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éléchargements\"/>
    </mc:Choice>
  </mc:AlternateContent>
  <xr:revisionPtr revIDLastSave="0" documentId="13_ncr:1_{E5DACBAE-30B9-453C-BFD1-60317906EBE8}" xr6:coauthVersionLast="47" xr6:coauthVersionMax="47" xr10:uidLastSave="{00000000-0000-0000-0000-000000000000}"/>
  <bookViews>
    <workbookView xWindow="-120" yWindow="-120" windowWidth="29040" windowHeight="15840" tabRatio="931" xr2:uid="{E80F3633-F6F7-44D1-9716-DECC0CD26A20}"/>
  </bookViews>
  <sheets>
    <sheet name="Ticket" sheetId="6" r:id="rId1"/>
    <sheet name="DétailTicketJuin" sheetId="8" r:id="rId2"/>
    <sheet name=" Habitudes de conso JUIN" sheetId="21" r:id="rId3"/>
    <sheet name="Habitudes de conso données JUIN" sheetId="20" r:id="rId4"/>
    <sheet name="Produit" sheetId="9" r:id="rId5"/>
    <sheet name="Catégorie" sheetId="10" r:id="rId6"/>
    <sheet name="CarteFidélité" sheetId="11" r:id="rId7"/>
    <sheet name="TicketJuilletAoût2021" sheetId="12" r:id="rId8"/>
    <sheet name="DétailTicketJuilletAoût2021" sheetId="13" r:id="rId9"/>
    <sheet name=" Habitudes de conso JUILLET" sheetId="23" r:id="rId10"/>
    <sheet name=" Habit' de conso donnéesJUILLET" sheetId="22" r:id="rId11"/>
    <sheet name=" Habit' de conso Aout" sheetId="25" r:id="rId12"/>
    <sheet name=" Habit' de conso données Aout" sheetId="24" r:id="rId13"/>
    <sheet name="Résultats" sheetId="14" r:id="rId14"/>
  </sheets>
  <definedNames>
    <definedName name="_xlcn.WorksheetConnection_BasededonnéesPJS32.0.xlsxDetailTicket1" hidden="1">DetailTicket[]</definedName>
    <definedName name="_xlcn.WorksheetConnection_BasededonnéesPJS32.0.xlsxProduit1" hidden="1">Produit[]</definedName>
    <definedName name="DonnéesExternes_1" localSheetId="1" hidden="1">DétailTicketJuin!$A$1:$E$2190</definedName>
    <definedName name="DonnéesExternes_1" localSheetId="3" hidden="1">'Habitudes de conso données JUIN'!$A$1:$E$2190</definedName>
    <definedName name="DonnéesExternes_1" localSheetId="0" hidden="1">Ticket!$A$1:$D$836</definedName>
    <definedName name="DonnéesExternes_2" localSheetId="4" hidden="1">Produit!$A$1:$K$3116</definedName>
    <definedName name="DonnéesExternes_3" localSheetId="5" hidden="1">Catégorie!$A$1:$C$66</definedName>
    <definedName name="DonnéesExternes_4" localSheetId="6" hidden="1">CarteFidélité!$A$1:$I$97</definedName>
    <definedName name="DonnéesExternes_5" localSheetId="7" hidden="1">TicketJuilletAoût2021!$A$1:$D$1577</definedName>
    <definedName name="DonnéesExternes_6" localSheetId="8" hidden="1">DétailTicketJuilletAoût2021!$A$1:$E$4644</definedName>
  </definedNames>
  <calcPr calcId="191029"/>
  <pivotCaches>
    <pivotCache cacheId="0" r:id="rId15"/>
    <pivotCache cacheId="1" r:id="rId16"/>
    <pivotCache cacheId="2" r:id="rId1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it" name="Produit" connection="WorksheetConnection_Base de données PJS3 2.0.xlsx!Produit"/>
          <x15:modelTable id="DetailTicket" name="DetailTicket" connection="WorksheetConnection_Base de données PJS3 2.0.xlsx!DetailTicket"/>
        </x15:modelTables>
        <x15:modelRelationships>
          <x15:modelRelationship fromTable="DetailTicket" fromColumn="Refprod" toTable="Produit" toColumn="Refpro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4" i="14" l="1"/>
  <c r="N3" i="14"/>
  <c r="N2" i="14"/>
  <c r="G3" i="24"/>
  <c r="G4" i="24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236" i="24"/>
  <c r="G237" i="24"/>
  <c r="G238" i="24"/>
  <c r="G239" i="24"/>
  <c r="G240" i="24"/>
  <c r="G241" i="24"/>
  <c r="G242" i="24"/>
  <c r="G243" i="24"/>
  <c r="G244" i="24"/>
  <c r="G245" i="24"/>
  <c r="G246" i="24"/>
  <c r="G247" i="24"/>
  <c r="G248" i="24"/>
  <c r="G249" i="24"/>
  <c r="G250" i="24"/>
  <c r="G251" i="24"/>
  <c r="G252" i="24"/>
  <c r="G253" i="24"/>
  <c r="G254" i="24"/>
  <c r="G255" i="24"/>
  <c r="G256" i="24"/>
  <c r="G257" i="24"/>
  <c r="G258" i="24"/>
  <c r="G259" i="24"/>
  <c r="G260" i="24"/>
  <c r="G261" i="24"/>
  <c r="G262" i="24"/>
  <c r="G263" i="24"/>
  <c r="G264" i="24"/>
  <c r="G265" i="24"/>
  <c r="G266" i="24"/>
  <c r="G267" i="24"/>
  <c r="G268" i="24"/>
  <c r="G269" i="24"/>
  <c r="G270" i="24"/>
  <c r="G271" i="24"/>
  <c r="G272" i="24"/>
  <c r="G273" i="24"/>
  <c r="G274" i="24"/>
  <c r="G275" i="24"/>
  <c r="G276" i="24"/>
  <c r="G277" i="24"/>
  <c r="G278" i="24"/>
  <c r="G279" i="24"/>
  <c r="G280" i="24"/>
  <c r="G281" i="24"/>
  <c r="G282" i="24"/>
  <c r="G283" i="24"/>
  <c r="G284" i="24"/>
  <c r="G285" i="24"/>
  <c r="G286" i="24"/>
  <c r="G287" i="24"/>
  <c r="G288" i="24"/>
  <c r="G289" i="24"/>
  <c r="G290" i="24"/>
  <c r="G291" i="24"/>
  <c r="G292" i="24"/>
  <c r="G293" i="24"/>
  <c r="G294" i="24"/>
  <c r="G295" i="24"/>
  <c r="G296" i="24"/>
  <c r="G297" i="24"/>
  <c r="G298" i="24"/>
  <c r="G299" i="24"/>
  <c r="G300" i="24"/>
  <c r="G301" i="24"/>
  <c r="G302" i="24"/>
  <c r="G303" i="24"/>
  <c r="G304" i="24"/>
  <c r="G305" i="24"/>
  <c r="G306" i="24"/>
  <c r="G307" i="24"/>
  <c r="G308" i="24"/>
  <c r="G309" i="24"/>
  <c r="G310" i="24"/>
  <c r="G311" i="24"/>
  <c r="G312" i="24"/>
  <c r="G313" i="24"/>
  <c r="G314" i="24"/>
  <c r="G315" i="24"/>
  <c r="G316" i="24"/>
  <c r="G317" i="24"/>
  <c r="G318" i="24"/>
  <c r="G319" i="24"/>
  <c r="G320" i="24"/>
  <c r="G321" i="24"/>
  <c r="G322" i="24"/>
  <c r="G323" i="24"/>
  <c r="G324" i="24"/>
  <c r="G325" i="24"/>
  <c r="G326" i="24"/>
  <c r="G327" i="24"/>
  <c r="G328" i="24"/>
  <c r="G329" i="24"/>
  <c r="G330" i="24"/>
  <c r="G331" i="24"/>
  <c r="G332" i="24"/>
  <c r="G333" i="24"/>
  <c r="G334" i="24"/>
  <c r="G335" i="24"/>
  <c r="G336" i="24"/>
  <c r="G337" i="24"/>
  <c r="G338" i="24"/>
  <c r="G339" i="24"/>
  <c r="G340" i="24"/>
  <c r="G341" i="24"/>
  <c r="G342" i="24"/>
  <c r="G343" i="24"/>
  <c r="G344" i="24"/>
  <c r="G345" i="24"/>
  <c r="G346" i="24"/>
  <c r="G347" i="24"/>
  <c r="G348" i="24"/>
  <c r="G349" i="24"/>
  <c r="G350" i="24"/>
  <c r="G351" i="24"/>
  <c r="G352" i="24"/>
  <c r="G353" i="24"/>
  <c r="G354" i="24"/>
  <c r="G355" i="24"/>
  <c r="G356" i="24"/>
  <c r="G357" i="24"/>
  <c r="G358" i="24"/>
  <c r="G359" i="24"/>
  <c r="G360" i="24"/>
  <c r="G361" i="24"/>
  <c r="G362" i="24"/>
  <c r="G363" i="24"/>
  <c r="G364" i="24"/>
  <c r="G365" i="24"/>
  <c r="G366" i="24"/>
  <c r="G367" i="24"/>
  <c r="G368" i="24"/>
  <c r="G369" i="24"/>
  <c r="G370" i="24"/>
  <c r="G371" i="24"/>
  <c r="G372" i="24"/>
  <c r="G373" i="24"/>
  <c r="G374" i="24"/>
  <c r="G375" i="24"/>
  <c r="G376" i="24"/>
  <c r="G377" i="24"/>
  <c r="G378" i="24"/>
  <c r="G379" i="24"/>
  <c r="G380" i="24"/>
  <c r="G381" i="24"/>
  <c r="G382" i="24"/>
  <c r="G383" i="24"/>
  <c r="G384" i="24"/>
  <c r="G385" i="24"/>
  <c r="G386" i="24"/>
  <c r="G387" i="24"/>
  <c r="G388" i="24"/>
  <c r="G389" i="24"/>
  <c r="G390" i="24"/>
  <c r="G391" i="24"/>
  <c r="G392" i="24"/>
  <c r="G393" i="24"/>
  <c r="G394" i="24"/>
  <c r="G395" i="24"/>
  <c r="G396" i="24"/>
  <c r="G397" i="24"/>
  <c r="G398" i="24"/>
  <c r="G399" i="24"/>
  <c r="G400" i="24"/>
  <c r="G401" i="24"/>
  <c r="G402" i="24"/>
  <c r="G403" i="24"/>
  <c r="G404" i="24"/>
  <c r="G405" i="24"/>
  <c r="G406" i="24"/>
  <c r="G407" i="24"/>
  <c r="G408" i="24"/>
  <c r="G409" i="24"/>
  <c r="G410" i="24"/>
  <c r="G411" i="24"/>
  <c r="G412" i="24"/>
  <c r="G413" i="24"/>
  <c r="G414" i="24"/>
  <c r="G415" i="24"/>
  <c r="G416" i="24"/>
  <c r="G417" i="24"/>
  <c r="G418" i="24"/>
  <c r="G419" i="24"/>
  <c r="G420" i="24"/>
  <c r="G421" i="24"/>
  <c r="G422" i="24"/>
  <c r="G423" i="24"/>
  <c r="G424" i="24"/>
  <c r="G425" i="24"/>
  <c r="G426" i="24"/>
  <c r="G427" i="24"/>
  <c r="G428" i="24"/>
  <c r="G429" i="24"/>
  <c r="G430" i="24"/>
  <c r="G431" i="24"/>
  <c r="G432" i="24"/>
  <c r="G433" i="24"/>
  <c r="G434" i="24"/>
  <c r="G435" i="24"/>
  <c r="G436" i="24"/>
  <c r="G437" i="24"/>
  <c r="G438" i="24"/>
  <c r="G439" i="24"/>
  <c r="G440" i="24"/>
  <c r="G441" i="24"/>
  <c r="G442" i="24"/>
  <c r="G443" i="24"/>
  <c r="G444" i="24"/>
  <c r="G445" i="24"/>
  <c r="G446" i="24"/>
  <c r="G447" i="24"/>
  <c r="G448" i="24"/>
  <c r="G449" i="24"/>
  <c r="G450" i="24"/>
  <c r="G451" i="24"/>
  <c r="G452" i="24"/>
  <c r="G453" i="24"/>
  <c r="G454" i="24"/>
  <c r="G455" i="24"/>
  <c r="G456" i="24"/>
  <c r="G457" i="24"/>
  <c r="G458" i="24"/>
  <c r="G459" i="24"/>
  <c r="G460" i="24"/>
  <c r="G461" i="24"/>
  <c r="G462" i="24"/>
  <c r="G463" i="24"/>
  <c r="G464" i="24"/>
  <c r="G465" i="24"/>
  <c r="G466" i="24"/>
  <c r="G467" i="24"/>
  <c r="G468" i="24"/>
  <c r="G469" i="24"/>
  <c r="G470" i="24"/>
  <c r="G471" i="24"/>
  <c r="G472" i="24"/>
  <c r="G473" i="24"/>
  <c r="G474" i="24"/>
  <c r="G475" i="24"/>
  <c r="G476" i="24"/>
  <c r="G477" i="24"/>
  <c r="G478" i="24"/>
  <c r="G479" i="24"/>
  <c r="G480" i="24"/>
  <c r="G481" i="24"/>
  <c r="G482" i="24"/>
  <c r="G483" i="24"/>
  <c r="G484" i="24"/>
  <c r="G485" i="24"/>
  <c r="G486" i="24"/>
  <c r="G487" i="24"/>
  <c r="G488" i="24"/>
  <c r="G489" i="24"/>
  <c r="G490" i="24"/>
  <c r="G491" i="24"/>
  <c r="G492" i="24"/>
  <c r="G493" i="24"/>
  <c r="G494" i="24"/>
  <c r="G495" i="24"/>
  <c r="G496" i="24"/>
  <c r="G497" i="24"/>
  <c r="G498" i="24"/>
  <c r="G499" i="24"/>
  <c r="G500" i="24"/>
  <c r="G501" i="24"/>
  <c r="G502" i="24"/>
  <c r="G503" i="24"/>
  <c r="G504" i="24"/>
  <c r="G505" i="24"/>
  <c r="G506" i="24"/>
  <c r="G507" i="24"/>
  <c r="G508" i="24"/>
  <c r="G509" i="24"/>
  <c r="G510" i="24"/>
  <c r="G511" i="24"/>
  <c r="G512" i="24"/>
  <c r="G513" i="24"/>
  <c r="G514" i="24"/>
  <c r="G515" i="24"/>
  <c r="G516" i="24"/>
  <c r="G517" i="24"/>
  <c r="G518" i="24"/>
  <c r="G519" i="24"/>
  <c r="G520" i="24"/>
  <c r="G521" i="24"/>
  <c r="G522" i="24"/>
  <c r="G523" i="24"/>
  <c r="G524" i="24"/>
  <c r="G525" i="24"/>
  <c r="G526" i="24"/>
  <c r="G527" i="24"/>
  <c r="G528" i="24"/>
  <c r="G529" i="24"/>
  <c r="G530" i="24"/>
  <c r="G531" i="24"/>
  <c r="G532" i="24"/>
  <c r="G533" i="24"/>
  <c r="G534" i="24"/>
  <c r="G535" i="24"/>
  <c r="G536" i="24"/>
  <c r="G537" i="24"/>
  <c r="G538" i="24"/>
  <c r="G539" i="24"/>
  <c r="G540" i="24"/>
  <c r="G541" i="24"/>
  <c r="G542" i="24"/>
  <c r="G543" i="24"/>
  <c r="G544" i="24"/>
  <c r="G545" i="24"/>
  <c r="G546" i="24"/>
  <c r="G547" i="24"/>
  <c r="G548" i="24"/>
  <c r="G549" i="24"/>
  <c r="G550" i="24"/>
  <c r="G551" i="24"/>
  <c r="G552" i="24"/>
  <c r="G553" i="24"/>
  <c r="G554" i="24"/>
  <c r="G555" i="24"/>
  <c r="G556" i="24"/>
  <c r="G557" i="24"/>
  <c r="G558" i="24"/>
  <c r="G559" i="24"/>
  <c r="G560" i="24"/>
  <c r="G561" i="24"/>
  <c r="G562" i="24"/>
  <c r="G563" i="24"/>
  <c r="G564" i="24"/>
  <c r="G565" i="24"/>
  <c r="G566" i="24"/>
  <c r="G567" i="24"/>
  <c r="G568" i="24"/>
  <c r="G569" i="24"/>
  <c r="G570" i="24"/>
  <c r="G571" i="24"/>
  <c r="G572" i="24"/>
  <c r="G573" i="24"/>
  <c r="G574" i="24"/>
  <c r="G575" i="24"/>
  <c r="G576" i="24"/>
  <c r="G577" i="24"/>
  <c r="G578" i="24"/>
  <c r="G579" i="24"/>
  <c r="G580" i="24"/>
  <c r="G581" i="24"/>
  <c r="G582" i="24"/>
  <c r="G583" i="24"/>
  <c r="G584" i="24"/>
  <c r="G585" i="24"/>
  <c r="G586" i="24"/>
  <c r="G587" i="24"/>
  <c r="G588" i="24"/>
  <c r="G589" i="24"/>
  <c r="G590" i="24"/>
  <c r="G591" i="24"/>
  <c r="G592" i="24"/>
  <c r="G593" i="24"/>
  <c r="G594" i="24"/>
  <c r="G595" i="24"/>
  <c r="G596" i="24"/>
  <c r="G597" i="24"/>
  <c r="G598" i="24"/>
  <c r="G599" i="24"/>
  <c r="G600" i="24"/>
  <c r="G601" i="24"/>
  <c r="G602" i="24"/>
  <c r="G603" i="24"/>
  <c r="G604" i="24"/>
  <c r="G605" i="24"/>
  <c r="G606" i="24"/>
  <c r="G607" i="24"/>
  <c r="G608" i="24"/>
  <c r="G609" i="24"/>
  <c r="G610" i="24"/>
  <c r="G611" i="24"/>
  <c r="G612" i="24"/>
  <c r="G613" i="24"/>
  <c r="G614" i="24"/>
  <c r="G615" i="24"/>
  <c r="G616" i="24"/>
  <c r="G617" i="24"/>
  <c r="G618" i="24"/>
  <c r="G619" i="24"/>
  <c r="G620" i="24"/>
  <c r="G621" i="24"/>
  <c r="G622" i="24"/>
  <c r="G623" i="24"/>
  <c r="G624" i="24"/>
  <c r="G625" i="24"/>
  <c r="G626" i="24"/>
  <c r="G627" i="24"/>
  <c r="G628" i="24"/>
  <c r="G629" i="24"/>
  <c r="G630" i="24"/>
  <c r="G631" i="24"/>
  <c r="G632" i="24"/>
  <c r="G633" i="24"/>
  <c r="G634" i="24"/>
  <c r="G635" i="24"/>
  <c r="G636" i="24"/>
  <c r="G637" i="24"/>
  <c r="G638" i="24"/>
  <c r="G639" i="24"/>
  <c r="G640" i="24"/>
  <c r="G641" i="24"/>
  <c r="G642" i="24"/>
  <c r="G643" i="24"/>
  <c r="G644" i="24"/>
  <c r="G645" i="24"/>
  <c r="G646" i="24"/>
  <c r="G647" i="24"/>
  <c r="G648" i="24"/>
  <c r="G649" i="24"/>
  <c r="G650" i="24"/>
  <c r="G651" i="24"/>
  <c r="G652" i="24"/>
  <c r="G653" i="24"/>
  <c r="G654" i="24"/>
  <c r="G655" i="24"/>
  <c r="G656" i="24"/>
  <c r="G657" i="24"/>
  <c r="G658" i="24"/>
  <c r="G659" i="24"/>
  <c r="G660" i="24"/>
  <c r="G661" i="24"/>
  <c r="G662" i="24"/>
  <c r="G663" i="24"/>
  <c r="G664" i="24"/>
  <c r="G665" i="24"/>
  <c r="G666" i="24"/>
  <c r="G667" i="24"/>
  <c r="G668" i="24"/>
  <c r="G669" i="24"/>
  <c r="G670" i="24"/>
  <c r="G671" i="24"/>
  <c r="G672" i="24"/>
  <c r="G673" i="24"/>
  <c r="G674" i="24"/>
  <c r="G675" i="24"/>
  <c r="G676" i="24"/>
  <c r="G677" i="24"/>
  <c r="G678" i="24"/>
  <c r="G679" i="24"/>
  <c r="G680" i="24"/>
  <c r="G681" i="24"/>
  <c r="G682" i="24"/>
  <c r="G683" i="24"/>
  <c r="G684" i="24"/>
  <c r="G685" i="24"/>
  <c r="G686" i="24"/>
  <c r="G687" i="24"/>
  <c r="G688" i="24"/>
  <c r="G689" i="24"/>
  <c r="G690" i="24"/>
  <c r="G691" i="24"/>
  <c r="G692" i="24"/>
  <c r="G693" i="24"/>
  <c r="G694" i="24"/>
  <c r="G695" i="24"/>
  <c r="G696" i="24"/>
  <c r="G697" i="24"/>
  <c r="G698" i="24"/>
  <c r="G699" i="24"/>
  <c r="G700" i="24"/>
  <c r="G701" i="24"/>
  <c r="G702" i="24"/>
  <c r="G703" i="24"/>
  <c r="G704" i="24"/>
  <c r="G705" i="24"/>
  <c r="G706" i="24"/>
  <c r="G707" i="24"/>
  <c r="G708" i="24"/>
  <c r="G709" i="24"/>
  <c r="G710" i="24"/>
  <c r="G711" i="24"/>
  <c r="G712" i="24"/>
  <c r="G713" i="24"/>
  <c r="G714" i="24"/>
  <c r="G715" i="24"/>
  <c r="G716" i="24"/>
  <c r="G717" i="24"/>
  <c r="G718" i="24"/>
  <c r="G719" i="24"/>
  <c r="G720" i="24"/>
  <c r="G721" i="24"/>
  <c r="G722" i="24"/>
  <c r="G723" i="24"/>
  <c r="G724" i="24"/>
  <c r="G725" i="24"/>
  <c r="G726" i="24"/>
  <c r="G727" i="24"/>
  <c r="G728" i="24"/>
  <c r="G729" i="24"/>
  <c r="G730" i="24"/>
  <c r="G731" i="24"/>
  <c r="G732" i="24"/>
  <c r="G733" i="24"/>
  <c r="G734" i="24"/>
  <c r="G735" i="24"/>
  <c r="G736" i="24"/>
  <c r="G737" i="24"/>
  <c r="G738" i="24"/>
  <c r="G739" i="24"/>
  <c r="G740" i="24"/>
  <c r="G741" i="24"/>
  <c r="G742" i="24"/>
  <c r="G743" i="24"/>
  <c r="G744" i="24"/>
  <c r="G745" i="24"/>
  <c r="G746" i="24"/>
  <c r="G747" i="24"/>
  <c r="G748" i="24"/>
  <c r="G749" i="24"/>
  <c r="G750" i="24"/>
  <c r="G751" i="24"/>
  <c r="G752" i="24"/>
  <c r="G753" i="24"/>
  <c r="G754" i="24"/>
  <c r="G755" i="24"/>
  <c r="G756" i="24"/>
  <c r="G757" i="24"/>
  <c r="G758" i="24"/>
  <c r="G759" i="24"/>
  <c r="G760" i="24"/>
  <c r="G761" i="24"/>
  <c r="G762" i="24"/>
  <c r="G763" i="24"/>
  <c r="G764" i="24"/>
  <c r="G765" i="24"/>
  <c r="G766" i="24"/>
  <c r="G767" i="24"/>
  <c r="G768" i="24"/>
  <c r="G769" i="24"/>
  <c r="G770" i="24"/>
  <c r="G771" i="24"/>
  <c r="G772" i="24"/>
  <c r="G773" i="24"/>
  <c r="G774" i="24"/>
  <c r="G775" i="24"/>
  <c r="G776" i="24"/>
  <c r="G777" i="24"/>
  <c r="G778" i="24"/>
  <c r="G779" i="24"/>
  <c r="G780" i="24"/>
  <c r="G781" i="24"/>
  <c r="G782" i="24"/>
  <c r="G783" i="24"/>
  <c r="G784" i="24"/>
  <c r="G785" i="24"/>
  <c r="G786" i="24"/>
  <c r="G787" i="24"/>
  <c r="G788" i="24"/>
  <c r="G789" i="24"/>
  <c r="G790" i="24"/>
  <c r="G791" i="24"/>
  <c r="G792" i="24"/>
  <c r="G793" i="24"/>
  <c r="G794" i="24"/>
  <c r="G795" i="24"/>
  <c r="G796" i="24"/>
  <c r="G797" i="24"/>
  <c r="G798" i="24"/>
  <c r="G799" i="24"/>
  <c r="G800" i="24"/>
  <c r="G801" i="24"/>
  <c r="G802" i="24"/>
  <c r="G803" i="24"/>
  <c r="G804" i="24"/>
  <c r="G805" i="24"/>
  <c r="G806" i="24"/>
  <c r="G807" i="24"/>
  <c r="G808" i="24"/>
  <c r="G809" i="24"/>
  <c r="G810" i="24"/>
  <c r="G811" i="24"/>
  <c r="G812" i="24"/>
  <c r="G813" i="24"/>
  <c r="G814" i="24"/>
  <c r="G815" i="24"/>
  <c r="G816" i="24"/>
  <c r="G817" i="24"/>
  <c r="G818" i="24"/>
  <c r="G819" i="24"/>
  <c r="G820" i="24"/>
  <c r="G821" i="24"/>
  <c r="G822" i="24"/>
  <c r="G823" i="24"/>
  <c r="G824" i="24"/>
  <c r="G825" i="24"/>
  <c r="G826" i="24"/>
  <c r="G827" i="24"/>
  <c r="G828" i="24"/>
  <c r="G829" i="24"/>
  <c r="G830" i="24"/>
  <c r="G831" i="24"/>
  <c r="G832" i="24"/>
  <c r="G833" i="24"/>
  <c r="G834" i="24"/>
  <c r="G835" i="24"/>
  <c r="G836" i="24"/>
  <c r="G837" i="24"/>
  <c r="G838" i="24"/>
  <c r="G839" i="24"/>
  <c r="G840" i="24"/>
  <c r="G841" i="24"/>
  <c r="G842" i="24"/>
  <c r="G843" i="24"/>
  <c r="G844" i="24"/>
  <c r="G845" i="24"/>
  <c r="G846" i="24"/>
  <c r="G847" i="24"/>
  <c r="G848" i="24"/>
  <c r="G849" i="24"/>
  <c r="G850" i="24"/>
  <c r="G851" i="24"/>
  <c r="G852" i="24"/>
  <c r="G853" i="24"/>
  <c r="G854" i="24"/>
  <c r="G855" i="24"/>
  <c r="G856" i="24"/>
  <c r="G857" i="24"/>
  <c r="G858" i="24"/>
  <c r="G859" i="24"/>
  <c r="G860" i="24"/>
  <c r="G861" i="24"/>
  <c r="G862" i="24"/>
  <c r="G863" i="24"/>
  <c r="G864" i="24"/>
  <c r="G865" i="24"/>
  <c r="G866" i="24"/>
  <c r="G867" i="24"/>
  <c r="G868" i="24"/>
  <c r="G869" i="24"/>
  <c r="G870" i="24"/>
  <c r="G871" i="24"/>
  <c r="G872" i="24"/>
  <c r="G873" i="24"/>
  <c r="G874" i="24"/>
  <c r="G875" i="24"/>
  <c r="G876" i="24"/>
  <c r="G877" i="24"/>
  <c r="G878" i="24"/>
  <c r="G879" i="24"/>
  <c r="G880" i="24"/>
  <c r="G881" i="24"/>
  <c r="G882" i="24"/>
  <c r="G883" i="24"/>
  <c r="G884" i="24"/>
  <c r="G885" i="24"/>
  <c r="G886" i="24"/>
  <c r="G887" i="24"/>
  <c r="G888" i="24"/>
  <c r="G889" i="24"/>
  <c r="G890" i="24"/>
  <c r="G891" i="24"/>
  <c r="G892" i="24"/>
  <c r="G893" i="24"/>
  <c r="G894" i="24"/>
  <c r="G895" i="24"/>
  <c r="G896" i="24"/>
  <c r="G897" i="24"/>
  <c r="G898" i="24"/>
  <c r="G899" i="24"/>
  <c r="G900" i="24"/>
  <c r="G901" i="24"/>
  <c r="G902" i="24"/>
  <c r="G903" i="24"/>
  <c r="G904" i="24"/>
  <c r="G905" i="24"/>
  <c r="G906" i="24"/>
  <c r="G907" i="24"/>
  <c r="G908" i="24"/>
  <c r="G909" i="24"/>
  <c r="G910" i="24"/>
  <c r="G911" i="24"/>
  <c r="G912" i="24"/>
  <c r="G913" i="24"/>
  <c r="G914" i="24"/>
  <c r="G915" i="24"/>
  <c r="G916" i="24"/>
  <c r="G917" i="24"/>
  <c r="G918" i="24"/>
  <c r="G919" i="24"/>
  <c r="G920" i="24"/>
  <c r="G921" i="24"/>
  <c r="G922" i="24"/>
  <c r="G923" i="24"/>
  <c r="G924" i="24"/>
  <c r="G925" i="24"/>
  <c r="G926" i="24"/>
  <c r="G927" i="24"/>
  <c r="G928" i="24"/>
  <c r="G929" i="24"/>
  <c r="G930" i="24"/>
  <c r="G931" i="24"/>
  <c r="G932" i="24"/>
  <c r="G933" i="24"/>
  <c r="G934" i="24"/>
  <c r="G935" i="24"/>
  <c r="G936" i="24"/>
  <c r="G937" i="24"/>
  <c r="G938" i="24"/>
  <c r="G939" i="24"/>
  <c r="G940" i="24"/>
  <c r="G941" i="24"/>
  <c r="G942" i="24"/>
  <c r="G943" i="24"/>
  <c r="G944" i="24"/>
  <c r="G945" i="24"/>
  <c r="G946" i="24"/>
  <c r="G947" i="24"/>
  <c r="G948" i="24"/>
  <c r="G949" i="24"/>
  <c r="G950" i="24"/>
  <c r="G951" i="24"/>
  <c r="G952" i="24"/>
  <c r="G953" i="24"/>
  <c r="G954" i="24"/>
  <c r="G955" i="24"/>
  <c r="G956" i="24"/>
  <c r="G957" i="24"/>
  <c r="G958" i="24"/>
  <c r="G959" i="24"/>
  <c r="G960" i="24"/>
  <c r="G961" i="24"/>
  <c r="G962" i="24"/>
  <c r="G963" i="24"/>
  <c r="G964" i="24"/>
  <c r="G965" i="24"/>
  <c r="G966" i="24"/>
  <c r="G967" i="24"/>
  <c r="G968" i="24"/>
  <c r="G969" i="24"/>
  <c r="G970" i="24"/>
  <c r="G971" i="24"/>
  <c r="G972" i="24"/>
  <c r="G973" i="24"/>
  <c r="G974" i="24"/>
  <c r="G975" i="24"/>
  <c r="G976" i="24"/>
  <c r="G977" i="24"/>
  <c r="G978" i="24"/>
  <c r="G979" i="24"/>
  <c r="G980" i="24"/>
  <c r="G981" i="24"/>
  <c r="G982" i="24"/>
  <c r="G983" i="24"/>
  <c r="G984" i="24"/>
  <c r="G985" i="24"/>
  <c r="G986" i="24"/>
  <c r="G987" i="24"/>
  <c r="G988" i="24"/>
  <c r="G989" i="24"/>
  <c r="G990" i="24"/>
  <c r="G991" i="24"/>
  <c r="G992" i="24"/>
  <c r="G993" i="24"/>
  <c r="G994" i="24"/>
  <c r="G995" i="24"/>
  <c r="G996" i="24"/>
  <c r="G997" i="24"/>
  <c r="G998" i="24"/>
  <c r="G999" i="24"/>
  <c r="G1000" i="24"/>
  <c r="G1001" i="24"/>
  <c r="G1002" i="24"/>
  <c r="G1003" i="24"/>
  <c r="G1004" i="24"/>
  <c r="G1005" i="24"/>
  <c r="G1006" i="24"/>
  <c r="G1007" i="24"/>
  <c r="G1008" i="24"/>
  <c r="G1009" i="24"/>
  <c r="G1010" i="24"/>
  <c r="G1011" i="24"/>
  <c r="G1012" i="24"/>
  <c r="G1013" i="24"/>
  <c r="G1014" i="24"/>
  <c r="G1015" i="24"/>
  <c r="G1016" i="24"/>
  <c r="G1017" i="24"/>
  <c r="G1018" i="24"/>
  <c r="G1019" i="24"/>
  <c r="G1020" i="24"/>
  <c r="G1021" i="24"/>
  <c r="G1022" i="24"/>
  <c r="G1023" i="24"/>
  <c r="G1024" i="24"/>
  <c r="G1025" i="24"/>
  <c r="G1026" i="24"/>
  <c r="G1027" i="24"/>
  <c r="G1028" i="24"/>
  <c r="G1029" i="24"/>
  <c r="G1030" i="24"/>
  <c r="G1031" i="24"/>
  <c r="G1032" i="24"/>
  <c r="G1033" i="24"/>
  <c r="G1034" i="24"/>
  <c r="G1035" i="24"/>
  <c r="G1036" i="24"/>
  <c r="G1037" i="24"/>
  <c r="G1038" i="24"/>
  <c r="G1039" i="24"/>
  <c r="G1040" i="24"/>
  <c r="G1041" i="24"/>
  <c r="G1042" i="24"/>
  <c r="G1043" i="24"/>
  <c r="G1044" i="24"/>
  <c r="G1045" i="24"/>
  <c r="G1046" i="24"/>
  <c r="G1047" i="24"/>
  <c r="G1048" i="24"/>
  <c r="G1049" i="24"/>
  <c r="G1050" i="24"/>
  <c r="G1051" i="24"/>
  <c r="G1052" i="24"/>
  <c r="G1053" i="24"/>
  <c r="G1054" i="24"/>
  <c r="G1055" i="24"/>
  <c r="G1056" i="24"/>
  <c r="G1057" i="24"/>
  <c r="G1058" i="24"/>
  <c r="G1059" i="24"/>
  <c r="G1060" i="24"/>
  <c r="G1061" i="24"/>
  <c r="G1062" i="24"/>
  <c r="G1063" i="24"/>
  <c r="G1064" i="24"/>
  <c r="G1065" i="24"/>
  <c r="G1066" i="24"/>
  <c r="G1067" i="24"/>
  <c r="G1068" i="24"/>
  <c r="G1069" i="24"/>
  <c r="G1070" i="24"/>
  <c r="G1071" i="24"/>
  <c r="G1072" i="24"/>
  <c r="G1073" i="24"/>
  <c r="G1074" i="24"/>
  <c r="G1075" i="24"/>
  <c r="G1076" i="24"/>
  <c r="G1077" i="24"/>
  <c r="G1078" i="24"/>
  <c r="G1079" i="24"/>
  <c r="G1080" i="24"/>
  <c r="G1081" i="24"/>
  <c r="G1082" i="24"/>
  <c r="G1083" i="24"/>
  <c r="G1084" i="24"/>
  <c r="G1085" i="24"/>
  <c r="G1086" i="24"/>
  <c r="G1087" i="24"/>
  <c r="G1088" i="24"/>
  <c r="G1089" i="24"/>
  <c r="G1090" i="24"/>
  <c r="G1091" i="24"/>
  <c r="G1092" i="24"/>
  <c r="G1093" i="24"/>
  <c r="G1094" i="24"/>
  <c r="G1095" i="24"/>
  <c r="G1096" i="24"/>
  <c r="G1097" i="24"/>
  <c r="G1098" i="24"/>
  <c r="G1099" i="24"/>
  <c r="G1100" i="24"/>
  <c r="G1101" i="24"/>
  <c r="G1102" i="24"/>
  <c r="G1103" i="24"/>
  <c r="G1104" i="24"/>
  <c r="G1105" i="24"/>
  <c r="G1106" i="24"/>
  <c r="G1107" i="24"/>
  <c r="G1108" i="24"/>
  <c r="G1109" i="24"/>
  <c r="G1110" i="24"/>
  <c r="G1111" i="24"/>
  <c r="G1112" i="24"/>
  <c r="G1113" i="24"/>
  <c r="G1114" i="24"/>
  <c r="G1115" i="24"/>
  <c r="G1116" i="24"/>
  <c r="G1117" i="24"/>
  <c r="G1118" i="24"/>
  <c r="G1119" i="24"/>
  <c r="G1120" i="24"/>
  <c r="G1121" i="24"/>
  <c r="G1122" i="24"/>
  <c r="G1123" i="24"/>
  <c r="G1124" i="24"/>
  <c r="G1125" i="24"/>
  <c r="G1126" i="24"/>
  <c r="G1127" i="24"/>
  <c r="G1128" i="24"/>
  <c r="G1129" i="24"/>
  <c r="G1130" i="24"/>
  <c r="G1131" i="24"/>
  <c r="G1132" i="24"/>
  <c r="G1133" i="24"/>
  <c r="G1134" i="24"/>
  <c r="G1135" i="24"/>
  <c r="G1136" i="24"/>
  <c r="G1137" i="24"/>
  <c r="G1138" i="24"/>
  <c r="G1139" i="24"/>
  <c r="G1140" i="24"/>
  <c r="G1141" i="24"/>
  <c r="G1142" i="24"/>
  <c r="G1143" i="24"/>
  <c r="G1144" i="24"/>
  <c r="G1145" i="24"/>
  <c r="G1146" i="24"/>
  <c r="G1147" i="24"/>
  <c r="G1148" i="24"/>
  <c r="G1149" i="24"/>
  <c r="G1150" i="24"/>
  <c r="G1151" i="24"/>
  <c r="G1152" i="24"/>
  <c r="G1153" i="24"/>
  <c r="G1154" i="24"/>
  <c r="G1155" i="24"/>
  <c r="G1156" i="24"/>
  <c r="G1157" i="24"/>
  <c r="G1158" i="24"/>
  <c r="G1159" i="24"/>
  <c r="G1160" i="24"/>
  <c r="G1161" i="24"/>
  <c r="G1162" i="24"/>
  <c r="G1163" i="24"/>
  <c r="G1164" i="24"/>
  <c r="G1165" i="24"/>
  <c r="G1166" i="24"/>
  <c r="G1167" i="24"/>
  <c r="G1168" i="24"/>
  <c r="G1169" i="24"/>
  <c r="G1170" i="24"/>
  <c r="G1171" i="24"/>
  <c r="G1172" i="24"/>
  <c r="G1173" i="24"/>
  <c r="G1174" i="24"/>
  <c r="G1175" i="24"/>
  <c r="G1176" i="24"/>
  <c r="G1177" i="24"/>
  <c r="G1178" i="24"/>
  <c r="G1179" i="24"/>
  <c r="G1180" i="24"/>
  <c r="G1181" i="24"/>
  <c r="G1182" i="24"/>
  <c r="G1183" i="24"/>
  <c r="G1184" i="24"/>
  <c r="G1185" i="24"/>
  <c r="G1186" i="24"/>
  <c r="G1187" i="24"/>
  <c r="G1188" i="24"/>
  <c r="G1189" i="24"/>
  <c r="G1190" i="24"/>
  <c r="G1191" i="24"/>
  <c r="G1192" i="24"/>
  <c r="G1193" i="24"/>
  <c r="G1194" i="24"/>
  <c r="G1195" i="24"/>
  <c r="G1196" i="24"/>
  <c r="G1197" i="24"/>
  <c r="G1198" i="24"/>
  <c r="G1199" i="24"/>
  <c r="G1200" i="24"/>
  <c r="G1201" i="24"/>
  <c r="G1202" i="24"/>
  <c r="G1203" i="24"/>
  <c r="G1204" i="24"/>
  <c r="G1205" i="24"/>
  <c r="G1206" i="24"/>
  <c r="G1207" i="24"/>
  <c r="G1208" i="24"/>
  <c r="G1209" i="24"/>
  <c r="G1210" i="24"/>
  <c r="G1211" i="24"/>
  <c r="G1212" i="24"/>
  <c r="G1213" i="24"/>
  <c r="G1214" i="24"/>
  <c r="G1215" i="24"/>
  <c r="G1216" i="24"/>
  <c r="G1217" i="24"/>
  <c r="G1218" i="24"/>
  <c r="G1219" i="24"/>
  <c r="G1220" i="24"/>
  <c r="G1221" i="24"/>
  <c r="G1222" i="24"/>
  <c r="G1223" i="24"/>
  <c r="G1224" i="24"/>
  <c r="G1225" i="24"/>
  <c r="G1226" i="24"/>
  <c r="G1227" i="24"/>
  <c r="G1228" i="24"/>
  <c r="G1229" i="24"/>
  <c r="G1230" i="24"/>
  <c r="G1231" i="24"/>
  <c r="G1232" i="24"/>
  <c r="G1233" i="24"/>
  <c r="G1234" i="24"/>
  <c r="G1235" i="24"/>
  <c r="G1236" i="24"/>
  <c r="G1237" i="24"/>
  <c r="G1238" i="24"/>
  <c r="G1239" i="24"/>
  <c r="G1240" i="24"/>
  <c r="G1241" i="24"/>
  <c r="G1242" i="24"/>
  <c r="G1243" i="24"/>
  <c r="G1244" i="24"/>
  <c r="G1245" i="24"/>
  <c r="G1246" i="24"/>
  <c r="G1247" i="24"/>
  <c r="G1248" i="24"/>
  <c r="G1249" i="24"/>
  <c r="G1250" i="24"/>
  <c r="G1251" i="24"/>
  <c r="G1252" i="24"/>
  <c r="G1253" i="24"/>
  <c r="G1254" i="24"/>
  <c r="G1255" i="24"/>
  <c r="G1256" i="24"/>
  <c r="G1257" i="24"/>
  <c r="G1258" i="24"/>
  <c r="G1259" i="24"/>
  <c r="G1260" i="24"/>
  <c r="G1261" i="24"/>
  <c r="G1262" i="24"/>
  <c r="G1263" i="24"/>
  <c r="G1264" i="24"/>
  <c r="G1265" i="24"/>
  <c r="G1266" i="24"/>
  <c r="G1267" i="24"/>
  <c r="G1268" i="24"/>
  <c r="G1269" i="24"/>
  <c r="G1270" i="24"/>
  <c r="G1271" i="24"/>
  <c r="G1272" i="24"/>
  <c r="G1273" i="24"/>
  <c r="G1274" i="24"/>
  <c r="G1275" i="24"/>
  <c r="G1276" i="24"/>
  <c r="G1277" i="24"/>
  <c r="G1278" i="24"/>
  <c r="G1279" i="24"/>
  <c r="G1280" i="24"/>
  <c r="G1281" i="24"/>
  <c r="G1282" i="24"/>
  <c r="G1283" i="24"/>
  <c r="G1284" i="24"/>
  <c r="G1285" i="24"/>
  <c r="G1286" i="24"/>
  <c r="G1287" i="24"/>
  <c r="G1288" i="24"/>
  <c r="G1289" i="24"/>
  <c r="G1290" i="24"/>
  <c r="G1291" i="24"/>
  <c r="G1292" i="24"/>
  <c r="G1293" i="24"/>
  <c r="G1294" i="24"/>
  <c r="G1295" i="24"/>
  <c r="G1296" i="24"/>
  <c r="G1297" i="24"/>
  <c r="G1298" i="24"/>
  <c r="G1299" i="24"/>
  <c r="G1300" i="24"/>
  <c r="G1301" i="24"/>
  <c r="G1302" i="24"/>
  <c r="G1303" i="24"/>
  <c r="G1304" i="24"/>
  <c r="G1305" i="24"/>
  <c r="G1306" i="24"/>
  <c r="G1307" i="24"/>
  <c r="G1308" i="24"/>
  <c r="G1309" i="24"/>
  <c r="G1310" i="24"/>
  <c r="G1311" i="24"/>
  <c r="G1312" i="24"/>
  <c r="G1313" i="24"/>
  <c r="G1314" i="24"/>
  <c r="G1315" i="24"/>
  <c r="G1316" i="24"/>
  <c r="G1317" i="24"/>
  <c r="G1318" i="24"/>
  <c r="G1319" i="24"/>
  <c r="G1320" i="24"/>
  <c r="G1321" i="24"/>
  <c r="G1322" i="24"/>
  <c r="G1323" i="24"/>
  <c r="G1324" i="24"/>
  <c r="G1325" i="24"/>
  <c r="G1326" i="24"/>
  <c r="G1327" i="24"/>
  <c r="G1328" i="24"/>
  <c r="G1329" i="24"/>
  <c r="G1330" i="24"/>
  <c r="G1331" i="24"/>
  <c r="G1332" i="24"/>
  <c r="G1333" i="24"/>
  <c r="G1334" i="24"/>
  <c r="G1335" i="24"/>
  <c r="G1336" i="24"/>
  <c r="G1337" i="24"/>
  <c r="G1338" i="24"/>
  <c r="G1339" i="24"/>
  <c r="G1340" i="24"/>
  <c r="G1341" i="24"/>
  <c r="G1342" i="24"/>
  <c r="G1343" i="24"/>
  <c r="G1344" i="24"/>
  <c r="G1345" i="24"/>
  <c r="G1346" i="24"/>
  <c r="G1347" i="24"/>
  <c r="G1348" i="24"/>
  <c r="G1349" i="24"/>
  <c r="G1350" i="24"/>
  <c r="G1351" i="24"/>
  <c r="G1352" i="24"/>
  <c r="G1353" i="24"/>
  <c r="G1354" i="24"/>
  <c r="G1355" i="24"/>
  <c r="G1356" i="24"/>
  <c r="G1357" i="24"/>
  <c r="G1358" i="24"/>
  <c r="G1359" i="24"/>
  <c r="G1360" i="24"/>
  <c r="G1361" i="24"/>
  <c r="G1362" i="24"/>
  <c r="G1363" i="24"/>
  <c r="G1364" i="24"/>
  <c r="G1365" i="24"/>
  <c r="G1366" i="24"/>
  <c r="G1367" i="24"/>
  <c r="G1368" i="24"/>
  <c r="G1369" i="24"/>
  <c r="G1370" i="24"/>
  <c r="G1371" i="24"/>
  <c r="G1372" i="24"/>
  <c r="G1373" i="24"/>
  <c r="G1374" i="24"/>
  <c r="G1375" i="24"/>
  <c r="G1376" i="24"/>
  <c r="G1377" i="24"/>
  <c r="G1378" i="24"/>
  <c r="G1379" i="24"/>
  <c r="G1380" i="24"/>
  <c r="G1381" i="24"/>
  <c r="G1382" i="24"/>
  <c r="G1383" i="24"/>
  <c r="G1384" i="24"/>
  <c r="G1385" i="24"/>
  <c r="G1386" i="24"/>
  <c r="G1387" i="24"/>
  <c r="G1388" i="24"/>
  <c r="G1389" i="24"/>
  <c r="G1390" i="24"/>
  <c r="G1391" i="24"/>
  <c r="G1392" i="24"/>
  <c r="G1393" i="24"/>
  <c r="G1394" i="24"/>
  <c r="G1395" i="24"/>
  <c r="G1396" i="24"/>
  <c r="G1397" i="24"/>
  <c r="G1398" i="24"/>
  <c r="G1399" i="24"/>
  <c r="G1400" i="24"/>
  <c r="G1401" i="24"/>
  <c r="G1402" i="24"/>
  <c r="G1403" i="24"/>
  <c r="G1404" i="24"/>
  <c r="G1405" i="24"/>
  <c r="G1406" i="24"/>
  <c r="G1407" i="24"/>
  <c r="G1408" i="24"/>
  <c r="G1409" i="24"/>
  <c r="G1410" i="24"/>
  <c r="G1411" i="24"/>
  <c r="G1412" i="24"/>
  <c r="G1413" i="24"/>
  <c r="G1414" i="24"/>
  <c r="G1415" i="24"/>
  <c r="G1416" i="24"/>
  <c r="G1417" i="24"/>
  <c r="G1418" i="24"/>
  <c r="G1419" i="24"/>
  <c r="G1420" i="24"/>
  <c r="G1421" i="24"/>
  <c r="G1422" i="24"/>
  <c r="G1423" i="24"/>
  <c r="G1424" i="24"/>
  <c r="G1425" i="24"/>
  <c r="G1426" i="24"/>
  <c r="G1427" i="24"/>
  <c r="G1428" i="24"/>
  <c r="G1429" i="24"/>
  <c r="G1430" i="24"/>
  <c r="G1431" i="24"/>
  <c r="G1432" i="24"/>
  <c r="G1433" i="24"/>
  <c r="G1434" i="24"/>
  <c r="G1435" i="24"/>
  <c r="G1436" i="24"/>
  <c r="G1437" i="24"/>
  <c r="G1438" i="24"/>
  <c r="G1439" i="24"/>
  <c r="G1440" i="24"/>
  <c r="G1441" i="24"/>
  <c r="G1442" i="24"/>
  <c r="G1443" i="24"/>
  <c r="G1444" i="24"/>
  <c r="G1445" i="24"/>
  <c r="G1446" i="24"/>
  <c r="G1447" i="24"/>
  <c r="G1448" i="24"/>
  <c r="G1449" i="24"/>
  <c r="G1450" i="24"/>
  <c r="G1451" i="24"/>
  <c r="G1452" i="24"/>
  <c r="G1453" i="24"/>
  <c r="G1454" i="24"/>
  <c r="G1455" i="24"/>
  <c r="G1456" i="24"/>
  <c r="G1457" i="24"/>
  <c r="G1458" i="24"/>
  <c r="G1459" i="24"/>
  <c r="G1460" i="24"/>
  <c r="G1461" i="24"/>
  <c r="G1462" i="24"/>
  <c r="G1463" i="24"/>
  <c r="G1464" i="24"/>
  <c r="G1465" i="24"/>
  <c r="G1466" i="24"/>
  <c r="G1467" i="24"/>
  <c r="G1468" i="24"/>
  <c r="G1469" i="24"/>
  <c r="G1470" i="24"/>
  <c r="G1471" i="24"/>
  <c r="G1472" i="24"/>
  <c r="G1473" i="24"/>
  <c r="G1474" i="24"/>
  <c r="G1475" i="24"/>
  <c r="G1476" i="24"/>
  <c r="G1477" i="24"/>
  <c r="G1478" i="24"/>
  <c r="G1479" i="24"/>
  <c r="G1480" i="24"/>
  <c r="G1481" i="24"/>
  <c r="G1482" i="24"/>
  <c r="G1483" i="24"/>
  <c r="G1484" i="24"/>
  <c r="G1485" i="24"/>
  <c r="G1486" i="24"/>
  <c r="G1487" i="24"/>
  <c r="G1488" i="24"/>
  <c r="G1489" i="24"/>
  <c r="G1490" i="24"/>
  <c r="G1491" i="24"/>
  <c r="G1492" i="24"/>
  <c r="G1493" i="24"/>
  <c r="G1494" i="24"/>
  <c r="G1495" i="24"/>
  <c r="G1496" i="24"/>
  <c r="G1497" i="24"/>
  <c r="G1498" i="24"/>
  <c r="G1499" i="24"/>
  <c r="G1500" i="24"/>
  <c r="G1501" i="24"/>
  <c r="G1502" i="24"/>
  <c r="G1503" i="24"/>
  <c r="G1504" i="24"/>
  <c r="G1505" i="24"/>
  <c r="G1506" i="24"/>
  <c r="G1507" i="24"/>
  <c r="G1508" i="24"/>
  <c r="G1509" i="24"/>
  <c r="G1510" i="24"/>
  <c r="G1511" i="24"/>
  <c r="G1512" i="24"/>
  <c r="G1513" i="24"/>
  <c r="G1514" i="24"/>
  <c r="G1515" i="24"/>
  <c r="G1516" i="24"/>
  <c r="G1517" i="24"/>
  <c r="G1518" i="24"/>
  <c r="G1519" i="24"/>
  <c r="G1520" i="24"/>
  <c r="G1521" i="24"/>
  <c r="G1522" i="24"/>
  <c r="G1523" i="24"/>
  <c r="G1524" i="24"/>
  <c r="G1525" i="24"/>
  <c r="G1526" i="24"/>
  <c r="G1527" i="24"/>
  <c r="G1528" i="24"/>
  <c r="G1529" i="24"/>
  <c r="G1530" i="24"/>
  <c r="G1531" i="24"/>
  <c r="G1532" i="24"/>
  <c r="G1533" i="24"/>
  <c r="G1534" i="24"/>
  <c r="G1535" i="24"/>
  <c r="G1536" i="24"/>
  <c r="G1537" i="24"/>
  <c r="G1538" i="24"/>
  <c r="G1539" i="24"/>
  <c r="G1540" i="24"/>
  <c r="G1541" i="24"/>
  <c r="G1542" i="24"/>
  <c r="G1543" i="24"/>
  <c r="G1544" i="24"/>
  <c r="G1545" i="24"/>
  <c r="G1546" i="24"/>
  <c r="G1547" i="24"/>
  <c r="G1548" i="24"/>
  <c r="G1549" i="24"/>
  <c r="G1550" i="24"/>
  <c r="G1551" i="24"/>
  <c r="G1552" i="24"/>
  <c r="G1553" i="24"/>
  <c r="G1554" i="24"/>
  <c r="G1555" i="24"/>
  <c r="G1556" i="24"/>
  <c r="G1557" i="24"/>
  <c r="G1558" i="24"/>
  <c r="G1559" i="24"/>
  <c r="G1560" i="24"/>
  <c r="G1561" i="24"/>
  <c r="G1562" i="24"/>
  <c r="G1563" i="24"/>
  <c r="G1564" i="24"/>
  <c r="G1565" i="24"/>
  <c r="G1566" i="24"/>
  <c r="G1567" i="24"/>
  <c r="G1568" i="24"/>
  <c r="G1569" i="24"/>
  <c r="G1570" i="24"/>
  <c r="G1571" i="24"/>
  <c r="G1572" i="24"/>
  <c r="G1573" i="24"/>
  <c r="G1574" i="24"/>
  <c r="G1575" i="24"/>
  <c r="G1576" i="24"/>
  <c r="G1577" i="24"/>
  <c r="G1578" i="24"/>
  <c r="G1579" i="24"/>
  <c r="G1580" i="24"/>
  <c r="G1581" i="24"/>
  <c r="G1582" i="24"/>
  <c r="G1583" i="24"/>
  <c r="G1584" i="24"/>
  <c r="G1585" i="24"/>
  <c r="G1586" i="24"/>
  <c r="G1587" i="24"/>
  <c r="G1588" i="24"/>
  <c r="G1589" i="24"/>
  <c r="G1590" i="24"/>
  <c r="G1591" i="24"/>
  <c r="G1592" i="24"/>
  <c r="G1593" i="24"/>
  <c r="G1594" i="24"/>
  <c r="G1595" i="24"/>
  <c r="G1596" i="24"/>
  <c r="G1597" i="24"/>
  <c r="G1598" i="24"/>
  <c r="G1599" i="24"/>
  <c r="G1600" i="24"/>
  <c r="G1601" i="24"/>
  <c r="G1602" i="24"/>
  <c r="G1603" i="24"/>
  <c r="G1604" i="24"/>
  <c r="G1605" i="24"/>
  <c r="G1606" i="24"/>
  <c r="G1607" i="24"/>
  <c r="G1608" i="24"/>
  <c r="G1609" i="24"/>
  <c r="G1610" i="24"/>
  <c r="G2" i="24"/>
  <c r="G3" i="22"/>
  <c r="G4" i="22"/>
  <c r="G5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G141" i="22"/>
  <c r="G142" i="22"/>
  <c r="G143" i="22"/>
  <c r="G144" i="22"/>
  <c r="G145" i="22"/>
  <c r="G146" i="22"/>
  <c r="G147" i="22"/>
  <c r="G148" i="22"/>
  <c r="G149" i="22"/>
  <c r="G150" i="22"/>
  <c r="G151" i="22"/>
  <c r="G152" i="22"/>
  <c r="G153" i="22"/>
  <c r="G154" i="22"/>
  <c r="G155" i="22"/>
  <c r="G156" i="22"/>
  <c r="G157" i="22"/>
  <c r="G158" i="22"/>
  <c r="G159" i="22"/>
  <c r="G160" i="22"/>
  <c r="G161" i="22"/>
  <c r="G162" i="22"/>
  <c r="G163" i="22"/>
  <c r="G164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236" i="22"/>
  <c r="G237" i="22"/>
  <c r="G238" i="22"/>
  <c r="G239" i="22"/>
  <c r="G240" i="22"/>
  <c r="G241" i="22"/>
  <c r="G242" i="22"/>
  <c r="G243" i="22"/>
  <c r="G244" i="22"/>
  <c r="G245" i="22"/>
  <c r="G246" i="22"/>
  <c r="G247" i="22"/>
  <c r="G248" i="22"/>
  <c r="G249" i="22"/>
  <c r="G250" i="22"/>
  <c r="G251" i="22"/>
  <c r="G252" i="22"/>
  <c r="G253" i="22"/>
  <c r="G254" i="22"/>
  <c r="G255" i="22"/>
  <c r="G256" i="22"/>
  <c r="G257" i="22"/>
  <c r="G258" i="22"/>
  <c r="G259" i="22"/>
  <c r="G260" i="22"/>
  <c r="G261" i="22"/>
  <c r="G262" i="22"/>
  <c r="G263" i="22"/>
  <c r="G264" i="22"/>
  <c r="G265" i="22"/>
  <c r="G266" i="22"/>
  <c r="G267" i="22"/>
  <c r="G268" i="22"/>
  <c r="G269" i="22"/>
  <c r="G270" i="22"/>
  <c r="G271" i="22"/>
  <c r="G272" i="22"/>
  <c r="G273" i="22"/>
  <c r="G274" i="22"/>
  <c r="G275" i="22"/>
  <c r="G276" i="22"/>
  <c r="G277" i="22"/>
  <c r="G278" i="22"/>
  <c r="G279" i="22"/>
  <c r="G280" i="22"/>
  <c r="G281" i="22"/>
  <c r="G282" i="22"/>
  <c r="G283" i="22"/>
  <c r="G284" i="22"/>
  <c r="G285" i="22"/>
  <c r="G286" i="22"/>
  <c r="G287" i="22"/>
  <c r="G288" i="22"/>
  <c r="G289" i="22"/>
  <c r="G290" i="22"/>
  <c r="G291" i="22"/>
  <c r="G292" i="22"/>
  <c r="G293" i="22"/>
  <c r="G294" i="22"/>
  <c r="G295" i="22"/>
  <c r="G296" i="22"/>
  <c r="G297" i="22"/>
  <c r="G298" i="22"/>
  <c r="G299" i="22"/>
  <c r="G300" i="22"/>
  <c r="G301" i="22"/>
  <c r="G302" i="22"/>
  <c r="G303" i="22"/>
  <c r="G304" i="22"/>
  <c r="G305" i="22"/>
  <c r="G306" i="22"/>
  <c r="G307" i="22"/>
  <c r="G308" i="22"/>
  <c r="G309" i="22"/>
  <c r="G310" i="22"/>
  <c r="G311" i="22"/>
  <c r="G312" i="22"/>
  <c r="G313" i="22"/>
  <c r="G314" i="22"/>
  <c r="G315" i="22"/>
  <c r="G316" i="22"/>
  <c r="G317" i="22"/>
  <c r="G318" i="22"/>
  <c r="G319" i="22"/>
  <c r="G320" i="22"/>
  <c r="G321" i="22"/>
  <c r="G322" i="22"/>
  <c r="G323" i="22"/>
  <c r="G324" i="22"/>
  <c r="G325" i="22"/>
  <c r="G326" i="22"/>
  <c r="G327" i="22"/>
  <c r="G328" i="22"/>
  <c r="G329" i="22"/>
  <c r="G330" i="22"/>
  <c r="G331" i="22"/>
  <c r="G332" i="22"/>
  <c r="G333" i="22"/>
  <c r="G334" i="22"/>
  <c r="G335" i="22"/>
  <c r="G336" i="22"/>
  <c r="G337" i="22"/>
  <c r="G338" i="22"/>
  <c r="G339" i="22"/>
  <c r="G340" i="22"/>
  <c r="G341" i="22"/>
  <c r="G342" i="22"/>
  <c r="G343" i="22"/>
  <c r="G344" i="22"/>
  <c r="G345" i="22"/>
  <c r="G346" i="22"/>
  <c r="G347" i="22"/>
  <c r="G348" i="22"/>
  <c r="G349" i="22"/>
  <c r="G350" i="22"/>
  <c r="G351" i="22"/>
  <c r="G352" i="22"/>
  <c r="G353" i="22"/>
  <c r="G354" i="22"/>
  <c r="G355" i="22"/>
  <c r="G356" i="22"/>
  <c r="G357" i="22"/>
  <c r="G358" i="22"/>
  <c r="G359" i="22"/>
  <c r="G360" i="22"/>
  <c r="G361" i="22"/>
  <c r="G362" i="22"/>
  <c r="G363" i="22"/>
  <c r="G364" i="22"/>
  <c r="G365" i="22"/>
  <c r="G366" i="22"/>
  <c r="G367" i="22"/>
  <c r="G368" i="22"/>
  <c r="G369" i="22"/>
  <c r="G370" i="22"/>
  <c r="G371" i="22"/>
  <c r="G372" i="22"/>
  <c r="G373" i="22"/>
  <c r="G374" i="22"/>
  <c r="G375" i="22"/>
  <c r="G376" i="22"/>
  <c r="G377" i="22"/>
  <c r="G378" i="22"/>
  <c r="G379" i="22"/>
  <c r="G380" i="22"/>
  <c r="G381" i="22"/>
  <c r="G382" i="22"/>
  <c r="G383" i="22"/>
  <c r="G384" i="22"/>
  <c r="G385" i="22"/>
  <c r="G386" i="22"/>
  <c r="G387" i="22"/>
  <c r="G388" i="22"/>
  <c r="G389" i="22"/>
  <c r="G390" i="22"/>
  <c r="G391" i="22"/>
  <c r="G392" i="22"/>
  <c r="G393" i="22"/>
  <c r="G394" i="22"/>
  <c r="G395" i="22"/>
  <c r="G396" i="22"/>
  <c r="G397" i="22"/>
  <c r="G398" i="22"/>
  <c r="G399" i="22"/>
  <c r="G400" i="22"/>
  <c r="G401" i="22"/>
  <c r="G402" i="22"/>
  <c r="G403" i="22"/>
  <c r="G404" i="22"/>
  <c r="G405" i="22"/>
  <c r="G406" i="22"/>
  <c r="G407" i="22"/>
  <c r="G408" i="22"/>
  <c r="G409" i="22"/>
  <c r="G410" i="22"/>
  <c r="G411" i="22"/>
  <c r="G412" i="22"/>
  <c r="G413" i="22"/>
  <c r="G414" i="22"/>
  <c r="G415" i="22"/>
  <c r="G416" i="22"/>
  <c r="G417" i="22"/>
  <c r="G418" i="22"/>
  <c r="G419" i="22"/>
  <c r="G420" i="22"/>
  <c r="G421" i="22"/>
  <c r="G422" i="22"/>
  <c r="G423" i="22"/>
  <c r="G424" i="22"/>
  <c r="G425" i="22"/>
  <c r="G426" i="22"/>
  <c r="G427" i="22"/>
  <c r="G428" i="22"/>
  <c r="G429" i="22"/>
  <c r="G430" i="22"/>
  <c r="G431" i="22"/>
  <c r="G432" i="22"/>
  <c r="G433" i="22"/>
  <c r="G434" i="22"/>
  <c r="G435" i="22"/>
  <c r="G436" i="22"/>
  <c r="G437" i="22"/>
  <c r="G438" i="22"/>
  <c r="G439" i="22"/>
  <c r="G440" i="22"/>
  <c r="G441" i="22"/>
  <c r="G442" i="22"/>
  <c r="G443" i="22"/>
  <c r="G444" i="22"/>
  <c r="G445" i="22"/>
  <c r="G446" i="22"/>
  <c r="G447" i="22"/>
  <c r="G448" i="22"/>
  <c r="G449" i="22"/>
  <c r="G450" i="22"/>
  <c r="G451" i="22"/>
  <c r="G452" i="22"/>
  <c r="G453" i="22"/>
  <c r="G454" i="22"/>
  <c r="G455" i="22"/>
  <c r="G456" i="22"/>
  <c r="G457" i="22"/>
  <c r="G458" i="22"/>
  <c r="G459" i="22"/>
  <c r="G460" i="22"/>
  <c r="G461" i="22"/>
  <c r="G462" i="22"/>
  <c r="G463" i="22"/>
  <c r="G464" i="22"/>
  <c r="G465" i="22"/>
  <c r="G466" i="22"/>
  <c r="G467" i="22"/>
  <c r="G468" i="22"/>
  <c r="G469" i="22"/>
  <c r="G470" i="22"/>
  <c r="G471" i="22"/>
  <c r="G472" i="22"/>
  <c r="G473" i="22"/>
  <c r="G474" i="22"/>
  <c r="G475" i="22"/>
  <c r="G476" i="22"/>
  <c r="G477" i="22"/>
  <c r="G478" i="22"/>
  <c r="G479" i="22"/>
  <c r="G480" i="22"/>
  <c r="G481" i="22"/>
  <c r="G482" i="22"/>
  <c r="G483" i="22"/>
  <c r="G484" i="22"/>
  <c r="G485" i="22"/>
  <c r="G486" i="22"/>
  <c r="G487" i="22"/>
  <c r="G488" i="22"/>
  <c r="G489" i="22"/>
  <c r="G490" i="22"/>
  <c r="G491" i="22"/>
  <c r="G492" i="22"/>
  <c r="G493" i="22"/>
  <c r="G494" i="22"/>
  <c r="G495" i="22"/>
  <c r="G496" i="22"/>
  <c r="G497" i="22"/>
  <c r="G498" i="22"/>
  <c r="G499" i="22"/>
  <c r="G500" i="22"/>
  <c r="G501" i="22"/>
  <c r="G502" i="22"/>
  <c r="G503" i="22"/>
  <c r="G504" i="22"/>
  <c r="G505" i="22"/>
  <c r="G506" i="22"/>
  <c r="G507" i="22"/>
  <c r="G508" i="22"/>
  <c r="G509" i="22"/>
  <c r="G510" i="22"/>
  <c r="G511" i="22"/>
  <c r="G512" i="22"/>
  <c r="G513" i="22"/>
  <c r="G514" i="22"/>
  <c r="G515" i="22"/>
  <c r="G516" i="22"/>
  <c r="G517" i="22"/>
  <c r="G518" i="22"/>
  <c r="G519" i="22"/>
  <c r="G520" i="22"/>
  <c r="G521" i="22"/>
  <c r="G522" i="22"/>
  <c r="G523" i="22"/>
  <c r="G524" i="22"/>
  <c r="G525" i="22"/>
  <c r="G526" i="22"/>
  <c r="G527" i="22"/>
  <c r="G528" i="22"/>
  <c r="G529" i="22"/>
  <c r="G530" i="22"/>
  <c r="G531" i="22"/>
  <c r="G532" i="22"/>
  <c r="G533" i="22"/>
  <c r="G534" i="22"/>
  <c r="G535" i="22"/>
  <c r="G536" i="22"/>
  <c r="G537" i="22"/>
  <c r="G538" i="22"/>
  <c r="G539" i="22"/>
  <c r="G540" i="22"/>
  <c r="G541" i="22"/>
  <c r="G542" i="22"/>
  <c r="G543" i="22"/>
  <c r="G544" i="22"/>
  <c r="G545" i="22"/>
  <c r="G546" i="22"/>
  <c r="G547" i="22"/>
  <c r="G548" i="22"/>
  <c r="G549" i="22"/>
  <c r="G550" i="22"/>
  <c r="G551" i="22"/>
  <c r="G552" i="22"/>
  <c r="G553" i="22"/>
  <c r="G554" i="22"/>
  <c r="G555" i="22"/>
  <c r="G556" i="22"/>
  <c r="G557" i="22"/>
  <c r="G558" i="22"/>
  <c r="G559" i="22"/>
  <c r="G560" i="22"/>
  <c r="G561" i="22"/>
  <c r="G562" i="22"/>
  <c r="G563" i="22"/>
  <c r="G564" i="22"/>
  <c r="G565" i="22"/>
  <c r="G566" i="22"/>
  <c r="G567" i="22"/>
  <c r="G568" i="22"/>
  <c r="G569" i="22"/>
  <c r="G570" i="22"/>
  <c r="G571" i="22"/>
  <c r="G572" i="22"/>
  <c r="G573" i="22"/>
  <c r="G574" i="22"/>
  <c r="G575" i="22"/>
  <c r="G576" i="22"/>
  <c r="G577" i="22"/>
  <c r="G578" i="22"/>
  <c r="G579" i="22"/>
  <c r="G580" i="22"/>
  <c r="G581" i="22"/>
  <c r="G582" i="22"/>
  <c r="G583" i="22"/>
  <c r="G584" i="22"/>
  <c r="G585" i="22"/>
  <c r="G586" i="22"/>
  <c r="G587" i="22"/>
  <c r="G588" i="22"/>
  <c r="G589" i="22"/>
  <c r="G590" i="22"/>
  <c r="G591" i="22"/>
  <c r="G592" i="22"/>
  <c r="G593" i="22"/>
  <c r="G594" i="22"/>
  <c r="G595" i="22"/>
  <c r="G596" i="22"/>
  <c r="G597" i="22"/>
  <c r="G598" i="22"/>
  <c r="G599" i="22"/>
  <c r="G600" i="22"/>
  <c r="G601" i="22"/>
  <c r="G602" i="22"/>
  <c r="G603" i="22"/>
  <c r="G604" i="22"/>
  <c r="G605" i="22"/>
  <c r="G606" i="22"/>
  <c r="G607" i="22"/>
  <c r="G608" i="22"/>
  <c r="G609" i="22"/>
  <c r="G610" i="22"/>
  <c r="G611" i="22"/>
  <c r="G612" i="22"/>
  <c r="G613" i="22"/>
  <c r="G614" i="22"/>
  <c r="G615" i="22"/>
  <c r="G616" i="22"/>
  <c r="G617" i="22"/>
  <c r="G618" i="22"/>
  <c r="G619" i="22"/>
  <c r="G620" i="22"/>
  <c r="G621" i="22"/>
  <c r="G622" i="22"/>
  <c r="G623" i="22"/>
  <c r="G624" i="22"/>
  <c r="G625" i="22"/>
  <c r="G626" i="22"/>
  <c r="G627" i="22"/>
  <c r="G628" i="22"/>
  <c r="G629" i="22"/>
  <c r="G630" i="22"/>
  <c r="G631" i="22"/>
  <c r="G632" i="22"/>
  <c r="G633" i="22"/>
  <c r="G634" i="22"/>
  <c r="G635" i="22"/>
  <c r="G636" i="22"/>
  <c r="G637" i="22"/>
  <c r="G638" i="22"/>
  <c r="G639" i="22"/>
  <c r="G640" i="22"/>
  <c r="G641" i="22"/>
  <c r="G642" i="22"/>
  <c r="G643" i="22"/>
  <c r="G644" i="22"/>
  <c r="G645" i="22"/>
  <c r="G646" i="22"/>
  <c r="G647" i="22"/>
  <c r="G648" i="22"/>
  <c r="G649" i="22"/>
  <c r="G650" i="22"/>
  <c r="G651" i="22"/>
  <c r="G652" i="22"/>
  <c r="G653" i="22"/>
  <c r="G654" i="22"/>
  <c r="G655" i="22"/>
  <c r="G656" i="22"/>
  <c r="G657" i="22"/>
  <c r="G658" i="22"/>
  <c r="G659" i="22"/>
  <c r="G660" i="22"/>
  <c r="G661" i="22"/>
  <c r="G662" i="22"/>
  <c r="G663" i="22"/>
  <c r="G664" i="22"/>
  <c r="G665" i="22"/>
  <c r="G666" i="22"/>
  <c r="G667" i="22"/>
  <c r="G668" i="22"/>
  <c r="G669" i="22"/>
  <c r="G670" i="22"/>
  <c r="G671" i="22"/>
  <c r="G672" i="22"/>
  <c r="G673" i="22"/>
  <c r="G674" i="22"/>
  <c r="G675" i="22"/>
  <c r="G676" i="22"/>
  <c r="G677" i="22"/>
  <c r="G678" i="22"/>
  <c r="G679" i="22"/>
  <c r="G680" i="22"/>
  <c r="G681" i="22"/>
  <c r="G682" i="22"/>
  <c r="G683" i="22"/>
  <c r="G684" i="22"/>
  <c r="G685" i="22"/>
  <c r="G686" i="22"/>
  <c r="G687" i="22"/>
  <c r="G688" i="22"/>
  <c r="G689" i="22"/>
  <c r="G690" i="22"/>
  <c r="G691" i="22"/>
  <c r="G692" i="22"/>
  <c r="G693" i="22"/>
  <c r="G694" i="22"/>
  <c r="G695" i="22"/>
  <c r="G696" i="22"/>
  <c r="G697" i="22"/>
  <c r="G698" i="22"/>
  <c r="G699" i="22"/>
  <c r="G700" i="22"/>
  <c r="G701" i="22"/>
  <c r="G702" i="22"/>
  <c r="G703" i="22"/>
  <c r="G704" i="22"/>
  <c r="G705" i="22"/>
  <c r="G706" i="22"/>
  <c r="G707" i="22"/>
  <c r="G708" i="22"/>
  <c r="G709" i="22"/>
  <c r="G710" i="22"/>
  <c r="G711" i="22"/>
  <c r="G712" i="22"/>
  <c r="G713" i="22"/>
  <c r="G714" i="22"/>
  <c r="G715" i="22"/>
  <c r="G716" i="22"/>
  <c r="G717" i="22"/>
  <c r="G718" i="22"/>
  <c r="G719" i="22"/>
  <c r="G720" i="22"/>
  <c r="G721" i="22"/>
  <c r="G722" i="22"/>
  <c r="G723" i="22"/>
  <c r="G724" i="22"/>
  <c r="G725" i="22"/>
  <c r="G726" i="22"/>
  <c r="G727" i="22"/>
  <c r="G728" i="22"/>
  <c r="G729" i="22"/>
  <c r="G730" i="22"/>
  <c r="G731" i="22"/>
  <c r="G732" i="22"/>
  <c r="G733" i="22"/>
  <c r="G734" i="22"/>
  <c r="G735" i="22"/>
  <c r="G736" i="22"/>
  <c r="G737" i="22"/>
  <c r="G738" i="22"/>
  <c r="G739" i="22"/>
  <c r="G740" i="22"/>
  <c r="G741" i="22"/>
  <c r="G742" i="22"/>
  <c r="G743" i="22"/>
  <c r="G744" i="22"/>
  <c r="G745" i="22"/>
  <c r="G746" i="22"/>
  <c r="G747" i="22"/>
  <c r="G748" i="22"/>
  <c r="G749" i="22"/>
  <c r="G750" i="22"/>
  <c r="G751" i="22"/>
  <c r="G752" i="22"/>
  <c r="G753" i="22"/>
  <c r="G754" i="22"/>
  <c r="G755" i="22"/>
  <c r="G756" i="22"/>
  <c r="G757" i="22"/>
  <c r="G758" i="22"/>
  <c r="G759" i="22"/>
  <c r="G760" i="22"/>
  <c r="G761" i="22"/>
  <c r="G762" i="22"/>
  <c r="G763" i="22"/>
  <c r="G764" i="22"/>
  <c r="G765" i="22"/>
  <c r="G766" i="22"/>
  <c r="G767" i="22"/>
  <c r="G768" i="22"/>
  <c r="G769" i="22"/>
  <c r="G770" i="22"/>
  <c r="G771" i="22"/>
  <c r="G772" i="22"/>
  <c r="G773" i="22"/>
  <c r="G774" i="22"/>
  <c r="G775" i="22"/>
  <c r="G776" i="22"/>
  <c r="G777" i="22"/>
  <c r="G778" i="22"/>
  <c r="G779" i="22"/>
  <c r="G780" i="22"/>
  <c r="G781" i="22"/>
  <c r="G782" i="22"/>
  <c r="G783" i="22"/>
  <c r="G784" i="22"/>
  <c r="G785" i="22"/>
  <c r="G786" i="22"/>
  <c r="G787" i="22"/>
  <c r="G788" i="22"/>
  <c r="G789" i="22"/>
  <c r="G790" i="22"/>
  <c r="G791" i="22"/>
  <c r="G792" i="22"/>
  <c r="G793" i="22"/>
  <c r="G794" i="22"/>
  <c r="G795" i="22"/>
  <c r="G796" i="22"/>
  <c r="G797" i="22"/>
  <c r="G798" i="22"/>
  <c r="G799" i="22"/>
  <c r="G800" i="22"/>
  <c r="G801" i="22"/>
  <c r="G802" i="22"/>
  <c r="G803" i="22"/>
  <c r="G804" i="22"/>
  <c r="G805" i="22"/>
  <c r="G806" i="22"/>
  <c r="G807" i="22"/>
  <c r="G808" i="22"/>
  <c r="G809" i="22"/>
  <c r="G810" i="22"/>
  <c r="G811" i="22"/>
  <c r="G812" i="22"/>
  <c r="G813" i="22"/>
  <c r="G814" i="22"/>
  <c r="G815" i="22"/>
  <c r="G816" i="22"/>
  <c r="G817" i="22"/>
  <c r="G818" i="22"/>
  <c r="G819" i="22"/>
  <c r="G820" i="22"/>
  <c r="G821" i="22"/>
  <c r="G822" i="22"/>
  <c r="G823" i="22"/>
  <c r="G824" i="22"/>
  <c r="G825" i="22"/>
  <c r="G826" i="22"/>
  <c r="G827" i="22"/>
  <c r="G828" i="22"/>
  <c r="G829" i="22"/>
  <c r="G830" i="22"/>
  <c r="G831" i="22"/>
  <c r="G832" i="22"/>
  <c r="G833" i="22"/>
  <c r="G834" i="22"/>
  <c r="G835" i="22"/>
  <c r="G836" i="22"/>
  <c r="G837" i="22"/>
  <c r="G838" i="22"/>
  <c r="G839" i="22"/>
  <c r="G840" i="22"/>
  <c r="G841" i="22"/>
  <c r="G842" i="22"/>
  <c r="G843" i="22"/>
  <c r="G844" i="22"/>
  <c r="G845" i="22"/>
  <c r="G846" i="22"/>
  <c r="G847" i="22"/>
  <c r="G848" i="22"/>
  <c r="G849" i="22"/>
  <c r="G850" i="22"/>
  <c r="G851" i="22"/>
  <c r="G852" i="22"/>
  <c r="G853" i="22"/>
  <c r="G854" i="22"/>
  <c r="G855" i="22"/>
  <c r="G856" i="22"/>
  <c r="G857" i="22"/>
  <c r="G858" i="22"/>
  <c r="G859" i="22"/>
  <c r="G860" i="22"/>
  <c r="G861" i="22"/>
  <c r="G862" i="22"/>
  <c r="G863" i="22"/>
  <c r="G864" i="22"/>
  <c r="G865" i="22"/>
  <c r="G866" i="22"/>
  <c r="G867" i="22"/>
  <c r="G868" i="22"/>
  <c r="G869" i="22"/>
  <c r="G870" i="22"/>
  <c r="G871" i="22"/>
  <c r="G872" i="22"/>
  <c r="G873" i="22"/>
  <c r="G874" i="22"/>
  <c r="G875" i="22"/>
  <c r="G876" i="22"/>
  <c r="G877" i="22"/>
  <c r="G878" i="22"/>
  <c r="G879" i="22"/>
  <c r="G880" i="22"/>
  <c r="G881" i="22"/>
  <c r="G882" i="22"/>
  <c r="G883" i="22"/>
  <c r="G884" i="22"/>
  <c r="G885" i="22"/>
  <c r="G886" i="22"/>
  <c r="G887" i="22"/>
  <c r="G888" i="22"/>
  <c r="G889" i="22"/>
  <c r="G890" i="22"/>
  <c r="G891" i="22"/>
  <c r="G892" i="22"/>
  <c r="G893" i="22"/>
  <c r="G894" i="22"/>
  <c r="G895" i="22"/>
  <c r="G896" i="22"/>
  <c r="G897" i="22"/>
  <c r="G898" i="22"/>
  <c r="G899" i="22"/>
  <c r="G900" i="22"/>
  <c r="G901" i="22"/>
  <c r="G902" i="22"/>
  <c r="G903" i="22"/>
  <c r="G904" i="22"/>
  <c r="G905" i="22"/>
  <c r="G906" i="22"/>
  <c r="G907" i="22"/>
  <c r="G908" i="22"/>
  <c r="G909" i="22"/>
  <c r="G910" i="22"/>
  <c r="G911" i="22"/>
  <c r="G912" i="22"/>
  <c r="G913" i="22"/>
  <c r="G914" i="22"/>
  <c r="G915" i="22"/>
  <c r="G916" i="22"/>
  <c r="G917" i="22"/>
  <c r="G918" i="22"/>
  <c r="G919" i="22"/>
  <c r="G920" i="22"/>
  <c r="G921" i="22"/>
  <c r="G922" i="22"/>
  <c r="G923" i="22"/>
  <c r="G924" i="22"/>
  <c r="G925" i="22"/>
  <c r="G926" i="22"/>
  <c r="G927" i="22"/>
  <c r="G928" i="22"/>
  <c r="G929" i="22"/>
  <c r="G930" i="22"/>
  <c r="G931" i="22"/>
  <c r="G932" i="22"/>
  <c r="G933" i="22"/>
  <c r="G934" i="22"/>
  <c r="G935" i="22"/>
  <c r="G936" i="22"/>
  <c r="G937" i="22"/>
  <c r="G938" i="22"/>
  <c r="G939" i="22"/>
  <c r="G940" i="22"/>
  <c r="G941" i="22"/>
  <c r="G942" i="22"/>
  <c r="G943" i="22"/>
  <c r="G944" i="22"/>
  <c r="G945" i="22"/>
  <c r="G946" i="22"/>
  <c r="G947" i="22"/>
  <c r="G948" i="22"/>
  <c r="G949" i="22"/>
  <c r="G950" i="22"/>
  <c r="G951" i="22"/>
  <c r="G952" i="22"/>
  <c r="G953" i="22"/>
  <c r="G954" i="22"/>
  <c r="G955" i="22"/>
  <c r="G956" i="22"/>
  <c r="G957" i="22"/>
  <c r="G958" i="22"/>
  <c r="G959" i="22"/>
  <c r="G960" i="22"/>
  <c r="G961" i="22"/>
  <c r="G962" i="22"/>
  <c r="G963" i="22"/>
  <c r="G964" i="22"/>
  <c r="G965" i="22"/>
  <c r="G966" i="22"/>
  <c r="G967" i="22"/>
  <c r="G968" i="22"/>
  <c r="G969" i="22"/>
  <c r="G970" i="22"/>
  <c r="G971" i="22"/>
  <c r="G972" i="22"/>
  <c r="G973" i="22"/>
  <c r="G974" i="22"/>
  <c r="G975" i="22"/>
  <c r="G976" i="22"/>
  <c r="G977" i="22"/>
  <c r="G978" i="22"/>
  <c r="G979" i="22"/>
  <c r="G980" i="22"/>
  <c r="G981" i="22"/>
  <c r="G982" i="22"/>
  <c r="G983" i="22"/>
  <c r="G984" i="22"/>
  <c r="G985" i="22"/>
  <c r="G986" i="22"/>
  <c r="G987" i="22"/>
  <c r="G988" i="22"/>
  <c r="G989" i="22"/>
  <c r="G990" i="22"/>
  <c r="G991" i="22"/>
  <c r="G992" i="22"/>
  <c r="G993" i="22"/>
  <c r="G994" i="22"/>
  <c r="G995" i="22"/>
  <c r="G996" i="22"/>
  <c r="G997" i="22"/>
  <c r="G998" i="22"/>
  <c r="G999" i="22"/>
  <c r="G1000" i="22"/>
  <c r="G1001" i="22"/>
  <c r="G1002" i="22"/>
  <c r="G1003" i="22"/>
  <c r="G1004" i="22"/>
  <c r="G1005" i="22"/>
  <c r="G1006" i="22"/>
  <c r="G1007" i="22"/>
  <c r="G1008" i="22"/>
  <c r="G1009" i="22"/>
  <c r="G1010" i="22"/>
  <c r="G1011" i="22"/>
  <c r="G1012" i="22"/>
  <c r="G1013" i="22"/>
  <c r="G1014" i="22"/>
  <c r="G1015" i="22"/>
  <c r="G1016" i="22"/>
  <c r="G1017" i="22"/>
  <c r="G1018" i="22"/>
  <c r="G1019" i="22"/>
  <c r="G1020" i="22"/>
  <c r="G1021" i="22"/>
  <c r="G1022" i="22"/>
  <c r="G1023" i="22"/>
  <c r="G1024" i="22"/>
  <c r="G1025" i="22"/>
  <c r="G1026" i="22"/>
  <c r="G1027" i="22"/>
  <c r="G1028" i="22"/>
  <c r="G1029" i="22"/>
  <c r="G1030" i="22"/>
  <c r="G1031" i="22"/>
  <c r="G1032" i="22"/>
  <c r="G1033" i="22"/>
  <c r="G1034" i="22"/>
  <c r="G1035" i="22"/>
  <c r="G1036" i="22"/>
  <c r="G1037" i="22"/>
  <c r="G1038" i="22"/>
  <c r="G1039" i="22"/>
  <c r="G1040" i="22"/>
  <c r="G1041" i="22"/>
  <c r="G1042" i="22"/>
  <c r="G1043" i="22"/>
  <c r="G1044" i="22"/>
  <c r="G1045" i="22"/>
  <c r="G1046" i="22"/>
  <c r="G1047" i="22"/>
  <c r="G1048" i="22"/>
  <c r="G1049" i="22"/>
  <c r="G1050" i="22"/>
  <c r="G1051" i="22"/>
  <c r="G1052" i="22"/>
  <c r="G1053" i="22"/>
  <c r="G1054" i="22"/>
  <c r="G1055" i="22"/>
  <c r="G1056" i="22"/>
  <c r="G1057" i="22"/>
  <c r="G1058" i="22"/>
  <c r="G1059" i="22"/>
  <c r="G1060" i="22"/>
  <c r="G1061" i="22"/>
  <c r="G1062" i="22"/>
  <c r="G1063" i="22"/>
  <c r="G1064" i="22"/>
  <c r="G1065" i="22"/>
  <c r="G1066" i="22"/>
  <c r="G1067" i="22"/>
  <c r="G1068" i="22"/>
  <c r="G1069" i="22"/>
  <c r="G1070" i="22"/>
  <c r="G1071" i="22"/>
  <c r="G1072" i="22"/>
  <c r="G1073" i="22"/>
  <c r="G1074" i="22"/>
  <c r="G1075" i="22"/>
  <c r="G1076" i="22"/>
  <c r="G1077" i="22"/>
  <c r="G1078" i="22"/>
  <c r="G1079" i="22"/>
  <c r="G1080" i="22"/>
  <c r="G1081" i="22"/>
  <c r="G1082" i="22"/>
  <c r="G1083" i="22"/>
  <c r="G1084" i="22"/>
  <c r="G1085" i="22"/>
  <c r="G1086" i="22"/>
  <c r="G1087" i="22"/>
  <c r="G1088" i="22"/>
  <c r="G1089" i="22"/>
  <c r="G1090" i="22"/>
  <c r="G1091" i="22"/>
  <c r="G1092" i="22"/>
  <c r="G1093" i="22"/>
  <c r="G1094" i="22"/>
  <c r="G1095" i="22"/>
  <c r="G1096" i="22"/>
  <c r="G1097" i="22"/>
  <c r="G1098" i="22"/>
  <c r="G1099" i="22"/>
  <c r="G1100" i="22"/>
  <c r="G1101" i="22"/>
  <c r="G1102" i="22"/>
  <c r="G1103" i="22"/>
  <c r="G1104" i="22"/>
  <c r="G1105" i="22"/>
  <c r="G1106" i="22"/>
  <c r="G1107" i="22"/>
  <c r="G1108" i="22"/>
  <c r="G1109" i="22"/>
  <c r="G1110" i="22"/>
  <c r="G1111" i="22"/>
  <c r="G1112" i="22"/>
  <c r="G1113" i="22"/>
  <c r="G1114" i="22"/>
  <c r="G1115" i="22"/>
  <c r="G1116" i="22"/>
  <c r="G1117" i="22"/>
  <c r="G1118" i="22"/>
  <c r="G1119" i="22"/>
  <c r="G1120" i="22"/>
  <c r="G1121" i="22"/>
  <c r="G1122" i="22"/>
  <c r="G1123" i="22"/>
  <c r="G1124" i="22"/>
  <c r="G1125" i="22"/>
  <c r="G1126" i="22"/>
  <c r="G1127" i="22"/>
  <c r="G1128" i="22"/>
  <c r="G1129" i="22"/>
  <c r="G1130" i="22"/>
  <c r="G1131" i="22"/>
  <c r="G1132" i="22"/>
  <c r="G1133" i="22"/>
  <c r="G1134" i="22"/>
  <c r="G1135" i="22"/>
  <c r="G1136" i="22"/>
  <c r="G1137" i="22"/>
  <c r="G1138" i="22"/>
  <c r="G1139" i="22"/>
  <c r="G1140" i="22"/>
  <c r="G1141" i="22"/>
  <c r="G1142" i="22"/>
  <c r="G1143" i="22"/>
  <c r="G1144" i="22"/>
  <c r="G1145" i="22"/>
  <c r="G1146" i="22"/>
  <c r="G1147" i="22"/>
  <c r="G1148" i="22"/>
  <c r="G1149" i="22"/>
  <c r="G1150" i="22"/>
  <c r="G1151" i="22"/>
  <c r="G1152" i="22"/>
  <c r="G1153" i="22"/>
  <c r="G1154" i="22"/>
  <c r="G1155" i="22"/>
  <c r="G1156" i="22"/>
  <c r="G1157" i="22"/>
  <c r="G1158" i="22"/>
  <c r="G1159" i="22"/>
  <c r="G1160" i="22"/>
  <c r="G1161" i="22"/>
  <c r="G1162" i="22"/>
  <c r="G1163" i="22"/>
  <c r="G1164" i="22"/>
  <c r="G1165" i="22"/>
  <c r="G1166" i="22"/>
  <c r="G1167" i="22"/>
  <c r="G1168" i="22"/>
  <c r="G1169" i="22"/>
  <c r="G1170" i="22"/>
  <c r="G1171" i="22"/>
  <c r="G1172" i="22"/>
  <c r="G1173" i="22"/>
  <c r="G1174" i="22"/>
  <c r="G1175" i="22"/>
  <c r="G1176" i="22"/>
  <c r="G1177" i="22"/>
  <c r="G1178" i="22"/>
  <c r="G1179" i="22"/>
  <c r="G1180" i="22"/>
  <c r="G1181" i="22"/>
  <c r="G1182" i="22"/>
  <c r="G1183" i="22"/>
  <c r="G1184" i="22"/>
  <c r="G1185" i="22"/>
  <c r="G1186" i="22"/>
  <c r="G1187" i="22"/>
  <c r="G1188" i="22"/>
  <c r="G1189" i="22"/>
  <c r="G1190" i="22"/>
  <c r="G1191" i="22"/>
  <c r="G1192" i="22"/>
  <c r="G1193" i="22"/>
  <c r="G1194" i="22"/>
  <c r="G1195" i="22"/>
  <c r="G1196" i="22"/>
  <c r="G1197" i="22"/>
  <c r="G1198" i="22"/>
  <c r="G1199" i="22"/>
  <c r="G1200" i="22"/>
  <c r="G1201" i="22"/>
  <c r="G1202" i="22"/>
  <c r="G1203" i="22"/>
  <c r="G1204" i="22"/>
  <c r="G1205" i="22"/>
  <c r="G1206" i="22"/>
  <c r="G1207" i="22"/>
  <c r="G1208" i="22"/>
  <c r="G1209" i="22"/>
  <c r="G1210" i="22"/>
  <c r="G1211" i="22"/>
  <c r="G1212" i="22"/>
  <c r="G1213" i="22"/>
  <c r="G1214" i="22"/>
  <c r="G1215" i="22"/>
  <c r="G1216" i="22"/>
  <c r="G1217" i="22"/>
  <c r="G1218" i="22"/>
  <c r="G1219" i="22"/>
  <c r="G1220" i="22"/>
  <c r="G1221" i="22"/>
  <c r="G1222" i="22"/>
  <c r="G1223" i="22"/>
  <c r="G1224" i="22"/>
  <c r="G1225" i="22"/>
  <c r="G1226" i="22"/>
  <c r="G1227" i="22"/>
  <c r="G1228" i="22"/>
  <c r="G1229" i="22"/>
  <c r="G1230" i="22"/>
  <c r="G1231" i="22"/>
  <c r="G1232" i="22"/>
  <c r="G1233" i="22"/>
  <c r="G1234" i="22"/>
  <c r="G1235" i="22"/>
  <c r="G1236" i="22"/>
  <c r="G1237" i="22"/>
  <c r="G1238" i="22"/>
  <c r="G1239" i="22"/>
  <c r="G1240" i="22"/>
  <c r="G1241" i="22"/>
  <c r="G1242" i="22"/>
  <c r="G1243" i="22"/>
  <c r="G1244" i="22"/>
  <c r="G1245" i="22"/>
  <c r="G1246" i="22"/>
  <c r="G1247" i="22"/>
  <c r="G1248" i="22"/>
  <c r="G1249" i="22"/>
  <c r="G1250" i="22"/>
  <c r="G1251" i="22"/>
  <c r="G1252" i="22"/>
  <c r="G1253" i="22"/>
  <c r="G1254" i="22"/>
  <c r="G1255" i="22"/>
  <c r="G1256" i="22"/>
  <c r="G1257" i="22"/>
  <c r="G1258" i="22"/>
  <c r="G1259" i="22"/>
  <c r="G1260" i="22"/>
  <c r="G1261" i="22"/>
  <c r="G1262" i="22"/>
  <c r="G1263" i="22"/>
  <c r="G1264" i="22"/>
  <c r="G1265" i="22"/>
  <c r="G1266" i="22"/>
  <c r="G1267" i="22"/>
  <c r="G1268" i="22"/>
  <c r="G1269" i="22"/>
  <c r="G1270" i="22"/>
  <c r="G1271" i="22"/>
  <c r="G1272" i="22"/>
  <c r="G1273" i="22"/>
  <c r="G1274" i="22"/>
  <c r="G1275" i="22"/>
  <c r="G1276" i="22"/>
  <c r="G1277" i="22"/>
  <c r="G1278" i="22"/>
  <c r="G1279" i="22"/>
  <c r="G1280" i="22"/>
  <c r="G1281" i="22"/>
  <c r="G1282" i="22"/>
  <c r="G1283" i="22"/>
  <c r="G1284" i="22"/>
  <c r="G1285" i="22"/>
  <c r="G1286" i="22"/>
  <c r="G1287" i="22"/>
  <c r="G1288" i="22"/>
  <c r="G1289" i="22"/>
  <c r="G1290" i="22"/>
  <c r="G1291" i="22"/>
  <c r="G1292" i="22"/>
  <c r="G1293" i="22"/>
  <c r="G1294" i="22"/>
  <c r="G1295" i="22"/>
  <c r="G1296" i="22"/>
  <c r="G1297" i="22"/>
  <c r="G1298" i="22"/>
  <c r="G1299" i="22"/>
  <c r="G1300" i="22"/>
  <c r="G1301" i="22"/>
  <c r="G1302" i="22"/>
  <c r="G1303" i="22"/>
  <c r="G1304" i="22"/>
  <c r="G1305" i="22"/>
  <c r="G1306" i="22"/>
  <c r="G1307" i="22"/>
  <c r="G1308" i="22"/>
  <c r="G1309" i="22"/>
  <c r="G1310" i="22"/>
  <c r="G1311" i="22"/>
  <c r="G1312" i="22"/>
  <c r="G1313" i="22"/>
  <c r="G1314" i="22"/>
  <c r="G1315" i="22"/>
  <c r="G1316" i="22"/>
  <c r="G1317" i="22"/>
  <c r="G1318" i="22"/>
  <c r="G1319" i="22"/>
  <c r="G1320" i="22"/>
  <c r="G1321" i="22"/>
  <c r="G1322" i="22"/>
  <c r="G1323" i="22"/>
  <c r="G1324" i="22"/>
  <c r="G1325" i="22"/>
  <c r="G1326" i="22"/>
  <c r="G1327" i="22"/>
  <c r="G1328" i="22"/>
  <c r="G1329" i="22"/>
  <c r="G1330" i="22"/>
  <c r="G1331" i="22"/>
  <c r="G1332" i="22"/>
  <c r="G1333" i="22"/>
  <c r="G1334" i="22"/>
  <c r="G1335" i="22"/>
  <c r="G1336" i="22"/>
  <c r="G1337" i="22"/>
  <c r="G1338" i="22"/>
  <c r="G1339" i="22"/>
  <c r="G1340" i="22"/>
  <c r="G1341" i="22"/>
  <c r="G1342" i="22"/>
  <c r="G1343" i="22"/>
  <c r="G1344" i="22"/>
  <c r="G1345" i="22"/>
  <c r="G1346" i="22"/>
  <c r="G1347" i="22"/>
  <c r="G1348" i="22"/>
  <c r="G1349" i="22"/>
  <c r="G1350" i="22"/>
  <c r="G1351" i="22"/>
  <c r="G1352" i="22"/>
  <c r="G1353" i="22"/>
  <c r="G1354" i="22"/>
  <c r="G1355" i="22"/>
  <c r="G1356" i="22"/>
  <c r="G1357" i="22"/>
  <c r="G1358" i="22"/>
  <c r="G1359" i="22"/>
  <c r="G1360" i="22"/>
  <c r="G1361" i="22"/>
  <c r="G1362" i="22"/>
  <c r="G1363" i="22"/>
  <c r="G1364" i="22"/>
  <c r="G1365" i="22"/>
  <c r="G1366" i="22"/>
  <c r="G1367" i="22"/>
  <c r="G1368" i="22"/>
  <c r="G1369" i="22"/>
  <c r="G1370" i="22"/>
  <c r="G1371" i="22"/>
  <c r="G1372" i="22"/>
  <c r="G1373" i="22"/>
  <c r="G1374" i="22"/>
  <c r="G1375" i="22"/>
  <c r="G1376" i="22"/>
  <c r="G1377" i="22"/>
  <c r="G1378" i="22"/>
  <c r="G1379" i="22"/>
  <c r="G1380" i="22"/>
  <c r="G1381" i="22"/>
  <c r="G1382" i="22"/>
  <c r="G1383" i="22"/>
  <c r="G1384" i="22"/>
  <c r="G1385" i="22"/>
  <c r="G1386" i="22"/>
  <c r="G1387" i="22"/>
  <c r="G1388" i="22"/>
  <c r="G1389" i="22"/>
  <c r="G1390" i="22"/>
  <c r="G1391" i="22"/>
  <c r="G1392" i="22"/>
  <c r="G1393" i="22"/>
  <c r="G1394" i="22"/>
  <c r="G1395" i="22"/>
  <c r="G1396" i="22"/>
  <c r="G1397" i="22"/>
  <c r="G1398" i="22"/>
  <c r="G1399" i="22"/>
  <c r="G1400" i="22"/>
  <c r="G1401" i="22"/>
  <c r="G1402" i="22"/>
  <c r="G1403" i="22"/>
  <c r="G1404" i="22"/>
  <c r="G1405" i="22"/>
  <c r="G1406" i="22"/>
  <c r="G1407" i="22"/>
  <c r="G1408" i="22"/>
  <c r="G1409" i="22"/>
  <c r="G1410" i="22"/>
  <c r="G1411" i="22"/>
  <c r="G1412" i="22"/>
  <c r="G1413" i="22"/>
  <c r="G1414" i="22"/>
  <c r="G1415" i="22"/>
  <c r="G1416" i="22"/>
  <c r="G1417" i="22"/>
  <c r="G1418" i="22"/>
  <c r="G1419" i="22"/>
  <c r="G1420" i="22"/>
  <c r="G1421" i="22"/>
  <c r="G1422" i="22"/>
  <c r="G1423" i="22"/>
  <c r="G1424" i="22"/>
  <c r="G1425" i="22"/>
  <c r="G1426" i="22"/>
  <c r="G1427" i="22"/>
  <c r="G1428" i="22"/>
  <c r="G1429" i="22"/>
  <c r="G1430" i="22"/>
  <c r="G1431" i="22"/>
  <c r="G1432" i="22"/>
  <c r="G1433" i="22"/>
  <c r="G1434" i="22"/>
  <c r="G1435" i="22"/>
  <c r="G1436" i="22"/>
  <c r="G1437" i="22"/>
  <c r="G1438" i="22"/>
  <c r="G1439" i="22"/>
  <c r="G1440" i="22"/>
  <c r="G1441" i="22"/>
  <c r="G1442" i="22"/>
  <c r="G1443" i="22"/>
  <c r="G1444" i="22"/>
  <c r="G1445" i="22"/>
  <c r="G1446" i="22"/>
  <c r="G1447" i="22"/>
  <c r="G1448" i="22"/>
  <c r="G1449" i="22"/>
  <c r="G1450" i="22"/>
  <c r="G1451" i="22"/>
  <c r="G1452" i="22"/>
  <c r="G1453" i="22"/>
  <c r="G1454" i="22"/>
  <c r="G1455" i="22"/>
  <c r="G1456" i="22"/>
  <c r="G1457" i="22"/>
  <c r="G1458" i="22"/>
  <c r="G1459" i="22"/>
  <c r="G1460" i="22"/>
  <c r="G1461" i="22"/>
  <c r="G1462" i="22"/>
  <c r="G1463" i="22"/>
  <c r="G1464" i="22"/>
  <c r="G1465" i="22"/>
  <c r="G1466" i="22"/>
  <c r="G1467" i="22"/>
  <c r="G1468" i="22"/>
  <c r="G1469" i="22"/>
  <c r="G1470" i="22"/>
  <c r="G1471" i="22"/>
  <c r="G1472" i="22"/>
  <c r="G1473" i="22"/>
  <c r="G1474" i="22"/>
  <c r="G1475" i="22"/>
  <c r="G1476" i="22"/>
  <c r="G1477" i="22"/>
  <c r="G1478" i="22"/>
  <c r="G1479" i="22"/>
  <c r="G1480" i="22"/>
  <c r="G1481" i="22"/>
  <c r="G1482" i="22"/>
  <c r="G1483" i="22"/>
  <c r="G1484" i="22"/>
  <c r="G1485" i="22"/>
  <c r="G1486" i="22"/>
  <c r="G1487" i="22"/>
  <c r="G1488" i="22"/>
  <c r="G1489" i="22"/>
  <c r="G1490" i="22"/>
  <c r="G1491" i="22"/>
  <c r="G1492" i="22"/>
  <c r="G1493" i="22"/>
  <c r="G1494" i="22"/>
  <c r="G1495" i="22"/>
  <c r="G1496" i="22"/>
  <c r="G1497" i="22"/>
  <c r="G1498" i="22"/>
  <c r="G1499" i="22"/>
  <c r="G1500" i="22"/>
  <c r="G1501" i="22"/>
  <c r="G1502" i="22"/>
  <c r="G1503" i="22"/>
  <c r="G1504" i="22"/>
  <c r="G1505" i="22"/>
  <c r="G1506" i="22"/>
  <c r="G1507" i="22"/>
  <c r="G1508" i="22"/>
  <c r="G1509" i="22"/>
  <c r="G1510" i="22"/>
  <c r="G1511" i="22"/>
  <c r="G1512" i="22"/>
  <c r="G1513" i="22"/>
  <c r="G1514" i="22"/>
  <c r="G1515" i="22"/>
  <c r="G1516" i="22"/>
  <c r="G1517" i="22"/>
  <c r="G1518" i="22"/>
  <c r="G1519" i="22"/>
  <c r="G1520" i="22"/>
  <c r="G1521" i="22"/>
  <c r="G1522" i="22"/>
  <c r="G1523" i="22"/>
  <c r="G1524" i="22"/>
  <c r="G1525" i="22"/>
  <c r="G1526" i="22"/>
  <c r="G1527" i="22"/>
  <c r="G1528" i="22"/>
  <c r="G1529" i="22"/>
  <c r="G1530" i="22"/>
  <c r="G1531" i="22"/>
  <c r="G1532" i="22"/>
  <c r="G1533" i="22"/>
  <c r="G1534" i="22"/>
  <c r="G1535" i="22"/>
  <c r="G1536" i="22"/>
  <c r="G1537" i="22"/>
  <c r="G1538" i="22"/>
  <c r="G1539" i="22"/>
  <c r="G1540" i="22"/>
  <c r="G1541" i="22"/>
  <c r="G1542" i="22"/>
  <c r="G1543" i="22"/>
  <c r="G1544" i="22"/>
  <c r="G1545" i="22"/>
  <c r="G1546" i="22"/>
  <c r="G1547" i="22"/>
  <c r="G1548" i="22"/>
  <c r="G1549" i="22"/>
  <c r="G1550" i="22"/>
  <c r="G1551" i="22"/>
  <c r="G1552" i="22"/>
  <c r="G1553" i="22"/>
  <c r="G1554" i="22"/>
  <c r="G1555" i="22"/>
  <c r="G1556" i="22"/>
  <c r="G1557" i="22"/>
  <c r="G1558" i="22"/>
  <c r="G1559" i="22"/>
  <c r="G1560" i="22"/>
  <c r="G1561" i="22"/>
  <c r="G1562" i="22"/>
  <c r="G1563" i="22"/>
  <c r="G1564" i="22"/>
  <c r="G1565" i="22"/>
  <c r="G1566" i="22"/>
  <c r="G1567" i="22"/>
  <c r="G1568" i="22"/>
  <c r="G1569" i="22"/>
  <c r="G1570" i="22"/>
  <c r="G1571" i="22"/>
  <c r="G1572" i="22"/>
  <c r="G1573" i="22"/>
  <c r="G1574" i="22"/>
  <c r="G1575" i="22"/>
  <c r="G1576" i="22"/>
  <c r="G1577" i="22"/>
  <c r="G1578" i="22"/>
  <c r="G1579" i="22"/>
  <c r="G1580" i="22"/>
  <c r="G1581" i="22"/>
  <c r="G1582" i="22"/>
  <c r="G1583" i="22"/>
  <c r="G1584" i="22"/>
  <c r="G1585" i="22"/>
  <c r="G1586" i="22"/>
  <c r="G1587" i="22"/>
  <c r="G1588" i="22"/>
  <c r="G1589" i="22"/>
  <c r="G1590" i="22"/>
  <c r="G1591" i="22"/>
  <c r="G1592" i="22"/>
  <c r="G1593" i="22"/>
  <c r="G1594" i="22"/>
  <c r="G1595" i="22"/>
  <c r="G1596" i="22"/>
  <c r="G1597" i="22"/>
  <c r="G1598" i="22"/>
  <c r="G1599" i="22"/>
  <c r="G1600" i="22"/>
  <c r="G1601" i="22"/>
  <c r="G1602" i="22"/>
  <c r="G1603" i="22"/>
  <c r="G1604" i="22"/>
  <c r="G1605" i="22"/>
  <c r="G1606" i="22"/>
  <c r="G1607" i="22"/>
  <c r="G1608" i="22"/>
  <c r="G1609" i="22"/>
  <c r="G1610" i="22"/>
  <c r="G1611" i="22"/>
  <c r="G1612" i="22"/>
  <c r="G1613" i="22"/>
  <c r="G1614" i="22"/>
  <c r="G1615" i="22"/>
  <c r="G1616" i="22"/>
  <c r="G1617" i="22"/>
  <c r="G1618" i="22"/>
  <c r="G1619" i="22"/>
  <c r="G1620" i="22"/>
  <c r="G1621" i="22"/>
  <c r="G1622" i="22"/>
  <c r="G1623" i="22"/>
  <c r="G1624" i="22"/>
  <c r="G1625" i="22"/>
  <c r="G1626" i="22"/>
  <c r="G1627" i="22"/>
  <c r="G1628" i="22"/>
  <c r="G1629" i="22"/>
  <c r="G1630" i="22"/>
  <c r="G1631" i="22"/>
  <c r="G1632" i="22"/>
  <c r="G1633" i="22"/>
  <c r="G1634" i="22"/>
  <c r="G1635" i="22"/>
  <c r="G1636" i="22"/>
  <c r="G1637" i="22"/>
  <c r="G1638" i="22"/>
  <c r="G1639" i="22"/>
  <c r="G1640" i="22"/>
  <c r="G1641" i="22"/>
  <c r="G1642" i="22"/>
  <c r="G1643" i="22"/>
  <c r="G1644" i="22"/>
  <c r="G1645" i="22"/>
  <c r="G1646" i="22"/>
  <c r="G1647" i="22"/>
  <c r="G1648" i="22"/>
  <c r="G1649" i="22"/>
  <c r="G1650" i="22"/>
  <c r="G1651" i="22"/>
  <c r="G1652" i="22"/>
  <c r="G1653" i="22"/>
  <c r="G1654" i="22"/>
  <c r="G1655" i="22"/>
  <c r="G1656" i="22"/>
  <c r="G1657" i="22"/>
  <c r="G1658" i="22"/>
  <c r="G1659" i="22"/>
  <c r="G1660" i="22"/>
  <c r="G1661" i="22"/>
  <c r="G1662" i="22"/>
  <c r="G1663" i="22"/>
  <c r="G1664" i="22"/>
  <c r="G1665" i="22"/>
  <c r="G1666" i="22"/>
  <c r="G1667" i="22"/>
  <c r="G1668" i="22"/>
  <c r="G1669" i="22"/>
  <c r="G1670" i="22"/>
  <c r="G1671" i="22"/>
  <c r="G1672" i="22"/>
  <c r="G1673" i="22"/>
  <c r="G1674" i="22"/>
  <c r="G1675" i="22"/>
  <c r="G1676" i="22"/>
  <c r="G1677" i="22"/>
  <c r="G1678" i="22"/>
  <c r="G1679" i="22"/>
  <c r="G1680" i="22"/>
  <c r="G1681" i="22"/>
  <c r="G1682" i="22"/>
  <c r="G1683" i="22"/>
  <c r="G1684" i="22"/>
  <c r="G1685" i="22"/>
  <c r="G1686" i="22"/>
  <c r="G1687" i="22"/>
  <c r="G1688" i="22"/>
  <c r="G1689" i="22"/>
  <c r="G1690" i="22"/>
  <c r="G1691" i="22"/>
  <c r="G1692" i="22"/>
  <c r="G1693" i="22"/>
  <c r="G1694" i="22"/>
  <c r="G1695" i="22"/>
  <c r="G1696" i="22"/>
  <c r="G1697" i="22"/>
  <c r="G1698" i="22"/>
  <c r="G1699" i="22"/>
  <c r="G1700" i="22"/>
  <c r="G1701" i="22"/>
  <c r="G1702" i="22"/>
  <c r="G1703" i="22"/>
  <c r="G1704" i="22"/>
  <c r="G1705" i="22"/>
  <c r="G1706" i="22"/>
  <c r="G1707" i="22"/>
  <c r="G1708" i="22"/>
  <c r="G1709" i="22"/>
  <c r="G1710" i="22"/>
  <c r="G1711" i="22"/>
  <c r="G1712" i="22"/>
  <c r="G1713" i="22"/>
  <c r="G1714" i="22"/>
  <c r="G1715" i="22"/>
  <c r="G1716" i="22"/>
  <c r="G1717" i="22"/>
  <c r="G1718" i="22"/>
  <c r="G1719" i="22"/>
  <c r="G1720" i="22"/>
  <c r="G1721" i="22"/>
  <c r="G1722" i="22"/>
  <c r="G1723" i="22"/>
  <c r="G1724" i="22"/>
  <c r="G1725" i="22"/>
  <c r="G1726" i="22"/>
  <c r="G1727" i="22"/>
  <c r="G1728" i="22"/>
  <c r="G1729" i="22"/>
  <c r="G1730" i="22"/>
  <c r="G1731" i="22"/>
  <c r="G1732" i="22"/>
  <c r="G1733" i="22"/>
  <c r="G1734" i="22"/>
  <c r="G1735" i="22"/>
  <c r="G1736" i="22"/>
  <c r="G1737" i="22"/>
  <c r="G1738" i="22"/>
  <c r="G1739" i="22"/>
  <c r="G1740" i="22"/>
  <c r="G1741" i="22"/>
  <c r="G1742" i="22"/>
  <c r="G1743" i="22"/>
  <c r="G1744" i="22"/>
  <c r="G1745" i="22"/>
  <c r="G1746" i="22"/>
  <c r="G1747" i="22"/>
  <c r="G1748" i="22"/>
  <c r="G1749" i="22"/>
  <c r="G1750" i="22"/>
  <c r="G1751" i="22"/>
  <c r="G1752" i="22"/>
  <c r="G1753" i="22"/>
  <c r="G1754" i="22"/>
  <c r="G1755" i="22"/>
  <c r="G1756" i="22"/>
  <c r="G1757" i="22"/>
  <c r="G1758" i="22"/>
  <c r="G1759" i="22"/>
  <c r="G1760" i="22"/>
  <c r="G1761" i="22"/>
  <c r="G1762" i="22"/>
  <c r="G1763" i="22"/>
  <c r="G1764" i="22"/>
  <c r="G1765" i="22"/>
  <c r="G1766" i="22"/>
  <c r="G1767" i="22"/>
  <c r="G1768" i="22"/>
  <c r="G1769" i="22"/>
  <c r="G1770" i="22"/>
  <c r="G1771" i="22"/>
  <c r="G1772" i="22"/>
  <c r="G1773" i="22"/>
  <c r="G1774" i="22"/>
  <c r="G1775" i="22"/>
  <c r="G1776" i="22"/>
  <c r="G1777" i="22"/>
  <c r="G1778" i="22"/>
  <c r="G1779" i="22"/>
  <c r="G1780" i="22"/>
  <c r="G1781" i="22"/>
  <c r="G1782" i="22"/>
  <c r="G1783" i="22"/>
  <c r="G1784" i="22"/>
  <c r="G1785" i="22"/>
  <c r="G1786" i="22"/>
  <c r="G1787" i="22"/>
  <c r="G1788" i="22"/>
  <c r="G1789" i="22"/>
  <c r="G1790" i="22"/>
  <c r="G1791" i="22"/>
  <c r="G1792" i="22"/>
  <c r="G1793" i="22"/>
  <c r="G1794" i="22"/>
  <c r="G1795" i="22"/>
  <c r="G1796" i="22"/>
  <c r="G1797" i="22"/>
  <c r="G1798" i="22"/>
  <c r="G1799" i="22"/>
  <c r="G1800" i="22"/>
  <c r="G1801" i="22"/>
  <c r="G1802" i="22"/>
  <c r="G1803" i="22"/>
  <c r="G1804" i="22"/>
  <c r="G1805" i="22"/>
  <c r="G1806" i="22"/>
  <c r="G1807" i="22"/>
  <c r="G1808" i="22"/>
  <c r="G1809" i="22"/>
  <c r="G1810" i="22"/>
  <c r="G1811" i="22"/>
  <c r="G1812" i="22"/>
  <c r="G1813" i="22"/>
  <c r="G1814" i="22"/>
  <c r="G1815" i="22"/>
  <c r="G1816" i="22"/>
  <c r="G1817" i="22"/>
  <c r="G1818" i="22"/>
  <c r="G1819" i="22"/>
  <c r="G1820" i="22"/>
  <c r="G1821" i="22"/>
  <c r="G1822" i="22"/>
  <c r="G1823" i="22"/>
  <c r="G1824" i="22"/>
  <c r="G1825" i="22"/>
  <c r="G1826" i="22"/>
  <c r="G1827" i="22"/>
  <c r="G1828" i="22"/>
  <c r="G1829" i="22"/>
  <c r="G1830" i="22"/>
  <c r="G1831" i="22"/>
  <c r="G1832" i="22"/>
  <c r="G1833" i="22"/>
  <c r="G1834" i="22"/>
  <c r="G1835" i="22"/>
  <c r="G1836" i="22"/>
  <c r="G1837" i="22"/>
  <c r="G1838" i="22"/>
  <c r="G1839" i="22"/>
  <c r="G1840" i="22"/>
  <c r="G1841" i="22"/>
  <c r="G1842" i="22"/>
  <c r="G1843" i="22"/>
  <c r="G1844" i="22"/>
  <c r="G1845" i="22"/>
  <c r="G1846" i="22"/>
  <c r="G1847" i="22"/>
  <c r="G1848" i="22"/>
  <c r="G1849" i="22"/>
  <c r="G1850" i="22"/>
  <c r="G1851" i="22"/>
  <c r="G1852" i="22"/>
  <c r="G1853" i="22"/>
  <c r="G1854" i="22"/>
  <c r="G1855" i="22"/>
  <c r="G1856" i="22"/>
  <c r="G1857" i="22"/>
  <c r="G1858" i="22"/>
  <c r="G1859" i="22"/>
  <c r="G1860" i="22"/>
  <c r="G1861" i="22"/>
  <c r="G1862" i="22"/>
  <c r="G1863" i="22"/>
  <c r="G1864" i="22"/>
  <c r="G1865" i="22"/>
  <c r="G1866" i="22"/>
  <c r="G1867" i="22"/>
  <c r="G1868" i="22"/>
  <c r="G1869" i="22"/>
  <c r="G1870" i="22"/>
  <c r="G1871" i="22"/>
  <c r="G1872" i="22"/>
  <c r="G1873" i="22"/>
  <c r="G1874" i="22"/>
  <c r="G1875" i="22"/>
  <c r="G1876" i="22"/>
  <c r="G1877" i="22"/>
  <c r="G1878" i="22"/>
  <c r="G1879" i="22"/>
  <c r="G1880" i="22"/>
  <c r="G1881" i="22"/>
  <c r="G1882" i="22"/>
  <c r="G1883" i="22"/>
  <c r="G1884" i="22"/>
  <c r="G1885" i="22"/>
  <c r="G1886" i="22"/>
  <c r="G1887" i="22"/>
  <c r="G1888" i="22"/>
  <c r="G1889" i="22"/>
  <c r="G1890" i="22"/>
  <c r="G1891" i="22"/>
  <c r="G1892" i="22"/>
  <c r="G1893" i="22"/>
  <c r="G1894" i="22"/>
  <c r="G1895" i="22"/>
  <c r="G1896" i="22"/>
  <c r="G1897" i="22"/>
  <c r="G1898" i="22"/>
  <c r="G1899" i="22"/>
  <c r="G1900" i="22"/>
  <c r="G1901" i="22"/>
  <c r="G1902" i="22"/>
  <c r="G1903" i="22"/>
  <c r="G1904" i="22"/>
  <c r="G1905" i="22"/>
  <c r="G1906" i="22"/>
  <c r="G1907" i="22"/>
  <c r="G1908" i="22"/>
  <c r="G1909" i="22"/>
  <c r="G1910" i="22"/>
  <c r="G1911" i="22"/>
  <c r="G1912" i="22"/>
  <c r="G1913" i="22"/>
  <c r="G1914" i="22"/>
  <c r="G1915" i="22"/>
  <c r="G1916" i="22"/>
  <c r="G1917" i="22"/>
  <c r="G1918" i="22"/>
  <c r="G1919" i="22"/>
  <c r="G1920" i="22"/>
  <c r="G1921" i="22"/>
  <c r="G1922" i="22"/>
  <c r="G1923" i="22"/>
  <c r="G1924" i="22"/>
  <c r="G1925" i="22"/>
  <c r="G1926" i="22"/>
  <c r="G1927" i="22"/>
  <c r="G1928" i="22"/>
  <c r="G1929" i="22"/>
  <c r="G1930" i="22"/>
  <c r="G1931" i="22"/>
  <c r="G1932" i="22"/>
  <c r="G1933" i="22"/>
  <c r="G1934" i="22"/>
  <c r="G1935" i="22"/>
  <c r="G1936" i="22"/>
  <c r="G1937" i="22"/>
  <c r="G1938" i="22"/>
  <c r="G1939" i="22"/>
  <c r="G1940" i="22"/>
  <c r="G1941" i="22"/>
  <c r="G1942" i="22"/>
  <c r="G1943" i="22"/>
  <c r="G1944" i="22"/>
  <c r="G1945" i="22"/>
  <c r="G1946" i="22"/>
  <c r="G1947" i="22"/>
  <c r="G1948" i="22"/>
  <c r="G1949" i="22"/>
  <c r="G1950" i="22"/>
  <c r="G1951" i="22"/>
  <c r="G1952" i="22"/>
  <c r="G1953" i="22"/>
  <c r="G1954" i="22"/>
  <c r="G1955" i="22"/>
  <c r="G1956" i="22"/>
  <c r="G1957" i="22"/>
  <c r="G1958" i="22"/>
  <c r="G1959" i="22"/>
  <c r="G1960" i="22"/>
  <c r="G1961" i="22"/>
  <c r="G1962" i="22"/>
  <c r="G1963" i="22"/>
  <c r="G1964" i="22"/>
  <c r="G1965" i="22"/>
  <c r="G1966" i="22"/>
  <c r="G1967" i="22"/>
  <c r="G1968" i="22"/>
  <c r="G1969" i="22"/>
  <c r="G1970" i="22"/>
  <c r="G1971" i="22"/>
  <c r="G1972" i="22"/>
  <c r="G1973" i="22"/>
  <c r="G1974" i="22"/>
  <c r="G1975" i="22"/>
  <c r="G1976" i="22"/>
  <c r="G1977" i="22"/>
  <c r="G1978" i="22"/>
  <c r="G1979" i="22"/>
  <c r="G1980" i="22"/>
  <c r="G1981" i="22"/>
  <c r="G1982" i="22"/>
  <c r="G1983" i="22"/>
  <c r="G1984" i="22"/>
  <c r="G1985" i="22"/>
  <c r="G1986" i="22"/>
  <c r="G1987" i="22"/>
  <c r="G1988" i="22"/>
  <c r="G1989" i="22"/>
  <c r="G1990" i="22"/>
  <c r="G1991" i="22"/>
  <c r="G1992" i="22"/>
  <c r="G1993" i="22"/>
  <c r="G1994" i="22"/>
  <c r="G1995" i="22"/>
  <c r="G1996" i="22"/>
  <c r="G1997" i="22"/>
  <c r="G1998" i="22"/>
  <c r="G1999" i="22"/>
  <c r="G2000" i="22"/>
  <c r="G2001" i="22"/>
  <c r="G2002" i="22"/>
  <c r="G2003" i="22"/>
  <c r="G2004" i="22"/>
  <c r="G2005" i="22"/>
  <c r="G2006" i="22"/>
  <c r="G2007" i="22"/>
  <c r="G2008" i="22"/>
  <c r="G2009" i="22"/>
  <c r="G2010" i="22"/>
  <c r="G2011" i="22"/>
  <c r="G2012" i="22"/>
  <c r="G2013" i="22"/>
  <c r="G2014" i="22"/>
  <c r="G2015" i="22"/>
  <c r="G2016" i="22"/>
  <c r="G2017" i="22"/>
  <c r="G2018" i="22"/>
  <c r="G2019" i="22"/>
  <c r="G2020" i="22"/>
  <c r="G2021" i="22"/>
  <c r="G2022" i="22"/>
  <c r="G2023" i="22"/>
  <c r="G2024" i="22"/>
  <c r="G2025" i="22"/>
  <c r="G2026" i="22"/>
  <c r="G2027" i="22"/>
  <c r="G2028" i="22"/>
  <c r="G2029" i="22"/>
  <c r="G2030" i="22"/>
  <c r="G2031" i="22"/>
  <c r="G2032" i="22"/>
  <c r="G2033" i="22"/>
  <c r="G2034" i="22"/>
  <c r="G2035" i="22"/>
  <c r="G2036" i="22"/>
  <c r="G2037" i="22"/>
  <c r="G2038" i="22"/>
  <c r="G2039" i="22"/>
  <c r="G2040" i="22"/>
  <c r="G2041" i="22"/>
  <c r="G2042" i="22"/>
  <c r="G2043" i="22"/>
  <c r="G2044" i="22"/>
  <c r="G2045" i="22"/>
  <c r="G2046" i="22"/>
  <c r="G2047" i="22"/>
  <c r="G2048" i="22"/>
  <c r="G2049" i="22"/>
  <c r="G2050" i="22"/>
  <c r="G2051" i="22"/>
  <c r="G2052" i="22"/>
  <c r="G2053" i="22"/>
  <c r="G2054" i="22"/>
  <c r="G2055" i="22"/>
  <c r="G2056" i="22"/>
  <c r="G2057" i="22"/>
  <c r="G2058" i="22"/>
  <c r="G2059" i="22"/>
  <c r="G2060" i="22"/>
  <c r="G2061" i="22"/>
  <c r="G2062" i="22"/>
  <c r="G2063" i="22"/>
  <c r="G2064" i="22"/>
  <c r="G2065" i="22"/>
  <c r="G2066" i="22"/>
  <c r="G2067" i="22"/>
  <c r="G2068" i="22"/>
  <c r="G2069" i="22"/>
  <c r="G2070" i="22"/>
  <c r="G2071" i="22"/>
  <c r="G2072" i="22"/>
  <c r="G2073" i="22"/>
  <c r="G2074" i="22"/>
  <c r="G2075" i="22"/>
  <c r="G2076" i="22"/>
  <c r="G2077" i="22"/>
  <c r="G2078" i="22"/>
  <c r="G2079" i="22"/>
  <c r="G2080" i="22"/>
  <c r="G2081" i="22"/>
  <c r="G2082" i="22"/>
  <c r="G2083" i="22"/>
  <c r="G2084" i="22"/>
  <c r="G2085" i="22"/>
  <c r="G2086" i="22"/>
  <c r="G2087" i="22"/>
  <c r="G2088" i="22"/>
  <c r="G2089" i="22"/>
  <c r="G2090" i="22"/>
  <c r="G2091" i="22"/>
  <c r="G2092" i="22"/>
  <c r="G2093" i="22"/>
  <c r="G2094" i="22"/>
  <c r="G2095" i="22"/>
  <c r="G2096" i="22"/>
  <c r="G2097" i="22"/>
  <c r="G2098" i="22"/>
  <c r="G2099" i="22"/>
  <c r="G2100" i="22"/>
  <c r="G2101" i="22"/>
  <c r="G2102" i="22"/>
  <c r="G2103" i="22"/>
  <c r="G2104" i="22"/>
  <c r="G2105" i="22"/>
  <c r="G2106" i="22"/>
  <c r="G2107" i="22"/>
  <c r="G2108" i="22"/>
  <c r="G2109" i="22"/>
  <c r="G2110" i="22"/>
  <c r="G2111" i="22"/>
  <c r="G2112" i="22"/>
  <c r="G2113" i="22"/>
  <c r="G2114" i="22"/>
  <c r="G2115" i="22"/>
  <c r="G2116" i="22"/>
  <c r="G2117" i="22"/>
  <c r="G2118" i="22"/>
  <c r="G2119" i="22"/>
  <c r="G2120" i="22"/>
  <c r="G2121" i="22"/>
  <c r="G2122" i="22"/>
  <c r="G2123" i="22"/>
  <c r="G2124" i="22"/>
  <c r="G2125" i="22"/>
  <c r="G2126" i="22"/>
  <c r="G2127" i="22"/>
  <c r="G2128" i="22"/>
  <c r="G2129" i="22"/>
  <c r="G2130" i="22"/>
  <c r="G2131" i="22"/>
  <c r="G2132" i="22"/>
  <c r="G2133" i="22"/>
  <c r="G2134" i="22"/>
  <c r="G2135" i="22"/>
  <c r="G2136" i="22"/>
  <c r="G2137" i="22"/>
  <c r="G2138" i="22"/>
  <c r="G2139" i="22"/>
  <c r="G2140" i="22"/>
  <c r="G2141" i="22"/>
  <c r="G2142" i="22"/>
  <c r="G2143" i="22"/>
  <c r="G2144" i="22"/>
  <c r="G2145" i="22"/>
  <c r="G2146" i="22"/>
  <c r="G2147" i="22"/>
  <c r="G2148" i="22"/>
  <c r="G2149" i="22"/>
  <c r="G2150" i="22"/>
  <c r="G2151" i="22"/>
  <c r="G2152" i="22"/>
  <c r="G2153" i="22"/>
  <c r="G2154" i="22"/>
  <c r="G2155" i="22"/>
  <c r="G2156" i="22"/>
  <c r="G2157" i="22"/>
  <c r="G2158" i="22"/>
  <c r="G2159" i="22"/>
  <c r="G2160" i="22"/>
  <c r="G2161" i="22"/>
  <c r="G2162" i="22"/>
  <c r="G2163" i="22"/>
  <c r="G2164" i="22"/>
  <c r="G2165" i="22"/>
  <c r="G2166" i="22"/>
  <c r="G2167" i="22"/>
  <c r="G2168" i="22"/>
  <c r="G2169" i="22"/>
  <c r="G2170" i="22"/>
  <c r="G2171" i="22"/>
  <c r="G2172" i="22"/>
  <c r="G2173" i="22"/>
  <c r="G2174" i="22"/>
  <c r="G2175" i="22"/>
  <c r="G2176" i="22"/>
  <c r="G2177" i="22"/>
  <c r="G2178" i="22"/>
  <c r="G2179" i="22"/>
  <c r="G2180" i="22"/>
  <c r="G2181" i="22"/>
  <c r="G2182" i="22"/>
  <c r="G2183" i="22"/>
  <c r="G2184" i="22"/>
  <c r="G2185" i="22"/>
  <c r="G2186" i="22"/>
  <c r="G2187" i="22"/>
  <c r="G2188" i="22"/>
  <c r="G2189" i="22"/>
  <c r="G2190" i="22"/>
  <c r="G2191" i="22"/>
  <c r="G2192" i="22"/>
  <c r="G2193" i="22"/>
  <c r="G2194" i="22"/>
  <c r="G2195" i="22"/>
  <c r="G2196" i="22"/>
  <c r="G2197" i="22"/>
  <c r="G2198" i="22"/>
  <c r="G2199" i="22"/>
  <c r="G2200" i="22"/>
  <c r="G2201" i="22"/>
  <c r="G2202" i="22"/>
  <c r="G2203" i="22"/>
  <c r="G2204" i="22"/>
  <c r="G2205" i="22"/>
  <c r="G2206" i="22"/>
  <c r="G2207" i="22"/>
  <c r="G2208" i="22"/>
  <c r="G2209" i="22"/>
  <c r="G2210" i="22"/>
  <c r="G2211" i="22"/>
  <c r="G2212" i="22"/>
  <c r="G2213" i="22"/>
  <c r="G2214" i="22"/>
  <c r="G2215" i="22"/>
  <c r="G2216" i="22"/>
  <c r="G2217" i="22"/>
  <c r="G2218" i="22"/>
  <c r="G2219" i="22"/>
  <c r="G2220" i="22"/>
  <c r="G2221" i="22"/>
  <c r="G2222" i="22"/>
  <c r="G2223" i="22"/>
  <c r="G2224" i="22"/>
  <c r="G2225" i="22"/>
  <c r="G2226" i="22"/>
  <c r="G2227" i="22"/>
  <c r="G2228" i="22"/>
  <c r="G2229" i="22"/>
  <c r="G2230" i="22"/>
  <c r="G2231" i="22"/>
  <c r="G2232" i="22"/>
  <c r="G2233" i="22"/>
  <c r="G2234" i="22"/>
  <c r="G2235" i="22"/>
  <c r="G2236" i="22"/>
  <c r="G2237" i="22"/>
  <c r="G2238" i="22"/>
  <c r="G2239" i="22"/>
  <c r="G2240" i="22"/>
  <c r="G2241" i="22"/>
  <c r="G2242" i="22"/>
  <c r="G2243" i="22"/>
  <c r="G2244" i="22"/>
  <c r="G2245" i="22"/>
  <c r="G2246" i="22"/>
  <c r="G2247" i="22"/>
  <c r="G2248" i="22"/>
  <c r="G2249" i="22"/>
  <c r="G2250" i="22"/>
  <c r="G2251" i="22"/>
  <c r="G2252" i="22"/>
  <c r="G2253" i="22"/>
  <c r="G2254" i="22"/>
  <c r="G2255" i="22"/>
  <c r="G2256" i="22"/>
  <c r="G2257" i="22"/>
  <c r="G2258" i="22"/>
  <c r="G2259" i="22"/>
  <c r="G2260" i="22"/>
  <c r="G2261" i="22"/>
  <c r="G2262" i="22"/>
  <c r="G2263" i="22"/>
  <c r="G2264" i="22"/>
  <c r="G2265" i="22"/>
  <c r="G2266" i="22"/>
  <c r="G2267" i="22"/>
  <c r="G2268" i="22"/>
  <c r="G2269" i="22"/>
  <c r="G2270" i="22"/>
  <c r="G2271" i="22"/>
  <c r="G2272" i="22"/>
  <c r="G2273" i="22"/>
  <c r="G2274" i="22"/>
  <c r="G2275" i="22"/>
  <c r="G2276" i="22"/>
  <c r="G2277" i="22"/>
  <c r="G2278" i="22"/>
  <c r="G2279" i="22"/>
  <c r="G2280" i="22"/>
  <c r="G2281" i="22"/>
  <c r="G2282" i="22"/>
  <c r="G2283" i="22"/>
  <c r="G2284" i="22"/>
  <c r="G2285" i="22"/>
  <c r="G2286" i="22"/>
  <c r="G2287" i="22"/>
  <c r="G2288" i="22"/>
  <c r="G2289" i="22"/>
  <c r="G2290" i="22"/>
  <c r="G2291" i="22"/>
  <c r="G2292" i="22"/>
  <c r="G2293" i="22"/>
  <c r="G2294" i="22"/>
  <c r="G2295" i="22"/>
  <c r="G2296" i="22"/>
  <c r="G2297" i="22"/>
  <c r="G2298" i="22"/>
  <c r="G2299" i="22"/>
  <c r="G2300" i="22"/>
  <c r="G2301" i="22"/>
  <c r="G2302" i="22"/>
  <c r="G2303" i="22"/>
  <c r="G2304" i="22"/>
  <c r="G2305" i="22"/>
  <c r="G2306" i="22"/>
  <c r="G2307" i="22"/>
  <c r="G2308" i="22"/>
  <c r="G2309" i="22"/>
  <c r="G2310" i="22"/>
  <c r="G2311" i="22"/>
  <c r="G2312" i="22"/>
  <c r="G2313" i="22"/>
  <c r="G2314" i="22"/>
  <c r="G2315" i="22"/>
  <c r="G2316" i="22"/>
  <c r="G2317" i="22"/>
  <c r="G2318" i="22"/>
  <c r="G2319" i="22"/>
  <c r="G2320" i="22"/>
  <c r="G2321" i="22"/>
  <c r="G2322" i="22"/>
  <c r="G2323" i="22"/>
  <c r="G2324" i="22"/>
  <c r="G2325" i="22"/>
  <c r="G2326" i="22"/>
  <c r="G2327" i="22"/>
  <c r="G2328" i="22"/>
  <c r="G2329" i="22"/>
  <c r="G2330" i="22"/>
  <c r="G2331" i="22"/>
  <c r="G2332" i="22"/>
  <c r="G2333" i="22"/>
  <c r="G2334" i="22"/>
  <c r="G2335" i="22"/>
  <c r="G2336" i="22"/>
  <c r="G2337" i="22"/>
  <c r="G2338" i="22"/>
  <c r="G2339" i="22"/>
  <c r="G2340" i="22"/>
  <c r="G2341" i="22"/>
  <c r="G2342" i="22"/>
  <c r="G2343" i="22"/>
  <c r="G2344" i="22"/>
  <c r="G2345" i="22"/>
  <c r="G2346" i="22"/>
  <c r="G2347" i="22"/>
  <c r="G2348" i="22"/>
  <c r="G2349" i="22"/>
  <c r="G2350" i="22"/>
  <c r="G2351" i="22"/>
  <c r="G2352" i="22"/>
  <c r="G2353" i="22"/>
  <c r="G2354" i="22"/>
  <c r="G2355" i="22"/>
  <c r="G2356" i="22"/>
  <c r="G2357" i="22"/>
  <c r="G2358" i="22"/>
  <c r="G2359" i="22"/>
  <c r="G2360" i="22"/>
  <c r="G2361" i="22"/>
  <c r="G2362" i="22"/>
  <c r="G2363" i="22"/>
  <c r="G2364" i="22"/>
  <c r="G2365" i="22"/>
  <c r="G2366" i="22"/>
  <c r="G2367" i="22"/>
  <c r="G2368" i="22"/>
  <c r="G2369" i="22"/>
  <c r="G2370" i="22"/>
  <c r="G2371" i="22"/>
  <c r="G2372" i="22"/>
  <c r="G2373" i="22"/>
  <c r="G2374" i="22"/>
  <c r="G2375" i="22"/>
  <c r="G2376" i="22"/>
  <c r="G2377" i="22"/>
  <c r="G2378" i="22"/>
  <c r="G2379" i="22"/>
  <c r="G2380" i="22"/>
  <c r="G2381" i="22"/>
  <c r="G2382" i="22"/>
  <c r="G2383" i="22"/>
  <c r="G2384" i="22"/>
  <c r="G2385" i="22"/>
  <c r="G2386" i="22"/>
  <c r="G2387" i="22"/>
  <c r="G2388" i="22"/>
  <c r="G2389" i="22"/>
  <c r="G2390" i="22"/>
  <c r="G2391" i="22"/>
  <c r="G2392" i="22"/>
  <c r="G2393" i="22"/>
  <c r="G2394" i="22"/>
  <c r="G2395" i="22"/>
  <c r="G2396" i="22"/>
  <c r="G2397" i="22"/>
  <c r="G2398" i="22"/>
  <c r="G2399" i="22"/>
  <c r="G2400" i="22"/>
  <c r="G2401" i="22"/>
  <c r="G2402" i="22"/>
  <c r="G2403" i="22"/>
  <c r="G2404" i="22"/>
  <c r="G2405" i="22"/>
  <c r="G2406" i="22"/>
  <c r="G2407" i="22"/>
  <c r="G2408" i="22"/>
  <c r="G2409" i="22"/>
  <c r="G2410" i="22"/>
  <c r="G2411" i="22"/>
  <c r="G2412" i="22"/>
  <c r="G2413" i="22"/>
  <c r="G2414" i="22"/>
  <c r="G2415" i="22"/>
  <c r="G2416" i="22"/>
  <c r="G2417" i="22"/>
  <c r="G2418" i="22"/>
  <c r="G2419" i="22"/>
  <c r="G2420" i="22"/>
  <c r="G2421" i="22"/>
  <c r="G2422" i="22"/>
  <c r="G2423" i="22"/>
  <c r="G2424" i="22"/>
  <c r="G2425" i="22"/>
  <c r="G2426" i="22"/>
  <c r="G2427" i="22"/>
  <c r="G2428" i="22"/>
  <c r="G2429" i="22"/>
  <c r="G2430" i="22"/>
  <c r="G2431" i="22"/>
  <c r="G2432" i="22"/>
  <c r="G2433" i="22"/>
  <c r="G2434" i="22"/>
  <c r="G2435" i="22"/>
  <c r="G2436" i="22"/>
  <c r="G2437" i="22"/>
  <c r="G2438" i="22"/>
  <c r="G2439" i="22"/>
  <c r="G2440" i="22"/>
  <c r="G2441" i="22"/>
  <c r="G2442" i="22"/>
  <c r="G2443" i="22"/>
  <c r="G2444" i="22"/>
  <c r="G2445" i="22"/>
  <c r="G2446" i="22"/>
  <c r="G2447" i="22"/>
  <c r="G2448" i="22"/>
  <c r="G2449" i="22"/>
  <c r="G2450" i="22"/>
  <c r="G2451" i="22"/>
  <c r="G2452" i="22"/>
  <c r="G2453" i="22"/>
  <c r="G2454" i="22"/>
  <c r="G2455" i="22"/>
  <c r="G2456" i="22"/>
  <c r="G2457" i="22"/>
  <c r="G2458" i="22"/>
  <c r="G2459" i="22"/>
  <c r="G2460" i="22"/>
  <c r="G2461" i="22"/>
  <c r="G2462" i="22"/>
  <c r="G2463" i="22"/>
  <c r="G2464" i="22"/>
  <c r="G2465" i="22"/>
  <c r="G2466" i="22"/>
  <c r="G2467" i="22"/>
  <c r="G2468" i="22"/>
  <c r="G2469" i="22"/>
  <c r="G2470" i="22"/>
  <c r="G2471" i="22"/>
  <c r="G2472" i="22"/>
  <c r="G2473" i="22"/>
  <c r="G2474" i="22"/>
  <c r="G2475" i="22"/>
  <c r="G2476" i="22"/>
  <c r="G2477" i="22"/>
  <c r="G2478" i="22"/>
  <c r="G2479" i="22"/>
  <c r="G2480" i="22"/>
  <c r="G2481" i="22"/>
  <c r="G2482" i="22"/>
  <c r="G2483" i="22"/>
  <c r="G2484" i="22"/>
  <c r="G2485" i="22"/>
  <c r="G2486" i="22"/>
  <c r="G2487" i="22"/>
  <c r="G2488" i="22"/>
  <c r="G2489" i="22"/>
  <c r="G2490" i="22"/>
  <c r="G2491" i="22"/>
  <c r="G2492" i="22"/>
  <c r="G2493" i="22"/>
  <c r="G2494" i="22"/>
  <c r="G2495" i="22"/>
  <c r="G2496" i="22"/>
  <c r="G2497" i="22"/>
  <c r="G2498" i="22"/>
  <c r="G2499" i="22"/>
  <c r="G2500" i="22"/>
  <c r="G2501" i="22"/>
  <c r="G2502" i="22"/>
  <c r="G2503" i="22"/>
  <c r="G2504" i="22"/>
  <c r="G2505" i="22"/>
  <c r="G2506" i="22"/>
  <c r="G2507" i="22"/>
  <c r="G2508" i="22"/>
  <c r="G2509" i="22"/>
  <c r="G2510" i="22"/>
  <c r="G2511" i="22"/>
  <c r="G2512" i="22"/>
  <c r="G2513" i="22"/>
  <c r="G2514" i="22"/>
  <c r="G2515" i="22"/>
  <c r="G2516" i="22"/>
  <c r="G2517" i="22"/>
  <c r="G2518" i="22"/>
  <c r="G2519" i="22"/>
  <c r="G2520" i="22"/>
  <c r="G2521" i="22"/>
  <c r="G2522" i="22"/>
  <c r="G2523" i="22"/>
  <c r="G2524" i="22"/>
  <c r="G2525" i="22"/>
  <c r="G2526" i="22"/>
  <c r="G2527" i="22"/>
  <c r="G2528" i="22"/>
  <c r="G2529" i="22"/>
  <c r="G2530" i="22"/>
  <c r="G2531" i="22"/>
  <c r="G2532" i="22"/>
  <c r="G2533" i="22"/>
  <c r="G2534" i="22"/>
  <c r="G2535" i="22"/>
  <c r="G2536" i="22"/>
  <c r="G2537" i="22"/>
  <c r="G2538" i="22"/>
  <c r="G2539" i="22"/>
  <c r="G2540" i="22"/>
  <c r="G2541" i="22"/>
  <c r="G2542" i="22"/>
  <c r="G2543" i="22"/>
  <c r="G2544" i="22"/>
  <c r="G2545" i="22"/>
  <c r="G2546" i="22"/>
  <c r="G2547" i="22"/>
  <c r="G2548" i="22"/>
  <c r="G2549" i="22"/>
  <c r="G2550" i="22"/>
  <c r="G2551" i="22"/>
  <c r="G2552" i="22"/>
  <c r="G2553" i="22"/>
  <c r="G2554" i="22"/>
  <c r="G2555" i="22"/>
  <c r="G2556" i="22"/>
  <c r="G2557" i="22"/>
  <c r="G2558" i="22"/>
  <c r="G2559" i="22"/>
  <c r="G2560" i="22"/>
  <c r="G2561" i="22"/>
  <c r="G2562" i="22"/>
  <c r="G2563" i="22"/>
  <c r="G2564" i="22"/>
  <c r="G2565" i="22"/>
  <c r="G2566" i="22"/>
  <c r="G2567" i="22"/>
  <c r="G2568" i="22"/>
  <c r="G2569" i="22"/>
  <c r="G2570" i="22"/>
  <c r="G2571" i="22"/>
  <c r="G2572" i="22"/>
  <c r="G2573" i="22"/>
  <c r="G2574" i="22"/>
  <c r="G2575" i="22"/>
  <c r="G2576" i="22"/>
  <c r="G2577" i="22"/>
  <c r="G2578" i="22"/>
  <c r="G2579" i="22"/>
  <c r="G2580" i="22"/>
  <c r="G2581" i="22"/>
  <c r="G2582" i="22"/>
  <c r="G2583" i="22"/>
  <c r="G2584" i="22"/>
  <c r="G2585" i="22"/>
  <c r="G2586" i="22"/>
  <c r="G2587" i="22"/>
  <c r="G2588" i="22"/>
  <c r="G2589" i="22"/>
  <c r="G2590" i="22"/>
  <c r="G2591" i="22"/>
  <c r="G2592" i="22"/>
  <c r="G2593" i="22"/>
  <c r="G2594" i="22"/>
  <c r="G2595" i="22"/>
  <c r="G2596" i="22"/>
  <c r="G2597" i="22"/>
  <c r="G2598" i="22"/>
  <c r="G2599" i="22"/>
  <c r="G2600" i="22"/>
  <c r="G2601" i="22"/>
  <c r="G2602" i="22"/>
  <c r="G2603" i="22"/>
  <c r="G2604" i="22"/>
  <c r="G2605" i="22"/>
  <c r="G2606" i="22"/>
  <c r="G2607" i="22"/>
  <c r="G2608" i="22"/>
  <c r="G2609" i="22"/>
  <c r="G2610" i="22"/>
  <c r="G2611" i="22"/>
  <c r="G2612" i="22"/>
  <c r="G2613" i="22"/>
  <c r="G2614" i="22"/>
  <c r="G2615" i="22"/>
  <c r="G2616" i="22"/>
  <c r="G2617" i="22"/>
  <c r="G2618" i="22"/>
  <c r="G2619" i="22"/>
  <c r="G2620" i="22"/>
  <c r="G2621" i="22"/>
  <c r="G2622" i="22"/>
  <c r="G2623" i="22"/>
  <c r="G2624" i="22"/>
  <c r="G2625" i="22"/>
  <c r="G2626" i="22"/>
  <c r="G2627" i="22"/>
  <c r="G2628" i="22"/>
  <c r="G2629" i="22"/>
  <c r="G2630" i="22"/>
  <c r="G2631" i="22"/>
  <c r="G2632" i="22"/>
  <c r="G2633" i="22"/>
  <c r="G2634" i="22"/>
  <c r="G2635" i="22"/>
  <c r="G2636" i="22"/>
  <c r="G2637" i="22"/>
  <c r="G2638" i="22"/>
  <c r="G2639" i="22"/>
  <c r="G2640" i="22"/>
  <c r="G2641" i="22"/>
  <c r="G2642" i="22"/>
  <c r="G2643" i="22"/>
  <c r="G2644" i="22"/>
  <c r="G2645" i="22"/>
  <c r="G2646" i="22"/>
  <c r="G2647" i="22"/>
  <c r="G2648" i="22"/>
  <c r="G2649" i="22"/>
  <c r="G2650" i="22"/>
  <c r="G2651" i="22"/>
  <c r="G2652" i="22"/>
  <c r="G2653" i="22"/>
  <c r="G2654" i="22"/>
  <c r="G2655" i="22"/>
  <c r="G2656" i="22"/>
  <c r="G2657" i="22"/>
  <c r="G2658" i="22"/>
  <c r="G2659" i="22"/>
  <c r="G2660" i="22"/>
  <c r="G2661" i="22"/>
  <c r="G2662" i="22"/>
  <c r="G2663" i="22"/>
  <c r="G2664" i="22"/>
  <c r="G2665" i="22"/>
  <c r="G2666" i="22"/>
  <c r="G2667" i="22"/>
  <c r="G2668" i="22"/>
  <c r="G2669" i="22"/>
  <c r="G2670" i="22"/>
  <c r="G2671" i="22"/>
  <c r="G2672" i="22"/>
  <c r="G2673" i="22"/>
  <c r="G2674" i="22"/>
  <c r="G2675" i="22"/>
  <c r="G2676" i="22"/>
  <c r="G2677" i="22"/>
  <c r="G2678" i="22"/>
  <c r="G2679" i="22"/>
  <c r="G2680" i="22"/>
  <c r="G2681" i="22"/>
  <c r="G2682" i="22"/>
  <c r="G2683" i="22"/>
  <c r="G2684" i="22"/>
  <c r="G2685" i="22"/>
  <c r="G2686" i="22"/>
  <c r="G2687" i="22"/>
  <c r="G2688" i="22"/>
  <c r="G2689" i="22"/>
  <c r="G2690" i="22"/>
  <c r="G2691" i="22"/>
  <c r="G2692" i="22"/>
  <c r="G2693" i="22"/>
  <c r="G2694" i="22"/>
  <c r="G2695" i="22"/>
  <c r="G2696" i="22"/>
  <c r="G2697" i="22"/>
  <c r="G2698" i="22"/>
  <c r="G2699" i="22"/>
  <c r="G2700" i="22"/>
  <c r="G2701" i="22"/>
  <c r="G2702" i="22"/>
  <c r="G2703" i="22"/>
  <c r="G2704" i="22"/>
  <c r="G2705" i="22"/>
  <c r="G2706" i="22"/>
  <c r="G2707" i="22"/>
  <c r="G2708" i="22"/>
  <c r="G2709" i="22"/>
  <c r="G2710" i="22"/>
  <c r="G2711" i="22"/>
  <c r="G2712" i="22"/>
  <c r="G2713" i="22"/>
  <c r="G2714" i="22"/>
  <c r="G2715" i="22"/>
  <c r="G2716" i="22"/>
  <c r="G2717" i="22"/>
  <c r="G2718" i="22"/>
  <c r="G2719" i="22"/>
  <c r="G2720" i="22"/>
  <c r="G2721" i="22"/>
  <c r="G2722" i="22"/>
  <c r="G2723" i="22"/>
  <c r="G2724" i="22"/>
  <c r="G2725" i="22"/>
  <c r="G2726" i="22"/>
  <c r="G2727" i="22"/>
  <c r="G2728" i="22"/>
  <c r="G2729" i="22"/>
  <c r="G2730" i="22"/>
  <c r="G2731" i="22"/>
  <c r="G2732" i="22"/>
  <c r="G2733" i="22"/>
  <c r="G2734" i="22"/>
  <c r="G2735" i="22"/>
  <c r="G2736" i="22"/>
  <c r="G2737" i="22"/>
  <c r="G2738" i="22"/>
  <c r="G2739" i="22"/>
  <c r="G2740" i="22"/>
  <c r="G2741" i="22"/>
  <c r="G2742" i="22"/>
  <c r="G2743" i="22"/>
  <c r="G2744" i="22"/>
  <c r="G2745" i="22"/>
  <c r="G2746" i="22"/>
  <c r="G2747" i="22"/>
  <c r="G2748" i="22"/>
  <c r="G2749" i="22"/>
  <c r="G2750" i="22"/>
  <c r="G2751" i="22"/>
  <c r="G2752" i="22"/>
  <c r="G2753" i="22"/>
  <c r="G2754" i="22"/>
  <c r="G2755" i="22"/>
  <c r="G2756" i="22"/>
  <c r="G2757" i="22"/>
  <c r="G2758" i="22"/>
  <c r="G2759" i="22"/>
  <c r="G2760" i="22"/>
  <c r="G2761" i="22"/>
  <c r="G2762" i="22"/>
  <c r="G2763" i="22"/>
  <c r="G2764" i="22"/>
  <c r="G2765" i="22"/>
  <c r="G2766" i="22"/>
  <c r="G2767" i="22"/>
  <c r="G2768" i="22"/>
  <c r="G2769" i="22"/>
  <c r="G2770" i="22"/>
  <c r="G2771" i="22"/>
  <c r="G2772" i="22"/>
  <c r="G2773" i="22"/>
  <c r="G2774" i="22"/>
  <c r="G2775" i="22"/>
  <c r="G2776" i="22"/>
  <c r="G2777" i="22"/>
  <c r="G2778" i="22"/>
  <c r="G2779" i="22"/>
  <c r="G2780" i="22"/>
  <c r="G2781" i="22"/>
  <c r="G2782" i="22"/>
  <c r="G2783" i="22"/>
  <c r="G2784" i="22"/>
  <c r="G2785" i="22"/>
  <c r="G2786" i="22"/>
  <c r="G2787" i="22"/>
  <c r="G2788" i="22"/>
  <c r="G2789" i="22"/>
  <c r="G2790" i="22"/>
  <c r="G2791" i="22"/>
  <c r="G2792" i="22"/>
  <c r="G2793" i="22"/>
  <c r="G2794" i="22"/>
  <c r="G2795" i="22"/>
  <c r="G2796" i="22"/>
  <c r="G2797" i="22"/>
  <c r="G2798" i="22"/>
  <c r="G2799" i="22"/>
  <c r="G2800" i="22"/>
  <c r="G2801" i="22"/>
  <c r="G2802" i="22"/>
  <c r="G2803" i="22"/>
  <c r="G2804" i="22"/>
  <c r="G2805" i="22"/>
  <c r="G2806" i="22"/>
  <c r="G2807" i="22"/>
  <c r="G2808" i="22"/>
  <c r="G2809" i="22"/>
  <c r="G2810" i="22"/>
  <c r="G2811" i="22"/>
  <c r="G2812" i="22"/>
  <c r="G2813" i="22"/>
  <c r="G2814" i="22"/>
  <c r="G2815" i="22"/>
  <c r="G2816" i="22"/>
  <c r="G2817" i="22"/>
  <c r="G2818" i="22"/>
  <c r="G2819" i="22"/>
  <c r="G2820" i="22"/>
  <c r="G2821" i="22"/>
  <c r="G2822" i="22"/>
  <c r="G2823" i="22"/>
  <c r="G2824" i="22"/>
  <c r="G2825" i="22"/>
  <c r="G2826" i="22"/>
  <c r="G2827" i="22"/>
  <c r="G2828" i="22"/>
  <c r="G2829" i="22"/>
  <c r="G2830" i="22"/>
  <c r="G2831" i="22"/>
  <c r="G2832" i="22"/>
  <c r="G2833" i="22"/>
  <c r="G2834" i="22"/>
  <c r="G2835" i="22"/>
  <c r="G2836" i="22"/>
  <c r="G2837" i="22"/>
  <c r="G2838" i="22"/>
  <c r="G2839" i="22"/>
  <c r="G2840" i="22"/>
  <c r="G2841" i="22"/>
  <c r="G2842" i="22"/>
  <c r="G2843" i="22"/>
  <c r="G2844" i="22"/>
  <c r="G2845" i="22"/>
  <c r="G2846" i="22"/>
  <c r="G2847" i="22"/>
  <c r="G2848" i="22"/>
  <c r="G2849" i="22"/>
  <c r="G2850" i="22"/>
  <c r="G2851" i="22"/>
  <c r="G2852" i="22"/>
  <c r="G2853" i="22"/>
  <c r="G2854" i="22"/>
  <c r="G2855" i="22"/>
  <c r="G2856" i="22"/>
  <c r="G2857" i="22"/>
  <c r="G2858" i="22"/>
  <c r="G2859" i="22"/>
  <c r="G2860" i="22"/>
  <c r="G2861" i="22"/>
  <c r="G2862" i="22"/>
  <c r="G2863" i="22"/>
  <c r="G2864" i="22"/>
  <c r="G2865" i="22"/>
  <c r="G2866" i="22"/>
  <c r="G2867" i="22"/>
  <c r="G2868" i="22"/>
  <c r="G2869" i="22"/>
  <c r="G2870" i="22"/>
  <c r="G2871" i="22"/>
  <c r="G2872" i="22"/>
  <c r="G2873" i="22"/>
  <c r="G2874" i="22"/>
  <c r="G2875" i="22"/>
  <c r="G2876" i="22"/>
  <c r="G2877" i="22"/>
  <c r="G2878" i="22"/>
  <c r="G2879" i="22"/>
  <c r="G2880" i="22"/>
  <c r="G2881" i="22"/>
  <c r="G2882" i="22"/>
  <c r="G2883" i="22"/>
  <c r="G2884" i="22"/>
  <c r="G2885" i="22"/>
  <c r="G2886" i="22"/>
  <c r="G2887" i="22"/>
  <c r="G2888" i="22"/>
  <c r="G2889" i="22"/>
  <c r="G2890" i="22"/>
  <c r="G2891" i="22"/>
  <c r="G2892" i="22"/>
  <c r="G2893" i="22"/>
  <c r="G2894" i="22"/>
  <c r="G2895" i="22"/>
  <c r="G2896" i="22"/>
  <c r="G2897" i="22"/>
  <c r="G2898" i="22"/>
  <c r="G2899" i="22"/>
  <c r="G2900" i="22"/>
  <c r="G2901" i="22"/>
  <c r="G2902" i="22"/>
  <c r="G2903" i="22"/>
  <c r="G2904" i="22"/>
  <c r="G2905" i="22"/>
  <c r="G2906" i="22"/>
  <c r="G2907" i="22"/>
  <c r="G2908" i="22"/>
  <c r="G2909" i="22"/>
  <c r="G2910" i="22"/>
  <c r="G2911" i="22"/>
  <c r="G2912" i="22"/>
  <c r="G2913" i="22"/>
  <c r="G2914" i="22"/>
  <c r="G2915" i="22"/>
  <c r="G2916" i="22"/>
  <c r="G2917" i="22"/>
  <c r="G2918" i="22"/>
  <c r="G2919" i="22"/>
  <c r="G2920" i="22"/>
  <c r="G2921" i="22"/>
  <c r="G2922" i="22"/>
  <c r="G2923" i="22"/>
  <c r="G2924" i="22"/>
  <c r="G2925" i="22"/>
  <c r="G2926" i="22"/>
  <c r="G2927" i="22"/>
  <c r="G2928" i="22"/>
  <c r="G2929" i="22"/>
  <c r="G2930" i="22"/>
  <c r="G2931" i="22"/>
  <c r="G2932" i="22"/>
  <c r="G2933" i="22"/>
  <c r="G2934" i="22"/>
  <c r="G2935" i="22"/>
  <c r="G2936" i="22"/>
  <c r="G2937" i="22"/>
  <c r="G2938" i="22"/>
  <c r="G2939" i="22"/>
  <c r="G2940" i="22"/>
  <c r="G2941" i="22"/>
  <c r="G2942" i="22"/>
  <c r="G2943" i="22"/>
  <c r="G2944" i="22"/>
  <c r="G2945" i="22"/>
  <c r="G2946" i="22"/>
  <c r="G2947" i="22"/>
  <c r="G2948" i="22"/>
  <c r="G2949" i="22"/>
  <c r="G2950" i="22"/>
  <c r="G2951" i="22"/>
  <c r="G2952" i="22"/>
  <c r="G2953" i="22"/>
  <c r="G2954" i="22"/>
  <c r="G2955" i="22"/>
  <c r="G2956" i="22"/>
  <c r="G2957" i="22"/>
  <c r="G2958" i="22"/>
  <c r="G2959" i="22"/>
  <c r="G2960" i="22"/>
  <c r="G2961" i="22"/>
  <c r="G2962" i="22"/>
  <c r="G2963" i="22"/>
  <c r="G2964" i="22"/>
  <c r="G2965" i="22"/>
  <c r="G2966" i="22"/>
  <c r="G2967" i="22"/>
  <c r="G2968" i="22"/>
  <c r="G2969" i="22"/>
  <c r="G2970" i="22"/>
  <c r="G2971" i="22"/>
  <c r="G2972" i="22"/>
  <c r="G2973" i="22"/>
  <c r="G2974" i="22"/>
  <c r="G2975" i="22"/>
  <c r="G2976" i="22"/>
  <c r="G2977" i="22"/>
  <c r="G2978" i="22"/>
  <c r="G2979" i="22"/>
  <c r="G2980" i="22"/>
  <c r="G2981" i="22"/>
  <c r="G2982" i="22"/>
  <c r="G2983" i="22"/>
  <c r="G2984" i="22"/>
  <c r="G2985" i="22"/>
  <c r="G2986" i="22"/>
  <c r="G2987" i="22"/>
  <c r="G2988" i="22"/>
  <c r="G2989" i="22"/>
  <c r="G2990" i="22"/>
  <c r="G2991" i="22"/>
  <c r="G2992" i="22"/>
  <c r="G2993" i="22"/>
  <c r="G2994" i="22"/>
  <c r="G2995" i="22"/>
  <c r="G2996" i="22"/>
  <c r="G2997" i="22"/>
  <c r="G2998" i="22"/>
  <c r="G2999" i="22"/>
  <c r="G3000" i="22"/>
  <c r="G3001" i="22"/>
  <c r="G3002" i="22"/>
  <c r="G3003" i="22"/>
  <c r="G3004" i="22"/>
  <c r="G3005" i="22"/>
  <c r="G3006" i="22"/>
  <c r="G3007" i="22"/>
  <c r="G3008" i="22"/>
  <c r="G3009" i="22"/>
  <c r="G3010" i="22"/>
  <c r="G3011" i="22"/>
  <c r="G3012" i="22"/>
  <c r="G3013" i="22"/>
  <c r="G3014" i="22"/>
  <c r="G3015" i="22"/>
  <c r="G3016" i="22"/>
  <c r="G3017" i="22"/>
  <c r="G3018" i="22"/>
  <c r="G3019" i="22"/>
  <c r="G3020" i="22"/>
  <c r="G3021" i="22"/>
  <c r="G3022" i="22"/>
  <c r="G3023" i="22"/>
  <c r="G3024" i="22"/>
  <c r="G3025" i="22"/>
  <c r="G3026" i="22"/>
  <c r="G3027" i="22"/>
  <c r="G3028" i="22"/>
  <c r="G3029" i="22"/>
  <c r="G3030" i="22"/>
  <c r="G3031" i="22"/>
  <c r="G3032" i="22"/>
  <c r="G3033" i="22"/>
  <c r="G3034" i="22"/>
  <c r="G2" i="22"/>
  <c r="G2" i="20"/>
  <c r="F3034" i="22"/>
  <c r="F3033" i="22"/>
  <c r="F3032" i="22"/>
  <c r="F3031" i="22"/>
  <c r="F3030" i="22"/>
  <c r="F3029" i="22"/>
  <c r="F3028" i="22"/>
  <c r="F3027" i="22"/>
  <c r="F3026" i="22"/>
  <c r="F3025" i="22"/>
  <c r="F3024" i="22"/>
  <c r="F3023" i="22"/>
  <c r="F3022" i="22"/>
  <c r="F3021" i="22"/>
  <c r="F3020" i="22"/>
  <c r="F3019" i="22"/>
  <c r="F3018" i="22"/>
  <c r="F3017" i="22"/>
  <c r="F3016" i="22"/>
  <c r="F3015" i="22"/>
  <c r="F3014" i="22"/>
  <c r="F3013" i="22"/>
  <c r="F3012" i="22"/>
  <c r="F3011" i="22"/>
  <c r="F3010" i="22"/>
  <c r="F3009" i="22"/>
  <c r="F3008" i="22"/>
  <c r="F3007" i="22"/>
  <c r="F3006" i="22"/>
  <c r="F3005" i="22"/>
  <c r="F3004" i="22"/>
  <c r="F3003" i="22"/>
  <c r="F3002" i="22"/>
  <c r="F3001" i="22"/>
  <c r="F3000" i="22"/>
  <c r="F2999" i="22"/>
  <c r="F2998" i="22"/>
  <c r="F2997" i="22"/>
  <c r="F2996" i="22"/>
  <c r="F2995" i="22"/>
  <c r="F2994" i="22"/>
  <c r="F2993" i="22"/>
  <c r="F2992" i="22"/>
  <c r="F2991" i="22"/>
  <c r="F2990" i="22"/>
  <c r="F2989" i="22"/>
  <c r="F2988" i="22"/>
  <c r="F2987" i="22"/>
  <c r="F2986" i="22"/>
  <c r="F2985" i="22"/>
  <c r="F2984" i="22"/>
  <c r="F2983" i="22"/>
  <c r="F2982" i="22"/>
  <c r="F2981" i="22"/>
  <c r="F2980" i="22"/>
  <c r="F2979" i="22"/>
  <c r="F2978" i="22"/>
  <c r="F2977" i="22"/>
  <c r="F2976" i="22"/>
  <c r="F2975" i="22"/>
  <c r="F2974" i="22"/>
  <c r="F2973" i="22"/>
  <c r="F2972" i="22"/>
  <c r="F2971" i="22"/>
  <c r="F2970" i="22"/>
  <c r="F2969" i="22"/>
  <c r="F2968" i="22"/>
  <c r="F2967" i="22"/>
  <c r="F2966" i="22"/>
  <c r="F2965" i="22"/>
  <c r="F2964" i="22"/>
  <c r="F2963" i="22"/>
  <c r="F2962" i="22"/>
  <c r="F2961" i="22"/>
  <c r="F2960" i="22"/>
  <c r="F2959" i="22"/>
  <c r="F2958" i="22"/>
  <c r="F2957" i="22"/>
  <c r="F2956" i="22"/>
  <c r="F2955" i="22"/>
  <c r="F2954" i="22"/>
  <c r="F2953" i="22"/>
  <c r="F2952" i="22"/>
  <c r="F2951" i="22"/>
  <c r="F2950" i="22"/>
  <c r="F2949" i="22"/>
  <c r="F2948" i="22"/>
  <c r="F2947" i="22"/>
  <c r="F2946" i="22"/>
  <c r="F2945" i="22"/>
  <c r="F2944" i="22"/>
  <c r="F2943" i="22"/>
  <c r="F2942" i="22"/>
  <c r="F2941" i="22"/>
  <c r="F2940" i="22"/>
  <c r="F2939" i="22"/>
  <c r="F2938" i="22"/>
  <c r="F2937" i="22"/>
  <c r="F2936" i="22"/>
  <c r="F2935" i="22"/>
  <c r="F2934" i="22"/>
  <c r="F2933" i="22"/>
  <c r="F2932" i="22"/>
  <c r="F2931" i="22"/>
  <c r="F2930" i="22"/>
  <c r="F2929" i="22"/>
  <c r="F2928" i="22"/>
  <c r="F2927" i="22"/>
  <c r="F2926" i="22"/>
  <c r="F2925" i="22"/>
  <c r="F2924" i="22"/>
  <c r="F2923" i="22"/>
  <c r="F2922" i="22"/>
  <c r="F2921" i="22"/>
  <c r="F2920" i="22"/>
  <c r="F2919" i="22"/>
  <c r="F2918" i="22"/>
  <c r="F2917" i="22"/>
  <c r="F2916" i="22"/>
  <c r="F2915" i="22"/>
  <c r="F2914" i="22"/>
  <c r="F2913" i="22"/>
  <c r="F2912" i="22"/>
  <c r="F2911" i="22"/>
  <c r="F2910" i="22"/>
  <c r="F2909" i="22"/>
  <c r="F2908" i="22"/>
  <c r="F2907" i="22"/>
  <c r="F2906" i="22"/>
  <c r="F2905" i="22"/>
  <c r="F2904" i="22"/>
  <c r="F2903" i="22"/>
  <c r="F2902" i="22"/>
  <c r="F2901" i="22"/>
  <c r="F2900" i="22"/>
  <c r="F2899" i="22"/>
  <c r="F2898" i="22"/>
  <c r="F2897" i="22"/>
  <c r="F2896" i="22"/>
  <c r="F2895" i="22"/>
  <c r="F2894" i="22"/>
  <c r="F2893" i="22"/>
  <c r="F2892" i="22"/>
  <c r="F2891" i="22"/>
  <c r="F2890" i="22"/>
  <c r="F2889" i="22"/>
  <c r="F2888" i="22"/>
  <c r="F2887" i="22"/>
  <c r="F2886" i="22"/>
  <c r="F2885" i="22"/>
  <c r="F2884" i="22"/>
  <c r="F2883" i="22"/>
  <c r="F2882" i="22"/>
  <c r="F2881" i="22"/>
  <c r="F2880" i="22"/>
  <c r="F2879" i="22"/>
  <c r="F2878" i="22"/>
  <c r="F2877" i="22"/>
  <c r="F2876" i="22"/>
  <c r="F2875" i="22"/>
  <c r="F2874" i="22"/>
  <c r="F2873" i="22"/>
  <c r="F2872" i="22"/>
  <c r="F2871" i="22"/>
  <c r="F2870" i="22"/>
  <c r="F2869" i="22"/>
  <c r="F2868" i="22"/>
  <c r="F2867" i="22"/>
  <c r="F2866" i="22"/>
  <c r="F2865" i="22"/>
  <c r="F2864" i="22"/>
  <c r="F2863" i="22"/>
  <c r="F2862" i="22"/>
  <c r="F2861" i="22"/>
  <c r="F2860" i="22"/>
  <c r="F2859" i="22"/>
  <c r="F2858" i="22"/>
  <c r="F2857" i="22"/>
  <c r="F2856" i="22"/>
  <c r="F2855" i="22"/>
  <c r="F2854" i="22"/>
  <c r="F2853" i="22"/>
  <c r="F2852" i="22"/>
  <c r="F2851" i="22"/>
  <c r="F2850" i="22"/>
  <c r="F2849" i="22"/>
  <c r="F2848" i="22"/>
  <c r="F2847" i="22"/>
  <c r="F2846" i="22"/>
  <c r="F2845" i="22"/>
  <c r="F2844" i="22"/>
  <c r="F2843" i="22"/>
  <c r="F2842" i="22"/>
  <c r="F2841" i="22"/>
  <c r="F2840" i="22"/>
  <c r="F2839" i="22"/>
  <c r="F2838" i="22"/>
  <c r="F2837" i="22"/>
  <c r="F2836" i="22"/>
  <c r="F2835" i="22"/>
  <c r="F2834" i="22"/>
  <c r="F2833" i="22"/>
  <c r="F2832" i="22"/>
  <c r="F2831" i="22"/>
  <c r="F2830" i="22"/>
  <c r="F2829" i="22"/>
  <c r="F2828" i="22"/>
  <c r="F2827" i="22"/>
  <c r="F2826" i="22"/>
  <c r="F2825" i="22"/>
  <c r="F2824" i="22"/>
  <c r="F2823" i="22"/>
  <c r="F2822" i="22"/>
  <c r="F2821" i="22"/>
  <c r="F2820" i="22"/>
  <c r="F2819" i="22"/>
  <c r="F2818" i="22"/>
  <c r="F2817" i="22"/>
  <c r="F2816" i="22"/>
  <c r="F2815" i="22"/>
  <c r="F2814" i="22"/>
  <c r="F2813" i="22"/>
  <c r="F2812" i="22"/>
  <c r="F2811" i="22"/>
  <c r="F2810" i="22"/>
  <c r="F2809" i="22"/>
  <c r="F2808" i="22"/>
  <c r="F2807" i="22"/>
  <c r="F2806" i="22"/>
  <c r="F2805" i="22"/>
  <c r="F2804" i="22"/>
  <c r="F2803" i="22"/>
  <c r="F2802" i="22"/>
  <c r="F2801" i="22"/>
  <c r="F2800" i="22"/>
  <c r="F2799" i="22"/>
  <c r="F2798" i="22"/>
  <c r="F2797" i="22"/>
  <c r="F2796" i="22"/>
  <c r="F2795" i="22"/>
  <c r="F2794" i="22"/>
  <c r="F2793" i="22"/>
  <c r="F2792" i="22"/>
  <c r="F2791" i="22"/>
  <c r="F2790" i="22"/>
  <c r="F2789" i="22"/>
  <c r="F2788" i="22"/>
  <c r="F2787" i="22"/>
  <c r="F2786" i="22"/>
  <c r="F2785" i="22"/>
  <c r="F2784" i="22"/>
  <c r="F2783" i="22"/>
  <c r="F2782" i="22"/>
  <c r="F2781" i="22"/>
  <c r="F2780" i="22"/>
  <c r="F2779" i="22"/>
  <c r="F2778" i="22"/>
  <c r="F2777" i="22"/>
  <c r="F2776" i="22"/>
  <c r="F2775" i="22"/>
  <c r="F2774" i="22"/>
  <c r="F2773" i="22"/>
  <c r="F2772" i="22"/>
  <c r="F2771" i="22"/>
  <c r="F2770" i="22"/>
  <c r="F2769" i="22"/>
  <c r="F2768" i="22"/>
  <c r="F2767" i="22"/>
  <c r="F2766" i="22"/>
  <c r="F2765" i="22"/>
  <c r="F2764" i="22"/>
  <c r="F2763" i="22"/>
  <c r="F2762" i="22"/>
  <c r="F2761" i="22"/>
  <c r="F2760" i="22"/>
  <c r="F2759" i="22"/>
  <c r="F2758" i="22"/>
  <c r="F2757" i="22"/>
  <c r="F2756" i="22"/>
  <c r="F2755" i="22"/>
  <c r="F2754" i="22"/>
  <c r="F2753" i="22"/>
  <c r="F2752" i="22"/>
  <c r="F2751" i="22"/>
  <c r="F2750" i="22"/>
  <c r="F2749" i="22"/>
  <c r="F2748" i="22"/>
  <c r="F2747" i="22"/>
  <c r="F2746" i="22"/>
  <c r="F2745" i="22"/>
  <c r="F2744" i="22"/>
  <c r="F2743" i="22"/>
  <c r="F2742" i="22"/>
  <c r="F2741" i="22"/>
  <c r="F2740" i="22"/>
  <c r="F2739" i="22"/>
  <c r="F2738" i="22"/>
  <c r="F2737" i="22"/>
  <c r="F2736" i="22"/>
  <c r="F2735" i="22"/>
  <c r="F2734" i="22"/>
  <c r="F2733" i="22"/>
  <c r="F2732" i="22"/>
  <c r="F2731" i="22"/>
  <c r="F2730" i="22"/>
  <c r="F2729" i="22"/>
  <c r="F2728" i="22"/>
  <c r="F2727" i="22"/>
  <c r="F2726" i="22"/>
  <c r="F2725" i="22"/>
  <c r="F2724" i="22"/>
  <c r="F2723" i="22"/>
  <c r="F2722" i="22"/>
  <c r="F2721" i="22"/>
  <c r="F2720" i="22"/>
  <c r="F2719" i="22"/>
  <c r="F2718" i="22"/>
  <c r="F2717" i="22"/>
  <c r="F2716" i="22"/>
  <c r="F2715" i="22"/>
  <c r="F2714" i="22"/>
  <c r="F2713" i="22"/>
  <c r="F2712" i="22"/>
  <c r="F2711" i="22"/>
  <c r="F2710" i="22"/>
  <c r="F2709" i="22"/>
  <c r="F2708" i="22"/>
  <c r="F2707" i="22"/>
  <c r="F2706" i="22"/>
  <c r="F2705" i="22"/>
  <c r="F2704" i="22"/>
  <c r="F2703" i="22"/>
  <c r="F2702" i="22"/>
  <c r="F2701" i="22"/>
  <c r="F2700" i="22"/>
  <c r="F2699" i="22"/>
  <c r="F2698" i="22"/>
  <c r="F2697" i="22"/>
  <c r="F2696" i="22"/>
  <c r="F2695" i="22"/>
  <c r="F2694" i="22"/>
  <c r="F2693" i="22"/>
  <c r="F2692" i="22"/>
  <c r="F2691" i="22"/>
  <c r="F2690" i="22"/>
  <c r="F2689" i="22"/>
  <c r="F2688" i="22"/>
  <c r="F2687" i="22"/>
  <c r="F2686" i="22"/>
  <c r="F2685" i="22"/>
  <c r="F2684" i="22"/>
  <c r="F2683" i="22"/>
  <c r="F2682" i="22"/>
  <c r="F2681" i="22"/>
  <c r="F2680" i="22"/>
  <c r="F2679" i="22"/>
  <c r="F2678" i="22"/>
  <c r="F2677" i="22"/>
  <c r="F2676" i="22"/>
  <c r="F2675" i="22"/>
  <c r="F2674" i="22"/>
  <c r="F2673" i="22"/>
  <c r="F2672" i="22"/>
  <c r="F2671" i="22"/>
  <c r="F2670" i="22"/>
  <c r="F2669" i="22"/>
  <c r="F2668" i="22"/>
  <c r="F2667" i="22"/>
  <c r="F2666" i="22"/>
  <c r="F2665" i="22"/>
  <c r="F2664" i="22"/>
  <c r="F2663" i="22"/>
  <c r="F2662" i="22"/>
  <c r="F2661" i="22"/>
  <c r="F2660" i="22"/>
  <c r="F2659" i="22"/>
  <c r="F2658" i="22"/>
  <c r="F2657" i="22"/>
  <c r="F2656" i="22"/>
  <c r="F2655" i="22"/>
  <c r="F2654" i="22"/>
  <c r="F2653" i="22"/>
  <c r="F2652" i="22"/>
  <c r="F2651" i="22"/>
  <c r="F2650" i="22"/>
  <c r="F2649" i="22"/>
  <c r="F2648" i="22"/>
  <c r="F2647" i="22"/>
  <c r="F2646" i="22"/>
  <c r="F2645" i="22"/>
  <c r="F2644" i="22"/>
  <c r="F2643" i="22"/>
  <c r="F2642" i="22"/>
  <c r="F2641" i="22"/>
  <c r="F2640" i="22"/>
  <c r="F2639" i="22"/>
  <c r="F2638" i="22"/>
  <c r="F2637" i="22"/>
  <c r="F2636" i="22"/>
  <c r="F2635" i="22"/>
  <c r="F2634" i="22"/>
  <c r="F2633" i="22"/>
  <c r="F2632" i="22"/>
  <c r="F2631" i="22"/>
  <c r="F2630" i="22"/>
  <c r="F2629" i="22"/>
  <c r="F2628" i="22"/>
  <c r="F2627" i="22"/>
  <c r="F2626" i="22"/>
  <c r="F2625" i="22"/>
  <c r="F2624" i="22"/>
  <c r="F2623" i="22"/>
  <c r="F2622" i="22"/>
  <c r="F2621" i="22"/>
  <c r="F2620" i="22"/>
  <c r="F2619" i="22"/>
  <c r="F2618" i="22"/>
  <c r="F2617" i="22"/>
  <c r="F2616" i="22"/>
  <c r="F2615" i="22"/>
  <c r="F2614" i="22"/>
  <c r="F2613" i="22"/>
  <c r="F2612" i="22"/>
  <c r="F2611" i="22"/>
  <c r="F2610" i="22"/>
  <c r="F2609" i="22"/>
  <c r="F2608" i="22"/>
  <c r="F2607" i="22"/>
  <c r="F2606" i="22"/>
  <c r="F2605" i="22"/>
  <c r="F2604" i="22"/>
  <c r="F2603" i="22"/>
  <c r="F2602" i="22"/>
  <c r="F2601" i="22"/>
  <c r="F2600" i="22"/>
  <c r="F2599" i="22"/>
  <c r="F2598" i="22"/>
  <c r="F2597" i="22"/>
  <c r="F2596" i="22"/>
  <c r="F2595" i="22"/>
  <c r="F2594" i="22"/>
  <c r="F2593" i="22"/>
  <c r="F2592" i="22"/>
  <c r="F2591" i="22"/>
  <c r="F2590" i="22"/>
  <c r="F2589" i="22"/>
  <c r="F2588" i="22"/>
  <c r="F2587" i="22"/>
  <c r="F2586" i="22"/>
  <c r="F2585" i="22"/>
  <c r="F2584" i="22"/>
  <c r="F2583" i="22"/>
  <c r="F2582" i="22"/>
  <c r="F2581" i="22"/>
  <c r="F2580" i="22"/>
  <c r="F2579" i="22"/>
  <c r="F2578" i="22"/>
  <c r="F2577" i="22"/>
  <c r="F2576" i="22"/>
  <c r="F2575" i="22"/>
  <c r="F2574" i="22"/>
  <c r="F2573" i="22"/>
  <c r="F2572" i="22"/>
  <c r="F2571" i="22"/>
  <c r="F2570" i="22"/>
  <c r="F2569" i="22"/>
  <c r="F2568" i="22"/>
  <c r="F2567" i="22"/>
  <c r="F2566" i="22"/>
  <c r="F2565" i="22"/>
  <c r="F2564" i="22"/>
  <c r="F2563" i="22"/>
  <c r="F2562" i="22"/>
  <c r="F2561" i="22"/>
  <c r="F2560" i="22"/>
  <c r="F2559" i="22"/>
  <c r="F2558" i="22"/>
  <c r="F2557" i="22"/>
  <c r="F2556" i="22"/>
  <c r="F2555" i="22"/>
  <c r="F2554" i="22"/>
  <c r="F2553" i="22"/>
  <c r="F2552" i="22"/>
  <c r="F2551" i="22"/>
  <c r="F2550" i="22"/>
  <c r="F2549" i="22"/>
  <c r="F2548" i="22"/>
  <c r="F2547" i="22"/>
  <c r="F2546" i="22"/>
  <c r="F2545" i="22"/>
  <c r="F2544" i="22"/>
  <c r="F2543" i="22"/>
  <c r="F2542" i="22"/>
  <c r="F2541" i="22"/>
  <c r="F2540" i="22"/>
  <c r="F2539" i="22"/>
  <c r="F2538" i="22"/>
  <c r="F2537" i="22"/>
  <c r="F2536" i="22"/>
  <c r="F2535" i="22"/>
  <c r="F2534" i="22"/>
  <c r="F2533" i="22"/>
  <c r="F2532" i="22"/>
  <c r="F2531" i="22"/>
  <c r="F2530" i="22"/>
  <c r="F2529" i="22"/>
  <c r="F2528" i="22"/>
  <c r="F2527" i="22"/>
  <c r="F2526" i="22"/>
  <c r="F2525" i="22"/>
  <c r="F2524" i="22"/>
  <c r="F2523" i="22"/>
  <c r="F2522" i="22"/>
  <c r="F2521" i="22"/>
  <c r="F2520" i="22"/>
  <c r="F2519" i="22"/>
  <c r="F2518" i="22"/>
  <c r="F2517" i="22"/>
  <c r="F2516" i="22"/>
  <c r="F2515" i="22"/>
  <c r="F2514" i="22"/>
  <c r="F2513" i="22"/>
  <c r="F2512" i="22"/>
  <c r="F2511" i="22"/>
  <c r="F2510" i="22"/>
  <c r="F2509" i="22"/>
  <c r="F2508" i="22"/>
  <c r="F2507" i="22"/>
  <c r="F2506" i="22"/>
  <c r="F2505" i="22"/>
  <c r="F2504" i="22"/>
  <c r="F2503" i="22"/>
  <c r="F2502" i="22"/>
  <c r="F2501" i="22"/>
  <c r="F2500" i="22"/>
  <c r="F2499" i="22"/>
  <c r="F2498" i="22"/>
  <c r="F2497" i="22"/>
  <c r="F2496" i="22"/>
  <c r="F2495" i="22"/>
  <c r="F2494" i="22"/>
  <c r="F2493" i="22"/>
  <c r="F2492" i="22"/>
  <c r="F2491" i="22"/>
  <c r="F2490" i="22"/>
  <c r="F2489" i="22"/>
  <c r="F2488" i="22"/>
  <c r="F2487" i="22"/>
  <c r="F2486" i="22"/>
  <c r="F2485" i="22"/>
  <c r="F2484" i="22"/>
  <c r="F2483" i="22"/>
  <c r="F2482" i="22"/>
  <c r="F2481" i="22"/>
  <c r="F2480" i="22"/>
  <c r="F2479" i="22"/>
  <c r="F2478" i="22"/>
  <c r="F2477" i="22"/>
  <c r="F2476" i="22"/>
  <c r="F2475" i="22"/>
  <c r="F2474" i="22"/>
  <c r="F2473" i="22"/>
  <c r="F2472" i="22"/>
  <c r="F2471" i="22"/>
  <c r="F2470" i="22"/>
  <c r="F2469" i="22"/>
  <c r="F2468" i="22"/>
  <c r="F2467" i="22"/>
  <c r="F2466" i="22"/>
  <c r="F2465" i="22"/>
  <c r="F2464" i="22"/>
  <c r="F2463" i="22"/>
  <c r="F2462" i="22"/>
  <c r="F2461" i="22"/>
  <c r="F2460" i="22"/>
  <c r="F2459" i="22"/>
  <c r="F2458" i="22"/>
  <c r="F2457" i="22"/>
  <c r="F2456" i="22"/>
  <c r="F2455" i="22"/>
  <c r="F2454" i="22"/>
  <c r="F2453" i="22"/>
  <c r="F2452" i="22"/>
  <c r="F2451" i="22"/>
  <c r="F2450" i="22"/>
  <c r="F2449" i="22"/>
  <c r="F2448" i="22"/>
  <c r="F2447" i="22"/>
  <c r="F2446" i="22"/>
  <c r="F2445" i="22"/>
  <c r="F2444" i="22"/>
  <c r="F2443" i="22"/>
  <c r="F2442" i="22"/>
  <c r="F2441" i="22"/>
  <c r="F2440" i="22"/>
  <c r="F2439" i="22"/>
  <c r="F2438" i="22"/>
  <c r="F2437" i="22"/>
  <c r="F2436" i="22"/>
  <c r="F2435" i="22"/>
  <c r="F2434" i="22"/>
  <c r="F2433" i="22"/>
  <c r="F2432" i="22"/>
  <c r="F2431" i="22"/>
  <c r="F2430" i="22"/>
  <c r="F2429" i="22"/>
  <c r="F2428" i="22"/>
  <c r="F2427" i="22"/>
  <c r="F2426" i="22"/>
  <c r="F2425" i="22"/>
  <c r="F2424" i="22"/>
  <c r="F2423" i="22"/>
  <c r="F2422" i="22"/>
  <c r="F2421" i="22"/>
  <c r="F2420" i="22"/>
  <c r="F2419" i="22"/>
  <c r="F2418" i="22"/>
  <c r="F2417" i="22"/>
  <c r="F2416" i="22"/>
  <c r="F2415" i="22"/>
  <c r="F2414" i="22"/>
  <c r="F2413" i="22"/>
  <c r="F2412" i="22"/>
  <c r="F2411" i="22"/>
  <c r="F2410" i="22"/>
  <c r="F2409" i="22"/>
  <c r="F2408" i="22"/>
  <c r="F2407" i="22"/>
  <c r="F2406" i="22"/>
  <c r="F2405" i="22"/>
  <c r="F2404" i="22"/>
  <c r="F2403" i="22"/>
  <c r="F2402" i="22"/>
  <c r="F2401" i="22"/>
  <c r="F2400" i="22"/>
  <c r="F2399" i="22"/>
  <c r="F2398" i="22"/>
  <c r="F2397" i="22"/>
  <c r="F2396" i="22"/>
  <c r="F2395" i="22"/>
  <c r="F2394" i="22"/>
  <c r="F2393" i="22"/>
  <c r="F2392" i="22"/>
  <c r="F2391" i="22"/>
  <c r="F2390" i="22"/>
  <c r="F2389" i="22"/>
  <c r="F2388" i="22"/>
  <c r="F2387" i="22"/>
  <c r="F2386" i="22"/>
  <c r="F2385" i="22"/>
  <c r="F2384" i="22"/>
  <c r="F2383" i="22"/>
  <c r="F2382" i="22"/>
  <c r="F2381" i="22"/>
  <c r="F2380" i="22"/>
  <c r="F2379" i="22"/>
  <c r="F2378" i="22"/>
  <c r="F2377" i="22"/>
  <c r="F2376" i="22"/>
  <c r="F2375" i="22"/>
  <c r="F2374" i="22"/>
  <c r="F2373" i="22"/>
  <c r="F2372" i="22"/>
  <c r="F2371" i="22"/>
  <c r="F2370" i="22"/>
  <c r="F2369" i="22"/>
  <c r="F2368" i="22"/>
  <c r="F2367" i="22"/>
  <c r="F2366" i="22"/>
  <c r="F2365" i="22"/>
  <c r="F2364" i="22"/>
  <c r="F2363" i="22"/>
  <c r="F2362" i="22"/>
  <c r="F2361" i="22"/>
  <c r="F2360" i="22"/>
  <c r="F2359" i="22"/>
  <c r="F2358" i="22"/>
  <c r="F2357" i="22"/>
  <c r="F2356" i="22"/>
  <c r="F2355" i="22"/>
  <c r="F2354" i="22"/>
  <c r="F2353" i="22"/>
  <c r="F2352" i="22"/>
  <c r="F2351" i="22"/>
  <c r="F2350" i="22"/>
  <c r="F2349" i="22"/>
  <c r="F2348" i="22"/>
  <c r="F2347" i="22"/>
  <c r="F2346" i="22"/>
  <c r="F2345" i="22"/>
  <c r="F2344" i="22"/>
  <c r="F2343" i="22"/>
  <c r="F2342" i="22"/>
  <c r="F2341" i="22"/>
  <c r="F2340" i="22"/>
  <c r="F2339" i="22"/>
  <c r="F2338" i="22"/>
  <c r="F2337" i="22"/>
  <c r="F2336" i="22"/>
  <c r="F2335" i="22"/>
  <c r="F2334" i="22"/>
  <c r="F2333" i="22"/>
  <c r="F2332" i="22"/>
  <c r="F2331" i="22"/>
  <c r="F2330" i="22"/>
  <c r="F2329" i="22"/>
  <c r="F2328" i="22"/>
  <c r="F2327" i="22"/>
  <c r="F2326" i="22"/>
  <c r="F2325" i="22"/>
  <c r="F2324" i="22"/>
  <c r="F2323" i="22"/>
  <c r="F2322" i="22"/>
  <c r="F2321" i="22"/>
  <c r="F2320" i="22"/>
  <c r="F2319" i="22"/>
  <c r="F2318" i="22"/>
  <c r="F2317" i="22"/>
  <c r="F2316" i="22"/>
  <c r="F2315" i="22"/>
  <c r="F2314" i="22"/>
  <c r="F2313" i="22"/>
  <c r="F2312" i="22"/>
  <c r="F2311" i="22"/>
  <c r="F2310" i="22"/>
  <c r="F2309" i="22"/>
  <c r="F2308" i="22"/>
  <c r="F2307" i="22"/>
  <c r="F2306" i="22"/>
  <c r="F2305" i="22"/>
  <c r="F2304" i="22"/>
  <c r="F2303" i="22"/>
  <c r="F2302" i="22"/>
  <c r="F2301" i="22"/>
  <c r="F2300" i="22"/>
  <c r="F2299" i="22"/>
  <c r="F2298" i="22"/>
  <c r="F2297" i="22"/>
  <c r="F2296" i="22"/>
  <c r="F2295" i="22"/>
  <c r="F2294" i="22"/>
  <c r="F2293" i="22"/>
  <c r="F2292" i="22"/>
  <c r="F2291" i="22"/>
  <c r="F2290" i="22"/>
  <c r="F2289" i="22"/>
  <c r="F2288" i="22"/>
  <c r="F2287" i="22"/>
  <c r="F2286" i="22"/>
  <c r="F2285" i="22"/>
  <c r="F2284" i="22"/>
  <c r="F2283" i="22"/>
  <c r="F2282" i="22"/>
  <c r="F2281" i="22"/>
  <c r="F2280" i="22"/>
  <c r="F2279" i="22"/>
  <c r="F2278" i="22"/>
  <c r="F2277" i="22"/>
  <c r="F2276" i="22"/>
  <c r="F2275" i="22"/>
  <c r="F2274" i="22"/>
  <c r="F2273" i="22"/>
  <c r="F2272" i="22"/>
  <c r="F2271" i="22"/>
  <c r="F2270" i="22"/>
  <c r="F2269" i="22"/>
  <c r="F2268" i="22"/>
  <c r="F2267" i="22"/>
  <c r="F2266" i="22"/>
  <c r="F2265" i="22"/>
  <c r="F2264" i="22"/>
  <c r="F2263" i="22"/>
  <c r="F2262" i="22"/>
  <c r="F2261" i="22"/>
  <c r="F2260" i="22"/>
  <c r="F2259" i="22"/>
  <c r="F2258" i="22"/>
  <c r="F2257" i="22"/>
  <c r="F2256" i="22"/>
  <c r="F2255" i="22"/>
  <c r="F2254" i="22"/>
  <c r="F2253" i="22"/>
  <c r="F2252" i="22"/>
  <c r="F2251" i="22"/>
  <c r="F2250" i="22"/>
  <c r="F2249" i="22"/>
  <c r="F2248" i="22"/>
  <c r="F2247" i="22"/>
  <c r="F2246" i="22"/>
  <c r="F2245" i="22"/>
  <c r="F2244" i="22"/>
  <c r="F2243" i="22"/>
  <c r="F2242" i="22"/>
  <c r="F2241" i="22"/>
  <c r="F2240" i="22"/>
  <c r="F2239" i="22"/>
  <c r="F2238" i="22"/>
  <c r="F2237" i="22"/>
  <c r="F2236" i="22"/>
  <c r="F2235" i="22"/>
  <c r="F2234" i="22"/>
  <c r="F2233" i="22"/>
  <c r="F2232" i="22"/>
  <c r="F2231" i="22"/>
  <c r="F2230" i="22"/>
  <c r="F2229" i="22"/>
  <c r="F2228" i="22"/>
  <c r="F2227" i="22"/>
  <c r="F2226" i="22"/>
  <c r="F2225" i="22"/>
  <c r="F2224" i="22"/>
  <c r="F2223" i="22"/>
  <c r="F2222" i="22"/>
  <c r="F2221" i="22"/>
  <c r="F2220" i="22"/>
  <c r="F2219" i="22"/>
  <c r="F2218" i="22"/>
  <c r="F2217" i="22"/>
  <c r="F2216" i="22"/>
  <c r="F2215" i="22"/>
  <c r="F2214" i="22"/>
  <c r="F2213" i="22"/>
  <c r="F2212" i="22"/>
  <c r="F2211" i="22"/>
  <c r="F2210" i="22"/>
  <c r="F2209" i="22"/>
  <c r="F2208" i="22"/>
  <c r="F2207" i="22"/>
  <c r="F2206" i="22"/>
  <c r="F2205" i="22"/>
  <c r="F2204" i="22"/>
  <c r="F2203" i="22"/>
  <c r="F2202" i="22"/>
  <c r="F2201" i="22"/>
  <c r="F2200" i="22"/>
  <c r="F2199" i="22"/>
  <c r="F2198" i="22"/>
  <c r="F2197" i="22"/>
  <c r="F2196" i="22"/>
  <c r="F2195" i="22"/>
  <c r="F2194" i="22"/>
  <c r="F2193" i="22"/>
  <c r="F2192" i="22"/>
  <c r="F2191" i="22"/>
  <c r="F2190" i="22"/>
  <c r="F2189" i="22"/>
  <c r="F2188" i="22"/>
  <c r="F2187" i="22"/>
  <c r="F2186" i="22"/>
  <c r="F2185" i="22"/>
  <c r="F2184" i="22"/>
  <c r="F2183" i="22"/>
  <c r="F2182" i="22"/>
  <c r="F2181" i="22"/>
  <c r="F2180" i="22"/>
  <c r="F2179" i="22"/>
  <c r="F2178" i="22"/>
  <c r="F2177" i="22"/>
  <c r="F2176" i="22"/>
  <c r="F2175" i="22"/>
  <c r="F2174" i="22"/>
  <c r="F2173" i="22"/>
  <c r="F2172" i="22"/>
  <c r="F2171" i="22"/>
  <c r="F2170" i="22"/>
  <c r="F2169" i="22"/>
  <c r="F2168" i="22"/>
  <c r="F2167" i="22"/>
  <c r="F2166" i="22"/>
  <c r="F2165" i="22"/>
  <c r="F2164" i="22"/>
  <c r="F2163" i="22"/>
  <c r="F2162" i="22"/>
  <c r="F2161" i="22"/>
  <c r="F2160" i="22"/>
  <c r="F2159" i="22"/>
  <c r="F2158" i="22"/>
  <c r="F2157" i="22"/>
  <c r="F2156" i="22"/>
  <c r="F2155" i="22"/>
  <c r="F2154" i="22"/>
  <c r="F2153" i="22"/>
  <c r="F2152" i="22"/>
  <c r="F2151" i="22"/>
  <c r="F2150" i="22"/>
  <c r="F2149" i="22"/>
  <c r="F2148" i="22"/>
  <c r="F2147" i="22"/>
  <c r="F2146" i="22"/>
  <c r="F2145" i="22"/>
  <c r="F2144" i="22"/>
  <c r="F2143" i="22"/>
  <c r="F2142" i="22"/>
  <c r="F2141" i="22"/>
  <c r="F2140" i="22"/>
  <c r="F2139" i="22"/>
  <c r="F2138" i="22"/>
  <c r="F2137" i="22"/>
  <c r="F2136" i="22"/>
  <c r="F2135" i="22"/>
  <c r="F2134" i="22"/>
  <c r="F2133" i="22"/>
  <c r="F2132" i="22"/>
  <c r="F2131" i="22"/>
  <c r="F2130" i="22"/>
  <c r="F2129" i="22"/>
  <c r="F2128" i="22"/>
  <c r="F2127" i="22"/>
  <c r="F2126" i="22"/>
  <c r="F2125" i="22"/>
  <c r="F2124" i="22"/>
  <c r="F2123" i="22"/>
  <c r="F2122" i="22"/>
  <c r="F2121" i="22"/>
  <c r="F2120" i="22"/>
  <c r="F2119" i="22"/>
  <c r="F2118" i="22"/>
  <c r="F2117" i="22"/>
  <c r="F2116" i="22"/>
  <c r="F2115" i="22"/>
  <c r="F2114" i="22"/>
  <c r="F2113" i="22"/>
  <c r="F2112" i="22"/>
  <c r="F2111" i="22"/>
  <c r="F2110" i="22"/>
  <c r="F2109" i="22"/>
  <c r="F2108" i="22"/>
  <c r="F2107" i="22"/>
  <c r="F2106" i="22"/>
  <c r="F2105" i="22"/>
  <c r="F2104" i="22"/>
  <c r="F2103" i="22"/>
  <c r="F2102" i="22"/>
  <c r="F2101" i="22"/>
  <c r="F2100" i="22"/>
  <c r="F2099" i="22"/>
  <c r="F2098" i="22"/>
  <c r="F2097" i="22"/>
  <c r="F2096" i="22"/>
  <c r="F2095" i="22"/>
  <c r="F2094" i="22"/>
  <c r="F2093" i="22"/>
  <c r="F2092" i="22"/>
  <c r="F2091" i="22"/>
  <c r="F2090" i="22"/>
  <c r="F2089" i="22"/>
  <c r="F2088" i="22"/>
  <c r="F2087" i="22"/>
  <c r="F2086" i="22"/>
  <c r="F2085" i="22"/>
  <c r="F2084" i="22"/>
  <c r="F2083" i="22"/>
  <c r="F2082" i="22"/>
  <c r="F2081" i="22"/>
  <c r="F2080" i="22"/>
  <c r="F2079" i="22"/>
  <c r="F2078" i="22"/>
  <c r="F2077" i="22"/>
  <c r="F2076" i="22"/>
  <c r="F2075" i="22"/>
  <c r="F2074" i="22"/>
  <c r="F2073" i="22"/>
  <c r="F2072" i="22"/>
  <c r="F2071" i="22"/>
  <c r="F2070" i="22"/>
  <c r="F2069" i="22"/>
  <c r="F2068" i="22"/>
  <c r="F2067" i="22"/>
  <c r="F2066" i="22"/>
  <c r="F2065" i="22"/>
  <c r="F2064" i="22"/>
  <c r="F2063" i="22"/>
  <c r="F2062" i="22"/>
  <c r="F2061" i="22"/>
  <c r="F2060" i="22"/>
  <c r="F2059" i="22"/>
  <c r="F2058" i="22"/>
  <c r="F2057" i="22"/>
  <c r="F2056" i="22"/>
  <c r="F2055" i="22"/>
  <c r="F2054" i="22"/>
  <c r="F2053" i="22"/>
  <c r="F2052" i="22"/>
  <c r="F2051" i="22"/>
  <c r="F2050" i="22"/>
  <c r="F2049" i="22"/>
  <c r="F2048" i="22"/>
  <c r="F2047" i="22"/>
  <c r="F2046" i="22"/>
  <c r="F2045" i="22"/>
  <c r="F2044" i="22"/>
  <c r="F2043" i="22"/>
  <c r="F2042" i="22"/>
  <c r="F2041" i="22"/>
  <c r="F2040" i="22"/>
  <c r="F2039" i="22"/>
  <c r="F2038" i="22"/>
  <c r="F2037" i="22"/>
  <c r="F2036" i="22"/>
  <c r="F2035" i="22"/>
  <c r="F2034" i="22"/>
  <c r="F2033" i="22"/>
  <c r="F2032" i="22"/>
  <c r="F2031" i="22"/>
  <c r="F2030" i="22"/>
  <c r="F2029" i="22"/>
  <c r="F2028" i="22"/>
  <c r="F2027" i="22"/>
  <c r="F2026" i="22"/>
  <c r="F2025" i="22"/>
  <c r="F2024" i="22"/>
  <c r="F2023" i="22"/>
  <c r="F2022" i="22"/>
  <c r="F2021" i="22"/>
  <c r="F2020" i="22"/>
  <c r="F2019" i="22"/>
  <c r="F2018" i="22"/>
  <c r="F2017" i="22"/>
  <c r="F2016" i="22"/>
  <c r="F2015" i="22"/>
  <c r="F2014" i="22"/>
  <c r="F2013" i="22"/>
  <c r="F2012" i="22"/>
  <c r="F2011" i="22"/>
  <c r="F2010" i="22"/>
  <c r="F2009" i="22"/>
  <c r="F2008" i="22"/>
  <c r="F2007" i="22"/>
  <c r="F2006" i="22"/>
  <c r="F2005" i="22"/>
  <c r="F2004" i="22"/>
  <c r="F2003" i="22"/>
  <c r="F2002" i="22"/>
  <c r="F2001" i="22"/>
  <c r="F2000" i="22"/>
  <c r="F1999" i="22"/>
  <c r="F1998" i="22"/>
  <c r="F1997" i="22"/>
  <c r="F1996" i="22"/>
  <c r="F1995" i="22"/>
  <c r="F1994" i="22"/>
  <c r="F1993" i="22"/>
  <c r="F1992" i="22"/>
  <c r="F1991" i="22"/>
  <c r="F1990" i="22"/>
  <c r="F1989" i="22"/>
  <c r="F1988" i="22"/>
  <c r="F1987" i="22"/>
  <c r="F1986" i="22"/>
  <c r="F1985" i="22"/>
  <c r="F1984" i="22"/>
  <c r="F1983" i="22"/>
  <c r="F1982" i="22"/>
  <c r="F1981" i="22"/>
  <c r="F1980" i="22"/>
  <c r="F1979" i="22"/>
  <c r="F1978" i="22"/>
  <c r="F1977" i="22"/>
  <c r="F1976" i="22"/>
  <c r="F1975" i="22"/>
  <c r="F1974" i="22"/>
  <c r="F1973" i="22"/>
  <c r="F1972" i="22"/>
  <c r="F1971" i="22"/>
  <c r="F1970" i="22"/>
  <c r="F1969" i="22"/>
  <c r="F1968" i="22"/>
  <c r="F1967" i="22"/>
  <c r="F1966" i="22"/>
  <c r="F1965" i="22"/>
  <c r="F1964" i="22"/>
  <c r="F1963" i="22"/>
  <c r="F1962" i="22"/>
  <c r="F1961" i="22"/>
  <c r="F1960" i="22"/>
  <c r="F1959" i="22"/>
  <c r="F1958" i="22"/>
  <c r="F1957" i="22"/>
  <c r="F1956" i="22"/>
  <c r="F1955" i="22"/>
  <c r="F1954" i="22"/>
  <c r="F1953" i="22"/>
  <c r="F1952" i="22"/>
  <c r="F1951" i="22"/>
  <c r="F1950" i="22"/>
  <c r="F1949" i="22"/>
  <c r="F1948" i="22"/>
  <c r="F1947" i="22"/>
  <c r="F1946" i="22"/>
  <c r="F1945" i="22"/>
  <c r="F1944" i="22"/>
  <c r="F1943" i="22"/>
  <c r="F1942" i="22"/>
  <c r="F1941" i="22"/>
  <c r="F1940" i="22"/>
  <c r="F1939" i="22"/>
  <c r="F1938" i="22"/>
  <c r="F1937" i="22"/>
  <c r="F1936" i="22"/>
  <c r="F1935" i="22"/>
  <c r="F1934" i="22"/>
  <c r="F1933" i="22"/>
  <c r="F1932" i="22"/>
  <c r="F1931" i="22"/>
  <c r="F1930" i="22"/>
  <c r="F1929" i="22"/>
  <c r="F1928" i="22"/>
  <c r="F1927" i="22"/>
  <c r="F1926" i="22"/>
  <c r="F1925" i="22"/>
  <c r="F1924" i="22"/>
  <c r="F1923" i="22"/>
  <c r="F1922" i="22"/>
  <c r="F1921" i="22"/>
  <c r="F1920" i="22"/>
  <c r="F1919" i="22"/>
  <c r="F1918" i="22"/>
  <c r="F1917" i="22"/>
  <c r="F1916" i="22"/>
  <c r="F1915" i="22"/>
  <c r="F1914" i="22"/>
  <c r="F1913" i="22"/>
  <c r="F1912" i="22"/>
  <c r="F1911" i="22"/>
  <c r="F1910" i="22"/>
  <c r="F1909" i="22"/>
  <c r="F1908" i="22"/>
  <c r="F1907" i="22"/>
  <c r="F1906" i="22"/>
  <c r="F1905" i="22"/>
  <c r="F1904" i="22"/>
  <c r="F1903" i="22"/>
  <c r="F1902" i="22"/>
  <c r="F1901" i="22"/>
  <c r="F1900" i="22"/>
  <c r="F1899" i="22"/>
  <c r="F1898" i="22"/>
  <c r="F1897" i="22"/>
  <c r="F1896" i="22"/>
  <c r="F1895" i="22"/>
  <c r="F1894" i="22"/>
  <c r="F1893" i="22"/>
  <c r="F1892" i="22"/>
  <c r="F1891" i="22"/>
  <c r="F1890" i="22"/>
  <c r="F1889" i="22"/>
  <c r="F1888" i="22"/>
  <c r="F1887" i="22"/>
  <c r="F1886" i="22"/>
  <c r="F1885" i="22"/>
  <c r="F1884" i="22"/>
  <c r="F1883" i="22"/>
  <c r="F1882" i="22"/>
  <c r="F1881" i="22"/>
  <c r="F1880" i="22"/>
  <c r="F1879" i="22"/>
  <c r="F1878" i="22"/>
  <c r="F1877" i="22"/>
  <c r="F1876" i="22"/>
  <c r="F1875" i="22"/>
  <c r="F1874" i="22"/>
  <c r="F1873" i="22"/>
  <c r="F1872" i="22"/>
  <c r="F1871" i="22"/>
  <c r="F1870" i="22"/>
  <c r="F1869" i="22"/>
  <c r="F1868" i="22"/>
  <c r="F1867" i="22"/>
  <c r="F1866" i="22"/>
  <c r="F1865" i="22"/>
  <c r="F1864" i="22"/>
  <c r="F1863" i="22"/>
  <c r="F1862" i="22"/>
  <c r="F1861" i="22"/>
  <c r="F1860" i="22"/>
  <c r="F1859" i="22"/>
  <c r="F1858" i="22"/>
  <c r="F1857" i="22"/>
  <c r="F1856" i="22"/>
  <c r="F1855" i="22"/>
  <c r="F1854" i="22"/>
  <c r="F1853" i="22"/>
  <c r="F1852" i="22"/>
  <c r="F1851" i="22"/>
  <c r="F1850" i="22"/>
  <c r="F1849" i="22"/>
  <c r="F1848" i="22"/>
  <c r="F1847" i="22"/>
  <c r="F1846" i="22"/>
  <c r="F1845" i="22"/>
  <c r="F1844" i="22"/>
  <c r="F1843" i="22"/>
  <c r="F1842" i="22"/>
  <c r="F1841" i="22"/>
  <c r="F1840" i="22"/>
  <c r="F1839" i="22"/>
  <c r="F1838" i="22"/>
  <c r="F1837" i="22"/>
  <c r="F1836" i="22"/>
  <c r="F1835" i="22"/>
  <c r="F1834" i="22"/>
  <c r="F1833" i="22"/>
  <c r="F1832" i="22"/>
  <c r="F1831" i="22"/>
  <c r="F1830" i="22"/>
  <c r="F1829" i="22"/>
  <c r="F1828" i="22"/>
  <c r="F1827" i="22"/>
  <c r="F1826" i="22"/>
  <c r="F1825" i="22"/>
  <c r="F1824" i="22"/>
  <c r="F1823" i="22"/>
  <c r="F1822" i="22"/>
  <c r="F1821" i="22"/>
  <c r="F1820" i="22"/>
  <c r="F1819" i="22"/>
  <c r="F1818" i="22"/>
  <c r="F1817" i="22"/>
  <c r="F1816" i="22"/>
  <c r="F1815" i="22"/>
  <c r="F1814" i="22"/>
  <c r="F1813" i="22"/>
  <c r="F1812" i="22"/>
  <c r="F1811" i="22"/>
  <c r="F1810" i="22"/>
  <c r="F1809" i="22"/>
  <c r="F1808" i="22"/>
  <c r="F1807" i="22"/>
  <c r="F1806" i="22"/>
  <c r="F1805" i="22"/>
  <c r="F1804" i="22"/>
  <c r="F1803" i="22"/>
  <c r="F1802" i="22"/>
  <c r="F1801" i="22"/>
  <c r="F1800" i="22"/>
  <c r="F1799" i="22"/>
  <c r="F1798" i="22"/>
  <c r="F1797" i="22"/>
  <c r="F1796" i="22"/>
  <c r="F1795" i="22"/>
  <c r="F1794" i="22"/>
  <c r="F1793" i="22"/>
  <c r="F1792" i="22"/>
  <c r="F1791" i="22"/>
  <c r="F1790" i="22"/>
  <c r="F1789" i="22"/>
  <c r="F1788" i="22"/>
  <c r="F1787" i="22"/>
  <c r="F1786" i="22"/>
  <c r="F1785" i="22"/>
  <c r="F1784" i="22"/>
  <c r="F1783" i="22"/>
  <c r="F1782" i="22"/>
  <c r="F1781" i="22"/>
  <c r="F1780" i="22"/>
  <c r="F1779" i="22"/>
  <c r="F1778" i="22"/>
  <c r="F1777" i="22"/>
  <c r="F1776" i="22"/>
  <c r="F1775" i="22"/>
  <c r="F1774" i="22"/>
  <c r="F1773" i="22"/>
  <c r="F1772" i="22"/>
  <c r="F1771" i="22"/>
  <c r="F1770" i="22"/>
  <c r="F1769" i="22"/>
  <c r="F1768" i="22"/>
  <c r="F1767" i="22"/>
  <c r="F1766" i="22"/>
  <c r="F1765" i="22"/>
  <c r="F1764" i="22"/>
  <c r="F1763" i="22"/>
  <c r="F1762" i="22"/>
  <c r="F1761" i="22"/>
  <c r="F1760" i="22"/>
  <c r="F1759" i="22"/>
  <c r="F1758" i="22"/>
  <c r="F1757" i="22"/>
  <c r="F1756" i="22"/>
  <c r="F1755" i="22"/>
  <c r="F1754" i="22"/>
  <c r="F1753" i="22"/>
  <c r="F1752" i="22"/>
  <c r="F1751" i="22"/>
  <c r="F1750" i="22"/>
  <c r="F1749" i="22"/>
  <c r="F1748" i="22"/>
  <c r="F1747" i="22"/>
  <c r="F1746" i="22"/>
  <c r="F1745" i="22"/>
  <c r="F1744" i="22"/>
  <c r="F1743" i="22"/>
  <c r="F1742" i="22"/>
  <c r="F1741" i="22"/>
  <c r="F1740" i="22"/>
  <c r="F1739" i="22"/>
  <c r="F1738" i="22"/>
  <c r="F1737" i="22"/>
  <c r="F1736" i="22"/>
  <c r="F1735" i="22"/>
  <c r="F1734" i="22"/>
  <c r="F1733" i="22"/>
  <c r="F1732" i="22"/>
  <c r="F1731" i="22"/>
  <c r="F1730" i="22"/>
  <c r="F1729" i="22"/>
  <c r="F1728" i="22"/>
  <c r="F1727" i="22"/>
  <c r="F1726" i="22"/>
  <c r="F1725" i="22"/>
  <c r="F1724" i="22"/>
  <c r="F1723" i="22"/>
  <c r="F1722" i="22"/>
  <c r="F1721" i="22"/>
  <c r="F1720" i="22"/>
  <c r="F1719" i="22"/>
  <c r="F1718" i="22"/>
  <c r="F1717" i="22"/>
  <c r="F1716" i="22"/>
  <c r="F1715" i="22"/>
  <c r="F1714" i="22"/>
  <c r="F1713" i="22"/>
  <c r="F1712" i="22"/>
  <c r="F1711" i="22"/>
  <c r="F1710" i="22"/>
  <c r="F1709" i="22"/>
  <c r="F1708" i="22"/>
  <c r="F1707" i="22"/>
  <c r="F1706" i="22"/>
  <c r="F1705" i="22"/>
  <c r="F1704" i="22"/>
  <c r="F1703" i="22"/>
  <c r="F1702" i="22"/>
  <c r="F1701" i="22"/>
  <c r="F1700" i="22"/>
  <c r="F1699" i="22"/>
  <c r="F1698" i="22"/>
  <c r="F1697" i="22"/>
  <c r="F1696" i="22"/>
  <c r="F1695" i="22"/>
  <c r="F1694" i="22"/>
  <c r="F1693" i="22"/>
  <c r="F1692" i="22"/>
  <c r="F1691" i="22"/>
  <c r="F1690" i="22"/>
  <c r="F1689" i="22"/>
  <c r="F1688" i="22"/>
  <c r="F1687" i="22"/>
  <c r="F1686" i="22"/>
  <c r="F1685" i="22"/>
  <c r="F1684" i="22"/>
  <c r="F1683" i="22"/>
  <c r="F1682" i="22"/>
  <c r="F1681" i="22"/>
  <c r="F1680" i="22"/>
  <c r="F1679" i="22"/>
  <c r="F1678" i="22"/>
  <c r="F1677" i="22"/>
  <c r="F1676" i="22"/>
  <c r="F1675" i="22"/>
  <c r="F1674" i="22"/>
  <c r="F1673" i="22"/>
  <c r="F1672" i="22"/>
  <c r="F1671" i="22"/>
  <c r="F1670" i="22"/>
  <c r="F1669" i="22"/>
  <c r="F1668" i="22"/>
  <c r="F1667" i="22"/>
  <c r="F1666" i="22"/>
  <c r="F1665" i="22"/>
  <c r="F1664" i="22"/>
  <c r="F1663" i="22"/>
  <c r="F1662" i="22"/>
  <c r="F1661" i="22"/>
  <c r="F1660" i="22"/>
  <c r="F1659" i="22"/>
  <c r="F1658" i="22"/>
  <c r="F1657" i="22"/>
  <c r="F1656" i="22"/>
  <c r="F1655" i="22"/>
  <c r="F1654" i="22"/>
  <c r="F1653" i="22"/>
  <c r="F1652" i="22"/>
  <c r="F1651" i="22"/>
  <c r="F1650" i="22"/>
  <c r="F1649" i="22"/>
  <c r="F1648" i="22"/>
  <c r="F1647" i="22"/>
  <c r="F1646" i="22"/>
  <c r="F1645" i="22"/>
  <c r="F1644" i="22"/>
  <c r="F1643" i="22"/>
  <c r="F1642" i="22"/>
  <c r="F1641" i="22"/>
  <c r="F1640" i="22"/>
  <c r="F1639" i="22"/>
  <c r="F1638" i="22"/>
  <c r="F1637" i="22"/>
  <c r="F1636" i="22"/>
  <c r="F1635" i="22"/>
  <c r="F1634" i="22"/>
  <c r="F1633" i="22"/>
  <c r="F1632" i="22"/>
  <c r="F1631" i="22"/>
  <c r="F1630" i="22"/>
  <c r="F1629" i="22"/>
  <c r="F1628" i="22"/>
  <c r="F1627" i="22"/>
  <c r="F1626" i="22"/>
  <c r="F1625" i="22"/>
  <c r="F1624" i="22"/>
  <c r="F1623" i="22"/>
  <c r="F1622" i="22"/>
  <c r="F1621" i="22"/>
  <c r="F1620" i="22"/>
  <c r="F1619" i="22"/>
  <c r="F1618" i="22"/>
  <c r="F1617" i="22"/>
  <c r="F1616" i="22"/>
  <c r="F1615" i="22"/>
  <c r="F1614" i="22"/>
  <c r="F1613" i="22"/>
  <c r="F1612" i="22"/>
  <c r="F1611" i="22"/>
  <c r="F1610" i="22"/>
  <c r="F1609" i="22"/>
  <c r="F1608" i="22"/>
  <c r="F1607" i="22"/>
  <c r="F1606" i="22"/>
  <c r="F1605" i="22"/>
  <c r="F1604" i="22"/>
  <c r="F1603" i="22"/>
  <c r="F1602" i="22"/>
  <c r="F1601" i="22"/>
  <c r="F1600" i="22"/>
  <c r="F1599" i="22"/>
  <c r="F1598" i="22"/>
  <c r="F1597" i="22"/>
  <c r="F1596" i="22"/>
  <c r="F1595" i="22"/>
  <c r="F1594" i="22"/>
  <c r="F1593" i="22"/>
  <c r="F1592" i="22"/>
  <c r="F1591" i="22"/>
  <c r="F1590" i="22"/>
  <c r="F1589" i="22"/>
  <c r="F1588" i="22"/>
  <c r="F1587" i="22"/>
  <c r="F1586" i="22"/>
  <c r="F1585" i="22"/>
  <c r="F1584" i="22"/>
  <c r="F1583" i="22"/>
  <c r="F1582" i="22"/>
  <c r="F1581" i="22"/>
  <c r="F1580" i="22"/>
  <c r="F1579" i="22"/>
  <c r="F1578" i="22"/>
  <c r="F1577" i="22"/>
  <c r="F1576" i="22"/>
  <c r="F1575" i="22"/>
  <c r="F1574" i="22"/>
  <c r="F1573" i="22"/>
  <c r="F1572" i="22"/>
  <c r="F1571" i="22"/>
  <c r="F1570" i="22"/>
  <c r="F1569" i="22"/>
  <c r="F1568" i="22"/>
  <c r="F1567" i="22"/>
  <c r="F1566" i="22"/>
  <c r="F1565" i="22"/>
  <c r="F1564" i="22"/>
  <c r="F1563" i="22"/>
  <c r="F1562" i="22"/>
  <c r="F1561" i="22"/>
  <c r="F1560" i="22"/>
  <c r="F1559" i="22"/>
  <c r="F1558" i="22"/>
  <c r="F1557" i="22"/>
  <c r="F1556" i="22"/>
  <c r="F1555" i="22"/>
  <c r="F1554" i="22"/>
  <c r="F1553" i="22"/>
  <c r="F1552" i="22"/>
  <c r="F1551" i="22"/>
  <c r="F1550" i="22"/>
  <c r="F1549" i="22"/>
  <c r="F1548" i="22"/>
  <c r="F1547" i="22"/>
  <c r="F1546" i="22"/>
  <c r="F1545" i="22"/>
  <c r="F1544" i="22"/>
  <c r="F1543" i="22"/>
  <c r="F1542" i="22"/>
  <c r="F1541" i="22"/>
  <c r="F1540" i="22"/>
  <c r="F1539" i="22"/>
  <c r="F1538" i="22"/>
  <c r="F1537" i="22"/>
  <c r="F1536" i="22"/>
  <c r="F1535" i="22"/>
  <c r="F1534" i="22"/>
  <c r="F1533" i="22"/>
  <c r="F1532" i="22"/>
  <c r="F1531" i="22"/>
  <c r="F1530" i="22"/>
  <c r="F1529" i="22"/>
  <c r="F1528" i="22"/>
  <c r="F1527" i="22"/>
  <c r="F1526" i="22"/>
  <c r="F1525" i="22"/>
  <c r="F1524" i="22"/>
  <c r="F1523" i="22"/>
  <c r="F1522" i="22"/>
  <c r="F1521" i="22"/>
  <c r="F1520" i="22"/>
  <c r="F1519" i="22"/>
  <c r="F1518" i="22"/>
  <c r="F1517" i="22"/>
  <c r="F1516" i="22"/>
  <c r="F1515" i="22"/>
  <c r="F1514" i="22"/>
  <c r="F1513" i="22"/>
  <c r="F1512" i="22"/>
  <c r="F1511" i="22"/>
  <c r="F1510" i="22"/>
  <c r="F1509" i="22"/>
  <c r="F1508" i="22"/>
  <c r="F1507" i="22"/>
  <c r="F1506" i="22"/>
  <c r="F1505" i="22"/>
  <c r="F1504" i="22"/>
  <c r="F1503" i="22"/>
  <c r="F1502" i="22"/>
  <c r="F1501" i="22"/>
  <c r="F1500" i="22"/>
  <c r="F1499" i="22"/>
  <c r="F1498" i="22"/>
  <c r="F1497" i="22"/>
  <c r="F1496" i="22"/>
  <c r="F1495" i="22"/>
  <c r="F1494" i="22"/>
  <c r="F1493" i="22"/>
  <c r="F1492" i="22"/>
  <c r="F1491" i="22"/>
  <c r="F1490" i="22"/>
  <c r="F1489" i="22"/>
  <c r="F1488" i="22"/>
  <c r="F1487" i="22"/>
  <c r="F1486" i="22"/>
  <c r="F1485" i="22"/>
  <c r="F1484" i="22"/>
  <c r="F1483" i="22"/>
  <c r="F1482" i="22"/>
  <c r="F1481" i="22"/>
  <c r="F1480" i="22"/>
  <c r="F1479" i="22"/>
  <c r="F1478" i="22"/>
  <c r="F1477" i="22"/>
  <c r="F1476" i="22"/>
  <c r="F1475" i="22"/>
  <c r="F1474" i="22"/>
  <c r="F1473" i="22"/>
  <c r="F1472" i="22"/>
  <c r="F1471" i="22"/>
  <c r="F1470" i="22"/>
  <c r="F1469" i="22"/>
  <c r="F1468" i="22"/>
  <c r="F1467" i="22"/>
  <c r="F1466" i="22"/>
  <c r="F1465" i="22"/>
  <c r="F1464" i="22"/>
  <c r="F1463" i="22"/>
  <c r="F1462" i="22"/>
  <c r="F1461" i="22"/>
  <c r="F1460" i="22"/>
  <c r="F1459" i="22"/>
  <c r="F1458" i="22"/>
  <c r="F1457" i="22"/>
  <c r="F1456" i="22"/>
  <c r="F1455" i="22"/>
  <c r="F1454" i="22"/>
  <c r="F1453" i="22"/>
  <c r="F1452" i="22"/>
  <c r="F1451" i="22"/>
  <c r="F1450" i="22"/>
  <c r="F1449" i="22"/>
  <c r="F1448" i="22"/>
  <c r="F1447" i="22"/>
  <c r="F1446" i="22"/>
  <c r="F1445" i="22"/>
  <c r="F1444" i="22"/>
  <c r="F1443" i="22"/>
  <c r="F1442" i="22"/>
  <c r="F1441" i="22"/>
  <c r="F1440" i="22"/>
  <c r="F1439" i="22"/>
  <c r="F1438" i="22"/>
  <c r="F1437" i="22"/>
  <c r="F1436" i="22"/>
  <c r="F1435" i="22"/>
  <c r="F1434" i="22"/>
  <c r="F1433" i="22"/>
  <c r="F1432" i="22"/>
  <c r="F1431" i="22"/>
  <c r="F1430" i="22"/>
  <c r="F1429" i="22"/>
  <c r="F1428" i="22"/>
  <c r="F1427" i="22"/>
  <c r="F1426" i="22"/>
  <c r="F1425" i="22"/>
  <c r="F1424" i="22"/>
  <c r="F1423" i="22"/>
  <c r="F1422" i="22"/>
  <c r="F1421" i="22"/>
  <c r="F1420" i="22"/>
  <c r="F1419" i="22"/>
  <c r="F1418" i="22"/>
  <c r="F1417" i="22"/>
  <c r="F1416" i="22"/>
  <c r="F1415" i="22"/>
  <c r="F1414" i="22"/>
  <c r="F1413" i="22"/>
  <c r="F1412" i="22"/>
  <c r="F1411" i="22"/>
  <c r="F1410" i="22"/>
  <c r="F1409" i="22"/>
  <c r="F1408" i="22"/>
  <c r="F1407" i="22"/>
  <c r="F1406" i="22"/>
  <c r="F1405" i="22"/>
  <c r="F1404" i="22"/>
  <c r="F1403" i="22"/>
  <c r="F1402" i="22"/>
  <c r="F1401" i="22"/>
  <c r="F1400" i="22"/>
  <c r="F1399" i="22"/>
  <c r="F1398" i="22"/>
  <c r="F1397" i="22"/>
  <c r="F1396" i="22"/>
  <c r="F1395" i="22"/>
  <c r="F1394" i="22"/>
  <c r="F1393" i="22"/>
  <c r="F1392" i="22"/>
  <c r="F1391" i="22"/>
  <c r="F1390" i="22"/>
  <c r="F1389" i="22"/>
  <c r="F1388" i="22"/>
  <c r="F1387" i="22"/>
  <c r="F1386" i="22"/>
  <c r="F1385" i="22"/>
  <c r="F1384" i="22"/>
  <c r="F1383" i="22"/>
  <c r="F1382" i="22"/>
  <c r="F1381" i="22"/>
  <c r="F1380" i="22"/>
  <c r="F1379" i="22"/>
  <c r="F1378" i="22"/>
  <c r="F1377" i="22"/>
  <c r="F1376" i="22"/>
  <c r="F1375" i="22"/>
  <c r="F1374" i="22"/>
  <c r="F1373" i="22"/>
  <c r="F1372" i="22"/>
  <c r="F1371" i="22"/>
  <c r="F1370" i="22"/>
  <c r="F1369" i="22"/>
  <c r="F1368" i="22"/>
  <c r="F1367" i="22"/>
  <c r="F1366" i="22"/>
  <c r="F1365" i="22"/>
  <c r="F1364" i="22"/>
  <c r="F1363" i="22"/>
  <c r="F1362" i="22"/>
  <c r="F1361" i="22"/>
  <c r="F1360" i="22"/>
  <c r="F1359" i="22"/>
  <c r="F1358" i="22"/>
  <c r="F1357" i="22"/>
  <c r="F1356" i="22"/>
  <c r="F1355" i="22"/>
  <c r="F1354" i="22"/>
  <c r="F1353" i="22"/>
  <c r="F1352" i="22"/>
  <c r="F1351" i="22"/>
  <c r="F1350" i="22"/>
  <c r="F1349" i="22"/>
  <c r="F1348" i="22"/>
  <c r="F1347" i="22"/>
  <c r="F1346" i="22"/>
  <c r="F1345" i="22"/>
  <c r="F1344" i="22"/>
  <c r="F1343" i="22"/>
  <c r="F1342" i="22"/>
  <c r="F1341" i="22"/>
  <c r="F1340" i="22"/>
  <c r="F1339" i="22"/>
  <c r="F1338" i="22"/>
  <c r="F1337" i="22"/>
  <c r="F1336" i="22"/>
  <c r="F1335" i="22"/>
  <c r="F1334" i="22"/>
  <c r="F1333" i="22"/>
  <c r="F1332" i="22"/>
  <c r="F1331" i="22"/>
  <c r="F1330" i="22"/>
  <c r="F1329" i="22"/>
  <c r="F1328" i="22"/>
  <c r="F1327" i="22"/>
  <c r="F1326" i="22"/>
  <c r="F1325" i="22"/>
  <c r="F1324" i="22"/>
  <c r="F1323" i="22"/>
  <c r="F1322" i="22"/>
  <c r="F1321" i="22"/>
  <c r="F1320" i="22"/>
  <c r="F1319" i="22"/>
  <c r="F1318" i="22"/>
  <c r="F1317" i="22"/>
  <c r="F1316" i="22"/>
  <c r="F1315" i="22"/>
  <c r="F1314" i="22"/>
  <c r="F1313" i="22"/>
  <c r="F1312" i="22"/>
  <c r="F1311" i="22"/>
  <c r="F1310" i="22"/>
  <c r="F1309" i="22"/>
  <c r="F1308" i="22"/>
  <c r="F1307" i="22"/>
  <c r="F1306" i="22"/>
  <c r="F1305" i="22"/>
  <c r="F1304" i="22"/>
  <c r="F1303" i="22"/>
  <c r="F1302" i="22"/>
  <c r="F1301" i="22"/>
  <c r="F1300" i="22"/>
  <c r="F1299" i="22"/>
  <c r="F1298" i="22"/>
  <c r="F1297" i="22"/>
  <c r="F1296" i="22"/>
  <c r="F1295" i="22"/>
  <c r="F1294" i="22"/>
  <c r="F1293" i="22"/>
  <c r="F1292" i="22"/>
  <c r="F1291" i="22"/>
  <c r="F1290" i="22"/>
  <c r="F1289" i="22"/>
  <c r="F1288" i="22"/>
  <c r="F1287" i="22"/>
  <c r="F1286" i="22"/>
  <c r="F1285" i="22"/>
  <c r="F1284" i="22"/>
  <c r="F1283" i="22"/>
  <c r="F1282" i="22"/>
  <c r="F1281" i="22"/>
  <c r="F1280" i="22"/>
  <c r="F1279" i="22"/>
  <c r="F1278" i="22"/>
  <c r="F1277" i="22"/>
  <c r="F1276" i="22"/>
  <c r="F1275" i="22"/>
  <c r="F1274" i="22"/>
  <c r="F1273" i="22"/>
  <c r="F1272" i="22"/>
  <c r="F1271" i="22"/>
  <c r="F1270" i="22"/>
  <c r="F1269" i="22"/>
  <c r="F1268" i="22"/>
  <c r="F1267" i="22"/>
  <c r="F1266" i="22"/>
  <c r="F1265" i="22"/>
  <c r="F1264" i="22"/>
  <c r="F1263" i="22"/>
  <c r="F1262" i="22"/>
  <c r="F1261" i="22"/>
  <c r="F1260" i="22"/>
  <c r="F1259" i="22"/>
  <c r="F1258" i="22"/>
  <c r="F1257" i="22"/>
  <c r="F1256" i="22"/>
  <c r="F1255" i="22"/>
  <c r="F1254" i="22"/>
  <c r="F1253" i="22"/>
  <c r="F1252" i="22"/>
  <c r="F1251" i="22"/>
  <c r="F1250" i="22"/>
  <c r="F1249" i="22"/>
  <c r="F1248" i="22"/>
  <c r="F1247" i="22"/>
  <c r="F1246" i="22"/>
  <c r="F1245" i="22"/>
  <c r="F1244" i="22"/>
  <c r="F1243" i="22"/>
  <c r="F1242" i="22"/>
  <c r="F1241" i="22"/>
  <c r="F1240" i="22"/>
  <c r="F1239" i="22"/>
  <c r="F1238" i="22"/>
  <c r="F1237" i="22"/>
  <c r="F1236" i="22"/>
  <c r="F1235" i="22"/>
  <c r="F1234" i="22"/>
  <c r="F1233" i="22"/>
  <c r="F1232" i="22"/>
  <c r="F1231" i="22"/>
  <c r="F1230" i="22"/>
  <c r="F1229" i="22"/>
  <c r="F1228" i="22"/>
  <c r="F1227" i="22"/>
  <c r="F1226" i="22"/>
  <c r="F1225" i="22"/>
  <c r="F1224" i="22"/>
  <c r="F1223" i="22"/>
  <c r="F1222" i="22"/>
  <c r="F1221" i="22"/>
  <c r="F1220" i="22"/>
  <c r="F1219" i="22"/>
  <c r="F1218" i="22"/>
  <c r="F1217" i="22"/>
  <c r="F1216" i="22"/>
  <c r="F1215" i="22"/>
  <c r="F1214" i="22"/>
  <c r="F1213" i="22"/>
  <c r="F1212" i="22"/>
  <c r="F1211" i="22"/>
  <c r="F1210" i="22"/>
  <c r="F1209" i="22"/>
  <c r="F1208" i="22"/>
  <c r="F1207" i="22"/>
  <c r="F1206" i="22"/>
  <c r="F1205" i="22"/>
  <c r="F1204" i="22"/>
  <c r="F1203" i="22"/>
  <c r="F1202" i="22"/>
  <c r="F1201" i="22"/>
  <c r="F1200" i="22"/>
  <c r="F1199" i="22"/>
  <c r="F1198" i="22"/>
  <c r="F1197" i="22"/>
  <c r="F1196" i="22"/>
  <c r="F1195" i="22"/>
  <c r="F1194" i="22"/>
  <c r="F1193" i="22"/>
  <c r="F1192" i="22"/>
  <c r="F1191" i="22"/>
  <c r="F1190" i="22"/>
  <c r="F1189" i="22"/>
  <c r="F1188" i="22"/>
  <c r="F1187" i="22"/>
  <c r="F1186" i="22"/>
  <c r="F1185" i="22"/>
  <c r="F1184" i="22"/>
  <c r="F1183" i="22"/>
  <c r="F1182" i="22"/>
  <c r="F1181" i="22"/>
  <c r="F1180" i="22"/>
  <c r="F1179" i="22"/>
  <c r="F1178" i="22"/>
  <c r="F1177" i="22"/>
  <c r="F1176" i="22"/>
  <c r="F1175" i="22"/>
  <c r="F1174" i="22"/>
  <c r="F1173" i="22"/>
  <c r="F1172" i="22"/>
  <c r="F1171" i="22"/>
  <c r="F1170" i="22"/>
  <c r="F1169" i="22"/>
  <c r="F1168" i="22"/>
  <c r="F1167" i="22"/>
  <c r="F1166" i="22"/>
  <c r="F1165" i="22"/>
  <c r="F1164" i="22"/>
  <c r="F1163" i="22"/>
  <c r="F1162" i="22"/>
  <c r="F1161" i="22"/>
  <c r="F1160" i="22"/>
  <c r="F1159" i="22"/>
  <c r="F1158" i="22"/>
  <c r="F1157" i="22"/>
  <c r="F1156" i="22"/>
  <c r="F1155" i="22"/>
  <c r="F1154" i="22"/>
  <c r="F1153" i="22"/>
  <c r="F1152" i="22"/>
  <c r="F1151" i="22"/>
  <c r="F1150" i="22"/>
  <c r="F1149" i="22"/>
  <c r="F1148" i="22"/>
  <c r="F1147" i="22"/>
  <c r="F1146" i="22"/>
  <c r="F1145" i="22"/>
  <c r="F1144" i="22"/>
  <c r="F1143" i="22"/>
  <c r="F1142" i="22"/>
  <c r="F1141" i="22"/>
  <c r="F1140" i="22"/>
  <c r="F1139" i="22"/>
  <c r="F1138" i="22"/>
  <c r="F1137" i="22"/>
  <c r="F1136" i="22"/>
  <c r="F1135" i="22"/>
  <c r="F1134" i="22"/>
  <c r="F1133" i="22"/>
  <c r="F1132" i="22"/>
  <c r="F1131" i="22"/>
  <c r="F1130" i="22"/>
  <c r="F1129" i="22"/>
  <c r="F1128" i="22"/>
  <c r="F1127" i="22"/>
  <c r="F1126" i="22"/>
  <c r="F1125" i="22"/>
  <c r="F1124" i="22"/>
  <c r="F1123" i="22"/>
  <c r="F1122" i="22"/>
  <c r="F1121" i="22"/>
  <c r="F1120" i="22"/>
  <c r="F1119" i="22"/>
  <c r="F1118" i="22"/>
  <c r="F1117" i="22"/>
  <c r="F1116" i="22"/>
  <c r="F1115" i="22"/>
  <c r="F1114" i="22"/>
  <c r="F1113" i="22"/>
  <c r="F1112" i="22"/>
  <c r="F1111" i="22"/>
  <c r="F1110" i="22"/>
  <c r="F1109" i="22"/>
  <c r="F1108" i="22"/>
  <c r="F1107" i="22"/>
  <c r="F1106" i="22"/>
  <c r="F1105" i="22"/>
  <c r="F1104" i="22"/>
  <c r="F1103" i="22"/>
  <c r="F1102" i="22"/>
  <c r="F1101" i="22"/>
  <c r="F1100" i="22"/>
  <c r="F1099" i="22"/>
  <c r="F1098" i="22"/>
  <c r="F1097" i="22"/>
  <c r="F1096" i="22"/>
  <c r="F1095" i="22"/>
  <c r="F1094" i="22"/>
  <c r="F1093" i="22"/>
  <c r="F1092" i="22"/>
  <c r="F1091" i="22"/>
  <c r="F1090" i="22"/>
  <c r="F1089" i="22"/>
  <c r="F1088" i="22"/>
  <c r="F1087" i="22"/>
  <c r="F1086" i="22"/>
  <c r="F1085" i="22"/>
  <c r="F1084" i="22"/>
  <c r="F1083" i="22"/>
  <c r="F1082" i="22"/>
  <c r="F1081" i="22"/>
  <c r="F1080" i="22"/>
  <c r="F1079" i="22"/>
  <c r="F1078" i="22"/>
  <c r="F1077" i="22"/>
  <c r="F1076" i="22"/>
  <c r="F1075" i="22"/>
  <c r="F1074" i="22"/>
  <c r="F1073" i="22"/>
  <c r="F1072" i="22"/>
  <c r="F1071" i="22"/>
  <c r="F1070" i="22"/>
  <c r="F1069" i="22"/>
  <c r="F1068" i="22"/>
  <c r="F1067" i="22"/>
  <c r="F1066" i="22"/>
  <c r="F1065" i="22"/>
  <c r="F1064" i="22"/>
  <c r="F1063" i="22"/>
  <c r="F1062" i="22"/>
  <c r="F1061" i="22"/>
  <c r="F1060" i="22"/>
  <c r="F1059" i="22"/>
  <c r="F1058" i="22"/>
  <c r="F1057" i="22"/>
  <c r="F1056" i="22"/>
  <c r="F1055" i="22"/>
  <c r="F1054" i="22"/>
  <c r="F1053" i="22"/>
  <c r="F1052" i="22"/>
  <c r="F1051" i="22"/>
  <c r="F1050" i="22"/>
  <c r="F1049" i="22"/>
  <c r="F1048" i="22"/>
  <c r="F1047" i="22"/>
  <c r="F1046" i="22"/>
  <c r="F1045" i="22"/>
  <c r="F1044" i="22"/>
  <c r="F1043" i="22"/>
  <c r="F1042" i="22"/>
  <c r="F1041" i="22"/>
  <c r="F1040" i="22"/>
  <c r="F1039" i="22"/>
  <c r="F1038" i="22"/>
  <c r="F1037" i="22"/>
  <c r="F1036" i="22"/>
  <c r="F1035" i="22"/>
  <c r="F1034" i="22"/>
  <c r="F1033" i="22"/>
  <c r="F1032" i="22"/>
  <c r="F1031" i="22"/>
  <c r="F1030" i="22"/>
  <c r="F1029" i="22"/>
  <c r="F1028" i="22"/>
  <c r="F1027" i="22"/>
  <c r="F1026" i="22"/>
  <c r="F1025" i="22"/>
  <c r="F1024" i="22"/>
  <c r="F1023" i="22"/>
  <c r="F1022" i="22"/>
  <c r="F1021" i="22"/>
  <c r="F1020" i="22"/>
  <c r="F1019" i="22"/>
  <c r="F1018" i="22"/>
  <c r="F1017" i="22"/>
  <c r="F1016" i="22"/>
  <c r="F1015" i="22"/>
  <c r="F1014" i="22"/>
  <c r="F1013" i="22"/>
  <c r="F1012" i="22"/>
  <c r="F1011" i="22"/>
  <c r="F1010" i="22"/>
  <c r="F1009" i="22"/>
  <c r="F1008" i="22"/>
  <c r="F1007" i="22"/>
  <c r="F1006" i="22"/>
  <c r="F1005" i="22"/>
  <c r="F1004" i="22"/>
  <c r="F1003" i="22"/>
  <c r="F1002" i="22"/>
  <c r="F1001" i="22"/>
  <c r="F1000" i="22"/>
  <c r="F999" i="22"/>
  <c r="F998" i="22"/>
  <c r="F997" i="22"/>
  <c r="F996" i="22"/>
  <c r="F995" i="22"/>
  <c r="F994" i="22"/>
  <c r="F993" i="22"/>
  <c r="F992" i="22"/>
  <c r="F991" i="22"/>
  <c r="F990" i="22"/>
  <c r="F989" i="22"/>
  <c r="F988" i="22"/>
  <c r="F987" i="22"/>
  <c r="F986" i="22"/>
  <c r="F985" i="22"/>
  <c r="F984" i="22"/>
  <c r="F983" i="22"/>
  <c r="F982" i="22"/>
  <c r="F981" i="22"/>
  <c r="F980" i="22"/>
  <c r="F979" i="22"/>
  <c r="F978" i="22"/>
  <c r="F977" i="22"/>
  <c r="F976" i="22"/>
  <c r="F975" i="22"/>
  <c r="F974" i="22"/>
  <c r="F973" i="22"/>
  <c r="F972" i="22"/>
  <c r="F971" i="22"/>
  <c r="F970" i="22"/>
  <c r="F969" i="22"/>
  <c r="F968" i="22"/>
  <c r="F967" i="22"/>
  <c r="F966" i="22"/>
  <c r="F965" i="22"/>
  <c r="F964" i="22"/>
  <c r="F963" i="22"/>
  <c r="F962" i="22"/>
  <c r="F961" i="22"/>
  <c r="F960" i="22"/>
  <c r="F959" i="22"/>
  <c r="F958" i="22"/>
  <c r="F957" i="22"/>
  <c r="F956" i="22"/>
  <c r="F955" i="22"/>
  <c r="F954" i="22"/>
  <c r="F953" i="22"/>
  <c r="F952" i="22"/>
  <c r="F951" i="22"/>
  <c r="F950" i="22"/>
  <c r="F949" i="22"/>
  <c r="F948" i="22"/>
  <c r="F947" i="22"/>
  <c r="F946" i="22"/>
  <c r="F945" i="22"/>
  <c r="F944" i="22"/>
  <c r="F943" i="22"/>
  <c r="F942" i="22"/>
  <c r="F941" i="22"/>
  <c r="F940" i="22"/>
  <c r="F939" i="22"/>
  <c r="F938" i="22"/>
  <c r="F937" i="22"/>
  <c r="F936" i="22"/>
  <c r="F935" i="22"/>
  <c r="F934" i="22"/>
  <c r="F933" i="22"/>
  <c r="F932" i="22"/>
  <c r="F931" i="22"/>
  <c r="F930" i="22"/>
  <c r="F929" i="22"/>
  <c r="F928" i="22"/>
  <c r="F927" i="22"/>
  <c r="F926" i="22"/>
  <c r="F925" i="22"/>
  <c r="F924" i="22"/>
  <c r="F923" i="22"/>
  <c r="F922" i="22"/>
  <c r="F921" i="22"/>
  <c r="F920" i="22"/>
  <c r="F919" i="22"/>
  <c r="F918" i="22"/>
  <c r="F917" i="22"/>
  <c r="F916" i="22"/>
  <c r="F915" i="22"/>
  <c r="F914" i="22"/>
  <c r="F913" i="22"/>
  <c r="F912" i="22"/>
  <c r="F911" i="22"/>
  <c r="F910" i="22"/>
  <c r="F909" i="22"/>
  <c r="F908" i="22"/>
  <c r="F907" i="22"/>
  <c r="F906" i="22"/>
  <c r="F905" i="22"/>
  <c r="F904" i="22"/>
  <c r="F903" i="22"/>
  <c r="F902" i="22"/>
  <c r="F901" i="22"/>
  <c r="F900" i="22"/>
  <c r="F899" i="22"/>
  <c r="F898" i="22"/>
  <c r="F897" i="22"/>
  <c r="F896" i="22"/>
  <c r="F895" i="22"/>
  <c r="F894" i="22"/>
  <c r="F893" i="22"/>
  <c r="F892" i="22"/>
  <c r="F891" i="22"/>
  <c r="F890" i="22"/>
  <c r="F889" i="22"/>
  <c r="F888" i="22"/>
  <c r="F887" i="22"/>
  <c r="F886" i="22"/>
  <c r="F885" i="22"/>
  <c r="F884" i="22"/>
  <c r="F883" i="22"/>
  <c r="F882" i="22"/>
  <c r="F881" i="22"/>
  <c r="F880" i="22"/>
  <c r="F879" i="22"/>
  <c r="F878" i="22"/>
  <c r="F877" i="22"/>
  <c r="F876" i="22"/>
  <c r="F875" i="22"/>
  <c r="F874" i="22"/>
  <c r="F873" i="22"/>
  <c r="F872" i="22"/>
  <c r="F871" i="22"/>
  <c r="F870" i="22"/>
  <c r="F869" i="22"/>
  <c r="F868" i="22"/>
  <c r="F867" i="22"/>
  <c r="F866" i="22"/>
  <c r="F865" i="22"/>
  <c r="F864" i="22"/>
  <c r="F863" i="22"/>
  <c r="F862" i="22"/>
  <c r="F861" i="22"/>
  <c r="F860" i="22"/>
  <c r="F859" i="22"/>
  <c r="F858" i="22"/>
  <c r="F857" i="22"/>
  <c r="F856" i="22"/>
  <c r="F855" i="22"/>
  <c r="F854" i="22"/>
  <c r="F853" i="22"/>
  <c r="F852" i="22"/>
  <c r="F851" i="22"/>
  <c r="F850" i="22"/>
  <c r="F849" i="22"/>
  <c r="F848" i="22"/>
  <c r="F847" i="22"/>
  <c r="F846" i="22"/>
  <c r="F845" i="22"/>
  <c r="F844" i="22"/>
  <c r="F843" i="22"/>
  <c r="F842" i="22"/>
  <c r="F841" i="22"/>
  <c r="F840" i="22"/>
  <c r="F839" i="22"/>
  <c r="F838" i="22"/>
  <c r="F837" i="22"/>
  <c r="F836" i="22"/>
  <c r="F835" i="22"/>
  <c r="F834" i="22"/>
  <c r="F833" i="22"/>
  <c r="F832" i="22"/>
  <c r="F831" i="22"/>
  <c r="F830" i="22"/>
  <c r="F829" i="22"/>
  <c r="F828" i="22"/>
  <c r="F827" i="22"/>
  <c r="F826" i="22"/>
  <c r="F825" i="22"/>
  <c r="F824" i="22"/>
  <c r="F823" i="22"/>
  <c r="F822" i="22"/>
  <c r="F821" i="22"/>
  <c r="F820" i="22"/>
  <c r="F819" i="22"/>
  <c r="F818" i="22"/>
  <c r="F817" i="22"/>
  <c r="F816" i="22"/>
  <c r="F815" i="22"/>
  <c r="F814" i="22"/>
  <c r="F813" i="22"/>
  <c r="F812" i="22"/>
  <c r="F811" i="22"/>
  <c r="F810" i="22"/>
  <c r="F809" i="22"/>
  <c r="F808" i="22"/>
  <c r="F807" i="22"/>
  <c r="F806" i="22"/>
  <c r="F805" i="22"/>
  <c r="F804" i="22"/>
  <c r="F803" i="22"/>
  <c r="F802" i="22"/>
  <c r="F801" i="22"/>
  <c r="F800" i="22"/>
  <c r="F799" i="22"/>
  <c r="F798" i="22"/>
  <c r="F797" i="22"/>
  <c r="F796" i="22"/>
  <c r="F795" i="22"/>
  <c r="F794" i="22"/>
  <c r="F793" i="22"/>
  <c r="F792" i="22"/>
  <c r="F791" i="22"/>
  <c r="F790" i="22"/>
  <c r="F789" i="22"/>
  <c r="F788" i="22"/>
  <c r="F787" i="22"/>
  <c r="F786" i="22"/>
  <c r="F785" i="22"/>
  <c r="F784" i="22"/>
  <c r="F783" i="22"/>
  <c r="F782" i="22"/>
  <c r="F781" i="22"/>
  <c r="F780" i="22"/>
  <c r="F779" i="22"/>
  <c r="F778" i="22"/>
  <c r="F777" i="22"/>
  <c r="F776" i="22"/>
  <c r="F775" i="22"/>
  <c r="F774" i="22"/>
  <c r="F773" i="22"/>
  <c r="F772" i="22"/>
  <c r="F771" i="22"/>
  <c r="F770" i="22"/>
  <c r="F769" i="22"/>
  <c r="F768" i="22"/>
  <c r="F767" i="22"/>
  <c r="F766" i="22"/>
  <c r="F765" i="22"/>
  <c r="F764" i="22"/>
  <c r="F763" i="22"/>
  <c r="F762" i="22"/>
  <c r="F761" i="22"/>
  <c r="F760" i="22"/>
  <c r="F759" i="22"/>
  <c r="F758" i="22"/>
  <c r="F757" i="22"/>
  <c r="F756" i="22"/>
  <c r="F755" i="22"/>
  <c r="F754" i="22"/>
  <c r="F753" i="22"/>
  <c r="F752" i="22"/>
  <c r="F751" i="22"/>
  <c r="F750" i="22"/>
  <c r="F749" i="22"/>
  <c r="F748" i="22"/>
  <c r="F747" i="22"/>
  <c r="F746" i="22"/>
  <c r="F745" i="22"/>
  <c r="F744" i="22"/>
  <c r="F743" i="22"/>
  <c r="F742" i="22"/>
  <c r="F741" i="22"/>
  <c r="F740" i="22"/>
  <c r="F739" i="22"/>
  <c r="F738" i="22"/>
  <c r="F737" i="22"/>
  <c r="F736" i="22"/>
  <c r="F735" i="22"/>
  <c r="F734" i="22"/>
  <c r="F733" i="22"/>
  <c r="F732" i="22"/>
  <c r="F731" i="22"/>
  <c r="F730" i="22"/>
  <c r="F729" i="22"/>
  <c r="F728" i="22"/>
  <c r="F727" i="22"/>
  <c r="F726" i="22"/>
  <c r="F725" i="22"/>
  <c r="F724" i="22"/>
  <c r="F723" i="22"/>
  <c r="F722" i="22"/>
  <c r="F721" i="22"/>
  <c r="F720" i="22"/>
  <c r="F719" i="22"/>
  <c r="F718" i="22"/>
  <c r="F717" i="22"/>
  <c r="F716" i="22"/>
  <c r="F715" i="22"/>
  <c r="F714" i="22"/>
  <c r="F713" i="22"/>
  <c r="F712" i="22"/>
  <c r="F711" i="22"/>
  <c r="F710" i="22"/>
  <c r="F709" i="22"/>
  <c r="F708" i="22"/>
  <c r="F707" i="22"/>
  <c r="F706" i="22"/>
  <c r="F705" i="22"/>
  <c r="F704" i="22"/>
  <c r="F703" i="22"/>
  <c r="F702" i="22"/>
  <c r="F701" i="22"/>
  <c r="F700" i="22"/>
  <c r="F699" i="22"/>
  <c r="F698" i="22"/>
  <c r="F697" i="22"/>
  <c r="F696" i="22"/>
  <c r="F695" i="22"/>
  <c r="F694" i="22"/>
  <c r="F693" i="22"/>
  <c r="F692" i="22"/>
  <c r="F691" i="22"/>
  <c r="F690" i="22"/>
  <c r="F689" i="22"/>
  <c r="F688" i="22"/>
  <c r="F687" i="22"/>
  <c r="F686" i="22"/>
  <c r="F685" i="22"/>
  <c r="F684" i="22"/>
  <c r="F683" i="22"/>
  <c r="F682" i="22"/>
  <c r="F681" i="22"/>
  <c r="F680" i="22"/>
  <c r="F679" i="22"/>
  <c r="F678" i="22"/>
  <c r="F677" i="22"/>
  <c r="F676" i="22"/>
  <c r="F675" i="22"/>
  <c r="F674" i="22"/>
  <c r="F673" i="22"/>
  <c r="F672" i="22"/>
  <c r="F671" i="22"/>
  <c r="F670" i="22"/>
  <c r="F669" i="22"/>
  <c r="F668" i="22"/>
  <c r="F667" i="22"/>
  <c r="F666" i="22"/>
  <c r="F665" i="22"/>
  <c r="F664" i="22"/>
  <c r="F663" i="22"/>
  <c r="F662" i="22"/>
  <c r="F661" i="22"/>
  <c r="F660" i="22"/>
  <c r="F659" i="22"/>
  <c r="F658" i="22"/>
  <c r="F657" i="22"/>
  <c r="F656" i="22"/>
  <c r="F655" i="22"/>
  <c r="F654" i="22"/>
  <c r="F653" i="22"/>
  <c r="F652" i="22"/>
  <c r="F651" i="22"/>
  <c r="F650" i="22"/>
  <c r="F649" i="22"/>
  <c r="F648" i="22"/>
  <c r="F647" i="22"/>
  <c r="F646" i="22"/>
  <c r="F645" i="22"/>
  <c r="F644" i="22"/>
  <c r="F643" i="22"/>
  <c r="F642" i="22"/>
  <c r="F641" i="22"/>
  <c r="F640" i="22"/>
  <c r="F639" i="22"/>
  <c r="F638" i="22"/>
  <c r="F637" i="22"/>
  <c r="F636" i="22"/>
  <c r="F635" i="22"/>
  <c r="F634" i="22"/>
  <c r="F633" i="22"/>
  <c r="F632" i="22"/>
  <c r="F631" i="22"/>
  <c r="F630" i="22"/>
  <c r="F629" i="22"/>
  <c r="F628" i="22"/>
  <c r="F627" i="22"/>
  <c r="F626" i="22"/>
  <c r="F625" i="22"/>
  <c r="F624" i="22"/>
  <c r="F623" i="22"/>
  <c r="F622" i="22"/>
  <c r="F621" i="22"/>
  <c r="F620" i="22"/>
  <c r="F619" i="22"/>
  <c r="F618" i="22"/>
  <c r="F617" i="22"/>
  <c r="F616" i="22"/>
  <c r="F615" i="22"/>
  <c r="F614" i="22"/>
  <c r="F613" i="22"/>
  <c r="F612" i="22"/>
  <c r="F611" i="22"/>
  <c r="F610" i="22"/>
  <c r="F609" i="22"/>
  <c r="F608" i="22"/>
  <c r="F607" i="22"/>
  <c r="F606" i="22"/>
  <c r="F605" i="22"/>
  <c r="F604" i="22"/>
  <c r="F603" i="22"/>
  <c r="F602" i="22"/>
  <c r="F601" i="22"/>
  <c r="F600" i="22"/>
  <c r="F599" i="22"/>
  <c r="F598" i="22"/>
  <c r="F597" i="22"/>
  <c r="F596" i="22"/>
  <c r="F595" i="22"/>
  <c r="F594" i="22"/>
  <c r="F593" i="22"/>
  <c r="F592" i="22"/>
  <c r="F591" i="22"/>
  <c r="F590" i="22"/>
  <c r="F589" i="22"/>
  <c r="F588" i="22"/>
  <c r="F587" i="22"/>
  <c r="F586" i="22"/>
  <c r="F585" i="22"/>
  <c r="F584" i="22"/>
  <c r="F583" i="22"/>
  <c r="F582" i="22"/>
  <c r="F581" i="22"/>
  <c r="F580" i="22"/>
  <c r="F579" i="22"/>
  <c r="F578" i="22"/>
  <c r="F577" i="22"/>
  <c r="F576" i="22"/>
  <c r="F575" i="22"/>
  <c r="F574" i="22"/>
  <c r="F573" i="22"/>
  <c r="F572" i="22"/>
  <c r="F571" i="22"/>
  <c r="F570" i="22"/>
  <c r="F569" i="22"/>
  <c r="F568" i="22"/>
  <c r="F567" i="22"/>
  <c r="F566" i="22"/>
  <c r="F565" i="22"/>
  <c r="F564" i="22"/>
  <c r="F563" i="22"/>
  <c r="F562" i="22"/>
  <c r="F561" i="22"/>
  <c r="F560" i="22"/>
  <c r="F559" i="22"/>
  <c r="F558" i="22"/>
  <c r="F557" i="22"/>
  <c r="F556" i="22"/>
  <c r="F555" i="22"/>
  <c r="F554" i="22"/>
  <c r="F553" i="22"/>
  <c r="F552" i="22"/>
  <c r="F551" i="22"/>
  <c r="F550" i="22"/>
  <c r="F549" i="22"/>
  <c r="F548" i="22"/>
  <c r="F547" i="22"/>
  <c r="F546" i="22"/>
  <c r="F545" i="22"/>
  <c r="F544" i="22"/>
  <c r="F543" i="22"/>
  <c r="F542" i="22"/>
  <c r="F541" i="22"/>
  <c r="F540" i="22"/>
  <c r="F539" i="22"/>
  <c r="F538" i="22"/>
  <c r="F537" i="22"/>
  <c r="F536" i="22"/>
  <c r="F535" i="22"/>
  <c r="F534" i="22"/>
  <c r="F533" i="22"/>
  <c r="F532" i="22"/>
  <c r="F531" i="22"/>
  <c r="F530" i="22"/>
  <c r="F529" i="22"/>
  <c r="F528" i="22"/>
  <c r="F527" i="22"/>
  <c r="F526" i="22"/>
  <c r="F525" i="22"/>
  <c r="F524" i="22"/>
  <c r="F523" i="22"/>
  <c r="F522" i="22"/>
  <c r="F521" i="22"/>
  <c r="F520" i="22"/>
  <c r="F519" i="22"/>
  <c r="F518" i="22"/>
  <c r="F517" i="22"/>
  <c r="F516" i="22"/>
  <c r="F515" i="22"/>
  <c r="F514" i="22"/>
  <c r="F513" i="22"/>
  <c r="F512" i="22"/>
  <c r="F511" i="22"/>
  <c r="F510" i="22"/>
  <c r="F509" i="22"/>
  <c r="F508" i="22"/>
  <c r="F507" i="22"/>
  <c r="F506" i="22"/>
  <c r="F505" i="22"/>
  <c r="F504" i="22"/>
  <c r="F503" i="22"/>
  <c r="F502" i="22"/>
  <c r="F501" i="22"/>
  <c r="F500" i="22"/>
  <c r="F499" i="22"/>
  <c r="F498" i="22"/>
  <c r="F497" i="22"/>
  <c r="F496" i="22"/>
  <c r="F495" i="22"/>
  <c r="F494" i="22"/>
  <c r="F493" i="22"/>
  <c r="F492" i="22"/>
  <c r="F491" i="22"/>
  <c r="F490" i="22"/>
  <c r="F489" i="22"/>
  <c r="F488" i="22"/>
  <c r="F487" i="22"/>
  <c r="F486" i="22"/>
  <c r="F485" i="22"/>
  <c r="F484" i="22"/>
  <c r="F483" i="22"/>
  <c r="F482" i="22"/>
  <c r="F481" i="22"/>
  <c r="F480" i="22"/>
  <c r="F479" i="22"/>
  <c r="F478" i="22"/>
  <c r="F477" i="22"/>
  <c r="F476" i="22"/>
  <c r="F475" i="22"/>
  <c r="F474" i="22"/>
  <c r="F473" i="22"/>
  <c r="F472" i="22"/>
  <c r="F471" i="22"/>
  <c r="F470" i="22"/>
  <c r="F469" i="22"/>
  <c r="F468" i="22"/>
  <c r="F467" i="22"/>
  <c r="F466" i="22"/>
  <c r="F465" i="22"/>
  <c r="F464" i="22"/>
  <c r="F463" i="22"/>
  <c r="F462" i="22"/>
  <c r="F461" i="22"/>
  <c r="F460" i="22"/>
  <c r="F459" i="22"/>
  <c r="F458" i="22"/>
  <c r="F457" i="22"/>
  <c r="F456" i="22"/>
  <c r="F455" i="22"/>
  <c r="F454" i="22"/>
  <c r="F453" i="22"/>
  <c r="F452" i="22"/>
  <c r="F451" i="22"/>
  <c r="F450" i="22"/>
  <c r="F449" i="22"/>
  <c r="F448" i="22"/>
  <c r="F447" i="22"/>
  <c r="F446" i="22"/>
  <c r="F445" i="22"/>
  <c r="F444" i="22"/>
  <c r="F443" i="22"/>
  <c r="F442" i="22"/>
  <c r="F441" i="22"/>
  <c r="F440" i="22"/>
  <c r="F439" i="22"/>
  <c r="F438" i="22"/>
  <c r="F437" i="22"/>
  <c r="F436" i="22"/>
  <c r="F435" i="22"/>
  <c r="F434" i="22"/>
  <c r="F433" i="22"/>
  <c r="F432" i="22"/>
  <c r="F431" i="22"/>
  <c r="F430" i="22"/>
  <c r="F429" i="22"/>
  <c r="F428" i="22"/>
  <c r="F427" i="22"/>
  <c r="F426" i="22"/>
  <c r="F425" i="22"/>
  <c r="F424" i="22"/>
  <c r="F423" i="22"/>
  <c r="F422" i="22"/>
  <c r="F421" i="22"/>
  <c r="F420" i="22"/>
  <c r="F419" i="22"/>
  <c r="F418" i="22"/>
  <c r="F417" i="22"/>
  <c r="F416" i="22"/>
  <c r="F415" i="22"/>
  <c r="F414" i="22"/>
  <c r="F413" i="22"/>
  <c r="F412" i="22"/>
  <c r="F411" i="22"/>
  <c r="F410" i="22"/>
  <c r="F409" i="22"/>
  <c r="F408" i="22"/>
  <c r="F407" i="22"/>
  <c r="F406" i="22"/>
  <c r="F405" i="22"/>
  <c r="F404" i="22"/>
  <c r="F403" i="22"/>
  <c r="F402" i="22"/>
  <c r="F401" i="22"/>
  <c r="F400" i="22"/>
  <c r="F399" i="22"/>
  <c r="F398" i="22"/>
  <c r="F397" i="22"/>
  <c r="F396" i="22"/>
  <c r="F395" i="22"/>
  <c r="F394" i="22"/>
  <c r="F393" i="22"/>
  <c r="F392" i="22"/>
  <c r="F391" i="22"/>
  <c r="F390" i="22"/>
  <c r="F389" i="22"/>
  <c r="F388" i="22"/>
  <c r="F387" i="22"/>
  <c r="F386" i="22"/>
  <c r="F385" i="22"/>
  <c r="F384" i="22"/>
  <c r="F383" i="22"/>
  <c r="F382" i="22"/>
  <c r="F381" i="22"/>
  <c r="F380" i="22"/>
  <c r="F379" i="22"/>
  <c r="F378" i="22"/>
  <c r="F377" i="22"/>
  <c r="F376" i="22"/>
  <c r="F375" i="22"/>
  <c r="F374" i="22"/>
  <c r="F373" i="22"/>
  <c r="F372" i="22"/>
  <c r="F371" i="22"/>
  <c r="F370" i="22"/>
  <c r="F369" i="22"/>
  <c r="F368" i="22"/>
  <c r="F367" i="22"/>
  <c r="F366" i="22"/>
  <c r="F365" i="22"/>
  <c r="F364" i="22"/>
  <c r="F363" i="22"/>
  <c r="F362" i="22"/>
  <c r="F361" i="22"/>
  <c r="F360" i="22"/>
  <c r="F359" i="22"/>
  <c r="F358" i="22"/>
  <c r="F357" i="22"/>
  <c r="F356" i="22"/>
  <c r="F355" i="22"/>
  <c r="F354" i="22"/>
  <c r="F353" i="22"/>
  <c r="F352" i="22"/>
  <c r="F351" i="22"/>
  <c r="F350" i="22"/>
  <c r="F349" i="22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F290" i="22"/>
  <c r="F289" i="22"/>
  <c r="F288" i="22"/>
  <c r="F287" i="22"/>
  <c r="F286" i="22"/>
  <c r="F285" i="22"/>
  <c r="F284" i="22"/>
  <c r="F283" i="22"/>
  <c r="F282" i="22"/>
  <c r="F281" i="22"/>
  <c r="F280" i="22"/>
  <c r="F279" i="22"/>
  <c r="F278" i="22"/>
  <c r="F277" i="22"/>
  <c r="F276" i="22"/>
  <c r="F275" i="22"/>
  <c r="F274" i="22"/>
  <c r="F273" i="22"/>
  <c r="F272" i="22"/>
  <c r="F271" i="22"/>
  <c r="F270" i="22"/>
  <c r="F269" i="22"/>
  <c r="F268" i="22"/>
  <c r="F267" i="22"/>
  <c r="F266" i="22"/>
  <c r="F265" i="22"/>
  <c r="F264" i="22"/>
  <c r="F263" i="22"/>
  <c r="F262" i="22"/>
  <c r="F261" i="22"/>
  <c r="F260" i="22"/>
  <c r="F259" i="22"/>
  <c r="F258" i="22"/>
  <c r="F257" i="22"/>
  <c r="F256" i="22"/>
  <c r="F255" i="22"/>
  <c r="F254" i="22"/>
  <c r="F253" i="22"/>
  <c r="F252" i="22"/>
  <c r="F251" i="22"/>
  <c r="F250" i="22"/>
  <c r="F249" i="22"/>
  <c r="F248" i="22"/>
  <c r="F247" i="22"/>
  <c r="F246" i="22"/>
  <c r="F245" i="22"/>
  <c r="F244" i="22"/>
  <c r="F243" i="22"/>
  <c r="F242" i="22"/>
  <c r="F241" i="22"/>
  <c r="F240" i="22"/>
  <c r="F239" i="22"/>
  <c r="F238" i="22"/>
  <c r="F237" i="22"/>
  <c r="F236" i="22"/>
  <c r="F235" i="22"/>
  <c r="F234" i="22"/>
  <c r="F233" i="22"/>
  <c r="F232" i="22"/>
  <c r="F231" i="22"/>
  <c r="F230" i="22"/>
  <c r="F229" i="22"/>
  <c r="F228" i="22"/>
  <c r="F227" i="22"/>
  <c r="F226" i="22"/>
  <c r="F225" i="22"/>
  <c r="F224" i="22"/>
  <c r="F223" i="22"/>
  <c r="F222" i="22"/>
  <c r="F221" i="22"/>
  <c r="F220" i="22"/>
  <c r="F219" i="22"/>
  <c r="F218" i="22"/>
  <c r="F217" i="22"/>
  <c r="F216" i="22"/>
  <c r="F215" i="22"/>
  <c r="F214" i="22"/>
  <c r="F213" i="22"/>
  <c r="F212" i="22"/>
  <c r="F211" i="22"/>
  <c r="F210" i="22"/>
  <c r="F209" i="22"/>
  <c r="F208" i="22"/>
  <c r="F207" i="22"/>
  <c r="F206" i="22"/>
  <c r="F205" i="22"/>
  <c r="F204" i="22"/>
  <c r="F203" i="22"/>
  <c r="F202" i="22"/>
  <c r="F201" i="22"/>
  <c r="F200" i="22"/>
  <c r="F199" i="22"/>
  <c r="F198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82" i="22"/>
  <c r="F181" i="22"/>
  <c r="F180" i="22"/>
  <c r="F179" i="22"/>
  <c r="F178" i="22"/>
  <c r="F177" i="22"/>
  <c r="F176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60" i="22"/>
  <c r="F159" i="22"/>
  <c r="F158" i="22"/>
  <c r="F157" i="22"/>
  <c r="F156" i="22"/>
  <c r="F155" i="22"/>
  <c r="F154" i="22"/>
  <c r="F153" i="22"/>
  <c r="F152" i="22"/>
  <c r="F151" i="22"/>
  <c r="F150" i="22"/>
  <c r="F149" i="22"/>
  <c r="F148" i="22"/>
  <c r="F147" i="22"/>
  <c r="F146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31" i="22"/>
  <c r="F130" i="22"/>
  <c r="F129" i="22"/>
  <c r="F128" i="22"/>
  <c r="F127" i="22"/>
  <c r="F126" i="22"/>
  <c r="F125" i="22"/>
  <c r="F124" i="22"/>
  <c r="F123" i="22"/>
  <c r="F122" i="22"/>
  <c r="F121" i="22"/>
  <c r="F120" i="22"/>
  <c r="F119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F106" i="22"/>
  <c r="F105" i="22"/>
  <c r="F104" i="22"/>
  <c r="F103" i="22"/>
  <c r="F102" i="22"/>
  <c r="F101" i="22"/>
  <c r="F100" i="22"/>
  <c r="F99" i="22"/>
  <c r="F98" i="22"/>
  <c r="F97" i="22"/>
  <c r="F96" i="22"/>
  <c r="F95" i="22"/>
  <c r="F94" i="22"/>
  <c r="F93" i="22"/>
  <c r="F92" i="22"/>
  <c r="F91" i="22"/>
  <c r="F90" i="22"/>
  <c r="F89" i="22"/>
  <c r="F88" i="22"/>
  <c r="F87" i="22"/>
  <c r="F86" i="22"/>
  <c r="F85" i="22"/>
  <c r="F84" i="22"/>
  <c r="F83" i="22"/>
  <c r="F82" i="22"/>
  <c r="F81" i="22"/>
  <c r="F80" i="22"/>
  <c r="F79" i="22"/>
  <c r="F78" i="22"/>
  <c r="F77" i="22"/>
  <c r="F76" i="22"/>
  <c r="F75" i="22"/>
  <c r="F74" i="22"/>
  <c r="F73" i="22"/>
  <c r="F72" i="22"/>
  <c r="F71" i="22"/>
  <c r="F70" i="22"/>
  <c r="F69" i="22"/>
  <c r="F68" i="22"/>
  <c r="F67" i="22"/>
  <c r="F66" i="22"/>
  <c r="F65" i="22"/>
  <c r="F64" i="22"/>
  <c r="F63" i="22"/>
  <c r="F62" i="22"/>
  <c r="F61" i="22"/>
  <c r="F60" i="22"/>
  <c r="F59" i="22"/>
  <c r="F58" i="22"/>
  <c r="F57" i="22"/>
  <c r="F56" i="22"/>
  <c r="F55" i="22"/>
  <c r="F54" i="22"/>
  <c r="F53" i="22"/>
  <c r="F52" i="22"/>
  <c r="F51" i="22"/>
  <c r="F50" i="22"/>
  <c r="F49" i="22"/>
  <c r="F48" i="22"/>
  <c r="F47" i="22"/>
  <c r="F46" i="22"/>
  <c r="F45" i="22"/>
  <c r="F44" i="22"/>
  <c r="F43" i="22"/>
  <c r="F42" i="22"/>
  <c r="F41" i="22"/>
  <c r="F40" i="22"/>
  <c r="F39" i="22"/>
  <c r="F38" i="22"/>
  <c r="F37" i="22"/>
  <c r="F36" i="22"/>
  <c r="F35" i="22"/>
  <c r="F34" i="22"/>
  <c r="F33" i="22"/>
  <c r="F32" i="22"/>
  <c r="F31" i="22"/>
  <c r="F30" i="22"/>
  <c r="F29" i="22"/>
  <c r="F28" i="22"/>
  <c r="F27" i="22"/>
  <c r="F26" i="22"/>
  <c r="F25" i="22"/>
  <c r="F24" i="22"/>
  <c r="F23" i="22"/>
  <c r="F22" i="22"/>
  <c r="F21" i="22"/>
  <c r="F20" i="22"/>
  <c r="F19" i="22"/>
  <c r="F18" i="22"/>
  <c r="F17" i="22"/>
  <c r="F16" i="22"/>
  <c r="F15" i="22"/>
  <c r="F14" i="22"/>
  <c r="F13" i="22"/>
  <c r="F12" i="22"/>
  <c r="F11" i="22"/>
  <c r="F10" i="22"/>
  <c r="F9" i="22"/>
  <c r="F8" i="22"/>
  <c r="F7" i="22"/>
  <c r="F6" i="22"/>
  <c r="F5" i="22"/>
  <c r="F4" i="22"/>
  <c r="F3" i="22"/>
  <c r="F2" i="22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G577" i="20"/>
  <c r="G578" i="20"/>
  <c r="G579" i="20"/>
  <c r="G580" i="20"/>
  <c r="G581" i="20"/>
  <c r="G582" i="20"/>
  <c r="G583" i="20"/>
  <c r="G584" i="20"/>
  <c r="G585" i="20"/>
  <c r="G586" i="20"/>
  <c r="G587" i="20"/>
  <c r="G588" i="20"/>
  <c r="G589" i="20"/>
  <c r="G590" i="20"/>
  <c r="G591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19" i="20"/>
  <c r="G620" i="20"/>
  <c r="G621" i="20"/>
  <c r="G622" i="20"/>
  <c r="G623" i="20"/>
  <c r="G624" i="20"/>
  <c r="G625" i="20"/>
  <c r="G626" i="20"/>
  <c r="G627" i="20"/>
  <c r="G628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48" i="20"/>
  <c r="G649" i="20"/>
  <c r="G650" i="20"/>
  <c r="G651" i="20"/>
  <c r="G652" i="20"/>
  <c r="G653" i="20"/>
  <c r="G654" i="20"/>
  <c r="G655" i="20"/>
  <c r="G656" i="20"/>
  <c r="G657" i="20"/>
  <c r="G658" i="20"/>
  <c r="G659" i="20"/>
  <c r="G660" i="20"/>
  <c r="G661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6" i="20"/>
  <c r="G687" i="20"/>
  <c r="G688" i="20"/>
  <c r="G689" i="20"/>
  <c r="G690" i="20"/>
  <c r="G691" i="20"/>
  <c r="G692" i="20"/>
  <c r="G693" i="20"/>
  <c r="G694" i="20"/>
  <c r="G695" i="20"/>
  <c r="G696" i="20"/>
  <c r="G697" i="20"/>
  <c r="G698" i="20"/>
  <c r="G699" i="20"/>
  <c r="G700" i="20"/>
  <c r="G701" i="20"/>
  <c r="G702" i="20"/>
  <c r="G703" i="20"/>
  <c r="G704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8" i="20"/>
  <c r="G719" i="20"/>
  <c r="G720" i="20"/>
  <c r="G721" i="20"/>
  <c r="G722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1" i="20"/>
  <c r="G742" i="20"/>
  <c r="G743" i="20"/>
  <c r="G744" i="20"/>
  <c r="G745" i="20"/>
  <c r="G746" i="20"/>
  <c r="G747" i="20"/>
  <c r="G748" i="20"/>
  <c r="G749" i="20"/>
  <c r="G750" i="20"/>
  <c r="G751" i="20"/>
  <c r="G752" i="20"/>
  <c r="G753" i="20"/>
  <c r="G754" i="20"/>
  <c r="G755" i="20"/>
  <c r="G756" i="20"/>
  <c r="G757" i="20"/>
  <c r="G758" i="20"/>
  <c r="G759" i="20"/>
  <c r="G760" i="20"/>
  <c r="G761" i="20"/>
  <c r="G762" i="20"/>
  <c r="G763" i="20"/>
  <c r="G764" i="20"/>
  <c r="G765" i="20"/>
  <c r="G766" i="20"/>
  <c r="G767" i="20"/>
  <c r="G768" i="20"/>
  <c r="G769" i="20"/>
  <c r="G770" i="20"/>
  <c r="G771" i="20"/>
  <c r="G772" i="20"/>
  <c r="G773" i="20"/>
  <c r="G774" i="20"/>
  <c r="G775" i="20"/>
  <c r="G776" i="20"/>
  <c r="G777" i="20"/>
  <c r="G778" i="20"/>
  <c r="G779" i="20"/>
  <c r="G780" i="20"/>
  <c r="G781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795" i="20"/>
  <c r="G796" i="20"/>
  <c r="G797" i="20"/>
  <c r="G798" i="20"/>
  <c r="G799" i="20"/>
  <c r="G800" i="20"/>
  <c r="G801" i="20"/>
  <c r="G802" i="20"/>
  <c r="G803" i="20"/>
  <c r="G804" i="20"/>
  <c r="G805" i="20"/>
  <c r="G806" i="20"/>
  <c r="G807" i="20"/>
  <c r="G808" i="20"/>
  <c r="G809" i="20"/>
  <c r="G810" i="20"/>
  <c r="G811" i="20"/>
  <c r="G812" i="20"/>
  <c r="G813" i="20"/>
  <c r="G814" i="20"/>
  <c r="G815" i="20"/>
  <c r="G816" i="20"/>
  <c r="G817" i="20"/>
  <c r="G818" i="20"/>
  <c r="G819" i="20"/>
  <c r="G820" i="20"/>
  <c r="G821" i="20"/>
  <c r="G822" i="20"/>
  <c r="G823" i="20"/>
  <c r="G824" i="20"/>
  <c r="G825" i="20"/>
  <c r="G826" i="20"/>
  <c r="G827" i="20"/>
  <c r="G828" i="20"/>
  <c r="G829" i="20"/>
  <c r="G830" i="20"/>
  <c r="G831" i="20"/>
  <c r="G832" i="20"/>
  <c r="G833" i="20"/>
  <c r="G834" i="20"/>
  <c r="G835" i="20"/>
  <c r="G836" i="20"/>
  <c r="G837" i="20"/>
  <c r="G838" i="20"/>
  <c r="G839" i="20"/>
  <c r="G840" i="20"/>
  <c r="G841" i="20"/>
  <c r="G842" i="20"/>
  <c r="G843" i="20"/>
  <c r="G844" i="20"/>
  <c r="G845" i="20"/>
  <c r="G846" i="20"/>
  <c r="G847" i="20"/>
  <c r="G848" i="20"/>
  <c r="G849" i="20"/>
  <c r="G850" i="20"/>
  <c r="G851" i="20"/>
  <c r="G852" i="20"/>
  <c r="G853" i="20"/>
  <c r="G854" i="20"/>
  <c r="G855" i="20"/>
  <c r="G856" i="20"/>
  <c r="G857" i="20"/>
  <c r="G858" i="20"/>
  <c r="G859" i="20"/>
  <c r="G860" i="20"/>
  <c r="G861" i="20"/>
  <c r="G862" i="20"/>
  <c r="G863" i="20"/>
  <c r="G864" i="20"/>
  <c r="G865" i="20"/>
  <c r="G866" i="20"/>
  <c r="G867" i="20"/>
  <c r="G868" i="20"/>
  <c r="G869" i="20"/>
  <c r="G870" i="20"/>
  <c r="G871" i="20"/>
  <c r="G872" i="20"/>
  <c r="G873" i="20"/>
  <c r="G874" i="20"/>
  <c r="G875" i="20"/>
  <c r="G876" i="20"/>
  <c r="G877" i="20"/>
  <c r="G878" i="20"/>
  <c r="G879" i="20"/>
  <c r="G880" i="20"/>
  <c r="G881" i="20"/>
  <c r="G882" i="20"/>
  <c r="G883" i="20"/>
  <c r="G884" i="20"/>
  <c r="G885" i="20"/>
  <c r="G886" i="20"/>
  <c r="G887" i="20"/>
  <c r="G888" i="20"/>
  <c r="G889" i="20"/>
  <c r="G890" i="20"/>
  <c r="G891" i="20"/>
  <c r="G892" i="20"/>
  <c r="G893" i="20"/>
  <c r="G894" i="20"/>
  <c r="G895" i="20"/>
  <c r="G896" i="20"/>
  <c r="G897" i="20"/>
  <c r="G898" i="20"/>
  <c r="G899" i="20"/>
  <c r="G900" i="20"/>
  <c r="G901" i="20"/>
  <c r="G902" i="20"/>
  <c r="G903" i="20"/>
  <c r="G904" i="20"/>
  <c r="G905" i="20"/>
  <c r="G906" i="20"/>
  <c r="G907" i="20"/>
  <c r="G908" i="20"/>
  <c r="G909" i="20"/>
  <c r="G910" i="20"/>
  <c r="G911" i="20"/>
  <c r="G912" i="20"/>
  <c r="G913" i="20"/>
  <c r="G914" i="20"/>
  <c r="G915" i="20"/>
  <c r="G916" i="20"/>
  <c r="G917" i="20"/>
  <c r="G918" i="20"/>
  <c r="G919" i="20"/>
  <c r="G920" i="20"/>
  <c r="G921" i="20"/>
  <c r="G922" i="20"/>
  <c r="G923" i="20"/>
  <c r="G924" i="20"/>
  <c r="G925" i="20"/>
  <c r="G926" i="20"/>
  <c r="G927" i="20"/>
  <c r="G928" i="20"/>
  <c r="G929" i="20"/>
  <c r="G930" i="20"/>
  <c r="G931" i="20"/>
  <c r="G932" i="20"/>
  <c r="G933" i="20"/>
  <c r="G934" i="20"/>
  <c r="G935" i="20"/>
  <c r="G936" i="20"/>
  <c r="G937" i="20"/>
  <c r="G938" i="20"/>
  <c r="G939" i="20"/>
  <c r="G940" i="20"/>
  <c r="G941" i="20"/>
  <c r="G942" i="20"/>
  <c r="G943" i="20"/>
  <c r="G944" i="20"/>
  <c r="G945" i="20"/>
  <c r="G946" i="20"/>
  <c r="G947" i="20"/>
  <c r="G948" i="20"/>
  <c r="G949" i="20"/>
  <c r="G950" i="20"/>
  <c r="G951" i="20"/>
  <c r="G952" i="20"/>
  <c r="G953" i="20"/>
  <c r="G954" i="20"/>
  <c r="G955" i="20"/>
  <c r="G956" i="20"/>
  <c r="G957" i="20"/>
  <c r="G958" i="20"/>
  <c r="G959" i="20"/>
  <c r="G960" i="20"/>
  <c r="G961" i="20"/>
  <c r="G962" i="20"/>
  <c r="G963" i="20"/>
  <c r="G964" i="20"/>
  <c r="G965" i="20"/>
  <c r="G966" i="20"/>
  <c r="G967" i="20"/>
  <c r="G968" i="20"/>
  <c r="G969" i="20"/>
  <c r="G970" i="20"/>
  <c r="G971" i="20"/>
  <c r="G972" i="20"/>
  <c r="G973" i="20"/>
  <c r="G974" i="20"/>
  <c r="G975" i="20"/>
  <c r="G976" i="20"/>
  <c r="G977" i="20"/>
  <c r="G978" i="20"/>
  <c r="G979" i="20"/>
  <c r="G980" i="20"/>
  <c r="G981" i="20"/>
  <c r="G982" i="20"/>
  <c r="G983" i="20"/>
  <c r="G984" i="20"/>
  <c r="G985" i="20"/>
  <c r="G986" i="20"/>
  <c r="G987" i="20"/>
  <c r="G988" i="20"/>
  <c r="G989" i="20"/>
  <c r="G990" i="20"/>
  <c r="G991" i="20"/>
  <c r="G992" i="20"/>
  <c r="G993" i="20"/>
  <c r="G994" i="20"/>
  <c r="G995" i="20"/>
  <c r="G996" i="20"/>
  <c r="G997" i="20"/>
  <c r="G998" i="20"/>
  <c r="G999" i="20"/>
  <c r="G1000" i="20"/>
  <c r="G1001" i="20"/>
  <c r="G1002" i="20"/>
  <c r="G1003" i="20"/>
  <c r="G1004" i="20"/>
  <c r="G1005" i="20"/>
  <c r="G1006" i="20"/>
  <c r="G1007" i="20"/>
  <c r="G1008" i="20"/>
  <c r="G1009" i="20"/>
  <c r="G1010" i="20"/>
  <c r="G1011" i="20"/>
  <c r="G1012" i="20"/>
  <c r="G1013" i="20"/>
  <c r="G1014" i="20"/>
  <c r="G1015" i="20"/>
  <c r="G1016" i="20"/>
  <c r="G1017" i="20"/>
  <c r="G1018" i="20"/>
  <c r="G1019" i="20"/>
  <c r="G1020" i="20"/>
  <c r="G1021" i="20"/>
  <c r="G1022" i="20"/>
  <c r="G1023" i="20"/>
  <c r="G1024" i="20"/>
  <c r="G1025" i="20"/>
  <c r="G1026" i="20"/>
  <c r="G1027" i="20"/>
  <c r="G1028" i="20"/>
  <c r="G1029" i="20"/>
  <c r="G1030" i="20"/>
  <c r="G1031" i="20"/>
  <c r="G1032" i="20"/>
  <c r="G1033" i="20"/>
  <c r="G1034" i="20"/>
  <c r="G1035" i="20"/>
  <c r="G1036" i="20"/>
  <c r="G1037" i="20"/>
  <c r="G1038" i="20"/>
  <c r="G1039" i="20"/>
  <c r="G1040" i="20"/>
  <c r="G1041" i="20"/>
  <c r="G1042" i="20"/>
  <c r="G1043" i="20"/>
  <c r="G1044" i="20"/>
  <c r="G1045" i="20"/>
  <c r="G1046" i="20"/>
  <c r="G1047" i="20"/>
  <c r="G1048" i="20"/>
  <c r="G1049" i="20"/>
  <c r="G1050" i="20"/>
  <c r="G1051" i="20"/>
  <c r="G1052" i="20"/>
  <c r="G1053" i="20"/>
  <c r="G1054" i="20"/>
  <c r="G1055" i="20"/>
  <c r="G1056" i="20"/>
  <c r="G1057" i="20"/>
  <c r="G1058" i="20"/>
  <c r="G1059" i="20"/>
  <c r="G1060" i="20"/>
  <c r="G1061" i="20"/>
  <c r="G1062" i="20"/>
  <c r="G1063" i="20"/>
  <c r="G1064" i="20"/>
  <c r="G1065" i="20"/>
  <c r="G1066" i="20"/>
  <c r="G1067" i="20"/>
  <c r="G1068" i="20"/>
  <c r="G1069" i="20"/>
  <c r="G1070" i="20"/>
  <c r="G1071" i="20"/>
  <c r="G1072" i="20"/>
  <c r="G1073" i="20"/>
  <c r="G1074" i="20"/>
  <c r="G1075" i="20"/>
  <c r="G1076" i="20"/>
  <c r="G1077" i="20"/>
  <c r="G1078" i="20"/>
  <c r="G1079" i="20"/>
  <c r="G1080" i="20"/>
  <c r="G1081" i="20"/>
  <c r="G1082" i="20"/>
  <c r="G1083" i="20"/>
  <c r="G1084" i="20"/>
  <c r="G1085" i="20"/>
  <c r="G1086" i="20"/>
  <c r="G1087" i="20"/>
  <c r="G1088" i="20"/>
  <c r="G1089" i="20"/>
  <c r="G1090" i="20"/>
  <c r="G1091" i="20"/>
  <c r="G1092" i="20"/>
  <c r="G1093" i="20"/>
  <c r="G1094" i="20"/>
  <c r="G1095" i="20"/>
  <c r="G1096" i="20"/>
  <c r="G1097" i="20"/>
  <c r="G1098" i="20"/>
  <c r="G1099" i="20"/>
  <c r="G1100" i="20"/>
  <c r="G1101" i="20"/>
  <c r="G1102" i="20"/>
  <c r="G1103" i="20"/>
  <c r="G1104" i="20"/>
  <c r="G1105" i="20"/>
  <c r="G1106" i="20"/>
  <c r="G1107" i="20"/>
  <c r="G1108" i="20"/>
  <c r="G1109" i="20"/>
  <c r="G1110" i="20"/>
  <c r="G1111" i="20"/>
  <c r="G1112" i="20"/>
  <c r="G1113" i="20"/>
  <c r="G1114" i="20"/>
  <c r="G1115" i="20"/>
  <c r="G1116" i="20"/>
  <c r="G1117" i="20"/>
  <c r="G1118" i="20"/>
  <c r="G1119" i="20"/>
  <c r="G1120" i="20"/>
  <c r="G1121" i="20"/>
  <c r="G1122" i="20"/>
  <c r="G1123" i="20"/>
  <c r="G1124" i="20"/>
  <c r="G1125" i="20"/>
  <c r="G1126" i="20"/>
  <c r="G1127" i="20"/>
  <c r="G1128" i="20"/>
  <c r="G1129" i="20"/>
  <c r="G1130" i="20"/>
  <c r="G1131" i="20"/>
  <c r="G1132" i="20"/>
  <c r="G1133" i="20"/>
  <c r="G1134" i="20"/>
  <c r="G1135" i="20"/>
  <c r="G1136" i="20"/>
  <c r="G1137" i="20"/>
  <c r="G1138" i="20"/>
  <c r="G1139" i="20"/>
  <c r="G1140" i="20"/>
  <c r="G1141" i="20"/>
  <c r="G1142" i="20"/>
  <c r="G1143" i="20"/>
  <c r="G1144" i="20"/>
  <c r="G1145" i="20"/>
  <c r="G1146" i="20"/>
  <c r="G1147" i="20"/>
  <c r="G1148" i="20"/>
  <c r="G1149" i="20"/>
  <c r="G1150" i="20"/>
  <c r="G1151" i="20"/>
  <c r="G1152" i="20"/>
  <c r="G1153" i="20"/>
  <c r="G1154" i="20"/>
  <c r="G1155" i="20"/>
  <c r="G1156" i="20"/>
  <c r="G1157" i="20"/>
  <c r="G1158" i="20"/>
  <c r="G1159" i="20"/>
  <c r="G1160" i="20"/>
  <c r="G1161" i="20"/>
  <c r="G1162" i="20"/>
  <c r="G1163" i="20"/>
  <c r="G1164" i="20"/>
  <c r="G1165" i="20"/>
  <c r="G1166" i="20"/>
  <c r="G1167" i="20"/>
  <c r="G1168" i="20"/>
  <c r="G1169" i="20"/>
  <c r="G1170" i="20"/>
  <c r="G1171" i="20"/>
  <c r="G1172" i="20"/>
  <c r="G1173" i="20"/>
  <c r="G1174" i="20"/>
  <c r="G1175" i="20"/>
  <c r="G1176" i="20"/>
  <c r="G1177" i="20"/>
  <c r="G1178" i="20"/>
  <c r="G1179" i="20"/>
  <c r="G1180" i="20"/>
  <c r="G1181" i="20"/>
  <c r="G1182" i="20"/>
  <c r="G1183" i="20"/>
  <c r="G1184" i="20"/>
  <c r="G1185" i="20"/>
  <c r="G1186" i="20"/>
  <c r="G1187" i="20"/>
  <c r="G1188" i="20"/>
  <c r="G1189" i="20"/>
  <c r="G1190" i="20"/>
  <c r="G1191" i="20"/>
  <c r="G1192" i="20"/>
  <c r="G1193" i="20"/>
  <c r="G1194" i="20"/>
  <c r="G1195" i="20"/>
  <c r="G1196" i="20"/>
  <c r="G1197" i="20"/>
  <c r="G1198" i="20"/>
  <c r="G1199" i="20"/>
  <c r="G1200" i="20"/>
  <c r="G1201" i="20"/>
  <c r="G1202" i="20"/>
  <c r="G1203" i="20"/>
  <c r="G1204" i="20"/>
  <c r="G1205" i="20"/>
  <c r="G1206" i="20"/>
  <c r="G1207" i="20"/>
  <c r="G1208" i="20"/>
  <c r="G1209" i="20"/>
  <c r="G1210" i="20"/>
  <c r="G1211" i="20"/>
  <c r="G1212" i="20"/>
  <c r="G1213" i="20"/>
  <c r="G1214" i="20"/>
  <c r="G1215" i="20"/>
  <c r="G1216" i="20"/>
  <c r="G1217" i="20"/>
  <c r="G1218" i="20"/>
  <c r="G1219" i="20"/>
  <c r="G1220" i="20"/>
  <c r="G1221" i="20"/>
  <c r="G1222" i="20"/>
  <c r="G1223" i="20"/>
  <c r="G1224" i="20"/>
  <c r="G1225" i="20"/>
  <c r="G1226" i="20"/>
  <c r="G1227" i="20"/>
  <c r="G1228" i="20"/>
  <c r="G1229" i="20"/>
  <c r="G1230" i="20"/>
  <c r="G1231" i="20"/>
  <c r="G1232" i="20"/>
  <c r="G1233" i="20"/>
  <c r="G1234" i="20"/>
  <c r="G1235" i="20"/>
  <c r="G1236" i="20"/>
  <c r="G1237" i="20"/>
  <c r="G1238" i="20"/>
  <c r="G1239" i="20"/>
  <c r="G1240" i="20"/>
  <c r="G1241" i="20"/>
  <c r="G1242" i="20"/>
  <c r="G1243" i="20"/>
  <c r="G1244" i="20"/>
  <c r="G1245" i="20"/>
  <c r="G1246" i="20"/>
  <c r="G1247" i="20"/>
  <c r="G1248" i="20"/>
  <c r="G1249" i="20"/>
  <c r="G1250" i="20"/>
  <c r="G1251" i="20"/>
  <c r="G1252" i="20"/>
  <c r="G1253" i="20"/>
  <c r="G1254" i="20"/>
  <c r="G1255" i="20"/>
  <c r="G1256" i="20"/>
  <c r="G1257" i="20"/>
  <c r="G1258" i="20"/>
  <c r="G1259" i="20"/>
  <c r="G1260" i="20"/>
  <c r="G1261" i="20"/>
  <c r="G1262" i="20"/>
  <c r="G1263" i="20"/>
  <c r="G1264" i="20"/>
  <c r="G1265" i="20"/>
  <c r="G1266" i="20"/>
  <c r="G1267" i="20"/>
  <c r="G1268" i="20"/>
  <c r="G1269" i="20"/>
  <c r="G1270" i="20"/>
  <c r="G1271" i="20"/>
  <c r="G1272" i="20"/>
  <c r="G1273" i="20"/>
  <c r="G1274" i="20"/>
  <c r="G1275" i="20"/>
  <c r="G1276" i="20"/>
  <c r="G1277" i="20"/>
  <c r="G1278" i="20"/>
  <c r="G1279" i="20"/>
  <c r="G1280" i="20"/>
  <c r="G1281" i="20"/>
  <c r="G1282" i="20"/>
  <c r="G1283" i="20"/>
  <c r="G1284" i="20"/>
  <c r="G1285" i="20"/>
  <c r="G1286" i="20"/>
  <c r="G1287" i="20"/>
  <c r="G1288" i="20"/>
  <c r="G1289" i="20"/>
  <c r="G1290" i="20"/>
  <c r="G1291" i="20"/>
  <c r="G1292" i="20"/>
  <c r="G1293" i="20"/>
  <c r="G1294" i="20"/>
  <c r="G1295" i="20"/>
  <c r="G1296" i="20"/>
  <c r="G1297" i="20"/>
  <c r="G1298" i="20"/>
  <c r="G1299" i="20"/>
  <c r="G1300" i="20"/>
  <c r="G1301" i="20"/>
  <c r="G1302" i="20"/>
  <c r="G1303" i="20"/>
  <c r="G1304" i="20"/>
  <c r="G1305" i="20"/>
  <c r="G1306" i="20"/>
  <c r="G1307" i="20"/>
  <c r="G1308" i="20"/>
  <c r="G1309" i="20"/>
  <c r="G1310" i="20"/>
  <c r="G1311" i="20"/>
  <c r="G1312" i="20"/>
  <c r="G1313" i="20"/>
  <c r="G1314" i="20"/>
  <c r="G1315" i="20"/>
  <c r="G1316" i="20"/>
  <c r="G1317" i="20"/>
  <c r="G1318" i="20"/>
  <c r="G1319" i="20"/>
  <c r="G1320" i="20"/>
  <c r="G1321" i="20"/>
  <c r="G1322" i="20"/>
  <c r="G1323" i="20"/>
  <c r="G1324" i="20"/>
  <c r="G1325" i="20"/>
  <c r="G1326" i="20"/>
  <c r="G1327" i="20"/>
  <c r="G1328" i="20"/>
  <c r="G1329" i="20"/>
  <c r="G1330" i="20"/>
  <c r="G1331" i="20"/>
  <c r="G1332" i="20"/>
  <c r="G1333" i="20"/>
  <c r="G1334" i="20"/>
  <c r="G1335" i="20"/>
  <c r="G1336" i="20"/>
  <c r="G1337" i="20"/>
  <c r="G1338" i="20"/>
  <c r="G1339" i="20"/>
  <c r="G1340" i="20"/>
  <c r="G1341" i="20"/>
  <c r="G1342" i="20"/>
  <c r="G1343" i="20"/>
  <c r="G1344" i="20"/>
  <c r="G1345" i="20"/>
  <c r="G1346" i="20"/>
  <c r="G1347" i="20"/>
  <c r="G1348" i="20"/>
  <c r="G1349" i="20"/>
  <c r="G1350" i="20"/>
  <c r="G1351" i="20"/>
  <c r="G1352" i="20"/>
  <c r="G1353" i="20"/>
  <c r="G1354" i="20"/>
  <c r="G1355" i="20"/>
  <c r="G1356" i="20"/>
  <c r="G1357" i="20"/>
  <c r="G1358" i="20"/>
  <c r="G1359" i="20"/>
  <c r="G1360" i="20"/>
  <c r="G1361" i="20"/>
  <c r="G1362" i="20"/>
  <c r="G1363" i="20"/>
  <c r="G1364" i="20"/>
  <c r="G1365" i="20"/>
  <c r="G1366" i="20"/>
  <c r="G1367" i="20"/>
  <c r="G1368" i="20"/>
  <c r="G1369" i="20"/>
  <c r="G1370" i="20"/>
  <c r="G1371" i="20"/>
  <c r="G1372" i="20"/>
  <c r="G1373" i="20"/>
  <c r="G1374" i="20"/>
  <c r="G1375" i="20"/>
  <c r="G1376" i="20"/>
  <c r="G1377" i="20"/>
  <c r="G1378" i="20"/>
  <c r="G1379" i="20"/>
  <c r="G1380" i="20"/>
  <c r="G1381" i="20"/>
  <c r="G1382" i="20"/>
  <c r="G1383" i="20"/>
  <c r="G1384" i="20"/>
  <c r="G1385" i="20"/>
  <c r="G1386" i="20"/>
  <c r="G1387" i="20"/>
  <c r="G1388" i="20"/>
  <c r="G1389" i="20"/>
  <c r="G1390" i="20"/>
  <c r="G1391" i="20"/>
  <c r="G1392" i="20"/>
  <c r="G1393" i="20"/>
  <c r="G1394" i="20"/>
  <c r="G1395" i="20"/>
  <c r="G1396" i="20"/>
  <c r="G1397" i="20"/>
  <c r="G1398" i="20"/>
  <c r="G1399" i="20"/>
  <c r="G1400" i="20"/>
  <c r="G1401" i="20"/>
  <c r="G1402" i="20"/>
  <c r="G1403" i="20"/>
  <c r="G1404" i="20"/>
  <c r="G1405" i="20"/>
  <c r="G1406" i="20"/>
  <c r="G1407" i="20"/>
  <c r="G1408" i="20"/>
  <c r="G1409" i="20"/>
  <c r="G1410" i="20"/>
  <c r="G1411" i="20"/>
  <c r="G1412" i="20"/>
  <c r="G1413" i="20"/>
  <c r="G1414" i="20"/>
  <c r="G1415" i="20"/>
  <c r="G1416" i="20"/>
  <c r="G1417" i="20"/>
  <c r="G1418" i="20"/>
  <c r="G1419" i="20"/>
  <c r="G1420" i="20"/>
  <c r="G1421" i="20"/>
  <c r="G1422" i="20"/>
  <c r="G1423" i="20"/>
  <c r="G1424" i="20"/>
  <c r="G1425" i="20"/>
  <c r="G1426" i="20"/>
  <c r="G1427" i="20"/>
  <c r="G1428" i="20"/>
  <c r="G1429" i="20"/>
  <c r="G1430" i="20"/>
  <c r="G1431" i="20"/>
  <c r="G1432" i="20"/>
  <c r="G1433" i="20"/>
  <c r="G1434" i="20"/>
  <c r="G1435" i="20"/>
  <c r="G1436" i="20"/>
  <c r="G1437" i="20"/>
  <c r="G1438" i="20"/>
  <c r="G1439" i="20"/>
  <c r="G1440" i="20"/>
  <c r="G1441" i="20"/>
  <c r="G1442" i="20"/>
  <c r="G1443" i="20"/>
  <c r="G1444" i="20"/>
  <c r="G1445" i="20"/>
  <c r="G1446" i="20"/>
  <c r="G1447" i="20"/>
  <c r="G1448" i="20"/>
  <c r="G1449" i="20"/>
  <c r="G1450" i="20"/>
  <c r="G1451" i="20"/>
  <c r="G1452" i="20"/>
  <c r="G1453" i="20"/>
  <c r="G1454" i="20"/>
  <c r="G1455" i="20"/>
  <c r="G1456" i="20"/>
  <c r="G1457" i="20"/>
  <c r="G1458" i="20"/>
  <c r="G1459" i="20"/>
  <c r="G1460" i="20"/>
  <c r="G1461" i="20"/>
  <c r="G1462" i="20"/>
  <c r="G1463" i="20"/>
  <c r="G1464" i="20"/>
  <c r="G1465" i="20"/>
  <c r="G1466" i="20"/>
  <c r="G1467" i="20"/>
  <c r="G1468" i="20"/>
  <c r="G1469" i="20"/>
  <c r="G1470" i="20"/>
  <c r="G1471" i="20"/>
  <c r="G1472" i="20"/>
  <c r="G1473" i="20"/>
  <c r="G1474" i="20"/>
  <c r="G1475" i="20"/>
  <c r="G1476" i="20"/>
  <c r="G1477" i="20"/>
  <c r="G1478" i="20"/>
  <c r="G1479" i="20"/>
  <c r="G1480" i="20"/>
  <c r="G1481" i="20"/>
  <c r="G1482" i="20"/>
  <c r="G1483" i="20"/>
  <c r="G1484" i="20"/>
  <c r="G1485" i="20"/>
  <c r="G1486" i="20"/>
  <c r="G1487" i="20"/>
  <c r="G1488" i="20"/>
  <c r="G1489" i="20"/>
  <c r="G1490" i="20"/>
  <c r="G1491" i="20"/>
  <c r="G1492" i="20"/>
  <c r="G1493" i="20"/>
  <c r="G1494" i="20"/>
  <c r="G1495" i="20"/>
  <c r="G1496" i="20"/>
  <c r="G1497" i="20"/>
  <c r="G1498" i="20"/>
  <c r="G1499" i="20"/>
  <c r="G1500" i="20"/>
  <c r="G1501" i="20"/>
  <c r="G1502" i="20"/>
  <c r="G1503" i="20"/>
  <c r="G1504" i="20"/>
  <c r="G1505" i="20"/>
  <c r="G1506" i="20"/>
  <c r="G1507" i="20"/>
  <c r="G1508" i="20"/>
  <c r="G1509" i="20"/>
  <c r="G1510" i="20"/>
  <c r="G1511" i="20"/>
  <c r="G1512" i="20"/>
  <c r="G1513" i="20"/>
  <c r="G1514" i="20"/>
  <c r="G1515" i="20"/>
  <c r="G1516" i="20"/>
  <c r="G1517" i="20"/>
  <c r="G1518" i="20"/>
  <c r="G1519" i="20"/>
  <c r="G1520" i="20"/>
  <c r="G1521" i="20"/>
  <c r="G1522" i="20"/>
  <c r="G1523" i="20"/>
  <c r="G1524" i="20"/>
  <c r="G1525" i="20"/>
  <c r="G1526" i="20"/>
  <c r="G1527" i="20"/>
  <c r="G1528" i="20"/>
  <c r="G1529" i="20"/>
  <c r="G1530" i="20"/>
  <c r="G1531" i="20"/>
  <c r="G1532" i="20"/>
  <c r="G1533" i="20"/>
  <c r="G1534" i="20"/>
  <c r="G1535" i="20"/>
  <c r="G1536" i="20"/>
  <c r="G1537" i="20"/>
  <c r="G1538" i="20"/>
  <c r="G1539" i="20"/>
  <c r="G1540" i="20"/>
  <c r="G1541" i="20"/>
  <c r="G1542" i="20"/>
  <c r="G1543" i="20"/>
  <c r="G1544" i="20"/>
  <c r="G1545" i="20"/>
  <c r="G1546" i="20"/>
  <c r="G1547" i="20"/>
  <c r="G1548" i="20"/>
  <c r="G1549" i="20"/>
  <c r="G1550" i="20"/>
  <c r="G1551" i="20"/>
  <c r="G1552" i="20"/>
  <c r="G1553" i="20"/>
  <c r="G1554" i="20"/>
  <c r="G1555" i="20"/>
  <c r="G1556" i="20"/>
  <c r="G1557" i="20"/>
  <c r="G1558" i="20"/>
  <c r="G1559" i="20"/>
  <c r="G1560" i="20"/>
  <c r="G1561" i="20"/>
  <c r="G1562" i="20"/>
  <c r="G1563" i="20"/>
  <c r="G1564" i="20"/>
  <c r="G1565" i="20"/>
  <c r="G1566" i="20"/>
  <c r="G1567" i="20"/>
  <c r="G1568" i="20"/>
  <c r="G1569" i="20"/>
  <c r="G1570" i="20"/>
  <c r="G1571" i="20"/>
  <c r="G1572" i="20"/>
  <c r="G1573" i="20"/>
  <c r="G1574" i="20"/>
  <c r="G1575" i="20"/>
  <c r="G1576" i="20"/>
  <c r="G1577" i="20"/>
  <c r="G1578" i="20"/>
  <c r="G1579" i="20"/>
  <c r="G1580" i="20"/>
  <c r="G1581" i="20"/>
  <c r="G1582" i="20"/>
  <c r="G1583" i="20"/>
  <c r="G1584" i="20"/>
  <c r="G1585" i="20"/>
  <c r="G1586" i="20"/>
  <c r="G1587" i="20"/>
  <c r="G1588" i="20"/>
  <c r="G1589" i="20"/>
  <c r="G1590" i="20"/>
  <c r="G1591" i="20"/>
  <c r="G1592" i="20"/>
  <c r="G1593" i="20"/>
  <c r="G1594" i="20"/>
  <c r="G1595" i="20"/>
  <c r="G1596" i="20"/>
  <c r="G1597" i="20"/>
  <c r="G1598" i="20"/>
  <c r="G1599" i="20"/>
  <c r="G1600" i="20"/>
  <c r="G1601" i="20"/>
  <c r="G1602" i="20"/>
  <c r="G1603" i="20"/>
  <c r="G1604" i="20"/>
  <c r="G1605" i="20"/>
  <c r="G1606" i="20"/>
  <c r="G1607" i="20"/>
  <c r="G1608" i="20"/>
  <c r="G1609" i="20"/>
  <c r="G1610" i="20"/>
  <c r="G1611" i="20"/>
  <c r="G1612" i="20"/>
  <c r="G1613" i="20"/>
  <c r="G1614" i="20"/>
  <c r="G1615" i="20"/>
  <c r="G1616" i="20"/>
  <c r="G1617" i="20"/>
  <c r="G1618" i="20"/>
  <c r="G1619" i="20"/>
  <c r="G1620" i="20"/>
  <c r="G1621" i="20"/>
  <c r="G1622" i="20"/>
  <c r="G1623" i="20"/>
  <c r="G1624" i="20"/>
  <c r="G1625" i="20"/>
  <c r="G1626" i="20"/>
  <c r="G1627" i="20"/>
  <c r="G1628" i="20"/>
  <c r="G1629" i="20"/>
  <c r="G1630" i="20"/>
  <c r="G1631" i="20"/>
  <c r="G1632" i="20"/>
  <c r="G1633" i="20"/>
  <c r="G1634" i="20"/>
  <c r="G1635" i="20"/>
  <c r="G1636" i="20"/>
  <c r="G1637" i="20"/>
  <c r="G1638" i="20"/>
  <c r="G1639" i="20"/>
  <c r="G1640" i="20"/>
  <c r="G1641" i="20"/>
  <c r="G1642" i="20"/>
  <c r="G1643" i="20"/>
  <c r="G1644" i="20"/>
  <c r="G1645" i="20"/>
  <c r="G1646" i="20"/>
  <c r="G1647" i="20"/>
  <c r="G1648" i="20"/>
  <c r="G1649" i="20"/>
  <c r="G1650" i="20"/>
  <c r="G1651" i="20"/>
  <c r="G1652" i="20"/>
  <c r="G1653" i="20"/>
  <c r="G1654" i="20"/>
  <c r="G1655" i="20"/>
  <c r="G1656" i="20"/>
  <c r="G1657" i="20"/>
  <c r="G1658" i="20"/>
  <c r="G1659" i="20"/>
  <c r="G1660" i="20"/>
  <c r="G1661" i="20"/>
  <c r="G1662" i="20"/>
  <c r="G1663" i="20"/>
  <c r="G1664" i="20"/>
  <c r="G1665" i="20"/>
  <c r="G1666" i="20"/>
  <c r="G1667" i="20"/>
  <c r="G1668" i="20"/>
  <c r="G1669" i="20"/>
  <c r="G1670" i="20"/>
  <c r="G1671" i="20"/>
  <c r="G1672" i="20"/>
  <c r="G1673" i="20"/>
  <c r="G1674" i="20"/>
  <c r="G1675" i="20"/>
  <c r="G1676" i="20"/>
  <c r="G1677" i="20"/>
  <c r="G1678" i="20"/>
  <c r="G1679" i="20"/>
  <c r="G1680" i="20"/>
  <c r="G1681" i="20"/>
  <c r="G1682" i="20"/>
  <c r="G1683" i="20"/>
  <c r="G1684" i="20"/>
  <c r="G1685" i="20"/>
  <c r="G1686" i="20"/>
  <c r="G1687" i="20"/>
  <c r="G1688" i="20"/>
  <c r="G1689" i="20"/>
  <c r="G1690" i="20"/>
  <c r="G1691" i="20"/>
  <c r="G1692" i="20"/>
  <c r="G1693" i="20"/>
  <c r="G1694" i="20"/>
  <c r="G1695" i="20"/>
  <c r="G1696" i="20"/>
  <c r="G1697" i="20"/>
  <c r="G1698" i="20"/>
  <c r="G1699" i="20"/>
  <c r="G1700" i="20"/>
  <c r="G1701" i="20"/>
  <c r="G1702" i="20"/>
  <c r="G1703" i="20"/>
  <c r="G1704" i="20"/>
  <c r="G1705" i="20"/>
  <c r="G1706" i="20"/>
  <c r="G1707" i="20"/>
  <c r="G1708" i="20"/>
  <c r="G1709" i="20"/>
  <c r="G1710" i="20"/>
  <c r="G1711" i="20"/>
  <c r="G1712" i="20"/>
  <c r="G1713" i="20"/>
  <c r="G1714" i="20"/>
  <c r="G1715" i="20"/>
  <c r="G1716" i="20"/>
  <c r="G1717" i="20"/>
  <c r="G1718" i="20"/>
  <c r="G1719" i="20"/>
  <c r="G1720" i="20"/>
  <c r="G1721" i="20"/>
  <c r="G1722" i="20"/>
  <c r="G1723" i="20"/>
  <c r="G1724" i="20"/>
  <c r="G1725" i="20"/>
  <c r="G1726" i="20"/>
  <c r="G1727" i="20"/>
  <c r="G1728" i="20"/>
  <c r="G1729" i="20"/>
  <c r="G1730" i="20"/>
  <c r="G1731" i="20"/>
  <c r="G1732" i="20"/>
  <c r="G1733" i="20"/>
  <c r="G1734" i="20"/>
  <c r="G1735" i="20"/>
  <c r="G1736" i="20"/>
  <c r="G1737" i="20"/>
  <c r="G1738" i="20"/>
  <c r="G1739" i="20"/>
  <c r="G1740" i="20"/>
  <c r="G1741" i="20"/>
  <c r="G1742" i="20"/>
  <c r="G1743" i="20"/>
  <c r="G1744" i="20"/>
  <c r="G1745" i="20"/>
  <c r="G1746" i="20"/>
  <c r="G1747" i="20"/>
  <c r="G1748" i="20"/>
  <c r="G1749" i="20"/>
  <c r="G1750" i="20"/>
  <c r="G1751" i="20"/>
  <c r="G1752" i="20"/>
  <c r="G1753" i="20"/>
  <c r="G1754" i="20"/>
  <c r="G1755" i="20"/>
  <c r="G1756" i="20"/>
  <c r="G1757" i="20"/>
  <c r="G1758" i="20"/>
  <c r="G1759" i="20"/>
  <c r="G1760" i="20"/>
  <c r="G1761" i="20"/>
  <c r="G1762" i="20"/>
  <c r="G1763" i="20"/>
  <c r="G1764" i="20"/>
  <c r="G1765" i="20"/>
  <c r="G1766" i="20"/>
  <c r="G1767" i="20"/>
  <c r="G1768" i="20"/>
  <c r="G1769" i="20"/>
  <c r="G1770" i="20"/>
  <c r="G1771" i="20"/>
  <c r="G1772" i="20"/>
  <c r="G1773" i="20"/>
  <c r="G1774" i="20"/>
  <c r="G1775" i="20"/>
  <c r="G1776" i="20"/>
  <c r="G1777" i="20"/>
  <c r="G1778" i="20"/>
  <c r="G1779" i="20"/>
  <c r="G1780" i="20"/>
  <c r="G1781" i="20"/>
  <c r="G1782" i="20"/>
  <c r="G1783" i="20"/>
  <c r="G1784" i="20"/>
  <c r="G1785" i="20"/>
  <c r="G1786" i="20"/>
  <c r="G1787" i="20"/>
  <c r="G1788" i="20"/>
  <c r="G1789" i="20"/>
  <c r="G1790" i="20"/>
  <c r="G1791" i="20"/>
  <c r="G1792" i="20"/>
  <c r="G1793" i="20"/>
  <c r="G1794" i="20"/>
  <c r="G1795" i="20"/>
  <c r="G1796" i="20"/>
  <c r="G1797" i="20"/>
  <c r="G1798" i="20"/>
  <c r="G1799" i="20"/>
  <c r="G1800" i="20"/>
  <c r="G1801" i="20"/>
  <c r="G1802" i="20"/>
  <c r="G1803" i="20"/>
  <c r="G1804" i="20"/>
  <c r="G1805" i="20"/>
  <c r="G1806" i="20"/>
  <c r="G1807" i="20"/>
  <c r="G1808" i="20"/>
  <c r="G1809" i="20"/>
  <c r="G1810" i="20"/>
  <c r="G1811" i="20"/>
  <c r="G1812" i="20"/>
  <c r="G1813" i="20"/>
  <c r="G1814" i="20"/>
  <c r="G1815" i="20"/>
  <c r="G1816" i="20"/>
  <c r="G1817" i="20"/>
  <c r="G1818" i="20"/>
  <c r="G1819" i="20"/>
  <c r="G1820" i="20"/>
  <c r="G1821" i="20"/>
  <c r="G1822" i="20"/>
  <c r="G1823" i="20"/>
  <c r="G1824" i="20"/>
  <c r="G1825" i="20"/>
  <c r="G1826" i="20"/>
  <c r="G1827" i="20"/>
  <c r="G1828" i="20"/>
  <c r="G1829" i="20"/>
  <c r="G1830" i="20"/>
  <c r="G1831" i="20"/>
  <c r="G1832" i="20"/>
  <c r="G1833" i="20"/>
  <c r="G1834" i="20"/>
  <c r="G1835" i="20"/>
  <c r="G1836" i="20"/>
  <c r="G1837" i="20"/>
  <c r="G1838" i="20"/>
  <c r="G1839" i="20"/>
  <c r="G1840" i="20"/>
  <c r="G1841" i="20"/>
  <c r="G1842" i="20"/>
  <c r="G1843" i="20"/>
  <c r="G1844" i="20"/>
  <c r="G1845" i="20"/>
  <c r="G1846" i="20"/>
  <c r="G1847" i="20"/>
  <c r="G1848" i="20"/>
  <c r="G1849" i="20"/>
  <c r="G1850" i="20"/>
  <c r="G1851" i="20"/>
  <c r="G1852" i="20"/>
  <c r="G1853" i="20"/>
  <c r="G1854" i="20"/>
  <c r="G1855" i="20"/>
  <c r="G1856" i="20"/>
  <c r="G1857" i="20"/>
  <c r="G1858" i="20"/>
  <c r="G1859" i="20"/>
  <c r="G1860" i="20"/>
  <c r="G1861" i="20"/>
  <c r="G1862" i="20"/>
  <c r="G1863" i="20"/>
  <c r="G1864" i="20"/>
  <c r="G1865" i="20"/>
  <c r="G1866" i="20"/>
  <c r="G1867" i="20"/>
  <c r="G1868" i="20"/>
  <c r="G1869" i="20"/>
  <c r="G1870" i="20"/>
  <c r="G1871" i="20"/>
  <c r="G1872" i="20"/>
  <c r="G1873" i="20"/>
  <c r="G1874" i="20"/>
  <c r="G1875" i="20"/>
  <c r="G1876" i="20"/>
  <c r="G1877" i="20"/>
  <c r="G1878" i="20"/>
  <c r="G1879" i="20"/>
  <c r="G1880" i="20"/>
  <c r="G1881" i="20"/>
  <c r="G1882" i="20"/>
  <c r="G1883" i="20"/>
  <c r="G1884" i="20"/>
  <c r="G1885" i="20"/>
  <c r="G1886" i="20"/>
  <c r="G1887" i="20"/>
  <c r="G1888" i="20"/>
  <c r="G1889" i="20"/>
  <c r="G1890" i="20"/>
  <c r="G1891" i="20"/>
  <c r="G1892" i="20"/>
  <c r="G1893" i="20"/>
  <c r="G1894" i="20"/>
  <c r="G1895" i="20"/>
  <c r="G1896" i="20"/>
  <c r="G1897" i="20"/>
  <c r="G1898" i="20"/>
  <c r="G1899" i="20"/>
  <c r="G1900" i="20"/>
  <c r="G1901" i="20"/>
  <c r="G1902" i="20"/>
  <c r="G1903" i="20"/>
  <c r="G1904" i="20"/>
  <c r="G1905" i="20"/>
  <c r="G1906" i="20"/>
  <c r="G1907" i="20"/>
  <c r="G1908" i="20"/>
  <c r="G1909" i="20"/>
  <c r="G1910" i="20"/>
  <c r="G1911" i="20"/>
  <c r="G1912" i="20"/>
  <c r="G1913" i="20"/>
  <c r="G1914" i="20"/>
  <c r="G1915" i="20"/>
  <c r="G1916" i="20"/>
  <c r="G1917" i="20"/>
  <c r="G1918" i="20"/>
  <c r="G1919" i="20"/>
  <c r="G1920" i="20"/>
  <c r="G1921" i="20"/>
  <c r="G1922" i="20"/>
  <c r="G1923" i="20"/>
  <c r="G1924" i="20"/>
  <c r="G1925" i="20"/>
  <c r="G1926" i="20"/>
  <c r="G1927" i="20"/>
  <c r="G1928" i="20"/>
  <c r="G1929" i="20"/>
  <c r="G1930" i="20"/>
  <c r="G1931" i="20"/>
  <c r="G1932" i="20"/>
  <c r="G1933" i="20"/>
  <c r="G1934" i="20"/>
  <c r="G1935" i="20"/>
  <c r="G1936" i="20"/>
  <c r="G1937" i="20"/>
  <c r="G1938" i="20"/>
  <c r="G1939" i="20"/>
  <c r="G1940" i="20"/>
  <c r="G1941" i="20"/>
  <c r="G1942" i="20"/>
  <c r="G1943" i="20"/>
  <c r="G1944" i="20"/>
  <c r="G1945" i="20"/>
  <c r="G1946" i="20"/>
  <c r="G1947" i="20"/>
  <c r="G1948" i="20"/>
  <c r="G1949" i="20"/>
  <c r="G1950" i="20"/>
  <c r="G1951" i="20"/>
  <c r="G1952" i="20"/>
  <c r="G1953" i="20"/>
  <c r="G1954" i="20"/>
  <c r="G1955" i="20"/>
  <c r="G1956" i="20"/>
  <c r="G1957" i="20"/>
  <c r="G1958" i="20"/>
  <c r="G1959" i="20"/>
  <c r="G1960" i="20"/>
  <c r="G1961" i="20"/>
  <c r="G1962" i="20"/>
  <c r="G1963" i="20"/>
  <c r="G1964" i="20"/>
  <c r="G1965" i="20"/>
  <c r="G1966" i="20"/>
  <c r="G1967" i="20"/>
  <c r="G1968" i="20"/>
  <c r="G1969" i="20"/>
  <c r="G1970" i="20"/>
  <c r="G1971" i="20"/>
  <c r="G1972" i="20"/>
  <c r="G1973" i="20"/>
  <c r="G1974" i="20"/>
  <c r="G1975" i="20"/>
  <c r="G1976" i="20"/>
  <c r="G1977" i="20"/>
  <c r="G1978" i="20"/>
  <c r="G1979" i="20"/>
  <c r="G1980" i="20"/>
  <c r="G1981" i="20"/>
  <c r="G1982" i="20"/>
  <c r="G1983" i="20"/>
  <c r="G1984" i="20"/>
  <c r="G1985" i="20"/>
  <c r="G1986" i="20"/>
  <c r="G1987" i="20"/>
  <c r="G1988" i="20"/>
  <c r="G1989" i="20"/>
  <c r="G1990" i="20"/>
  <c r="G1991" i="20"/>
  <c r="G1992" i="20"/>
  <c r="G1993" i="20"/>
  <c r="G1994" i="20"/>
  <c r="G1995" i="20"/>
  <c r="G1996" i="20"/>
  <c r="G1997" i="20"/>
  <c r="G1998" i="20"/>
  <c r="G1999" i="20"/>
  <c r="G2000" i="20"/>
  <c r="G2001" i="20"/>
  <c r="G2002" i="20"/>
  <c r="G2003" i="20"/>
  <c r="G2004" i="20"/>
  <c r="G2005" i="20"/>
  <c r="G2006" i="20"/>
  <c r="G2007" i="20"/>
  <c r="G2008" i="20"/>
  <c r="G2009" i="20"/>
  <c r="G2010" i="20"/>
  <c r="G2011" i="20"/>
  <c r="G2012" i="20"/>
  <c r="G2013" i="20"/>
  <c r="G2014" i="20"/>
  <c r="G2015" i="20"/>
  <c r="G2016" i="20"/>
  <c r="G2017" i="20"/>
  <c r="G2018" i="20"/>
  <c r="G2019" i="20"/>
  <c r="G2020" i="20"/>
  <c r="G2021" i="20"/>
  <c r="G2022" i="20"/>
  <c r="G2023" i="20"/>
  <c r="G2024" i="20"/>
  <c r="G2025" i="20"/>
  <c r="G2026" i="20"/>
  <c r="G2027" i="20"/>
  <c r="G2028" i="20"/>
  <c r="G2029" i="20"/>
  <c r="G2030" i="20"/>
  <c r="G2031" i="20"/>
  <c r="G2032" i="20"/>
  <c r="G2033" i="20"/>
  <c r="G2034" i="20"/>
  <c r="G2035" i="20"/>
  <c r="G2036" i="20"/>
  <c r="G2037" i="20"/>
  <c r="G2038" i="20"/>
  <c r="G2039" i="20"/>
  <c r="G2040" i="20"/>
  <c r="G2041" i="20"/>
  <c r="G2042" i="20"/>
  <c r="G2043" i="20"/>
  <c r="G2044" i="20"/>
  <c r="G2045" i="20"/>
  <c r="G2046" i="20"/>
  <c r="G2047" i="20"/>
  <c r="G2048" i="20"/>
  <c r="G2049" i="20"/>
  <c r="G2050" i="20"/>
  <c r="G2051" i="20"/>
  <c r="G2052" i="20"/>
  <c r="G2053" i="20"/>
  <c r="G2054" i="20"/>
  <c r="G2055" i="20"/>
  <c r="G2056" i="20"/>
  <c r="G2057" i="20"/>
  <c r="G2058" i="20"/>
  <c r="G2059" i="20"/>
  <c r="G2060" i="20"/>
  <c r="G2061" i="20"/>
  <c r="G2062" i="20"/>
  <c r="G2063" i="20"/>
  <c r="G2064" i="20"/>
  <c r="G2065" i="20"/>
  <c r="G2066" i="20"/>
  <c r="G2067" i="20"/>
  <c r="G2068" i="20"/>
  <c r="G2069" i="20"/>
  <c r="G2070" i="20"/>
  <c r="G2071" i="20"/>
  <c r="G2072" i="20"/>
  <c r="G2073" i="20"/>
  <c r="G2074" i="20"/>
  <c r="G2075" i="20"/>
  <c r="G2076" i="20"/>
  <c r="G2077" i="20"/>
  <c r="G2078" i="20"/>
  <c r="G2079" i="20"/>
  <c r="G2080" i="20"/>
  <c r="G2081" i="20"/>
  <c r="G2082" i="20"/>
  <c r="G2083" i="20"/>
  <c r="G2084" i="20"/>
  <c r="G2085" i="20"/>
  <c r="G2086" i="20"/>
  <c r="G2087" i="20"/>
  <c r="G2088" i="20"/>
  <c r="G2089" i="20"/>
  <c r="G2090" i="20"/>
  <c r="G2091" i="20"/>
  <c r="G2092" i="20"/>
  <c r="G2093" i="20"/>
  <c r="G2094" i="20"/>
  <c r="G2095" i="20"/>
  <c r="G2096" i="20"/>
  <c r="G2097" i="20"/>
  <c r="G2098" i="20"/>
  <c r="G2099" i="20"/>
  <c r="G2100" i="20"/>
  <c r="G2101" i="20"/>
  <c r="G2102" i="20"/>
  <c r="G2103" i="20"/>
  <c r="G2104" i="20"/>
  <c r="G2105" i="20"/>
  <c r="G2106" i="20"/>
  <c r="G2107" i="20"/>
  <c r="G2108" i="20"/>
  <c r="G2109" i="20"/>
  <c r="G2110" i="20"/>
  <c r="G2111" i="20"/>
  <c r="G2112" i="20"/>
  <c r="G2113" i="20"/>
  <c r="G2114" i="20"/>
  <c r="G2115" i="20"/>
  <c r="G2116" i="20"/>
  <c r="G2117" i="20"/>
  <c r="G2118" i="20"/>
  <c r="G2119" i="20"/>
  <c r="G2120" i="20"/>
  <c r="G2121" i="20"/>
  <c r="G2122" i="20"/>
  <c r="G2123" i="20"/>
  <c r="G2124" i="20"/>
  <c r="G2125" i="20"/>
  <c r="G2126" i="20"/>
  <c r="G2127" i="20"/>
  <c r="G2128" i="20"/>
  <c r="G2129" i="20"/>
  <c r="G2130" i="20"/>
  <c r="G2131" i="20"/>
  <c r="G2132" i="20"/>
  <c r="G2133" i="20"/>
  <c r="G2134" i="20"/>
  <c r="G2135" i="20"/>
  <c r="G2136" i="20"/>
  <c r="G2137" i="20"/>
  <c r="G2138" i="20"/>
  <c r="G2139" i="20"/>
  <c r="G2140" i="20"/>
  <c r="G2141" i="20"/>
  <c r="G2142" i="20"/>
  <c r="G2143" i="20"/>
  <c r="G2144" i="20"/>
  <c r="G2145" i="20"/>
  <c r="G2146" i="20"/>
  <c r="G2147" i="20"/>
  <c r="G2148" i="20"/>
  <c r="G2149" i="20"/>
  <c r="G2150" i="20"/>
  <c r="G2151" i="20"/>
  <c r="G2152" i="20"/>
  <c r="G2153" i="20"/>
  <c r="G2154" i="20"/>
  <c r="G2155" i="20"/>
  <c r="G2156" i="20"/>
  <c r="G2157" i="20"/>
  <c r="G2158" i="20"/>
  <c r="G2159" i="20"/>
  <c r="G2160" i="20"/>
  <c r="G2161" i="20"/>
  <c r="G2162" i="20"/>
  <c r="G2163" i="20"/>
  <c r="G2164" i="20"/>
  <c r="G2165" i="20"/>
  <c r="G2166" i="20"/>
  <c r="G2167" i="20"/>
  <c r="G2168" i="20"/>
  <c r="G2169" i="20"/>
  <c r="G2170" i="20"/>
  <c r="G2171" i="20"/>
  <c r="G2172" i="20"/>
  <c r="G2173" i="20"/>
  <c r="G2174" i="20"/>
  <c r="G2175" i="20"/>
  <c r="G2176" i="20"/>
  <c r="G2177" i="20"/>
  <c r="G2178" i="20"/>
  <c r="G2179" i="20"/>
  <c r="G2180" i="20"/>
  <c r="G2181" i="20"/>
  <c r="G2182" i="20"/>
  <c r="G2183" i="20"/>
  <c r="G2184" i="20"/>
  <c r="G2185" i="20"/>
  <c r="G2186" i="20"/>
  <c r="G2187" i="20"/>
  <c r="G2188" i="20"/>
  <c r="G2189" i="20"/>
  <c r="G2190" i="20"/>
  <c r="I4" i="20"/>
  <c r="I5" i="20" s="1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I84" i="20" s="1"/>
  <c r="I85" i="20" s="1"/>
  <c r="I86" i="20" s="1"/>
  <c r="I87" i="20" s="1"/>
  <c r="I88" i="20" s="1"/>
  <c r="I89" i="20" s="1"/>
  <c r="I90" i="20" s="1"/>
  <c r="I91" i="20" s="1"/>
  <c r="I92" i="20" s="1"/>
  <c r="I93" i="20" s="1"/>
  <c r="I94" i="20" s="1"/>
  <c r="I95" i="20" s="1"/>
  <c r="I96" i="20" s="1"/>
  <c r="I97" i="20" s="1"/>
  <c r="I98" i="20" s="1"/>
  <c r="I99" i="20" s="1"/>
  <c r="I100" i="20" s="1"/>
  <c r="I101" i="20" s="1"/>
  <c r="I102" i="20" s="1"/>
  <c r="I103" i="20" s="1"/>
  <c r="I104" i="20" s="1"/>
  <c r="I105" i="20" s="1"/>
  <c r="I106" i="20" s="1"/>
  <c r="I107" i="20" s="1"/>
  <c r="I108" i="20" s="1"/>
  <c r="I109" i="20" s="1"/>
  <c r="I110" i="20" s="1"/>
  <c r="I111" i="20" s="1"/>
  <c r="I112" i="20" s="1"/>
  <c r="I113" i="20" s="1"/>
  <c r="I114" i="20" s="1"/>
  <c r="I115" i="20" s="1"/>
  <c r="I116" i="20" s="1"/>
  <c r="I117" i="20" s="1"/>
  <c r="I118" i="20" s="1"/>
  <c r="I119" i="20" s="1"/>
  <c r="I120" i="20" s="1"/>
  <c r="I121" i="20" s="1"/>
  <c r="I122" i="20" s="1"/>
  <c r="I123" i="20" s="1"/>
  <c r="I124" i="20" s="1"/>
  <c r="I125" i="20" s="1"/>
  <c r="I126" i="20" s="1"/>
  <c r="I127" i="20" s="1"/>
  <c r="I128" i="20" s="1"/>
  <c r="I129" i="20" s="1"/>
  <c r="I130" i="20" s="1"/>
  <c r="I131" i="20" s="1"/>
  <c r="I132" i="20" s="1"/>
  <c r="I133" i="20" s="1"/>
  <c r="I134" i="20" s="1"/>
  <c r="I135" i="20" s="1"/>
  <c r="I136" i="20" s="1"/>
  <c r="I137" i="20" s="1"/>
  <c r="I138" i="20" s="1"/>
  <c r="I139" i="20" s="1"/>
  <c r="I140" i="20" s="1"/>
  <c r="I141" i="20" s="1"/>
  <c r="I142" i="20" s="1"/>
  <c r="I143" i="20" s="1"/>
  <c r="I144" i="20" s="1"/>
  <c r="I145" i="20" s="1"/>
  <c r="I146" i="20" s="1"/>
  <c r="I147" i="20" s="1"/>
  <c r="I148" i="20" s="1"/>
  <c r="I149" i="20" s="1"/>
  <c r="I150" i="20" s="1"/>
  <c r="I151" i="20" s="1"/>
  <c r="I152" i="20" s="1"/>
  <c r="I153" i="20" s="1"/>
  <c r="I154" i="20" s="1"/>
  <c r="I155" i="20" s="1"/>
  <c r="I156" i="20" s="1"/>
  <c r="I157" i="20" s="1"/>
  <c r="I158" i="20" s="1"/>
  <c r="I159" i="20" s="1"/>
  <c r="I160" i="20" s="1"/>
  <c r="I161" i="20" s="1"/>
  <c r="I162" i="20" s="1"/>
  <c r="I163" i="20" s="1"/>
  <c r="I164" i="20" s="1"/>
  <c r="I165" i="20" s="1"/>
  <c r="I166" i="20" s="1"/>
  <c r="I167" i="20" s="1"/>
  <c r="I168" i="20" s="1"/>
  <c r="I169" i="20" s="1"/>
  <c r="I170" i="20" s="1"/>
  <c r="I171" i="20" s="1"/>
  <c r="I172" i="20" s="1"/>
  <c r="I173" i="20" s="1"/>
  <c r="I174" i="20" s="1"/>
  <c r="I175" i="20" s="1"/>
  <c r="I176" i="20" s="1"/>
  <c r="I177" i="20" s="1"/>
  <c r="I178" i="20" s="1"/>
  <c r="I179" i="20" s="1"/>
  <c r="I180" i="20" s="1"/>
  <c r="I181" i="20" s="1"/>
  <c r="I182" i="20" s="1"/>
  <c r="I183" i="20" s="1"/>
  <c r="I184" i="20" s="1"/>
  <c r="I185" i="20" s="1"/>
  <c r="I186" i="20" s="1"/>
  <c r="I187" i="20" s="1"/>
  <c r="I188" i="20" s="1"/>
  <c r="I189" i="20" s="1"/>
  <c r="I190" i="20" s="1"/>
  <c r="I191" i="20" s="1"/>
  <c r="I192" i="20" s="1"/>
  <c r="I193" i="20" s="1"/>
  <c r="I194" i="20" s="1"/>
  <c r="I195" i="20" s="1"/>
  <c r="I196" i="20" s="1"/>
  <c r="I197" i="20" s="1"/>
  <c r="I198" i="20" s="1"/>
  <c r="I199" i="20" s="1"/>
  <c r="I200" i="20" s="1"/>
  <c r="I201" i="20" s="1"/>
  <c r="I202" i="20" s="1"/>
  <c r="I203" i="20" s="1"/>
  <c r="I204" i="20" s="1"/>
  <c r="I205" i="20" s="1"/>
  <c r="I206" i="20" s="1"/>
  <c r="I207" i="20" s="1"/>
  <c r="I208" i="20" s="1"/>
  <c r="I209" i="20" s="1"/>
  <c r="I210" i="20" s="1"/>
  <c r="I211" i="20" s="1"/>
  <c r="I212" i="20" s="1"/>
  <c r="I213" i="20" s="1"/>
  <c r="I214" i="20" s="1"/>
  <c r="I215" i="20" s="1"/>
  <c r="I216" i="20" s="1"/>
  <c r="I217" i="20" s="1"/>
  <c r="I218" i="20" s="1"/>
  <c r="I219" i="20" s="1"/>
  <c r="I220" i="20" s="1"/>
  <c r="I221" i="20" s="1"/>
  <c r="I222" i="20" s="1"/>
  <c r="I223" i="20" s="1"/>
  <c r="I224" i="20" s="1"/>
  <c r="I225" i="20" s="1"/>
  <c r="I226" i="20" s="1"/>
  <c r="I227" i="20" s="1"/>
  <c r="I228" i="20" s="1"/>
  <c r="I229" i="20" s="1"/>
  <c r="I230" i="20" s="1"/>
  <c r="I231" i="20" s="1"/>
  <c r="I232" i="20" s="1"/>
  <c r="I233" i="20" s="1"/>
  <c r="I234" i="20" s="1"/>
  <c r="I235" i="20" s="1"/>
  <c r="I236" i="20" s="1"/>
  <c r="I237" i="20" s="1"/>
  <c r="I238" i="20" s="1"/>
  <c r="I239" i="20" s="1"/>
  <c r="I240" i="20" s="1"/>
  <c r="I241" i="20" s="1"/>
  <c r="I242" i="20" s="1"/>
  <c r="I243" i="20" s="1"/>
  <c r="I244" i="20" s="1"/>
  <c r="I245" i="20" s="1"/>
  <c r="I246" i="20" s="1"/>
  <c r="I247" i="20" s="1"/>
  <c r="I248" i="20" s="1"/>
  <c r="I249" i="20" s="1"/>
  <c r="I250" i="20" s="1"/>
  <c r="I251" i="20" s="1"/>
  <c r="I252" i="20" s="1"/>
  <c r="I253" i="20" s="1"/>
  <c r="I254" i="20" s="1"/>
  <c r="I255" i="20" s="1"/>
  <c r="I256" i="20" s="1"/>
  <c r="I257" i="20" s="1"/>
  <c r="I258" i="20" s="1"/>
  <c r="I259" i="20" s="1"/>
  <c r="I260" i="20" s="1"/>
  <c r="I261" i="20" s="1"/>
  <c r="I262" i="20" s="1"/>
  <c r="I263" i="20" s="1"/>
  <c r="I264" i="20" s="1"/>
  <c r="I265" i="20" s="1"/>
  <c r="I266" i="20" s="1"/>
  <c r="I267" i="20" s="1"/>
  <c r="I268" i="20" s="1"/>
  <c r="I269" i="20" s="1"/>
  <c r="I270" i="20" s="1"/>
  <c r="I271" i="20" s="1"/>
  <c r="I272" i="20" s="1"/>
  <c r="I273" i="20" s="1"/>
  <c r="I274" i="20" s="1"/>
  <c r="I275" i="20" s="1"/>
  <c r="I276" i="20" s="1"/>
  <c r="I277" i="20" s="1"/>
  <c r="I278" i="20" s="1"/>
  <c r="I279" i="20" s="1"/>
  <c r="I280" i="20" s="1"/>
  <c r="I281" i="20" s="1"/>
  <c r="I282" i="20" s="1"/>
  <c r="I283" i="20" s="1"/>
  <c r="I284" i="20" s="1"/>
  <c r="I285" i="20" s="1"/>
  <c r="I286" i="20" s="1"/>
  <c r="I287" i="20" s="1"/>
  <c r="I288" i="20" s="1"/>
  <c r="I289" i="20" s="1"/>
  <c r="I290" i="20" s="1"/>
  <c r="I291" i="20" s="1"/>
  <c r="I292" i="20" s="1"/>
  <c r="I293" i="20" s="1"/>
  <c r="I294" i="20" s="1"/>
  <c r="I295" i="20" s="1"/>
  <c r="I296" i="20" s="1"/>
  <c r="I297" i="20" s="1"/>
  <c r="I298" i="20" s="1"/>
  <c r="I299" i="20" s="1"/>
  <c r="I300" i="20" s="1"/>
  <c r="I301" i="20" s="1"/>
  <c r="I302" i="20" s="1"/>
  <c r="I303" i="20" s="1"/>
  <c r="I304" i="20" s="1"/>
  <c r="I305" i="20" s="1"/>
  <c r="I306" i="20" s="1"/>
  <c r="I307" i="20" s="1"/>
  <c r="I308" i="20" s="1"/>
  <c r="I309" i="20" s="1"/>
  <c r="I310" i="20" s="1"/>
  <c r="I311" i="20" s="1"/>
  <c r="I312" i="20" s="1"/>
  <c r="I313" i="20" s="1"/>
  <c r="I314" i="20" s="1"/>
  <c r="I315" i="20" s="1"/>
  <c r="I316" i="20" s="1"/>
  <c r="I317" i="20" s="1"/>
  <c r="I318" i="20" s="1"/>
  <c r="I319" i="20" s="1"/>
  <c r="I320" i="20" s="1"/>
  <c r="I321" i="20" s="1"/>
  <c r="I322" i="20" s="1"/>
  <c r="I323" i="20" s="1"/>
  <c r="I324" i="20" s="1"/>
  <c r="I325" i="20" s="1"/>
  <c r="I326" i="20" s="1"/>
  <c r="I327" i="20" s="1"/>
  <c r="I328" i="20" s="1"/>
  <c r="I329" i="20" s="1"/>
  <c r="I330" i="20" s="1"/>
  <c r="I331" i="20" s="1"/>
  <c r="I332" i="20" s="1"/>
  <c r="I333" i="20" s="1"/>
  <c r="I334" i="20" s="1"/>
  <c r="I335" i="20" s="1"/>
  <c r="I336" i="20" s="1"/>
  <c r="I337" i="20" s="1"/>
  <c r="I338" i="20" s="1"/>
  <c r="I339" i="20" s="1"/>
  <c r="I340" i="20" s="1"/>
  <c r="I341" i="20" s="1"/>
  <c r="I342" i="20" s="1"/>
  <c r="I343" i="20" s="1"/>
  <c r="I344" i="20" s="1"/>
  <c r="I345" i="20" s="1"/>
  <c r="I346" i="20" s="1"/>
  <c r="I347" i="20" s="1"/>
  <c r="I348" i="20" s="1"/>
  <c r="I349" i="20" s="1"/>
  <c r="I350" i="20" s="1"/>
  <c r="I351" i="20" s="1"/>
  <c r="I352" i="20" s="1"/>
  <c r="I353" i="20" s="1"/>
  <c r="I354" i="20" s="1"/>
  <c r="I355" i="20" s="1"/>
  <c r="I356" i="20" s="1"/>
  <c r="I357" i="20" s="1"/>
  <c r="I358" i="20" s="1"/>
  <c r="I359" i="20" s="1"/>
  <c r="I360" i="20" s="1"/>
  <c r="I361" i="20" s="1"/>
  <c r="I362" i="20" s="1"/>
  <c r="I363" i="20" s="1"/>
  <c r="I364" i="20" s="1"/>
  <c r="I365" i="20" s="1"/>
  <c r="I366" i="20" s="1"/>
  <c r="I367" i="20" s="1"/>
  <c r="I368" i="20" s="1"/>
  <c r="I369" i="20" s="1"/>
  <c r="I370" i="20" s="1"/>
  <c r="I371" i="20" s="1"/>
  <c r="I372" i="20" s="1"/>
  <c r="I373" i="20" s="1"/>
  <c r="I374" i="20" s="1"/>
  <c r="I375" i="20" s="1"/>
  <c r="I376" i="20" s="1"/>
  <c r="I377" i="20" s="1"/>
  <c r="I378" i="20" s="1"/>
  <c r="I379" i="20" s="1"/>
  <c r="I380" i="20" s="1"/>
  <c r="I381" i="20" s="1"/>
  <c r="I382" i="20" s="1"/>
  <c r="I383" i="20" s="1"/>
  <c r="I384" i="20" s="1"/>
  <c r="I385" i="20" s="1"/>
  <c r="I386" i="20" s="1"/>
  <c r="I387" i="20" s="1"/>
  <c r="I388" i="20" s="1"/>
  <c r="I389" i="20" s="1"/>
  <c r="I390" i="20" s="1"/>
  <c r="I391" i="20" s="1"/>
  <c r="I392" i="20" s="1"/>
  <c r="I393" i="20" s="1"/>
  <c r="I394" i="20" s="1"/>
  <c r="I395" i="20" s="1"/>
  <c r="I396" i="20" s="1"/>
  <c r="I397" i="20" s="1"/>
  <c r="I398" i="20" s="1"/>
  <c r="I399" i="20" s="1"/>
  <c r="I400" i="20" s="1"/>
  <c r="I401" i="20" s="1"/>
  <c r="I402" i="20" s="1"/>
  <c r="I403" i="20" s="1"/>
  <c r="I404" i="20" s="1"/>
  <c r="I405" i="20" s="1"/>
  <c r="I406" i="20" s="1"/>
  <c r="I407" i="20" s="1"/>
  <c r="I408" i="20" s="1"/>
  <c r="I409" i="20" s="1"/>
  <c r="I410" i="20" s="1"/>
  <c r="I411" i="20" s="1"/>
  <c r="I412" i="20" s="1"/>
  <c r="I413" i="20" s="1"/>
  <c r="I414" i="20" s="1"/>
  <c r="I415" i="20" s="1"/>
  <c r="I416" i="20" s="1"/>
  <c r="I417" i="20" s="1"/>
  <c r="I418" i="20" s="1"/>
  <c r="I419" i="20" s="1"/>
  <c r="I420" i="20" s="1"/>
  <c r="I421" i="20" s="1"/>
  <c r="I422" i="20" s="1"/>
  <c r="I423" i="20" s="1"/>
  <c r="I424" i="20" s="1"/>
  <c r="I425" i="20" s="1"/>
  <c r="I426" i="20" s="1"/>
  <c r="I427" i="20" s="1"/>
  <c r="I428" i="20" s="1"/>
  <c r="I429" i="20" s="1"/>
  <c r="I430" i="20" s="1"/>
  <c r="I431" i="20" s="1"/>
  <c r="I432" i="20" s="1"/>
  <c r="I433" i="20" s="1"/>
  <c r="I434" i="20" s="1"/>
  <c r="I435" i="20" s="1"/>
  <c r="I436" i="20" s="1"/>
  <c r="I437" i="20" s="1"/>
  <c r="I438" i="20" s="1"/>
  <c r="I439" i="20" s="1"/>
  <c r="I440" i="20" s="1"/>
  <c r="I441" i="20" s="1"/>
  <c r="I442" i="20" s="1"/>
  <c r="I443" i="20" s="1"/>
  <c r="I444" i="20" s="1"/>
  <c r="I445" i="20" s="1"/>
  <c r="I446" i="20" s="1"/>
  <c r="I447" i="20" s="1"/>
  <c r="I448" i="20" s="1"/>
  <c r="I449" i="20" s="1"/>
  <c r="I450" i="20" s="1"/>
  <c r="I451" i="20" s="1"/>
  <c r="I452" i="20" s="1"/>
  <c r="I453" i="20" s="1"/>
  <c r="I454" i="20" s="1"/>
  <c r="I455" i="20" s="1"/>
  <c r="I456" i="20" s="1"/>
  <c r="I457" i="20" s="1"/>
  <c r="I458" i="20" s="1"/>
  <c r="I459" i="20" s="1"/>
  <c r="I460" i="20" s="1"/>
  <c r="I461" i="20" s="1"/>
  <c r="I462" i="20" s="1"/>
  <c r="I463" i="20" s="1"/>
  <c r="I464" i="20" s="1"/>
  <c r="I465" i="20" s="1"/>
  <c r="I466" i="20" s="1"/>
  <c r="I467" i="20" s="1"/>
  <c r="I468" i="20" s="1"/>
  <c r="I469" i="20" s="1"/>
  <c r="I470" i="20" s="1"/>
  <c r="I471" i="20" s="1"/>
  <c r="I472" i="20" s="1"/>
  <c r="I473" i="20" s="1"/>
  <c r="I474" i="20" s="1"/>
  <c r="I475" i="20" s="1"/>
  <c r="I476" i="20" s="1"/>
  <c r="I477" i="20" s="1"/>
  <c r="I478" i="20" s="1"/>
  <c r="I479" i="20" s="1"/>
  <c r="I480" i="20" s="1"/>
  <c r="I481" i="20" s="1"/>
  <c r="I482" i="20" s="1"/>
  <c r="I483" i="20" s="1"/>
  <c r="I484" i="20" s="1"/>
  <c r="I485" i="20" s="1"/>
  <c r="I486" i="20" s="1"/>
  <c r="I487" i="20" s="1"/>
  <c r="I488" i="20" s="1"/>
  <c r="I489" i="20" s="1"/>
  <c r="I490" i="20" s="1"/>
  <c r="I491" i="20" s="1"/>
  <c r="I492" i="20" s="1"/>
  <c r="I493" i="20" s="1"/>
  <c r="I494" i="20" s="1"/>
  <c r="I495" i="20" s="1"/>
  <c r="I496" i="20" s="1"/>
  <c r="I497" i="20" s="1"/>
  <c r="I498" i="20" s="1"/>
  <c r="I499" i="20" s="1"/>
  <c r="I500" i="20" s="1"/>
  <c r="I501" i="20" s="1"/>
  <c r="I502" i="20" s="1"/>
  <c r="I503" i="20" s="1"/>
  <c r="I504" i="20" s="1"/>
  <c r="I505" i="20" s="1"/>
  <c r="I506" i="20" s="1"/>
  <c r="I507" i="20" s="1"/>
  <c r="I508" i="20" s="1"/>
  <c r="I509" i="20" s="1"/>
  <c r="I510" i="20" s="1"/>
  <c r="I511" i="20" s="1"/>
  <c r="I512" i="20" s="1"/>
  <c r="I513" i="20" s="1"/>
  <c r="I514" i="20" s="1"/>
  <c r="I515" i="20" s="1"/>
  <c r="I516" i="20" s="1"/>
  <c r="I517" i="20" s="1"/>
  <c r="I518" i="20" s="1"/>
  <c r="I519" i="20" s="1"/>
  <c r="I520" i="20" s="1"/>
  <c r="I521" i="20" s="1"/>
  <c r="I522" i="20" s="1"/>
  <c r="I523" i="20" s="1"/>
  <c r="I524" i="20" s="1"/>
  <c r="I525" i="20" s="1"/>
  <c r="I526" i="20" s="1"/>
  <c r="I527" i="20" s="1"/>
  <c r="I528" i="20" s="1"/>
  <c r="I529" i="20" s="1"/>
  <c r="I530" i="20" s="1"/>
  <c r="I531" i="20" s="1"/>
  <c r="I532" i="20" s="1"/>
  <c r="I533" i="20" s="1"/>
  <c r="I534" i="20" s="1"/>
  <c r="I535" i="20" s="1"/>
  <c r="I536" i="20" s="1"/>
  <c r="I537" i="20" s="1"/>
  <c r="I538" i="20" s="1"/>
  <c r="I539" i="20" s="1"/>
  <c r="I540" i="20" s="1"/>
  <c r="I541" i="20" s="1"/>
  <c r="I542" i="20" s="1"/>
  <c r="I543" i="20" s="1"/>
  <c r="I544" i="20" s="1"/>
  <c r="I545" i="20" s="1"/>
  <c r="I546" i="20" s="1"/>
  <c r="I547" i="20" s="1"/>
  <c r="I548" i="20" s="1"/>
  <c r="I549" i="20" s="1"/>
  <c r="I550" i="20" s="1"/>
  <c r="I551" i="20" s="1"/>
  <c r="I552" i="20" s="1"/>
  <c r="I553" i="20" s="1"/>
  <c r="I554" i="20" s="1"/>
  <c r="I555" i="20" s="1"/>
  <c r="I556" i="20" s="1"/>
  <c r="I557" i="20" s="1"/>
  <c r="I558" i="20" s="1"/>
  <c r="I559" i="20" s="1"/>
  <c r="I560" i="20" s="1"/>
  <c r="I561" i="20" s="1"/>
  <c r="I562" i="20" s="1"/>
  <c r="I563" i="20" s="1"/>
  <c r="I564" i="20" s="1"/>
  <c r="I565" i="20" s="1"/>
  <c r="I566" i="20" s="1"/>
  <c r="I567" i="20" s="1"/>
  <c r="I568" i="20" s="1"/>
  <c r="I569" i="20" s="1"/>
  <c r="I570" i="20" s="1"/>
  <c r="I571" i="20" s="1"/>
  <c r="I572" i="20" s="1"/>
  <c r="I573" i="20" s="1"/>
  <c r="I574" i="20" s="1"/>
  <c r="I575" i="20" s="1"/>
  <c r="I576" i="20" s="1"/>
  <c r="I577" i="20" s="1"/>
  <c r="I578" i="20" s="1"/>
  <c r="I579" i="20" s="1"/>
  <c r="I580" i="20" s="1"/>
  <c r="I581" i="20" s="1"/>
  <c r="I582" i="20" s="1"/>
  <c r="I583" i="20" s="1"/>
  <c r="I584" i="20" s="1"/>
  <c r="I585" i="20" s="1"/>
  <c r="I586" i="20" s="1"/>
  <c r="I587" i="20" s="1"/>
  <c r="I588" i="20" s="1"/>
  <c r="I589" i="20" s="1"/>
  <c r="I590" i="20" s="1"/>
  <c r="I591" i="20" s="1"/>
  <c r="I592" i="20" s="1"/>
  <c r="I593" i="20" s="1"/>
  <c r="I594" i="20" s="1"/>
  <c r="I595" i="20" s="1"/>
  <c r="I596" i="20" s="1"/>
  <c r="I597" i="20" s="1"/>
  <c r="I598" i="20" s="1"/>
  <c r="I599" i="20" s="1"/>
  <c r="I600" i="20" s="1"/>
  <c r="I601" i="20" s="1"/>
  <c r="I602" i="20" s="1"/>
  <c r="I603" i="20" s="1"/>
  <c r="I604" i="20" s="1"/>
  <c r="I605" i="20" s="1"/>
  <c r="I606" i="20" s="1"/>
  <c r="I607" i="20" s="1"/>
  <c r="I608" i="20" s="1"/>
  <c r="I609" i="20" s="1"/>
  <c r="I610" i="20" s="1"/>
  <c r="I611" i="20" s="1"/>
  <c r="I612" i="20" s="1"/>
  <c r="I613" i="20" s="1"/>
  <c r="I614" i="20" s="1"/>
  <c r="I615" i="20" s="1"/>
  <c r="I616" i="20" s="1"/>
  <c r="I617" i="20" s="1"/>
  <c r="I618" i="20" s="1"/>
  <c r="I619" i="20" s="1"/>
  <c r="I620" i="20" s="1"/>
  <c r="I621" i="20" s="1"/>
  <c r="I622" i="20" s="1"/>
  <c r="I623" i="20" s="1"/>
  <c r="I624" i="20" s="1"/>
  <c r="I625" i="20" s="1"/>
  <c r="I626" i="20" s="1"/>
  <c r="I627" i="20" s="1"/>
  <c r="I628" i="20" s="1"/>
  <c r="I629" i="20" s="1"/>
  <c r="I630" i="20" s="1"/>
  <c r="I631" i="20" s="1"/>
  <c r="I632" i="20" s="1"/>
  <c r="I633" i="20" s="1"/>
  <c r="I634" i="20" s="1"/>
  <c r="I635" i="20" s="1"/>
  <c r="I636" i="20" s="1"/>
  <c r="I637" i="20" s="1"/>
  <c r="I638" i="20" s="1"/>
  <c r="I639" i="20" s="1"/>
  <c r="I640" i="20" s="1"/>
  <c r="I641" i="20" s="1"/>
  <c r="I642" i="20" s="1"/>
  <c r="I643" i="20" s="1"/>
  <c r="I644" i="20" s="1"/>
  <c r="I645" i="20" s="1"/>
  <c r="I646" i="20" s="1"/>
  <c r="I647" i="20" s="1"/>
  <c r="I648" i="20" s="1"/>
  <c r="I649" i="20" s="1"/>
  <c r="I650" i="20" s="1"/>
  <c r="I651" i="20" s="1"/>
  <c r="I652" i="20" s="1"/>
  <c r="I653" i="20" s="1"/>
  <c r="I654" i="20" s="1"/>
  <c r="I655" i="20" s="1"/>
  <c r="I656" i="20" s="1"/>
  <c r="I657" i="20" s="1"/>
  <c r="I658" i="20" s="1"/>
  <c r="I659" i="20" s="1"/>
  <c r="I660" i="20" s="1"/>
  <c r="I661" i="20" s="1"/>
  <c r="I662" i="20" s="1"/>
  <c r="I663" i="20" s="1"/>
  <c r="I664" i="20" s="1"/>
  <c r="I665" i="20" s="1"/>
  <c r="I666" i="20" s="1"/>
  <c r="I667" i="20" s="1"/>
  <c r="I668" i="20" s="1"/>
  <c r="I669" i="20" s="1"/>
  <c r="I670" i="20" s="1"/>
  <c r="I671" i="20" s="1"/>
  <c r="I672" i="20" s="1"/>
  <c r="I673" i="20" s="1"/>
  <c r="I674" i="20" s="1"/>
  <c r="I675" i="20" s="1"/>
  <c r="I676" i="20" s="1"/>
  <c r="I677" i="20" s="1"/>
  <c r="I678" i="20" s="1"/>
  <c r="I679" i="20" s="1"/>
  <c r="I680" i="20" s="1"/>
  <c r="I681" i="20" s="1"/>
  <c r="I682" i="20" s="1"/>
  <c r="I683" i="20" s="1"/>
  <c r="I684" i="20" s="1"/>
  <c r="I685" i="20" s="1"/>
  <c r="I686" i="20" s="1"/>
  <c r="I687" i="20" s="1"/>
  <c r="I688" i="20" s="1"/>
  <c r="I689" i="20" s="1"/>
  <c r="I690" i="20" s="1"/>
  <c r="I691" i="20" s="1"/>
  <c r="I692" i="20" s="1"/>
  <c r="I693" i="20" s="1"/>
  <c r="I694" i="20" s="1"/>
  <c r="I695" i="20" s="1"/>
  <c r="I696" i="20" s="1"/>
  <c r="I697" i="20" s="1"/>
  <c r="I698" i="20" s="1"/>
  <c r="I699" i="20" s="1"/>
  <c r="I700" i="20" s="1"/>
  <c r="I701" i="20" s="1"/>
  <c r="I702" i="20" s="1"/>
  <c r="I703" i="20" s="1"/>
  <c r="I704" i="20" s="1"/>
  <c r="I705" i="20" s="1"/>
  <c r="I706" i="20" s="1"/>
  <c r="I707" i="20" s="1"/>
  <c r="I708" i="20" s="1"/>
  <c r="I709" i="20" s="1"/>
  <c r="I710" i="20" s="1"/>
  <c r="I711" i="20" s="1"/>
  <c r="I712" i="20" s="1"/>
  <c r="I713" i="20" s="1"/>
  <c r="I714" i="20" s="1"/>
  <c r="I715" i="20" s="1"/>
  <c r="I716" i="20" s="1"/>
  <c r="I717" i="20" s="1"/>
  <c r="I718" i="20" s="1"/>
  <c r="I719" i="20" s="1"/>
  <c r="I720" i="20" s="1"/>
  <c r="I721" i="20" s="1"/>
  <c r="I722" i="20" s="1"/>
  <c r="I723" i="20" s="1"/>
  <c r="I724" i="20" s="1"/>
  <c r="I725" i="20" s="1"/>
  <c r="I726" i="20" s="1"/>
  <c r="I727" i="20" s="1"/>
  <c r="I728" i="20" s="1"/>
  <c r="I729" i="20" s="1"/>
  <c r="I730" i="20" s="1"/>
  <c r="I731" i="20" s="1"/>
  <c r="I732" i="20" s="1"/>
  <c r="I733" i="20" s="1"/>
  <c r="I734" i="20" s="1"/>
  <c r="I735" i="20" s="1"/>
  <c r="I736" i="20" s="1"/>
  <c r="I737" i="20" s="1"/>
  <c r="I738" i="20" s="1"/>
  <c r="I739" i="20" s="1"/>
  <c r="I740" i="20" s="1"/>
  <c r="I741" i="20" s="1"/>
  <c r="I742" i="20" s="1"/>
  <c r="I743" i="20" s="1"/>
  <c r="I744" i="20" s="1"/>
  <c r="I745" i="20" s="1"/>
  <c r="I746" i="20" s="1"/>
  <c r="I747" i="20" s="1"/>
  <c r="I748" i="20" s="1"/>
  <c r="I749" i="20" s="1"/>
  <c r="I750" i="20" s="1"/>
  <c r="I751" i="20" s="1"/>
  <c r="I752" i="20" s="1"/>
  <c r="I753" i="20" s="1"/>
  <c r="I754" i="20" s="1"/>
  <c r="I755" i="20" s="1"/>
  <c r="I756" i="20" s="1"/>
  <c r="I757" i="20" s="1"/>
  <c r="I758" i="20" s="1"/>
  <c r="I759" i="20" s="1"/>
  <c r="I760" i="20" s="1"/>
  <c r="I761" i="20" s="1"/>
  <c r="I762" i="20" s="1"/>
  <c r="I763" i="20" s="1"/>
  <c r="I764" i="20" s="1"/>
  <c r="I765" i="20" s="1"/>
  <c r="I766" i="20" s="1"/>
  <c r="I767" i="20" s="1"/>
  <c r="I768" i="20" s="1"/>
  <c r="I769" i="20" s="1"/>
  <c r="I770" i="20" s="1"/>
  <c r="I771" i="20" s="1"/>
  <c r="I772" i="20" s="1"/>
  <c r="I773" i="20" s="1"/>
  <c r="I774" i="20" s="1"/>
  <c r="I775" i="20" s="1"/>
  <c r="I776" i="20" s="1"/>
  <c r="I777" i="20" s="1"/>
  <c r="I778" i="20" s="1"/>
  <c r="I779" i="20" s="1"/>
  <c r="I780" i="20" s="1"/>
  <c r="I781" i="20" s="1"/>
  <c r="I782" i="20" s="1"/>
  <c r="I783" i="20" s="1"/>
  <c r="I784" i="20" s="1"/>
  <c r="I785" i="20" s="1"/>
  <c r="I786" i="20" s="1"/>
  <c r="I787" i="20" s="1"/>
  <c r="I788" i="20" s="1"/>
  <c r="I789" i="20" s="1"/>
  <c r="I790" i="20" s="1"/>
  <c r="I791" i="20" s="1"/>
  <c r="I792" i="20" s="1"/>
  <c r="I793" i="20" s="1"/>
  <c r="I794" i="20" s="1"/>
  <c r="I795" i="20" s="1"/>
  <c r="I796" i="20" s="1"/>
  <c r="I797" i="20" s="1"/>
  <c r="I798" i="20" s="1"/>
  <c r="I799" i="20" s="1"/>
  <c r="I800" i="20" s="1"/>
  <c r="I801" i="20" s="1"/>
  <c r="I802" i="20" s="1"/>
  <c r="I803" i="20" s="1"/>
  <c r="I804" i="20" s="1"/>
  <c r="I805" i="20" s="1"/>
  <c r="I806" i="20" s="1"/>
  <c r="I807" i="20" s="1"/>
  <c r="I808" i="20" s="1"/>
  <c r="I809" i="20" s="1"/>
  <c r="I810" i="20" s="1"/>
  <c r="I811" i="20" s="1"/>
  <c r="I812" i="20" s="1"/>
  <c r="I813" i="20" s="1"/>
  <c r="I814" i="20" s="1"/>
  <c r="I815" i="20" s="1"/>
  <c r="I816" i="20" s="1"/>
  <c r="I817" i="20" s="1"/>
  <c r="I818" i="20" s="1"/>
  <c r="I819" i="20" s="1"/>
  <c r="I820" i="20" s="1"/>
  <c r="I821" i="20" s="1"/>
  <c r="I822" i="20" s="1"/>
  <c r="I823" i="20" s="1"/>
  <c r="I824" i="20" s="1"/>
  <c r="I825" i="20" s="1"/>
  <c r="I826" i="20" s="1"/>
  <c r="I827" i="20" s="1"/>
  <c r="I828" i="20" s="1"/>
  <c r="I829" i="20" s="1"/>
  <c r="I830" i="20" s="1"/>
  <c r="I831" i="20" s="1"/>
  <c r="I832" i="20" s="1"/>
  <c r="I833" i="20" s="1"/>
  <c r="I834" i="20" s="1"/>
  <c r="I835" i="20" s="1"/>
  <c r="I836" i="20" s="1"/>
  <c r="I3" i="20"/>
  <c r="F2190" i="20"/>
  <c r="F2189" i="20"/>
  <c r="F2188" i="20"/>
  <c r="F2187" i="20"/>
  <c r="F2186" i="20"/>
  <c r="F2185" i="20"/>
  <c r="F2184" i="20"/>
  <c r="F2183" i="20"/>
  <c r="F2182" i="20"/>
  <c r="F2181" i="20"/>
  <c r="F2180" i="20"/>
  <c r="F2179" i="20"/>
  <c r="F2178" i="20"/>
  <c r="F2177" i="20"/>
  <c r="F2176" i="20"/>
  <c r="F2175" i="20"/>
  <c r="F2174" i="20"/>
  <c r="F2173" i="20"/>
  <c r="F2172" i="20"/>
  <c r="F2171" i="20"/>
  <c r="F2170" i="20"/>
  <c r="F2169" i="20"/>
  <c r="F2168" i="20"/>
  <c r="F2167" i="20"/>
  <c r="F2166" i="20"/>
  <c r="F2165" i="20"/>
  <c r="F2164" i="20"/>
  <c r="F2163" i="20"/>
  <c r="F2162" i="20"/>
  <c r="F2161" i="20"/>
  <c r="F2160" i="20"/>
  <c r="F2159" i="20"/>
  <c r="F2158" i="20"/>
  <c r="F2157" i="20"/>
  <c r="F2156" i="20"/>
  <c r="F2155" i="20"/>
  <c r="F2154" i="20"/>
  <c r="F2153" i="20"/>
  <c r="F2152" i="20"/>
  <c r="F2151" i="20"/>
  <c r="F2150" i="20"/>
  <c r="F2149" i="20"/>
  <c r="F2148" i="20"/>
  <c r="F2147" i="20"/>
  <c r="F2146" i="20"/>
  <c r="F2145" i="20"/>
  <c r="F2144" i="20"/>
  <c r="F2143" i="20"/>
  <c r="F2142" i="20"/>
  <c r="F2141" i="20"/>
  <c r="F2140" i="20"/>
  <c r="F2139" i="20"/>
  <c r="F2138" i="20"/>
  <c r="F2137" i="20"/>
  <c r="F2136" i="20"/>
  <c r="F2135" i="20"/>
  <c r="F2134" i="20"/>
  <c r="F2133" i="20"/>
  <c r="F2132" i="20"/>
  <c r="F2131" i="20"/>
  <c r="F2130" i="20"/>
  <c r="F2129" i="20"/>
  <c r="F2128" i="20"/>
  <c r="F2127" i="20"/>
  <c r="F2126" i="20"/>
  <c r="F2125" i="20"/>
  <c r="F2124" i="20"/>
  <c r="F2123" i="20"/>
  <c r="F2122" i="20"/>
  <c r="F2121" i="20"/>
  <c r="F2120" i="20"/>
  <c r="F2119" i="20"/>
  <c r="F2118" i="20"/>
  <c r="F2117" i="20"/>
  <c r="F2116" i="20"/>
  <c r="F2115" i="20"/>
  <c r="F2114" i="20"/>
  <c r="F2113" i="20"/>
  <c r="F2112" i="20"/>
  <c r="F2111" i="20"/>
  <c r="F2110" i="20"/>
  <c r="F2109" i="20"/>
  <c r="F2108" i="20"/>
  <c r="F2107" i="20"/>
  <c r="F2106" i="20"/>
  <c r="F2105" i="20"/>
  <c r="F2104" i="20"/>
  <c r="F2103" i="20"/>
  <c r="F2102" i="20"/>
  <c r="F2101" i="20"/>
  <c r="F2100" i="20"/>
  <c r="F2099" i="20"/>
  <c r="F2098" i="20"/>
  <c r="F2097" i="20"/>
  <c r="F2096" i="20"/>
  <c r="F2095" i="20"/>
  <c r="F2094" i="20"/>
  <c r="F2093" i="20"/>
  <c r="F2092" i="20"/>
  <c r="F2091" i="20"/>
  <c r="F2090" i="20"/>
  <c r="F2089" i="20"/>
  <c r="F2088" i="20"/>
  <c r="F2087" i="20"/>
  <c r="F2086" i="20"/>
  <c r="F2085" i="20"/>
  <c r="F2084" i="20"/>
  <c r="F2083" i="20"/>
  <c r="F2082" i="20"/>
  <c r="F2081" i="20"/>
  <c r="F2080" i="20"/>
  <c r="F2079" i="20"/>
  <c r="F2078" i="20"/>
  <c r="F2077" i="20"/>
  <c r="F2076" i="20"/>
  <c r="F2075" i="20"/>
  <c r="F2074" i="20"/>
  <c r="F2073" i="20"/>
  <c r="F2072" i="20"/>
  <c r="F2071" i="20"/>
  <c r="F2070" i="20"/>
  <c r="F2069" i="20"/>
  <c r="F2068" i="20"/>
  <c r="F2067" i="20"/>
  <c r="F2066" i="20"/>
  <c r="F2065" i="20"/>
  <c r="F2064" i="20"/>
  <c r="F2063" i="20"/>
  <c r="F2062" i="20"/>
  <c r="F2061" i="20"/>
  <c r="F2060" i="20"/>
  <c r="F2059" i="20"/>
  <c r="F2058" i="20"/>
  <c r="F2057" i="20"/>
  <c r="F2056" i="20"/>
  <c r="F2055" i="20"/>
  <c r="F2054" i="20"/>
  <c r="F2053" i="20"/>
  <c r="F2052" i="20"/>
  <c r="F2051" i="20"/>
  <c r="F2050" i="20"/>
  <c r="F2049" i="20"/>
  <c r="F2048" i="20"/>
  <c r="F2047" i="20"/>
  <c r="F2046" i="20"/>
  <c r="F2045" i="20"/>
  <c r="F2044" i="20"/>
  <c r="F2043" i="20"/>
  <c r="F2042" i="20"/>
  <c r="F2041" i="20"/>
  <c r="F2040" i="20"/>
  <c r="F2039" i="20"/>
  <c r="F2038" i="20"/>
  <c r="F2037" i="20"/>
  <c r="F2036" i="20"/>
  <c r="F2035" i="20"/>
  <c r="F2034" i="20"/>
  <c r="F2033" i="20"/>
  <c r="F2032" i="20"/>
  <c r="F2031" i="20"/>
  <c r="F2030" i="20"/>
  <c r="F2029" i="20"/>
  <c r="F2028" i="20"/>
  <c r="F2027" i="20"/>
  <c r="F2026" i="20"/>
  <c r="F2025" i="20"/>
  <c r="F2024" i="20"/>
  <c r="F2023" i="20"/>
  <c r="F2022" i="20"/>
  <c r="F2021" i="20"/>
  <c r="F2020" i="20"/>
  <c r="F2019" i="20"/>
  <c r="F2018" i="20"/>
  <c r="F2017" i="20"/>
  <c r="F2016" i="20"/>
  <c r="F2015" i="20"/>
  <c r="F2014" i="20"/>
  <c r="F2013" i="20"/>
  <c r="F2012" i="20"/>
  <c r="F2011" i="20"/>
  <c r="F2010" i="20"/>
  <c r="F2009" i="20"/>
  <c r="F2008" i="20"/>
  <c r="F2007" i="20"/>
  <c r="F2006" i="20"/>
  <c r="F2005" i="20"/>
  <c r="F2004" i="20"/>
  <c r="F2003" i="20"/>
  <c r="F2002" i="20"/>
  <c r="F2001" i="20"/>
  <c r="F2000" i="20"/>
  <c r="F1999" i="20"/>
  <c r="F1998" i="20"/>
  <c r="F1997" i="20"/>
  <c r="F1996" i="20"/>
  <c r="F1995" i="20"/>
  <c r="F1994" i="20"/>
  <c r="F1993" i="20"/>
  <c r="F1992" i="20"/>
  <c r="F1991" i="20"/>
  <c r="F1990" i="20"/>
  <c r="F1989" i="20"/>
  <c r="F1988" i="20"/>
  <c r="F1987" i="20"/>
  <c r="F1986" i="20"/>
  <c r="F1985" i="20"/>
  <c r="F1984" i="20"/>
  <c r="F1983" i="20"/>
  <c r="F1982" i="20"/>
  <c r="F1981" i="20"/>
  <c r="F1980" i="20"/>
  <c r="F1979" i="20"/>
  <c r="F1978" i="20"/>
  <c r="F1977" i="20"/>
  <c r="F1976" i="20"/>
  <c r="F1975" i="20"/>
  <c r="F1974" i="20"/>
  <c r="F1973" i="20"/>
  <c r="F1972" i="20"/>
  <c r="F1971" i="20"/>
  <c r="F1970" i="20"/>
  <c r="F1969" i="20"/>
  <c r="F1968" i="20"/>
  <c r="F1967" i="20"/>
  <c r="F1966" i="20"/>
  <c r="F1965" i="20"/>
  <c r="F1964" i="20"/>
  <c r="F1963" i="20"/>
  <c r="F1962" i="20"/>
  <c r="F1961" i="20"/>
  <c r="F1960" i="20"/>
  <c r="F1959" i="20"/>
  <c r="F1958" i="20"/>
  <c r="F1957" i="20"/>
  <c r="F1956" i="20"/>
  <c r="F1955" i="20"/>
  <c r="F1954" i="20"/>
  <c r="F1953" i="20"/>
  <c r="F1952" i="20"/>
  <c r="F1951" i="20"/>
  <c r="F1950" i="20"/>
  <c r="F1949" i="20"/>
  <c r="F1948" i="20"/>
  <c r="F1947" i="20"/>
  <c r="F1946" i="20"/>
  <c r="F1945" i="20"/>
  <c r="F1944" i="20"/>
  <c r="F1943" i="20"/>
  <c r="F1942" i="20"/>
  <c r="F1941" i="20"/>
  <c r="F1940" i="20"/>
  <c r="F1939" i="20"/>
  <c r="F1938" i="20"/>
  <c r="F1937" i="20"/>
  <c r="F1936" i="20"/>
  <c r="F1935" i="20"/>
  <c r="F1934" i="20"/>
  <c r="F1933" i="20"/>
  <c r="F1932" i="20"/>
  <c r="F1931" i="20"/>
  <c r="F1930" i="20"/>
  <c r="F1929" i="20"/>
  <c r="F1928" i="20"/>
  <c r="F1927" i="20"/>
  <c r="F1926" i="20"/>
  <c r="F1925" i="20"/>
  <c r="F1924" i="20"/>
  <c r="F1923" i="20"/>
  <c r="F1922" i="20"/>
  <c r="F1921" i="20"/>
  <c r="F1920" i="20"/>
  <c r="F1919" i="20"/>
  <c r="F1918" i="20"/>
  <c r="F1917" i="20"/>
  <c r="F1916" i="20"/>
  <c r="F1915" i="20"/>
  <c r="F1914" i="20"/>
  <c r="F1913" i="20"/>
  <c r="F1912" i="20"/>
  <c r="F1911" i="20"/>
  <c r="F1910" i="20"/>
  <c r="F1909" i="20"/>
  <c r="F1908" i="20"/>
  <c r="F1907" i="20"/>
  <c r="F1906" i="20"/>
  <c r="F1905" i="20"/>
  <c r="F1904" i="20"/>
  <c r="F1903" i="20"/>
  <c r="F1902" i="20"/>
  <c r="F1901" i="20"/>
  <c r="F1900" i="20"/>
  <c r="F1899" i="20"/>
  <c r="F1898" i="20"/>
  <c r="F1897" i="20"/>
  <c r="F1896" i="20"/>
  <c r="F1895" i="20"/>
  <c r="F1894" i="20"/>
  <c r="F1893" i="20"/>
  <c r="F1892" i="20"/>
  <c r="F1891" i="20"/>
  <c r="F1890" i="20"/>
  <c r="F1889" i="20"/>
  <c r="F1888" i="20"/>
  <c r="F1887" i="20"/>
  <c r="F1886" i="20"/>
  <c r="F1885" i="20"/>
  <c r="F1884" i="20"/>
  <c r="F1883" i="20"/>
  <c r="F1882" i="20"/>
  <c r="F1881" i="20"/>
  <c r="F1880" i="20"/>
  <c r="F1879" i="20"/>
  <c r="F1878" i="20"/>
  <c r="F1877" i="20"/>
  <c r="F1876" i="20"/>
  <c r="F1875" i="20"/>
  <c r="F1874" i="20"/>
  <c r="F1873" i="20"/>
  <c r="F1872" i="20"/>
  <c r="F1871" i="20"/>
  <c r="F1870" i="20"/>
  <c r="F1869" i="20"/>
  <c r="F1868" i="20"/>
  <c r="F1867" i="20"/>
  <c r="F1866" i="20"/>
  <c r="F1865" i="20"/>
  <c r="F1864" i="20"/>
  <c r="F1863" i="20"/>
  <c r="F1862" i="20"/>
  <c r="F1861" i="20"/>
  <c r="F1860" i="20"/>
  <c r="F1859" i="20"/>
  <c r="F1858" i="20"/>
  <c r="F1857" i="20"/>
  <c r="F1856" i="20"/>
  <c r="F1855" i="20"/>
  <c r="F1854" i="20"/>
  <c r="F1853" i="20"/>
  <c r="F1852" i="20"/>
  <c r="F1851" i="20"/>
  <c r="F1850" i="20"/>
  <c r="F1849" i="20"/>
  <c r="F1848" i="20"/>
  <c r="F1847" i="20"/>
  <c r="F1846" i="20"/>
  <c r="F1845" i="20"/>
  <c r="F1844" i="20"/>
  <c r="F1843" i="20"/>
  <c r="F1842" i="20"/>
  <c r="F1841" i="20"/>
  <c r="F1840" i="20"/>
  <c r="F1839" i="20"/>
  <c r="F1838" i="20"/>
  <c r="F1837" i="20"/>
  <c r="F1836" i="20"/>
  <c r="F1835" i="20"/>
  <c r="F1834" i="20"/>
  <c r="F1833" i="20"/>
  <c r="F1832" i="20"/>
  <c r="F1831" i="20"/>
  <c r="F1830" i="20"/>
  <c r="F1829" i="20"/>
  <c r="F1828" i="20"/>
  <c r="F1827" i="20"/>
  <c r="F1826" i="20"/>
  <c r="F1825" i="20"/>
  <c r="F1824" i="20"/>
  <c r="F1823" i="20"/>
  <c r="F1822" i="20"/>
  <c r="F1821" i="20"/>
  <c r="F1820" i="20"/>
  <c r="F1819" i="20"/>
  <c r="F1818" i="20"/>
  <c r="F1817" i="20"/>
  <c r="F1816" i="20"/>
  <c r="F1815" i="20"/>
  <c r="F1814" i="20"/>
  <c r="F1813" i="20"/>
  <c r="F1812" i="20"/>
  <c r="F1811" i="20"/>
  <c r="F1810" i="20"/>
  <c r="F1809" i="20"/>
  <c r="F1808" i="20"/>
  <c r="F1807" i="20"/>
  <c r="F1806" i="20"/>
  <c r="F1805" i="20"/>
  <c r="F1804" i="20"/>
  <c r="F1803" i="20"/>
  <c r="F1802" i="20"/>
  <c r="F1801" i="20"/>
  <c r="F1800" i="20"/>
  <c r="F1799" i="20"/>
  <c r="F1798" i="20"/>
  <c r="F1797" i="20"/>
  <c r="F1796" i="20"/>
  <c r="F1795" i="20"/>
  <c r="F1794" i="20"/>
  <c r="F1793" i="20"/>
  <c r="F1792" i="20"/>
  <c r="F1791" i="20"/>
  <c r="F1790" i="20"/>
  <c r="F1789" i="20"/>
  <c r="F1788" i="20"/>
  <c r="F1787" i="20"/>
  <c r="F1786" i="20"/>
  <c r="F1785" i="20"/>
  <c r="F1784" i="20"/>
  <c r="F1783" i="20"/>
  <c r="F1782" i="20"/>
  <c r="F1781" i="20"/>
  <c r="F1780" i="20"/>
  <c r="F1779" i="20"/>
  <c r="F1778" i="20"/>
  <c r="F1777" i="20"/>
  <c r="F1776" i="20"/>
  <c r="F1775" i="20"/>
  <c r="F1774" i="20"/>
  <c r="F1773" i="20"/>
  <c r="F1772" i="20"/>
  <c r="F1771" i="20"/>
  <c r="F1770" i="20"/>
  <c r="F1769" i="20"/>
  <c r="F1768" i="20"/>
  <c r="F1767" i="20"/>
  <c r="F1766" i="20"/>
  <c r="F1765" i="20"/>
  <c r="F1764" i="20"/>
  <c r="F1763" i="20"/>
  <c r="F1762" i="20"/>
  <c r="F1761" i="20"/>
  <c r="F1760" i="20"/>
  <c r="F1759" i="20"/>
  <c r="F1758" i="20"/>
  <c r="F1757" i="20"/>
  <c r="F1756" i="20"/>
  <c r="F1755" i="20"/>
  <c r="F1754" i="20"/>
  <c r="F1753" i="20"/>
  <c r="F1752" i="20"/>
  <c r="F1751" i="20"/>
  <c r="F1750" i="20"/>
  <c r="F1749" i="20"/>
  <c r="F1748" i="20"/>
  <c r="F1747" i="20"/>
  <c r="F1746" i="20"/>
  <c r="F1745" i="20"/>
  <c r="F1744" i="20"/>
  <c r="F1743" i="20"/>
  <c r="F1742" i="20"/>
  <c r="F1741" i="20"/>
  <c r="F1740" i="20"/>
  <c r="F1739" i="20"/>
  <c r="F1738" i="20"/>
  <c r="F1737" i="20"/>
  <c r="F1736" i="20"/>
  <c r="F1735" i="20"/>
  <c r="F1734" i="20"/>
  <c r="F1733" i="20"/>
  <c r="F1732" i="20"/>
  <c r="F1731" i="20"/>
  <c r="F1730" i="20"/>
  <c r="F1729" i="20"/>
  <c r="F1728" i="20"/>
  <c r="F1727" i="20"/>
  <c r="F1726" i="20"/>
  <c r="F1725" i="20"/>
  <c r="F1724" i="20"/>
  <c r="F1723" i="20"/>
  <c r="F1722" i="20"/>
  <c r="F1721" i="20"/>
  <c r="F1720" i="20"/>
  <c r="F1719" i="20"/>
  <c r="F1718" i="20"/>
  <c r="F1717" i="20"/>
  <c r="F1716" i="20"/>
  <c r="F1715" i="20"/>
  <c r="F1714" i="20"/>
  <c r="F1713" i="20"/>
  <c r="F1712" i="20"/>
  <c r="F1711" i="20"/>
  <c r="F1710" i="20"/>
  <c r="F1709" i="20"/>
  <c r="F1708" i="20"/>
  <c r="F1707" i="20"/>
  <c r="F1706" i="20"/>
  <c r="F1705" i="20"/>
  <c r="F1704" i="20"/>
  <c r="F1703" i="20"/>
  <c r="F1702" i="20"/>
  <c r="F1701" i="20"/>
  <c r="F1700" i="20"/>
  <c r="F1699" i="20"/>
  <c r="F1698" i="20"/>
  <c r="F1697" i="20"/>
  <c r="F1696" i="20"/>
  <c r="F1695" i="20"/>
  <c r="F1694" i="20"/>
  <c r="F1693" i="20"/>
  <c r="F1692" i="20"/>
  <c r="F1691" i="20"/>
  <c r="F1690" i="20"/>
  <c r="F1689" i="20"/>
  <c r="F1688" i="20"/>
  <c r="F1687" i="20"/>
  <c r="F1686" i="20"/>
  <c r="F1685" i="20"/>
  <c r="F1684" i="20"/>
  <c r="F1683" i="20"/>
  <c r="F1682" i="20"/>
  <c r="F1681" i="20"/>
  <c r="F1680" i="20"/>
  <c r="F1679" i="20"/>
  <c r="F1678" i="20"/>
  <c r="F1677" i="20"/>
  <c r="F1676" i="20"/>
  <c r="F1675" i="20"/>
  <c r="F1674" i="20"/>
  <c r="F1673" i="20"/>
  <c r="F1672" i="20"/>
  <c r="F1671" i="20"/>
  <c r="F1670" i="20"/>
  <c r="F1669" i="20"/>
  <c r="F1668" i="20"/>
  <c r="F1667" i="20"/>
  <c r="F1666" i="20"/>
  <c r="F1665" i="20"/>
  <c r="F1664" i="20"/>
  <c r="F1663" i="20"/>
  <c r="F1662" i="20"/>
  <c r="F1661" i="20"/>
  <c r="F1660" i="20"/>
  <c r="F1659" i="20"/>
  <c r="F1658" i="20"/>
  <c r="F1657" i="20"/>
  <c r="F1656" i="20"/>
  <c r="F1655" i="20"/>
  <c r="F1654" i="20"/>
  <c r="F1653" i="20"/>
  <c r="F1652" i="20"/>
  <c r="F1651" i="20"/>
  <c r="F1650" i="20"/>
  <c r="F1649" i="20"/>
  <c r="F1648" i="20"/>
  <c r="F1647" i="20"/>
  <c r="F1646" i="20"/>
  <c r="F1645" i="20"/>
  <c r="F1644" i="20"/>
  <c r="F1643" i="20"/>
  <c r="F1642" i="20"/>
  <c r="F1641" i="20"/>
  <c r="F1640" i="20"/>
  <c r="F1639" i="20"/>
  <c r="F1638" i="20"/>
  <c r="F1637" i="20"/>
  <c r="F1636" i="20"/>
  <c r="F1635" i="20"/>
  <c r="F1634" i="20"/>
  <c r="F1633" i="20"/>
  <c r="F1632" i="20"/>
  <c r="F1631" i="20"/>
  <c r="F1630" i="20"/>
  <c r="F1629" i="20"/>
  <c r="F1628" i="20"/>
  <c r="F1627" i="20"/>
  <c r="F1626" i="20"/>
  <c r="F1625" i="20"/>
  <c r="F1624" i="20"/>
  <c r="F1623" i="20"/>
  <c r="F1622" i="20"/>
  <c r="F1621" i="20"/>
  <c r="F1620" i="20"/>
  <c r="F1619" i="20"/>
  <c r="F1618" i="20"/>
  <c r="F1617" i="20"/>
  <c r="F1616" i="20"/>
  <c r="F1615" i="20"/>
  <c r="F1614" i="20"/>
  <c r="F1613" i="20"/>
  <c r="F1612" i="20"/>
  <c r="F1611" i="20"/>
  <c r="F1610" i="20"/>
  <c r="F1609" i="20"/>
  <c r="F1608" i="20"/>
  <c r="F1607" i="20"/>
  <c r="F1606" i="20"/>
  <c r="F1605" i="20"/>
  <c r="F1604" i="20"/>
  <c r="F1603" i="20"/>
  <c r="F1602" i="20"/>
  <c r="F1601" i="20"/>
  <c r="F1600" i="20"/>
  <c r="F1599" i="20"/>
  <c r="F1598" i="20"/>
  <c r="F1597" i="20"/>
  <c r="F1596" i="20"/>
  <c r="F1595" i="20"/>
  <c r="F1594" i="20"/>
  <c r="F1593" i="20"/>
  <c r="F1592" i="20"/>
  <c r="F1591" i="20"/>
  <c r="F1590" i="20"/>
  <c r="F1589" i="20"/>
  <c r="F1588" i="20"/>
  <c r="F1587" i="20"/>
  <c r="F1586" i="20"/>
  <c r="F1585" i="20"/>
  <c r="F1584" i="20"/>
  <c r="F1583" i="20"/>
  <c r="F1582" i="20"/>
  <c r="F1581" i="20"/>
  <c r="F1580" i="20"/>
  <c r="F1579" i="20"/>
  <c r="F1578" i="20"/>
  <c r="F1577" i="20"/>
  <c r="F1576" i="20"/>
  <c r="F1575" i="20"/>
  <c r="F1574" i="20"/>
  <c r="F1573" i="20"/>
  <c r="F1572" i="20"/>
  <c r="F1571" i="20"/>
  <c r="F1570" i="20"/>
  <c r="F1569" i="20"/>
  <c r="F1568" i="20"/>
  <c r="F1567" i="20"/>
  <c r="F1566" i="20"/>
  <c r="F1565" i="20"/>
  <c r="F1564" i="20"/>
  <c r="F1563" i="20"/>
  <c r="F1562" i="20"/>
  <c r="F1561" i="20"/>
  <c r="F1560" i="20"/>
  <c r="F1559" i="20"/>
  <c r="F1558" i="20"/>
  <c r="F1557" i="20"/>
  <c r="F1556" i="20"/>
  <c r="F1555" i="20"/>
  <c r="F1554" i="20"/>
  <c r="F1553" i="20"/>
  <c r="F1552" i="20"/>
  <c r="F1551" i="20"/>
  <c r="F1550" i="20"/>
  <c r="F1549" i="20"/>
  <c r="F1548" i="20"/>
  <c r="F1547" i="20"/>
  <c r="F1546" i="20"/>
  <c r="F1545" i="20"/>
  <c r="F1544" i="20"/>
  <c r="F1543" i="20"/>
  <c r="F1542" i="20"/>
  <c r="F1541" i="20"/>
  <c r="F1540" i="20"/>
  <c r="F1539" i="20"/>
  <c r="F1538" i="20"/>
  <c r="F1537" i="20"/>
  <c r="F1536" i="20"/>
  <c r="F1535" i="20"/>
  <c r="F1534" i="20"/>
  <c r="F1533" i="20"/>
  <c r="F1532" i="20"/>
  <c r="F1531" i="20"/>
  <c r="F1530" i="20"/>
  <c r="F1529" i="20"/>
  <c r="F1528" i="20"/>
  <c r="F1527" i="20"/>
  <c r="F1526" i="20"/>
  <c r="F1525" i="20"/>
  <c r="F1524" i="20"/>
  <c r="F1523" i="20"/>
  <c r="F1522" i="20"/>
  <c r="F1521" i="20"/>
  <c r="F1520" i="20"/>
  <c r="F1519" i="20"/>
  <c r="F1518" i="20"/>
  <c r="F1517" i="20"/>
  <c r="F1516" i="20"/>
  <c r="F1515" i="20"/>
  <c r="F1514" i="20"/>
  <c r="F1513" i="20"/>
  <c r="F1512" i="20"/>
  <c r="F1511" i="20"/>
  <c r="F1510" i="20"/>
  <c r="F1509" i="20"/>
  <c r="F1508" i="20"/>
  <c r="F1507" i="20"/>
  <c r="F1506" i="20"/>
  <c r="F1505" i="20"/>
  <c r="F1504" i="20"/>
  <c r="F1503" i="20"/>
  <c r="F1502" i="20"/>
  <c r="F1501" i="20"/>
  <c r="F1500" i="20"/>
  <c r="F1499" i="20"/>
  <c r="F1498" i="20"/>
  <c r="F1497" i="20"/>
  <c r="F1496" i="20"/>
  <c r="F1495" i="20"/>
  <c r="F1494" i="20"/>
  <c r="F1493" i="20"/>
  <c r="F1492" i="20"/>
  <c r="F1491" i="20"/>
  <c r="F1490" i="20"/>
  <c r="F1489" i="20"/>
  <c r="F1488" i="20"/>
  <c r="F1487" i="20"/>
  <c r="F1486" i="20"/>
  <c r="F1485" i="20"/>
  <c r="F1484" i="20"/>
  <c r="F1483" i="20"/>
  <c r="F1482" i="20"/>
  <c r="F1481" i="20"/>
  <c r="F1480" i="20"/>
  <c r="F1479" i="20"/>
  <c r="F1478" i="20"/>
  <c r="F1477" i="20"/>
  <c r="F1476" i="20"/>
  <c r="F1475" i="20"/>
  <c r="F1474" i="20"/>
  <c r="F1473" i="20"/>
  <c r="F1472" i="20"/>
  <c r="F1471" i="20"/>
  <c r="F1470" i="20"/>
  <c r="F1469" i="20"/>
  <c r="F1468" i="20"/>
  <c r="F1467" i="20"/>
  <c r="F1466" i="20"/>
  <c r="F1465" i="20"/>
  <c r="F1464" i="20"/>
  <c r="F1463" i="20"/>
  <c r="F1462" i="20"/>
  <c r="F1461" i="20"/>
  <c r="F1460" i="20"/>
  <c r="F1459" i="20"/>
  <c r="F1458" i="20"/>
  <c r="F1457" i="20"/>
  <c r="F1456" i="20"/>
  <c r="F1455" i="20"/>
  <c r="F1454" i="20"/>
  <c r="F1453" i="20"/>
  <c r="F1452" i="20"/>
  <c r="F1451" i="20"/>
  <c r="F1450" i="20"/>
  <c r="F1449" i="20"/>
  <c r="F1448" i="20"/>
  <c r="F1447" i="20"/>
  <c r="F1446" i="20"/>
  <c r="F1445" i="20"/>
  <c r="F1444" i="20"/>
  <c r="F1443" i="20"/>
  <c r="F1442" i="20"/>
  <c r="F1441" i="20"/>
  <c r="F1440" i="20"/>
  <c r="F1439" i="20"/>
  <c r="F1438" i="20"/>
  <c r="F1437" i="20"/>
  <c r="F1436" i="20"/>
  <c r="F1435" i="20"/>
  <c r="F1434" i="20"/>
  <c r="F1433" i="20"/>
  <c r="F1432" i="20"/>
  <c r="F1431" i="20"/>
  <c r="F1430" i="20"/>
  <c r="F1429" i="20"/>
  <c r="F1428" i="20"/>
  <c r="F1427" i="20"/>
  <c r="F1426" i="20"/>
  <c r="F1425" i="20"/>
  <c r="F1424" i="20"/>
  <c r="F1423" i="20"/>
  <c r="F1422" i="20"/>
  <c r="F1421" i="20"/>
  <c r="F1420" i="20"/>
  <c r="F1419" i="20"/>
  <c r="F1418" i="20"/>
  <c r="F1417" i="20"/>
  <c r="F1416" i="20"/>
  <c r="F1415" i="20"/>
  <c r="F1414" i="20"/>
  <c r="F1413" i="20"/>
  <c r="F1412" i="20"/>
  <c r="F1411" i="20"/>
  <c r="F1410" i="20"/>
  <c r="F1409" i="20"/>
  <c r="F1408" i="20"/>
  <c r="F1407" i="20"/>
  <c r="F1406" i="20"/>
  <c r="F1405" i="20"/>
  <c r="F1404" i="20"/>
  <c r="F1403" i="20"/>
  <c r="F1402" i="20"/>
  <c r="F1401" i="20"/>
  <c r="F1400" i="20"/>
  <c r="F1399" i="20"/>
  <c r="F1398" i="20"/>
  <c r="F1397" i="20"/>
  <c r="F1396" i="20"/>
  <c r="F1395" i="20"/>
  <c r="F1394" i="20"/>
  <c r="F1393" i="20"/>
  <c r="F1392" i="20"/>
  <c r="F1391" i="20"/>
  <c r="F1390" i="20"/>
  <c r="F1389" i="20"/>
  <c r="F1388" i="20"/>
  <c r="F1387" i="20"/>
  <c r="F1386" i="20"/>
  <c r="F1385" i="20"/>
  <c r="F1384" i="20"/>
  <c r="F1383" i="20"/>
  <c r="F1382" i="20"/>
  <c r="F1381" i="20"/>
  <c r="F1380" i="20"/>
  <c r="F1379" i="20"/>
  <c r="F1378" i="20"/>
  <c r="F1377" i="20"/>
  <c r="F1376" i="20"/>
  <c r="F1375" i="20"/>
  <c r="F1374" i="20"/>
  <c r="F1373" i="20"/>
  <c r="F1372" i="20"/>
  <c r="F1371" i="20"/>
  <c r="F1370" i="20"/>
  <c r="F1369" i="20"/>
  <c r="F1368" i="20"/>
  <c r="F1367" i="20"/>
  <c r="F1366" i="20"/>
  <c r="F1365" i="20"/>
  <c r="F1364" i="20"/>
  <c r="F1363" i="20"/>
  <c r="F1362" i="20"/>
  <c r="F1361" i="20"/>
  <c r="F1360" i="20"/>
  <c r="F1359" i="20"/>
  <c r="F1358" i="20"/>
  <c r="F1357" i="20"/>
  <c r="F1356" i="20"/>
  <c r="F1355" i="20"/>
  <c r="F1354" i="20"/>
  <c r="F1353" i="20"/>
  <c r="F1352" i="20"/>
  <c r="F1351" i="20"/>
  <c r="F1350" i="20"/>
  <c r="F1349" i="20"/>
  <c r="F1348" i="20"/>
  <c r="F1347" i="20"/>
  <c r="F1346" i="20"/>
  <c r="F1345" i="20"/>
  <c r="F1344" i="20"/>
  <c r="F1343" i="20"/>
  <c r="F1342" i="20"/>
  <c r="F1341" i="20"/>
  <c r="F1340" i="20"/>
  <c r="F1339" i="20"/>
  <c r="F1338" i="20"/>
  <c r="F1337" i="20"/>
  <c r="F1336" i="20"/>
  <c r="F1335" i="20"/>
  <c r="F1334" i="20"/>
  <c r="F1333" i="20"/>
  <c r="F1332" i="20"/>
  <c r="F1331" i="20"/>
  <c r="F1330" i="20"/>
  <c r="F1329" i="20"/>
  <c r="F1328" i="20"/>
  <c r="F1327" i="20"/>
  <c r="F1326" i="20"/>
  <c r="F1325" i="20"/>
  <c r="F1324" i="20"/>
  <c r="F1323" i="20"/>
  <c r="F1322" i="20"/>
  <c r="F1321" i="20"/>
  <c r="F1320" i="20"/>
  <c r="F1319" i="20"/>
  <c r="F1318" i="20"/>
  <c r="F1317" i="20"/>
  <c r="F1316" i="20"/>
  <c r="F1315" i="20"/>
  <c r="F1314" i="20"/>
  <c r="F1313" i="20"/>
  <c r="F1312" i="20"/>
  <c r="F1311" i="20"/>
  <c r="F1310" i="20"/>
  <c r="F1309" i="20"/>
  <c r="F1308" i="20"/>
  <c r="F1307" i="20"/>
  <c r="F1306" i="20"/>
  <c r="F1305" i="20"/>
  <c r="F1304" i="20"/>
  <c r="F1303" i="20"/>
  <c r="F1302" i="20"/>
  <c r="F1301" i="20"/>
  <c r="F1300" i="20"/>
  <c r="F1299" i="20"/>
  <c r="F1298" i="20"/>
  <c r="F1297" i="20"/>
  <c r="F1296" i="20"/>
  <c r="F1295" i="20"/>
  <c r="F1294" i="20"/>
  <c r="F1293" i="20"/>
  <c r="F1292" i="20"/>
  <c r="F1291" i="20"/>
  <c r="F1290" i="20"/>
  <c r="F1289" i="20"/>
  <c r="F1288" i="20"/>
  <c r="F1287" i="20"/>
  <c r="F1286" i="20"/>
  <c r="F1285" i="20"/>
  <c r="F1284" i="20"/>
  <c r="F1283" i="20"/>
  <c r="F1282" i="20"/>
  <c r="F1281" i="20"/>
  <c r="F1280" i="20"/>
  <c r="F1279" i="20"/>
  <c r="F1278" i="20"/>
  <c r="F1277" i="20"/>
  <c r="F1276" i="20"/>
  <c r="F1275" i="20"/>
  <c r="F1274" i="20"/>
  <c r="F1273" i="20"/>
  <c r="F1272" i="20"/>
  <c r="F1271" i="20"/>
  <c r="F1270" i="20"/>
  <c r="F1269" i="20"/>
  <c r="F1268" i="20"/>
  <c r="F1267" i="20"/>
  <c r="F1266" i="20"/>
  <c r="F1265" i="20"/>
  <c r="F1264" i="20"/>
  <c r="F1263" i="20"/>
  <c r="F1262" i="20"/>
  <c r="F1261" i="20"/>
  <c r="F1260" i="20"/>
  <c r="F1259" i="20"/>
  <c r="F1258" i="20"/>
  <c r="F1257" i="20"/>
  <c r="F1256" i="20"/>
  <c r="F1255" i="20"/>
  <c r="F1254" i="20"/>
  <c r="F1253" i="20"/>
  <c r="F1252" i="20"/>
  <c r="F1251" i="20"/>
  <c r="F1250" i="20"/>
  <c r="F1249" i="20"/>
  <c r="F1248" i="20"/>
  <c r="F1247" i="20"/>
  <c r="F1246" i="20"/>
  <c r="F1245" i="20"/>
  <c r="F1244" i="20"/>
  <c r="F1243" i="20"/>
  <c r="F1242" i="20"/>
  <c r="F1241" i="20"/>
  <c r="F1240" i="20"/>
  <c r="F1239" i="20"/>
  <c r="F1238" i="20"/>
  <c r="F1237" i="20"/>
  <c r="F1236" i="20"/>
  <c r="F1235" i="20"/>
  <c r="F1234" i="20"/>
  <c r="F1233" i="20"/>
  <c r="F1232" i="20"/>
  <c r="F1231" i="20"/>
  <c r="F1230" i="20"/>
  <c r="F1229" i="20"/>
  <c r="F1228" i="20"/>
  <c r="F1227" i="20"/>
  <c r="F1226" i="20"/>
  <c r="F1225" i="20"/>
  <c r="F1224" i="20"/>
  <c r="F1223" i="20"/>
  <c r="F1222" i="20"/>
  <c r="F1221" i="20"/>
  <c r="F1220" i="20"/>
  <c r="F1219" i="20"/>
  <c r="F1218" i="20"/>
  <c r="F1217" i="20"/>
  <c r="F1216" i="20"/>
  <c r="F1215" i="20"/>
  <c r="F1214" i="20"/>
  <c r="F1213" i="20"/>
  <c r="F1212" i="20"/>
  <c r="F1211" i="20"/>
  <c r="F1210" i="20"/>
  <c r="F1209" i="20"/>
  <c r="F1208" i="20"/>
  <c r="F1207" i="20"/>
  <c r="F1206" i="20"/>
  <c r="F1205" i="20"/>
  <c r="F1204" i="20"/>
  <c r="F1203" i="20"/>
  <c r="F1202" i="20"/>
  <c r="F1201" i="20"/>
  <c r="F1200" i="20"/>
  <c r="F1199" i="20"/>
  <c r="F1198" i="20"/>
  <c r="F1197" i="20"/>
  <c r="F1196" i="20"/>
  <c r="F1195" i="20"/>
  <c r="F1194" i="20"/>
  <c r="F1193" i="20"/>
  <c r="F1192" i="20"/>
  <c r="F1191" i="20"/>
  <c r="F1190" i="20"/>
  <c r="F1189" i="20"/>
  <c r="F1188" i="20"/>
  <c r="F1187" i="20"/>
  <c r="F1186" i="20"/>
  <c r="F1185" i="20"/>
  <c r="F1184" i="20"/>
  <c r="F1183" i="20"/>
  <c r="F1182" i="20"/>
  <c r="F1181" i="20"/>
  <c r="F1180" i="20"/>
  <c r="F1179" i="20"/>
  <c r="F1178" i="20"/>
  <c r="F1177" i="20"/>
  <c r="F1176" i="20"/>
  <c r="F1175" i="20"/>
  <c r="F1174" i="20"/>
  <c r="F1173" i="20"/>
  <c r="F1172" i="20"/>
  <c r="F1171" i="20"/>
  <c r="F1170" i="20"/>
  <c r="F1169" i="20"/>
  <c r="F1168" i="20"/>
  <c r="F1167" i="20"/>
  <c r="F1166" i="20"/>
  <c r="F1165" i="20"/>
  <c r="F1164" i="20"/>
  <c r="F1163" i="20"/>
  <c r="F1162" i="20"/>
  <c r="F1161" i="20"/>
  <c r="F1160" i="20"/>
  <c r="F1159" i="20"/>
  <c r="F1158" i="20"/>
  <c r="F1157" i="20"/>
  <c r="F1156" i="20"/>
  <c r="F1155" i="20"/>
  <c r="F1154" i="20"/>
  <c r="F1153" i="20"/>
  <c r="F1152" i="20"/>
  <c r="F1151" i="20"/>
  <c r="F1150" i="20"/>
  <c r="F1149" i="20"/>
  <c r="F1148" i="20"/>
  <c r="F1147" i="20"/>
  <c r="F1146" i="20"/>
  <c r="F1145" i="20"/>
  <c r="F1144" i="20"/>
  <c r="F1143" i="20"/>
  <c r="F1142" i="20"/>
  <c r="F1141" i="20"/>
  <c r="F1140" i="20"/>
  <c r="F1139" i="20"/>
  <c r="F1138" i="20"/>
  <c r="F1137" i="20"/>
  <c r="F1136" i="20"/>
  <c r="F1135" i="20"/>
  <c r="F1134" i="20"/>
  <c r="F1133" i="20"/>
  <c r="F1132" i="20"/>
  <c r="F1131" i="20"/>
  <c r="F1130" i="20"/>
  <c r="F1129" i="20"/>
  <c r="F1128" i="20"/>
  <c r="F1127" i="20"/>
  <c r="F1126" i="20"/>
  <c r="F1125" i="20"/>
  <c r="F1124" i="20"/>
  <c r="F1123" i="20"/>
  <c r="F1122" i="20"/>
  <c r="F1121" i="20"/>
  <c r="F1120" i="20"/>
  <c r="F1119" i="20"/>
  <c r="F1118" i="20"/>
  <c r="F1117" i="20"/>
  <c r="F1116" i="20"/>
  <c r="F1115" i="20"/>
  <c r="F1114" i="20"/>
  <c r="F1113" i="20"/>
  <c r="F1112" i="20"/>
  <c r="F1111" i="20"/>
  <c r="F1110" i="20"/>
  <c r="F1109" i="20"/>
  <c r="F1108" i="20"/>
  <c r="F1107" i="20"/>
  <c r="F1106" i="20"/>
  <c r="F1105" i="20"/>
  <c r="F1104" i="20"/>
  <c r="F1103" i="20"/>
  <c r="F1102" i="20"/>
  <c r="F1101" i="20"/>
  <c r="F1100" i="20"/>
  <c r="F1099" i="20"/>
  <c r="F1098" i="20"/>
  <c r="F1097" i="20"/>
  <c r="F1096" i="20"/>
  <c r="F1095" i="20"/>
  <c r="F1094" i="20"/>
  <c r="F1093" i="20"/>
  <c r="F1092" i="20"/>
  <c r="F1091" i="20"/>
  <c r="F1090" i="20"/>
  <c r="F1089" i="20"/>
  <c r="F1088" i="20"/>
  <c r="F1087" i="20"/>
  <c r="F1086" i="20"/>
  <c r="F1085" i="20"/>
  <c r="F1084" i="20"/>
  <c r="F1083" i="20"/>
  <c r="F1082" i="20"/>
  <c r="F1081" i="20"/>
  <c r="F1080" i="20"/>
  <c r="F1079" i="20"/>
  <c r="F1078" i="20"/>
  <c r="F1077" i="20"/>
  <c r="F1076" i="20"/>
  <c r="F1075" i="20"/>
  <c r="F1074" i="20"/>
  <c r="F1073" i="20"/>
  <c r="F1072" i="20"/>
  <c r="F1071" i="20"/>
  <c r="F1070" i="20"/>
  <c r="F1069" i="20"/>
  <c r="F1068" i="20"/>
  <c r="F1067" i="20"/>
  <c r="F1066" i="20"/>
  <c r="F1065" i="20"/>
  <c r="F1064" i="20"/>
  <c r="F1063" i="20"/>
  <c r="F1062" i="20"/>
  <c r="F1061" i="20"/>
  <c r="F1060" i="20"/>
  <c r="F1059" i="20"/>
  <c r="F1058" i="20"/>
  <c r="F1057" i="20"/>
  <c r="F1056" i="20"/>
  <c r="F1055" i="20"/>
  <c r="F1054" i="20"/>
  <c r="F1053" i="20"/>
  <c r="F1052" i="20"/>
  <c r="F1051" i="20"/>
  <c r="F1050" i="20"/>
  <c r="F1049" i="20"/>
  <c r="F1048" i="20"/>
  <c r="F1047" i="20"/>
  <c r="F1046" i="20"/>
  <c r="F1045" i="20"/>
  <c r="F1044" i="20"/>
  <c r="F1043" i="20"/>
  <c r="F1042" i="20"/>
  <c r="F1041" i="20"/>
  <c r="F1040" i="20"/>
  <c r="F1039" i="20"/>
  <c r="F1038" i="20"/>
  <c r="F1037" i="20"/>
  <c r="F1036" i="20"/>
  <c r="F1035" i="20"/>
  <c r="F1034" i="20"/>
  <c r="F1033" i="20"/>
  <c r="F1032" i="20"/>
  <c r="F1031" i="20"/>
  <c r="F1030" i="20"/>
  <c r="F1029" i="20"/>
  <c r="F1028" i="20"/>
  <c r="F1027" i="20"/>
  <c r="F1026" i="20"/>
  <c r="F1025" i="20"/>
  <c r="F1024" i="20"/>
  <c r="F1023" i="20"/>
  <c r="F1022" i="20"/>
  <c r="F1021" i="20"/>
  <c r="F1020" i="20"/>
  <c r="F1019" i="20"/>
  <c r="F1018" i="20"/>
  <c r="F1017" i="20"/>
  <c r="F1016" i="20"/>
  <c r="F1015" i="20"/>
  <c r="F1014" i="20"/>
  <c r="F1013" i="20"/>
  <c r="F1012" i="20"/>
  <c r="F1011" i="20"/>
  <c r="F1010" i="20"/>
  <c r="F1009" i="20"/>
  <c r="F1008" i="20"/>
  <c r="F1007" i="20"/>
  <c r="F1006" i="20"/>
  <c r="F1005" i="20"/>
  <c r="F1004" i="20"/>
  <c r="F1003" i="20"/>
  <c r="F1002" i="20"/>
  <c r="F1001" i="20"/>
  <c r="F1000" i="20"/>
  <c r="F999" i="20"/>
  <c r="F998" i="20"/>
  <c r="F997" i="20"/>
  <c r="F996" i="20"/>
  <c r="F995" i="20"/>
  <c r="F994" i="20"/>
  <c r="F993" i="20"/>
  <c r="F992" i="20"/>
  <c r="F991" i="20"/>
  <c r="F990" i="20"/>
  <c r="F989" i="20"/>
  <c r="F988" i="20"/>
  <c r="F987" i="20"/>
  <c r="F986" i="20"/>
  <c r="F985" i="20"/>
  <c r="F984" i="20"/>
  <c r="F983" i="20"/>
  <c r="F982" i="20"/>
  <c r="F981" i="20"/>
  <c r="F980" i="20"/>
  <c r="F979" i="20"/>
  <c r="F978" i="20"/>
  <c r="F977" i="20"/>
  <c r="F976" i="20"/>
  <c r="F975" i="20"/>
  <c r="F974" i="20"/>
  <c r="F973" i="20"/>
  <c r="F972" i="20"/>
  <c r="F971" i="20"/>
  <c r="F970" i="20"/>
  <c r="F969" i="20"/>
  <c r="F968" i="20"/>
  <c r="F967" i="20"/>
  <c r="F966" i="20"/>
  <c r="F965" i="20"/>
  <c r="F964" i="20"/>
  <c r="F963" i="20"/>
  <c r="F962" i="20"/>
  <c r="F961" i="20"/>
  <c r="F960" i="20"/>
  <c r="F959" i="20"/>
  <c r="F958" i="20"/>
  <c r="F957" i="20"/>
  <c r="F956" i="20"/>
  <c r="F955" i="20"/>
  <c r="F954" i="20"/>
  <c r="F953" i="20"/>
  <c r="F952" i="20"/>
  <c r="F951" i="20"/>
  <c r="F950" i="20"/>
  <c r="F949" i="20"/>
  <c r="F948" i="20"/>
  <c r="F947" i="20"/>
  <c r="F946" i="20"/>
  <c r="F945" i="20"/>
  <c r="F944" i="20"/>
  <c r="F943" i="20"/>
  <c r="F942" i="20"/>
  <c r="F941" i="20"/>
  <c r="F940" i="20"/>
  <c r="F939" i="20"/>
  <c r="F938" i="20"/>
  <c r="F937" i="20"/>
  <c r="F936" i="20"/>
  <c r="F935" i="20"/>
  <c r="F934" i="20"/>
  <c r="F933" i="20"/>
  <c r="F932" i="20"/>
  <c r="F931" i="20"/>
  <c r="F930" i="20"/>
  <c r="F929" i="20"/>
  <c r="F928" i="20"/>
  <c r="F927" i="20"/>
  <c r="F926" i="20"/>
  <c r="F925" i="20"/>
  <c r="F924" i="20"/>
  <c r="F923" i="20"/>
  <c r="F922" i="20"/>
  <c r="F921" i="20"/>
  <c r="F920" i="20"/>
  <c r="F919" i="20"/>
  <c r="F918" i="20"/>
  <c r="F917" i="20"/>
  <c r="F916" i="20"/>
  <c r="F915" i="20"/>
  <c r="F914" i="20"/>
  <c r="F913" i="20"/>
  <c r="F912" i="20"/>
  <c r="F911" i="20"/>
  <c r="F910" i="20"/>
  <c r="F909" i="20"/>
  <c r="F908" i="20"/>
  <c r="F907" i="20"/>
  <c r="F906" i="20"/>
  <c r="F905" i="20"/>
  <c r="F904" i="20"/>
  <c r="F903" i="20"/>
  <c r="F902" i="20"/>
  <c r="F901" i="20"/>
  <c r="F900" i="20"/>
  <c r="F899" i="20"/>
  <c r="F898" i="20"/>
  <c r="F897" i="20"/>
  <c r="F896" i="20"/>
  <c r="F895" i="20"/>
  <c r="F894" i="20"/>
  <c r="F893" i="20"/>
  <c r="F892" i="20"/>
  <c r="F891" i="20"/>
  <c r="F890" i="20"/>
  <c r="F889" i="20"/>
  <c r="F888" i="20"/>
  <c r="F887" i="20"/>
  <c r="F886" i="20"/>
  <c r="F885" i="20"/>
  <c r="F884" i="20"/>
  <c r="F883" i="20"/>
  <c r="F882" i="20"/>
  <c r="F881" i="20"/>
  <c r="F880" i="20"/>
  <c r="F879" i="20"/>
  <c r="F878" i="20"/>
  <c r="F877" i="20"/>
  <c r="F876" i="20"/>
  <c r="F875" i="20"/>
  <c r="F874" i="20"/>
  <c r="F873" i="20"/>
  <c r="F872" i="20"/>
  <c r="F871" i="20"/>
  <c r="F870" i="20"/>
  <c r="F869" i="20"/>
  <c r="F868" i="20"/>
  <c r="F867" i="20"/>
  <c r="F866" i="20"/>
  <c r="F865" i="20"/>
  <c r="F864" i="20"/>
  <c r="F863" i="20"/>
  <c r="F862" i="20"/>
  <c r="F861" i="20"/>
  <c r="F860" i="20"/>
  <c r="F859" i="20"/>
  <c r="F858" i="20"/>
  <c r="F857" i="20"/>
  <c r="F856" i="20"/>
  <c r="F855" i="20"/>
  <c r="F854" i="20"/>
  <c r="F853" i="20"/>
  <c r="F852" i="20"/>
  <c r="F851" i="20"/>
  <c r="F850" i="20"/>
  <c r="F849" i="20"/>
  <c r="F848" i="20"/>
  <c r="F847" i="20"/>
  <c r="F846" i="20"/>
  <c r="F845" i="20"/>
  <c r="F844" i="20"/>
  <c r="F843" i="20"/>
  <c r="F842" i="20"/>
  <c r="F841" i="20"/>
  <c r="F840" i="20"/>
  <c r="F839" i="20"/>
  <c r="F838" i="20"/>
  <c r="F837" i="20"/>
  <c r="F836" i="20"/>
  <c r="F835" i="20"/>
  <c r="F834" i="20"/>
  <c r="F833" i="20"/>
  <c r="F832" i="20"/>
  <c r="F831" i="20"/>
  <c r="F830" i="20"/>
  <c r="F829" i="20"/>
  <c r="F828" i="20"/>
  <c r="F827" i="20"/>
  <c r="F826" i="20"/>
  <c r="F825" i="20"/>
  <c r="F824" i="20"/>
  <c r="F823" i="20"/>
  <c r="F822" i="20"/>
  <c r="F821" i="20"/>
  <c r="F820" i="20"/>
  <c r="F819" i="20"/>
  <c r="F818" i="20"/>
  <c r="F817" i="20"/>
  <c r="F816" i="20"/>
  <c r="F815" i="20"/>
  <c r="F814" i="20"/>
  <c r="F813" i="20"/>
  <c r="F812" i="20"/>
  <c r="F811" i="20"/>
  <c r="F810" i="20"/>
  <c r="F809" i="20"/>
  <c r="F808" i="20"/>
  <c r="F807" i="20"/>
  <c r="F806" i="20"/>
  <c r="F805" i="20"/>
  <c r="F804" i="20"/>
  <c r="F803" i="20"/>
  <c r="F802" i="20"/>
  <c r="F801" i="20"/>
  <c r="F800" i="20"/>
  <c r="F799" i="20"/>
  <c r="F798" i="20"/>
  <c r="F797" i="20"/>
  <c r="F796" i="20"/>
  <c r="F795" i="20"/>
  <c r="F794" i="20"/>
  <c r="F793" i="20"/>
  <c r="F792" i="20"/>
  <c r="F791" i="20"/>
  <c r="F790" i="20"/>
  <c r="F789" i="20"/>
  <c r="F788" i="20"/>
  <c r="F787" i="20"/>
  <c r="F786" i="20"/>
  <c r="F785" i="20"/>
  <c r="F784" i="20"/>
  <c r="F783" i="20"/>
  <c r="F782" i="20"/>
  <c r="F781" i="20"/>
  <c r="F780" i="20"/>
  <c r="F779" i="20"/>
  <c r="F778" i="20"/>
  <c r="F777" i="20"/>
  <c r="F776" i="20"/>
  <c r="F775" i="20"/>
  <c r="F774" i="20"/>
  <c r="F773" i="20"/>
  <c r="F772" i="20"/>
  <c r="F771" i="20"/>
  <c r="F770" i="20"/>
  <c r="F769" i="20"/>
  <c r="F768" i="20"/>
  <c r="F767" i="20"/>
  <c r="F766" i="20"/>
  <c r="F765" i="20"/>
  <c r="F764" i="20"/>
  <c r="F763" i="20"/>
  <c r="F762" i="20"/>
  <c r="F761" i="20"/>
  <c r="F760" i="20"/>
  <c r="F759" i="20"/>
  <c r="F758" i="20"/>
  <c r="F757" i="20"/>
  <c r="F756" i="20"/>
  <c r="F755" i="20"/>
  <c r="F754" i="20"/>
  <c r="F753" i="20"/>
  <c r="F752" i="20"/>
  <c r="F751" i="20"/>
  <c r="F750" i="20"/>
  <c r="F749" i="20"/>
  <c r="F748" i="20"/>
  <c r="F747" i="20"/>
  <c r="F746" i="20"/>
  <c r="F745" i="20"/>
  <c r="F744" i="20"/>
  <c r="F743" i="20"/>
  <c r="F742" i="20"/>
  <c r="F741" i="20"/>
  <c r="F740" i="20"/>
  <c r="F739" i="20"/>
  <c r="F738" i="20"/>
  <c r="F737" i="20"/>
  <c r="F736" i="20"/>
  <c r="F735" i="20"/>
  <c r="F734" i="20"/>
  <c r="F733" i="20"/>
  <c r="F732" i="20"/>
  <c r="F731" i="20"/>
  <c r="F730" i="20"/>
  <c r="F729" i="20"/>
  <c r="F728" i="20"/>
  <c r="F727" i="20"/>
  <c r="F726" i="20"/>
  <c r="F725" i="20"/>
  <c r="F724" i="20"/>
  <c r="F723" i="20"/>
  <c r="F722" i="20"/>
  <c r="F721" i="20"/>
  <c r="F720" i="20"/>
  <c r="F719" i="20"/>
  <c r="F718" i="20"/>
  <c r="F717" i="20"/>
  <c r="F716" i="20"/>
  <c r="F715" i="20"/>
  <c r="F714" i="20"/>
  <c r="F713" i="20"/>
  <c r="F712" i="20"/>
  <c r="F711" i="20"/>
  <c r="F710" i="20"/>
  <c r="F709" i="20"/>
  <c r="F708" i="20"/>
  <c r="F707" i="20"/>
  <c r="F706" i="20"/>
  <c r="F705" i="20"/>
  <c r="F704" i="20"/>
  <c r="F703" i="20"/>
  <c r="F702" i="20"/>
  <c r="F701" i="20"/>
  <c r="F700" i="20"/>
  <c r="F699" i="20"/>
  <c r="F698" i="20"/>
  <c r="F697" i="20"/>
  <c r="F696" i="20"/>
  <c r="F695" i="20"/>
  <c r="F694" i="20"/>
  <c r="F693" i="20"/>
  <c r="F692" i="20"/>
  <c r="F691" i="20"/>
  <c r="F690" i="20"/>
  <c r="F689" i="20"/>
  <c r="F688" i="20"/>
  <c r="F687" i="20"/>
  <c r="F686" i="20"/>
  <c r="F685" i="20"/>
  <c r="F684" i="20"/>
  <c r="F683" i="20"/>
  <c r="F682" i="20"/>
  <c r="F681" i="20"/>
  <c r="F680" i="20"/>
  <c r="F679" i="20"/>
  <c r="F678" i="20"/>
  <c r="F677" i="20"/>
  <c r="F676" i="20"/>
  <c r="F675" i="20"/>
  <c r="F674" i="20"/>
  <c r="F673" i="20"/>
  <c r="F672" i="20"/>
  <c r="F671" i="20"/>
  <c r="F670" i="20"/>
  <c r="F669" i="20"/>
  <c r="F668" i="20"/>
  <c r="F667" i="20"/>
  <c r="F666" i="20"/>
  <c r="F665" i="20"/>
  <c r="F664" i="20"/>
  <c r="F663" i="20"/>
  <c r="F662" i="20"/>
  <c r="F661" i="20"/>
  <c r="F660" i="20"/>
  <c r="F659" i="20"/>
  <c r="F658" i="20"/>
  <c r="F657" i="20"/>
  <c r="F656" i="20"/>
  <c r="F655" i="20"/>
  <c r="F654" i="20"/>
  <c r="F653" i="20"/>
  <c r="F652" i="20"/>
  <c r="F651" i="20"/>
  <c r="F650" i="20"/>
  <c r="F649" i="20"/>
  <c r="F648" i="20"/>
  <c r="F647" i="20"/>
  <c r="F646" i="20"/>
  <c r="F645" i="20"/>
  <c r="F644" i="20"/>
  <c r="F643" i="20"/>
  <c r="F642" i="20"/>
  <c r="F641" i="20"/>
  <c r="F640" i="20"/>
  <c r="F639" i="20"/>
  <c r="F638" i="20"/>
  <c r="F637" i="20"/>
  <c r="F636" i="20"/>
  <c r="F635" i="20"/>
  <c r="F634" i="20"/>
  <c r="F633" i="20"/>
  <c r="F632" i="20"/>
  <c r="F631" i="20"/>
  <c r="F630" i="20"/>
  <c r="F629" i="20"/>
  <c r="F628" i="20"/>
  <c r="F627" i="20"/>
  <c r="F626" i="20"/>
  <c r="F625" i="20"/>
  <c r="F624" i="20"/>
  <c r="F623" i="20"/>
  <c r="F622" i="20"/>
  <c r="F621" i="20"/>
  <c r="F620" i="20"/>
  <c r="F619" i="20"/>
  <c r="F618" i="20"/>
  <c r="F617" i="20"/>
  <c r="F616" i="20"/>
  <c r="F615" i="20"/>
  <c r="F614" i="20"/>
  <c r="F613" i="20"/>
  <c r="F612" i="20"/>
  <c r="F611" i="20"/>
  <c r="F610" i="20"/>
  <c r="F609" i="20"/>
  <c r="F608" i="20"/>
  <c r="F607" i="20"/>
  <c r="F606" i="20"/>
  <c r="F605" i="20"/>
  <c r="F604" i="20"/>
  <c r="F603" i="20"/>
  <c r="F602" i="20"/>
  <c r="F601" i="20"/>
  <c r="F600" i="20"/>
  <c r="F599" i="20"/>
  <c r="F598" i="20"/>
  <c r="F597" i="20"/>
  <c r="F596" i="20"/>
  <c r="F595" i="20"/>
  <c r="F594" i="20"/>
  <c r="F593" i="20"/>
  <c r="F592" i="20"/>
  <c r="F591" i="20"/>
  <c r="F590" i="20"/>
  <c r="F589" i="20"/>
  <c r="F588" i="20"/>
  <c r="F587" i="20"/>
  <c r="F586" i="20"/>
  <c r="F585" i="20"/>
  <c r="F584" i="20"/>
  <c r="F583" i="20"/>
  <c r="F582" i="20"/>
  <c r="F581" i="20"/>
  <c r="F580" i="20"/>
  <c r="F579" i="20"/>
  <c r="F578" i="20"/>
  <c r="F577" i="20"/>
  <c r="F576" i="20"/>
  <c r="F575" i="20"/>
  <c r="F574" i="20"/>
  <c r="F573" i="20"/>
  <c r="F572" i="20"/>
  <c r="F571" i="20"/>
  <c r="F570" i="20"/>
  <c r="F569" i="20"/>
  <c r="F568" i="20"/>
  <c r="F567" i="20"/>
  <c r="F566" i="20"/>
  <c r="F565" i="20"/>
  <c r="F564" i="20"/>
  <c r="F563" i="20"/>
  <c r="F562" i="20"/>
  <c r="F561" i="20"/>
  <c r="F560" i="20"/>
  <c r="F559" i="20"/>
  <c r="F558" i="20"/>
  <c r="F557" i="20"/>
  <c r="F556" i="20"/>
  <c r="F555" i="20"/>
  <c r="F554" i="20"/>
  <c r="F553" i="20"/>
  <c r="F552" i="20"/>
  <c r="F551" i="20"/>
  <c r="F550" i="20"/>
  <c r="F549" i="20"/>
  <c r="F548" i="20"/>
  <c r="F547" i="20"/>
  <c r="F546" i="20"/>
  <c r="F545" i="20"/>
  <c r="F544" i="20"/>
  <c r="F543" i="20"/>
  <c r="F542" i="20"/>
  <c r="F541" i="20"/>
  <c r="F540" i="20"/>
  <c r="F539" i="20"/>
  <c r="F538" i="20"/>
  <c r="F537" i="20"/>
  <c r="F536" i="20"/>
  <c r="F535" i="20"/>
  <c r="F534" i="20"/>
  <c r="F533" i="20"/>
  <c r="F532" i="20"/>
  <c r="F531" i="20"/>
  <c r="F530" i="20"/>
  <c r="F529" i="20"/>
  <c r="F528" i="20"/>
  <c r="F527" i="20"/>
  <c r="F526" i="20"/>
  <c r="F525" i="20"/>
  <c r="F524" i="20"/>
  <c r="F523" i="20"/>
  <c r="F522" i="20"/>
  <c r="F521" i="20"/>
  <c r="F520" i="20"/>
  <c r="F519" i="20"/>
  <c r="F518" i="20"/>
  <c r="F517" i="20"/>
  <c r="F516" i="20"/>
  <c r="F515" i="20"/>
  <c r="F514" i="20"/>
  <c r="F513" i="20"/>
  <c r="F512" i="20"/>
  <c r="F511" i="20"/>
  <c r="F510" i="20"/>
  <c r="F509" i="20"/>
  <c r="F508" i="20"/>
  <c r="F507" i="20"/>
  <c r="F506" i="20"/>
  <c r="F505" i="20"/>
  <c r="F504" i="20"/>
  <c r="F503" i="20"/>
  <c r="F502" i="20"/>
  <c r="F501" i="20"/>
  <c r="F500" i="20"/>
  <c r="F499" i="20"/>
  <c r="F498" i="20"/>
  <c r="F497" i="20"/>
  <c r="F496" i="20"/>
  <c r="F495" i="20"/>
  <c r="F494" i="20"/>
  <c r="F493" i="20"/>
  <c r="F492" i="20"/>
  <c r="F491" i="20"/>
  <c r="F490" i="20"/>
  <c r="F489" i="20"/>
  <c r="F488" i="20"/>
  <c r="F487" i="20"/>
  <c r="F486" i="20"/>
  <c r="F485" i="20"/>
  <c r="F484" i="20"/>
  <c r="F483" i="20"/>
  <c r="F482" i="20"/>
  <c r="F481" i="20"/>
  <c r="F480" i="20"/>
  <c r="F479" i="20"/>
  <c r="F478" i="20"/>
  <c r="F477" i="20"/>
  <c r="F476" i="20"/>
  <c r="F475" i="20"/>
  <c r="F474" i="20"/>
  <c r="F473" i="20"/>
  <c r="F472" i="20"/>
  <c r="F471" i="20"/>
  <c r="F470" i="20"/>
  <c r="F469" i="20"/>
  <c r="F468" i="20"/>
  <c r="F467" i="20"/>
  <c r="F466" i="20"/>
  <c r="F465" i="20"/>
  <c r="F464" i="20"/>
  <c r="F463" i="20"/>
  <c r="F462" i="20"/>
  <c r="F461" i="20"/>
  <c r="F460" i="20"/>
  <c r="F459" i="20"/>
  <c r="F458" i="20"/>
  <c r="F457" i="20"/>
  <c r="F456" i="20"/>
  <c r="F455" i="20"/>
  <c r="F454" i="20"/>
  <c r="F453" i="20"/>
  <c r="F452" i="20"/>
  <c r="F451" i="20"/>
  <c r="F450" i="20"/>
  <c r="F449" i="20"/>
  <c r="F448" i="20"/>
  <c r="F447" i="20"/>
  <c r="F446" i="20"/>
  <c r="F445" i="20"/>
  <c r="F444" i="20"/>
  <c r="F443" i="20"/>
  <c r="F442" i="20"/>
  <c r="F441" i="20"/>
  <c r="F440" i="20"/>
  <c r="F439" i="20"/>
  <c r="F438" i="20"/>
  <c r="F437" i="20"/>
  <c r="F436" i="20"/>
  <c r="F435" i="20"/>
  <c r="F434" i="20"/>
  <c r="F433" i="20"/>
  <c r="F432" i="20"/>
  <c r="F431" i="20"/>
  <c r="F430" i="20"/>
  <c r="F429" i="20"/>
  <c r="F428" i="20"/>
  <c r="F427" i="20"/>
  <c r="F426" i="20"/>
  <c r="F425" i="20"/>
  <c r="F424" i="20"/>
  <c r="F423" i="20"/>
  <c r="F422" i="20"/>
  <c r="F421" i="20"/>
  <c r="F420" i="20"/>
  <c r="F419" i="20"/>
  <c r="F418" i="20"/>
  <c r="F417" i="20"/>
  <c r="F416" i="20"/>
  <c r="F415" i="20"/>
  <c r="F414" i="20"/>
  <c r="F413" i="20"/>
  <c r="F412" i="20"/>
  <c r="F411" i="20"/>
  <c r="F410" i="20"/>
  <c r="F409" i="20"/>
  <c r="F408" i="20"/>
  <c r="F407" i="20"/>
  <c r="F406" i="20"/>
  <c r="F405" i="20"/>
  <c r="F404" i="20"/>
  <c r="F403" i="20"/>
  <c r="F402" i="20"/>
  <c r="F401" i="20"/>
  <c r="F400" i="20"/>
  <c r="F399" i="20"/>
  <c r="F398" i="20"/>
  <c r="F397" i="20"/>
  <c r="F396" i="20"/>
  <c r="F395" i="20"/>
  <c r="F394" i="20"/>
  <c r="F393" i="20"/>
  <c r="F392" i="20"/>
  <c r="F391" i="20"/>
  <c r="F390" i="20"/>
  <c r="F389" i="20"/>
  <c r="F388" i="20"/>
  <c r="F387" i="20"/>
  <c r="F386" i="20"/>
  <c r="F385" i="20"/>
  <c r="F384" i="20"/>
  <c r="F383" i="20"/>
  <c r="F382" i="20"/>
  <c r="F381" i="20"/>
  <c r="F380" i="20"/>
  <c r="F379" i="20"/>
  <c r="F378" i="20"/>
  <c r="F377" i="20"/>
  <c r="F376" i="20"/>
  <c r="F375" i="20"/>
  <c r="F374" i="20"/>
  <c r="F373" i="20"/>
  <c r="F372" i="20"/>
  <c r="F371" i="20"/>
  <c r="F370" i="20"/>
  <c r="F369" i="20"/>
  <c r="F368" i="20"/>
  <c r="F367" i="20"/>
  <c r="F366" i="20"/>
  <c r="F365" i="20"/>
  <c r="F364" i="20"/>
  <c r="F363" i="20"/>
  <c r="F362" i="20"/>
  <c r="F361" i="20"/>
  <c r="F360" i="20"/>
  <c r="F359" i="20"/>
  <c r="F358" i="20"/>
  <c r="F357" i="20"/>
  <c r="F356" i="20"/>
  <c r="F355" i="20"/>
  <c r="F354" i="20"/>
  <c r="F353" i="20"/>
  <c r="F352" i="20"/>
  <c r="F351" i="20"/>
  <c r="F350" i="20"/>
  <c r="F349" i="20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F290" i="20"/>
  <c r="F289" i="20"/>
  <c r="F288" i="20"/>
  <c r="F287" i="20"/>
  <c r="F286" i="20"/>
  <c r="F285" i="20"/>
  <c r="F284" i="20"/>
  <c r="F283" i="20"/>
  <c r="F282" i="20"/>
  <c r="F281" i="20"/>
  <c r="F280" i="20"/>
  <c r="F279" i="20"/>
  <c r="F278" i="20"/>
  <c r="F277" i="20"/>
  <c r="F276" i="20"/>
  <c r="F275" i="20"/>
  <c r="F274" i="20"/>
  <c r="F273" i="20"/>
  <c r="F272" i="20"/>
  <c r="F271" i="20"/>
  <c r="F270" i="20"/>
  <c r="F269" i="20"/>
  <c r="F268" i="20"/>
  <c r="F267" i="20"/>
  <c r="F266" i="20"/>
  <c r="F265" i="20"/>
  <c r="F264" i="20"/>
  <c r="F263" i="20"/>
  <c r="F262" i="20"/>
  <c r="F261" i="20"/>
  <c r="F260" i="20"/>
  <c r="F259" i="20"/>
  <c r="F258" i="20"/>
  <c r="F257" i="20"/>
  <c r="F256" i="20"/>
  <c r="F255" i="20"/>
  <c r="F254" i="20"/>
  <c r="F253" i="20"/>
  <c r="F252" i="20"/>
  <c r="F251" i="20"/>
  <c r="F250" i="20"/>
  <c r="F249" i="20"/>
  <c r="F248" i="20"/>
  <c r="F247" i="20"/>
  <c r="F246" i="20"/>
  <c r="F245" i="20"/>
  <c r="F244" i="20"/>
  <c r="F243" i="20"/>
  <c r="F242" i="20"/>
  <c r="F241" i="20"/>
  <c r="F240" i="20"/>
  <c r="F239" i="20"/>
  <c r="F238" i="20"/>
  <c r="F237" i="20"/>
  <c r="F236" i="20"/>
  <c r="F235" i="20"/>
  <c r="F234" i="20"/>
  <c r="F233" i="20"/>
  <c r="F232" i="20"/>
  <c r="F231" i="20"/>
  <c r="F230" i="20"/>
  <c r="F229" i="20"/>
  <c r="F228" i="20"/>
  <c r="F227" i="20"/>
  <c r="F226" i="20"/>
  <c r="F225" i="20"/>
  <c r="F224" i="20"/>
  <c r="F223" i="20"/>
  <c r="F222" i="20"/>
  <c r="F221" i="20"/>
  <c r="F220" i="20"/>
  <c r="F219" i="20"/>
  <c r="F218" i="20"/>
  <c r="F217" i="20"/>
  <c r="F216" i="20"/>
  <c r="F215" i="20"/>
  <c r="F214" i="20"/>
  <c r="F213" i="20"/>
  <c r="F212" i="20"/>
  <c r="F211" i="20"/>
  <c r="F210" i="20"/>
  <c r="F209" i="20"/>
  <c r="F208" i="20"/>
  <c r="F207" i="20"/>
  <c r="F206" i="20"/>
  <c r="F205" i="20"/>
  <c r="F204" i="20"/>
  <c r="F203" i="20"/>
  <c r="F202" i="20"/>
  <c r="F201" i="20"/>
  <c r="F200" i="20"/>
  <c r="F199" i="20"/>
  <c r="F198" i="20"/>
  <c r="F197" i="20"/>
  <c r="F196" i="20"/>
  <c r="F195" i="20"/>
  <c r="F194" i="20"/>
  <c r="F193" i="20"/>
  <c r="F192" i="20"/>
  <c r="F191" i="20"/>
  <c r="F190" i="20"/>
  <c r="F189" i="20"/>
  <c r="F188" i="20"/>
  <c r="F187" i="20"/>
  <c r="F186" i="20"/>
  <c r="F185" i="20"/>
  <c r="F184" i="20"/>
  <c r="F183" i="20"/>
  <c r="F182" i="20"/>
  <c r="F181" i="20"/>
  <c r="F180" i="20"/>
  <c r="F179" i="20"/>
  <c r="F178" i="20"/>
  <c r="F177" i="20"/>
  <c r="F176" i="20"/>
  <c r="F175" i="20"/>
  <c r="F174" i="20"/>
  <c r="F173" i="20"/>
  <c r="F172" i="20"/>
  <c r="F171" i="20"/>
  <c r="F170" i="20"/>
  <c r="F169" i="20"/>
  <c r="F168" i="20"/>
  <c r="F167" i="20"/>
  <c r="F166" i="20"/>
  <c r="F165" i="20"/>
  <c r="F164" i="20"/>
  <c r="F163" i="20"/>
  <c r="F162" i="20"/>
  <c r="F161" i="20"/>
  <c r="F160" i="20"/>
  <c r="F159" i="20"/>
  <c r="F158" i="20"/>
  <c r="F157" i="20"/>
  <c r="F156" i="20"/>
  <c r="F155" i="20"/>
  <c r="F154" i="20"/>
  <c r="F153" i="20"/>
  <c r="F152" i="20"/>
  <c r="F151" i="20"/>
  <c r="F150" i="20"/>
  <c r="F149" i="20"/>
  <c r="F148" i="20"/>
  <c r="F147" i="20"/>
  <c r="F146" i="20"/>
  <c r="F145" i="20"/>
  <c r="F144" i="20"/>
  <c r="F143" i="20"/>
  <c r="F142" i="20"/>
  <c r="F141" i="20"/>
  <c r="F140" i="20"/>
  <c r="F139" i="20"/>
  <c r="F138" i="20"/>
  <c r="F137" i="20"/>
  <c r="F136" i="20"/>
  <c r="F135" i="20"/>
  <c r="F134" i="20"/>
  <c r="F133" i="20"/>
  <c r="F132" i="20"/>
  <c r="F131" i="20"/>
  <c r="F130" i="20"/>
  <c r="F129" i="20"/>
  <c r="F128" i="20"/>
  <c r="F127" i="20"/>
  <c r="F126" i="20"/>
  <c r="F125" i="20"/>
  <c r="F124" i="20"/>
  <c r="F123" i="20"/>
  <c r="F122" i="20"/>
  <c r="F121" i="20"/>
  <c r="F120" i="20"/>
  <c r="F119" i="20"/>
  <c r="F118" i="20"/>
  <c r="F117" i="20"/>
  <c r="F116" i="20"/>
  <c r="F115" i="20"/>
  <c r="F114" i="20"/>
  <c r="F113" i="20"/>
  <c r="F112" i="20"/>
  <c r="F111" i="20"/>
  <c r="F110" i="20"/>
  <c r="F109" i="20"/>
  <c r="F108" i="20"/>
  <c r="F107" i="20"/>
  <c r="F106" i="20"/>
  <c r="F105" i="20"/>
  <c r="F104" i="20"/>
  <c r="F103" i="20"/>
  <c r="F102" i="20"/>
  <c r="F101" i="20"/>
  <c r="F100" i="20"/>
  <c r="F99" i="20"/>
  <c r="F98" i="20"/>
  <c r="F97" i="20"/>
  <c r="F96" i="20"/>
  <c r="F95" i="20"/>
  <c r="F94" i="20"/>
  <c r="F93" i="20"/>
  <c r="F92" i="20"/>
  <c r="F91" i="20"/>
  <c r="F90" i="20"/>
  <c r="F89" i="20"/>
  <c r="F88" i="20"/>
  <c r="F87" i="20"/>
  <c r="F86" i="20"/>
  <c r="F85" i="20"/>
  <c r="F84" i="20"/>
  <c r="F83" i="20"/>
  <c r="F82" i="20"/>
  <c r="F81" i="20"/>
  <c r="F80" i="20"/>
  <c r="F79" i="20"/>
  <c r="F78" i="20"/>
  <c r="F77" i="20"/>
  <c r="F76" i="20"/>
  <c r="F75" i="20"/>
  <c r="F74" i="20"/>
  <c r="F73" i="20"/>
  <c r="F72" i="20"/>
  <c r="F71" i="20"/>
  <c r="F70" i="20"/>
  <c r="F69" i="20"/>
  <c r="F68" i="20"/>
  <c r="F67" i="20"/>
  <c r="F66" i="20"/>
  <c r="F65" i="20"/>
  <c r="F64" i="20"/>
  <c r="F63" i="20"/>
  <c r="F62" i="20"/>
  <c r="F61" i="20"/>
  <c r="F60" i="20"/>
  <c r="F59" i="20"/>
  <c r="F58" i="20"/>
  <c r="F57" i="20"/>
  <c r="F56" i="20"/>
  <c r="F55" i="20"/>
  <c r="F54" i="20"/>
  <c r="F53" i="20"/>
  <c r="F52" i="20"/>
  <c r="F51" i="20"/>
  <c r="F50" i="20"/>
  <c r="F49" i="20"/>
  <c r="F48" i="20"/>
  <c r="F47" i="20"/>
  <c r="F46" i="20"/>
  <c r="F45" i="20"/>
  <c r="F44" i="20"/>
  <c r="F43" i="20"/>
  <c r="F42" i="20"/>
  <c r="F41" i="20"/>
  <c r="F40" i="20"/>
  <c r="F39" i="20"/>
  <c r="F38" i="20"/>
  <c r="F37" i="20"/>
  <c r="F36" i="20"/>
  <c r="F35" i="20"/>
  <c r="F34" i="20"/>
  <c r="F33" i="20"/>
  <c r="F32" i="20"/>
  <c r="F31" i="20"/>
  <c r="F30" i="20"/>
  <c r="F29" i="20"/>
  <c r="F28" i="20"/>
  <c r="F27" i="20"/>
  <c r="F26" i="20"/>
  <c r="F25" i="20"/>
  <c r="F24" i="20"/>
  <c r="F23" i="20"/>
  <c r="F22" i="20"/>
  <c r="F21" i="20"/>
  <c r="F20" i="20"/>
  <c r="F19" i="20"/>
  <c r="F18" i="20"/>
  <c r="F17" i="20"/>
  <c r="F16" i="20"/>
  <c r="F15" i="20"/>
  <c r="F14" i="20"/>
  <c r="F13" i="20"/>
  <c r="F12" i="20"/>
  <c r="F11" i="20"/>
  <c r="F10" i="20"/>
  <c r="F9" i="20"/>
  <c r="F8" i="20"/>
  <c r="F7" i="20"/>
  <c r="F6" i="20"/>
  <c r="F5" i="20"/>
  <c r="F4" i="20"/>
  <c r="F3" i="20"/>
  <c r="F2" i="20"/>
  <c r="F2191" i="20" s="1"/>
  <c r="G3" i="8" l="1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" i="8"/>
  <c r="P34" i="8"/>
  <c r="H26" i="8"/>
  <c r="H25" i="8"/>
  <c r="AT5" i="13"/>
  <c r="AT6" i="13"/>
  <c r="AT7" i="13"/>
  <c r="AT8" i="13"/>
  <c r="AT9" i="13"/>
  <c r="AT10" i="13"/>
  <c r="AT11" i="13"/>
  <c r="AT12" i="13"/>
  <c r="AT13" i="13"/>
  <c r="AT14" i="13"/>
  <c r="AT15" i="13"/>
  <c r="AT16" i="13"/>
  <c r="AT17" i="13"/>
  <c r="AT18" i="13"/>
  <c r="AT19" i="13"/>
  <c r="AT20" i="13"/>
  <c r="AT21" i="13"/>
  <c r="AT22" i="13"/>
  <c r="AT23" i="13"/>
  <c r="AT24" i="13"/>
  <c r="AT25" i="13"/>
  <c r="AT26" i="13"/>
  <c r="AT27" i="13"/>
  <c r="AT28" i="13"/>
  <c r="AT29" i="13"/>
  <c r="AT30" i="13"/>
  <c r="AT31" i="13"/>
  <c r="AT32" i="13"/>
  <c r="AT33" i="13"/>
  <c r="AT34" i="13"/>
  <c r="AT35" i="13"/>
  <c r="AT36" i="13"/>
  <c r="AT37" i="13"/>
  <c r="AT38" i="13"/>
  <c r="AT39" i="13"/>
  <c r="AT40" i="13"/>
  <c r="AT41" i="13"/>
  <c r="AT42" i="13"/>
  <c r="AT43" i="13"/>
  <c r="AT44" i="13"/>
  <c r="AT45" i="13"/>
  <c r="AT46" i="13"/>
  <c r="AT47" i="13"/>
  <c r="AT48" i="13"/>
  <c r="AT49" i="13"/>
  <c r="AT50" i="13"/>
  <c r="AT51" i="13"/>
  <c r="AT52" i="13"/>
  <c r="AT53" i="13"/>
  <c r="AT54" i="13"/>
  <c r="AT55" i="13"/>
  <c r="AT56" i="13"/>
  <c r="AT57" i="13"/>
  <c r="AT58" i="13"/>
  <c r="AT59" i="13"/>
  <c r="AT60" i="13"/>
  <c r="AT61" i="13"/>
  <c r="AT62" i="13"/>
  <c r="AT63" i="13"/>
  <c r="AT64" i="13"/>
  <c r="AT65" i="13"/>
  <c r="AT66" i="13"/>
  <c r="AT67" i="13"/>
  <c r="AT68" i="13"/>
  <c r="AT69" i="13"/>
  <c r="AT70" i="13"/>
  <c r="AT71" i="13"/>
  <c r="AT72" i="13"/>
  <c r="AT73" i="13"/>
  <c r="AT74" i="13"/>
  <c r="AT75" i="13"/>
  <c r="AT76" i="13"/>
  <c r="AT77" i="13"/>
  <c r="AT78" i="13"/>
  <c r="AT79" i="13"/>
  <c r="AT80" i="13"/>
  <c r="AT81" i="13"/>
  <c r="AT82" i="13"/>
  <c r="AT83" i="13"/>
  <c r="AT84" i="13"/>
  <c r="AT85" i="13"/>
  <c r="AT86" i="13"/>
  <c r="AT87" i="13"/>
  <c r="AT88" i="13"/>
  <c r="AT3" i="13"/>
  <c r="AT4" i="13"/>
  <c r="AT2" i="13"/>
  <c r="AJ2" i="13"/>
  <c r="AJ3" i="13"/>
  <c r="AJ4" i="13"/>
  <c r="AJ5" i="13"/>
  <c r="AJ6" i="13"/>
  <c r="AJ7" i="13"/>
  <c r="AJ8" i="13"/>
  <c r="AJ9" i="13"/>
  <c r="AJ10" i="13"/>
  <c r="AJ11" i="13"/>
  <c r="AJ12" i="13"/>
  <c r="AJ13" i="13"/>
  <c r="AJ14" i="13"/>
  <c r="AJ15" i="13"/>
  <c r="AJ16" i="13"/>
  <c r="AJ17" i="13"/>
  <c r="AJ18" i="13"/>
  <c r="AJ19" i="13"/>
  <c r="AJ20" i="13"/>
  <c r="AJ21" i="13"/>
  <c r="AJ22" i="13"/>
  <c r="AJ23" i="13"/>
  <c r="AJ24" i="13"/>
  <c r="AJ25" i="13"/>
  <c r="AJ26" i="13"/>
  <c r="AJ27" i="13"/>
  <c r="AJ28" i="13"/>
  <c r="AJ29" i="13"/>
  <c r="AJ30" i="13"/>
  <c r="AJ31" i="13"/>
  <c r="AJ32" i="13"/>
  <c r="AJ33" i="13"/>
  <c r="AJ34" i="13"/>
  <c r="AJ35" i="13"/>
  <c r="AJ36" i="13"/>
  <c r="AJ37" i="13"/>
  <c r="AJ38" i="13"/>
  <c r="AJ39" i="13"/>
  <c r="AJ40" i="13"/>
  <c r="AJ41" i="13"/>
  <c r="AJ42" i="13"/>
  <c r="AJ43" i="13"/>
  <c r="AJ44" i="13"/>
  <c r="AJ45" i="13"/>
  <c r="AJ46" i="13"/>
  <c r="AJ47" i="13"/>
  <c r="AJ48" i="13"/>
  <c r="AJ49" i="13"/>
  <c r="AJ50" i="13"/>
  <c r="AJ51" i="13"/>
  <c r="AJ52" i="13"/>
  <c r="AJ53" i="13"/>
  <c r="AJ54" i="13"/>
  <c r="AJ55" i="13"/>
  <c r="AJ56" i="13"/>
  <c r="AJ57" i="13"/>
  <c r="AJ58" i="13"/>
  <c r="AJ59" i="13"/>
  <c r="AJ60" i="13"/>
  <c r="AJ61" i="13"/>
  <c r="AJ62" i="13"/>
  <c r="AJ63" i="13"/>
  <c r="AJ64" i="13"/>
  <c r="AJ65" i="13"/>
  <c r="AJ66" i="13"/>
  <c r="AJ67" i="13"/>
  <c r="AJ68" i="13"/>
  <c r="AJ69" i="13"/>
  <c r="AJ70" i="13"/>
  <c r="AJ71" i="13"/>
  <c r="AJ72" i="13"/>
  <c r="AJ73" i="13"/>
  <c r="AJ74" i="13"/>
  <c r="AJ75" i="13"/>
  <c r="AJ76" i="13"/>
  <c r="AJ77" i="13"/>
  <c r="AJ78" i="13"/>
  <c r="AJ79" i="13"/>
  <c r="AJ80" i="13"/>
  <c r="AJ81" i="13"/>
  <c r="AJ82" i="13"/>
  <c r="AJ83" i="13"/>
  <c r="AJ84" i="13"/>
  <c r="AJ85" i="13"/>
  <c r="AJ86" i="13"/>
  <c r="AJ87" i="13"/>
  <c r="AJ88" i="13"/>
  <c r="AJ89" i="13"/>
  <c r="AJ90" i="13"/>
  <c r="AJ91" i="13"/>
  <c r="AN7" i="13" a="1"/>
  <c r="AN7" i="13" s="1"/>
  <c r="AN8" i="13" a="1"/>
  <c r="AN8" i="13"/>
  <c r="AN9" i="13" a="1"/>
  <c r="AN9" i="13" s="1"/>
  <c r="AN10" i="13" a="1"/>
  <c r="AN10" i="13"/>
  <c r="AN11" i="13" a="1"/>
  <c r="AN11" i="13" s="1"/>
  <c r="AN12" i="13" a="1"/>
  <c r="AN12" i="13"/>
  <c r="AN13" i="13" a="1"/>
  <c r="AN13" i="13" s="1"/>
  <c r="AN14" i="13" a="1"/>
  <c r="AN14" i="13"/>
  <c r="AN15" i="13" a="1"/>
  <c r="AN15" i="13" s="1"/>
  <c r="AN16" i="13" a="1"/>
  <c r="AN16" i="13"/>
  <c r="AN17" i="13" a="1"/>
  <c r="AN17" i="13" s="1"/>
  <c r="AN18" i="13" a="1"/>
  <c r="AN18" i="13"/>
  <c r="AN19" i="13" a="1"/>
  <c r="AN19" i="13" s="1"/>
  <c r="AN20" i="13" a="1"/>
  <c r="AN20" i="13"/>
  <c r="AN21" i="13" a="1"/>
  <c r="AN21" i="13" s="1"/>
  <c r="AN22" i="13" a="1"/>
  <c r="AN22" i="13"/>
  <c r="AN23" i="13" a="1"/>
  <c r="AN23" i="13" s="1"/>
  <c r="AN24" i="13" a="1"/>
  <c r="AN24" i="13"/>
  <c r="AN25" i="13" a="1"/>
  <c r="AN25" i="13" s="1"/>
  <c r="AN26" i="13" a="1"/>
  <c r="AN26" i="13"/>
  <c r="AN27" i="13" a="1"/>
  <c r="AN27" i="13" s="1"/>
  <c r="AN28" i="13" a="1"/>
  <c r="AN28" i="13"/>
  <c r="AN29" i="13" a="1"/>
  <c r="AN29" i="13" s="1"/>
  <c r="AN30" i="13" a="1"/>
  <c r="AN30" i="13"/>
  <c r="AN31" i="13" a="1"/>
  <c r="AN31" i="13" s="1"/>
  <c r="AN32" i="13" a="1"/>
  <c r="AN32" i="13"/>
  <c r="AN33" i="13" a="1"/>
  <c r="AN33" i="13" s="1"/>
  <c r="AN34" i="13" a="1"/>
  <c r="AN34" i="13"/>
  <c r="AN35" i="13" a="1"/>
  <c r="AN35" i="13" s="1"/>
  <c r="AN36" i="13" a="1"/>
  <c r="AN36" i="13"/>
  <c r="AN37" i="13" a="1"/>
  <c r="AN37" i="13" s="1"/>
  <c r="AN38" i="13" a="1"/>
  <c r="AN38" i="13"/>
  <c r="AN39" i="13" a="1"/>
  <c r="AN39" i="13" s="1"/>
  <c r="AN40" i="13" a="1"/>
  <c r="AN40" i="13" s="1"/>
  <c r="AN41" i="13" a="1"/>
  <c r="AN41" i="13" s="1"/>
  <c r="AN42" i="13" a="1"/>
  <c r="AN42" i="13" s="1"/>
  <c r="AN43" i="13" a="1"/>
  <c r="AN43" i="13" s="1"/>
  <c r="AN44" i="13" a="1"/>
  <c r="AN44" i="13" s="1"/>
  <c r="AN45" i="13" a="1"/>
  <c r="AN45" i="13" s="1"/>
  <c r="AN46" i="13" a="1"/>
  <c r="AN46" i="13"/>
  <c r="AN47" i="13" a="1"/>
  <c r="AN47" i="13" s="1"/>
  <c r="AN48" i="13" a="1"/>
  <c r="AN48" i="13" s="1"/>
  <c r="AN49" i="13" a="1"/>
  <c r="AN49" i="13" s="1"/>
  <c r="AN50" i="13" a="1"/>
  <c r="AN50" i="13" s="1"/>
  <c r="AN51" i="13" a="1"/>
  <c r="AN51" i="13" s="1"/>
  <c r="AN52" i="13" a="1"/>
  <c r="AN52" i="13"/>
  <c r="AN53" i="13" a="1"/>
  <c r="AN53" i="13" s="1"/>
  <c r="AN54" i="13" a="1"/>
  <c r="AN54" i="13"/>
  <c r="AN55" i="13" a="1"/>
  <c r="AN55" i="13" s="1"/>
  <c r="AN56" i="13" a="1"/>
  <c r="AN56" i="13" s="1"/>
  <c r="AN57" i="13" a="1"/>
  <c r="AN57" i="13" s="1"/>
  <c r="AN58" i="13" a="1"/>
  <c r="AN58" i="13" s="1"/>
  <c r="AN59" i="13" a="1"/>
  <c r="AN59" i="13" s="1"/>
  <c r="AN60" i="13" a="1"/>
  <c r="AN60" i="13" s="1"/>
  <c r="AN61" i="13" a="1"/>
  <c r="AN61" i="13" s="1"/>
  <c r="AN62" i="13" a="1"/>
  <c r="AN62" i="13"/>
  <c r="AN63" i="13" a="1"/>
  <c r="AN63" i="13" s="1"/>
  <c r="AN64" i="13" a="1"/>
  <c r="AN64" i="13" s="1"/>
  <c r="AN65" i="13" a="1"/>
  <c r="AN65" i="13" s="1"/>
  <c r="AN66" i="13" a="1"/>
  <c r="AN66" i="13" s="1"/>
  <c r="AN67" i="13" a="1"/>
  <c r="AN67" i="13" s="1"/>
  <c r="AN68" i="13" a="1"/>
  <c r="AN68" i="13"/>
  <c r="AN69" i="13" a="1"/>
  <c r="AN69" i="13" s="1"/>
  <c r="AN70" i="13" a="1"/>
  <c r="AN70" i="13"/>
  <c r="AN71" i="13" a="1"/>
  <c r="AN71" i="13" s="1"/>
  <c r="AN72" i="13" a="1"/>
  <c r="AN72" i="13" s="1"/>
  <c r="AN73" i="13" a="1"/>
  <c r="AN73" i="13" s="1"/>
  <c r="AN74" i="13" a="1"/>
  <c r="AN74" i="13" s="1"/>
  <c r="AN75" i="13" a="1"/>
  <c r="AN75" i="13" s="1"/>
  <c r="AN76" i="13" a="1"/>
  <c r="AN76" i="13" s="1"/>
  <c r="AN77" i="13" a="1"/>
  <c r="AN77" i="13" s="1"/>
  <c r="AN78" i="13" a="1"/>
  <c r="AN78" i="13"/>
  <c r="AN79" i="13" a="1"/>
  <c r="AN79" i="13" s="1"/>
  <c r="AN80" i="13" a="1"/>
  <c r="AN80" i="13" s="1"/>
  <c r="AN81" i="13" a="1"/>
  <c r="AN81" i="13" s="1"/>
  <c r="AN82" i="13" a="1"/>
  <c r="AN82" i="13" s="1"/>
  <c r="AN83" i="13" a="1"/>
  <c r="AN83" i="13" s="1"/>
  <c r="AN84" i="13" a="1"/>
  <c r="AN84" i="13"/>
  <c r="AN85" i="13" a="1"/>
  <c r="AN85" i="13" s="1"/>
  <c r="AN86" i="13" a="1"/>
  <c r="AN86" i="13"/>
  <c r="AN87" i="13" a="1"/>
  <c r="AN87" i="13" s="1"/>
  <c r="AN88" i="13" a="1"/>
  <c r="AN88" i="13" s="1"/>
  <c r="AN89" i="13" a="1"/>
  <c r="AN89" i="13" s="1"/>
  <c r="AN90" i="13" a="1"/>
  <c r="AN90" i="13" s="1"/>
  <c r="AN91" i="13" a="1"/>
  <c r="AN91" i="13" s="1"/>
  <c r="AN92" i="13" a="1"/>
  <c r="AN92" i="13" s="1"/>
  <c r="AN93" i="13" a="1"/>
  <c r="AN93" i="13" s="1"/>
  <c r="AN94" i="13" a="1"/>
  <c r="AN94" i="13"/>
  <c r="AN95" i="13" a="1"/>
  <c r="AN95" i="13" s="1"/>
  <c r="AN96" i="13" a="1"/>
  <c r="AN96" i="13" s="1"/>
  <c r="AN97" i="13" a="1"/>
  <c r="AN97" i="13" s="1"/>
  <c r="AN98" i="13" a="1"/>
  <c r="AN98" i="13" s="1"/>
  <c r="AN99" i="13" a="1"/>
  <c r="AN99" i="13" s="1"/>
  <c r="AN100" i="13" a="1"/>
  <c r="AN100" i="13"/>
  <c r="AN101" i="13" a="1"/>
  <c r="AN101" i="13" s="1"/>
  <c r="AN102" i="13" a="1"/>
  <c r="AN102" i="13"/>
  <c r="AN103" i="13" a="1"/>
  <c r="AN103" i="13" s="1"/>
  <c r="AN104" i="13" a="1"/>
  <c r="AN104" i="13" s="1"/>
  <c r="AN105" i="13" a="1"/>
  <c r="AN105" i="13" s="1"/>
  <c r="AN106" i="13" a="1"/>
  <c r="AN106" i="13" s="1"/>
  <c r="AN107" i="13" a="1"/>
  <c r="AN107" i="13" s="1"/>
  <c r="AN108" i="13" a="1"/>
  <c r="AN108" i="13" s="1"/>
  <c r="AN109" i="13" a="1"/>
  <c r="AN109" i="13" s="1"/>
  <c r="AN110" i="13" a="1"/>
  <c r="AN110" i="13"/>
  <c r="AN111" i="13" a="1"/>
  <c r="AN111" i="13" s="1"/>
  <c r="AN112" i="13" a="1"/>
  <c r="AN112" i="13" s="1"/>
  <c r="AN113" i="13" a="1"/>
  <c r="AN113" i="13" s="1"/>
  <c r="AN114" i="13" a="1"/>
  <c r="AN114" i="13" s="1"/>
  <c r="AN115" i="13" a="1"/>
  <c r="AN115" i="13" s="1"/>
  <c r="AN116" i="13" a="1"/>
  <c r="AN116" i="13"/>
  <c r="AN117" i="13" a="1"/>
  <c r="AN117" i="13" s="1"/>
  <c r="AN118" i="13" a="1"/>
  <c r="AN118" i="13"/>
  <c r="AN119" i="13" a="1"/>
  <c r="AN119" i="13" s="1"/>
  <c r="AN120" i="13" a="1"/>
  <c r="AN120" i="13" s="1"/>
  <c r="AN121" i="13" a="1"/>
  <c r="AN121" i="13" s="1"/>
  <c r="AN122" i="13" a="1"/>
  <c r="AN122" i="13" s="1"/>
  <c r="AN123" i="13" a="1"/>
  <c r="AN123" i="13" s="1"/>
  <c r="AN124" i="13" a="1"/>
  <c r="AN124" i="13" s="1"/>
  <c r="AN125" i="13" a="1"/>
  <c r="AN125" i="13" s="1"/>
  <c r="AN126" i="13" a="1"/>
  <c r="AN126" i="13"/>
  <c r="AN127" i="13" a="1"/>
  <c r="AN127" i="13" s="1"/>
  <c r="AN128" i="13" a="1"/>
  <c r="AN128" i="13" s="1"/>
  <c r="AN129" i="13" a="1"/>
  <c r="AN129" i="13" s="1"/>
  <c r="AN130" i="13" a="1"/>
  <c r="AN130" i="13" s="1"/>
  <c r="AN131" i="13" a="1"/>
  <c r="AN131" i="13" s="1"/>
  <c r="AN132" i="13" a="1"/>
  <c r="AN132" i="13"/>
  <c r="AN133" i="13" a="1"/>
  <c r="AN133" i="13" s="1"/>
  <c r="AN134" i="13" a="1"/>
  <c r="AN134" i="13"/>
  <c r="AN135" i="13" a="1"/>
  <c r="AN135" i="13" s="1"/>
  <c r="AN136" i="13" a="1"/>
  <c r="AN136" i="13" s="1"/>
  <c r="AN137" i="13" a="1"/>
  <c r="AN137" i="13" s="1"/>
  <c r="AN138" i="13" a="1"/>
  <c r="AN138" i="13" s="1"/>
  <c r="AN139" i="13" a="1"/>
  <c r="AN139" i="13" s="1"/>
  <c r="AN140" i="13" a="1"/>
  <c r="AN140" i="13" s="1"/>
  <c r="AN141" i="13" a="1"/>
  <c r="AN141" i="13" s="1"/>
  <c r="AN142" i="13" a="1"/>
  <c r="AN142" i="13"/>
  <c r="AN143" i="13" a="1"/>
  <c r="AN143" i="13" s="1"/>
  <c r="AN144" i="13" a="1"/>
  <c r="AN144" i="13" s="1"/>
  <c r="AN145" i="13" a="1"/>
  <c r="AN145" i="13" s="1"/>
  <c r="AN146" i="13" a="1"/>
  <c r="AN146" i="13" s="1"/>
  <c r="AN147" i="13" a="1"/>
  <c r="AN147" i="13" s="1"/>
  <c r="AN148" i="13" a="1"/>
  <c r="AN148" i="13"/>
  <c r="AN149" i="13" a="1"/>
  <c r="AN149" i="13" s="1"/>
  <c r="AN150" i="13" a="1"/>
  <c r="AN150" i="13"/>
  <c r="AN151" i="13" a="1"/>
  <c r="AN151" i="13" s="1"/>
  <c r="AN152" i="13" a="1"/>
  <c r="AN152" i="13" s="1"/>
  <c r="AN153" i="13" a="1"/>
  <c r="AN153" i="13" s="1"/>
  <c r="AN154" i="13" a="1"/>
  <c r="AN154" i="13" s="1"/>
  <c r="AN155" i="13" a="1"/>
  <c r="AN155" i="13" s="1"/>
  <c r="AN156" i="13" a="1"/>
  <c r="AN156" i="13" s="1"/>
  <c r="AN157" i="13" a="1"/>
  <c r="AN157" i="13" s="1"/>
  <c r="AN158" i="13" a="1"/>
  <c r="AN158" i="13"/>
  <c r="AN159" i="13" a="1"/>
  <c r="AN159" i="13" s="1"/>
  <c r="AN160" i="13" a="1"/>
  <c r="AN160" i="13" s="1"/>
  <c r="AN161" i="13" a="1"/>
  <c r="AN161" i="13" s="1"/>
  <c r="AN162" i="13" a="1"/>
  <c r="AN162" i="13" s="1"/>
  <c r="AN163" i="13" a="1"/>
  <c r="AN163" i="13" s="1"/>
  <c r="AN164" i="13" a="1"/>
  <c r="AN164" i="13"/>
  <c r="AN165" i="13" a="1"/>
  <c r="AN165" i="13" s="1"/>
  <c r="AN166" i="13" a="1"/>
  <c r="AN166" i="13"/>
  <c r="AN167" i="13" a="1"/>
  <c r="AN167" i="13" s="1"/>
  <c r="AN168" i="13" a="1"/>
  <c r="AN168" i="13" s="1"/>
  <c r="AN169" i="13" a="1"/>
  <c r="AN169" i="13" s="1"/>
  <c r="AN170" i="13" a="1"/>
  <c r="AN170" i="13" s="1"/>
  <c r="AN171" i="13" a="1"/>
  <c r="AN171" i="13" s="1"/>
  <c r="AN172" i="13" a="1"/>
  <c r="AN172" i="13" s="1"/>
  <c r="AN173" i="13" a="1"/>
  <c r="AN173" i="13" s="1"/>
  <c r="AN174" i="13" a="1"/>
  <c r="AN174" i="13"/>
  <c r="AN175" i="13" a="1"/>
  <c r="AN175" i="13" s="1"/>
  <c r="AN176" i="13" a="1"/>
  <c r="AN176" i="13" s="1"/>
  <c r="AN177" i="13" a="1"/>
  <c r="AN177" i="13" s="1"/>
  <c r="AN178" i="13" a="1"/>
  <c r="AN178" i="13" s="1"/>
  <c r="AN179" i="13" a="1"/>
  <c r="AN179" i="13" s="1"/>
  <c r="AN180" i="13" a="1"/>
  <c r="AN180" i="13"/>
  <c r="AN181" i="13" a="1"/>
  <c r="AN181" i="13" s="1"/>
  <c r="AN182" i="13" a="1"/>
  <c r="AN182" i="13"/>
  <c r="AN183" i="13" a="1"/>
  <c r="AN183" i="13" s="1"/>
  <c r="AN184" i="13" a="1"/>
  <c r="AN184" i="13" s="1"/>
  <c r="AN185" i="13" a="1"/>
  <c r="AN185" i="13" s="1"/>
  <c r="AN186" i="13" a="1"/>
  <c r="AN186" i="13" s="1"/>
  <c r="AN187" i="13" a="1"/>
  <c r="AN187" i="13" s="1"/>
  <c r="AN188" i="13" a="1"/>
  <c r="AN188" i="13" s="1"/>
  <c r="AN189" i="13" a="1"/>
  <c r="AN189" i="13" s="1"/>
  <c r="AN190" i="13" a="1"/>
  <c r="AN190" i="13"/>
  <c r="AN191" i="13" a="1"/>
  <c r="AN191" i="13" s="1"/>
  <c r="AN192" i="13" a="1"/>
  <c r="AN192" i="13" s="1"/>
  <c r="AN193" i="13" a="1"/>
  <c r="AN193" i="13" s="1"/>
  <c r="AN194" i="13" a="1"/>
  <c r="AN194" i="13" s="1"/>
  <c r="AN195" i="13" a="1"/>
  <c r="AN195" i="13" s="1"/>
  <c r="AN196" i="13" a="1"/>
  <c r="AN196" i="13"/>
  <c r="AN197" i="13" a="1"/>
  <c r="AN197" i="13" s="1"/>
  <c r="AN198" i="13" a="1"/>
  <c r="AN198" i="13"/>
  <c r="AN199" i="13" a="1"/>
  <c r="AN199" i="13" s="1"/>
  <c r="AN200" i="13" a="1"/>
  <c r="AN200" i="13" s="1"/>
  <c r="AN201" i="13" a="1"/>
  <c r="AN201" i="13" s="1"/>
  <c r="AN202" i="13" a="1"/>
  <c r="AN202" i="13" s="1"/>
  <c r="AN203" i="13" a="1"/>
  <c r="AN203" i="13" s="1"/>
  <c r="AN204" i="13" a="1"/>
  <c r="AN204" i="13" s="1"/>
  <c r="AN205" i="13" a="1"/>
  <c r="AN205" i="13" s="1"/>
  <c r="AN206" i="13" a="1"/>
  <c r="AN206" i="13"/>
  <c r="AN207" i="13" a="1"/>
  <c r="AN207" i="13" s="1"/>
  <c r="AN208" i="13" a="1"/>
  <c r="AN208" i="13" s="1"/>
  <c r="AN209" i="13" a="1"/>
  <c r="AN209" i="13" s="1"/>
  <c r="AN210" i="13" a="1"/>
  <c r="AN210" i="13" s="1"/>
  <c r="AN211" i="13" a="1"/>
  <c r="AN211" i="13" s="1"/>
  <c r="AN212" i="13" a="1"/>
  <c r="AN212" i="13"/>
  <c r="AN213" i="13" a="1"/>
  <c r="AN213" i="13" s="1"/>
  <c r="AN214" i="13" a="1"/>
  <c r="AN214" i="13"/>
  <c r="AN215" i="13" a="1"/>
  <c r="AN215" i="13" s="1"/>
  <c r="AN216" i="13" a="1"/>
  <c r="AN216" i="13" s="1"/>
  <c r="AN217" i="13" a="1"/>
  <c r="AN217" i="13" s="1"/>
  <c r="AN218" i="13" a="1"/>
  <c r="AN218" i="13" s="1"/>
  <c r="AN219" i="13" a="1"/>
  <c r="AN219" i="13" s="1"/>
  <c r="AN220" i="13" a="1"/>
  <c r="AN220" i="13" s="1"/>
  <c r="AN221" i="13" a="1"/>
  <c r="AN221" i="13" s="1"/>
  <c r="AN222" i="13" a="1"/>
  <c r="AN222" i="13"/>
  <c r="AN223" i="13" a="1"/>
  <c r="AN223" i="13" s="1"/>
  <c r="AN224" i="13" a="1"/>
  <c r="AN224" i="13" s="1"/>
  <c r="AN225" i="13" a="1"/>
  <c r="AN225" i="13" s="1"/>
  <c r="AN226" i="13" a="1"/>
  <c r="AN226" i="13" s="1"/>
  <c r="AN227" i="13" a="1"/>
  <c r="AN227" i="13" s="1"/>
  <c r="AN228" i="13" a="1"/>
  <c r="AN228" i="13"/>
  <c r="AN229" i="13" a="1"/>
  <c r="AN229" i="13" s="1"/>
  <c r="AN230" i="13" a="1"/>
  <c r="AN230" i="13"/>
  <c r="AN231" i="13" a="1"/>
  <c r="AN231" i="13" s="1"/>
  <c r="AN232" i="13" a="1"/>
  <c r="AN232" i="13" s="1"/>
  <c r="AN233" i="13" a="1"/>
  <c r="AN233" i="13" s="1"/>
  <c r="AN234" i="13" a="1"/>
  <c r="AN234" i="13" s="1"/>
  <c r="AN235" i="13" a="1"/>
  <c r="AN235" i="13" s="1"/>
  <c r="AN236" i="13" a="1"/>
  <c r="AN236" i="13" s="1"/>
  <c r="AN237" i="13" a="1"/>
  <c r="AN237" i="13" s="1"/>
  <c r="AN238" i="13" a="1"/>
  <c r="AN238" i="13"/>
  <c r="AN239" i="13" a="1"/>
  <c r="AN239" i="13" s="1"/>
  <c r="AN240" i="13" a="1"/>
  <c r="AN240" i="13"/>
  <c r="AN241" i="13" a="1"/>
  <c r="AN241" i="13" s="1"/>
  <c r="AN242" i="13" a="1"/>
  <c r="AN242" i="13" s="1"/>
  <c r="AN243" i="13" a="1"/>
  <c r="AN243" i="13" s="1"/>
  <c r="AN244" i="13" a="1"/>
  <c r="AN244" i="13"/>
  <c r="AN245" i="13" a="1"/>
  <c r="AN245" i="13" s="1"/>
  <c r="AN246" i="13" a="1"/>
  <c r="AN246" i="13"/>
  <c r="AN247" i="13" a="1"/>
  <c r="AN247" i="13" s="1"/>
  <c r="AN248" i="13" a="1"/>
  <c r="AN248" i="13"/>
  <c r="AN249" i="13" a="1"/>
  <c r="AN249" i="13" s="1"/>
  <c r="AN250" i="13" a="1"/>
  <c r="AN250" i="13" s="1"/>
  <c r="AN251" i="13" a="1"/>
  <c r="AN251" i="13" s="1"/>
  <c r="AN252" i="13" a="1"/>
  <c r="AN252" i="13" s="1"/>
  <c r="AN253" i="13" a="1"/>
  <c r="AN253" i="13" s="1"/>
  <c r="AN254" i="13" a="1"/>
  <c r="AN254" i="13"/>
  <c r="AN255" i="13" a="1"/>
  <c r="AN255" i="13" s="1"/>
  <c r="AN256" i="13" a="1"/>
  <c r="AN256" i="13"/>
  <c r="AN257" i="13" a="1"/>
  <c r="AN257" i="13" s="1"/>
  <c r="AN258" i="13" a="1"/>
  <c r="AN258" i="13" s="1"/>
  <c r="AN259" i="13" a="1"/>
  <c r="AN259" i="13" s="1"/>
  <c r="AN260" i="13" a="1"/>
  <c r="AN260" i="13"/>
  <c r="AN261" i="13" a="1"/>
  <c r="AN261" i="13" s="1"/>
  <c r="AN262" i="13" a="1"/>
  <c r="AN262" i="13"/>
  <c r="AN263" i="13" a="1"/>
  <c r="AN263" i="13" s="1"/>
  <c r="AN264" i="13" a="1"/>
  <c r="AN264" i="13"/>
  <c r="AN265" i="13" a="1"/>
  <c r="AN265" i="13" s="1"/>
  <c r="AN266" i="13" a="1"/>
  <c r="AN266" i="13" s="1"/>
  <c r="AN267" i="13" a="1"/>
  <c r="AN267" i="13" s="1"/>
  <c r="AN268" i="13" a="1"/>
  <c r="AN268" i="13" s="1"/>
  <c r="AN269" i="13" a="1"/>
  <c r="AN269" i="13" s="1"/>
  <c r="AN270" i="13" a="1"/>
  <c r="AN270" i="13"/>
  <c r="AN271" i="13" a="1"/>
  <c r="AN271" i="13" s="1"/>
  <c r="AN272" i="13" a="1"/>
  <c r="AN272" i="13"/>
  <c r="AN273" i="13" a="1"/>
  <c r="AN273" i="13" s="1"/>
  <c r="AN274" i="13" a="1"/>
  <c r="AN274" i="13" s="1"/>
  <c r="AN275" i="13" a="1"/>
  <c r="AN275" i="13" s="1"/>
  <c r="AN276" i="13" a="1"/>
  <c r="AN276" i="13"/>
  <c r="AN277" i="13" a="1"/>
  <c r="AN277" i="13" s="1"/>
  <c r="AN278" i="13" a="1"/>
  <c r="AN278" i="13"/>
  <c r="AN279" i="13" a="1"/>
  <c r="AN279" i="13" s="1"/>
  <c r="AN280" i="13" a="1"/>
  <c r="AN280" i="13"/>
  <c r="AN281" i="13" a="1"/>
  <c r="AN281" i="13" s="1"/>
  <c r="AN282" i="13" a="1"/>
  <c r="AN282" i="13" s="1"/>
  <c r="AN283" i="13" a="1"/>
  <c r="AN283" i="13" s="1"/>
  <c r="AN284" i="13" a="1"/>
  <c r="AN284" i="13" s="1"/>
  <c r="AN285" i="13" a="1"/>
  <c r="AN285" i="13" s="1"/>
  <c r="AN286" i="13" a="1"/>
  <c r="AN286" i="13"/>
  <c r="AN287" i="13" a="1"/>
  <c r="AN287" i="13" s="1"/>
  <c r="AN288" i="13" a="1"/>
  <c r="AN288" i="13"/>
  <c r="AN289" i="13" a="1"/>
  <c r="AN289" i="13" s="1"/>
  <c r="AN290" i="13" a="1"/>
  <c r="AN290" i="13" s="1"/>
  <c r="AN291" i="13" a="1"/>
  <c r="AN291" i="13" s="1"/>
  <c r="AN292" i="13" a="1"/>
  <c r="AN292" i="13"/>
  <c r="AN293" i="13" a="1"/>
  <c r="AN293" i="13" s="1"/>
  <c r="AN294" i="13" a="1"/>
  <c r="AN294" i="13"/>
  <c r="AN295" i="13" a="1"/>
  <c r="AN295" i="13" s="1"/>
  <c r="AN296" i="13" a="1"/>
  <c r="AN296" i="13"/>
  <c r="AN297" i="13" a="1"/>
  <c r="AN297" i="13" s="1"/>
  <c r="AN298" i="13" a="1"/>
  <c r="AN298" i="13" s="1"/>
  <c r="AN299" i="13" a="1"/>
  <c r="AN299" i="13" s="1"/>
  <c r="AN300" i="13" a="1"/>
  <c r="AN300" i="13" s="1"/>
  <c r="AN301" i="13" a="1"/>
  <c r="AN301" i="13" s="1"/>
  <c r="AN302" i="13" a="1"/>
  <c r="AN302" i="13"/>
  <c r="AN303" i="13" a="1"/>
  <c r="AN303" i="13" s="1"/>
  <c r="AN304" i="13" a="1"/>
  <c r="AN304" i="13"/>
  <c r="AN305" i="13" a="1"/>
  <c r="AN305" i="13" s="1"/>
  <c r="AN306" i="13" a="1"/>
  <c r="AN306" i="13" s="1"/>
  <c r="AN307" i="13" a="1"/>
  <c r="AN307" i="13" s="1"/>
  <c r="AN308" i="13" a="1"/>
  <c r="AN308" i="13"/>
  <c r="AN309" i="13" a="1"/>
  <c r="AN309" i="13" s="1"/>
  <c r="AN310" i="13" a="1"/>
  <c r="AN310" i="13"/>
  <c r="AN311" i="13" a="1"/>
  <c r="AN311" i="13" s="1"/>
  <c r="AN312" i="13" a="1"/>
  <c r="AN312" i="13"/>
  <c r="AN313" i="13" a="1"/>
  <c r="AN313" i="13" s="1"/>
  <c r="AN314" i="13" a="1"/>
  <c r="AN314" i="13" s="1"/>
  <c r="AN315" i="13" a="1"/>
  <c r="AN315" i="13" s="1"/>
  <c r="AN316" i="13" a="1"/>
  <c r="AN316" i="13" s="1"/>
  <c r="AN317" i="13" a="1"/>
  <c r="AN317" i="13" s="1"/>
  <c r="AN318" i="13" a="1"/>
  <c r="AN318" i="13"/>
  <c r="AN319" i="13" a="1"/>
  <c r="AN319" i="13" s="1"/>
  <c r="AN320" i="13" a="1"/>
  <c r="AN320" i="13"/>
  <c r="AN321" i="13" a="1"/>
  <c r="AN321" i="13" s="1"/>
  <c r="AN322" i="13" a="1"/>
  <c r="AN322" i="13" s="1"/>
  <c r="AN323" i="13" a="1"/>
  <c r="AN323" i="13" s="1"/>
  <c r="AN324" i="13" a="1"/>
  <c r="AN324" i="13"/>
  <c r="AN325" i="13" a="1"/>
  <c r="AN325" i="13" s="1"/>
  <c r="AN326" i="13" a="1"/>
  <c r="AN326" i="13"/>
  <c r="AN327" i="13" a="1"/>
  <c r="AN327" i="13" s="1"/>
  <c r="AN328" i="13" a="1"/>
  <c r="AN328" i="13"/>
  <c r="AN329" i="13" a="1"/>
  <c r="AN329" i="13" s="1"/>
  <c r="AN330" i="13" a="1"/>
  <c r="AN330" i="13" s="1"/>
  <c r="AN331" i="13" a="1"/>
  <c r="AN331" i="13" s="1"/>
  <c r="AN332" i="13" a="1"/>
  <c r="AN332" i="13" s="1"/>
  <c r="AN333" i="13" a="1"/>
  <c r="AN333" i="13" s="1"/>
  <c r="AN334" i="13" a="1"/>
  <c r="AN334" i="13"/>
  <c r="AN335" i="13" a="1"/>
  <c r="AN335" i="13" s="1"/>
  <c r="AN336" i="13" a="1"/>
  <c r="AN336" i="13"/>
  <c r="AN337" i="13" a="1"/>
  <c r="AN337" i="13" s="1"/>
  <c r="AN338" i="13" a="1"/>
  <c r="AN338" i="13" s="1"/>
  <c r="AN339" i="13" a="1"/>
  <c r="AN339" i="13" s="1"/>
  <c r="AN340" i="13" a="1"/>
  <c r="AN340" i="13"/>
  <c r="AN341" i="13" a="1"/>
  <c r="AN341" i="13" s="1"/>
  <c r="AN342" i="13" a="1"/>
  <c r="AN342" i="13"/>
  <c r="AN343" i="13" a="1"/>
  <c r="AN343" i="13" s="1"/>
  <c r="AN344" i="13" a="1"/>
  <c r="AN344" i="13"/>
  <c r="AN345" i="13" a="1"/>
  <c r="AN345" i="13" s="1"/>
  <c r="AN346" i="13" a="1"/>
  <c r="AN346" i="13" s="1"/>
  <c r="AN347" i="13" a="1"/>
  <c r="AN347" i="13"/>
  <c r="AN348" i="13" a="1"/>
  <c r="AN348" i="13" s="1"/>
  <c r="AN349" i="13" a="1"/>
  <c r="AN349" i="13"/>
  <c r="AN350" i="13" a="1"/>
  <c r="AN350" i="13" s="1"/>
  <c r="AN351" i="13" a="1"/>
  <c r="AN351" i="13"/>
  <c r="AN352" i="13" a="1"/>
  <c r="AN352" i="13" s="1"/>
  <c r="AN353" i="13" a="1"/>
  <c r="AN353" i="13"/>
  <c r="AN354" i="13" a="1"/>
  <c r="AN354" i="13" s="1"/>
  <c r="AN355" i="13" a="1"/>
  <c r="AN355" i="13"/>
  <c r="AN356" i="13" a="1"/>
  <c r="AN356" i="13" s="1"/>
  <c r="AN357" i="13" a="1"/>
  <c r="AN357" i="13" s="1"/>
  <c r="AN358" i="13" a="1"/>
  <c r="AN358" i="13" s="1"/>
  <c r="AN359" i="13" a="1"/>
  <c r="AN359" i="13"/>
  <c r="AN360" i="13" a="1"/>
  <c r="AN360" i="13" s="1"/>
  <c r="AN361" i="13" a="1"/>
  <c r="AN361" i="13" s="1"/>
  <c r="AN362" i="13" a="1"/>
  <c r="AN362" i="13" s="1"/>
  <c r="AN363" i="13" a="1"/>
  <c r="AN363" i="13"/>
  <c r="AN364" i="13" a="1"/>
  <c r="AN364" i="13" s="1"/>
  <c r="AN365" i="13" a="1"/>
  <c r="AN365" i="13" s="1"/>
  <c r="AN366" i="13" a="1"/>
  <c r="AN366" i="13" s="1"/>
  <c r="AN367" i="13" a="1"/>
  <c r="AN367" i="13"/>
  <c r="AN368" i="13" a="1"/>
  <c r="AN368" i="13" s="1"/>
  <c r="AN369" i="13" a="1"/>
  <c r="AN369" i="13" s="1"/>
  <c r="AN370" i="13" a="1"/>
  <c r="AN370" i="13" s="1"/>
  <c r="AN371" i="13" a="1"/>
  <c r="AN371" i="13"/>
  <c r="AN372" i="13" a="1"/>
  <c r="AN372" i="13" s="1"/>
  <c r="AN373" i="13" a="1"/>
  <c r="AN373" i="13" s="1"/>
  <c r="AN374" i="13" a="1"/>
  <c r="AN374" i="13" s="1"/>
  <c r="AN375" i="13" a="1"/>
  <c r="AN375" i="13"/>
  <c r="AN376" i="13" a="1"/>
  <c r="AN376" i="13" s="1"/>
  <c r="AN377" i="13" a="1"/>
  <c r="AN377" i="13" s="1"/>
  <c r="AN378" i="13" a="1"/>
  <c r="AN378" i="13" s="1"/>
  <c r="AN379" i="13" a="1"/>
  <c r="AN379" i="13"/>
  <c r="AN380" i="13" a="1"/>
  <c r="AN380" i="13" s="1"/>
  <c r="AN381" i="13" a="1"/>
  <c r="AN381" i="13" s="1"/>
  <c r="AN382" i="13" a="1"/>
  <c r="AN382" i="13" s="1"/>
  <c r="AN383" i="13" a="1"/>
  <c r="AN383" i="13"/>
  <c r="AN384" i="13" a="1"/>
  <c r="AN384" i="13" s="1"/>
  <c r="AN385" i="13" a="1"/>
  <c r="AN385" i="13" s="1"/>
  <c r="AN386" i="13" a="1"/>
  <c r="AN386" i="13" s="1"/>
  <c r="AN387" i="13" a="1"/>
  <c r="AN387" i="13"/>
  <c r="AN388" i="13" a="1"/>
  <c r="AN388" i="13" s="1"/>
  <c r="AN389" i="13" a="1"/>
  <c r="AN389" i="13" s="1"/>
  <c r="AN390" i="13" a="1"/>
  <c r="AN390" i="13" s="1"/>
  <c r="AN391" i="13" a="1"/>
  <c r="AN391" i="13"/>
  <c r="AN392" i="13" a="1"/>
  <c r="AN392" i="13" s="1"/>
  <c r="AN393" i="13" a="1"/>
  <c r="AN393" i="13" s="1"/>
  <c r="AN394" i="13" a="1"/>
  <c r="AN394" i="13" s="1"/>
  <c r="AN395" i="13" a="1"/>
  <c r="AN395" i="13"/>
  <c r="AN396" i="13" a="1"/>
  <c r="AN396" i="13" s="1"/>
  <c r="AN397" i="13" a="1"/>
  <c r="AN397" i="13" s="1"/>
  <c r="AN398" i="13" a="1"/>
  <c r="AN398" i="13" s="1"/>
  <c r="AN399" i="13" a="1"/>
  <c r="AN399" i="13"/>
  <c r="AN400" i="13" a="1"/>
  <c r="AN400" i="13" s="1"/>
  <c r="AN401" i="13" a="1"/>
  <c r="AN401" i="13" s="1"/>
  <c r="AN402" i="13" a="1"/>
  <c r="AN402" i="13" s="1"/>
  <c r="AN403" i="13" a="1"/>
  <c r="AN403" i="13"/>
  <c r="AN404" i="13" a="1"/>
  <c r="AN404" i="13" s="1"/>
  <c r="AN405" i="13" a="1"/>
  <c r="AN405" i="13" s="1"/>
  <c r="AN406" i="13" a="1"/>
  <c r="AN406" i="13" s="1"/>
  <c r="AN407" i="13" a="1"/>
  <c r="AN407" i="13"/>
  <c r="AN408" i="13" a="1"/>
  <c r="AN408" i="13" s="1"/>
  <c r="AN409" i="13" a="1"/>
  <c r="AN409" i="13" s="1"/>
  <c r="AN410" i="13" a="1"/>
  <c r="AN410" i="13" s="1"/>
  <c r="AN411" i="13" a="1"/>
  <c r="AN411" i="13"/>
  <c r="AN412" i="13" a="1"/>
  <c r="AN412" i="13" s="1"/>
  <c r="AN413" i="13" a="1"/>
  <c r="AN413" i="13" s="1"/>
  <c r="AN414" i="13" a="1"/>
  <c r="AN414" i="13" s="1"/>
  <c r="AN415" i="13" a="1"/>
  <c r="AN415" i="13"/>
  <c r="AN416" i="13" a="1"/>
  <c r="AN416" i="13" s="1"/>
  <c r="AN417" i="13" a="1"/>
  <c r="AN417" i="13" s="1"/>
  <c r="AN418" i="13" a="1"/>
  <c r="AN418" i="13" s="1"/>
  <c r="AN419" i="13" a="1"/>
  <c r="AN419" i="13"/>
  <c r="AN420" i="13" a="1"/>
  <c r="AN420" i="13" s="1"/>
  <c r="AN421" i="13" a="1"/>
  <c r="AN421" i="13" s="1"/>
  <c r="AN422" i="13" a="1"/>
  <c r="AN422" i="13" s="1"/>
  <c r="AN423" i="13" a="1"/>
  <c r="AN423" i="13"/>
  <c r="AN424" i="13" a="1"/>
  <c r="AN424" i="13" s="1"/>
  <c r="AN425" i="13" a="1"/>
  <c r="AN425" i="13" s="1"/>
  <c r="AN426" i="13" a="1"/>
  <c r="AN426" i="13" s="1"/>
  <c r="AN427" i="13" a="1"/>
  <c r="AN427" i="13"/>
  <c r="AN428" i="13" a="1"/>
  <c r="AN428" i="13" s="1"/>
  <c r="AN429" i="13" a="1"/>
  <c r="AN429" i="13" s="1"/>
  <c r="AN430" i="13" a="1"/>
  <c r="AN430" i="13" s="1"/>
  <c r="AN431" i="13" a="1"/>
  <c r="AN431" i="13"/>
  <c r="AN432" i="13" a="1"/>
  <c r="AN432" i="13" s="1"/>
  <c r="AN433" i="13" a="1"/>
  <c r="AN433" i="13" s="1"/>
  <c r="AN434" i="13" a="1"/>
  <c r="AN434" i="13" s="1"/>
  <c r="AN435" i="13" a="1"/>
  <c r="AN435" i="13"/>
  <c r="AN436" i="13" a="1"/>
  <c r="AN436" i="13" s="1"/>
  <c r="AN437" i="13" a="1"/>
  <c r="AN437" i="13" s="1"/>
  <c r="AN438" i="13" a="1"/>
  <c r="AN438" i="13" s="1"/>
  <c r="AN439" i="13" a="1"/>
  <c r="AN439" i="13"/>
  <c r="AN440" i="13" a="1"/>
  <c r="AN440" i="13" s="1"/>
  <c r="AN441" i="13" a="1"/>
  <c r="AN441" i="13" s="1"/>
  <c r="AN442" i="13" a="1"/>
  <c r="AN442" i="13" s="1"/>
  <c r="AN443" i="13" a="1"/>
  <c r="AN443" i="13"/>
  <c r="AN444" i="13" a="1"/>
  <c r="AN444" i="13" s="1"/>
  <c r="AN445" i="13" a="1"/>
  <c r="AN445" i="13" s="1"/>
  <c r="AN446" i="13" a="1"/>
  <c r="AN446" i="13" s="1"/>
  <c r="AN447" i="13" a="1"/>
  <c r="AN447" i="13"/>
  <c r="AN448" i="13" a="1"/>
  <c r="AN448" i="13" s="1"/>
  <c r="AN449" i="13" a="1"/>
  <c r="AN449" i="13" s="1"/>
  <c r="AN450" i="13" a="1"/>
  <c r="AN450" i="13" s="1"/>
  <c r="AN451" i="13" a="1"/>
  <c r="AN451" i="13"/>
  <c r="AN452" i="13" a="1"/>
  <c r="AN452" i="13" s="1"/>
  <c r="AN453" i="13" a="1"/>
  <c r="AN453" i="13" s="1"/>
  <c r="AN454" i="13" a="1"/>
  <c r="AN454" i="13" s="1"/>
  <c r="AN455" i="13" a="1"/>
  <c r="AN455" i="13"/>
  <c r="AN456" i="13" a="1"/>
  <c r="AN456" i="13" s="1"/>
  <c r="AN457" i="13" a="1"/>
  <c r="AN457" i="13" s="1"/>
  <c r="AN458" i="13" a="1"/>
  <c r="AN458" i="13" s="1"/>
  <c r="AN459" i="13" a="1"/>
  <c r="AN459" i="13"/>
  <c r="AN460" i="13" a="1"/>
  <c r="AN460" i="13" s="1"/>
  <c r="AN461" i="13" a="1"/>
  <c r="AN461" i="13" s="1"/>
  <c r="AN462" i="13" a="1"/>
  <c r="AN462" i="13" s="1"/>
  <c r="AN463" i="13" a="1"/>
  <c r="AN463" i="13"/>
  <c r="AN464" i="13" a="1"/>
  <c r="AN464" i="13" s="1"/>
  <c r="AN465" i="13" a="1"/>
  <c r="AN465" i="13" s="1"/>
  <c r="AN466" i="13" a="1"/>
  <c r="AN466" i="13" s="1"/>
  <c r="AN467" i="13" a="1"/>
  <c r="AN467" i="13"/>
  <c r="AN468" i="13" a="1"/>
  <c r="AN468" i="13" s="1"/>
  <c r="AN469" i="13" a="1"/>
  <c r="AN469" i="13" s="1"/>
  <c r="AN470" i="13" a="1"/>
  <c r="AN470" i="13" s="1"/>
  <c r="AN471" i="13" a="1"/>
  <c r="AN471" i="13"/>
  <c r="AN472" i="13" a="1"/>
  <c r="AN472" i="13" s="1"/>
  <c r="AN473" i="13" a="1"/>
  <c r="AN473" i="13" s="1"/>
  <c r="AN474" i="13" a="1"/>
  <c r="AN474" i="13" s="1"/>
  <c r="AN475" i="13" a="1"/>
  <c r="AN475" i="13"/>
  <c r="AN476" i="13" a="1"/>
  <c r="AN476" i="13" s="1"/>
  <c r="AN477" i="13" a="1"/>
  <c r="AN477" i="13" s="1"/>
  <c r="AN478" i="13" a="1"/>
  <c r="AN478" i="13" s="1"/>
  <c r="AN479" i="13" a="1"/>
  <c r="AN479" i="13"/>
  <c r="AN480" i="13" a="1"/>
  <c r="AN480" i="13" s="1"/>
  <c r="AN481" i="13" a="1"/>
  <c r="AN481" i="13" s="1"/>
  <c r="AN482" i="13" a="1"/>
  <c r="AN482" i="13" s="1"/>
  <c r="AN483" i="13" a="1"/>
  <c r="AN483" i="13"/>
  <c r="AN484" i="13" a="1"/>
  <c r="AN484" i="13" s="1"/>
  <c r="AN485" i="13" a="1"/>
  <c r="AN485" i="13" s="1"/>
  <c r="AN486" i="13" a="1"/>
  <c r="AN486" i="13" s="1"/>
  <c r="AN487" i="13" a="1"/>
  <c r="AN487" i="13"/>
  <c r="AN488" i="13" a="1"/>
  <c r="AN488" i="13" s="1"/>
  <c r="AN489" i="13" a="1"/>
  <c r="AN489" i="13" s="1"/>
  <c r="AN490" i="13" a="1"/>
  <c r="AN490" i="13" s="1"/>
  <c r="AN491" i="13" a="1"/>
  <c r="AN491" i="13"/>
  <c r="AN492" i="13" a="1"/>
  <c r="AN492" i="13" s="1"/>
  <c r="AN493" i="13" a="1"/>
  <c r="AN493" i="13" s="1"/>
  <c r="AN494" i="13" a="1"/>
  <c r="AN494" i="13" s="1"/>
  <c r="AN495" i="13" a="1"/>
  <c r="AN495" i="13"/>
  <c r="AN496" i="13" a="1"/>
  <c r="AN496" i="13" s="1"/>
  <c r="AN497" i="13" a="1"/>
  <c r="AN497" i="13" s="1"/>
  <c r="AN498" i="13" a="1"/>
  <c r="AN498" i="13" s="1"/>
  <c r="AN499" i="13" a="1"/>
  <c r="AN499" i="13"/>
  <c r="AN500" i="13" a="1"/>
  <c r="AN500" i="13" s="1"/>
  <c r="AN501" i="13" a="1"/>
  <c r="AN501" i="13" s="1"/>
  <c r="AN502" i="13" a="1"/>
  <c r="AN502" i="13" s="1"/>
  <c r="AN503" i="13" a="1"/>
  <c r="AN503" i="13"/>
  <c r="AN504" i="13" a="1"/>
  <c r="AN504" i="13" s="1"/>
  <c r="AN505" i="13" a="1"/>
  <c r="AN505" i="13" s="1"/>
  <c r="AN506" i="13" a="1"/>
  <c r="AN506" i="13" s="1"/>
  <c r="AN507" i="13" a="1"/>
  <c r="AN507" i="13"/>
  <c r="AN508" i="13" a="1"/>
  <c r="AN508" i="13" s="1"/>
  <c r="AN509" i="13" a="1"/>
  <c r="AN509" i="13" s="1"/>
  <c r="AN510" i="13" a="1"/>
  <c r="AN510" i="13" s="1"/>
  <c r="AN511" i="13" a="1"/>
  <c r="AN511" i="13"/>
  <c r="AN512" i="13" a="1"/>
  <c r="AN512" i="13" s="1"/>
  <c r="AN513" i="13" a="1"/>
  <c r="AN513" i="13" s="1"/>
  <c r="AN514" i="13" a="1"/>
  <c r="AN514" i="13" s="1"/>
  <c r="AN515" i="13" a="1"/>
  <c r="AN515" i="13"/>
  <c r="AN516" i="13" a="1"/>
  <c r="AN516" i="13" s="1"/>
  <c r="AN517" i="13" a="1"/>
  <c r="AN517" i="13" s="1"/>
  <c r="AN518" i="13" a="1"/>
  <c r="AN518" i="13" s="1"/>
  <c r="AN519" i="13" a="1"/>
  <c r="AN519" i="13"/>
  <c r="AN520" i="13" a="1"/>
  <c r="AN520" i="13" s="1"/>
  <c r="AN521" i="13" a="1"/>
  <c r="AN521" i="13" s="1"/>
  <c r="AN522" i="13" a="1"/>
  <c r="AN522" i="13" s="1"/>
  <c r="AN3" i="13" a="1"/>
  <c r="AN3" i="13" s="1"/>
  <c r="AN4" i="13" a="1"/>
  <c r="AN4" i="13" s="1"/>
  <c r="AN5" i="13" a="1"/>
  <c r="AN5" i="13" s="1"/>
  <c r="AN6" i="13" a="1"/>
  <c r="AN6" i="13"/>
  <c r="AN2" i="13" a="1"/>
  <c r="AN2" i="13"/>
  <c r="AE2" i="13" a="1"/>
  <c r="AE2" i="13" s="1"/>
  <c r="AO3" i="13"/>
  <c r="AO4" i="13"/>
  <c r="AO5" i="13"/>
  <c r="AO6" i="13"/>
  <c r="AO7" i="13"/>
  <c r="AO8" i="13"/>
  <c r="AO9" i="13"/>
  <c r="AO10" i="13"/>
  <c r="AO11" i="13"/>
  <c r="AO12" i="13"/>
  <c r="AO13" i="13"/>
  <c r="AO14" i="13"/>
  <c r="AO15" i="13"/>
  <c r="AO16" i="13"/>
  <c r="AO17" i="13"/>
  <c r="AO18" i="13"/>
  <c r="AO19" i="13"/>
  <c r="AO20" i="13"/>
  <c r="AO21" i="13"/>
  <c r="AO22" i="13"/>
  <c r="AO23" i="13"/>
  <c r="AO24" i="13"/>
  <c r="AO25" i="13"/>
  <c r="AO26" i="13"/>
  <c r="AO27" i="13"/>
  <c r="AO28" i="13"/>
  <c r="AO29" i="13"/>
  <c r="AO30" i="13"/>
  <c r="AO31" i="13"/>
  <c r="AO32" i="13"/>
  <c r="AO33" i="13"/>
  <c r="AO34" i="13"/>
  <c r="AO35" i="13"/>
  <c r="AO36" i="13"/>
  <c r="AO37" i="13"/>
  <c r="AO38" i="13"/>
  <c r="AO39" i="13"/>
  <c r="AO40" i="13"/>
  <c r="AO41" i="13"/>
  <c r="AO42" i="13"/>
  <c r="AO43" i="13"/>
  <c r="AO44" i="13"/>
  <c r="AO45" i="13"/>
  <c r="AO46" i="13"/>
  <c r="AO47" i="13"/>
  <c r="AO48" i="13"/>
  <c r="AO49" i="13"/>
  <c r="AO50" i="13"/>
  <c r="AO51" i="13"/>
  <c r="AO52" i="13"/>
  <c r="AO53" i="13"/>
  <c r="AO54" i="13"/>
  <c r="AO55" i="13"/>
  <c r="AO56" i="13"/>
  <c r="AO57" i="13"/>
  <c r="AO58" i="13"/>
  <c r="AO59" i="13"/>
  <c r="AO60" i="13"/>
  <c r="AO61" i="13"/>
  <c r="AO62" i="13"/>
  <c r="AO63" i="13"/>
  <c r="AO64" i="13"/>
  <c r="AO65" i="13"/>
  <c r="AO66" i="13"/>
  <c r="AO67" i="13"/>
  <c r="AO68" i="13"/>
  <c r="AO69" i="13"/>
  <c r="AO70" i="13"/>
  <c r="AO71" i="13"/>
  <c r="AO72" i="13"/>
  <c r="AO73" i="13"/>
  <c r="AO74" i="13"/>
  <c r="AO75" i="13"/>
  <c r="AO76" i="13"/>
  <c r="AO77" i="13"/>
  <c r="AO78" i="13"/>
  <c r="AO79" i="13"/>
  <c r="AO80" i="13"/>
  <c r="AO81" i="13"/>
  <c r="AO82" i="13"/>
  <c r="AO83" i="13"/>
  <c r="AO84" i="13"/>
  <c r="AO85" i="13"/>
  <c r="AO86" i="13"/>
  <c r="AO87" i="13"/>
  <c r="AO88" i="13"/>
  <c r="AO89" i="13"/>
  <c r="AO90" i="13"/>
  <c r="AO91" i="13"/>
  <c r="AO92" i="13"/>
  <c r="AO93" i="13"/>
  <c r="AO94" i="13"/>
  <c r="AO95" i="13"/>
  <c r="AO96" i="13"/>
  <c r="AO97" i="13"/>
  <c r="AO98" i="13"/>
  <c r="AO99" i="13"/>
  <c r="AO100" i="13"/>
  <c r="AO101" i="13"/>
  <c r="AO102" i="13"/>
  <c r="AO103" i="13"/>
  <c r="AO104" i="13"/>
  <c r="AO105" i="13"/>
  <c r="AO106" i="13"/>
  <c r="AO107" i="13"/>
  <c r="AO108" i="13"/>
  <c r="AO109" i="13"/>
  <c r="AO110" i="13"/>
  <c r="AO111" i="13"/>
  <c r="AO112" i="13"/>
  <c r="AO113" i="13"/>
  <c r="AO114" i="13"/>
  <c r="AO115" i="13"/>
  <c r="AO116" i="13"/>
  <c r="AO117" i="13"/>
  <c r="AO118" i="13"/>
  <c r="AO119" i="13"/>
  <c r="AO120" i="13"/>
  <c r="AO121" i="13"/>
  <c r="AO122" i="13"/>
  <c r="AO123" i="13"/>
  <c r="AO124" i="13"/>
  <c r="AO125" i="13"/>
  <c r="AO126" i="13"/>
  <c r="AO127" i="13"/>
  <c r="AO128" i="13"/>
  <c r="AO129" i="13"/>
  <c r="AO130" i="13"/>
  <c r="AO131" i="13"/>
  <c r="AO132" i="13"/>
  <c r="AO133" i="13"/>
  <c r="AO134" i="13"/>
  <c r="AO135" i="13"/>
  <c r="AO136" i="13"/>
  <c r="AO137" i="13"/>
  <c r="AO138" i="13"/>
  <c r="AO139" i="13"/>
  <c r="AO140" i="13"/>
  <c r="AO141" i="13"/>
  <c r="AO142" i="13"/>
  <c r="AO143" i="13"/>
  <c r="AO144" i="13"/>
  <c r="AO145" i="13"/>
  <c r="AO146" i="13"/>
  <c r="AO147" i="13"/>
  <c r="AO148" i="13"/>
  <c r="AO149" i="13"/>
  <c r="AO150" i="13"/>
  <c r="AO151" i="13"/>
  <c r="AO152" i="13"/>
  <c r="AO153" i="13"/>
  <c r="AO154" i="13"/>
  <c r="AO155" i="13"/>
  <c r="AO156" i="13"/>
  <c r="AO157" i="13"/>
  <c r="AO158" i="13"/>
  <c r="AO159" i="13"/>
  <c r="AO160" i="13"/>
  <c r="AO161" i="13"/>
  <c r="AO162" i="13"/>
  <c r="AO163" i="13"/>
  <c r="AO164" i="13"/>
  <c r="AO165" i="13"/>
  <c r="AO166" i="13"/>
  <c r="AO167" i="13"/>
  <c r="AO168" i="13"/>
  <c r="AO169" i="13"/>
  <c r="AO170" i="13"/>
  <c r="AO171" i="13"/>
  <c r="AO172" i="13"/>
  <c r="AO173" i="13"/>
  <c r="AO174" i="13"/>
  <c r="AO175" i="13"/>
  <c r="AO176" i="13"/>
  <c r="AO177" i="13"/>
  <c r="AO178" i="13"/>
  <c r="AO179" i="13"/>
  <c r="AO180" i="13"/>
  <c r="AO181" i="13"/>
  <c r="AO182" i="13"/>
  <c r="AO183" i="13"/>
  <c r="AO184" i="13"/>
  <c r="AO185" i="13"/>
  <c r="AO186" i="13"/>
  <c r="AO187" i="13"/>
  <c r="AO188" i="13"/>
  <c r="AO189" i="13"/>
  <c r="AO190" i="13"/>
  <c r="AO191" i="13"/>
  <c r="AO192" i="13"/>
  <c r="AO193" i="13"/>
  <c r="AO194" i="13"/>
  <c r="AO195" i="13"/>
  <c r="AO196" i="13"/>
  <c r="AO197" i="13"/>
  <c r="AO198" i="13"/>
  <c r="AO199" i="13"/>
  <c r="AO200" i="13"/>
  <c r="AO201" i="13"/>
  <c r="AO202" i="13"/>
  <c r="AO203" i="13"/>
  <c r="AO204" i="13"/>
  <c r="AO205" i="13"/>
  <c r="AO206" i="13"/>
  <c r="AO207" i="13"/>
  <c r="AO208" i="13"/>
  <c r="AO209" i="13"/>
  <c r="AO210" i="13"/>
  <c r="AO211" i="13"/>
  <c r="AO212" i="13"/>
  <c r="AO213" i="13"/>
  <c r="AO214" i="13"/>
  <c r="AO215" i="13"/>
  <c r="AO216" i="13"/>
  <c r="AO217" i="13"/>
  <c r="AO218" i="13"/>
  <c r="AO219" i="13"/>
  <c r="AO220" i="13"/>
  <c r="AO221" i="13"/>
  <c r="AO222" i="13"/>
  <c r="AO223" i="13"/>
  <c r="AO224" i="13"/>
  <c r="AO225" i="13"/>
  <c r="AO226" i="13"/>
  <c r="AO227" i="13"/>
  <c r="AO228" i="13"/>
  <c r="AO229" i="13"/>
  <c r="AO230" i="13"/>
  <c r="AO231" i="13"/>
  <c r="AO232" i="13"/>
  <c r="AO233" i="13"/>
  <c r="AO234" i="13"/>
  <c r="AO235" i="13"/>
  <c r="AO236" i="13"/>
  <c r="AO237" i="13"/>
  <c r="AO238" i="13"/>
  <c r="AO239" i="13"/>
  <c r="AO240" i="13"/>
  <c r="AO241" i="13"/>
  <c r="AO242" i="13"/>
  <c r="AO243" i="13"/>
  <c r="AO244" i="13"/>
  <c r="AO245" i="13"/>
  <c r="AO246" i="13"/>
  <c r="AO247" i="13"/>
  <c r="AO248" i="13"/>
  <c r="AO249" i="13"/>
  <c r="AO250" i="13"/>
  <c r="AO251" i="13"/>
  <c r="AO252" i="13"/>
  <c r="AO253" i="13"/>
  <c r="AO254" i="13"/>
  <c r="AO255" i="13"/>
  <c r="AO256" i="13"/>
  <c r="AO257" i="13"/>
  <c r="AO258" i="13"/>
  <c r="AO259" i="13"/>
  <c r="AO260" i="13"/>
  <c r="AO261" i="13"/>
  <c r="AO262" i="13"/>
  <c r="AO263" i="13"/>
  <c r="AO264" i="13"/>
  <c r="AO265" i="13"/>
  <c r="AO266" i="13"/>
  <c r="AO267" i="13"/>
  <c r="AO268" i="13"/>
  <c r="AO269" i="13"/>
  <c r="AO270" i="13"/>
  <c r="AO271" i="13"/>
  <c r="AO272" i="13"/>
  <c r="AO273" i="13"/>
  <c r="AO274" i="13"/>
  <c r="AO275" i="13"/>
  <c r="AO276" i="13"/>
  <c r="AO277" i="13"/>
  <c r="AO278" i="13"/>
  <c r="AO279" i="13"/>
  <c r="AO280" i="13"/>
  <c r="AO281" i="13"/>
  <c r="AO282" i="13"/>
  <c r="AO283" i="13"/>
  <c r="AO284" i="13"/>
  <c r="AO285" i="13"/>
  <c r="AO286" i="13"/>
  <c r="AO287" i="13"/>
  <c r="AO288" i="13"/>
  <c r="AO289" i="13"/>
  <c r="AO290" i="13"/>
  <c r="AO291" i="13"/>
  <c r="AO292" i="13"/>
  <c r="AO293" i="13"/>
  <c r="AO294" i="13"/>
  <c r="AO295" i="13"/>
  <c r="AO296" i="13"/>
  <c r="AO297" i="13"/>
  <c r="AO298" i="13"/>
  <c r="AO299" i="13"/>
  <c r="AO300" i="13"/>
  <c r="AO301" i="13"/>
  <c r="AO302" i="13"/>
  <c r="AO303" i="13"/>
  <c r="AO304" i="13"/>
  <c r="AO305" i="13"/>
  <c r="AO306" i="13"/>
  <c r="AO307" i="13"/>
  <c r="AO308" i="13"/>
  <c r="AO309" i="13"/>
  <c r="AO310" i="13"/>
  <c r="AO311" i="13"/>
  <c r="AO312" i="13"/>
  <c r="AO313" i="13"/>
  <c r="AO314" i="13"/>
  <c r="AO315" i="13"/>
  <c r="AO316" i="13"/>
  <c r="AO317" i="13"/>
  <c r="AO318" i="13"/>
  <c r="AO319" i="13"/>
  <c r="AO320" i="13"/>
  <c r="AO321" i="13"/>
  <c r="AO322" i="13"/>
  <c r="AO323" i="13"/>
  <c r="AO324" i="13"/>
  <c r="AO325" i="13"/>
  <c r="AO326" i="13"/>
  <c r="AO327" i="13"/>
  <c r="AO328" i="13"/>
  <c r="AO329" i="13"/>
  <c r="AO330" i="13"/>
  <c r="AO331" i="13"/>
  <c r="AO332" i="13"/>
  <c r="AO333" i="13"/>
  <c r="AO334" i="13"/>
  <c r="AO335" i="13"/>
  <c r="AO336" i="13"/>
  <c r="AO337" i="13"/>
  <c r="AO338" i="13"/>
  <c r="AO339" i="13"/>
  <c r="AO340" i="13"/>
  <c r="AO341" i="13"/>
  <c r="AO342" i="13"/>
  <c r="AO343" i="13"/>
  <c r="AO344" i="13"/>
  <c r="AO345" i="13"/>
  <c r="AO346" i="13"/>
  <c r="AO347" i="13"/>
  <c r="AO348" i="13"/>
  <c r="AO349" i="13"/>
  <c r="AO350" i="13"/>
  <c r="AO351" i="13"/>
  <c r="AO352" i="13"/>
  <c r="AO353" i="13"/>
  <c r="AO354" i="13"/>
  <c r="AO355" i="13"/>
  <c r="AO356" i="13"/>
  <c r="AO357" i="13"/>
  <c r="AO358" i="13"/>
  <c r="AO359" i="13"/>
  <c r="AO360" i="13"/>
  <c r="AO361" i="13"/>
  <c r="AO362" i="13"/>
  <c r="AO363" i="13"/>
  <c r="AO364" i="13"/>
  <c r="AO365" i="13"/>
  <c r="AO366" i="13"/>
  <c r="AO367" i="13"/>
  <c r="AO368" i="13"/>
  <c r="AO369" i="13"/>
  <c r="AO370" i="13"/>
  <c r="AO371" i="13"/>
  <c r="AO372" i="13"/>
  <c r="AO373" i="13"/>
  <c r="AO374" i="13"/>
  <c r="AO375" i="13"/>
  <c r="AO376" i="13"/>
  <c r="AO377" i="13"/>
  <c r="AO378" i="13"/>
  <c r="AO379" i="13"/>
  <c r="AO380" i="13"/>
  <c r="AO381" i="13"/>
  <c r="AO382" i="13"/>
  <c r="AO383" i="13"/>
  <c r="AO384" i="13"/>
  <c r="AO385" i="13"/>
  <c r="AO386" i="13"/>
  <c r="AO387" i="13"/>
  <c r="AO388" i="13"/>
  <c r="AO389" i="13"/>
  <c r="AO390" i="13"/>
  <c r="AO391" i="13"/>
  <c r="AO392" i="13"/>
  <c r="AO393" i="13"/>
  <c r="AO394" i="13"/>
  <c r="AO395" i="13"/>
  <c r="AO396" i="13"/>
  <c r="AO397" i="13"/>
  <c r="AO398" i="13"/>
  <c r="AO399" i="13"/>
  <c r="AO400" i="13"/>
  <c r="AO401" i="13"/>
  <c r="AO402" i="13"/>
  <c r="AO403" i="13"/>
  <c r="AO404" i="13"/>
  <c r="AO405" i="13"/>
  <c r="AO406" i="13"/>
  <c r="AO407" i="13"/>
  <c r="AO408" i="13"/>
  <c r="AO409" i="13"/>
  <c r="AO410" i="13"/>
  <c r="AO411" i="13"/>
  <c r="AO412" i="13"/>
  <c r="AO413" i="13"/>
  <c r="AO414" i="13"/>
  <c r="AO415" i="13"/>
  <c r="AO416" i="13"/>
  <c r="AO417" i="13"/>
  <c r="AO418" i="13"/>
  <c r="AO419" i="13"/>
  <c r="AO420" i="13"/>
  <c r="AO421" i="13"/>
  <c r="AO422" i="13"/>
  <c r="AO423" i="13"/>
  <c r="AO424" i="13"/>
  <c r="AO425" i="13"/>
  <c r="AO426" i="13"/>
  <c r="AO427" i="13"/>
  <c r="AO428" i="13"/>
  <c r="AO429" i="13"/>
  <c r="AO430" i="13"/>
  <c r="AO431" i="13"/>
  <c r="AO432" i="13"/>
  <c r="AO433" i="13"/>
  <c r="AO434" i="13"/>
  <c r="AO435" i="13"/>
  <c r="AO436" i="13"/>
  <c r="AO437" i="13"/>
  <c r="AO438" i="13"/>
  <c r="AO439" i="13"/>
  <c r="AO440" i="13"/>
  <c r="AO441" i="13"/>
  <c r="AO442" i="13"/>
  <c r="AO443" i="13"/>
  <c r="AO444" i="13"/>
  <c r="AO445" i="13"/>
  <c r="AO446" i="13"/>
  <c r="AO447" i="13"/>
  <c r="AO448" i="13"/>
  <c r="AO449" i="13"/>
  <c r="AO450" i="13"/>
  <c r="AO451" i="13"/>
  <c r="AO452" i="13"/>
  <c r="AO453" i="13"/>
  <c r="AO454" i="13"/>
  <c r="AO455" i="13"/>
  <c r="AO456" i="13"/>
  <c r="AO457" i="13"/>
  <c r="AO458" i="13"/>
  <c r="AO459" i="13"/>
  <c r="AO460" i="13"/>
  <c r="AO461" i="13"/>
  <c r="AO462" i="13"/>
  <c r="AO463" i="13"/>
  <c r="AO464" i="13"/>
  <c r="AO465" i="13"/>
  <c r="AO466" i="13"/>
  <c r="AO467" i="13"/>
  <c r="AO468" i="13"/>
  <c r="AO469" i="13"/>
  <c r="AO470" i="13"/>
  <c r="AO471" i="13"/>
  <c r="AO472" i="13"/>
  <c r="AO473" i="13"/>
  <c r="AO474" i="13"/>
  <c r="AO475" i="13"/>
  <c r="AO476" i="13"/>
  <c r="AO477" i="13"/>
  <c r="AO478" i="13"/>
  <c r="AO479" i="13"/>
  <c r="AO480" i="13"/>
  <c r="AO481" i="13"/>
  <c r="AO482" i="13"/>
  <c r="AO483" i="13"/>
  <c r="AO484" i="13"/>
  <c r="AO485" i="13"/>
  <c r="AO486" i="13"/>
  <c r="AO487" i="13"/>
  <c r="AO488" i="13"/>
  <c r="AO489" i="13"/>
  <c r="AO490" i="13"/>
  <c r="AO491" i="13"/>
  <c r="AO492" i="13"/>
  <c r="AO493" i="13"/>
  <c r="AO494" i="13"/>
  <c r="AO495" i="13"/>
  <c r="AO496" i="13"/>
  <c r="AO497" i="13"/>
  <c r="AO498" i="13"/>
  <c r="AO499" i="13"/>
  <c r="AO500" i="13"/>
  <c r="AO501" i="13"/>
  <c r="AO502" i="13"/>
  <c r="AO503" i="13"/>
  <c r="AO504" i="13"/>
  <c r="AO505" i="13"/>
  <c r="AO506" i="13"/>
  <c r="AO507" i="13"/>
  <c r="AO508" i="13"/>
  <c r="AO509" i="13"/>
  <c r="AO510" i="13"/>
  <c r="AO511" i="13"/>
  <c r="AO512" i="13"/>
  <c r="AO513" i="13"/>
  <c r="AO514" i="13"/>
  <c r="AO515" i="13"/>
  <c r="AO516" i="13"/>
  <c r="AO517" i="13"/>
  <c r="AO518" i="13"/>
  <c r="AO519" i="13"/>
  <c r="AO520" i="13"/>
  <c r="AO521" i="13"/>
  <c r="AO522" i="13"/>
  <c r="AO2" i="13"/>
  <c r="AF2" i="13"/>
  <c r="AP4" i="13"/>
  <c r="AP5" i="13"/>
  <c r="AP6" i="13" s="1"/>
  <c r="AP7" i="13" s="1"/>
  <c r="AP8" i="13" s="1"/>
  <c r="AP9" i="13" s="1"/>
  <c r="AP10" i="13" s="1"/>
  <c r="AP11" i="13" s="1"/>
  <c r="AP12" i="13" s="1"/>
  <c r="AP13" i="13" s="1"/>
  <c r="AP14" i="13" s="1"/>
  <c r="AP15" i="13" s="1"/>
  <c r="AP16" i="13" s="1"/>
  <c r="AP17" i="13" s="1"/>
  <c r="AP18" i="13" s="1"/>
  <c r="AP19" i="13" s="1"/>
  <c r="AP20" i="13" s="1"/>
  <c r="AP21" i="13" s="1"/>
  <c r="AP22" i="13" s="1"/>
  <c r="AP23" i="13" s="1"/>
  <c r="AP24" i="13" s="1"/>
  <c r="AP25" i="13" s="1"/>
  <c r="AP26" i="13" s="1"/>
  <c r="AP27" i="13" s="1"/>
  <c r="AP28" i="13" s="1"/>
  <c r="AP29" i="13" s="1"/>
  <c r="AP30" i="13" s="1"/>
  <c r="AP31" i="13" s="1"/>
  <c r="AP32" i="13" s="1"/>
  <c r="AP33" i="13" s="1"/>
  <c r="AP34" i="13" s="1"/>
  <c r="AP35" i="13" s="1"/>
  <c r="AP36" i="13" s="1"/>
  <c r="AP37" i="13" s="1"/>
  <c r="AP38" i="13" s="1"/>
  <c r="AP39" i="13" s="1"/>
  <c r="AP40" i="13" s="1"/>
  <c r="AP41" i="13" s="1"/>
  <c r="AP42" i="13" s="1"/>
  <c r="AP43" i="13" s="1"/>
  <c r="AP44" i="13" s="1"/>
  <c r="AP45" i="13" s="1"/>
  <c r="AP46" i="13" s="1"/>
  <c r="AP47" i="13" s="1"/>
  <c r="AP48" i="13" s="1"/>
  <c r="AP49" i="13" s="1"/>
  <c r="AP50" i="13" s="1"/>
  <c r="AP51" i="13" s="1"/>
  <c r="AP52" i="13" s="1"/>
  <c r="AP53" i="13" s="1"/>
  <c r="AP54" i="13" s="1"/>
  <c r="AP55" i="13" s="1"/>
  <c r="AP56" i="13" s="1"/>
  <c r="AP57" i="13" s="1"/>
  <c r="AP58" i="13" s="1"/>
  <c r="AP59" i="13" s="1"/>
  <c r="AP60" i="13" s="1"/>
  <c r="AP61" i="13" s="1"/>
  <c r="AP62" i="13" s="1"/>
  <c r="AP63" i="13" s="1"/>
  <c r="AP64" i="13" s="1"/>
  <c r="AP65" i="13" s="1"/>
  <c r="AP66" i="13" s="1"/>
  <c r="AP67" i="13" s="1"/>
  <c r="AP68" i="13" s="1"/>
  <c r="AP69" i="13" s="1"/>
  <c r="AP70" i="13" s="1"/>
  <c r="AP71" i="13" s="1"/>
  <c r="AP72" i="13" s="1"/>
  <c r="AP73" i="13" s="1"/>
  <c r="AP74" i="13" s="1"/>
  <c r="AP75" i="13" s="1"/>
  <c r="AP76" i="13" s="1"/>
  <c r="AP77" i="13" s="1"/>
  <c r="AP78" i="13" s="1"/>
  <c r="AP79" i="13" s="1"/>
  <c r="AP80" i="13" s="1"/>
  <c r="AP81" i="13" s="1"/>
  <c r="AP82" i="13" s="1"/>
  <c r="AP83" i="13" s="1"/>
  <c r="AP84" i="13" s="1"/>
  <c r="AP85" i="13" s="1"/>
  <c r="AP86" i="13" s="1"/>
  <c r="AP87" i="13" s="1"/>
  <c r="AP88" i="13" s="1"/>
  <c r="AP89" i="13" s="1"/>
  <c r="AP90" i="13" s="1"/>
  <c r="AP91" i="13" s="1"/>
  <c r="AP92" i="13" s="1"/>
  <c r="AP93" i="13" s="1"/>
  <c r="AP94" i="13" s="1"/>
  <c r="AP95" i="13" s="1"/>
  <c r="AP96" i="13" s="1"/>
  <c r="AP97" i="13" s="1"/>
  <c r="AP98" i="13" s="1"/>
  <c r="AP99" i="13" s="1"/>
  <c r="AP100" i="13" s="1"/>
  <c r="AP101" i="13" s="1"/>
  <c r="AP102" i="13" s="1"/>
  <c r="AP103" i="13" s="1"/>
  <c r="AP104" i="13" s="1"/>
  <c r="AP105" i="13" s="1"/>
  <c r="AP106" i="13" s="1"/>
  <c r="AP107" i="13" s="1"/>
  <c r="AP108" i="13" s="1"/>
  <c r="AP109" i="13" s="1"/>
  <c r="AP110" i="13" s="1"/>
  <c r="AP111" i="13" s="1"/>
  <c r="AP112" i="13" s="1"/>
  <c r="AP113" i="13" s="1"/>
  <c r="AP114" i="13" s="1"/>
  <c r="AP115" i="13" s="1"/>
  <c r="AP116" i="13" s="1"/>
  <c r="AP117" i="13" s="1"/>
  <c r="AP118" i="13" s="1"/>
  <c r="AP119" i="13" s="1"/>
  <c r="AP120" i="13" s="1"/>
  <c r="AP121" i="13" s="1"/>
  <c r="AP122" i="13" s="1"/>
  <c r="AP123" i="13" s="1"/>
  <c r="AP124" i="13" s="1"/>
  <c r="AP125" i="13" s="1"/>
  <c r="AP126" i="13" s="1"/>
  <c r="AP127" i="13" s="1"/>
  <c r="AP128" i="13" s="1"/>
  <c r="AP129" i="13" s="1"/>
  <c r="AP130" i="13" s="1"/>
  <c r="AP131" i="13" s="1"/>
  <c r="AP132" i="13" s="1"/>
  <c r="AP133" i="13" s="1"/>
  <c r="AP134" i="13" s="1"/>
  <c r="AP135" i="13" s="1"/>
  <c r="AP136" i="13" s="1"/>
  <c r="AP137" i="13" s="1"/>
  <c r="AP138" i="13" s="1"/>
  <c r="AP139" i="13" s="1"/>
  <c r="AP140" i="13" s="1"/>
  <c r="AP141" i="13" s="1"/>
  <c r="AP142" i="13" s="1"/>
  <c r="AP143" i="13" s="1"/>
  <c r="AP144" i="13" s="1"/>
  <c r="AP145" i="13" s="1"/>
  <c r="AP146" i="13" s="1"/>
  <c r="AP147" i="13" s="1"/>
  <c r="AP148" i="13" s="1"/>
  <c r="AP149" i="13" s="1"/>
  <c r="AP150" i="13" s="1"/>
  <c r="AP151" i="13" s="1"/>
  <c r="AP152" i="13" s="1"/>
  <c r="AP153" i="13" s="1"/>
  <c r="AP154" i="13" s="1"/>
  <c r="AP155" i="13" s="1"/>
  <c r="AP156" i="13" s="1"/>
  <c r="AP157" i="13" s="1"/>
  <c r="AP158" i="13" s="1"/>
  <c r="AP159" i="13" s="1"/>
  <c r="AP160" i="13" s="1"/>
  <c r="AP161" i="13" s="1"/>
  <c r="AP162" i="13" s="1"/>
  <c r="AP163" i="13" s="1"/>
  <c r="AP164" i="13" s="1"/>
  <c r="AP165" i="13" s="1"/>
  <c r="AP166" i="13" s="1"/>
  <c r="AP167" i="13" s="1"/>
  <c r="AP168" i="13" s="1"/>
  <c r="AP169" i="13" s="1"/>
  <c r="AP170" i="13" s="1"/>
  <c r="AP171" i="13" s="1"/>
  <c r="AP172" i="13" s="1"/>
  <c r="AP173" i="13" s="1"/>
  <c r="AP174" i="13" s="1"/>
  <c r="AP175" i="13" s="1"/>
  <c r="AP176" i="13" s="1"/>
  <c r="AP177" i="13" s="1"/>
  <c r="AP178" i="13" s="1"/>
  <c r="AP179" i="13" s="1"/>
  <c r="AP180" i="13" s="1"/>
  <c r="AP181" i="13" s="1"/>
  <c r="AP182" i="13" s="1"/>
  <c r="AP183" i="13" s="1"/>
  <c r="AP184" i="13" s="1"/>
  <c r="AP185" i="13" s="1"/>
  <c r="AP186" i="13" s="1"/>
  <c r="AP187" i="13" s="1"/>
  <c r="AP188" i="13" s="1"/>
  <c r="AP189" i="13" s="1"/>
  <c r="AP190" i="13" s="1"/>
  <c r="AP191" i="13" s="1"/>
  <c r="AP192" i="13" s="1"/>
  <c r="AP193" i="13" s="1"/>
  <c r="AP194" i="13" s="1"/>
  <c r="AP195" i="13" s="1"/>
  <c r="AP196" i="13" s="1"/>
  <c r="AP197" i="13" s="1"/>
  <c r="AP198" i="13" s="1"/>
  <c r="AP199" i="13" s="1"/>
  <c r="AP200" i="13" s="1"/>
  <c r="AP201" i="13" s="1"/>
  <c r="AP202" i="13" s="1"/>
  <c r="AP203" i="13" s="1"/>
  <c r="AP204" i="13" s="1"/>
  <c r="AP205" i="13" s="1"/>
  <c r="AP206" i="13" s="1"/>
  <c r="AP207" i="13" s="1"/>
  <c r="AP208" i="13" s="1"/>
  <c r="AP209" i="13" s="1"/>
  <c r="AP210" i="13" s="1"/>
  <c r="AP211" i="13" s="1"/>
  <c r="AP212" i="13" s="1"/>
  <c r="AP213" i="13" s="1"/>
  <c r="AP214" i="13" s="1"/>
  <c r="AP215" i="13" s="1"/>
  <c r="AP216" i="13" s="1"/>
  <c r="AP217" i="13" s="1"/>
  <c r="AP218" i="13" s="1"/>
  <c r="AP219" i="13" s="1"/>
  <c r="AP220" i="13" s="1"/>
  <c r="AP221" i="13" s="1"/>
  <c r="AP222" i="13" s="1"/>
  <c r="AP223" i="13" s="1"/>
  <c r="AP224" i="13" s="1"/>
  <c r="AP225" i="13" s="1"/>
  <c r="AP226" i="13" s="1"/>
  <c r="AP227" i="13" s="1"/>
  <c r="AP228" i="13" s="1"/>
  <c r="AP229" i="13" s="1"/>
  <c r="AP230" i="13" s="1"/>
  <c r="AP231" i="13" s="1"/>
  <c r="AP232" i="13" s="1"/>
  <c r="AP233" i="13" s="1"/>
  <c r="AP234" i="13" s="1"/>
  <c r="AP235" i="13" s="1"/>
  <c r="AP236" i="13" s="1"/>
  <c r="AP237" i="13" s="1"/>
  <c r="AP238" i="13" s="1"/>
  <c r="AP239" i="13" s="1"/>
  <c r="AP240" i="13" s="1"/>
  <c r="AP241" i="13" s="1"/>
  <c r="AP242" i="13" s="1"/>
  <c r="AP243" i="13" s="1"/>
  <c r="AP244" i="13" s="1"/>
  <c r="AP245" i="13" s="1"/>
  <c r="AP246" i="13" s="1"/>
  <c r="AP247" i="13" s="1"/>
  <c r="AP248" i="13" s="1"/>
  <c r="AP249" i="13" s="1"/>
  <c r="AP250" i="13" s="1"/>
  <c r="AP251" i="13" s="1"/>
  <c r="AP252" i="13" s="1"/>
  <c r="AP253" i="13" s="1"/>
  <c r="AP254" i="13" s="1"/>
  <c r="AP255" i="13" s="1"/>
  <c r="AP256" i="13" s="1"/>
  <c r="AP257" i="13" s="1"/>
  <c r="AP258" i="13" s="1"/>
  <c r="AP259" i="13" s="1"/>
  <c r="AP260" i="13" s="1"/>
  <c r="AP261" i="13" s="1"/>
  <c r="AP262" i="13" s="1"/>
  <c r="AP263" i="13" s="1"/>
  <c r="AP264" i="13" s="1"/>
  <c r="AP265" i="13" s="1"/>
  <c r="AP266" i="13" s="1"/>
  <c r="AP267" i="13" s="1"/>
  <c r="AP268" i="13" s="1"/>
  <c r="AP269" i="13" s="1"/>
  <c r="AP270" i="13" s="1"/>
  <c r="AP271" i="13" s="1"/>
  <c r="AP272" i="13" s="1"/>
  <c r="AP273" i="13" s="1"/>
  <c r="AP274" i="13" s="1"/>
  <c r="AP275" i="13" s="1"/>
  <c r="AP276" i="13" s="1"/>
  <c r="AP277" i="13" s="1"/>
  <c r="AP278" i="13" s="1"/>
  <c r="AP279" i="13" s="1"/>
  <c r="AP280" i="13" s="1"/>
  <c r="AP281" i="13" s="1"/>
  <c r="AP282" i="13" s="1"/>
  <c r="AP283" i="13" s="1"/>
  <c r="AP284" i="13" s="1"/>
  <c r="AP285" i="13" s="1"/>
  <c r="AP286" i="13" s="1"/>
  <c r="AP287" i="13" s="1"/>
  <c r="AP288" i="13" s="1"/>
  <c r="AP289" i="13" s="1"/>
  <c r="AP290" i="13" s="1"/>
  <c r="AP291" i="13" s="1"/>
  <c r="AP292" i="13" s="1"/>
  <c r="AP293" i="13" s="1"/>
  <c r="AP294" i="13" s="1"/>
  <c r="AP295" i="13" s="1"/>
  <c r="AP296" i="13" s="1"/>
  <c r="AP297" i="13" s="1"/>
  <c r="AP298" i="13" s="1"/>
  <c r="AP299" i="13" s="1"/>
  <c r="AP300" i="13" s="1"/>
  <c r="AP301" i="13" s="1"/>
  <c r="AP302" i="13" s="1"/>
  <c r="AP303" i="13" s="1"/>
  <c r="AP304" i="13" s="1"/>
  <c r="AP305" i="13" s="1"/>
  <c r="AP306" i="13" s="1"/>
  <c r="AP307" i="13" s="1"/>
  <c r="AP308" i="13" s="1"/>
  <c r="AP309" i="13" s="1"/>
  <c r="AP310" i="13" s="1"/>
  <c r="AP311" i="13" s="1"/>
  <c r="AP312" i="13" s="1"/>
  <c r="AP313" i="13" s="1"/>
  <c r="AP314" i="13" s="1"/>
  <c r="AP315" i="13" s="1"/>
  <c r="AP316" i="13" s="1"/>
  <c r="AP317" i="13" s="1"/>
  <c r="AP318" i="13" s="1"/>
  <c r="AP319" i="13" s="1"/>
  <c r="AP320" i="13" s="1"/>
  <c r="AP321" i="13" s="1"/>
  <c r="AP322" i="13" s="1"/>
  <c r="AP323" i="13" s="1"/>
  <c r="AP324" i="13" s="1"/>
  <c r="AP325" i="13" s="1"/>
  <c r="AP326" i="13" s="1"/>
  <c r="AP327" i="13" s="1"/>
  <c r="AP328" i="13" s="1"/>
  <c r="AP329" i="13" s="1"/>
  <c r="AP330" i="13" s="1"/>
  <c r="AP331" i="13" s="1"/>
  <c r="AP332" i="13" s="1"/>
  <c r="AP333" i="13" s="1"/>
  <c r="AP334" i="13" s="1"/>
  <c r="AP335" i="13" s="1"/>
  <c r="AP336" i="13" s="1"/>
  <c r="AP337" i="13" s="1"/>
  <c r="AP338" i="13" s="1"/>
  <c r="AP339" i="13" s="1"/>
  <c r="AP340" i="13" s="1"/>
  <c r="AP341" i="13" s="1"/>
  <c r="AP342" i="13" s="1"/>
  <c r="AP343" i="13" s="1"/>
  <c r="AP344" i="13" s="1"/>
  <c r="AP345" i="13" s="1"/>
  <c r="AP346" i="13" s="1"/>
  <c r="AP347" i="13" s="1"/>
  <c r="AP348" i="13" s="1"/>
  <c r="AP349" i="13" s="1"/>
  <c r="AP350" i="13" s="1"/>
  <c r="AP351" i="13" s="1"/>
  <c r="AP352" i="13" s="1"/>
  <c r="AP353" i="13" s="1"/>
  <c r="AP354" i="13" s="1"/>
  <c r="AP355" i="13" s="1"/>
  <c r="AP356" i="13" s="1"/>
  <c r="AP357" i="13" s="1"/>
  <c r="AP358" i="13" s="1"/>
  <c r="AP359" i="13" s="1"/>
  <c r="AP360" i="13" s="1"/>
  <c r="AP361" i="13" s="1"/>
  <c r="AP362" i="13" s="1"/>
  <c r="AP363" i="13" s="1"/>
  <c r="AP364" i="13" s="1"/>
  <c r="AP365" i="13" s="1"/>
  <c r="AP366" i="13" s="1"/>
  <c r="AP367" i="13" s="1"/>
  <c r="AP368" i="13" s="1"/>
  <c r="AP369" i="13" s="1"/>
  <c r="AP370" i="13" s="1"/>
  <c r="AP371" i="13" s="1"/>
  <c r="AP372" i="13" s="1"/>
  <c r="AP373" i="13" s="1"/>
  <c r="AP374" i="13" s="1"/>
  <c r="AP375" i="13" s="1"/>
  <c r="AP376" i="13" s="1"/>
  <c r="AP377" i="13" s="1"/>
  <c r="AP378" i="13" s="1"/>
  <c r="AP379" i="13" s="1"/>
  <c r="AP380" i="13" s="1"/>
  <c r="AP381" i="13" s="1"/>
  <c r="AP382" i="13" s="1"/>
  <c r="AP383" i="13" s="1"/>
  <c r="AP384" i="13" s="1"/>
  <c r="AP385" i="13" s="1"/>
  <c r="AP386" i="13" s="1"/>
  <c r="AP387" i="13" s="1"/>
  <c r="AP388" i="13" s="1"/>
  <c r="AP389" i="13" s="1"/>
  <c r="AP390" i="13" s="1"/>
  <c r="AP391" i="13" s="1"/>
  <c r="AP392" i="13" s="1"/>
  <c r="AP393" i="13" s="1"/>
  <c r="AP394" i="13" s="1"/>
  <c r="AP395" i="13" s="1"/>
  <c r="AP396" i="13" s="1"/>
  <c r="AP397" i="13" s="1"/>
  <c r="AP398" i="13" s="1"/>
  <c r="AP399" i="13" s="1"/>
  <c r="AP400" i="13" s="1"/>
  <c r="AP401" i="13" s="1"/>
  <c r="AP402" i="13" s="1"/>
  <c r="AP403" i="13" s="1"/>
  <c r="AP404" i="13" s="1"/>
  <c r="AP405" i="13" s="1"/>
  <c r="AP406" i="13" s="1"/>
  <c r="AP407" i="13" s="1"/>
  <c r="AP408" i="13" s="1"/>
  <c r="AP409" i="13" s="1"/>
  <c r="AP410" i="13" s="1"/>
  <c r="AP411" i="13" s="1"/>
  <c r="AP412" i="13" s="1"/>
  <c r="AP413" i="13" s="1"/>
  <c r="AP414" i="13" s="1"/>
  <c r="AP415" i="13" s="1"/>
  <c r="AP416" i="13" s="1"/>
  <c r="AP417" i="13" s="1"/>
  <c r="AP418" i="13" s="1"/>
  <c r="AP419" i="13" s="1"/>
  <c r="AP420" i="13" s="1"/>
  <c r="AP421" i="13" s="1"/>
  <c r="AP422" i="13" s="1"/>
  <c r="AP423" i="13" s="1"/>
  <c r="AP424" i="13" s="1"/>
  <c r="AP425" i="13" s="1"/>
  <c r="AP426" i="13" s="1"/>
  <c r="AP427" i="13" s="1"/>
  <c r="AP428" i="13" s="1"/>
  <c r="AP429" i="13" s="1"/>
  <c r="AP430" i="13" s="1"/>
  <c r="AP431" i="13" s="1"/>
  <c r="AP432" i="13" s="1"/>
  <c r="AP433" i="13" s="1"/>
  <c r="AP434" i="13" s="1"/>
  <c r="AP435" i="13" s="1"/>
  <c r="AP436" i="13" s="1"/>
  <c r="AP437" i="13" s="1"/>
  <c r="AP438" i="13" s="1"/>
  <c r="AP439" i="13" s="1"/>
  <c r="AP440" i="13" s="1"/>
  <c r="AP441" i="13" s="1"/>
  <c r="AP442" i="13" s="1"/>
  <c r="AP443" i="13" s="1"/>
  <c r="AP444" i="13" s="1"/>
  <c r="AP445" i="13" s="1"/>
  <c r="AP446" i="13" s="1"/>
  <c r="AP447" i="13" s="1"/>
  <c r="AP448" i="13" s="1"/>
  <c r="AP449" i="13" s="1"/>
  <c r="AP450" i="13" s="1"/>
  <c r="AP451" i="13" s="1"/>
  <c r="AP452" i="13" s="1"/>
  <c r="AP453" i="13" s="1"/>
  <c r="AP454" i="13" s="1"/>
  <c r="AP455" i="13" s="1"/>
  <c r="AP456" i="13" s="1"/>
  <c r="AP457" i="13" s="1"/>
  <c r="AP458" i="13" s="1"/>
  <c r="AP459" i="13" s="1"/>
  <c r="AP460" i="13" s="1"/>
  <c r="AP461" i="13" s="1"/>
  <c r="AP462" i="13" s="1"/>
  <c r="AP463" i="13" s="1"/>
  <c r="AP464" i="13" s="1"/>
  <c r="AP465" i="13" s="1"/>
  <c r="AP466" i="13" s="1"/>
  <c r="AP467" i="13" s="1"/>
  <c r="AP468" i="13" s="1"/>
  <c r="AP469" i="13" s="1"/>
  <c r="AP470" i="13" s="1"/>
  <c r="AP471" i="13" s="1"/>
  <c r="AP472" i="13" s="1"/>
  <c r="AP473" i="13" s="1"/>
  <c r="AP474" i="13" s="1"/>
  <c r="AP475" i="13" s="1"/>
  <c r="AP476" i="13" s="1"/>
  <c r="AP477" i="13" s="1"/>
  <c r="AP478" i="13" s="1"/>
  <c r="AP479" i="13" s="1"/>
  <c r="AP480" i="13" s="1"/>
  <c r="AP481" i="13" s="1"/>
  <c r="AP482" i="13" s="1"/>
  <c r="AP483" i="13" s="1"/>
  <c r="AP484" i="13" s="1"/>
  <c r="AP485" i="13" s="1"/>
  <c r="AP486" i="13" s="1"/>
  <c r="AP487" i="13" s="1"/>
  <c r="AP488" i="13" s="1"/>
  <c r="AP489" i="13" s="1"/>
  <c r="AP490" i="13" s="1"/>
  <c r="AP491" i="13" s="1"/>
  <c r="AP492" i="13" s="1"/>
  <c r="AP493" i="13" s="1"/>
  <c r="AP494" i="13" s="1"/>
  <c r="AP495" i="13" s="1"/>
  <c r="AP496" i="13" s="1"/>
  <c r="AP497" i="13" s="1"/>
  <c r="AP498" i="13" s="1"/>
  <c r="AP499" i="13" s="1"/>
  <c r="AP500" i="13" s="1"/>
  <c r="AP501" i="13" s="1"/>
  <c r="AP502" i="13" s="1"/>
  <c r="AP503" i="13" s="1"/>
  <c r="AP504" i="13" s="1"/>
  <c r="AP505" i="13" s="1"/>
  <c r="AP506" i="13" s="1"/>
  <c r="AP507" i="13" s="1"/>
  <c r="AP508" i="13" s="1"/>
  <c r="AP509" i="13" s="1"/>
  <c r="AP510" i="13" s="1"/>
  <c r="AP511" i="13" s="1"/>
  <c r="AP512" i="13" s="1"/>
  <c r="AP513" i="13" s="1"/>
  <c r="AP514" i="13" s="1"/>
  <c r="AP515" i="13" s="1"/>
  <c r="AP516" i="13" s="1"/>
  <c r="AP517" i="13" s="1"/>
  <c r="AP518" i="13" s="1"/>
  <c r="AP519" i="13" s="1"/>
  <c r="AP520" i="13" s="1"/>
  <c r="AP521" i="13" s="1"/>
  <c r="AP522" i="13" s="1"/>
  <c r="AP3" i="13"/>
  <c r="AE3" i="13" a="1"/>
  <c r="AE3" i="13" s="1"/>
  <c r="AE4" i="13" a="1"/>
  <c r="AE4" i="13" s="1"/>
  <c r="AE5" i="13" a="1"/>
  <c r="AE5" i="13" s="1"/>
  <c r="AE6" i="13" a="1"/>
  <c r="AE6" i="13"/>
  <c r="AE7" i="13" a="1"/>
  <c r="AE7" i="13" s="1"/>
  <c r="AE8" i="13" a="1"/>
  <c r="AE8" i="13" s="1"/>
  <c r="AE9" i="13" a="1"/>
  <c r="AE9" i="13" s="1"/>
  <c r="AE10" i="13" a="1"/>
  <c r="AE10" i="13"/>
  <c r="AE11" i="13" a="1"/>
  <c r="AE11" i="13" s="1"/>
  <c r="AE12" i="13" a="1"/>
  <c r="AE12" i="13" s="1"/>
  <c r="AE13" i="13" a="1"/>
  <c r="AE13" i="13" s="1"/>
  <c r="AE14" i="13" a="1"/>
  <c r="AE14" i="13"/>
  <c r="AE15" i="13" a="1"/>
  <c r="AE15" i="13" s="1"/>
  <c r="AE16" i="13" a="1"/>
  <c r="AE16" i="13" s="1"/>
  <c r="AE17" i="13" a="1"/>
  <c r="AE17" i="13" s="1"/>
  <c r="AE18" i="13" a="1"/>
  <c r="AE18" i="13"/>
  <c r="AE19" i="13" a="1"/>
  <c r="AE19" i="13" s="1"/>
  <c r="AE20" i="13" a="1"/>
  <c r="AE20" i="13" s="1"/>
  <c r="AE21" i="13" a="1"/>
  <c r="AE21" i="13" s="1"/>
  <c r="AE22" i="13" a="1"/>
  <c r="AE22" i="13" s="1"/>
  <c r="AE23" i="13" a="1"/>
  <c r="AE23" i="13" s="1"/>
  <c r="AE24" i="13" a="1"/>
  <c r="AE24" i="13" s="1"/>
  <c r="AE25" i="13" a="1"/>
  <c r="AE25" i="13" s="1"/>
  <c r="AE26" i="13" a="1"/>
  <c r="AE26" i="13" s="1"/>
  <c r="AE27" i="13" a="1"/>
  <c r="AE27" i="13" s="1"/>
  <c r="AE28" i="13" a="1"/>
  <c r="AE28" i="13" s="1"/>
  <c r="AE29" i="13" a="1"/>
  <c r="AE29" i="13" s="1"/>
  <c r="AE30" i="13" a="1"/>
  <c r="AE30" i="13" s="1"/>
  <c r="AE31" i="13" a="1"/>
  <c r="AE31" i="13" s="1"/>
  <c r="AE32" i="13" a="1"/>
  <c r="AE32" i="13" s="1"/>
  <c r="AE33" i="13" a="1"/>
  <c r="AE33" i="13" s="1"/>
  <c r="AE34" i="13" a="1"/>
  <c r="AE34" i="13" s="1"/>
  <c r="AE35" i="13" a="1"/>
  <c r="AE35" i="13" s="1"/>
  <c r="AE36" i="13" a="1"/>
  <c r="AE36" i="13" s="1"/>
  <c r="AE37" i="13" a="1"/>
  <c r="AE37" i="13" s="1"/>
  <c r="AE38" i="13" a="1"/>
  <c r="AE38" i="13" s="1"/>
  <c r="AE39" i="13" a="1"/>
  <c r="AE39" i="13" s="1"/>
  <c r="AE40" i="13" a="1"/>
  <c r="AE40" i="13" s="1"/>
  <c r="AE41" i="13" a="1"/>
  <c r="AE41" i="13" s="1"/>
  <c r="AE42" i="13" a="1"/>
  <c r="AE42" i="13"/>
  <c r="AE43" i="13" a="1"/>
  <c r="AE43" i="13" s="1"/>
  <c r="AE44" i="13" a="1"/>
  <c r="AE44" i="13" s="1"/>
  <c r="AE45" i="13" a="1"/>
  <c r="AE45" i="13" s="1"/>
  <c r="AE46" i="13" a="1"/>
  <c r="AE46" i="13"/>
  <c r="AE47" i="13" a="1"/>
  <c r="AE47" i="13" s="1"/>
  <c r="AE48" i="13" a="1"/>
  <c r="AE48" i="13" s="1"/>
  <c r="AE49" i="13" a="1"/>
  <c r="AE49" i="13" s="1"/>
  <c r="AE50" i="13" a="1"/>
  <c r="AE50" i="13"/>
  <c r="AE51" i="13" a="1"/>
  <c r="AE51" i="13" s="1"/>
  <c r="AE52" i="13" a="1"/>
  <c r="AE52" i="13" s="1"/>
  <c r="AE53" i="13" a="1"/>
  <c r="AE53" i="13" s="1"/>
  <c r="AE54" i="13" a="1"/>
  <c r="AE54" i="13" s="1"/>
  <c r="AE55" i="13" a="1"/>
  <c r="AE55" i="13" s="1"/>
  <c r="AE56" i="13" a="1"/>
  <c r="AE56" i="13" s="1"/>
  <c r="AE57" i="13" a="1"/>
  <c r="AE57" i="13" s="1"/>
  <c r="AE58" i="13" a="1"/>
  <c r="AE58" i="13" s="1"/>
  <c r="AE59" i="13" a="1"/>
  <c r="AE59" i="13" s="1"/>
  <c r="AE60" i="13" a="1"/>
  <c r="AE60" i="13" s="1"/>
  <c r="AE61" i="13" a="1"/>
  <c r="AE61" i="13" s="1"/>
  <c r="AE62" i="13" a="1"/>
  <c r="AE62" i="13" s="1"/>
  <c r="AE63" i="13" a="1"/>
  <c r="AE63" i="13" s="1"/>
  <c r="AE64" i="13" a="1"/>
  <c r="AE64" i="13" s="1"/>
  <c r="AE65" i="13" a="1"/>
  <c r="AE65" i="13" s="1"/>
  <c r="AE66" i="13" a="1"/>
  <c r="AE66" i="13" s="1"/>
  <c r="AE67" i="13" a="1"/>
  <c r="AE67" i="13" s="1"/>
  <c r="AE68" i="13" a="1"/>
  <c r="AE68" i="13" s="1"/>
  <c r="AE69" i="13" a="1"/>
  <c r="AE69" i="13" s="1"/>
  <c r="AE70" i="13" a="1"/>
  <c r="AE70" i="13" s="1"/>
  <c r="AE71" i="13" a="1"/>
  <c r="AE71" i="13" s="1"/>
  <c r="AE72" i="13" a="1"/>
  <c r="AE72" i="13" s="1"/>
  <c r="AE73" i="13" a="1"/>
  <c r="AE73" i="13" s="1"/>
  <c r="AE74" i="13" a="1"/>
  <c r="AE74" i="13" s="1"/>
  <c r="AE75" i="13" a="1"/>
  <c r="AE75" i="13" s="1"/>
  <c r="AE76" i="13" a="1"/>
  <c r="AE76" i="13" s="1"/>
  <c r="AE77" i="13" a="1"/>
  <c r="AE77" i="13" s="1"/>
  <c r="AE78" i="13" a="1"/>
  <c r="AE78" i="13"/>
  <c r="AE79" i="13" a="1"/>
  <c r="AE79" i="13" s="1"/>
  <c r="AE80" i="13" a="1"/>
  <c r="AE80" i="13" s="1"/>
  <c r="AE81" i="13" a="1"/>
  <c r="AE81" i="13" s="1"/>
  <c r="AE82" i="13" a="1"/>
  <c r="AE82" i="13"/>
  <c r="AE83" i="13" a="1"/>
  <c r="AE83" i="13" s="1"/>
  <c r="AE84" i="13" a="1"/>
  <c r="AE84" i="13" s="1"/>
  <c r="AE85" i="13" a="1"/>
  <c r="AE85" i="13" s="1"/>
  <c r="AE86" i="13" a="1"/>
  <c r="AE86" i="13" s="1"/>
  <c r="AE87" i="13" a="1"/>
  <c r="AE87" i="13" s="1"/>
  <c r="AE88" i="13" a="1"/>
  <c r="AE88" i="13" s="1"/>
  <c r="AE89" i="13" a="1"/>
  <c r="AE89" i="13" s="1"/>
  <c r="AE90" i="13" a="1"/>
  <c r="AE90" i="13" s="1"/>
  <c r="AE91" i="13" a="1"/>
  <c r="AE91" i="13" s="1"/>
  <c r="AE92" i="13" a="1"/>
  <c r="AE92" i="13" s="1"/>
  <c r="AE93" i="13" a="1"/>
  <c r="AE93" i="13" s="1"/>
  <c r="AE94" i="13" a="1"/>
  <c r="AE94" i="13" s="1"/>
  <c r="AE95" i="13" a="1"/>
  <c r="AE95" i="13" s="1"/>
  <c r="AE96" i="13" a="1"/>
  <c r="AE96" i="13" s="1"/>
  <c r="AE97" i="13" a="1"/>
  <c r="AE97" i="13" s="1"/>
  <c r="AE98" i="13" a="1"/>
  <c r="AE98" i="13" s="1"/>
  <c r="AE99" i="13" a="1"/>
  <c r="AE99" i="13" s="1"/>
  <c r="AE100" i="13" a="1"/>
  <c r="AE100" i="13" s="1"/>
  <c r="AE101" i="13" a="1"/>
  <c r="AE101" i="13" s="1"/>
  <c r="AE102" i="13" a="1"/>
  <c r="AE102" i="13" s="1"/>
  <c r="AE103" i="13" a="1"/>
  <c r="AE103" i="13" s="1"/>
  <c r="AE104" i="13" a="1"/>
  <c r="AE104" i="13" s="1"/>
  <c r="AE105" i="13" a="1"/>
  <c r="AE105" i="13" s="1"/>
  <c r="AE106" i="13" a="1"/>
  <c r="AE106" i="13" s="1"/>
  <c r="AE107" i="13" a="1"/>
  <c r="AE107" i="13" s="1"/>
  <c r="AE108" i="13" a="1"/>
  <c r="AE108" i="13" s="1"/>
  <c r="AE109" i="13" a="1"/>
  <c r="AE109" i="13" s="1"/>
  <c r="AE110" i="13" a="1"/>
  <c r="AE110" i="13"/>
  <c r="AE111" i="13" a="1"/>
  <c r="AE111" i="13" s="1"/>
  <c r="AE112" i="13" a="1"/>
  <c r="AE112" i="13" s="1"/>
  <c r="AE113" i="13" a="1"/>
  <c r="AE113" i="13" s="1"/>
  <c r="AE114" i="13" a="1"/>
  <c r="AE114" i="13"/>
  <c r="AE115" i="13" a="1"/>
  <c r="AE115" i="13" s="1"/>
  <c r="AE116" i="13" a="1"/>
  <c r="AE116" i="13" s="1"/>
  <c r="AE117" i="13" a="1"/>
  <c r="AE117" i="13" s="1"/>
  <c r="AE118" i="13" a="1"/>
  <c r="AE118" i="13" s="1"/>
  <c r="AE119" i="13" a="1"/>
  <c r="AE119" i="13" s="1"/>
  <c r="AE120" i="13" a="1"/>
  <c r="AE120" i="13" s="1"/>
  <c r="AE121" i="13" a="1"/>
  <c r="AE121" i="13" s="1"/>
  <c r="AE122" i="13" a="1"/>
  <c r="AE122" i="13" s="1"/>
  <c r="AE123" i="13" a="1"/>
  <c r="AE123" i="13" s="1"/>
  <c r="AE124" i="13" a="1"/>
  <c r="AE124" i="13" s="1"/>
  <c r="AE125" i="13" a="1"/>
  <c r="AE125" i="13" s="1"/>
  <c r="AE126" i="13" a="1"/>
  <c r="AE126" i="13" s="1"/>
  <c r="AE127" i="13" a="1"/>
  <c r="AE127" i="13" s="1"/>
  <c r="AE128" i="13" a="1"/>
  <c r="AE128" i="13" s="1"/>
  <c r="AE129" i="13" a="1"/>
  <c r="AE129" i="13" s="1"/>
  <c r="AE130" i="13" a="1"/>
  <c r="AE130" i="13" s="1"/>
  <c r="AE131" i="13" a="1"/>
  <c r="AE131" i="13" s="1"/>
  <c r="AE132" i="13" a="1"/>
  <c r="AE132" i="13" s="1"/>
  <c r="AE133" i="13" a="1"/>
  <c r="AE133" i="13" s="1"/>
  <c r="AE134" i="13" a="1"/>
  <c r="AE134" i="13" s="1"/>
  <c r="AE135" i="13" a="1"/>
  <c r="AE135" i="13" s="1"/>
  <c r="AE136" i="13" a="1"/>
  <c r="AE136" i="13" s="1"/>
  <c r="AE137" i="13" a="1"/>
  <c r="AE137" i="13" s="1"/>
  <c r="AE138" i="13" a="1"/>
  <c r="AE138" i="13" s="1"/>
  <c r="AE139" i="13" a="1"/>
  <c r="AE139" i="13" s="1"/>
  <c r="AE140" i="13" a="1"/>
  <c r="AE140" i="13" s="1"/>
  <c r="AE141" i="13" a="1"/>
  <c r="AE141" i="13" s="1"/>
  <c r="AE142" i="13" a="1"/>
  <c r="AE142" i="13"/>
  <c r="AE143" i="13" a="1"/>
  <c r="AE143" i="13" s="1"/>
  <c r="AE144" i="13" a="1"/>
  <c r="AE144" i="13" s="1"/>
  <c r="AE145" i="13" a="1"/>
  <c r="AE145" i="13" s="1"/>
  <c r="AE146" i="13" a="1"/>
  <c r="AE146" i="13" s="1"/>
  <c r="AE147" i="13" a="1"/>
  <c r="AE147" i="13" s="1"/>
  <c r="AE148" i="13" a="1"/>
  <c r="AE148" i="13" s="1"/>
  <c r="AE149" i="13" a="1"/>
  <c r="AE149" i="13" s="1"/>
  <c r="AE150" i="13" a="1"/>
  <c r="AE150" i="13" s="1"/>
  <c r="AE151" i="13" a="1"/>
  <c r="AE151" i="13" s="1"/>
  <c r="AE152" i="13" a="1"/>
  <c r="AE152" i="13" s="1"/>
  <c r="AE153" i="13" a="1"/>
  <c r="AE153" i="13" s="1"/>
  <c r="AE154" i="13" a="1"/>
  <c r="AE154" i="13" s="1"/>
  <c r="AE155" i="13" a="1"/>
  <c r="AE155" i="13" s="1"/>
  <c r="AE156" i="13" a="1"/>
  <c r="AE156" i="13" s="1"/>
  <c r="AE157" i="13" a="1"/>
  <c r="AE157" i="13" s="1"/>
  <c r="AE158" i="13" a="1"/>
  <c r="AE158" i="13" s="1"/>
  <c r="AE159" i="13" a="1"/>
  <c r="AE159" i="13" s="1"/>
  <c r="AE160" i="13" a="1"/>
  <c r="AE160" i="13" s="1"/>
  <c r="AE161" i="13" a="1"/>
  <c r="AE161" i="13" s="1"/>
  <c r="AE162" i="13" a="1"/>
  <c r="AE162" i="13" s="1"/>
  <c r="AE163" i="13" a="1"/>
  <c r="AE163" i="13" s="1"/>
  <c r="AE164" i="13" a="1"/>
  <c r="AE164" i="13" s="1"/>
  <c r="AE165" i="13" a="1"/>
  <c r="AE165" i="13" s="1"/>
  <c r="AE166" i="13" a="1"/>
  <c r="AE166" i="13"/>
  <c r="AE167" i="13" a="1"/>
  <c r="AE167" i="13" s="1"/>
  <c r="AE168" i="13" a="1"/>
  <c r="AE168" i="13" s="1"/>
  <c r="AE169" i="13" a="1"/>
  <c r="AE169" i="13" s="1"/>
  <c r="AE170" i="13" a="1"/>
  <c r="AE170" i="13" s="1"/>
  <c r="AE171" i="13" a="1"/>
  <c r="AE171" i="13" s="1"/>
  <c r="AE172" i="13" a="1"/>
  <c r="AE172" i="13" s="1"/>
  <c r="AE173" i="13" a="1"/>
  <c r="AE173" i="13" s="1"/>
  <c r="AE174" i="13" a="1"/>
  <c r="AE174" i="13"/>
  <c r="AE175" i="13" a="1"/>
  <c r="AE175" i="13" s="1"/>
  <c r="AE176" i="13" a="1"/>
  <c r="AE176" i="13" s="1"/>
  <c r="AE177" i="13" a="1"/>
  <c r="AE177" i="13" s="1"/>
  <c r="AE178" i="13" a="1"/>
  <c r="AE178" i="13" s="1"/>
  <c r="AE179" i="13" a="1"/>
  <c r="AE179" i="13" s="1"/>
  <c r="AE180" i="13" a="1"/>
  <c r="AE180" i="13" s="1"/>
  <c r="AE181" i="13" a="1"/>
  <c r="AE181" i="13" s="1"/>
  <c r="AE182" i="13" a="1"/>
  <c r="AE182" i="13" s="1"/>
  <c r="AE183" i="13" a="1"/>
  <c r="AE183" i="13" s="1"/>
  <c r="AE184" i="13" a="1"/>
  <c r="AE184" i="13" s="1"/>
  <c r="AE185" i="13" a="1"/>
  <c r="AE185" i="13" s="1"/>
  <c r="AE186" i="13" a="1"/>
  <c r="AE186" i="13" s="1"/>
  <c r="AE187" i="13" a="1"/>
  <c r="AE187" i="13" s="1"/>
  <c r="AE188" i="13" a="1"/>
  <c r="AE188" i="13" s="1"/>
  <c r="AE189" i="13" a="1"/>
  <c r="AE189" i="13" s="1"/>
  <c r="AE190" i="13" a="1"/>
  <c r="AE190" i="13"/>
  <c r="AE191" i="13" a="1"/>
  <c r="AE191" i="13" s="1"/>
  <c r="AE192" i="13" a="1"/>
  <c r="AE192" i="13" s="1"/>
  <c r="AE193" i="13" a="1"/>
  <c r="AE193" i="13" s="1"/>
  <c r="AE194" i="13" a="1"/>
  <c r="AE194" i="13" s="1"/>
  <c r="AE195" i="13" a="1"/>
  <c r="AE195" i="13" s="1"/>
  <c r="AE196" i="13" a="1"/>
  <c r="AE196" i="13" s="1"/>
  <c r="AE197" i="13" a="1"/>
  <c r="AE197" i="13" s="1"/>
  <c r="AE198" i="13" a="1"/>
  <c r="AE198" i="13"/>
  <c r="AE199" i="13" a="1"/>
  <c r="AE199" i="13" s="1"/>
  <c r="AE200" i="13" a="1"/>
  <c r="AE200" i="13" s="1"/>
  <c r="AE201" i="13" a="1"/>
  <c r="AE201" i="13" s="1"/>
  <c r="AE202" i="13" a="1"/>
  <c r="AE202" i="13" s="1"/>
  <c r="AE203" i="13" a="1"/>
  <c r="AE203" i="13" s="1"/>
  <c r="AE204" i="13" a="1"/>
  <c r="AE204" i="13" s="1"/>
  <c r="AE205" i="13" a="1"/>
  <c r="AE205" i="13" s="1"/>
  <c r="AE206" i="13" a="1"/>
  <c r="AE206" i="13"/>
  <c r="AE207" i="13" a="1"/>
  <c r="AE207" i="13" s="1"/>
  <c r="AE208" i="13" a="1"/>
  <c r="AE208" i="13" s="1"/>
  <c r="AE209" i="13" a="1"/>
  <c r="AE209" i="13" s="1"/>
  <c r="AE210" i="13" a="1"/>
  <c r="AE210" i="13" s="1"/>
  <c r="AE211" i="13" a="1"/>
  <c r="AE211" i="13" s="1"/>
  <c r="AE212" i="13" a="1"/>
  <c r="AE212" i="13" s="1"/>
  <c r="AE213" i="13" a="1"/>
  <c r="AE213" i="13" s="1"/>
  <c r="AE214" i="13" a="1"/>
  <c r="AE214" i="13" s="1"/>
  <c r="AE215" i="13" a="1"/>
  <c r="AE215" i="13" s="1"/>
  <c r="AE216" i="13" a="1"/>
  <c r="AE216" i="13" s="1"/>
  <c r="AE217" i="13" a="1"/>
  <c r="AE217" i="13" s="1"/>
  <c r="AE218" i="13" a="1"/>
  <c r="AE218" i="13" s="1"/>
  <c r="AE219" i="13" a="1"/>
  <c r="AE219" i="13" s="1"/>
  <c r="AE220" i="13" a="1"/>
  <c r="AE220" i="13" s="1"/>
  <c r="AE221" i="13" a="1"/>
  <c r="AE221" i="13" s="1"/>
  <c r="AE222" i="13" a="1"/>
  <c r="AE222" i="13"/>
  <c r="AE223" i="13" a="1"/>
  <c r="AE223" i="13" s="1"/>
  <c r="AE224" i="13" a="1"/>
  <c r="AE224" i="13" s="1"/>
  <c r="AE225" i="13" a="1"/>
  <c r="AE225" i="13" s="1"/>
  <c r="AE226" i="13" a="1"/>
  <c r="AE226" i="13" s="1"/>
  <c r="AE227" i="13" a="1"/>
  <c r="AE227" i="13" s="1"/>
  <c r="AE228" i="13" a="1"/>
  <c r="AE228" i="13" s="1"/>
  <c r="AE229" i="13" a="1"/>
  <c r="AE229" i="13" s="1"/>
  <c r="AE230" i="13" a="1"/>
  <c r="AE230" i="13"/>
  <c r="AE231" i="13" a="1"/>
  <c r="AE231" i="13" s="1"/>
  <c r="AE232" i="13" a="1"/>
  <c r="AE232" i="13" s="1"/>
  <c r="AE233" i="13" a="1"/>
  <c r="AE233" i="13" s="1"/>
  <c r="AE234" i="13" a="1"/>
  <c r="AE234" i="13" s="1"/>
  <c r="AE235" i="13" a="1"/>
  <c r="AE235" i="13" s="1"/>
  <c r="AE236" i="13" a="1"/>
  <c r="AE236" i="13" s="1"/>
  <c r="AE237" i="13" a="1"/>
  <c r="AE237" i="13" s="1"/>
  <c r="AE238" i="13" a="1"/>
  <c r="AE238" i="13"/>
  <c r="AE239" i="13" a="1"/>
  <c r="AE239" i="13" s="1"/>
  <c r="AE240" i="13" a="1"/>
  <c r="AE240" i="13" s="1"/>
  <c r="AE241" i="13" a="1"/>
  <c r="AE241" i="13" s="1"/>
  <c r="AE242" i="13" a="1"/>
  <c r="AE242" i="13" s="1"/>
  <c r="AE243" i="13" a="1"/>
  <c r="AE243" i="13" s="1"/>
  <c r="AE244" i="13" a="1"/>
  <c r="AE244" i="13" s="1"/>
  <c r="AE245" i="13" a="1"/>
  <c r="AE245" i="13" s="1"/>
  <c r="AE246" i="13" a="1"/>
  <c r="AE246" i="13" s="1"/>
  <c r="AE247" i="13" a="1"/>
  <c r="AE247" i="13" s="1"/>
  <c r="AE248" i="13" a="1"/>
  <c r="AE248" i="13" s="1"/>
  <c r="AE249" i="13" a="1"/>
  <c r="AE249" i="13" s="1"/>
  <c r="AE250" i="13" a="1"/>
  <c r="AE250" i="13" s="1"/>
  <c r="AE251" i="13" a="1"/>
  <c r="AE251" i="13" s="1"/>
  <c r="AE252" i="13" a="1"/>
  <c r="AE252" i="13" s="1"/>
  <c r="AE253" i="13" a="1"/>
  <c r="AE253" i="13" s="1"/>
  <c r="AE254" i="13" a="1"/>
  <c r="AE254" i="13"/>
  <c r="AE255" i="13" a="1"/>
  <c r="AE255" i="13" s="1"/>
  <c r="AE256" i="13" a="1"/>
  <c r="AE256" i="13" s="1"/>
  <c r="AE257" i="13" a="1"/>
  <c r="AE257" i="13" s="1"/>
  <c r="AE258" i="13" a="1"/>
  <c r="AE258" i="13" s="1"/>
  <c r="AE259" i="13" a="1"/>
  <c r="AE259" i="13" s="1"/>
  <c r="AE260" i="13" a="1"/>
  <c r="AE260" i="13" s="1"/>
  <c r="AE261" i="13" a="1"/>
  <c r="AE261" i="13" s="1"/>
  <c r="AE262" i="13" a="1"/>
  <c r="AE262" i="13" s="1"/>
  <c r="AE263" i="13" a="1"/>
  <c r="AE263" i="13" s="1"/>
  <c r="AE264" i="13" a="1"/>
  <c r="AE264" i="13" s="1"/>
  <c r="AE265" i="13" a="1"/>
  <c r="AE265" i="13" s="1"/>
  <c r="AE266" i="13" a="1"/>
  <c r="AE266" i="13" s="1"/>
  <c r="AE267" i="13" a="1"/>
  <c r="AE267" i="13" s="1"/>
  <c r="AE268" i="13" a="1"/>
  <c r="AE268" i="13" s="1"/>
  <c r="AE269" i="13" a="1"/>
  <c r="AE269" i="13" s="1"/>
  <c r="AE270" i="13" a="1"/>
  <c r="AE270" i="13"/>
  <c r="AE271" i="13" a="1"/>
  <c r="AE271" i="13" s="1"/>
  <c r="AE272" i="13" a="1"/>
  <c r="AE272" i="13" s="1"/>
  <c r="AE273" i="13" a="1"/>
  <c r="AE273" i="13" s="1"/>
  <c r="AE274" i="13" a="1"/>
  <c r="AE274" i="13" s="1"/>
  <c r="AE275" i="13" a="1"/>
  <c r="AE275" i="13" s="1"/>
  <c r="AE276" i="13" a="1"/>
  <c r="AE276" i="13" s="1"/>
  <c r="AE277" i="13" a="1"/>
  <c r="AE277" i="13" s="1"/>
  <c r="AE278" i="13" a="1"/>
  <c r="AE278" i="13" s="1"/>
  <c r="AE279" i="13" a="1"/>
  <c r="AE279" i="13" s="1"/>
  <c r="AE280" i="13" a="1"/>
  <c r="AE280" i="13" s="1"/>
  <c r="AE281" i="13" a="1"/>
  <c r="AE281" i="13" s="1"/>
  <c r="AE282" i="13" a="1"/>
  <c r="AE282" i="13" s="1"/>
  <c r="AE283" i="13" a="1"/>
  <c r="AE283" i="13" s="1"/>
  <c r="AE284" i="13" a="1"/>
  <c r="AE284" i="13" s="1"/>
  <c r="AE285" i="13" a="1"/>
  <c r="AE285" i="13" s="1"/>
  <c r="AE286" i="13" a="1"/>
  <c r="AE286" i="13"/>
  <c r="AE287" i="13" a="1"/>
  <c r="AE287" i="13" s="1"/>
  <c r="AE288" i="13" a="1"/>
  <c r="AE288" i="13" s="1"/>
  <c r="AE289" i="13" a="1"/>
  <c r="AE289" i="13" s="1"/>
  <c r="AE290" i="13" a="1"/>
  <c r="AE290" i="13" s="1"/>
  <c r="AE291" i="13" a="1"/>
  <c r="AE291" i="13" s="1"/>
  <c r="AE292" i="13" a="1"/>
  <c r="AE292" i="13" s="1"/>
  <c r="AE293" i="13" a="1"/>
  <c r="AE293" i="13" s="1"/>
  <c r="AE294" i="13" a="1"/>
  <c r="AE294" i="13" s="1"/>
  <c r="AE295" i="13" a="1"/>
  <c r="AE295" i="13" s="1"/>
  <c r="AE296" i="13" a="1"/>
  <c r="AE296" i="13" s="1"/>
  <c r="AE297" i="13" a="1"/>
  <c r="AE297" i="13" s="1"/>
  <c r="AE298" i="13" a="1"/>
  <c r="AE298" i="13" s="1"/>
  <c r="AE299" i="13" a="1"/>
  <c r="AE299" i="13" s="1"/>
  <c r="AE300" i="13" a="1"/>
  <c r="AE300" i="13" s="1"/>
  <c r="AE301" i="13" a="1"/>
  <c r="AE301" i="13" s="1"/>
  <c r="AE302" i="13" a="1"/>
  <c r="AE302" i="13"/>
  <c r="AE303" i="13" a="1"/>
  <c r="AE303" i="13" s="1"/>
  <c r="AE304" i="13" a="1"/>
  <c r="AE304" i="13" s="1"/>
  <c r="AE305" i="13" a="1"/>
  <c r="AE305" i="13" s="1"/>
  <c r="AE306" i="13" a="1"/>
  <c r="AE306" i="13" s="1"/>
  <c r="AE307" i="13" a="1"/>
  <c r="AE307" i="13" s="1"/>
  <c r="AE308" i="13" a="1"/>
  <c r="AE308" i="13" s="1"/>
  <c r="AE309" i="13" a="1"/>
  <c r="AE309" i="13" s="1"/>
  <c r="AE310" i="13" a="1"/>
  <c r="AE310" i="13" s="1"/>
  <c r="AE311" i="13" a="1"/>
  <c r="AE311" i="13" s="1"/>
  <c r="AE312" i="13" a="1"/>
  <c r="AE312" i="13" s="1"/>
  <c r="AE313" i="13" a="1"/>
  <c r="AE313" i="13" s="1"/>
  <c r="AE314" i="13" a="1"/>
  <c r="AE314" i="13" s="1"/>
  <c r="AE315" i="13" a="1"/>
  <c r="AE315" i="13" s="1"/>
  <c r="AE316" i="13" a="1"/>
  <c r="AE316" i="13" s="1"/>
  <c r="AE317" i="13" a="1"/>
  <c r="AE317" i="13" s="1"/>
  <c r="AE318" i="13" a="1"/>
  <c r="AE318" i="13"/>
  <c r="AE319" i="13" a="1"/>
  <c r="AE319" i="13" s="1"/>
  <c r="AE320" i="13" a="1"/>
  <c r="AE320" i="13" s="1"/>
  <c r="AE321" i="13" a="1"/>
  <c r="AE321" i="13" s="1"/>
  <c r="AE322" i="13" a="1"/>
  <c r="AE322" i="13" s="1"/>
  <c r="AE323" i="13" a="1"/>
  <c r="AE323" i="13" s="1"/>
  <c r="AE324" i="13" a="1"/>
  <c r="AE324" i="13" s="1"/>
  <c r="AE325" i="13" a="1"/>
  <c r="AE325" i="13" s="1"/>
  <c r="AE326" i="13" a="1"/>
  <c r="AE326" i="13" s="1"/>
  <c r="AE327" i="13" a="1"/>
  <c r="AE327" i="13" s="1"/>
  <c r="AE328" i="13" a="1"/>
  <c r="AE328" i="13" s="1"/>
  <c r="AE329" i="13" a="1"/>
  <c r="AE329" i="13" s="1"/>
  <c r="AE330" i="13" a="1"/>
  <c r="AE330" i="13" s="1"/>
  <c r="AE331" i="13" a="1"/>
  <c r="AE331" i="13" s="1"/>
  <c r="AE332" i="13" a="1"/>
  <c r="AE332" i="13" s="1"/>
  <c r="AE333" i="13" a="1"/>
  <c r="AE333" i="13" s="1"/>
  <c r="AE334" i="13" a="1"/>
  <c r="AE334" i="13"/>
  <c r="AE335" i="13" a="1"/>
  <c r="AE335" i="13" s="1"/>
  <c r="AE336" i="13" a="1"/>
  <c r="AE336" i="13" s="1"/>
  <c r="AE337" i="13" a="1"/>
  <c r="AE337" i="13" s="1"/>
  <c r="AE338" i="13" a="1"/>
  <c r="AE338" i="13" s="1"/>
  <c r="AE339" i="13" a="1"/>
  <c r="AE339" i="13" s="1"/>
  <c r="AE340" i="13" a="1"/>
  <c r="AE340" i="13" s="1"/>
  <c r="AE341" i="13" a="1"/>
  <c r="AE341" i="13" s="1"/>
  <c r="AE342" i="13" a="1"/>
  <c r="AE342" i="13" s="1"/>
  <c r="AE343" i="13" a="1"/>
  <c r="AE343" i="13"/>
  <c r="AE344" i="13" a="1"/>
  <c r="AE344" i="13"/>
  <c r="AE345" i="13" a="1"/>
  <c r="AE345" i="13"/>
  <c r="AE346" i="13" a="1"/>
  <c r="AE346" i="13" s="1"/>
  <c r="AE347" i="13" a="1"/>
  <c r="AE347" i="13" s="1"/>
  <c r="AE348" i="13" a="1"/>
  <c r="AE348" i="13" s="1"/>
  <c r="AE349" i="13" a="1"/>
  <c r="AE349" i="13"/>
  <c r="AE350" i="13" a="1"/>
  <c r="AE350" i="13" s="1"/>
  <c r="AE351" i="13" a="1"/>
  <c r="AE351" i="13" s="1"/>
  <c r="AE352" i="13" a="1"/>
  <c r="AE352" i="13" s="1"/>
  <c r="AE353" i="13" a="1"/>
  <c r="AE353" i="13"/>
  <c r="AE354" i="13" a="1"/>
  <c r="AE354" i="13" s="1"/>
  <c r="AE355" i="13" a="1"/>
  <c r="AE355" i="13" s="1"/>
  <c r="AE356" i="13" a="1"/>
  <c r="AE356" i="13" s="1"/>
  <c r="AE357" i="13" a="1"/>
  <c r="AE357" i="13"/>
  <c r="AE358" i="13" a="1"/>
  <c r="AE358" i="13" s="1"/>
  <c r="AE359" i="13" a="1"/>
  <c r="AE359" i="13" s="1"/>
  <c r="AE360" i="13" a="1"/>
  <c r="AE360" i="13" s="1"/>
  <c r="AE361" i="13" a="1"/>
  <c r="AE361" i="13"/>
  <c r="AE362" i="13" a="1"/>
  <c r="AE362" i="13" s="1"/>
  <c r="AE363" i="13" a="1"/>
  <c r="AE363" i="13" s="1"/>
  <c r="AE364" i="13" a="1"/>
  <c r="AE364" i="13" s="1"/>
  <c r="AE365" i="13" a="1"/>
  <c r="AE365" i="13"/>
  <c r="AE366" i="13" a="1"/>
  <c r="AE366" i="13" s="1"/>
  <c r="AE367" i="13" a="1"/>
  <c r="AE367" i="13" s="1"/>
  <c r="AE368" i="13" a="1"/>
  <c r="AE368" i="13" s="1"/>
  <c r="AE369" i="13" a="1"/>
  <c r="AE369" i="13"/>
  <c r="AE370" i="13" a="1"/>
  <c r="AE370" i="13" s="1"/>
  <c r="AE371" i="13" a="1"/>
  <c r="AE371" i="13" s="1"/>
  <c r="AE372" i="13" a="1"/>
  <c r="AE372" i="13" s="1"/>
  <c r="AE373" i="13" a="1"/>
  <c r="AE373" i="13"/>
  <c r="AE374" i="13" a="1"/>
  <c r="AE374" i="13" s="1"/>
  <c r="AE375" i="13" a="1"/>
  <c r="AE375" i="13" s="1"/>
  <c r="AE376" i="13" a="1"/>
  <c r="AE376" i="13" s="1"/>
  <c r="AE377" i="13" a="1"/>
  <c r="AE377" i="13"/>
  <c r="AE378" i="13" a="1"/>
  <c r="AE378" i="13" s="1"/>
  <c r="AE379" i="13" a="1"/>
  <c r="AE379" i="13" s="1"/>
  <c r="AE380" i="13" a="1"/>
  <c r="AE380" i="13" s="1"/>
  <c r="AE381" i="13" a="1"/>
  <c r="AE381" i="13"/>
  <c r="AE382" i="13" a="1"/>
  <c r="AE382" i="13" s="1"/>
  <c r="AE383" i="13" a="1"/>
  <c r="AE383" i="13" s="1"/>
  <c r="AE384" i="13" a="1"/>
  <c r="AE384" i="13" s="1"/>
  <c r="AE385" i="13" a="1"/>
  <c r="AE385" i="13"/>
  <c r="AE386" i="13" a="1"/>
  <c r="AE386" i="13" s="1"/>
  <c r="AE387" i="13" a="1"/>
  <c r="AE387" i="13" s="1"/>
  <c r="AE388" i="13" a="1"/>
  <c r="AE388" i="13" s="1"/>
  <c r="AE389" i="13" a="1"/>
  <c r="AE389" i="13"/>
  <c r="AE390" i="13" a="1"/>
  <c r="AE390" i="13" s="1"/>
  <c r="AE391" i="13" a="1"/>
  <c r="AE391" i="13" s="1"/>
  <c r="AE392" i="13" a="1"/>
  <c r="AE392" i="13" s="1"/>
  <c r="AE393" i="13" a="1"/>
  <c r="AE393" i="13" s="1"/>
  <c r="AE394" i="13" a="1"/>
  <c r="AE394" i="13" s="1"/>
  <c r="AE395" i="13" a="1"/>
  <c r="AE395" i="13" s="1"/>
  <c r="AE396" i="13" a="1"/>
  <c r="AE396" i="13" s="1"/>
  <c r="AE397" i="13" a="1"/>
  <c r="AE397" i="13"/>
  <c r="AE398" i="13" a="1"/>
  <c r="AE398" i="13" s="1"/>
  <c r="AE399" i="13" a="1"/>
  <c r="AE399" i="13" s="1"/>
  <c r="AE400" i="13" a="1"/>
  <c r="AE400" i="13" s="1"/>
  <c r="AE401" i="13" a="1"/>
  <c r="AE401" i="13" s="1"/>
  <c r="AE402" i="13" a="1"/>
  <c r="AE402" i="13" s="1"/>
  <c r="AE403" i="13" a="1"/>
  <c r="AE403" i="13" s="1"/>
  <c r="AE404" i="13" a="1"/>
  <c r="AE404" i="13" s="1"/>
  <c r="AE405" i="13" a="1"/>
  <c r="AE405" i="13"/>
  <c r="AE406" i="13" a="1"/>
  <c r="AE406" i="13" s="1"/>
  <c r="AE407" i="13" a="1"/>
  <c r="AE407" i="13" s="1"/>
  <c r="AE408" i="13" a="1"/>
  <c r="AE408" i="13" s="1"/>
  <c r="AE409" i="13" a="1"/>
  <c r="AE409" i="13" s="1"/>
  <c r="AE410" i="13" a="1"/>
  <c r="AE410" i="13" s="1"/>
  <c r="AE411" i="13" a="1"/>
  <c r="AE411" i="13" s="1"/>
  <c r="AE412" i="13" a="1"/>
  <c r="AE412" i="13" s="1"/>
  <c r="AE413" i="13" a="1"/>
  <c r="AE413" i="13"/>
  <c r="AE414" i="13" a="1"/>
  <c r="AE414" i="13" s="1"/>
  <c r="AE415" i="13" a="1"/>
  <c r="AE415" i="13" s="1"/>
  <c r="AE416" i="13" a="1"/>
  <c r="AE416" i="13" s="1"/>
  <c r="AE417" i="13" a="1"/>
  <c r="AE417" i="13"/>
  <c r="AE418" i="13" a="1"/>
  <c r="AE418" i="13" s="1"/>
  <c r="AE419" i="13" a="1"/>
  <c r="AE419" i="13" s="1"/>
  <c r="AE420" i="13" a="1"/>
  <c r="AE420" i="13" s="1"/>
  <c r="AE421" i="13" a="1"/>
  <c r="AE421" i="13" s="1"/>
  <c r="AE422" i="13" a="1"/>
  <c r="AE422" i="13" s="1"/>
  <c r="AE423" i="13" a="1"/>
  <c r="AE423" i="13" s="1"/>
  <c r="AE424" i="13" a="1"/>
  <c r="AE424" i="13" s="1"/>
  <c r="AE425" i="13" a="1"/>
  <c r="AE425" i="13" s="1"/>
  <c r="AE426" i="13" a="1"/>
  <c r="AE426" i="13" s="1"/>
  <c r="AE427" i="13" a="1"/>
  <c r="AE427" i="13" s="1"/>
  <c r="AE428" i="13" a="1"/>
  <c r="AE428" i="13" s="1"/>
  <c r="AE429" i="13" a="1"/>
  <c r="AE429" i="13"/>
  <c r="AE430" i="13" a="1"/>
  <c r="AE430" i="13" s="1"/>
  <c r="AE431" i="13" a="1"/>
  <c r="AE431" i="13" s="1"/>
  <c r="AE432" i="13" a="1"/>
  <c r="AE432" i="13" s="1"/>
  <c r="AE433" i="13" a="1"/>
  <c r="AE433" i="13" s="1"/>
  <c r="AE434" i="13" a="1"/>
  <c r="AE434" i="13" s="1"/>
  <c r="AE435" i="13" a="1"/>
  <c r="AE435" i="13" s="1"/>
  <c r="AE436" i="13" a="1"/>
  <c r="AE436" i="13" s="1"/>
  <c r="AE437" i="13" a="1"/>
  <c r="AE437" i="13" s="1"/>
  <c r="AE438" i="13" a="1"/>
  <c r="AE438" i="13" s="1"/>
  <c r="AE439" i="13" a="1"/>
  <c r="AE439" i="13" s="1"/>
  <c r="AE440" i="13" a="1"/>
  <c r="AE440" i="13" s="1"/>
  <c r="AE441" i="13" a="1"/>
  <c r="AE441" i="13" s="1"/>
  <c r="AE442" i="13" a="1"/>
  <c r="AE442" i="13" s="1"/>
  <c r="AE443" i="13" a="1"/>
  <c r="AE443" i="13" s="1"/>
  <c r="AE444" i="13" a="1"/>
  <c r="AE444" i="13" s="1"/>
  <c r="AE445" i="13" a="1"/>
  <c r="AE445" i="13"/>
  <c r="AE446" i="13" a="1"/>
  <c r="AE446" i="13" s="1"/>
  <c r="AE447" i="13" a="1"/>
  <c r="AE447" i="13" s="1"/>
  <c r="AE448" i="13" a="1"/>
  <c r="AE448" i="13" s="1"/>
  <c r="AE449" i="13" a="1"/>
  <c r="AE449" i="13"/>
  <c r="AE450" i="13" a="1"/>
  <c r="AE450" i="13" s="1"/>
  <c r="AE451" i="13" a="1"/>
  <c r="AE451" i="13" s="1"/>
  <c r="AE452" i="13" a="1"/>
  <c r="AE452" i="13" s="1"/>
  <c r="AE453" i="13" a="1"/>
  <c r="AE453" i="13" s="1"/>
  <c r="AE454" i="13" a="1"/>
  <c r="AE454" i="13" s="1"/>
  <c r="AE455" i="13" a="1"/>
  <c r="AE455" i="13" s="1"/>
  <c r="AE456" i="13" a="1"/>
  <c r="AE456" i="13" s="1"/>
  <c r="AE457" i="13" a="1"/>
  <c r="AE457" i="13" s="1"/>
  <c r="AE458" i="13" a="1"/>
  <c r="AE458" i="13" s="1"/>
  <c r="AE459" i="13" a="1"/>
  <c r="AE459" i="13" s="1"/>
  <c r="AE460" i="13" a="1"/>
  <c r="AE460" i="13" s="1"/>
  <c r="AE461" i="13" a="1"/>
  <c r="AE461" i="13"/>
  <c r="AE462" i="13" a="1"/>
  <c r="AE462" i="13" s="1"/>
  <c r="AE463" i="13" a="1"/>
  <c r="AE463" i="13" s="1"/>
  <c r="AE464" i="13" a="1"/>
  <c r="AE464" i="13" s="1"/>
  <c r="AE465" i="13" a="1"/>
  <c r="AE465" i="13" s="1"/>
  <c r="AE466" i="13" a="1"/>
  <c r="AE466" i="13" s="1"/>
  <c r="AE467" i="13" a="1"/>
  <c r="AE467" i="13" s="1"/>
  <c r="AE468" i="13" a="1"/>
  <c r="AE468" i="13" s="1"/>
  <c r="AE469" i="13" a="1"/>
  <c r="AE469" i="13" s="1"/>
  <c r="AE470" i="13" a="1"/>
  <c r="AE470" i="13" s="1"/>
  <c r="AE471" i="13" a="1"/>
  <c r="AE471" i="13" s="1"/>
  <c r="AE472" i="13" a="1"/>
  <c r="AE472" i="13" s="1"/>
  <c r="AE473" i="13" a="1"/>
  <c r="AE473" i="13" s="1"/>
  <c r="AE474" i="13" a="1"/>
  <c r="AE474" i="13" s="1"/>
  <c r="AE475" i="13" a="1"/>
  <c r="AE475" i="13" s="1"/>
  <c r="AE476" i="13" a="1"/>
  <c r="AE476" i="13" s="1"/>
  <c r="AE477" i="13" a="1"/>
  <c r="AE477" i="13"/>
  <c r="AE478" i="13" a="1"/>
  <c r="AE478" i="13" s="1"/>
  <c r="AE479" i="13" a="1"/>
  <c r="AE479" i="13" s="1"/>
  <c r="AE480" i="13" a="1"/>
  <c r="AE480" i="13" s="1"/>
  <c r="AE481" i="13" a="1"/>
  <c r="AE481" i="13"/>
  <c r="AE482" i="13" a="1"/>
  <c r="AE482" i="13" s="1"/>
  <c r="AE483" i="13" a="1"/>
  <c r="AE483" i="13" s="1"/>
  <c r="AE484" i="13" a="1"/>
  <c r="AE484" i="13" s="1"/>
  <c r="AE485" i="13" a="1"/>
  <c r="AE485" i="13"/>
  <c r="AE486" i="13" a="1"/>
  <c r="AE486" i="13" s="1"/>
  <c r="AE487" i="13" a="1"/>
  <c r="AE487" i="13" s="1"/>
  <c r="AE488" i="13" a="1"/>
  <c r="AE488" i="13" s="1"/>
  <c r="AE489" i="13" a="1"/>
  <c r="AE489" i="13" s="1"/>
  <c r="AE490" i="13" a="1"/>
  <c r="AE490" i="13" s="1"/>
  <c r="AE491" i="13" a="1"/>
  <c r="AE491" i="13" s="1"/>
  <c r="AE492" i="13" a="1"/>
  <c r="AE492" i="13" s="1"/>
  <c r="AE493" i="13" a="1"/>
  <c r="AE493" i="13"/>
  <c r="AE494" i="13" a="1"/>
  <c r="AE494" i="13" s="1"/>
  <c r="AE495" i="13" a="1"/>
  <c r="AE495" i="13" s="1"/>
  <c r="AE496" i="13" a="1"/>
  <c r="AE496" i="13" s="1"/>
  <c r="AE497" i="13" a="1"/>
  <c r="AE497" i="13" s="1"/>
  <c r="AE498" i="13" a="1"/>
  <c r="AE498" i="13" s="1"/>
  <c r="AE499" i="13" a="1"/>
  <c r="AE499" i="13" s="1"/>
  <c r="AE500" i="13" a="1"/>
  <c r="AE500" i="13" s="1"/>
  <c r="AE501" i="13" a="1"/>
  <c r="AE501" i="13"/>
  <c r="AE502" i="13" a="1"/>
  <c r="AE502" i="13" s="1"/>
  <c r="AE503" i="13" a="1"/>
  <c r="AE503" i="13" s="1"/>
  <c r="AE504" i="13" a="1"/>
  <c r="AE504" i="13" s="1"/>
  <c r="AE505" i="13" a="1"/>
  <c r="AE505" i="13" s="1"/>
  <c r="AE506" i="13" a="1"/>
  <c r="AE506" i="13" s="1"/>
  <c r="AE507" i="13" a="1"/>
  <c r="AE507" i="13" s="1"/>
  <c r="AE508" i="13" a="1"/>
  <c r="AE508" i="13" s="1"/>
  <c r="AE509" i="13" a="1"/>
  <c r="AE509" i="13"/>
  <c r="AE510" i="13" a="1"/>
  <c r="AE510" i="13" s="1"/>
  <c r="AE511" i="13" a="1"/>
  <c r="AE511" i="13" s="1"/>
  <c r="AE512" i="13" a="1"/>
  <c r="AE512" i="13" s="1"/>
  <c r="AE513" i="13" a="1"/>
  <c r="AE513" i="13"/>
  <c r="AE514" i="13" a="1"/>
  <c r="AE514" i="13" s="1"/>
  <c r="AE515" i="13" a="1"/>
  <c r="AE515" i="13" s="1"/>
  <c r="AE516" i="13" a="1"/>
  <c r="AE516" i="13" s="1"/>
  <c r="AE517" i="13" a="1"/>
  <c r="AE517" i="13"/>
  <c r="AE518" i="13" a="1"/>
  <c r="AE518" i="13" s="1"/>
  <c r="AE519" i="13" a="1"/>
  <c r="AE519" i="13" s="1"/>
  <c r="AE520" i="13" a="1"/>
  <c r="AE520" i="13" s="1"/>
  <c r="AE521" i="13" a="1"/>
  <c r="AE521" i="13" s="1"/>
  <c r="AE522" i="13" a="1"/>
  <c r="AE522" i="13" s="1"/>
  <c r="AE523" i="13" a="1"/>
  <c r="AE523" i="13" s="1"/>
  <c r="AE524" i="13" a="1"/>
  <c r="AE524" i="13" s="1"/>
  <c r="AE525" i="13" a="1"/>
  <c r="AE525" i="13"/>
  <c r="AE526" i="13" a="1"/>
  <c r="AE526" i="13" s="1"/>
  <c r="AE527" i="13" a="1"/>
  <c r="AE527" i="13" s="1"/>
  <c r="AE528" i="13" a="1"/>
  <c r="AE528" i="13" s="1"/>
  <c r="AE529" i="13" a="1"/>
  <c r="AE529" i="13" s="1"/>
  <c r="AE530" i="13" a="1"/>
  <c r="AE530" i="13" s="1"/>
  <c r="AE531" i="13" a="1"/>
  <c r="AE531" i="13" s="1"/>
  <c r="AE532" i="13" a="1"/>
  <c r="AE532" i="13" s="1"/>
  <c r="AE533" i="13" a="1"/>
  <c r="AE533" i="13"/>
  <c r="AE534" i="13" a="1"/>
  <c r="AE534" i="13" s="1"/>
  <c r="AE535" i="13" a="1"/>
  <c r="AE535" i="13" s="1"/>
  <c r="AE536" i="13" a="1"/>
  <c r="AE536" i="13" s="1"/>
  <c r="AE537" i="13" a="1"/>
  <c r="AE537" i="13" s="1"/>
  <c r="AE538" i="13" a="1"/>
  <c r="AE538" i="13" s="1"/>
  <c r="AE539" i="13" a="1"/>
  <c r="AE539" i="13" s="1"/>
  <c r="AE540" i="13" a="1"/>
  <c r="AE540" i="13" s="1"/>
  <c r="AE541" i="13" a="1"/>
  <c r="AE541" i="13"/>
  <c r="AE542" i="13" a="1"/>
  <c r="AE542" i="13" s="1"/>
  <c r="AE543" i="13" a="1"/>
  <c r="AE543" i="13" s="1"/>
  <c r="AE544" i="13" a="1"/>
  <c r="AE544" i="13" s="1"/>
  <c r="AE545" i="13" a="1"/>
  <c r="AE545" i="13"/>
  <c r="AE546" i="13" a="1"/>
  <c r="AE546" i="13" s="1"/>
  <c r="AE547" i="13" a="1"/>
  <c r="AE547" i="13" s="1"/>
  <c r="AE548" i="13" a="1"/>
  <c r="AE548" i="13" s="1"/>
  <c r="AE549" i="13" a="1"/>
  <c r="AE549" i="13" s="1"/>
  <c r="AE550" i="13" a="1"/>
  <c r="AE550" i="13" s="1"/>
  <c r="AE551" i="13" a="1"/>
  <c r="AE551" i="13" s="1"/>
  <c r="AE552" i="13" a="1"/>
  <c r="AE552" i="13" s="1"/>
  <c r="AE553" i="13" a="1"/>
  <c r="AE553" i="13" s="1"/>
  <c r="AE554" i="13" a="1"/>
  <c r="AE554" i="13" s="1"/>
  <c r="AE555" i="13" a="1"/>
  <c r="AE555" i="13" s="1"/>
  <c r="AE556" i="13" a="1"/>
  <c r="AE556" i="13" s="1"/>
  <c r="AE557" i="13" a="1"/>
  <c r="AE557" i="13"/>
  <c r="AE558" i="13" a="1"/>
  <c r="AE558" i="13" s="1"/>
  <c r="AE559" i="13" a="1"/>
  <c r="AE559" i="13" s="1"/>
  <c r="AE560" i="13" a="1"/>
  <c r="AE560" i="13" s="1"/>
  <c r="AE561" i="13" a="1"/>
  <c r="AE561" i="13"/>
  <c r="AE562" i="13" a="1"/>
  <c r="AE562" i="13" s="1"/>
  <c r="AE563" i="13" a="1"/>
  <c r="AE563" i="13" s="1"/>
  <c r="AE564" i="13" a="1"/>
  <c r="AE564" i="13" s="1"/>
  <c r="AE565" i="13" a="1"/>
  <c r="AE565" i="13"/>
  <c r="AE566" i="13" a="1"/>
  <c r="AE566" i="13" s="1"/>
  <c r="AE567" i="13" a="1"/>
  <c r="AE567" i="13" s="1"/>
  <c r="AE568" i="13" a="1"/>
  <c r="AE568" i="13" s="1"/>
  <c r="AE569" i="13" a="1"/>
  <c r="AE569" i="13" s="1"/>
  <c r="AE570" i="13" a="1"/>
  <c r="AE570" i="13" s="1"/>
  <c r="AE571" i="13" a="1"/>
  <c r="AE571" i="13" s="1"/>
  <c r="AE572" i="13" a="1"/>
  <c r="AE572" i="13" s="1"/>
  <c r="AE573" i="13" a="1"/>
  <c r="AE573" i="13" s="1"/>
  <c r="AE574" i="13" a="1"/>
  <c r="AE574" i="13" s="1"/>
  <c r="AE575" i="13" a="1"/>
  <c r="AE575" i="13" s="1"/>
  <c r="AE576" i="13" a="1"/>
  <c r="AE576" i="13" s="1"/>
  <c r="AE577" i="13" a="1"/>
  <c r="AE577" i="13"/>
  <c r="AE578" i="13" a="1"/>
  <c r="AE578" i="13" s="1"/>
  <c r="AE579" i="13" a="1"/>
  <c r="AE579" i="13" s="1"/>
  <c r="AE580" i="13" a="1"/>
  <c r="AE580" i="13" s="1"/>
  <c r="AE581" i="13" a="1"/>
  <c r="AE581" i="13" s="1"/>
  <c r="AE582" i="13" a="1"/>
  <c r="AE582" i="13" s="1"/>
  <c r="AE583" i="13" a="1"/>
  <c r="AE583" i="13" s="1"/>
  <c r="AE584" i="13" a="1"/>
  <c r="AE584" i="13" s="1"/>
  <c r="AE585" i="13" a="1"/>
  <c r="AE585" i="13" s="1"/>
  <c r="AE586" i="13" a="1"/>
  <c r="AE586" i="13" s="1"/>
  <c r="AE587" i="13" a="1"/>
  <c r="AE587" i="13" s="1"/>
  <c r="AE588" i="13" a="1"/>
  <c r="AE588" i="13" s="1"/>
  <c r="AE589" i="13" a="1"/>
  <c r="AE589" i="13"/>
  <c r="AE590" i="13" a="1"/>
  <c r="AE590" i="13" s="1"/>
  <c r="AE591" i="13" a="1"/>
  <c r="AE591" i="13" s="1"/>
  <c r="AE592" i="13" a="1"/>
  <c r="AE592" i="13" s="1"/>
  <c r="AE593" i="13" a="1"/>
  <c r="AE593" i="13"/>
  <c r="AE594" i="13" a="1"/>
  <c r="AE594" i="13" s="1"/>
  <c r="AE595" i="13" a="1"/>
  <c r="AE595" i="13" s="1"/>
  <c r="AE596" i="13" a="1"/>
  <c r="AE596" i="13" s="1"/>
  <c r="AE597" i="13" a="1"/>
  <c r="AE597" i="13" s="1"/>
  <c r="AE598" i="13" a="1"/>
  <c r="AE598" i="13" s="1"/>
  <c r="AE599" i="13" a="1"/>
  <c r="AE599" i="13" s="1"/>
  <c r="AE600" i="13" a="1"/>
  <c r="AE600" i="13" s="1"/>
  <c r="AE601" i="13" a="1"/>
  <c r="AE601" i="13" s="1"/>
  <c r="AE602" i="13" a="1"/>
  <c r="AE602" i="13" s="1"/>
  <c r="AE603" i="13" a="1"/>
  <c r="AE603" i="13" s="1"/>
  <c r="AE604" i="13" a="1"/>
  <c r="AE604" i="13" s="1"/>
  <c r="AE605" i="13" a="1"/>
  <c r="AE605" i="13" s="1"/>
  <c r="AE606" i="13" a="1"/>
  <c r="AE606" i="13" s="1"/>
  <c r="AE607" i="13" a="1"/>
  <c r="AE607" i="13" s="1"/>
  <c r="AE608" i="13" a="1"/>
  <c r="AE608" i="13" s="1"/>
  <c r="AE609" i="13" a="1"/>
  <c r="AE609" i="13"/>
  <c r="AE610" i="13" a="1"/>
  <c r="AE610" i="13" s="1"/>
  <c r="AE611" i="13" a="1"/>
  <c r="AE611" i="13" s="1"/>
  <c r="AE612" i="13" a="1"/>
  <c r="AE612" i="13" s="1"/>
  <c r="AE613" i="13" a="1"/>
  <c r="AE613" i="13" s="1"/>
  <c r="AE614" i="13" a="1"/>
  <c r="AE614" i="13" s="1"/>
  <c r="AE615" i="13" a="1"/>
  <c r="AE615" i="13" s="1"/>
  <c r="AE616" i="13" a="1"/>
  <c r="AE616" i="13" s="1"/>
  <c r="AE617" i="13" a="1"/>
  <c r="AE617" i="13" s="1"/>
  <c r="AE618" i="13" a="1"/>
  <c r="AE618" i="13" s="1"/>
  <c r="AE619" i="13" a="1"/>
  <c r="AE619" i="13" s="1"/>
  <c r="AE620" i="13" a="1"/>
  <c r="AE620" i="13" s="1"/>
  <c r="AE621" i="13" a="1"/>
  <c r="AE621" i="13"/>
  <c r="AE622" i="13" a="1"/>
  <c r="AE622" i="13" s="1"/>
  <c r="AE623" i="13" a="1"/>
  <c r="AE623" i="13" s="1"/>
  <c r="AE624" i="13" a="1"/>
  <c r="AE624" i="13" s="1"/>
  <c r="AE625" i="13" a="1"/>
  <c r="AE625" i="13"/>
  <c r="AE626" i="13" a="1"/>
  <c r="AE626" i="13" s="1"/>
  <c r="AE627" i="13" a="1"/>
  <c r="AE627" i="13" s="1"/>
  <c r="AE628" i="13" a="1"/>
  <c r="AE628" i="13" s="1"/>
  <c r="AE629" i="13" a="1"/>
  <c r="AE629" i="13"/>
  <c r="AE630" i="13" a="1"/>
  <c r="AE630" i="13" s="1"/>
  <c r="AE631" i="13" a="1"/>
  <c r="AE631" i="13" s="1"/>
  <c r="AE632" i="13" a="1"/>
  <c r="AE632" i="13" s="1"/>
  <c r="AE633" i="13" a="1"/>
  <c r="AE633" i="13" s="1"/>
  <c r="AE634" i="13" a="1"/>
  <c r="AE634" i="13" s="1"/>
  <c r="AE635" i="13" a="1"/>
  <c r="AE635" i="13" s="1"/>
  <c r="AE636" i="13" a="1"/>
  <c r="AE636" i="13" s="1"/>
  <c r="AE637" i="13" a="1"/>
  <c r="AE637" i="13" s="1"/>
  <c r="AE638" i="13" a="1"/>
  <c r="AE638" i="13" s="1"/>
  <c r="AE639" i="13" a="1"/>
  <c r="AE639" i="13" s="1"/>
  <c r="AE640" i="13" a="1"/>
  <c r="AE640" i="13" s="1"/>
  <c r="AE641" i="13" a="1"/>
  <c r="AE641" i="13"/>
  <c r="AE642" i="13" a="1"/>
  <c r="AE642" i="13" s="1"/>
  <c r="AE643" i="13" a="1"/>
  <c r="AE643" i="13"/>
  <c r="AE644" i="13" a="1"/>
  <c r="AE644" i="13" s="1"/>
  <c r="AE645" i="13" a="1"/>
  <c r="AE645" i="13"/>
  <c r="AE646" i="13" a="1"/>
  <c r="AE646" i="13" s="1"/>
  <c r="AE647" i="13" a="1"/>
  <c r="AE647" i="13"/>
  <c r="AE648" i="13" a="1"/>
  <c r="AE648" i="13" s="1"/>
  <c r="AE649" i="13" a="1"/>
  <c r="AE649" i="13"/>
  <c r="AE650" i="13" a="1"/>
  <c r="AE650" i="13" s="1"/>
  <c r="AE651" i="13" a="1"/>
  <c r="AE651" i="13"/>
  <c r="AE652" i="13" a="1"/>
  <c r="AE652" i="13" s="1"/>
  <c r="AE653" i="13" a="1"/>
  <c r="AE653" i="13"/>
  <c r="AE654" i="13" a="1"/>
  <c r="AE654" i="13" s="1"/>
  <c r="AE655" i="13" a="1"/>
  <c r="AE655" i="13"/>
  <c r="AE656" i="13" a="1"/>
  <c r="AE656" i="13" s="1"/>
  <c r="AE657" i="13" a="1"/>
  <c r="AE657" i="13"/>
  <c r="AE658" i="13" a="1"/>
  <c r="AE658" i="13" s="1"/>
  <c r="AE659" i="13" a="1"/>
  <c r="AE659" i="13"/>
  <c r="AE660" i="13" a="1"/>
  <c r="AE660" i="13" s="1"/>
  <c r="AE661" i="13" a="1"/>
  <c r="AE661" i="13"/>
  <c r="AE662" i="13" a="1"/>
  <c r="AE662" i="13" s="1"/>
  <c r="AE663" i="13" a="1"/>
  <c r="AE663" i="13" s="1"/>
  <c r="AE664" i="13" a="1"/>
  <c r="AE664" i="13" s="1"/>
  <c r="AE665" i="13" a="1"/>
  <c r="AE665" i="13"/>
  <c r="AE666" i="13" a="1"/>
  <c r="AE666" i="13" s="1"/>
  <c r="AE667" i="13" a="1"/>
  <c r="AE667" i="13" s="1"/>
  <c r="AE668" i="13" a="1"/>
  <c r="AE668" i="13" s="1"/>
  <c r="AE669" i="13" a="1"/>
  <c r="AE669" i="13"/>
  <c r="AE670" i="13" a="1"/>
  <c r="AE670" i="13" s="1"/>
  <c r="AE671" i="13" a="1"/>
  <c r="AE671" i="13" s="1"/>
  <c r="AE672" i="13" a="1"/>
  <c r="AE672" i="13" s="1"/>
  <c r="AE673" i="13" a="1"/>
  <c r="AE673" i="13"/>
  <c r="AE674" i="13" a="1"/>
  <c r="AE674" i="13" s="1"/>
  <c r="AE675" i="13" a="1"/>
  <c r="AE675" i="13" s="1"/>
  <c r="AE676" i="13" a="1"/>
  <c r="AE676" i="13" s="1"/>
  <c r="AE677" i="13" a="1"/>
  <c r="AE677" i="13" s="1"/>
  <c r="AE678" i="13" a="1"/>
  <c r="AE678" i="13" s="1"/>
  <c r="AE679" i="13" a="1"/>
  <c r="AE679" i="13" s="1"/>
  <c r="AE680" i="13" a="1"/>
  <c r="AE680" i="13" s="1"/>
  <c r="AE681" i="13" a="1"/>
  <c r="AE681" i="13" s="1"/>
  <c r="AE682" i="13" a="1"/>
  <c r="AE682" i="13" s="1"/>
  <c r="AE683" i="13" a="1"/>
  <c r="AE683" i="13" s="1"/>
  <c r="AE684" i="13" a="1"/>
  <c r="AE684" i="13" s="1"/>
  <c r="AE685" i="13" a="1"/>
  <c r="AE685" i="13" s="1"/>
  <c r="AE686" i="13" a="1"/>
  <c r="AE686" i="13" s="1"/>
  <c r="AE687" i="13" a="1"/>
  <c r="AE687" i="13" s="1"/>
  <c r="AE688" i="13" a="1"/>
  <c r="AE688" i="13" s="1"/>
  <c r="AE689" i="13" a="1"/>
  <c r="AE689" i="13"/>
  <c r="AE690" i="13" a="1"/>
  <c r="AE690" i="13" s="1"/>
  <c r="AE691" i="13" a="1"/>
  <c r="AE691" i="13" s="1"/>
  <c r="AE692" i="13" a="1"/>
  <c r="AE692" i="13" s="1"/>
  <c r="AE693" i="13" a="1"/>
  <c r="AE693" i="13"/>
  <c r="AE694" i="13" a="1"/>
  <c r="AE694" i="13" s="1"/>
  <c r="AE695" i="13" a="1"/>
  <c r="AE695" i="13" s="1"/>
  <c r="AE696" i="13" a="1"/>
  <c r="AE696" i="13" s="1"/>
  <c r="AE697" i="13" a="1"/>
  <c r="AE697" i="13"/>
  <c r="AE698" i="13" a="1"/>
  <c r="AE698" i="13" s="1"/>
  <c r="AE699" i="13" a="1"/>
  <c r="AE699" i="13" s="1"/>
  <c r="AE700" i="13" a="1"/>
  <c r="AE700" i="13" s="1"/>
  <c r="AE701" i="13" a="1"/>
  <c r="AE701" i="13" s="1"/>
  <c r="AE702" i="13" a="1"/>
  <c r="AE702" i="13" s="1"/>
  <c r="AE703" i="13" a="1"/>
  <c r="AE703" i="13" s="1"/>
  <c r="AE704" i="13" a="1"/>
  <c r="AE704" i="13" s="1"/>
  <c r="AE705" i="13" a="1"/>
  <c r="AE705" i="13"/>
  <c r="AE706" i="13" a="1"/>
  <c r="AE706" i="13" s="1"/>
  <c r="AE707" i="13" a="1"/>
  <c r="AE707" i="13" s="1"/>
  <c r="AE708" i="13" a="1"/>
  <c r="AE708" i="13" s="1"/>
  <c r="AE709" i="13" a="1"/>
  <c r="AE709" i="13"/>
  <c r="AE710" i="13" a="1"/>
  <c r="AE710" i="13" s="1"/>
  <c r="AE711" i="13" a="1"/>
  <c r="AE711" i="13" s="1"/>
  <c r="AE712" i="13" a="1"/>
  <c r="AE712" i="13" s="1"/>
  <c r="AE713" i="13" a="1"/>
  <c r="AE713" i="13" s="1"/>
  <c r="AE714" i="13" a="1"/>
  <c r="AE714" i="13" s="1"/>
  <c r="AE715" i="13" a="1"/>
  <c r="AE715" i="13" s="1"/>
  <c r="AE716" i="13" a="1"/>
  <c r="AE716" i="13" s="1"/>
  <c r="AE717" i="13" a="1"/>
  <c r="AE717" i="13" s="1"/>
  <c r="AE718" i="13" a="1"/>
  <c r="AE718" i="13" s="1"/>
  <c r="AE719" i="13" a="1"/>
  <c r="AE719" i="13" s="1"/>
  <c r="AE720" i="13" a="1"/>
  <c r="AE720" i="13" s="1"/>
  <c r="AE721" i="13" a="1"/>
  <c r="AE721" i="13"/>
  <c r="AE722" i="13" a="1"/>
  <c r="AE722" i="13" s="1"/>
  <c r="AE723" i="13" a="1"/>
  <c r="AE723" i="13" s="1"/>
  <c r="AE724" i="13" a="1"/>
  <c r="AE724" i="13" s="1"/>
  <c r="AE725" i="13" a="1"/>
  <c r="AE725" i="13"/>
  <c r="AE726" i="13" a="1"/>
  <c r="AE726" i="13" s="1"/>
  <c r="AE727" i="13" a="1"/>
  <c r="AE727" i="13" s="1"/>
  <c r="AE728" i="13" a="1"/>
  <c r="AE728" i="13" s="1"/>
  <c r="AE729" i="13" a="1"/>
  <c r="AE729" i="13"/>
  <c r="AE730" i="13" a="1"/>
  <c r="AE730" i="13" s="1"/>
  <c r="AE731" i="13" a="1"/>
  <c r="AE731" i="13" s="1"/>
  <c r="AE732" i="13" a="1"/>
  <c r="AE732" i="13" s="1"/>
  <c r="AE733" i="13" a="1"/>
  <c r="AE733" i="13" s="1"/>
  <c r="AE734" i="13" a="1"/>
  <c r="AE734" i="13" s="1"/>
  <c r="AE735" i="13" a="1"/>
  <c r="AE735" i="13" s="1"/>
  <c r="AE736" i="13" a="1"/>
  <c r="AE736" i="13" s="1"/>
  <c r="AE737" i="13" a="1"/>
  <c r="AE737" i="13"/>
  <c r="AE738" i="13" a="1"/>
  <c r="AE738" i="13" s="1"/>
  <c r="AE739" i="13" a="1"/>
  <c r="AE739" i="13" s="1"/>
  <c r="AE740" i="13" a="1"/>
  <c r="AE740" i="13" s="1"/>
  <c r="AE741" i="13" a="1"/>
  <c r="AE741" i="13"/>
  <c r="AE742" i="13" a="1"/>
  <c r="AE742" i="13" s="1"/>
  <c r="AE743" i="13" a="1"/>
  <c r="AE743" i="13" s="1"/>
  <c r="AE744" i="13" a="1"/>
  <c r="AE744" i="13" s="1"/>
  <c r="AE745" i="13" a="1"/>
  <c r="AE745" i="13" s="1"/>
  <c r="AE746" i="13" a="1"/>
  <c r="AE746" i="13" s="1"/>
  <c r="AE747" i="13" a="1"/>
  <c r="AE747" i="13" s="1"/>
  <c r="AE748" i="13" a="1"/>
  <c r="AE748" i="13" s="1"/>
  <c r="AE749" i="13" a="1"/>
  <c r="AE749" i="13" s="1"/>
  <c r="AE750" i="13" a="1"/>
  <c r="AE750" i="13" s="1"/>
  <c r="AE751" i="13" a="1"/>
  <c r="AE751" i="13" s="1"/>
  <c r="AE752" i="13" a="1"/>
  <c r="AE752" i="13" s="1"/>
  <c r="AE753" i="13" a="1"/>
  <c r="AE753" i="13"/>
  <c r="AE754" i="13" a="1"/>
  <c r="AE754" i="13" s="1"/>
  <c r="AE755" i="13" a="1"/>
  <c r="AE755" i="13" s="1"/>
  <c r="AE756" i="13" a="1"/>
  <c r="AE756" i="13" s="1"/>
  <c r="AE757" i="13" a="1"/>
  <c r="AE757" i="13"/>
  <c r="AE758" i="13" a="1"/>
  <c r="AE758" i="13" s="1"/>
  <c r="AE759" i="13" a="1"/>
  <c r="AE759" i="13" s="1"/>
  <c r="AE760" i="13" a="1"/>
  <c r="AE760" i="13" s="1"/>
  <c r="AE761" i="13" a="1"/>
  <c r="AE761" i="13"/>
  <c r="AE762" i="13" a="1"/>
  <c r="AE762" i="13" s="1"/>
  <c r="AE763" i="13" a="1"/>
  <c r="AE763" i="13" s="1"/>
  <c r="AE764" i="13" a="1"/>
  <c r="AE764" i="13" s="1"/>
  <c r="AE765" i="13" a="1"/>
  <c r="AE765" i="13" s="1"/>
  <c r="AE766" i="13" a="1"/>
  <c r="AE766" i="13" s="1"/>
  <c r="AE767" i="13" a="1"/>
  <c r="AE767" i="13" s="1"/>
  <c r="AE768" i="13" a="1"/>
  <c r="AE768" i="13" s="1"/>
  <c r="AE769" i="13" a="1"/>
  <c r="AE769" i="13"/>
  <c r="AE770" i="13" a="1"/>
  <c r="AE770" i="13" s="1"/>
  <c r="AE771" i="13" a="1"/>
  <c r="AE771" i="13" s="1"/>
  <c r="AE772" i="13" a="1"/>
  <c r="AE772" i="13" s="1"/>
  <c r="AE773" i="13" a="1"/>
  <c r="AE773" i="13"/>
  <c r="AE774" i="13" a="1"/>
  <c r="AE774" i="13" s="1"/>
  <c r="AE775" i="13" a="1"/>
  <c r="AE775" i="13" s="1"/>
  <c r="AE776" i="13" a="1"/>
  <c r="AE776" i="13" s="1"/>
  <c r="AE777" i="13" a="1"/>
  <c r="AE777" i="13" s="1"/>
  <c r="AE778" i="13" a="1"/>
  <c r="AE778" i="13" s="1"/>
  <c r="AE779" i="13" a="1"/>
  <c r="AE779" i="13" s="1"/>
  <c r="AE780" i="13" a="1"/>
  <c r="AE780" i="13" s="1"/>
  <c r="AE781" i="13" a="1"/>
  <c r="AE781" i="13"/>
  <c r="AE782" i="13" a="1"/>
  <c r="AE782" i="13" s="1"/>
  <c r="AE783" i="13" a="1"/>
  <c r="AE783" i="13" s="1"/>
  <c r="AE784" i="13" a="1"/>
  <c r="AE784" i="13" s="1"/>
  <c r="AE785" i="13" a="1"/>
  <c r="AE785" i="13"/>
  <c r="AE786" i="13" a="1"/>
  <c r="AE786" i="13" s="1"/>
  <c r="AE787" i="13" a="1"/>
  <c r="AE787" i="13"/>
  <c r="AE788" i="13" a="1"/>
  <c r="AE788" i="13" s="1"/>
  <c r="AE789" i="13" a="1"/>
  <c r="AE789" i="13"/>
  <c r="AE790" i="13" a="1"/>
  <c r="AE790" i="13" s="1"/>
  <c r="AE791" i="13" a="1"/>
  <c r="AE791" i="13" s="1"/>
  <c r="AE792" i="13" a="1"/>
  <c r="AE792" i="13" s="1"/>
  <c r="AE793" i="13" a="1"/>
  <c r="AE793" i="13" s="1"/>
  <c r="AE794" i="13" a="1"/>
  <c r="AE794" i="13" s="1"/>
  <c r="AE795" i="13" a="1"/>
  <c r="AE795" i="13" s="1"/>
  <c r="AE796" i="13" a="1"/>
  <c r="AE796" i="13" s="1"/>
  <c r="AE797" i="13" a="1"/>
  <c r="AE797" i="13"/>
  <c r="AE798" i="13" a="1"/>
  <c r="AE798" i="13" s="1"/>
  <c r="AE799" i="13" a="1"/>
  <c r="AE799" i="13" s="1"/>
  <c r="AE800" i="13" a="1"/>
  <c r="AE800" i="13" s="1"/>
  <c r="AE801" i="13" a="1"/>
  <c r="AE801" i="13"/>
  <c r="AE802" i="13" a="1"/>
  <c r="AE802" i="13" s="1"/>
  <c r="AE803" i="13" a="1"/>
  <c r="AE803" i="13"/>
  <c r="AE804" i="13" a="1"/>
  <c r="AE804" i="13" s="1"/>
  <c r="AE805" i="13" a="1"/>
  <c r="AE805" i="13"/>
  <c r="AE806" i="13" a="1"/>
  <c r="AE806" i="13" s="1"/>
  <c r="AE807" i="13" a="1"/>
  <c r="AE807" i="13" s="1"/>
  <c r="AE808" i="13" a="1"/>
  <c r="AE808" i="13" s="1"/>
  <c r="AE809" i="13" a="1"/>
  <c r="AE809" i="13" s="1"/>
  <c r="AE810" i="13" a="1"/>
  <c r="AE810" i="13" s="1"/>
  <c r="AE811" i="13" a="1"/>
  <c r="AE811" i="13" s="1"/>
  <c r="AE812" i="13" a="1"/>
  <c r="AE812" i="13" s="1"/>
  <c r="AE813" i="13" a="1"/>
  <c r="AE813" i="13"/>
  <c r="AE814" i="13" a="1"/>
  <c r="AE814" i="13" s="1"/>
  <c r="AE815" i="13" a="1"/>
  <c r="AE815" i="13" s="1"/>
  <c r="AE816" i="13" a="1"/>
  <c r="AE816" i="13" s="1"/>
  <c r="AE817" i="13" a="1"/>
  <c r="AE817" i="13"/>
  <c r="AE818" i="13" a="1"/>
  <c r="AE818" i="13" s="1"/>
  <c r="AE819" i="13" a="1"/>
  <c r="AE819" i="13"/>
  <c r="AE820" i="13" a="1"/>
  <c r="AE820" i="13" s="1"/>
  <c r="AE821" i="13" a="1"/>
  <c r="AE821" i="13"/>
  <c r="AE822" i="13" a="1"/>
  <c r="AE822" i="13" s="1"/>
  <c r="AE823" i="13" a="1"/>
  <c r="AE823" i="13" s="1"/>
  <c r="AE824" i="13" a="1"/>
  <c r="AE824" i="13" s="1"/>
  <c r="AE825" i="13" a="1"/>
  <c r="AE825" i="13" s="1"/>
  <c r="AE826" i="13" a="1"/>
  <c r="AE826" i="13" s="1"/>
  <c r="AE827" i="13" a="1"/>
  <c r="AE827" i="13" s="1"/>
  <c r="AE828" i="13" a="1"/>
  <c r="AE828" i="13" s="1"/>
  <c r="AE829" i="13" a="1"/>
  <c r="AE829" i="13"/>
  <c r="AE830" i="13" a="1"/>
  <c r="AE830" i="13" s="1"/>
  <c r="AE831" i="13" a="1"/>
  <c r="AE831" i="13" s="1"/>
  <c r="AE832" i="13" a="1"/>
  <c r="AE832" i="13" s="1"/>
  <c r="AE833" i="13" a="1"/>
  <c r="AE833" i="13"/>
  <c r="AE834" i="13" a="1"/>
  <c r="AE834" i="13" s="1"/>
  <c r="AE835" i="13" a="1"/>
  <c r="AE835" i="13"/>
  <c r="AE836" i="13" a="1"/>
  <c r="AE836" i="13" s="1"/>
  <c r="AE837" i="13" a="1"/>
  <c r="AE837" i="13"/>
  <c r="AE838" i="13" a="1"/>
  <c r="AE838" i="13" s="1"/>
  <c r="AE839" i="13" a="1"/>
  <c r="AE839" i="13" s="1"/>
  <c r="AE840" i="13" a="1"/>
  <c r="AE840" i="13" s="1"/>
  <c r="AE841" i="13" a="1"/>
  <c r="AE841" i="13" s="1"/>
  <c r="AE842" i="13" a="1"/>
  <c r="AE842" i="13" s="1"/>
  <c r="AE843" i="13" a="1"/>
  <c r="AE843" i="13" s="1"/>
  <c r="AE844" i="13" a="1"/>
  <c r="AE844" i="13" s="1"/>
  <c r="AE845" i="13" a="1"/>
  <c r="AE845" i="13"/>
  <c r="AE846" i="13" a="1"/>
  <c r="AE846" i="13" s="1"/>
  <c r="AE847" i="13" a="1"/>
  <c r="AE847" i="13" s="1"/>
  <c r="AE848" i="13" a="1"/>
  <c r="AE848" i="13" s="1"/>
  <c r="AE849" i="13" a="1"/>
  <c r="AE849" i="13"/>
  <c r="AE850" i="13" a="1"/>
  <c r="AE850" i="13" s="1"/>
  <c r="AE851" i="13" a="1"/>
  <c r="AE851" i="13"/>
  <c r="AE852" i="13" a="1"/>
  <c r="AE852" i="13" s="1"/>
  <c r="AE853" i="13" a="1"/>
  <c r="AE853" i="13"/>
  <c r="AE854" i="13" a="1"/>
  <c r="AE854" i="13" s="1"/>
  <c r="AE855" i="13" a="1"/>
  <c r="AE855" i="13" s="1"/>
  <c r="AE856" i="13" a="1"/>
  <c r="AE856" i="13" s="1"/>
  <c r="AE857" i="13" a="1"/>
  <c r="AE857" i="13" s="1"/>
  <c r="AE858" i="13" a="1"/>
  <c r="AE858" i="13" s="1"/>
  <c r="AE859" i="13" a="1"/>
  <c r="AE859" i="13" s="1"/>
  <c r="AE860" i="13" a="1"/>
  <c r="AE860" i="13" s="1"/>
  <c r="AE861" i="13" a="1"/>
  <c r="AE861" i="13"/>
  <c r="AE862" i="13" a="1"/>
  <c r="AE862" i="13" s="1"/>
  <c r="AE863" i="13" a="1"/>
  <c r="AE863" i="13" s="1"/>
  <c r="AE864" i="13" a="1"/>
  <c r="AE864" i="13" s="1"/>
  <c r="AE865" i="13" a="1"/>
  <c r="AE865" i="13"/>
  <c r="AE866" i="13" a="1"/>
  <c r="AE866" i="13" s="1"/>
  <c r="AE867" i="13" a="1"/>
  <c r="AE867" i="13"/>
  <c r="AE868" i="13" a="1"/>
  <c r="AE868" i="13" s="1"/>
  <c r="AE869" i="13" a="1"/>
  <c r="AE869" i="13"/>
  <c r="AE870" i="13" a="1"/>
  <c r="AE870" i="13" s="1"/>
  <c r="AE871" i="13" a="1"/>
  <c r="AE871" i="13" s="1"/>
  <c r="AE872" i="13" a="1"/>
  <c r="AE872" i="13" s="1"/>
  <c r="AE873" i="13" a="1"/>
  <c r="AE873" i="13" s="1"/>
  <c r="AE874" i="13" a="1"/>
  <c r="AE874" i="13" s="1"/>
  <c r="AE875" i="13" a="1"/>
  <c r="AE875" i="13" s="1"/>
  <c r="AE876" i="13" a="1"/>
  <c r="AE876" i="13" s="1"/>
  <c r="AE877" i="13" a="1"/>
  <c r="AE877" i="13"/>
  <c r="AE878" i="13" a="1"/>
  <c r="AE878" i="13" s="1"/>
  <c r="AE879" i="13" a="1"/>
  <c r="AE879" i="13" s="1"/>
  <c r="AE880" i="13" a="1"/>
  <c r="AE880" i="13" s="1"/>
  <c r="AE881" i="13" a="1"/>
  <c r="AE881" i="13"/>
  <c r="AE882" i="13" a="1"/>
  <c r="AE882" i="13" s="1"/>
  <c r="AE883" i="13" a="1"/>
  <c r="AE883" i="13"/>
  <c r="AE884" i="13" a="1"/>
  <c r="AE884" i="13" s="1"/>
  <c r="AE885" i="13" a="1"/>
  <c r="AE885" i="13"/>
  <c r="AE886" i="13" a="1"/>
  <c r="AE886" i="13" s="1"/>
  <c r="AE887" i="13" a="1"/>
  <c r="AE887" i="13" s="1"/>
  <c r="AE888" i="13" a="1"/>
  <c r="AE888" i="13" s="1"/>
  <c r="AE889" i="13" a="1"/>
  <c r="AE889" i="13" s="1"/>
  <c r="AE890" i="13" a="1"/>
  <c r="AE890" i="13" s="1"/>
  <c r="AE891" i="13" a="1"/>
  <c r="AE891" i="13" s="1"/>
  <c r="AE892" i="13" a="1"/>
  <c r="AE892" i="13" s="1"/>
  <c r="AE893" i="13" a="1"/>
  <c r="AE893" i="13"/>
  <c r="AE894" i="13" a="1"/>
  <c r="AE894" i="13" s="1"/>
  <c r="AE895" i="13" a="1"/>
  <c r="AE895" i="13" s="1"/>
  <c r="AE896" i="13" a="1"/>
  <c r="AE896" i="13" s="1"/>
  <c r="AE897" i="13" a="1"/>
  <c r="AE897" i="13"/>
  <c r="AE898" i="13" a="1"/>
  <c r="AE898" i="13" s="1"/>
  <c r="AE899" i="13" a="1"/>
  <c r="AE899" i="13"/>
  <c r="AE900" i="13" a="1"/>
  <c r="AE900" i="13" s="1"/>
  <c r="AE901" i="13" a="1"/>
  <c r="AE901" i="13"/>
  <c r="AE902" i="13" a="1"/>
  <c r="AE902" i="13" s="1"/>
  <c r="AE903" i="13" a="1"/>
  <c r="AE903" i="13" s="1"/>
  <c r="AE904" i="13" a="1"/>
  <c r="AE904" i="13" s="1"/>
  <c r="AE905" i="13" a="1"/>
  <c r="AE905" i="13" s="1"/>
  <c r="AE906" i="13" a="1"/>
  <c r="AE906" i="13" s="1"/>
  <c r="AE907" i="13" a="1"/>
  <c r="AE907" i="13" s="1"/>
  <c r="AE908" i="13" a="1"/>
  <c r="AE908" i="13" s="1"/>
  <c r="AE909" i="13" a="1"/>
  <c r="AE909" i="13"/>
  <c r="AE910" i="13" a="1"/>
  <c r="AE910" i="13" s="1"/>
  <c r="AE911" i="13" a="1"/>
  <c r="AE911" i="13" s="1"/>
  <c r="AE912" i="13" a="1"/>
  <c r="AE912" i="13" s="1"/>
  <c r="AE913" i="13" a="1"/>
  <c r="AE913" i="13"/>
  <c r="AE914" i="13" a="1"/>
  <c r="AE914" i="13" s="1"/>
  <c r="AE915" i="13" a="1"/>
  <c r="AE915" i="13"/>
  <c r="AE916" i="13" a="1"/>
  <c r="AE916" i="13" s="1"/>
  <c r="AE917" i="13" a="1"/>
  <c r="AE917" i="13"/>
  <c r="AE918" i="13" a="1"/>
  <c r="AE918" i="13" s="1"/>
  <c r="AE919" i="13" a="1"/>
  <c r="AE919" i="13" s="1"/>
  <c r="AE920" i="13" a="1"/>
  <c r="AE920" i="13" s="1"/>
  <c r="AE921" i="13" a="1"/>
  <c r="AE921" i="13" s="1"/>
  <c r="AE922" i="13" a="1"/>
  <c r="AE922" i="13" s="1"/>
  <c r="AE923" i="13" a="1"/>
  <c r="AE923" i="13" s="1"/>
  <c r="AE924" i="13" a="1"/>
  <c r="AE924" i="13" s="1"/>
  <c r="AE925" i="13" a="1"/>
  <c r="AE925" i="13"/>
  <c r="AE926" i="13" a="1"/>
  <c r="AE926" i="13" s="1"/>
  <c r="AE927" i="13" a="1"/>
  <c r="AE927" i="13" s="1"/>
  <c r="AE928" i="13" a="1"/>
  <c r="AE928" i="13" s="1"/>
  <c r="AE929" i="13" a="1"/>
  <c r="AE929" i="13" s="1"/>
  <c r="AE930" i="13" a="1"/>
  <c r="AE930" i="13" s="1"/>
  <c r="AE931" i="13" a="1"/>
  <c r="AE931" i="13"/>
  <c r="AE932" i="13" a="1"/>
  <c r="AE932" i="13" s="1"/>
  <c r="AE933" i="13" a="1"/>
  <c r="AE933" i="13"/>
  <c r="AE934" i="13" a="1"/>
  <c r="AE934" i="13" s="1"/>
  <c r="AE935" i="13" a="1"/>
  <c r="AE935" i="13" s="1"/>
  <c r="AE936" i="13" a="1"/>
  <c r="AE936" i="13" s="1"/>
  <c r="AE937" i="13" a="1"/>
  <c r="AE937" i="13" s="1"/>
  <c r="AE938" i="13" a="1"/>
  <c r="AE938" i="13" s="1"/>
  <c r="AE939" i="13" a="1"/>
  <c r="AE939" i="13"/>
  <c r="AE940" i="13" a="1"/>
  <c r="AE940" i="13" s="1"/>
  <c r="AE941" i="13" a="1"/>
  <c r="AE941" i="13"/>
  <c r="AE942" i="13" a="1"/>
  <c r="AE942" i="13" s="1"/>
  <c r="AE943" i="13" a="1"/>
  <c r="AE943" i="13" s="1"/>
  <c r="AE944" i="13" a="1"/>
  <c r="AE944" i="13" s="1"/>
  <c r="AE945" i="13" a="1"/>
  <c r="AE945" i="13" s="1"/>
  <c r="AE946" i="13" a="1"/>
  <c r="AE946" i="13" s="1"/>
  <c r="AE947" i="13" a="1"/>
  <c r="AE947" i="13"/>
  <c r="AE948" i="13" a="1"/>
  <c r="AE948" i="13" s="1"/>
  <c r="AE949" i="13" a="1"/>
  <c r="AE949" i="13"/>
  <c r="AE950" i="13" a="1"/>
  <c r="AE950" i="13" s="1"/>
  <c r="AE951" i="13" a="1"/>
  <c r="AE951" i="13"/>
  <c r="AE952" i="13" a="1"/>
  <c r="AE952" i="13" s="1"/>
  <c r="AE953" i="13" a="1"/>
  <c r="AE953" i="13"/>
  <c r="AE954" i="13" a="1"/>
  <c r="AE954" i="13" s="1"/>
  <c r="AE955" i="13" a="1"/>
  <c r="AE955" i="13"/>
  <c r="AE956" i="13" a="1"/>
  <c r="AE956" i="13" s="1"/>
  <c r="AE957" i="13" a="1"/>
  <c r="AE957" i="13"/>
  <c r="AE958" i="13" a="1"/>
  <c r="AE958" i="13" s="1"/>
  <c r="AE959" i="13" a="1"/>
  <c r="AE959" i="13"/>
  <c r="AE960" i="13" a="1"/>
  <c r="AE960" i="13" s="1"/>
  <c r="AE961" i="13" a="1"/>
  <c r="AE961" i="13"/>
  <c r="AE962" i="13" a="1"/>
  <c r="AE962" i="13" s="1"/>
  <c r="AE963" i="13" a="1"/>
  <c r="AE963" i="13"/>
  <c r="AE964" i="13" a="1"/>
  <c r="AE964" i="13" s="1"/>
  <c r="AE965" i="13" a="1"/>
  <c r="AE965" i="13"/>
  <c r="AE966" i="13" a="1"/>
  <c r="AE966" i="13" s="1"/>
  <c r="AE967" i="13" a="1"/>
  <c r="AE967" i="13" s="1"/>
  <c r="AE968" i="13" a="1"/>
  <c r="AE968" i="13" s="1"/>
  <c r="AE969" i="13" a="1"/>
  <c r="AE969" i="13" s="1"/>
  <c r="AE970" i="13" a="1"/>
  <c r="AE970" i="13" s="1"/>
  <c r="AE971" i="13" a="1"/>
  <c r="AE971" i="13" s="1"/>
  <c r="AE972" i="13" a="1"/>
  <c r="AE972" i="13" s="1"/>
  <c r="AE973" i="13" a="1"/>
  <c r="AE973" i="13" s="1"/>
  <c r="AE974" i="13" a="1"/>
  <c r="AE974" i="13" s="1"/>
  <c r="AE975" i="13" a="1"/>
  <c r="AE975" i="13" s="1"/>
  <c r="AE976" i="13" a="1"/>
  <c r="AE976" i="13" s="1"/>
  <c r="AE977" i="13" a="1"/>
  <c r="AE977" i="13" s="1"/>
  <c r="AE978" i="13" a="1"/>
  <c r="AE978" i="13" s="1"/>
  <c r="AE979" i="13" a="1"/>
  <c r="AE979" i="13" s="1"/>
  <c r="AE980" i="13" a="1"/>
  <c r="AE980" i="13" s="1"/>
  <c r="AE981" i="13" a="1"/>
  <c r="AE981" i="13" s="1"/>
  <c r="AE982" i="13" a="1"/>
  <c r="AE982" i="13" s="1"/>
  <c r="AE983" i="13" a="1"/>
  <c r="AE983" i="13" s="1"/>
  <c r="AE984" i="13" a="1"/>
  <c r="AE984" i="13" s="1"/>
  <c r="AE985" i="13" a="1"/>
  <c r="AE985" i="13" s="1"/>
  <c r="AE986" i="13" a="1"/>
  <c r="AE986" i="13" s="1"/>
  <c r="AE987" i="13" a="1"/>
  <c r="AE987" i="13" s="1"/>
  <c r="AE988" i="13" a="1"/>
  <c r="AE988" i="13" s="1"/>
  <c r="AE989" i="13" a="1"/>
  <c r="AE989" i="13" s="1"/>
  <c r="AE990" i="13" a="1"/>
  <c r="AE990" i="13" s="1"/>
  <c r="AE991" i="13" a="1"/>
  <c r="AE991" i="13" s="1"/>
  <c r="AE992" i="13" a="1"/>
  <c r="AE992" i="13" s="1"/>
  <c r="AE993" i="13" a="1"/>
  <c r="AE993" i="13" s="1"/>
  <c r="AE994" i="13" a="1"/>
  <c r="AE994" i="13" s="1"/>
  <c r="AE995" i="13" a="1"/>
  <c r="AE995" i="13" s="1"/>
  <c r="AE996" i="13" a="1"/>
  <c r="AE996" i="13" s="1"/>
  <c r="AE997" i="13" a="1"/>
  <c r="AE997" i="13" s="1"/>
  <c r="AE998" i="13" a="1"/>
  <c r="AE998" i="13" s="1"/>
  <c r="AE999" i="13" a="1"/>
  <c r="AE999" i="13" s="1"/>
  <c r="AE1000" i="13" a="1"/>
  <c r="AE1000" i="13" s="1"/>
  <c r="AE1001" i="13" a="1"/>
  <c r="AE1001" i="13" s="1"/>
  <c r="AE1002" i="13" a="1"/>
  <c r="AE1002" i="13" s="1"/>
  <c r="AE1003" i="13" a="1"/>
  <c r="AE1003" i="13" s="1"/>
  <c r="AE1004" i="13" a="1"/>
  <c r="AE1004" i="13" s="1"/>
  <c r="AE1005" i="13" a="1"/>
  <c r="AE1005" i="13" s="1"/>
  <c r="AE1006" i="13" a="1"/>
  <c r="AE1006" i="13" s="1"/>
  <c r="AE1007" i="13" a="1"/>
  <c r="AE1007" i="13" s="1"/>
  <c r="AE1008" i="13" a="1"/>
  <c r="AE1008" i="13" s="1"/>
  <c r="AE1009" i="13" a="1"/>
  <c r="AE1009" i="13" s="1"/>
  <c r="AE1010" i="13" a="1"/>
  <c r="AE1010" i="13" s="1"/>
  <c r="AE1011" i="13" a="1"/>
  <c r="AE1011" i="13" s="1"/>
  <c r="AE1012" i="13" a="1"/>
  <c r="AE1012" i="13" s="1"/>
  <c r="AE1013" i="13" a="1"/>
  <c r="AE1013" i="13" s="1"/>
  <c r="AE1014" i="13" a="1"/>
  <c r="AE1014" i="13" s="1"/>
  <c r="AE1015" i="13" a="1"/>
  <c r="AE1015" i="13" s="1"/>
  <c r="AE1016" i="13" a="1"/>
  <c r="AE1016" i="13" s="1"/>
  <c r="AE1017" i="13" a="1"/>
  <c r="AE1017" i="13" s="1"/>
  <c r="AE1018" i="13" a="1"/>
  <c r="AE1018" i="13" s="1"/>
  <c r="AE1019" i="13" a="1"/>
  <c r="AE1019" i="13" s="1"/>
  <c r="AE1020" i="13" a="1"/>
  <c r="AE1020" i="13" s="1"/>
  <c r="AE1021" i="13" a="1"/>
  <c r="AE1021" i="13" s="1"/>
  <c r="AE1022" i="13" a="1"/>
  <c r="AE1022" i="13" s="1"/>
  <c r="AE1023" i="13" a="1"/>
  <c r="AE1023" i="13" s="1"/>
  <c r="AE1024" i="13" a="1"/>
  <c r="AE1024" i="13" s="1"/>
  <c r="AE1025" i="13" a="1"/>
  <c r="AE1025" i="13" s="1"/>
  <c r="AE1026" i="13" a="1"/>
  <c r="AE1026" i="13" s="1"/>
  <c r="AE1027" i="13" a="1"/>
  <c r="AE1027" i="13" s="1"/>
  <c r="AE1028" i="13" a="1"/>
  <c r="AE1028" i="13" s="1"/>
  <c r="AE1029" i="13" a="1"/>
  <c r="AE1029" i="13" s="1"/>
  <c r="AE1030" i="13" a="1"/>
  <c r="AE1030" i="13" s="1"/>
  <c r="AE1031" i="13" a="1"/>
  <c r="AE1031" i="13" s="1"/>
  <c r="AE1032" i="13" a="1"/>
  <c r="AE1032" i="13" s="1"/>
  <c r="AE1033" i="13" a="1"/>
  <c r="AE1033" i="13" s="1"/>
  <c r="AE1034" i="13" a="1"/>
  <c r="AE1034" i="13" s="1"/>
  <c r="AE1035" i="13" a="1"/>
  <c r="AE1035" i="13" s="1"/>
  <c r="AE1036" i="13" a="1"/>
  <c r="AE1036" i="13" s="1"/>
  <c r="AE1037" i="13" a="1"/>
  <c r="AE1037" i="13" s="1"/>
  <c r="AE1038" i="13" a="1"/>
  <c r="AE1038" i="13" s="1"/>
  <c r="AE1039" i="13" a="1"/>
  <c r="AE1039" i="13" s="1"/>
  <c r="AE1040" i="13" a="1"/>
  <c r="AE1040" i="13" s="1"/>
  <c r="AE1041" i="13" a="1"/>
  <c r="AE1041" i="13" s="1"/>
  <c r="AE1042" i="13" a="1"/>
  <c r="AE1042" i="13" s="1"/>
  <c r="AE1043" i="13" a="1"/>
  <c r="AE1043" i="13" s="1"/>
  <c r="AE1044" i="13" a="1"/>
  <c r="AE1044" i="13" s="1"/>
  <c r="AE1045" i="13" a="1"/>
  <c r="AE1045" i="13" s="1"/>
  <c r="AE1046" i="13" a="1"/>
  <c r="AE1046" i="13" s="1"/>
  <c r="AE1047" i="13" a="1"/>
  <c r="AE1047" i="13" s="1"/>
  <c r="AE1048" i="13" a="1"/>
  <c r="AE1048" i="13" s="1"/>
  <c r="AE1049" i="13" a="1"/>
  <c r="AE1049" i="13" s="1"/>
  <c r="AE1050" i="13" a="1"/>
  <c r="AE1050" i="13" s="1"/>
  <c r="AE1051" i="13" a="1"/>
  <c r="AE1051" i="13" s="1"/>
  <c r="AE1052" i="13" a="1"/>
  <c r="AE1052" i="13" s="1"/>
  <c r="AE1053" i="13" a="1"/>
  <c r="AE1053" i="13" s="1"/>
  <c r="AE1054" i="13" a="1"/>
  <c r="AE1054" i="13" s="1"/>
  <c r="AE1055" i="13" a="1"/>
  <c r="AE1055" i="13" s="1"/>
  <c r="AE1056" i="13" a="1"/>
  <c r="AE1056" i="13" s="1"/>
  <c r="AF3" i="13"/>
  <c r="AF4" i="13"/>
  <c r="AF5" i="13"/>
  <c r="AF6" i="13"/>
  <c r="AF7" i="13"/>
  <c r="AF8" i="13"/>
  <c r="AF9" i="13"/>
  <c r="AF10" i="13"/>
  <c r="AF11" i="13"/>
  <c r="AF12" i="13"/>
  <c r="AF13" i="13"/>
  <c r="AF14" i="13"/>
  <c r="AF15" i="13"/>
  <c r="AF16" i="13"/>
  <c r="AF17" i="13"/>
  <c r="AF18" i="13"/>
  <c r="AF19" i="13"/>
  <c r="AF20" i="13"/>
  <c r="AF21" i="13"/>
  <c r="AF22" i="13"/>
  <c r="AF23" i="13"/>
  <c r="AF24" i="13"/>
  <c r="AF25" i="13"/>
  <c r="AF26" i="13"/>
  <c r="AF27" i="13"/>
  <c r="AF28" i="13"/>
  <c r="AF29" i="13"/>
  <c r="AF30" i="13"/>
  <c r="AF31" i="13"/>
  <c r="AF32" i="13"/>
  <c r="AF33" i="13"/>
  <c r="AF34" i="13"/>
  <c r="AF35" i="13"/>
  <c r="AF36" i="13"/>
  <c r="AF37" i="13"/>
  <c r="AF38" i="13"/>
  <c r="AF39" i="13"/>
  <c r="AF40" i="13"/>
  <c r="AF41" i="13"/>
  <c r="AF42" i="13"/>
  <c r="AF43" i="13"/>
  <c r="AF44" i="13"/>
  <c r="AF45" i="13"/>
  <c r="AF46" i="13"/>
  <c r="AF47" i="13"/>
  <c r="AF48" i="13"/>
  <c r="AF49" i="13"/>
  <c r="AF50" i="13"/>
  <c r="AF51" i="13"/>
  <c r="AF52" i="13"/>
  <c r="AF53" i="13"/>
  <c r="AF54" i="13"/>
  <c r="AF55" i="13"/>
  <c r="AF56" i="13"/>
  <c r="AF57" i="13"/>
  <c r="AF58" i="13"/>
  <c r="AF59" i="13"/>
  <c r="AF60" i="13"/>
  <c r="AF61" i="13"/>
  <c r="AF62" i="13"/>
  <c r="AF63" i="13"/>
  <c r="AF64" i="13"/>
  <c r="AF65" i="13"/>
  <c r="AF66" i="13"/>
  <c r="AF67" i="13"/>
  <c r="AF68" i="13"/>
  <c r="AF69" i="13"/>
  <c r="AF70" i="13"/>
  <c r="AF71" i="13"/>
  <c r="AF72" i="13"/>
  <c r="AF73" i="13"/>
  <c r="AF74" i="13"/>
  <c r="AF75" i="13"/>
  <c r="AF76" i="13"/>
  <c r="AF77" i="13"/>
  <c r="AF78" i="13"/>
  <c r="AF79" i="13"/>
  <c r="AF80" i="13"/>
  <c r="AF81" i="13"/>
  <c r="AF82" i="13"/>
  <c r="AF83" i="13"/>
  <c r="AF84" i="13"/>
  <c r="AF85" i="13"/>
  <c r="AF86" i="13"/>
  <c r="AF87" i="13"/>
  <c r="AF88" i="13"/>
  <c r="AF89" i="13"/>
  <c r="AF90" i="13"/>
  <c r="AF91" i="13"/>
  <c r="AF92" i="13"/>
  <c r="AF93" i="13"/>
  <c r="AF94" i="13"/>
  <c r="AF95" i="13"/>
  <c r="AF96" i="13"/>
  <c r="AF97" i="13"/>
  <c r="AF98" i="13"/>
  <c r="AF99" i="13"/>
  <c r="AF100" i="13"/>
  <c r="AF101" i="13"/>
  <c r="AF102" i="13"/>
  <c r="AF103" i="13"/>
  <c r="AF104" i="13"/>
  <c r="AF105" i="13"/>
  <c r="AF106" i="13"/>
  <c r="AF107" i="13"/>
  <c r="AF108" i="13"/>
  <c r="AF109" i="13"/>
  <c r="AF110" i="13"/>
  <c r="AF111" i="13"/>
  <c r="AF112" i="13"/>
  <c r="AF113" i="13"/>
  <c r="AF114" i="13"/>
  <c r="AF115" i="13"/>
  <c r="AF116" i="13"/>
  <c r="AF117" i="13"/>
  <c r="AF118" i="13"/>
  <c r="AF119" i="13"/>
  <c r="AF120" i="13"/>
  <c r="AF121" i="13"/>
  <c r="AF122" i="13"/>
  <c r="AF123" i="13"/>
  <c r="AF124" i="13"/>
  <c r="AF125" i="13"/>
  <c r="AF126" i="13"/>
  <c r="AF127" i="13"/>
  <c r="AF128" i="13"/>
  <c r="AF129" i="13"/>
  <c r="AF130" i="13"/>
  <c r="AF131" i="13"/>
  <c r="AF132" i="13"/>
  <c r="AF133" i="13"/>
  <c r="AF134" i="13"/>
  <c r="AF135" i="13"/>
  <c r="AF136" i="13"/>
  <c r="AF137" i="13"/>
  <c r="AF138" i="13"/>
  <c r="AF139" i="13"/>
  <c r="AF140" i="13"/>
  <c r="AF141" i="13"/>
  <c r="AF142" i="13"/>
  <c r="AF143" i="13"/>
  <c r="AF144" i="13"/>
  <c r="AF145" i="13"/>
  <c r="AF146" i="13"/>
  <c r="AF147" i="13"/>
  <c r="AF148" i="13"/>
  <c r="AF149" i="13"/>
  <c r="AF150" i="13"/>
  <c r="AF151" i="13"/>
  <c r="AF152" i="13"/>
  <c r="AF153" i="13"/>
  <c r="AF154" i="13"/>
  <c r="AF155" i="13"/>
  <c r="AF156" i="13"/>
  <c r="AF157" i="13"/>
  <c r="AF158" i="13"/>
  <c r="AF159" i="13"/>
  <c r="AF160" i="13"/>
  <c r="AF161" i="13"/>
  <c r="AF162" i="13"/>
  <c r="AF163" i="13"/>
  <c r="AF164" i="13"/>
  <c r="AF165" i="13"/>
  <c r="AF166" i="13"/>
  <c r="AF167" i="13"/>
  <c r="AF168" i="13"/>
  <c r="AF169" i="13"/>
  <c r="AF170" i="13"/>
  <c r="AF171" i="13"/>
  <c r="AF172" i="13"/>
  <c r="AF173" i="13"/>
  <c r="AF174" i="13"/>
  <c r="AF175" i="13"/>
  <c r="AF176" i="13"/>
  <c r="AF177" i="13"/>
  <c r="AF178" i="13"/>
  <c r="AF179" i="13"/>
  <c r="AF180" i="13"/>
  <c r="AF181" i="13"/>
  <c r="AF182" i="13"/>
  <c r="AF183" i="13"/>
  <c r="AF184" i="13"/>
  <c r="AF185" i="13"/>
  <c r="AF186" i="13"/>
  <c r="AF187" i="13"/>
  <c r="AF188" i="13"/>
  <c r="AF189" i="13"/>
  <c r="AF190" i="13"/>
  <c r="AF191" i="13"/>
  <c r="AF192" i="13"/>
  <c r="AF193" i="13"/>
  <c r="AF194" i="13"/>
  <c r="AF195" i="13"/>
  <c r="AF196" i="13"/>
  <c r="AF197" i="13"/>
  <c r="AF198" i="13"/>
  <c r="AF199" i="13"/>
  <c r="AF200" i="13"/>
  <c r="AF201" i="13"/>
  <c r="AF202" i="13"/>
  <c r="AF203" i="13"/>
  <c r="AF204" i="13"/>
  <c r="AF205" i="13"/>
  <c r="AF206" i="13"/>
  <c r="AF207" i="13"/>
  <c r="AF208" i="13"/>
  <c r="AF209" i="13"/>
  <c r="AF210" i="13"/>
  <c r="AF211" i="13"/>
  <c r="AF212" i="13"/>
  <c r="AF213" i="13"/>
  <c r="AF214" i="13"/>
  <c r="AF215" i="13"/>
  <c r="AF216" i="13"/>
  <c r="AF217" i="13"/>
  <c r="AF218" i="13"/>
  <c r="AF219" i="13"/>
  <c r="AF220" i="13"/>
  <c r="AF221" i="13"/>
  <c r="AF222" i="13"/>
  <c r="AF223" i="13"/>
  <c r="AF224" i="13"/>
  <c r="AF225" i="13"/>
  <c r="AF226" i="13"/>
  <c r="AF227" i="13"/>
  <c r="AF228" i="13"/>
  <c r="AF229" i="13"/>
  <c r="AF230" i="13"/>
  <c r="AF231" i="13"/>
  <c r="AF232" i="13"/>
  <c r="AF233" i="13"/>
  <c r="AF234" i="13"/>
  <c r="AF235" i="13"/>
  <c r="AF236" i="13"/>
  <c r="AF237" i="13"/>
  <c r="AF238" i="13"/>
  <c r="AF239" i="13"/>
  <c r="AF240" i="13"/>
  <c r="AF241" i="13"/>
  <c r="AF242" i="13"/>
  <c r="AF243" i="13"/>
  <c r="AF244" i="13"/>
  <c r="AF245" i="13"/>
  <c r="AF246" i="13"/>
  <c r="AF247" i="13"/>
  <c r="AF248" i="13"/>
  <c r="AF249" i="13"/>
  <c r="AF250" i="13"/>
  <c r="AF251" i="13"/>
  <c r="AF252" i="13"/>
  <c r="AF253" i="13"/>
  <c r="AF254" i="13"/>
  <c r="AF255" i="13"/>
  <c r="AF256" i="13"/>
  <c r="AF257" i="13"/>
  <c r="AF258" i="13"/>
  <c r="AF259" i="13"/>
  <c r="AF260" i="13"/>
  <c r="AF261" i="13"/>
  <c r="AF262" i="13"/>
  <c r="AF263" i="13"/>
  <c r="AF264" i="13"/>
  <c r="AF265" i="13"/>
  <c r="AF266" i="13"/>
  <c r="AF267" i="13"/>
  <c r="AF268" i="13"/>
  <c r="AF269" i="13"/>
  <c r="AF270" i="13"/>
  <c r="AF271" i="13"/>
  <c r="AF272" i="13"/>
  <c r="AF273" i="13"/>
  <c r="AF274" i="13"/>
  <c r="AF275" i="13"/>
  <c r="AF276" i="13"/>
  <c r="AF277" i="13"/>
  <c r="AF278" i="13"/>
  <c r="AF279" i="13"/>
  <c r="AF280" i="13"/>
  <c r="AF281" i="13"/>
  <c r="AF282" i="13"/>
  <c r="AF283" i="13"/>
  <c r="AF284" i="13"/>
  <c r="AF285" i="13"/>
  <c r="AF286" i="13"/>
  <c r="AF287" i="13"/>
  <c r="AF288" i="13"/>
  <c r="AF289" i="13"/>
  <c r="AF290" i="13"/>
  <c r="AF291" i="13"/>
  <c r="AF292" i="13"/>
  <c r="AF293" i="13"/>
  <c r="AF294" i="13"/>
  <c r="AF295" i="13"/>
  <c r="AF296" i="13"/>
  <c r="AF297" i="13"/>
  <c r="AF298" i="13"/>
  <c r="AF299" i="13"/>
  <c r="AF300" i="13"/>
  <c r="AF301" i="13"/>
  <c r="AF302" i="13"/>
  <c r="AF303" i="13"/>
  <c r="AF304" i="13"/>
  <c r="AF305" i="13"/>
  <c r="AF306" i="13"/>
  <c r="AF307" i="13"/>
  <c r="AF308" i="13"/>
  <c r="AF309" i="13"/>
  <c r="AF310" i="13"/>
  <c r="AF311" i="13"/>
  <c r="AF312" i="13"/>
  <c r="AF313" i="13"/>
  <c r="AF314" i="13"/>
  <c r="AF315" i="13"/>
  <c r="AF316" i="13"/>
  <c r="AF317" i="13"/>
  <c r="AF318" i="13"/>
  <c r="AF319" i="13"/>
  <c r="AF320" i="13"/>
  <c r="AF321" i="13"/>
  <c r="AF322" i="13"/>
  <c r="AF323" i="13"/>
  <c r="AF324" i="13"/>
  <c r="AF325" i="13"/>
  <c r="AF326" i="13"/>
  <c r="AF327" i="13"/>
  <c r="AF328" i="13"/>
  <c r="AF329" i="13"/>
  <c r="AF330" i="13"/>
  <c r="AF331" i="13"/>
  <c r="AF332" i="13"/>
  <c r="AF333" i="13"/>
  <c r="AF334" i="13"/>
  <c r="AF335" i="13"/>
  <c r="AF336" i="13"/>
  <c r="AF337" i="13"/>
  <c r="AF338" i="13"/>
  <c r="AF339" i="13"/>
  <c r="AF340" i="13"/>
  <c r="AF341" i="13"/>
  <c r="AF342" i="13"/>
  <c r="AF343" i="13"/>
  <c r="AF344" i="13"/>
  <c r="AF345" i="13"/>
  <c r="AF346" i="13"/>
  <c r="AF347" i="13"/>
  <c r="AF348" i="13"/>
  <c r="AF349" i="13"/>
  <c r="AF350" i="13"/>
  <c r="AF351" i="13"/>
  <c r="AF352" i="13"/>
  <c r="AF353" i="13"/>
  <c r="AF354" i="13"/>
  <c r="AF355" i="13"/>
  <c r="AF356" i="13"/>
  <c r="AF357" i="13"/>
  <c r="AF358" i="13"/>
  <c r="AF359" i="13"/>
  <c r="AF360" i="13"/>
  <c r="AF361" i="13"/>
  <c r="AF362" i="13"/>
  <c r="AF363" i="13"/>
  <c r="AF364" i="13"/>
  <c r="AF365" i="13"/>
  <c r="AF366" i="13"/>
  <c r="AF367" i="13"/>
  <c r="AF368" i="13"/>
  <c r="AF369" i="13"/>
  <c r="AF370" i="13"/>
  <c r="AF371" i="13"/>
  <c r="AF372" i="13"/>
  <c r="AF373" i="13"/>
  <c r="AF374" i="13"/>
  <c r="AF375" i="13"/>
  <c r="AF376" i="13"/>
  <c r="AF377" i="13"/>
  <c r="AF378" i="13"/>
  <c r="AF379" i="13"/>
  <c r="AF380" i="13"/>
  <c r="AF381" i="13"/>
  <c r="AF382" i="13"/>
  <c r="AF383" i="13"/>
  <c r="AF384" i="13"/>
  <c r="AF385" i="13"/>
  <c r="AF386" i="13"/>
  <c r="AF387" i="13"/>
  <c r="AF388" i="13"/>
  <c r="AF389" i="13"/>
  <c r="AF390" i="13"/>
  <c r="AF391" i="13"/>
  <c r="AF392" i="13"/>
  <c r="AF393" i="13"/>
  <c r="AF394" i="13"/>
  <c r="AF395" i="13"/>
  <c r="AF396" i="13"/>
  <c r="AF397" i="13"/>
  <c r="AF398" i="13"/>
  <c r="AF399" i="13"/>
  <c r="AF400" i="13"/>
  <c r="AF401" i="13"/>
  <c r="AF402" i="13"/>
  <c r="AF403" i="13"/>
  <c r="AF404" i="13"/>
  <c r="AF405" i="13"/>
  <c r="AF406" i="13"/>
  <c r="AF407" i="13"/>
  <c r="AF408" i="13"/>
  <c r="AF409" i="13"/>
  <c r="AF410" i="13"/>
  <c r="AF411" i="13"/>
  <c r="AF412" i="13"/>
  <c r="AF413" i="13"/>
  <c r="AF414" i="13"/>
  <c r="AF415" i="13"/>
  <c r="AF416" i="13"/>
  <c r="AF417" i="13"/>
  <c r="AF418" i="13"/>
  <c r="AF419" i="13"/>
  <c r="AF420" i="13"/>
  <c r="AF421" i="13"/>
  <c r="AF422" i="13"/>
  <c r="AF423" i="13"/>
  <c r="AF424" i="13"/>
  <c r="AF425" i="13"/>
  <c r="AF426" i="13"/>
  <c r="AF427" i="13"/>
  <c r="AF428" i="13"/>
  <c r="AF429" i="13"/>
  <c r="AF430" i="13"/>
  <c r="AF431" i="13"/>
  <c r="AF432" i="13"/>
  <c r="AF433" i="13"/>
  <c r="AF434" i="13"/>
  <c r="AF435" i="13"/>
  <c r="AF436" i="13"/>
  <c r="AF437" i="13"/>
  <c r="AF438" i="13"/>
  <c r="AF439" i="13"/>
  <c r="AF440" i="13"/>
  <c r="AF441" i="13"/>
  <c r="AF442" i="13"/>
  <c r="AF443" i="13"/>
  <c r="AF444" i="13"/>
  <c r="AF445" i="13"/>
  <c r="AF446" i="13"/>
  <c r="AF447" i="13"/>
  <c r="AF448" i="13"/>
  <c r="AF449" i="13"/>
  <c r="AF450" i="13"/>
  <c r="AF451" i="13"/>
  <c r="AF452" i="13"/>
  <c r="AF453" i="13"/>
  <c r="AF454" i="13"/>
  <c r="AF455" i="13"/>
  <c r="AF456" i="13"/>
  <c r="AF457" i="13"/>
  <c r="AF458" i="13"/>
  <c r="AF459" i="13"/>
  <c r="AF460" i="13"/>
  <c r="AF461" i="13"/>
  <c r="AF462" i="13"/>
  <c r="AF463" i="13"/>
  <c r="AF464" i="13"/>
  <c r="AF465" i="13"/>
  <c r="AF466" i="13"/>
  <c r="AF467" i="13"/>
  <c r="AF468" i="13"/>
  <c r="AF469" i="13"/>
  <c r="AF470" i="13"/>
  <c r="AF471" i="13"/>
  <c r="AF472" i="13"/>
  <c r="AF473" i="13"/>
  <c r="AF474" i="13"/>
  <c r="AF475" i="13"/>
  <c r="AF476" i="13"/>
  <c r="AF477" i="13"/>
  <c r="AF478" i="13"/>
  <c r="AF479" i="13"/>
  <c r="AF480" i="13"/>
  <c r="AF481" i="13"/>
  <c r="AF482" i="13"/>
  <c r="AF483" i="13"/>
  <c r="AF484" i="13"/>
  <c r="AF485" i="13"/>
  <c r="AF486" i="13"/>
  <c r="AF487" i="13"/>
  <c r="AF488" i="13"/>
  <c r="AF489" i="13"/>
  <c r="AF490" i="13"/>
  <c r="AF491" i="13"/>
  <c r="AF492" i="13"/>
  <c r="AF493" i="13"/>
  <c r="AF494" i="13"/>
  <c r="AF495" i="13"/>
  <c r="AF496" i="13"/>
  <c r="AF497" i="13"/>
  <c r="AF498" i="13"/>
  <c r="AF499" i="13"/>
  <c r="AF500" i="13"/>
  <c r="AF501" i="13"/>
  <c r="AF502" i="13"/>
  <c r="AF503" i="13"/>
  <c r="AF504" i="13"/>
  <c r="AF505" i="13"/>
  <c r="AF506" i="13"/>
  <c r="AF507" i="13"/>
  <c r="AF508" i="13"/>
  <c r="AF509" i="13"/>
  <c r="AF510" i="13"/>
  <c r="AF511" i="13"/>
  <c r="AF512" i="13"/>
  <c r="AF513" i="13"/>
  <c r="AF514" i="13"/>
  <c r="AF515" i="13"/>
  <c r="AF516" i="13"/>
  <c r="AF517" i="13"/>
  <c r="AF518" i="13"/>
  <c r="AF519" i="13"/>
  <c r="AF520" i="13"/>
  <c r="AF521" i="13"/>
  <c r="AF522" i="13"/>
  <c r="AF523" i="13"/>
  <c r="AF524" i="13"/>
  <c r="AF525" i="13"/>
  <c r="AF526" i="13"/>
  <c r="AF527" i="13"/>
  <c r="AF528" i="13"/>
  <c r="AF529" i="13"/>
  <c r="AF530" i="13"/>
  <c r="AF531" i="13"/>
  <c r="AF532" i="13"/>
  <c r="AF533" i="13"/>
  <c r="AF534" i="13"/>
  <c r="AF535" i="13"/>
  <c r="AF536" i="13"/>
  <c r="AF537" i="13"/>
  <c r="AF538" i="13"/>
  <c r="AF539" i="13"/>
  <c r="AF540" i="13"/>
  <c r="AF541" i="13"/>
  <c r="AF542" i="13"/>
  <c r="AF543" i="13"/>
  <c r="AF544" i="13"/>
  <c r="AF545" i="13"/>
  <c r="AF546" i="13"/>
  <c r="AF547" i="13"/>
  <c r="AF548" i="13"/>
  <c r="AF549" i="13"/>
  <c r="AF550" i="13"/>
  <c r="AF551" i="13"/>
  <c r="AF552" i="13"/>
  <c r="AF553" i="13"/>
  <c r="AF554" i="13"/>
  <c r="AF555" i="13"/>
  <c r="AF556" i="13"/>
  <c r="AF557" i="13"/>
  <c r="AF558" i="13"/>
  <c r="AF559" i="13"/>
  <c r="AF560" i="13"/>
  <c r="AF561" i="13"/>
  <c r="AF562" i="13"/>
  <c r="AF563" i="13"/>
  <c r="AF564" i="13"/>
  <c r="AF565" i="13"/>
  <c r="AF566" i="13"/>
  <c r="AF567" i="13"/>
  <c r="AF568" i="13"/>
  <c r="AF569" i="13"/>
  <c r="AF570" i="13"/>
  <c r="AF571" i="13"/>
  <c r="AF572" i="13"/>
  <c r="AF573" i="13"/>
  <c r="AF574" i="13"/>
  <c r="AF575" i="13"/>
  <c r="AF576" i="13"/>
  <c r="AF577" i="13"/>
  <c r="AF578" i="13"/>
  <c r="AF579" i="13"/>
  <c r="AF580" i="13"/>
  <c r="AF581" i="13"/>
  <c r="AF582" i="13"/>
  <c r="AF583" i="13"/>
  <c r="AF584" i="13"/>
  <c r="AF585" i="13"/>
  <c r="AF586" i="13"/>
  <c r="AF587" i="13"/>
  <c r="AF588" i="13"/>
  <c r="AF589" i="13"/>
  <c r="AF590" i="13"/>
  <c r="AF591" i="13"/>
  <c r="AF592" i="13"/>
  <c r="AF593" i="13"/>
  <c r="AF594" i="13"/>
  <c r="AF595" i="13"/>
  <c r="AF596" i="13"/>
  <c r="AF597" i="13"/>
  <c r="AF598" i="13"/>
  <c r="AF599" i="13"/>
  <c r="AF600" i="13"/>
  <c r="AF601" i="13"/>
  <c r="AF602" i="13"/>
  <c r="AF603" i="13"/>
  <c r="AF604" i="13"/>
  <c r="AF605" i="13"/>
  <c r="AF606" i="13"/>
  <c r="AF607" i="13"/>
  <c r="AF608" i="13"/>
  <c r="AF609" i="13"/>
  <c r="AF610" i="13"/>
  <c r="AF611" i="13"/>
  <c r="AF612" i="13"/>
  <c r="AF613" i="13"/>
  <c r="AF614" i="13"/>
  <c r="AF615" i="13"/>
  <c r="AF616" i="13"/>
  <c r="AF617" i="13"/>
  <c r="AF618" i="13"/>
  <c r="AF619" i="13"/>
  <c r="AF620" i="13"/>
  <c r="AF621" i="13"/>
  <c r="AF622" i="13"/>
  <c r="AF623" i="13"/>
  <c r="AF624" i="13"/>
  <c r="AF625" i="13"/>
  <c r="AF626" i="13"/>
  <c r="AF627" i="13"/>
  <c r="AF628" i="13"/>
  <c r="AF629" i="13"/>
  <c r="AF630" i="13"/>
  <c r="AF631" i="13"/>
  <c r="AF632" i="13"/>
  <c r="AF633" i="13"/>
  <c r="AF634" i="13"/>
  <c r="AF635" i="13"/>
  <c r="AF636" i="13"/>
  <c r="AF637" i="13"/>
  <c r="AF638" i="13"/>
  <c r="AF639" i="13"/>
  <c r="AF640" i="13"/>
  <c r="AF641" i="13"/>
  <c r="AF642" i="13"/>
  <c r="AF643" i="13"/>
  <c r="AF644" i="13"/>
  <c r="AF645" i="13"/>
  <c r="AF646" i="13"/>
  <c r="AF647" i="13"/>
  <c r="AF648" i="13"/>
  <c r="AF649" i="13"/>
  <c r="AF650" i="13"/>
  <c r="AF651" i="13"/>
  <c r="AF652" i="13"/>
  <c r="AF653" i="13"/>
  <c r="AF654" i="13"/>
  <c r="AF655" i="13"/>
  <c r="AF656" i="13"/>
  <c r="AF657" i="13"/>
  <c r="AF658" i="13"/>
  <c r="AF659" i="13"/>
  <c r="AF660" i="13"/>
  <c r="AF661" i="13"/>
  <c r="AF662" i="13"/>
  <c r="AF663" i="13"/>
  <c r="AF664" i="13"/>
  <c r="AF665" i="13"/>
  <c r="AF666" i="13"/>
  <c r="AF667" i="13"/>
  <c r="AF668" i="13"/>
  <c r="AF669" i="13"/>
  <c r="AF670" i="13"/>
  <c r="AF671" i="13"/>
  <c r="AF672" i="13"/>
  <c r="AF673" i="13"/>
  <c r="AF674" i="13"/>
  <c r="AF675" i="13"/>
  <c r="AF676" i="13"/>
  <c r="AF677" i="13"/>
  <c r="AF678" i="13"/>
  <c r="AF679" i="13"/>
  <c r="AF680" i="13"/>
  <c r="AF681" i="13"/>
  <c r="AF682" i="13"/>
  <c r="AF683" i="13"/>
  <c r="AF684" i="13"/>
  <c r="AF685" i="13"/>
  <c r="AF686" i="13"/>
  <c r="AF687" i="13"/>
  <c r="AF688" i="13"/>
  <c r="AF689" i="13"/>
  <c r="AF690" i="13"/>
  <c r="AF691" i="13"/>
  <c r="AF692" i="13"/>
  <c r="AF693" i="13"/>
  <c r="AF694" i="13"/>
  <c r="AF695" i="13"/>
  <c r="AF696" i="13"/>
  <c r="AF697" i="13"/>
  <c r="AF698" i="13"/>
  <c r="AF699" i="13"/>
  <c r="AF700" i="13"/>
  <c r="AF701" i="13"/>
  <c r="AF702" i="13"/>
  <c r="AF703" i="13"/>
  <c r="AF704" i="13"/>
  <c r="AF705" i="13"/>
  <c r="AF706" i="13"/>
  <c r="AF707" i="13"/>
  <c r="AF708" i="13"/>
  <c r="AF709" i="13"/>
  <c r="AF710" i="13"/>
  <c r="AF711" i="13"/>
  <c r="AF712" i="13"/>
  <c r="AF713" i="13"/>
  <c r="AF714" i="13"/>
  <c r="AF715" i="13"/>
  <c r="AF716" i="13"/>
  <c r="AF717" i="13"/>
  <c r="AF718" i="13"/>
  <c r="AF719" i="13"/>
  <c r="AF720" i="13"/>
  <c r="AF721" i="13"/>
  <c r="AF722" i="13"/>
  <c r="AF723" i="13"/>
  <c r="AF724" i="13"/>
  <c r="AF725" i="13"/>
  <c r="AF726" i="13"/>
  <c r="AF727" i="13"/>
  <c r="AF728" i="13"/>
  <c r="AF729" i="13"/>
  <c r="AF730" i="13"/>
  <c r="AF731" i="13"/>
  <c r="AF732" i="13"/>
  <c r="AF733" i="13"/>
  <c r="AF734" i="13"/>
  <c r="AF735" i="13"/>
  <c r="AF736" i="13"/>
  <c r="AF737" i="13"/>
  <c r="AF738" i="13"/>
  <c r="AF739" i="13"/>
  <c r="AF740" i="13"/>
  <c r="AF741" i="13"/>
  <c r="AF742" i="13"/>
  <c r="AF743" i="13"/>
  <c r="AF744" i="13"/>
  <c r="AF745" i="13"/>
  <c r="AF746" i="13"/>
  <c r="AF747" i="13"/>
  <c r="AF748" i="13"/>
  <c r="AF749" i="13"/>
  <c r="AF750" i="13"/>
  <c r="AF751" i="13"/>
  <c r="AF752" i="13"/>
  <c r="AF753" i="13"/>
  <c r="AF754" i="13"/>
  <c r="AF755" i="13"/>
  <c r="AF756" i="13"/>
  <c r="AF757" i="13"/>
  <c r="AF758" i="13"/>
  <c r="AF759" i="13"/>
  <c r="AF760" i="13"/>
  <c r="AF761" i="13"/>
  <c r="AF762" i="13"/>
  <c r="AF763" i="13"/>
  <c r="AF764" i="13"/>
  <c r="AF765" i="13"/>
  <c r="AF766" i="13"/>
  <c r="AF767" i="13"/>
  <c r="AF768" i="13"/>
  <c r="AF769" i="13"/>
  <c r="AF770" i="13"/>
  <c r="AF771" i="13"/>
  <c r="AF772" i="13"/>
  <c r="AF773" i="13"/>
  <c r="AF774" i="13"/>
  <c r="AF775" i="13"/>
  <c r="AF776" i="13"/>
  <c r="AF777" i="13"/>
  <c r="AF778" i="13"/>
  <c r="AF779" i="13"/>
  <c r="AF780" i="13"/>
  <c r="AF781" i="13"/>
  <c r="AF782" i="13"/>
  <c r="AF783" i="13"/>
  <c r="AF784" i="13"/>
  <c r="AF785" i="13"/>
  <c r="AF786" i="13"/>
  <c r="AF787" i="13"/>
  <c r="AF788" i="13"/>
  <c r="AF789" i="13"/>
  <c r="AF790" i="13"/>
  <c r="AF791" i="13"/>
  <c r="AF792" i="13"/>
  <c r="AF793" i="13"/>
  <c r="AF794" i="13"/>
  <c r="AF795" i="13"/>
  <c r="AF796" i="13"/>
  <c r="AF797" i="13"/>
  <c r="AF798" i="13"/>
  <c r="AF799" i="13"/>
  <c r="AF800" i="13"/>
  <c r="AF801" i="13"/>
  <c r="AF802" i="13"/>
  <c r="AF803" i="13"/>
  <c r="AF804" i="13"/>
  <c r="AF805" i="13"/>
  <c r="AF806" i="13"/>
  <c r="AF807" i="13"/>
  <c r="AF808" i="13"/>
  <c r="AF809" i="13"/>
  <c r="AF810" i="13"/>
  <c r="AF811" i="13"/>
  <c r="AF812" i="13"/>
  <c r="AF813" i="13"/>
  <c r="AF814" i="13"/>
  <c r="AF815" i="13"/>
  <c r="AF816" i="13"/>
  <c r="AF817" i="13"/>
  <c r="AF818" i="13"/>
  <c r="AF819" i="13"/>
  <c r="AF820" i="13"/>
  <c r="AF821" i="13"/>
  <c r="AF822" i="13"/>
  <c r="AF823" i="13"/>
  <c r="AF824" i="13"/>
  <c r="AF825" i="13"/>
  <c r="AF826" i="13"/>
  <c r="AF827" i="13"/>
  <c r="AF828" i="13"/>
  <c r="AF829" i="13"/>
  <c r="AF830" i="13"/>
  <c r="AF831" i="13"/>
  <c r="AF832" i="13"/>
  <c r="AF833" i="13"/>
  <c r="AF834" i="13"/>
  <c r="AF835" i="13"/>
  <c r="AF836" i="13"/>
  <c r="AF837" i="13"/>
  <c r="AF838" i="13"/>
  <c r="AF839" i="13"/>
  <c r="AF840" i="13"/>
  <c r="AF841" i="13"/>
  <c r="AF842" i="13"/>
  <c r="AF843" i="13"/>
  <c r="AF844" i="13"/>
  <c r="AF845" i="13"/>
  <c r="AF846" i="13"/>
  <c r="AF847" i="13"/>
  <c r="AF848" i="13"/>
  <c r="AF849" i="13"/>
  <c r="AF850" i="13"/>
  <c r="AF851" i="13"/>
  <c r="AF852" i="13"/>
  <c r="AF853" i="13"/>
  <c r="AF854" i="13"/>
  <c r="AF855" i="13"/>
  <c r="AF856" i="13"/>
  <c r="AF857" i="13"/>
  <c r="AF858" i="13"/>
  <c r="AF859" i="13"/>
  <c r="AF860" i="13"/>
  <c r="AF861" i="13"/>
  <c r="AF862" i="13"/>
  <c r="AF863" i="13"/>
  <c r="AF864" i="13"/>
  <c r="AF865" i="13"/>
  <c r="AF866" i="13"/>
  <c r="AF867" i="13"/>
  <c r="AF868" i="13"/>
  <c r="AF869" i="13"/>
  <c r="AF870" i="13"/>
  <c r="AF871" i="13"/>
  <c r="AF872" i="13"/>
  <c r="AF873" i="13"/>
  <c r="AF874" i="13"/>
  <c r="AF875" i="13"/>
  <c r="AF876" i="13"/>
  <c r="AF877" i="13"/>
  <c r="AF878" i="13"/>
  <c r="AF879" i="13"/>
  <c r="AF880" i="13"/>
  <c r="AF881" i="13"/>
  <c r="AF882" i="13"/>
  <c r="AF883" i="13"/>
  <c r="AF884" i="13"/>
  <c r="AF885" i="13"/>
  <c r="AF886" i="13"/>
  <c r="AF887" i="13"/>
  <c r="AF888" i="13"/>
  <c r="AF889" i="13"/>
  <c r="AF890" i="13"/>
  <c r="AF891" i="13"/>
  <c r="AF892" i="13"/>
  <c r="AF893" i="13"/>
  <c r="AF894" i="13"/>
  <c r="AF895" i="13"/>
  <c r="AF896" i="13"/>
  <c r="AF897" i="13"/>
  <c r="AF898" i="13"/>
  <c r="AF899" i="13"/>
  <c r="AF900" i="13"/>
  <c r="AF901" i="13"/>
  <c r="AF902" i="13"/>
  <c r="AF903" i="13"/>
  <c r="AF904" i="13"/>
  <c r="AF905" i="13"/>
  <c r="AF906" i="13"/>
  <c r="AF907" i="13"/>
  <c r="AF908" i="13"/>
  <c r="AF909" i="13"/>
  <c r="AF910" i="13"/>
  <c r="AF911" i="13"/>
  <c r="AF912" i="13"/>
  <c r="AF913" i="13"/>
  <c r="AF914" i="13"/>
  <c r="AF915" i="13"/>
  <c r="AF916" i="13"/>
  <c r="AF917" i="13"/>
  <c r="AF918" i="13"/>
  <c r="AF919" i="13"/>
  <c r="AF920" i="13"/>
  <c r="AF921" i="13"/>
  <c r="AF922" i="13"/>
  <c r="AF923" i="13"/>
  <c r="AF924" i="13"/>
  <c r="AF925" i="13"/>
  <c r="AF926" i="13"/>
  <c r="AF927" i="13"/>
  <c r="AF928" i="13"/>
  <c r="AF929" i="13"/>
  <c r="AF930" i="13"/>
  <c r="AF931" i="13"/>
  <c r="AF932" i="13"/>
  <c r="AF933" i="13"/>
  <c r="AF934" i="13"/>
  <c r="AF935" i="13"/>
  <c r="AF936" i="13"/>
  <c r="AF937" i="13"/>
  <c r="AF938" i="13"/>
  <c r="AF939" i="13"/>
  <c r="AF940" i="13"/>
  <c r="AF941" i="13"/>
  <c r="AF942" i="13"/>
  <c r="AF943" i="13"/>
  <c r="AF944" i="13"/>
  <c r="AF945" i="13"/>
  <c r="AF946" i="13"/>
  <c r="AF947" i="13"/>
  <c r="AF948" i="13"/>
  <c r="AF949" i="13"/>
  <c r="AF950" i="13"/>
  <c r="AF951" i="13"/>
  <c r="AF952" i="13"/>
  <c r="AF953" i="13"/>
  <c r="AF954" i="13"/>
  <c r="AF955" i="13"/>
  <c r="AF956" i="13"/>
  <c r="AF957" i="13"/>
  <c r="AF958" i="13"/>
  <c r="AF959" i="13"/>
  <c r="AF960" i="13"/>
  <c r="AF961" i="13"/>
  <c r="AF962" i="13"/>
  <c r="AF963" i="13"/>
  <c r="AF964" i="13"/>
  <c r="AF965" i="13"/>
  <c r="AF966" i="13"/>
  <c r="AF967" i="13"/>
  <c r="AF968" i="13"/>
  <c r="AF969" i="13"/>
  <c r="AF970" i="13"/>
  <c r="AF971" i="13"/>
  <c r="AF972" i="13"/>
  <c r="AF973" i="13"/>
  <c r="AF974" i="13"/>
  <c r="AF975" i="13"/>
  <c r="AF976" i="13"/>
  <c r="AF977" i="13"/>
  <c r="AF978" i="13"/>
  <c r="AF979" i="13"/>
  <c r="AF980" i="13"/>
  <c r="AF981" i="13"/>
  <c r="AF982" i="13"/>
  <c r="AF983" i="13"/>
  <c r="AF984" i="13"/>
  <c r="AF985" i="13"/>
  <c r="AF986" i="13"/>
  <c r="AF987" i="13"/>
  <c r="AF988" i="13"/>
  <c r="AF989" i="13"/>
  <c r="AF990" i="13"/>
  <c r="AF991" i="13"/>
  <c r="AF992" i="13"/>
  <c r="AF993" i="13"/>
  <c r="AF994" i="13"/>
  <c r="AF995" i="13"/>
  <c r="AF996" i="13"/>
  <c r="AF997" i="13"/>
  <c r="AF998" i="13"/>
  <c r="AF999" i="13"/>
  <c r="AF1000" i="13"/>
  <c r="AF1001" i="13"/>
  <c r="AF1002" i="13"/>
  <c r="AF1003" i="13"/>
  <c r="AF1004" i="13"/>
  <c r="AF1005" i="13"/>
  <c r="AF1006" i="13"/>
  <c r="AF1007" i="13"/>
  <c r="AF1008" i="13"/>
  <c r="AF1009" i="13"/>
  <c r="AF1010" i="13"/>
  <c r="AF1011" i="13"/>
  <c r="AF1012" i="13"/>
  <c r="AF1013" i="13"/>
  <c r="AF1014" i="13"/>
  <c r="AF1015" i="13"/>
  <c r="AF1016" i="13"/>
  <c r="AF1017" i="13"/>
  <c r="AF1018" i="13"/>
  <c r="AF1019" i="13"/>
  <c r="AF1020" i="13"/>
  <c r="AF1021" i="13"/>
  <c r="AF1022" i="13"/>
  <c r="AF1023" i="13"/>
  <c r="AF1024" i="13"/>
  <c r="AF1025" i="13"/>
  <c r="AF1026" i="13"/>
  <c r="AF1027" i="13"/>
  <c r="AF1028" i="13"/>
  <c r="AF1029" i="13"/>
  <c r="AF1030" i="13"/>
  <c r="AF1031" i="13"/>
  <c r="AF1032" i="13"/>
  <c r="AF1033" i="13"/>
  <c r="AF1034" i="13"/>
  <c r="AF1035" i="13"/>
  <c r="AF1036" i="13"/>
  <c r="AF1037" i="13"/>
  <c r="AF1038" i="13"/>
  <c r="AF1039" i="13"/>
  <c r="AF1040" i="13"/>
  <c r="AF1041" i="13"/>
  <c r="AF1042" i="13"/>
  <c r="AF1043" i="13"/>
  <c r="AF1044" i="13"/>
  <c r="AF1045" i="13"/>
  <c r="AF1046" i="13"/>
  <c r="AF1047" i="13"/>
  <c r="AF1048" i="13"/>
  <c r="AF1049" i="13"/>
  <c r="AF1050" i="13"/>
  <c r="AF1051" i="13"/>
  <c r="AF1052" i="13"/>
  <c r="AF1053" i="13"/>
  <c r="AF1054" i="13"/>
  <c r="AF1055" i="13"/>
  <c r="AF1056" i="13"/>
  <c r="AG4" i="13"/>
  <c r="AG5" i="13" s="1"/>
  <c r="AG6" i="13" s="1"/>
  <c r="AG7" i="13" s="1"/>
  <c r="AG8" i="13"/>
  <c r="AG9" i="13" s="1"/>
  <c r="AG10" i="13" s="1"/>
  <c r="AG11" i="13" s="1"/>
  <c r="AG12" i="13" s="1"/>
  <c r="AG13" i="13" s="1"/>
  <c r="AG14" i="13" s="1"/>
  <c r="AG15" i="13" s="1"/>
  <c r="AG16" i="13" s="1"/>
  <c r="AG17" i="13" s="1"/>
  <c r="AG18" i="13" s="1"/>
  <c r="AG19" i="13" s="1"/>
  <c r="AG20" i="13" s="1"/>
  <c r="AG21" i="13" s="1"/>
  <c r="AG22" i="13" s="1"/>
  <c r="AG23" i="13" s="1"/>
  <c r="AG24" i="13" s="1"/>
  <c r="AG25" i="13" s="1"/>
  <c r="AG26" i="13" s="1"/>
  <c r="AG27" i="13" s="1"/>
  <c r="AG28" i="13" s="1"/>
  <c r="AG29" i="13" s="1"/>
  <c r="AG30" i="13" s="1"/>
  <c r="AG31" i="13" s="1"/>
  <c r="AG32" i="13" s="1"/>
  <c r="AG33" i="13" s="1"/>
  <c r="AG34" i="13" s="1"/>
  <c r="AG35" i="13" s="1"/>
  <c r="AG36" i="13" s="1"/>
  <c r="AG37" i="13" s="1"/>
  <c r="AG38" i="13" s="1"/>
  <c r="AG39" i="13" s="1"/>
  <c r="AG40" i="13" s="1"/>
  <c r="AG41" i="13" s="1"/>
  <c r="AG42" i="13" s="1"/>
  <c r="AG43" i="13" s="1"/>
  <c r="AG44" i="13" s="1"/>
  <c r="AG45" i="13" s="1"/>
  <c r="AG46" i="13" s="1"/>
  <c r="AG47" i="13" s="1"/>
  <c r="AG48" i="13" s="1"/>
  <c r="AG49" i="13" s="1"/>
  <c r="AG50" i="13" s="1"/>
  <c r="AG51" i="13" s="1"/>
  <c r="AG52" i="13" s="1"/>
  <c r="AG53" i="13" s="1"/>
  <c r="AG54" i="13" s="1"/>
  <c r="AG55" i="13" s="1"/>
  <c r="AG56" i="13" s="1"/>
  <c r="AG57" i="13" s="1"/>
  <c r="AG58" i="13" s="1"/>
  <c r="AG59" i="13" s="1"/>
  <c r="AG60" i="13" s="1"/>
  <c r="AG61" i="13" s="1"/>
  <c r="AG62" i="13" s="1"/>
  <c r="AG63" i="13" s="1"/>
  <c r="AG64" i="13" s="1"/>
  <c r="AG65" i="13" s="1"/>
  <c r="AG66" i="13" s="1"/>
  <c r="AG67" i="13" s="1"/>
  <c r="AG68" i="13" s="1"/>
  <c r="AG69" i="13" s="1"/>
  <c r="AG70" i="13" s="1"/>
  <c r="AG71" i="13" s="1"/>
  <c r="AG72" i="13" s="1"/>
  <c r="AG73" i="13" s="1"/>
  <c r="AG74" i="13" s="1"/>
  <c r="AG75" i="13" s="1"/>
  <c r="AG76" i="13" s="1"/>
  <c r="AG77" i="13" s="1"/>
  <c r="AG78" i="13" s="1"/>
  <c r="AG79" i="13" s="1"/>
  <c r="AG80" i="13" s="1"/>
  <c r="AG81" i="13" s="1"/>
  <c r="AG82" i="13" s="1"/>
  <c r="AG83" i="13" s="1"/>
  <c r="AG84" i="13" s="1"/>
  <c r="AG85" i="13" s="1"/>
  <c r="AG86" i="13" s="1"/>
  <c r="AG87" i="13" s="1"/>
  <c r="AG88" i="13" s="1"/>
  <c r="AG89" i="13" s="1"/>
  <c r="AG90" i="13" s="1"/>
  <c r="AG91" i="13" s="1"/>
  <c r="AG92" i="13" s="1"/>
  <c r="AG93" i="13" s="1"/>
  <c r="AG94" i="13" s="1"/>
  <c r="AG95" i="13" s="1"/>
  <c r="AG96" i="13" s="1"/>
  <c r="AG97" i="13" s="1"/>
  <c r="AG98" i="13" s="1"/>
  <c r="AG99" i="13" s="1"/>
  <c r="AG100" i="13" s="1"/>
  <c r="AG101" i="13" s="1"/>
  <c r="AG102" i="13" s="1"/>
  <c r="AG103" i="13" s="1"/>
  <c r="AG104" i="13" s="1"/>
  <c r="AG105" i="13" s="1"/>
  <c r="AG106" i="13" s="1"/>
  <c r="AG107" i="13" s="1"/>
  <c r="AG108" i="13" s="1"/>
  <c r="AG109" i="13" s="1"/>
  <c r="AG110" i="13" s="1"/>
  <c r="AG111" i="13" s="1"/>
  <c r="AG112" i="13" s="1"/>
  <c r="AG113" i="13" s="1"/>
  <c r="AG114" i="13" s="1"/>
  <c r="AG115" i="13" s="1"/>
  <c r="AG116" i="13" s="1"/>
  <c r="AG117" i="13" s="1"/>
  <c r="AG118" i="13" s="1"/>
  <c r="AG119" i="13" s="1"/>
  <c r="AG120" i="13" s="1"/>
  <c r="AG121" i="13" s="1"/>
  <c r="AG122" i="13" s="1"/>
  <c r="AG123" i="13" s="1"/>
  <c r="AG124" i="13" s="1"/>
  <c r="AG125" i="13" s="1"/>
  <c r="AG126" i="13" s="1"/>
  <c r="AG127" i="13" s="1"/>
  <c r="AG128" i="13" s="1"/>
  <c r="AG129" i="13" s="1"/>
  <c r="AG130" i="13" s="1"/>
  <c r="AG131" i="13" s="1"/>
  <c r="AG132" i="13" s="1"/>
  <c r="AG133" i="13" s="1"/>
  <c r="AG134" i="13" s="1"/>
  <c r="AG135" i="13" s="1"/>
  <c r="AG136" i="13" s="1"/>
  <c r="AG137" i="13" s="1"/>
  <c r="AG138" i="13" s="1"/>
  <c r="AG139" i="13" s="1"/>
  <c r="AG140" i="13" s="1"/>
  <c r="AG141" i="13" s="1"/>
  <c r="AG142" i="13" s="1"/>
  <c r="AG143" i="13" s="1"/>
  <c r="AG144" i="13" s="1"/>
  <c r="AG145" i="13" s="1"/>
  <c r="AG146" i="13" s="1"/>
  <c r="AG147" i="13" s="1"/>
  <c r="AG148" i="13" s="1"/>
  <c r="AG149" i="13" s="1"/>
  <c r="AG150" i="13" s="1"/>
  <c r="AG151" i="13" s="1"/>
  <c r="AG152" i="13" s="1"/>
  <c r="AG153" i="13" s="1"/>
  <c r="AG154" i="13" s="1"/>
  <c r="AG155" i="13" s="1"/>
  <c r="AG156" i="13" s="1"/>
  <c r="AG157" i="13" s="1"/>
  <c r="AG158" i="13" s="1"/>
  <c r="AG159" i="13" s="1"/>
  <c r="AG160" i="13" s="1"/>
  <c r="AG161" i="13" s="1"/>
  <c r="AG162" i="13" s="1"/>
  <c r="AG163" i="13" s="1"/>
  <c r="AG164" i="13" s="1"/>
  <c r="AG165" i="13" s="1"/>
  <c r="AG166" i="13" s="1"/>
  <c r="AG167" i="13" s="1"/>
  <c r="AG168" i="13" s="1"/>
  <c r="AG169" i="13" s="1"/>
  <c r="AG170" i="13" s="1"/>
  <c r="AG171" i="13" s="1"/>
  <c r="AG172" i="13" s="1"/>
  <c r="AG173" i="13" s="1"/>
  <c r="AG174" i="13" s="1"/>
  <c r="AG175" i="13" s="1"/>
  <c r="AG176" i="13" s="1"/>
  <c r="AG177" i="13" s="1"/>
  <c r="AG178" i="13" s="1"/>
  <c r="AG179" i="13" s="1"/>
  <c r="AG180" i="13" s="1"/>
  <c r="AG181" i="13" s="1"/>
  <c r="AG182" i="13" s="1"/>
  <c r="AG183" i="13" s="1"/>
  <c r="AG184" i="13" s="1"/>
  <c r="AG185" i="13" s="1"/>
  <c r="AG186" i="13" s="1"/>
  <c r="AG187" i="13" s="1"/>
  <c r="AG188" i="13" s="1"/>
  <c r="AG189" i="13" s="1"/>
  <c r="AG190" i="13" s="1"/>
  <c r="AG191" i="13" s="1"/>
  <c r="AG192" i="13" s="1"/>
  <c r="AG193" i="13" s="1"/>
  <c r="AG194" i="13" s="1"/>
  <c r="AG195" i="13" s="1"/>
  <c r="AG196" i="13" s="1"/>
  <c r="AG197" i="13" s="1"/>
  <c r="AG198" i="13" s="1"/>
  <c r="AG199" i="13" s="1"/>
  <c r="AG200" i="13" s="1"/>
  <c r="AG201" i="13" s="1"/>
  <c r="AG202" i="13" s="1"/>
  <c r="AG203" i="13" s="1"/>
  <c r="AG204" i="13" s="1"/>
  <c r="AG205" i="13" s="1"/>
  <c r="AG206" i="13" s="1"/>
  <c r="AG207" i="13" s="1"/>
  <c r="AG208" i="13" s="1"/>
  <c r="AG209" i="13" s="1"/>
  <c r="AG210" i="13" s="1"/>
  <c r="AG211" i="13" s="1"/>
  <c r="AG212" i="13" s="1"/>
  <c r="AG213" i="13" s="1"/>
  <c r="AG214" i="13" s="1"/>
  <c r="AG215" i="13" s="1"/>
  <c r="AG216" i="13" s="1"/>
  <c r="AG217" i="13" s="1"/>
  <c r="AG218" i="13" s="1"/>
  <c r="AG219" i="13" s="1"/>
  <c r="AG220" i="13" s="1"/>
  <c r="AG221" i="13" s="1"/>
  <c r="AG222" i="13" s="1"/>
  <c r="AG223" i="13" s="1"/>
  <c r="AG224" i="13" s="1"/>
  <c r="AG225" i="13" s="1"/>
  <c r="AG226" i="13" s="1"/>
  <c r="AG227" i="13" s="1"/>
  <c r="AG228" i="13" s="1"/>
  <c r="AG229" i="13" s="1"/>
  <c r="AG230" i="13" s="1"/>
  <c r="AG231" i="13" s="1"/>
  <c r="AG232" i="13" s="1"/>
  <c r="AG233" i="13" s="1"/>
  <c r="AG234" i="13" s="1"/>
  <c r="AG235" i="13" s="1"/>
  <c r="AG236" i="13" s="1"/>
  <c r="AG237" i="13" s="1"/>
  <c r="AG238" i="13" s="1"/>
  <c r="AG239" i="13" s="1"/>
  <c r="AG240" i="13" s="1"/>
  <c r="AG241" i="13" s="1"/>
  <c r="AG242" i="13" s="1"/>
  <c r="AG243" i="13" s="1"/>
  <c r="AG244" i="13" s="1"/>
  <c r="AG245" i="13" s="1"/>
  <c r="AG246" i="13" s="1"/>
  <c r="AG247" i="13" s="1"/>
  <c r="AG248" i="13" s="1"/>
  <c r="AG249" i="13" s="1"/>
  <c r="AG250" i="13" s="1"/>
  <c r="AG251" i="13" s="1"/>
  <c r="AG252" i="13" s="1"/>
  <c r="AG253" i="13" s="1"/>
  <c r="AG254" i="13" s="1"/>
  <c r="AG255" i="13" s="1"/>
  <c r="AG256" i="13" s="1"/>
  <c r="AG257" i="13" s="1"/>
  <c r="AG258" i="13" s="1"/>
  <c r="AG259" i="13" s="1"/>
  <c r="AG260" i="13" s="1"/>
  <c r="AG261" i="13" s="1"/>
  <c r="AG262" i="13" s="1"/>
  <c r="AG263" i="13" s="1"/>
  <c r="AG264" i="13" s="1"/>
  <c r="AG265" i="13" s="1"/>
  <c r="AG266" i="13" s="1"/>
  <c r="AG267" i="13" s="1"/>
  <c r="AG268" i="13" s="1"/>
  <c r="AG269" i="13" s="1"/>
  <c r="AG270" i="13" s="1"/>
  <c r="AG271" i="13" s="1"/>
  <c r="AG272" i="13" s="1"/>
  <c r="AG273" i="13" s="1"/>
  <c r="AG274" i="13" s="1"/>
  <c r="AG275" i="13" s="1"/>
  <c r="AG276" i="13" s="1"/>
  <c r="AG277" i="13" s="1"/>
  <c r="AG278" i="13" s="1"/>
  <c r="AG279" i="13" s="1"/>
  <c r="AG280" i="13" s="1"/>
  <c r="AG281" i="13" s="1"/>
  <c r="AG282" i="13" s="1"/>
  <c r="AG283" i="13" s="1"/>
  <c r="AG284" i="13" s="1"/>
  <c r="AG285" i="13" s="1"/>
  <c r="AG286" i="13" s="1"/>
  <c r="AG287" i="13" s="1"/>
  <c r="AG288" i="13" s="1"/>
  <c r="AG289" i="13" s="1"/>
  <c r="AG290" i="13" s="1"/>
  <c r="AG291" i="13" s="1"/>
  <c r="AG292" i="13" s="1"/>
  <c r="AG293" i="13" s="1"/>
  <c r="AG294" i="13" s="1"/>
  <c r="AG295" i="13" s="1"/>
  <c r="AG296" i="13" s="1"/>
  <c r="AG297" i="13" s="1"/>
  <c r="AG298" i="13" s="1"/>
  <c r="AG299" i="13" s="1"/>
  <c r="AG300" i="13" s="1"/>
  <c r="AG301" i="13" s="1"/>
  <c r="AG302" i="13" s="1"/>
  <c r="AG303" i="13" s="1"/>
  <c r="AG304" i="13" s="1"/>
  <c r="AG305" i="13" s="1"/>
  <c r="AG306" i="13" s="1"/>
  <c r="AG307" i="13" s="1"/>
  <c r="AG308" i="13" s="1"/>
  <c r="AG309" i="13" s="1"/>
  <c r="AG310" i="13" s="1"/>
  <c r="AG311" i="13" s="1"/>
  <c r="AG312" i="13" s="1"/>
  <c r="AG313" i="13" s="1"/>
  <c r="AG314" i="13" s="1"/>
  <c r="AG315" i="13" s="1"/>
  <c r="AG316" i="13" s="1"/>
  <c r="AG317" i="13" s="1"/>
  <c r="AG318" i="13" s="1"/>
  <c r="AG319" i="13" s="1"/>
  <c r="AG320" i="13" s="1"/>
  <c r="AG321" i="13" s="1"/>
  <c r="AG322" i="13" s="1"/>
  <c r="AG323" i="13" s="1"/>
  <c r="AG324" i="13" s="1"/>
  <c r="AG325" i="13" s="1"/>
  <c r="AG326" i="13" s="1"/>
  <c r="AG327" i="13" s="1"/>
  <c r="AG328" i="13" s="1"/>
  <c r="AG329" i="13" s="1"/>
  <c r="AG330" i="13" s="1"/>
  <c r="AG331" i="13" s="1"/>
  <c r="AG332" i="13" s="1"/>
  <c r="AG333" i="13" s="1"/>
  <c r="AG334" i="13" s="1"/>
  <c r="AG335" i="13" s="1"/>
  <c r="AG336" i="13" s="1"/>
  <c r="AG337" i="13" s="1"/>
  <c r="AG338" i="13" s="1"/>
  <c r="AG339" i="13" s="1"/>
  <c r="AG340" i="13" s="1"/>
  <c r="AG341" i="13" s="1"/>
  <c r="AG342" i="13" s="1"/>
  <c r="AG343" i="13" s="1"/>
  <c r="AG344" i="13" s="1"/>
  <c r="AG345" i="13" s="1"/>
  <c r="AG346" i="13" s="1"/>
  <c r="AG347" i="13" s="1"/>
  <c r="AG348" i="13" s="1"/>
  <c r="AG349" i="13" s="1"/>
  <c r="AG350" i="13" s="1"/>
  <c r="AG351" i="13" s="1"/>
  <c r="AG352" i="13" s="1"/>
  <c r="AG353" i="13" s="1"/>
  <c r="AG354" i="13" s="1"/>
  <c r="AG355" i="13" s="1"/>
  <c r="AG356" i="13" s="1"/>
  <c r="AG357" i="13" s="1"/>
  <c r="AG358" i="13" s="1"/>
  <c r="AG359" i="13" s="1"/>
  <c r="AG360" i="13" s="1"/>
  <c r="AG361" i="13" s="1"/>
  <c r="AG362" i="13" s="1"/>
  <c r="AG363" i="13" s="1"/>
  <c r="AG364" i="13" s="1"/>
  <c r="AG365" i="13" s="1"/>
  <c r="AG366" i="13" s="1"/>
  <c r="AG367" i="13" s="1"/>
  <c r="AG368" i="13" s="1"/>
  <c r="AG369" i="13" s="1"/>
  <c r="AG370" i="13" s="1"/>
  <c r="AG371" i="13" s="1"/>
  <c r="AG372" i="13" s="1"/>
  <c r="AG373" i="13" s="1"/>
  <c r="AG374" i="13" s="1"/>
  <c r="AG375" i="13" s="1"/>
  <c r="AG376" i="13" s="1"/>
  <c r="AG377" i="13" s="1"/>
  <c r="AG378" i="13" s="1"/>
  <c r="AG379" i="13" s="1"/>
  <c r="AG380" i="13" s="1"/>
  <c r="AG381" i="13" s="1"/>
  <c r="AG382" i="13" s="1"/>
  <c r="AG383" i="13" s="1"/>
  <c r="AG384" i="13" s="1"/>
  <c r="AG385" i="13" s="1"/>
  <c r="AG386" i="13" s="1"/>
  <c r="AG387" i="13" s="1"/>
  <c r="AG388" i="13" s="1"/>
  <c r="AG389" i="13" s="1"/>
  <c r="AG390" i="13" s="1"/>
  <c r="AG391" i="13" s="1"/>
  <c r="AG392" i="13" s="1"/>
  <c r="AG393" i="13" s="1"/>
  <c r="AG394" i="13" s="1"/>
  <c r="AG395" i="13" s="1"/>
  <c r="AG396" i="13" s="1"/>
  <c r="AG397" i="13" s="1"/>
  <c r="AG398" i="13" s="1"/>
  <c r="AG399" i="13" s="1"/>
  <c r="AG400" i="13" s="1"/>
  <c r="AG401" i="13" s="1"/>
  <c r="AG402" i="13" s="1"/>
  <c r="AG403" i="13" s="1"/>
  <c r="AG404" i="13" s="1"/>
  <c r="AG405" i="13" s="1"/>
  <c r="AG406" i="13" s="1"/>
  <c r="AG407" i="13" s="1"/>
  <c r="AG408" i="13" s="1"/>
  <c r="AG409" i="13" s="1"/>
  <c r="AG410" i="13" s="1"/>
  <c r="AG411" i="13" s="1"/>
  <c r="AG412" i="13" s="1"/>
  <c r="AG413" i="13" s="1"/>
  <c r="AG414" i="13" s="1"/>
  <c r="AG415" i="13" s="1"/>
  <c r="AG416" i="13" s="1"/>
  <c r="AG417" i="13" s="1"/>
  <c r="AG418" i="13" s="1"/>
  <c r="AG419" i="13" s="1"/>
  <c r="AG420" i="13" s="1"/>
  <c r="AG421" i="13" s="1"/>
  <c r="AG422" i="13" s="1"/>
  <c r="AG423" i="13" s="1"/>
  <c r="AG424" i="13" s="1"/>
  <c r="AG425" i="13" s="1"/>
  <c r="AG426" i="13" s="1"/>
  <c r="AG427" i="13" s="1"/>
  <c r="AG428" i="13" s="1"/>
  <c r="AG429" i="13" s="1"/>
  <c r="AG430" i="13" s="1"/>
  <c r="AG431" i="13" s="1"/>
  <c r="AG432" i="13" s="1"/>
  <c r="AG433" i="13" s="1"/>
  <c r="AG434" i="13" s="1"/>
  <c r="AG435" i="13" s="1"/>
  <c r="AG436" i="13" s="1"/>
  <c r="AG437" i="13" s="1"/>
  <c r="AG438" i="13" s="1"/>
  <c r="AG439" i="13" s="1"/>
  <c r="AG440" i="13" s="1"/>
  <c r="AG441" i="13" s="1"/>
  <c r="AG442" i="13" s="1"/>
  <c r="AG443" i="13" s="1"/>
  <c r="AG444" i="13" s="1"/>
  <c r="AG445" i="13" s="1"/>
  <c r="AG446" i="13" s="1"/>
  <c r="AG447" i="13" s="1"/>
  <c r="AG448" i="13" s="1"/>
  <c r="AG449" i="13" s="1"/>
  <c r="AG450" i="13" s="1"/>
  <c r="AG451" i="13" s="1"/>
  <c r="AG452" i="13" s="1"/>
  <c r="AG453" i="13" s="1"/>
  <c r="AG454" i="13" s="1"/>
  <c r="AG455" i="13" s="1"/>
  <c r="AG456" i="13" s="1"/>
  <c r="AG457" i="13" s="1"/>
  <c r="AG458" i="13" s="1"/>
  <c r="AG459" i="13" s="1"/>
  <c r="AG460" i="13" s="1"/>
  <c r="AG461" i="13" s="1"/>
  <c r="AG462" i="13" s="1"/>
  <c r="AG463" i="13" s="1"/>
  <c r="AG464" i="13" s="1"/>
  <c r="AG465" i="13" s="1"/>
  <c r="AG466" i="13" s="1"/>
  <c r="AG467" i="13" s="1"/>
  <c r="AG468" i="13" s="1"/>
  <c r="AG469" i="13" s="1"/>
  <c r="AG470" i="13" s="1"/>
  <c r="AG471" i="13" s="1"/>
  <c r="AG472" i="13" s="1"/>
  <c r="AG473" i="13" s="1"/>
  <c r="AG474" i="13" s="1"/>
  <c r="AG475" i="13" s="1"/>
  <c r="AG476" i="13" s="1"/>
  <c r="AG477" i="13" s="1"/>
  <c r="AG478" i="13" s="1"/>
  <c r="AG479" i="13" s="1"/>
  <c r="AG480" i="13" s="1"/>
  <c r="AG481" i="13" s="1"/>
  <c r="AG482" i="13" s="1"/>
  <c r="AG483" i="13" s="1"/>
  <c r="AG484" i="13" s="1"/>
  <c r="AG485" i="13" s="1"/>
  <c r="AG486" i="13" s="1"/>
  <c r="AG487" i="13" s="1"/>
  <c r="AG488" i="13" s="1"/>
  <c r="AG489" i="13" s="1"/>
  <c r="AG490" i="13" s="1"/>
  <c r="AG491" i="13" s="1"/>
  <c r="AG492" i="13" s="1"/>
  <c r="AG493" i="13" s="1"/>
  <c r="AG494" i="13" s="1"/>
  <c r="AG495" i="13" s="1"/>
  <c r="AG496" i="13" s="1"/>
  <c r="AG497" i="13" s="1"/>
  <c r="AG498" i="13" s="1"/>
  <c r="AG499" i="13" s="1"/>
  <c r="AG500" i="13" s="1"/>
  <c r="AG501" i="13" s="1"/>
  <c r="AG502" i="13" s="1"/>
  <c r="AG503" i="13" s="1"/>
  <c r="AG504" i="13" s="1"/>
  <c r="AG505" i="13" s="1"/>
  <c r="AG506" i="13" s="1"/>
  <c r="AG507" i="13" s="1"/>
  <c r="AG508" i="13" s="1"/>
  <c r="AG509" i="13" s="1"/>
  <c r="AG510" i="13" s="1"/>
  <c r="AG511" i="13" s="1"/>
  <c r="AG512" i="13" s="1"/>
  <c r="AG513" i="13" s="1"/>
  <c r="AG514" i="13" s="1"/>
  <c r="AG515" i="13" s="1"/>
  <c r="AG516" i="13" s="1"/>
  <c r="AG517" i="13" s="1"/>
  <c r="AG518" i="13" s="1"/>
  <c r="AG519" i="13" s="1"/>
  <c r="AG520" i="13" s="1"/>
  <c r="AG521" i="13" s="1"/>
  <c r="AG522" i="13" s="1"/>
  <c r="AG523" i="13" s="1"/>
  <c r="AG524" i="13" s="1"/>
  <c r="AG525" i="13" s="1"/>
  <c r="AG526" i="13" s="1"/>
  <c r="AG527" i="13" s="1"/>
  <c r="AG528" i="13" s="1"/>
  <c r="AG529" i="13" s="1"/>
  <c r="AG530" i="13" s="1"/>
  <c r="AG531" i="13" s="1"/>
  <c r="AG532" i="13" s="1"/>
  <c r="AG533" i="13" s="1"/>
  <c r="AG534" i="13" s="1"/>
  <c r="AG535" i="13" s="1"/>
  <c r="AG536" i="13" s="1"/>
  <c r="AG537" i="13" s="1"/>
  <c r="AG538" i="13" s="1"/>
  <c r="AG539" i="13" s="1"/>
  <c r="AG540" i="13" s="1"/>
  <c r="AG541" i="13" s="1"/>
  <c r="AG542" i="13" s="1"/>
  <c r="AG543" i="13" s="1"/>
  <c r="AG544" i="13" s="1"/>
  <c r="AG545" i="13" s="1"/>
  <c r="AG546" i="13" s="1"/>
  <c r="AG547" i="13" s="1"/>
  <c r="AG548" i="13" s="1"/>
  <c r="AG549" i="13" s="1"/>
  <c r="AG550" i="13" s="1"/>
  <c r="AG551" i="13" s="1"/>
  <c r="AG552" i="13" s="1"/>
  <c r="AG553" i="13" s="1"/>
  <c r="AG554" i="13" s="1"/>
  <c r="AG555" i="13" s="1"/>
  <c r="AG556" i="13" s="1"/>
  <c r="AG557" i="13" s="1"/>
  <c r="AG558" i="13" s="1"/>
  <c r="AG559" i="13" s="1"/>
  <c r="AG560" i="13" s="1"/>
  <c r="AG561" i="13" s="1"/>
  <c r="AG562" i="13" s="1"/>
  <c r="AG563" i="13" s="1"/>
  <c r="AG564" i="13" s="1"/>
  <c r="AG565" i="13" s="1"/>
  <c r="AG566" i="13" s="1"/>
  <c r="AG567" i="13" s="1"/>
  <c r="AG568" i="13" s="1"/>
  <c r="AG569" i="13" s="1"/>
  <c r="AG570" i="13" s="1"/>
  <c r="AG571" i="13" s="1"/>
  <c r="AG572" i="13" s="1"/>
  <c r="AG573" i="13" s="1"/>
  <c r="AG574" i="13" s="1"/>
  <c r="AG575" i="13" s="1"/>
  <c r="AG576" i="13" s="1"/>
  <c r="AG577" i="13" s="1"/>
  <c r="AG578" i="13" s="1"/>
  <c r="AG579" i="13" s="1"/>
  <c r="AG580" i="13" s="1"/>
  <c r="AG581" i="13" s="1"/>
  <c r="AG582" i="13" s="1"/>
  <c r="AG583" i="13" s="1"/>
  <c r="AG584" i="13" s="1"/>
  <c r="AG585" i="13" s="1"/>
  <c r="AG586" i="13" s="1"/>
  <c r="AG587" i="13" s="1"/>
  <c r="AG588" i="13" s="1"/>
  <c r="AG589" i="13" s="1"/>
  <c r="AG590" i="13" s="1"/>
  <c r="AG591" i="13" s="1"/>
  <c r="AG592" i="13" s="1"/>
  <c r="AG593" i="13" s="1"/>
  <c r="AG594" i="13" s="1"/>
  <c r="AG595" i="13" s="1"/>
  <c r="AG596" i="13" s="1"/>
  <c r="AG597" i="13" s="1"/>
  <c r="AG598" i="13" s="1"/>
  <c r="AG599" i="13" s="1"/>
  <c r="AG600" i="13" s="1"/>
  <c r="AG601" i="13" s="1"/>
  <c r="AG602" i="13" s="1"/>
  <c r="AG603" i="13" s="1"/>
  <c r="AG604" i="13" s="1"/>
  <c r="AG605" i="13" s="1"/>
  <c r="AG606" i="13" s="1"/>
  <c r="AG607" i="13" s="1"/>
  <c r="AG608" i="13" s="1"/>
  <c r="AG609" i="13" s="1"/>
  <c r="AG610" i="13" s="1"/>
  <c r="AG611" i="13" s="1"/>
  <c r="AG612" i="13" s="1"/>
  <c r="AG613" i="13" s="1"/>
  <c r="AG614" i="13" s="1"/>
  <c r="AG615" i="13" s="1"/>
  <c r="AG616" i="13" s="1"/>
  <c r="AG617" i="13" s="1"/>
  <c r="AG618" i="13" s="1"/>
  <c r="AG619" i="13" s="1"/>
  <c r="AG620" i="13" s="1"/>
  <c r="AG621" i="13" s="1"/>
  <c r="AG622" i="13" s="1"/>
  <c r="AG623" i="13" s="1"/>
  <c r="AG624" i="13" s="1"/>
  <c r="AG625" i="13" s="1"/>
  <c r="AG626" i="13" s="1"/>
  <c r="AG627" i="13" s="1"/>
  <c r="AG628" i="13" s="1"/>
  <c r="AG629" i="13" s="1"/>
  <c r="AG630" i="13" s="1"/>
  <c r="AG631" i="13" s="1"/>
  <c r="AG632" i="13" s="1"/>
  <c r="AG633" i="13" s="1"/>
  <c r="AG634" i="13" s="1"/>
  <c r="AG635" i="13" s="1"/>
  <c r="AG636" i="13" s="1"/>
  <c r="AG637" i="13" s="1"/>
  <c r="AG638" i="13" s="1"/>
  <c r="AG639" i="13" s="1"/>
  <c r="AG640" i="13" s="1"/>
  <c r="AG641" i="13" s="1"/>
  <c r="AG642" i="13" s="1"/>
  <c r="AG643" i="13" s="1"/>
  <c r="AG644" i="13" s="1"/>
  <c r="AG645" i="13" s="1"/>
  <c r="AG646" i="13" s="1"/>
  <c r="AG647" i="13" s="1"/>
  <c r="AG648" i="13" s="1"/>
  <c r="AG649" i="13" s="1"/>
  <c r="AG650" i="13" s="1"/>
  <c r="AG651" i="13" s="1"/>
  <c r="AG652" i="13" s="1"/>
  <c r="AG653" i="13" s="1"/>
  <c r="AG654" i="13" s="1"/>
  <c r="AG655" i="13" s="1"/>
  <c r="AG656" i="13" s="1"/>
  <c r="AG657" i="13" s="1"/>
  <c r="AG658" i="13" s="1"/>
  <c r="AG659" i="13" s="1"/>
  <c r="AG660" i="13" s="1"/>
  <c r="AG661" i="13" s="1"/>
  <c r="AG662" i="13" s="1"/>
  <c r="AG663" i="13" s="1"/>
  <c r="AG664" i="13" s="1"/>
  <c r="AG665" i="13" s="1"/>
  <c r="AG666" i="13" s="1"/>
  <c r="AG667" i="13" s="1"/>
  <c r="AG668" i="13" s="1"/>
  <c r="AG669" i="13" s="1"/>
  <c r="AG670" i="13" s="1"/>
  <c r="AG671" i="13" s="1"/>
  <c r="AG672" i="13" s="1"/>
  <c r="AG673" i="13" s="1"/>
  <c r="AG674" i="13" s="1"/>
  <c r="AG675" i="13" s="1"/>
  <c r="AG676" i="13" s="1"/>
  <c r="AG677" i="13" s="1"/>
  <c r="AG678" i="13" s="1"/>
  <c r="AG679" i="13" s="1"/>
  <c r="AG680" i="13" s="1"/>
  <c r="AG681" i="13" s="1"/>
  <c r="AG682" i="13" s="1"/>
  <c r="AG683" i="13" s="1"/>
  <c r="AG684" i="13" s="1"/>
  <c r="AG685" i="13" s="1"/>
  <c r="AG686" i="13" s="1"/>
  <c r="AG687" i="13" s="1"/>
  <c r="AG688" i="13" s="1"/>
  <c r="AG689" i="13" s="1"/>
  <c r="AG690" i="13" s="1"/>
  <c r="AG691" i="13" s="1"/>
  <c r="AG692" i="13" s="1"/>
  <c r="AG693" i="13" s="1"/>
  <c r="AG694" i="13" s="1"/>
  <c r="AG695" i="13" s="1"/>
  <c r="AG696" i="13" s="1"/>
  <c r="AG697" i="13" s="1"/>
  <c r="AG698" i="13" s="1"/>
  <c r="AG699" i="13" s="1"/>
  <c r="AG700" i="13" s="1"/>
  <c r="AG701" i="13" s="1"/>
  <c r="AG702" i="13" s="1"/>
  <c r="AG703" i="13" s="1"/>
  <c r="AG704" i="13" s="1"/>
  <c r="AG705" i="13" s="1"/>
  <c r="AG706" i="13" s="1"/>
  <c r="AG707" i="13" s="1"/>
  <c r="AG708" i="13" s="1"/>
  <c r="AG709" i="13" s="1"/>
  <c r="AG710" i="13" s="1"/>
  <c r="AG711" i="13" s="1"/>
  <c r="AG712" i="13" s="1"/>
  <c r="AG713" i="13" s="1"/>
  <c r="AG714" i="13" s="1"/>
  <c r="AG715" i="13" s="1"/>
  <c r="AG716" i="13" s="1"/>
  <c r="AG717" i="13" s="1"/>
  <c r="AG718" i="13" s="1"/>
  <c r="AG719" i="13" s="1"/>
  <c r="AG720" i="13" s="1"/>
  <c r="AG721" i="13" s="1"/>
  <c r="AG722" i="13" s="1"/>
  <c r="AG723" i="13" s="1"/>
  <c r="AG724" i="13" s="1"/>
  <c r="AG725" i="13" s="1"/>
  <c r="AG726" i="13" s="1"/>
  <c r="AG727" i="13" s="1"/>
  <c r="AG728" i="13" s="1"/>
  <c r="AG729" i="13" s="1"/>
  <c r="AG730" i="13" s="1"/>
  <c r="AG731" i="13" s="1"/>
  <c r="AG732" i="13" s="1"/>
  <c r="AG733" i="13" s="1"/>
  <c r="AG734" i="13" s="1"/>
  <c r="AG735" i="13" s="1"/>
  <c r="AG736" i="13" s="1"/>
  <c r="AG737" i="13" s="1"/>
  <c r="AG738" i="13" s="1"/>
  <c r="AG739" i="13" s="1"/>
  <c r="AG740" i="13" s="1"/>
  <c r="AG741" i="13" s="1"/>
  <c r="AG742" i="13" s="1"/>
  <c r="AG743" i="13" s="1"/>
  <c r="AG744" i="13" s="1"/>
  <c r="AG745" i="13" s="1"/>
  <c r="AG746" i="13" s="1"/>
  <c r="AG747" i="13" s="1"/>
  <c r="AG748" i="13" s="1"/>
  <c r="AG749" i="13" s="1"/>
  <c r="AG750" i="13" s="1"/>
  <c r="AG751" i="13" s="1"/>
  <c r="AG752" i="13" s="1"/>
  <c r="AG753" i="13" s="1"/>
  <c r="AG754" i="13" s="1"/>
  <c r="AG755" i="13" s="1"/>
  <c r="AG756" i="13" s="1"/>
  <c r="AG757" i="13" s="1"/>
  <c r="AG758" i="13" s="1"/>
  <c r="AG759" i="13" s="1"/>
  <c r="AG760" i="13" s="1"/>
  <c r="AG761" i="13" s="1"/>
  <c r="AG762" i="13" s="1"/>
  <c r="AG763" i="13" s="1"/>
  <c r="AG764" i="13" s="1"/>
  <c r="AG765" i="13" s="1"/>
  <c r="AG766" i="13" s="1"/>
  <c r="AG767" i="13" s="1"/>
  <c r="AG768" i="13" s="1"/>
  <c r="AG769" i="13" s="1"/>
  <c r="AG770" i="13" s="1"/>
  <c r="AG771" i="13" s="1"/>
  <c r="AG772" i="13" s="1"/>
  <c r="AG773" i="13" s="1"/>
  <c r="AG774" i="13" s="1"/>
  <c r="AG775" i="13" s="1"/>
  <c r="AG776" i="13" s="1"/>
  <c r="AG777" i="13" s="1"/>
  <c r="AG778" i="13" s="1"/>
  <c r="AG779" i="13" s="1"/>
  <c r="AG780" i="13" s="1"/>
  <c r="AG781" i="13" s="1"/>
  <c r="AG782" i="13" s="1"/>
  <c r="AG783" i="13" s="1"/>
  <c r="AG784" i="13" s="1"/>
  <c r="AG785" i="13" s="1"/>
  <c r="AG786" i="13" s="1"/>
  <c r="AG787" i="13" s="1"/>
  <c r="AG788" i="13" s="1"/>
  <c r="AG789" i="13" s="1"/>
  <c r="AG790" i="13" s="1"/>
  <c r="AG791" i="13" s="1"/>
  <c r="AG792" i="13" s="1"/>
  <c r="AG793" i="13" s="1"/>
  <c r="AG794" i="13" s="1"/>
  <c r="AG795" i="13" s="1"/>
  <c r="AG796" i="13" s="1"/>
  <c r="AG797" i="13" s="1"/>
  <c r="AG798" i="13" s="1"/>
  <c r="AG799" i="13" s="1"/>
  <c r="AG800" i="13" s="1"/>
  <c r="AG801" i="13" s="1"/>
  <c r="AG802" i="13" s="1"/>
  <c r="AG803" i="13" s="1"/>
  <c r="AG804" i="13" s="1"/>
  <c r="AG805" i="13" s="1"/>
  <c r="AG806" i="13" s="1"/>
  <c r="AG807" i="13" s="1"/>
  <c r="AG808" i="13" s="1"/>
  <c r="AG809" i="13" s="1"/>
  <c r="AG810" i="13" s="1"/>
  <c r="AG811" i="13" s="1"/>
  <c r="AG812" i="13" s="1"/>
  <c r="AG813" i="13" s="1"/>
  <c r="AG814" i="13" s="1"/>
  <c r="AG815" i="13" s="1"/>
  <c r="AG816" i="13" s="1"/>
  <c r="AG817" i="13" s="1"/>
  <c r="AG818" i="13" s="1"/>
  <c r="AG819" i="13" s="1"/>
  <c r="AG820" i="13" s="1"/>
  <c r="AG821" i="13" s="1"/>
  <c r="AG822" i="13" s="1"/>
  <c r="AG823" i="13" s="1"/>
  <c r="AG824" i="13" s="1"/>
  <c r="AG825" i="13" s="1"/>
  <c r="AG826" i="13" s="1"/>
  <c r="AG827" i="13" s="1"/>
  <c r="AG828" i="13" s="1"/>
  <c r="AG829" i="13" s="1"/>
  <c r="AG830" i="13" s="1"/>
  <c r="AG831" i="13" s="1"/>
  <c r="AG832" i="13" s="1"/>
  <c r="AG833" i="13" s="1"/>
  <c r="AG834" i="13" s="1"/>
  <c r="AG835" i="13" s="1"/>
  <c r="AG836" i="13" s="1"/>
  <c r="AG837" i="13" s="1"/>
  <c r="AG838" i="13" s="1"/>
  <c r="AG839" i="13" s="1"/>
  <c r="AG840" i="13" s="1"/>
  <c r="AG841" i="13" s="1"/>
  <c r="AG842" i="13" s="1"/>
  <c r="AG843" i="13" s="1"/>
  <c r="AG844" i="13" s="1"/>
  <c r="AG845" i="13" s="1"/>
  <c r="AG846" i="13" s="1"/>
  <c r="AG847" i="13" s="1"/>
  <c r="AG848" i="13" s="1"/>
  <c r="AG849" i="13" s="1"/>
  <c r="AG850" i="13" s="1"/>
  <c r="AG851" i="13" s="1"/>
  <c r="AG852" i="13" s="1"/>
  <c r="AG853" i="13" s="1"/>
  <c r="AG854" i="13" s="1"/>
  <c r="AG855" i="13" s="1"/>
  <c r="AG856" i="13" s="1"/>
  <c r="AG857" i="13" s="1"/>
  <c r="AG858" i="13" s="1"/>
  <c r="AG859" i="13" s="1"/>
  <c r="AG860" i="13" s="1"/>
  <c r="AG861" i="13" s="1"/>
  <c r="AG862" i="13" s="1"/>
  <c r="AG863" i="13" s="1"/>
  <c r="AG864" i="13" s="1"/>
  <c r="AG865" i="13" s="1"/>
  <c r="AG866" i="13" s="1"/>
  <c r="AG867" i="13" s="1"/>
  <c r="AG868" i="13" s="1"/>
  <c r="AG869" i="13" s="1"/>
  <c r="AG870" i="13" s="1"/>
  <c r="AG871" i="13" s="1"/>
  <c r="AG872" i="13" s="1"/>
  <c r="AG873" i="13" s="1"/>
  <c r="AG874" i="13" s="1"/>
  <c r="AG875" i="13" s="1"/>
  <c r="AG876" i="13" s="1"/>
  <c r="AG877" i="13" s="1"/>
  <c r="AG878" i="13" s="1"/>
  <c r="AG879" i="13" s="1"/>
  <c r="AG880" i="13" s="1"/>
  <c r="AG881" i="13" s="1"/>
  <c r="AG882" i="13" s="1"/>
  <c r="AG883" i="13" s="1"/>
  <c r="AG884" i="13" s="1"/>
  <c r="AG885" i="13" s="1"/>
  <c r="AG886" i="13" s="1"/>
  <c r="AG887" i="13" s="1"/>
  <c r="AG888" i="13" s="1"/>
  <c r="AG889" i="13" s="1"/>
  <c r="AG890" i="13" s="1"/>
  <c r="AG891" i="13" s="1"/>
  <c r="AG892" i="13" s="1"/>
  <c r="AG893" i="13" s="1"/>
  <c r="AG894" i="13" s="1"/>
  <c r="AG895" i="13" s="1"/>
  <c r="AG896" i="13" s="1"/>
  <c r="AG897" i="13" s="1"/>
  <c r="AG898" i="13" s="1"/>
  <c r="AG899" i="13" s="1"/>
  <c r="AG900" i="13" s="1"/>
  <c r="AG901" i="13" s="1"/>
  <c r="AG902" i="13" s="1"/>
  <c r="AG903" i="13" s="1"/>
  <c r="AG904" i="13" s="1"/>
  <c r="AG905" i="13" s="1"/>
  <c r="AG906" i="13" s="1"/>
  <c r="AG907" i="13" s="1"/>
  <c r="AG908" i="13" s="1"/>
  <c r="AG909" i="13" s="1"/>
  <c r="AG910" i="13" s="1"/>
  <c r="AG911" i="13" s="1"/>
  <c r="AG912" i="13" s="1"/>
  <c r="AG913" i="13" s="1"/>
  <c r="AG914" i="13" s="1"/>
  <c r="AG915" i="13" s="1"/>
  <c r="AG916" i="13" s="1"/>
  <c r="AG917" i="13" s="1"/>
  <c r="AG918" i="13" s="1"/>
  <c r="AG919" i="13" s="1"/>
  <c r="AG920" i="13" s="1"/>
  <c r="AG921" i="13" s="1"/>
  <c r="AG922" i="13" s="1"/>
  <c r="AG923" i="13" s="1"/>
  <c r="AG924" i="13" s="1"/>
  <c r="AG925" i="13" s="1"/>
  <c r="AG926" i="13" s="1"/>
  <c r="AG927" i="13" s="1"/>
  <c r="AG928" i="13" s="1"/>
  <c r="AG929" i="13" s="1"/>
  <c r="AG930" i="13" s="1"/>
  <c r="AG931" i="13" s="1"/>
  <c r="AG932" i="13" s="1"/>
  <c r="AG933" i="13" s="1"/>
  <c r="AG934" i="13" s="1"/>
  <c r="AG935" i="13" s="1"/>
  <c r="AG936" i="13" s="1"/>
  <c r="AG937" i="13" s="1"/>
  <c r="AG938" i="13" s="1"/>
  <c r="AG939" i="13" s="1"/>
  <c r="AG940" i="13" s="1"/>
  <c r="AG941" i="13" s="1"/>
  <c r="AG942" i="13" s="1"/>
  <c r="AG943" i="13" s="1"/>
  <c r="AG944" i="13" s="1"/>
  <c r="AG945" i="13" s="1"/>
  <c r="AG946" i="13" s="1"/>
  <c r="AG947" i="13" s="1"/>
  <c r="AG948" i="13" s="1"/>
  <c r="AG949" i="13" s="1"/>
  <c r="AG950" i="13" s="1"/>
  <c r="AG951" i="13" s="1"/>
  <c r="AG952" i="13" s="1"/>
  <c r="AG953" i="13" s="1"/>
  <c r="AG954" i="13" s="1"/>
  <c r="AG955" i="13" s="1"/>
  <c r="AG956" i="13" s="1"/>
  <c r="AG957" i="13" s="1"/>
  <c r="AG958" i="13" s="1"/>
  <c r="AG959" i="13" s="1"/>
  <c r="AG960" i="13" s="1"/>
  <c r="AG961" i="13" s="1"/>
  <c r="AG962" i="13" s="1"/>
  <c r="AG963" i="13" s="1"/>
  <c r="AG964" i="13" s="1"/>
  <c r="AG965" i="13" s="1"/>
  <c r="AG966" i="13" s="1"/>
  <c r="AG967" i="13" s="1"/>
  <c r="AG968" i="13" s="1"/>
  <c r="AG969" i="13" s="1"/>
  <c r="AG970" i="13" s="1"/>
  <c r="AG971" i="13" s="1"/>
  <c r="AG972" i="13" s="1"/>
  <c r="AG973" i="13" s="1"/>
  <c r="AG974" i="13" s="1"/>
  <c r="AG975" i="13" s="1"/>
  <c r="AG976" i="13" s="1"/>
  <c r="AG977" i="13" s="1"/>
  <c r="AG978" i="13" s="1"/>
  <c r="AG979" i="13" s="1"/>
  <c r="AG980" i="13" s="1"/>
  <c r="AG981" i="13" s="1"/>
  <c r="AG982" i="13" s="1"/>
  <c r="AG983" i="13" s="1"/>
  <c r="AG984" i="13" s="1"/>
  <c r="AG985" i="13" s="1"/>
  <c r="AG986" i="13" s="1"/>
  <c r="AG987" i="13" s="1"/>
  <c r="AG988" i="13" s="1"/>
  <c r="AG989" i="13" s="1"/>
  <c r="AG990" i="13" s="1"/>
  <c r="AG991" i="13" s="1"/>
  <c r="AG992" i="13" s="1"/>
  <c r="AG993" i="13" s="1"/>
  <c r="AG994" i="13" s="1"/>
  <c r="AG995" i="13" s="1"/>
  <c r="AG996" i="13" s="1"/>
  <c r="AG997" i="13" s="1"/>
  <c r="AG998" i="13" s="1"/>
  <c r="AG999" i="13" s="1"/>
  <c r="AG1000" i="13" s="1"/>
  <c r="AG1001" i="13" s="1"/>
  <c r="AG1002" i="13" s="1"/>
  <c r="AG1003" i="13" s="1"/>
  <c r="AG1004" i="13" s="1"/>
  <c r="AG1005" i="13" s="1"/>
  <c r="AG1006" i="13" s="1"/>
  <c r="AG1007" i="13" s="1"/>
  <c r="AG1008" i="13" s="1"/>
  <c r="AG1009" i="13" s="1"/>
  <c r="AG1010" i="13" s="1"/>
  <c r="AG1011" i="13" s="1"/>
  <c r="AG1012" i="13" s="1"/>
  <c r="AG1013" i="13" s="1"/>
  <c r="AG1014" i="13" s="1"/>
  <c r="AG1015" i="13" s="1"/>
  <c r="AG1016" i="13" s="1"/>
  <c r="AG1017" i="13" s="1"/>
  <c r="AG1018" i="13" s="1"/>
  <c r="AG1019" i="13" s="1"/>
  <c r="AG1020" i="13" s="1"/>
  <c r="AG1021" i="13" s="1"/>
  <c r="AG1022" i="13" s="1"/>
  <c r="AG1023" i="13" s="1"/>
  <c r="AG1024" i="13" s="1"/>
  <c r="AG1025" i="13" s="1"/>
  <c r="AG1026" i="13" s="1"/>
  <c r="AG1027" i="13" s="1"/>
  <c r="AG1028" i="13" s="1"/>
  <c r="AG1029" i="13" s="1"/>
  <c r="AG1030" i="13" s="1"/>
  <c r="AG1031" i="13" s="1"/>
  <c r="AG1032" i="13" s="1"/>
  <c r="AG1033" i="13" s="1"/>
  <c r="AG1034" i="13" s="1"/>
  <c r="AG1035" i="13" s="1"/>
  <c r="AG1036" i="13" s="1"/>
  <c r="AG1037" i="13" s="1"/>
  <c r="AG1038" i="13" s="1"/>
  <c r="AG1039" i="13" s="1"/>
  <c r="AG1040" i="13" s="1"/>
  <c r="AG1041" i="13" s="1"/>
  <c r="AG1042" i="13" s="1"/>
  <c r="AG1043" i="13" s="1"/>
  <c r="AG1044" i="13" s="1"/>
  <c r="AG1045" i="13" s="1"/>
  <c r="AG1046" i="13" s="1"/>
  <c r="AG1047" i="13" s="1"/>
  <c r="AG1048" i="13" s="1"/>
  <c r="AG1049" i="13" s="1"/>
  <c r="AG1050" i="13" s="1"/>
  <c r="AG1051" i="13" s="1"/>
  <c r="AG1052" i="13" s="1"/>
  <c r="AG1053" i="13" s="1"/>
  <c r="AG1054" i="13" s="1"/>
  <c r="AG1055" i="13" s="1"/>
  <c r="AG1056" i="13" s="1"/>
  <c r="AG3" i="13"/>
  <c r="M35" i="8"/>
  <c r="M36" i="8" s="1"/>
  <c r="M34" i="8"/>
  <c r="K34" i="8" s="1" a="1"/>
  <c r="K34" i="8" s="1"/>
  <c r="K33" i="8" a="1"/>
  <c r="K33" i="8" s="1"/>
  <c r="K35" i="8" l="1" a="1"/>
  <c r="K35" i="8" s="1"/>
  <c r="M37" i="8"/>
  <c r="K36" i="8" a="1"/>
  <c r="K36" i="8" s="1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1916" i="8"/>
  <c r="F1917" i="8"/>
  <c r="F1918" i="8"/>
  <c r="F1919" i="8"/>
  <c r="F1920" i="8"/>
  <c r="F1921" i="8"/>
  <c r="F1922" i="8"/>
  <c r="F1923" i="8"/>
  <c r="F1924" i="8"/>
  <c r="F1925" i="8"/>
  <c r="F1926" i="8"/>
  <c r="F1927" i="8"/>
  <c r="F1928" i="8"/>
  <c r="F1929" i="8"/>
  <c r="F1930" i="8"/>
  <c r="F1931" i="8"/>
  <c r="F1932" i="8"/>
  <c r="F1933" i="8"/>
  <c r="F1934" i="8"/>
  <c r="F1935" i="8"/>
  <c r="F1936" i="8"/>
  <c r="F1937" i="8"/>
  <c r="F1938" i="8"/>
  <c r="F1939" i="8"/>
  <c r="F1940" i="8"/>
  <c r="F1941" i="8"/>
  <c r="F1942" i="8"/>
  <c r="F1943" i="8"/>
  <c r="F1944" i="8"/>
  <c r="F1945" i="8"/>
  <c r="F1946" i="8"/>
  <c r="F1947" i="8"/>
  <c r="F1948" i="8"/>
  <c r="F1949" i="8"/>
  <c r="F1950" i="8"/>
  <c r="F1951" i="8"/>
  <c r="F1952" i="8"/>
  <c r="F1953" i="8"/>
  <c r="F1954" i="8"/>
  <c r="F1955" i="8"/>
  <c r="F1956" i="8"/>
  <c r="F1957" i="8"/>
  <c r="F1958" i="8"/>
  <c r="F1959" i="8"/>
  <c r="F1960" i="8"/>
  <c r="F1961" i="8"/>
  <c r="F1962" i="8"/>
  <c r="F1963" i="8"/>
  <c r="F1964" i="8"/>
  <c r="F1965" i="8"/>
  <c r="F1966" i="8"/>
  <c r="F1967" i="8"/>
  <c r="F1968" i="8"/>
  <c r="F1969" i="8"/>
  <c r="F1970" i="8"/>
  <c r="F1971" i="8"/>
  <c r="F1972" i="8"/>
  <c r="F1973" i="8"/>
  <c r="F1974" i="8"/>
  <c r="F1975" i="8"/>
  <c r="F1976" i="8"/>
  <c r="F1977" i="8"/>
  <c r="F1978" i="8"/>
  <c r="F1979" i="8"/>
  <c r="F1980" i="8"/>
  <c r="F1981" i="8"/>
  <c r="F1982" i="8"/>
  <c r="F1983" i="8"/>
  <c r="F1984" i="8"/>
  <c r="F1985" i="8"/>
  <c r="F1986" i="8"/>
  <c r="F1987" i="8"/>
  <c r="F1988" i="8"/>
  <c r="F1989" i="8"/>
  <c r="F1990" i="8"/>
  <c r="F1991" i="8"/>
  <c r="F1992" i="8"/>
  <c r="F1993" i="8"/>
  <c r="F1994" i="8"/>
  <c r="F1995" i="8"/>
  <c r="F1996" i="8"/>
  <c r="F1997" i="8"/>
  <c r="F1998" i="8"/>
  <c r="F1999" i="8"/>
  <c r="F2000" i="8"/>
  <c r="F2001" i="8"/>
  <c r="F2002" i="8"/>
  <c r="F2003" i="8"/>
  <c r="F2004" i="8"/>
  <c r="F2005" i="8"/>
  <c r="F2006" i="8"/>
  <c r="F2007" i="8"/>
  <c r="F2008" i="8"/>
  <c r="F2009" i="8"/>
  <c r="F2010" i="8"/>
  <c r="F2011" i="8"/>
  <c r="F2012" i="8"/>
  <c r="F2013" i="8"/>
  <c r="F2014" i="8"/>
  <c r="F2015" i="8"/>
  <c r="F2016" i="8"/>
  <c r="F2017" i="8"/>
  <c r="F2018" i="8"/>
  <c r="F2019" i="8"/>
  <c r="F2020" i="8"/>
  <c r="F2021" i="8"/>
  <c r="F2022" i="8"/>
  <c r="F2023" i="8"/>
  <c r="F2024" i="8"/>
  <c r="F2025" i="8"/>
  <c r="F2026" i="8"/>
  <c r="F2027" i="8"/>
  <c r="F2028" i="8"/>
  <c r="F2029" i="8"/>
  <c r="F2030" i="8"/>
  <c r="F2031" i="8"/>
  <c r="F2032" i="8"/>
  <c r="F2033" i="8"/>
  <c r="F2034" i="8"/>
  <c r="F2035" i="8"/>
  <c r="F2036" i="8"/>
  <c r="F2037" i="8"/>
  <c r="F2038" i="8"/>
  <c r="F2039" i="8"/>
  <c r="F2040" i="8"/>
  <c r="F2041" i="8"/>
  <c r="F2042" i="8"/>
  <c r="F2043" i="8"/>
  <c r="F2044" i="8"/>
  <c r="F2045" i="8"/>
  <c r="F2046" i="8"/>
  <c r="F2047" i="8"/>
  <c r="F2048" i="8"/>
  <c r="F2049" i="8"/>
  <c r="F2050" i="8"/>
  <c r="F2051" i="8"/>
  <c r="F2052" i="8"/>
  <c r="F2053" i="8"/>
  <c r="F2054" i="8"/>
  <c r="F2055" i="8"/>
  <c r="F2056" i="8"/>
  <c r="F2057" i="8"/>
  <c r="F2058" i="8"/>
  <c r="F2059" i="8"/>
  <c r="F2060" i="8"/>
  <c r="F2061" i="8"/>
  <c r="F2062" i="8"/>
  <c r="F2063" i="8"/>
  <c r="F2064" i="8"/>
  <c r="F2065" i="8"/>
  <c r="F2066" i="8"/>
  <c r="F2067" i="8"/>
  <c r="F2068" i="8"/>
  <c r="F2069" i="8"/>
  <c r="F2070" i="8"/>
  <c r="F2071" i="8"/>
  <c r="F2072" i="8"/>
  <c r="F2073" i="8"/>
  <c r="F2074" i="8"/>
  <c r="F2075" i="8"/>
  <c r="F2076" i="8"/>
  <c r="F2077" i="8"/>
  <c r="F2078" i="8"/>
  <c r="F2079" i="8"/>
  <c r="F2080" i="8"/>
  <c r="F2081" i="8"/>
  <c r="F2082" i="8"/>
  <c r="F2083" i="8"/>
  <c r="F2084" i="8"/>
  <c r="F2085" i="8"/>
  <c r="F2086" i="8"/>
  <c r="F2087" i="8"/>
  <c r="F2088" i="8"/>
  <c r="F2089" i="8"/>
  <c r="F2090" i="8"/>
  <c r="F2091" i="8"/>
  <c r="F2092" i="8"/>
  <c r="F2093" i="8"/>
  <c r="F2094" i="8"/>
  <c r="F2095" i="8"/>
  <c r="F2096" i="8"/>
  <c r="F2097" i="8"/>
  <c r="F2098" i="8"/>
  <c r="F2099" i="8"/>
  <c r="F2100" i="8"/>
  <c r="F2101" i="8"/>
  <c r="F2102" i="8"/>
  <c r="F2103" i="8"/>
  <c r="F2104" i="8"/>
  <c r="F2105" i="8"/>
  <c r="F2106" i="8"/>
  <c r="F2107" i="8"/>
  <c r="F2108" i="8"/>
  <c r="F2109" i="8"/>
  <c r="F2110" i="8"/>
  <c r="F2111" i="8"/>
  <c r="F2112" i="8"/>
  <c r="F2113" i="8"/>
  <c r="F2114" i="8"/>
  <c r="F2115" i="8"/>
  <c r="F2116" i="8"/>
  <c r="F2117" i="8"/>
  <c r="F2118" i="8"/>
  <c r="F2119" i="8"/>
  <c r="F2120" i="8"/>
  <c r="F2121" i="8"/>
  <c r="F2122" i="8"/>
  <c r="F2123" i="8"/>
  <c r="F2124" i="8"/>
  <c r="F2125" i="8"/>
  <c r="F2126" i="8"/>
  <c r="F2127" i="8"/>
  <c r="F2128" i="8"/>
  <c r="F2129" i="8"/>
  <c r="F2130" i="8"/>
  <c r="F2131" i="8"/>
  <c r="F2132" i="8"/>
  <c r="F2133" i="8"/>
  <c r="F2134" i="8"/>
  <c r="F2135" i="8"/>
  <c r="F2136" i="8"/>
  <c r="F2137" i="8"/>
  <c r="F2138" i="8"/>
  <c r="F2139" i="8"/>
  <c r="F2140" i="8"/>
  <c r="F2141" i="8"/>
  <c r="F2142" i="8"/>
  <c r="F2143" i="8"/>
  <c r="F2144" i="8"/>
  <c r="F2145" i="8"/>
  <c r="F2146" i="8"/>
  <c r="F2147" i="8"/>
  <c r="F2148" i="8"/>
  <c r="F2149" i="8"/>
  <c r="F2150" i="8"/>
  <c r="F2151" i="8"/>
  <c r="F2152" i="8"/>
  <c r="F2153" i="8"/>
  <c r="F2154" i="8"/>
  <c r="F2155" i="8"/>
  <c r="F2156" i="8"/>
  <c r="F2157" i="8"/>
  <c r="F2158" i="8"/>
  <c r="F2159" i="8"/>
  <c r="F2160" i="8"/>
  <c r="F2161" i="8"/>
  <c r="F2162" i="8"/>
  <c r="F2163" i="8"/>
  <c r="F2164" i="8"/>
  <c r="F2165" i="8"/>
  <c r="F2166" i="8"/>
  <c r="F2167" i="8"/>
  <c r="F2168" i="8"/>
  <c r="F2169" i="8"/>
  <c r="F2170" i="8"/>
  <c r="F2171" i="8"/>
  <c r="F2172" i="8"/>
  <c r="F2173" i="8"/>
  <c r="F2174" i="8"/>
  <c r="F2175" i="8"/>
  <c r="F2176" i="8"/>
  <c r="F2177" i="8"/>
  <c r="F2178" i="8"/>
  <c r="F2179" i="8"/>
  <c r="F2180" i="8"/>
  <c r="F2181" i="8"/>
  <c r="F2182" i="8"/>
  <c r="F2183" i="8"/>
  <c r="F2184" i="8"/>
  <c r="F2185" i="8"/>
  <c r="F2186" i="8"/>
  <c r="F2187" i="8"/>
  <c r="F2188" i="8"/>
  <c r="F2189" i="8"/>
  <c r="F219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O124" i="8"/>
  <c r="F125" i="8"/>
  <c r="O125" i="8"/>
  <c r="F126" i="8"/>
  <c r="O126" i="8"/>
  <c r="F127" i="8"/>
  <c r="O127" i="8"/>
  <c r="F128" i="8"/>
  <c r="O128" i="8"/>
  <c r="F129" i="8"/>
  <c r="O129" i="8"/>
  <c r="F130" i="8"/>
  <c r="O130" i="8"/>
  <c r="F131" i="8"/>
  <c r="O131" i="8"/>
  <c r="F132" i="8"/>
  <c r="O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65" i="8"/>
  <c r="F66" i="8"/>
  <c r="F67" i="8"/>
  <c r="F68" i="8"/>
  <c r="F69" i="8"/>
  <c r="F56" i="8"/>
  <c r="F57" i="8"/>
  <c r="F58" i="8"/>
  <c r="F59" i="8"/>
  <c r="F60" i="8"/>
  <c r="F61" i="8"/>
  <c r="F62" i="8"/>
  <c r="F63" i="8"/>
  <c r="F44" i="8"/>
  <c r="F45" i="8"/>
  <c r="F46" i="8"/>
  <c r="F47" i="8"/>
  <c r="F48" i="8"/>
  <c r="F49" i="8"/>
  <c r="F50" i="8"/>
  <c r="F51" i="8"/>
  <c r="F52" i="8"/>
  <c r="F53" i="8"/>
  <c r="F54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25" i="8"/>
  <c r="F26" i="8"/>
  <c r="I26" i="8"/>
  <c r="F27" i="8"/>
  <c r="F28" i="8"/>
  <c r="F15" i="8"/>
  <c r="F16" i="8"/>
  <c r="F17" i="8"/>
  <c r="F18" i="8"/>
  <c r="F19" i="8"/>
  <c r="F20" i="8"/>
  <c r="F21" i="8"/>
  <c r="F22" i="8"/>
  <c r="F7" i="8"/>
  <c r="F8" i="8"/>
  <c r="F9" i="8"/>
  <c r="F10" i="8"/>
  <c r="F11" i="8"/>
  <c r="F12" i="8"/>
  <c r="F13" i="8"/>
  <c r="F2" i="8"/>
  <c r="F3" i="8"/>
  <c r="F4" i="8"/>
  <c r="F5" i="8"/>
  <c r="M38" i="8" l="1"/>
  <c r="K37" i="8" a="1"/>
  <c r="K37" i="8" s="1"/>
  <c r="L33" i="8"/>
  <c r="I27" i="8"/>
  <c r="L34" i="8"/>
  <c r="P35" i="8" s="1"/>
  <c r="M39" i="8" l="1"/>
  <c r="K38" i="8" a="1"/>
  <c r="K38" i="8" s="1"/>
  <c r="H27" i="8"/>
  <c r="L35" i="8" s="1"/>
  <c r="I28" i="8"/>
  <c r="H28" i="8" s="1"/>
  <c r="L36" i="8" s="1"/>
  <c r="T28" i="13"/>
  <c r="T27" i="13"/>
  <c r="T26" i="13"/>
  <c r="T25" i="13"/>
  <c r="T24" i="13"/>
  <c r="M40" i="8" l="1"/>
  <c r="K39" i="8" a="1"/>
  <c r="K39" i="8" s="1"/>
  <c r="O6" i="9"/>
  <c r="O23" i="9"/>
  <c r="O24" i="9"/>
  <c r="O29" i="9"/>
  <c r="O43" i="9"/>
  <c r="O70" i="9"/>
  <c r="O279" i="9"/>
  <c r="O14" i="9"/>
  <c r="O55" i="9"/>
  <c r="O64" i="9"/>
  <c r="O7" i="9"/>
  <c r="O18" i="9"/>
  <c r="O19" i="9"/>
  <c r="O28" i="9"/>
  <c r="O51" i="9"/>
  <c r="O268" i="9"/>
  <c r="O1151" i="9"/>
  <c r="O2" i="9"/>
  <c r="O3" i="9"/>
  <c r="O4" i="9"/>
  <c r="O5" i="9"/>
  <c r="O8" i="9"/>
  <c r="O9" i="9"/>
  <c r="O10" i="9"/>
  <c r="T2" i="8" s="1"/>
  <c r="O11" i="9"/>
  <c r="O12" i="9"/>
  <c r="O13" i="9"/>
  <c r="O15" i="9"/>
  <c r="O16" i="9"/>
  <c r="O17" i="9"/>
  <c r="O20" i="9"/>
  <c r="O21" i="9"/>
  <c r="O22" i="9"/>
  <c r="O25" i="9"/>
  <c r="O26" i="9"/>
  <c r="O27" i="9"/>
  <c r="O30" i="9"/>
  <c r="T3" i="8" s="1"/>
  <c r="O31" i="9"/>
  <c r="O32" i="9"/>
  <c r="O33" i="9"/>
  <c r="O34" i="9"/>
  <c r="O35" i="9"/>
  <c r="O36" i="9"/>
  <c r="O37" i="9"/>
  <c r="O38" i="9"/>
  <c r="O39" i="9"/>
  <c r="O40" i="9"/>
  <c r="O41" i="9"/>
  <c r="O42" i="9"/>
  <c r="O44" i="9"/>
  <c r="O45" i="9"/>
  <c r="O46" i="9"/>
  <c r="O47" i="9"/>
  <c r="O48" i="9"/>
  <c r="O49" i="9"/>
  <c r="O50" i="9"/>
  <c r="O52" i="9"/>
  <c r="O53" i="9"/>
  <c r="O54" i="9"/>
  <c r="T4" i="8" s="1"/>
  <c r="O56" i="9"/>
  <c r="O57" i="9"/>
  <c r="O58" i="9"/>
  <c r="O59" i="9"/>
  <c r="O60" i="9"/>
  <c r="O61" i="9"/>
  <c r="O62" i="9"/>
  <c r="O63" i="9"/>
  <c r="O65" i="9"/>
  <c r="O66" i="9"/>
  <c r="O67" i="9"/>
  <c r="O68" i="9"/>
  <c r="O69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T5" i="8" s="1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T6" i="8" s="1"/>
  <c r="O103" i="9"/>
  <c r="T7" i="8" s="1"/>
  <c r="O104" i="9"/>
  <c r="T8" i="8" s="1"/>
  <c r="O105" i="9"/>
  <c r="O106" i="9"/>
  <c r="O107" i="9"/>
  <c r="O108" i="9"/>
  <c r="O109" i="9"/>
  <c r="O110" i="9"/>
  <c r="O111" i="9"/>
  <c r="O112" i="9"/>
  <c r="O113" i="9"/>
  <c r="O114" i="9"/>
  <c r="O115" i="9"/>
  <c r="O116" i="9"/>
  <c r="T9" i="8" s="1"/>
  <c r="O117" i="9"/>
  <c r="O118" i="9"/>
  <c r="O119" i="9"/>
  <c r="T10" i="8" s="1"/>
  <c r="O120" i="9"/>
  <c r="T11" i="8" s="1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9" i="9"/>
  <c r="O270" i="9"/>
  <c r="O271" i="9"/>
  <c r="O272" i="9"/>
  <c r="O273" i="9"/>
  <c r="O274" i="9"/>
  <c r="O275" i="9"/>
  <c r="O276" i="9"/>
  <c r="O277" i="9"/>
  <c r="O278" i="9"/>
  <c r="O280" i="9"/>
  <c r="O281" i="9"/>
  <c r="O282" i="9"/>
  <c r="O283" i="9"/>
  <c r="O284" i="9"/>
  <c r="O285" i="9"/>
  <c r="O286" i="9"/>
  <c r="O287" i="9"/>
  <c r="O288" i="9"/>
  <c r="O289" i="9"/>
  <c r="T12" i="8" s="1"/>
  <c r="O290" i="9"/>
  <c r="T13" i="8" s="1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3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8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918" i="9"/>
  <c r="O919" i="9"/>
  <c r="O920" i="9"/>
  <c r="O921" i="9"/>
  <c r="O922" i="9"/>
  <c r="O923" i="9"/>
  <c r="O924" i="9"/>
  <c r="O925" i="9"/>
  <c r="O926" i="9"/>
  <c r="O927" i="9"/>
  <c r="O928" i="9"/>
  <c r="O929" i="9"/>
  <c r="O930" i="9"/>
  <c r="O931" i="9"/>
  <c r="O932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7" i="9"/>
  <c r="O948" i="9"/>
  <c r="O949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966" i="9"/>
  <c r="O967" i="9"/>
  <c r="O968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19" i="9"/>
  <c r="O1020" i="9"/>
  <c r="O1021" i="9"/>
  <c r="O1022" i="9"/>
  <c r="O1023" i="9"/>
  <c r="O1024" i="9"/>
  <c r="O1025" i="9"/>
  <c r="O1026" i="9"/>
  <c r="O1027" i="9"/>
  <c r="O1028" i="9"/>
  <c r="O1029" i="9"/>
  <c r="O1030" i="9"/>
  <c r="O1031" i="9"/>
  <c r="O1032" i="9"/>
  <c r="O1033" i="9"/>
  <c r="O1034" i="9"/>
  <c r="O1035" i="9"/>
  <c r="O1036" i="9"/>
  <c r="O1037" i="9"/>
  <c r="O1038" i="9"/>
  <c r="O1039" i="9"/>
  <c r="O1040" i="9"/>
  <c r="O1041" i="9"/>
  <c r="O1042" i="9"/>
  <c r="O1043" i="9"/>
  <c r="O1044" i="9"/>
  <c r="O1045" i="9"/>
  <c r="O1046" i="9"/>
  <c r="O1047" i="9"/>
  <c r="O1048" i="9"/>
  <c r="O1049" i="9"/>
  <c r="O1050" i="9"/>
  <c r="O1051" i="9"/>
  <c r="O1052" i="9"/>
  <c r="O1053" i="9"/>
  <c r="O1054" i="9"/>
  <c r="O1055" i="9"/>
  <c r="O1056" i="9"/>
  <c r="O1057" i="9"/>
  <c r="O1058" i="9"/>
  <c r="O1059" i="9"/>
  <c r="O1060" i="9"/>
  <c r="O1061" i="9"/>
  <c r="O1062" i="9"/>
  <c r="O1063" i="9"/>
  <c r="O1064" i="9"/>
  <c r="O1065" i="9"/>
  <c r="O1066" i="9"/>
  <c r="O1067" i="9"/>
  <c r="O1068" i="9"/>
  <c r="O1069" i="9"/>
  <c r="O1070" i="9"/>
  <c r="O1071" i="9"/>
  <c r="O1072" i="9"/>
  <c r="O1073" i="9"/>
  <c r="O1074" i="9"/>
  <c r="O1075" i="9"/>
  <c r="O1076" i="9"/>
  <c r="O1077" i="9"/>
  <c r="O1078" i="9"/>
  <c r="O1079" i="9"/>
  <c r="O1080" i="9"/>
  <c r="O1081" i="9"/>
  <c r="O1082" i="9"/>
  <c r="O1083" i="9"/>
  <c r="O1084" i="9"/>
  <c r="O1085" i="9"/>
  <c r="O1086" i="9"/>
  <c r="O1087" i="9"/>
  <c r="O1088" i="9"/>
  <c r="O1089" i="9"/>
  <c r="O1090" i="9"/>
  <c r="O1091" i="9"/>
  <c r="O1092" i="9"/>
  <c r="O1093" i="9"/>
  <c r="O1094" i="9"/>
  <c r="O1095" i="9"/>
  <c r="O1096" i="9"/>
  <c r="O1097" i="9"/>
  <c r="O1098" i="9"/>
  <c r="O1099" i="9"/>
  <c r="O1100" i="9"/>
  <c r="O1101" i="9"/>
  <c r="O1102" i="9"/>
  <c r="O1103" i="9"/>
  <c r="O1104" i="9"/>
  <c r="O1105" i="9"/>
  <c r="O1106" i="9"/>
  <c r="O1107" i="9"/>
  <c r="O1108" i="9"/>
  <c r="O1109" i="9"/>
  <c r="O1110" i="9"/>
  <c r="O1111" i="9"/>
  <c r="O1112" i="9"/>
  <c r="O1113" i="9"/>
  <c r="O1114" i="9"/>
  <c r="O1115" i="9"/>
  <c r="O1116" i="9"/>
  <c r="O1117" i="9"/>
  <c r="O1118" i="9"/>
  <c r="O1119" i="9"/>
  <c r="O1120" i="9"/>
  <c r="O1121" i="9"/>
  <c r="O1122" i="9"/>
  <c r="O1123" i="9"/>
  <c r="O1124" i="9"/>
  <c r="O1125" i="9"/>
  <c r="O1126" i="9"/>
  <c r="O1127" i="9"/>
  <c r="O1128" i="9"/>
  <c r="O1129" i="9"/>
  <c r="O1130" i="9"/>
  <c r="O1131" i="9"/>
  <c r="O1132" i="9"/>
  <c r="O1133" i="9"/>
  <c r="O1134" i="9"/>
  <c r="O1135" i="9"/>
  <c r="O1136" i="9"/>
  <c r="O1137" i="9"/>
  <c r="O1138" i="9"/>
  <c r="O1139" i="9"/>
  <c r="O1140" i="9"/>
  <c r="O1141" i="9"/>
  <c r="O1142" i="9"/>
  <c r="O1143" i="9"/>
  <c r="O1144" i="9"/>
  <c r="O1145" i="9"/>
  <c r="O1146" i="9"/>
  <c r="O1147" i="9"/>
  <c r="O1148" i="9"/>
  <c r="O1149" i="9"/>
  <c r="O1150" i="9"/>
  <c r="O1152" i="9"/>
  <c r="O1153" i="9"/>
  <c r="O1154" i="9"/>
  <c r="O1155" i="9"/>
  <c r="O1156" i="9"/>
  <c r="O1157" i="9"/>
  <c r="O1158" i="9"/>
  <c r="O1159" i="9"/>
  <c r="O1160" i="9"/>
  <c r="O1161" i="9"/>
  <c r="O1162" i="9"/>
  <c r="O1163" i="9"/>
  <c r="O1164" i="9"/>
  <c r="O1165" i="9"/>
  <c r="O1166" i="9"/>
  <c r="O1167" i="9"/>
  <c r="O1168" i="9"/>
  <c r="O1169" i="9"/>
  <c r="O1170" i="9"/>
  <c r="O1171" i="9"/>
  <c r="O1172" i="9"/>
  <c r="O1173" i="9"/>
  <c r="O1174" i="9"/>
  <c r="O1175" i="9"/>
  <c r="O1176" i="9"/>
  <c r="O1177" i="9"/>
  <c r="O1178" i="9"/>
  <c r="O1179" i="9"/>
  <c r="O1180" i="9"/>
  <c r="O1181" i="9"/>
  <c r="O1182" i="9"/>
  <c r="O1183" i="9"/>
  <c r="O1184" i="9"/>
  <c r="O1185" i="9"/>
  <c r="O1186" i="9"/>
  <c r="O1187" i="9"/>
  <c r="O1188" i="9"/>
  <c r="O1189" i="9"/>
  <c r="O1190" i="9"/>
  <c r="O1191" i="9"/>
  <c r="O1192" i="9"/>
  <c r="O1193" i="9"/>
  <c r="O1194" i="9"/>
  <c r="O1195" i="9"/>
  <c r="O1196" i="9"/>
  <c r="O1197" i="9"/>
  <c r="O1198" i="9"/>
  <c r="O1199" i="9"/>
  <c r="O1200" i="9"/>
  <c r="O1201" i="9"/>
  <c r="O1202" i="9"/>
  <c r="O1203" i="9"/>
  <c r="O1204" i="9"/>
  <c r="O1205" i="9"/>
  <c r="O1206" i="9"/>
  <c r="O1207" i="9"/>
  <c r="O1208" i="9"/>
  <c r="O1209" i="9"/>
  <c r="O1210" i="9"/>
  <c r="O1211" i="9"/>
  <c r="O1212" i="9"/>
  <c r="O1213" i="9"/>
  <c r="O1214" i="9"/>
  <c r="O1215" i="9"/>
  <c r="O1216" i="9"/>
  <c r="O1217" i="9"/>
  <c r="O1218" i="9"/>
  <c r="O1219" i="9"/>
  <c r="O1220" i="9"/>
  <c r="O1221" i="9"/>
  <c r="O1222" i="9"/>
  <c r="O1223" i="9"/>
  <c r="O1224" i="9"/>
  <c r="O1225" i="9"/>
  <c r="O1226" i="9"/>
  <c r="O1227" i="9"/>
  <c r="O1228" i="9"/>
  <c r="O1229" i="9"/>
  <c r="O1230" i="9"/>
  <c r="O1231" i="9"/>
  <c r="O1232" i="9"/>
  <c r="O1233" i="9"/>
  <c r="O1234" i="9"/>
  <c r="O1235" i="9"/>
  <c r="O1236" i="9"/>
  <c r="O1237" i="9"/>
  <c r="O1238" i="9"/>
  <c r="O1239" i="9"/>
  <c r="O1240" i="9"/>
  <c r="O1241" i="9"/>
  <c r="O1242" i="9"/>
  <c r="O1243" i="9"/>
  <c r="O1244" i="9"/>
  <c r="O1245" i="9"/>
  <c r="O1246" i="9"/>
  <c r="O1247" i="9"/>
  <c r="O1248" i="9"/>
  <c r="O1249" i="9"/>
  <c r="O1250" i="9"/>
  <c r="O1251" i="9"/>
  <c r="O1252" i="9"/>
  <c r="O1253" i="9"/>
  <c r="O1254" i="9"/>
  <c r="O1255" i="9"/>
  <c r="O1256" i="9"/>
  <c r="O1257" i="9"/>
  <c r="O1258" i="9"/>
  <c r="O1259" i="9"/>
  <c r="O1260" i="9"/>
  <c r="O1261" i="9"/>
  <c r="O1262" i="9"/>
  <c r="O1263" i="9"/>
  <c r="O1264" i="9"/>
  <c r="O1265" i="9"/>
  <c r="O1266" i="9"/>
  <c r="O1267" i="9"/>
  <c r="O1268" i="9"/>
  <c r="O1269" i="9"/>
  <c r="O1270" i="9"/>
  <c r="O1271" i="9"/>
  <c r="O1272" i="9"/>
  <c r="O1273" i="9"/>
  <c r="O1274" i="9"/>
  <c r="O1275" i="9"/>
  <c r="O1276" i="9"/>
  <c r="O1277" i="9"/>
  <c r="O1278" i="9"/>
  <c r="O1279" i="9"/>
  <c r="O1280" i="9"/>
  <c r="O1281" i="9"/>
  <c r="O1282" i="9"/>
  <c r="O1283" i="9"/>
  <c r="O1284" i="9"/>
  <c r="O1285" i="9"/>
  <c r="O1286" i="9"/>
  <c r="O1287" i="9"/>
  <c r="O1288" i="9"/>
  <c r="O1289" i="9"/>
  <c r="O1290" i="9"/>
  <c r="O1291" i="9"/>
  <c r="O1292" i="9"/>
  <c r="O1293" i="9"/>
  <c r="O1294" i="9"/>
  <c r="O1295" i="9"/>
  <c r="O1296" i="9"/>
  <c r="O1297" i="9"/>
  <c r="O1298" i="9"/>
  <c r="O1299" i="9"/>
  <c r="O1300" i="9"/>
  <c r="O1301" i="9"/>
  <c r="O1302" i="9"/>
  <c r="O1303" i="9"/>
  <c r="O1304" i="9"/>
  <c r="O1305" i="9"/>
  <c r="O1306" i="9"/>
  <c r="O1307" i="9"/>
  <c r="O1308" i="9"/>
  <c r="O1309" i="9"/>
  <c r="O1310" i="9"/>
  <c r="O1311" i="9"/>
  <c r="O1312" i="9"/>
  <c r="O1313" i="9"/>
  <c r="O1314" i="9"/>
  <c r="O1315" i="9"/>
  <c r="O1316" i="9"/>
  <c r="O1317" i="9"/>
  <c r="O1318" i="9"/>
  <c r="O1319" i="9"/>
  <c r="O1320" i="9"/>
  <c r="O1321" i="9"/>
  <c r="O1322" i="9"/>
  <c r="O1323" i="9"/>
  <c r="O1324" i="9"/>
  <c r="O1325" i="9"/>
  <c r="O1326" i="9"/>
  <c r="O1327" i="9"/>
  <c r="O1328" i="9"/>
  <c r="O1329" i="9"/>
  <c r="O1330" i="9"/>
  <c r="O1331" i="9"/>
  <c r="O1332" i="9"/>
  <c r="O1333" i="9"/>
  <c r="O1334" i="9"/>
  <c r="O1335" i="9"/>
  <c r="O1336" i="9"/>
  <c r="O1337" i="9"/>
  <c r="O1338" i="9"/>
  <c r="O1339" i="9"/>
  <c r="O1340" i="9"/>
  <c r="O1341" i="9"/>
  <c r="O1342" i="9"/>
  <c r="O1343" i="9"/>
  <c r="O1344" i="9"/>
  <c r="O1345" i="9"/>
  <c r="O1346" i="9"/>
  <c r="O1347" i="9"/>
  <c r="O1348" i="9"/>
  <c r="O1349" i="9"/>
  <c r="O1350" i="9"/>
  <c r="O1351" i="9"/>
  <c r="O1352" i="9"/>
  <c r="O1353" i="9"/>
  <c r="O1354" i="9"/>
  <c r="O1355" i="9"/>
  <c r="O1356" i="9"/>
  <c r="O1357" i="9"/>
  <c r="O1358" i="9"/>
  <c r="O1359" i="9"/>
  <c r="O1360" i="9"/>
  <c r="O1361" i="9"/>
  <c r="O1362" i="9"/>
  <c r="O1363" i="9"/>
  <c r="O1364" i="9"/>
  <c r="O1365" i="9"/>
  <c r="O1366" i="9"/>
  <c r="O1367" i="9"/>
  <c r="O1368" i="9"/>
  <c r="O1369" i="9"/>
  <c r="O1370" i="9"/>
  <c r="O1371" i="9"/>
  <c r="O1372" i="9"/>
  <c r="O1373" i="9"/>
  <c r="O1374" i="9"/>
  <c r="O1375" i="9"/>
  <c r="O1376" i="9"/>
  <c r="O1377" i="9"/>
  <c r="O1378" i="9"/>
  <c r="O1379" i="9"/>
  <c r="O1380" i="9"/>
  <c r="O1381" i="9"/>
  <c r="O1382" i="9"/>
  <c r="O1383" i="9"/>
  <c r="O1384" i="9"/>
  <c r="O1385" i="9"/>
  <c r="O1386" i="9"/>
  <c r="O1387" i="9"/>
  <c r="O1388" i="9"/>
  <c r="O1389" i="9"/>
  <c r="O1390" i="9"/>
  <c r="O1391" i="9"/>
  <c r="O1392" i="9"/>
  <c r="O1393" i="9"/>
  <c r="O1394" i="9"/>
  <c r="O1395" i="9"/>
  <c r="O1396" i="9"/>
  <c r="O1397" i="9"/>
  <c r="O1398" i="9"/>
  <c r="O1399" i="9"/>
  <c r="O1400" i="9"/>
  <c r="O1401" i="9"/>
  <c r="O1402" i="9"/>
  <c r="O1403" i="9"/>
  <c r="O1404" i="9"/>
  <c r="O1405" i="9"/>
  <c r="O1406" i="9"/>
  <c r="O1407" i="9"/>
  <c r="O1408" i="9"/>
  <c r="O1409" i="9"/>
  <c r="O1410" i="9"/>
  <c r="O1411" i="9"/>
  <c r="O1412" i="9"/>
  <c r="O1413" i="9"/>
  <c r="O1414" i="9"/>
  <c r="O1415" i="9"/>
  <c r="O1416" i="9"/>
  <c r="O1417" i="9"/>
  <c r="O1418" i="9"/>
  <c r="O1419" i="9"/>
  <c r="O1420" i="9"/>
  <c r="O1421" i="9"/>
  <c r="O1422" i="9"/>
  <c r="O1423" i="9"/>
  <c r="O1424" i="9"/>
  <c r="O1425" i="9"/>
  <c r="O1426" i="9"/>
  <c r="O1427" i="9"/>
  <c r="O1428" i="9"/>
  <c r="O1429" i="9"/>
  <c r="O1430" i="9"/>
  <c r="O1431" i="9"/>
  <c r="O1432" i="9"/>
  <c r="O1433" i="9"/>
  <c r="O1434" i="9"/>
  <c r="O1435" i="9"/>
  <c r="O1436" i="9"/>
  <c r="O1437" i="9"/>
  <c r="O1438" i="9"/>
  <c r="O1439" i="9"/>
  <c r="O1440" i="9"/>
  <c r="O1441" i="9"/>
  <c r="O1442" i="9"/>
  <c r="O1443" i="9"/>
  <c r="O1444" i="9"/>
  <c r="O1445" i="9"/>
  <c r="O1446" i="9"/>
  <c r="O1447" i="9"/>
  <c r="O1448" i="9"/>
  <c r="O1449" i="9"/>
  <c r="O1450" i="9"/>
  <c r="O1451" i="9"/>
  <c r="O1452" i="9"/>
  <c r="O1453" i="9"/>
  <c r="O1454" i="9"/>
  <c r="O1455" i="9"/>
  <c r="O1456" i="9"/>
  <c r="O1457" i="9"/>
  <c r="O1458" i="9"/>
  <c r="O1459" i="9"/>
  <c r="O1460" i="9"/>
  <c r="O1461" i="9"/>
  <c r="O1462" i="9"/>
  <c r="O1463" i="9"/>
  <c r="O1464" i="9"/>
  <c r="O1465" i="9"/>
  <c r="O1466" i="9"/>
  <c r="O1467" i="9"/>
  <c r="O1468" i="9"/>
  <c r="O1469" i="9"/>
  <c r="O1470" i="9"/>
  <c r="O1471" i="9"/>
  <c r="O1472" i="9"/>
  <c r="O1473" i="9"/>
  <c r="O1474" i="9"/>
  <c r="O1475" i="9"/>
  <c r="O1476" i="9"/>
  <c r="O1477" i="9"/>
  <c r="O1478" i="9"/>
  <c r="O1479" i="9"/>
  <c r="O1480" i="9"/>
  <c r="O1481" i="9"/>
  <c r="O1482" i="9"/>
  <c r="O1483" i="9"/>
  <c r="O1484" i="9"/>
  <c r="O1485" i="9"/>
  <c r="O1486" i="9"/>
  <c r="O1487" i="9"/>
  <c r="O1488" i="9"/>
  <c r="O1489" i="9"/>
  <c r="O1490" i="9"/>
  <c r="O1491" i="9"/>
  <c r="O1492" i="9"/>
  <c r="O1493" i="9"/>
  <c r="O1494" i="9"/>
  <c r="O1495" i="9"/>
  <c r="O1496" i="9"/>
  <c r="O1497" i="9"/>
  <c r="O1498" i="9"/>
  <c r="O1499" i="9"/>
  <c r="O1500" i="9"/>
  <c r="O1501" i="9"/>
  <c r="O1502" i="9"/>
  <c r="O1503" i="9"/>
  <c r="O1504" i="9"/>
  <c r="O1505" i="9"/>
  <c r="O1506" i="9"/>
  <c r="O1507" i="9"/>
  <c r="O1508" i="9"/>
  <c r="O1509" i="9"/>
  <c r="O1510" i="9"/>
  <c r="O1511" i="9"/>
  <c r="O1512" i="9"/>
  <c r="O1513" i="9"/>
  <c r="O1514" i="9"/>
  <c r="O1515" i="9"/>
  <c r="O1516" i="9"/>
  <c r="O1517" i="9"/>
  <c r="O1518" i="9"/>
  <c r="O1519" i="9"/>
  <c r="O1520" i="9"/>
  <c r="O1521" i="9"/>
  <c r="O1522" i="9"/>
  <c r="O1523" i="9"/>
  <c r="O1524" i="9"/>
  <c r="O1525" i="9"/>
  <c r="O1526" i="9"/>
  <c r="O1527" i="9"/>
  <c r="O1528" i="9"/>
  <c r="O1529" i="9"/>
  <c r="O1530" i="9"/>
  <c r="O1531" i="9"/>
  <c r="O1532" i="9"/>
  <c r="O1533" i="9"/>
  <c r="O1534" i="9"/>
  <c r="O1535" i="9"/>
  <c r="O1536" i="9"/>
  <c r="O1537" i="9"/>
  <c r="O1538" i="9"/>
  <c r="O1539" i="9"/>
  <c r="O1540" i="9"/>
  <c r="O1541" i="9"/>
  <c r="O1542" i="9"/>
  <c r="O1543" i="9"/>
  <c r="O1544" i="9"/>
  <c r="O1545" i="9"/>
  <c r="O1546" i="9"/>
  <c r="O1547" i="9"/>
  <c r="O1548" i="9"/>
  <c r="O1549" i="9"/>
  <c r="O1550" i="9"/>
  <c r="O1551" i="9"/>
  <c r="O1552" i="9"/>
  <c r="O1553" i="9"/>
  <c r="O1554" i="9"/>
  <c r="O1555" i="9"/>
  <c r="O1556" i="9"/>
  <c r="O1557" i="9"/>
  <c r="O1558" i="9"/>
  <c r="O1559" i="9"/>
  <c r="O1560" i="9"/>
  <c r="O1561" i="9"/>
  <c r="O1562" i="9"/>
  <c r="O1563" i="9"/>
  <c r="O1564" i="9"/>
  <c r="O1565" i="9"/>
  <c r="O1566" i="9"/>
  <c r="O1567" i="9"/>
  <c r="O1568" i="9"/>
  <c r="O1569" i="9"/>
  <c r="O1570" i="9"/>
  <c r="O1571" i="9"/>
  <c r="O1572" i="9"/>
  <c r="O1573" i="9"/>
  <c r="O1574" i="9"/>
  <c r="O1575" i="9"/>
  <c r="O1576" i="9"/>
  <c r="O1577" i="9"/>
  <c r="O1578" i="9"/>
  <c r="O1579" i="9"/>
  <c r="O1580" i="9"/>
  <c r="O1581" i="9"/>
  <c r="O1582" i="9"/>
  <c r="O1583" i="9"/>
  <c r="O1584" i="9"/>
  <c r="O1585" i="9"/>
  <c r="O1586" i="9"/>
  <c r="O1587" i="9"/>
  <c r="O1588" i="9"/>
  <c r="O1589" i="9"/>
  <c r="O1590" i="9"/>
  <c r="O1591" i="9"/>
  <c r="O1592" i="9"/>
  <c r="O1593" i="9"/>
  <c r="O1594" i="9"/>
  <c r="O1595" i="9"/>
  <c r="O1596" i="9"/>
  <c r="O1597" i="9"/>
  <c r="O1598" i="9"/>
  <c r="O1599" i="9"/>
  <c r="O1600" i="9"/>
  <c r="O1601" i="9"/>
  <c r="O1602" i="9"/>
  <c r="O1603" i="9"/>
  <c r="O1604" i="9"/>
  <c r="O1605" i="9"/>
  <c r="O1606" i="9"/>
  <c r="O1607" i="9"/>
  <c r="O1608" i="9"/>
  <c r="O1609" i="9"/>
  <c r="O1610" i="9"/>
  <c r="O1611" i="9"/>
  <c r="O1612" i="9"/>
  <c r="O1613" i="9"/>
  <c r="O1614" i="9"/>
  <c r="O1615" i="9"/>
  <c r="O1616" i="9"/>
  <c r="O1617" i="9"/>
  <c r="O1618" i="9"/>
  <c r="O1619" i="9"/>
  <c r="O1620" i="9"/>
  <c r="O1621" i="9"/>
  <c r="O1622" i="9"/>
  <c r="O1623" i="9"/>
  <c r="O1624" i="9"/>
  <c r="O1625" i="9"/>
  <c r="O1626" i="9"/>
  <c r="O1627" i="9"/>
  <c r="O1628" i="9"/>
  <c r="O1629" i="9"/>
  <c r="O1630" i="9"/>
  <c r="O1631" i="9"/>
  <c r="O1632" i="9"/>
  <c r="O1633" i="9"/>
  <c r="O1634" i="9"/>
  <c r="O1635" i="9"/>
  <c r="O1636" i="9"/>
  <c r="O1637" i="9"/>
  <c r="O1638" i="9"/>
  <c r="O1639" i="9"/>
  <c r="O1640" i="9"/>
  <c r="O1641" i="9"/>
  <c r="O1642" i="9"/>
  <c r="O1643" i="9"/>
  <c r="O1644" i="9"/>
  <c r="O1645" i="9"/>
  <c r="O1646" i="9"/>
  <c r="O1647" i="9"/>
  <c r="O1648" i="9"/>
  <c r="O1649" i="9"/>
  <c r="O1650" i="9"/>
  <c r="O1651" i="9"/>
  <c r="O1652" i="9"/>
  <c r="O1653" i="9"/>
  <c r="O1654" i="9"/>
  <c r="O1655" i="9"/>
  <c r="O1656" i="9"/>
  <c r="O1657" i="9"/>
  <c r="O1658" i="9"/>
  <c r="O1659" i="9"/>
  <c r="O1660" i="9"/>
  <c r="O1661" i="9"/>
  <c r="O1662" i="9"/>
  <c r="O1663" i="9"/>
  <c r="O1664" i="9"/>
  <c r="O1665" i="9"/>
  <c r="O1666" i="9"/>
  <c r="O1667" i="9"/>
  <c r="O1668" i="9"/>
  <c r="O1669" i="9"/>
  <c r="O1670" i="9"/>
  <c r="O1671" i="9"/>
  <c r="O1672" i="9"/>
  <c r="O1673" i="9"/>
  <c r="O1674" i="9"/>
  <c r="O1675" i="9"/>
  <c r="O1676" i="9"/>
  <c r="O1677" i="9"/>
  <c r="O1678" i="9"/>
  <c r="O1679" i="9"/>
  <c r="O1680" i="9"/>
  <c r="O1681" i="9"/>
  <c r="O1682" i="9"/>
  <c r="O1683" i="9"/>
  <c r="O1684" i="9"/>
  <c r="O1685" i="9"/>
  <c r="O1686" i="9"/>
  <c r="O1687" i="9"/>
  <c r="O1688" i="9"/>
  <c r="O1689" i="9"/>
  <c r="O1690" i="9"/>
  <c r="O1691" i="9"/>
  <c r="O1692" i="9"/>
  <c r="O1693" i="9"/>
  <c r="O1694" i="9"/>
  <c r="O1695" i="9"/>
  <c r="O1696" i="9"/>
  <c r="O1697" i="9"/>
  <c r="O1698" i="9"/>
  <c r="O1699" i="9"/>
  <c r="O1700" i="9"/>
  <c r="O1701" i="9"/>
  <c r="O1702" i="9"/>
  <c r="O1703" i="9"/>
  <c r="O1704" i="9"/>
  <c r="O1705" i="9"/>
  <c r="O1706" i="9"/>
  <c r="O1707" i="9"/>
  <c r="O1708" i="9"/>
  <c r="O1709" i="9"/>
  <c r="O1710" i="9"/>
  <c r="O1711" i="9"/>
  <c r="O1712" i="9"/>
  <c r="O1713" i="9"/>
  <c r="O1714" i="9"/>
  <c r="O1715" i="9"/>
  <c r="O1716" i="9"/>
  <c r="O1717" i="9"/>
  <c r="O1718" i="9"/>
  <c r="O1719" i="9"/>
  <c r="O1720" i="9"/>
  <c r="O1721" i="9"/>
  <c r="O1722" i="9"/>
  <c r="O1723" i="9"/>
  <c r="O1724" i="9"/>
  <c r="O1725" i="9"/>
  <c r="O1726" i="9"/>
  <c r="O1727" i="9"/>
  <c r="O1728" i="9"/>
  <c r="O1729" i="9"/>
  <c r="O1730" i="9"/>
  <c r="O1731" i="9"/>
  <c r="O1732" i="9"/>
  <c r="O1733" i="9"/>
  <c r="O1734" i="9"/>
  <c r="O1735" i="9"/>
  <c r="O1736" i="9"/>
  <c r="O1737" i="9"/>
  <c r="O1738" i="9"/>
  <c r="O1739" i="9"/>
  <c r="O1740" i="9"/>
  <c r="O1741" i="9"/>
  <c r="O1742" i="9"/>
  <c r="O1743" i="9"/>
  <c r="O1744" i="9"/>
  <c r="O1745" i="9"/>
  <c r="O1746" i="9"/>
  <c r="O1747" i="9"/>
  <c r="O1748" i="9"/>
  <c r="O1749" i="9"/>
  <c r="O1750" i="9"/>
  <c r="O1751" i="9"/>
  <c r="O1752" i="9"/>
  <c r="O1753" i="9"/>
  <c r="O1754" i="9"/>
  <c r="O1755" i="9"/>
  <c r="O1756" i="9"/>
  <c r="O1757" i="9"/>
  <c r="O1758" i="9"/>
  <c r="O1759" i="9"/>
  <c r="O1760" i="9"/>
  <c r="O1761" i="9"/>
  <c r="O1762" i="9"/>
  <c r="O1763" i="9"/>
  <c r="O1764" i="9"/>
  <c r="O1765" i="9"/>
  <c r="O1766" i="9"/>
  <c r="O1767" i="9"/>
  <c r="O1768" i="9"/>
  <c r="O1769" i="9"/>
  <c r="O1770" i="9"/>
  <c r="O1771" i="9"/>
  <c r="O1772" i="9"/>
  <c r="O1773" i="9"/>
  <c r="O1774" i="9"/>
  <c r="O1775" i="9"/>
  <c r="O1776" i="9"/>
  <c r="O1777" i="9"/>
  <c r="O1778" i="9"/>
  <c r="O1779" i="9"/>
  <c r="O1780" i="9"/>
  <c r="O1781" i="9"/>
  <c r="O1782" i="9"/>
  <c r="O1783" i="9"/>
  <c r="O1784" i="9"/>
  <c r="O1785" i="9"/>
  <c r="O1786" i="9"/>
  <c r="O1787" i="9"/>
  <c r="O1788" i="9"/>
  <c r="O1789" i="9"/>
  <c r="O1790" i="9"/>
  <c r="O1791" i="9"/>
  <c r="O1792" i="9"/>
  <c r="O1793" i="9"/>
  <c r="O1794" i="9"/>
  <c r="O1795" i="9"/>
  <c r="O1796" i="9"/>
  <c r="O1797" i="9"/>
  <c r="O1798" i="9"/>
  <c r="O1799" i="9"/>
  <c r="O1800" i="9"/>
  <c r="O1801" i="9"/>
  <c r="O1802" i="9"/>
  <c r="O1803" i="9"/>
  <c r="O1804" i="9"/>
  <c r="O1805" i="9"/>
  <c r="O1806" i="9"/>
  <c r="O1807" i="9"/>
  <c r="O1808" i="9"/>
  <c r="O1809" i="9"/>
  <c r="O1810" i="9"/>
  <c r="O1811" i="9"/>
  <c r="O1812" i="9"/>
  <c r="O1813" i="9"/>
  <c r="O1814" i="9"/>
  <c r="O1815" i="9"/>
  <c r="O1816" i="9"/>
  <c r="O1817" i="9"/>
  <c r="O1818" i="9"/>
  <c r="O1819" i="9"/>
  <c r="O1820" i="9"/>
  <c r="O1821" i="9"/>
  <c r="O1822" i="9"/>
  <c r="O1823" i="9"/>
  <c r="O1824" i="9"/>
  <c r="O1825" i="9"/>
  <c r="O1826" i="9"/>
  <c r="O1827" i="9"/>
  <c r="O1828" i="9"/>
  <c r="O1829" i="9"/>
  <c r="O1830" i="9"/>
  <c r="O1831" i="9"/>
  <c r="O1832" i="9"/>
  <c r="O1833" i="9"/>
  <c r="O1834" i="9"/>
  <c r="O1835" i="9"/>
  <c r="O1836" i="9"/>
  <c r="O1837" i="9"/>
  <c r="O1838" i="9"/>
  <c r="O1839" i="9"/>
  <c r="O1840" i="9"/>
  <c r="O1841" i="9"/>
  <c r="O1842" i="9"/>
  <c r="O1843" i="9"/>
  <c r="O1844" i="9"/>
  <c r="O1845" i="9"/>
  <c r="O1846" i="9"/>
  <c r="O1847" i="9"/>
  <c r="O1848" i="9"/>
  <c r="O1849" i="9"/>
  <c r="O1850" i="9"/>
  <c r="O1851" i="9"/>
  <c r="O1852" i="9"/>
  <c r="O1853" i="9"/>
  <c r="O1854" i="9"/>
  <c r="O1855" i="9"/>
  <c r="O1856" i="9"/>
  <c r="O1857" i="9"/>
  <c r="O1858" i="9"/>
  <c r="O1859" i="9"/>
  <c r="O1860" i="9"/>
  <c r="O1861" i="9"/>
  <c r="O1862" i="9"/>
  <c r="O1863" i="9"/>
  <c r="O1864" i="9"/>
  <c r="O1865" i="9"/>
  <c r="O1866" i="9"/>
  <c r="O1867" i="9"/>
  <c r="O1868" i="9"/>
  <c r="O1869" i="9"/>
  <c r="O1870" i="9"/>
  <c r="O1871" i="9"/>
  <c r="O1872" i="9"/>
  <c r="O1873" i="9"/>
  <c r="O1874" i="9"/>
  <c r="O1875" i="9"/>
  <c r="O1876" i="9"/>
  <c r="O1877" i="9"/>
  <c r="O1878" i="9"/>
  <c r="O1879" i="9"/>
  <c r="O1880" i="9"/>
  <c r="O1881" i="9"/>
  <c r="O1882" i="9"/>
  <c r="O1883" i="9"/>
  <c r="O1884" i="9"/>
  <c r="O1885" i="9"/>
  <c r="O1886" i="9"/>
  <c r="O1887" i="9"/>
  <c r="O1888" i="9"/>
  <c r="O1889" i="9"/>
  <c r="O1890" i="9"/>
  <c r="O1891" i="9"/>
  <c r="O1892" i="9"/>
  <c r="O1893" i="9"/>
  <c r="O1894" i="9"/>
  <c r="O1895" i="9"/>
  <c r="O1896" i="9"/>
  <c r="O1897" i="9"/>
  <c r="O1898" i="9"/>
  <c r="O1899" i="9"/>
  <c r="O1900" i="9"/>
  <c r="O1901" i="9"/>
  <c r="O1902" i="9"/>
  <c r="O1903" i="9"/>
  <c r="O1904" i="9"/>
  <c r="O1905" i="9"/>
  <c r="O1906" i="9"/>
  <c r="O1907" i="9"/>
  <c r="O1908" i="9"/>
  <c r="O1909" i="9"/>
  <c r="O1910" i="9"/>
  <c r="O1911" i="9"/>
  <c r="O1912" i="9"/>
  <c r="O1913" i="9"/>
  <c r="O1914" i="9"/>
  <c r="O1915" i="9"/>
  <c r="O1916" i="9"/>
  <c r="O1917" i="9"/>
  <c r="O1918" i="9"/>
  <c r="O1919" i="9"/>
  <c r="O1920" i="9"/>
  <c r="O1921" i="9"/>
  <c r="O1922" i="9"/>
  <c r="O1923" i="9"/>
  <c r="O1924" i="9"/>
  <c r="O1925" i="9"/>
  <c r="O1926" i="9"/>
  <c r="O1927" i="9"/>
  <c r="O1928" i="9"/>
  <c r="O1929" i="9"/>
  <c r="O1930" i="9"/>
  <c r="O1931" i="9"/>
  <c r="O1932" i="9"/>
  <c r="O1933" i="9"/>
  <c r="O1934" i="9"/>
  <c r="O1935" i="9"/>
  <c r="O1936" i="9"/>
  <c r="O1937" i="9"/>
  <c r="O1938" i="9"/>
  <c r="O1939" i="9"/>
  <c r="O1940" i="9"/>
  <c r="O1941" i="9"/>
  <c r="O1942" i="9"/>
  <c r="O1943" i="9"/>
  <c r="O1944" i="9"/>
  <c r="O1945" i="9"/>
  <c r="O1946" i="9"/>
  <c r="O1947" i="9"/>
  <c r="O1948" i="9"/>
  <c r="O1949" i="9"/>
  <c r="O1950" i="9"/>
  <c r="O1951" i="9"/>
  <c r="O1952" i="9"/>
  <c r="O1953" i="9"/>
  <c r="O1954" i="9"/>
  <c r="O1955" i="9"/>
  <c r="O1956" i="9"/>
  <c r="O1957" i="9"/>
  <c r="O1958" i="9"/>
  <c r="O1959" i="9"/>
  <c r="O1960" i="9"/>
  <c r="O1961" i="9"/>
  <c r="O1962" i="9"/>
  <c r="O1963" i="9"/>
  <c r="O1964" i="9"/>
  <c r="O1965" i="9"/>
  <c r="O1966" i="9"/>
  <c r="O1967" i="9"/>
  <c r="O1968" i="9"/>
  <c r="O1969" i="9"/>
  <c r="O1970" i="9"/>
  <c r="O1971" i="9"/>
  <c r="O1972" i="9"/>
  <c r="O1973" i="9"/>
  <c r="O1974" i="9"/>
  <c r="O1975" i="9"/>
  <c r="O1976" i="9"/>
  <c r="O1977" i="9"/>
  <c r="O1978" i="9"/>
  <c r="O1979" i="9"/>
  <c r="O1980" i="9"/>
  <c r="O1981" i="9"/>
  <c r="O1982" i="9"/>
  <c r="O1983" i="9"/>
  <c r="O1984" i="9"/>
  <c r="O1985" i="9"/>
  <c r="O1986" i="9"/>
  <c r="O1987" i="9"/>
  <c r="O1988" i="9"/>
  <c r="O1989" i="9"/>
  <c r="O1990" i="9"/>
  <c r="O1991" i="9"/>
  <c r="O1992" i="9"/>
  <c r="O1993" i="9"/>
  <c r="O1994" i="9"/>
  <c r="O1995" i="9"/>
  <c r="O1996" i="9"/>
  <c r="O1997" i="9"/>
  <c r="O1998" i="9"/>
  <c r="O1999" i="9"/>
  <c r="O2000" i="9"/>
  <c r="O2001" i="9"/>
  <c r="O2002" i="9"/>
  <c r="O2003" i="9"/>
  <c r="O2004" i="9"/>
  <c r="O2005" i="9"/>
  <c r="O2006" i="9"/>
  <c r="O2007" i="9"/>
  <c r="O2008" i="9"/>
  <c r="O2009" i="9"/>
  <c r="O2010" i="9"/>
  <c r="O2011" i="9"/>
  <c r="O2012" i="9"/>
  <c r="O2013" i="9"/>
  <c r="O2014" i="9"/>
  <c r="O2015" i="9"/>
  <c r="O2016" i="9"/>
  <c r="O2017" i="9"/>
  <c r="O2018" i="9"/>
  <c r="O2019" i="9"/>
  <c r="O2020" i="9"/>
  <c r="O2021" i="9"/>
  <c r="O2022" i="9"/>
  <c r="O2023" i="9"/>
  <c r="O2024" i="9"/>
  <c r="O2025" i="9"/>
  <c r="O2026" i="9"/>
  <c r="O2027" i="9"/>
  <c r="O2028" i="9"/>
  <c r="O2029" i="9"/>
  <c r="O2030" i="9"/>
  <c r="O2031" i="9"/>
  <c r="O2032" i="9"/>
  <c r="O2033" i="9"/>
  <c r="O2034" i="9"/>
  <c r="O2035" i="9"/>
  <c r="O2036" i="9"/>
  <c r="O2037" i="9"/>
  <c r="O2038" i="9"/>
  <c r="O2039" i="9"/>
  <c r="O2040" i="9"/>
  <c r="O2041" i="9"/>
  <c r="O2042" i="9"/>
  <c r="O2043" i="9"/>
  <c r="O2044" i="9"/>
  <c r="O2045" i="9"/>
  <c r="O2046" i="9"/>
  <c r="O2047" i="9"/>
  <c r="O2048" i="9"/>
  <c r="O2049" i="9"/>
  <c r="O2050" i="9"/>
  <c r="O2051" i="9"/>
  <c r="O2052" i="9"/>
  <c r="O2053" i="9"/>
  <c r="O2054" i="9"/>
  <c r="O2055" i="9"/>
  <c r="O2056" i="9"/>
  <c r="O2057" i="9"/>
  <c r="O2058" i="9"/>
  <c r="O2059" i="9"/>
  <c r="O2060" i="9"/>
  <c r="O2061" i="9"/>
  <c r="O2062" i="9"/>
  <c r="O2063" i="9"/>
  <c r="O2064" i="9"/>
  <c r="O2065" i="9"/>
  <c r="O2066" i="9"/>
  <c r="O2067" i="9"/>
  <c r="O2068" i="9"/>
  <c r="O2069" i="9"/>
  <c r="O2070" i="9"/>
  <c r="O2071" i="9"/>
  <c r="O2072" i="9"/>
  <c r="O2073" i="9"/>
  <c r="O2074" i="9"/>
  <c r="O2075" i="9"/>
  <c r="O2076" i="9"/>
  <c r="O2077" i="9"/>
  <c r="O2078" i="9"/>
  <c r="O2079" i="9"/>
  <c r="O2080" i="9"/>
  <c r="O2081" i="9"/>
  <c r="O2082" i="9"/>
  <c r="O2083" i="9"/>
  <c r="O2084" i="9"/>
  <c r="O2085" i="9"/>
  <c r="O2086" i="9"/>
  <c r="O2087" i="9"/>
  <c r="O2088" i="9"/>
  <c r="O2089" i="9"/>
  <c r="O2090" i="9"/>
  <c r="O2091" i="9"/>
  <c r="O2092" i="9"/>
  <c r="O2093" i="9"/>
  <c r="O2094" i="9"/>
  <c r="O2095" i="9"/>
  <c r="O2096" i="9"/>
  <c r="O2097" i="9"/>
  <c r="O2098" i="9"/>
  <c r="O2099" i="9"/>
  <c r="O2100" i="9"/>
  <c r="O2101" i="9"/>
  <c r="O2102" i="9"/>
  <c r="O2103" i="9"/>
  <c r="O2104" i="9"/>
  <c r="O2105" i="9"/>
  <c r="O2106" i="9"/>
  <c r="O2107" i="9"/>
  <c r="O2108" i="9"/>
  <c r="O2109" i="9"/>
  <c r="O2110" i="9"/>
  <c r="O2111" i="9"/>
  <c r="O2112" i="9"/>
  <c r="O2113" i="9"/>
  <c r="O2114" i="9"/>
  <c r="O2115" i="9"/>
  <c r="O2116" i="9"/>
  <c r="O2117" i="9"/>
  <c r="O2118" i="9"/>
  <c r="O2119" i="9"/>
  <c r="O2120" i="9"/>
  <c r="O2121" i="9"/>
  <c r="O2122" i="9"/>
  <c r="O2123" i="9"/>
  <c r="O2124" i="9"/>
  <c r="O2125" i="9"/>
  <c r="O2126" i="9"/>
  <c r="O2127" i="9"/>
  <c r="O2128" i="9"/>
  <c r="O2129" i="9"/>
  <c r="O2130" i="9"/>
  <c r="O2131" i="9"/>
  <c r="O2132" i="9"/>
  <c r="O2133" i="9"/>
  <c r="O2134" i="9"/>
  <c r="O2135" i="9"/>
  <c r="O2136" i="9"/>
  <c r="O2137" i="9"/>
  <c r="O2138" i="9"/>
  <c r="O2139" i="9"/>
  <c r="O2140" i="9"/>
  <c r="O2141" i="9"/>
  <c r="O2142" i="9"/>
  <c r="O2143" i="9"/>
  <c r="O2144" i="9"/>
  <c r="O2145" i="9"/>
  <c r="O2146" i="9"/>
  <c r="O2147" i="9"/>
  <c r="O2148" i="9"/>
  <c r="O2149" i="9"/>
  <c r="O2150" i="9"/>
  <c r="O2151" i="9"/>
  <c r="O2152" i="9"/>
  <c r="O2153" i="9"/>
  <c r="O2154" i="9"/>
  <c r="O2155" i="9"/>
  <c r="O2156" i="9"/>
  <c r="O2157" i="9"/>
  <c r="O2158" i="9"/>
  <c r="O2159" i="9"/>
  <c r="O2160" i="9"/>
  <c r="O2161" i="9"/>
  <c r="O2162" i="9"/>
  <c r="O2163" i="9"/>
  <c r="O2164" i="9"/>
  <c r="O2165" i="9"/>
  <c r="O2166" i="9"/>
  <c r="O2167" i="9"/>
  <c r="O2168" i="9"/>
  <c r="O2169" i="9"/>
  <c r="O2170" i="9"/>
  <c r="O2171" i="9"/>
  <c r="O2172" i="9"/>
  <c r="O2173" i="9"/>
  <c r="O2174" i="9"/>
  <c r="O2175" i="9"/>
  <c r="O2176" i="9"/>
  <c r="O2177" i="9"/>
  <c r="O2178" i="9"/>
  <c r="O2179" i="9"/>
  <c r="O2180" i="9"/>
  <c r="O2181" i="9"/>
  <c r="O2182" i="9"/>
  <c r="O2183" i="9"/>
  <c r="O2184" i="9"/>
  <c r="O2185" i="9"/>
  <c r="O2186" i="9"/>
  <c r="O2187" i="9"/>
  <c r="O2188" i="9"/>
  <c r="O2189" i="9"/>
  <c r="O2190" i="9"/>
  <c r="O2191" i="9"/>
  <c r="O2192" i="9"/>
  <c r="O2193" i="9"/>
  <c r="O2194" i="9"/>
  <c r="O2195" i="9"/>
  <c r="O2196" i="9"/>
  <c r="O2197" i="9"/>
  <c r="O2198" i="9"/>
  <c r="O2199" i="9"/>
  <c r="O2200" i="9"/>
  <c r="O2201" i="9"/>
  <c r="O2202" i="9"/>
  <c r="O2203" i="9"/>
  <c r="O2204" i="9"/>
  <c r="O2205" i="9"/>
  <c r="O2206" i="9"/>
  <c r="O2207" i="9"/>
  <c r="O2208" i="9"/>
  <c r="O2209" i="9"/>
  <c r="O2210" i="9"/>
  <c r="O2211" i="9"/>
  <c r="O2212" i="9"/>
  <c r="O2213" i="9"/>
  <c r="O2214" i="9"/>
  <c r="O2215" i="9"/>
  <c r="O2216" i="9"/>
  <c r="O2217" i="9"/>
  <c r="O2218" i="9"/>
  <c r="O2219" i="9"/>
  <c r="O2220" i="9"/>
  <c r="O2221" i="9"/>
  <c r="O2222" i="9"/>
  <c r="O2223" i="9"/>
  <c r="O2224" i="9"/>
  <c r="O2225" i="9"/>
  <c r="O2226" i="9"/>
  <c r="O2227" i="9"/>
  <c r="O2228" i="9"/>
  <c r="O2229" i="9"/>
  <c r="O2230" i="9"/>
  <c r="O2231" i="9"/>
  <c r="O2232" i="9"/>
  <c r="O2233" i="9"/>
  <c r="O2234" i="9"/>
  <c r="O2235" i="9"/>
  <c r="O2236" i="9"/>
  <c r="O2237" i="9"/>
  <c r="O2238" i="9"/>
  <c r="O2239" i="9"/>
  <c r="O2240" i="9"/>
  <c r="O2241" i="9"/>
  <c r="O2242" i="9"/>
  <c r="O2243" i="9"/>
  <c r="O2244" i="9"/>
  <c r="O2245" i="9"/>
  <c r="O2246" i="9"/>
  <c r="O2247" i="9"/>
  <c r="O2248" i="9"/>
  <c r="O2249" i="9"/>
  <c r="O2250" i="9"/>
  <c r="O2251" i="9"/>
  <c r="O2252" i="9"/>
  <c r="O2253" i="9"/>
  <c r="O2254" i="9"/>
  <c r="O2255" i="9"/>
  <c r="O2256" i="9"/>
  <c r="O2257" i="9"/>
  <c r="O2258" i="9"/>
  <c r="O2259" i="9"/>
  <c r="O2260" i="9"/>
  <c r="O2261" i="9"/>
  <c r="O2262" i="9"/>
  <c r="O2263" i="9"/>
  <c r="O2264" i="9"/>
  <c r="O2265" i="9"/>
  <c r="O2266" i="9"/>
  <c r="O2267" i="9"/>
  <c r="O2268" i="9"/>
  <c r="O2269" i="9"/>
  <c r="O2270" i="9"/>
  <c r="O2271" i="9"/>
  <c r="O2272" i="9"/>
  <c r="O2273" i="9"/>
  <c r="O2274" i="9"/>
  <c r="O2275" i="9"/>
  <c r="O2276" i="9"/>
  <c r="O2277" i="9"/>
  <c r="O2278" i="9"/>
  <c r="O2279" i="9"/>
  <c r="O2280" i="9"/>
  <c r="O2281" i="9"/>
  <c r="O2282" i="9"/>
  <c r="O2283" i="9"/>
  <c r="O2284" i="9"/>
  <c r="O2285" i="9"/>
  <c r="O2286" i="9"/>
  <c r="O2287" i="9"/>
  <c r="O2288" i="9"/>
  <c r="O2289" i="9"/>
  <c r="O2290" i="9"/>
  <c r="O2291" i="9"/>
  <c r="O2292" i="9"/>
  <c r="O2293" i="9"/>
  <c r="O2294" i="9"/>
  <c r="O2295" i="9"/>
  <c r="O2296" i="9"/>
  <c r="O2297" i="9"/>
  <c r="O2298" i="9"/>
  <c r="O2299" i="9"/>
  <c r="O2300" i="9"/>
  <c r="O2301" i="9"/>
  <c r="O2302" i="9"/>
  <c r="O2303" i="9"/>
  <c r="O2304" i="9"/>
  <c r="O2305" i="9"/>
  <c r="O2306" i="9"/>
  <c r="O2307" i="9"/>
  <c r="O2308" i="9"/>
  <c r="O2309" i="9"/>
  <c r="O2310" i="9"/>
  <c r="O2311" i="9"/>
  <c r="O2312" i="9"/>
  <c r="O2313" i="9"/>
  <c r="O2314" i="9"/>
  <c r="O2315" i="9"/>
  <c r="O2316" i="9"/>
  <c r="O2317" i="9"/>
  <c r="O2318" i="9"/>
  <c r="O2319" i="9"/>
  <c r="O2320" i="9"/>
  <c r="O2321" i="9"/>
  <c r="O2322" i="9"/>
  <c r="O2323" i="9"/>
  <c r="O2324" i="9"/>
  <c r="O2325" i="9"/>
  <c r="O2326" i="9"/>
  <c r="O2327" i="9"/>
  <c r="O2328" i="9"/>
  <c r="O2329" i="9"/>
  <c r="O2330" i="9"/>
  <c r="O2331" i="9"/>
  <c r="O2332" i="9"/>
  <c r="O2333" i="9"/>
  <c r="O2334" i="9"/>
  <c r="O2335" i="9"/>
  <c r="O2336" i="9"/>
  <c r="O2337" i="9"/>
  <c r="O2338" i="9"/>
  <c r="O2339" i="9"/>
  <c r="O2340" i="9"/>
  <c r="O2341" i="9"/>
  <c r="O2342" i="9"/>
  <c r="O2343" i="9"/>
  <c r="O2344" i="9"/>
  <c r="O2345" i="9"/>
  <c r="O2346" i="9"/>
  <c r="O2347" i="9"/>
  <c r="O2348" i="9"/>
  <c r="O2349" i="9"/>
  <c r="O2350" i="9"/>
  <c r="O2351" i="9"/>
  <c r="O2352" i="9"/>
  <c r="O2353" i="9"/>
  <c r="O2354" i="9"/>
  <c r="O2355" i="9"/>
  <c r="O2356" i="9"/>
  <c r="O2357" i="9"/>
  <c r="O2358" i="9"/>
  <c r="O2359" i="9"/>
  <c r="O2360" i="9"/>
  <c r="O2361" i="9"/>
  <c r="O2362" i="9"/>
  <c r="O2363" i="9"/>
  <c r="O2364" i="9"/>
  <c r="O2365" i="9"/>
  <c r="O2366" i="9"/>
  <c r="O2367" i="9"/>
  <c r="O2368" i="9"/>
  <c r="O2369" i="9"/>
  <c r="O2370" i="9"/>
  <c r="O2371" i="9"/>
  <c r="O2372" i="9"/>
  <c r="O2373" i="9"/>
  <c r="O2374" i="9"/>
  <c r="O2375" i="9"/>
  <c r="O2376" i="9"/>
  <c r="O2377" i="9"/>
  <c r="O2378" i="9"/>
  <c r="O2379" i="9"/>
  <c r="O2380" i="9"/>
  <c r="O2381" i="9"/>
  <c r="O2382" i="9"/>
  <c r="O2383" i="9"/>
  <c r="O2384" i="9"/>
  <c r="O2385" i="9"/>
  <c r="O2386" i="9"/>
  <c r="O2387" i="9"/>
  <c r="O2388" i="9"/>
  <c r="O2389" i="9"/>
  <c r="O2390" i="9"/>
  <c r="O2391" i="9"/>
  <c r="O2392" i="9"/>
  <c r="O2393" i="9"/>
  <c r="O2394" i="9"/>
  <c r="O2395" i="9"/>
  <c r="O2396" i="9"/>
  <c r="O2397" i="9"/>
  <c r="O2398" i="9"/>
  <c r="O2399" i="9"/>
  <c r="O2400" i="9"/>
  <c r="O2401" i="9"/>
  <c r="O2402" i="9"/>
  <c r="O2403" i="9"/>
  <c r="O2404" i="9"/>
  <c r="O2405" i="9"/>
  <c r="O2406" i="9"/>
  <c r="O2407" i="9"/>
  <c r="O2408" i="9"/>
  <c r="O2409" i="9"/>
  <c r="O2410" i="9"/>
  <c r="O2411" i="9"/>
  <c r="O2412" i="9"/>
  <c r="O2413" i="9"/>
  <c r="O2414" i="9"/>
  <c r="O2415" i="9"/>
  <c r="O2416" i="9"/>
  <c r="O2417" i="9"/>
  <c r="O2418" i="9"/>
  <c r="O2419" i="9"/>
  <c r="O2420" i="9"/>
  <c r="O2421" i="9"/>
  <c r="O2422" i="9"/>
  <c r="O2423" i="9"/>
  <c r="O2424" i="9"/>
  <c r="O2425" i="9"/>
  <c r="O2426" i="9"/>
  <c r="O2427" i="9"/>
  <c r="O2428" i="9"/>
  <c r="O2429" i="9"/>
  <c r="O2430" i="9"/>
  <c r="O2431" i="9"/>
  <c r="O2432" i="9"/>
  <c r="O2433" i="9"/>
  <c r="O2434" i="9"/>
  <c r="O2435" i="9"/>
  <c r="O2436" i="9"/>
  <c r="O2437" i="9"/>
  <c r="O2438" i="9"/>
  <c r="O2439" i="9"/>
  <c r="O2440" i="9"/>
  <c r="O2441" i="9"/>
  <c r="O2442" i="9"/>
  <c r="O2443" i="9"/>
  <c r="O2444" i="9"/>
  <c r="O2445" i="9"/>
  <c r="O2446" i="9"/>
  <c r="O2447" i="9"/>
  <c r="O2448" i="9"/>
  <c r="O2449" i="9"/>
  <c r="O2450" i="9"/>
  <c r="O2451" i="9"/>
  <c r="O2452" i="9"/>
  <c r="O2453" i="9"/>
  <c r="O2454" i="9"/>
  <c r="O2455" i="9"/>
  <c r="O2456" i="9"/>
  <c r="O2457" i="9"/>
  <c r="O2458" i="9"/>
  <c r="O2459" i="9"/>
  <c r="O2460" i="9"/>
  <c r="O2461" i="9"/>
  <c r="O2462" i="9"/>
  <c r="O2463" i="9"/>
  <c r="O2464" i="9"/>
  <c r="O2465" i="9"/>
  <c r="O2466" i="9"/>
  <c r="O2467" i="9"/>
  <c r="O2468" i="9"/>
  <c r="O2469" i="9"/>
  <c r="O2470" i="9"/>
  <c r="O2471" i="9"/>
  <c r="O2472" i="9"/>
  <c r="O2473" i="9"/>
  <c r="O2474" i="9"/>
  <c r="O2475" i="9"/>
  <c r="O2476" i="9"/>
  <c r="O2477" i="9"/>
  <c r="O2478" i="9"/>
  <c r="O2479" i="9"/>
  <c r="O2480" i="9"/>
  <c r="O2481" i="9"/>
  <c r="O2482" i="9"/>
  <c r="O2483" i="9"/>
  <c r="O2484" i="9"/>
  <c r="O2485" i="9"/>
  <c r="O2486" i="9"/>
  <c r="O2487" i="9"/>
  <c r="O2488" i="9"/>
  <c r="O2489" i="9"/>
  <c r="O2490" i="9"/>
  <c r="O2491" i="9"/>
  <c r="O2492" i="9"/>
  <c r="O2493" i="9"/>
  <c r="O2494" i="9"/>
  <c r="O2495" i="9"/>
  <c r="O2496" i="9"/>
  <c r="O2497" i="9"/>
  <c r="O2498" i="9"/>
  <c r="O2499" i="9"/>
  <c r="O2500" i="9"/>
  <c r="O2501" i="9"/>
  <c r="O2502" i="9"/>
  <c r="O2503" i="9"/>
  <c r="O2504" i="9"/>
  <c r="O2505" i="9"/>
  <c r="O2506" i="9"/>
  <c r="O2507" i="9"/>
  <c r="O2508" i="9"/>
  <c r="O2509" i="9"/>
  <c r="O2510" i="9"/>
  <c r="O2511" i="9"/>
  <c r="O2512" i="9"/>
  <c r="O2513" i="9"/>
  <c r="O2514" i="9"/>
  <c r="O2515" i="9"/>
  <c r="O2516" i="9"/>
  <c r="O2517" i="9"/>
  <c r="O2518" i="9"/>
  <c r="O2519" i="9"/>
  <c r="O2520" i="9"/>
  <c r="O2521" i="9"/>
  <c r="O2522" i="9"/>
  <c r="O2523" i="9"/>
  <c r="O2524" i="9"/>
  <c r="O2525" i="9"/>
  <c r="O2526" i="9"/>
  <c r="O2527" i="9"/>
  <c r="O2528" i="9"/>
  <c r="O2529" i="9"/>
  <c r="O2530" i="9"/>
  <c r="O2531" i="9"/>
  <c r="O2532" i="9"/>
  <c r="O2533" i="9"/>
  <c r="O2534" i="9"/>
  <c r="O2535" i="9"/>
  <c r="O2536" i="9"/>
  <c r="O2537" i="9"/>
  <c r="O2538" i="9"/>
  <c r="O2539" i="9"/>
  <c r="O2540" i="9"/>
  <c r="O2541" i="9"/>
  <c r="O2542" i="9"/>
  <c r="O2543" i="9"/>
  <c r="O2544" i="9"/>
  <c r="O2545" i="9"/>
  <c r="O2546" i="9"/>
  <c r="O2547" i="9"/>
  <c r="O2548" i="9"/>
  <c r="O2549" i="9"/>
  <c r="O2550" i="9"/>
  <c r="O2551" i="9"/>
  <c r="O2552" i="9"/>
  <c r="O2553" i="9"/>
  <c r="O2554" i="9"/>
  <c r="O2555" i="9"/>
  <c r="O2556" i="9"/>
  <c r="O2557" i="9"/>
  <c r="O2558" i="9"/>
  <c r="O2559" i="9"/>
  <c r="O2560" i="9"/>
  <c r="O2561" i="9"/>
  <c r="O2562" i="9"/>
  <c r="O2563" i="9"/>
  <c r="O2564" i="9"/>
  <c r="O2565" i="9"/>
  <c r="O2566" i="9"/>
  <c r="O2567" i="9"/>
  <c r="O2568" i="9"/>
  <c r="O2569" i="9"/>
  <c r="O2570" i="9"/>
  <c r="O2571" i="9"/>
  <c r="O2572" i="9"/>
  <c r="O2573" i="9"/>
  <c r="O2574" i="9"/>
  <c r="O2575" i="9"/>
  <c r="O2576" i="9"/>
  <c r="O2577" i="9"/>
  <c r="O2578" i="9"/>
  <c r="O2579" i="9"/>
  <c r="O2580" i="9"/>
  <c r="O2581" i="9"/>
  <c r="O2582" i="9"/>
  <c r="O2583" i="9"/>
  <c r="O2584" i="9"/>
  <c r="O2585" i="9"/>
  <c r="O2586" i="9"/>
  <c r="O2587" i="9"/>
  <c r="O2588" i="9"/>
  <c r="O2589" i="9"/>
  <c r="O2590" i="9"/>
  <c r="O2591" i="9"/>
  <c r="O2592" i="9"/>
  <c r="O2593" i="9"/>
  <c r="O2594" i="9"/>
  <c r="O2595" i="9"/>
  <c r="O2596" i="9"/>
  <c r="O2597" i="9"/>
  <c r="O2598" i="9"/>
  <c r="O2599" i="9"/>
  <c r="O2600" i="9"/>
  <c r="O2601" i="9"/>
  <c r="O2602" i="9"/>
  <c r="O2603" i="9"/>
  <c r="O2604" i="9"/>
  <c r="O2605" i="9"/>
  <c r="O2606" i="9"/>
  <c r="O2607" i="9"/>
  <c r="O2608" i="9"/>
  <c r="O2609" i="9"/>
  <c r="O2610" i="9"/>
  <c r="O2611" i="9"/>
  <c r="O2612" i="9"/>
  <c r="O2613" i="9"/>
  <c r="O2614" i="9"/>
  <c r="O2615" i="9"/>
  <c r="O2616" i="9"/>
  <c r="O2617" i="9"/>
  <c r="O2618" i="9"/>
  <c r="O2619" i="9"/>
  <c r="O2620" i="9"/>
  <c r="O2621" i="9"/>
  <c r="O2622" i="9"/>
  <c r="O2623" i="9"/>
  <c r="O2624" i="9"/>
  <c r="O2625" i="9"/>
  <c r="O2626" i="9"/>
  <c r="O2627" i="9"/>
  <c r="O2628" i="9"/>
  <c r="O2629" i="9"/>
  <c r="O2630" i="9"/>
  <c r="O2631" i="9"/>
  <c r="O2632" i="9"/>
  <c r="O2633" i="9"/>
  <c r="O2634" i="9"/>
  <c r="O2635" i="9"/>
  <c r="O2636" i="9"/>
  <c r="O2637" i="9"/>
  <c r="O2638" i="9"/>
  <c r="O2639" i="9"/>
  <c r="O2640" i="9"/>
  <c r="O2641" i="9"/>
  <c r="O2642" i="9"/>
  <c r="O2643" i="9"/>
  <c r="O2644" i="9"/>
  <c r="O2645" i="9"/>
  <c r="O2646" i="9"/>
  <c r="O2647" i="9"/>
  <c r="O2648" i="9"/>
  <c r="O2649" i="9"/>
  <c r="O2650" i="9"/>
  <c r="O2651" i="9"/>
  <c r="O2652" i="9"/>
  <c r="O2653" i="9"/>
  <c r="O2654" i="9"/>
  <c r="O2655" i="9"/>
  <c r="O2656" i="9"/>
  <c r="O2657" i="9"/>
  <c r="O2658" i="9"/>
  <c r="O2659" i="9"/>
  <c r="O2660" i="9"/>
  <c r="O2661" i="9"/>
  <c r="O2662" i="9"/>
  <c r="O2663" i="9"/>
  <c r="O2664" i="9"/>
  <c r="O2665" i="9"/>
  <c r="O2666" i="9"/>
  <c r="O2667" i="9"/>
  <c r="O2668" i="9"/>
  <c r="O2669" i="9"/>
  <c r="O2670" i="9"/>
  <c r="O2671" i="9"/>
  <c r="O2672" i="9"/>
  <c r="O2673" i="9"/>
  <c r="O2674" i="9"/>
  <c r="O2675" i="9"/>
  <c r="O2676" i="9"/>
  <c r="O2677" i="9"/>
  <c r="O2678" i="9"/>
  <c r="O2679" i="9"/>
  <c r="O2680" i="9"/>
  <c r="O2681" i="9"/>
  <c r="O2682" i="9"/>
  <c r="O2683" i="9"/>
  <c r="O2684" i="9"/>
  <c r="O2685" i="9"/>
  <c r="O2686" i="9"/>
  <c r="O2687" i="9"/>
  <c r="O2688" i="9"/>
  <c r="O2689" i="9"/>
  <c r="O2690" i="9"/>
  <c r="O2691" i="9"/>
  <c r="O2692" i="9"/>
  <c r="O2693" i="9"/>
  <c r="O2694" i="9"/>
  <c r="O2695" i="9"/>
  <c r="O2696" i="9"/>
  <c r="O2697" i="9"/>
  <c r="O2698" i="9"/>
  <c r="O2699" i="9"/>
  <c r="O2700" i="9"/>
  <c r="O2701" i="9"/>
  <c r="O2702" i="9"/>
  <c r="O2703" i="9"/>
  <c r="O2704" i="9"/>
  <c r="O2705" i="9"/>
  <c r="O2706" i="9"/>
  <c r="O2707" i="9"/>
  <c r="O2708" i="9"/>
  <c r="O2709" i="9"/>
  <c r="O2710" i="9"/>
  <c r="O2711" i="9"/>
  <c r="O2712" i="9"/>
  <c r="O2713" i="9"/>
  <c r="O2714" i="9"/>
  <c r="O2715" i="9"/>
  <c r="O2716" i="9"/>
  <c r="O2717" i="9"/>
  <c r="O2718" i="9"/>
  <c r="O2719" i="9"/>
  <c r="O2720" i="9"/>
  <c r="O2721" i="9"/>
  <c r="O2722" i="9"/>
  <c r="O2723" i="9"/>
  <c r="O2724" i="9"/>
  <c r="O2725" i="9"/>
  <c r="O2726" i="9"/>
  <c r="O2727" i="9"/>
  <c r="O2728" i="9"/>
  <c r="O2729" i="9"/>
  <c r="O2730" i="9"/>
  <c r="O2731" i="9"/>
  <c r="O2732" i="9"/>
  <c r="O2733" i="9"/>
  <c r="O2734" i="9"/>
  <c r="O2735" i="9"/>
  <c r="O2736" i="9"/>
  <c r="O2737" i="9"/>
  <c r="O2738" i="9"/>
  <c r="O2739" i="9"/>
  <c r="O2740" i="9"/>
  <c r="O2741" i="9"/>
  <c r="O2742" i="9"/>
  <c r="O2743" i="9"/>
  <c r="O2744" i="9"/>
  <c r="O2745" i="9"/>
  <c r="O2746" i="9"/>
  <c r="O2747" i="9"/>
  <c r="O2748" i="9"/>
  <c r="O2749" i="9"/>
  <c r="O2750" i="9"/>
  <c r="O2751" i="9"/>
  <c r="O2752" i="9"/>
  <c r="O2753" i="9"/>
  <c r="O2754" i="9"/>
  <c r="O2755" i="9"/>
  <c r="O2756" i="9"/>
  <c r="O2757" i="9"/>
  <c r="O2758" i="9"/>
  <c r="O2759" i="9"/>
  <c r="O2760" i="9"/>
  <c r="O2761" i="9"/>
  <c r="O2762" i="9"/>
  <c r="O2763" i="9"/>
  <c r="O2764" i="9"/>
  <c r="O2765" i="9"/>
  <c r="O2766" i="9"/>
  <c r="O2767" i="9"/>
  <c r="O2768" i="9"/>
  <c r="O2769" i="9"/>
  <c r="O2770" i="9"/>
  <c r="O2771" i="9"/>
  <c r="O2772" i="9"/>
  <c r="O2773" i="9"/>
  <c r="O2774" i="9"/>
  <c r="O2775" i="9"/>
  <c r="O2776" i="9"/>
  <c r="O2777" i="9"/>
  <c r="O2778" i="9"/>
  <c r="O2779" i="9"/>
  <c r="O2780" i="9"/>
  <c r="O2781" i="9"/>
  <c r="O2782" i="9"/>
  <c r="O2783" i="9"/>
  <c r="O2784" i="9"/>
  <c r="O2785" i="9"/>
  <c r="O2786" i="9"/>
  <c r="O2787" i="9"/>
  <c r="O2788" i="9"/>
  <c r="O2789" i="9"/>
  <c r="O2790" i="9"/>
  <c r="O2791" i="9"/>
  <c r="O2792" i="9"/>
  <c r="O2793" i="9"/>
  <c r="O2794" i="9"/>
  <c r="O2795" i="9"/>
  <c r="O2796" i="9"/>
  <c r="O2797" i="9"/>
  <c r="O2798" i="9"/>
  <c r="O2799" i="9"/>
  <c r="O2800" i="9"/>
  <c r="O2801" i="9"/>
  <c r="O2802" i="9"/>
  <c r="O2803" i="9"/>
  <c r="O2804" i="9"/>
  <c r="O2805" i="9"/>
  <c r="O2806" i="9"/>
  <c r="O2807" i="9"/>
  <c r="O2808" i="9"/>
  <c r="O2809" i="9"/>
  <c r="O2810" i="9"/>
  <c r="O2811" i="9"/>
  <c r="O2812" i="9"/>
  <c r="O2813" i="9"/>
  <c r="O2814" i="9"/>
  <c r="O2815" i="9"/>
  <c r="O2816" i="9"/>
  <c r="O2817" i="9"/>
  <c r="O2818" i="9"/>
  <c r="O2819" i="9"/>
  <c r="O2820" i="9"/>
  <c r="O2821" i="9"/>
  <c r="O2822" i="9"/>
  <c r="O2823" i="9"/>
  <c r="O2824" i="9"/>
  <c r="O2825" i="9"/>
  <c r="O2826" i="9"/>
  <c r="O2827" i="9"/>
  <c r="O2828" i="9"/>
  <c r="O2829" i="9"/>
  <c r="O2830" i="9"/>
  <c r="O2831" i="9"/>
  <c r="O2832" i="9"/>
  <c r="O2833" i="9"/>
  <c r="O2834" i="9"/>
  <c r="O2835" i="9"/>
  <c r="O2836" i="9"/>
  <c r="O2837" i="9"/>
  <c r="O2838" i="9"/>
  <c r="O2839" i="9"/>
  <c r="O2840" i="9"/>
  <c r="O2841" i="9"/>
  <c r="O2842" i="9"/>
  <c r="O2843" i="9"/>
  <c r="O2844" i="9"/>
  <c r="O2845" i="9"/>
  <c r="O2846" i="9"/>
  <c r="O2847" i="9"/>
  <c r="O2848" i="9"/>
  <c r="O2849" i="9"/>
  <c r="O2850" i="9"/>
  <c r="O2851" i="9"/>
  <c r="O2852" i="9"/>
  <c r="O2853" i="9"/>
  <c r="O2854" i="9"/>
  <c r="O2855" i="9"/>
  <c r="O2856" i="9"/>
  <c r="O2857" i="9"/>
  <c r="O2858" i="9"/>
  <c r="O2859" i="9"/>
  <c r="O2860" i="9"/>
  <c r="O2861" i="9"/>
  <c r="O2862" i="9"/>
  <c r="O2863" i="9"/>
  <c r="O2864" i="9"/>
  <c r="O2865" i="9"/>
  <c r="O2866" i="9"/>
  <c r="O2867" i="9"/>
  <c r="O2868" i="9"/>
  <c r="O2869" i="9"/>
  <c r="O2870" i="9"/>
  <c r="O2871" i="9"/>
  <c r="O2872" i="9"/>
  <c r="O2873" i="9"/>
  <c r="O2874" i="9"/>
  <c r="O2875" i="9"/>
  <c r="O2876" i="9"/>
  <c r="O2877" i="9"/>
  <c r="O2878" i="9"/>
  <c r="O2879" i="9"/>
  <c r="O2880" i="9"/>
  <c r="O2881" i="9"/>
  <c r="O2882" i="9"/>
  <c r="O2883" i="9"/>
  <c r="O2884" i="9"/>
  <c r="O2885" i="9"/>
  <c r="O2886" i="9"/>
  <c r="O2887" i="9"/>
  <c r="O2888" i="9"/>
  <c r="O2889" i="9"/>
  <c r="O2890" i="9"/>
  <c r="O2891" i="9"/>
  <c r="O2892" i="9"/>
  <c r="O2893" i="9"/>
  <c r="O2894" i="9"/>
  <c r="O2895" i="9"/>
  <c r="O2896" i="9"/>
  <c r="O2897" i="9"/>
  <c r="O2898" i="9"/>
  <c r="O2899" i="9"/>
  <c r="O2900" i="9"/>
  <c r="O2901" i="9"/>
  <c r="O2902" i="9"/>
  <c r="O2903" i="9"/>
  <c r="O2904" i="9"/>
  <c r="O2905" i="9"/>
  <c r="O2906" i="9"/>
  <c r="O2907" i="9"/>
  <c r="O2908" i="9"/>
  <c r="O2909" i="9"/>
  <c r="O2910" i="9"/>
  <c r="O2911" i="9"/>
  <c r="O2912" i="9"/>
  <c r="O2913" i="9"/>
  <c r="O2914" i="9"/>
  <c r="O2915" i="9"/>
  <c r="O2916" i="9"/>
  <c r="O2917" i="9"/>
  <c r="O2918" i="9"/>
  <c r="O2919" i="9"/>
  <c r="O2920" i="9"/>
  <c r="O2921" i="9"/>
  <c r="O2922" i="9"/>
  <c r="O2923" i="9"/>
  <c r="O2924" i="9"/>
  <c r="O2925" i="9"/>
  <c r="O2926" i="9"/>
  <c r="O2927" i="9"/>
  <c r="O2928" i="9"/>
  <c r="O2929" i="9"/>
  <c r="O2930" i="9"/>
  <c r="O2931" i="9"/>
  <c r="O2932" i="9"/>
  <c r="O2933" i="9"/>
  <c r="O2934" i="9"/>
  <c r="O2935" i="9"/>
  <c r="O2936" i="9"/>
  <c r="O2937" i="9"/>
  <c r="O2938" i="9"/>
  <c r="O2939" i="9"/>
  <c r="O2940" i="9"/>
  <c r="O2941" i="9"/>
  <c r="O2942" i="9"/>
  <c r="O2943" i="9"/>
  <c r="O2944" i="9"/>
  <c r="O2945" i="9"/>
  <c r="O2946" i="9"/>
  <c r="O2947" i="9"/>
  <c r="O2948" i="9"/>
  <c r="O2949" i="9"/>
  <c r="O2950" i="9"/>
  <c r="O2951" i="9"/>
  <c r="O2952" i="9"/>
  <c r="O2953" i="9"/>
  <c r="O2954" i="9"/>
  <c r="O2955" i="9"/>
  <c r="O2956" i="9"/>
  <c r="O2957" i="9"/>
  <c r="O2958" i="9"/>
  <c r="O2959" i="9"/>
  <c r="O2960" i="9"/>
  <c r="O2961" i="9"/>
  <c r="O2962" i="9"/>
  <c r="O2963" i="9"/>
  <c r="O2964" i="9"/>
  <c r="O2965" i="9"/>
  <c r="O2966" i="9"/>
  <c r="O2967" i="9"/>
  <c r="O2968" i="9"/>
  <c r="O2969" i="9"/>
  <c r="O2970" i="9"/>
  <c r="O2971" i="9"/>
  <c r="O2972" i="9"/>
  <c r="O2973" i="9"/>
  <c r="O2974" i="9"/>
  <c r="O2975" i="9"/>
  <c r="O2976" i="9"/>
  <c r="O2977" i="9"/>
  <c r="O2978" i="9"/>
  <c r="O2979" i="9"/>
  <c r="O2980" i="9"/>
  <c r="O2981" i="9"/>
  <c r="O2982" i="9"/>
  <c r="O2983" i="9"/>
  <c r="O2984" i="9"/>
  <c r="O2985" i="9"/>
  <c r="O2986" i="9"/>
  <c r="O2987" i="9"/>
  <c r="O2988" i="9"/>
  <c r="O2989" i="9"/>
  <c r="O2990" i="9"/>
  <c r="O2991" i="9"/>
  <c r="O2992" i="9"/>
  <c r="O2993" i="9"/>
  <c r="O2994" i="9"/>
  <c r="O2995" i="9"/>
  <c r="O2996" i="9"/>
  <c r="O2997" i="9"/>
  <c r="O2998" i="9"/>
  <c r="O2999" i="9"/>
  <c r="O3000" i="9"/>
  <c r="O3001" i="9"/>
  <c r="O3002" i="9"/>
  <c r="O3003" i="9"/>
  <c r="O3004" i="9"/>
  <c r="O3005" i="9"/>
  <c r="O3006" i="9"/>
  <c r="O3007" i="9"/>
  <c r="O3008" i="9"/>
  <c r="O3009" i="9"/>
  <c r="O3010" i="9"/>
  <c r="O3011" i="9"/>
  <c r="O3012" i="9"/>
  <c r="O3013" i="9"/>
  <c r="O3014" i="9"/>
  <c r="O3015" i="9"/>
  <c r="O3016" i="9"/>
  <c r="O3017" i="9"/>
  <c r="O3018" i="9"/>
  <c r="O3019" i="9"/>
  <c r="O3020" i="9"/>
  <c r="O3021" i="9"/>
  <c r="O3022" i="9"/>
  <c r="O3023" i="9"/>
  <c r="O3024" i="9"/>
  <c r="O3025" i="9"/>
  <c r="O3026" i="9"/>
  <c r="O3027" i="9"/>
  <c r="O3028" i="9"/>
  <c r="O3029" i="9"/>
  <c r="O3030" i="9"/>
  <c r="O3031" i="9"/>
  <c r="O3032" i="9"/>
  <c r="O3033" i="9"/>
  <c r="O3034" i="9"/>
  <c r="O3035" i="9"/>
  <c r="O3036" i="9"/>
  <c r="O3037" i="9"/>
  <c r="O3038" i="9"/>
  <c r="O3039" i="9"/>
  <c r="O3040" i="9"/>
  <c r="O3041" i="9"/>
  <c r="O3042" i="9"/>
  <c r="O3043" i="9"/>
  <c r="O3044" i="9"/>
  <c r="O3045" i="9"/>
  <c r="O3046" i="9"/>
  <c r="O3047" i="9"/>
  <c r="O3048" i="9"/>
  <c r="O3049" i="9"/>
  <c r="O3050" i="9"/>
  <c r="O3051" i="9"/>
  <c r="O3052" i="9"/>
  <c r="O3053" i="9"/>
  <c r="O3054" i="9"/>
  <c r="O3055" i="9"/>
  <c r="O3056" i="9"/>
  <c r="O3057" i="9"/>
  <c r="O3058" i="9"/>
  <c r="O3059" i="9"/>
  <c r="O3060" i="9"/>
  <c r="O3061" i="9"/>
  <c r="O3062" i="9"/>
  <c r="O3063" i="9"/>
  <c r="O3064" i="9"/>
  <c r="O3065" i="9"/>
  <c r="O3066" i="9"/>
  <c r="O3067" i="9"/>
  <c r="O3068" i="9"/>
  <c r="O3069" i="9"/>
  <c r="O3070" i="9"/>
  <c r="O3071" i="9"/>
  <c r="O3072" i="9"/>
  <c r="O3073" i="9"/>
  <c r="O3074" i="9"/>
  <c r="O3075" i="9"/>
  <c r="O3076" i="9"/>
  <c r="O3077" i="9"/>
  <c r="O3078" i="9"/>
  <c r="O3079" i="9"/>
  <c r="O3080" i="9"/>
  <c r="O3081" i="9"/>
  <c r="O3082" i="9"/>
  <c r="O3083" i="9"/>
  <c r="O3084" i="9"/>
  <c r="O3085" i="9"/>
  <c r="O3086" i="9"/>
  <c r="O3087" i="9"/>
  <c r="O3088" i="9"/>
  <c r="O3089" i="9"/>
  <c r="O3090" i="9"/>
  <c r="O3091" i="9"/>
  <c r="O3092" i="9"/>
  <c r="O3093" i="9"/>
  <c r="O3094" i="9"/>
  <c r="O3095" i="9"/>
  <c r="O3096" i="9"/>
  <c r="O3097" i="9"/>
  <c r="O3098" i="9"/>
  <c r="O3099" i="9"/>
  <c r="O3100" i="9"/>
  <c r="O3101" i="9"/>
  <c r="O3102" i="9"/>
  <c r="O3103" i="9"/>
  <c r="O3104" i="9"/>
  <c r="O3105" i="9"/>
  <c r="O3106" i="9"/>
  <c r="O3107" i="9"/>
  <c r="O3108" i="9"/>
  <c r="O3109" i="9"/>
  <c r="O3110" i="9"/>
  <c r="O3111" i="9"/>
  <c r="O3112" i="9"/>
  <c r="O3113" i="9"/>
  <c r="O3114" i="9"/>
  <c r="O3115" i="9"/>
  <c r="O3116" i="9"/>
  <c r="N6" i="9"/>
  <c r="N23" i="9"/>
  <c r="N24" i="9"/>
  <c r="N29" i="9"/>
  <c r="N43" i="9"/>
  <c r="N70" i="9"/>
  <c r="N279" i="9"/>
  <c r="N14" i="9"/>
  <c r="N55" i="9"/>
  <c r="N64" i="9"/>
  <c r="N7" i="9"/>
  <c r="N18" i="9"/>
  <c r="N19" i="9"/>
  <c r="N28" i="9"/>
  <c r="N51" i="9"/>
  <c r="N268" i="9"/>
  <c r="N1151" i="9"/>
  <c r="N2" i="9"/>
  <c r="N3" i="9"/>
  <c r="N4" i="9"/>
  <c r="N5" i="9"/>
  <c r="N8" i="9"/>
  <c r="N9" i="9"/>
  <c r="N10" i="9"/>
  <c r="N11" i="9"/>
  <c r="N12" i="9"/>
  <c r="N13" i="9"/>
  <c r="N15" i="9"/>
  <c r="N16" i="9"/>
  <c r="N17" i="9"/>
  <c r="N20" i="9"/>
  <c r="N21" i="9"/>
  <c r="N22" i="9"/>
  <c r="N25" i="9"/>
  <c r="N26" i="9"/>
  <c r="N27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4" i="9"/>
  <c r="N45" i="9"/>
  <c r="N46" i="9"/>
  <c r="N47" i="9"/>
  <c r="N48" i="9"/>
  <c r="N49" i="9"/>
  <c r="N50" i="9"/>
  <c r="N52" i="9"/>
  <c r="N53" i="9"/>
  <c r="N54" i="9"/>
  <c r="N56" i="9"/>
  <c r="N57" i="9"/>
  <c r="N58" i="9"/>
  <c r="N59" i="9"/>
  <c r="N60" i="9"/>
  <c r="N61" i="9"/>
  <c r="N62" i="9"/>
  <c r="N63" i="9"/>
  <c r="N65" i="9"/>
  <c r="N66" i="9"/>
  <c r="N67" i="9"/>
  <c r="N68" i="9"/>
  <c r="N69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L2" i="8" s="1"/>
  <c r="N89" i="9"/>
  <c r="N90" i="9"/>
  <c r="L3" i="8" s="1"/>
  <c r="N91" i="9"/>
  <c r="L4" i="8" s="1"/>
  <c r="N92" i="9"/>
  <c r="L5" i="8" s="1"/>
  <c r="N93" i="9"/>
  <c r="N94" i="9"/>
  <c r="L7" i="8" s="1"/>
  <c r="N95" i="9"/>
  <c r="L8" i="8" s="1"/>
  <c r="N96" i="9"/>
  <c r="N97" i="9"/>
  <c r="N98" i="9"/>
  <c r="L9" i="8" s="1"/>
  <c r="N99" i="9"/>
  <c r="N100" i="9"/>
  <c r="N101" i="9"/>
  <c r="N102" i="9"/>
  <c r="N103" i="9"/>
  <c r="N104" i="9"/>
  <c r="N105" i="9"/>
  <c r="L10" i="8" s="1"/>
  <c r="N106" i="9"/>
  <c r="L11" i="8" s="1"/>
  <c r="N107" i="9"/>
  <c r="L12" i="8" s="1"/>
  <c r="N108" i="9"/>
  <c r="L13" i="8" s="1"/>
  <c r="N109" i="9"/>
  <c r="N110" i="9"/>
  <c r="L15" i="8" s="1"/>
  <c r="N111" i="9"/>
  <c r="L16" i="8" s="1"/>
  <c r="N112" i="9"/>
  <c r="N113" i="9"/>
  <c r="L17" i="8" s="1"/>
  <c r="N114" i="9"/>
  <c r="L18" i="8" s="1"/>
  <c r="N115" i="9"/>
  <c r="N116" i="9"/>
  <c r="N117" i="9"/>
  <c r="L19" i="8" s="1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L20" i="8" s="1"/>
  <c r="N134" i="9"/>
  <c r="L21" i="8" s="1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L22" i="8" s="1"/>
  <c r="N236" i="9"/>
  <c r="N237" i="9"/>
  <c r="N238" i="9"/>
  <c r="L25" i="8" s="1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9" i="9"/>
  <c r="N270" i="9"/>
  <c r="N271" i="9"/>
  <c r="N272" i="9"/>
  <c r="N273" i="9"/>
  <c r="N274" i="9"/>
  <c r="N275" i="9"/>
  <c r="N276" i="9"/>
  <c r="N277" i="9"/>
  <c r="N278" i="9"/>
  <c r="N280" i="9"/>
  <c r="N281" i="9"/>
  <c r="N282" i="9"/>
  <c r="N283" i="9"/>
  <c r="N284" i="9"/>
  <c r="N285" i="9"/>
  <c r="L26" i="8" s="1"/>
  <c r="N286" i="9"/>
  <c r="L27" i="8" s="1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1" i="9"/>
  <c r="N1142" i="9"/>
  <c r="N1143" i="9"/>
  <c r="N1144" i="9"/>
  <c r="N1145" i="9"/>
  <c r="N1146" i="9"/>
  <c r="N1147" i="9"/>
  <c r="N1148" i="9"/>
  <c r="N1149" i="9"/>
  <c r="N1150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1410" i="9"/>
  <c r="N1411" i="9"/>
  <c r="N1412" i="9"/>
  <c r="N1413" i="9"/>
  <c r="N1414" i="9"/>
  <c r="N1415" i="9"/>
  <c r="N1416" i="9"/>
  <c r="N1417" i="9"/>
  <c r="N1418" i="9"/>
  <c r="N1419" i="9"/>
  <c r="N1420" i="9"/>
  <c r="N1421" i="9"/>
  <c r="N1422" i="9"/>
  <c r="N1423" i="9"/>
  <c r="N1424" i="9"/>
  <c r="N1425" i="9"/>
  <c r="N1426" i="9"/>
  <c r="N1427" i="9"/>
  <c r="N1428" i="9"/>
  <c r="N1429" i="9"/>
  <c r="N1430" i="9"/>
  <c r="N1431" i="9"/>
  <c r="N1432" i="9"/>
  <c r="N1433" i="9"/>
  <c r="N1434" i="9"/>
  <c r="N1435" i="9"/>
  <c r="N1436" i="9"/>
  <c r="N1437" i="9"/>
  <c r="N1438" i="9"/>
  <c r="N1439" i="9"/>
  <c r="N1440" i="9"/>
  <c r="N1441" i="9"/>
  <c r="N1442" i="9"/>
  <c r="N1443" i="9"/>
  <c r="N1444" i="9"/>
  <c r="N1445" i="9"/>
  <c r="N1446" i="9"/>
  <c r="N1447" i="9"/>
  <c r="N1448" i="9"/>
  <c r="N1449" i="9"/>
  <c r="N1450" i="9"/>
  <c r="N1451" i="9"/>
  <c r="N1452" i="9"/>
  <c r="N1453" i="9"/>
  <c r="N1454" i="9"/>
  <c r="N1455" i="9"/>
  <c r="N1456" i="9"/>
  <c r="N1457" i="9"/>
  <c r="N1458" i="9"/>
  <c r="N1459" i="9"/>
  <c r="N1460" i="9"/>
  <c r="N1461" i="9"/>
  <c r="N1462" i="9"/>
  <c r="N1463" i="9"/>
  <c r="N1464" i="9"/>
  <c r="N1465" i="9"/>
  <c r="N1466" i="9"/>
  <c r="N1467" i="9"/>
  <c r="N1468" i="9"/>
  <c r="N1469" i="9"/>
  <c r="N1470" i="9"/>
  <c r="N1471" i="9"/>
  <c r="N1472" i="9"/>
  <c r="N1473" i="9"/>
  <c r="N1474" i="9"/>
  <c r="N1475" i="9"/>
  <c r="N1476" i="9"/>
  <c r="N1477" i="9"/>
  <c r="N1478" i="9"/>
  <c r="N1479" i="9"/>
  <c r="N1480" i="9"/>
  <c r="N1481" i="9"/>
  <c r="N1482" i="9"/>
  <c r="N1483" i="9"/>
  <c r="N1484" i="9"/>
  <c r="N1485" i="9"/>
  <c r="N1486" i="9"/>
  <c r="N1487" i="9"/>
  <c r="N1488" i="9"/>
  <c r="N1489" i="9"/>
  <c r="N1490" i="9"/>
  <c r="N1491" i="9"/>
  <c r="N1492" i="9"/>
  <c r="N1493" i="9"/>
  <c r="N1494" i="9"/>
  <c r="N1495" i="9"/>
  <c r="N1496" i="9"/>
  <c r="N1497" i="9"/>
  <c r="N1498" i="9"/>
  <c r="N1499" i="9"/>
  <c r="N1500" i="9"/>
  <c r="N1501" i="9"/>
  <c r="N1502" i="9"/>
  <c r="N1503" i="9"/>
  <c r="N1504" i="9"/>
  <c r="N1505" i="9"/>
  <c r="N1506" i="9"/>
  <c r="N1507" i="9"/>
  <c r="N1508" i="9"/>
  <c r="N1509" i="9"/>
  <c r="N1510" i="9"/>
  <c r="N1511" i="9"/>
  <c r="N1512" i="9"/>
  <c r="N1513" i="9"/>
  <c r="N1514" i="9"/>
  <c r="N1515" i="9"/>
  <c r="N1516" i="9"/>
  <c r="N1517" i="9"/>
  <c r="N1518" i="9"/>
  <c r="N1519" i="9"/>
  <c r="N1520" i="9"/>
  <c r="N1521" i="9"/>
  <c r="N1522" i="9"/>
  <c r="N1523" i="9"/>
  <c r="N1524" i="9"/>
  <c r="N1525" i="9"/>
  <c r="N1526" i="9"/>
  <c r="N1527" i="9"/>
  <c r="N1528" i="9"/>
  <c r="N1529" i="9"/>
  <c r="N1530" i="9"/>
  <c r="N1531" i="9"/>
  <c r="N1532" i="9"/>
  <c r="N1533" i="9"/>
  <c r="N1534" i="9"/>
  <c r="N1535" i="9"/>
  <c r="N1536" i="9"/>
  <c r="N1537" i="9"/>
  <c r="N1538" i="9"/>
  <c r="N1539" i="9"/>
  <c r="N1540" i="9"/>
  <c r="N1541" i="9"/>
  <c r="N1542" i="9"/>
  <c r="N1543" i="9"/>
  <c r="N1544" i="9"/>
  <c r="N1545" i="9"/>
  <c r="N1546" i="9"/>
  <c r="N1547" i="9"/>
  <c r="N1548" i="9"/>
  <c r="N1549" i="9"/>
  <c r="N1550" i="9"/>
  <c r="N1551" i="9"/>
  <c r="N1552" i="9"/>
  <c r="N1553" i="9"/>
  <c r="N1554" i="9"/>
  <c r="N1555" i="9"/>
  <c r="N1556" i="9"/>
  <c r="N1557" i="9"/>
  <c r="N1558" i="9"/>
  <c r="N1559" i="9"/>
  <c r="N1560" i="9"/>
  <c r="N1561" i="9"/>
  <c r="N1562" i="9"/>
  <c r="N1563" i="9"/>
  <c r="N1564" i="9"/>
  <c r="N1565" i="9"/>
  <c r="N1566" i="9"/>
  <c r="N1567" i="9"/>
  <c r="N1568" i="9"/>
  <c r="N1569" i="9"/>
  <c r="N1570" i="9"/>
  <c r="N1571" i="9"/>
  <c r="N1572" i="9"/>
  <c r="N1573" i="9"/>
  <c r="N1574" i="9"/>
  <c r="N1575" i="9"/>
  <c r="N1576" i="9"/>
  <c r="N1577" i="9"/>
  <c r="N1578" i="9"/>
  <c r="N1579" i="9"/>
  <c r="N1580" i="9"/>
  <c r="N1581" i="9"/>
  <c r="N1582" i="9"/>
  <c r="N1583" i="9"/>
  <c r="N1584" i="9"/>
  <c r="N1585" i="9"/>
  <c r="N1586" i="9"/>
  <c r="N1587" i="9"/>
  <c r="N1588" i="9"/>
  <c r="N1589" i="9"/>
  <c r="N1590" i="9"/>
  <c r="N1591" i="9"/>
  <c r="N1592" i="9"/>
  <c r="N1593" i="9"/>
  <c r="N1594" i="9"/>
  <c r="N1595" i="9"/>
  <c r="N1596" i="9"/>
  <c r="N1597" i="9"/>
  <c r="N1598" i="9"/>
  <c r="N1599" i="9"/>
  <c r="N1600" i="9"/>
  <c r="N1601" i="9"/>
  <c r="N1602" i="9"/>
  <c r="N1603" i="9"/>
  <c r="N1604" i="9"/>
  <c r="N1605" i="9"/>
  <c r="N1606" i="9"/>
  <c r="N1607" i="9"/>
  <c r="N1608" i="9"/>
  <c r="N1609" i="9"/>
  <c r="N1610" i="9"/>
  <c r="N1611" i="9"/>
  <c r="N1612" i="9"/>
  <c r="N1613" i="9"/>
  <c r="N1614" i="9"/>
  <c r="N1615" i="9"/>
  <c r="N1616" i="9"/>
  <c r="N1617" i="9"/>
  <c r="N1618" i="9"/>
  <c r="N1619" i="9"/>
  <c r="N1620" i="9"/>
  <c r="N1621" i="9"/>
  <c r="N1622" i="9"/>
  <c r="N1623" i="9"/>
  <c r="N1624" i="9"/>
  <c r="N1625" i="9"/>
  <c r="N1626" i="9"/>
  <c r="N1627" i="9"/>
  <c r="N1628" i="9"/>
  <c r="N1629" i="9"/>
  <c r="N1630" i="9"/>
  <c r="N1631" i="9"/>
  <c r="N1632" i="9"/>
  <c r="N1633" i="9"/>
  <c r="N1634" i="9"/>
  <c r="N1635" i="9"/>
  <c r="N1636" i="9"/>
  <c r="N1637" i="9"/>
  <c r="N1638" i="9"/>
  <c r="N1639" i="9"/>
  <c r="N1640" i="9"/>
  <c r="N1641" i="9"/>
  <c r="N1642" i="9"/>
  <c r="N1643" i="9"/>
  <c r="N1644" i="9"/>
  <c r="N1645" i="9"/>
  <c r="N1646" i="9"/>
  <c r="N1647" i="9"/>
  <c r="N1648" i="9"/>
  <c r="N1649" i="9"/>
  <c r="N1650" i="9"/>
  <c r="N1651" i="9"/>
  <c r="N1652" i="9"/>
  <c r="N1653" i="9"/>
  <c r="N1654" i="9"/>
  <c r="N1655" i="9"/>
  <c r="N1656" i="9"/>
  <c r="N1657" i="9"/>
  <c r="N1658" i="9"/>
  <c r="N1659" i="9"/>
  <c r="N1660" i="9"/>
  <c r="N1661" i="9"/>
  <c r="N1662" i="9"/>
  <c r="N1663" i="9"/>
  <c r="N1664" i="9"/>
  <c r="N1665" i="9"/>
  <c r="N1666" i="9"/>
  <c r="N1667" i="9"/>
  <c r="N1668" i="9"/>
  <c r="N1669" i="9"/>
  <c r="N1670" i="9"/>
  <c r="N1671" i="9"/>
  <c r="N1672" i="9"/>
  <c r="N1673" i="9"/>
  <c r="N1674" i="9"/>
  <c r="N1675" i="9"/>
  <c r="N1676" i="9"/>
  <c r="N1677" i="9"/>
  <c r="N1678" i="9"/>
  <c r="N1679" i="9"/>
  <c r="N1680" i="9"/>
  <c r="N1681" i="9"/>
  <c r="N1682" i="9"/>
  <c r="N1683" i="9"/>
  <c r="N1684" i="9"/>
  <c r="N1685" i="9"/>
  <c r="N1686" i="9"/>
  <c r="N1687" i="9"/>
  <c r="N1688" i="9"/>
  <c r="N1689" i="9"/>
  <c r="N1690" i="9"/>
  <c r="N1691" i="9"/>
  <c r="N1692" i="9"/>
  <c r="N1693" i="9"/>
  <c r="N1694" i="9"/>
  <c r="N1695" i="9"/>
  <c r="N1696" i="9"/>
  <c r="N1697" i="9"/>
  <c r="N1698" i="9"/>
  <c r="N1699" i="9"/>
  <c r="N1700" i="9"/>
  <c r="N1701" i="9"/>
  <c r="N1702" i="9"/>
  <c r="N1703" i="9"/>
  <c r="N1704" i="9"/>
  <c r="N1705" i="9"/>
  <c r="N1706" i="9"/>
  <c r="N1707" i="9"/>
  <c r="N1708" i="9"/>
  <c r="N1709" i="9"/>
  <c r="N1710" i="9"/>
  <c r="N1711" i="9"/>
  <c r="N1712" i="9"/>
  <c r="N1713" i="9"/>
  <c r="N1714" i="9"/>
  <c r="N1715" i="9"/>
  <c r="N1716" i="9"/>
  <c r="N1717" i="9"/>
  <c r="N1718" i="9"/>
  <c r="N1719" i="9"/>
  <c r="N1720" i="9"/>
  <c r="N1721" i="9"/>
  <c r="N1722" i="9"/>
  <c r="N1723" i="9"/>
  <c r="N1724" i="9"/>
  <c r="N1725" i="9"/>
  <c r="N1726" i="9"/>
  <c r="N1727" i="9"/>
  <c r="N1728" i="9"/>
  <c r="N1729" i="9"/>
  <c r="N1730" i="9"/>
  <c r="N1731" i="9"/>
  <c r="N1732" i="9"/>
  <c r="N1733" i="9"/>
  <c r="N1734" i="9"/>
  <c r="N1735" i="9"/>
  <c r="N1736" i="9"/>
  <c r="N1737" i="9"/>
  <c r="N1738" i="9"/>
  <c r="N1739" i="9"/>
  <c r="N1740" i="9"/>
  <c r="N1741" i="9"/>
  <c r="N1742" i="9"/>
  <c r="N1743" i="9"/>
  <c r="N1744" i="9"/>
  <c r="N1745" i="9"/>
  <c r="N1746" i="9"/>
  <c r="N1747" i="9"/>
  <c r="N1748" i="9"/>
  <c r="N1749" i="9"/>
  <c r="N1750" i="9"/>
  <c r="N1751" i="9"/>
  <c r="N1752" i="9"/>
  <c r="N1753" i="9"/>
  <c r="N1754" i="9"/>
  <c r="N1755" i="9"/>
  <c r="N1756" i="9"/>
  <c r="N1757" i="9"/>
  <c r="N1758" i="9"/>
  <c r="N1759" i="9"/>
  <c r="N1760" i="9"/>
  <c r="N1761" i="9"/>
  <c r="N1762" i="9"/>
  <c r="N1763" i="9"/>
  <c r="N1764" i="9"/>
  <c r="N1765" i="9"/>
  <c r="N1766" i="9"/>
  <c r="N1767" i="9"/>
  <c r="N1768" i="9"/>
  <c r="N1769" i="9"/>
  <c r="N1770" i="9"/>
  <c r="N1771" i="9"/>
  <c r="N1772" i="9"/>
  <c r="N1773" i="9"/>
  <c r="N1774" i="9"/>
  <c r="N1775" i="9"/>
  <c r="N1776" i="9"/>
  <c r="N1777" i="9"/>
  <c r="N1778" i="9"/>
  <c r="N1779" i="9"/>
  <c r="N1780" i="9"/>
  <c r="N1781" i="9"/>
  <c r="N1782" i="9"/>
  <c r="N1783" i="9"/>
  <c r="N1784" i="9"/>
  <c r="N1785" i="9"/>
  <c r="N1786" i="9"/>
  <c r="N1787" i="9"/>
  <c r="N1788" i="9"/>
  <c r="N1789" i="9"/>
  <c r="N1790" i="9"/>
  <c r="N1791" i="9"/>
  <c r="N1792" i="9"/>
  <c r="N1793" i="9"/>
  <c r="N1794" i="9"/>
  <c r="N1795" i="9"/>
  <c r="N1796" i="9"/>
  <c r="N1797" i="9"/>
  <c r="N1798" i="9"/>
  <c r="N1799" i="9"/>
  <c r="N1800" i="9"/>
  <c r="N1801" i="9"/>
  <c r="N1802" i="9"/>
  <c r="N1803" i="9"/>
  <c r="N1804" i="9"/>
  <c r="N1805" i="9"/>
  <c r="N1806" i="9"/>
  <c r="N1807" i="9"/>
  <c r="N1808" i="9"/>
  <c r="N1809" i="9"/>
  <c r="N1810" i="9"/>
  <c r="N1811" i="9"/>
  <c r="N1812" i="9"/>
  <c r="N1813" i="9"/>
  <c r="N1814" i="9"/>
  <c r="N1815" i="9"/>
  <c r="N1816" i="9"/>
  <c r="N1817" i="9"/>
  <c r="N1818" i="9"/>
  <c r="N1819" i="9"/>
  <c r="N1820" i="9"/>
  <c r="N1821" i="9"/>
  <c r="N1822" i="9"/>
  <c r="N1823" i="9"/>
  <c r="N1824" i="9"/>
  <c r="N1825" i="9"/>
  <c r="N1826" i="9"/>
  <c r="N1827" i="9"/>
  <c r="N1828" i="9"/>
  <c r="N1829" i="9"/>
  <c r="N1830" i="9"/>
  <c r="N1831" i="9"/>
  <c r="N1832" i="9"/>
  <c r="N1833" i="9"/>
  <c r="N1834" i="9"/>
  <c r="N1835" i="9"/>
  <c r="N1836" i="9"/>
  <c r="N1837" i="9"/>
  <c r="N1838" i="9"/>
  <c r="N1839" i="9"/>
  <c r="N1840" i="9"/>
  <c r="N1841" i="9"/>
  <c r="N1842" i="9"/>
  <c r="N1843" i="9"/>
  <c r="N1844" i="9"/>
  <c r="N1845" i="9"/>
  <c r="N1846" i="9"/>
  <c r="N1847" i="9"/>
  <c r="N1848" i="9"/>
  <c r="N1849" i="9"/>
  <c r="N1850" i="9"/>
  <c r="N1851" i="9"/>
  <c r="N1852" i="9"/>
  <c r="N1853" i="9"/>
  <c r="N1854" i="9"/>
  <c r="N1855" i="9"/>
  <c r="N1856" i="9"/>
  <c r="N1857" i="9"/>
  <c r="N1858" i="9"/>
  <c r="N1859" i="9"/>
  <c r="N1860" i="9"/>
  <c r="N1861" i="9"/>
  <c r="N1862" i="9"/>
  <c r="N1863" i="9"/>
  <c r="N1864" i="9"/>
  <c r="N1865" i="9"/>
  <c r="N1866" i="9"/>
  <c r="N1867" i="9"/>
  <c r="N1868" i="9"/>
  <c r="N1869" i="9"/>
  <c r="N1870" i="9"/>
  <c r="N1871" i="9"/>
  <c r="N1872" i="9"/>
  <c r="N1873" i="9"/>
  <c r="N1874" i="9"/>
  <c r="N1875" i="9"/>
  <c r="N1876" i="9"/>
  <c r="N1877" i="9"/>
  <c r="N1878" i="9"/>
  <c r="N1879" i="9"/>
  <c r="N1880" i="9"/>
  <c r="N1881" i="9"/>
  <c r="N1882" i="9"/>
  <c r="N1883" i="9"/>
  <c r="N1884" i="9"/>
  <c r="N1885" i="9"/>
  <c r="N1886" i="9"/>
  <c r="N1887" i="9"/>
  <c r="N1888" i="9"/>
  <c r="N1889" i="9"/>
  <c r="N1890" i="9"/>
  <c r="N1891" i="9"/>
  <c r="N1892" i="9"/>
  <c r="N1893" i="9"/>
  <c r="N1894" i="9"/>
  <c r="N1895" i="9"/>
  <c r="N1896" i="9"/>
  <c r="N1897" i="9"/>
  <c r="N1898" i="9"/>
  <c r="N1899" i="9"/>
  <c r="N1900" i="9"/>
  <c r="N1901" i="9"/>
  <c r="N1902" i="9"/>
  <c r="N1903" i="9"/>
  <c r="N1904" i="9"/>
  <c r="N1905" i="9"/>
  <c r="N1906" i="9"/>
  <c r="N1907" i="9"/>
  <c r="N1908" i="9"/>
  <c r="N1909" i="9"/>
  <c r="N1910" i="9"/>
  <c r="N1911" i="9"/>
  <c r="N1912" i="9"/>
  <c r="N1913" i="9"/>
  <c r="N1914" i="9"/>
  <c r="N1915" i="9"/>
  <c r="N1916" i="9"/>
  <c r="N1917" i="9"/>
  <c r="N1918" i="9"/>
  <c r="N1919" i="9"/>
  <c r="N1920" i="9"/>
  <c r="N1921" i="9"/>
  <c r="N1922" i="9"/>
  <c r="N1923" i="9"/>
  <c r="N1924" i="9"/>
  <c r="N1925" i="9"/>
  <c r="N1926" i="9"/>
  <c r="N1927" i="9"/>
  <c r="N1928" i="9"/>
  <c r="N1929" i="9"/>
  <c r="N1930" i="9"/>
  <c r="N1931" i="9"/>
  <c r="N1932" i="9"/>
  <c r="N1933" i="9"/>
  <c r="N1934" i="9"/>
  <c r="N1935" i="9"/>
  <c r="N1936" i="9"/>
  <c r="N1937" i="9"/>
  <c r="N1938" i="9"/>
  <c r="N1939" i="9"/>
  <c r="N1940" i="9"/>
  <c r="N1941" i="9"/>
  <c r="N1942" i="9"/>
  <c r="N1943" i="9"/>
  <c r="N1944" i="9"/>
  <c r="N1945" i="9"/>
  <c r="N1946" i="9"/>
  <c r="N1947" i="9"/>
  <c r="N1948" i="9"/>
  <c r="N1949" i="9"/>
  <c r="N1950" i="9"/>
  <c r="N1951" i="9"/>
  <c r="N1952" i="9"/>
  <c r="N1953" i="9"/>
  <c r="N1954" i="9"/>
  <c r="N1955" i="9"/>
  <c r="N1956" i="9"/>
  <c r="N1957" i="9"/>
  <c r="N1958" i="9"/>
  <c r="N1959" i="9"/>
  <c r="N1960" i="9"/>
  <c r="N1961" i="9"/>
  <c r="N1962" i="9"/>
  <c r="N1963" i="9"/>
  <c r="N1964" i="9"/>
  <c r="N1965" i="9"/>
  <c r="N1966" i="9"/>
  <c r="N1967" i="9"/>
  <c r="N1968" i="9"/>
  <c r="N1969" i="9"/>
  <c r="N1970" i="9"/>
  <c r="N1971" i="9"/>
  <c r="N1972" i="9"/>
  <c r="N1973" i="9"/>
  <c r="N1974" i="9"/>
  <c r="N1975" i="9"/>
  <c r="N1976" i="9"/>
  <c r="N1977" i="9"/>
  <c r="N1978" i="9"/>
  <c r="N1979" i="9"/>
  <c r="N1980" i="9"/>
  <c r="N1981" i="9"/>
  <c r="N1982" i="9"/>
  <c r="N1983" i="9"/>
  <c r="N1984" i="9"/>
  <c r="N1985" i="9"/>
  <c r="N1986" i="9"/>
  <c r="N1987" i="9"/>
  <c r="N1988" i="9"/>
  <c r="N1989" i="9"/>
  <c r="N1990" i="9"/>
  <c r="N1991" i="9"/>
  <c r="N1992" i="9"/>
  <c r="N1993" i="9"/>
  <c r="N1994" i="9"/>
  <c r="N1995" i="9"/>
  <c r="N1996" i="9"/>
  <c r="N1997" i="9"/>
  <c r="N1998" i="9"/>
  <c r="N1999" i="9"/>
  <c r="N2000" i="9"/>
  <c r="N2001" i="9"/>
  <c r="N2002" i="9"/>
  <c r="N2003" i="9"/>
  <c r="N2004" i="9"/>
  <c r="N2005" i="9"/>
  <c r="N2006" i="9"/>
  <c r="N2007" i="9"/>
  <c r="N2008" i="9"/>
  <c r="N2009" i="9"/>
  <c r="N2010" i="9"/>
  <c r="N2011" i="9"/>
  <c r="N2012" i="9"/>
  <c r="N2013" i="9"/>
  <c r="N2014" i="9"/>
  <c r="N2015" i="9"/>
  <c r="N2016" i="9"/>
  <c r="N2017" i="9"/>
  <c r="N2018" i="9"/>
  <c r="N2019" i="9"/>
  <c r="N2020" i="9"/>
  <c r="N2021" i="9"/>
  <c r="N2022" i="9"/>
  <c r="N2023" i="9"/>
  <c r="N2024" i="9"/>
  <c r="N2025" i="9"/>
  <c r="N2026" i="9"/>
  <c r="N2027" i="9"/>
  <c r="N2028" i="9"/>
  <c r="N2029" i="9"/>
  <c r="N2030" i="9"/>
  <c r="N2031" i="9"/>
  <c r="N2032" i="9"/>
  <c r="N2033" i="9"/>
  <c r="N2034" i="9"/>
  <c r="N2035" i="9"/>
  <c r="N2036" i="9"/>
  <c r="N2037" i="9"/>
  <c r="N2038" i="9"/>
  <c r="N2039" i="9"/>
  <c r="N2040" i="9"/>
  <c r="N2041" i="9"/>
  <c r="N2042" i="9"/>
  <c r="N2043" i="9"/>
  <c r="N2044" i="9"/>
  <c r="N2045" i="9"/>
  <c r="N2046" i="9"/>
  <c r="N2047" i="9"/>
  <c r="N2048" i="9"/>
  <c r="N2049" i="9"/>
  <c r="N2050" i="9"/>
  <c r="N2051" i="9"/>
  <c r="N2052" i="9"/>
  <c r="N2053" i="9"/>
  <c r="N2054" i="9"/>
  <c r="N2055" i="9"/>
  <c r="N2056" i="9"/>
  <c r="N2057" i="9"/>
  <c r="N2058" i="9"/>
  <c r="N2059" i="9"/>
  <c r="N2060" i="9"/>
  <c r="N2061" i="9"/>
  <c r="N2062" i="9"/>
  <c r="N2063" i="9"/>
  <c r="N2064" i="9"/>
  <c r="N2065" i="9"/>
  <c r="N2066" i="9"/>
  <c r="N2067" i="9"/>
  <c r="N2068" i="9"/>
  <c r="N2069" i="9"/>
  <c r="N2070" i="9"/>
  <c r="N2071" i="9"/>
  <c r="N2072" i="9"/>
  <c r="N2073" i="9"/>
  <c r="N2074" i="9"/>
  <c r="N2075" i="9"/>
  <c r="N2076" i="9"/>
  <c r="N2077" i="9"/>
  <c r="N2078" i="9"/>
  <c r="N2079" i="9"/>
  <c r="N2080" i="9"/>
  <c r="N2081" i="9"/>
  <c r="N2082" i="9"/>
  <c r="N2083" i="9"/>
  <c r="N2084" i="9"/>
  <c r="N2085" i="9"/>
  <c r="N2086" i="9"/>
  <c r="N2087" i="9"/>
  <c r="N2088" i="9"/>
  <c r="N2089" i="9"/>
  <c r="N2090" i="9"/>
  <c r="N2091" i="9"/>
  <c r="N2092" i="9"/>
  <c r="N2093" i="9"/>
  <c r="N2094" i="9"/>
  <c r="N2095" i="9"/>
  <c r="N2096" i="9"/>
  <c r="N2097" i="9"/>
  <c r="N2098" i="9"/>
  <c r="N2099" i="9"/>
  <c r="N2100" i="9"/>
  <c r="N2101" i="9"/>
  <c r="N2102" i="9"/>
  <c r="N2103" i="9"/>
  <c r="N2104" i="9"/>
  <c r="N2105" i="9"/>
  <c r="N2106" i="9"/>
  <c r="N2107" i="9"/>
  <c r="N2108" i="9"/>
  <c r="N2109" i="9"/>
  <c r="N2110" i="9"/>
  <c r="N2111" i="9"/>
  <c r="N2112" i="9"/>
  <c r="N2113" i="9"/>
  <c r="N2114" i="9"/>
  <c r="N2115" i="9"/>
  <c r="N2116" i="9"/>
  <c r="N2117" i="9"/>
  <c r="N2118" i="9"/>
  <c r="N2119" i="9"/>
  <c r="N2120" i="9"/>
  <c r="N2121" i="9"/>
  <c r="N2122" i="9"/>
  <c r="N2123" i="9"/>
  <c r="N2124" i="9"/>
  <c r="N2125" i="9"/>
  <c r="N2126" i="9"/>
  <c r="N2127" i="9"/>
  <c r="N2128" i="9"/>
  <c r="N2129" i="9"/>
  <c r="N2130" i="9"/>
  <c r="N2131" i="9"/>
  <c r="N2132" i="9"/>
  <c r="N2133" i="9"/>
  <c r="N2134" i="9"/>
  <c r="N2135" i="9"/>
  <c r="N2136" i="9"/>
  <c r="N2137" i="9"/>
  <c r="N2138" i="9"/>
  <c r="N2139" i="9"/>
  <c r="N2140" i="9"/>
  <c r="N2141" i="9"/>
  <c r="N2142" i="9"/>
  <c r="N2143" i="9"/>
  <c r="N2144" i="9"/>
  <c r="N2145" i="9"/>
  <c r="N2146" i="9"/>
  <c r="N2147" i="9"/>
  <c r="N2148" i="9"/>
  <c r="N2149" i="9"/>
  <c r="N2150" i="9"/>
  <c r="N2151" i="9"/>
  <c r="N2152" i="9"/>
  <c r="N2153" i="9"/>
  <c r="N2154" i="9"/>
  <c r="N2155" i="9"/>
  <c r="N2156" i="9"/>
  <c r="N2157" i="9"/>
  <c r="N2158" i="9"/>
  <c r="N2159" i="9"/>
  <c r="N2160" i="9"/>
  <c r="N2161" i="9"/>
  <c r="N2162" i="9"/>
  <c r="N2163" i="9"/>
  <c r="N2164" i="9"/>
  <c r="N2165" i="9"/>
  <c r="N2166" i="9"/>
  <c r="N2167" i="9"/>
  <c r="N2168" i="9"/>
  <c r="N2169" i="9"/>
  <c r="N2170" i="9"/>
  <c r="N2171" i="9"/>
  <c r="N2172" i="9"/>
  <c r="N2173" i="9"/>
  <c r="N2174" i="9"/>
  <c r="N2175" i="9"/>
  <c r="N2176" i="9"/>
  <c r="N2177" i="9"/>
  <c r="N2178" i="9"/>
  <c r="N2179" i="9"/>
  <c r="N2180" i="9"/>
  <c r="N2181" i="9"/>
  <c r="N2182" i="9"/>
  <c r="N2183" i="9"/>
  <c r="N2184" i="9"/>
  <c r="N2185" i="9"/>
  <c r="N2186" i="9"/>
  <c r="N2187" i="9"/>
  <c r="N2188" i="9"/>
  <c r="N2189" i="9"/>
  <c r="N2190" i="9"/>
  <c r="N2191" i="9"/>
  <c r="N2192" i="9"/>
  <c r="N2193" i="9"/>
  <c r="N2194" i="9"/>
  <c r="N2195" i="9"/>
  <c r="N2196" i="9"/>
  <c r="N2197" i="9"/>
  <c r="N2198" i="9"/>
  <c r="N2199" i="9"/>
  <c r="N2200" i="9"/>
  <c r="N2201" i="9"/>
  <c r="N2202" i="9"/>
  <c r="N2203" i="9"/>
  <c r="N2204" i="9"/>
  <c r="N2205" i="9"/>
  <c r="N2206" i="9"/>
  <c r="N2207" i="9"/>
  <c r="N2208" i="9"/>
  <c r="N2209" i="9"/>
  <c r="N2210" i="9"/>
  <c r="N2211" i="9"/>
  <c r="N2212" i="9"/>
  <c r="N2213" i="9"/>
  <c r="N2214" i="9"/>
  <c r="N2215" i="9"/>
  <c r="N2216" i="9"/>
  <c r="N2217" i="9"/>
  <c r="N2218" i="9"/>
  <c r="N2219" i="9"/>
  <c r="N2220" i="9"/>
  <c r="N2221" i="9"/>
  <c r="N2222" i="9"/>
  <c r="N2223" i="9"/>
  <c r="N2224" i="9"/>
  <c r="N2225" i="9"/>
  <c r="N2226" i="9"/>
  <c r="N2227" i="9"/>
  <c r="N2228" i="9"/>
  <c r="N2229" i="9"/>
  <c r="N2230" i="9"/>
  <c r="N2231" i="9"/>
  <c r="N2232" i="9"/>
  <c r="N2233" i="9"/>
  <c r="N2234" i="9"/>
  <c r="N2235" i="9"/>
  <c r="N2236" i="9"/>
  <c r="N2237" i="9"/>
  <c r="N2238" i="9"/>
  <c r="N2239" i="9"/>
  <c r="N2240" i="9"/>
  <c r="N2241" i="9"/>
  <c r="N2242" i="9"/>
  <c r="N2243" i="9"/>
  <c r="N2244" i="9"/>
  <c r="N2245" i="9"/>
  <c r="N2246" i="9"/>
  <c r="N2247" i="9"/>
  <c r="N2248" i="9"/>
  <c r="N2249" i="9"/>
  <c r="N2250" i="9"/>
  <c r="N2251" i="9"/>
  <c r="N2252" i="9"/>
  <c r="N2253" i="9"/>
  <c r="N2254" i="9"/>
  <c r="N2255" i="9"/>
  <c r="N2256" i="9"/>
  <c r="N2257" i="9"/>
  <c r="N2258" i="9"/>
  <c r="N2259" i="9"/>
  <c r="N2260" i="9"/>
  <c r="N2261" i="9"/>
  <c r="N2262" i="9"/>
  <c r="N2263" i="9"/>
  <c r="N2264" i="9"/>
  <c r="N2265" i="9"/>
  <c r="N2266" i="9"/>
  <c r="N2267" i="9"/>
  <c r="N2268" i="9"/>
  <c r="N2269" i="9"/>
  <c r="N2270" i="9"/>
  <c r="N2271" i="9"/>
  <c r="N2272" i="9"/>
  <c r="N2273" i="9"/>
  <c r="N2274" i="9"/>
  <c r="N2275" i="9"/>
  <c r="N2276" i="9"/>
  <c r="N2277" i="9"/>
  <c r="N2278" i="9"/>
  <c r="N2279" i="9"/>
  <c r="N2280" i="9"/>
  <c r="N2281" i="9"/>
  <c r="N2282" i="9"/>
  <c r="N2283" i="9"/>
  <c r="N2284" i="9"/>
  <c r="N2285" i="9"/>
  <c r="N2286" i="9"/>
  <c r="N2287" i="9"/>
  <c r="N2288" i="9"/>
  <c r="N2289" i="9"/>
  <c r="N2290" i="9"/>
  <c r="N2291" i="9"/>
  <c r="N2292" i="9"/>
  <c r="N2293" i="9"/>
  <c r="N2294" i="9"/>
  <c r="N2295" i="9"/>
  <c r="N2296" i="9"/>
  <c r="N2297" i="9"/>
  <c r="N2298" i="9"/>
  <c r="N2299" i="9"/>
  <c r="N2300" i="9"/>
  <c r="N2301" i="9"/>
  <c r="N2302" i="9"/>
  <c r="N2303" i="9"/>
  <c r="N2304" i="9"/>
  <c r="N2305" i="9"/>
  <c r="N2306" i="9"/>
  <c r="N2307" i="9"/>
  <c r="N2308" i="9"/>
  <c r="N2309" i="9"/>
  <c r="N2310" i="9"/>
  <c r="N2311" i="9"/>
  <c r="N2312" i="9"/>
  <c r="N2313" i="9"/>
  <c r="N2314" i="9"/>
  <c r="N2315" i="9"/>
  <c r="N2316" i="9"/>
  <c r="N2317" i="9"/>
  <c r="N2318" i="9"/>
  <c r="N2319" i="9"/>
  <c r="N2320" i="9"/>
  <c r="N2321" i="9"/>
  <c r="N2322" i="9"/>
  <c r="N2323" i="9"/>
  <c r="N2324" i="9"/>
  <c r="N2325" i="9"/>
  <c r="N2326" i="9"/>
  <c r="N2327" i="9"/>
  <c r="N2328" i="9"/>
  <c r="N2329" i="9"/>
  <c r="N2330" i="9"/>
  <c r="N2331" i="9"/>
  <c r="N2332" i="9"/>
  <c r="N2333" i="9"/>
  <c r="N2334" i="9"/>
  <c r="N2335" i="9"/>
  <c r="N2336" i="9"/>
  <c r="N2337" i="9"/>
  <c r="N2338" i="9"/>
  <c r="N2339" i="9"/>
  <c r="N2340" i="9"/>
  <c r="N2341" i="9"/>
  <c r="N2342" i="9"/>
  <c r="N2343" i="9"/>
  <c r="N2344" i="9"/>
  <c r="N2345" i="9"/>
  <c r="N2346" i="9"/>
  <c r="N2347" i="9"/>
  <c r="N2348" i="9"/>
  <c r="N2349" i="9"/>
  <c r="N2350" i="9"/>
  <c r="N2351" i="9"/>
  <c r="N2352" i="9"/>
  <c r="N2353" i="9"/>
  <c r="N2354" i="9"/>
  <c r="N2355" i="9"/>
  <c r="N2356" i="9"/>
  <c r="N2357" i="9"/>
  <c r="N2358" i="9"/>
  <c r="N2359" i="9"/>
  <c r="N2360" i="9"/>
  <c r="N2361" i="9"/>
  <c r="N2362" i="9"/>
  <c r="N2363" i="9"/>
  <c r="N2364" i="9"/>
  <c r="N2365" i="9"/>
  <c r="N2366" i="9"/>
  <c r="N2367" i="9"/>
  <c r="N2368" i="9"/>
  <c r="N2369" i="9"/>
  <c r="N2370" i="9"/>
  <c r="N2371" i="9"/>
  <c r="N2372" i="9"/>
  <c r="N2373" i="9"/>
  <c r="N2374" i="9"/>
  <c r="N2375" i="9"/>
  <c r="N2376" i="9"/>
  <c r="N2377" i="9"/>
  <c r="N2378" i="9"/>
  <c r="N2379" i="9"/>
  <c r="N2380" i="9"/>
  <c r="N2381" i="9"/>
  <c r="N2382" i="9"/>
  <c r="N2383" i="9"/>
  <c r="N2384" i="9"/>
  <c r="N2385" i="9"/>
  <c r="N2386" i="9"/>
  <c r="N2387" i="9"/>
  <c r="N2388" i="9"/>
  <c r="N2389" i="9"/>
  <c r="N2390" i="9"/>
  <c r="N2391" i="9"/>
  <c r="N2392" i="9"/>
  <c r="N2393" i="9"/>
  <c r="N2394" i="9"/>
  <c r="N2395" i="9"/>
  <c r="N2396" i="9"/>
  <c r="N2397" i="9"/>
  <c r="N2398" i="9"/>
  <c r="N2399" i="9"/>
  <c r="N2400" i="9"/>
  <c r="N2401" i="9"/>
  <c r="N2402" i="9"/>
  <c r="N2403" i="9"/>
  <c r="N2404" i="9"/>
  <c r="N2405" i="9"/>
  <c r="N2406" i="9"/>
  <c r="N2407" i="9"/>
  <c r="N2408" i="9"/>
  <c r="N2409" i="9"/>
  <c r="N2410" i="9"/>
  <c r="N2411" i="9"/>
  <c r="N2412" i="9"/>
  <c r="N2413" i="9"/>
  <c r="N2414" i="9"/>
  <c r="N2415" i="9"/>
  <c r="N2416" i="9"/>
  <c r="N2417" i="9"/>
  <c r="N2418" i="9"/>
  <c r="N2419" i="9"/>
  <c r="N2420" i="9"/>
  <c r="N2421" i="9"/>
  <c r="N2422" i="9"/>
  <c r="N2423" i="9"/>
  <c r="N2424" i="9"/>
  <c r="N2425" i="9"/>
  <c r="N2426" i="9"/>
  <c r="N2427" i="9"/>
  <c r="N2428" i="9"/>
  <c r="N2429" i="9"/>
  <c r="N2430" i="9"/>
  <c r="N2431" i="9"/>
  <c r="N2432" i="9"/>
  <c r="N2433" i="9"/>
  <c r="N2434" i="9"/>
  <c r="N2435" i="9"/>
  <c r="N2436" i="9"/>
  <c r="N2437" i="9"/>
  <c r="N2438" i="9"/>
  <c r="N2439" i="9"/>
  <c r="N2440" i="9"/>
  <c r="N2441" i="9"/>
  <c r="N2442" i="9"/>
  <c r="N2443" i="9"/>
  <c r="N2444" i="9"/>
  <c r="N2445" i="9"/>
  <c r="N2446" i="9"/>
  <c r="N2447" i="9"/>
  <c r="N2448" i="9"/>
  <c r="N2449" i="9"/>
  <c r="N2450" i="9"/>
  <c r="N2451" i="9"/>
  <c r="N2452" i="9"/>
  <c r="N2453" i="9"/>
  <c r="N2454" i="9"/>
  <c r="N2455" i="9"/>
  <c r="N2456" i="9"/>
  <c r="N2457" i="9"/>
  <c r="N2458" i="9"/>
  <c r="N2459" i="9"/>
  <c r="N2460" i="9"/>
  <c r="N2461" i="9"/>
  <c r="N2462" i="9"/>
  <c r="N2463" i="9"/>
  <c r="N2464" i="9"/>
  <c r="N2465" i="9"/>
  <c r="N2466" i="9"/>
  <c r="N2467" i="9"/>
  <c r="N2468" i="9"/>
  <c r="N2469" i="9"/>
  <c r="N2470" i="9"/>
  <c r="N2471" i="9"/>
  <c r="N2472" i="9"/>
  <c r="N2473" i="9"/>
  <c r="N2474" i="9"/>
  <c r="N2475" i="9"/>
  <c r="N2476" i="9"/>
  <c r="N2477" i="9"/>
  <c r="N2478" i="9"/>
  <c r="N2479" i="9"/>
  <c r="N2480" i="9"/>
  <c r="N2481" i="9"/>
  <c r="N2482" i="9"/>
  <c r="N2483" i="9"/>
  <c r="N2484" i="9"/>
  <c r="N2485" i="9"/>
  <c r="N2486" i="9"/>
  <c r="N2487" i="9"/>
  <c r="N2488" i="9"/>
  <c r="N2489" i="9"/>
  <c r="N2490" i="9"/>
  <c r="N2491" i="9"/>
  <c r="N2492" i="9"/>
  <c r="N2493" i="9"/>
  <c r="N2494" i="9"/>
  <c r="N2495" i="9"/>
  <c r="N2496" i="9"/>
  <c r="N2497" i="9"/>
  <c r="N2498" i="9"/>
  <c r="N2499" i="9"/>
  <c r="N2500" i="9"/>
  <c r="N2501" i="9"/>
  <c r="N2502" i="9"/>
  <c r="N2503" i="9"/>
  <c r="N2504" i="9"/>
  <c r="N2505" i="9"/>
  <c r="N2506" i="9"/>
  <c r="N2507" i="9"/>
  <c r="N2508" i="9"/>
  <c r="N2509" i="9"/>
  <c r="N2510" i="9"/>
  <c r="N2511" i="9"/>
  <c r="N2512" i="9"/>
  <c r="N2513" i="9"/>
  <c r="N2514" i="9"/>
  <c r="N2515" i="9"/>
  <c r="N2516" i="9"/>
  <c r="N2517" i="9"/>
  <c r="N2518" i="9"/>
  <c r="N2519" i="9"/>
  <c r="N2520" i="9"/>
  <c r="N2521" i="9"/>
  <c r="N2522" i="9"/>
  <c r="N2523" i="9"/>
  <c r="N2524" i="9"/>
  <c r="N2525" i="9"/>
  <c r="N2526" i="9"/>
  <c r="N2527" i="9"/>
  <c r="N2528" i="9"/>
  <c r="N2529" i="9"/>
  <c r="N2530" i="9"/>
  <c r="N2531" i="9"/>
  <c r="N2532" i="9"/>
  <c r="N2533" i="9"/>
  <c r="N2534" i="9"/>
  <c r="N2535" i="9"/>
  <c r="N2536" i="9"/>
  <c r="N2537" i="9"/>
  <c r="N2538" i="9"/>
  <c r="N2539" i="9"/>
  <c r="N2540" i="9"/>
  <c r="N2541" i="9"/>
  <c r="N2542" i="9"/>
  <c r="N2543" i="9"/>
  <c r="N2544" i="9"/>
  <c r="N2545" i="9"/>
  <c r="N2546" i="9"/>
  <c r="N2547" i="9"/>
  <c r="N2548" i="9"/>
  <c r="N2549" i="9"/>
  <c r="N2550" i="9"/>
  <c r="N2551" i="9"/>
  <c r="N2552" i="9"/>
  <c r="N2553" i="9"/>
  <c r="N2554" i="9"/>
  <c r="N2555" i="9"/>
  <c r="N2556" i="9"/>
  <c r="N2557" i="9"/>
  <c r="N2558" i="9"/>
  <c r="N2559" i="9"/>
  <c r="N2560" i="9"/>
  <c r="N2561" i="9"/>
  <c r="N2562" i="9"/>
  <c r="N2563" i="9"/>
  <c r="N2564" i="9"/>
  <c r="N2565" i="9"/>
  <c r="N2566" i="9"/>
  <c r="N2567" i="9"/>
  <c r="N2568" i="9"/>
  <c r="N2569" i="9"/>
  <c r="N2570" i="9"/>
  <c r="N2571" i="9"/>
  <c r="N2572" i="9"/>
  <c r="N2573" i="9"/>
  <c r="N2574" i="9"/>
  <c r="N2575" i="9"/>
  <c r="N2576" i="9"/>
  <c r="N2577" i="9"/>
  <c r="N2578" i="9"/>
  <c r="N2579" i="9"/>
  <c r="N2580" i="9"/>
  <c r="N2581" i="9"/>
  <c r="N2582" i="9"/>
  <c r="N2583" i="9"/>
  <c r="N2584" i="9"/>
  <c r="N2585" i="9"/>
  <c r="N2586" i="9"/>
  <c r="N2587" i="9"/>
  <c r="N2588" i="9"/>
  <c r="N2589" i="9"/>
  <c r="N2590" i="9"/>
  <c r="N2591" i="9"/>
  <c r="N2592" i="9"/>
  <c r="N2593" i="9"/>
  <c r="N2594" i="9"/>
  <c r="N2595" i="9"/>
  <c r="N2596" i="9"/>
  <c r="N2597" i="9"/>
  <c r="N2598" i="9"/>
  <c r="N2599" i="9"/>
  <c r="N2600" i="9"/>
  <c r="N2601" i="9"/>
  <c r="N2602" i="9"/>
  <c r="N2603" i="9"/>
  <c r="N2604" i="9"/>
  <c r="N2605" i="9"/>
  <c r="N2606" i="9"/>
  <c r="N2607" i="9"/>
  <c r="N2608" i="9"/>
  <c r="N2609" i="9"/>
  <c r="N2610" i="9"/>
  <c r="N2611" i="9"/>
  <c r="N2612" i="9"/>
  <c r="N2613" i="9"/>
  <c r="N2614" i="9"/>
  <c r="N2615" i="9"/>
  <c r="N2616" i="9"/>
  <c r="N2617" i="9"/>
  <c r="N2618" i="9"/>
  <c r="N2619" i="9"/>
  <c r="N2620" i="9"/>
  <c r="N2621" i="9"/>
  <c r="N2622" i="9"/>
  <c r="N2623" i="9"/>
  <c r="N2624" i="9"/>
  <c r="N2625" i="9"/>
  <c r="N2626" i="9"/>
  <c r="N2627" i="9"/>
  <c r="N2628" i="9"/>
  <c r="N2629" i="9"/>
  <c r="N2630" i="9"/>
  <c r="N2631" i="9"/>
  <c r="N2632" i="9"/>
  <c r="N2633" i="9"/>
  <c r="N2634" i="9"/>
  <c r="N2635" i="9"/>
  <c r="N2636" i="9"/>
  <c r="N2637" i="9"/>
  <c r="N2638" i="9"/>
  <c r="N2639" i="9"/>
  <c r="N2640" i="9"/>
  <c r="N2641" i="9"/>
  <c r="N2642" i="9"/>
  <c r="N2643" i="9"/>
  <c r="N2644" i="9"/>
  <c r="N2645" i="9"/>
  <c r="N2646" i="9"/>
  <c r="N2647" i="9"/>
  <c r="N2648" i="9"/>
  <c r="N2649" i="9"/>
  <c r="N2650" i="9"/>
  <c r="N2651" i="9"/>
  <c r="N2652" i="9"/>
  <c r="N2653" i="9"/>
  <c r="N2654" i="9"/>
  <c r="N2655" i="9"/>
  <c r="N2656" i="9"/>
  <c r="N2657" i="9"/>
  <c r="N2658" i="9"/>
  <c r="N2659" i="9"/>
  <c r="N2660" i="9"/>
  <c r="N2661" i="9"/>
  <c r="N2662" i="9"/>
  <c r="N2663" i="9"/>
  <c r="N2664" i="9"/>
  <c r="N2665" i="9"/>
  <c r="N2666" i="9"/>
  <c r="N2667" i="9"/>
  <c r="N2668" i="9"/>
  <c r="N2669" i="9"/>
  <c r="N2670" i="9"/>
  <c r="N2671" i="9"/>
  <c r="N2672" i="9"/>
  <c r="N2673" i="9"/>
  <c r="N2674" i="9"/>
  <c r="N2675" i="9"/>
  <c r="N2676" i="9"/>
  <c r="N2677" i="9"/>
  <c r="N2678" i="9"/>
  <c r="N2679" i="9"/>
  <c r="N2680" i="9"/>
  <c r="N2681" i="9"/>
  <c r="N2682" i="9"/>
  <c r="N2683" i="9"/>
  <c r="N2684" i="9"/>
  <c r="N2685" i="9"/>
  <c r="N2686" i="9"/>
  <c r="N2687" i="9"/>
  <c r="N2688" i="9"/>
  <c r="N2689" i="9"/>
  <c r="N2690" i="9"/>
  <c r="N2691" i="9"/>
  <c r="N2692" i="9"/>
  <c r="N2693" i="9"/>
  <c r="N2694" i="9"/>
  <c r="N2695" i="9"/>
  <c r="N2696" i="9"/>
  <c r="N2697" i="9"/>
  <c r="N2698" i="9"/>
  <c r="N2699" i="9"/>
  <c r="N2700" i="9"/>
  <c r="N2701" i="9"/>
  <c r="N2702" i="9"/>
  <c r="N2703" i="9"/>
  <c r="N2704" i="9"/>
  <c r="N2705" i="9"/>
  <c r="N2706" i="9"/>
  <c r="N2707" i="9"/>
  <c r="N2708" i="9"/>
  <c r="N2709" i="9"/>
  <c r="N2710" i="9"/>
  <c r="N2711" i="9"/>
  <c r="N2712" i="9"/>
  <c r="N2713" i="9"/>
  <c r="N2714" i="9"/>
  <c r="N2715" i="9"/>
  <c r="N2716" i="9"/>
  <c r="N2717" i="9"/>
  <c r="N2718" i="9"/>
  <c r="N2719" i="9"/>
  <c r="N2720" i="9"/>
  <c r="N2721" i="9"/>
  <c r="N2722" i="9"/>
  <c r="N2723" i="9"/>
  <c r="N2724" i="9"/>
  <c r="N2725" i="9"/>
  <c r="N2726" i="9"/>
  <c r="N2727" i="9"/>
  <c r="N2728" i="9"/>
  <c r="N2729" i="9"/>
  <c r="N2730" i="9"/>
  <c r="N2731" i="9"/>
  <c r="N2732" i="9"/>
  <c r="N2733" i="9"/>
  <c r="N2734" i="9"/>
  <c r="N2735" i="9"/>
  <c r="N2736" i="9"/>
  <c r="N2737" i="9"/>
  <c r="N2738" i="9"/>
  <c r="N2739" i="9"/>
  <c r="N2740" i="9"/>
  <c r="N2741" i="9"/>
  <c r="N2742" i="9"/>
  <c r="N2743" i="9"/>
  <c r="N2744" i="9"/>
  <c r="N2745" i="9"/>
  <c r="N2746" i="9"/>
  <c r="N2747" i="9"/>
  <c r="N2748" i="9"/>
  <c r="N2749" i="9"/>
  <c r="N2750" i="9"/>
  <c r="N2751" i="9"/>
  <c r="N2752" i="9"/>
  <c r="N2753" i="9"/>
  <c r="N2754" i="9"/>
  <c r="N2755" i="9"/>
  <c r="N2756" i="9"/>
  <c r="N2757" i="9"/>
  <c r="N2758" i="9"/>
  <c r="N2759" i="9"/>
  <c r="N2760" i="9"/>
  <c r="N2761" i="9"/>
  <c r="N2762" i="9"/>
  <c r="N2763" i="9"/>
  <c r="N2764" i="9"/>
  <c r="N2765" i="9"/>
  <c r="N2766" i="9"/>
  <c r="N2767" i="9"/>
  <c r="N2768" i="9"/>
  <c r="N2769" i="9"/>
  <c r="N2770" i="9"/>
  <c r="N2771" i="9"/>
  <c r="N2772" i="9"/>
  <c r="N2773" i="9"/>
  <c r="N2774" i="9"/>
  <c r="N2775" i="9"/>
  <c r="N2776" i="9"/>
  <c r="N2777" i="9"/>
  <c r="N2778" i="9"/>
  <c r="N2779" i="9"/>
  <c r="N2780" i="9"/>
  <c r="N2781" i="9"/>
  <c r="N2782" i="9"/>
  <c r="N2783" i="9"/>
  <c r="N2784" i="9"/>
  <c r="N2785" i="9"/>
  <c r="N2786" i="9"/>
  <c r="N2787" i="9"/>
  <c r="N2788" i="9"/>
  <c r="N2789" i="9"/>
  <c r="N2790" i="9"/>
  <c r="N2791" i="9"/>
  <c r="N2792" i="9"/>
  <c r="N2793" i="9"/>
  <c r="N2794" i="9"/>
  <c r="N2795" i="9"/>
  <c r="N2796" i="9"/>
  <c r="N2797" i="9"/>
  <c r="N2798" i="9"/>
  <c r="N2799" i="9"/>
  <c r="N2800" i="9"/>
  <c r="N2801" i="9"/>
  <c r="N2802" i="9"/>
  <c r="N2803" i="9"/>
  <c r="N2804" i="9"/>
  <c r="N2805" i="9"/>
  <c r="N2806" i="9"/>
  <c r="N2807" i="9"/>
  <c r="N2808" i="9"/>
  <c r="N2809" i="9"/>
  <c r="N2810" i="9"/>
  <c r="N2811" i="9"/>
  <c r="N2812" i="9"/>
  <c r="N2813" i="9"/>
  <c r="N2814" i="9"/>
  <c r="N2815" i="9"/>
  <c r="N2816" i="9"/>
  <c r="N2817" i="9"/>
  <c r="N2818" i="9"/>
  <c r="N2819" i="9"/>
  <c r="N2820" i="9"/>
  <c r="N2821" i="9"/>
  <c r="N2822" i="9"/>
  <c r="N2823" i="9"/>
  <c r="N2824" i="9"/>
  <c r="N2825" i="9"/>
  <c r="N2826" i="9"/>
  <c r="N2827" i="9"/>
  <c r="N2828" i="9"/>
  <c r="N2829" i="9"/>
  <c r="N2830" i="9"/>
  <c r="N2831" i="9"/>
  <c r="N2832" i="9"/>
  <c r="N2833" i="9"/>
  <c r="N2834" i="9"/>
  <c r="N2835" i="9"/>
  <c r="N2836" i="9"/>
  <c r="N2837" i="9"/>
  <c r="N2838" i="9"/>
  <c r="N2839" i="9"/>
  <c r="N2840" i="9"/>
  <c r="N2841" i="9"/>
  <c r="N2842" i="9"/>
  <c r="N2843" i="9"/>
  <c r="N2844" i="9"/>
  <c r="N2845" i="9"/>
  <c r="N2846" i="9"/>
  <c r="N2847" i="9"/>
  <c r="N2848" i="9"/>
  <c r="N2849" i="9"/>
  <c r="N2850" i="9"/>
  <c r="N2851" i="9"/>
  <c r="N2852" i="9"/>
  <c r="N2853" i="9"/>
  <c r="N2854" i="9"/>
  <c r="N2855" i="9"/>
  <c r="N2856" i="9"/>
  <c r="N2857" i="9"/>
  <c r="N2858" i="9"/>
  <c r="N2859" i="9"/>
  <c r="N2860" i="9"/>
  <c r="N2861" i="9"/>
  <c r="N2862" i="9"/>
  <c r="N2863" i="9"/>
  <c r="N2864" i="9"/>
  <c r="N2865" i="9"/>
  <c r="N2866" i="9"/>
  <c r="N2867" i="9"/>
  <c r="N2868" i="9"/>
  <c r="N2869" i="9"/>
  <c r="N2870" i="9"/>
  <c r="N2871" i="9"/>
  <c r="N2872" i="9"/>
  <c r="N2873" i="9"/>
  <c r="N2874" i="9"/>
  <c r="N2875" i="9"/>
  <c r="N2876" i="9"/>
  <c r="N2877" i="9"/>
  <c r="N2878" i="9"/>
  <c r="N2879" i="9"/>
  <c r="N2880" i="9"/>
  <c r="N2881" i="9"/>
  <c r="N2882" i="9"/>
  <c r="N2883" i="9"/>
  <c r="N2884" i="9"/>
  <c r="N2885" i="9"/>
  <c r="N2886" i="9"/>
  <c r="N2887" i="9"/>
  <c r="N2888" i="9"/>
  <c r="N2889" i="9"/>
  <c r="N2890" i="9"/>
  <c r="N2891" i="9"/>
  <c r="N2892" i="9"/>
  <c r="N2893" i="9"/>
  <c r="N2894" i="9"/>
  <c r="N2895" i="9"/>
  <c r="N2896" i="9"/>
  <c r="N2897" i="9"/>
  <c r="N2898" i="9"/>
  <c r="N2899" i="9"/>
  <c r="N2900" i="9"/>
  <c r="N2901" i="9"/>
  <c r="N2902" i="9"/>
  <c r="N2903" i="9"/>
  <c r="N2904" i="9"/>
  <c r="N2905" i="9"/>
  <c r="N2906" i="9"/>
  <c r="N2907" i="9"/>
  <c r="N2908" i="9"/>
  <c r="N2909" i="9"/>
  <c r="N2910" i="9"/>
  <c r="N2911" i="9"/>
  <c r="N2912" i="9"/>
  <c r="N2913" i="9"/>
  <c r="N2914" i="9"/>
  <c r="N2915" i="9"/>
  <c r="N2916" i="9"/>
  <c r="N2917" i="9"/>
  <c r="N2918" i="9"/>
  <c r="N2919" i="9"/>
  <c r="N2920" i="9"/>
  <c r="N2921" i="9"/>
  <c r="N2922" i="9"/>
  <c r="N2923" i="9"/>
  <c r="N2924" i="9"/>
  <c r="N2925" i="9"/>
  <c r="N2926" i="9"/>
  <c r="N2927" i="9"/>
  <c r="N2928" i="9"/>
  <c r="N2929" i="9"/>
  <c r="N2930" i="9"/>
  <c r="N2931" i="9"/>
  <c r="N2932" i="9"/>
  <c r="N2933" i="9"/>
  <c r="N2934" i="9"/>
  <c r="N2935" i="9"/>
  <c r="N2936" i="9"/>
  <c r="N2937" i="9"/>
  <c r="N2938" i="9"/>
  <c r="N2939" i="9"/>
  <c r="N2940" i="9"/>
  <c r="N2941" i="9"/>
  <c r="N2942" i="9"/>
  <c r="N2943" i="9"/>
  <c r="N2944" i="9"/>
  <c r="N2945" i="9"/>
  <c r="N2946" i="9"/>
  <c r="N2947" i="9"/>
  <c r="N2948" i="9"/>
  <c r="N2949" i="9"/>
  <c r="N2950" i="9"/>
  <c r="N2951" i="9"/>
  <c r="N2952" i="9"/>
  <c r="N2953" i="9"/>
  <c r="N2954" i="9"/>
  <c r="N2955" i="9"/>
  <c r="N2956" i="9"/>
  <c r="N2957" i="9"/>
  <c r="N2958" i="9"/>
  <c r="N2959" i="9"/>
  <c r="N2960" i="9"/>
  <c r="N2961" i="9"/>
  <c r="N2962" i="9"/>
  <c r="N2963" i="9"/>
  <c r="N2964" i="9"/>
  <c r="N2965" i="9"/>
  <c r="N2966" i="9"/>
  <c r="N2967" i="9"/>
  <c r="N2968" i="9"/>
  <c r="N2969" i="9"/>
  <c r="N2970" i="9"/>
  <c r="N2971" i="9"/>
  <c r="N2972" i="9"/>
  <c r="N2973" i="9"/>
  <c r="N2974" i="9"/>
  <c r="N2975" i="9"/>
  <c r="N2976" i="9"/>
  <c r="N2977" i="9"/>
  <c r="N2978" i="9"/>
  <c r="N2979" i="9"/>
  <c r="N2980" i="9"/>
  <c r="N2981" i="9"/>
  <c r="N2982" i="9"/>
  <c r="N2983" i="9"/>
  <c r="N2984" i="9"/>
  <c r="N2985" i="9"/>
  <c r="N2986" i="9"/>
  <c r="N2987" i="9"/>
  <c r="N2988" i="9"/>
  <c r="N2989" i="9"/>
  <c r="N2990" i="9"/>
  <c r="N2991" i="9"/>
  <c r="N2992" i="9"/>
  <c r="N2993" i="9"/>
  <c r="N2994" i="9"/>
  <c r="N2995" i="9"/>
  <c r="N2996" i="9"/>
  <c r="N2997" i="9"/>
  <c r="N2998" i="9"/>
  <c r="N2999" i="9"/>
  <c r="N3000" i="9"/>
  <c r="N3001" i="9"/>
  <c r="N3002" i="9"/>
  <c r="N3003" i="9"/>
  <c r="N3004" i="9"/>
  <c r="N3005" i="9"/>
  <c r="N3006" i="9"/>
  <c r="N3007" i="9"/>
  <c r="N3008" i="9"/>
  <c r="N3009" i="9"/>
  <c r="N3010" i="9"/>
  <c r="N3011" i="9"/>
  <c r="N3012" i="9"/>
  <c r="N3013" i="9"/>
  <c r="N3014" i="9"/>
  <c r="N3015" i="9"/>
  <c r="N3016" i="9"/>
  <c r="N3017" i="9"/>
  <c r="N3018" i="9"/>
  <c r="N3019" i="9"/>
  <c r="N3020" i="9"/>
  <c r="N3021" i="9"/>
  <c r="N3022" i="9"/>
  <c r="N3023" i="9"/>
  <c r="N3024" i="9"/>
  <c r="N3025" i="9"/>
  <c r="N3026" i="9"/>
  <c r="N3027" i="9"/>
  <c r="N3028" i="9"/>
  <c r="N3029" i="9"/>
  <c r="N3030" i="9"/>
  <c r="N3031" i="9"/>
  <c r="N3032" i="9"/>
  <c r="N3033" i="9"/>
  <c r="N3034" i="9"/>
  <c r="N3035" i="9"/>
  <c r="N3036" i="9"/>
  <c r="N3037" i="9"/>
  <c r="N3038" i="9"/>
  <c r="N3039" i="9"/>
  <c r="N3040" i="9"/>
  <c r="N3041" i="9"/>
  <c r="N3042" i="9"/>
  <c r="N3043" i="9"/>
  <c r="N3044" i="9"/>
  <c r="N3045" i="9"/>
  <c r="N3046" i="9"/>
  <c r="N3047" i="9"/>
  <c r="N3048" i="9"/>
  <c r="N3049" i="9"/>
  <c r="N3050" i="9"/>
  <c r="N3051" i="9"/>
  <c r="N3052" i="9"/>
  <c r="N3053" i="9"/>
  <c r="N3054" i="9"/>
  <c r="N3055" i="9"/>
  <c r="N3056" i="9"/>
  <c r="N3057" i="9"/>
  <c r="N3058" i="9"/>
  <c r="N3059" i="9"/>
  <c r="N3060" i="9"/>
  <c r="N3061" i="9"/>
  <c r="N3062" i="9"/>
  <c r="N3063" i="9"/>
  <c r="N3064" i="9"/>
  <c r="N3065" i="9"/>
  <c r="N3066" i="9"/>
  <c r="N3067" i="9"/>
  <c r="N3068" i="9"/>
  <c r="N3069" i="9"/>
  <c r="N3070" i="9"/>
  <c r="N3071" i="9"/>
  <c r="N3072" i="9"/>
  <c r="N3073" i="9"/>
  <c r="N3074" i="9"/>
  <c r="N3075" i="9"/>
  <c r="N3076" i="9"/>
  <c r="N3077" i="9"/>
  <c r="N3078" i="9"/>
  <c r="N3079" i="9"/>
  <c r="N3080" i="9"/>
  <c r="N3081" i="9"/>
  <c r="N3082" i="9"/>
  <c r="N3083" i="9"/>
  <c r="N3084" i="9"/>
  <c r="N3085" i="9"/>
  <c r="N3086" i="9"/>
  <c r="N3087" i="9"/>
  <c r="N3088" i="9"/>
  <c r="N3089" i="9"/>
  <c r="N3090" i="9"/>
  <c r="N3091" i="9"/>
  <c r="N3092" i="9"/>
  <c r="N3093" i="9"/>
  <c r="N3094" i="9"/>
  <c r="N3095" i="9"/>
  <c r="N3096" i="9"/>
  <c r="N3097" i="9"/>
  <c r="N3098" i="9"/>
  <c r="N3099" i="9"/>
  <c r="N3100" i="9"/>
  <c r="N3101" i="9"/>
  <c r="N3102" i="9"/>
  <c r="N3103" i="9"/>
  <c r="N3104" i="9"/>
  <c r="N3105" i="9"/>
  <c r="N3106" i="9"/>
  <c r="N3107" i="9"/>
  <c r="N3108" i="9"/>
  <c r="N3109" i="9"/>
  <c r="N3110" i="9"/>
  <c r="N3111" i="9"/>
  <c r="N3112" i="9"/>
  <c r="N3113" i="9"/>
  <c r="N3114" i="9"/>
  <c r="N3115" i="9"/>
  <c r="N3116" i="9"/>
  <c r="M6" i="9"/>
  <c r="M23" i="9"/>
  <c r="M24" i="9"/>
  <c r="M29" i="9"/>
  <c r="M43" i="9"/>
  <c r="M70" i="9"/>
  <c r="M279" i="9"/>
  <c r="M14" i="9"/>
  <c r="M55" i="9"/>
  <c r="M64" i="9"/>
  <c r="M7" i="9"/>
  <c r="X4" i="8" s="1"/>
  <c r="M18" i="9"/>
  <c r="X7" i="8" s="1"/>
  <c r="M19" i="9"/>
  <c r="X8" i="8" s="1"/>
  <c r="M28" i="9"/>
  <c r="X11" i="8" s="1"/>
  <c r="M51" i="9"/>
  <c r="X13" i="8" s="1"/>
  <c r="M268" i="9"/>
  <c r="X17" i="8" s="1"/>
  <c r="M1151" i="9"/>
  <c r="X18" i="8" s="1"/>
  <c r="M2" i="9"/>
  <c r="M3" i="9"/>
  <c r="X2" i="8" s="1"/>
  <c r="M4" i="9"/>
  <c r="M5" i="9"/>
  <c r="X3" i="8" s="1"/>
  <c r="M8" i="9"/>
  <c r="M9" i="9"/>
  <c r="M10" i="9"/>
  <c r="M11" i="9"/>
  <c r="M12" i="9"/>
  <c r="X5" i="8" s="1"/>
  <c r="M13" i="9"/>
  <c r="M15" i="9"/>
  <c r="X6" i="8" s="1"/>
  <c r="M16" i="9"/>
  <c r="M17" i="9"/>
  <c r="M20" i="9"/>
  <c r="M21" i="9"/>
  <c r="X9" i="8" s="1"/>
  <c r="M22" i="9"/>
  <c r="X10" i="8" s="1"/>
  <c r="M25" i="9"/>
  <c r="M26" i="9"/>
  <c r="M27" i="9"/>
  <c r="M30" i="9"/>
  <c r="M31" i="9"/>
  <c r="M32" i="9"/>
  <c r="M33" i="9"/>
  <c r="M34" i="9"/>
  <c r="M35" i="9"/>
  <c r="M36" i="9"/>
  <c r="M37" i="9"/>
  <c r="M38" i="9"/>
  <c r="M39" i="9"/>
  <c r="X12" i="8" s="1"/>
  <c r="M40" i="9"/>
  <c r="M41" i="9"/>
  <c r="M42" i="9"/>
  <c r="M44" i="9"/>
  <c r="M45" i="9"/>
  <c r="M46" i="9"/>
  <c r="M47" i="9"/>
  <c r="M48" i="9"/>
  <c r="M49" i="9"/>
  <c r="M50" i="9"/>
  <c r="M52" i="9"/>
  <c r="M53" i="9"/>
  <c r="M54" i="9"/>
  <c r="M56" i="9"/>
  <c r="M57" i="9"/>
  <c r="M58" i="9"/>
  <c r="X14" i="8" s="1"/>
  <c r="M59" i="9"/>
  <c r="M60" i="9"/>
  <c r="M61" i="9"/>
  <c r="M62" i="9"/>
  <c r="M63" i="9"/>
  <c r="M65" i="9"/>
  <c r="M66" i="9"/>
  <c r="M67" i="9"/>
  <c r="M68" i="9"/>
  <c r="M69" i="9"/>
  <c r="M71" i="9"/>
  <c r="M72" i="9"/>
  <c r="M73" i="9"/>
  <c r="M74" i="9"/>
  <c r="M75" i="9"/>
  <c r="X15" i="8" s="1"/>
  <c r="M76" i="9"/>
  <c r="M77" i="9"/>
  <c r="M78" i="9"/>
  <c r="M79" i="9"/>
  <c r="X16" i="8" s="1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9" i="9"/>
  <c r="M270" i="9"/>
  <c r="M271" i="9"/>
  <c r="M272" i="9"/>
  <c r="M273" i="9"/>
  <c r="M274" i="9"/>
  <c r="M275" i="9"/>
  <c r="M276" i="9"/>
  <c r="M277" i="9"/>
  <c r="M278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641" i="9"/>
  <c r="M642" i="9"/>
  <c r="M643" i="9"/>
  <c r="M644" i="9"/>
  <c r="M645" i="9"/>
  <c r="M646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665" i="9"/>
  <c r="M666" i="9"/>
  <c r="M667" i="9"/>
  <c r="M668" i="9"/>
  <c r="M669" i="9"/>
  <c r="M670" i="9"/>
  <c r="M671" i="9"/>
  <c r="M672" i="9"/>
  <c r="M673" i="9"/>
  <c r="M674" i="9"/>
  <c r="M675" i="9"/>
  <c r="M676" i="9"/>
  <c r="M677" i="9"/>
  <c r="M678" i="9"/>
  <c r="M679" i="9"/>
  <c r="M680" i="9"/>
  <c r="M681" i="9"/>
  <c r="M682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697" i="9"/>
  <c r="M698" i="9"/>
  <c r="M699" i="9"/>
  <c r="M700" i="9"/>
  <c r="M701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722" i="9"/>
  <c r="M723" i="9"/>
  <c r="M724" i="9"/>
  <c r="M725" i="9"/>
  <c r="M726" i="9"/>
  <c r="M727" i="9"/>
  <c r="M728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M742" i="9"/>
  <c r="M743" i="9"/>
  <c r="M744" i="9"/>
  <c r="M745" i="9"/>
  <c r="M746" i="9"/>
  <c r="M747" i="9"/>
  <c r="M748" i="9"/>
  <c r="M749" i="9"/>
  <c r="M750" i="9"/>
  <c r="M751" i="9"/>
  <c r="M752" i="9"/>
  <c r="M753" i="9"/>
  <c r="M754" i="9"/>
  <c r="M755" i="9"/>
  <c r="M756" i="9"/>
  <c r="M757" i="9"/>
  <c r="M758" i="9"/>
  <c r="M759" i="9"/>
  <c r="M760" i="9"/>
  <c r="M761" i="9"/>
  <c r="M762" i="9"/>
  <c r="M763" i="9"/>
  <c r="M764" i="9"/>
  <c r="M765" i="9"/>
  <c r="M766" i="9"/>
  <c r="M767" i="9"/>
  <c r="M768" i="9"/>
  <c r="M769" i="9"/>
  <c r="M770" i="9"/>
  <c r="M771" i="9"/>
  <c r="M772" i="9"/>
  <c r="M773" i="9"/>
  <c r="M774" i="9"/>
  <c r="M775" i="9"/>
  <c r="M776" i="9"/>
  <c r="M777" i="9"/>
  <c r="M778" i="9"/>
  <c r="M779" i="9"/>
  <c r="M780" i="9"/>
  <c r="M781" i="9"/>
  <c r="M782" i="9"/>
  <c r="M783" i="9"/>
  <c r="M784" i="9"/>
  <c r="M785" i="9"/>
  <c r="M786" i="9"/>
  <c r="M787" i="9"/>
  <c r="M788" i="9"/>
  <c r="M789" i="9"/>
  <c r="M790" i="9"/>
  <c r="M791" i="9"/>
  <c r="M792" i="9"/>
  <c r="M793" i="9"/>
  <c r="M794" i="9"/>
  <c r="M795" i="9"/>
  <c r="M796" i="9"/>
  <c r="M797" i="9"/>
  <c r="M798" i="9"/>
  <c r="M799" i="9"/>
  <c r="M800" i="9"/>
  <c r="M801" i="9"/>
  <c r="M802" i="9"/>
  <c r="M803" i="9"/>
  <c r="M804" i="9"/>
  <c r="M805" i="9"/>
  <c r="M806" i="9"/>
  <c r="M807" i="9"/>
  <c r="M808" i="9"/>
  <c r="M809" i="9"/>
  <c r="M810" i="9"/>
  <c r="M811" i="9"/>
  <c r="M812" i="9"/>
  <c r="M813" i="9"/>
  <c r="M814" i="9"/>
  <c r="M815" i="9"/>
  <c r="M816" i="9"/>
  <c r="M817" i="9"/>
  <c r="M818" i="9"/>
  <c r="M819" i="9"/>
  <c r="M820" i="9"/>
  <c r="M821" i="9"/>
  <c r="M822" i="9"/>
  <c r="M823" i="9"/>
  <c r="M824" i="9"/>
  <c r="M825" i="9"/>
  <c r="M826" i="9"/>
  <c r="M827" i="9"/>
  <c r="M828" i="9"/>
  <c r="M829" i="9"/>
  <c r="M830" i="9"/>
  <c r="M831" i="9"/>
  <c r="M832" i="9"/>
  <c r="M833" i="9"/>
  <c r="M834" i="9"/>
  <c r="M835" i="9"/>
  <c r="M836" i="9"/>
  <c r="M837" i="9"/>
  <c r="M838" i="9"/>
  <c r="M839" i="9"/>
  <c r="M840" i="9"/>
  <c r="M841" i="9"/>
  <c r="M842" i="9"/>
  <c r="M843" i="9"/>
  <c r="M844" i="9"/>
  <c r="M845" i="9"/>
  <c r="M846" i="9"/>
  <c r="M847" i="9"/>
  <c r="M848" i="9"/>
  <c r="M849" i="9"/>
  <c r="M850" i="9"/>
  <c r="M851" i="9"/>
  <c r="M852" i="9"/>
  <c r="M853" i="9"/>
  <c r="M854" i="9"/>
  <c r="M855" i="9"/>
  <c r="M856" i="9"/>
  <c r="M857" i="9"/>
  <c r="M858" i="9"/>
  <c r="M859" i="9"/>
  <c r="M860" i="9"/>
  <c r="M861" i="9"/>
  <c r="M862" i="9"/>
  <c r="M863" i="9"/>
  <c r="M864" i="9"/>
  <c r="M865" i="9"/>
  <c r="M866" i="9"/>
  <c r="M867" i="9"/>
  <c r="M868" i="9"/>
  <c r="M869" i="9"/>
  <c r="M870" i="9"/>
  <c r="M871" i="9"/>
  <c r="M872" i="9"/>
  <c r="M873" i="9"/>
  <c r="M874" i="9"/>
  <c r="M875" i="9"/>
  <c r="M876" i="9"/>
  <c r="M877" i="9"/>
  <c r="M878" i="9"/>
  <c r="M879" i="9"/>
  <c r="M880" i="9"/>
  <c r="M881" i="9"/>
  <c r="M882" i="9"/>
  <c r="M883" i="9"/>
  <c r="M884" i="9"/>
  <c r="M885" i="9"/>
  <c r="M886" i="9"/>
  <c r="M887" i="9"/>
  <c r="M888" i="9"/>
  <c r="M889" i="9"/>
  <c r="M890" i="9"/>
  <c r="M891" i="9"/>
  <c r="M892" i="9"/>
  <c r="M893" i="9"/>
  <c r="M894" i="9"/>
  <c r="M895" i="9"/>
  <c r="M896" i="9"/>
  <c r="M897" i="9"/>
  <c r="M898" i="9"/>
  <c r="M899" i="9"/>
  <c r="M900" i="9"/>
  <c r="M901" i="9"/>
  <c r="M902" i="9"/>
  <c r="M903" i="9"/>
  <c r="M904" i="9"/>
  <c r="M905" i="9"/>
  <c r="M906" i="9"/>
  <c r="M907" i="9"/>
  <c r="M908" i="9"/>
  <c r="M909" i="9"/>
  <c r="M910" i="9"/>
  <c r="M911" i="9"/>
  <c r="M912" i="9"/>
  <c r="M913" i="9"/>
  <c r="M914" i="9"/>
  <c r="M915" i="9"/>
  <c r="M916" i="9"/>
  <c r="M917" i="9"/>
  <c r="M918" i="9"/>
  <c r="M919" i="9"/>
  <c r="M920" i="9"/>
  <c r="M921" i="9"/>
  <c r="M922" i="9"/>
  <c r="M923" i="9"/>
  <c r="M924" i="9"/>
  <c r="M925" i="9"/>
  <c r="M926" i="9"/>
  <c r="M927" i="9"/>
  <c r="M928" i="9"/>
  <c r="M929" i="9"/>
  <c r="M930" i="9"/>
  <c r="M931" i="9"/>
  <c r="M932" i="9"/>
  <c r="M933" i="9"/>
  <c r="M934" i="9"/>
  <c r="M935" i="9"/>
  <c r="M936" i="9"/>
  <c r="M937" i="9"/>
  <c r="M938" i="9"/>
  <c r="M939" i="9"/>
  <c r="M940" i="9"/>
  <c r="M941" i="9"/>
  <c r="M942" i="9"/>
  <c r="M943" i="9"/>
  <c r="M944" i="9"/>
  <c r="M945" i="9"/>
  <c r="M946" i="9"/>
  <c r="M947" i="9"/>
  <c r="M948" i="9"/>
  <c r="M949" i="9"/>
  <c r="M950" i="9"/>
  <c r="M951" i="9"/>
  <c r="M952" i="9"/>
  <c r="M953" i="9"/>
  <c r="M954" i="9"/>
  <c r="M955" i="9"/>
  <c r="M956" i="9"/>
  <c r="M957" i="9"/>
  <c r="M958" i="9"/>
  <c r="M959" i="9"/>
  <c r="M960" i="9"/>
  <c r="M961" i="9"/>
  <c r="M962" i="9"/>
  <c r="M963" i="9"/>
  <c r="M964" i="9"/>
  <c r="M965" i="9"/>
  <c r="M966" i="9"/>
  <c r="M967" i="9"/>
  <c r="M968" i="9"/>
  <c r="M969" i="9"/>
  <c r="M970" i="9"/>
  <c r="M971" i="9"/>
  <c r="M972" i="9"/>
  <c r="M973" i="9"/>
  <c r="M974" i="9"/>
  <c r="M975" i="9"/>
  <c r="M976" i="9"/>
  <c r="M977" i="9"/>
  <c r="M978" i="9"/>
  <c r="M979" i="9"/>
  <c r="M980" i="9"/>
  <c r="M981" i="9"/>
  <c r="M982" i="9"/>
  <c r="M983" i="9"/>
  <c r="M984" i="9"/>
  <c r="M985" i="9"/>
  <c r="M986" i="9"/>
  <c r="M987" i="9"/>
  <c r="M988" i="9"/>
  <c r="M989" i="9"/>
  <c r="M990" i="9"/>
  <c r="M991" i="9"/>
  <c r="M992" i="9"/>
  <c r="M993" i="9"/>
  <c r="M994" i="9"/>
  <c r="M995" i="9"/>
  <c r="M996" i="9"/>
  <c r="M997" i="9"/>
  <c r="M998" i="9"/>
  <c r="M999" i="9"/>
  <c r="M1000" i="9"/>
  <c r="M1001" i="9"/>
  <c r="M1002" i="9"/>
  <c r="M1003" i="9"/>
  <c r="M1004" i="9"/>
  <c r="M1005" i="9"/>
  <c r="M1006" i="9"/>
  <c r="M1007" i="9"/>
  <c r="M1008" i="9"/>
  <c r="M1009" i="9"/>
  <c r="M1010" i="9"/>
  <c r="M1011" i="9"/>
  <c r="M1012" i="9"/>
  <c r="M1013" i="9"/>
  <c r="M1014" i="9"/>
  <c r="M1015" i="9"/>
  <c r="M1016" i="9"/>
  <c r="M1017" i="9"/>
  <c r="M1018" i="9"/>
  <c r="M1019" i="9"/>
  <c r="M1020" i="9"/>
  <c r="M1021" i="9"/>
  <c r="M1022" i="9"/>
  <c r="M1023" i="9"/>
  <c r="M1024" i="9"/>
  <c r="M1025" i="9"/>
  <c r="M1026" i="9"/>
  <c r="M1027" i="9"/>
  <c r="M1028" i="9"/>
  <c r="M1029" i="9"/>
  <c r="M1030" i="9"/>
  <c r="M1031" i="9"/>
  <c r="M1032" i="9"/>
  <c r="M1033" i="9"/>
  <c r="M1034" i="9"/>
  <c r="M1035" i="9"/>
  <c r="M1036" i="9"/>
  <c r="M1037" i="9"/>
  <c r="M1038" i="9"/>
  <c r="M1039" i="9"/>
  <c r="M1040" i="9"/>
  <c r="M1041" i="9"/>
  <c r="M1042" i="9"/>
  <c r="M1043" i="9"/>
  <c r="M1044" i="9"/>
  <c r="M1045" i="9"/>
  <c r="M1046" i="9"/>
  <c r="M1047" i="9"/>
  <c r="M1048" i="9"/>
  <c r="M1049" i="9"/>
  <c r="M1050" i="9"/>
  <c r="M1051" i="9"/>
  <c r="M1052" i="9"/>
  <c r="M1053" i="9"/>
  <c r="M1054" i="9"/>
  <c r="M1055" i="9"/>
  <c r="M1056" i="9"/>
  <c r="M1057" i="9"/>
  <c r="M1058" i="9"/>
  <c r="M1059" i="9"/>
  <c r="M1060" i="9"/>
  <c r="M1061" i="9"/>
  <c r="M1062" i="9"/>
  <c r="M1063" i="9"/>
  <c r="M1064" i="9"/>
  <c r="M1065" i="9"/>
  <c r="M1066" i="9"/>
  <c r="M1067" i="9"/>
  <c r="M1068" i="9"/>
  <c r="M1069" i="9"/>
  <c r="M1070" i="9"/>
  <c r="M1071" i="9"/>
  <c r="M1072" i="9"/>
  <c r="M1073" i="9"/>
  <c r="M1074" i="9"/>
  <c r="M1075" i="9"/>
  <c r="M1076" i="9"/>
  <c r="M1077" i="9"/>
  <c r="M1078" i="9"/>
  <c r="M1079" i="9"/>
  <c r="M1080" i="9"/>
  <c r="M1081" i="9"/>
  <c r="M1082" i="9"/>
  <c r="M1083" i="9"/>
  <c r="M1084" i="9"/>
  <c r="M1085" i="9"/>
  <c r="M1086" i="9"/>
  <c r="M1087" i="9"/>
  <c r="M1088" i="9"/>
  <c r="M1089" i="9"/>
  <c r="M1090" i="9"/>
  <c r="M1091" i="9"/>
  <c r="M1092" i="9"/>
  <c r="M1093" i="9"/>
  <c r="M1094" i="9"/>
  <c r="M1095" i="9"/>
  <c r="M1096" i="9"/>
  <c r="M1097" i="9"/>
  <c r="M1098" i="9"/>
  <c r="M1099" i="9"/>
  <c r="M1100" i="9"/>
  <c r="M1101" i="9"/>
  <c r="M1102" i="9"/>
  <c r="M1103" i="9"/>
  <c r="M1104" i="9"/>
  <c r="M1105" i="9"/>
  <c r="M1106" i="9"/>
  <c r="M1107" i="9"/>
  <c r="M1108" i="9"/>
  <c r="M1109" i="9"/>
  <c r="M1110" i="9"/>
  <c r="M1111" i="9"/>
  <c r="M1112" i="9"/>
  <c r="M1113" i="9"/>
  <c r="M1114" i="9"/>
  <c r="M1115" i="9"/>
  <c r="M1116" i="9"/>
  <c r="M1117" i="9"/>
  <c r="M1118" i="9"/>
  <c r="M1119" i="9"/>
  <c r="M1120" i="9"/>
  <c r="M1121" i="9"/>
  <c r="M1122" i="9"/>
  <c r="M1123" i="9"/>
  <c r="M1124" i="9"/>
  <c r="M1125" i="9"/>
  <c r="M1126" i="9"/>
  <c r="M1127" i="9"/>
  <c r="M1128" i="9"/>
  <c r="M1129" i="9"/>
  <c r="M1130" i="9"/>
  <c r="M1131" i="9"/>
  <c r="M1132" i="9"/>
  <c r="M1133" i="9"/>
  <c r="M1134" i="9"/>
  <c r="M1135" i="9"/>
  <c r="M1136" i="9"/>
  <c r="M1137" i="9"/>
  <c r="M1138" i="9"/>
  <c r="M1139" i="9"/>
  <c r="M1140" i="9"/>
  <c r="M1141" i="9"/>
  <c r="M1142" i="9"/>
  <c r="M1143" i="9"/>
  <c r="M1144" i="9"/>
  <c r="M1145" i="9"/>
  <c r="M1146" i="9"/>
  <c r="M1147" i="9"/>
  <c r="M1148" i="9"/>
  <c r="M1149" i="9"/>
  <c r="M1150" i="9"/>
  <c r="M1152" i="9"/>
  <c r="M1153" i="9"/>
  <c r="M1154" i="9"/>
  <c r="M1155" i="9"/>
  <c r="M1156" i="9"/>
  <c r="M1157" i="9"/>
  <c r="M1158" i="9"/>
  <c r="M1159" i="9"/>
  <c r="M1160" i="9"/>
  <c r="M1161" i="9"/>
  <c r="M1162" i="9"/>
  <c r="M1163" i="9"/>
  <c r="M1164" i="9"/>
  <c r="M1165" i="9"/>
  <c r="M1166" i="9"/>
  <c r="M1167" i="9"/>
  <c r="M1168" i="9"/>
  <c r="M1169" i="9"/>
  <c r="M1170" i="9"/>
  <c r="M1171" i="9"/>
  <c r="M1172" i="9"/>
  <c r="M1173" i="9"/>
  <c r="M1174" i="9"/>
  <c r="M1175" i="9"/>
  <c r="M1176" i="9"/>
  <c r="M1177" i="9"/>
  <c r="M1178" i="9"/>
  <c r="M1179" i="9"/>
  <c r="M1180" i="9"/>
  <c r="M1181" i="9"/>
  <c r="M1182" i="9"/>
  <c r="M1183" i="9"/>
  <c r="M1184" i="9"/>
  <c r="M1185" i="9"/>
  <c r="M1186" i="9"/>
  <c r="M1187" i="9"/>
  <c r="M1188" i="9"/>
  <c r="M1189" i="9"/>
  <c r="M1190" i="9"/>
  <c r="M1191" i="9"/>
  <c r="M1192" i="9"/>
  <c r="M1193" i="9"/>
  <c r="M1194" i="9"/>
  <c r="M1195" i="9"/>
  <c r="M1196" i="9"/>
  <c r="M1197" i="9"/>
  <c r="M1198" i="9"/>
  <c r="M1199" i="9"/>
  <c r="M1200" i="9"/>
  <c r="M1201" i="9"/>
  <c r="M1202" i="9"/>
  <c r="M1203" i="9"/>
  <c r="M1204" i="9"/>
  <c r="M1205" i="9"/>
  <c r="M1206" i="9"/>
  <c r="M1207" i="9"/>
  <c r="M1208" i="9"/>
  <c r="M1209" i="9"/>
  <c r="M1210" i="9"/>
  <c r="M1211" i="9"/>
  <c r="M1212" i="9"/>
  <c r="M1213" i="9"/>
  <c r="M1214" i="9"/>
  <c r="M1215" i="9"/>
  <c r="M1216" i="9"/>
  <c r="M1217" i="9"/>
  <c r="M1218" i="9"/>
  <c r="M1219" i="9"/>
  <c r="M1220" i="9"/>
  <c r="M1221" i="9"/>
  <c r="M1222" i="9"/>
  <c r="M1223" i="9"/>
  <c r="M1224" i="9"/>
  <c r="M1225" i="9"/>
  <c r="M1226" i="9"/>
  <c r="M1227" i="9"/>
  <c r="M1228" i="9"/>
  <c r="M1229" i="9"/>
  <c r="M1230" i="9"/>
  <c r="M1231" i="9"/>
  <c r="M1232" i="9"/>
  <c r="M1233" i="9"/>
  <c r="M1234" i="9"/>
  <c r="M1235" i="9"/>
  <c r="M1236" i="9"/>
  <c r="M1237" i="9"/>
  <c r="M1238" i="9"/>
  <c r="M1239" i="9"/>
  <c r="M1240" i="9"/>
  <c r="M1241" i="9"/>
  <c r="M1242" i="9"/>
  <c r="M1243" i="9"/>
  <c r="M1244" i="9"/>
  <c r="M1245" i="9"/>
  <c r="M1246" i="9"/>
  <c r="M1247" i="9"/>
  <c r="M1248" i="9"/>
  <c r="M1249" i="9"/>
  <c r="M1250" i="9"/>
  <c r="M1251" i="9"/>
  <c r="M1252" i="9"/>
  <c r="M1253" i="9"/>
  <c r="M1254" i="9"/>
  <c r="M1255" i="9"/>
  <c r="M1256" i="9"/>
  <c r="M1257" i="9"/>
  <c r="M1258" i="9"/>
  <c r="M1259" i="9"/>
  <c r="M1260" i="9"/>
  <c r="M1261" i="9"/>
  <c r="M1262" i="9"/>
  <c r="M1263" i="9"/>
  <c r="M1264" i="9"/>
  <c r="M1265" i="9"/>
  <c r="M1266" i="9"/>
  <c r="M1267" i="9"/>
  <c r="M1268" i="9"/>
  <c r="M1269" i="9"/>
  <c r="M1270" i="9"/>
  <c r="M1271" i="9"/>
  <c r="M1272" i="9"/>
  <c r="M1273" i="9"/>
  <c r="M1274" i="9"/>
  <c r="M1275" i="9"/>
  <c r="M1276" i="9"/>
  <c r="M1277" i="9"/>
  <c r="M1278" i="9"/>
  <c r="M1279" i="9"/>
  <c r="M1280" i="9"/>
  <c r="M1281" i="9"/>
  <c r="M1282" i="9"/>
  <c r="M1283" i="9"/>
  <c r="M1284" i="9"/>
  <c r="M1285" i="9"/>
  <c r="M1286" i="9"/>
  <c r="M1287" i="9"/>
  <c r="M1288" i="9"/>
  <c r="M1289" i="9"/>
  <c r="M1290" i="9"/>
  <c r="M1291" i="9"/>
  <c r="M1292" i="9"/>
  <c r="M1293" i="9"/>
  <c r="M1294" i="9"/>
  <c r="M1295" i="9"/>
  <c r="M1296" i="9"/>
  <c r="M1297" i="9"/>
  <c r="M1298" i="9"/>
  <c r="M1299" i="9"/>
  <c r="M1300" i="9"/>
  <c r="M1301" i="9"/>
  <c r="M1302" i="9"/>
  <c r="M1303" i="9"/>
  <c r="M1304" i="9"/>
  <c r="M1305" i="9"/>
  <c r="M1306" i="9"/>
  <c r="M1307" i="9"/>
  <c r="M1308" i="9"/>
  <c r="M1309" i="9"/>
  <c r="M1310" i="9"/>
  <c r="M1311" i="9"/>
  <c r="M1312" i="9"/>
  <c r="M1313" i="9"/>
  <c r="M1314" i="9"/>
  <c r="M1315" i="9"/>
  <c r="M1316" i="9"/>
  <c r="M1317" i="9"/>
  <c r="M1318" i="9"/>
  <c r="M1319" i="9"/>
  <c r="M1320" i="9"/>
  <c r="M1321" i="9"/>
  <c r="M1322" i="9"/>
  <c r="M1323" i="9"/>
  <c r="M1324" i="9"/>
  <c r="M1325" i="9"/>
  <c r="M1326" i="9"/>
  <c r="M1327" i="9"/>
  <c r="M1328" i="9"/>
  <c r="M1329" i="9"/>
  <c r="M1330" i="9"/>
  <c r="M1331" i="9"/>
  <c r="M1332" i="9"/>
  <c r="M1333" i="9"/>
  <c r="M1334" i="9"/>
  <c r="M1335" i="9"/>
  <c r="M1336" i="9"/>
  <c r="M1337" i="9"/>
  <c r="M1338" i="9"/>
  <c r="M1339" i="9"/>
  <c r="M1340" i="9"/>
  <c r="M1341" i="9"/>
  <c r="M1342" i="9"/>
  <c r="M1343" i="9"/>
  <c r="M1344" i="9"/>
  <c r="M1345" i="9"/>
  <c r="M1346" i="9"/>
  <c r="M1347" i="9"/>
  <c r="M1348" i="9"/>
  <c r="M1349" i="9"/>
  <c r="M1350" i="9"/>
  <c r="M1351" i="9"/>
  <c r="M1352" i="9"/>
  <c r="M1353" i="9"/>
  <c r="M1354" i="9"/>
  <c r="M1355" i="9"/>
  <c r="M1356" i="9"/>
  <c r="M1357" i="9"/>
  <c r="M1358" i="9"/>
  <c r="M1359" i="9"/>
  <c r="M1360" i="9"/>
  <c r="M1361" i="9"/>
  <c r="M1362" i="9"/>
  <c r="M1363" i="9"/>
  <c r="M1364" i="9"/>
  <c r="M1365" i="9"/>
  <c r="M1366" i="9"/>
  <c r="M1367" i="9"/>
  <c r="M1368" i="9"/>
  <c r="M1369" i="9"/>
  <c r="M1370" i="9"/>
  <c r="M1371" i="9"/>
  <c r="M1372" i="9"/>
  <c r="M1373" i="9"/>
  <c r="M1374" i="9"/>
  <c r="M1375" i="9"/>
  <c r="M1376" i="9"/>
  <c r="M1377" i="9"/>
  <c r="M1378" i="9"/>
  <c r="M1379" i="9"/>
  <c r="M1380" i="9"/>
  <c r="M1381" i="9"/>
  <c r="M1382" i="9"/>
  <c r="M1383" i="9"/>
  <c r="M1384" i="9"/>
  <c r="M1385" i="9"/>
  <c r="M1386" i="9"/>
  <c r="M1387" i="9"/>
  <c r="M1388" i="9"/>
  <c r="M1389" i="9"/>
  <c r="M1390" i="9"/>
  <c r="M1391" i="9"/>
  <c r="M1392" i="9"/>
  <c r="M1393" i="9"/>
  <c r="M1394" i="9"/>
  <c r="M1395" i="9"/>
  <c r="M1396" i="9"/>
  <c r="M1397" i="9"/>
  <c r="M1398" i="9"/>
  <c r="M1399" i="9"/>
  <c r="M1400" i="9"/>
  <c r="M1401" i="9"/>
  <c r="M1402" i="9"/>
  <c r="M1403" i="9"/>
  <c r="M1404" i="9"/>
  <c r="M1405" i="9"/>
  <c r="M1406" i="9"/>
  <c r="M1407" i="9"/>
  <c r="M1408" i="9"/>
  <c r="M1409" i="9"/>
  <c r="M1410" i="9"/>
  <c r="M1411" i="9"/>
  <c r="M1412" i="9"/>
  <c r="M1413" i="9"/>
  <c r="M1414" i="9"/>
  <c r="M1415" i="9"/>
  <c r="M1416" i="9"/>
  <c r="M1417" i="9"/>
  <c r="M1418" i="9"/>
  <c r="M1419" i="9"/>
  <c r="M1420" i="9"/>
  <c r="M1421" i="9"/>
  <c r="M1422" i="9"/>
  <c r="M1423" i="9"/>
  <c r="M1424" i="9"/>
  <c r="M1425" i="9"/>
  <c r="M1426" i="9"/>
  <c r="M1427" i="9"/>
  <c r="M1428" i="9"/>
  <c r="M1429" i="9"/>
  <c r="M1430" i="9"/>
  <c r="M1431" i="9"/>
  <c r="M1432" i="9"/>
  <c r="M1433" i="9"/>
  <c r="M1434" i="9"/>
  <c r="M1435" i="9"/>
  <c r="M1436" i="9"/>
  <c r="M1437" i="9"/>
  <c r="M1438" i="9"/>
  <c r="M1439" i="9"/>
  <c r="M1440" i="9"/>
  <c r="M1441" i="9"/>
  <c r="M1442" i="9"/>
  <c r="M1443" i="9"/>
  <c r="M1444" i="9"/>
  <c r="M1445" i="9"/>
  <c r="M1446" i="9"/>
  <c r="M1447" i="9"/>
  <c r="M1448" i="9"/>
  <c r="M1449" i="9"/>
  <c r="M1450" i="9"/>
  <c r="M1451" i="9"/>
  <c r="M1452" i="9"/>
  <c r="M1453" i="9"/>
  <c r="M1454" i="9"/>
  <c r="M1455" i="9"/>
  <c r="M1456" i="9"/>
  <c r="M1457" i="9"/>
  <c r="M1458" i="9"/>
  <c r="M1459" i="9"/>
  <c r="M1460" i="9"/>
  <c r="M1461" i="9"/>
  <c r="M1462" i="9"/>
  <c r="M1463" i="9"/>
  <c r="M1464" i="9"/>
  <c r="M1465" i="9"/>
  <c r="M1466" i="9"/>
  <c r="M1467" i="9"/>
  <c r="M1468" i="9"/>
  <c r="M1469" i="9"/>
  <c r="M1470" i="9"/>
  <c r="M1471" i="9"/>
  <c r="M1472" i="9"/>
  <c r="M1473" i="9"/>
  <c r="M1474" i="9"/>
  <c r="M1475" i="9"/>
  <c r="M1476" i="9"/>
  <c r="M1477" i="9"/>
  <c r="M1478" i="9"/>
  <c r="M1479" i="9"/>
  <c r="M1480" i="9"/>
  <c r="M1481" i="9"/>
  <c r="M1482" i="9"/>
  <c r="M1483" i="9"/>
  <c r="M1484" i="9"/>
  <c r="M1485" i="9"/>
  <c r="M1486" i="9"/>
  <c r="M1487" i="9"/>
  <c r="M1488" i="9"/>
  <c r="M1489" i="9"/>
  <c r="M1490" i="9"/>
  <c r="M1491" i="9"/>
  <c r="M1492" i="9"/>
  <c r="M1493" i="9"/>
  <c r="M1494" i="9"/>
  <c r="M1495" i="9"/>
  <c r="M1496" i="9"/>
  <c r="M1497" i="9"/>
  <c r="M1498" i="9"/>
  <c r="M1499" i="9"/>
  <c r="M1500" i="9"/>
  <c r="M1501" i="9"/>
  <c r="M1502" i="9"/>
  <c r="M1503" i="9"/>
  <c r="M1504" i="9"/>
  <c r="M1505" i="9"/>
  <c r="M1506" i="9"/>
  <c r="M1507" i="9"/>
  <c r="M1508" i="9"/>
  <c r="M1509" i="9"/>
  <c r="M1510" i="9"/>
  <c r="M1511" i="9"/>
  <c r="M1512" i="9"/>
  <c r="M1513" i="9"/>
  <c r="M1514" i="9"/>
  <c r="M1515" i="9"/>
  <c r="M1516" i="9"/>
  <c r="M1517" i="9"/>
  <c r="M1518" i="9"/>
  <c r="M1519" i="9"/>
  <c r="M1520" i="9"/>
  <c r="M1521" i="9"/>
  <c r="M1522" i="9"/>
  <c r="M1523" i="9"/>
  <c r="M1524" i="9"/>
  <c r="M1525" i="9"/>
  <c r="M1526" i="9"/>
  <c r="M1527" i="9"/>
  <c r="M1528" i="9"/>
  <c r="M1529" i="9"/>
  <c r="M1530" i="9"/>
  <c r="M1531" i="9"/>
  <c r="M1532" i="9"/>
  <c r="M1533" i="9"/>
  <c r="M1534" i="9"/>
  <c r="M1535" i="9"/>
  <c r="M1536" i="9"/>
  <c r="M1537" i="9"/>
  <c r="M1538" i="9"/>
  <c r="M1539" i="9"/>
  <c r="M1540" i="9"/>
  <c r="M1541" i="9"/>
  <c r="M1542" i="9"/>
  <c r="M1543" i="9"/>
  <c r="M1544" i="9"/>
  <c r="M1545" i="9"/>
  <c r="M1546" i="9"/>
  <c r="M1547" i="9"/>
  <c r="M1548" i="9"/>
  <c r="M1549" i="9"/>
  <c r="M1550" i="9"/>
  <c r="M1551" i="9"/>
  <c r="M1552" i="9"/>
  <c r="M1553" i="9"/>
  <c r="M1554" i="9"/>
  <c r="M1555" i="9"/>
  <c r="M1556" i="9"/>
  <c r="M1557" i="9"/>
  <c r="M1558" i="9"/>
  <c r="M1559" i="9"/>
  <c r="M1560" i="9"/>
  <c r="M1561" i="9"/>
  <c r="M1562" i="9"/>
  <c r="M1563" i="9"/>
  <c r="M1564" i="9"/>
  <c r="M1565" i="9"/>
  <c r="M1566" i="9"/>
  <c r="M1567" i="9"/>
  <c r="M1568" i="9"/>
  <c r="M1569" i="9"/>
  <c r="M1570" i="9"/>
  <c r="M1571" i="9"/>
  <c r="M1572" i="9"/>
  <c r="M1573" i="9"/>
  <c r="M1574" i="9"/>
  <c r="M1575" i="9"/>
  <c r="M1576" i="9"/>
  <c r="M1577" i="9"/>
  <c r="M1578" i="9"/>
  <c r="M1579" i="9"/>
  <c r="M1580" i="9"/>
  <c r="M1581" i="9"/>
  <c r="M1582" i="9"/>
  <c r="M1583" i="9"/>
  <c r="M1584" i="9"/>
  <c r="M1585" i="9"/>
  <c r="M1586" i="9"/>
  <c r="M1587" i="9"/>
  <c r="M1588" i="9"/>
  <c r="M1589" i="9"/>
  <c r="M1590" i="9"/>
  <c r="M1591" i="9"/>
  <c r="M1592" i="9"/>
  <c r="M1593" i="9"/>
  <c r="M1594" i="9"/>
  <c r="M1595" i="9"/>
  <c r="M1596" i="9"/>
  <c r="M1597" i="9"/>
  <c r="M1598" i="9"/>
  <c r="M1599" i="9"/>
  <c r="M1600" i="9"/>
  <c r="M1601" i="9"/>
  <c r="M1602" i="9"/>
  <c r="M1603" i="9"/>
  <c r="M1604" i="9"/>
  <c r="M1605" i="9"/>
  <c r="M1606" i="9"/>
  <c r="M1607" i="9"/>
  <c r="M1608" i="9"/>
  <c r="M1609" i="9"/>
  <c r="M1610" i="9"/>
  <c r="M1611" i="9"/>
  <c r="M1612" i="9"/>
  <c r="M1613" i="9"/>
  <c r="M1614" i="9"/>
  <c r="M1615" i="9"/>
  <c r="M1616" i="9"/>
  <c r="M1617" i="9"/>
  <c r="M1618" i="9"/>
  <c r="M1619" i="9"/>
  <c r="M1620" i="9"/>
  <c r="M1621" i="9"/>
  <c r="M1622" i="9"/>
  <c r="M1623" i="9"/>
  <c r="M1624" i="9"/>
  <c r="M1625" i="9"/>
  <c r="M1626" i="9"/>
  <c r="M1627" i="9"/>
  <c r="M1628" i="9"/>
  <c r="M1629" i="9"/>
  <c r="M1630" i="9"/>
  <c r="M1631" i="9"/>
  <c r="M1632" i="9"/>
  <c r="M1633" i="9"/>
  <c r="M1634" i="9"/>
  <c r="M1635" i="9"/>
  <c r="M1636" i="9"/>
  <c r="M1637" i="9"/>
  <c r="M1638" i="9"/>
  <c r="M1639" i="9"/>
  <c r="M1640" i="9"/>
  <c r="M1641" i="9"/>
  <c r="M1642" i="9"/>
  <c r="M1643" i="9"/>
  <c r="M1644" i="9"/>
  <c r="M1645" i="9"/>
  <c r="M1646" i="9"/>
  <c r="M1647" i="9"/>
  <c r="M1648" i="9"/>
  <c r="M1649" i="9"/>
  <c r="M1650" i="9"/>
  <c r="M1651" i="9"/>
  <c r="M1652" i="9"/>
  <c r="M1653" i="9"/>
  <c r="M1654" i="9"/>
  <c r="M1655" i="9"/>
  <c r="M1656" i="9"/>
  <c r="M1657" i="9"/>
  <c r="M1658" i="9"/>
  <c r="M1659" i="9"/>
  <c r="M1660" i="9"/>
  <c r="M1661" i="9"/>
  <c r="M1662" i="9"/>
  <c r="M1663" i="9"/>
  <c r="M1664" i="9"/>
  <c r="M1665" i="9"/>
  <c r="M1666" i="9"/>
  <c r="M1667" i="9"/>
  <c r="M1668" i="9"/>
  <c r="M1669" i="9"/>
  <c r="M1670" i="9"/>
  <c r="M1671" i="9"/>
  <c r="M1672" i="9"/>
  <c r="M1673" i="9"/>
  <c r="M1674" i="9"/>
  <c r="M1675" i="9"/>
  <c r="M1676" i="9"/>
  <c r="M1677" i="9"/>
  <c r="M1678" i="9"/>
  <c r="M1679" i="9"/>
  <c r="M1680" i="9"/>
  <c r="M1681" i="9"/>
  <c r="M1682" i="9"/>
  <c r="M1683" i="9"/>
  <c r="M1684" i="9"/>
  <c r="M1685" i="9"/>
  <c r="M1686" i="9"/>
  <c r="M1687" i="9"/>
  <c r="M1688" i="9"/>
  <c r="M1689" i="9"/>
  <c r="M1690" i="9"/>
  <c r="M1691" i="9"/>
  <c r="M1692" i="9"/>
  <c r="M1693" i="9"/>
  <c r="M1694" i="9"/>
  <c r="M1695" i="9"/>
  <c r="M1696" i="9"/>
  <c r="M1697" i="9"/>
  <c r="M1698" i="9"/>
  <c r="M1699" i="9"/>
  <c r="M1700" i="9"/>
  <c r="M1701" i="9"/>
  <c r="M1702" i="9"/>
  <c r="M1703" i="9"/>
  <c r="M1704" i="9"/>
  <c r="M1705" i="9"/>
  <c r="M1706" i="9"/>
  <c r="M1707" i="9"/>
  <c r="M1708" i="9"/>
  <c r="M1709" i="9"/>
  <c r="M1710" i="9"/>
  <c r="M1711" i="9"/>
  <c r="M1712" i="9"/>
  <c r="M1713" i="9"/>
  <c r="M1714" i="9"/>
  <c r="M1715" i="9"/>
  <c r="M1716" i="9"/>
  <c r="M1717" i="9"/>
  <c r="M1718" i="9"/>
  <c r="M1719" i="9"/>
  <c r="M1720" i="9"/>
  <c r="M1721" i="9"/>
  <c r="M1722" i="9"/>
  <c r="M1723" i="9"/>
  <c r="M1724" i="9"/>
  <c r="M1725" i="9"/>
  <c r="M1726" i="9"/>
  <c r="M1727" i="9"/>
  <c r="M1728" i="9"/>
  <c r="M1729" i="9"/>
  <c r="M1730" i="9"/>
  <c r="M1731" i="9"/>
  <c r="M1732" i="9"/>
  <c r="M1733" i="9"/>
  <c r="M1734" i="9"/>
  <c r="M1735" i="9"/>
  <c r="M1736" i="9"/>
  <c r="M1737" i="9"/>
  <c r="M1738" i="9"/>
  <c r="M1739" i="9"/>
  <c r="M1740" i="9"/>
  <c r="M1741" i="9"/>
  <c r="M1742" i="9"/>
  <c r="M1743" i="9"/>
  <c r="M1744" i="9"/>
  <c r="M1745" i="9"/>
  <c r="M1746" i="9"/>
  <c r="M1747" i="9"/>
  <c r="M1748" i="9"/>
  <c r="M1749" i="9"/>
  <c r="M1750" i="9"/>
  <c r="M1751" i="9"/>
  <c r="M1752" i="9"/>
  <c r="M1753" i="9"/>
  <c r="M1754" i="9"/>
  <c r="M1755" i="9"/>
  <c r="M1756" i="9"/>
  <c r="M1757" i="9"/>
  <c r="M1758" i="9"/>
  <c r="M1759" i="9"/>
  <c r="M1760" i="9"/>
  <c r="M1761" i="9"/>
  <c r="M1762" i="9"/>
  <c r="M1763" i="9"/>
  <c r="M1764" i="9"/>
  <c r="M1765" i="9"/>
  <c r="M1766" i="9"/>
  <c r="M1767" i="9"/>
  <c r="M1768" i="9"/>
  <c r="M1769" i="9"/>
  <c r="M1770" i="9"/>
  <c r="M1771" i="9"/>
  <c r="M1772" i="9"/>
  <c r="M1773" i="9"/>
  <c r="M1774" i="9"/>
  <c r="M1775" i="9"/>
  <c r="M1776" i="9"/>
  <c r="M1777" i="9"/>
  <c r="M1778" i="9"/>
  <c r="M1779" i="9"/>
  <c r="M1780" i="9"/>
  <c r="M1781" i="9"/>
  <c r="M1782" i="9"/>
  <c r="M1783" i="9"/>
  <c r="M1784" i="9"/>
  <c r="M1785" i="9"/>
  <c r="M1786" i="9"/>
  <c r="M1787" i="9"/>
  <c r="M1788" i="9"/>
  <c r="M1789" i="9"/>
  <c r="M1790" i="9"/>
  <c r="M1791" i="9"/>
  <c r="M1792" i="9"/>
  <c r="M1793" i="9"/>
  <c r="M1794" i="9"/>
  <c r="M1795" i="9"/>
  <c r="M1796" i="9"/>
  <c r="M1797" i="9"/>
  <c r="M1798" i="9"/>
  <c r="M1799" i="9"/>
  <c r="M1800" i="9"/>
  <c r="M1801" i="9"/>
  <c r="M1802" i="9"/>
  <c r="M1803" i="9"/>
  <c r="M1804" i="9"/>
  <c r="M1805" i="9"/>
  <c r="M1806" i="9"/>
  <c r="M1807" i="9"/>
  <c r="M1808" i="9"/>
  <c r="M1809" i="9"/>
  <c r="M1810" i="9"/>
  <c r="M1811" i="9"/>
  <c r="M1812" i="9"/>
  <c r="M1813" i="9"/>
  <c r="M1814" i="9"/>
  <c r="M1815" i="9"/>
  <c r="M1816" i="9"/>
  <c r="M1817" i="9"/>
  <c r="M1818" i="9"/>
  <c r="M1819" i="9"/>
  <c r="M1820" i="9"/>
  <c r="M1821" i="9"/>
  <c r="M1822" i="9"/>
  <c r="M1823" i="9"/>
  <c r="M1824" i="9"/>
  <c r="M1825" i="9"/>
  <c r="M1826" i="9"/>
  <c r="M1827" i="9"/>
  <c r="M1828" i="9"/>
  <c r="M1829" i="9"/>
  <c r="M1830" i="9"/>
  <c r="M1831" i="9"/>
  <c r="M1832" i="9"/>
  <c r="M1833" i="9"/>
  <c r="M1834" i="9"/>
  <c r="M1835" i="9"/>
  <c r="M1836" i="9"/>
  <c r="M1837" i="9"/>
  <c r="M1838" i="9"/>
  <c r="M1839" i="9"/>
  <c r="M1840" i="9"/>
  <c r="M1841" i="9"/>
  <c r="M1842" i="9"/>
  <c r="M1843" i="9"/>
  <c r="M1844" i="9"/>
  <c r="M1845" i="9"/>
  <c r="M1846" i="9"/>
  <c r="M1847" i="9"/>
  <c r="M1848" i="9"/>
  <c r="M1849" i="9"/>
  <c r="M1850" i="9"/>
  <c r="M1851" i="9"/>
  <c r="M1852" i="9"/>
  <c r="M1853" i="9"/>
  <c r="M1854" i="9"/>
  <c r="M1855" i="9"/>
  <c r="M1856" i="9"/>
  <c r="M1857" i="9"/>
  <c r="M1858" i="9"/>
  <c r="M1859" i="9"/>
  <c r="M1860" i="9"/>
  <c r="M1861" i="9"/>
  <c r="M1862" i="9"/>
  <c r="M1863" i="9"/>
  <c r="M1864" i="9"/>
  <c r="M1865" i="9"/>
  <c r="M1866" i="9"/>
  <c r="M1867" i="9"/>
  <c r="M1868" i="9"/>
  <c r="M1869" i="9"/>
  <c r="M1870" i="9"/>
  <c r="M1871" i="9"/>
  <c r="M1872" i="9"/>
  <c r="M1873" i="9"/>
  <c r="M1874" i="9"/>
  <c r="M1875" i="9"/>
  <c r="M1876" i="9"/>
  <c r="M1877" i="9"/>
  <c r="M1878" i="9"/>
  <c r="M1879" i="9"/>
  <c r="M1880" i="9"/>
  <c r="M1881" i="9"/>
  <c r="M1882" i="9"/>
  <c r="M1883" i="9"/>
  <c r="M1884" i="9"/>
  <c r="M1885" i="9"/>
  <c r="M1886" i="9"/>
  <c r="M1887" i="9"/>
  <c r="M1888" i="9"/>
  <c r="M1889" i="9"/>
  <c r="M1890" i="9"/>
  <c r="M1891" i="9"/>
  <c r="M1892" i="9"/>
  <c r="M1893" i="9"/>
  <c r="M1894" i="9"/>
  <c r="M1895" i="9"/>
  <c r="M1896" i="9"/>
  <c r="M1897" i="9"/>
  <c r="M1898" i="9"/>
  <c r="M1899" i="9"/>
  <c r="M1900" i="9"/>
  <c r="M1901" i="9"/>
  <c r="M1902" i="9"/>
  <c r="M1903" i="9"/>
  <c r="M1904" i="9"/>
  <c r="M1905" i="9"/>
  <c r="M1906" i="9"/>
  <c r="M1907" i="9"/>
  <c r="M1908" i="9"/>
  <c r="M1909" i="9"/>
  <c r="M1910" i="9"/>
  <c r="M1911" i="9"/>
  <c r="M1912" i="9"/>
  <c r="M1913" i="9"/>
  <c r="M1914" i="9"/>
  <c r="M1915" i="9"/>
  <c r="M1916" i="9"/>
  <c r="M1917" i="9"/>
  <c r="M1918" i="9"/>
  <c r="M1919" i="9"/>
  <c r="M1920" i="9"/>
  <c r="M1921" i="9"/>
  <c r="M1922" i="9"/>
  <c r="M1923" i="9"/>
  <c r="M1924" i="9"/>
  <c r="M1925" i="9"/>
  <c r="M1926" i="9"/>
  <c r="M1927" i="9"/>
  <c r="M1928" i="9"/>
  <c r="M1929" i="9"/>
  <c r="M1930" i="9"/>
  <c r="M1931" i="9"/>
  <c r="M1932" i="9"/>
  <c r="M1933" i="9"/>
  <c r="M1934" i="9"/>
  <c r="M1935" i="9"/>
  <c r="M1936" i="9"/>
  <c r="M1937" i="9"/>
  <c r="M1938" i="9"/>
  <c r="M1939" i="9"/>
  <c r="M1940" i="9"/>
  <c r="M1941" i="9"/>
  <c r="M1942" i="9"/>
  <c r="M1943" i="9"/>
  <c r="M1944" i="9"/>
  <c r="M1945" i="9"/>
  <c r="M1946" i="9"/>
  <c r="M1947" i="9"/>
  <c r="M1948" i="9"/>
  <c r="M1949" i="9"/>
  <c r="M1950" i="9"/>
  <c r="M1951" i="9"/>
  <c r="M1952" i="9"/>
  <c r="M1953" i="9"/>
  <c r="M1954" i="9"/>
  <c r="M1955" i="9"/>
  <c r="M1956" i="9"/>
  <c r="M1957" i="9"/>
  <c r="M1958" i="9"/>
  <c r="M1959" i="9"/>
  <c r="M1960" i="9"/>
  <c r="M1961" i="9"/>
  <c r="M1962" i="9"/>
  <c r="M1963" i="9"/>
  <c r="M1964" i="9"/>
  <c r="M1965" i="9"/>
  <c r="M1966" i="9"/>
  <c r="M1967" i="9"/>
  <c r="M1968" i="9"/>
  <c r="M1969" i="9"/>
  <c r="M1970" i="9"/>
  <c r="M1971" i="9"/>
  <c r="M1972" i="9"/>
  <c r="M1973" i="9"/>
  <c r="M1974" i="9"/>
  <c r="M1975" i="9"/>
  <c r="M1976" i="9"/>
  <c r="M1977" i="9"/>
  <c r="M1978" i="9"/>
  <c r="M1979" i="9"/>
  <c r="M1980" i="9"/>
  <c r="M1981" i="9"/>
  <c r="M1982" i="9"/>
  <c r="M1983" i="9"/>
  <c r="M1984" i="9"/>
  <c r="M1985" i="9"/>
  <c r="M1986" i="9"/>
  <c r="M1987" i="9"/>
  <c r="M1988" i="9"/>
  <c r="M1989" i="9"/>
  <c r="M1990" i="9"/>
  <c r="M1991" i="9"/>
  <c r="M1992" i="9"/>
  <c r="M1993" i="9"/>
  <c r="M1994" i="9"/>
  <c r="M1995" i="9"/>
  <c r="M1996" i="9"/>
  <c r="M1997" i="9"/>
  <c r="M1998" i="9"/>
  <c r="M1999" i="9"/>
  <c r="M2000" i="9"/>
  <c r="M2001" i="9"/>
  <c r="M2002" i="9"/>
  <c r="M2003" i="9"/>
  <c r="M2004" i="9"/>
  <c r="M2005" i="9"/>
  <c r="M2006" i="9"/>
  <c r="M2007" i="9"/>
  <c r="M2008" i="9"/>
  <c r="M2009" i="9"/>
  <c r="M2010" i="9"/>
  <c r="M2011" i="9"/>
  <c r="M2012" i="9"/>
  <c r="M2013" i="9"/>
  <c r="M2014" i="9"/>
  <c r="M2015" i="9"/>
  <c r="M2016" i="9"/>
  <c r="M2017" i="9"/>
  <c r="M2018" i="9"/>
  <c r="M2019" i="9"/>
  <c r="M2020" i="9"/>
  <c r="M2021" i="9"/>
  <c r="M2022" i="9"/>
  <c r="M2023" i="9"/>
  <c r="M2024" i="9"/>
  <c r="M2025" i="9"/>
  <c r="M2026" i="9"/>
  <c r="M2027" i="9"/>
  <c r="M2028" i="9"/>
  <c r="M2029" i="9"/>
  <c r="M2030" i="9"/>
  <c r="M2031" i="9"/>
  <c r="M2032" i="9"/>
  <c r="M2033" i="9"/>
  <c r="M2034" i="9"/>
  <c r="M2035" i="9"/>
  <c r="M2036" i="9"/>
  <c r="M2037" i="9"/>
  <c r="M2038" i="9"/>
  <c r="M2039" i="9"/>
  <c r="M2040" i="9"/>
  <c r="M2041" i="9"/>
  <c r="M2042" i="9"/>
  <c r="M2043" i="9"/>
  <c r="M2044" i="9"/>
  <c r="M2045" i="9"/>
  <c r="M2046" i="9"/>
  <c r="M2047" i="9"/>
  <c r="M2048" i="9"/>
  <c r="M2049" i="9"/>
  <c r="M2050" i="9"/>
  <c r="M2051" i="9"/>
  <c r="M2052" i="9"/>
  <c r="M2053" i="9"/>
  <c r="M2054" i="9"/>
  <c r="M2055" i="9"/>
  <c r="M2056" i="9"/>
  <c r="M2057" i="9"/>
  <c r="M2058" i="9"/>
  <c r="M2059" i="9"/>
  <c r="M2060" i="9"/>
  <c r="M2061" i="9"/>
  <c r="M2062" i="9"/>
  <c r="M2063" i="9"/>
  <c r="M2064" i="9"/>
  <c r="M2065" i="9"/>
  <c r="M2066" i="9"/>
  <c r="M2067" i="9"/>
  <c r="M2068" i="9"/>
  <c r="M2069" i="9"/>
  <c r="M2070" i="9"/>
  <c r="M2071" i="9"/>
  <c r="M2072" i="9"/>
  <c r="M2073" i="9"/>
  <c r="M2074" i="9"/>
  <c r="M2075" i="9"/>
  <c r="M2076" i="9"/>
  <c r="M2077" i="9"/>
  <c r="M2078" i="9"/>
  <c r="M2079" i="9"/>
  <c r="M2080" i="9"/>
  <c r="M2081" i="9"/>
  <c r="M2082" i="9"/>
  <c r="M2083" i="9"/>
  <c r="M2084" i="9"/>
  <c r="M2085" i="9"/>
  <c r="M2086" i="9"/>
  <c r="M2087" i="9"/>
  <c r="M2088" i="9"/>
  <c r="M2089" i="9"/>
  <c r="M2090" i="9"/>
  <c r="M2091" i="9"/>
  <c r="M2092" i="9"/>
  <c r="M2093" i="9"/>
  <c r="M2094" i="9"/>
  <c r="M2095" i="9"/>
  <c r="M2096" i="9"/>
  <c r="M2097" i="9"/>
  <c r="M2098" i="9"/>
  <c r="M2099" i="9"/>
  <c r="M2100" i="9"/>
  <c r="M2101" i="9"/>
  <c r="M2102" i="9"/>
  <c r="M2103" i="9"/>
  <c r="M2104" i="9"/>
  <c r="M2105" i="9"/>
  <c r="M2106" i="9"/>
  <c r="M2107" i="9"/>
  <c r="M2108" i="9"/>
  <c r="M2109" i="9"/>
  <c r="M2110" i="9"/>
  <c r="M2111" i="9"/>
  <c r="M2112" i="9"/>
  <c r="M2113" i="9"/>
  <c r="M2114" i="9"/>
  <c r="M2115" i="9"/>
  <c r="M2116" i="9"/>
  <c r="M2117" i="9"/>
  <c r="M2118" i="9"/>
  <c r="M2119" i="9"/>
  <c r="M2120" i="9"/>
  <c r="M2121" i="9"/>
  <c r="M2122" i="9"/>
  <c r="M2123" i="9"/>
  <c r="M2124" i="9"/>
  <c r="M2125" i="9"/>
  <c r="M2126" i="9"/>
  <c r="M2127" i="9"/>
  <c r="M2128" i="9"/>
  <c r="M2129" i="9"/>
  <c r="M2130" i="9"/>
  <c r="M2131" i="9"/>
  <c r="M2132" i="9"/>
  <c r="M2133" i="9"/>
  <c r="M2134" i="9"/>
  <c r="M2135" i="9"/>
  <c r="M2136" i="9"/>
  <c r="M2137" i="9"/>
  <c r="M2138" i="9"/>
  <c r="M2139" i="9"/>
  <c r="M2140" i="9"/>
  <c r="M2141" i="9"/>
  <c r="M2142" i="9"/>
  <c r="M2143" i="9"/>
  <c r="M2144" i="9"/>
  <c r="M2145" i="9"/>
  <c r="M2146" i="9"/>
  <c r="M2147" i="9"/>
  <c r="M2148" i="9"/>
  <c r="M2149" i="9"/>
  <c r="M2150" i="9"/>
  <c r="M2151" i="9"/>
  <c r="M2152" i="9"/>
  <c r="M2153" i="9"/>
  <c r="M2154" i="9"/>
  <c r="M2155" i="9"/>
  <c r="M2156" i="9"/>
  <c r="M2157" i="9"/>
  <c r="M2158" i="9"/>
  <c r="M2159" i="9"/>
  <c r="M2160" i="9"/>
  <c r="M2161" i="9"/>
  <c r="M2162" i="9"/>
  <c r="M2163" i="9"/>
  <c r="M2164" i="9"/>
  <c r="M2165" i="9"/>
  <c r="M2166" i="9"/>
  <c r="M2167" i="9"/>
  <c r="M2168" i="9"/>
  <c r="M2169" i="9"/>
  <c r="M2170" i="9"/>
  <c r="M2171" i="9"/>
  <c r="M2172" i="9"/>
  <c r="M2173" i="9"/>
  <c r="M2174" i="9"/>
  <c r="M2175" i="9"/>
  <c r="M2176" i="9"/>
  <c r="M2177" i="9"/>
  <c r="M2178" i="9"/>
  <c r="M2179" i="9"/>
  <c r="M2180" i="9"/>
  <c r="M2181" i="9"/>
  <c r="M2182" i="9"/>
  <c r="M2183" i="9"/>
  <c r="M2184" i="9"/>
  <c r="M2185" i="9"/>
  <c r="M2186" i="9"/>
  <c r="M2187" i="9"/>
  <c r="M2188" i="9"/>
  <c r="M2189" i="9"/>
  <c r="M2190" i="9"/>
  <c r="M2191" i="9"/>
  <c r="M2192" i="9"/>
  <c r="M2193" i="9"/>
  <c r="M2194" i="9"/>
  <c r="M2195" i="9"/>
  <c r="M2196" i="9"/>
  <c r="M2197" i="9"/>
  <c r="M2198" i="9"/>
  <c r="M2199" i="9"/>
  <c r="M2200" i="9"/>
  <c r="M2201" i="9"/>
  <c r="M2202" i="9"/>
  <c r="M2203" i="9"/>
  <c r="M2204" i="9"/>
  <c r="M2205" i="9"/>
  <c r="M2206" i="9"/>
  <c r="M2207" i="9"/>
  <c r="M2208" i="9"/>
  <c r="M2209" i="9"/>
  <c r="M2210" i="9"/>
  <c r="M2211" i="9"/>
  <c r="M2212" i="9"/>
  <c r="M2213" i="9"/>
  <c r="M2214" i="9"/>
  <c r="M2215" i="9"/>
  <c r="M2216" i="9"/>
  <c r="M2217" i="9"/>
  <c r="M2218" i="9"/>
  <c r="M2219" i="9"/>
  <c r="M2220" i="9"/>
  <c r="M2221" i="9"/>
  <c r="M2222" i="9"/>
  <c r="M2223" i="9"/>
  <c r="M2224" i="9"/>
  <c r="M2225" i="9"/>
  <c r="M2226" i="9"/>
  <c r="M2227" i="9"/>
  <c r="M2228" i="9"/>
  <c r="M2229" i="9"/>
  <c r="M2230" i="9"/>
  <c r="M2231" i="9"/>
  <c r="M2232" i="9"/>
  <c r="M2233" i="9"/>
  <c r="M2234" i="9"/>
  <c r="M2235" i="9"/>
  <c r="M2236" i="9"/>
  <c r="M2237" i="9"/>
  <c r="M2238" i="9"/>
  <c r="M2239" i="9"/>
  <c r="M2240" i="9"/>
  <c r="M2241" i="9"/>
  <c r="M2242" i="9"/>
  <c r="M2243" i="9"/>
  <c r="M2244" i="9"/>
  <c r="M2245" i="9"/>
  <c r="M2246" i="9"/>
  <c r="M2247" i="9"/>
  <c r="M2248" i="9"/>
  <c r="M2249" i="9"/>
  <c r="M2250" i="9"/>
  <c r="M2251" i="9"/>
  <c r="M2252" i="9"/>
  <c r="M2253" i="9"/>
  <c r="M2254" i="9"/>
  <c r="M2255" i="9"/>
  <c r="M2256" i="9"/>
  <c r="M2257" i="9"/>
  <c r="M2258" i="9"/>
  <c r="M2259" i="9"/>
  <c r="M2260" i="9"/>
  <c r="M2261" i="9"/>
  <c r="M2262" i="9"/>
  <c r="M2263" i="9"/>
  <c r="M2264" i="9"/>
  <c r="M2265" i="9"/>
  <c r="M2266" i="9"/>
  <c r="M2267" i="9"/>
  <c r="M2268" i="9"/>
  <c r="M2269" i="9"/>
  <c r="M2270" i="9"/>
  <c r="M2271" i="9"/>
  <c r="M2272" i="9"/>
  <c r="M2273" i="9"/>
  <c r="M2274" i="9"/>
  <c r="M2275" i="9"/>
  <c r="M2276" i="9"/>
  <c r="M2277" i="9"/>
  <c r="M2278" i="9"/>
  <c r="M2279" i="9"/>
  <c r="M2280" i="9"/>
  <c r="M2281" i="9"/>
  <c r="M2282" i="9"/>
  <c r="M2283" i="9"/>
  <c r="M2284" i="9"/>
  <c r="M2285" i="9"/>
  <c r="M2286" i="9"/>
  <c r="M2287" i="9"/>
  <c r="M2288" i="9"/>
  <c r="M2289" i="9"/>
  <c r="M2290" i="9"/>
  <c r="M2291" i="9"/>
  <c r="M2292" i="9"/>
  <c r="M2293" i="9"/>
  <c r="M2294" i="9"/>
  <c r="M2295" i="9"/>
  <c r="M2296" i="9"/>
  <c r="M2297" i="9"/>
  <c r="M2298" i="9"/>
  <c r="M2299" i="9"/>
  <c r="M2300" i="9"/>
  <c r="M2301" i="9"/>
  <c r="M2302" i="9"/>
  <c r="M2303" i="9"/>
  <c r="M2304" i="9"/>
  <c r="M2305" i="9"/>
  <c r="M2306" i="9"/>
  <c r="M2307" i="9"/>
  <c r="M2308" i="9"/>
  <c r="M2309" i="9"/>
  <c r="M2310" i="9"/>
  <c r="M2311" i="9"/>
  <c r="M2312" i="9"/>
  <c r="M2313" i="9"/>
  <c r="M2314" i="9"/>
  <c r="M2315" i="9"/>
  <c r="M2316" i="9"/>
  <c r="M2317" i="9"/>
  <c r="M2318" i="9"/>
  <c r="M2319" i="9"/>
  <c r="M2320" i="9"/>
  <c r="M2321" i="9"/>
  <c r="M2322" i="9"/>
  <c r="M2323" i="9"/>
  <c r="M2324" i="9"/>
  <c r="M2325" i="9"/>
  <c r="M2326" i="9"/>
  <c r="M2327" i="9"/>
  <c r="M2328" i="9"/>
  <c r="M2329" i="9"/>
  <c r="M2330" i="9"/>
  <c r="M2331" i="9"/>
  <c r="M2332" i="9"/>
  <c r="M2333" i="9"/>
  <c r="M2334" i="9"/>
  <c r="M2335" i="9"/>
  <c r="M2336" i="9"/>
  <c r="M2337" i="9"/>
  <c r="M2338" i="9"/>
  <c r="M2339" i="9"/>
  <c r="M2340" i="9"/>
  <c r="M2341" i="9"/>
  <c r="M2342" i="9"/>
  <c r="M2343" i="9"/>
  <c r="M2344" i="9"/>
  <c r="M2345" i="9"/>
  <c r="M2346" i="9"/>
  <c r="M2347" i="9"/>
  <c r="M2348" i="9"/>
  <c r="M2349" i="9"/>
  <c r="M2350" i="9"/>
  <c r="M2351" i="9"/>
  <c r="M2352" i="9"/>
  <c r="M2353" i="9"/>
  <c r="M2354" i="9"/>
  <c r="M2355" i="9"/>
  <c r="M2356" i="9"/>
  <c r="M2357" i="9"/>
  <c r="M2358" i="9"/>
  <c r="M2359" i="9"/>
  <c r="M2360" i="9"/>
  <c r="M2361" i="9"/>
  <c r="M2362" i="9"/>
  <c r="M2363" i="9"/>
  <c r="M2364" i="9"/>
  <c r="M2365" i="9"/>
  <c r="M2366" i="9"/>
  <c r="M2367" i="9"/>
  <c r="M2368" i="9"/>
  <c r="M2369" i="9"/>
  <c r="M2370" i="9"/>
  <c r="M2371" i="9"/>
  <c r="M2372" i="9"/>
  <c r="M2373" i="9"/>
  <c r="M2374" i="9"/>
  <c r="M2375" i="9"/>
  <c r="M2376" i="9"/>
  <c r="M2377" i="9"/>
  <c r="M2378" i="9"/>
  <c r="M2379" i="9"/>
  <c r="M2380" i="9"/>
  <c r="M2381" i="9"/>
  <c r="M2382" i="9"/>
  <c r="M2383" i="9"/>
  <c r="M2384" i="9"/>
  <c r="M2385" i="9"/>
  <c r="M2386" i="9"/>
  <c r="M2387" i="9"/>
  <c r="M2388" i="9"/>
  <c r="M2389" i="9"/>
  <c r="M2390" i="9"/>
  <c r="M2391" i="9"/>
  <c r="M2392" i="9"/>
  <c r="M2393" i="9"/>
  <c r="M2394" i="9"/>
  <c r="M2395" i="9"/>
  <c r="M2396" i="9"/>
  <c r="M2397" i="9"/>
  <c r="M2398" i="9"/>
  <c r="M2399" i="9"/>
  <c r="M2400" i="9"/>
  <c r="M2401" i="9"/>
  <c r="M2402" i="9"/>
  <c r="M2403" i="9"/>
  <c r="M2404" i="9"/>
  <c r="M2405" i="9"/>
  <c r="M2406" i="9"/>
  <c r="M2407" i="9"/>
  <c r="M2408" i="9"/>
  <c r="M2409" i="9"/>
  <c r="M2410" i="9"/>
  <c r="M2411" i="9"/>
  <c r="M2412" i="9"/>
  <c r="M2413" i="9"/>
  <c r="M2414" i="9"/>
  <c r="M2415" i="9"/>
  <c r="M2416" i="9"/>
  <c r="M2417" i="9"/>
  <c r="M2418" i="9"/>
  <c r="M2419" i="9"/>
  <c r="M2420" i="9"/>
  <c r="M2421" i="9"/>
  <c r="M2422" i="9"/>
  <c r="M2423" i="9"/>
  <c r="M2424" i="9"/>
  <c r="M2425" i="9"/>
  <c r="M2426" i="9"/>
  <c r="M2427" i="9"/>
  <c r="M2428" i="9"/>
  <c r="M2429" i="9"/>
  <c r="M2430" i="9"/>
  <c r="M2431" i="9"/>
  <c r="M2432" i="9"/>
  <c r="M2433" i="9"/>
  <c r="M2434" i="9"/>
  <c r="M2435" i="9"/>
  <c r="M2436" i="9"/>
  <c r="M2437" i="9"/>
  <c r="M2438" i="9"/>
  <c r="M2439" i="9"/>
  <c r="M2440" i="9"/>
  <c r="M2441" i="9"/>
  <c r="M2442" i="9"/>
  <c r="M2443" i="9"/>
  <c r="M2444" i="9"/>
  <c r="M2445" i="9"/>
  <c r="M2446" i="9"/>
  <c r="M2447" i="9"/>
  <c r="M2448" i="9"/>
  <c r="M2449" i="9"/>
  <c r="M2450" i="9"/>
  <c r="M2451" i="9"/>
  <c r="M2452" i="9"/>
  <c r="M2453" i="9"/>
  <c r="M2454" i="9"/>
  <c r="M2455" i="9"/>
  <c r="M2456" i="9"/>
  <c r="M2457" i="9"/>
  <c r="M2458" i="9"/>
  <c r="M2459" i="9"/>
  <c r="M2460" i="9"/>
  <c r="M2461" i="9"/>
  <c r="M2462" i="9"/>
  <c r="M2463" i="9"/>
  <c r="M2464" i="9"/>
  <c r="M2465" i="9"/>
  <c r="M2466" i="9"/>
  <c r="M2467" i="9"/>
  <c r="M2468" i="9"/>
  <c r="M2469" i="9"/>
  <c r="M2470" i="9"/>
  <c r="M2471" i="9"/>
  <c r="M2472" i="9"/>
  <c r="M2473" i="9"/>
  <c r="M2474" i="9"/>
  <c r="M2475" i="9"/>
  <c r="M2476" i="9"/>
  <c r="M2477" i="9"/>
  <c r="M2478" i="9"/>
  <c r="M2479" i="9"/>
  <c r="M2480" i="9"/>
  <c r="M2481" i="9"/>
  <c r="M2482" i="9"/>
  <c r="M2483" i="9"/>
  <c r="M2484" i="9"/>
  <c r="M2485" i="9"/>
  <c r="M2486" i="9"/>
  <c r="M2487" i="9"/>
  <c r="M2488" i="9"/>
  <c r="M2489" i="9"/>
  <c r="M2490" i="9"/>
  <c r="M2491" i="9"/>
  <c r="M2492" i="9"/>
  <c r="M2493" i="9"/>
  <c r="M2494" i="9"/>
  <c r="M2495" i="9"/>
  <c r="M2496" i="9"/>
  <c r="M2497" i="9"/>
  <c r="M2498" i="9"/>
  <c r="M2499" i="9"/>
  <c r="M2500" i="9"/>
  <c r="M2501" i="9"/>
  <c r="M2502" i="9"/>
  <c r="M2503" i="9"/>
  <c r="M2504" i="9"/>
  <c r="M2505" i="9"/>
  <c r="M2506" i="9"/>
  <c r="M2507" i="9"/>
  <c r="M2508" i="9"/>
  <c r="M2509" i="9"/>
  <c r="M2510" i="9"/>
  <c r="M2511" i="9"/>
  <c r="M2512" i="9"/>
  <c r="M2513" i="9"/>
  <c r="M2514" i="9"/>
  <c r="M2515" i="9"/>
  <c r="M2516" i="9"/>
  <c r="M2517" i="9"/>
  <c r="M2518" i="9"/>
  <c r="M2519" i="9"/>
  <c r="M2520" i="9"/>
  <c r="M2521" i="9"/>
  <c r="M2522" i="9"/>
  <c r="M2523" i="9"/>
  <c r="M2524" i="9"/>
  <c r="M2525" i="9"/>
  <c r="M2526" i="9"/>
  <c r="M2527" i="9"/>
  <c r="M2528" i="9"/>
  <c r="M2529" i="9"/>
  <c r="M2530" i="9"/>
  <c r="M2531" i="9"/>
  <c r="M2532" i="9"/>
  <c r="M2533" i="9"/>
  <c r="M2534" i="9"/>
  <c r="M2535" i="9"/>
  <c r="M2536" i="9"/>
  <c r="M2537" i="9"/>
  <c r="M2538" i="9"/>
  <c r="M2539" i="9"/>
  <c r="M2540" i="9"/>
  <c r="M2541" i="9"/>
  <c r="M2542" i="9"/>
  <c r="M2543" i="9"/>
  <c r="M2544" i="9"/>
  <c r="M2545" i="9"/>
  <c r="X19" i="8" s="1"/>
  <c r="M2546" i="9"/>
  <c r="M2547" i="9"/>
  <c r="M2548" i="9"/>
  <c r="M2549" i="9"/>
  <c r="M2550" i="9"/>
  <c r="M2551" i="9"/>
  <c r="M2552" i="9"/>
  <c r="M2553" i="9"/>
  <c r="M2554" i="9"/>
  <c r="M2555" i="9"/>
  <c r="M2556" i="9"/>
  <c r="M2557" i="9"/>
  <c r="M2558" i="9"/>
  <c r="M2559" i="9"/>
  <c r="M2560" i="9"/>
  <c r="M2561" i="9"/>
  <c r="M2562" i="9"/>
  <c r="M2563" i="9"/>
  <c r="M2564" i="9"/>
  <c r="M2565" i="9"/>
  <c r="M2566" i="9"/>
  <c r="M2567" i="9"/>
  <c r="M2568" i="9"/>
  <c r="M2569" i="9"/>
  <c r="M2570" i="9"/>
  <c r="M2571" i="9"/>
  <c r="M2572" i="9"/>
  <c r="M2573" i="9"/>
  <c r="M2574" i="9"/>
  <c r="M2575" i="9"/>
  <c r="M2576" i="9"/>
  <c r="M2577" i="9"/>
  <c r="M2578" i="9"/>
  <c r="M2579" i="9"/>
  <c r="M2580" i="9"/>
  <c r="M2581" i="9"/>
  <c r="M2582" i="9"/>
  <c r="M2583" i="9"/>
  <c r="M2584" i="9"/>
  <c r="M2585" i="9"/>
  <c r="M2586" i="9"/>
  <c r="M2587" i="9"/>
  <c r="M2588" i="9"/>
  <c r="M2589" i="9"/>
  <c r="M2590" i="9"/>
  <c r="M2591" i="9"/>
  <c r="M2592" i="9"/>
  <c r="M2593" i="9"/>
  <c r="M2594" i="9"/>
  <c r="M2595" i="9"/>
  <c r="M2596" i="9"/>
  <c r="M2597" i="9"/>
  <c r="M2598" i="9"/>
  <c r="M2599" i="9"/>
  <c r="M2600" i="9"/>
  <c r="M2601" i="9"/>
  <c r="M2602" i="9"/>
  <c r="M2603" i="9"/>
  <c r="M2604" i="9"/>
  <c r="M2605" i="9"/>
  <c r="M2606" i="9"/>
  <c r="M2607" i="9"/>
  <c r="M2608" i="9"/>
  <c r="M2609" i="9"/>
  <c r="M2610" i="9"/>
  <c r="M2611" i="9"/>
  <c r="M2612" i="9"/>
  <c r="M2613" i="9"/>
  <c r="M2614" i="9"/>
  <c r="M2615" i="9"/>
  <c r="M2616" i="9"/>
  <c r="M2617" i="9"/>
  <c r="M2618" i="9"/>
  <c r="M2619" i="9"/>
  <c r="M2620" i="9"/>
  <c r="M2621" i="9"/>
  <c r="M2622" i="9"/>
  <c r="M2623" i="9"/>
  <c r="M2624" i="9"/>
  <c r="M2625" i="9"/>
  <c r="M2626" i="9"/>
  <c r="M2627" i="9"/>
  <c r="M2628" i="9"/>
  <c r="M2629" i="9"/>
  <c r="M2630" i="9"/>
  <c r="M2631" i="9"/>
  <c r="M2632" i="9"/>
  <c r="M2633" i="9"/>
  <c r="M2634" i="9"/>
  <c r="M2635" i="9"/>
  <c r="M2636" i="9"/>
  <c r="M2637" i="9"/>
  <c r="M2638" i="9"/>
  <c r="M2639" i="9"/>
  <c r="M2640" i="9"/>
  <c r="M2641" i="9"/>
  <c r="M2642" i="9"/>
  <c r="M2643" i="9"/>
  <c r="M2644" i="9"/>
  <c r="M2645" i="9"/>
  <c r="M2646" i="9"/>
  <c r="M2647" i="9"/>
  <c r="M2648" i="9"/>
  <c r="M2649" i="9"/>
  <c r="M2650" i="9"/>
  <c r="M2651" i="9"/>
  <c r="M2652" i="9"/>
  <c r="M2653" i="9"/>
  <c r="M2654" i="9"/>
  <c r="M2655" i="9"/>
  <c r="M2656" i="9"/>
  <c r="M2657" i="9"/>
  <c r="M2658" i="9"/>
  <c r="M2659" i="9"/>
  <c r="M2660" i="9"/>
  <c r="M2661" i="9"/>
  <c r="M2662" i="9"/>
  <c r="M2663" i="9"/>
  <c r="M2664" i="9"/>
  <c r="M2665" i="9"/>
  <c r="M2666" i="9"/>
  <c r="M2667" i="9"/>
  <c r="M2668" i="9"/>
  <c r="M2669" i="9"/>
  <c r="M2670" i="9"/>
  <c r="M2671" i="9"/>
  <c r="M2672" i="9"/>
  <c r="M2673" i="9"/>
  <c r="M2674" i="9"/>
  <c r="M2675" i="9"/>
  <c r="M2676" i="9"/>
  <c r="M2677" i="9"/>
  <c r="M2678" i="9"/>
  <c r="M2679" i="9"/>
  <c r="M2680" i="9"/>
  <c r="M2681" i="9"/>
  <c r="M2682" i="9"/>
  <c r="M2683" i="9"/>
  <c r="M2684" i="9"/>
  <c r="M2685" i="9"/>
  <c r="M2686" i="9"/>
  <c r="M2687" i="9"/>
  <c r="M2688" i="9"/>
  <c r="M2689" i="9"/>
  <c r="M2690" i="9"/>
  <c r="M2691" i="9"/>
  <c r="M2692" i="9"/>
  <c r="M2693" i="9"/>
  <c r="M2694" i="9"/>
  <c r="M2695" i="9"/>
  <c r="M2696" i="9"/>
  <c r="M2697" i="9"/>
  <c r="M2698" i="9"/>
  <c r="M2699" i="9"/>
  <c r="M2700" i="9"/>
  <c r="M2701" i="9"/>
  <c r="M2702" i="9"/>
  <c r="M2703" i="9"/>
  <c r="M2704" i="9"/>
  <c r="M2705" i="9"/>
  <c r="M2706" i="9"/>
  <c r="M2707" i="9"/>
  <c r="M2708" i="9"/>
  <c r="M2709" i="9"/>
  <c r="M2710" i="9"/>
  <c r="M2711" i="9"/>
  <c r="M2712" i="9"/>
  <c r="M2713" i="9"/>
  <c r="M2714" i="9"/>
  <c r="M2715" i="9"/>
  <c r="M2716" i="9"/>
  <c r="M2717" i="9"/>
  <c r="M2718" i="9"/>
  <c r="M2719" i="9"/>
  <c r="M2720" i="9"/>
  <c r="M2721" i="9"/>
  <c r="M2722" i="9"/>
  <c r="M2723" i="9"/>
  <c r="M2724" i="9"/>
  <c r="M2725" i="9"/>
  <c r="M2726" i="9"/>
  <c r="M2727" i="9"/>
  <c r="M2728" i="9"/>
  <c r="M2729" i="9"/>
  <c r="M2730" i="9"/>
  <c r="M2731" i="9"/>
  <c r="M2732" i="9"/>
  <c r="M2733" i="9"/>
  <c r="M2734" i="9"/>
  <c r="M2735" i="9"/>
  <c r="M2736" i="9"/>
  <c r="M2737" i="9"/>
  <c r="M2738" i="9"/>
  <c r="M2739" i="9"/>
  <c r="M2740" i="9"/>
  <c r="M2741" i="9"/>
  <c r="M2742" i="9"/>
  <c r="M2743" i="9"/>
  <c r="M2744" i="9"/>
  <c r="M2745" i="9"/>
  <c r="M2746" i="9"/>
  <c r="M2747" i="9"/>
  <c r="M2748" i="9"/>
  <c r="M2749" i="9"/>
  <c r="M2750" i="9"/>
  <c r="M2751" i="9"/>
  <c r="M2752" i="9"/>
  <c r="M2753" i="9"/>
  <c r="M2754" i="9"/>
  <c r="M2755" i="9"/>
  <c r="M2756" i="9"/>
  <c r="M2757" i="9"/>
  <c r="M2758" i="9"/>
  <c r="M2759" i="9"/>
  <c r="M2760" i="9"/>
  <c r="M2761" i="9"/>
  <c r="M2762" i="9"/>
  <c r="M2763" i="9"/>
  <c r="M2764" i="9"/>
  <c r="M2765" i="9"/>
  <c r="M2766" i="9"/>
  <c r="M2767" i="9"/>
  <c r="M2768" i="9"/>
  <c r="M2769" i="9"/>
  <c r="M2770" i="9"/>
  <c r="M2771" i="9"/>
  <c r="M2772" i="9"/>
  <c r="M2773" i="9"/>
  <c r="M2774" i="9"/>
  <c r="M2775" i="9"/>
  <c r="M2776" i="9"/>
  <c r="M2777" i="9"/>
  <c r="M2778" i="9"/>
  <c r="M2779" i="9"/>
  <c r="M2780" i="9"/>
  <c r="M2781" i="9"/>
  <c r="M2782" i="9"/>
  <c r="M2783" i="9"/>
  <c r="M2784" i="9"/>
  <c r="M2785" i="9"/>
  <c r="M2786" i="9"/>
  <c r="M2787" i="9"/>
  <c r="M2788" i="9"/>
  <c r="M2789" i="9"/>
  <c r="M2790" i="9"/>
  <c r="M2791" i="9"/>
  <c r="M2792" i="9"/>
  <c r="M2793" i="9"/>
  <c r="M2794" i="9"/>
  <c r="M2795" i="9"/>
  <c r="M2796" i="9"/>
  <c r="M2797" i="9"/>
  <c r="M2798" i="9"/>
  <c r="M2799" i="9"/>
  <c r="M2800" i="9"/>
  <c r="M2801" i="9"/>
  <c r="M2802" i="9"/>
  <c r="M2803" i="9"/>
  <c r="M2804" i="9"/>
  <c r="M2805" i="9"/>
  <c r="M2806" i="9"/>
  <c r="M2807" i="9"/>
  <c r="M2808" i="9"/>
  <c r="M2809" i="9"/>
  <c r="M2810" i="9"/>
  <c r="M2811" i="9"/>
  <c r="M2812" i="9"/>
  <c r="M2813" i="9"/>
  <c r="M2814" i="9"/>
  <c r="M2815" i="9"/>
  <c r="M2816" i="9"/>
  <c r="M2817" i="9"/>
  <c r="M2818" i="9"/>
  <c r="M2819" i="9"/>
  <c r="M2820" i="9"/>
  <c r="M2821" i="9"/>
  <c r="M2822" i="9"/>
  <c r="M2823" i="9"/>
  <c r="M2824" i="9"/>
  <c r="M2825" i="9"/>
  <c r="M2826" i="9"/>
  <c r="M2827" i="9"/>
  <c r="M2828" i="9"/>
  <c r="M2829" i="9"/>
  <c r="M2830" i="9"/>
  <c r="M2831" i="9"/>
  <c r="M2832" i="9"/>
  <c r="M2833" i="9"/>
  <c r="M2834" i="9"/>
  <c r="M2835" i="9"/>
  <c r="M2836" i="9"/>
  <c r="M2837" i="9"/>
  <c r="M2838" i="9"/>
  <c r="M2839" i="9"/>
  <c r="M2840" i="9"/>
  <c r="M2841" i="9"/>
  <c r="M2842" i="9"/>
  <c r="M2843" i="9"/>
  <c r="M2844" i="9"/>
  <c r="M2845" i="9"/>
  <c r="M2846" i="9"/>
  <c r="M2847" i="9"/>
  <c r="M2848" i="9"/>
  <c r="M2849" i="9"/>
  <c r="M2850" i="9"/>
  <c r="M2851" i="9"/>
  <c r="M2852" i="9"/>
  <c r="M2853" i="9"/>
  <c r="M2854" i="9"/>
  <c r="M2855" i="9"/>
  <c r="M2856" i="9"/>
  <c r="M2857" i="9"/>
  <c r="M2858" i="9"/>
  <c r="M2859" i="9"/>
  <c r="M2860" i="9"/>
  <c r="M2861" i="9"/>
  <c r="M2862" i="9"/>
  <c r="M2863" i="9"/>
  <c r="M2864" i="9"/>
  <c r="M2865" i="9"/>
  <c r="M2866" i="9"/>
  <c r="M2867" i="9"/>
  <c r="M2868" i="9"/>
  <c r="M2869" i="9"/>
  <c r="M2870" i="9"/>
  <c r="M2871" i="9"/>
  <c r="M2872" i="9"/>
  <c r="M2873" i="9"/>
  <c r="M2874" i="9"/>
  <c r="M2875" i="9"/>
  <c r="M2876" i="9"/>
  <c r="M2877" i="9"/>
  <c r="M2878" i="9"/>
  <c r="X20" i="8" s="1"/>
  <c r="M2879" i="9"/>
  <c r="M2880" i="9"/>
  <c r="M2881" i="9"/>
  <c r="M2882" i="9"/>
  <c r="M2883" i="9"/>
  <c r="M2884" i="9"/>
  <c r="M2885" i="9"/>
  <c r="M2886" i="9"/>
  <c r="M2887" i="9"/>
  <c r="M2888" i="9"/>
  <c r="M2889" i="9"/>
  <c r="M2890" i="9"/>
  <c r="M2891" i="9"/>
  <c r="M2892" i="9"/>
  <c r="M2893" i="9"/>
  <c r="M2894" i="9"/>
  <c r="M2895" i="9"/>
  <c r="M2896" i="9"/>
  <c r="M2897" i="9"/>
  <c r="M2898" i="9"/>
  <c r="M2899" i="9"/>
  <c r="M2900" i="9"/>
  <c r="M2901" i="9"/>
  <c r="M2902" i="9"/>
  <c r="M2903" i="9"/>
  <c r="M2904" i="9"/>
  <c r="M2905" i="9"/>
  <c r="M2906" i="9"/>
  <c r="M2907" i="9"/>
  <c r="M2908" i="9"/>
  <c r="M2909" i="9"/>
  <c r="M2910" i="9"/>
  <c r="M2911" i="9"/>
  <c r="M2912" i="9"/>
  <c r="M2913" i="9"/>
  <c r="M2914" i="9"/>
  <c r="M2915" i="9"/>
  <c r="M2916" i="9"/>
  <c r="M2917" i="9"/>
  <c r="M2918" i="9"/>
  <c r="M2919" i="9"/>
  <c r="M2920" i="9"/>
  <c r="M2921" i="9"/>
  <c r="M2922" i="9"/>
  <c r="M2923" i="9"/>
  <c r="M2924" i="9"/>
  <c r="M2925" i="9"/>
  <c r="M2926" i="9"/>
  <c r="M2927" i="9"/>
  <c r="M2928" i="9"/>
  <c r="M2929" i="9"/>
  <c r="M2930" i="9"/>
  <c r="M2931" i="9"/>
  <c r="M2932" i="9"/>
  <c r="M2933" i="9"/>
  <c r="M2934" i="9"/>
  <c r="M2935" i="9"/>
  <c r="M2936" i="9"/>
  <c r="M2937" i="9"/>
  <c r="M2938" i="9"/>
  <c r="M2939" i="9"/>
  <c r="M2940" i="9"/>
  <c r="M2941" i="9"/>
  <c r="M2942" i="9"/>
  <c r="M2943" i="9"/>
  <c r="M2944" i="9"/>
  <c r="M2945" i="9"/>
  <c r="M2946" i="9"/>
  <c r="M2947" i="9"/>
  <c r="M2948" i="9"/>
  <c r="M2949" i="9"/>
  <c r="M2950" i="9"/>
  <c r="M2951" i="9"/>
  <c r="M2952" i="9"/>
  <c r="M2953" i="9"/>
  <c r="M2954" i="9"/>
  <c r="M2955" i="9"/>
  <c r="M2956" i="9"/>
  <c r="M2957" i="9"/>
  <c r="M2958" i="9"/>
  <c r="M2959" i="9"/>
  <c r="M2960" i="9"/>
  <c r="M2961" i="9"/>
  <c r="M2962" i="9"/>
  <c r="M2963" i="9"/>
  <c r="M2964" i="9"/>
  <c r="M2965" i="9"/>
  <c r="M2966" i="9"/>
  <c r="M2967" i="9"/>
  <c r="M2968" i="9"/>
  <c r="M2969" i="9"/>
  <c r="M2970" i="9"/>
  <c r="M2971" i="9"/>
  <c r="M2972" i="9"/>
  <c r="M2973" i="9"/>
  <c r="M2974" i="9"/>
  <c r="M2975" i="9"/>
  <c r="M2976" i="9"/>
  <c r="M2977" i="9"/>
  <c r="M2978" i="9"/>
  <c r="M2979" i="9"/>
  <c r="M2980" i="9"/>
  <c r="M2981" i="9"/>
  <c r="M2982" i="9"/>
  <c r="M2983" i="9"/>
  <c r="M2984" i="9"/>
  <c r="M2985" i="9"/>
  <c r="M2986" i="9"/>
  <c r="M2987" i="9"/>
  <c r="M2988" i="9"/>
  <c r="M2989" i="9"/>
  <c r="M2990" i="9"/>
  <c r="M2991" i="9"/>
  <c r="M2992" i="9"/>
  <c r="M2993" i="9"/>
  <c r="M2994" i="9"/>
  <c r="M2995" i="9"/>
  <c r="M2996" i="9"/>
  <c r="M2997" i="9"/>
  <c r="M2998" i="9"/>
  <c r="M2999" i="9"/>
  <c r="M3000" i="9"/>
  <c r="M3001" i="9"/>
  <c r="M3002" i="9"/>
  <c r="M3003" i="9"/>
  <c r="M3004" i="9"/>
  <c r="M3005" i="9"/>
  <c r="M3006" i="9"/>
  <c r="M3007" i="9"/>
  <c r="M3008" i="9"/>
  <c r="M3009" i="9"/>
  <c r="M3010" i="9"/>
  <c r="M3011" i="9"/>
  <c r="M3012" i="9"/>
  <c r="M3013" i="9"/>
  <c r="M3014" i="9"/>
  <c r="M3015" i="9"/>
  <c r="M3016" i="9"/>
  <c r="M3017" i="9"/>
  <c r="M3018" i="9"/>
  <c r="M3019" i="9"/>
  <c r="M3020" i="9"/>
  <c r="M3021" i="9"/>
  <c r="M3022" i="9"/>
  <c r="M3023" i="9"/>
  <c r="M3024" i="9"/>
  <c r="M3025" i="9"/>
  <c r="M3026" i="9"/>
  <c r="M3027" i="9"/>
  <c r="M3028" i="9"/>
  <c r="M3029" i="9"/>
  <c r="M3030" i="9"/>
  <c r="M3031" i="9"/>
  <c r="M3032" i="9"/>
  <c r="M3033" i="9"/>
  <c r="M3034" i="9"/>
  <c r="M3035" i="9"/>
  <c r="M3036" i="9"/>
  <c r="M3037" i="9"/>
  <c r="M3038" i="9"/>
  <c r="M3039" i="9"/>
  <c r="M3040" i="9"/>
  <c r="M3041" i="9"/>
  <c r="M3042" i="9"/>
  <c r="M3043" i="9"/>
  <c r="M3044" i="9"/>
  <c r="M3045" i="9"/>
  <c r="M3046" i="9"/>
  <c r="M3047" i="9"/>
  <c r="M3048" i="9"/>
  <c r="M3049" i="9"/>
  <c r="M3050" i="9"/>
  <c r="M3051" i="9"/>
  <c r="M3052" i="9"/>
  <c r="M3053" i="9"/>
  <c r="M3054" i="9"/>
  <c r="M3055" i="9"/>
  <c r="M3056" i="9"/>
  <c r="M3057" i="9"/>
  <c r="M3058" i="9"/>
  <c r="M3059" i="9"/>
  <c r="M3060" i="9"/>
  <c r="M3061" i="9"/>
  <c r="M3062" i="9"/>
  <c r="M3063" i="9"/>
  <c r="M3064" i="9"/>
  <c r="M3065" i="9"/>
  <c r="M3066" i="9"/>
  <c r="M3067" i="9"/>
  <c r="M3068" i="9"/>
  <c r="M3069" i="9"/>
  <c r="M3070" i="9"/>
  <c r="M3071" i="9"/>
  <c r="M3072" i="9"/>
  <c r="M3073" i="9"/>
  <c r="M3074" i="9"/>
  <c r="M3075" i="9"/>
  <c r="M3076" i="9"/>
  <c r="M3077" i="9"/>
  <c r="M3078" i="9"/>
  <c r="M3079" i="9"/>
  <c r="M3080" i="9"/>
  <c r="M3081" i="9"/>
  <c r="M3082" i="9"/>
  <c r="M3083" i="9"/>
  <c r="M3084" i="9"/>
  <c r="M3085" i="9"/>
  <c r="M3086" i="9"/>
  <c r="M3087" i="9"/>
  <c r="M3088" i="9"/>
  <c r="M3089" i="9"/>
  <c r="M3090" i="9"/>
  <c r="M3091" i="9"/>
  <c r="M3092" i="9"/>
  <c r="M3093" i="9"/>
  <c r="M3094" i="9"/>
  <c r="M3095" i="9"/>
  <c r="M3096" i="9"/>
  <c r="M3097" i="9"/>
  <c r="M3098" i="9"/>
  <c r="M3099" i="9"/>
  <c r="M3100" i="9"/>
  <c r="M3101" i="9"/>
  <c r="M3102" i="9"/>
  <c r="M3103" i="9"/>
  <c r="M3104" i="9"/>
  <c r="M3105" i="9"/>
  <c r="M3106" i="9"/>
  <c r="M3107" i="9"/>
  <c r="M3108" i="9"/>
  <c r="M3109" i="9"/>
  <c r="M3110" i="9"/>
  <c r="M3111" i="9"/>
  <c r="M3112" i="9"/>
  <c r="M3113" i="9"/>
  <c r="M3114" i="9"/>
  <c r="M3115" i="9"/>
  <c r="M3116" i="9"/>
  <c r="L7" i="9"/>
  <c r="L18" i="9"/>
  <c r="L19" i="9"/>
  <c r="L28" i="9"/>
  <c r="L51" i="9"/>
  <c r="L268" i="9"/>
  <c r="L1151" i="9"/>
  <c r="L6" i="9"/>
  <c r="P2" i="8" s="1"/>
  <c r="L23" i="9"/>
  <c r="P4" i="8" s="1"/>
  <c r="L24" i="9"/>
  <c r="P5" i="8" s="1"/>
  <c r="L29" i="9"/>
  <c r="P6" i="8" s="1"/>
  <c r="L43" i="9"/>
  <c r="P7" i="8" s="1"/>
  <c r="L70" i="9"/>
  <c r="P10" i="8" s="1"/>
  <c r="L279" i="9"/>
  <c r="P11" i="8" s="1"/>
  <c r="L2" i="9"/>
  <c r="L3" i="9"/>
  <c r="L4" i="9"/>
  <c r="L5" i="9"/>
  <c r="L8" i="9"/>
  <c r="L9" i="9"/>
  <c r="L10" i="9"/>
  <c r="L11" i="9"/>
  <c r="L12" i="9"/>
  <c r="L13" i="9"/>
  <c r="L14" i="9"/>
  <c r="P3" i="8" s="1"/>
  <c r="T3" i="13" s="1"/>
  <c r="L15" i="9"/>
  <c r="L16" i="9"/>
  <c r="L17" i="9"/>
  <c r="L20" i="9"/>
  <c r="L21" i="9"/>
  <c r="L22" i="9"/>
  <c r="L25" i="9"/>
  <c r="L26" i="9"/>
  <c r="L27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4" i="9"/>
  <c r="L45" i="9"/>
  <c r="L46" i="9"/>
  <c r="L47" i="9"/>
  <c r="L48" i="9"/>
  <c r="L49" i="9"/>
  <c r="L50" i="9"/>
  <c r="L52" i="9"/>
  <c r="L53" i="9"/>
  <c r="L54" i="9"/>
  <c r="L55" i="9"/>
  <c r="P8" i="8" s="1"/>
  <c r="L56" i="9"/>
  <c r="L57" i="9"/>
  <c r="L58" i="9"/>
  <c r="L59" i="9"/>
  <c r="L60" i="9"/>
  <c r="L61" i="9"/>
  <c r="L62" i="9"/>
  <c r="L63" i="9"/>
  <c r="L64" i="9"/>
  <c r="P9" i="8" s="1"/>
  <c r="L65" i="9"/>
  <c r="L66" i="9"/>
  <c r="L67" i="9"/>
  <c r="L68" i="9"/>
  <c r="L69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66" i="9"/>
  <c r="L267" i="9"/>
  <c r="L269" i="9"/>
  <c r="L270" i="9"/>
  <c r="L271" i="9"/>
  <c r="L272" i="9"/>
  <c r="L273" i="9"/>
  <c r="L274" i="9"/>
  <c r="L275" i="9"/>
  <c r="L276" i="9"/>
  <c r="L277" i="9"/>
  <c r="L278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5" i="9"/>
  <c r="L346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2" i="9"/>
  <c r="L403" i="9"/>
  <c r="L404" i="9"/>
  <c r="L405" i="9"/>
  <c r="L406" i="9"/>
  <c r="L407" i="9"/>
  <c r="L408" i="9"/>
  <c r="L409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2" i="9"/>
  <c r="L423" i="9"/>
  <c r="L424" i="9"/>
  <c r="L425" i="9"/>
  <c r="L42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445" i="9"/>
  <c r="L446" i="9"/>
  <c r="L447" i="9"/>
  <c r="L448" i="9"/>
  <c r="L449" i="9"/>
  <c r="L450" i="9"/>
  <c r="L451" i="9"/>
  <c r="L452" i="9"/>
  <c r="L453" i="9"/>
  <c r="L454" i="9"/>
  <c r="L455" i="9"/>
  <c r="L456" i="9"/>
  <c r="L457" i="9"/>
  <c r="L458" i="9"/>
  <c r="L459" i="9"/>
  <c r="L460" i="9"/>
  <c r="L461" i="9"/>
  <c r="L462" i="9"/>
  <c r="L463" i="9"/>
  <c r="L464" i="9"/>
  <c r="L465" i="9"/>
  <c r="L466" i="9"/>
  <c r="L467" i="9"/>
  <c r="L468" i="9"/>
  <c r="L469" i="9"/>
  <c r="L470" i="9"/>
  <c r="L471" i="9"/>
  <c r="L472" i="9"/>
  <c r="L473" i="9"/>
  <c r="L474" i="9"/>
  <c r="L475" i="9"/>
  <c r="L476" i="9"/>
  <c r="L477" i="9"/>
  <c r="L478" i="9"/>
  <c r="L479" i="9"/>
  <c r="L480" i="9"/>
  <c r="L481" i="9"/>
  <c r="L482" i="9"/>
  <c r="L483" i="9"/>
  <c r="L484" i="9"/>
  <c r="L485" i="9"/>
  <c r="L486" i="9"/>
  <c r="L487" i="9"/>
  <c r="L488" i="9"/>
  <c r="L489" i="9"/>
  <c r="L490" i="9"/>
  <c r="L491" i="9"/>
  <c r="L492" i="9"/>
  <c r="L493" i="9"/>
  <c r="L494" i="9"/>
  <c r="L495" i="9"/>
  <c r="L496" i="9"/>
  <c r="L497" i="9"/>
  <c r="L498" i="9"/>
  <c r="L499" i="9"/>
  <c r="L500" i="9"/>
  <c r="L501" i="9"/>
  <c r="L502" i="9"/>
  <c r="L503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518" i="9"/>
  <c r="L519" i="9"/>
  <c r="L520" i="9"/>
  <c r="L521" i="9"/>
  <c r="L522" i="9"/>
  <c r="L523" i="9"/>
  <c r="L524" i="9"/>
  <c r="L525" i="9"/>
  <c r="L526" i="9"/>
  <c r="L527" i="9"/>
  <c r="L528" i="9"/>
  <c r="L529" i="9"/>
  <c r="L530" i="9"/>
  <c r="L531" i="9"/>
  <c r="L532" i="9"/>
  <c r="L533" i="9"/>
  <c r="L534" i="9"/>
  <c r="L535" i="9"/>
  <c r="L536" i="9"/>
  <c r="L537" i="9"/>
  <c r="L538" i="9"/>
  <c r="L539" i="9"/>
  <c r="L540" i="9"/>
  <c r="L541" i="9"/>
  <c r="L542" i="9"/>
  <c r="L543" i="9"/>
  <c r="L544" i="9"/>
  <c r="L545" i="9"/>
  <c r="L546" i="9"/>
  <c r="L547" i="9"/>
  <c r="L548" i="9"/>
  <c r="L549" i="9"/>
  <c r="L550" i="9"/>
  <c r="L551" i="9"/>
  <c r="L552" i="9"/>
  <c r="L553" i="9"/>
  <c r="L554" i="9"/>
  <c r="L555" i="9"/>
  <c r="L556" i="9"/>
  <c r="L557" i="9"/>
  <c r="L558" i="9"/>
  <c r="L559" i="9"/>
  <c r="L560" i="9"/>
  <c r="L561" i="9"/>
  <c r="L562" i="9"/>
  <c r="L563" i="9"/>
  <c r="L564" i="9"/>
  <c r="L565" i="9"/>
  <c r="L566" i="9"/>
  <c r="L567" i="9"/>
  <c r="L568" i="9"/>
  <c r="L569" i="9"/>
  <c r="L570" i="9"/>
  <c r="L571" i="9"/>
  <c r="L572" i="9"/>
  <c r="L573" i="9"/>
  <c r="L574" i="9"/>
  <c r="L575" i="9"/>
  <c r="L576" i="9"/>
  <c r="L577" i="9"/>
  <c r="L578" i="9"/>
  <c r="L579" i="9"/>
  <c r="L580" i="9"/>
  <c r="L581" i="9"/>
  <c r="L582" i="9"/>
  <c r="L583" i="9"/>
  <c r="L584" i="9"/>
  <c r="L585" i="9"/>
  <c r="L586" i="9"/>
  <c r="L587" i="9"/>
  <c r="L588" i="9"/>
  <c r="L589" i="9"/>
  <c r="L590" i="9"/>
  <c r="L591" i="9"/>
  <c r="L592" i="9"/>
  <c r="L593" i="9"/>
  <c r="L594" i="9"/>
  <c r="L595" i="9"/>
  <c r="L596" i="9"/>
  <c r="L597" i="9"/>
  <c r="L598" i="9"/>
  <c r="L599" i="9"/>
  <c r="L600" i="9"/>
  <c r="L601" i="9"/>
  <c r="L602" i="9"/>
  <c r="L603" i="9"/>
  <c r="L604" i="9"/>
  <c r="L605" i="9"/>
  <c r="L606" i="9"/>
  <c r="L607" i="9"/>
  <c r="L608" i="9"/>
  <c r="L609" i="9"/>
  <c r="L610" i="9"/>
  <c r="L611" i="9"/>
  <c r="L612" i="9"/>
  <c r="L613" i="9"/>
  <c r="L614" i="9"/>
  <c r="L615" i="9"/>
  <c r="L616" i="9"/>
  <c r="L617" i="9"/>
  <c r="L618" i="9"/>
  <c r="L619" i="9"/>
  <c r="L620" i="9"/>
  <c r="L621" i="9"/>
  <c r="L622" i="9"/>
  <c r="L623" i="9"/>
  <c r="L624" i="9"/>
  <c r="L625" i="9"/>
  <c r="L626" i="9"/>
  <c r="L627" i="9"/>
  <c r="L628" i="9"/>
  <c r="L629" i="9"/>
  <c r="L630" i="9"/>
  <c r="L631" i="9"/>
  <c r="L632" i="9"/>
  <c r="L633" i="9"/>
  <c r="L634" i="9"/>
  <c r="L635" i="9"/>
  <c r="L636" i="9"/>
  <c r="L637" i="9"/>
  <c r="L638" i="9"/>
  <c r="L639" i="9"/>
  <c r="L640" i="9"/>
  <c r="L641" i="9"/>
  <c r="L642" i="9"/>
  <c r="L643" i="9"/>
  <c r="L644" i="9"/>
  <c r="L645" i="9"/>
  <c r="L646" i="9"/>
  <c r="L647" i="9"/>
  <c r="L648" i="9"/>
  <c r="L649" i="9"/>
  <c r="L650" i="9"/>
  <c r="L651" i="9"/>
  <c r="L652" i="9"/>
  <c r="L653" i="9"/>
  <c r="L654" i="9"/>
  <c r="L655" i="9"/>
  <c r="L656" i="9"/>
  <c r="L657" i="9"/>
  <c r="L658" i="9"/>
  <c r="L659" i="9"/>
  <c r="L660" i="9"/>
  <c r="L661" i="9"/>
  <c r="L662" i="9"/>
  <c r="L663" i="9"/>
  <c r="L664" i="9"/>
  <c r="L665" i="9"/>
  <c r="L666" i="9"/>
  <c r="L667" i="9"/>
  <c r="L668" i="9"/>
  <c r="L669" i="9"/>
  <c r="L670" i="9"/>
  <c r="L671" i="9"/>
  <c r="L672" i="9"/>
  <c r="L673" i="9"/>
  <c r="L674" i="9"/>
  <c r="L675" i="9"/>
  <c r="L676" i="9"/>
  <c r="L677" i="9"/>
  <c r="L678" i="9"/>
  <c r="L679" i="9"/>
  <c r="L680" i="9"/>
  <c r="L681" i="9"/>
  <c r="L682" i="9"/>
  <c r="L683" i="9"/>
  <c r="L684" i="9"/>
  <c r="L685" i="9"/>
  <c r="L686" i="9"/>
  <c r="L687" i="9"/>
  <c r="L688" i="9"/>
  <c r="L689" i="9"/>
  <c r="L690" i="9"/>
  <c r="L691" i="9"/>
  <c r="L692" i="9"/>
  <c r="L693" i="9"/>
  <c r="L694" i="9"/>
  <c r="L695" i="9"/>
  <c r="L696" i="9"/>
  <c r="L697" i="9"/>
  <c r="L698" i="9"/>
  <c r="L699" i="9"/>
  <c r="L700" i="9"/>
  <c r="L701" i="9"/>
  <c r="L702" i="9"/>
  <c r="L703" i="9"/>
  <c r="L704" i="9"/>
  <c r="L705" i="9"/>
  <c r="L706" i="9"/>
  <c r="L707" i="9"/>
  <c r="L708" i="9"/>
  <c r="L709" i="9"/>
  <c r="L710" i="9"/>
  <c r="L711" i="9"/>
  <c r="L712" i="9"/>
  <c r="L713" i="9"/>
  <c r="L714" i="9"/>
  <c r="L715" i="9"/>
  <c r="L716" i="9"/>
  <c r="L717" i="9"/>
  <c r="L718" i="9"/>
  <c r="L719" i="9"/>
  <c r="L720" i="9"/>
  <c r="L721" i="9"/>
  <c r="L722" i="9"/>
  <c r="L723" i="9"/>
  <c r="L724" i="9"/>
  <c r="L725" i="9"/>
  <c r="L726" i="9"/>
  <c r="L727" i="9"/>
  <c r="L728" i="9"/>
  <c r="L729" i="9"/>
  <c r="L730" i="9"/>
  <c r="L731" i="9"/>
  <c r="L732" i="9"/>
  <c r="L733" i="9"/>
  <c r="L734" i="9"/>
  <c r="L735" i="9"/>
  <c r="L736" i="9"/>
  <c r="L737" i="9"/>
  <c r="L738" i="9"/>
  <c r="L739" i="9"/>
  <c r="L740" i="9"/>
  <c r="L741" i="9"/>
  <c r="L742" i="9"/>
  <c r="L743" i="9"/>
  <c r="L744" i="9"/>
  <c r="L745" i="9"/>
  <c r="L746" i="9"/>
  <c r="L747" i="9"/>
  <c r="L748" i="9"/>
  <c r="L749" i="9"/>
  <c r="L750" i="9"/>
  <c r="L751" i="9"/>
  <c r="L752" i="9"/>
  <c r="L753" i="9"/>
  <c r="L754" i="9"/>
  <c r="L755" i="9"/>
  <c r="L756" i="9"/>
  <c r="L757" i="9"/>
  <c r="L758" i="9"/>
  <c r="L759" i="9"/>
  <c r="L760" i="9"/>
  <c r="L761" i="9"/>
  <c r="L762" i="9"/>
  <c r="L763" i="9"/>
  <c r="L764" i="9"/>
  <c r="L765" i="9"/>
  <c r="L766" i="9"/>
  <c r="L767" i="9"/>
  <c r="L768" i="9"/>
  <c r="L769" i="9"/>
  <c r="L770" i="9"/>
  <c r="L771" i="9"/>
  <c r="L772" i="9"/>
  <c r="L773" i="9"/>
  <c r="L774" i="9"/>
  <c r="L775" i="9"/>
  <c r="L776" i="9"/>
  <c r="L777" i="9"/>
  <c r="L778" i="9"/>
  <c r="L779" i="9"/>
  <c r="L780" i="9"/>
  <c r="L781" i="9"/>
  <c r="L782" i="9"/>
  <c r="L783" i="9"/>
  <c r="L784" i="9"/>
  <c r="L785" i="9"/>
  <c r="L786" i="9"/>
  <c r="L787" i="9"/>
  <c r="L788" i="9"/>
  <c r="L789" i="9"/>
  <c r="L790" i="9"/>
  <c r="L791" i="9"/>
  <c r="L792" i="9"/>
  <c r="L793" i="9"/>
  <c r="L794" i="9"/>
  <c r="L795" i="9"/>
  <c r="L796" i="9"/>
  <c r="L797" i="9"/>
  <c r="L798" i="9"/>
  <c r="L799" i="9"/>
  <c r="L800" i="9"/>
  <c r="L801" i="9"/>
  <c r="L802" i="9"/>
  <c r="L803" i="9"/>
  <c r="L804" i="9"/>
  <c r="L805" i="9"/>
  <c r="L806" i="9"/>
  <c r="L807" i="9"/>
  <c r="L808" i="9"/>
  <c r="L809" i="9"/>
  <c r="L810" i="9"/>
  <c r="L811" i="9"/>
  <c r="L812" i="9"/>
  <c r="L813" i="9"/>
  <c r="L814" i="9"/>
  <c r="L815" i="9"/>
  <c r="L816" i="9"/>
  <c r="L817" i="9"/>
  <c r="L818" i="9"/>
  <c r="L819" i="9"/>
  <c r="L820" i="9"/>
  <c r="L821" i="9"/>
  <c r="L822" i="9"/>
  <c r="L823" i="9"/>
  <c r="L824" i="9"/>
  <c r="L825" i="9"/>
  <c r="L826" i="9"/>
  <c r="L827" i="9"/>
  <c r="L828" i="9"/>
  <c r="L829" i="9"/>
  <c r="L830" i="9"/>
  <c r="L831" i="9"/>
  <c r="L832" i="9"/>
  <c r="L833" i="9"/>
  <c r="L834" i="9"/>
  <c r="L835" i="9"/>
  <c r="L836" i="9"/>
  <c r="L837" i="9"/>
  <c r="L838" i="9"/>
  <c r="L839" i="9"/>
  <c r="L840" i="9"/>
  <c r="L841" i="9"/>
  <c r="L842" i="9"/>
  <c r="L843" i="9"/>
  <c r="L844" i="9"/>
  <c r="L845" i="9"/>
  <c r="L846" i="9"/>
  <c r="L847" i="9"/>
  <c r="L848" i="9"/>
  <c r="L849" i="9"/>
  <c r="L850" i="9"/>
  <c r="L851" i="9"/>
  <c r="L852" i="9"/>
  <c r="L853" i="9"/>
  <c r="L854" i="9"/>
  <c r="L855" i="9"/>
  <c r="L856" i="9"/>
  <c r="L857" i="9"/>
  <c r="L858" i="9"/>
  <c r="L859" i="9"/>
  <c r="L860" i="9"/>
  <c r="L861" i="9"/>
  <c r="L862" i="9"/>
  <c r="L863" i="9"/>
  <c r="L864" i="9"/>
  <c r="L865" i="9"/>
  <c r="L866" i="9"/>
  <c r="L867" i="9"/>
  <c r="L868" i="9"/>
  <c r="L869" i="9"/>
  <c r="L870" i="9"/>
  <c r="L871" i="9"/>
  <c r="L872" i="9"/>
  <c r="L873" i="9"/>
  <c r="L874" i="9"/>
  <c r="L875" i="9"/>
  <c r="L876" i="9"/>
  <c r="L877" i="9"/>
  <c r="L878" i="9"/>
  <c r="L879" i="9"/>
  <c r="L880" i="9"/>
  <c r="L881" i="9"/>
  <c r="L882" i="9"/>
  <c r="L883" i="9"/>
  <c r="L884" i="9"/>
  <c r="L885" i="9"/>
  <c r="L886" i="9"/>
  <c r="L887" i="9"/>
  <c r="L888" i="9"/>
  <c r="L889" i="9"/>
  <c r="L890" i="9"/>
  <c r="L891" i="9"/>
  <c r="L892" i="9"/>
  <c r="L893" i="9"/>
  <c r="L894" i="9"/>
  <c r="L895" i="9"/>
  <c r="L896" i="9"/>
  <c r="L897" i="9"/>
  <c r="L898" i="9"/>
  <c r="L899" i="9"/>
  <c r="L900" i="9"/>
  <c r="L901" i="9"/>
  <c r="L902" i="9"/>
  <c r="L903" i="9"/>
  <c r="L904" i="9"/>
  <c r="L905" i="9"/>
  <c r="L906" i="9"/>
  <c r="L907" i="9"/>
  <c r="L908" i="9"/>
  <c r="L909" i="9"/>
  <c r="L910" i="9"/>
  <c r="L911" i="9"/>
  <c r="L912" i="9"/>
  <c r="L913" i="9"/>
  <c r="L914" i="9"/>
  <c r="L915" i="9"/>
  <c r="L916" i="9"/>
  <c r="L917" i="9"/>
  <c r="L918" i="9"/>
  <c r="L919" i="9"/>
  <c r="L920" i="9"/>
  <c r="L921" i="9"/>
  <c r="L922" i="9"/>
  <c r="L923" i="9"/>
  <c r="L924" i="9"/>
  <c r="L925" i="9"/>
  <c r="L926" i="9"/>
  <c r="L927" i="9"/>
  <c r="L928" i="9"/>
  <c r="L929" i="9"/>
  <c r="L930" i="9"/>
  <c r="L931" i="9"/>
  <c r="L932" i="9"/>
  <c r="L933" i="9"/>
  <c r="L934" i="9"/>
  <c r="L935" i="9"/>
  <c r="L936" i="9"/>
  <c r="L937" i="9"/>
  <c r="L938" i="9"/>
  <c r="L939" i="9"/>
  <c r="L940" i="9"/>
  <c r="L941" i="9"/>
  <c r="L942" i="9"/>
  <c r="L943" i="9"/>
  <c r="L944" i="9"/>
  <c r="L945" i="9"/>
  <c r="L946" i="9"/>
  <c r="L947" i="9"/>
  <c r="L948" i="9"/>
  <c r="L949" i="9"/>
  <c r="L950" i="9"/>
  <c r="L951" i="9"/>
  <c r="L952" i="9"/>
  <c r="L953" i="9"/>
  <c r="L954" i="9"/>
  <c r="L955" i="9"/>
  <c r="L956" i="9"/>
  <c r="L957" i="9"/>
  <c r="L958" i="9"/>
  <c r="L959" i="9"/>
  <c r="L960" i="9"/>
  <c r="L961" i="9"/>
  <c r="L962" i="9"/>
  <c r="L963" i="9"/>
  <c r="L964" i="9"/>
  <c r="L965" i="9"/>
  <c r="L966" i="9"/>
  <c r="L967" i="9"/>
  <c r="L968" i="9"/>
  <c r="L969" i="9"/>
  <c r="L970" i="9"/>
  <c r="L971" i="9"/>
  <c r="L972" i="9"/>
  <c r="L973" i="9"/>
  <c r="L974" i="9"/>
  <c r="L975" i="9"/>
  <c r="L976" i="9"/>
  <c r="L977" i="9"/>
  <c r="L978" i="9"/>
  <c r="L979" i="9"/>
  <c r="L980" i="9"/>
  <c r="L981" i="9"/>
  <c r="L982" i="9"/>
  <c r="L983" i="9"/>
  <c r="L984" i="9"/>
  <c r="L985" i="9"/>
  <c r="L986" i="9"/>
  <c r="L987" i="9"/>
  <c r="L988" i="9"/>
  <c r="L989" i="9"/>
  <c r="L990" i="9"/>
  <c r="L991" i="9"/>
  <c r="L992" i="9"/>
  <c r="L993" i="9"/>
  <c r="L994" i="9"/>
  <c r="L995" i="9"/>
  <c r="L996" i="9"/>
  <c r="L997" i="9"/>
  <c r="L998" i="9"/>
  <c r="L999" i="9"/>
  <c r="L1000" i="9"/>
  <c r="L1001" i="9"/>
  <c r="L1002" i="9"/>
  <c r="L1003" i="9"/>
  <c r="L1004" i="9"/>
  <c r="L1005" i="9"/>
  <c r="L1006" i="9"/>
  <c r="L1007" i="9"/>
  <c r="L1008" i="9"/>
  <c r="L1009" i="9"/>
  <c r="L1010" i="9"/>
  <c r="L1011" i="9"/>
  <c r="L1012" i="9"/>
  <c r="L1013" i="9"/>
  <c r="L1014" i="9"/>
  <c r="L1015" i="9"/>
  <c r="L1016" i="9"/>
  <c r="L1017" i="9"/>
  <c r="L1018" i="9"/>
  <c r="L1019" i="9"/>
  <c r="L1020" i="9"/>
  <c r="L1021" i="9"/>
  <c r="L1022" i="9"/>
  <c r="L1023" i="9"/>
  <c r="L1024" i="9"/>
  <c r="L1025" i="9"/>
  <c r="L1026" i="9"/>
  <c r="L1027" i="9"/>
  <c r="L1028" i="9"/>
  <c r="L1029" i="9"/>
  <c r="L1030" i="9"/>
  <c r="L1031" i="9"/>
  <c r="L1032" i="9"/>
  <c r="L1033" i="9"/>
  <c r="L1034" i="9"/>
  <c r="L1035" i="9"/>
  <c r="L1036" i="9"/>
  <c r="L1037" i="9"/>
  <c r="L1038" i="9"/>
  <c r="L1039" i="9"/>
  <c r="L1040" i="9"/>
  <c r="L1041" i="9"/>
  <c r="L1042" i="9"/>
  <c r="L1043" i="9"/>
  <c r="L1044" i="9"/>
  <c r="L1045" i="9"/>
  <c r="L1046" i="9"/>
  <c r="L1047" i="9"/>
  <c r="L1048" i="9"/>
  <c r="L1049" i="9"/>
  <c r="L1050" i="9"/>
  <c r="L1051" i="9"/>
  <c r="L1052" i="9"/>
  <c r="L1053" i="9"/>
  <c r="L1054" i="9"/>
  <c r="L1055" i="9"/>
  <c r="L1056" i="9"/>
  <c r="L1057" i="9"/>
  <c r="L1058" i="9"/>
  <c r="L1059" i="9"/>
  <c r="L1060" i="9"/>
  <c r="L1061" i="9"/>
  <c r="L1062" i="9"/>
  <c r="L1063" i="9"/>
  <c r="L1064" i="9"/>
  <c r="L1065" i="9"/>
  <c r="L1066" i="9"/>
  <c r="L1067" i="9"/>
  <c r="L1068" i="9"/>
  <c r="L1069" i="9"/>
  <c r="L1070" i="9"/>
  <c r="L1071" i="9"/>
  <c r="L1072" i="9"/>
  <c r="L1073" i="9"/>
  <c r="L1074" i="9"/>
  <c r="L1075" i="9"/>
  <c r="L1076" i="9"/>
  <c r="L1077" i="9"/>
  <c r="L1078" i="9"/>
  <c r="L1079" i="9"/>
  <c r="L1080" i="9"/>
  <c r="L1081" i="9"/>
  <c r="L1082" i="9"/>
  <c r="L1083" i="9"/>
  <c r="L1084" i="9"/>
  <c r="L1085" i="9"/>
  <c r="L1086" i="9"/>
  <c r="L1087" i="9"/>
  <c r="L1088" i="9"/>
  <c r="L1089" i="9"/>
  <c r="L1090" i="9"/>
  <c r="L1091" i="9"/>
  <c r="L1092" i="9"/>
  <c r="L1093" i="9"/>
  <c r="L1094" i="9"/>
  <c r="L1095" i="9"/>
  <c r="L1096" i="9"/>
  <c r="L1097" i="9"/>
  <c r="L1098" i="9"/>
  <c r="L1099" i="9"/>
  <c r="L1100" i="9"/>
  <c r="L1101" i="9"/>
  <c r="L1102" i="9"/>
  <c r="L1103" i="9"/>
  <c r="L1104" i="9"/>
  <c r="L1105" i="9"/>
  <c r="L1106" i="9"/>
  <c r="L1107" i="9"/>
  <c r="L1108" i="9"/>
  <c r="L1109" i="9"/>
  <c r="L1110" i="9"/>
  <c r="L1111" i="9"/>
  <c r="L1112" i="9"/>
  <c r="L1113" i="9"/>
  <c r="L1114" i="9"/>
  <c r="L1115" i="9"/>
  <c r="L1116" i="9"/>
  <c r="L1117" i="9"/>
  <c r="L1118" i="9"/>
  <c r="L1119" i="9"/>
  <c r="L1120" i="9"/>
  <c r="L1121" i="9"/>
  <c r="L1122" i="9"/>
  <c r="L1123" i="9"/>
  <c r="L1124" i="9"/>
  <c r="L1125" i="9"/>
  <c r="L1126" i="9"/>
  <c r="L1127" i="9"/>
  <c r="L1128" i="9"/>
  <c r="L1129" i="9"/>
  <c r="L1130" i="9"/>
  <c r="L1131" i="9"/>
  <c r="L1132" i="9"/>
  <c r="L1133" i="9"/>
  <c r="L1134" i="9"/>
  <c r="L1135" i="9"/>
  <c r="L1136" i="9"/>
  <c r="L1137" i="9"/>
  <c r="L1138" i="9"/>
  <c r="L1139" i="9"/>
  <c r="L1140" i="9"/>
  <c r="L1141" i="9"/>
  <c r="L1142" i="9"/>
  <c r="L1143" i="9"/>
  <c r="L1144" i="9"/>
  <c r="L1145" i="9"/>
  <c r="L1146" i="9"/>
  <c r="L1147" i="9"/>
  <c r="L1148" i="9"/>
  <c r="L1149" i="9"/>
  <c r="L1150" i="9"/>
  <c r="L1152" i="9"/>
  <c r="L1153" i="9"/>
  <c r="L1154" i="9"/>
  <c r="L1155" i="9"/>
  <c r="L1156" i="9"/>
  <c r="L1157" i="9"/>
  <c r="L1158" i="9"/>
  <c r="L1159" i="9"/>
  <c r="L1160" i="9"/>
  <c r="L1161" i="9"/>
  <c r="L1162" i="9"/>
  <c r="L1163" i="9"/>
  <c r="L1164" i="9"/>
  <c r="L1165" i="9"/>
  <c r="L1166" i="9"/>
  <c r="L1167" i="9"/>
  <c r="L1168" i="9"/>
  <c r="L1169" i="9"/>
  <c r="L1170" i="9"/>
  <c r="L1171" i="9"/>
  <c r="L1172" i="9"/>
  <c r="L1173" i="9"/>
  <c r="L1174" i="9"/>
  <c r="L1175" i="9"/>
  <c r="L1176" i="9"/>
  <c r="L1177" i="9"/>
  <c r="L1178" i="9"/>
  <c r="L1179" i="9"/>
  <c r="L1180" i="9"/>
  <c r="L1181" i="9"/>
  <c r="L1182" i="9"/>
  <c r="L1183" i="9"/>
  <c r="L1184" i="9"/>
  <c r="L1185" i="9"/>
  <c r="L1186" i="9"/>
  <c r="L1187" i="9"/>
  <c r="L1188" i="9"/>
  <c r="L1189" i="9"/>
  <c r="L1190" i="9"/>
  <c r="L1191" i="9"/>
  <c r="L1192" i="9"/>
  <c r="L1193" i="9"/>
  <c r="L1194" i="9"/>
  <c r="L1195" i="9"/>
  <c r="L1196" i="9"/>
  <c r="L1197" i="9"/>
  <c r="L1198" i="9"/>
  <c r="L1199" i="9"/>
  <c r="L1200" i="9"/>
  <c r="L1201" i="9"/>
  <c r="L1202" i="9"/>
  <c r="L1203" i="9"/>
  <c r="L1204" i="9"/>
  <c r="L1205" i="9"/>
  <c r="L1206" i="9"/>
  <c r="L1207" i="9"/>
  <c r="L1208" i="9"/>
  <c r="L1209" i="9"/>
  <c r="L1210" i="9"/>
  <c r="L1211" i="9"/>
  <c r="L1212" i="9"/>
  <c r="L1213" i="9"/>
  <c r="L1214" i="9"/>
  <c r="L1215" i="9"/>
  <c r="L1216" i="9"/>
  <c r="L1217" i="9"/>
  <c r="L1218" i="9"/>
  <c r="L1219" i="9"/>
  <c r="L1220" i="9"/>
  <c r="L1221" i="9"/>
  <c r="L1222" i="9"/>
  <c r="L1223" i="9"/>
  <c r="L1224" i="9"/>
  <c r="L1225" i="9"/>
  <c r="L1226" i="9"/>
  <c r="L1227" i="9"/>
  <c r="L1228" i="9"/>
  <c r="L1229" i="9"/>
  <c r="L1230" i="9"/>
  <c r="L1231" i="9"/>
  <c r="L1232" i="9"/>
  <c r="L1233" i="9"/>
  <c r="L1234" i="9"/>
  <c r="L1235" i="9"/>
  <c r="L1236" i="9"/>
  <c r="L1237" i="9"/>
  <c r="L1238" i="9"/>
  <c r="L1239" i="9"/>
  <c r="L1240" i="9"/>
  <c r="L1241" i="9"/>
  <c r="L1242" i="9"/>
  <c r="L1243" i="9"/>
  <c r="L1244" i="9"/>
  <c r="L1245" i="9"/>
  <c r="L1246" i="9"/>
  <c r="L1247" i="9"/>
  <c r="L1248" i="9"/>
  <c r="L1249" i="9"/>
  <c r="L1250" i="9"/>
  <c r="L1251" i="9"/>
  <c r="L1252" i="9"/>
  <c r="L1253" i="9"/>
  <c r="L1254" i="9"/>
  <c r="L1255" i="9"/>
  <c r="L1256" i="9"/>
  <c r="L1257" i="9"/>
  <c r="L1258" i="9"/>
  <c r="L1259" i="9"/>
  <c r="L1260" i="9"/>
  <c r="L1261" i="9"/>
  <c r="L1262" i="9"/>
  <c r="L1263" i="9"/>
  <c r="L1264" i="9"/>
  <c r="L1265" i="9"/>
  <c r="L1266" i="9"/>
  <c r="L1267" i="9"/>
  <c r="L1268" i="9"/>
  <c r="L1269" i="9"/>
  <c r="L1270" i="9"/>
  <c r="L1271" i="9"/>
  <c r="L1272" i="9"/>
  <c r="L1273" i="9"/>
  <c r="L1274" i="9"/>
  <c r="L1275" i="9"/>
  <c r="L1276" i="9"/>
  <c r="L1277" i="9"/>
  <c r="L1278" i="9"/>
  <c r="L1279" i="9"/>
  <c r="L1280" i="9"/>
  <c r="L1281" i="9"/>
  <c r="L1282" i="9"/>
  <c r="L1283" i="9"/>
  <c r="L1284" i="9"/>
  <c r="L1285" i="9"/>
  <c r="L1286" i="9"/>
  <c r="L1287" i="9"/>
  <c r="L1288" i="9"/>
  <c r="L1289" i="9"/>
  <c r="L1290" i="9"/>
  <c r="L1291" i="9"/>
  <c r="L1292" i="9"/>
  <c r="L1293" i="9"/>
  <c r="L1294" i="9"/>
  <c r="L1295" i="9"/>
  <c r="L1296" i="9"/>
  <c r="L1297" i="9"/>
  <c r="L1298" i="9"/>
  <c r="L1299" i="9"/>
  <c r="L1300" i="9"/>
  <c r="L1301" i="9"/>
  <c r="L1302" i="9"/>
  <c r="L1303" i="9"/>
  <c r="L1304" i="9"/>
  <c r="L1305" i="9"/>
  <c r="L1306" i="9"/>
  <c r="L1307" i="9"/>
  <c r="L1308" i="9"/>
  <c r="L1309" i="9"/>
  <c r="L1310" i="9"/>
  <c r="L1311" i="9"/>
  <c r="L1312" i="9"/>
  <c r="L1313" i="9"/>
  <c r="L1314" i="9"/>
  <c r="L1315" i="9"/>
  <c r="L1316" i="9"/>
  <c r="L1317" i="9"/>
  <c r="L1318" i="9"/>
  <c r="L1319" i="9"/>
  <c r="L1320" i="9"/>
  <c r="L1321" i="9"/>
  <c r="L1322" i="9"/>
  <c r="L1323" i="9"/>
  <c r="L1324" i="9"/>
  <c r="L1325" i="9"/>
  <c r="L1326" i="9"/>
  <c r="L1327" i="9"/>
  <c r="L1328" i="9"/>
  <c r="L1329" i="9"/>
  <c r="L1330" i="9"/>
  <c r="L1331" i="9"/>
  <c r="L1332" i="9"/>
  <c r="L1333" i="9"/>
  <c r="L1334" i="9"/>
  <c r="L1335" i="9"/>
  <c r="L1336" i="9"/>
  <c r="L1337" i="9"/>
  <c r="L1338" i="9"/>
  <c r="L1339" i="9"/>
  <c r="L1340" i="9"/>
  <c r="L1341" i="9"/>
  <c r="L1342" i="9"/>
  <c r="L1343" i="9"/>
  <c r="L1344" i="9"/>
  <c r="L1345" i="9"/>
  <c r="L1346" i="9"/>
  <c r="L1347" i="9"/>
  <c r="L1348" i="9"/>
  <c r="L1349" i="9"/>
  <c r="L1350" i="9"/>
  <c r="L1351" i="9"/>
  <c r="L1352" i="9"/>
  <c r="L1353" i="9"/>
  <c r="L1354" i="9"/>
  <c r="L1355" i="9"/>
  <c r="L1356" i="9"/>
  <c r="L1357" i="9"/>
  <c r="L1358" i="9"/>
  <c r="L1359" i="9"/>
  <c r="L1360" i="9"/>
  <c r="L1361" i="9"/>
  <c r="L1362" i="9"/>
  <c r="L1363" i="9"/>
  <c r="L1364" i="9"/>
  <c r="L1365" i="9"/>
  <c r="L1366" i="9"/>
  <c r="L1367" i="9"/>
  <c r="L1368" i="9"/>
  <c r="L1369" i="9"/>
  <c r="L1370" i="9"/>
  <c r="L1371" i="9"/>
  <c r="L1372" i="9"/>
  <c r="L1373" i="9"/>
  <c r="L1374" i="9"/>
  <c r="L1375" i="9"/>
  <c r="L1376" i="9"/>
  <c r="L1377" i="9"/>
  <c r="L1378" i="9"/>
  <c r="L1379" i="9"/>
  <c r="L1380" i="9"/>
  <c r="L1381" i="9"/>
  <c r="L1382" i="9"/>
  <c r="L1383" i="9"/>
  <c r="L1384" i="9"/>
  <c r="L1385" i="9"/>
  <c r="L1386" i="9"/>
  <c r="L1387" i="9"/>
  <c r="L1388" i="9"/>
  <c r="L1389" i="9"/>
  <c r="L1390" i="9"/>
  <c r="L1391" i="9"/>
  <c r="L1392" i="9"/>
  <c r="L1393" i="9"/>
  <c r="L1394" i="9"/>
  <c r="L1395" i="9"/>
  <c r="L1396" i="9"/>
  <c r="L1397" i="9"/>
  <c r="L1398" i="9"/>
  <c r="L1399" i="9"/>
  <c r="L1400" i="9"/>
  <c r="L1401" i="9"/>
  <c r="L1402" i="9"/>
  <c r="L1403" i="9"/>
  <c r="L1404" i="9"/>
  <c r="L1405" i="9"/>
  <c r="L1406" i="9"/>
  <c r="L1407" i="9"/>
  <c r="L1408" i="9"/>
  <c r="L1409" i="9"/>
  <c r="L1410" i="9"/>
  <c r="L1411" i="9"/>
  <c r="L1412" i="9"/>
  <c r="L1413" i="9"/>
  <c r="L1414" i="9"/>
  <c r="L1415" i="9"/>
  <c r="L1416" i="9"/>
  <c r="L1417" i="9"/>
  <c r="L1418" i="9"/>
  <c r="L1419" i="9"/>
  <c r="L1420" i="9"/>
  <c r="L1421" i="9"/>
  <c r="L1422" i="9"/>
  <c r="L1423" i="9"/>
  <c r="L1424" i="9"/>
  <c r="L1425" i="9"/>
  <c r="L1426" i="9"/>
  <c r="L1427" i="9"/>
  <c r="L1428" i="9"/>
  <c r="L1429" i="9"/>
  <c r="L1430" i="9"/>
  <c r="L1431" i="9"/>
  <c r="L1432" i="9"/>
  <c r="L1433" i="9"/>
  <c r="L1434" i="9"/>
  <c r="L1435" i="9"/>
  <c r="L1436" i="9"/>
  <c r="L1437" i="9"/>
  <c r="L1438" i="9"/>
  <c r="L1439" i="9"/>
  <c r="L1440" i="9"/>
  <c r="L1441" i="9"/>
  <c r="L1442" i="9"/>
  <c r="L1443" i="9"/>
  <c r="L1444" i="9"/>
  <c r="L1445" i="9"/>
  <c r="L1446" i="9"/>
  <c r="L1447" i="9"/>
  <c r="L1448" i="9"/>
  <c r="L1449" i="9"/>
  <c r="L1450" i="9"/>
  <c r="L1451" i="9"/>
  <c r="L1452" i="9"/>
  <c r="L1453" i="9"/>
  <c r="L1454" i="9"/>
  <c r="L1455" i="9"/>
  <c r="L1456" i="9"/>
  <c r="L1457" i="9"/>
  <c r="L1458" i="9"/>
  <c r="L1459" i="9"/>
  <c r="L1460" i="9"/>
  <c r="L1461" i="9"/>
  <c r="L1462" i="9"/>
  <c r="L1463" i="9"/>
  <c r="L1464" i="9"/>
  <c r="L1465" i="9"/>
  <c r="L1466" i="9"/>
  <c r="L1467" i="9"/>
  <c r="L1468" i="9"/>
  <c r="L1469" i="9"/>
  <c r="L1470" i="9"/>
  <c r="L1471" i="9"/>
  <c r="L1472" i="9"/>
  <c r="L1473" i="9"/>
  <c r="L1474" i="9"/>
  <c r="L1475" i="9"/>
  <c r="L1476" i="9"/>
  <c r="L1477" i="9"/>
  <c r="L1478" i="9"/>
  <c r="L1479" i="9"/>
  <c r="L1480" i="9"/>
  <c r="L1481" i="9"/>
  <c r="L1482" i="9"/>
  <c r="L1483" i="9"/>
  <c r="L1484" i="9"/>
  <c r="L1485" i="9"/>
  <c r="L1486" i="9"/>
  <c r="L1487" i="9"/>
  <c r="L1488" i="9"/>
  <c r="L1489" i="9"/>
  <c r="L1490" i="9"/>
  <c r="L1491" i="9"/>
  <c r="L1492" i="9"/>
  <c r="L1493" i="9"/>
  <c r="L1494" i="9"/>
  <c r="L1495" i="9"/>
  <c r="L1496" i="9"/>
  <c r="L1497" i="9"/>
  <c r="L1498" i="9"/>
  <c r="L1499" i="9"/>
  <c r="L1500" i="9"/>
  <c r="L1501" i="9"/>
  <c r="L1502" i="9"/>
  <c r="L1503" i="9"/>
  <c r="L1504" i="9"/>
  <c r="L1505" i="9"/>
  <c r="L1506" i="9"/>
  <c r="L1507" i="9"/>
  <c r="L1508" i="9"/>
  <c r="L1509" i="9"/>
  <c r="L1510" i="9"/>
  <c r="L1511" i="9"/>
  <c r="L1512" i="9"/>
  <c r="L1513" i="9"/>
  <c r="L1514" i="9"/>
  <c r="L1515" i="9"/>
  <c r="L1516" i="9"/>
  <c r="L1517" i="9"/>
  <c r="L1518" i="9"/>
  <c r="L1519" i="9"/>
  <c r="L1520" i="9"/>
  <c r="L1521" i="9"/>
  <c r="L1522" i="9"/>
  <c r="L1523" i="9"/>
  <c r="L1524" i="9"/>
  <c r="L1525" i="9"/>
  <c r="L1526" i="9"/>
  <c r="L1527" i="9"/>
  <c r="L1528" i="9"/>
  <c r="L1529" i="9"/>
  <c r="L1530" i="9"/>
  <c r="L1531" i="9"/>
  <c r="L1532" i="9"/>
  <c r="L1533" i="9"/>
  <c r="L1534" i="9"/>
  <c r="L1535" i="9"/>
  <c r="L1536" i="9"/>
  <c r="L1537" i="9"/>
  <c r="L1538" i="9"/>
  <c r="L1539" i="9"/>
  <c r="L1540" i="9"/>
  <c r="L1541" i="9"/>
  <c r="L1542" i="9"/>
  <c r="L1543" i="9"/>
  <c r="L1544" i="9"/>
  <c r="L1545" i="9"/>
  <c r="L1546" i="9"/>
  <c r="L1547" i="9"/>
  <c r="L1548" i="9"/>
  <c r="L1549" i="9"/>
  <c r="L1550" i="9"/>
  <c r="L1551" i="9"/>
  <c r="L1552" i="9"/>
  <c r="L1553" i="9"/>
  <c r="L1554" i="9"/>
  <c r="L1555" i="9"/>
  <c r="L1556" i="9"/>
  <c r="L1557" i="9"/>
  <c r="L1558" i="9"/>
  <c r="L1559" i="9"/>
  <c r="L1560" i="9"/>
  <c r="L1561" i="9"/>
  <c r="L1562" i="9"/>
  <c r="L1563" i="9"/>
  <c r="L1564" i="9"/>
  <c r="L1565" i="9"/>
  <c r="L1566" i="9"/>
  <c r="L1567" i="9"/>
  <c r="L1568" i="9"/>
  <c r="L1569" i="9"/>
  <c r="L1570" i="9"/>
  <c r="L1571" i="9"/>
  <c r="L1572" i="9"/>
  <c r="L1573" i="9"/>
  <c r="L1574" i="9"/>
  <c r="L1575" i="9"/>
  <c r="L1576" i="9"/>
  <c r="L1577" i="9"/>
  <c r="L1578" i="9"/>
  <c r="L1579" i="9"/>
  <c r="L1580" i="9"/>
  <c r="L1581" i="9"/>
  <c r="L1582" i="9"/>
  <c r="L1583" i="9"/>
  <c r="L1584" i="9"/>
  <c r="L1585" i="9"/>
  <c r="L1586" i="9"/>
  <c r="L1587" i="9"/>
  <c r="L1588" i="9"/>
  <c r="L1589" i="9"/>
  <c r="L1590" i="9"/>
  <c r="L1591" i="9"/>
  <c r="L1592" i="9"/>
  <c r="L1593" i="9"/>
  <c r="L1594" i="9"/>
  <c r="L1595" i="9"/>
  <c r="L1596" i="9"/>
  <c r="L1597" i="9"/>
  <c r="L1598" i="9"/>
  <c r="L1599" i="9"/>
  <c r="L1600" i="9"/>
  <c r="L1601" i="9"/>
  <c r="L1602" i="9"/>
  <c r="L1603" i="9"/>
  <c r="L1604" i="9"/>
  <c r="L1605" i="9"/>
  <c r="L1606" i="9"/>
  <c r="L1607" i="9"/>
  <c r="L1608" i="9"/>
  <c r="L1609" i="9"/>
  <c r="L1610" i="9"/>
  <c r="L1611" i="9"/>
  <c r="L1612" i="9"/>
  <c r="L1613" i="9"/>
  <c r="L1614" i="9"/>
  <c r="L1615" i="9"/>
  <c r="L1616" i="9"/>
  <c r="L1617" i="9"/>
  <c r="L1618" i="9"/>
  <c r="L1619" i="9"/>
  <c r="L1620" i="9"/>
  <c r="L1621" i="9"/>
  <c r="L1622" i="9"/>
  <c r="L1623" i="9"/>
  <c r="L1624" i="9"/>
  <c r="L1625" i="9"/>
  <c r="L1626" i="9"/>
  <c r="L1627" i="9"/>
  <c r="L1628" i="9"/>
  <c r="L1629" i="9"/>
  <c r="L1630" i="9"/>
  <c r="L1631" i="9"/>
  <c r="L1632" i="9"/>
  <c r="L1633" i="9"/>
  <c r="L1634" i="9"/>
  <c r="L1635" i="9"/>
  <c r="L1636" i="9"/>
  <c r="L1637" i="9"/>
  <c r="L1638" i="9"/>
  <c r="L1639" i="9"/>
  <c r="L1640" i="9"/>
  <c r="L1641" i="9"/>
  <c r="L1642" i="9"/>
  <c r="L1643" i="9"/>
  <c r="L1644" i="9"/>
  <c r="L1645" i="9"/>
  <c r="L1646" i="9"/>
  <c r="L1647" i="9"/>
  <c r="L1648" i="9"/>
  <c r="L1649" i="9"/>
  <c r="L1650" i="9"/>
  <c r="L1651" i="9"/>
  <c r="L1652" i="9"/>
  <c r="L1653" i="9"/>
  <c r="L1654" i="9"/>
  <c r="L1655" i="9"/>
  <c r="L1656" i="9"/>
  <c r="L1657" i="9"/>
  <c r="L1658" i="9"/>
  <c r="L1659" i="9"/>
  <c r="L1660" i="9"/>
  <c r="L1661" i="9"/>
  <c r="L1662" i="9"/>
  <c r="L1663" i="9"/>
  <c r="L1664" i="9"/>
  <c r="L1665" i="9"/>
  <c r="L1666" i="9"/>
  <c r="L1667" i="9"/>
  <c r="L1668" i="9"/>
  <c r="L1669" i="9"/>
  <c r="L1670" i="9"/>
  <c r="L1671" i="9"/>
  <c r="L1672" i="9"/>
  <c r="L1673" i="9"/>
  <c r="L1674" i="9"/>
  <c r="L1675" i="9"/>
  <c r="L1676" i="9"/>
  <c r="L1677" i="9"/>
  <c r="L1678" i="9"/>
  <c r="L1679" i="9"/>
  <c r="L1680" i="9"/>
  <c r="L1681" i="9"/>
  <c r="L1682" i="9"/>
  <c r="L1683" i="9"/>
  <c r="L1684" i="9"/>
  <c r="L1685" i="9"/>
  <c r="L1686" i="9"/>
  <c r="L1687" i="9"/>
  <c r="L1688" i="9"/>
  <c r="L1689" i="9"/>
  <c r="L1690" i="9"/>
  <c r="L1691" i="9"/>
  <c r="L1692" i="9"/>
  <c r="L1693" i="9"/>
  <c r="L1694" i="9"/>
  <c r="L1695" i="9"/>
  <c r="L1696" i="9"/>
  <c r="L1697" i="9"/>
  <c r="L1698" i="9"/>
  <c r="L1699" i="9"/>
  <c r="L1700" i="9"/>
  <c r="L1701" i="9"/>
  <c r="L1702" i="9"/>
  <c r="L1703" i="9"/>
  <c r="L1704" i="9"/>
  <c r="L1705" i="9"/>
  <c r="L1706" i="9"/>
  <c r="L1707" i="9"/>
  <c r="L1708" i="9"/>
  <c r="L1709" i="9"/>
  <c r="L1710" i="9"/>
  <c r="L1711" i="9"/>
  <c r="L1712" i="9"/>
  <c r="L1713" i="9"/>
  <c r="L1714" i="9"/>
  <c r="L1715" i="9"/>
  <c r="L1716" i="9"/>
  <c r="L1717" i="9"/>
  <c r="L1718" i="9"/>
  <c r="L1719" i="9"/>
  <c r="L1720" i="9"/>
  <c r="L1721" i="9"/>
  <c r="L1722" i="9"/>
  <c r="L1723" i="9"/>
  <c r="L1724" i="9"/>
  <c r="L1725" i="9"/>
  <c r="L1726" i="9"/>
  <c r="L1727" i="9"/>
  <c r="L1728" i="9"/>
  <c r="L1729" i="9"/>
  <c r="L1730" i="9"/>
  <c r="L1731" i="9"/>
  <c r="L1732" i="9"/>
  <c r="L1733" i="9"/>
  <c r="L1734" i="9"/>
  <c r="L1735" i="9"/>
  <c r="L1736" i="9"/>
  <c r="L1737" i="9"/>
  <c r="L1738" i="9"/>
  <c r="L1739" i="9"/>
  <c r="L1740" i="9"/>
  <c r="L1741" i="9"/>
  <c r="L1742" i="9"/>
  <c r="L1743" i="9"/>
  <c r="L1744" i="9"/>
  <c r="L1745" i="9"/>
  <c r="L1746" i="9"/>
  <c r="L1747" i="9"/>
  <c r="L1748" i="9"/>
  <c r="L1749" i="9"/>
  <c r="L1750" i="9"/>
  <c r="L1751" i="9"/>
  <c r="L1752" i="9"/>
  <c r="L1753" i="9"/>
  <c r="L1754" i="9"/>
  <c r="L1755" i="9"/>
  <c r="L1756" i="9"/>
  <c r="L1757" i="9"/>
  <c r="L1758" i="9"/>
  <c r="L1759" i="9"/>
  <c r="L1760" i="9"/>
  <c r="L1761" i="9"/>
  <c r="L1762" i="9"/>
  <c r="L1763" i="9"/>
  <c r="L1764" i="9"/>
  <c r="L1765" i="9"/>
  <c r="L1766" i="9"/>
  <c r="L1767" i="9"/>
  <c r="L1768" i="9"/>
  <c r="L1769" i="9"/>
  <c r="L1770" i="9"/>
  <c r="L1771" i="9"/>
  <c r="L1772" i="9"/>
  <c r="L1773" i="9"/>
  <c r="L1774" i="9"/>
  <c r="L1775" i="9"/>
  <c r="L1776" i="9"/>
  <c r="L1777" i="9"/>
  <c r="L1778" i="9"/>
  <c r="L1779" i="9"/>
  <c r="L1780" i="9"/>
  <c r="L1781" i="9"/>
  <c r="L1782" i="9"/>
  <c r="L1783" i="9"/>
  <c r="L1784" i="9"/>
  <c r="L1785" i="9"/>
  <c r="L1786" i="9"/>
  <c r="L1787" i="9"/>
  <c r="L1788" i="9"/>
  <c r="L1789" i="9"/>
  <c r="L1790" i="9"/>
  <c r="L1791" i="9"/>
  <c r="L1792" i="9"/>
  <c r="L1793" i="9"/>
  <c r="L1794" i="9"/>
  <c r="L1795" i="9"/>
  <c r="L1796" i="9"/>
  <c r="L1797" i="9"/>
  <c r="L1798" i="9"/>
  <c r="L1799" i="9"/>
  <c r="L1800" i="9"/>
  <c r="L1801" i="9"/>
  <c r="L1802" i="9"/>
  <c r="L1803" i="9"/>
  <c r="L1804" i="9"/>
  <c r="L1805" i="9"/>
  <c r="L1806" i="9"/>
  <c r="L1807" i="9"/>
  <c r="L1808" i="9"/>
  <c r="L1809" i="9"/>
  <c r="L1810" i="9"/>
  <c r="L1811" i="9"/>
  <c r="L1812" i="9"/>
  <c r="L1813" i="9"/>
  <c r="L1814" i="9"/>
  <c r="L1815" i="9"/>
  <c r="L1816" i="9"/>
  <c r="L1817" i="9"/>
  <c r="L1818" i="9"/>
  <c r="L1819" i="9"/>
  <c r="L1820" i="9"/>
  <c r="L1821" i="9"/>
  <c r="L1822" i="9"/>
  <c r="L1823" i="9"/>
  <c r="L1824" i="9"/>
  <c r="L1825" i="9"/>
  <c r="L1826" i="9"/>
  <c r="L1827" i="9"/>
  <c r="L1828" i="9"/>
  <c r="L1829" i="9"/>
  <c r="L1830" i="9"/>
  <c r="L1831" i="9"/>
  <c r="L1832" i="9"/>
  <c r="L1833" i="9"/>
  <c r="L1834" i="9"/>
  <c r="L1835" i="9"/>
  <c r="L1836" i="9"/>
  <c r="L1837" i="9"/>
  <c r="L1838" i="9"/>
  <c r="L1839" i="9"/>
  <c r="L1840" i="9"/>
  <c r="L1841" i="9"/>
  <c r="L1842" i="9"/>
  <c r="L1843" i="9"/>
  <c r="L1844" i="9"/>
  <c r="L1845" i="9"/>
  <c r="L1846" i="9"/>
  <c r="L1847" i="9"/>
  <c r="L1848" i="9"/>
  <c r="L1849" i="9"/>
  <c r="L1850" i="9"/>
  <c r="L1851" i="9"/>
  <c r="L1852" i="9"/>
  <c r="L1853" i="9"/>
  <c r="L1854" i="9"/>
  <c r="L1855" i="9"/>
  <c r="L1856" i="9"/>
  <c r="L1857" i="9"/>
  <c r="L1858" i="9"/>
  <c r="L1859" i="9"/>
  <c r="L1860" i="9"/>
  <c r="L1861" i="9"/>
  <c r="L1862" i="9"/>
  <c r="L1863" i="9"/>
  <c r="L1864" i="9"/>
  <c r="L1865" i="9"/>
  <c r="L1866" i="9"/>
  <c r="L1867" i="9"/>
  <c r="L1868" i="9"/>
  <c r="L1869" i="9"/>
  <c r="L1870" i="9"/>
  <c r="L1871" i="9"/>
  <c r="L1872" i="9"/>
  <c r="L1873" i="9"/>
  <c r="L1874" i="9"/>
  <c r="L1875" i="9"/>
  <c r="L1876" i="9"/>
  <c r="L1877" i="9"/>
  <c r="L1878" i="9"/>
  <c r="L1879" i="9"/>
  <c r="L1880" i="9"/>
  <c r="L1881" i="9"/>
  <c r="L1882" i="9"/>
  <c r="L1883" i="9"/>
  <c r="L1884" i="9"/>
  <c r="L1885" i="9"/>
  <c r="L1886" i="9"/>
  <c r="L1887" i="9"/>
  <c r="L1888" i="9"/>
  <c r="L1889" i="9"/>
  <c r="L1890" i="9"/>
  <c r="L1891" i="9"/>
  <c r="L1892" i="9"/>
  <c r="L1893" i="9"/>
  <c r="L1894" i="9"/>
  <c r="L1895" i="9"/>
  <c r="L1896" i="9"/>
  <c r="L1897" i="9"/>
  <c r="L1898" i="9"/>
  <c r="L1899" i="9"/>
  <c r="L1900" i="9"/>
  <c r="L1901" i="9"/>
  <c r="L1902" i="9"/>
  <c r="L1903" i="9"/>
  <c r="L1904" i="9"/>
  <c r="L1905" i="9"/>
  <c r="L1906" i="9"/>
  <c r="L1907" i="9"/>
  <c r="L1908" i="9"/>
  <c r="L1909" i="9"/>
  <c r="L1910" i="9"/>
  <c r="L1911" i="9"/>
  <c r="L1912" i="9"/>
  <c r="L1913" i="9"/>
  <c r="L1914" i="9"/>
  <c r="L1915" i="9"/>
  <c r="L1916" i="9"/>
  <c r="L1917" i="9"/>
  <c r="L1918" i="9"/>
  <c r="L1919" i="9"/>
  <c r="L1920" i="9"/>
  <c r="L1921" i="9"/>
  <c r="L1922" i="9"/>
  <c r="L1923" i="9"/>
  <c r="L1924" i="9"/>
  <c r="L1925" i="9"/>
  <c r="L1926" i="9"/>
  <c r="L1927" i="9"/>
  <c r="L1928" i="9"/>
  <c r="L1929" i="9"/>
  <c r="L1930" i="9"/>
  <c r="L1931" i="9"/>
  <c r="L1932" i="9"/>
  <c r="L1933" i="9"/>
  <c r="L1934" i="9"/>
  <c r="L1935" i="9"/>
  <c r="L1936" i="9"/>
  <c r="L1937" i="9"/>
  <c r="L1938" i="9"/>
  <c r="L1939" i="9"/>
  <c r="L1940" i="9"/>
  <c r="L1941" i="9"/>
  <c r="L1942" i="9"/>
  <c r="L1943" i="9"/>
  <c r="L1944" i="9"/>
  <c r="L1945" i="9"/>
  <c r="L1946" i="9"/>
  <c r="L1947" i="9"/>
  <c r="L1948" i="9"/>
  <c r="L1949" i="9"/>
  <c r="L1950" i="9"/>
  <c r="L1951" i="9"/>
  <c r="L1952" i="9"/>
  <c r="L1953" i="9"/>
  <c r="L1954" i="9"/>
  <c r="L1955" i="9"/>
  <c r="L1956" i="9"/>
  <c r="L1957" i="9"/>
  <c r="L1958" i="9"/>
  <c r="L1959" i="9"/>
  <c r="L1960" i="9"/>
  <c r="L1961" i="9"/>
  <c r="L1962" i="9"/>
  <c r="L1963" i="9"/>
  <c r="L1964" i="9"/>
  <c r="L1965" i="9"/>
  <c r="L1966" i="9"/>
  <c r="L1967" i="9"/>
  <c r="L1968" i="9"/>
  <c r="L1969" i="9"/>
  <c r="L1970" i="9"/>
  <c r="L1971" i="9"/>
  <c r="L1972" i="9"/>
  <c r="L1973" i="9"/>
  <c r="L1974" i="9"/>
  <c r="L1975" i="9"/>
  <c r="L1976" i="9"/>
  <c r="L1977" i="9"/>
  <c r="L1978" i="9"/>
  <c r="L1979" i="9"/>
  <c r="L1980" i="9"/>
  <c r="L1981" i="9"/>
  <c r="L1982" i="9"/>
  <c r="L1983" i="9"/>
  <c r="L1984" i="9"/>
  <c r="L1985" i="9"/>
  <c r="L1986" i="9"/>
  <c r="L1987" i="9"/>
  <c r="L1988" i="9"/>
  <c r="L1989" i="9"/>
  <c r="L1990" i="9"/>
  <c r="L1991" i="9"/>
  <c r="L1992" i="9"/>
  <c r="L1993" i="9"/>
  <c r="L1994" i="9"/>
  <c r="L1995" i="9"/>
  <c r="L1996" i="9"/>
  <c r="L1997" i="9"/>
  <c r="L1998" i="9"/>
  <c r="L1999" i="9"/>
  <c r="L2000" i="9"/>
  <c r="L2001" i="9"/>
  <c r="L2002" i="9"/>
  <c r="L2003" i="9"/>
  <c r="L2004" i="9"/>
  <c r="L2005" i="9"/>
  <c r="L2006" i="9"/>
  <c r="L2007" i="9"/>
  <c r="L2008" i="9"/>
  <c r="L2009" i="9"/>
  <c r="L2010" i="9"/>
  <c r="L2011" i="9"/>
  <c r="L2012" i="9"/>
  <c r="L2013" i="9"/>
  <c r="L2014" i="9"/>
  <c r="L2015" i="9"/>
  <c r="L2016" i="9"/>
  <c r="L2017" i="9"/>
  <c r="L2018" i="9"/>
  <c r="L2019" i="9"/>
  <c r="L2020" i="9"/>
  <c r="L2021" i="9"/>
  <c r="L2022" i="9"/>
  <c r="L2023" i="9"/>
  <c r="L2024" i="9"/>
  <c r="L2025" i="9"/>
  <c r="L2026" i="9"/>
  <c r="L2027" i="9"/>
  <c r="L2028" i="9"/>
  <c r="L2029" i="9"/>
  <c r="L2030" i="9"/>
  <c r="L2031" i="9"/>
  <c r="L2032" i="9"/>
  <c r="L2033" i="9"/>
  <c r="L2034" i="9"/>
  <c r="L2035" i="9"/>
  <c r="L2036" i="9"/>
  <c r="L2037" i="9"/>
  <c r="L2038" i="9"/>
  <c r="L2039" i="9"/>
  <c r="L2040" i="9"/>
  <c r="L2041" i="9"/>
  <c r="L2042" i="9"/>
  <c r="L2043" i="9"/>
  <c r="L2044" i="9"/>
  <c r="L2045" i="9"/>
  <c r="L2046" i="9"/>
  <c r="L2047" i="9"/>
  <c r="L2048" i="9"/>
  <c r="L2049" i="9"/>
  <c r="L2050" i="9"/>
  <c r="L2051" i="9"/>
  <c r="L2052" i="9"/>
  <c r="L2053" i="9"/>
  <c r="L2054" i="9"/>
  <c r="L2055" i="9"/>
  <c r="L2056" i="9"/>
  <c r="L2057" i="9"/>
  <c r="L2058" i="9"/>
  <c r="L2059" i="9"/>
  <c r="L2060" i="9"/>
  <c r="L2061" i="9"/>
  <c r="L2062" i="9"/>
  <c r="L2063" i="9"/>
  <c r="L2064" i="9"/>
  <c r="L2065" i="9"/>
  <c r="L2066" i="9"/>
  <c r="L2067" i="9"/>
  <c r="L2068" i="9"/>
  <c r="L2069" i="9"/>
  <c r="L2070" i="9"/>
  <c r="L2071" i="9"/>
  <c r="L2072" i="9"/>
  <c r="L2073" i="9"/>
  <c r="L2074" i="9"/>
  <c r="L2075" i="9"/>
  <c r="L2076" i="9"/>
  <c r="L2077" i="9"/>
  <c r="L2078" i="9"/>
  <c r="L2079" i="9"/>
  <c r="L2080" i="9"/>
  <c r="L2081" i="9"/>
  <c r="L2082" i="9"/>
  <c r="L2083" i="9"/>
  <c r="L2084" i="9"/>
  <c r="L2085" i="9"/>
  <c r="L2086" i="9"/>
  <c r="L2087" i="9"/>
  <c r="L2088" i="9"/>
  <c r="L2089" i="9"/>
  <c r="L2090" i="9"/>
  <c r="L2091" i="9"/>
  <c r="L2092" i="9"/>
  <c r="L2093" i="9"/>
  <c r="L2094" i="9"/>
  <c r="L2095" i="9"/>
  <c r="L2096" i="9"/>
  <c r="L2097" i="9"/>
  <c r="L2098" i="9"/>
  <c r="L2099" i="9"/>
  <c r="L2100" i="9"/>
  <c r="L2101" i="9"/>
  <c r="L2102" i="9"/>
  <c r="L2103" i="9"/>
  <c r="L2104" i="9"/>
  <c r="L2105" i="9"/>
  <c r="L2106" i="9"/>
  <c r="L2107" i="9"/>
  <c r="L2108" i="9"/>
  <c r="L2109" i="9"/>
  <c r="L2110" i="9"/>
  <c r="L2111" i="9"/>
  <c r="L2112" i="9"/>
  <c r="L2113" i="9"/>
  <c r="L2114" i="9"/>
  <c r="L2115" i="9"/>
  <c r="L2116" i="9"/>
  <c r="L2117" i="9"/>
  <c r="L2118" i="9"/>
  <c r="L2119" i="9"/>
  <c r="L2120" i="9"/>
  <c r="L2121" i="9"/>
  <c r="L2122" i="9"/>
  <c r="L2123" i="9"/>
  <c r="L2124" i="9"/>
  <c r="L2125" i="9"/>
  <c r="L2126" i="9"/>
  <c r="L2127" i="9"/>
  <c r="L2128" i="9"/>
  <c r="L2129" i="9"/>
  <c r="L2130" i="9"/>
  <c r="L2131" i="9"/>
  <c r="L2132" i="9"/>
  <c r="L2133" i="9"/>
  <c r="L2134" i="9"/>
  <c r="L2135" i="9"/>
  <c r="L2136" i="9"/>
  <c r="L2137" i="9"/>
  <c r="L2138" i="9"/>
  <c r="L2139" i="9"/>
  <c r="L2140" i="9"/>
  <c r="L2141" i="9"/>
  <c r="L2142" i="9"/>
  <c r="L2143" i="9"/>
  <c r="L2144" i="9"/>
  <c r="L2145" i="9"/>
  <c r="L2146" i="9"/>
  <c r="L2147" i="9"/>
  <c r="L2148" i="9"/>
  <c r="L2149" i="9"/>
  <c r="L2150" i="9"/>
  <c r="L2151" i="9"/>
  <c r="L2152" i="9"/>
  <c r="L2153" i="9"/>
  <c r="L2154" i="9"/>
  <c r="L2155" i="9"/>
  <c r="L2156" i="9"/>
  <c r="L2157" i="9"/>
  <c r="L2158" i="9"/>
  <c r="L2159" i="9"/>
  <c r="L2160" i="9"/>
  <c r="L2161" i="9"/>
  <c r="L2162" i="9"/>
  <c r="L2163" i="9"/>
  <c r="L2164" i="9"/>
  <c r="L2165" i="9"/>
  <c r="L2166" i="9"/>
  <c r="L2167" i="9"/>
  <c r="L2168" i="9"/>
  <c r="L2169" i="9"/>
  <c r="L2170" i="9"/>
  <c r="L2171" i="9"/>
  <c r="L2172" i="9"/>
  <c r="L2173" i="9"/>
  <c r="L2174" i="9"/>
  <c r="L2175" i="9"/>
  <c r="L2176" i="9"/>
  <c r="L2177" i="9"/>
  <c r="L2178" i="9"/>
  <c r="L2179" i="9"/>
  <c r="L2180" i="9"/>
  <c r="L2181" i="9"/>
  <c r="L2182" i="9"/>
  <c r="L2183" i="9"/>
  <c r="L2184" i="9"/>
  <c r="L2185" i="9"/>
  <c r="L2186" i="9"/>
  <c r="L2187" i="9"/>
  <c r="L2188" i="9"/>
  <c r="L2189" i="9"/>
  <c r="L2190" i="9"/>
  <c r="L2191" i="9"/>
  <c r="L2192" i="9"/>
  <c r="L2193" i="9"/>
  <c r="L2194" i="9"/>
  <c r="L2195" i="9"/>
  <c r="L2196" i="9"/>
  <c r="L2197" i="9"/>
  <c r="L2198" i="9"/>
  <c r="L2199" i="9"/>
  <c r="L2200" i="9"/>
  <c r="L2201" i="9"/>
  <c r="L2202" i="9"/>
  <c r="L2203" i="9"/>
  <c r="L2204" i="9"/>
  <c r="L2205" i="9"/>
  <c r="L2206" i="9"/>
  <c r="L2207" i="9"/>
  <c r="L2208" i="9"/>
  <c r="L2209" i="9"/>
  <c r="L2210" i="9"/>
  <c r="L2211" i="9"/>
  <c r="L2212" i="9"/>
  <c r="L2213" i="9"/>
  <c r="L2214" i="9"/>
  <c r="L2215" i="9"/>
  <c r="L2216" i="9"/>
  <c r="L2217" i="9"/>
  <c r="L2218" i="9"/>
  <c r="L2219" i="9"/>
  <c r="L2220" i="9"/>
  <c r="L2221" i="9"/>
  <c r="L2222" i="9"/>
  <c r="L2223" i="9"/>
  <c r="L2224" i="9"/>
  <c r="L2225" i="9"/>
  <c r="L2226" i="9"/>
  <c r="L2227" i="9"/>
  <c r="L2228" i="9"/>
  <c r="L2229" i="9"/>
  <c r="L2230" i="9"/>
  <c r="L2231" i="9"/>
  <c r="L2232" i="9"/>
  <c r="L2233" i="9"/>
  <c r="L2234" i="9"/>
  <c r="L2235" i="9"/>
  <c r="L2236" i="9"/>
  <c r="L2237" i="9"/>
  <c r="L2238" i="9"/>
  <c r="L2239" i="9"/>
  <c r="L2240" i="9"/>
  <c r="L2241" i="9"/>
  <c r="L2242" i="9"/>
  <c r="L2243" i="9"/>
  <c r="L2244" i="9"/>
  <c r="L2245" i="9"/>
  <c r="L2246" i="9"/>
  <c r="L2247" i="9"/>
  <c r="L2248" i="9"/>
  <c r="L2249" i="9"/>
  <c r="L2250" i="9"/>
  <c r="L2251" i="9"/>
  <c r="L2252" i="9"/>
  <c r="L2253" i="9"/>
  <c r="L2254" i="9"/>
  <c r="L2255" i="9"/>
  <c r="L2256" i="9"/>
  <c r="L2257" i="9"/>
  <c r="L2258" i="9"/>
  <c r="L2259" i="9"/>
  <c r="L2260" i="9"/>
  <c r="L2261" i="9"/>
  <c r="L2262" i="9"/>
  <c r="L2263" i="9"/>
  <c r="L2264" i="9"/>
  <c r="L2265" i="9"/>
  <c r="L2266" i="9"/>
  <c r="L2267" i="9"/>
  <c r="L2268" i="9"/>
  <c r="L2269" i="9"/>
  <c r="L2270" i="9"/>
  <c r="L2271" i="9"/>
  <c r="L2272" i="9"/>
  <c r="L2273" i="9"/>
  <c r="L2274" i="9"/>
  <c r="L2275" i="9"/>
  <c r="L2276" i="9"/>
  <c r="L2277" i="9"/>
  <c r="L2278" i="9"/>
  <c r="L2279" i="9"/>
  <c r="L2280" i="9"/>
  <c r="L2281" i="9"/>
  <c r="L2282" i="9"/>
  <c r="L2283" i="9"/>
  <c r="L2284" i="9"/>
  <c r="L2285" i="9"/>
  <c r="L2286" i="9"/>
  <c r="L2287" i="9"/>
  <c r="L2288" i="9"/>
  <c r="L2289" i="9"/>
  <c r="L2290" i="9"/>
  <c r="L2291" i="9"/>
  <c r="L2292" i="9"/>
  <c r="L2293" i="9"/>
  <c r="L2294" i="9"/>
  <c r="L2295" i="9"/>
  <c r="L2296" i="9"/>
  <c r="L2297" i="9"/>
  <c r="L2298" i="9"/>
  <c r="L2299" i="9"/>
  <c r="L2300" i="9"/>
  <c r="L2301" i="9"/>
  <c r="L2302" i="9"/>
  <c r="L2303" i="9"/>
  <c r="L2304" i="9"/>
  <c r="L2305" i="9"/>
  <c r="L2306" i="9"/>
  <c r="L2307" i="9"/>
  <c r="L2308" i="9"/>
  <c r="L2309" i="9"/>
  <c r="L2310" i="9"/>
  <c r="L2311" i="9"/>
  <c r="L2312" i="9"/>
  <c r="L2313" i="9"/>
  <c r="L2314" i="9"/>
  <c r="L2315" i="9"/>
  <c r="L2316" i="9"/>
  <c r="L2317" i="9"/>
  <c r="L2318" i="9"/>
  <c r="L2319" i="9"/>
  <c r="L2320" i="9"/>
  <c r="L2321" i="9"/>
  <c r="L2322" i="9"/>
  <c r="L2323" i="9"/>
  <c r="L2324" i="9"/>
  <c r="L2325" i="9"/>
  <c r="L2326" i="9"/>
  <c r="L2327" i="9"/>
  <c r="L2328" i="9"/>
  <c r="L2329" i="9"/>
  <c r="L2330" i="9"/>
  <c r="L2331" i="9"/>
  <c r="L2332" i="9"/>
  <c r="L2333" i="9"/>
  <c r="L2334" i="9"/>
  <c r="L2335" i="9"/>
  <c r="L2336" i="9"/>
  <c r="L2337" i="9"/>
  <c r="L2338" i="9"/>
  <c r="L2339" i="9"/>
  <c r="L2340" i="9"/>
  <c r="L2341" i="9"/>
  <c r="L2342" i="9"/>
  <c r="L2343" i="9"/>
  <c r="L2344" i="9"/>
  <c r="L2345" i="9"/>
  <c r="L2346" i="9"/>
  <c r="L2347" i="9"/>
  <c r="L2348" i="9"/>
  <c r="L2349" i="9"/>
  <c r="L2350" i="9"/>
  <c r="L2351" i="9"/>
  <c r="L2352" i="9"/>
  <c r="L2353" i="9"/>
  <c r="L2354" i="9"/>
  <c r="L2355" i="9"/>
  <c r="L2356" i="9"/>
  <c r="L2357" i="9"/>
  <c r="L2358" i="9"/>
  <c r="L2359" i="9"/>
  <c r="L2360" i="9"/>
  <c r="L2361" i="9"/>
  <c r="L2362" i="9"/>
  <c r="L2363" i="9"/>
  <c r="L2364" i="9"/>
  <c r="L2365" i="9"/>
  <c r="L2366" i="9"/>
  <c r="L2367" i="9"/>
  <c r="L2368" i="9"/>
  <c r="L2369" i="9"/>
  <c r="L2370" i="9"/>
  <c r="L2371" i="9"/>
  <c r="L2372" i="9"/>
  <c r="L2373" i="9"/>
  <c r="L2374" i="9"/>
  <c r="L2375" i="9"/>
  <c r="L2376" i="9"/>
  <c r="L2377" i="9"/>
  <c r="L2378" i="9"/>
  <c r="L2379" i="9"/>
  <c r="L2380" i="9"/>
  <c r="L2381" i="9"/>
  <c r="L2382" i="9"/>
  <c r="L2383" i="9"/>
  <c r="L2384" i="9"/>
  <c r="L2385" i="9"/>
  <c r="L2386" i="9"/>
  <c r="L2387" i="9"/>
  <c r="L2388" i="9"/>
  <c r="L2389" i="9"/>
  <c r="L2390" i="9"/>
  <c r="L2391" i="9"/>
  <c r="L2392" i="9"/>
  <c r="L2393" i="9"/>
  <c r="L2394" i="9"/>
  <c r="L2395" i="9"/>
  <c r="L2396" i="9"/>
  <c r="L2397" i="9"/>
  <c r="L2398" i="9"/>
  <c r="L2399" i="9"/>
  <c r="L2400" i="9"/>
  <c r="L2401" i="9"/>
  <c r="L2402" i="9"/>
  <c r="L2403" i="9"/>
  <c r="L2404" i="9"/>
  <c r="L2405" i="9"/>
  <c r="L2406" i="9"/>
  <c r="L2407" i="9"/>
  <c r="L2408" i="9"/>
  <c r="L2409" i="9"/>
  <c r="L2410" i="9"/>
  <c r="L2411" i="9"/>
  <c r="L2412" i="9"/>
  <c r="L2413" i="9"/>
  <c r="L2414" i="9"/>
  <c r="L2415" i="9"/>
  <c r="L2416" i="9"/>
  <c r="L2417" i="9"/>
  <c r="L2418" i="9"/>
  <c r="L2419" i="9"/>
  <c r="L2420" i="9"/>
  <c r="L2421" i="9"/>
  <c r="L2422" i="9"/>
  <c r="L2423" i="9"/>
  <c r="L2424" i="9"/>
  <c r="L2425" i="9"/>
  <c r="L2426" i="9"/>
  <c r="L2427" i="9"/>
  <c r="L2428" i="9"/>
  <c r="L2429" i="9"/>
  <c r="L2430" i="9"/>
  <c r="L2431" i="9"/>
  <c r="L2432" i="9"/>
  <c r="L2433" i="9"/>
  <c r="L2434" i="9"/>
  <c r="L2435" i="9"/>
  <c r="L2436" i="9"/>
  <c r="L2437" i="9"/>
  <c r="L2438" i="9"/>
  <c r="L2439" i="9"/>
  <c r="L2440" i="9"/>
  <c r="L2441" i="9"/>
  <c r="L2442" i="9"/>
  <c r="L2443" i="9"/>
  <c r="L2444" i="9"/>
  <c r="L2445" i="9"/>
  <c r="L2446" i="9"/>
  <c r="L2447" i="9"/>
  <c r="L2448" i="9"/>
  <c r="L2449" i="9"/>
  <c r="L2450" i="9"/>
  <c r="L2451" i="9"/>
  <c r="L2452" i="9"/>
  <c r="L2453" i="9"/>
  <c r="L2454" i="9"/>
  <c r="L2455" i="9"/>
  <c r="L2456" i="9"/>
  <c r="L2457" i="9"/>
  <c r="L2458" i="9"/>
  <c r="L2459" i="9"/>
  <c r="L2460" i="9"/>
  <c r="L2461" i="9"/>
  <c r="L2462" i="9"/>
  <c r="L2463" i="9"/>
  <c r="L2464" i="9"/>
  <c r="L2465" i="9"/>
  <c r="L2466" i="9"/>
  <c r="L2467" i="9"/>
  <c r="L2468" i="9"/>
  <c r="L2469" i="9"/>
  <c r="L2470" i="9"/>
  <c r="L2471" i="9"/>
  <c r="L2472" i="9"/>
  <c r="L2473" i="9"/>
  <c r="L2474" i="9"/>
  <c r="L2475" i="9"/>
  <c r="L2476" i="9"/>
  <c r="L2477" i="9"/>
  <c r="L2478" i="9"/>
  <c r="L2479" i="9"/>
  <c r="L2480" i="9"/>
  <c r="L2481" i="9"/>
  <c r="L2482" i="9"/>
  <c r="L2483" i="9"/>
  <c r="L2484" i="9"/>
  <c r="L2485" i="9"/>
  <c r="L2486" i="9"/>
  <c r="L2487" i="9"/>
  <c r="L2488" i="9"/>
  <c r="L2489" i="9"/>
  <c r="L2490" i="9"/>
  <c r="L2491" i="9"/>
  <c r="L2492" i="9"/>
  <c r="L2493" i="9"/>
  <c r="L2494" i="9"/>
  <c r="L2495" i="9"/>
  <c r="L2496" i="9"/>
  <c r="L2497" i="9"/>
  <c r="L2498" i="9"/>
  <c r="L2499" i="9"/>
  <c r="L2500" i="9"/>
  <c r="L2501" i="9"/>
  <c r="L2502" i="9"/>
  <c r="L2503" i="9"/>
  <c r="L2504" i="9"/>
  <c r="L2505" i="9"/>
  <c r="L2506" i="9"/>
  <c r="L2507" i="9"/>
  <c r="L2508" i="9"/>
  <c r="L2509" i="9"/>
  <c r="L2510" i="9"/>
  <c r="L2511" i="9"/>
  <c r="L2512" i="9"/>
  <c r="L2513" i="9"/>
  <c r="L2514" i="9"/>
  <c r="L2515" i="9"/>
  <c r="L2516" i="9"/>
  <c r="L2517" i="9"/>
  <c r="L2518" i="9"/>
  <c r="L2519" i="9"/>
  <c r="L2520" i="9"/>
  <c r="L2521" i="9"/>
  <c r="L2522" i="9"/>
  <c r="L2523" i="9"/>
  <c r="L2524" i="9"/>
  <c r="L2525" i="9"/>
  <c r="L2526" i="9"/>
  <c r="L2527" i="9"/>
  <c r="L2528" i="9"/>
  <c r="L2529" i="9"/>
  <c r="L2530" i="9"/>
  <c r="L2531" i="9"/>
  <c r="L2532" i="9"/>
  <c r="L2533" i="9"/>
  <c r="L2534" i="9"/>
  <c r="L2535" i="9"/>
  <c r="L2536" i="9"/>
  <c r="L2537" i="9"/>
  <c r="L2538" i="9"/>
  <c r="L2539" i="9"/>
  <c r="L2540" i="9"/>
  <c r="L2541" i="9"/>
  <c r="L2542" i="9"/>
  <c r="L2543" i="9"/>
  <c r="L2544" i="9"/>
  <c r="L2545" i="9"/>
  <c r="L2546" i="9"/>
  <c r="L2547" i="9"/>
  <c r="L2548" i="9"/>
  <c r="L2549" i="9"/>
  <c r="L2550" i="9"/>
  <c r="L2551" i="9"/>
  <c r="L2552" i="9"/>
  <c r="L2553" i="9"/>
  <c r="L2554" i="9"/>
  <c r="L2555" i="9"/>
  <c r="L2556" i="9"/>
  <c r="L2557" i="9"/>
  <c r="L2558" i="9"/>
  <c r="L2559" i="9"/>
  <c r="L2560" i="9"/>
  <c r="L2561" i="9"/>
  <c r="L2562" i="9"/>
  <c r="L2563" i="9"/>
  <c r="L2564" i="9"/>
  <c r="L2565" i="9"/>
  <c r="L2566" i="9"/>
  <c r="L2567" i="9"/>
  <c r="L2568" i="9"/>
  <c r="L2569" i="9"/>
  <c r="L2570" i="9"/>
  <c r="L2571" i="9"/>
  <c r="L2572" i="9"/>
  <c r="L2573" i="9"/>
  <c r="L2574" i="9"/>
  <c r="L2575" i="9"/>
  <c r="L2576" i="9"/>
  <c r="L2577" i="9"/>
  <c r="L2578" i="9"/>
  <c r="L2579" i="9"/>
  <c r="L2580" i="9"/>
  <c r="L2581" i="9"/>
  <c r="L2582" i="9"/>
  <c r="L2583" i="9"/>
  <c r="L2584" i="9"/>
  <c r="L2585" i="9"/>
  <c r="L2586" i="9"/>
  <c r="L2587" i="9"/>
  <c r="L2588" i="9"/>
  <c r="L2589" i="9"/>
  <c r="L2590" i="9"/>
  <c r="L2591" i="9"/>
  <c r="L2592" i="9"/>
  <c r="L2593" i="9"/>
  <c r="L2594" i="9"/>
  <c r="L2595" i="9"/>
  <c r="L2596" i="9"/>
  <c r="L2597" i="9"/>
  <c r="L2598" i="9"/>
  <c r="L2599" i="9"/>
  <c r="L2600" i="9"/>
  <c r="L2601" i="9"/>
  <c r="L2602" i="9"/>
  <c r="L2603" i="9"/>
  <c r="L2604" i="9"/>
  <c r="L2605" i="9"/>
  <c r="L2606" i="9"/>
  <c r="L2607" i="9"/>
  <c r="L2608" i="9"/>
  <c r="L2609" i="9"/>
  <c r="L2610" i="9"/>
  <c r="L2611" i="9"/>
  <c r="L2612" i="9"/>
  <c r="L2613" i="9"/>
  <c r="L2614" i="9"/>
  <c r="L2615" i="9"/>
  <c r="L2616" i="9"/>
  <c r="L2617" i="9"/>
  <c r="L2618" i="9"/>
  <c r="L2619" i="9"/>
  <c r="L2620" i="9"/>
  <c r="L2621" i="9"/>
  <c r="L2622" i="9"/>
  <c r="L2623" i="9"/>
  <c r="L2624" i="9"/>
  <c r="L2625" i="9"/>
  <c r="L2626" i="9"/>
  <c r="L2627" i="9"/>
  <c r="L2628" i="9"/>
  <c r="L2629" i="9"/>
  <c r="L2630" i="9"/>
  <c r="L2631" i="9"/>
  <c r="L2632" i="9"/>
  <c r="L2633" i="9"/>
  <c r="L2634" i="9"/>
  <c r="L2635" i="9"/>
  <c r="L2636" i="9"/>
  <c r="L2637" i="9"/>
  <c r="L2638" i="9"/>
  <c r="L2639" i="9"/>
  <c r="L2640" i="9"/>
  <c r="L2641" i="9"/>
  <c r="L2642" i="9"/>
  <c r="L2643" i="9"/>
  <c r="L2644" i="9"/>
  <c r="L2645" i="9"/>
  <c r="L2646" i="9"/>
  <c r="L2647" i="9"/>
  <c r="L2648" i="9"/>
  <c r="L2649" i="9"/>
  <c r="L2650" i="9"/>
  <c r="L2651" i="9"/>
  <c r="L2652" i="9"/>
  <c r="L2653" i="9"/>
  <c r="L2654" i="9"/>
  <c r="L2655" i="9"/>
  <c r="L2656" i="9"/>
  <c r="L2657" i="9"/>
  <c r="L2658" i="9"/>
  <c r="L2659" i="9"/>
  <c r="L2660" i="9"/>
  <c r="L2661" i="9"/>
  <c r="L2662" i="9"/>
  <c r="L2663" i="9"/>
  <c r="L2664" i="9"/>
  <c r="L2665" i="9"/>
  <c r="L2666" i="9"/>
  <c r="L2667" i="9"/>
  <c r="L2668" i="9"/>
  <c r="L2669" i="9"/>
  <c r="L2670" i="9"/>
  <c r="L2671" i="9"/>
  <c r="L2672" i="9"/>
  <c r="L2673" i="9"/>
  <c r="L2674" i="9"/>
  <c r="L2675" i="9"/>
  <c r="L2676" i="9"/>
  <c r="L2677" i="9"/>
  <c r="L2678" i="9"/>
  <c r="L2679" i="9"/>
  <c r="L2680" i="9"/>
  <c r="L2681" i="9"/>
  <c r="L2682" i="9"/>
  <c r="L2683" i="9"/>
  <c r="L2684" i="9"/>
  <c r="L2685" i="9"/>
  <c r="L2686" i="9"/>
  <c r="L2687" i="9"/>
  <c r="L2688" i="9"/>
  <c r="L2689" i="9"/>
  <c r="L2690" i="9"/>
  <c r="L2691" i="9"/>
  <c r="L2692" i="9"/>
  <c r="L2693" i="9"/>
  <c r="L2694" i="9"/>
  <c r="L2695" i="9"/>
  <c r="L2696" i="9"/>
  <c r="L2697" i="9"/>
  <c r="L2698" i="9"/>
  <c r="L2699" i="9"/>
  <c r="L2700" i="9"/>
  <c r="L2701" i="9"/>
  <c r="L2702" i="9"/>
  <c r="L2703" i="9"/>
  <c r="L2704" i="9"/>
  <c r="L2705" i="9"/>
  <c r="L2706" i="9"/>
  <c r="L2707" i="9"/>
  <c r="L2708" i="9"/>
  <c r="L2709" i="9"/>
  <c r="L2710" i="9"/>
  <c r="L2711" i="9"/>
  <c r="L2712" i="9"/>
  <c r="L2713" i="9"/>
  <c r="L2714" i="9"/>
  <c r="L2715" i="9"/>
  <c r="L2716" i="9"/>
  <c r="L2717" i="9"/>
  <c r="L2718" i="9"/>
  <c r="L2719" i="9"/>
  <c r="L2720" i="9"/>
  <c r="L2721" i="9"/>
  <c r="L2722" i="9"/>
  <c r="L2723" i="9"/>
  <c r="L2724" i="9"/>
  <c r="L2725" i="9"/>
  <c r="L2726" i="9"/>
  <c r="L2727" i="9"/>
  <c r="L2728" i="9"/>
  <c r="L2729" i="9"/>
  <c r="L2730" i="9"/>
  <c r="L2731" i="9"/>
  <c r="L2732" i="9"/>
  <c r="L2733" i="9"/>
  <c r="L2734" i="9"/>
  <c r="L2735" i="9"/>
  <c r="L2736" i="9"/>
  <c r="L2737" i="9"/>
  <c r="L2738" i="9"/>
  <c r="L2739" i="9"/>
  <c r="L2740" i="9"/>
  <c r="L2741" i="9"/>
  <c r="L2742" i="9"/>
  <c r="L2743" i="9"/>
  <c r="L2744" i="9"/>
  <c r="L2745" i="9"/>
  <c r="L2746" i="9"/>
  <c r="L2747" i="9"/>
  <c r="L2748" i="9"/>
  <c r="L2749" i="9"/>
  <c r="L2750" i="9"/>
  <c r="L2751" i="9"/>
  <c r="L2752" i="9"/>
  <c r="L2753" i="9"/>
  <c r="L2754" i="9"/>
  <c r="L2755" i="9"/>
  <c r="L2756" i="9"/>
  <c r="L2757" i="9"/>
  <c r="L2758" i="9"/>
  <c r="L2759" i="9"/>
  <c r="L2760" i="9"/>
  <c r="L2761" i="9"/>
  <c r="L2762" i="9"/>
  <c r="L2763" i="9"/>
  <c r="L2764" i="9"/>
  <c r="L2765" i="9"/>
  <c r="L2766" i="9"/>
  <c r="L2767" i="9"/>
  <c r="L2768" i="9"/>
  <c r="L2769" i="9"/>
  <c r="L2770" i="9"/>
  <c r="L2771" i="9"/>
  <c r="L2772" i="9"/>
  <c r="L2773" i="9"/>
  <c r="L2774" i="9"/>
  <c r="L2775" i="9"/>
  <c r="L2776" i="9"/>
  <c r="L2777" i="9"/>
  <c r="L2778" i="9"/>
  <c r="L2779" i="9"/>
  <c r="L2780" i="9"/>
  <c r="L2781" i="9"/>
  <c r="L2782" i="9"/>
  <c r="L2783" i="9"/>
  <c r="L2784" i="9"/>
  <c r="L2785" i="9"/>
  <c r="L2786" i="9"/>
  <c r="L2787" i="9"/>
  <c r="L2788" i="9"/>
  <c r="L2789" i="9"/>
  <c r="L2790" i="9"/>
  <c r="L2791" i="9"/>
  <c r="L2792" i="9"/>
  <c r="L2793" i="9"/>
  <c r="L2794" i="9"/>
  <c r="L2795" i="9"/>
  <c r="L2796" i="9"/>
  <c r="L2797" i="9"/>
  <c r="L2798" i="9"/>
  <c r="L2799" i="9"/>
  <c r="L2800" i="9"/>
  <c r="L2801" i="9"/>
  <c r="L2802" i="9"/>
  <c r="L2803" i="9"/>
  <c r="L2804" i="9"/>
  <c r="L2805" i="9"/>
  <c r="L2806" i="9"/>
  <c r="L2807" i="9"/>
  <c r="L2808" i="9"/>
  <c r="L2809" i="9"/>
  <c r="L2810" i="9"/>
  <c r="L2811" i="9"/>
  <c r="L2812" i="9"/>
  <c r="L2813" i="9"/>
  <c r="L2814" i="9"/>
  <c r="L2815" i="9"/>
  <c r="L2816" i="9"/>
  <c r="L2817" i="9"/>
  <c r="L2818" i="9"/>
  <c r="L2819" i="9"/>
  <c r="L2820" i="9"/>
  <c r="L2821" i="9"/>
  <c r="L2822" i="9"/>
  <c r="L2823" i="9"/>
  <c r="L2824" i="9"/>
  <c r="L2825" i="9"/>
  <c r="L2826" i="9"/>
  <c r="L2827" i="9"/>
  <c r="L2828" i="9"/>
  <c r="L2829" i="9"/>
  <c r="L2830" i="9"/>
  <c r="L2831" i="9"/>
  <c r="L2832" i="9"/>
  <c r="L2833" i="9"/>
  <c r="L2834" i="9"/>
  <c r="L2835" i="9"/>
  <c r="L2836" i="9"/>
  <c r="L2837" i="9"/>
  <c r="L2838" i="9"/>
  <c r="L2839" i="9"/>
  <c r="L2840" i="9"/>
  <c r="L2841" i="9"/>
  <c r="L2842" i="9"/>
  <c r="L2843" i="9"/>
  <c r="L2844" i="9"/>
  <c r="L2845" i="9"/>
  <c r="L2846" i="9"/>
  <c r="L2847" i="9"/>
  <c r="L2848" i="9"/>
  <c r="L2849" i="9"/>
  <c r="L2850" i="9"/>
  <c r="L2851" i="9"/>
  <c r="L2852" i="9"/>
  <c r="L2853" i="9"/>
  <c r="L2854" i="9"/>
  <c r="L2855" i="9"/>
  <c r="L2856" i="9"/>
  <c r="L2857" i="9"/>
  <c r="L2858" i="9"/>
  <c r="L2859" i="9"/>
  <c r="L2860" i="9"/>
  <c r="L2861" i="9"/>
  <c r="L2862" i="9"/>
  <c r="L2863" i="9"/>
  <c r="L2864" i="9"/>
  <c r="L2865" i="9"/>
  <c r="L2866" i="9"/>
  <c r="L2867" i="9"/>
  <c r="L2868" i="9"/>
  <c r="L2869" i="9"/>
  <c r="L2870" i="9"/>
  <c r="L2871" i="9"/>
  <c r="L2872" i="9"/>
  <c r="L2873" i="9"/>
  <c r="L2874" i="9"/>
  <c r="L2875" i="9"/>
  <c r="L2876" i="9"/>
  <c r="L2877" i="9"/>
  <c r="L2878" i="9"/>
  <c r="L2879" i="9"/>
  <c r="L2880" i="9"/>
  <c r="L2881" i="9"/>
  <c r="L2882" i="9"/>
  <c r="L2883" i="9"/>
  <c r="L2884" i="9"/>
  <c r="L2885" i="9"/>
  <c r="L2886" i="9"/>
  <c r="L2887" i="9"/>
  <c r="L2888" i="9"/>
  <c r="L2889" i="9"/>
  <c r="L2890" i="9"/>
  <c r="L2891" i="9"/>
  <c r="L2892" i="9"/>
  <c r="L2893" i="9"/>
  <c r="L2894" i="9"/>
  <c r="L2895" i="9"/>
  <c r="L2896" i="9"/>
  <c r="L2897" i="9"/>
  <c r="L2898" i="9"/>
  <c r="L2899" i="9"/>
  <c r="L2900" i="9"/>
  <c r="L2901" i="9"/>
  <c r="L2902" i="9"/>
  <c r="L2903" i="9"/>
  <c r="L2904" i="9"/>
  <c r="L2905" i="9"/>
  <c r="L2906" i="9"/>
  <c r="L2907" i="9"/>
  <c r="L2908" i="9"/>
  <c r="L2909" i="9"/>
  <c r="L2910" i="9"/>
  <c r="L2911" i="9"/>
  <c r="L2912" i="9"/>
  <c r="L2913" i="9"/>
  <c r="L2914" i="9"/>
  <c r="L2915" i="9"/>
  <c r="L2916" i="9"/>
  <c r="L2917" i="9"/>
  <c r="L2918" i="9"/>
  <c r="L2919" i="9"/>
  <c r="L2920" i="9"/>
  <c r="L2921" i="9"/>
  <c r="L2922" i="9"/>
  <c r="L2923" i="9"/>
  <c r="L2924" i="9"/>
  <c r="L2925" i="9"/>
  <c r="L2926" i="9"/>
  <c r="L2927" i="9"/>
  <c r="L2928" i="9"/>
  <c r="L2929" i="9"/>
  <c r="L2930" i="9"/>
  <c r="L2931" i="9"/>
  <c r="L2932" i="9"/>
  <c r="L2933" i="9"/>
  <c r="L2934" i="9"/>
  <c r="L2935" i="9"/>
  <c r="L2936" i="9"/>
  <c r="L2937" i="9"/>
  <c r="L2938" i="9"/>
  <c r="L2939" i="9"/>
  <c r="L2940" i="9"/>
  <c r="L2941" i="9"/>
  <c r="L2942" i="9"/>
  <c r="L2943" i="9"/>
  <c r="L2944" i="9"/>
  <c r="L2945" i="9"/>
  <c r="L2946" i="9"/>
  <c r="L2947" i="9"/>
  <c r="L2948" i="9"/>
  <c r="L2949" i="9"/>
  <c r="L2950" i="9"/>
  <c r="L2951" i="9"/>
  <c r="L2952" i="9"/>
  <c r="L2953" i="9"/>
  <c r="L2954" i="9"/>
  <c r="L2955" i="9"/>
  <c r="L2956" i="9"/>
  <c r="L2957" i="9"/>
  <c r="L2958" i="9"/>
  <c r="L2959" i="9"/>
  <c r="L2960" i="9"/>
  <c r="L2961" i="9"/>
  <c r="L2962" i="9"/>
  <c r="L2963" i="9"/>
  <c r="L2964" i="9"/>
  <c r="L2965" i="9"/>
  <c r="L2966" i="9"/>
  <c r="L2967" i="9"/>
  <c r="L2968" i="9"/>
  <c r="L2969" i="9"/>
  <c r="L2970" i="9"/>
  <c r="L2971" i="9"/>
  <c r="L2972" i="9"/>
  <c r="L2973" i="9"/>
  <c r="L2974" i="9"/>
  <c r="L2975" i="9"/>
  <c r="L2976" i="9"/>
  <c r="L2977" i="9"/>
  <c r="L2978" i="9"/>
  <c r="L2979" i="9"/>
  <c r="L2980" i="9"/>
  <c r="L2981" i="9"/>
  <c r="L2982" i="9"/>
  <c r="L2983" i="9"/>
  <c r="L2984" i="9"/>
  <c r="L2985" i="9"/>
  <c r="L2986" i="9"/>
  <c r="L2987" i="9"/>
  <c r="L2988" i="9"/>
  <c r="L2989" i="9"/>
  <c r="L2990" i="9"/>
  <c r="L2991" i="9"/>
  <c r="L2992" i="9"/>
  <c r="L2993" i="9"/>
  <c r="L2994" i="9"/>
  <c r="L2995" i="9"/>
  <c r="L2996" i="9"/>
  <c r="L2997" i="9"/>
  <c r="L2998" i="9"/>
  <c r="L2999" i="9"/>
  <c r="L3000" i="9"/>
  <c r="L3001" i="9"/>
  <c r="L3002" i="9"/>
  <c r="L3003" i="9"/>
  <c r="L3004" i="9"/>
  <c r="L3005" i="9"/>
  <c r="L3006" i="9"/>
  <c r="L3007" i="9"/>
  <c r="L3008" i="9"/>
  <c r="L3009" i="9"/>
  <c r="L3010" i="9"/>
  <c r="L3011" i="9"/>
  <c r="L3012" i="9"/>
  <c r="L3013" i="9"/>
  <c r="L3014" i="9"/>
  <c r="L3015" i="9"/>
  <c r="L3016" i="9"/>
  <c r="L3017" i="9"/>
  <c r="L3018" i="9"/>
  <c r="L3019" i="9"/>
  <c r="L3020" i="9"/>
  <c r="L3021" i="9"/>
  <c r="L3022" i="9"/>
  <c r="L3023" i="9"/>
  <c r="L3024" i="9"/>
  <c r="L3025" i="9"/>
  <c r="L3026" i="9"/>
  <c r="L3027" i="9"/>
  <c r="L3028" i="9"/>
  <c r="L3029" i="9"/>
  <c r="L3030" i="9"/>
  <c r="L3031" i="9"/>
  <c r="L3032" i="9"/>
  <c r="L3033" i="9"/>
  <c r="L3034" i="9"/>
  <c r="L3035" i="9"/>
  <c r="L3036" i="9"/>
  <c r="L3037" i="9"/>
  <c r="L3038" i="9"/>
  <c r="L3039" i="9"/>
  <c r="L3040" i="9"/>
  <c r="L3041" i="9"/>
  <c r="L3042" i="9"/>
  <c r="L3043" i="9"/>
  <c r="L3044" i="9"/>
  <c r="L3045" i="9"/>
  <c r="L3046" i="9"/>
  <c r="L3047" i="9"/>
  <c r="L3048" i="9"/>
  <c r="L3049" i="9"/>
  <c r="L3050" i="9"/>
  <c r="L3051" i="9"/>
  <c r="L3052" i="9"/>
  <c r="L3053" i="9"/>
  <c r="L3054" i="9"/>
  <c r="L3055" i="9"/>
  <c r="L3056" i="9"/>
  <c r="L3057" i="9"/>
  <c r="L3058" i="9"/>
  <c r="L3059" i="9"/>
  <c r="L3060" i="9"/>
  <c r="L3061" i="9"/>
  <c r="L3062" i="9"/>
  <c r="L3063" i="9"/>
  <c r="L3064" i="9"/>
  <c r="L3065" i="9"/>
  <c r="L3066" i="9"/>
  <c r="L3067" i="9"/>
  <c r="L3068" i="9"/>
  <c r="L3069" i="9"/>
  <c r="L3070" i="9"/>
  <c r="L3071" i="9"/>
  <c r="L3072" i="9"/>
  <c r="L3073" i="9"/>
  <c r="L3074" i="9"/>
  <c r="L3075" i="9"/>
  <c r="L3076" i="9"/>
  <c r="L3077" i="9"/>
  <c r="L3078" i="9"/>
  <c r="L3079" i="9"/>
  <c r="L3080" i="9"/>
  <c r="L3081" i="9"/>
  <c r="L3082" i="9"/>
  <c r="L3083" i="9"/>
  <c r="L3084" i="9"/>
  <c r="L3085" i="9"/>
  <c r="L3086" i="9"/>
  <c r="L3087" i="9"/>
  <c r="L3088" i="9"/>
  <c r="L3089" i="9"/>
  <c r="L3090" i="9"/>
  <c r="L3091" i="9"/>
  <c r="L3092" i="9"/>
  <c r="L3093" i="9"/>
  <c r="L3094" i="9"/>
  <c r="L3095" i="9"/>
  <c r="L3096" i="9"/>
  <c r="L3097" i="9"/>
  <c r="L3098" i="9"/>
  <c r="L3099" i="9"/>
  <c r="L3100" i="9"/>
  <c r="L3101" i="9"/>
  <c r="L3102" i="9"/>
  <c r="L3103" i="9"/>
  <c r="L3104" i="9"/>
  <c r="L3105" i="9"/>
  <c r="L3106" i="9"/>
  <c r="L3107" i="9"/>
  <c r="L3108" i="9"/>
  <c r="L3109" i="9"/>
  <c r="L3110" i="9"/>
  <c r="L3111" i="9"/>
  <c r="L3112" i="9"/>
  <c r="L3113" i="9"/>
  <c r="L3114" i="9"/>
  <c r="L3115" i="9"/>
  <c r="L3116" i="9"/>
  <c r="K40" i="8" l="1" a="1"/>
  <c r="K40" i="8" s="1"/>
  <c r="M41" i="8"/>
  <c r="T10" i="13"/>
  <c r="Q10" i="8"/>
  <c r="T7" i="13"/>
  <c r="Q7" i="8"/>
  <c r="Z13" i="13"/>
  <c r="Y13" i="8"/>
  <c r="M2" i="8"/>
  <c r="Q2" i="13"/>
  <c r="U3" i="8"/>
  <c r="W3" i="13"/>
  <c r="Z14" i="13"/>
  <c r="Y14" i="8"/>
  <c r="Z12" i="13"/>
  <c r="Y12" i="8"/>
  <c r="Z11" i="13"/>
  <c r="Y11" i="8"/>
  <c r="M16" i="8"/>
  <c r="Q16" i="13"/>
  <c r="M8" i="8"/>
  <c r="Q8" i="13"/>
  <c r="T9" i="13"/>
  <c r="Q9" i="8"/>
  <c r="T6" i="13"/>
  <c r="Q6" i="8"/>
  <c r="T8" i="13"/>
  <c r="Q8" i="8"/>
  <c r="T5" i="13"/>
  <c r="Q5" i="8"/>
  <c r="Z20" i="13"/>
  <c r="Y20" i="8"/>
  <c r="Z15" i="13"/>
  <c r="Y15" i="8"/>
  <c r="Z3" i="13"/>
  <c r="Y3" i="8"/>
  <c r="Z8" i="13"/>
  <c r="Y8" i="8"/>
  <c r="M25" i="8"/>
  <c r="Q25" i="13"/>
  <c r="M21" i="8"/>
  <c r="Q21" i="13"/>
  <c r="Q53" i="13" s="1"/>
  <c r="M15" i="8"/>
  <c r="Q15" i="13"/>
  <c r="M7" i="8"/>
  <c r="Q7" i="13"/>
  <c r="Q39" i="13" s="1"/>
  <c r="U5" i="8"/>
  <c r="W5" i="13"/>
  <c r="U4" i="8"/>
  <c r="W4" i="13"/>
  <c r="T35" i="13"/>
  <c r="T4" i="13"/>
  <c r="Q4" i="8"/>
  <c r="Z6" i="13"/>
  <c r="Y6" i="8"/>
  <c r="Z7" i="13"/>
  <c r="Y7" i="8"/>
  <c r="Q20" i="13"/>
  <c r="Q52" i="13" s="1"/>
  <c r="M20" i="8"/>
  <c r="M19" i="8"/>
  <c r="Q19" i="13"/>
  <c r="U13" i="8"/>
  <c r="W13" i="13"/>
  <c r="U11" i="8"/>
  <c r="W11" i="13"/>
  <c r="U8" i="8"/>
  <c r="W8" i="13"/>
  <c r="Q2" i="8"/>
  <c r="T2" i="13"/>
  <c r="Z2" i="13"/>
  <c r="Z4" i="13"/>
  <c r="Y4" i="8"/>
  <c r="M27" i="8"/>
  <c r="Q27" i="13"/>
  <c r="M13" i="8"/>
  <c r="Q13" i="13"/>
  <c r="M5" i="8"/>
  <c r="Q5" i="13"/>
  <c r="U12" i="8"/>
  <c r="W12" i="13"/>
  <c r="U10" i="8"/>
  <c r="W10" i="13"/>
  <c r="U7" i="8"/>
  <c r="W7" i="13"/>
  <c r="Z5" i="13"/>
  <c r="Y5" i="8"/>
  <c r="M26" i="8"/>
  <c r="Q26" i="13"/>
  <c r="M22" i="8"/>
  <c r="Q22" i="13"/>
  <c r="M12" i="8"/>
  <c r="Q12" i="13"/>
  <c r="M4" i="8"/>
  <c r="Q4" i="13"/>
  <c r="U6" i="8"/>
  <c r="W6" i="13"/>
  <c r="W2" i="13"/>
  <c r="U2" i="8"/>
  <c r="Q11" i="8"/>
  <c r="T11" i="13"/>
  <c r="Z16" i="13"/>
  <c r="Y16" i="8"/>
  <c r="Z10" i="13"/>
  <c r="Y10" i="8"/>
  <c r="Z18" i="13"/>
  <c r="Y18" i="8"/>
  <c r="Q18" i="13"/>
  <c r="M18" i="8"/>
  <c r="M11" i="8"/>
  <c r="Q11" i="13"/>
  <c r="M9" i="8"/>
  <c r="Q9" i="13"/>
  <c r="M3" i="8"/>
  <c r="Q3" i="13"/>
  <c r="Z19" i="13"/>
  <c r="Y19" i="8"/>
  <c r="Z9" i="13"/>
  <c r="Y9" i="8"/>
  <c r="Z17" i="13"/>
  <c r="Y17" i="8"/>
  <c r="M17" i="8"/>
  <c r="Q17" i="13"/>
  <c r="M10" i="8"/>
  <c r="Q10" i="13"/>
  <c r="U9" i="8"/>
  <c r="W9" i="13"/>
  <c r="L24" i="8"/>
  <c r="L14" i="8"/>
  <c r="L23" i="8"/>
  <c r="L6" i="8"/>
  <c r="N8" i="13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N90" i="13" s="1"/>
  <c r="N91" i="13" s="1"/>
  <c r="N92" i="13" s="1"/>
  <c r="N93" i="13" s="1"/>
  <c r="N94" i="13" s="1"/>
  <c r="N95" i="13" s="1"/>
  <c r="N96" i="13" s="1"/>
  <c r="N97" i="13" s="1"/>
  <c r="N98" i="13" s="1"/>
  <c r="N99" i="13" s="1"/>
  <c r="N100" i="13" s="1"/>
  <c r="N101" i="13" s="1"/>
  <c r="N102" i="13" s="1"/>
  <c r="N103" i="13" s="1"/>
  <c r="N104" i="13" s="1"/>
  <c r="N105" i="13" s="1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N132" i="13" s="1"/>
  <c r="N133" i="13" s="1"/>
  <c r="N134" i="13" s="1"/>
  <c r="N135" i="13" s="1"/>
  <c r="N136" i="13" s="1"/>
  <c r="N137" i="13" s="1"/>
  <c r="N138" i="13" s="1"/>
  <c r="N139" i="13" s="1"/>
  <c r="N140" i="13" s="1"/>
  <c r="N141" i="13" s="1"/>
  <c r="N142" i="13" s="1"/>
  <c r="N143" i="13" s="1"/>
  <c r="N144" i="13" s="1"/>
  <c r="N145" i="13" s="1"/>
  <c r="N146" i="13" s="1"/>
  <c r="N147" i="13" s="1"/>
  <c r="N148" i="13" s="1"/>
  <c r="N149" i="13" s="1"/>
  <c r="N150" i="13" s="1"/>
  <c r="N151" i="13" s="1"/>
  <c r="N152" i="13" s="1"/>
  <c r="N153" i="13" s="1"/>
  <c r="N154" i="13" s="1"/>
  <c r="N155" i="13" s="1"/>
  <c r="N156" i="13" s="1"/>
  <c r="N157" i="13" s="1"/>
  <c r="N158" i="13" s="1"/>
  <c r="N159" i="13" s="1"/>
  <c r="N160" i="13" s="1"/>
  <c r="N161" i="13" s="1"/>
  <c r="N162" i="13" s="1"/>
  <c r="N163" i="13" s="1"/>
  <c r="N164" i="13" s="1"/>
  <c r="N165" i="13" s="1"/>
  <c r="N166" i="13" s="1"/>
  <c r="N167" i="13" s="1"/>
  <c r="N168" i="13" s="1"/>
  <c r="N169" i="13" s="1"/>
  <c r="N170" i="13" s="1"/>
  <c r="N171" i="13" s="1"/>
  <c r="N172" i="13" s="1"/>
  <c r="N173" i="13" s="1"/>
  <c r="N174" i="13" s="1"/>
  <c r="N175" i="13" s="1"/>
  <c r="N176" i="13" s="1"/>
  <c r="N177" i="13" s="1"/>
  <c r="N178" i="13" s="1"/>
  <c r="N179" i="13" s="1"/>
  <c r="N180" i="13" s="1"/>
  <c r="N181" i="13" s="1"/>
  <c r="N182" i="13" s="1"/>
  <c r="N183" i="13" s="1"/>
  <c r="N184" i="13" s="1"/>
  <c r="N185" i="13" s="1"/>
  <c r="N186" i="13" s="1"/>
  <c r="N187" i="13" s="1"/>
  <c r="N188" i="13" s="1"/>
  <c r="N189" i="13" s="1"/>
  <c r="N190" i="13" s="1"/>
  <c r="N191" i="13" s="1"/>
  <c r="N192" i="13" s="1"/>
  <c r="N193" i="13" s="1"/>
  <c r="N194" i="13" s="1"/>
  <c r="N195" i="13" s="1"/>
  <c r="N196" i="13" s="1"/>
  <c r="N197" i="13" s="1"/>
  <c r="N198" i="13" s="1"/>
  <c r="N199" i="13" s="1"/>
  <c r="N200" i="13" s="1"/>
  <c r="N201" i="13" s="1"/>
  <c r="N202" i="13" s="1"/>
  <c r="N203" i="13" s="1"/>
  <c r="N204" i="13" s="1"/>
  <c r="N205" i="13" s="1"/>
  <c r="N206" i="13" s="1"/>
  <c r="N207" i="13" s="1"/>
  <c r="N208" i="13" s="1"/>
  <c r="N209" i="13" s="1"/>
  <c r="N210" i="13" s="1"/>
  <c r="N211" i="13" s="1"/>
  <c r="N212" i="13" s="1"/>
  <c r="N213" i="13" s="1"/>
  <c r="N214" i="13" s="1"/>
  <c r="N215" i="13" s="1"/>
  <c r="N216" i="13" s="1"/>
  <c r="N217" i="13" s="1"/>
  <c r="N218" i="13" s="1"/>
  <c r="N219" i="13" s="1"/>
  <c r="N220" i="13" s="1"/>
  <c r="N221" i="13" s="1"/>
  <c r="N222" i="13" s="1"/>
  <c r="N223" i="13" s="1"/>
  <c r="N224" i="13" s="1"/>
  <c r="N225" i="13" s="1"/>
  <c r="N226" i="13" s="1"/>
  <c r="N227" i="13" s="1"/>
  <c r="N228" i="13" s="1"/>
  <c r="N229" i="13" s="1"/>
  <c r="N230" i="13" s="1"/>
  <c r="N231" i="13" s="1"/>
  <c r="N232" i="13" s="1"/>
  <c r="N233" i="13" s="1"/>
  <c r="N234" i="13" s="1"/>
  <c r="N235" i="13" s="1"/>
  <c r="N236" i="13" s="1"/>
  <c r="N237" i="13" s="1"/>
  <c r="N238" i="13" s="1"/>
  <c r="N239" i="13" s="1"/>
  <c r="N240" i="13" s="1"/>
  <c r="N241" i="13" s="1"/>
  <c r="N242" i="13" s="1"/>
  <c r="N243" i="13" s="1"/>
  <c r="N244" i="13" s="1"/>
  <c r="N245" i="13" s="1"/>
  <c r="N246" i="13" s="1"/>
  <c r="N247" i="13" s="1"/>
  <c r="N248" i="13" s="1"/>
  <c r="N249" i="13" s="1"/>
  <c r="N250" i="13" s="1"/>
  <c r="N251" i="13" s="1"/>
  <c r="N252" i="13" s="1"/>
  <c r="N253" i="13" s="1"/>
  <c r="N254" i="13" s="1"/>
  <c r="N255" i="13" s="1"/>
  <c r="N256" i="13" s="1"/>
  <c r="N257" i="13" s="1"/>
  <c r="N258" i="13" s="1"/>
  <c r="N259" i="13" s="1"/>
  <c r="N260" i="13" s="1"/>
  <c r="N261" i="13" s="1"/>
  <c r="N262" i="13" s="1"/>
  <c r="N263" i="13" s="1"/>
  <c r="N264" i="13" s="1"/>
  <c r="N265" i="13" s="1"/>
  <c r="N266" i="13" s="1"/>
  <c r="N267" i="13" s="1"/>
  <c r="N268" i="13" s="1"/>
  <c r="N269" i="13" s="1"/>
  <c r="N270" i="13" s="1"/>
  <c r="N271" i="13" s="1"/>
  <c r="N272" i="13" s="1"/>
  <c r="N273" i="13" s="1"/>
  <c r="N274" i="13" s="1"/>
  <c r="N275" i="13" s="1"/>
  <c r="N276" i="13" s="1"/>
  <c r="N277" i="13" s="1"/>
  <c r="N278" i="13" s="1"/>
  <c r="N279" i="13" s="1"/>
  <c r="N280" i="13" s="1"/>
  <c r="N281" i="13" s="1"/>
  <c r="N282" i="13" s="1"/>
  <c r="N283" i="13" s="1"/>
  <c r="N284" i="13" s="1"/>
  <c r="N285" i="13" s="1"/>
  <c r="N286" i="13" s="1"/>
  <c r="N287" i="13" s="1"/>
  <c r="N288" i="13" s="1"/>
  <c r="N289" i="13" s="1"/>
  <c r="N290" i="13" s="1"/>
  <c r="N291" i="13" s="1"/>
  <c r="N292" i="13" s="1"/>
  <c r="N293" i="13" s="1"/>
  <c r="N294" i="13" s="1"/>
  <c r="N295" i="13" s="1"/>
  <c r="N296" i="13" s="1"/>
  <c r="N297" i="13" s="1"/>
  <c r="N298" i="13" s="1"/>
  <c r="N299" i="13" s="1"/>
  <c r="N300" i="13" s="1"/>
  <c r="N301" i="13" s="1"/>
  <c r="N302" i="13" s="1"/>
  <c r="N303" i="13" s="1"/>
  <c r="N304" i="13" s="1"/>
  <c r="N305" i="13" s="1"/>
  <c r="N306" i="13" s="1"/>
  <c r="N307" i="13" s="1"/>
  <c r="N308" i="13" s="1"/>
  <c r="N309" i="13" s="1"/>
  <c r="N310" i="13" s="1"/>
  <c r="N311" i="13" s="1"/>
  <c r="N312" i="13" s="1"/>
  <c r="N313" i="13" s="1"/>
  <c r="N314" i="13" s="1"/>
  <c r="N315" i="13" s="1"/>
  <c r="N316" i="13" s="1"/>
  <c r="N317" i="13" s="1"/>
  <c r="N318" i="13" s="1"/>
  <c r="N319" i="13" s="1"/>
  <c r="N320" i="13" s="1"/>
  <c r="N321" i="13" s="1"/>
  <c r="N322" i="13" s="1"/>
  <c r="N323" i="13" s="1"/>
  <c r="N324" i="13" s="1"/>
  <c r="N325" i="13" s="1"/>
  <c r="N326" i="13" s="1"/>
  <c r="N327" i="13" s="1"/>
  <c r="N328" i="13" s="1"/>
  <c r="N329" i="13" s="1"/>
  <c r="N330" i="13" s="1"/>
  <c r="N331" i="13" s="1"/>
  <c r="N332" i="13" s="1"/>
  <c r="N333" i="13" s="1"/>
  <c r="N334" i="13" s="1"/>
  <c r="N335" i="13" s="1"/>
  <c r="N336" i="13" s="1"/>
  <c r="N337" i="13" s="1"/>
  <c r="N338" i="13" s="1"/>
  <c r="N339" i="13" s="1"/>
  <c r="N340" i="13" s="1"/>
  <c r="N341" i="13" s="1"/>
  <c r="N342" i="13" s="1"/>
  <c r="N343" i="13" s="1"/>
  <c r="N344" i="13" s="1"/>
  <c r="N345" i="13" s="1"/>
  <c r="N346" i="13" s="1"/>
  <c r="N347" i="13" s="1"/>
  <c r="N348" i="13" s="1"/>
  <c r="N349" i="13" s="1"/>
  <c r="N350" i="13" s="1"/>
  <c r="N351" i="13" s="1"/>
  <c r="N352" i="13" s="1"/>
  <c r="N353" i="13" s="1"/>
  <c r="N354" i="13" s="1"/>
  <c r="N355" i="13" s="1"/>
  <c r="N356" i="13" s="1"/>
  <c r="N357" i="13" s="1"/>
  <c r="N358" i="13" s="1"/>
  <c r="N359" i="13" s="1"/>
  <c r="N360" i="13" s="1"/>
  <c r="N361" i="13" s="1"/>
  <c r="N362" i="13" s="1"/>
  <c r="N363" i="13" s="1"/>
  <c r="N364" i="13" s="1"/>
  <c r="N365" i="13" s="1"/>
  <c r="N366" i="13" s="1"/>
  <c r="N367" i="13" s="1"/>
  <c r="N368" i="13" s="1"/>
  <c r="N369" i="13" s="1"/>
  <c r="N370" i="13" s="1"/>
  <c r="N371" i="13" s="1"/>
  <c r="N372" i="13" s="1"/>
  <c r="N373" i="13" s="1"/>
  <c r="N374" i="13" s="1"/>
  <c r="N375" i="13" s="1"/>
  <c r="N376" i="13" s="1"/>
  <c r="N377" i="13" s="1"/>
  <c r="N378" i="13" s="1"/>
  <c r="N379" i="13" s="1"/>
  <c r="N380" i="13" s="1"/>
  <c r="N381" i="13" s="1"/>
  <c r="N382" i="13" s="1"/>
  <c r="N383" i="13" s="1"/>
  <c r="N384" i="13" s="1"/>
  <c r="N385" i="13" s="1"/>
  <c r="N386" i="13" s="1"/>
  <c r="N387" i="13" s="1"/>
  <c r="N388" i="13" s="1"/>
  <c r="N389" i="13" s="1"/>
  <c r="N390" i="13" s="1"/>
  <c r="N391" i="13" s="1"/>
  <c r="N392" i="13" s="1"/>
  <c r="N393" i="13" s="1"/>
  <c r="N394" i="13" s="1"/>
  <c r="N395" i="13" s="1"/>
  <c r="N396" i="13" s="1"/>
  <c r="N397" i="13" s="1"/>
  <c r="N398" i="13" s="1"/>
  <c r="N399" i="13" s="1"/>
  <c r="N400" i="13" s="1"/>
  <c r="N401" i="13" s="1"/>
  <c r="N402" i="13" s="1"/>
  <c r="N403" i="13" s="1"/>
  <c r="N404" i="13" s="1"/>
  <c r="N405" i="13" s="1"/>
  <c r="N406" i="13" s="1"/>
  <c r="N407" i="13" s="1"/>
  <c r="N408" i="13" s="1"/>
  <c r="N409" i="13" s="1"/>
  <c r="N410" i="13" s="1"/>
  <c r="N411" i="13" s="1"/>
  <c r="N412" i="13" s="1"/>
  <c r="N413" i="13" s="1"/>
  <c r="N414" i="13" s="1"/>
  <c r="N415" i="13" s="1"/>
  <c r="N416" i="13" s="1"/>
  <c r="N417" i="13" s="1"/>
  <c r="N418" i="13" s="1"/>
  <c r="N419" i="13" s="1"/>
  <c r="N420" i="13" s="1"/>
  <c r="N421" i="13" s="1"/>
  <c r="N422" i="13" s="1"/>
  <c r="N423" i="13" s="1"/>
  <c r="N424" i="13" s="1"/>
  <c r="N425" i="13" s="1"/>
  <c r="N426" i="13" s="1"/>
  <c r="N427" i="13" s="1"/>
  <c r="N428" i="13" s="1"/>
  <c r="N429" i="13" s="1"/>
  <c r="N430" i="13" s="1"/>
  <c r="N431" i="13" s="1"/>
  <c r="N432" i="13" s="1"/>
  <c r="N433" i="13" s="1"/>
  <c r="N434" i="13" s="1"/>
  <c r="N435" i="13" s="1"/>
  <c r="N436" i="13" s="1"/>
  <c r="N437" i="13" s="1"/>
  <c r="N438" i="13" s="1"/>
  <c r="N439" i="13" s="1"/>
  <c r="N440" i="13" s="1"/>
  <c r="N441" i="13" s="1"/>
  <c r="N442" i="13" s="1"/>
  <c r="N443" i="13" s="1"/>
  <c r="N444" i="13" s="1"/>
  <c r="N445" i="13" s="1"/>
  <c r="N446" i="13" s="1"/>
  <c r="N447" i="13" s="1"/>
  <c r="N448" i="13" s="1"/>
  <c r="N449" i="13" s="1"/>
  <c r="N450" i="13" s="1"/>
  <c r="N451" i="13" s="1"/>
  <c r="N452" i="13" s="1"/>
  <c r="N453" i="13" s="1"/>
  <c r="N454" i="13" s="1"/>
  <c r="N455" i="13" s="1"/>
  <c r="N456" i="13" s="1"/>
  <c r="N457" i="13" s="1"/>
  <c r="N458" i="13" s="1"/>
  <c r="N459" i="13" s="1"/>
  <c r="N460" i="13" s="1"/>
  <c r="N461" i="13" s="1"/>
  <c r="N462" i="13" s="1"/>
  <c r="N463" i="13" s="1"/>
  <c r="N464" i="13" s="1"/>
  <c r="N465" i="13" s="1"/>
  <c r="N466" i="13" s="1"/>
  <c r="N467" i="13" s="1"/>
  <c r="N468" i="13" s="1"/>
  <c r="N469" i="13" s="1"/>
  <c r="N470" i="13" s="1"/>
  <c r="N471" i="13" s="1"/>
  <c r="N472" i="13" s="1"/>
  <c r="N473" i="13" s="1"/>
  <c r="N474" i="13" s="1"/>
  <c r="N475" i="13" s="1"/>
  <c r="N476" i="13" s="1"/>
  <c r="N477" i="13" s="1"/>
  <c r="N478" i="13" s="1"/>
  <c r="N479" i="13" s="1"/>
  <c r="N480" i="13" s="1"/>
  <c r="N481" i="13" s="1"/>
  <c r="N482" i="13" s="1"/>
  <c r="N483" i="13" s="1"/>
  <c r="N484" i="13" s="1"/>
  <c r="N485" i="13" s="1"/>
  <c r="N486" i="13" s="1"/>
  <c r="N487" i="13" s="1"/>
  <c r="N488" i="13" s="1"/>
  <c r="N489" i="13" s="1"/>
  <c r="N490" i="13" s="1"/>
  <c r="N491" i="13" s="1"/>
  <c r="N492" i="13" s="1"/>
  <c r="N493" i="13" s="1"/>
  <c r="N494" i="13" s="1"/>
  <c r="N495" i="13" s="1"/>
  <c r="N496" i="13" s="1"/>
  <c r="N497" i="13" s="1"/>
  <c r="N498" i="13" s="1"/>
  <c r="N499" i="13" s="1"/>
  <c r="N500" i="13" s="1"/>
  <c r="N501" i="13" s="1"/>
  <c r="N502" i="13" s="1"/>
  <c r="N503" i="13" s="1"/>
  <c r="N504" i="13" s="1"/>
  <c r="N505" i="13" s="1"/>
  <c r="N506" i="13" s="1"/>
  <c r="N507" i="13" s="1"/>
  <c r="N508" i="13" s="1"/>
  <c r="N509" i="13" s="1"/>
  <c r="N510" i="13" s="1"/>
  <c r="N511" i="13" s="1"/>
  <c r="N512" i="13" s="1"/>
  <c r="N513" i="13" s="1"/>
  <c r="N514" i="13" s="1"/>
  <c r="N515" i="13" s="1"/>
  <c r="N516" i="13" s="1"/>
  <c r="N517" i="13" s="1"/>
  <c r="N518" i="13" s="1"/>
  <c r="N519" i="13" s="1"/>
  <c r="N520" i="13" s="1"/>
  <c r="N521" i="13" s="1"/>
  <c r="N522" i="13" s="1"/>
  <c r="N523" i="13" s="1"/>
  <c r="N524" i="13" s="1"/>
  <c r="N525" i="13" s="1"/>
  <c r="N526" i="13" s="1"/>
  <c r="N527" i="13" s="1"/>
  <c r="J8" i="13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J95" i="13" s="1"/>
  <c r="J96" i="13" s="1"/>
  <c r="J97" i="13" s="1"/>
  <c r="J98" i="13" s="1"/>
  <c r="J99" i="13" s="1"/>
  <c r="J100" i="13" s="1"/>
  <c r="J101" i="13" s="1"/>
  <c r="J102" i="13" s="1"/>
  <c r="J103" i="13" s="1"/>
  <c r="J104" i="13" s="1"/>
  <c r="J105" i="13" s="1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19" i="13" s="1"/>
  <c r="J120" i="13" s="1"/>
  <c r="J121" i="13" s="1"/>
  <c r="J122" i="13" s="1"/>
  <c r="J123" i="13" s="1"/>
  <c r="J124" i="13" s="1"/>
  <c r="J125" i="13" s="1"/>
  <c r="J126" i="13" s="1"/>
  <c r="J127" i="13" s="1"/>
  <c r="J128" i="13" s="1"/>
  <c r="J129" i="13" s="1"/>
  <c r="J130" i="13" s="1"/>
  <c r="J131" i="13" s="1"/>
  <c r="J132" i="13" s="1"/>
  <c r="J133" i="13" s="1"/>
  <c r="J134" i="13" s="1"/>
  <c r="J135" i="13" s="1"/>
  <c r="J136" i="13" s="1"/>
  <c r="J137" i="13" s="1"/>
  <c r="J138" i="13" s="1"/>
  <c r="J139" i="13" s="1"/>
  <c r="J140" i="13" s="1"/>
  <c r="J141" i="13" s="1"/>
  <c r="J142" i="13" s="1"/>
  <c r="J143" i="13" s="1"/>
  <c r="J144" i="13" s="1"/>
  <c r="J145" i="13" s="1"/>
  <c r="J146" i="13" s="1"/>
  <c r="J147" i="13" s="1"/>
  <c r="J148" i="13" s="1"/>
  <c r="J149" i="13" s="1"/>
  <c r="J150" i="13" s="1"/>
  <c r="J151" i="13" s="1"/>
  <c r="J152" i="13" s="1"/>
  <c r="J153" i="13" s="1"/>
  <c r="J154" i="13" s="1"/>
  <c r="J155" i="13" s="1"/>
  <c r="J156" i="13" s="1"/>
  <c r="J157" i="13" s="1"/>
  <c r="J158" i="13" s="1"/>
  <c r="J159" i="13" s="1"/>
  <c r="J160" i="13" s="1"/>
  <c r="J161" i="13" s="1"/>
  <c r="J162" i="13" s="1"/>
  <c r="J163" i="13" s="1"/>
  <c r="J164" i="13" s="1"/>
  <c r="J165" i="13" s="1"/>
  <c r="J166" i="13" s="1"/>
  <c r="J167" i="13" s="1"/>
  <c r="J168" i="13" s="1"/>
  <c r="J169" i="13" s="1"/>
  <c r="J170" i="13" s="1"/>
  <c r="J171" i="13" s="1"/>
  <c r="J172" i="13" s="1"/>
  <c r="J173" i="13" s="1"/>
  <c r="J174" i="13" s="1"/>
  <c r="J175" i="13" s="1"/>
  <c r="J176" i="13" s="1"/>
  <c r="J177" i="13" s="1"/>
  <c r="J178" i="13" s="1"/>
  <c r="J179" i="13" s="1"/>
  <c r="J180" i="13" s="1"/>
  <c r="J181" i="13" s="1"/>
  <c r="J182" i="13" s="1"/>
  <c r="J183" i="13" s="1"/>
  <c r="J184" i="13" s="1"/>
  <c r="J185" i="13" s="1"/>
  <c r="J186" i="13" s="1"/>
  <c r="J187" i="13" s="1"/>
  <c r="J188" i="13" s="1"/>
  <c r="J189" i="13" s="1"/>
  <c r="J190" i="13" s="1"/>
  <c r="J191" i="13" s="1"/>
  <c r="J192" i="13" s="1"/>
  <c r="J193" i="13" s="1"/>
  <c r="J194" i="13" s="1"/>
  <c r="J195" i="13" s="1"/>
  <c r="J196" i="13" s="1"/>
  <c r="J197" i="13" s="1"/>
  <c r="J198" i="13" s="1"/>
  <c r="J199" i="13" s="1"/>
  <c r="J200" i="13" s="1"/>
  <c r="J201" i="13" s="1"/>
  <c r="J202" i="13" s="1"/>
  <c r="J203" i="13" s="1"/>
  <c r="J204" i="13" s="1"/>
  <c r="J205" i="13" s="1"/>
  <c r="J206" i="13" s="1"/>
  <c r="J207" i="13" s="1"/>
  <c r="J208" i="13" s="1"/>
  <c r="J209" i="13" s="1"/>
  <c r="J210" i="13" s="1"/>
  <c r="J211" i="13" s="1"/>
  <c r="J212" i="13" s="1"/>
  <c r="J213" i="13" s="1"/>
  <c r="J214" i="13" s="1"/>
  <c r="J215" i="13" s="1"/>
  <c r="J216" i="13" s="1"/>
  <c r="J217" i="13" s="1"/>
  <c r="J218" i="13" s="1"/>
  <c r="J219" i="13" s="1"/>
  <c r="J220" i="13" s="1"/>
  <c r="J221" i="13" s="1"/>
  <c r="J222" i="13" s="1"/>
  <c r="J223" i="13" s="1"/>
  <c r="J224" i="13" s="1"/>
  <c r="J225" i="13" s="1"/>
  <c r="J226" i="13" s="1"/>
  <c r="J227" i="13" s="1"/>
  <c r="J228" i="13" s="1"/>
  <c r="J229" i="13" s="1"/>
  <c r="J230" i="13" s="1"/>
  <c r="J231" i="13" s="1"/>
  <c r="J232" i="13" s="1"/>
  <c r="J233" i="13" s="1"/>
  <c r="J234" i="13" s="1"/>
  <c r="J235" i="13" s="1"/>
  <c r="J236" i="13" s="1"/>
  <c r="J237" i="13" s="1"/>
  <c r="J238" i="13" s="1"/>
  <c r="J239" i="13" s="1"/>
  <c r="J240" i="13" s="1"/>
  <c r="J241" i="13" s="1"/>
  <c r="J242" i="13" s="1"/>
  <c r="J243" i="13" s="1"/>
  <c r="J244" i="13" s="1"/>
  <c r="J245" i="13" s="1"/>
  <c r="J246" i="13" s="1"/>
  <c r="J247" i="13" s="1"/>
  <c r="J248" i="13" s="1"/>
  <c r="J249" i="13" s="1"/>
  <c r="J250" i="13" s="1"/>
  <c r="J251" i="13" s="1"/>
  <c r="J252" i="13" s="1"/>
  <c r="J253" i="13" s="1"/>
  <c r="J254" i="13" s="1"/>
  <c r="J255" i="13" s="1"/>
  <c r="J256" i="13" s="1"/>
  <c r="J257" i="13" s="1"/>
  <c r="J258" i="13" s="1"/>
  <c r="J259" i="13" s="1"/>
  <c r="J260" i="13" s="1"/>
  <c r="J261" i="13" s="1"/>
  <c r="J262" i="13" s="1"/>
  <c r="J263" i="13" s="1"/>
  <c r="J264" i="13" s="1"/>
  <c r="J265" i="13" s="1"/>
  <c r="J266" i="13" s="1"/>
  <c r="J267" i="13" s="1"/>
  <c r="J268" i="13" s="1"/>
  <c r="J269" i="13" s="1"/>
  <c r="J270" i="13" s="1"/>
  <c r="J271" i="13" s="1"/>
  <c r="J272" i="13" s="1"/>
  <c r="J273" i="13" s="1"/>
  <c r="J274" i="13" s="1"/>
  <c r="J275" i="13" s="1"/>
  <c r="J276" i="13" s="1"/>
  <c r="J277" i="13" s="1"/>
  <c r="J278" i="13" s="1"/>
  <c r="J279" i="13" s="1"/>
  <c r="J280" i="13" s="1"/>
  <c r="J281" i="13" s="1"/>
  <c r="J282" i="13" s="1"/>
  <c r="J283" i="13" s="1"/>
  <c r="J284" i="13" s="1"/>
  <c r="J285" i="13" s="1"/>
  <c r="J286" i="13" s="1"/>
  <c r="J287" i="13" s="1"/>
  <c r="J288" i="13" s="1"/>
  <c r="J289" i="13" s="1"/>
  <c r="J290" i="13" s="1"/>
  <c r="J291" i="13" s="1"/>
  <c r="J292" i="13" s="1"/>
  <c r="J293" i="13" s="1"/>
  <c r="J294" i="13" s="1"/>
  <c r="J295" i="13" s="1"/>
  <c r="J296" i="13" s="1"/>
  <c r="J297" i="13" s="1"/>
  <c r="J298" i="13" s="1"/>
  <c r="J299" i="13" s="1"/>
  <c r="J300" i="13" s="1"/>
  <c r="J301" i="13" s="1"/>
  <c r="J302" i="13" s="1"/>
  <c r="J303" i="13" s="1"/>
  <c r="J304" i="13" s="1"/>
  <c r="J305" i="13" s="1"/>
  <c r="J306" i="13" s="1"/>
  <c r="J307" i="13" s="1"/>
  <c r="J308" i="13" s="1"/>
  <c r="J309" i="13" s="1"/>
  <c r="J310" i="13" s="1"/>
  <c r="J311" i="13" s="1"/>
  <c r="J312" i="13" s="1"/>
  <c r="J313" i="13" s="1"/>
  <c r="J314" i="13" s="1"/>
  <c r="J315" i="13" s="1"/>
  <c r="J316" i="13" s="1"/>
  <c r="J317" i="13" s="1"/>
  <c r="J318" i="13" s="1"/>
  <c r="J319" i="13" s="1"/>
  <c r="J320" i="13" s="1"/>
  <c r="J321" i="13" s="1"/>
  <c r="J322" i="13" s="1"/>
  <c r="J323" i="13" s="1"/>
  <c r="J324" i="13" s="1"/>
  <c r="J325" i="13" s="1"/>
  <c r="J326" i="13" s="1"/>
  <c r="J327" i="13" s="1"/>
  <c r="J328" i="13" s="1"/>
  <c r="J329" i="13" s="1"/>
  <c r="J330" i="13" s="1"/>
  <c r="J331" i="13" s="1"/>
  <c r="J332" i="13" s="1"/>
  <c r="J333" i="13" s="1"/>
  <c r="J334" i="13" s="1"/>
  <c r="J335" i="13" s="1"/>
  <c r="J336" i="13" s="1"/>
  <c r="J337" i="13" s="1"/>
  <c r="J338" i="13" s="1"/>
  <c r="J339" i="13" s="1"/>
  <c r="J340" i="13" s="1"/>
  <c r="J341" i="13" s="1"/>
  <c r="J342" i="13" s="1"/>
  <c r="J343" i="13" s="1"/>
  <c r="J344" i="13" s="1"/>
  <c r="J345" i="13" s="1"/>
  <c r="J346" i="13" s="1"/>
  <c r="J347" i="13" s="1"/>
  <c r="J348" i="13" s="1"/>
  <c r="J349" i="13" s="1"/>
  <c r="J350" i="13" s="1"/>
  <c r="J351" i="13" s="1"/>
  <c r="J352" i="13" s="1"/>
  <c r="J353" i="13" s="1"/>
  <c r="J354" i="13" s="1"/>
  <c r="J355" i="13" s="1"/>
  <c r="J356" i="13" s="1"/>
  <c r="J357" i="13" s="1"/>
  <c r="J358" i="13" s="1"/>
  <c r="J359" i="13" s="1"/>
  <c r="J360" i="13" s="1"/>
  <c r="J361" i="13" s="1"/>
  <c r="J362" i="13" s="1"/>
  <c r="J363" i="13" s="1"/>
  <c r="J364" i="13" s="1"/>
  <c r="J365" i="13" s="1"/>
  <c r="J366" i="13" s="1"/>
  <c r="J367" i="13" s="1"/>
  <c r="J368" i="13" s="1"/>
  <c r="J369" i="13" s="1"/>
  <c r="J370" i="13" s="1"/>
  <c r="J371" i="13" s="1"/>
  <c r="J372" i="13" s="1"/>
  <c r="J373" i="13" s="1"/>
  <c r="J374" i="13" s="1"/>
  <c r="J375" i="13" s="1"/>
  <c r="J376" i="13" s="1"/>
  <c r="J377" i="13" s="1"/>
  <c r="J378" i="13" s="1"/>
  <c r="J379" i="13" s="1"/>
  <c r="J380" i="13" s="1"/>
  <c r="J381" i="13" s="1"/>
  <c r="J382" i="13" s="1"/>
  <c r="J383" i="13" s="1"/>
  <c r="J384" i="13" s="1"/>
  <c r="J385" i="13" s="1"/>
  <c r="J386" i="13" s="1"/>
  <c r="J387" i="13" s="1"/>
  <c r="J388" i="13" s="1"/>
  <c r="J389" i="13" s="1"/>
  <c r="J390" i="13" s="1"/>
  <c r="J391" i="13" s="1"/>
  <c r="J392" i="13" s="1"/>
  <c r="J393" i="13" s="1"/>
  <c r="J394" i="13" s="1"/>
  <c r="J395" i="13" s="1"/>
  <c r="J396" i="13" s="1"/>
  <c r="J397" i="13" s="1"/>
  <c r="J398" i="13" s="1"/>
  <c r="J399" i="13" s="1"/>
  <c r="J400" i="13" s="1"/>
  <c r="J401" i="13" s="1"/>
  <c r="J402" i="13" s="1"/>
  <c r="J403" i="13" s="1"/>
  <c r="J404" i="13" s="1"/>
  <c r="J405" i="13" s="1"/>
  <c r="J406" i="13" s="1"/>
  <c r="J407" i="13" s="1"/>
  <c r="J408" i="13" s="1"/>
  <c r="J409" i="13" s="1"/>
  <c r="J410" i="13" s="1"/>
  <c r="J411" i="13" s="1"/>
  <c r="J412" i="13" s="1"/>
  <c r="J413" i="13" s="1"/>
  <c r="J414" i="13" s="1"/>
  <c r="J415" i="13" s="1"/>
  <c r="J416" i="13" s="1"/>
  <c r="J417" i="13" s="1"/>
  <c r="J418" i="13" s="1"/>
  <c r="J419" i="13" s="1"/>
  <c r="J420" i="13" s="1"/>
  <c r="J421" i="13" s="1"/>
  <c r="J422" i="13" s="1"/>
  <c r="J423" i="13" s="1"/>
  <c r="J424" i="13" s="1"/>
  <c r="J425" i="13" s="1"/>
  <c r="J426" i="13" s="1"/>
  <c r="J427" i="13" s="1"/>
  <c r="J428" i="13" s="1"/>
  <c r="J429" i="13" s="1"/>
  <c r="J430" i="13" s="1"/>
  <c r="J431" i="13" s="1"/>
  <c r="J432" i="13" s="1"/>
  <c r="J433" i="13" s="1"/>
  <c r="J434" i="13" s="1"/>
  <c r="J435" i="13" s="1"/>
  <c r="J436" i="13" s="1"/>
  <c r="J437" i="13" s="1"/>
  <c r="J438" i="13" s="1"/>
  <c r="J439" i="13" s="1"/>
  <c r="J440" i="13" s="1"/>
  <c r="J441" i="13" s="1"/>
  <c r="J442" i="13" s="1"/>
  <c r="J443" i="13" s="1"/>
  <c r="J444" i="13" s="1"/>
  <c r="J445" i="13" s="1"/>
  <c r="J446" i="13" s="1"/>
  <c r="J447" i="13" s="1"/>
  <c r="J448" i="13" s="1"/>
  <c r="J449" i="13" s="1"/>
  <c r="J450" i="13" s="1"/>
  <c r="J451" i="13" s="1"/>
  <c r="J452" i="13" s="1"/>
  <c r="J453" i="13" s="1"/>
  <c r="J454" i="13" s="1"/>
  <c r="J455" i="13" s="1"/>
  <c r="J456" i="13" s="1"/>
  <c r="J457" i="13" s="1"/>
  <c r="J458" i="13" s="1"/>
  <c r="J459" i="13" s="1"/>
  <c r="J460" i="13" s="1"/>
  <c r="J461" i="13" s="1"/>
  <c r="J462" i="13" s="1"/>
  <c r="J463" i="13" s="1"/>
  <c r="J464" i="13" s="1"/>
  <c r="J465" i="13" s="1"/>
  <c r="J466" i="13" s="1"/>
  <c r="J467" i="13" s="1"/>
  <c r="J468" i="13" s="1"/>
  <c r="J469" i="13" s="1"/>
  <c r="J470" i="13" s="1"/>
  <c r="J471" i="13" s="1"/>
  <c r="J472" i="13" s="1"/>
  <c r="J473" i="13" s="1"/>
  <c r="J474" i="13" s="1"/>
  <c r="J475" i="13" s="1"/>
  <c r="J476" i="13" s="1"/>
  <c r="J477" i="13" s="1"/>
  <c r="J478" i="13" s="1"/>
  <c r="J479" i="13" s="1"/>
  <c r="J480" i="13" s="1"/>
  <c r="J481" i="13" s="1"/>
  <c r="J482" i="13" s="1"/>
  <c r="J483" i="13" s="1"/>
  <c r="J484" i="13" s="1"/>
  <c r="J485" i="13" s="1"/>
  <c r="J486" i="13" s="1"/>
  <c r="J487" i="13" s="1"/>
  <c r="J488" i="13" s="1"/>
  <c r="J489" i="13" s="1"/>
  <c r="J490" i="13" s="1"/>
  <c r="J491" i="13" s="1"/>
  <c r="J492" i="13" s="1"/>
  <c r="J493" i="13" s="1"/>
  <c r="J494" i="13" s="1"/>
  <c r="J495" i="13" s="1"/>
  <c r="J496" i="13" s="1"/>
  <c r="J497" i="13" s="1"/>
  <c r="J498" i="13" s="1"/>
  <c r="J499" i="13" s="1"/>
  <c r="J500" i="13" s="1"/>
  <c r="J501" i="13" s="1"/>
  <c r="J502" i="13" s="1"/>
  <c r="J503" i="13" s="1"/>
  <c r="J504" i="13" s="1"/>
  <c r="J505" i="13" s="1"/>
  <c r="J506" i="13" s="1"/>
  <c r="J507" i="13" s="1"/>
  <c r="J508" i="13" s="1"/>
  <c r="J509" i="13" s="1"/>
  <c r="J510" i="13" s="1"/>
  <c r="J511" i="13" s="1"/>
  <c r="J512" i="13" s="1"/>
  <c r="J513" i="13" s="1"/>
  <c r="J514" i="13" s="1"/>
  <c r="J515" i="13" s="1"/>
  <c r="J516" i="13" s="1"/>
  <c r="J517" i="13" s="1"/>
  <c r="J518" i="13" s="1"/>
  <c r="J519" i="13" s="1"/>
  <c r="J520" i="13" s="1"/>
  <c r="J521" i="13" s="1"/>
  <c r="J522" i="13" s="1"/>
  <c r="J523" i="13" s="1"/>
  <c r="J524" i="13" s="1"/>
  <c r="J525" i="13" s="1"/>
  <c r="J526" i="13" s="1"/>
  <c r="J527" i="13" s="1"/>
  <c r="J528" i="13" s="1"/>
  <c r="J529" i="13" s="1"/>
  <c r="J530" i="13" s="1"/>
  <c r="J531" i="13" s="1"/>
  <c r="J532" i="13" s="1"/>
  <c r="J533" i="13" s="1"/>
  <c r="J534" i="13" s="1"/>
  <c r="J535" i="13" s="1"/>
  <c r="J536" i="13" s="1"/>
  <c r="J537" i="13" s="1"/>
  <c r="J538" i="13" s="1"/>
  <c r="J539" i="13" s="1"/>
  <c r="J540" i="13" s="1"/>
  <c r="J541" i="13" s="1"/>
  <c r="J542" i="13" s="1"/>
  <c r="J543" i="13" s="1"/>
  <c r="J544" i="13" s="1"/>
  <c r="J545" i="13" s="1"/>
  <c r="J546" i="13" s="1"/>
  <c r="J547" i="13" s="1"/>
  <c r="J548" i="13" s="1"/>
  <c r="J549" i="13" s="1"/>
  <c r="J550" i="13" s="1"/>
  <c r="J551" i="13" s="1"/>
  <c r="J552" i="13" s="1"/>
  <c r="J553" i="13" s="1"/>
  <c r="J554" i="13" s="1"/>
  <c r="J555" i="13" s="1"/>
  <c r="J556" i="13" s="1"/>
  <c r="J557" i="13" s="1"/>
  <c r="J558" i="13" s="1"/>
  <c r="J559" i="13" s="1"/>
  <c r="J560" i="13" s="1"/>
  <c r="J561" i="13" s="1"/>
  <c r="J562" i="13" s="1"/>
  <c r="J563" i="13" s="1"/>
  <c r="J564" i="13" s="1"/>
  <c r="J565" i="13" s="1"/>
  <c r="J566" i="13" s="1"/>
  <c r="J567" i="13" s="1"/>
  <c r="J568" i="13" s="1"/>
  <c r="J569" i="13" s="1"/>
  <c r="J570" i="13" s="1"/>
  <c r="J571" i="13" s="1"/>
  <c r="J572" i="13" s="1"/>
  <c r="J573" i="13" s="1"/>
  <c r="J574" i="13" s="1"/>
  <c r="J575" i="13" s="1"/>
  <c r="J576" i="13" s="1"/>
  <c r="J577" i="13" s="1"/>
  <c r="J578" i="13" s="1"/>
  <c r="J579" i="13" s="1"/>
  <c r="J580" i="13" s="1"/>
  <c r="J581" i="13" s="1"/>
  <c r="J582" i="13" s="1"/>
  <c r="J583" i="13" s="1"/>
  <c r="J584" i="13" s="1"/>
  <c r="J585" i="13" s="1"/>
  <c r="J586" i="13" s="1"/>
  <c r="J587" i="13" s="1"/>
  <c r="J588" i="13" s="1"/>
  <c r="J589" i="13" s="1"/>
  <c r="J590" i="13" s="1"/>
  <c r="J591" i="13" s="1"/>
  <c r="J592" i="13" s="1"/>
  <c r="J593" i="13" s="1"/>
  <c r="J594" i="13" s="1"/>
  <c r="J595" i="13" s="1"/>
  <c r="J596" i="13" s="1"/>
  <c r="J597" i="13" s="1"/>
  <c r="J598" i="13" s="1"/>
  <c r="J599" i="13" s="1"/>
  <c r="J600" i="13" s="1"/>
  <c r="J601" i="13" s="1"/>
  <c r="J602" i="13" s="1"/>
  <c r="J603" i="13" s="1"/>
  <c r="J604" i="13" s="1"/>
  <c r="J605" i="13" s="1"/>
  <c r="J606" i="13" s="1"/>
  <c r="J607" i="13" s="1"/>
  <c r="J608" i="13" s="1"/>
  <c r="J609" i="13" s="1"/>
  <c r="J610" i="13" s="1"/>
  <c r="J611" i="13" s="1"/>
  <c r="J612" i="13" s="1"/>
  <c r="J613" i="13" s="1"/>
  <c r="J614" i="13" s="1"/>
  <c r="J615" i="13" s="1"/>
  <c r="J616" i="13" s="1"/>
  <c r="J617" i="13" s="1"/>
  <c r="J618" i="13" s="1"/>
  <c r="J619" i="13" s="1"/>
  <c r="J620" i="13" s="1"/>
  <c r="J621" i="13" s="1"/>
  <c r="J622" i="13" s="1"/>
  <c r="J623" i="13" s="1"/>
  <c r="J624" i="13" s="1"/>
  <c r="J625" i="13" s="1"/>
  <c r="J626" i="13" s="1"/>
  <c r="J627" i="13" s="1"/>
  <c r="J628" i="13" s="1"/>
  <c r="J629" i="13" s="1"/>
  <c r="J630" i="13" s="1"/>
  <c r="J631" i="13" s="1"/>
  <c r="J632" i="13" s="1"/>
  <c r="J633" i="13" s="1"/>
  <c r="J634" i="13" s="1"/>
  <c r="J635" i="13" s="1"/>
  <c r="J636" i="13" s="1"/>
  <c r="J637" i="13" s="1"/>
  <c r="J638" i="13" s="1"/>
  <c r="J639" i="13" s="1"/>
  <c r="J640" i="13" s="1"/>
  <c r="J641" i="13" s="1"/>
  <c r="J642" i="13" s="1"/>
  <c r="J643" i="13" s="1"/>
  <c r="J644" i="13" s="1"/>
  <c r="J645" i="13" s="1"/>
  <c r="J646" i="13" s="1"/>
  <c r="J647" i="13" s="1"/>
  <c r="J648" i="13" s="1"/>
  <c r="J649" i="13" s="1"/>
  <c r="J650" i="13" s="1"/>
  <c r="J651" i="13" s="1"/>
  <c r="J652" i="13" s="1"/>
  <c r="J653" i="13" s="1"/>
  <c r="J654" i="13" s="1"/>
  <c r="J655" i="13" s="1"/>
  <c r="J656" i="13" s="1"/>
  <c r="J657" i="13" s="1"/>
  <c r="J658" i="13" s="1"/>
  <c r="J659" i="13" s="1"/>
  <c r="J660" i="13" s="1"/>
  <c r="J661" i="13" s="1"/>
  <c r="J662" i="13" s="1"/>
  <c r="J663" i="13" s="1"/>
  <c r="J664" i="13" s="1"/>
  <c r="J665" i="13" s="1"/>
  <c r="J666" i="13" s="1"/>
  <c r="J667" i="13" s="1"/>
  <c r="J668" i="13" s="1"/>
  <c r="J669" i="13" s="1"/>
  <c r="J670" i="13" s="1"/>
  <c r="J671" i="13" s="1"/>
  <c r="J672" i="13" s="1"/>
  <c r="J673" i="13" s="1"/>
  <c r="J674" i="13" s="1"/>
  <c r="J675" i="13" s="1"/>
  <c r="J676" i="13" s="1"/>
  <c r="J677" i="13" s="1"/>
  <c r="J678" i="13" s="1"/>
  <c r="J679" i="13" s="1"/>
  <c r="J680" i="13" s="1"/>
  <c r="J681" i="13" s="1"/>
  <c r="J682" i="13" s="1"/>
  <c r="J683" i="13" s="1"/>
  <c r="J684" i="13" s="1"/>
  <c r="J685" i="13" s="1"/>
  <c r="J686" i="13" s="1"/>
  <c r="J687" i="13" s="1"/>
  <c r="J688" i="13" s="1"/>
  <c r="J689" i="13" s="1"/>
  <c r="J690" i="13" s="1"/>
  <c r="J691" i="13" s="1"/>
  <c r="J692" i="13" s="1"/>
  <c r="J693" i="13" s="1"/>
  <c r="J694" i="13" s="1"/>
  <c r="J695" i="13" s="1"/>
  <c r="J696" i="13" s="1"/>
  <c r="J697" i="13" s="1"/>
  <c r="J698" i="13" s="1"/>
  <c r="J699" i="13" s="1"/>
  <c r="J700" i="13" s="1"/>
  <c r="J701" i="13" s="1"/>
  <c r="J702" i="13" s="1"/>
  <c r="J703" i="13" s="1"/>
  <c r="J704" i="13" s="1"/>
  <c r="J705" i="13" s="1"/>
  <c r="J706" i="13" s="1"/>
  <c r="J707" i="13" s="1"/>
  <c r="J708" i="13" s="1"/>
  <c r="J709" i="13" s="1"/>
  <c r="J710" i="13" s="1"/>
  <c r="J711" i="13" s="1"/>
  <c r="J712" i="13" s="1"/>
  <c r="J713" i="13" s="1"/>
  <c r="J714" i="13" s="1"/>
  <c r="J715" i="13" s="1"/>
  <c r="J716" i="13" s="1"/>
  <c r="J717" i="13" s="1"/>
  <c r="J718" i="13" s="1"/>
  <c r="J719" i="13" s="1"/>
  <c r="J720" i="13" s="1"/>
  <c r="J721" i="13" s="1"/>
  <c r="J722" i="13" s="1"/>
  <c r="J723" i="13" s="1"/>
  <c r="J724" i="13" s="1"/>
  <c r="J725" i="13" s="1"/>
  <c r="J726" i="13" s="1"/>
  <c r="J727" i="13" s="1"/>
  <c r="J728" i="13" s="1"/>
  <c r="J729" i="13" s="1"/>
  <c r="J730" i="13" s="1"/>
  <c r="J731" i="13" s="1"/>
  <c r="J732" i="13" s="1"/>
  <c r="J733" i="13" s="1"/>
  <c r="J734" i="13" s="1"/>
  <c r="J735" i="13" s="1"/>
  <c r="J736" i="13" s="1"/>
  <c r="J737" i="13" s="1"/>
  <c r="J738" i="13" s="1"/>
  <c r="J739" i="13" s="1"/>
  <c r="J740" i="13" s="1"/>
  <c r="J741" i="13" s="1"/>
  <c r="J742" i="13" s="1"/>
  <c r="J743" i="13" s="1"/>
  <c r="J744" i="13" s="1"/>
  <c r="J745" i="13" s="1"/>
  <c r="J746" i="13" s="1"/>
  <c r="J747" i="13" s="1"/>
  <c r="J748" i="13" s="1"/>
  <c r="J749" i="13" s="1"/>
  <c r="J750" i="13" s="1"/>
  <c r="J751" i="13" s="1"/>
  <c r="J752" i="13" s="1"/>
  <c r="J753" i="13" s="1"/>
  <c r="J754" i="13" s="1"/>
  <c r="J755" i="13" s="1"/>
  <c r="J756" i="13" s="1"/>
  <c r="J757" i="13" s="1"/>
  <c r="J758" i="13" s="1"/>
  <c r="J759" i="13" s="1"/>
  <c r="J760" i="13" s="1"/>
  <c r="J761" i="13" s="1"/>
  <c r="J762" i="13" s="1"/>
  <c r="J763" i="13" s="1"/>
  <c r="J764" i="13" s="1"/>
  <c r="J765" i="13" s="1"/>
  <c r="J766" i="13" s="1"/>
  <c r="J767" i="13" s="1"/>
  <c r="J768" i="13" s="1"/>
  <c r="J769" i="13" s="1"/>
  <c r="J770" i="13" s="1"/>
  <c r="J771" i="13" s="1"/>
  <c r="J772" i="13" s="1"/>
  <c r="J773" i="13" s="1"/>
  <c r="J774" i="13" s="1"/>
  <c r="J775" i="13" s="1"/>
  <c r="J776" i="13" s="1"/>
  <c r="J777" i="13" s="1"/>
  <c r="J778" i="13" s="1"/>
  <c r="J779" i="13" s="1"/>
  <c r="J780" i="13" s="1"/>
  <c r="J781" i="13" s="1"/>
  <c r="J782" i="13" s="1"/>
  <c r="J783" i="13" s="1"/>
  <c r="J784" i="13" s="1"/>
  <c r="J785" i="13" s="1"/>
  <c r="J786" i="13" s="1"/>
  <c r="J787" i="13" s="1"/>
  <c r="J788" i="13" s="1"/>
  <c r="J789" i="13" s="1"/>
  <c r="J790" i="13" s="1"/>
  <c r="J791" i="13" s="1"/>
  <c r="J792" i="13" s="1"/>
  <c r="J793" i="13" s="1"/>
  <c r="J794" i="13" s="1"/>
  <c r="J795" i="13" s="1"/>
  <c r="J796" i="13" s="1"/>
  <c r="J797" i="13" s="1"/>
  <c r="J798" i="13" s="1"/>
  <c r="J799" i="13" s="1"/>
  <c r="J800" i="13" s="1"/>
  <c r="J801" i="13" s="1"/>
  <c r="J802" i="13" s="1"/>
  <c r="J803" i="13" s="1"/>
  <c r="J804" i="13" s="1"/>
  <c r="J805" i="13" s="1"/>
  <c r="J806" i="13" s="1"/>
  <c r="J807" i="13" s="1"/>
  <c r="J808" i="13" s="1"/>
  <c r="J809" i="13" s="1"/>
  <c r="J810" i="13" s="1"/>
  <c r="J811" i="13" s="1"/>
  <c r="J812" i="13" s="1"/>
  <c r="J813" i="13" s="1"/>
  <c r="J814" i="13" s="1"/>
  <c r="J815" i="13" s="1"/>
  <c r="J816" i="13" s="1"/>
  <c r="J817" i="13" s="1"/>
  <c r="J818" i="13" s="1"/>
  <c r="J819" i="13" s="1"/>
  <c r="J820" i="13" s="1"/>
  <c r="J821" i="13" s="1"/>
  <c r="J822" i="13" s="1"/>
  <c r="J823" i="13" s="1"/>
  <c r="J824" i="13" s="1"/>
  <c r="J825" i="13" s="1"/>
  <c r="J826" i="13" s="1"/>
  <c r="J827" i="13" s="1"/>
  <c r="J828" i="13" s="1"/>
  <c r="J829" i="13" s="1"/>
  <c r="J830" i="13" s="1"/>
  <c r="J831" i="13" s="1"/>
  <c r="J832" i="13" s="1"/>
  <c r="J833" i="13" s="1"/>
  <c r="J834" i="13" s="1"/>
  <c r="J835" i="13" s="1"/>
  <c r="J836" i="13" s="1"/>
  <c r="J837" i="13" s="1"/>
  <c r="J838" i="13" s="1"/>
  <c r="J839" i="13" s="1"/>
  <c r="J840" i="13" s="1"/>
  <c r="J841" i="13" s="1"/>
  <c r="J842" i="13" s="1"/>
  <c r="J843" i="13" s="1"/>
  <c r="J844" i="13" s="1"/>
  <c r="J845" i="13" s="1"/>
  <c r="J846" i="13" s="1"/>
  <c r="J847" i="13" s="1"/>
  <c r="J848" i="13" s="1"/>
  <c r="J849" i="13" s="1"/>
  <c r="J850" i="13" s="1"/>
  <c r="J851" i="13" s="1"/>
  <c r="J852" i="13" s="1"/>
  <c r="J853" i="13" s="1"/>
  <c r="J854" i="13" s="1"/>
  <c r="J855" i="13" s="1"/>
  <c r="J856" i="13" s="1"/>
  <c r="J857" i="13" s="1"/>
  <c r="J858" i="13" s="1"/>
  <c r="J859" i="13" s="1"/>
  <c r="J860" i="13" s="1"/>
  <c r="J861" i="13" s="1"/>
  <c r="J862" i="13" s="1"/>
  <c r="J863" i="13" s="1"/>
  <c r="J864" i="13" s="1"/>
  <c r="J865" i="13" s="1"/>
  <c r="J866" i="13" s="1"/>
  <c r="J867" i="13" s="1"/>
  <c r="J868" i="13" s="1"/>
  <c r="J869" i="13" s="1"/>
  <c r="J870" i="13" s="1"/>
  <c r="J871" i="13" s="1"/>
  <c r="J872" i="13" s="1"/>
  <c r="J873" i="13" s="1"/>
  <c r="J874" i="13" s="1"/>
  <c r="J875" i="13" s="1"/>
  <c r="J876" i="13" s="1"/>
  <c r="J877" i="13" s="1"/>
  <c r="J878" i="13" s="1"/>
  <c r="J879" i="13" s="1"/>
  <c r="J880" i="13" s="1"/>
  <c r="J881" i="13" s="1"/>
  <c r="J882" i="13" s="1"/>
  <c r="J883" i="13" s="1"/>
  <c r="J884" i="13" s="1"/>
  <c r="J885" i="13" s="1"/>
  <c r="J886" i="13" s="1"/>
  <c r="J887" i="13" s="1"/>
  <c r="J888" i="13" s="1"/>
  <c r="J889" i="13" s="1"/>
  <c r="J890" i="13" s="1"/>
  <c r="J891" i="13" s="1"/>
  <c r="J892" i="13" s="1"/>
  <c r="J893" i="13" s="1"/>
  <c r="J894" i="13" s="1"/>
  <c r="J895" i="13" s="1"/>
  <c r="J896" i="13" s="1"/>
  <c r="J897" i="13" s="1"/>
  <c r="J898" i="13" s="1"/>
  <c r="J899" i="13" s="1"/>
  <c r="J900" i="13" s="1"/>
  <c r="J901" i="13" s="1"/>
  <c r="J902" i="13" s="1"/>
  <c r="J903" i="13" s="1"/>
  <c r="J904" i="13" s="1"/>
  <c r="J905" i="13" s="1"/>
  <c r="J906" i="13" s="1"/>
  <c r="J907" i="13" s="1"/>
  <c r="J908" i="13" s="1"/>
  <c r="J909" i="13" s="1"/>
  <c r="J910" i="13" s="1"/>
  <c r="J911" i="13" s="1"/>
  <c r="J912" i="13" s="1"/>
  <c r="J913" i="13" s="1"/>
  <c r="J914" i="13" s="1"/>
  <c r="J915" i="13" s="1"/>
  <c r="J916" i="13" s="1"/>
  <c r="J917" i="13" s="1"/>
  <c r="J918" i="13" s="1"/>
  <c r="J919" i="13" s="1"/>
  <c r="J920" i="13" s="1"/>
  <c r="J921" i="13" s="1"/>
  <c r="J922" i="13" s="1"/>
  <c r="J923" i="13" s="1"/>
  <c r="J924" i="13" s="1"/>
  <c r="J925" i="13" s="1"/>
  <c r="J926" i="13" s="1"/>
  <c r="J927" i="13" s="1"/>
  <c r="J928" i="13" s="1"/>
  <c r="J929" i="13" s="1"/>
  <c r="J930" i="13" s="1"/>
  <c r="J931" i="13" s="1"/>
  <c r="J932" i="13" s="1"/>
  <c r="J933" i="13" s="1"/>
  <c r="J934" i="13" s="1"/>
  <c r="J935" i="13" s="1"/>
  <c r="J936" i="13" s="1"/>
  <c r="J937" i="13" s="1"/>
  <c r="J938" i="13" s="1"/>
  <c r="J939" i="13" s="1"/>
  <c r="J940" i="13" s="1"/>
  <c r="J941" i="13" s="1"/>
  <c r="J942" i="13" s="1"/>
  <c r="J943" i="13" s="1"/>
  <c r="J944" i="13" s="1"/>
  <c r="J945" i="13" s="1"/>
  <c r="J946" i="13" s="1"/>
  <c r="J947" i="13" s="1"/>
  <c r="J948" i="13" s="1"/>
  <c r="J949" i="13" s="1"/>
  <c r="J950" i="13" s="1"/>
  <c r="J951" i="13" s="1"/>
  <c r="J952" i="13" s="1"/>
  <c r="J953" i="13" s="1"/>
  <c r="J954" i="13" s="1"/>
  <c r="J955" i="13" s="1"/>
  <c r="J956" i="13" s="1"/>
  <c r="J957" i="13" s="1"/>
  <c r="J958" i="13" s="1"/>
  <c r="J959" i="13" s="1"/>
  <c r="J960" i="13" s="1"/>
  <c r="J961" i="13" s="1"/>
  <c r="J962" i="13" s="1"/>
  <c r="J963" i="13" s="1"/>
  <c r="J964" i="13" s="1"/>
  <c r="J965" i="13" s="1"/>
  <c r="J966" i="13" s="1"/>
  <c r="J967" i="13" s="1"/>
  <c r="J968" i="13" s="1"/>
  <c r="J969" i="13" s="1"/>
  <c r="J970" i="13" s="1"/>
  <c r="J971" i="13" s="1"/>
  <c r="J972" i="13" s="1"/>
  <c r="J973" i="13" s="1"/>
  <c r="J974" i="13" s="1"/>
  <c r="J975" i="13" s="1"/>
  <c r="J976" i="13" s="1"/>
  <c r="J977" i="13" s="1"/>
  <c r="J978" i="13" s="1"/>
  <c r="J979" i="13" s="1"/>
  <c r="J980" i="13" s="1"/>
  <c r="J981" i="13" s="1"/>
  <c r="J982" i="13" s="1"/>
  <c r="J983" i="13" s="1"/>
  <c r="J984" i="13" s="1"/>
  <c r="J985" i="13" s="1"/>
  <c r="J986" i="13" s="1"/>
  <c r="J987" i="13" s="1"/>
  <c r="J988" i="13" s="1"/>
  <c r="J989" i="13" s="1"/>
  <c r="J990" i="13" s="1"/>
  <c r="J991" i="13" s="1"/>
  <c r="J992" i="13" s="1"/>
  <c r="J993" i="13" s="1"/>
  <c r="J994" i="13" s="1"/>
  <c r="J995" i="13" s="1"/>
  <c r="J996" i="13" s="1"/>
  <c r="J997" i="13" s="1"/>
  <c r="J998" i="13" s="1"/>
  <c r="J999" i="13" s="1"/>
  <c r="J1000" i="13" s="1"/>
  <c r="J1001" i="13" s="1"/>
  <c r="J1002" i="13" s="1"/>
  <c r="J1003" i="13" s="1"/>
  <c r="J1004" i="13" s="1"/>
  <c r="J1005" i="13" s="1"/>
  <c r="J1006" i="13" s="1"/>
  <c r="J1007" i="13" s="1"/>
  <c r="J1008" i="13" s="1"/>
  <c r="J1009" i="13" s="1"/>
  <c r="J1010" i="13" s="1"/>
  <c r="J1011" i="13" s="1"/>
  <c r="J1012" i="13" s="1"/>
  <c r="J1013" i="13" s="1"/>
  <c r="J1014" i="13" s="1"/>
  <c r="J1015" i="13" s="1"/>
  <c r="J1016" i="13" s="1"/>
  <c r="J1017" i="13" s="1"/>
  <c r="J1018" i="13" s="1"/>
  <c r="J1019" i="13" s="1"/>
  <c r="J1020" i="13" s="1"/>
  <c r="J1021" i="13" s="1"/>
  <c r="J1022" i="13" s="1"/>
  <c r="J1023" i="13" s="1"/>
  <c r="J1024" i="13" s="1"/>
  <c r="J1025" i="13" s="1"/>
  <c r="J1026" i="13" s="1"/>
  <c r="J1027" i="13" s="1"/>
  <c r="J1028" i="13" s="1"/>
  <c r="J1029" i="13" s="1"/>
  <c r="J1030" i="13" s="1"/>
  <c r="J1031" i="13" s="1"/>
  <c r="J1032" i="13" s="1"/>
  <c r="J1033" i="13" s="1"/>
  <c r="J1034" i="13" s="1"/>
  <c r="J1035" i="13" s="1"/>
  <c r="J1036" i="13" s="1"/>
  <c r="J1037" i="13" s="1"/>
  <c r="J1038" i="13" s="1"/>
  <c r="J1039" i="13" s="1"/>
  <c r="J1040" i="13" s="1"/>
  <c r="J1041" i="13" s="1"/>
  <c r="J1042" i="13" s="1"/>
  <c r="J1043" i="13" s="1"/>
  <c r="J1044" i="13" s="1"/>
  <c r="J1045" i="13" s="1"/>
  <c r="J1046" i="13" s="1"/>
  <c r="J1047" i="13" s="1"/>
  <c r="J1048" i="13" s="1"/>
  <c r="J1049" i="13" s="1"/>
  <c r="J1050" i="13" s="1"/>
  <c r="J1051" i="13" s="1"/>
  <c r="J1052" i="13" s="1"/>
  <c r="J1053" i="13" s="1"/>
  <c r="J1054" i="13" s="1"/>
  <c r="J1055" i="13" s="1"/>
  <c r="J1056" i="13" s="1"/>
  <c r="J1057" i="13" s="1"/>
  <c r="J1058" i="13" s="1"/>
  <c r="J1059" i="13" s="1"/>
  <c r="J1060" i="13" s="1"/>
  <c r="J1061" i="13" s="1"/>
  <c r="I29" i="8"/>
  <c r="M42" i="8" l="1"/>
  <c r="K41" i="8" a="1"/>
  <c r="K41" i="8" s="1"/>
  <c r="U14" i="8"/>
  <c r="L2" i="14" s="1"/>
  <c r="Q36" i="13"/>
  <c r="R36" i="13" s="1"/>
  <c r="R4" i="13"/>
  <c r="M14" i="8"/>
  <c r="Q14" i="13"/>
  <c r="Q41" i="13"/>
  <c r="R41" i="13" s="1"/>
  <c r="R9" i="13"/>
  <c r="W38" i="13"/>
  <c r="X38" i="13" s="1"/>
  <c r="X6" i="13"/>
  <c r="Q58" i="13"/>
  <c r="R58" i="13" s="1"/>
  <c r="R26" i="13"/>
  <c r="W44" i="13"/>
  <c r="X44" i="13" s="1"/>
  <c r="X12" i="13"/>
  <c r="W43" i="13"/>
  <c r="X43" i="13" s="1"/>
  <c r="X11" i="13"/>
  <c r="W36" i="13"/>
  <c r="R2" i="13"/>
  <c r="Q34" i="13"/>
  <c r="R34" i="13" s="1"/>
  <c r="W37" i="13"/>
  <c r="X37" i="13" s="1"/>
  <c r="X5" i="13"/>
  <c r="Q57" i="13"/>
  <c r="R57" i="13" s="1"/>
  <c r="R25" i="13"/>
  <c r="Z51" i="13"/>
  <c r="AA51" i="13" s="1"/>
  <c r="AA19" i="13"/>
  <c r="Q50" i="13"/>
  <c r="R50" i="13" s="1"/>
  <c r="R18" i="13"/>
  <c r="M6" i="8"/>
  <c r="Q6" i="13"/>
  <c r="Q38" i="13" s="1"/>
  <c r="Q49" i="13"/>
  <c r="R49" i="13" s="1"/>
  <c r="R17" i="13"/>
  <c r="Q35" i="13"/>
  <c r="R35" i="13" s="1"/>
  <c r="R3" i="13"/>
  <c r="M23" i="8"/>
  <c r="Q23" i="13"/>
  <c r="M24" i="8"/>
  <c r="Q24" i="13"/>
  <c r="Z49" i="13"/>
  <c r="AA49" i="13" s="1"/>
  <c r="AA17" i="13"/>
  <c r="Z42" i="13"/>
  <c r="Z36" i="13"/>
  <c r="Z39" i="13"/>
  <c r="Z47" i="13"/>
  <c r="T38" i="13"/>
  <c r="Z43" i="13"/>
  <c r="W45" i="13"/>
  <c r="X45" i="13" s="1"/>
  <c r="X13" i="13"/>
  <c r="Q37" i="13"/>
  <c r="R37" i="13" s="1"/>
  <c r="R5" i="13"/>
  <c r="Z41" i="13"/>
  <c r="Z48" i="13"/>
  <c r="Z37" i="13"/>
  <c r="Z34" i="13"/>
  <c r="Z38" i="13"/>
  <c r="Z52" i="13"/>
  <c r="AA52" i="13" s="1"/>
  <c r="AA20" i="13"/>
  <c r="T41" i="13"/>
  <c r="Z44" i="13"/>
  <c r="Z45" i="13"/>
  <c r="Q40" i="13"/>
  <c r="R40" i="13" s="1"/>
  <c r="R8" i="13"/>
  <c r="Q42" i="13"/>
  <c r="R42" i="13" s="1"/>
  <c r="R10" i="13"/>
  <c r="T36" i="13"/>
  <c r="Z40" i="13"/>
  <c r="T37" i="13"/>
  <c r="Z46" i="13"/>
  <c r="T39" i="13"/>
  <c r="W41" i="13"/>
  <c r="X41" i="13" s="1"/>
  <c r="X9" i="13"/>
  <c r="Q54" i="13"/>
  <c r="R54" i="13" s="1"/>
  <c r="R22" i="13"/>
  <c r="W42" i="13"/>
  <c r="X42" i="13" s="1"/>
  <c r="X10" i="13"/>
  <c r="Q59" i="13"/>
  <c r="R59" i="13" s="1"/>
  <c r="R27" i="13"/>
  <c r="W40" i="13"/>
  <c r="X40" i="13" s="1"/>
  <c r="X8" i="13"/>
  <c r="Q47" i="13"/>
  <c r="R47" i="13" s="1"/>
  <c r="R15" i="13"/>
  <c r="Q48" i="13"/>
  <c r="R48" i="13" s="1"/>
  <c r="R16" i="13"/>
  <c r="W35" i="13"/>
  <c r="Q43" i="13"/>
  <c r="R43" i="13" s="1"/>
  <c r="R11" i="13"/>
  <c r="T43" i="13"/>
  <c r="U43" i="13" s="1"/>
  <c r="U11" i="13"/>
  <c r="Q44" i="13"/>
  <c r="R44" i="13" s="1"/>
  <c r="R12" i="13"/>
  <c r="W39" i="13"/>
  <c r="X39" i="13" s="1"/>
  <c r="X7" i="13"/>
  <c r="Q45" i="13"/>
  <c r="R45" i="13" s="1"/>
  <c r="R13" i="13"/>
  <c r="T34" i="13"/>
  <c r="Q51" i="13"/>
  <c r="R51" i="13" s="1"/>
  <c r="R19" i="13"/>
  <c r="Z50" i="13"/>
  <c r="AA50" i="13" s="1"/>
  <c r="AA18" i="13"/>
  <c r="W34" i="13"/>
  <c r="X34" i="13" s="1"/>
  <c r="Z35" i="13"/>
  <c r="T40" i="13"/>
  <c r="T42" i="13"/>
  <c r="M28" i="8"/>
  <c r="J2" i="14" s="1"/>
  <c r="I30" i="8"/>
  <c r="F3036" i="13"/>
  <c r="F3037" i="13"/>
  <c r="F3038" i="13"/>
  <c r="F3039" i="13"/>
  <c r="F3040" i="13"/>
  <c r="F3041" i="13"/>
  <c r="F3042" i="13"/>
  <c r="F3043" i="13"/>
  <c r="F3044" i="13"/>
  <c r="F3045" i="13"/>
  <c r="F3046" i="13"/>
  <c r="F3047" i="13"/>
  <c r="F3048" i="13"/>
  <c r="F3049" i="13"/>
  <c r="F3050" i="13"/>
  <c r="F3051" i="13"/>
  <c r="F3052" i="13"/>
  <c r="F3053" i="13"/>
  <c r="F3054" i="13"/>
  <c r="F3055" i="13"/>
  <c r="F3056" i="13"/>
  <c r="F3057" i="13"/>
  <c r="F3058" i="13"/>
  <c r="F3059" i="13"/>
  <c r="M15" i="13" s="1"/>
  <c r="F3060" i="13"/>
  <c r="M16" i="13" s="1"/>
  <c r="F3061" i="13"/>
  <c r="F3062" i="13"/>
  <c r="F3063" i="13"/>
  <c r="F3064" i="13"/>
  <c r="M18" i="13" s="1"/>
  <c r="F3065" i="13"/>
  <c r="F3066" i="13"/>
  <c r="F3067" i="13"/>
  <c r="F3068" i="13"/>
  <c r="F3069" i="13"/>
  <c r="F3070" i="13"/>
  <c r="F3071" i="13"/>
  <c r="F3072" i="13"/>
  <c r="F3073" i="13"/>
  <c r="F3074" i="13"/>
  <c r="F3075" i="13"/>
  <c r="F3076" i="13"/>
  <c r="F3077" i="13"/>
  <c r="F3078" i="13"/>
  <c r="F3079" i="13"/>
  <c r="F3080" i="13"/>
  <c r="M25" i="13" s="1"/>
  <c r="F3081" i="13"/>
  <c r="F3082" i="13"/>
  <c r="F3083" i="13"/>
  <c r="F3084" i="13"/>
  <c r="F3085" i="13"/>
  <c r="F3086" i="13"/>
  <c r="F3087" i="13"/>
  <c r="F3088" i="13"/>
  <c r="F3089" i="13"/>
  <c r="F3090" i="13"/>
  <c r="F3091" i="13"/>
  <c r="F3092" i="13"/>
  <c r="F3093" i="13"/>
  <c r="F3094" i="13"/>
  <c r="F3095" i="13"/>
  <c r="F3096" i="13"/>
  <c r="F3097" i="13"/>
  <c r="F3098" i="13"/>
  <c r="F3099" i="13"/>
  <c r="F3100" i="13"/>
  <c r="F3101" i="13"/>
  <c r="F3102" i="13"/>
  <c r="F3103" i="13"/>
  <c r="F3104" i="13"/>
  <c r="F3105" i="13"/>
  <c r="F3106" i="13"/>
  <c r="F3107" i="13"/>
  <c r="F3108" i="13"/>
  <c r="F3109" i="13"/>
  <c r="F3110" i="13"/>
  <c r="F3111" i="13"/>
  <c r="F3112" i="13"/>
  <c r="F3113" i="13"/>
  <c r="F3114" i="13"/>
  <c r="F3115" i="13"/>
  <c r="F3116" i="13"/>
  <c r="F3117" i="13"/>
  <c r="F3118" i="13"/>
  <c r="F3119" i="13"/>
  <c r="F3120" i="13"/>
  <c r="F3121" i="13"/>
  <c r="F3122" i="13"/>
  <c r="F3123" i="13"/>
  <c r="F3124" i="13"/>
  <c r="F3125" i="13"/>
  <c r="F3126" i="13"/>
  <c r="F3127" i="13"/>
  <c r="F3128" i="13"/>
  <c r="F3129" i="13"/>
  <c r="F3130" i="13"/>
  <c r="F3131" i="13"/>
  <c r="F3132" i="13"/>
  <c r="F3133" i="13"/>
  <c r="F3134" i="13"/>
  <c r="F3135" i="13"/>
  <c r="F3136" i="13"/>
  <c r="F3137" i="13"/>
  <c r="F3138" i="13"/>
  <c r="F3139" i="13"/>
  <c r="F3140" i="13"/>
  <c r="F3141" i="13"/>
  <c r="F3142" i="13"/>
  <c r="F3143" i="13"/>
  <c r="F3144" i="13"/>
  <c r="M37" i="13" s="1"/>
  <c r="F3145" i="13"/>
  <c r="F3146" i="13"/>
  <c r="F3147" i="13"/>
  <c r="F3148" i="13"/>
  <c r="F3149" i="13"/>
  <c r="F3150" i="13"/>
  <c r="F3151" i="13"/>
  <c r="F3152" i="13"/>
  <c r="F3153" i="13"/>
  <c r="F3154" i="13"/>
  <c r="F3155" i="13"/>
  <c r="F3156" i="13"/>
  <c r="F3157" i="13"/>
  <c r="M41" i="13" s="1"/>
  <c r="F3158" i="13"/>
  <c r="F3159" i="13"/>
  <c r="F3160" i="13"/>
  <c r="F3161" i="13"/>
  <c r="F3162" i="13"/>
  <c r="F3163" i="13"/>
  <c r="F3164" i="13"/>
  <c r="F3165" i="13"/>
  <c r="F3166" i="13"/>
  <c r="F3167" i="13"/>
  <c r="F3168" i="13"/>
  <c r="M45" i="13" s="1"/>
  <c r="F3169" i="13"/>
  <c r="F3170" i="13"/>
  <c r="M46" i="13" s="1"/>
  <c r="F3171" i="13"/>
  <c r="M47" i="13" s="1"/>
  <c r="F3172" i="13"/>
  <c r="F3173" i="13"/>
  <c r="F3174" i="13"/>
  <c r="M49" i="13" s="1"/>
  <c r="F3175" i="13"/>
  <c r="F3176" i="13"/>
  <c r="F3177" i="13"/>
  <c r="F3178" i="13"/>
  <c r="F3179" i="13"/>
  <c r="F3180" i="13"/>
  <c r="F3181" i="13"/>
  <c r="F3182" i="13"/>
  <c r="F3183" i="13"/>
  <c r="F3184" i="13"/>
  <c r="M53" i="13" s="1"/>
  <c r="F3185" i="13"/>
  <c r="F3186" i="13"/>
  <c r="F3187" i="13"/>
  <c r="F3188" i="13"/>
  <c r="F3189" i="13"/>
  <c r="F3190" i="13"/>
  <c r="F3191" i="13"/>
  <c r="F3192" i="13"/>
  <c r="F3193" i="13"/>
  <c r="F3194" i="13"/>
  <c r="F3195" i="13"/>
  <c r="F3196" i="13"/>
  <c r="F3197" i="13"/>
  <c r="F3198" i="13"/>
  <c r="F3199" i="13"/>
  <c r="F3200" i="13"/>
  <c r="F3201" i="13"/>
  <c r="F3202" i="13"/>
  <c r="M59" i="13" s="1"/>
  <c r="F3203" i="13"/>
  <c r="M60" i="13" s="1"/>
  <c r="F3204" i="13"/>
  <c r="M61" i="13" s="1"/>
  <c r="F3205" i="13"/>
  <c r="M62" i="13" s="1"/>
  <c r="F3206" i="13"/>
  <c r="F3207" i="13"/>
  <c r="F3208" i="13"/>
  <c r="F3209" i="13"/>
  <c r="F3210" i="13"/>
  <c r="F3211" i="13"/>
  <c r="F3212" i="13"/>
  <c r="F3213" i="13"/>
  <c r="F3214" i="13"/>
  <c r="F3215" i="13"/>
  <c r="M65" i="13" s="1"/>
  <c r="F3216" i="13"/>
  <c r="M66" i="13" s="1"/>
  <c r="F3217" i="13"/>
  <c r="F3218" i="13"/>
  <c r="F3219" i="13"/>
  <c r="F3220" i="13"/>
  <c r="F3221" i="13"/>
  <c r="M68" i="13" s="1"/>
  <c r="F3222" i="13"/>
  <c r="F3223" i="13"/>
  <c r="F3224" i="13"/>
  <c r="F3225" i="13"/>
  <c r="F3226" i="13"/>
  <c r="F3227" i="13"/>
  <c r="F3228" i="13"/>
  <c r="F3229" i="13"/>
  <c r="F3230" i="13"/>
  <c r="F3231" i="13"/>
  <c r="F3232" i="13"/>
  <c r="M72" i="13" s="1"/>
  <c r="F3233" i="13"/>
  <c r="F3234" i="13"/>
  <c r="F3235" i="13"/>
  <c r="F3236" i="13"/>
  <c r="F3237" i="13"/>
  <c r="F3238" i="13"/>
  <c r="F3239" i="13"/>
  <c r="F3240" i="13"/>
  <c r="F3241" i="13"/>
  <c r="F3242" i="13"/>
  <c r="F3243" i="13"/>
  <c r="F3244" i="13"/>
  <c r="F3245" i="13"/>
  <c r="F3246" i="13"/>
  <c r="F3247" i="13"/>
  <c r="F3248" i="13"/>
  <c r="F3249" i="13"/>
  <c r="F3250" i="13"/>
  <c r="F3251" i="13"/>
  <c r="F3252" i="13"/>
  <c r="F3253" i="13"/>
  <c r="F3254" i="13"/>
  <c r="F3255" i="13"/>
  <c r="F3256" i="13"/>
  <c r="F3257" i="13"/>
  <c r="F3258" i="13"/>
  <c r="F3259" i="13"/>
  <c r="F3260" i="13"/>
  <c r="F3261" i="13"/>
  <c r="F3262" i="13"/>
  <c r="F3263" i="13"/>
  <c r="F3264" i="13"/>
  <c r="F3265" i="13"/>
  <c r="F3266" i="13"/>
  <c r="F3267" i="13"/>
  <c r="F3268" i="13"/>
  <c r="F3269" i="13"/>
  <c r="F3270" i="13"/>
  <c r="F3271" i="13"/>
  <c r="F3272" i="13"/>
  <c r="F3273" i="13"/>
  <c r="F3274" i="13"/>
  <c r="F3275" i="13"/>
  <c r="F3276" i="13"/>
  <c r="M87" i="13" s="1"/>
  <c r="F3277" i="13"/>
  <c r="M88" i="13" s="1"/>
  <c r="F3278" i="13"/>
  <c r="F3279" i="13"/>
  <c r="F3280" i="13"/>
  <c r="R53" i="13" s="1"/>
  <c r="F3281" i="13"/>
  <c r="F3282" i="13"/>
  <c r="F3283" i="13"/>
  <c r="F3284" i="13"/>
  <c r="F3285" i="13"/>
  <c r="F3286" i="13"/>
  <c r="F3287" i="13"/>
  <c r="F3288" i="13"/>
  <c r="M91" i="13" s="1"/>
  <c r="F3289" i="13"/>
  <c r="F3290" i="13"/>
  <c r="F3291" i="13"/>
  <c r="F3292" i="13"/>
  <c r="F3293" i="13"/>
  <c r="F3294" i="13"/>
  <c r="F3295" i="13"/>
  <c r="F3296" i="13"/>
  <c r="F3297" i="13"/>
  <c r="F3298" i="13"/>
  <c r="F3299" i="13"/>
  <c r="F3300" i="13"/>
  <c r="F3301" i="13"/>
  <c r="F3302" i="13"/>
  <c r="F3303" i="13"/>
  <c r="F3304" i="13"/>
  <c r="F3305" i="13"/>
  <c r="F3306" i="13"/>
  <c r="F3307" i="13"/>
  <c r="F3308" i="13"/>
  <c r="F3309" i="13"/>
  <c r="F3310" i="13"/>
  <c r="F3311" i="13"/>
  <c r="F3312" i="13"/>
  <c r="F3313" i="13"/>
  <c r="F3314" i="13"/>
  <c r="F3315" i="13"/>
  <c r="F3316" i="13"/>
  <c r="F3317" i="13"/>
  <c r="M100" i="13" s="1"/>
  <c r="F3318" i="13"/>
  <c r="F3319" i="13"/>
  <c r="F3320" i="13"/>
  <c r="F3321" i="13"/>
  <c r="F3322" i="13"/>
  <c r="F3323" i="13"/>
  <c r="F3324" i="13"/>
  <c r="F3325" i="13"/>
  <c r="F3326" i="13"/>
  <c r="F3327" i="13"/>
  <c r="F3328" i="13"/>
  <c r="F3329" i="13"/>
  <c r="F3330" i="13"/>
  <c r="F3331" i="13"/>
  <c r="F3332" i="13"/>
  <c r="F3333" i="13"/>
  <c r="F3334" i="13"/>
  <c r="F3335" i="13"/>
  <c r="F3336" i="13"/>
  <c r="F3337" i="13"/>
  <c r="F3338" i="13"/>
  <c r="F3339" i="13"/>
  <c r="F3340" i="13"/>
  <c r="F3341" i="13"/>
  <c r="F3342" i="13"/>
  <c r="F3343" i="13"/>
  <c r="F3344" i="13"/>
  <c r="F3345" i="13"/>
  <c r="F3346" i="13"/>
  <c r="F3347" i="13"/>
  <c r="F3348" i="13"/>
  <c r="F3349" i="13"/>
  <c r="F3350" i="13"/>
  <c r="F3351" i="13"/>
  <c r="F3352" i="13"/>
  <c r="M112" i="13" s="1"/>
  <c r="F3353" i="13"/>
  <c r="F3354" i="13"/>
  <c r="F3355" i="13"/>
  <c r="F3356" i="13"/>
  <c r="F3357" i="13"/>
  <c r="F3358" i="13"/>
  <c r="F3359" i="13"/>
  <c r="F3360" i="13"/>
  <c r="M115" i="13" s="1"/>
  <c r="F3361" i="13"/>
  <c r="F3362" i="13"/>
  <c r="F3363" i="13"/>
  <c r="F3364" i="13"/>
  <c r="F3365" i="13"/>
  <c r="F3366" i="13"/>
  <c r="F3367" i="13"/>
  <c r="F3368" i="13"/>
  <c r="F3369" i="13"/>
  <c r="F3370" i="13"/>
  <c r="F3371" i="13"/>
  <c r="F3372" i="13"/>
  <c r="F3373" i="13"/>
  <c r="F3374" i="13"/>
  <c r="F3375" i="13"/>
  <c r="F3376" i="13"/>
  <c r="F3377" i="13"/>
  <c r="F3378" i="13"/>
  <c r="F3379" i="13"/>
  <c r="F3380" i="13"/>
  <c r="F3381" i="13"/>
  <c r="F3382" i="13"/>
  <c r="F3383" i="13"/>
  <c r="F3384" i="13"/>
  <c r="F3385" i="13"/>
  <c r="F3386" i="13"/>
  <c r="F3387" i="13"/>
  <c r="F3388" i="13"/>
  <c r="F3389" i="13"/>
  <c r="F3390" i="13"/>
  <c r="F3391" i="13"/>
  <c r="F3392" i="13"/>
  <c r="F3393" i="13"/>
  <c r="F3394" i="13"/>
  <c r="F3395" i="13"/>
  <c r="F3396" i="13"/>
  <c r="F3397" i="13"/>
  <c r="F3398" i="13"/>
  <c r="F3399" i="13"/>
  <c r="F3400" i="13"/>
  <c r="F3401" i="13"/>
  <c r="F3402" i="13"/>
  <c r="F3403" i="13"/>
  <c r="F3404" i="13"/>
  <c r="F3405" i="13"/>
  <c r="F3406" i="13"/>
  <c r="F3407" i="13"/>
  <c r="F3408" i="13"/>
  <c r="F3409" i="13"/>
  <c r="F3410" i="13"/>
  <c r="F3411" i="13"/>
  <c r="F3412" i="13"/>
  <c r="F3413" i="13"/>
  <c r="F3414" i="13"/>
  <c r="F3415" i="13"/>
  <c r="F3416" i="13"/>
  <c r="F3417" i="13"/>
  <c r="F3418" i="13"/>
  <c r="F3419" i="13"/>
  <c r="F3420" i="13"/>
  <c r="F3421" i="13"/>
  <c r="F3422" i="13"/>
  <c r="F3423" i="13"/>
  <c r="F3424" i="13"/>
  <c r="F3425" i="13"/>
  <c r="F3426" i="13"/>
  <c r="F3427" i="13"/>
  <c r="F3428" i="13"/>
  <c r="F3429" i="13"/>
  <c r="F3430" i="13"/>
  <c r="F3431" i="13"/>
  <c r="F3432" i="13"/>
  <c r="M134" i="13" s="1"/>
  <c r="F3433" i="13"/>
  <c r="F3434" i="13"/>
  <c r="F3435" i="13"/>
  <c r="F3436" i="13"/>
  <c r="F3437" i="13"/>
  <c r="F3438" i="13"/>
  <c r="F3439" i="13"/>
  <c r="F3440" i="13"/>
  <c r="F3441" i="13"/>
  <c r="F3442" i="13"/>
  <c r="F3443" i="13"/>
  <c r="F3444" i="13"/>
  <c r="F3445" i="13"/>
  <c r="F3446" i="13"/>
  <c r="F3447" i="13"/>
  <c r="F3448" i="13"/>
  <c r="F3449" i="13"/>
  <c r="F3450" i="13"/>
  <c r="F3451" i="13"/>
  <c r="F3452" i="13"/>
  <c r="F3453" i="13"/>
  <c r="M140" i="13" s="1"/>
  <c r="F3454" i="13"/>
  <c r="F3455" i="13"/>
  <c r="F3456" i="13"/>
  <c r="F3457" i="13"/>
  <c r="F3458" i="13"/>
  <c r="F3459" i="13"/>
  <c r="F3460" i="13"/>
  <c r="F3461" i="13"/>
  <c r="F3462" i="13"/>
  <c r="F3463" i="13"/>
  <c r="F3464" i="13"/>
  <c r="F3465" i="13"/>
  <c r="F3466" i="13"/>
  <c r="F3467" i="13"/>
  <c r="F3468" i="13"/>
  <c r="F3469" i="13"/>
  <c r="F3470" i="13"/>
  <c r="F3471" i="13"/>
  <c r="F3472" i="13"/>
  <c r="F3473" i="13"/>
  <c r="F3474" i="13"/>
  <c r="F3475" i="13"/>
  <c r="F3476" i="13"/>
  <c r="F3477" i="13"/>
  <c r="F3478" i="13"/>
  <c r="F3479" i="13"/>
  <c r="F3480" i="13"/>
  <c r="F3481" i="13"/>
  <c r="F3482" i="13"/>
  <c r="F3483" i="13"/>
  <c r="F3484" i="13"/>
  <c r="F3485" i="13"/>
  <c r="F3486" i="13"/>
  <c r="F3487" i="13"/>
  <c r="F3488" i="13"/>
  <c r="F3489" i="13"/>
  <c r="F3490" i="13"/>
  <c r="F3491" i="13"/>
  <c r="F3492" i="13"/>
  <c r="F3493" i="13"/>
  <c r="F3494" i="13"/>
  <c r="F3495" i="13"/>
  <c r="F3496" i="13"/>
  <c r="F3497" i="13"/>
  <c r="F3498" i="13"/>
  <c r="F3499" i="13"/>
  <c r="F3500" i="13"/>
  <c r="F3501" i="13"/>
  <c r="F3502" i="13"/>
  <c r="F3503" i="13"/>
  <c r="F3504" i="13"/>
  <c r="F3505" i="13"/>
  <c r="F3506" i="13"/>
  <c r="F3507" i="13"/>
  <c r="F3508" i="13"/>
  <c r="F3509" i="13"/>
  <c r="F3510" i="13"/>
  <c r="F3511" i="13"/>
  <c r="F3512" i="13"/>
  <c r="F3513" i="13"/>
  <c r="F3514" i="13"/>
  <c r="F3515" i="13"/>
  <c r="F3516" i="13"/>
  <c r="F3517" i="13"/>
  <c r="F3518" i="13"/>
  <c r="F3519" i="13"/>
  <c r="F3520" i="13"/>
  <c r="M155" i="13" s="1"/>
  <c r="F3521" i="13"/>
  <c r="F3522" i="13"/>
  <c r="F3523" i="13"/>
  <c r="F3524" i="13"/>
  <c r="F3525" i="13"/>
  <c r="F3526" i="13"/>
  <c r="F3527" i="13"/>
  <c r="F3528" i="13"/>
  <c r="R52" i="13" s="1"/>
  <c r="F3529" i="13"/>
  <c r="F3530" i="13"/>
  <c r="F3531" i="13"/>
  <c r="F3532" i="13"/>
  <c r="F3533" i="13"/>
  <c r="F3534" i="13"/>
  <c r="F3535" i="13"/>
  <c r="F3536" i="13"/>
  <c r="F3537" i="13"/>
  <c r="F3538" i="13"/>
  <c r="F3539" i="13"/>
  <c r="F3540" i="13"/>
  <c r="F3541" i="13"/>
  <c r="F3542" i="13"/>
  <c r="F3543" i="13"/>
  <c r="F3544" i="13"/>
  <c r="F3545" i="13"/>
  <c r="F3546" i="13"/>
  <c r="F3547" i="13"/>
  <c r="F3548" i="13"/>
  <c r="F3549" i="13"/>
  <c r="F3550" i="13"/>
  <c r="F3551" i="13"/>
  <c r="F3552" i="13"/>
  <c r="F3553" i="13"/>
  <c r="F3554" i="13"/>
  <c r="M165" i="13" s="1"/>
  <c r="F3555" i="13"/>
  <c r="F3556" i="13"/>
  <c r="F3557" i="13"/>
  <c r="F3558" i="13"/>
  <c r="F3559" i="13"/>
  <c r="F3560" i="13"/>
  <c r="F3561" i="13"/>
  <c r="F3562" i="13"/>
  <c r="F3563" i="13"/>
  <c r="F3564" i="13"/>
  <c r="F3565" i="13"/>
  <c r="F3566" i="13"/>
  <c r="F3567" i="13"/>
  <c r="F3568" i="13"/>
  <c r="F3569" i="13"/>
  <c r="F3570" i="13"/>
  <c r="F3571" i="13"/>
  <c r="F3572" i="13"/>
  <c r="F3573" i="13"/>
  <c r="M172" i="13" s="1"/>
  <c r="F3574" i="13"/>
  <c r="F3575" i="13"/>
  <c r="F3576" i="13"/>
  <c r="F3577" i="13"/>
  <c r="F3578" i="13"/>
  <c r="F3579" i="13"/>
  <c r="F3580" i="13"/>
  <c r="F3581" i="13"/>
  <c r="F3582" i="13"/>
  <c r="F3583" i="13"/>
  <c r="F3584" i="13"/>
  <c r="M176" i="13" s="1"/>
  <c r="F3585" i="13"/>
  <c r="F3586" i="13"/>
  <c r="M177" i="13" s="1"/>
  <c r="F3587" i="13"/>
  <c r="M178" i="13" s="1"/>
  <c r="F3588" i="13"/>
  <c r="F3589" i="13"/>
  <c r="F3590" i="13"/>
  <c r="F3591" i="13"/>
  <c r="F3592" i="13"/>
  <c r="F3593" i="13"/>
  <c r="F3594" i="13"/>
  <c r="F3595" i="13"/>
  <c r="F3596" i="13"/>
  <c r="F3597" i="13"/>
  <c r="F3598" i="13"/>
  <c r="F3599" i="13"/>
  <c r="F3600" i="13"/>
  <c r="F3601" i="13"/>
  <c r="F3602" i="13"/>
  <c r="F3603" i="13"/>
  <c r="F3604" i="13"/>
  <c r="F3605" i="13"/>
  <c r="F3606" i="13"/>
  <c r="F3607" i="13"/>
  <c r="F3608" i="13"/>
  <c r="M184" i="13" s="1"/>
  <c r="F3609" i="13"/>
  <c r="F3610" i="13"/>
  <c r="F3611" i="13"/>
  <c r="F3612" i="13"/>
  <c r="F3613" i="13"/>
  <c r="M186" i="13" s="1"/>
  <c r="F3614" i="13"/>
  <c r="F3615" i="13"/>
  <c r="F3616" i="13"/>
  <c r="F3617" i="13"/>
  <c r="F3618" i="13"/>
  <c r="M188" i="13" s="1"/>
  <c r="F3619" i="13"/>
  <c r="F3620" i="13"/>
  <c r="F3621" i="13"/>
  <c r="F3622" i="13"/>
  <c r="F3623" i="13"/>
  <c r="F3624" i="13"/>
  <c r="F3625" i="13"/>
  <c r="F3626" i="13"/>
  <c r="F3627" i="13"/>
  <c r="F3628" i="13"/>
  <c r="F3629" i="13"/>
  <c r="F3630" i="13"/>
  <c r="F3631" i="13"/>
  <c r="F3632" i="13"/>
  <c r="F3633" i="13"/>
  <c r="F3634" i="13"/>
  <c r="F3635" i="13"/>
  <c r="F3636" i="13"/>
  <c r="F3637" i="13"/>
  <c r="F3638" i="13"/>
  <c r="F3639" i="13"/>
  <c r="F3640" i="13"/>
  <c r="M196" i="13" s="1"/>
  <c r="F3641" i="13"/>
  <c r="F3642" i="13"/>
  <c r="F3643" i="13"/>
  <c r="F3644" i="13"/>
  <c r="F3645" i="13"/>
  <c r="F3646" i="13"/>
  <c r="F3647" i="13"/>
  <c r="F3648" i="13"/>
  <c r="F3649" i="13"/>
  <c r="F3650" i="13"/>
  <c r="F3651" i="13"/>
  <c r="M201" i="13" s="1"/>
  <c r="F3652" i="13"/>
  <c r="M202" i="13" s="1"/>
  <c r="F3653" i="13"/>
  <c r="F3654" i="13"/>
  <c r="F3655" i="13"/>
  <c r="F3656" i="13"/>
  <c r="F3657" i="13"/>
  <c r="F3658" i="13"/>
  <c r="F3659" i="13"/>
  <c r="F3660" i="13"/>
  <c r="F3661" i="13"/>
  <c r="F3662" i="13"/>
  <c r="F3663" i="13"/>
  <c r="M206" i="13" s="1"/>
  <c r="F3664" i="13"/>
  <c r="M207" i="13" s="1"/>
  <c r="F3665" i="13"/>
  <c r="F3666" i="13"/>
  <c r="F3667" i="13"/>
  <c r="M208" i="13" s="1"/>
  <c r="F3668" i="13"/>
  <c r="M209" i="13" s="1"/>
  <c r="F3669" i="13"/>
  <c r="F3670" i="13"/>
  <c r="F3671" i="13"/>
  <c r="F3672" i="13"/>
  <c r="M211" i="13" s="1"/>
  <c r="F3673" i="13"/>
  <c r="F3674" i="13"/>
  <c r="F3675" i="13"/>
  <c r="F3676" i="13"/>
  <c r="F3677" i="13"/>
  <c r="F3678" i="13"/>
  <c r="F3679" i="13"/>
  <c r="F3680" i="13"/>
  <c r="F3681" i="13"/>
  <c r="F3682" i="13"/>
  <c r="F3683" i="13"/>
  <c r="F3684" i="13"/>
  <c r="F3685" i="13"/>
  <c r="F3686" i="13"/>
  <c r="F3687" i="13"/>
  <c r="F3688" i="13"/>
  <c r="F3689" i="13"/>
  <c r="F3690" i="13"/>
  <c r="F3691" i="13"/>
  <c r="F3692" i="13"/>
  <c r="F3693" i="13"/>
  <c r="F3694" i="13"/>
  <c r="F3695" i="13"/>
  <c r="F3696" i="13"/>
  <c r="F3697" i="13"/>
  <c r="M220" i="13" s="1"/>
  <c r="F3698" i="13"/>
  <c r="M221" i="13" s="1"/>
  <c r="F3699" i="13"/>
  <c r="F3700" i="13"/>
  <c r="F3701" i="13"/>
  <c r="F3702" i="13"/>
  <c r="F3703" i="13"/>
  <c r="F3704" i="13"/>
  <c r="F3705" i="13"/>
  <c r="F3706" i="13"/>
  <c r="F3707" i="13"/>
  <c r="F3708" i="13"/>
  <c r="F3709" i="13"/>
  <c r="F3710" i="13"/>
  <c r="F3711" i="13"/>
  <c r="F3712" i="13"/>
  <c r="F3713" i="13"/>
  <c r="M227" i="13" s="1"/>
  <c r="F3714" i="13"/>
  <c r="F3715" i="13"/>
  <c r="F3716" i="13"/>
  <c r="F3717" i="13"/>
  <c r="F3718" i="13"/>
  <c r="F3719" i="13"/>
  <c r="F3720" i="13"/>
  <c r="F3721" i="13"/>
  <c r="F3722" i="13"/>
  <c r="F3723" i="13"/>
  <c r="F3724" i="13"/>
  <c r="F3725" i="13"/>
  <c r="F3726" i="13"/>
  <c r="F3727" i="13"/>
  <c r="F3728" i="13"/>
  <c r="F3729" i="13"/>
  <c r="F3730" i="13"/>
  <c r="F3731" i="13"/>
  <c r="F3732" i="13"/>
  <c r="F3733" i="13"/>
  <c r="F3734" i="13"/>
  <c r="M236" i="13" s="1"/>
  <c r="F3735" i="13"/>
  <c r="F3736" i="13"/>
  <c r="F3737" i="13"/>
  <c r="F3738" i="13"/>
  <c r="F3739" i="13"/>
  <c r="F3740" i="13"/>
  <c r="F3741" i="13"/>
  <c r="F3742" i="13"/>
  <c r="F3743" i="13"/>
  <c r="F3744" i="13"/>
  <c r="F3745" i="13"/>
  <c r="F3746" i="13"/>
  <c r="F3747" i="13"/>
  <c r="F3748" i="13"/>
  <c r="F3749" i="13"/>
  <c r="F3750" i="13"/>
  <c r="F3751" i="13"/>
  <c r="F3752" i="13"/>
  <c r="F3753" i="13"/>
  <c r="F3754" i="13"/>
  <c r="F3755" i="13"/>
  <c r="F3756" i="13"/>
  <c r="F3757" i="13"/>
  <c r="F3758" i="13"/>
  <c r="F3759" i="13"/>
  <c r="F3760" i="13"/>
  <c r="F3761" i="13"/>
  <c r="F3762" i="13"/>
  <c r="F3763" i="13"/>
  <c r="F3764" i="13"/>
  <c r="F3765" i="13"/>
  <c r="F3766" i="13"/>
  <c r="F3767" i="13"/>
  <c r="F3768" i="13"/>
  <c r="F3769" i="13"/>
  <c r="F3770" i="13"/>
  <c r="F3771" i="13"/>
  <c r="F3772" i="13"/>
  <c r="F3773" i="13"/>
  <c r="F3774" i="13"/>
  <c r="F3775" i="13"/>
  <c r="F3776" i="13"/>
  <c r="F3777" i="13"/>
  <c r="F3778" i="13"/>
  <c r="F3779" i="13"/>
  <c r="F3780" i="13"/>
  <c r="F3781" i="13"/>
  <c r="F3782" i="13"/>
  <c r="F3783" i="13"/>
  <c r="F3784" i="13"/>
  <c r="F3785" i="13"/>
  <c r="F3786" i="13"/>
  <c r="F3787" i="13"/>
  <c r="F3788" i="13"/>
  <c r="F3789" i="13"/>
  <c r="F3790" i="13"/>
  <c r="F3791" i="13"/>
  <c r="F3792" i="13"/>
  <c r="F3793" i="13"/>
  <c r="F3794" i="13"/>
  <c r="F3795" i="13"/>
  <c r="F3796" i="13"/>
  <c r="F3797" i="13"/>
  <c r="F3798" i="13"/>
  <c r="F3799" i="13"/>
  <c r="F3800" i="13"/>
  <c r="F3801" i="13"/>
  <c r="F3802" i="13"/>
  <c r="F3803" i="13"/>
  <c r="F3804" i="13"/>
  <c r="F3805" i="13"/>
  <c r="F3806" i="13"/>
  <c r="F3807" i="13"/>
  <c r="F3808" i="13"/>
  <c r="F3809" i="13"/>
  <c r="F3810" i="13"/>
  <c r="F3811" i="13"/>
  <c r="F3812" i="13"/>
  <c r="F3813" i="13"/>
  <c r="F3814" i="13"/>
  <c r="F3815" i="13"/>
  <c r="F3816" i="13"/>
  <c r="F3817" i="13"/>
  <c r="F3818" i="13"/>
  <c r="F3819" i="13"/>
  <c r="F3820" i="13"/>
  <c r="F3821" i="13"/>
  <c r="F3822" i="13"/>
  <c r="F3823" i="13"/>
  <c r="F3824" i="13"/>
  <c r="F3825" i="13"/>
  <c r="F3826" i="13"/>
  <c r="F3827" i="13"/>
  <c r="F3828" i="13"/>
  <c r="F3829" i="13"/>
  <c r="F3830" i="13"/>
  <c r="F3831" i="13"/>
  <c r="F3832" i="13"/>
  <c r="F3833" i="13"/>
  <c r="F3834" i="13"/>
  <c r="F3835" i="13"/>
  <c r="F3836" i="13"/>
  <c r="F3837" i="13"/>
  <c r="M259" i="13" s="1"/>
  <c r="F3838" i="13"/>
  <c r="F3839" i="13"/>
  <c r="F3840" i="13"/>
  <c r="M261" i="13" s="1"/>
  <c r="F3841" i="13"/>
  <c r="F3842" i="13"/>
  <c r="F3843" i="13"/>
  <c r="F3844" i="13"/>
  <c r="F3845" i="13"/>
  <c r="F3846" i="13"/>
  <c r="F3847" i="13"/>
  <c r="F3848" i="13"/>
  <c r="M264" i="13" s="1"/>
  <c r="F3849" i="13"/>
  <c r="F3850" i="13"/>
  <c r="F3851" i="13"/>
  <c r="F3852" i="13"/>
  <c r="F3853" i="13"/>
  <c r="F3854" i="13"/>
  <c r="F3855" i="13"/>
  <c r="F3856" i="13"/>
  <c r="F3857" i="13"/>
  <c r="F3858" i="13"/>
  <c r="F3859" i="13"/>
  <c r="M269" i="13" s="1"/>
  <c r="F3860" i="13"/>
  <c r="F3861" i="13"/>
  <c r="F3862" i="13"/>
  <c r="F3863" i="13"/>
  <c r="F3864" i="13"/>
  <c r="F3865" i="13"/>
  <c r="F3866" i="13"/>
  <c r="F3867" i="13"/>
  <c r="F3868" i="13"/>
  <c r="F3869" i="13"/>
  <c r="F3870" i="13"/>
  <c r="F3871" i="13"/>
  <c r="F3872" i="13"/>
  <c r="F3873" i="13"/>
  <c r="F3874" i="13"/>
  <c r="F3875" i="13"/>
  <c r="F3876" i="13"/>
  <c r="F3877" i="13"/>
  <c r="F3878" i="13"/>
  <c r="F3879" i="13"/>
  <c r="F3880" i="13"/>
  <c r="F3881" i="13"/>
  <c r="F3882" i="13"/>
  <c r="F3883" i="13"/>
  <c r="F3884" i="13"/>
  <c r="F3885" i="13"/>
  <c r="F3886" i="13"/>
  <c r="F3887" i="13"/>
  <c r="F3888" i="13"/>
  <c r="F3889" i="13"/>
  <c r="F3890" i="13"/>
  <c r="M276" i="13" s="1"/>
  <c r="F3891" i="13"/>
  <c r="F3892" i="13"/>
  <c r="F3893" i="13"/>
  <c r="F3894" i="13"/>
  <c r="F3895" i="13"/>
  <c r="F3896" i="13"/>
  <c r="F3897" i="13"/>
  <c r="F3898" i="13"/>
  <c r="F3899" i="13"/>
  <c r="F3900" i="13"/>
  <c r="F3901" i="13"/>
  <c r="F3902" i="13"/>
  <c r="F3903" i="13"/>
  <c r="F3904" i="13"/>
  <c r="F3905" i="13"/>
  <c r="F3906" i="13"/>
  <c r="F3907" i="13"/>
  <c r="F3908" i="13"/>
  <c r="F3909" i="13"/>
  <c r="F3910" i="13"/>
  <c r="F3911" i="13"/>
  <c r="F3912" i="13"/>
  <c r="F3913" i="13"/>
  <c r="F3914" i="13"/>
  <c r="F3915" i="13"/>
  <c r="F3916" i="13"/>
  <c r="F3917" i="13"/>
  <c r="F3918" i="13"/>
  <c r="F3919" i="13"/>
  <c r="F3920" i="13"/>
  <c r="F3921" i="13"/>
  <c r="F3922" i="13"/>
  <c r="F3923" i="13"/>
  <c r="F3924" i="13"/>
  <c r="F3925" i="13"/>
  <c r="M279" i="13" s="1"/>
  <c r="F3926" i="13"/>
  <c r="F3927" i="13"/>
  <c r="F3928" i="13"/>
  <c r="F3929" i="13"/>
  <c r="F3930" i="13"/>
  <c r="F3931" i="13"/>
  <c r="F3932" i="13"/>
  <c r="F3933" i="13"/>
  <c r="F3934" i="13"/>
  <c r="F3935" i="13"/>
  <c r="F3936" i="13"/>
  <c r="F3937" i="13"/>
  <c r="F3938" i="13"/>
  <c r="F3939" i="13"/>
  <c r="F3940" i="13"/>
  <c r="F3941" i="13"/>
  <c r="F3942" i="13"/>
  <c r="F3943" i="13"/>
  <c r="F3944" i="13"/>
  <c r="M284" i="13" s="1"/>
  <c r="F3945" i="13"/>
  <c r="F3946" i="13"/>
  <c r="F3947" i="13"/>
  <c r="F3948" i="13"/>
  <c r="F3949" i="13"/>
  <c r="F3950" i="13"/>
  <c r="F3951" i="13"/>
  <c r="F3952" i="13"/>
  <c r="F3953" i="13"/>
  <c r="F3954" i="13"/>
  <c r="F3955" i="13"/>
  <c r="F3956" i="13"/>
  <c r="F3957" i="13"/>
  <c r="F3958" i="13"/>
  <c r="F3959" i="13"/>
  <c r="F3960" i="13"/>
  <c r="F3961" i="13"/>
  <c r="F3962" i="13"/>
  <c r="M290" i="13" s="1"/>
  <c r="F3963" i="13"/>
  <c r="F3964" i="13"/>
  <c r="F3965" i="13"/>
  <c r="F3966" i="13"/>
  <c r="F3967" i="13"/>
  <c r="F3968" i="13"/>
  <c r="F3969" i="13"/>
  <c r="F3970" i="13"/>
  <c r="F3971" i="13"/>
  <c r="F3972" i="13"/>
  <c r="F3973" i="13"/>
  <c r="F3974" i="13"/>
  <c r="F3975" i="13"/>
  <c r="F3976" i="13"/>
  <c r="F3977" i="13"/>
  <c r="F3978" i="13"/>
  <c r="F3979" i="13"/>
  <c r="F3980" i="13"/>
  <c r="F3981" i="13"/>
  <c r="F3982" i="13"/>
  <c r="F3983" i="13"/>
  <c r="F3984" i="13"/>
  <c r="F3985" i="13"/>
  <c r="F3986" i="13"/>
  <c r="F3987" i="13"/>
  <c r="F3988" i="13"/>
  <c r="F3989" i="13"/>
  <c r="F3990" i="13"/>
  <c r="F3991" i="13"/>
  <c r="F3992" i="13"/>
  <c r="F3993" i="13"/>
  <c r="F3994" i="13"/>
  <c r="F3995" i="13"/>
  <c r="F3996" i="13"/>
  <c r="F3997" i="13"/>
  <c r="F3998" i="13"/>
  <c r="F3999" i="13"/>
  <c r="F4000" i="13"/>
  <c r="F4001" i="13"/>
  <c r="M303" i="13" s="1"/>
  <c r="F4002" i="13"/>
  <c r="F4003" i="13"/>
  <c r="F4004" i="13"/>
  <c r="F4005" i="13"/>
  <c r="F4006" i="13"/>
  <c r="F4007" i="13"/>
  <c r="M306" i="13" s="1"/>
  <c r="F4008" i="13"/>
  <c r="F4009" i="13"/>
  <c r="F4010" i="13"/>
  <c r="F4011" i="13"/>
  <c r="F4012" i="13"/>
  <c r="F4013" i="13"/>
  <c r="F4014" i="13"/>
  <c r="F4015" i="13"/>
  <c r="F4016" i="13"/>
  <c r="F4017" i="13"/>
  <c r="F4018" i="13"/>
  <c r="F4019" i="13"/>
  <c r="F4020" i="13"/>
  <c r="F4021" i="13"/>
  <c r="F4022" i="13"/>
  <c r="F4023" i="13"/>
  <c r="F4024" i="13"/>
  <c r="F4025" i="13"/>
  <c r="F4026" i="13"/>
  <c r="F4027" i="13"/>
  <c r="F4028" i="13"/>
  <c r="F4029" i="13"/>
  <c r="F4030" i="13"/>
  <c r="F4031" i="13"/>
  <c r="F4032" i="13"/>
  <c r="F4033" i="13"/>
  <c r="F4034" i="13"/>
  <c r="F4035" i="13"/>
  <c r="F4036" i="13"/>
  <c r="F4037" i="13"/>
  <c r="F4038" i="13"/>
  <c r="F4039" i="13"/>
  <c r="F4040" i="13"/>
  <c r="M317" i="13" s="1"/>
  <c r="F4041" i="13"/>
  <c r="F4042" i="13"/>
  <c r="F4043" i="13"/>
  <c r="M318" i="13" s="1"/>
  <c r="F4044" i="13"/>
  <c r="F4045" i="13"/>
  <c r="F4046" i="13"/>
  <c r="F4047" i="13"/>
  <c r="F4048" i="13"/>
  <c r="M321" i="13" s="1"/>
  <c r="F4049" i="13"/>
  <c r="F4050" i="13"/>
  <c r="F4051" i="13"/>
  <c r="F4052" i="13"/>
  <c r="F4053" i="13"/>
  <c r="F4054" i="13"/>
  <c r="F4055" i="13"/>
  <c r="F4056" i="13"/>
  <c r="F4057" i="13"/>
  <c r="F4058" i="13"/>
  <c r="F4059" i="13"/>
  <c r="F4060" i="13"/>
  <c r="F4061" i="13"/>
  <c r="F4062" i="13"/>
  <c r="F4063" i="13"/>
  <c r="M327" i="13" s="1"/>
  <c r="F4064" i="13"/>
  <c r="F4065" i="13"/>
  <c r="F4066" i="13"/>
  <c r="F4067" i="13"/>
  <c r="F4068" i="13"/>
  <c r="F4069" i="13"/>
  <c r="F4070" i="13"/>
  <c r="F4071" i="13"/>
  <c r="F4072" i="13"/>
  <c r="F4073" i="13"/>
  <c r="F4074" i="13"/>
  <c r="F4075" i="13"/>
  <c r="F4076" i="13"/>
  <c r="F4077" i="13"/>
  <c r="F4078" i="13"/>
  <c r="F4079" i="13"/>
  <c r="F4080" i="13"/>
  <c r="F4081" i="13"/>
  <c r="F4082" i="13"/>
  <c r="F4083" i="13"/>
  <c r="F4084" i="13"/>
  <c r="F4085" i="13"/>
  <c r="F4086" i="13"/>
  <c r="F4087" i="13"/>
  <c r="F4088" i="13"/>
  <c r="F4089" i="13"/>
  <c r="F4090" i="13"/>
  <c r="F4091" i="13"/>
  <c r="F4092" i="13"/>
  <c r="F4093" i="13"/>
  <c r="F4094" i="13"/>
  <c r="M336" i="13" s="1"/>
  <c r="F4095" i="13"/>
  <c r="F4096" i="13"/>
  <c r="F4097" i="13"/>
  <c r="F4098" i="13"/>
  <c r="F4099" i="13"/>
  <c r="F4100" i="13"/>
  <c r="M339" i="13" s="1"/>
  <c r="F4101" i="13"/>
  <c r="M340" i="13" s="1"/>
  <c r="F4102" i="13"/>
  <c r="M341" i="13" s="1"/>
  <c r="F4103" i="13"/>
  <c r="M342" i="13" s="1"/>
  <c r="F4104" i="13"/>
  <c r="M343" i="13" s="1"/>
  <c r="F4105" i="13"/>
  <c r="F4106" i="13"/>
  <c r="F4107" i="13"/>
  <c r="F4108" i="13"/>
  <c r="F4109" i="13"/>
  <c r="F4110" i="13"/>
  <c r="F4111" i="13"/>
  <c r="F4112" i="13"/>
  <c r="F4113" i="13"/>
  <c r="F4114" i="13"/>
  <c r="F4115" i="13"/>
  <c r="F4116" i="13"/>
  <c r="F4117" i="13"/>
  <c r="F4118" i="13"/>
  <c r="F4119" i="13"/>
  <c r="F4120" i="13"/>
  <c r="F4121" i="13"/>
  <c r="F4122" i="13"/>
  <c r="F4123" i="13"/>
  <c r="F4124" i="13"/>
  <c r="F4125" i="13"/>
  <c r="F4126" i="13"/>
  <c r="F4127" i="13"/>
  <c r="F4128" i="13"/>
  <c r="F4129" i="13"/>
  <c r="F4130" i="13"/>
  <c r="F4131" i="13"/>
  <c r="F4132" i="13"/>
  <c r="F4133" i="13"/>
  <c r="F4134" i="13"/>
  <c r="F4135" i="13"/>
  <c r="F4136" i="13"/>
  <c r="F4137" i="13"/>
  <c r="F4138" i="13"/>
  <c r="F4139" i="13"/>
  <c r="F4140" i="13"/>
  <c r="F4141" i="13"/>
  <c r="F4142" i="13"/>
  <c r="F4143" i="13"/>
  <c r="M355" i="13" s="1"/>
  <c r="F4144" i="13"/>
  <c r="M356" i="13" s="1"/>
  <c r="F4145" i="13"/>
  <c r="F4146" i="13"/>
  <c r="F4147" i="13"/>
  <c r="F4148" i="13"/>
  <c r="F4149" i="13"/>
  <c r="F4150" i="13"/>
  <c r="F4151" i="13"/>
  <c r="F4152" i="13"/>
  <c r="F4153" i="13"/>
  <c r="F4154" i="13"/>
  <c r="F4155" i="13"/>
  <c r="F4156" i="13"/>
  <c r="M360" i="13" s="1"/>
  <c r="F4157" i="13"/>
  <c r="F4158" i="13"/>
  <c r="F4159" i="13"/>
  <c r="F4160" i="13"/>
  <c r="F4161" i="13"/>
  <c r="F4162" i="13"/>
  <c r="F4163" i="13"/>
  <c r="M363" i="13" s="1"/>
  <c r="F4164" i="13"/>
  <c r="F4165" i="13"/>
  <c r="F4166" i="13"/>
  <c r="F4167" i="13"/>
  <c r="F4168" i="13"/>
  <c r="F4169" i="13"/>
  <c r="F4170" i="13"/>
  <c r="F4171" i="13"/>
  <c r="F4172" i="13"/>
  <c r="F4173" i="13"/>
  <c r="F4174" i="13"/>
  <c r="F4175" i="13"/>
  <c r="F4176" i="13"/>
  <c r="F4177" i="13"/>
  <c r="F4178" i="13"/>
  <c r="F4179" i="13"/>
  <c r="F4180" i="13"/>
  <c r="F4181" i="13"/>
  <c r="F4182" i="13"/>
  <c r="F4183" i="13"/>
  <c r="F4184" i="13"/>
  <c r="F4185" i="13"/>
  <c r="F4186" i="13"/>
  <c r="F4187" i="13"/>
  <c r="F4188" i="13"/>
  <c r="F4189" i="13"/>
  <c r="F4190" i="13"/>
  <c r="F4191" i="13"/>
  <c r="F4192" i="13"/>
  <c r="F4193" i="13"/>
  <c r="F4194" i="13"/>
  <c r="F4195" i="13"/>
  <c r="F4196" i="13"/>
  <c r="F4197" i="13"/>
  <c r="F4198" i="13"/>
  <c r="F4199" i="13"/>
  <c r="F4200" i="13"/>
  <c r="M376" i="13" s="1"/>
  <c r="F4201" i="13"/>
  <c r="F4202" i="13"/>
  <c r="F4203" i="13"/>
  <c r="F4204" i="13"/>
  <c r="F4205" i="13"/>
  <c r="F4206" i="13"/>
  <c r="F4207" i="13"/>
  <c r="F4208" i="13"/>
  <c r="F4209" i="13"/>
  <c r="F4210" i="13"/>
  <c r="F4211" i="13"/>
  <c r="M379" i="13" s="1"/>
  <c r="F4212" i="13"/>
  <c r="F4213" i="13"/>
  <c r="F4214" i="13"/>
  <c r="F4215" i="13"/>
  <c r="F4216" i="13"/>
  <c r="M382" i="13" s="1"/>
  <c r="F4217" i="13"/>
  <c r="F4218" i="13"/>
  <c r="F4219" i="13"/>
  <c r="F4220" i="13"/>
  <c r="M384" i="13" s="1"/>
  <c r="F4221" i="13"/>
  <c r="F4222" i="13"/>
  <c r="F4223" i="13"/>
  <c r="F4224" i="13"/>
  <c r="F4225" i="13"/>
  <c r="F4226" i="13"/>
  <c r="F4227" i="13"/>
  <c r="F4228" i="13"/>
  <c r="F4229" i="13"/>
  <c r="F4230" i="13"/>
  <c r="F4231" i="13"/>
  <c r="F4232" i="13"/>
  <c r="F4233" i="13"/>
  <c r="F4234" i="13"/>
  <c r="F4235" i="13"/>
  <c r="F4236" i="13"/>
  <c r="F4237" i="13"/>
  <c r="F4238" i="13"/>
  <c r="F4239" i="13"/>
  <c r="F4240" i="13"/>
  <c r="F4241" i="13"/>
  <c r="F4242" i="13"/>
  <c r="F4243" i="13"/>
  <c r="F4244" i="13"/>
  <c r="F4245" i="13"/>
  <c r="F4246" i="13"/>
  <c r="F4247" i="13"/>
  <c r="F4248" i="13"/>
  <c r="F4249" i="13"/>
  <c r="F4250" i="13"/>
  <c r="F4251" i="13"/>
  <c r="F4252" i="13"/>
  <c r="F4253" i="13"/>
  <c r="F4254" i="13"/>
  <c r="F4255" i="13"/>
  <c r="F4256" i="13"/>
  <c r="F4257" i="13"/>
  <c r="F4258" i="13"/>
  <c r="F4259" i="13"/>
  <c r="F4260" i="13"/>
  <c r="F4261" i="13"/>
  <c r="F4262" i="13"/>
  <c r="F4263" i="13"/>
  <c r="F4264" i="13"/>
  <c r="F4265" i="13"/>
  <c r="M397" i="13" s="1"/>
  <c r="F4266" i="13"/>
  <c r="F4267" i="13"/>
  <c r="F4268" i="13"/>
  <c r="F4269" i="13"/>
  <c r="F4270" i="13"/>
  <c r="F4271" i="13"/>
  <c r="F4272" i="13"/>
  <c r="F4273" i="13"/>
  <c r="F4274" i="13"/>
  <c r="F4275" i="13"/>
  <c r="F4276" i="13"/>
  <c r="M402" i="13" s="1"/>
  <c r="F4277" i="13"/>
  <c r="F4278" i="13"/>
  <c r="F4279" i="13"/>
  <c r="F4280" i="13"/>
  <c r="F4281" i="13"/>
  <c r="F4282" i="13"/>
  <c r="F4283" i="13"/>
  <c r="M406" i="13" s="1"/>
  <c r="F4284" i="13"/>
  <c r="F4285" i="13"/>
  <c r="F4286" i="13"/>
  <c r="F4287" i="13"/>
  <c r="F4288" i="13"/>
  <c r="F4289" i="13"/>
  <c r="F4290" i="13"/>
  <c r="F4291" i="13"/>
  <c r="F4292" i="13"/>
  <c r="F4293" i="13"/>
  <c r="F4294" i="13"/>
  <c r="F4295" i="13"/>
  <c r="F4296" i="13"/>
  <c r="F4297" i="13"/>
  <c r="F4298" i="13"/>
  <c r="F4299" i="13"/>
  <c r="F4300" i="13"/>
  <c r="F4301" i="13"/>
  <c r="F4302" i="13"/>
  <c r="F4303" i="13"/>
  <c r="F4304" i="13"/>
  <c r="F4305" i="13"/>
  <c r="F4306" i="13"/>
  <c r="F4307" i="13"/>
  <c r="F4308" i="13"/>
  <c r="F4309" i="13"/>
  <c r="F4310" i="13"/>
  <c r="F4311" i="13"/>
  <c r="M414" i="13" s="1"/>
  <c r="F4312" i="13"/>
  <c r="M415" i="13" s="1"/>
  <c r="F4313" i="13"/>
  <c r="F4314" i="13"/>
  <c r="F4315" i="13"/>
  <c r="F4316" i="13"/>
  <c r="F4317" i="13"/>
  <c r="F4318" i="13"/>
  <c r="M418" i="13" s="1"/>
  <c r="F4319" i="13"/>
  <c r="F4320" i="13"/>
  <c r="F4321" i="13"/>
  <c r="F4322" i="13"/>
  <c r="F4323" i="13"/>
  <c r="F4324" i="13"/>
  <c r="F4325" i="13"/>
  <c r="F4326" i="13"/>
  <c r="F4327" i="13"/>
  <c r="F4328" i="13"/>
  <c r="M421" i="13" s="1"/>
  <c r="F4329" i="13"/>
  <c r="F4330" i="13"/>
  <c r="F4331" i="13"/>
  <c r="F4332" i="13"/>
  <c r="F4333" i="13"/>
  <c r="F4334" i="13"/>
  <c r="F4335" i="13"/>
  <c r="F4336" i="13"/>
  <c r="F4337" i="13"/>
  <c r="F4338" i="13"/>
  <c r="F4339" i="13"/>
  <c r="F4340" i="13"/>
  <c r="F4341" i="13"/>
  <c r="F4342" i="13"/>
  <c r="F4343" i="13"/>
  <c r="F4344" i="13"/>
  <c r="F4345" i="13"/>
  <c r="F4346" i="13"/>
  <c r="F4347" i="13"/>
  <c r="F4348" i="13"/>
  <c r="F4349" i="13"/>
  <c r="F4350" i="13"/>
  <c r="F4351" i="13"/>
  <c r="F4352" i="13"/>
  <c r="F4353" i="13"/>
  <c r="F4354" i="13"/>
  <c r="F4355" i="13"/>
  <c r="F4356" i="13"/>
  <c r="F4357" i="13"/>
  <c r="F4358" i="13"/>
  <c r="F4359" i="13"/>
  <c r="F4360" i="13"/>
  <c r="F4361" i="13"/>
  <c r="F4362" i="13"/>
  <c r="F4363" i="13"/>
  <c r="F4364" i="13"/>
  <c r="F4365" i="13"/>
  <c r="F4366" i="13"/>
  <c r="F4367" i="13"/>
  <c r="M434" i="13" s="1"/>
  <c r="F4368" i="13"/>
  <c r="M435" i="13" s="1"/>
  <c r="F4369" i="13"/>
  <c r="F4370" i="13"/>
  <c r="F4371" i="13"/>
  <c r="F4372" i="13"/>
  <c r="F4373" i="13"/>
  <c r="F4374" i="13"/>
  <c r="F4375" i="13"/>
  <c r="M437" i="13" s="1"/>
  <c r="F4376" i="13"/>
  <c r="F4377" i="13"/>
  <c r="F4378" i="13"/>
  <c r="F4379" i="13"/>
  <c r="F4380" i="13"/>
  <c r="F4381" i="13"/>
  <c r="F4382" i="13"/>
  <c r="F4383" i="13"/>
  <c r="F4384" i="13"/>
  <c r="F4385" i="13"/>
  <c r="F4386" i="13"/>
  <c r="F4387" i="13"/>
  <c r="F4388" i="13"/>
  <c r="F4389" i="13"/>
  <c r="F4390" i="13"/>
  <c r="F4391" i="13"/>
  <c r="F4392" i="13"/>
  <c r="F4393" i="13"/>
  <c r="F4394" i="13"/>
  <c r="F4395" i="13"/>
  <c r="F4396" i="13"/>
  <c r="F4397" i="13"/>
  <c r="F4398" i="13"/>
  <c r="F4399" i="13"/>
  <c r="F4400" i="13"/>
  <c r="F4401" i="13"/>
  <c r="F4402" i="13"/>
  <c r="F4403" i="13"/>
  <c r="F4404" i="13"/>
  <c r="M447" i="13" s="1"/>
  <c r="F4405" i="13"/>
  <c r="F4406" i="13"/>
  <c r="F4407" i="13"/>
  <c r="F4408" i="13"/>
  <c r="F4409" i="13"/>
  <c r="F4410" i="13"/>
  <c r="F4411" i="13"/>
  <c r="F4412" i="13"/>
  <c r="F4413" i="13"/>
  <c r="F4414" i="13"/>
  <c r="F4415" i="13"/>
  <c r="F4416" i="13"/>
  <c r="F4417" i="13"/>
  <c r="F4418" i="13"/>
  <c r="F4419" i="13"/>
  <c r="F4420" i="13"/>
  <c r="F4421" i="13"/>
  <c r="F4422" i="13"/>
  <c r="F4423" i="13"/>
  <c r="F4424" i="13"/>
  <c r="F4425" i="13"/>
  <c r="F4426" i="13"/>
  <c r="F4427" i="13"/>
  <c r="F4428" i="13"/>
  <c r="F4429" i="13"/>
  <c r="F4430" i="13"/>
  <c r="F4431" i="13"/>
  <c r="F4432" i="13"/>
  <c r="M458" i="13" s="1"/>
  <c r="F4433" i="13"/>
  <c r="F4434" i="13"/>
  <c r="F4435" i="13"/>
  <c r="F4436" i="13"/>
  <c r="F4437" i="13"/>
  <c r="F4438" i="13"/>
  <c r="F4439" i="13"/>
  <c r="F4440" i="13"/>
  <c r="F4441" i="13"/>
  <c r="F4442" i="13"/>
  <c r="F4443" i="13"/>
  <c r="F4444" i="13"/>
  <c r="F4445" i="13"/>
  <c r="F4446" i="13"/>
  <c r="F4447" i="13"/>
  <c r="F4448" i="13"/>
  <c r="M463" i="13" s="1"/>
  <c r="F4449" i="13"/>
  <c r="F4450" i="13"/>
  <c r="M464" i="13" s="1"/>
  <c r="F4451" i="13"/>
  <c r="F4452" i="13"/>
  <c r="F4453" i="13"/>
  <c r="F4454" i="13"/>
  <c r="F4455" i="13"/>
  <c r="F4456" i="13"/>
  <c r="R39" i="13" s="1"/>
  <c r="F4457" i="13"/>
  <c r="F4458" i="13"/>
  <c r="F4459" i="13"/>
  <c r="F4460" i="13"/>
  <c r="F4461" i="13"/>
  <c r="F4462" i="13"/>
  <c r="F4463" i="13"/>
  <c r="F4464" i="13"/>
  <c r="F4465" i="13"/>
  <c r="F4466" i="13"/>
  <c r="F4467" i="13"/>
  <c r="F4468" i="13"/>
  <c r="F4469" i="13"/>
  <c r="F4470" i="13"/>
  <c r="F4471" i="13"/>
  <c r="F4472" i="13"/>
  <c r="F4473" i="13"/>
  <c r="M470" i="13" s="1"/>
  <c r="F4474" i="13"/>
  <c r="F4475" i="13"/>
  <c r="F4476" i="13"/>
  <c r="F4477" i="13"/>
  <c r="F4478" i="13"/>
  <c r="F4479" i="13"/>
  <c r="F4480" i="13"/>
  <c r="F4481" i="13"/>
  <c r="F4482" i="13"/>
  <c r="F4483" i="13"/>
  <c r="F4484" i="13"/>
  <c r="F4485" i="13"/>
  <c r="F4486" i="13"/>
  <c r="F4487" i="13"/>
  <c r="F4488" i="13"/>
  <c r="F4489" i="13"/>
  <c r="F4490" i="13"/>
  <c r="F4491" i="13"/>
  <c r="F4492" i="13"/>
  <c r="F4493" i="13"/>
  <c r="F4494" i="13"/>
  <c r="F4495" i="13"/>
  <c r="F4496" i="13"/>
  <c r="M476" i="13" s="1"/>
  <c r="F4497" i="13"/>
  <c r="F4498" i="13"/>
  <c r="F4499" i="13"/>
  <c r="F4500" i="13"/>
  <c r="F4501" i="13"/>
  <c r="F4502" i="13"/>
  <c r="F4503" i="13"/>
  <c r="F4504" i="13"/>
  <c r="F4505" i="13"/>
  <c r="F4506" i="13"/>
  <c r="F4507" i="13"/>
  <c r="M480" i="13" s="1"/>
  <c r="F4508" i="13"/>
  <c r="F4509" i="13"/>
  <c r="F4510" i="13"/>
  <c r="F4511" i="13"/>
  <c r="F4512" i="13"/>
  <c r="F4513" i="13"/>
  <c r="M483" i="13" s="1"/>
  <c r="F4514" i="13"/>
  <c r="F4515" i="13"/>
  <c r="F4516" i="13"/>
  <c r="F4517" i="13"/>
  <c r="F4518" i="13"/>
  <c r="F4519" i="13"/>
  <c r="F4520" i="13"/>
  <c r="F4521" i="13"/>
  <c r="F4522" i="13"/>
  <c r="F4523" i="13"/>
  <c r="F4524" i="13"/>
  <c r="M487" i="13" s="1"/>
  <c r="F4525" i="13"/>
  <c r="F4526" i="13"/>
  <c r="F4527" i="13"/>
  <c r="M488" i="13" s="1"/>
  <c r="F4528" i="13"/>
  <c r="M489" i="13" s="1"/>
  <c r="F4529" i="13"/>
  <c r="F4530" i="13"/>
  <c r="F4531" i="13"/>
  <c r="F4532" i="13"/>
  <c r="F4533" i="13"/>
  <c r="M491" i="13" s="1"/>
  <c r="F4534" i="13"/>
  <c r="F4535" i="13"/>
  <c r="M492" i="13" s="1"/>
  <c r="F4536" i="13"/>
  <c r="F4537" i="13"/>
  <c r="F4538" i="13"/>
  <c r="F4539" i="13"/>
  <c r="F4540" i="13"/>
  <c r="F4541" i="13"/>
  <c r="F4542" i="13"/>
  <c r="M495" i="13" s="1"/>
  <c r="F4543" i="13"/>
  <c r="F4544" i="13"/>
  <c r="F4545" i="13"/>
  <c r="M497" i="13" s="1"/>
  <c r="F4546" i="13"/>
  <c r="M498" i="13" s="1"/>
  <c r="F4547" i="13"/>
  <c r="F4548" i="13"/>
  <c r="F4549" i="13"/>
  <c r="F4550" i="13"/>
  <c r="F4551" i="13"/>
  <c r="F4552" i="13"/>
  <c r="F4553" i="13"/>
  <c r="F4554" i="13"/>
  <c r="F4555" i="13"/>
  <c r="F4556" i="13"/>
  <c r="F4557" i="13"/>
  <c r="F4558" i="13"/>
  <c r="F4559" i="13"/>
  <c r="F4560" i="13"/>
  <c r="F4561" i="13"/>
  <c r="F4562" i="13"/>
  <c r="F4563" i="13"/>
  <c r="F4564" i="13"/>
  <c r="F4565" i="13"/>
  <c r="F4566" i="13"/>
  <c r="F4567" i="13"/>
  <c r="F4568" i="13"/>
  <c r="F4569" i="13"/>
  <c r="F4570" i="13"/>
  <c r="F4571" i="13"/>
  <c r="F4572" i="13"/>
  <c r="F4573" i="13"/>
  <c r="F4574" i="13"/>
  <c r="F4575" i="13"/>
  <c r="F4576" i="13"/>
  <c r="F4577" i="13"/>
  <c r="F4578" i="13"/>
  <c r="F4579" i="13"/>
  <c r="F4580" i="13"/>
  <c r="F4581" i="13"/>
  <c r="F4582" i="13"/>
  <c r="F4583" i="13"/>
  <c r="F4584" i="13"/>
  <c r="F4585" i="13"/>
  <c r="F4586" i="13"/>
  <c r="F4587" i="13"/>
  <c r="F4588" i="13"/>
  <c r="F4589" i="13"/>
  <c r="F4590" i="13"/>
  <c r="F4591" i="13"/>
  <c r="F4592" i="13"/>
  <c r="M509" i="13" s="1"/>
  <c r="F4593" i="13"/>
  <c r="F4594" i="13"/>
  <c r="F4595" i="13"/>
  <c r="F4596" i="13"/>
  <c r="F4597" i="13"/>
  <c r="M511" i="13" s="1"/>
  <c r="F4598" i="13"/>
  <c r="F4599" i="13"/>
  <c r="F4600" i="13"/>
  <c r="F4601" i="13"/>
  <c r="F4602" i="13"/>
  <c r="F4603" i="13"/>
  <c r="F4604" i="13"/>
  <c r="F4605" i="13"/>
  <c r="F4606" i="13"/>
  <c r="F4607" i="13"/>
  <c r="F4608" i="13"/>
  <c r="M514" i="13" s="1"/>
  <c r="F4609" i="13"/>
  <c r="F4610" i="13"/>
  <c r="F4611" i="13"/>
  <c r="F4612" i="13"/>
  <c r="F4613" i="13"/>
  <c r="F4614" i="13"/>
  <c r="F4615" i="13"/>
  <c r="F4616" i="13"/>
  <c r="F4617" i="13"/>
  <c r="F4618" i="13"/>
  <c r="F4619" i="13"/>
  <c r="F4620" i="13"/>
  <c r="F4621" i="13"/>
  <c r="F4622" i="13"/>
  <c r="F4623" i="13"/>
  <c r="F4624" i="13"/>
  <c r="F4625" i="13"/>
  <c r="F4626" i="13"/>
  <c r="F4627" i="13"/>
  <c r="F4628" i="13"/>
  <c r="F4629" i="13"/>
  <c r="F4630" i="13"/>
  <c r="F4631" i="13"/>
  <c r="F4632" i="13"/>
  <c r="F4633" i="13"/>
  <c r="F4634" i="13"/>
  <c r="F4635" i="13"/>
  <c r="F4636" i="13"/>
  <c r="F4637" i="13"/>
  <c r="F4638" i="13"/>
  <c r="F4639" i="13"/>
  <c r="F4640" i="13"/>
  <c r="F4641" i="13"/>
  <c r="F4642" i="13"/>
  <c r="F4643" i="13"/>
  <c r="F4644" i="13"/>
  <c r="F2" i="13"/>
  <c r="AA5" i="13" s="1"/>
  <c r="F3" i="13"/>
  <c r="U7" i="13" s="1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U4" i="13" s="1"/>
  <c r="F37" i="13"/>
  <c r="AA14" i="13" s="1"/>
  <c r="F38" i="13"/>
  <c r="F39" i="13"/>
  <c r="AA9" i="13" s="1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AA15" i="13" s="1"/>
  <c r="F54" i="13"/>
  <c r="AA2" i="13" s="1"/>
  <c r="F55" i="13"/>
  <c r="F56" i="13"/>
  <c r="F57" i="13"/>
  <c r="F58" i="13"/>
  <c r="X4" i="13" s="1"/>
  <c r="F59" i="13"/>
  <c r="F60" i="13"/>
  <c r="F61" i="13"/>
  <c r="F62" i="13"/>
  <c r="F63" i="13"/>
  <c r="F64" i="13"/>
  <c r="U2" i="13" s="1"/>
  <c r="F65" i="13"/>
  <c r="F66" i="13"/>
  <c r="AA10" i="13" s="1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AA7" i="13" s="1"/>
  <c r="F84" i="13"/>
  <c r="F85" i="13"/>
  <c r="F86" i="13"/>
  <c r="F87" i="13"/>
  <c r="F88" i="13"/>
  <c r="F89" i="13"/>
  <c r="F90" i="13"/>
  <c r="F91" i="13"/>
  <c r="F92" i="13"/>
  <c r="F93" i="13"/>
  <c r="F94" i="13"/>
  <c r="X3" i="13" s="1"/>
  <c r="F95" i="13"/>
  <c r="F96" i="13"/>
  <c r="F97" i="13"/>
  <c r="F98" i="13"/>
  <c r="F99" i="13"/>
  <c r="F100" i="13"/>
  <c r="I30" i="13" s="1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U9" i="13" s="1"/>
  <c r="F119" i="13"/>
  <c r="F120" i="13"/>
  <c r="I38" i="13" s="1"/>
  <c r="F121" i="13"/>
  <c r="F122" i="13"/>
  <c r="F123" i="13"/>
  <c r="F124" i="13"/>
  <c r="F125" i="13"/>
  <c r="F126" i="13"/>
  <c r="F127" i="13"/>
  <c r="AA16" i="13" s="1"/>
  <c r="F128" i="13"/>
  <c r="F129" i="13"/>
  <c r="F130" i="13"/>
  <c r="F131" i="13"/>
  <c r="F132" i="13"/>
  <c r="F133" i="13"/>
  <c r="F134" i="13"/>
  <c r="F135" i="13"/>
  <c r="F136" i="13"/>
  <c r="F137" i="13"/>
  <c r="F138" i="13"/>
  <c r="AA11" i="13" s="1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U8" i="13" s="1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I51" i="13" s="1"/>
  <c r="F171" i="13"/>
  <c r="AA8" i="13" s="1"/>
  <c r="F172" i="13"/>
  <c r="F173" i="13"/>
  <c r="F174" i="13"/>
  <c r="F175" i="13"/>
  <c r="F176" i="13"/>
  <c r="F177" i="13"/>
  <c r="F178" i="13"/>
  <c r="F179" i="13"/>
  <c r="F180" i="13"/>
  <c r="I54" i="13" s="1"/>
  <c r="F181" i="13"/>
  <c r="F182" i="13"/>
  <c r="F183" i="13"/>
  <c r="U10" i="13" s="1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I58" i="13" s="1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I66" i="13" s="1"/>
  <c r="F230" i="13"/>
  <c r="F231" i="13"/>
  <c r="F232" i="13"/>
  <c r="F233" i="13"/>
  <c r="AA3" i="13" s="1"/>
  <c r="F234" i="13"/>
  <c r="AA4" i="13" s="1"/>
  <c r="F235" i="13"/>
  <c r="F236" i="13"/>
  <c r="F237" i="13"/>
  <c r="F238" i="13"/>
  <c r="F239" i="13"/>
  <c r="F240" i="13"/>
  <c r="F241" i="13"/>
  <c r="F242" i="13"/>
  <c r="U6" i="13" s="1"/>
  <c r="F243" i="13"/>
  <c r="F244" i="13"/>
  <c r="F245" i="13"/>
  <c r="F246" i="13"/>
  <c r="I72" i="13" s="1"/>
  <c r="F247" i="13"/>
  <c r="F248" i="13"/>
  <c r="F249" i="13"/>
  <c r="F250" i="13"/>
  <c r="F251" i="13"/>
  <c r="F252" i="13"/>
  <c r="F253" i="13"/>
  <c r="F254" i="13"/>
  <c r="I76" i="13" s="1"/>
  <c r="F255" i="13"/>
  <c r="F256" i="13"/>
  <c r="F257" i="13"/>
  <c r="F258" i="13"/>
  <c r="F259" i="13"/>
  <c r="F260" i="13"/>
  <c r="I79" i="13" s="1"/>
  <c r="F261" i="13"/>
  <c r="I80" i="13" s="1"/>
  <c r="F262" i="13"/>
  <c r="I81" i="13" s="1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AA12" i="13" s="1"/>
  <c r="F289" i="13"/>
  <c r="F290" i="13"/>
  <c r="F291" i="13"/>
  <c r="F292" i="13"/>
  <c r="I90" i="13" s="1"/>
  <c r="F293" i="13"/>
  <c r="F294" i="13"/>
  <c r="F295" i="13"/>
  <c r="F296" i="13"/>
  <c r="AA6" i="13" s="1"/>
  <c r="F297" i="13"/>
  <c r="F298" i="13"/>
  <c r="F299" i="13"/>
  <c r="F300" i="13"/>
  <c r="F301" i="13"/>
  <c r="F302" i="13"/>
  <c r="F303" i="13"/>
  <c r="F304" i="13"/>
  <c r="F305" i="13"/>
  <c r="I95" i="13" s="1"/>
  <c r="F306" i="13"/>
  <c r="U5" i="13" s="1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I102" i="13" s="1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I108" i="13" s="1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I124" i="13" s="1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I130" i="13" s="1"/>
  <c r="F411" i="13"/>
  <c r="F412" i="13"/>
  <c r="F413" i="13"/>
  <c r="F414" i="13"/>
  <c r="F415" i="13"/>
  <c r="F416" i="13"/>
  <c r="F417" i="13"/>
  <c r="F418" i="13"/>
  <c r="F419" i="13"/>
  <c r="F420" i="13"/>
  <c r="F421" i="13"/>
  <c r="I135" i="13" s="1"/>
  <c r="F422" i="13"/>
  <c r="F423" i="13"/>
  <c r="F424" i="13"/>
  <c r="I137" i="13" s="1"/>
  <c r="F425" i="13"/>
  <c r="F426" i="13"/>
  <c r="F427" i="13"/>
  <c r="F428" i="13"/>
  <c r="F429" i="13"/>
  <c r="F430" i="13"/>
  <c r="F431" i="13"/>
  <c r="F432" i="13"/>
  <c r="I140" i="13" s="1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I150" i="13" s="1"/>
  <c r="F464" i="13"/>
  <c r="I151" i="13" s="1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I161" i="13" s="1"/>
  <c r="F494" i="13"/>
  <c r="F495" i="13"/>
  <c r="F496" i="13"/>
  <c r="F497" i="13"/>
  <c r="F498" i="13"/>
  <c r="F499" i="13"/>
  <c r="F500" i="13"/>
  <c r="I164" i="13" s="1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I171" i="13" s="1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X2" i="13" s="1"/>
  <c r="F541" i="13"/>
  <c r="F542" i="13"/>
  <c r="F543" i="13"/>
  <c r="F544" i="13"/>
  <c r="F545" i="13"/>
  <c r="F546" i="13"/>
  <c r="F547" i="13"/>
  <c r="F548" i="13"/>
  <c r="I181" i="13" s="1"/>
  <c r="F549" i="13"/>
  <c r="F550" i="13"/>
  <c r="F551" i="13"/>
  <c r="F552" i="13"/>
  <c r="F553" i="13"/>
  <c r="F554" i="13"/>
  <c r="F555" i="13"/>
  <c r="F556" i="13"/>
  <c r="F557" i="13"/>
  <c r="F558" i="13"/>
  <c r="I186" i="13" s="1"/>
  <c r="F559" i="13"/>
  <c r="I187" i="13" s="1"/>
  <c r="F560" i="13"/>
  <c r="AA13" i="13" s="1"/>
  <c r="F561" i="13"/>
  <c r="F562" i="13"/>
  <c r="F563" i="13"/>
  <c r="F564" i="13"/>
  <c r="F565" i="13"/>
  <c r="F566" i="13"/>
  <c r="F567" i="13"/>
  <c r="F568" i="13"/>
  <c r="F569" i="13"/>
  <c r="F570" i="13"/>
  <c r="F571" i="13"/>
  <c r="I192" i="13" s="1"/>
  <c r="F572" i="13"/>
  <c r="F573" i="13"/>
  <c r="F574" i="13"/>
  <c r="F575" i="13"/>
  <c r="F576" i="13"/>
  <c r="F577" i="13"/>
  <c r="F578" i="13"/>
  <c r="F579" i="13"/>
  <c r="F580" i="13"/>
  <c r="F581" i="13"/>
  <c r="I196" i="13" s="1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I200" i="13" s="1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I216" i="13" s="1"/>
  <c r="F661" i="13"/>
  <c r="F662" i="13"/>
  <c r="F663" i="13"/>
  <c r="F664" i="13"/>
  <c r="F665" i="13"/>
  <c r="F666" i="13"/>
  <c r="F667" i="13"/>
  <c r="F668" i="13"/>
  <c r="F669" i="13"/>
  <c r="I219" i="13" s="1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I232" i="13" s="1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I237" i="13" s="1"/>
  <c r="F720" i="13"/>
  <c r="F721" i="13"/>
  <c r="F722" i="13"/>
  <c r="F723" i="13"/>
  <c r="F724" i="13"/>
  <c r="F725" i="13"/>
  <c r="F726" i="13"/>
  <c r="F727" i="13"/>
  <c r="F728" i="13"/>
  <c r="I241" i="13" s="1"/>
  <c r="F729" i="13"/>
  <c r="I242" i="13" s="1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I253" i="13" s="1"/>
  <c r="F759" i="13"/>
  <c r="F760" i="13"/>
  <c r="F761" i="13"/>
  <c r="F762" i="13"/>
  <c r="I255" i="13" s="1"/>
  <c r="F763" i="13"/>
  <c r="F764" i="13"/>
  <c r="F765" i="13"/>
  <c r="F766" i="13"/>
  <c r="F767" i="13"/>
  <c r="F768" i="13"/>
  <c r="F769" i="13"/>
  <c r="F770" i="13"/>
  <c r="F771" i="13"/>
  <c r="F772" i="13"/>
  <c r="F773" i="13"/>
  <c r="I260" i="13" s="1"/>
  <c r="F774" i="13"/>
  <c r="F775" i="13"/>
  <c r="F776" i="13"/>
  <c r="F777" i="13"/>
  <c r="I262" i="13" s="1"/>
  <c r="F778" i="13"/>
  <c r="F779" i="13"/>
  <c r="F780" i="13"/>
  <c r="F781" i="13"/>
  <c r="F782" i="13"/>
  <c r="F783" i="13"/>
  <c r="I264" i="13" s="1"/>
  <c r="F784" i="13"/>
  <c r="F785" i="13"/>
  <c r="F786" i="13"/>
  <c r="F787" i="13"/>
  <c r="F788" i="13"/>
  <c r="F789" i="13"/>
  <c r="F790" i="13"/>
  <c r="I268" i="13" s="1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I286" i="13" s="1"/>
  <c r="F849" i="13"/>
  <c r="F850" i="13"/>
  <c r="F851" i="13"/>
  <c r="F852" i="13"/>
  <c r="F853" i="13"/>
  <c r="F854" i="13"/>
  <c r="F855" i="13"/>
  <c r="F856" i="13"/>
  <c r="F857" i="13"/>
  <c r="F858" i="13"/>
  <c r="F859" i="13"/>
  <c r="I290" i="13" s="1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I297" i="13" s="1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I304" i="13" s="1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I315" i="13" s="1"/>
  <c r="F936" i="13"/>
  <c r="F937" i="13"/>
  <c r="F938" i="13"/>
  <c r="F939" i="13"/>
  <c r="F940" i="13"/>
  <c r="F941" i="13"/>
  <c r="F942" i="13"/>
  <c r="F943" i="13"/>
  <c r="F944" i="13"/>
  <c r="F945" i="13"/>
  <c r="I319" i="13" s="1"/>
  <c r="F946" i="13"/>
  <c r="F947" i="13"/>
  <c r="F948" i="13"/>
  <c r="F949" i="13"/>
  <c r="I321" i="13" s="1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I340" i="13" s="1"/>
  <c r="F1006" i="13"/>
  <c r="F1007" i="13"/>
  <c r="F1008" i="13"/>
  <c r="F1009" i="13"/>
  <c r="F1010" i="13"/>
  <c r="F1011" i="13"/>
  <c r="I343" i="13" s="1"/>
  <c r="F1012" i="13"/>
  <c r="I344" i="13" s="1"/>
  <c r="F1013" i="13"/>
  <c r="I345" i="13" s="1"/>
  <c r="F1014" i="13"/>
  <c r="F1015" i="13"/>
  <c r="F1016" i="13"/>
  <c r="F1017" i="13"/>
  <c r="F1018" i="13"/>
  <c r="F1019" i="13"/>
  <c r="I348" i="13" s="1"/>
  <c r="F1020" i="13"/>
  <c r="F1021" i="13"/>
  <c r="F1022" i="13"/>
  <c r="F1023" i="13"/>
  <c r="F1024" i="13"/>
  <c r="I350" i="13" s="1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I357" i="13" s="1"/>
  <c r="F1042" i="13"/>
  <c r="F1043" i="13"/>
  <c r="I358" i="13" s="1"/>
  <c r="F1044" i="13"/>
  <c r="F1045" i="13"/>
  <c r="F1046" i="13"/>
  <c r="F1047" i="13"/>
  <c r="F1048" i="13"/>
  <c r="I361" i="13" s="1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I367" i="13" s="1"/>
  <c r="F1066" i="13"/>
  <c r="F1067" i="13"/>
  <c r="F1068" i="13"/>
  <c r="F1069" i="13"/>
  <c r="I369" i="13" s="1"/>
  <c r="F1070" i="13"/>
  <c r="F1071" i="13"/>
  <c r="F1072" i="13"/>
  <c r="I370" i="13" s="1"/>
  <c r="F1073" i="13"/>
  <c r="F1074" i="13"/>
  <c r="F1075" i="13"/>
  <c r="F1076" i="13"/>
  <c r="F1077" i="13"/>
  <c r="F1078" i="13"/>
  <c r="F1079" i="13"/>
  <c r="F1080" i="13"/>
  <c r="F1081" i="13"/>
  <c r="F1082" i="13"/>
  <c r="F1083" i="13"/>
  <c r="I374" i="13" s="1"/>
  <c r="F1084" i="13"/>
  <c r="F1085" i="13"/>
  <c r="F1086" i="13"/>
  <c r="F1087" i="13"/>
  <c r="F1088" i="13"/>
  <c r="I376" i="13" s="1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I387" i="13" s="1"/>
  <c r="F1119" i="13"/>
  <c r="F1120" i="13"/>
  <c r="F1121" i="13"/>
  <c r="I389" i="13" s="1"/>
  <c r="F1122" i="13"/>
  <c r="F1123" i="13"/>
  <c r="I390" i="13" s="1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I394" i="13" s="1"/>
  <c r="F1137" i="13"/>
  <c r="F1138" i="13"/>
  <c r="F1139" i="13"/>
  <c r="F1140" i="13"/>
  <c r="F1141" i="13"/>
  <c r="F1142" i="13"/>
  <c r="F1143" i="13"/>
  <c r="F1144" i="13"/>
  <c r="F1145" i="13"/>
  <c r="I398" i="13" s="1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I414" i="13" s="1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I419" i="13" s="1"/>
  <c r="F1207" i="13"/>
  <c r="F1208" i="13"/>
  <c r="F1209" i="13"/>
  <c r="I421" i="13" s="1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I426" i="13" s="1"/>
  <c r="F1222" i="13"/>
  <c r="F1223" i="13"/>
  <c r="F1224" i="13"/>
  <c r="F1225" i="13"/>
  <c r="F1226" i="13"/>
  <c r="I428" i="13" s="1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I433" i="13" s="1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I438" i="13" s="1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I442" i="13" s="1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I448" i="13" s="1"/>
  <c r="F1285" i="13"/>
  <c r="I449" i="13" s="1"/>
  <c r="F1286" i="13"/>
  <c r="F1287" i="13"/>
  <c r="F1288" i="13"/>
  <c r="F1289" i="13"/>
  <c r="F1290" i="13"/>
  <c r="F1291" i="13"/>
  <c r="F1292" i="13"/>
  <c r="I451" i="13" s="1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I458" i="13" s="1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1340" i="13"/>
  <c r="F1341" i="13"/>
  <c r="F1342" i="13"/>
  <c r="F1343" i="13"/>
  <c r="F1344" i="13"/>
  <c r="F1345" i="13"/>
  <c r="F1346" i="13"/>
  <c r="F1347" i="13"/>
  <c r="F1348" i="13"/>
  <c r="F1349" i="13"/>
  <c r="F1350" i="13"/>
  <c r="F1351" i="13"/>
  <c r="F1352" i="13"/>
  <c r="F1353" i="13"/>
  <c r="F1354" i="13"/>
  <c r="F1355" i="13"/>
  <c r="F1356" i="13"/>
  <c r="F1357" i="13"/>
  <c r="F1358" i="13"/>
  <c r="F1359" i="13"/>
  <c r="F1360" i="13"/>
  <c r="F1361" i="13"/>
  <c r="F1362" i="13"/>
  <c r="F1363" i="13"/>
  <c r="F1364" i="13"/>
  <c r="F1365" i="13"/>
  <c r="F1366" i="13"/>
  <c r="F1367" i="13"/>
  <c r="F1368" i="13"/>
  <c r="F1369" i="13"/>
  <c r="F1370" i="13"/>
  <c r="F1371" i="13"/>
  <c r="F1372" i="13"/>
  <c r="F1373" i="13"/>
  <c r="F1374" i="13"/>
  <c r="F1375" i="13"/>
  <c r="F1376" i="13"/>
  <c r="I480" i="13" s="1"/>
  <c r="F1377" i="13"/>
  <c r="F1378" i="13"/>
  <c r="F1379" i="13"/>
  <c r="F1380" i="13"/>
  <c r="F1381" i="13"/>
  <c r="I482" i="13" s="1"/>
  <c r="F1382" i="13"/>
  <c r="F1383" i="13"/>
  <c r="F1384" i="13"/>
  <c r="F1385" i="13"/>
  <c r="F1386" i="13"/>
  <c r="F1387" i="13"/>
  <c r="F1388" i="13"/>
  <c r="F1389" i="13"/>
  <c r="F1390" i="13"/>
  <c r="F1391" i="13"/>
  <c r="F1392" i="13"/>
  <c r="F1393" i="13"/>
  <c r="F1394" i="13"/>
  <c r="F1395" i="13"/>
  <c r="F1396" i="13"/>
  <c r="F1397" i="13"/>
  <c r="F1398" i="13"/>
  <c r="F1399" i="13"/>
  <c r="F1400" i="13"/>
  <c r="F1401" i="13"/>
  <c r="F1402" i="13"/>
  <c r="F1403" i="13"/>
  <c r="F1404" i="13"/>
  <c r="I491" i="13" s="1"/>
  <c r="F1405" i="13"/>
  <c r="F1406" i="13"/>
  <c r="F1407" i="13"/>
  <c r="F1408" i="13"/>
  <c r="F1409" i="13"/>
  <c r="F1410" i="13"/>
  <c r="F1411" i="13"/>
  <c r="F1412" i="13"/>
  <c r="F1413" i="13"/>
  <c r="I495" i="13" s="1"/>
  <c r="F1414" i="13"/>
  <c r="F1415" i="13"/>
  <c r="F1416" i="13"/>
  <c r="F1417" i="13"/>
  <c r="I497" i="13" s="1"/>
  <c r="F1418" i="13"/>
  <c r="F1419" i="13"/>
  <c r="F1420" i="13"/>
  <c r="F1421" i="13"/>
  <c r="F1422" i="13"/>
  <c r="F1423" i="13"/>
  <c r="F1424" i="13"/>
  <c r="I500" i="13" s="1"/>
  <c r="F1425" i="13"/>
  <c r="F1426" i="13"/>
  <c r="F1427" i="13"/>
  <c r="F1428" i="13"/>
  <c r="I502" i="13" s="1"/>
  <c r="F1429" i="13"/>
  <c r="I503" i="13" s="1"/>
  <c r="F1430" i="13"/>
  <c r="F1431" i="13"/>
  <c r="F1432" i="13"/>
  <c r="F1433" i="13"/>
  <c r="F1434" i="13"/>
  <c r="F1435" i="13"/>
  <c r="F1436" i="13"/>
  <c r="F1437" i="13"/>
  <c r="F1438" i="13"/>
  <c r="F1439" i="13"/>
  <c r="F1440" i="13"/>
  <c r="F1441" i="13"/>
  <c r="F1442" i="13"/>
  <c r="F1443" i="13"/>
  <c r="F1444" i="13"/>
  <c r="F1445" i="13"/>
  <c r="F1446" i="13"/>
  <c r="F1447" i="13"/>
  <c r="F1448" i="13"/>
  <c r="F1449" i="13"/>
  <c r="F1450" i="13"/>
  <c r="F1451" i="13"/>
  <c r="F1452" i="13"/>
  <c r="F1453" i="13"/>
  <c r="F1454" i="13"/>
  <c r="F1455" i="13"/>
  <c r="F1456" i="13"/>
  <c r="F1457" i="13"/>
  <c r="F1458" i="13"/>
  <c r="F1459" i="13"/>
  <c r="F1460" i="13"/>
  <c r="F1461" i="13"/>
  <c r="I512" i="13" s="1"/>
  <c r="F1462" i="13"/>
  <c r="F1463" i="13"/>
  <c r="F1464" i="13"/>
  <c r="F1465" i="13"/>
  <c r="F1466" i="13"/>
  <c r="F1467" i="13"/>
  <c r="F1468" i="13"/>
  <c r="F1469" i="13"/>
  <c r="F1470" i="13"/>
  <c r="F1471" i="13"/>
  <c r="F1472" i="13"/>
  <c r="F1473" i="13"/>
  <c r="F1474" i="13"/>
  <c r="F1475" i="13"/>
  <c r="F1476" i="13"/>
  <c r="F1477" i="13"/>
  <c r="F1478" i="13"/>
  <c r="F1479" i="13"/>
  <c r="F1480" i="13"/>
  <c r="F1481" i="13"/>
  <c r="F1482" i="13"/>
  <c r="F1483" i="13"/>
  <c r="F1484" i="13"/>
  <c r="F1485" i="13"/>
  <c r="I518" i="13" s="1"/>
  <c r="F1486" i="13"/>
  <c r="F1487" i="13"/>
  <c r="F1488" i="13"/>
  <c r="F1489" i="13"/>
  <c r="I520" i="13" s="1"/>
  <c r="F1490" i="13"/>
  <c r="F1491" i="13"/>
  <c r="F1492" i="13"/>
  <c r="F1493" i="13"/>
  <c r="F1494" i="13"/>
  <c r="F1495" i="13"/>
  <c r="F1496" i="13"/>
  <c r="F1497" i="13"/>
  <c r="F1498" i="13"/>
  <c r="F1499" i="13"/>
  <c r="F1500" i="13"/>
  <c r="I524" i="13" s="1"/>
  <c r="F1501" i="13"/>
  <c r="I525" i="13" s="1"/>
  <c r="F1502" i="13"/>
  <c r="F1503" i="13"/>
  <c r="F1504" i="13"/>
  <c r="I526" i="13" s="1"/>
  <c r="F1505" i="13"/>
  <c r="F1506" i="13"/>
  <c r="F1507" i="13"/>
  <c r="F1508" i="13"/>
  <c r="F1509" i="13"/>
  <c r="F1510" i="13"/>
  <c r="F1511" i="13"/>
  <c r="F1512" i="13"/>
  <c r="F1513" i="13"/>
  <c r="I529" i="13" s="1"/>
  <c r="F1514" i="13"/>
  <c r="I530" i="13" s="1"/>
  <c r="F1515" i="13"/>
  <c r="F1516" i="13"/>
  <c r="F1517" i="13"/>
  <c r="F1518" i="13"/>
  <c r="F1519" i="13"/>
  <c r="F1520" i="13"/>
  <c r="F1521" i="13"/>
  <c r="F1522" i="13"/>
  <c r="F1523" i="13"/>
  <c r="F1524" i="13"/>
  <c r="F1525" i="13"/>
  <c r="F1526" i="13"/>
  <c r="F1527" i="13"/>
  <c r="F1528" i="13"/>
  <c r="I536" i="13" s="1"/>
  <c r="F1529" i="13"/>
  <c r="I537" i="13" s="1"/>
  <c r="F1530" i="13"/>
  <c r="F1531" i="13"/>
  <c r="F1532" i="13"/>
  <c r="F1533" i="13"/>
  <c r="F1534" i="13"/>
  <c r="F1535" i="13"/>
  <c r="F1536" i="13"/>
  <c r="F1537" i="13"/>
  <c r="I541" i="13" s="1"/>
  <c r="F1538" i="13"/>
  <c r="F1539" i="13"/>
  <c r="F1540" i="13"/>
  <c r="F1541" i="13"/>
  <c r="F1542" i="13"/>
  <c r="F1543" i="13"/>
  <c r="F1544" i="13"/>
  <c r="F1545" i="13"/>
  <c r="F1546" i="13"/>
  <c r="F1547" i="13"/>
  <c r="F1548" i="13"/>
  <c r="F1549" i="13"/>
  <c r="F1550" i="13"/>
  <c r="F1551" i="13"/>
  <c r="F1552" i="13"/>
  <c r="F1553" i="13"/>
  <c r="F1554" i="13"/>
  <c r="F1555" i="13"/>
  <c r="F1556" i="13"/>
  <c r="F1557" i="13"/>
  <c r="F1558" i="13"/>
  <c r="F1559" i="13"/>
  <c r="F1560" i="13"/>
  <c r="F1561" i="13"/>
  <c r="F1562" i="13"/>
  <c r="F1563" i="13"/>
  <c r="F1564" i="13"/>
  <c r="F1565" i="13"/>
  <c r="F1566" i="13"/>
  <c r="F1567" i="13"/>
  <c r="F1568" i="13"/>
  <c r="F1569" i="13"/>
  <c r="F1570" i="13"/>
  <c r="F1571" i="13"/>
  <c r="F1572" i="13"/>
  <c r="F1573" i="13"/>
  <c r="I556" i="13" s="1"/>
  <c r="F1574" i="13"/>
  <c r="F1575" i="13"/>
  <c r="F1576" i="13"/>
  <c r="F1577" i="13"/>
  <c r="F1578" i="13"/>
  <c r="F1579" i="13"/>
  <c r="F1580" i="13"/>
  <c r="F1581" i="13"/>
  <c r="F1582" i="13"/>
  <c r="F1583" i="13"/>
  <c r="F1584" i="13"/>
  <c r="F1585" i="13"/>
  <c r="F1586" i="13"/>
  <c r="F1587" i="13"/>
  <c r="F1588" i="13"/>
  <c r="F1589" i="13"/>
  <c r="F1590" i="13"/>
  <c r="F1591" i="13"/>
  <c r="F1592" i="13"/>
  <c r="F1593" i="13"/>
  <c r="F1594" i="13"/>
  <c r="F1595" i="13"/>
  <c r="F1596" i="13"/>
  <c r="F1597" i="13"/>
  <c r="F1598" i="13"/>
  <c r="F1599" i="13"/>
  <c r="F1600" i="13"/>
  <c r="F1601" i="13"/>
  <c r="F1602" i="13"/>
  <c r="F1603" i="13"/>
  <c r="F1604" i="13"/>
  <c r="F1605" i="13"/>
  <c r="F1606" i="13"/>
  <c r="F1607" i="13"/>
  <c r="F1608" i="13"/>
  <c r="F1609" i="13"/>
  <c r="I568" i="13" s="1"/>
  <c r="F1610" i="13"/>
  <c r="F1611" i="13"/>
  <c r="F1612" i="13"/>
  <c r="F1613" i="13"/>
  <c r="F1614" i="13"/>
  <c r="F1615" i="13"/>
  <c r="F1616" i="13"/>
  <c r="F1617" i="13"/>
  <c r="I571" i="13" s="1"/>
  <c r="F1618" i="13"/>
  <c r="F1619" i="13"/>
  <c r="F1620" i="13"/>
  <c r="F1621" i="13"/>
  <c r="F1622" i="13"/>
  <c r="F1623" i="13"/>
  <c r="F1624" i="13"/>
  <c r="F1625" i="13"/>
  <c r="F1626" i="13"/>
  <c r="F1627" i="13"/>
  <c r="F1628" i="13"/>
  <c r="F1629" i="13"/>
  <c r="F1630" i="13"/>
  <c r="I574" i="13" s="1"/>
  <c r="F1631" i="13"/>
  <c r="F1632" i="13"/>
  <c r="F1633" i="13"/>
  <c r="F1634" i="13"/>
  <c r="F1635" i="13"/>
  <c r="F1636" i="13"/>
  <c r="F1637" i="13"/>
  <c r="F1638" i="13"/>
  <c r="F1639" i="13"/>
  <c r="F1640" i="13"/>
  <c r="F1641" i="13"/>
  <c r="F1642" i="13"/>
  <c r="F1643" i="13"/>
  <c r="F1644" i="13"/>
  <c r="F1645" i="13"/>
  <c r="I579" i="13" s="1"/>
  <c r="F1646" i="13"/>
  <c r="F1647" i="13"/>
  <c r="F1648" i="13"/>
  <c r="F1649" i="13"/>
  <c r="F1650" i="13"/>
  <c r="F1651" i="13"/>
  <c r="F1652" i="13"/>
  <c r="F1653" i="13"/>
  <c r="F1654" i="13"/>
  <c r="F1655" i="13"/>
  <c r="F1656" i="13"/>
  <c r="F1657" i="13"/>
  <c r="F1658" i="13"/>
  <c r="F1659" i="13"/>
  <c r="F1660" i="13"/>
  <c r="F1661" i="13"/>
  <c r="F1662" i="13"/>
  <c r="F1663" i="13"/>
  <c r="F1664" i="13"/>
  <c r="F1665" i="13"/>
  <c r="F1666" i="13"/>
  <c r="F1667" i="13"/>
  <c r="F1668" i="13"/>
  <c r="F1669" i="13"/>
  <c r="F1670" i="13"/>
  <c r="F1671" i="13"/>
  <c r="F1672" i="13"/>
  <c r="F1673" i="13"/>
  <c r="F1674" i="13"/>
  <c r="F1675" i="13"/>
  <c r="F1676" i="13"/>
  <c r="F1677" i="13"/>
  <c r="F1678" i="13"/>
  <c r="F1679" i="13"/>
  <c r="F1680" i="13"/>
  <c r="F1681" i="13"/>
  <c r="F1682" i="13"/>
  <c r="F1683" i="13"/>
  <c r="F1684" i="13"/>
  <c r="F1685" i="13"/>
  <c r="I594" i="13" s="1"/>
  <c r="F1686" i="13"/>
  <c r="F1687" i="13"/>
  <c r="F1688" i="13"/>
  <c r="F1689" i="13"/>
  <c r="F1690" i="13"/>
  <c r="F1691" i="13"/>
  <c r="F1692" i="13"/>
  <c r="F1693" i="13"/>
  <c r="F1694" i="13"/>
  <c r="F1695" i="13"/>
  <c r="F1696" i="13"/>
  <c r="F1697" i="13"/>
  <c r="F1698" i="13"/>
  <c r="F1699" i="13"/>
  <c r="F1700" i="13"/>
  <c r="F1701" i="13"/>
  <c r="F1702" i="13"/>
  <c r="F1703" i="13"/>
  <c r="F1704" i="13"/>
  <c r="F1705" i="13"/>
  <c r="F1706" i="13"/>
  <c r="F1707" i="13"/>
  <c r="F1708" i="13"/>
  <c r="F1709" i="13"/>
  <c r="F1710" i="13"/>
  <c r="F1711" i="13"/>
  <c r="I602" i="13" s="1"/>
  <c r="F1712" i="13"/>
  <c r="I603" i="13" s="1"/>
  <c r="F1713" i="13"/>
  <c r="F1714" i="13"/>
  <c r="F1715" i="13"/>
  <c r="F1716" i="13"/>
  <c r="F1717" i="13"/>
  <c r="F1718" i="13"/>
  <c r="F1719" i="13"/>
  <c r="F1720" i="13"/>
  <c r="F1721" i="13"/>
  <c r="F1722" i="13"/>
  <c r="F1723" i="13"/>
  <c r="F1724" i="13"/>
  <c r="F1725" i="13"/>
  <c r="F1726" i="13"/>
  <c r="F1727" i="13"/>
  <c r="F1728" i="13"/>
  <c r="F1729" i="13"/>
  <c r="F1730" i="13"/>
  <c r="F1731" i="13"/>
  <c r="F1732" i="13"/>
  <c r="F1733" i="13"/>
  <c r="F1734" i="13"/>
  <c r="F1735" i="13"/>
  <c r="F1736" i="13"/>
  <c r="F1737" i="13"/>
  <c r="F1738" i="13"/>
  <c r="F1739" i="13"/>
  <c r="F1740" i="13"/>
  <c r="F1741" i="13"/>
  <c r="I612" i="13" s="1"/>
  <c r="F1742" i="13"/>
  <c r="F1743" i="13"/>
  <c r="F1744" i="13"/>
  <c r="F1745" i="13"/>
  <c r="F1746" i="13"/>
  <c r="F1747" i="13"/>
  <c r="F1748" i="13"/>
  <c r="F1749" i="13"/>
  <c r="F1750" i="13"/>
  <c r="F1751" i="13"/>
  <c r="F1752" i="13"/>
  <c r="F1753" i="13"/>
  <c r="F1754" i="13"/>
  <c r="F1755" i="13"/>
  <c r="F1756" i="13"/>
  <c r="F1757" i="13"/>
  <c r="F1758" i="13"/>
  <c r="F1759" i="13"/>
  <c r="F1760" i="13"/>
  <c r="F1761" i="13"/>
  <c r="F1762" i="13"/>
  <c r="F1763" i="13"/>
  <c r="F1764" i="13"/>
  <c r="F1765" i="13"/>
  <c r="F1766" i="13"/>
  <c r="F1767" i="13"/>
  <c r="F1768" i="13"/>
  <c r="F1769" i="13"/>
  <c r="F1770" i="13"/>
  <c r="F1771" i="13"/>
  <c r="F1772" i="13"/>
  <c r="F1773" i="13"/>
  <c r="F1774" i="13"/>
  <c r="F1775" i="13"/>
  <c r="F1776" i="13"/>
  <c r="F1777" i="13"/>
  <c r="I626" i="13" s="1"/>
  <c r="F1778" i="13"/>
  <c r="F1779" i="13"/>
  <c r="F1780" i="13"/>
  <c r="F1781" i="13"/>
  <c r="F1782" i="13"/>
  <c r="F1783" i="13"/>
  <c r="F1784" i="13"/>
  <c r="F1785" i="13"/>
  <c r="F1786" i="13"/>
  <c r="F1787" i="13"/>
  <c r="F1788" i="13"/>
  <c r="F1789" i="13"/>
  <c r="F1790" i="13"/>
  <c r="F1791" i="13"/>
  <c r="F1792" i="13"/>
  <c r="F1793" i="13"/>
  <c r="F1794" i="13"/>
  <c r="F1795" i="13"/>
  <c r="F1796" i="13"/>
  <c r="I633" i="13" s="1"/>
  <c r="F1797" i="13"/>
  <c r="F1798" i="13"/>
  <c r="F1799" i="13"/>
  <c r="F1800" i="13"/>
  <c r="F1801" i="13"/>
  <c r="F1802" i="13"/>
  <c r="F1803" i="13"/>
  <c r="F1804" i="13"/>
  <c r="I637" i="13" s="1"/>
  <c r="F1805" i="13"/>
  <c r="F1806" i="13"/>
  <c r="F1807" i="13"/>
  <c r="F1808" i="13"/>
  <c r="F1809" i="13"/>
  <c r="F1810" i="13"/>
  <c r="F1811" i="13"/>
  <c r="I640" i="13" s="1"/>
  <c r="F1812" i="13"/>
  <c r="F1813" i="13"/>
  <c r="F1814" i="13"/>
  <c r="F1815" i="13"/>
  <c r="I642" i="13" s="1"/>
  <c r="F1816" i="13"/>
  <c r="F1817" i="13"/>
  <c r="F1818" i="13"/>
  <c r="F1819" i="13"/>
  <c r="F1820" i="13"/>
  <c r="F1821" i="13"/>
  <c r="F1822" i="13"/>
  <c r="F1823" i="13"/>
  <c r="F1824" i="13"/>
  <c r="F1825" i="13"/>
  <c r="F1826" i="13"/>
  <c r="I646" i="13" s="1"/>
  <c r="F1827" i="13"/>
  <c r="F1828" i="13"/>
  <c r="F1829" i="13"/>
  <c r="F1830" i="13"/>
  <c r="F1831" i="13"/>
  <c r="F1832" i="13"/>
  <c r="F1833" i="13"/>
  <c r="F1834" i="13"/>
  <c r="I650" i="13" s="1"/>
  <c r="F1835" i="13"/>
  <c r="I651" i="13" s="1"/>
  <c r="F1836" i="13"/>
  <c r="F1837" i="13"/>
  <c r="F1838" i="13"/>
  <c r="F1839" i="13"/>
  <c r="F1840" i="13"/>
  <c r="F1841" i="13"/>
  <c r="I653" i="13" s="1"/>
  <c r="F1842" i="13"/>
  <c r="F1843" i="13"/>
  <c r="F1844" i="13"/>
  <c r="F1845" i="13"/>
  <c r="F1846" i="13"/>
  <c r="F1847" i="13"/>
  <c r="F1848" i="13"/>
  <c r="F1849" i="13"/>
  <c r="F1850" i="13"/>
  <c r="F1851" i="13"/>
  <c r="F1852" i="13"/>
  <c r="I657" i="13" s="1"/>
  <c r="F1853" i="13"/>
  <c r="I658" i="13" s="1"/>
  <c r="F1854" i="13"/>
  <c r="I659" i="13" s="1"/>
  <c r="F1855" i="13"/>
  <c r="F1856" i="13"/>
  <c r="F1857" i="13"/>
  <c r="F1858" i="13"/>
  <c r="F1859" i="13"/>
  <c r="F1860" i="13"/>
  <c r="F1861" i="13"/>
  <c r="F1862" i="13"/>
  <c r="F1863" i="13"/>
  <c r="F1864" i="13"/>
  <c r="I664" i="13" s="1"/>
  <c r="F1865" i="13"/>
  <c r="I665" i="13" s="1"/>
  <c r="F1866" i="13"/>
  <c r="I666" i="13" s="1"/>
  <c r="F1867" i="13"/>
  <c r="F1868" i="13"/>
  <c r="I667" i="13" s="1"/>
  <c r="F1869" i="13"/>
  <c r="F1870" i="13"/>
  <c r="F1871" i="13"/>
  <c r="F1872" i="13"/>
  <c r="F1873" i="13"/>
  <c r="F1874" i="13"/>
  <c r="F1875" i="13"/>
  <c r="F1876" i="13"/>
  <c r="F1877" i="13"/>
  <c r="F1878" i="13"/>
  <c r="F1879" i="13"/>
  <c r="F1880" i="13"/>
  <c r="F1881" i="13"/>
  <c r="F1882" i="13"/>
  <c r="F1883" i="13"/>
  <c r="I673" i="13" s="1"/>
  <c r="F1884" i="13"/>
  <c r="F1885" i="13"/>
  <c r="F1886" i="13"/>
  <c r="F1887" i="13"/>
  <c r="F1888" i="13"/>
  <c r="F1889" i="13"/>
  <c r="F1890" i="13"/>
  <c r="F1891" i="13"/>
  <c r="F1892" i="13"/>
  <c r="F1893" i="13"/>
  <c r="F1894" i="13"/>
  <c r="F1895" i="13"/>
  <c r="F1896" i="13"/>
  <c r="F1897" i="13"/>
  <c r="I679" i="13" s="1"/>
  <c r="F1898" i="13"/>
  <c r="F1899" i="13"/>
  <c r="F1900" i="13"/>
  <c r="F1901" i="13"/>
  <c r="F1902" i="13"/>
  <c r="F1903" i="13"/>
  <c r="F1904" i="13"/>
  <c r="F1905" i="13"/>
  <c r="F1906" i="13"/>
  <c r="F1907" i="13"/>
  <c r="F1908" i="13"/>
  <c r="F1909" i="13"/>
  <c r="F1910" i="13"/>
  <c r="F1911" i="13"/>
  <c r="F1912" i="13"/>
  <c r="F1913" i="13"/>
  <c r="F1914" i="13"/>
  <c r="F1915" i="13"/>
  <c r="F1916" i="13"/>
  <c r="F1917" i="13"/>
  <c r="F1918" i="13"/>
  <c r="F1919" i="13"/>
  <c r="F1920" i="13"/>
  <c r="F1921" i="13"/>
  <c r="F1922" i="13"/>
  <c r="F1923" i="13"/>
  <c r="F1924" i="13"/>
  <c r="F1925" i="13"/>
  <c r="F1926" i="13"/>
  <c r="F1927" i="13"/>
  <c r="F1928" i="13"/>
  <c r="F1929" i="13"/>
  <c r="F1930" i="13"/>
  <c r="F1931" i="13"/>
  <c r="F1932" i="13"/>
  <c r="F1933" i="13"/>
  <c r="F1934" i="13"/>
  <c r="F1935" i="13"/>
  <c r="F1936" i="13"/>
  <c r="F1937" i="13"/>
  <c r="F1938" i="13"/>
  <c r="F1939" i="13"/>
  <c r="F1940" i="13"/>
  <c r="F1941" i="13"/>
  <c r="I693" i="13" s="1"/>
  <c r="F1942" i="13"/>
  <c r="F1943" i="13"/>
  <c r="F1944" i="13"/>
  <c r="F1945" i="13"/>
  <c r="I695" i="13" s="1"/>
  <c r="F1946" i="13"/>
  <c r="F1947" i="13"/>
  <c r="F1948" i="13"/>
  <c r="F1949" i="13"/>
  <c r="F1950" i="13"/>
  <c r="F1951" i="13"/>
  <c r="F1952" i="13"/>
  <c r="F1953" i="13"/>
  <c r="F1954" i="13"/>
  <c r="F1955" i="13"/>
  <c r="F1956" i="13"/>
  <c r="F1957" i="13"/>
  <c r="F1958" i="13"/>
  <c r="F1959" i="13"/>
  <c r="F1960" i="13"/>
  <c r="I701" i="13" s="1"/>
  <c r="F1961" i="13"/>
  <c r="F1962" i="13"/>
  <c r="F1963" i="13"/>
  <c r="F1964" i="13"/>
  <c r="F1965" i="13"/>
  <c r="F1966" i="13"/>
  <c r="F1967" i="13"/>
  <c r="F1968" i="13"/>
  <c r="I704" i="13" s="1"/>
  <c r="F1969" i="13"/>
  <c r="F1970" i="13"/>
  <c r="F1971" i="13"/>
  <c r="F1972" i="13"/>
  <c r="F1973" i="13"/>
  <c r="F1974" i="13"/>
  <c r="F1975" i="13"/>
  <c r="F1976" i="13"/>
  <c r="F1977" i="13"/>
  <c r="F1978" i="13"/>
  <c r="F1979" i="13"/>
  <c r="F1980" i="13"/>
  <c r="F1981" i="13"/>
  <c r="F1982" i="13"/>
  <c r="F1983" i="13"/>
  <c r="F1984" i="13"/>
  <c r="F1985" i="13"/>
  <c r="F1986" i="13"/>
  <c r="F1987" i="13"/>
  <c r="I709" i="13" s="1"/>
  <c r="F1988" i="13"/>
  <c r="F1989" i="13"/>
  <c r="F1990" i="13"/>
  <c r="F1991" i="13"/>
  <c r="F1992" i="13"/>
  <c r="I711" i="13" s="1"/>
  <c r="F1993" i="13"/>
  <c r="F1994" i="13"/>
  <c r="F1995" i="13"/>
  <c r="F1996" i="13"/>
  <c r="F1997" i="13"/>
  <c r="F1998" i="13"/>
  <c r="F1999" i="13"/>
  <c r="I714" i="13" s="1"/>
  <c r="F2000" i="13"/>
  <c r="F2001" i="13"/>
  <c r="F2002" i="13"/>
  <c r="F2003" i="13"/>
  <c r="F2004" i="13"/>
  <c r="F2005" i="13"/>
  <c r="F2006" i="13"/>
  <c r="F2007" i="13"/>
  <c r="F2008" i="13"/>
  <c r="F2009" i="13"/>
  <c r="F2010" i="13"/>
  <c r="F2011" i="13"/>
  <c r="F2012" i="13"/>
  <c r="F2013" i="13"/>
  <c r="F2014" i="13"/>
  <c r="F2015" i="13"/>
  <c r="I718" i="13" s="1"/>
  <c r="F2016" i="13"/>
  <c r="F2017" i="13"/>
  <c r="F2018" i="13"/>
  <c r="F2019" i="13"/>
  <c r="F2020" i="13"/>
  <c r="F2021" i="13"/>
  <c r="F2022" i="13"/>
  <c r="F2023" i="13"/>
  <c r="F2024" i="13"/>
  <c r="F2025" i="13"/>
  <c r="I720" i="13" s="1"/>
  <c r="F2026" i="13"/>
  <c r="F2027" i="13"/>
  <c r="F2028" i="13"/>
  <c r="F2029" i="13"/>
  <c r="F2030" i="13"/>
  <c r="F2031" i="13"/>
  <c r="F2032" i="13"/>
  <c r="I722" i="13" s="1"/>
  <c r="F2033" i="13"/>
  <c r="F2034" i="13"/>
  <c r="F2035" i="13"/>
  <c r="F2036" i="13"/>
  <c r="F2037" i="13"/>
  <c r="F2038" i="13"/>
  <c r="F2039" i="13"/>
  <c r="F2040" i="13"/>
  <c r="F2041" i="13"/>
  <c r="F2042" i="13"/>
  <c r="F2043" i="13"/>
  <c r="F2044" i="13"/>
  <c r="F2045" i="13"/>
  <c r="F2046" i="13"/>
  <c r="F2047" i="13"/>
  <c r="F2048" i="13"/>
  <c r="F2049" i="13"/>
  <c r="F2050" i="13"/>
  <c r="F2051" i="13"/>
  <c r="F2052" i="13"/>
  <c r="F2053" i="13"/>
  <c r="F2054" i="13"/>
  <c r="F2055" i="13"/>
  <c r="I728" i="13" s="1"/>
  <c r="F2056" i="13"/>
  <c r="I729" i="13" s="1"/>
  <c r="F2057" i="13"/>
  <c r="I730" i="13" s="1"/>
  <c r="F2058" i="13"/>
  <c r="F2059" i="13"/>
  <c r="F2060" i="13"/>
  <c r="F2061" i="13"/>
  <c r="F2062" i="13"/>
  <c r="F2063" i="13"/>
  <c r="I733" i="13" s="1"/>
  <c r="F2064" i="13"/>
  <c r="F2065" i="13"/>
  <c r="F2066" i="13"/>
  <c r="I735" i="13" s="1"/>
  <c r="F2067" i="13"/>
  <c r="F2068" i="13"/>
  <c r="F2069" i="13"/>
  <c r="F2070" i="13"/>
  <c r="F2071" i="13"/>
  <c r="F2072" i="13"/>
  <c r="F2073" i="13"/>
  <c r="F2074" i="13"/>
  <c r="F2075" i="13"/>
  <c r="F2076" i="13"/>
  <c r="F2077" i="13"/>
  <c r="F2078" i="13"/>
  <c r="F2079" i="13"/>
  <c r="F2080" i="13"/>
  <c r="F2081" i="13"/>
  <c r="I739" i="13" s="1"/>
  <c r="F2082" i="13"/>
  <c r="I740" i="13" s="1"/>
  <c r="F2083" i="13"/>
  <c r="F2084" i="13"/>
  <c r="I741" i="13" s="1"/>
  <c r="F2085" i="13"/>
  <c r="F2086" i="13"/>
  <c r="F2087" i="13"/>
  <c r="F2088" i="13"/>
  <c r="F2089" i="13"/>
  <c r="F2090" i="13"/>
  <c r="F2091" i="13"/>
  <c r="F2092" i="13"/>
  <c r="F2093" i="13"/>
  <c r="F2094" i="13"/>
  <c r="F2095" i="13"/>
  <c r="F2096" i="13"/>
  <c r="F2097" i="13"/>
  <c r="F2098" i="13"/>
  <c r="F2099" i="13"/>
  <c r="F2100" i="13"/>
  <c r="F2101" i="13"/>
  <c r="F2102" i="13"/>
  <c r="F2103" i="13"/>
  <c r="F2104" i="13"/>
  <c r="I748" i="13" s="1"/>
  <c r="F2105" i="13"/>
  <c r="F2106" i="13"/>
  <c r="F2107" i="13"/>
  <c r="F2108" i="13"/>
  <c r="F2109" i="13"/>
  <c r="I750" i="13" s="1"/>
  <c r="F2110" i="13"/>
  <c r="F2111" i="13"/>
  <c r="F2112" i="13"/>
  <c r="I751" i="13" s="1"/>
  <c r="F2113" i="13"/>
  <c r="F2114" i="13"/>
  <c r="F2115" i="13"/>
  <c r="I753" i="13" s="1"/>
  <c r="F2116" i="13"/>
  <c r="F2117" i="13"/>
  <c r="F2118" i="13"/>
  <c r="I755" i="13" s="1"/>
  <c r="F2119" i="13"/>
  <c r="F2120" i="13"/>
  <c r="F2121" i="13"/>
  <c r="F2122" i="13"/>
  <c r="F2123" i="13"/>
  <c r="F2124" i="13"/>
  <c r="F2125" i="13"/>
  <c r="F2126" i="13"/>
  <c r="F2127" i="13"/>
  <c r="F2128" i="13"/>
  <c r="F2129" i="13"/>
  <c r="F2130" i="13"/>
  <c r="F2131" i="13"/>
  <c r="F2132" i="13"/>
  <c r="F2133" i="13"/>
  <c r="F2134" i="13"/>
  <c r="F2135" i="13"/>
  <c r="F2136" i="13"/>
  <c r="F2137" i="13"/>
  <c r="F2138" i="13"/>
  <c r="F2139" i="13"/>
  <c r="F2140" i="13"/>
  <c r="F2141" i="13"/>
  <c r="F2142" i="13"/>
  <c r="F2143" i="13"/>
  <c r="F2144" i="13"/>
  <c r="F2145" i="13"/>
  <c r="F2146" i="13"/>
  <c r="F2147" i="13"/>
  <c r="F2148" i="13"/>
  <c r="I765" i="13" s="1"/>
  <c r="F2149" i="13"/>
  <c r="F2150" i="13"/>
  <c r="F2151" i="13"/>
  <c r="F2152" i="13"/>
  <c r="F2153" i="13"/>
  <c r="F2154" i="13"/>
  <c r="F2155" i="13"/>
  <c r="F2156" i="13"/>
  <c r="F2157" i="13"/>
  <c r="F2158" i="13"/>
  <c r="F2159" i="13"/>
  <c r="F2160" i="13"/>
  <c r="F2161" i="13"/>
  <c r="F2162" i="13"/>
  <c r="F2163" i="13"/>
  <c r="F2164" i="13"/>
  <c r="F2165" i="13"/>
  <c r="F2166" i="13"/>
  <c r="F2167" i="13"/>
  <c r="F2168" i="13"/>
  <c r="F2169" i="13"/>
  <c r="I773" i="13" s="1"/>
  <c r="F2170" i="13"/>
  <c r="F2171" i="13"/>
  <c r="F2172" i="13"/>
  <c r="F2173" i="13"/>
  <c r="F2174" i="13"/>
  <c r="F2175" i="13"/>
  <c r="F2176" i="13"/>
  <c r="F2177" i="13"/>
  <c r="F2178" i="13"/>
  <c r="F2179" i="13"/>
  <c r="F2180" i="13"/>
  <c r="F2181" i="13"/>
  <c r="F2182" i="13"/>
  <c r="I779" i="13" s="1"/>
  <c r="F2183" i="13"/>
  <c r="F2184" i="13"/>
  <c r="F2185" i="13"/>
  <c r="F2186" i="13"/>
  <c r="F2187" i="13"/>
  <c r="F2188" i="13"/>
  <c r="F2189" i="13"/>
  <c r="F2190" i="13"/>
  <c r="F2191" i="13"/>
  <c r="F2192" i="13"/>
  <c r="F2193" i="13"/>
  <c r="F2194" i="13"/>
  <c r="F2195" i="13"/>
  <c r="F2196" i="13"/>
  <c r="F2197" i="13"/>
  <c r="F2198" i="13"/>
  <c r="F2199" i="13"/>
  <c r="F2200" i="13"/>
  <c r="F2201" i="13"/>
  <c r="F2202" i="13"/>
  <c r="F2203" i="13"/>
  <c r="F2204" i="13"/>
  <c r="F2205" i="13"/>
  <c r="F2206" i="13"/>
  <c r="F2207" i="13"/>
  <c r="F2208" i="13"/>
  <c r="F2209" i="13"/>
  <c r="F2210" i="13"/>
  <c r="F2211" i="13"/>
  <c r="F2212" i="13"/>
  <c r="F2213" i="13"/>
  <c r="F2214" i="13"/>
  <c r="F2215" i="13"/>
  <c r="F2216" i="13"/>
  <c r="F2217" i="13"/>
  <c r="F2218" i="13"/>
  <c r="F2219" i="13"/>
  <c r="F2220" i="13"/>
  <c r="F2221" i="13"/>
  <c r="F2222" i="13"/>
  <c r="F2223" i="13"/>
  <c r="F2224" i="13"/>
  <c r="F2225" i="13"/>
  <c r="F2226" i="13"/>
  <c r="F2227" i="13"/>
  <c r="F2228" i="13"/>
  <c r="I795" i="13" s="1"/>
  <c r="F2229" i="13"/>
  <c r="I796" i="13" s="1"/>
  <c r="F2230" i="13"/>
  <c r="F2231" i="13"/>
  <c r="F2232" i="13"/>
  <c r="F2233" i="13"/>
  <c r="F2234" i="13"/>
  <c r="F2235" i="13"/>
  <c r="F2236" i="13"/>
  <c r="F2237" i="13"/>
  <c r="I799" i="13" s="1"/>
  <c r="F2238" i="13"/>
  <c r="F2239" i="13"/>
  <c r="F2240" i="13"/>
  <c r="F2241" i="13"/>
  <c r="F2242" i="13"/>
  <c r="I802" i="13" s="1"/>
  <c r="F2243" i="13"/>
  <c r="I803" i="13" s="1"/>
  <c r="F2244" i="13"/>
  <c r="F2245" i="13"/>
  <c r="F2246" i="13"/>
  <c r="F2247" i="13"/>
  <c r="F2248" i="13"/>
  <c r="F2249" i="13"/>
  <c r="I806" i="13" s="1"/>
  <c r="F2250" i="13"/>
  <c r="F2251" i="13"/>
  <c r="I807" i="13" s="1"/>
  <c r="F2252" i="13"/>
  <c r="F2253" i="13"/>
  <c r="F2254" i="13"/>
  <c r="I809" i="13" s="1"/>
  <c r="F2255" i="13"/>
  <c r="I810" i="13" s="1"/>
  <c r="F2256" i="13"/>
  <c r="F2257" i="13"/>
  <c r="F2258" i="13"/>
  <c r="F2259" i="13"/>
  <c r="F2260" i="13"/>
  <c r="F2261" i="13"/>
  <c r="F2262" i="13"/>
  <c r="F2263" i="13"/>
  <c r="F2264" i="13"/>
  <c r="F2265" i="13"/>
  <c r="F2266" i="13"/>
  <c r="F2267" i="13"/>
  <c r="F2268" i="13"/>
  <c r="F2269" i="13"/>
  <c r="F2270" i="13"/>
  <c r="I816" i="13" s="1"/>
  <c r="F2271" i="13"/>
  <c r="F2272" i="13"/>
  <c r="F2273" i="13"/>
  <c r="F2274" i="13"/>
  <c r="F2275" i="13"/>
  <c r="F2276" i="13"/>
  <c r="I818" i="13" s="1"/>
  <c r="F2277" i="13"/>
  <c r="I819" i="13" s="1"/>
  <c r="F2278" i="13"/>
  <c r="F2279" i="13"/>
  <c r="I820" i="13" s="1"/>
  <c r="F2280" i="13"/>
  <c r="F2281" i="13"/>
  <c r="F2282" i="13"/>
  <c r="F2283" i="13"/>
  <c r="F2284" i="13"/>
  <c r="F2285" i="13"/>
  <c r="F2286" i="13"/>
  <c r="F2287" i="13"/>
  <c r="F2288" i="13"/>
  <c r="F2289" i="13"/>
  <c r="F2290" i="13"/>
  <c r="F2291" i="13"/>
  <c r="F2292" i="13"/>
  <c r="F2293" i="13"/>
  <c r="F2294" i="13"/>
  <c r="F2295" i="13"/>
  <c r="F2296" i="13"/>
  <c r="F2297" i="13"/>
  <c r="F2298" i="13"/>
  <c r="F2299" i="13"/>
  <c r="F2300" i="13"/>
  <c r="F2301" i="13"/>
  <c r="F2302" i="13"/>
  <c r="F2303" i="13"/>
  <c r="F2304" i="13"/>
  <c r="F2305" i="13"/>
  <c r="F2306" i="13"/>
  <c r="F2307" i="13"/>
  <c r="F2308" i="13"/>
  <c r="F2309" i="13"/>
  <c r="I828" i="13" s="1"/>
  <c r="F2310" i="13"/>
  <c r="F2311" i="13"/>
  <c r="F2312" i="13"/>
  <c r="F2313" i="13"/>
  <c r="F2314" i="13"/>
  <c r="F2315" i="13"/>
  <c r="F2316" i="13"/>
  <c r="F2317" i="13"/>
  <c r="F2318" i="13"/>
  <c r="F2319" i="13"/>
  <c r="F2320" i="13"/>
  <c r="F2321" i="13"/>
  <c r="F2322" i="13"/>
  <c r="I833" i="13" s="1"/>
  <c r="F2323" i="13"/>
  <c r="F2324" i="13"/>
  <c r="F2325" i="13"/>
  <c r="F2326" i="13"/>
  <c r="F2327" i="13"/>
  <c r="F2328" i="13"/>
  <c r="I835" i="13" s="1"/>
  <c r="F2329" i="13"/>
  <c r="F2330" i="13"/>
  <c r="F2331" i="13"/>
  <c r="F2332" i="13"/>
  <c r="F2333" i="13"/>
  <c r="F2334" i="13"/>
  <c r="F2335" i="13"/>
  <c r="F2336" i="13"/>
  <c r="F2337" i="13"/>
  <c r="F2338" i="13"/>
  <c r="F2339" i="13"/>
  <c r="F2340" i="13"/>
  <c r="F2341" i="13"/>
  <c r="F2342" i="13"/>
  <c r="F2343" i="13"/>
  <c r="F2344" i="13"/>
  <c r="F2345" i="13"/>
  <c r="F2346" i="13"/>
  <c r="F2347" i="13"/>
  <c r="F2348" i="13"/>
  <c r="F2349" i="13"/>
  <c r="F2350" i="13"/>
  <c r="F2351" i="13"/>
  <c r="F2352" i="13"/>
  <c r="F2353" i="13"/>
  <c r="F2354" i="13"/>
  <c r="F2355" i="13"/>
  <c r="F2356" i="13"/>
  <c r="F2357" i="13"/>
  <c r="I838" i="13" s="1"/>
  <c r="F2358" i="13"/>
  <c r="F2359" i="13"/>
  <c r="F2360" i="13"/>
  <c r="F2361" i="13"/>
  <c r="F2362" i="13"/>
  <c r="F2363" i="13"/>
  <c r="F2364" i="13"/>
  <c r="F2365" i="13"/>
  <c r="F2366" i="13"/>
  <c r="F2367" i="13"/>
  <c r="F2368" i="13"/>
  <c r="F2369" i="13"/>
  <c r="F2370" i="13"/>
  <c r="F2371" i="13"/>
  <c r="F2372" i="13"/>
  <c r="F2373" i="13"/>
  <c r="F2374" i="13"/>
  <c r="F2375" i="13"/>
  <c r="F2376" i="13"/>
  <c r="F2377" i="13"/>
  <c r="F2378" i="13"/>
  <c r="F2379" i="13"/>
  <c r="F2380" i="13"/>
  <c r="F2381" i="13"/>
  <c r="F2382" i="13"/>
  <c r="F2383" i="13"/>
  <c r="F2384" i="13"/>
  <c r="I846" i="13" s="1"/>
  <c r="F2385" i="13"/>
  <c r="F2386" i="13"/>
  <c r="F2387" i="13"/>
  <c r="F2388" i="13"/>
  <c r="F2389" i="13"/>
  <c r="F2390" i="13"/>
  <c r="F2391" i="13"/>
  <c r="F2392" i="13"/>
  <c r="F2393" i="13"/>
  <c r="F2394" i="13"/>
  <c r="F2395" i="13"/>
  <c r="F2396" i="13"/>
  <c r="F2397" i="13"/>
  <c r="F2398" i="13"/>
  <c r="F2399" i="13"/>
  <c r="F2400" i="13"/>
  <c r="I851" i="13" s="1"/>
  <c r="F2401" i="13"/>
  <c r="I852" i="13" s="1"/>
  <c r="F2402" i="13"/>
  <c r="I853" i="13" s="1"/>
  <c r="F2403" i="13"/>
  <c r="F2404" i="13"/>
  <c r="F2405" i="13"/>
  <c r="F2406" i="13"/>
  <c r="F2407" i="13"/>
  <c r="F2408" i="13"/>
  <c r="F2409" i="13"/>
  <c r="F2410" i="13"/>
  <c r="F2411" i="13"/>
  <c r="F2412" i="13"/>
  <c r="F2413" i="13"/>
  <c r="F2414" i="13"/>
  <c r="F2415" i="13"/>
  <c r="F2416" i="13"/>
  <c r="F2417" i="13"/>
  <c r="F2418" i="13"/>
  <c r="F2419" i="13"/>
  <c r="F2420" i="13"/>
  <c r="F2421" i="13"/>
  <c r="F2422" i="13"/>
  <c r="F2423" i="13"/>
  <c r="I858" i="13" s="1"/>
  <c r="F2424" i="13"/>
  <c r="F2425" i="13"/>
  <c r="F2426" i="13"/>
  <c r="F2427" i="13"/>
  <c r="F2428" i="13"/>
  <c r="F2429" i="13"/>
  <c r="F2430" i="13"/>
  <c r="F2431" i="13"/>
  <c r="F2432" i="13"/>
  <c r="F2433" i="13"/>
  <c r="F2434" i="13"/>
  <c r="I862" i="13" s="1"/>
  <c r="F2435" i="13"/>
  <c r="F2436" i="13"/>
  <c r="F2437" i="13"/>
  <c r="I864" i="13" s="1"/>
  <c r="F2438" i="13"/>
  <c r="F2439" i="13"/>
  <c r="F2440" i="13"/>
  <c r="F2441" i="13"/>
  <c r="F2442" i="13"/>
  <c r="F2443" i="13"/>
  <c r="I867" i="13" s="1"/>
  <c r="F2444" i="13"/>
  <c r="F2445" i="13"/>
  <c r="F2446" i="13"/>
  <c r="F2447" i="13"/>
  <c r="F2448" i="13"/>
  <c r="F2449" i="13"/>
  <c r="F2450" i="13"/>
  <c r="F2451" i="13"/>
  <c r="F2452" i="13"/>
  <c r="F2453" i="13"/>
  <c r="F2454" i="13"/>
  <c r="F2455" i="13"/>
  <c r="F2456" i="13"/>
  <c r="F2457" i="13"/>
  <c r="F2458" i="13"/>
  <c r="I872" i="13" s="1"/>
  <c r="F2459" i="13"/>
  <c r="F2460" i="13"/>
  <c r="F2461" i="13"/>
  <c r="F2462" i="13"/>
  <c r="F2463" i="13"/>
  <c r="F2464" i="13"/>
  <c r="F2465" i="13"/>
  <c r="F2466" i="13"/>
  <c r="F2467" i="13"/>
  <c r="F2468" i="13"/>
  <c r="F2469" i="13"/>
  <c r="F2470" i="13"/>
  <c r="F2471" i="13"/>
  <c r="F2472" i="13"/>
  <c r="F2473" i="13"/>
  <c r="F2474" i="13"/>
  <c r="I878" i="13" s="1"/>
  <c r="F2475" i="13"/>
  <c r="F2476" i="13"/>
  <c r="F2477" i="13"/>
  <c r="I880" i="13" s="1"/>
  <c r="F2478" i="13"/>
  <c r="F2479" i="13"/>
  <c r="F2480" i="13"/>
  <c r="F2481" i="13"/>
  <c r="F2482" i="13"/>
  <c r="F2483" i="13"/>
  <c r="F2484" i="13"/>
  <c r="F2485" i="13"/>
  <c r="F2486" i="13"/>
  <c r="F2487" i="13"/>
  <c r="F2488" i="13"/>
  <c r="F2489" i="13"/>
  <c r="F2490" i="13"/>
  <c r="F2491" i="13"/>
  <c r="F2492" i="13"/>
  <c r="F2493" i="13"/>
  <c r="F2494" i="13"/>
  <c r="F2495" i="13"/>
  <c r="F2496" i="13"/>
  <c r="F2497" i="13"/>
  <c r="F2498" i="13"/>
  <c r="F2499" i="13"/>
  <c r="I888" i="13" s="1"/>
  <c r="F2500" i="13"/>
  <c r="F2501" i="13"/>
  <c r="F2502" i="13"/>
  <c r="F2503" i="13"/>
  <c r="F2504" i="13"/>
  <c r="F2505" i="13"/>
  <c r="F2506" i="13"/>
  <c r="F2507" i="13"/>
  <c r="F2508" i="13"/>
  <c r="F2509" i="13"/>
  <c r="F2510" i="13"/>
  <c r="F2511" i="13"/>
  <c r="F2512" i="13"/>
  <c r="F2513" i="13"/>
  <c r="F2514" i="13"/>
  <c r="I891" i="13" s="1"/>
  <c r="F2515" i="13"/>
  <c r="F2516" i="13"/>
  <c r="I892" i="13" s="1"/>
  <c r="F2517" i="13"/>
  <c r="I893" i="13" s="1"/>
  <c r="F2518" i="13"/>
  <c r="F2519" i="13"/>
  <c r="F2520" i="13"/>
  <c r="F2521" i="13"/>
  <c r="F2522" i="13"/>
  <c r="F2523" i="13"/>
  <c r="F2524" i="13"/>
  <c r="F2525" i="13"/>
  <c r="F2526" i="13"/>
  <c r="F2527" i="13"/>
  <c r="F2528" i="13"/>
  <c r="F2529" i="13"/>
  <c r="I899" i="13" s="1"/>
  <c r="F2530" i="13"/>
  <c r="F2531" i="13"/>
  <c r="F2532" i="13"/>
  <c r="F2533" i="13"/>
  <c r="I901" i="13" s="1"/>
  <c r="F2534" i="13"/>
  <c r="F2535" i="13"/>
  <c r="F2536" i="13"/>
  <c r="F2537" i="13"/>
  <c r="F2538" i="13"/>
  <c r="F2539" i="13"/>
  <c r="F2540" i="13"/>
  <c r="F2541" i="13"/>
  <c r="F2542" i="13"/>
  <c r="F2543" i="13"/>
  <c r="F2544" i="13"/>
  <c r="F2545" i="13"/>
  <c r="F2546" i="13"/>
  <c r="F2547" i="13"/>
  <c r="F2548" i="13"/>
  <c r="F2549" i="13"/>
  <c r="F2550" i="13"/>
  <c r="F2551" i="13"/>
  <c r="F2552" i="13"/>
  <c r="F2553" i="13"/>
  <c r="F2554" i="13"/>
  <c r="F2555" i="13"/>
  <c r="F2556" i="13"/>
  <c r="F2557" i="13"/>
  <c r="F2558" i="13"/>
  <c r="F2559" i="13"/>
  <c r="F2560" i="13"/>
  <c r="F2561" i="13"/>
  <c r="F2562" i="13"/>
  <c r="F2563" i="13"/>
  <c r="F2564" i="13"/>
  <c r="F2565" i="13"/>
  <c r="F2566" i="13"/>
  <c r="F2567" i="13"/>
  <c r="F2568" i="13"/>
  <c r="F2569" i="13"/>
  <c r="F2570" i="13"/>
  <c r="F2571" i="13"/>
  <c r="F2572" i="13"/>
  <c r="F2573" i="13"/>
  <c r="F2574" i="13"/>
  <c r="F2575" i="13"/>
  <c r="F2576" i="13"/>
  <c r="F2577" i="13"/>
  <c r="F2578" i="13"/>
  <c r="F2579" i="13"/>
  <c r="F2580" i="13"/>
  <c r="I917" i="13" s="1"/>
  <c r="F2581" i="13"/>
  <c r="F2582" i="13"/>
  <c r="F2583" i="13"/>
  <c r="F2584" i="13"/>
  <c r="F2585" i="13"/>
  <c r="F2586" i="13"/>
  <c r="F2587" i="13"/>
  <c r="F2588" i="13"/>
  <c r="F2589" i="13"/>
  <c r="F2590" i="13"/>
  <c r="F2591" i="13"/>
  <c r="F2592" i="13"/>
  <c r="I921" i="13" s="1"/>
  <c r="F2593" i="13"/>
  <c r="F2594" i="13"/>
  <c r="F2595" i="13"/>
  <c r="F2596" i="13"/>
  <c r="F2597" i="13"/>
  <c r="F2598" i="13"/>
  <c r="F2599" i="13"/>
  <c r="F2600" i="13"/>
  <c r="F2601" i="13"/>
  <c r="F2602" i="13"/>
  <c r="F2603" i="13"/>
  <c r="F2604" i="13"/>
  <c r="F2605" i="13"/>
  <c r="F2606" i="13"/>
  <c r="F2607" i="13"/>
  <c r="F2608" i="13"/>
  <c r="I927" i="13" s="1"/>
  <c r="F2609" i="13"/>
  <c r="I928" i="13" s="1"/>
  <c r="F2610" i="13"/>
  <c r="F2611" i="13"/>
  <c r="F2612" i="13"/>
  <c r="F2613" i="13"/>
  <c r="F2614" i="13"/>
  <c r="F2615" i="13"/>
  <c r="F2616" i="13"/>
  <c r="I931" i="13" s="1"/>
  <c r="F2617" i="13"/>
  <c r="F2618" i="13"/>
  <c r="F2619" i="13"/>
  <c r="F2620" i="13"/>
  <c r="I933" i="13" s="1"/>
  <c r="F2621" i="13"/>
  <c r="I934" i="13" s="1"/>
  <c r="F2622" i="13"/>
  <c r="F2623" i="13"/>
  <c r="F2624" i="13"/>
  <c r="F2625" i="13"/>
  <c r="I936" i="13" s="1"/>
  <c r="F2626" i="13"/>
  <c r="I937" i="13" s="1"/>
  <c r="F2627" i="13"/>
  <c r="F2628" i="13"/>
  <c r="F2629" i="13"/>
  <c r="F2630" i="13"/>
  <c r="F2631" i="13"/>
  <c r="F2632" i="13"/>
  <c r="F2633" i="13"/>
  <c r="F2634" i="13"/>
  <c r="F2635" i="13"/>
  <c r="F2636" i="13"/>
  <c r="F2637" i="13"/>
  <c r="F2638" i="13"/>
  <c r="F2639" i="13"/>
  <c r="F2640" i="13"/>
  <c r="F2641" i="13"/>
  <c r="F2642" i="13"/>
  <c r="F2643" i="13"/>
  <c r="F2644" i="13"/>
  <c r="I944" i="13" s="1"/>
  <c r="F2645" i="13"/>
  <c r="I945" i="13" s="1"/>
  <c r="F2646" i="13"/>
  <c r="F2647" i="13"/>
  <c r="F2648" i="13"/>
  <c r="F2649" i="13"/>
  <c r="F2650" i="13"/>
  <c r="F2651" i="13"/>
  <c r="F2652" i="13"/>
  <c r="F2653" i="13"/>
  <c r="F2654" i="13"/>
  <c r="F2655" i="13"/>
  <c r="F2656" i="13"/>
  <c r="F2657" i="13"/>
  <c r="F2658" i="13"/>
  <c r="F2659" i="13"/>
  <c r="F2660" i="13"/>
  <c r="F2661" i="13"/>
  <c r="F2662" i="13"/>
  <c r="F2663" i="13"/>
  <c r="F2664" i="13"/>
  <c r="F2665" i="13"/>
  <c r="F2666" i="13"/>
  <c r="F2667" i="13"/>
  <c r="F2668" i="13"/>
  <c r="F2669" i="13"/>
  <c r="F2670" i="13"/>
  <c r="F2671" i="13"/>
  <c r="F2672" i="13"/>
  <c r="I952" i="13" s="1"/>
  <c r="F2673" i="13"/>
  <c r="F2674" i="13"/>
  <c r="F2675" i="13"/>
  <c r="F2676" i="13"/>
  <c r="F2677" i="13"/>
  <c r="F2678" i="13"/>
  <c r="F2679" i="13"/>
  <c r="F2680" i="13"/>
  <c r="F2681" i="13"/>
  <c r="F2682" i="13"/>
  <c r="F2683" i="13"/>
  <c r="F2684" i="13"/>
  <c r="F2685" i="13"/>
  <c r="F2686" i="13"/>
  <c r="F2687" i="13"/>
  <c r="F2688" i="13"/>
  <c r="F2689" i="13"/>
  <c r="F2690" i="13"/>
  <c r="F2691" i="13"/>
  <c r="F2692" i="13"/>
  <c r="F2693" i="13"/>
  <c r="F2694" i="13"/>
  <c r="F2695" i="13"/>
  <c r="F2696" i="13"/>
  <c r="F2697" i="13"/>
  <c r="F2698" i="13"/>
  <c r="F2699" i="13"/>
  <c r="F2700" i="13"/>
  <c r="F2701" i="13"/>
  <c r="F2702" i="13"/>
  <c r="F2703" i="13"/>
  <c r="I956" i="13" s="1"/>
  <c r="F2704" i="13"/>
  <c r="F2705" i="13"/>
  <c r="F2706" i="13"/>
  <c r="F2707" i="13"/>
  <c r="F2708" i="13"/>
  <c r="F2709" i="13"/>
  <c r="F2710" i="13"/>
  <c r="F2711" i="13"/>
  <c r="F2712" i="13"/>
  <c r="F2713" i="13"/>
  <c r="F2714" i="13"/>
  <c r="F2715" i="13"/>
  <c r="F2716" i="13"/>
  <c r="F2717" i="13"/>
  <c r="F2718" i="13"/>
  <c r="I960" i="13" s="1"/>
  <c r="F2719" i="13"/>
  <c r="F2720" i="13"/>
  <c r="F2721" i="13"/>
  <c r="F2722" i="13"/>
  <c r="F2723" i="13"/>
  <c r="F2724" i="13"/>
  <c r="F2725" i="13"/>
  <c r="F2726" i="13"/>
  <c r="F2727" i="13"/>
  <c r="F2728" i="13"/>
  <c r="F2729" i="13"/>
  <c r="F2730" i="13"/>
  <c r="F2731" i="13"/>
  <c r="F2732" i="13"/>
  <c r="F2733" i="13"/>
  <c r="I966" i="13" s="1"/>
  <c r="F2734" i="13"/>
  <c r="F2735" i="13"/>
  <c r="F2736" i="13"/>
  <c r="F2737" i="13"/>
  <c r="F2738" i="13"/>
  <c r="F2739" i="13"/>
  <c r="F2740" i="13"/>
  <c r="F2741" i="13"/>
  <c r="F2742" i="13"/>
  <c r="F2743" i="13"/>
  <c r="F2744" i="13"/>
  <c r="F2745" i="13"/>
  <c r="F2746" i="13"/>
  <c r="F2747" i="13"/>
  <c r="F2748" i="13"/>
  <c r="F2749" i="13"/>
  <c r="F2750" i="13"/>
  <c r="F2751" i="13"/>
  <c r="F2752" i="13"/>
  <c r="F2753" i="13"/>
  <c r="F2754" i="13"/>
  <c r="F2755" i="13"/>
  <c r="F2756" i="13"/>
  <c r="F2757" i="13"/>
  <c r="F2758" i="13"/>
  <c r="F2759" i="13"/>
  <c r="F2760" i="13"/>
  <c r="F2761" i="13"/>
  <c r="F2762" i="13"/>
  <c r="F2763" i="13"/>
  <c r="F2764" i="13"/>
  <c r="F2765" i="13"/>
  <c r="F2766" i="13"/>
  <c r="F2767" i="13"/>
  <c r="F2768" i="13"/>
  <c r="F2769" i="13"/>
  <c r="F2770" i="13"/>
  <c r="I978" i="13" s="1"/>
  <c r="F2771" i="13"/>
  <c r="I979" i="13" s="1"/>
  <c r="F2772" i="13"/>
  <c r="F2773" i="13"/>
  <c r="F2774" i="13"/>
  <c r="F2775" i="13"/>
  <c r="F2776" i="13"/>
  <c r="F2777" i="13"/>
  <c r="F2778" i="13"/>
  <c r="F2779" i="13"/>
  <c r="F2780" i="13"/>
  <c r="F2781" i="13"/>
  <c r="F2782" i="13"/>
  <c r="F2783" i="13"/>
  <c r="F2784" i="13"/>
  <c r="F2785" i="13"/>
  <c r="F2786" i="13"/>
  <c r="F2787" i="13"/>
  <c r="F2788" i="13"/>
  <c r="I985" i="13" s="1"/>
  <c r="F2789" i="13"/>
  <c r="I986" i="13" s="1"/>
  <c r="F2790" i="13"/>
  <c r="F2791" i="13"/>
  <c r="F2792" i="13"/>
  <c r="F2793" i="13"/>
  <c r="F2794" i="13"/>
  <c r="F2795" i="13"/>
  <c r="F2796" i="13"/>
  <c r="F2797" i="13"/>
  <c r="F2798" i="13"/>
  <c r="F2799" i="13"/>
  <c r="F2800" i="13"/>
  <c r="F2801" i="13"/>
  <c r="F2802" i="13"/>
  <c r="F2803" i="13"/>
  <c r="F2804" i="13"/>
  <c r="F2805" i="13"/>
  <c r="F2806" i="13"/>
  <c r="F2807" i="13"/>
  <c r="F2808" i="13"/>
  <c r="F2809" i="13"/>
  <c r="F2810" i="13"/>
  <c r="F2811" i="13"/>
  <c r="F2812" i="13"/>
  <c r="I995" i="13" s="1"/>
  <c r="F2813" i="13"/>
  <c r="F2814" i="13"/>
  <c r="F2815" i="13"/>
  <c r="F2816" i="13"/>
  <c r="F2817" i="13"/>
  <c r="F2818" i="13"/>
  <c r="F2819" i="13"/>
  <c r="F2820" i="13"/>
  <c r="I999" i="13" s="1"/>
  <c r="F2821" i="13"/>
  <c r="F2822" i="13"/>
  <c r="F2823" i="13"/>
  <c r="F2824" i="13"/>
  <c r="F2825" i="13"/>
  <c r="F2826" i="13"/>
  <c r="F2827" i="13"/>
  <c r="F2828" i="13"/>
  <c r="F2829" i="13"/>
  <c r="F2830" i="13"/>
  <c r="F2831" i="13"/>
  <c r="F2832" i="13"/>
  <c r="F2833" i="13"/>
  <c r="F2834" i="13"/>
  <c r="F2835" i="13"/>
  <c r="F2836" i="13"/>
  <c r="F2837" i="13"/>
  <c r="F2838" i="13"/>
  <c r="F2839" i="13"/>
  <c r="F2840" i="13"/>
  <c r="F2841" i="13"/>
  <c r="F2842" i="13"/>
  <c r="F2843" i="13"/>
  <c r="F2844" i="13"/>
  <c r="F2845" i="13"/>
  <c r="F2846" i="13"/>
  <c r="F2847" i="13"/>
  <c r="F2848" i="13"/>
  <c r="F2849" i="13"/>
  <c r="F2850" i="13"/>
  <c r="F2851" i="13"/>
  <c r="F2852" i="13"/>
  <c r="F2853" i="13"/>
  <c r="F2854" i="13"/>
  <c r="F2855" i="13"/>
  <c r="F2856" i="13"/>
  <c r="F2857" i="13"/>
  <c r="F2858" i="13"/>
  <c r="F2859" i="13"/>
  <c r="F2860" i="13"/>
  <c r="F2861" i="13"/>
  <c r="F2862" i="13"/>
  <c r="F2863" i="13"/>
  <c r="F2864" i="13"/>
  <c r="F2865" i="13"/>
  <c r="F2866" i="13"/>
  <c r="F2867" i="13"/>
  <c r="F2868" i="13"/>
  <c r="F2869" i="13"/>
  <c r="F2870" i="13"/>
  <c r="F2871" i="13"/>
  <c r="F2872" i="13"/>
  <c r="F2873" i="13"/>
  <c r="F2874" i="13"/>
  <c r="F2875" i="13"/>
  <c r="F2876" i="13"/>
  <c r="F2877" i="13"/>
  <c r="F2878" i="13"/>
  <c r="F2879" i="13"/>
  <c r="F2880" i="13"/>
  <c r="F2881" i="13"/>
  <c r="F2882" i="13"/>
  <c r="F2883" i="13"/>
  <c r="F2884" i="13"/>
  <c r="F2885" i="13"/>
  <c r="F2886" i="13"/>
  <c r="F2887" i="13"/>
  <c r="F2888" i="13"/>
  <c r="F2889" i="13"/>
  <c r="F2890" i="13"/>
  <c r="F2891" i="13"/>
  <c r="I1012" i="13" s="1"/>
  <c r="F2892" i="13"/>
  <c r="I1013" i="13" s="1"/>
  <c r="F2893" i="13"/>
  <c r="F2894" i="13"/>
  <c r="F2895" i="13"/>
  <c r="F2896" i="13"/>
  <c r="F2897" i="13"/>
  <c r="F2898" i="13"/>
  <c r="F2899" i="13"/>
  <c r="F2900" i="13"/>
  <c r="F2901" i="13"/>
  <c r="F2902" i="13"/>
  <c r="I1017" i="13" s="1"/>
  <c r="F2903" i="13"/>
  <c r="I1018" i="13" s="1"/>
  <c r="F2904" i="13"/>
  <c r="F2905" i="13"/>
  <c r="F2906" i="13"/>
  <c r="F2907" i="13"/>
  <c r="F2908" i="13"/>
  <c r="F2909" i="13"/>
  <c r="F2910" i="13"/>
  <c r="F2911" i="13"/>
  <c r="F2912" i="13"/>
  <c r="I1022" i="13" s="1"/>
  <c r="F2913" i="13"/>
  <c r="F2914" i="13"/>
  <c r="F2915" i="13"/>
  <c r="F2916" i="13"/>
  <c r="F2917" i="13"/>
  <c r="F2918" i="13"/>
  <c r="F2919" i="13"/>
  <c r="F2920" i="13"/>
  <c r="F2921" i="13"/>
  <c r="F2922" i="13"/>
  <c r="F2923" i="13"/>
  <c r="F2924" i="13"/>
  <c r="F2925" i="13"/>
  <c r="F2926" i="13"/>
  <c r="F2927" i="13"/>
  <c r="F2928" i="13"/>
  <c r="F2929" i="13"/>
  <c r="I1028" i="13" s="1"/>
  <c r="F2930" i="13"/>
  <c r="F2931" i="13"/>
  <c r="F2932" i="13"/>
  <c r="F2933" i="13"/>
  <c r="F2934" i="13"/>
  <c r="F2935" i="13"/>
  <c r="F2936" i="13"/>
  <c r="F2937" i="13"/>
  <c r="F2938" i="13"/>
  <c r="F2939" i="13"/>
  <c r="F2940" i="13"/>
  <c r="F2941" i="13"/>
  <c r="F2942" i="13"/>
  <c r="F2943" i="13"/>
  <c r="F2944" i="13"/>
  <c r="F2945" i="13"/>
  <c r="F2946" i="13"/>
  <c r="F2947" i="13"/>
  <c r="F2948" i="13"/>
  <c r="F2949" i="13"/>
  <c r="F2950" i="13"/>
  <c r="F2951" i="13"/>
  <c r="F2952" i="13"/>
  <c r="F2953" i="13"/>
  <c r="F2954" i="13"/>
  <c r="F2955" i="13"/>
  <c r="F2956" i="13"/>
  <c r="I1036" i="13" s="1"/>
  <c r="F2957" i="13"/>
  <c r="F2958" i="13"/>
  <c r="F2959" i="13"/>
  <c r="F2960" i="13"/>
  <c r="F2961" i="13"/>
  <c r="I1039" i="13" s="1"/>
  <c r="F2962" i="13"/>
  <c r="F2963" i="13"/>
  <c r="F2964" i="13"/>
  <c r="I1040" i="13" s="1"/>
  <c r="F2965" i="13"/>
  <c r="F2966" i="13"/>
  <c r="F2967" i="13"/>
  <c r="F2968" i="13"/>
  <c r="F2969" i="13"/>
  <c r="F2970" i="13"/>
  <c r="F2971" i="13"/>
  <c r="F2972" i="13"/>
  <c r="F2973" i="13"/>
  <c r="F2974" i="13"/>
  <c r="F2975" i="13"/>
  <c r="F2976" i="13"/>
  <c r="F2977" i="13"/>
  <c r="F2978" i="13"/>
  <c r="F2979" i="13"/>
  <c r="F2980" i="13"/>
  <c r="F2981" i="13"/>
  <c r="F2982" i="13"/>
  <c r="F2983" i="13"/>
  <c r="F2984" i="13"/>
  <c r="F2985" i="13"/>
  <c r="F2986" i="13"/>
  <c r="F2987" i="13"/>
  <c r="I1046" i="13" s="1"/>
  <c r="F2988" i="13"/>
  <c r="F2989" i="13"/>
  <c r="F2990" i="13"/>
  <c r="F2991" i="13"/>
  <c r="F2992" i="13"/>
  <c r="F2993" i="13"/>
  <c r="F2994" i="13"/>
  <c r="F2995" i="13"/>
  <c r="F2996" i="13"/>
  <c r="F2997" i="13"/>
  <c r="F2998" i="13"/>
  <c r="F2999" i="13"/>
  <c r="F3000" i="13"/>
  <c r="F3001" i="13"/>
  <c r="I1051" i="13" s="1"/>
  <c r="F3002" i="13"/>
  <c r="F3003" i="13"/>
  <c r="F3004" i="13"/>
  <c r="F3005" i="13"/>
  <c r="F3006" i="13"/>
  <c r="I1054" i="13" s="1"/>
  <c r="F3007" i="13"/>
  <c r="F3008" i="13"/>
  <c r="F3009" i="13"/>
  <c r="F3010" i="13"/>
  <c r="F3011" i="13"/>
  <c r="F3012" i="13"/>
  <c r="F3013" i="13"/>
  <c r="F3014" i="13"/>
  <c r="F3015" i="13"/>
  <c r="F3016" i="13"/>
  <c r="F3017" i="13"/>
  <c r="F3018" i="13"/>
  <c r="F3019" i="13"/>
  <c r="F3020" i="13"/>
  <c r="F3021" i="13"/>
  <c r="F3022" i="13"/>
  <c r="F3023" i="13"/>
  <c r="F3024" i="13"/>
  <c r="F3025" i="13"/>
  <c r="F3026" i="13"/>
  <c r="F3027" i="13"/>
  <c r="F3028" i="13"/>
  <c r="F3029" i="13"/>
  <c r="F3030" i="13"/>
  <c r="F3031" i="13"/>
  <c r="F3032" i="13"/>
  <c r="F3033" i="13"/>
  <c r="F3034" i="13"/>
  <c r="H29" i="8"/>
  <c r="L37" i="8" s="1"/>
  <c r="F43" i="8"/>
  <c r="F6" i="8"/>
  <c r="F279" i="8"/>
  <c r="Q3" i="8" s="1"/>
  <c r="Q12" i="8" s="1"/>
  <c r="K2" i="14" s="1"/>
  <c r="F14" i="8"/>
  <c r="F55" i="8"/>
  <c r="F23" i="8"/>
  <c r="F64" i="8"/>
  <c r="F24" i="8"/>
  <c r="F70" i="8"/>
  <c r="F29" i="8"/>
  <c r="X14" i="13" l="1"/>
  <c r="L3" i="14" s="1"/>
  <c r="M43" i="8"/>
  <c r="K42" i="8" a="1"/>
  <c r="K42" i="8" s="1"/>
  <c r="AA21" i="13"/>
  <c r="M3" i="14" s="1"/>
  <c r="M210" i="13"/>
  <c r="M71" i="13"/>
  <c r="M44" i="13"/>
  <c r="M17" i="13"/>
  <c r="M8" i="13"/>
  <c r="AA45" i="13"/>
  <c r="AA38" i="13"/>
  <c r="AA41" i="13"/>
  <c r="U38" i="13"/>
  <c r="AA42" i="13"/>
  <c r="Y2" i="8"/>
  <c r="Y21" i="8" s="1"/>
  <c r="M2" i="14" s="1"/>
  <c r="U40" i="13"/>
  <c r="X35" i="13"/>
  <c r="U39" i="13"/>
  <c r="U36" i="13"/>
  <c r="X36" i="13"/>
  <c r="AA44" i="13"/>
  <c r="AA34" i="13"/>
  <c r="AA47" i="13"/>
  <c r="F2191" i="8"/>
  <c r="J2" i="13" s="1"/>
  <c r="I143" i="13"/>
  <c r="I138" i="13"/>
  <c r="I125" i="13"/>
  <c r="I48" i="13"/>
  <c r="U3" i="13"/>
  <c r="U12" i="13" s="1"/>
  <c r="K3" i="14" s="1"/>
  <c r="M472" i="13"/>
  <c r="M433" i="13"/>
  <c r="M399" i="13"/>
  <c r="M372" i="13"/>
  <c r="M364" i="13"/>
  <c r="M350" i="13"/>
  <c r="M335" i="13"/>
  <c r="M323" i="13"/>
  <c r="M319" i="13"/>
  <c r="M248" i="13"/>
  <c r="M235" i="13"/>
  <c r="M180" i="13"/>
  <c r="M157" i="13"/>
  <c r="M103" i="13"/>
  <c r="M82" i="13"/>
  <c r="M48" i="13"/>
  <c r="M30" i="13"/>
  <c r="AA35" i="13"/>
  <c r="AA46" i="13"/>
  <c r="Q56" i="13"/>
  <c r="R56" i="13" s="1"/>
  <c r="R24" i="13"/>
  <c r="R38" i="13"/>
  <c r="M12" i="13"/>
  <c r="U35" i="13"/>
  <c r="U41" i="13"/>
  <c r="AA37" i="13"/>
  <c r="AA39" i="13"/>
  <c r="Q46" i="13"/>
  <c r="R46" i="13" s="1"/>
  <c r="R14" i="13"/>
  <c r="U34" i="13"/>
  <c r="U37" i="13"/>
  <c r="Q55" i="13"/>
  <c r="R55" i="13" s="1"/>
  <c r="R23" i="13"/>
  <c r="AA48" i="13"/>
  <c r="AA43" i="13"/>
  <c r="AA36" i="13"/>
  <c r="U42" i="13"/>
  <c r="X46" i="13"/>
  <c r="L4" i="14" s="1"/>
  <c r="AA40" i="13"/>
  <c r="M486" i="13"/>
  <c r="M446" i="13"/>
  <c r="M431" i="13"/>
  <c r="M401" i="13"/>
  <c r="M393" i="13"/>
  <c r="M385" i="13"/>
  <c r="M383" i="13"/>
  <c r="M375" i="13"/>
  <c r="M467" i="13"/>
  <c r="I523" i="13"/>
  <c r="I483" i="13"/>
  <c r="M455" i="13"/>
  <c r="M427" i="13"/>
  <c r="M425" i="13"/>
  <c r="I539" i="13"/>
  <c r="I565" i="13"/>
  <c r="I533" i="13"/>
  <c r="I471" i="13"/>
  <c r="I463" i="13"/>
  <c r="I459" i="13"/>
  <c r="I445" i="13"/>
  <c r="I430" i="13"/>
  <c r="I424" i="13"/>
  <c r="I412" i="13"/>
  <c r="I410" i="13"/>
  <c r="I386" i="13"/>
  <c r="I381" i="13"/>
  <c r="I380" i="13"/>
  <c r="I378" i="13"/>
  <c r="I375" i="13"/>
  <c r="I359" i="13"/>
  <c r="I354" i="13"/>
  <c r="I349" i="13"/>
  <c r="I342" i="13"/>
  <c r="I338" i="13"/>
  <c r="I334" i="13"/>
  <c r="I333" i="13"/>
  <c r="I324" i="13"/>
  <c r="I316" i="13"/>
  <c r="I299" i="13"/>
  <c r="I291" i="13"/>
  <c r="I288" i="13"/>
  <c r="I276" i="13"/>
  <c r="I272" i="13"/>
  <c r="I267" i="13"/>
  <c r="I265" i="13"/>
  <c r="I263" i="13"/>
  <c r="I249" i="13"/>
  <c r="I247" i="13"/>
  <c r="I244" i="13"/>
  <c r="I239" i="13"/>
  <c r="I222" i="13"/>
  <c r="I211" i="13"/>
  <c r="I210" i="13"/>
  <c r="I193" i="13"/>
  <c r="I188" i="13"/>
  <c r="I185" i="13"/>
  <c r="I179" i="13"/>
  <c r="I172" i="13"/>
  <c r="I168" i="13"/>
  <c r="I157" i="13"/>
  <c r="I154" i="13"/>
  <c r="I146" i="13"/>
  <c r="I75" i="13"/>
  <c r="I70" i="13"/>
  <c r="I56" i="13"/>
  <c r="I37" i="13"/>
  <c r="I33" i="13"/>
  <c r="M10" i="13"/>
  <c r="I476" i="13"/>
  <c r="I467" i="13"/>
  <c r="M410" i="13"/>
  <c r="M405" i="13"/>
  <c r="M403" i="13"/>
  <c r="M352" i="13"/>
  <c r="M312" i="13"/>
  <c r="M266" i="13"/>
  <c r="M238" i="13"/>
  <c r="M215" i="13"/>
  <c r="M200" i="13"/>
  <c r="M148" i="13"/>
  <c r="M129" i="13"/>
  <c r="M97" i="13"/>
  <c r="M85" i="13"/>
  <c r="M19" i="13"/>
  <c r="M13" i="13"/>
  <c r="I139" i="13"/>
  <c r="I116" i="13"/>
  <c r="I103" i="13"/>
  <c r="I92" i="13"/>
  <c r="I85" i="13"/>
  <c r="I53" i="13"/>
  <c r="I35" i="13"/>
  <c r="I543" i="13"/>
  <c r="I808" i="13"/>
  <c r="I734" i="13"/>
  <c r="I717" i="13"/>
  <c r="I670" i="13"/>
  <c r="I644" i="13"/>
  <c r="I581" i="13"/>
  <c r="I563" i="13"/>
  <c r="R6" i="13"/>
  <c r="R20" i="13"/>
  <c r="I784" i="13"/>
  <c r="I770" i="13"/>
  <c r="I662" i="13"/>
  <c r="I645" i="13"/>
  <c r="I601" i="13"/>
  <c r="I28" i="13"/>
  <c r="I20" i="13"/>
  <c r="I19" i="13"/>
  <c r="I16" i="13"/>
  <c r="I10" i="13"/>
  <c r="M523" i="13"/>
  <c r="M521" i="13"/>
  <c r="M519" i="13"/>
  <c r="M517" i="13"/>
  <c r="M508" i="13"/>
  <c r="M507" i="13"/>
  <c r="M506" i="13"/>
  <c r="M496" i="13"/>
  <c r="M493" i="13"/>
  <c r="M477" i="13"/>
  <c r="M474" i="13"/>
  <c r="M454" i="13"/>
  <c r="M452" i="13"/>
  <c r="M449" i="13"/>
  <c r="M443" i="13"/>
  <c r="M441" i="13"/>
  <c r="M429" i="13"/>
  <c r="M428" i="13"/>
  <c r="M426" i="13"/>
  <c r="M417" i="13"/>
  <c r="M411" i="13"/>
  <c r="M408" i="13"/>
  <c r="M386" i="13"/>
  <c r="M373" i="13"/>
  <c r="M370" i="13"/>
  <c r="M365" i="13"/>
  <c r="M359" i="13"/>
  <c r="M351" i="13"/>
  <c r="M291" i="13"/>
  <c r="M288" i="13"/>
  <c r="M283" i="13"/>
  <c r="M271" i="13"/>
  <c r="M267" i="13"/>
  <c r="M255" i="13"/>
  <c r="M251" i="13"/>
  <c r="M244" i="13"/>
  <c r="M242" i="13"/>
  <c r="M239" i="13"/>
  <c r="M237" i="13"/>
  <c r="M233" i="13"/>
  <c r="M222" i="13"/>
  <c r="M213" i="13"/>
  <c r="M199" i="13"/>
  <c r="M195" i="13"/>
  <c r="M193" i="13"/>
  <c r="M189" i="13"/>
  <c r="M175" i="13"/>
  <c r="M174" i="13"/>
  <c r="M163" i="13"/>
  <c r="M156" i="13"/>
  <c r="M147" i="13"/>
  <c r="M139" i="13"/>
  <c r="M136" i="13"/>
  <c r="M133" i="13"/>
  <c r="M128" i="13"/>
  <c r="M114" i="13"/>
  <c r="M110" i="13"/>
  <c r="M106" i="13"/>
  <c r="M105" i="13"/>
  <c r="M104" i="13"/>
  <c r="M102" i="13"/>
  <c r="M99" i="13"/>
  <c r="M94" i="13"/>
  <c r="M92" i="13"/>
  <c r="M90" i="13"/>
  <c r="M86" i="13"/>
  <c r="M54" i="13"/>
  <c r="M50" i="13"/>
  <c r="M38" i="13"/>
  <c r="M32" i="13"/>
  <c r="I781" i="13"/>
  <c r="I687" i="13"/>
  <c r="I559" i="13"/>
  <c r="R7" i="13"/>
  <c r="R21" i="13"/>
  <c r="H30" i="8"/>
  <c r="L38" i="8" s="1"/>
  <c r="I31" i="8"/>
  <c r="M7" i="13"/>
  <c r="I834" i="13"/>
  <c r="I1029" i="13"/>
  <c r="I1006" i="13"/>
  <c r="I961" i="13"/>
  <c r="I957" i="13"/>
  <c r="I970" i="13"/>
  <c r="I884" i="13"/>
  <c r="I1060" i="13"/>
  <c r="I1056" i="13"/>
  <c r="I1031" i="13"/>
  <c r="I1021" i="13"/>
  <c r="I1008" i="13"/>
  <c r="I993" i="13"/>
  <c r="I988" i="13"/>
  <c r="I983" i="13"/>
  <c r="I962" i="13"/>
  <c r="I939" i="13"/>
  <c r="I920" i="13"/>
  <c r="I981" i="13"/>
  <c r="I849" i="13"/>
  <c r="I839" i="13"/>
  <c r="I830" i="13"/>
  <c r="I824" i="13"/>
  <c r="I792" i="13"/>
  <c r="I787" i="13"/>
  <c r="I785" i="13"/>
  <c r="I774" i="13"/>
  <c r="I731" i="13"/>
  <c r="I726" i="13"/>
  <c r="I699" i="13"/>
  <c r="I696" i="13"/>
  <c r="I680" i="13"/>
  <c r="I676" i="13"/>
  <c r="I663" i="13"/>
  <c r="I656" i="13"/>
  <c r="I636" i="13"/>
  <c r="I632" i="13"/>
  <c r="I623" i="13"/>
  <c r="I613" i="13"/>
  <c r="I587" i="13"/>
  <c r="I585" i="13"/>
  <c r="I1045" i="13"/>
  <c r="I998" i="13"/>
  <c r="I969" i="13"/>
  <c r="I583" i="13"/>
  <c r="I557" i="13"/>
  <c r="I547" i="13"/>
  <c r="I1002" i="13"/>
  <c r="I975" i="13"/>
  <c r="I873" i="13"/>
  <c r="I804" i="13"/>
  <c r="I790" i="13"/>
  <c r="I786" i="13"/>
  <c r="I778" i="13"/>
  <c r="I775" i="13"/>
  <c r="I767" i="13"/>
  <c r="I754" i="13"/>
  <c r="I732" i="13"/>
  <c r="I710" i="13"/>
  <c r="I700" i="13"/>
  <c r="I584" i="13"/>
  <c r="I1048" i="13"/>
  <c r="I1015" i="13"/>
  <c r="I972" i="13"/>
  <c r="I868" i="13"/>
  <c r="I843" i="13"/>
  <c r="I815" i="13"/>
  <c r="I788" i="13"/>
  <c r="I743" i="13"/>
  <c r="I635" i="13"/>
  <c r="I580" i="13"/>
  <c r="I564" i="13"/>
  <c r="I560" i="13"/>
  <c r="I550" i="13"/>
  <c r="I542" i="13"/>
  <c r="I538" i="13"/>
  <c r="I1055" i="13"/>
  <c r="I1035" i="13"/>
  <c r="I1020" i="13"/>
  <c r="I909" i="13"/>
  <c r="I875" i="13"/>
  <c r="I842" i="13"/>
  <c r="I811" i="13"/>
  <c r="I801" i="13"/>
  <c r="I789" i="13"/>
  <c r="I681" i="13"/>
  <c r="I655" i="13"/>
  <c r="I639" i="13"/>
  <c r="I630" i="13"/>
  <c r="I624" i="13"/>
  <c r="I600" i="13"/>
  <c r="I821" i="13"/>
  <c r="I724" i="13"/>
  <c r="I706" i="13"/>
  <c r="I1052" i="13"/>
  <c r="I1044" i="13"/>
  <c r="I992" i="13"/>
  <c r="I990" i="13"/>
  <c r="I971" i="13"/>
  <c r="I910" i="13"/>
  <c r="I896" i="13"/>
  <c r="I894" i="13"/>
  <c r="I876" i="13"/>
  <c r="I869" i="13"/>
  <c r="I826" i="13"/>
  <c r="I800" i="13"/>
  <c r="I782" i="13"/>
  <c r="I776" i="13"/>
  <c r="I769" i="13"/>
  <c r="I763" i="13"/>
  <c r="I685" i="13"/>
  <c r="I671" i="13"/>
  <c r="I660" i="13"/>
  <c r="I647" i="13"/>
  <c r="I628" i="13"/>
  <c r="I621" i="13"/>
  <c r="I619" i="13"/>
  <c r="I607" i="13"/>
  <c r="I598" i="13"/>
  <c r="I588" i="13"/>
  <c r="I567" i="13"/>
  <c r="I544" i="13"/>
  <c r="I513" i="13"/>
  <c r="I511" i="13"/>
  <c r="I494" i="13"/>
  <c r="I485" i="13"/>
  <c r="I474" i="13"/>
  <c r="I460" i="13"/>
  <c r="I431" i="13"/>
  <c r="I425" i="13"/>
  <c r="I408" i="13"/>
  <c r="I388" i="13"/>
  <c r="I363" i="13"/>
  <c r="I355" i="13"/>
  <c r="I352" i="13"/>
  <c r="I336" i="13"/>
  <c r="I328" i="13"/>
  <c r="I311" i="13"/>
  <c r="I305" i="13"/>
  <c r="I303" i="13"/>
  <c r="I269" i="13"/>
  <c r="I256" i="13"/>
  <c r="I252" i="13"/>
  <c r="I250" i="13"/>
  <c r="I234" i="13"/>
  <c r="I194" i="13"/>
  <c r="I177" i="13"/>
  <c r="I155" i="13"/>
  <c r="I144" i="13"/>
  <c r="I132" i="13"/>
  <c r="I122" i="13"/>
  <c r="I109" i="13"/>
  <c r="I100" i="13"/>
  <c r="I93" i="13"/>
  <c r="I87" i="13"/>
  <c r="I77" i="13"/>
  <c r="I73" i="13"/>
  <c r="I67" i="13"/>
  <c r="I59" i="13"/>
  <c r="I45" i="13"/>
  <c r="I41" i="13"/>
  <c r="I26" i="13"/>
  <c r="I24" i="13"/>
  <c r="M524" i="13"/>
  <c r="M522" i="13"/>
  <c r="M520" i="13"/>
  <c r="M512" i="13"/>
  <c r="M490" i="13"/>
  <c r="M484" i="13"/>
  <c r="M482" i="13"/>
  <c r="M471" i="13"/>
  <c r="M469" i="13"/>
  <c r="M460" i="13"/>
  <c r="M459" i="13"/>
  <c r="M442" i="13"/>
  <c r="M440" i="13"/>
  <c r="M436" i="13"/>
  <c r="M432" i="13"/>
  <c r="M412" i="13"/>
  <c r="F3035" i="13"/>
  <c r="I1057" i="13"/>
  <c r="I1050" i="13"/>
  <c r="I1025" i="13"/>
  <c r="I1007" i="13"/>
  <c r="I1000" i="13"/>
  <c r="I982" i="13"/>
  <c r="I974" i="13"/>
  <c r="I973" i="13"/>
  <c r="I968" i="13"/>
  <c r="I967" i="13"/>
  <c r="I965" i="13"/>
  <c r="I964" i="13"/>
  <c r="I953" i="13"/>
  <c r="I951" i="13"/>
  <c r="I942" i="13"/>
  <c r="I941" i="13"/>
  <c r="I935" i="13"/>
  <c r="I932" i="13"/>
  <c r="I924" i="13"/>
  <c r="I919" i="13"/>
  <c r="I915" i="13"/>
  <c r="I913" i="13"/>
  <c r="I907" i="13"/>
  <c r="I904" i="13"/>
  <c r="I900" i="13"/>
  <c r="I890" i="13"/>
  <c r="I886" i="13"/>
  <c r="I885" i="13"/>
  <c r="I874" i="13"/>
  <c r="I855" i="13"/>
  <c r="I841" i="13"/>
  <c r="I827" i="13"/>
  <c r="I823" i="13"/>
  <c r="I822" i="13"/>
  <c r="I812" i="13"/>
  <c r="I797" i="13"/>
  <c r="I777" i="13"/>
  <c r="I771" i="13"/>
  <c r="I766" i="13"/>
  <c r="I764" i="13"/>
  <c r="I759" i="13"/>
  <c r="I758" i="13"/>
  <c r="I757" i="13"/>
  <c r="I746" i="13"/>
  <c r="I745" i="13"/>
  <c r="I742" i="13"/>
  <c r="I705" i="13"/>
  <c r="I702" i="13"/>
  <c r="I690" i="13"/>
  <c r="I688" i="13"/>
  <c r="I682" i="13"/>
  <c r="I678" i="13"/>
  <c r="I668" i="13"/>
  <c r="I648" i="13"/>
  <c r="I631" i="13"/>
  <c r="I627" i="13"/>
  <c r="I617" i="13"/>
  <c r="I608" i="13"/>
  <c r="I606" i="13"/>
  <c r="I605" i="13"/>
  <c r="I569" i="13"/>
  <c r="I545" i="13"/>
  <c r="I540" i="13"/>
  <c r="I534" i="13"/>
  <c r="I519" i="13"/>
  <c r="I517" i="13"/>
  <c r="I509" i="13"/>
  <c r="I506" i="13"/>
  <c r="I505" i="13"/>
  <c r="I504" i="13"/>
  <c r="I501" i="13"/>
  <c r="I498" i="13"/>
  <c r="I490" i="13"/>
  <c r="I481" i="13"/>
  <c r="I479" i="13"/>
  <c r="I464" i="13"/>
  <c r="I461" i="13"/>
  <c r="I453" i="13"/>
  <c r="I452" i="13"/>
  <c r="I447" i="13"/>
  <c r="I444" i="13"/>
  <c r="I443" i="13"/>
  <c r="I441" i="13"/>
  <c r="I423" i="13"/>
  <c r="I422" i="13"/>
  <c r="I415" i="13"/>
  <c r="I411" i="13"/>
  <c r="I404" i="13"/>
  <c r="I401" i="13"/>
  <c r="I399" i="13"/>
  <c r="I397" i="13"/>
  <c r="I395" i="13"/>
  <c r="I392" i="13"/>
  <c r="I384" i="13"/>
  <c r="I379" i="13"/>
  <c r="I377" i="13"/>
  <c r="I372" i="13"/>
  <c r="I365" i="13"/>
  <c r="I360" i="13"/>
  <c r="I356" i="13"/>
  <c r="I353" i="13"/>
  <c r="I346" i="13"/>
  <c r="I341" i="13"/>
  <c r="I339" i="13"/>
  <c r="I337" i="13"/>
  <c r="I325" i="13"/>
  <c r="I317" i="13"/>
  <c r="I313" i="13"/>
  <c r="I292" i="13"/>
  <c r="I284" i="13"/>
  <c r="I283" i="13"/>
  <c r="I282" i="13"/>
  <c r="I278" i="13"/>
  <c r="I270" i="13"/>
  <c r="I266" i="13"/>
  <c r="I261" i="13"/>
  <c r="I257" i="13"/>
  <c r="I248" i="13"/>
  <c r="I245" i="13"/>
  <c r="I240" i="13"/>
  <c r="I235" i="13"/>
  <c r="I229" i="13"/>
  <c r="I228" i="13"/>
  <c r="I221" i="13"/>
  <c r="I218" i="13"/>
  <c r="I215" i="13"/>
  <c r="I214" i="13"/>
  <c r="I209" i="13"/>
  <c r="I201" i="13"/>
  <c r="I199" i="13"/>
  <c r="I197" i="13"/>
  <c r="I190" i="13"/>
  <c r="I189" i="13"/>
  <c r="I184" i="13"/>
  <c r="I178" i="13"/>
  <c r="I176" i="13"/>
  <c r="I169" i="13"/>
  <c r="I166" i="13"/>
  <c r="I165" i="13"/>
  <c r="I159" i="13"/>
  <c r="I158" i="13"/>
  <c r="I156" i="13"/>
  <c r="I153" i="13"/>
  <c r="I152" i="13"/>
  <c r="I145" i="13"/>
  <c r="I142" i="13"/>
  <c r="I136" i="13"/>
  <c r="I123" i="13"/>
  <c r="I120" i="13"/>
  <c r="I118" i="13"/>
  <c r="I113" i="13"/>
  <c r="I104" i="13"/>
  <c r="I101" i="13"/>
  <c r="I96" i="13"/>
  <c r="I94" i="13"/>
  <c r="I89" i="13"/>
  <c r="I88" i="13"/>
  <c r="I83" i="13"/>
  <c r="I74" i="13"/>
  <c r="I71" i="13"/>
  <c r="I69" i="13"/>
  <c r="I65" i="13"/>
  <c r="I62" i="13"/>
  <c r="I36" i="13"/>
  <c r="I34" i="13"/>
  <c r="I29" i="13"/>
  <c r="I1043" i="13"/>
  <c r="I1030" i="13"/>
  <c r="I1011" i="13"/>
  <c r="I1059" i="13"/>
  <c r="I1053" i="13"/>
  <c r="I1001" i="13"/>
  <c r="I994" i="13"/>
  <c r="I989" i="13"/>
  <c r="I963" i="13"/>
  <c r="I954" i="13"/>
  <c r="I940" i="13"/>
  <c r="I895" i="13"/>
  <c r="I877" i="13"/>
  <c r="I832" i="13"/>
  <c r="I829" i="13"/>
  <c r="I747" i="13"/>
  <c r="I721" i="13"/>
  <c r="I698" i="13"/>
  <c r="I677" i="13"/>
  <c r="I622" i="13"/>
  <c r="I615" i="13"/>
  <c r="I586" i="13"/>
  <c r="I572" i="13"/>
  <c r="I551" i="13"/>
  <c r="I546" i="13"/>
  <c r="I493" i="13"/>
  <c r="I462" i="13"/>
  <c r="I405" i="13"/>
  <c r="I400" i="13"/>
  <c r="I391" i="13"/>
  <c r="I107" i="13"/>
  <c r="I25" i="13"/>
  <c r="M527" i="13"/>
  <c r="M515" i="13"/>
  <c r="M510" i="13"/>
  <c r="M502" i="13"/>
  <c r="M499" i="13"/>
  <c r="M485" i="13"/>
  <c r="M478" i="13"/>
  <c r="M466" i="13"/>
  <c r="M457" i="13"/>
  <c r="M445" i="13"/>
  <c r="M444" i="13"/>
  <c r="M438" i="13"/>
  <c r="M430" i="13"/>
  <c r="M423" i="13"/>
  <c r="M419" i="13"/>
  <c r="M396" i="13"/>
  <c r="M389" i="13"/>
  <c r="M374" i="13"/>
  <c r="M367" i="13"/>
  <c r="I871" i="13"/>
  <c r="I719" i="13"/>
  <c r="M349" i="13"/>
  <c r="M409" i="13"/>
  <c r="M407" i="13"/>
  <c r="M400" i="13"/>
  <c r="M398" i="13"/>
  <c r="M395" i="13"/>
  <c r="M394" i="13"/>
  <c r="M392" i="13"/>
  <c r="M390" i="13"/>
  <c r="M381" i="13"/>
  <c r="M362" i="13"/>
  <c r="M358" i="13"/>
  <c r="M346" i="13"/>
  <c r="M338" i="13"/>
  <c r="M334" i="13"/>
  <c r="M333" i="13"/>
  <c r="M332" i="13"/>
  <c r="M326" i="13"/>
  <c r="M322" i="13"/>
  <c r="M320" i="13"/>
  <c r="M310" i="13"/>
  <c r="M309" i="13"/>
  <c r="M307" i="13"/>
  <c r="M304" i="13"/>
  <c r="M297" i="13"/>
  <c r="M274" i="13"/>
  <c r="M273" i="13"/>
  <c r="M272" i="13"/>
  <c r="M265" i="13"/>
  <c r="M262" i="13"/>
  <c r="M260" i="13"/>
  <c r="M257" i="13"/>
  <c r="M254" i="13"/>
  <c r="M253" i="13"/>
  <c r="M250" i="13"/>
  <c r="M246" i="13"/>
  <c r="M243" i="13"/>
  <c r="M234" i="13"/>
  <c r="M230" i="13"/>
  <c r="M228" i="13"/>
  <c r="M223" i="13"/>
  <c r="M214" i="13"/>
  <c r="M204" i="13"/>
  <c r="M197" i="13"/>
  <c r="M185" i="13"/>
  <c r="M182" i="13"/>
  <c r="M181" i="13"/>
  <c r="M173" i="13"/>
  <c r="M169" i="13"/>
  <c r="M164" i="13"/>
  <c r="M159" i="13"/>
  <c r="M150" i="13"/>
  <c r="M149" i="13"/>
  <c r="M145" i="13"/>
  <c r="M143" i="13"/>
  <c r="M142" i="13"/>
  <c r="M141" i="13"/>
  <c r="M135" i="13"/>
  <c r="M131" i="13"/>
  <c r="M127" i="13"/>
  <c r="M126" i="13"/>
  <c r="M124" i="13"/>
  <c r="M123" i="13"/>
  <c r="M122" i="13"/>
  <c r="M119" i="13"/>
  <c r="M118" i="13"/>
  <c r="M116" i="13"/>
  <c r="M107" i="13"/>
  <c r="M101" i="13"/>
  <c r="M95" i="13"/>
  <c r="M93" i="13"/>
  <c r="M83" i="13"/>
  <c r="M81" i="13"/>
  <c r="M79" i="13"/>
  <c r="M74" i="13"/>
  <c r="M73" i="13"/>
  <c r="M69" i="13"/>
  <c r="M64" i="13"/>
  <c r="M63" i="13"/>
  <c r="M57" i="13"/>
  <c r="M55" i="13"/>
  <c r="M52" i="13"/>
  <c r="M51" i="13"/>
  <c r="M42" i="13"/>
  <c r="M36" i="13"/>
  <c r="M31" i="13"/>
  <c r="M28" i="13"/>
  <c r="M24" i="13"/>
  <c r="M22" i="13"/>
  <c r="M21" i="13"/>
  <c r="I27" i="13"/>
  <c r="I21" i="13"/>
  <c r="I18" i="13"/>
  <c r="I15" i="13"/>
  <c r="I14" i="13"/>
  <c r="I7" i="13"/>
  <c r="M526" i="13"/>
  <c r="M518" i="13"/>
  <c r="M516" i="13"/>
  <c r="M513" i="13"/>
  <c r="M505" i="13"/>
  <c r="M503" i="13"/>
  <c r="M500" i="13"/>
  <c r="M494" i="13"/>
  <c r="M481" i="13"/>
  <c r="M479" i="13"/>
  <c r="M475" i="13"/>
  <c r="M468" i="13"/>
  <c r="M462" i="13"/>
  <c r="M461" i="13"/>
  <c r="M453" i="13"/>
  <c r="M450" i="13"/>
  <c r="M448" i="13"/>
  <c r="M439" i="13"/>
  <c r="M424" i="13"/>
  <c r="M422" i="13"/>
  <c r="M416" i="13"/>
  <c r="M391" i="13"/>
  <c r="M388" i="13"/>
  <c r="M380" i="13"/>
  <c r="M377" i="13"/>
  <c r="M371" i="13"/>
  <c r="M368" i="13"/>
  <c r="M366" i="13"/>
  <c r="M361" i="13"/>
  <c r="M357" i="13"/>
  <c r="M354" i="13"/>
  <c r="M348" i="13"/>
  <c r="M337" i="13"/>
  <c r="M328" i="13"/>
  <c r="M325" i="13"/>
  <c r="M316" i="13"/>
  <c r="M313" i="13"/>
  <c r="M308" i="13"/>
  <c r="M301" i="13"/>
  <c r="M300" i="13"/>
  <c r="M296" i="13"/>
  <c r="M295" i="13"/>
  <c r="M293" i="13"/>
  <c r="M287" i="13"/>
  <c r="M285" i="13"/>
  <c r="M282" i="13"/>
  <c r="M270" i="13"/>
  <c r="M268" i="13"/>
  <c r="M258" i="13"/>
  <c r="M256" i="13"/>
  <c r="M245" i="13"/>
  <c r="M232" i="13"/>
  <c r="M225" i="13"/>
  <c r="M224" i="13"/>
  <c r="M217" i="13"/>
  <c r="M216" i="13"/>
  <c r="M212" i="13"/>
  <c r="M203" i="13"/>
  <c r="M194" i="13"/>
  <c r="M192" i="13"/>
  <c r="M190" i="13"/>
  <c r="M187" i="13"/>
  <c r="M183" i="13"/>
  <c r="M168" i="13"/>
  <c r="M137" i="13"/>
  <c r="M130" i="13"/>
  <c r="M125" i="13"/>
  <c r="M117" i="13"/>
  <c r="M111" i="13"/>
  <c r="M80" i="13"/>
  <c r="M76" i="13"/>
  <c r="M70" i="13"/>
  <c r="M56" i="13"/>
  <c r="M43" i="13"/>
  <c r="M35" i="13"/>
  <c r="M26" i="13"/>
  <c r="M23" i="13"/>
  <c r="M20" i="13"/>
  <c r="M11" i="13"/>
  <c r="M353" i="13"/>
  <c r="M347" i="13"/>
  <c r="M344" i="13"/>
  <c r="M330" i="13"/>
  <c r="M324" i="13"/>
  <c r="M315" i="13"/>
  <c r="M314" i="13"/>
  <c r="M311" i="13"/>
  <c r="M302" i="13"/>
  <c r="M299" i="13"/>
  <c r="M294" i="13"/>
  <c r="M292" i="13"/>
  <c r="M289" i="13"/>
  <c r="M286" i="13"/>
  <c r="M281" i="13"/>
  <c r="M263" i="13"/>
  <c r="M252" i="13"/>
  <c r="M240" i="13"/>
  <c r="M231" i="13"/>
  <c r="M226" i="13"/>
  <c r="M219" i="13"/>
  <c r="M218" i="13"/>
  <c r="M191" i="13"/>
  <c r="M171" i="13"/>
  <c r="M170" i="13"/>
  <c r="M167" i="13"/>
  <c r="M153" i="13"/>
  <c r="M121" i="13"/>
  <c r="M120" i="13"/>
  <c r="M113" i="13"/>
  <c r="M84" i="13"/>
  <c r="M75" i="13"/>
  <c r="M67" i="13"/>
  <c r="M40" i="13"/>
  <c r="M9" i="13"/>
  <c r="I1061" i="13"/>
  <c r="I1058" i="13"/>
  <c r="I1041" i="13"/>
  <c r="I1037" i="13"/>
  <c r="I1024" i="13"/>
  <c r="I1023" i="13"/>
  <c r="I1019" i="13"/>
  <c r="I1014" i="13"/>
  <c r="I1004" i="13"/>
  <c r="I996" i="13"/>
  <c r="I991" i="13"/>
  <c r="I955" i="13"/>
  <c r="I1032" i="13"/>
  <c r="I1026" i="13"/>
  <c r="I1010" i="13"/>
  <c r="I984" i="13"/>
  <c r="I948" i="13"/>
  <c r="I889" i="13"/>
  <c r="I883" i="13"/>
  <c r="I870" i="13"/>
  <c r="I859" i="13"/>
  <c r="I850" i="13"/>
  <c r="I836" i="13"/>
  <c r="I794" i="13"/>
  <c r="I793" i="13"/>
  <c r="I1047" i="13"/>
  <c r="I1034" i="13"/>
  <c r="I1009" i="13"/>
  <c r="I1005" i="13"/>
  <c r="I980" i="13"/>
  <c r="I959" i="13"/>
  <c r="I949" i="13"/>
  <c r="I1049" i="13"/>
  <c r="I1042" i="13"/>
  <c r="I1038" i="13"/>
  <c r="I1033" i="13"/>
  <c r="I1027" i="13"/>
  <c r="I1016" i="13"/>
  <c r="I1003" i="13"/>
  <c r="I997" i="13"/>
  <c r="I987" i="13"/>
  <c r="I977" i="13"/>
  <c r="I976" i="13"/>
  <c r="I573" i="13"/>
  <c r="I382" i="13"/>
  <c r="I314" i="13"/>
  <c r="I224" i="13"/>
  <c r="I212" i="13"/>
  <c r="I57" i="13"/>
  <c r="M465" i="13"/>
  <c r="M247" i="13"/>
  <c r="M77" i="13"/>
  <c r="M29" i="13"/>
  <c r="I943" i="13"/>
  <c r="I930" i="13"/>
  <c r="I926" i="13"/>
  <c r="I925" i="13"/>
  <c r="I922" i="13"/>
  <c r="I916" i="13"/>
  <c r="I911" i="13"/>
  <c r="I908" i="13"/>
  <c r="I905" i="13"/>
  <c r="I903" i="13"/>
  <c r="I897" i="13"/>
  <c r="I887" i="13"/>
  <c r="I882" i="13"/>
  <c r="I866" i="13"/>
  <c r="I861" i="13"/>
  <c r="I848" i="13"/>
  <c r="I847" i="13"/>
  <c r="I845" i="13"/>
  <c r="I840" i="13"/>
  <c r="I831" i="13"/>
  <c r="I825" i="13"/>
  <c r="I813" i="13"/>
  <c r="I798" i="13"/>
  <c r="I772" i="13"/>
  <c r="I762" i="13"/>
  <c r="I761" i="13"/>
  <c r="I760" i="13"/>
  <c r="I752" i="13"/>
  <c r="I749" i="13"/>
  <c r="I738" i="13"/>
  <c r="I727" i="13"/>
  <c r="I723" i="13"/>
  <c r="I712" i="13"/>
  <c r="I708" i="13"/>
  <c r="I703" i="13"/>
  <c r="I697" i="13"/>
  <c r="I689" i="13"/>
  <c r="I686" i="13"/>
  <c r="I672" i="13"/>
  <c r="I661" i="13"/>
  <c r="I652" i="13"/>
  <c r="I638" i="13"/>
  <c r="I634" i="13"/>
  <c r="I629" i="13"/>
  <c r="I620" i="13"/>
  <c r="I604" i="13"/>
  <c r="I599" i="13"/>
  <c r="I597" i="13"/>
  <c r="I596" i="13"/>
  <c r="I592" i="13"/>
  <c r="I591" i="13"/>
  <c r="I589" i="13"/>
  <c r="I577" i="13"/>
  <c r="I576" i="13"/>
  <c r="I570" i="13"/>
  <c r="I555" i="13"/>
  <c r="I553" i="13"/>
  <c r="I549" i="13"/>
  <c r="K2" i="13"/>
  <c r="I532" i="13"/>
  <c r="I528" i="13"/>
  <c r="I527" i="13"/>
  <c r="I510" i="13"/>
  <c r="I492" i="13"/>
  <c r="I488" i="13"/>
  <c r="I486" i="13"/>
  <c r="I475" i="13"/>
  <c r="I470" i="13"/>
  <c r="I468" i="13"/>
  <c r="I457" i="13"/>
  <c r="I456" i="13"/>
  <c r="I454" i="13"/>
  <c r="I437" i="13"/>
  <c r="I435" i="13"/>
  <c r="I434" i="13"/>
  <c r="I432" i="13"/>
  <c r="I416" i="13"/>
  <c r="I409" i="13"/>
  <c r="I407" i="13"/>
  <c r="I385" i="13"/>
  <c r="I371" i="13"/>
  <c r="I366" i="13"/>
  <c r="I364" i="13"/>
  <c r="I362" i="13"/>
  <c r="I351" i="13"/>
  <c r="I347" i="13"/>
  <c r="I335" i="13"/>
  <c r="I332" i="13"/>
  <c r="I331" i="13"/>
  <c r="I329" i="13"/>
  <c r="I327" i="13"/>
  <c r="I326" i="13"/>
  <c r="I323" i="13"/>
  <c r="I312" i="13"/>
  <c r="I308" i="13"/>
  <c r="I306" i="13"/>
  <c r="I302" i="13"/>
  <c r="I293" i="13"/>
  <c r="I287" i="13"/>
  <c r="I285" i="13"/>
  <c r="I279" i="13"/>
  <c r="I275" i="13"/>
  <c r="I258" i="13"/>
  <c r="I251" i="13"/>
  <c r="I246" i="13"/>
  <c r="I236" i="13"/>
  <c r="I230" i="13"/>
  <c r="I226" i="13"/>
  <c r="I217" i="13"/>
  <c r="I207" i="13"/>
  <c r="I206" i="13"/>
  <c r="I205" i="13"/>
  <c r="I202" i="13"/>
  <c r="I198" i="13"/>
  <c r="I195" i="13"/>
  <c r="I191" i="13"/>
  <c r="I182" i="13"/>
  <c r="I174" i="13"/>
  <c r="I167" i="13"/>
  <c r="I163" i="13"/>
  <c r="I160" i="13"/>
  <c r="I141" i="13"/>
  <c r="I133" i="13"/>
  <c r="I119" i="13"/>
  <c r="I115" i="13"/>
  <c r="I111" i="13"/>
  <c r="I110" i="13"/>
  <c r="I105" i="13"/>
  <c r="I98" i="13"/>
  <c r="I91" i="13"/>
  <c r="I78" i="13"/>
  <c r="I68" i="13"/>
  <c r="I63" i="13"/>
  <c r="I60" i="13"/>
  <c r="I55" i="13"/>
  <c r="I46" i="13"/>
  <c r="I44" i="13"/>
  <c r="I43" i="13"/>
  <c r="I42" i="13"/>
  <c r="I39" i="13"/>
  <c r="I31" i="13"/>
  <c r="I23" i="13"/>
  <c r="I22" i="13"/>
  <c r="I8" i="13"/>
  <c r="F4645" i="13"/>
  <c r="L2" i="13" s="1"/>
  <c r="M525" i="13"/>
  <c r="M473" i="13"/>
  <c r="M456" i="13"/>
  <c r="M451" i="13"/>
  <c r="M420" i="13"/>
  <c r="M387" i="13"/>
  <c r="M378" i="13"/>
  <c r="M369" i="13"/>
  <c r="M305" i="13"/>
  <c r="M277" i="13"/>
  <c r="M275" i="13"/>
  <c r="M229" i="13"/>
  <c r="M198" i="13"/>
  <c r="M179" i="13"/>
  <c r="M166" i="13"/>
  <c r="M162" i="13"/>
  <c r="M160" i="13"/>
  <c r="M146" i="13"/>
  <c r="M144" i="13"/>
  <c r="M138" i="13"/>
  <c r="M132" i="13"/>
  <c r="M108" i="13"/>
  <c r="M98" i="13"/>
  <c r="M96" i="13"/>
  <c r="M33" i="13"/>
  <c r="M27" i="13"/>
  <c r="M14" i="13"/>
  <c r="I783" i="13"/>
  <c r="I780" i="13"/>
  <c r="I737" i="13"/>
  <c r="I715" i="13"/>
  <c r="I707" i="13"/>
  <c r="I674" i="13"/>
  <c r="I669" i="13"/>
  <c r="I654" i="13"/>
  <c r="I643" i="13"/>
  <c r="I641" i="13"/>
  <c r="I618" i="13"/>
  <c r="I614" i="13"/>
  <c r="I590" i="13"/>
  <c r="I562" i="13"/>
  <c r="I561" i="13"/>
  <c r="I558" i="13"/>
  <c r="I548" i="13"/>
  <c r="I535" i="13"/>
  <c r="I507" i="13"/>
  <c r="I499" i="13"/>
  <c r="I487" i="13"/>
  <c r="I484" i="13"/>
  <c r="I465" i="13"/>
  <c r="I450" i="13"/>
  <c r="I406" i="13"/>
  <c r="I402" i="13"/>
  <c r="I373" i="13"/>
  <c r="I310" i="13"/>
  <c r="I309" i="13"/>
  <c r="I296" i="13"/>
  <c r="I295" i="13"/>
  <c r="I294" i="13"/>
  <c r="I274" i="13"/>
  <c r="I271" i="13"/>
  <c r="I238" i="13"/>
  <c r="I180" i="13"/>
  <c r="I170" i="13"/>
  <c r="I147" i="13"/>
  <c r="I126" i="13"/>
  <c r="I121" i="13"/>
  <c r="I99" i="13"/>
  <c r="I47" i="13"/>
  <c r="I40" i="13"/>
  <c r="I32" i="13"/>
  <c r="I12" i="13"/>
  <c r="M501" i="13"/>
  <c r="M345" i="13"/>
  <c r="M278" i="13"/>
  <c r="M249" i="13"/>
  <c r="M205" i="13"/>
  <c r="M161" i="13"/>
  <c r="M154" i="13"/>
  <c r="M152" i="13"/>
  <c r="M151" i="13"/>
  <c r="M109" i="13"/>
  <c r="M78" i="13"/>
  <c r="M58" i="13"/>
  <c r="I958" i="13"/>
  <c r="I950" i="13"/>
  <c r="I947" i="13"/>
  <c r="I946" i="13"/>
  <c r="I938" i="13"/>
  <c r="I929" i="13"/>
  <c r="I923" i="13"/>
  <c r="I918" i="13"/>
  <c r="I914" i="13"/>
  <c r="I912" i="13"/>
  <c r="I906" i="13"/>
  <c r="I902" i="13"/>
  <c r="I898" i="13"/>
  <c r="I881" i="13"/>
  <c r="I879" i="13"/>
  <c r="I865" i="13"/>
  <c r="I863" i="13"/>
  <c r="I860" i="13"/>
  <c r="I857" i="13"/>
  <c r="I856" i="13"/>
  <c r="I854" i="13"/>
  <c r="I844" i="13"/>
  <c r="I837" i="13"/>
  <c r="I817" i="13"/>
  <c r="I814" i="13"/>
  <c r="I805" i="13"/>
  <c r="I791" i="13"/>
  <c r="I768" i="13"/>
  <c r="I756" i="13"/>
  <c r="I744" i="13"/>
  <c r="I736" i="13"/>
  <c r="I725" i="13"/>
  <c r="I716" i="13"/>
  <c r="I713" i="13"/>
  <c r="I694" i="13"/>
  <c r="I692" i="13"/>
  <c r="I691" i="13"/>
  <c r="I684" i="13"/>
  <c r="I683" i="13"/>
  <c r="I675" i="13"/>
  <c r="I649" i="13"/>
  <c r="I625" i="13"/>
  <c r="I616" i="13"/>
  <c r="I611" i="13"/>
  <c r="I610" i="13"/>
  <c r="I609" i="13"/>
  <c r="I595" i="13"/>
  <c r="I593" i="13"/>
  <c r="I582" i="13"/>
  <c r="I578" i="13"/>
  <c r="I575" i="13"/>
  <c r="I566" i="13"/>
  <c r="I554" i="13"/>
  <c r="I552" i="13"/>
  <c r="I531" i="13"/>
  <c r="I522" i="13"/>
  <c r="I521" i="13"/>
  <c r="I516" i="13"/>
  <c r="I515" i="13"/>
  <c r="I514" i="13"/>
  <c r="I508" i="13"/>
  <c r="I496" i="13"/>
  <c r="I489" i="13"/>
  <c r="I478" i="13"/>
  <c r="I477" i="13"/>
  <c r="I473" i="13"/>
  <c r="I472" i="13"/>
  <c r="I469" i="13"/>
  <c r="I466" i="13"/>
  <c r="I455" i="13"/>
  <c r="I446" i="13"/>
  <c r="I440" i="13"/>
  <c r="I439" i="13"/>
  <c r="I436" i="13"/>
  <c r="I429" i="13"/>
  <c r="I427" i="13"/>
  <c r="I420" i="13"/>
  <c r="I418" i="13"/>
  <c r="I417" i="13"/>
  <c r="I413" i="13"/>
  <c r="I403" i="13"/>
  <c r="I396" i="13"/>
  <c r="I393" i="13"/>
  <c r="I383" i="13"/>
  <c r="I368" i="13"/>
  <c r="I330" i="13"/>
  <c r="I322" i="13"/>
  <c r="I320" i="13"/>
  <c r="I318" i="13"/>
  <c r="I307" i="13"/>
  <c r="I301" i="13"/>
  <c r="I300" i="13"/>
  <c r="I298" i="13"/>
  <c r="I289" i="13"/>
  <c r="I281" i="13"/>
  <c r="I280" i="13"/>
  <c r="I277" i="13"/>
  <c r="I273" i="13"/>
  <c r="I259" i="13"/>
  <c r="I254" i="13"/>
  <c r="I243" i="13"/>
  <c r="I233" i="13"/>
  <c r="I231" i="13"/>
  <c r="I227" i="13"/>
  <c r="I225" i="13"/>
  <c r="I223" i="13"/>
  <c r="I220" i="13"/>
  <c r="I213" i="13"/>
  <c r="I208" i="13"/>
  <c r="I204" i="13"/>
  <c r="I203" i="13"/>
  <c r="I183" i="13"/>
  <c r="I175" i="13"/>
  <c r="I173" i="13"/>
  <c r="I162" i="13"/>
  <c r="I149" i="13"/>
  <c r="I148" i="13"/>
  <c r="I134" i="13"/>
  <c r="I131" i="13"/>
  <c r="I129" i="13"/>
  <c r="I128" i="13"/>
  <c r="I127" i="13"/>
  <c r="I117" i="13"/>
  <c r="I114" i="13"/>
  <c r="I112" i="13"/>
  <c r="I106" i="13"/>
  <c r="I97" i="13"/>
  <c r="I86" i="13"/>
  <c r="I84" i="13"/>
  <c r="I82" i="13"/>
  <c r="I64" i="13"/>
  <c r="I61" i="13"/>
  <c r="I52" i="13"/>
  <c r="I50" i="13"/>
  <c r="I49" i="13"/>
  <c r="I17" i="13"/>
  <c r="I13" i="13"/>
  <c r="I11" i="13"/>
  <c r="I9" i="13"/>
  <c r="M504" i="13"/>
  <c r="M413" i="13"/>
  <c r="M404" i="13"/>
  <c r="M331" i="13"/>
  <c r="M329" i="13"/>
  <c r="M298" i="13"/>
  <c r="M280" i="13"/>
  <c r="M241" i="13"/>
  <c r="M158" i="13"/>
  <c r="M89" i="13"/>
  <c r="M39" i="13"/>
  <c r="M34" i="13"/>
  <c r="R60" i="13" l="1"/>
  <c r="J4" i="14" s="1"/>
  <c r="M44" i="8"/>
  <c r="K43" i="8" a="1"/>
  <c r="K43" i="8" s="1"/>
  <c r="AA53" i="13"/>
  <c r="M4" i="14" s="1"/>
  <c r="U44" i="13"/>
  <c r="K4" i="14" s="1"/>
  <c r="R28" i="13"/>
  <c r="J3" i="14" s="1"/>
  <c r="H31" i="8"/>
  <c r="L39" i="8" s="1"/>
  <c r="I32" i="8"/>
  <c r="M528" i="13"/>
  <c r="I1062" i="13"/>
  <c r="M45" i="8" l="1"/>
  <c r="K44" i="8" a="1"/>
  <c r="K44" i="8" s="1"/>
  <c r="H32" i="8"/>
  <c r="L40" i="8" s="1"/>
  <c r="I33" i="8"/>
  <c r="M46" i="8" l="1"/>
  <c r="K45" i="8" a="1"/>
  <c r="K45" i="8" s="1"/>
  <c r="H33" i="8"/>
  <c r="L41" i="8" s="1"/>
  <c r="I34" i="8"/>
  <c r="M47" i="8" l="1"/>
  <c r="K46" i="8" a="1"/>
  <c r="K46" i="8" s="1"/>
  <c r="H34" i="8"/>
  <c r="L42" i="8" s="1"/>
  <c r="I35" i="8"/>
  <c r="M48" i="8" l="1"/>
  <c r="K47" i="8" a="1"/>
  <c r="K47" i="8" s="1"/>
  <c r="H35" i="8"/>
  <c r="L43" i="8" s="1"/>
  <c r="I36" i="8"/>
  <c r="M49" i="8" l="1"/>
  <c r="K48" i="8" a="1"/>
  <c r="K48" i="8" s="1"/>
  <c r="I37" i="8"/>
  <c r="H36" i="8"/>
  <c r="L44" i="8" s="1"/>
  <c r="M50" i="8" l="1"/>
  <c r="K49" i="8" a="1"/>
  <c r="K49" i="8" s="1"/>
  <c r="I38" i="8"/>
  <c r="H37" i="8"/>
  <c r="L45" i="8" s="1"/>
  <c r="M51" i="8" l="1"/>
  <c r="K50" i="8" a="1"/>
  <c r="K50" i="8" s="1"/>
  <c r="H38" i="8"/>
  <c r="L46" i="8" s="1"/>
  <c r="I39" i="8"/>
  <c r="M52" i="8" l="1"/>
  <c r="K51" i="8" a="1"/>
  <c r="K51" i="8" s="1"/>
  <c r="H39" i="8"/>
  <c r="L47" i="8" s="1"/>
  <c r="I40" i="8"/>
  <c r="M53" i="8" l="1"/>
  <c r="K52" i="8" a="1"/>
  <c r="K52" i="8" s="1"/>
  <c r="I41" i="8"/>
  <c r="H40" i="8"/>
  <c r="L48" i="8" s="1"/>
  <c r="K53" i="8" l="1" a="1"/>
  <c r="K53" i="8" s="1"/>
  <c r="M54" i="8"/>
  <c r="I42" i="8"/>
  <c r="H41" i="8"/>
  <c r="L49" i="8" s="1"/>
  <c r="M55" i="8" l="1"/>
  <c r="K54" i="8" a="1"/>
  <c r="K54" i="8" s="1"/>
  <c r="H42" i="8"/>
  <c r="L50" i="8" s="1"/>
  <c r="I43" i="8"/>
  <c r="K55" i="8" l="1" a="1"/>
  <c r="K55" i="8" s="1"/>
  <c r="M56" i="8"/>
  <c r="I44" i="8"/>
  <c r="H43" i="8"/>
  <c r="L51" i="8" s="1"/>
  <c r="K56" i="8" l="1" a="1"/>
  <c r="K56" i="8" s="1"/>
  <c r="M57" i="8"/>
  <c r="H44" i="8"/>
  <c r="L52" i="8" s="1"/>
  <c r="I45" i="8"/>
  <c r="M58" i="8" l="1"/>
  <c r="K57" i="8" a="1"/>
  <c r="K57" i="8" s="1"/>
  <c r="I46" i="8"/>
  <c r="H45" i="8"/>
  <c r="L53" i="8" s="1"/>
  <c r="M59" i="8" l="1"/>
  <c r="K58" i="8" a="1"/>
  <c r="K58" i="8" s="1"/>
  <c r="I47" i="8"/>
  <c r="H46" i="8"/>
  <c r="L54" i="8" s="1"/>
  <c r="M60" i="8" l="1"/>
  <c r="K59" i="8" a="1"/>
  <c r="K59" i="8" s="1"/>
  <c r="H47" i="8"/>
  <c r="L55" i="8" s="1"/>
  <c r="I48" i="8"/>
  <c r="M61" i="8" l="1"/>
  <c r="K60" i="8" a="1"/>
  <c r="K60" i="8" s="1"/>
  <c r="H48" i="8"/>
  <c r="L56" i="8" s="1"/>
  <c r="I49" i="8"/>
  <c r="M62" i="8" l="1"/>
  <c r="K61" i="8" a="1"/>
  <c r="K61" i="8" s="1"/>
  <c r="I50" i="8"/>
  <c r="H49" i="8"/>
  <c r="L57" i="8" s="1"/>
  <c r="M63" i="8" l="1"/>
  <c r="K62" i="8" a="1"/>
  <c r="K62" i="8" s="1"/>
  <c r="I51" i="8"/>
  <c r="H50" i="8"/>
  <c r="L58" i="8" s="1"/>
  <c r="M64" i="8" l="1"/>
  <c r="K63" i="8" a="1"/>
  <c r="K63" i="8" s="1"/>
  <c r="H51" i="8"/>
  <c r="L59" i="8" s="1"/>
  <c r="I52" i="8"/>
  <c r="K64" i="8" l="1" a="1"/>
  <c r="K64" i="8" s="1"/>
  <c r="M65" i="8"/>
  <c r="H52" i="8"/>
  <c r="L60" i="8" s="1"/>
  <c r="I53" i="8"/>
  <c r="M66" i="8" l="1"/>
  <c r="K65" i="8" a="1"/>
  <c r="K65" i="8" s="1"/>
  <c r="I54" i="8"/>
  <c r="H53" i="8"/>
  <c r="L61" i="8" s="1"/>
  <c r="K66" i="8" l="1" a="1"/>
  <c r="K66" i="8" s="1"/>
  <c r="M67" i="8"/>
  <c r="H54" i="8"/>
  <c r="L62" i="8" s="1"/>
  <c r="I55" i="8"/>
  <c r="M68" i="8" l="1"/>
  <c r="K67" i="8" a="1"/>
  <c r="K67" i="8" s="1"/>
  <c r="I56" i="8"/>
  <c r="H55" i="8"/>
  <c r="L63" i="8" s="1"/>
  <c r="M69" i="8" l="1"/>
  <c r="K68" i="8" a="1"/>
  <c r="K68" i="8" s="1"/>
  <c r="H56" i="8"/>
  <c r="L64" i="8" s="1"/>
  <c r="I57" i="8"/>
  <c r="K69" i="8" l="1" a="1"/>
  <c r="K69" i="8" s="1"/>
  <c r="M70" i="8"/>
  <c r="I58" i="8"/>
  <c r="H57" i="8"/>
  <c r="L65" i="8" s="1"/>
  <c r="M71" i="8" l="1"/>
  <c r="K70" i="8" a="1"/>
  <c r="K70" i="8" s="1"/>
  <c r="I59" i="8"/>
  <c r="H58" i="8"/>
  <c r="L66" i="8" s="1"/>
  <c r="M72" i="8" l="1"/>
  <c r="K71" i="8" a="1"/>
  <c r="K71" i="8" s="1"/>
  <c r="H59" i="8"/>
  <c r="L67" i="8" s="1"/>
  <c r="I60" i="8"/>
  <c r="K72" i="8" l="1" a="1"/>
  <c r="K72" i="8" s="1"/>
  <c r="M73" i="8"/>
  <c r="H60" i="8"/>
  <c r="L68" i="8" s="1"/>
  <c r="I61" i="8"/>
  <c r="K73" i="8" l="1" a="1"/>
  <c r="K73" i="8" s="1"/>
  <c r="M74" i="8"/>
  <c r="I62" i="8"/>
  <c r="H61" i="8"/>
  <c r="L69" i="8" s="1"/>
  <c r="K74" i="8" l="1" a="1"/>
  <c r="K74" i="8" s="1"/>
  <c r="M75" i="8"/>
  <c r="I63" i="8"/>
  <c r="H62" i="8"/>
  <c r="L70" i="8" s="1"/>
  <c r="K75" i="8" l="1" a="1"/>
  <c r="K75" i="8" s="1"/>
  <c r="M76" i="8"/>
  <c r="H63" i="8"/>
  <c r="L71" i="8" s="1"/>
  <c r="I64" i="8"/>
  <c r="M77" i="8" l="1"/>
  <c r="K76" i="8" a="1"/>
  <c r="K76" i="8" s="1"/>
  <c r="I65" i="8"/>
  <c r="H64" i="8"/>
  <c r="L72" i="8" s="1"/>
  <c r="M78" i="8" l="1"/>
  <c r="K77" i="8" a="1"/>
  <c r="K77" i="8" s="1"/>
  <c r="H65" i="8"/>
  <c r="L73" i="8" s="1"/>
  <c r="I66" i="8"/>
  <c r="M79" i="8" l="1"/>
  <c r="K78" i="8" a="1"/>
  <c r="K78" i="8" s="1"/>
  <c r="H66" i="8"/>
  <c r="L74" i="8" s="1"/>
  <c r="I67" i="8"/>
  <c r="M80" i="8" l="1"/>
  <c r="K79" i="8" a="1"/>
  <c r="K79" i="8" s="1"/>
  <c r="I68" i="8"/>
  <c r="H67" i="8"/>
  <c r="L75" i="8" s="1"/>
  <c r="M81" i="8" l="1"/>
  <c r="K80" i="8" a="1"/>
  <c r="K80" i="8" s="1"/>
  <c r="I69" i="8"/>
  <c r="H68" i="8"/>
  <c r="L76" i="8" s="1"/>
  <c r="M82" i="8" l="1"/>
  <c r="K81" i="8" a="1"/>
  <c r="K81" i="8" s="1"/>
  <c r="H69" i="8"/>
  <c r="L77" i="8" s="1"/>
  <c r="I70" i="8"/>
  <c r="K82" i="8" l="1" a="1"/>
  <c r="K82" i="8" s="1"/>
  <c r="M83" i="8"/>
  <c r="I71" i="8"/>
  <c r="H70" i="8"/>
  <c r="L78" i="8" s="1"/>
  <c r="K83" i="8" l="1" a="1"/>
  <c r="K83" i="8" s="1"/>
  <c r="M84" i="8"/>
  <c r="I72" i="8"/>
  <c r="H71" i="8"/>
  <c r="L79" i="8" s="1"/>
  <c r="M85" i="8" l="1"/>
  <c r="K84" i="8" a="1"/>
  <c r="K84" i="8" s="1"/>
  <c r="H72" i="8"/>
  <c r="L80" i="8" s="1"/>
  <c r="I73" i="8"/>
  <c r="K85" i="8" l="1" a="1"/>
  <c r="K85" i="8" s="1"/>
  <c r="M86" i="8"/>
  <c r="H73" i="8"/>
  <c r="L81" i="8" s="1"/>
  <c r="I74" i="8"/>
  <c r="K86" i="8" l="1" a="1"/>
  <c r="K86" i="8" s="1"/>
  <c r="M87" i="8"/>
  <c r="I75" i="8"/>
  <c r="H74" i="8"/>
  <c r="L82" i="8" s="1"/>
  <c r="K87" i="8" l="1" a="1"/>
  <c r="K87" i="8" s="1"/>
  <c r="M88" i="8"/>
  <c r="I76" i="8"/>
  <c r="H75" i="8"/>
  <c r="L83" i="8" s="1"/>
  <c r="M89" i="8" l="1"/>
  <c r="K88" i="8" a="1"/>
  <c r="K88" i="8" s="1"/>
  <c r="H76" i="8"/>
  <c r="L84" i="8" s="1"/>
  <c r="I77" i="8"/>
  <c r="K89" i="8" l="1" a="1"/>
  <c r="K89" i="8" s="1"/>
  <c r="M90" i="8"/>
  <c r="H77" i="8"/>
  <c r="L85" i="8" s="1"/>
  <c r="I78" i="8"/>
  <c r="M91" i="8" l="1"/>
  <c r="K90" i="8" a="1"/>
  <c r="K90" i="8" s="1"/>
  <c r="I79" i="8"/>
  <c r="H78" i="8"/>
  <c r="L86" i="8" s="1"/>
  <c r="M92" i="8" l="1"/>
  <c r="K91" i="8" a="1"/>
  <c r="K91" i="8" s="1"/>
  <c r="I80" i="8"/>
  <c r="H79" i="8"/>
  <c r="L87" i="8" s="1"/>
  <c r="M93" i="8" l="1"/>
  <c r="K92" i="8" a="1"/>
  <c r="K92" i="8" s="1"/>
  <c r="H80" i="8"/>
  <c r="L88" i="8" s="1"/>
  <c r="I81" i="8"/>
  <c r="M94" i="8" l="1"/>
  <c r="K93" i="8" a="1"/>
  <c r="K93" i="8" s="1"/>
  <c r="H81" i="8"/>
  <c r="L89" i="8" s="1"/>
  <c r="I82" i="8"/>
  <c r="M95" i="8" l="1"/>
  <c r="K94" i="8" a="1"/>
  <c r="K94" i="8" s="1"/>
  <c r="I83" i="8"/>
  <c r="H82" i="8"/>
  <c r="L90" i="8" s="1"/>
  <c r="M96" i="8" l="1"/>
  <c r="K95" i="8" a="1"/>
  <c r="K95" i="8" s="1"/>
  <c r="I84" i="8"/>
  <c r="H83" i="8"/>
  <c r="L91" i="8" s="1"/>
  <c r="M97" i="8" l="1"/>
  <c r="K96" i="8" a="1"/>
  <c r="K96" i="8" s="1"/>
  <c r="H84" i="8"/>
  <c r="L92" i="8" s="1"/>
  <c r="I85" i="8"/>
  <c r="M98" i="8" l="1"/>
  <c r="K97" i="8" a="1"/>
  <c r="K97" i="8" s="1"/>
  <c r="H85" i="8"/>
  <c r="L93" i="8" s="1"/>
  <c r="I86" i="8"/>
  <c r="M99" i="8" l="1"/>
  <c r="K98" i="8" a="1"/>
  <c r="K98" i="8" s="1"/>
  <c r="H86" i="8"/>
  <c r="L94" i="8" s="1"/>
  <c r="I87" i="8"/>
  <c r="M100" i="8" l="1"/>
  <c r="K99" i="8" a="1"/>
  <c r="K99" i="8" s="1"/>
  <c r="I88" i="8"/>
  <c r="H87" i="8"/>
  <c r="L95" i="8" s="1"/>
  <c r="M101" i="8" l="1"/>
  <c r="K100" i="8" a="1"/>
  <c r="K100" i="8" s="1"/>
  <c r="H88" i="8"/>
  <c r="L96" i="8" s="1"/>
  <c r="I89" i="8"/>
  <c r="M102" i="8" l="1"/>
  <c r="K101" i="8" a="1"/>
  <c r="K101" i="8" s="1"/>
  <c r="H89" i="8"/>
  <c r="L97" i="8" s="1"/>
  <c r="I90" i="8"/>
  <c r="K102" i="8" l="1" a="1"/>
  <c r="K102" i="8" s="1"/>
  <c r="M103" i="8"/>
  <c r="I91" i="8"/>
  <c r="H90" i="8"/>
  <c r="L98" i="8" s="1"/>
  <c r="M104" i="8" l="1"/>
  <c r="K103" i="8" a="1"/>
  <c r="K103" i="8" s="1"/>
  <c r="I92" i="8"/>
  <c r="H91" i="8"/>
  <c r="L99" i="8" s="1"/>
  <c r="K104" i="8" l="1" a="1"/>
  <c r="K104" i="8" s="1"/>
  <c r="M105" i="8"/>
  <c r="I93" i="8"/>
  <c r="H92" i="8"/>
  <c r="L100" i="8" s="1"/>
  <c r="M106" i="8" l="1"/>
  <c r="K105" i="8" a="1"/>
  <c r="K105" i="8" s="1"/>
  <c r="H93" i="8"/>
  <c r="L101" i="8" s="1"/>
  <c r="I94" i="8"/>
  <c r="M107" i="8" l="1"/>
  <c r="K106" i="8" a="1"/>
  <c r="K106" i="8" s="1"/>
  <c r="H94" i="8"/>
  <c r="L102" i="8" s="1"/>
  <c r="I95" i="8"/>
  <c r="M108" i="8" l="1"/>
  <c r="K107" i="8" a="1"/>
  <c r="K107" i="8" s="1"/>
  <c r="I96" i="8"/>
  <c r="H95" i="8"/>
  <c r="L103" i="8" s="1"/>
  <c r="K108" i="8" l="1" a="1"/>
  <c r="K108" i="8" s="1"/>
  <c r="M109" i="8"/>
  <c r="H96" i="8"/>
  <c r="L104" i="8" s="1"/>
  <c r="I97" i="8"/>
  <c r="M110" i="8" l="1"/>
  <c r="K109" i="8" a="1"/>
  <c r="K109" i="8" s="1"/>
  <c r="H97" i="8"/>
  <c r="L105" i="8" s="1"/>
  <c r="I98" i="8"/>
  <c r="M111" i="8" l="1"/>
  <c r="K110" i="8" a="1"/>
  <c r="K110" i="8" s="1"/>
  <c r="H98" i="8"/>
  <c r="L106" i="8" s="1"/>
  <c r="I99" i="8"/>
  <c r="M112" i="8" l="1"/>
  <c r="K111" i="8" a="1"/>
  <c r="K111" i="8" s="1"/>
  <c r="I100" i="8"/>
  <c r="H99" i="8"/>
  <c r="L107" i="8" s="1"/>
  <c r="M113" i="8" l="1"/>
  <c r="K112" i="8" a="1"/>
  <c r="K112" i="8" s="1"/>
  <c r="I101" i="8"/>
  <c r="H100" i="8"/>
  <c r="L108" i="8" s="1"/>
  <c r="M114" i="8" l="1"/>
  <c r="K113" i="8" a="1"/>
  <c r="K113" i="8" s="1"/>
  <c r="H101" i="8"/>
  <c r="L109" i="8" s="1"/>
  <c r="I102" i="8"/>
  <c r="M115" i="8" l="1"/>
  <c r="K114" i="8" a="1"/>
  <c r="K114" i="8" s="1"/>
  <c r="H102" i="8"/>
  <c r="L110" i="8" s="1"/>
  <c r="I103" i="8"/>
  <c r="M116" i="8" l="1"/>
  <c r="K115" i="8" a="1"/>
  <c r="K115" i="8" s="1"/>
  <c r="I104" i="8"/>
  <c r="H103" i="8"/>
  <c r="L111" i="8" s="1"/>
  <c r="K116" i="8" l="1" a="1"/>
  <c r="K116" i="8" s="1"/>
  <c r="M117" i="8"/>
  <c r="H104" i="8"/>
  <c r="L112" i="8" s="1"/>
  <c r="I105" i="8"/>
  <c r="M118" i="8" l="1"/>
  <c r="K117" i="8" a="1"/>
  <c r="K117" i="8" s="1"/>
  <c r="H105" i="8"/>
  <c r="L113" i="8" s="1"/>
  <c r="I106" i="8"/>
  <c r="K118" i="8" l="1" a="1"/>
  <c r="K118" i="8" s="1"/>
  <c r="M119" i="8"/>
  <c r="H106" i="8"/>
  <c r="L114" i="8" s="1"/>
  <c r="I107" i="8"/>
  <c r="M120" i="8" l="1"/>
  <c r="K119" i="8" a="1"/>
  <c r="K119" i="8" s="1"/>
  <c r="I108" i="8"/>
  <c r="H107" i="8"/>
  <c r="L115" i="8" s="1"/>
  <c r="K120" i="8" l="1" a="1"/>
  <c r="K120" i="8" s="1"/>
  <c r="M121" i="8"/>
  <c r="H108" i="8"/>
  <c r="L116" i="8" s="1"/>
  <c r="I109" i="8"/>
  <c r="M122" i="8" l="1"/>
  <c r="K121" i="8" a="1"/>
  <c r="K121" i="8" s="1"/>
  <c r="H109" i="8"/>
  <c r="L117" i="8" s="1"/>
  <c r="I110" i="8"/>
  <c r="K122" i="8" l="1" a="1"/>
  <c r="K122" i="8" s="1"/>
  <c r="M123" i="8"/>
  <c r="I111" i="8"/>
  <c r="H110" i="8"/>
  <c r="L118" i="8" s="1"/>
  <c r="M124" i="8" l="1"/>
  <c r="K123" i="8" a="1"/>
  <c r="K123" i="8" s="1"/>
  <c r="I112" i="8"/>
  <c r="H111" i="8"/>
  <c r="L119" i="8" s="1"/>
  <c r="M125" i="8" l="1"/>
  <c r="K124" i="8" a="1"/>
  <c r="K124" i="8" s="1"/>
  <c r="H112" i="8"/>
  <c r="L120" i="8" s="1"/>
  <c r="I113" i="8"/>
  <c r="M126" i="8" l="1"/>
  <c r="K125" i="8" a="1"/>
  <c r="K125" i="8" s="1"/>
  <c r="H113" i="8"/>
  <c r="L121" i="8" s="1"/>
  <c r="I114" i="8"/>
  <c r="M127" i="8" l="1"/>
  <c r="K126" i="8" a="1"/>
  <c r="K126" i="8" s="1"/>
  <c r="H114" i="8"/>
  <c r="L122" i="8" s="1"/>
  <c r="I115" i="8"/>
  <c r="M128" i="8" l="1"/>
  <c r="K127" i="8" a="1"/>
  <c r="K127" i="8" s="1"/>
  <c r="I116" i="8"/>
  <c r="H115" i="8"/>
  <c r="L123" i="8" s="1"/>
  <c r="M129" i="8" l="1"/>
  <c r="K128" i="8" a="1"/>
  <c r="K128" i="8" s="1"/>
  <c r="I117" i="8"/>
  <c r="H116" i="8"/>
  <c r="L124" i="8" s="1"/>
  <c r="M130" i="8" l="1"/>
  <c r="K129" i="8" a="1"/>
  <c r="K129" i="8" s="1"/>
  <c r="H117" i="8"/>
  <c r="L125" i="8" s="1"/>
  <c r="I118" i="8"/>
  <c r="M131" i="8" l="1"/>
  <c r="K130" i="8" a="1"/>
  <c r="K130" i="8" s="1"/>
  <c r="I119" i="8"/>
  <c r="H118" i="8"/>
  <c r="L126" i="8" s="1"/>
  <c r="M132" i="8" l="1"/>
  <c r="K131" i="8" a="1"/>
  <c r="K131" i="8" s="1"/>
  <c r="I120" i="8"/>
  <c r="H119" i="8"/>
  <c r="L127" i="8" s="1"/>
  <c r="M133" i="8" l="1"/>
  <c r="K132" i="8" a="1"/>
  <c r="K132" i="8" s="1"/>
  <c r="H120" i="8"/>
  <c r="L128" i="8" s="1"/>
  <c r="I121" i="8"/>
  <c r="M134" i="8" l="1"/>
  <c r="K133" i="8" a="1"/>
  <c r="K133" i="8" s="1"/>
  <c r="H121" i="8"/>
  <c r="L129" i="8" s="1"/>
  <c r="I122" i="8"/>
  <c r="M135" i="8" l="1"/>
  <c r="K134" i="8" a="1"/>
  <c r="K134" i="8" s="1"/>
  <c r="H122" i="8"/>
  <c r="L130" i="8" s="1"/>
  <c r="I123" i="8"/>
  <c r="M136" i="8" l="1"/>
  <c r="K135" i="8" a="1"/>
  <c r="K135" i="8" s="1"/>
  <c r="I124" i="8"/>
  <c r="H123" i="8"/>
  <c r="L131" i="8" s="1"/>
  <c r="M137" i="8" l="1"/>
  <c r="K136" i="8" a="1"/>
  <c r="K136" i="8" s="1"/>
  <c r="I125" i="8"/>
  <c r="H124" i="8"/>
  <c r="L132" i="8" s="1"/>
  <c r="M138" i="8" l="1"/>
  <c r="K137" i="8" a="1"/>
  <c r="K137" i="8" s="1"/>
  <c r="H125" i="8"/>
  <c r="L133" i="8" s="1"/>
  <c r="I126" i="8"/>
  <c r="M139" i="8" l="1"/>
  <c r="K138" i="8" a="1"/>
  <c r="K138" i="8" s="1"/>
  <c r="I127" i="8"/>
  <c r="H126" i="8"/>
  <c r="L134" i="8" s="1"/>
  <c r="M140" i="8" l="1"/>
  <c r="K139" i="8" a="1"/>
  <c r="K139" i="8" s="1"/>
  <c r="I128" i="8"/>
  <c r="H127" i="8"/>
  <c r="L135" i="8" s="1"/>
  <c r="M141" i="8" l="1"/>
  <c r="K140" i="8" a="1"/>
  <c r="K140" i="8" s="1"/>
  <c r="H128" i="8"/>
  <c r="L136" i="8" s="1"/>
  <c r="I129" i="8"/>
  <c r="M142" i="8" l="1"/>
  <c r="K141" i="8" a="1"/>
  <c r="K141" i="8" s="1"/>
  <c r="H129" i="8"/>
  <c r="L137" i="8" s="1"/>
  <c r="I130" i="8"/>
  <c r="M143" i="8" l="1"/>
  <c r="K142" i="8" a="1"/>
  <c r="K142" i="8" s="1"/>
  <c r="I131" i="8"/>
  <c r="H130" i="8"/>
  <c r="L138" i="8" s="1"/>
  <c r="K143" i="8" l="1" a="1"/>
  <c r="K143" i="8" s="1"/>
  <c r="M144" i="8"/>
  <c r="I132" i="8"/>
  <c r="H131" i="8"/>
  <c r="L139" i="8" s="1"/>
  <c r="M145" i="8" l="1"/>
  <c r="K144" i="8" a="1"/>
  <c r="K144" i="8" s="1"/>
  <c r="I133" i="8"/>
  <c r="H132" i="8"/>
  <c r="L140" i="8" s="1"/>
  <c r="K145" i="8" l="1" a="1"/>
  <c r="K145" i="8" s="1"/>
  <c r="M146" i="8"/>
  <c r="H133" i="8"/>
  <c r="L141" i="8" s="1"/>
  <c r="I134" i="8"/>
  <c r="M147" i="8" l="1"/>
  <c r="K146" i="8" a="1"/>
  <c r="K146" i="8" s="1"/>
  <c r="H134" i="8"/>
  <c r="L142" i="8" s="1"/>
  <c r="I135" i="8"/>
  <c r="M148" i="8" l="1"/>
  <c r="K147" i="8" a="1"/>
  <c r="K147" i="8" s="1"/>
  <c r="H135" i="8"/>
  <c r="L143" i="8" s="1"/>
  <c r="I136" i="8"/>
  <c r="M149" i="8" l="1"/>
  <c r="K148" i="8" a="1"/>
  <c r="K148" i="8" s="1"/>
  <c r="H136" i="8"/>
  <c r="L144" i="8" s="1"/>
  <c r="I137" i="8"/>
  <c r="K149" i="8" l="1" a="1"/>
  <c r="K149" i="8" s="1"/>
  <c r="M150" i="8"/>
  <c r="H137" i="8"/>
  <c r="L145" i="8" s="1"/>
  <c r="I138" i="8"/>
  <c r="M151" i="8" l="1"/>
  <c r="K150" i="8" a="1"/>
  <c r="K150" i="8" s="1"/>
  <c r="H138" i="8"/>
  <c r="L146" i="8" s="1"/>
  <c r="I139" i="8"/>
  <c r="M152" i="8" l="1"/>
  <c r="K151" i="8" a="1"/>
  <c r="K151" i="8" s="1"/>
  <c r="H139" i="8"/>
  <c r="L147" i="8" s="1"/>
  <c r="I140" i="8"/>
  <c r="M153" i="8" l="1"/>
  <c r="K152" i="8" a="1"/>
  <c r="K152" i="8" s="1"/>
  <c r="H140" i="8"/>
  <c r="L148" i="8" s="1"/>
  <c r="I141" i="8"/>
  <c r="M154" i="8" l="1"/>
  <c r="K153" i="8" a="1"/>
  <c r="K153" i="8" s="1"/>
  <c r="H141" i="8"/>
  <c r="L149" i="8" s="1"/>
  <c r="I142" i="8"/>
  <c r="M155" i="8" l="1"/>
  <c r="K154" i="8" a="1"/>
  <c r="K154" i="8" s="1"/>
  <c r="H142" i="8"/>
  <c r="L150" i="8" s="1"/>
  <c r="I143" i="8"/>
  <c r="M156" i="8" l="1"/>
  <c r="K155" i="8" a="1"/>
  <c r="K155" i="8" s="1"/>
  <c r="H143" i="8"/>
  <c r="L151" i="8" s="1"/>
  <c r="I144" i="8"/>
  <c r="M157" i="8" l="1"/>
  <c r="K156" i="8" a="1"/>
  <c r="K156" i="8" s="1"/>
  <c r="H144" i="8"/>
  <c r="L152" i="8" s="1"/>
  <c r="I145" i="8"/>
  <c r="M158" i="8" l="1"/>
  <c r="K157" i="8" a="1"/>
  <c r="K157" i="8" s="1"/>
  <c r="H145" i="8"/>
  <c r="L153" i="8" s="1"/>
  <c r="I146" i="8"/>
  <c r="M159" i="8" l="1"/>
  <c r="K158" i="8" a="1"/>
  <c r="K158" i="8" s="1"/>
  <c r="H146" i="8"/>
  <c r="L154" i="8" s="1"/>
  <c r="I147" i="8"/>
  <c r="M160" i="8" l="1"/>
  <c r="K159" i="8" a="1"/>
  <c r="K159" i="8" s="1"/>
  <c r="H147" i="8"/>
  <c r="L155" i="8" s="1"/>
  <c r="I148" i="8"/>
  <c r="M161" i="8" l="1"/>
  <c r="K160" i="8" a="1"/>
  <c r="K160" i="8" s="1"/>
  <c r="H148" i="8"/>
  <c r="L156" i="8" s="1"/>
  <c r="I149" i="8"/>
  <c r="M162" i="8" l="1"/>
  <c r="K161" i="8" a="1"/>
  <c r="K161" i="8" s="1"/>
  <c r="H149" i="8"/>
  <c r="L157" i="8" s="1"/>
  <c r="I150" i="8"/>
  <c r="M163" i="8" l="1"/>
  <c r="K162" i="8" a="1"/>
  <c r="K162" i="8" s="1"/>
  <c r="H150" i="8"/>
  <c r="L158" i="8" s="1"/>
  <c r="I151" i="8"/>
  <c r="M164" i="8" l="1"/>
  <c r="K163" i="8" a="1"/>
  <c r="K163" i="8" s="1"/>
  <c r="H151" i="8"/>
  <c r="L159" i="8" s="1"/>
  <c r="I152" i="8"/>
  <c r="M165" i="8" l="1"/>
  <c r="K164" i="8" a="1"/>
  <c r="K164" i="8" s="1"/>
  <c r="H152" i="8"/>
  <c r="L160" i="8" s="1"/>
  <c r="I153" i="8"/>
  <c r="M166" i="8" l="1"/>
  <c r="K165" i="8" a="1"/>
  <c r="K165" i="8" s="1"/>
  <c r="H153" i="8"/>
  <c r="L161" i="8" s="1"/>
  <c r="I154" i="8"/>
  <c r="M167" i="8" l="1"/>
  <c r="K166" i="8" a="1"/>
  <c r="K166" i="8" s="1"/>
  <c r="H154" i="8"/>
  <c r="L162" i="8" s="1"/>
  <c r="I155" i="8"/>
  <c r="M168" i="8" l="1"/>
  <c r="K167" i="8" a="1"/>
  <c r="K167" i="8" s="1"/>
  <c r="H155" i="8"/>
  <c r="L163" i="8" s="1"/>
  <c r="I156" i="8"/>
  <c r="M169" i="8" l="1"/>
  <c r="K168" i="8" a="1"/>
  <c r="K168" i="8" s="1"/>
  <c r="H156" i="8"/>
  <c r="L164" i="8" s="1"/>
  <c r="I157" i="8"/>
  <c r="M170" i="8" l="1"/>
  <c r="K169" i="8" a="1"/>
  <c r="K169" i="8" s="1"/>
  <c r="H157" i="8"/>
  <c r="L165" i="8" s="1"/>
  <c r="I158" i="8"/>
  <c r="M171" i="8" l="1"/>
  <c r="K170" i="8" a="1"/>
  <c r="K170" i="8" s="1"/>
  <c r="H158" i="8"/>
  <c r="L166" i="8" s="1"/>
  <c r="I159" i="8"/>
  <c r="M172" i="8" l="1"/>
  <c r="K171" i="8" a="1"/>
  <c r="K171" i="8" s="1"/>
  <c r="H159" i="8"/>
  <c r="L167" i="8" s="1"/>
  <c r="I160" i="8"/>
  <c r="M173" i="8" l="1"/>
  <c r="K172" i="8" a="1"/>
  <c r="K172" i="8" s="1"/>
  <c r="H160" i="8"/>
  <c r="L168" i="8" s="1"/>
  <c r="I161" i="8"/>
  <c r="M174" i="8" l="1"/>
  <c r="K173" i="8" a="1"/>
  <c r="K173" i="8" s="1"/>
  <c r="H161" i="8"/>
  <c r="L169" i="8" s="1"/>
  <c r="I162" i="8"/>
  <c r="M175" i="8" l="1"/>
  <c r="K174" i="8" a="1"/>
  <c r="K174" i="8" s="1"/>
  <c r="H162" i="8"/>
  <c r="L170" i="8" s="1"/>
  <c r="I163" i="8"/>
  <c r="M176" i="8" l="1"/>
  <c r="K175" i="8" a="1"/>
  <c r="K175" i="8" s="1"/>
  <c r="H163" i="8"/>
  <c r="L171" i="8" s="1"/>
  <c r="I164" i="8"/>
  <c r="M177" i="8" l="1"/>
  <c r="K176" i="8" a="1"/>
  <c r="K176" i="8" s="1"/>
  <c r="H164" i="8"/>
  <c r="L172" i="8" s="1"/>
  <c r="I165" i="8"/>
  <c r="M178" i="8" l="1"/>
  <c r="K177" i="8" a="1"/>
  <c r="K177" i="8" s="1"/>
  <c r="H165" i="8"/>
  <c r="L173" i="8" s="1"/>
  <c r="I166" i="8"/>
  <c r="M179" i="8" l="1"/>
  <c r="K178" i="8" a="1"/>
  <c r="K178" i="8" s="1"/>
  <c r="H166" i="8"/>
  <c r="L174" i="8" s="1"/>
  <c r="I167" i="8"/>
  <c r="M180" i="8" l="1"/>
  <c r="K179" i="8" a="1"/>
  <c r="K179" i="8" s="1"/>
  <c r="H167" i="8"/>
  <c r="L175" i="8" s="1"/>
  <c r="I168" i="8"/>
  <c r="M181" i="8" l="1"/>
  <c r="K180" i="8" a="1"/>
  <c r="K180" i="8" s="1"/>
  <c r="H168" i="8"/>
  <c r="L176" i="8" s="1"/>
  <c r="I169" i="8"/>
  <c r="M182" i="8" l="1"/>
  <c r="K181" i="8" a="1"/>
  <c r="K181" i="8" s="1"/>
  <c r="H169" i="8"/>
  <c r="L177" i="8" s="1"/>
  <c r="I170" i="8"/>
  <c r="M183" i="8" l="1"/>
  <c r="K182" i="8" a="1"/>
  <c r="K182" i="8" s="1"/>
  <c r="H170" i="8"/>
  <c r="L178" i="8" s="1"/>
  <c r="I171" i="8"/>
  <c r="M184" i="8" l="1"/>
  <c r="K183" i="8" a="1"/>
  <c r="K183" i="8" s="1"/>
  <c r="H171" i="8"/>
  <c r="L179" i="8" s="1"/>
  <c r="I172" i="8"/>
  <c r="M185" i="8" l="1"/>
  <c r="K184" i="8" a="1"/>
  <c r="K184" i="8" s="1"/>
  <c r="H172" i="8"/>
  <c r="L180" i="8" s="1"/>
  <c r="I173" i="8"/>
  <c r="M186" i="8" l="1"/>
  <c r="K185" i="8" a="1"/>
  <c r="K185" i="8" s="1"/>
  <c r="H173" i="8"/>
  <c r="L181" i="8" s="1"/>
  <c r="I174" i="8"/>
  <c r="M187" i="8" l="1"/>
  <c r="K186" i="8" a="1"/>
  <c r="K186" i="8" s="1"/>
  <c r="H174" i="8"/>
  <c r="L182" i="8" s="1"/>
  <c r="I175" i="8"/>
  <c r="M188" i="8" l="1"/>
  <c r="K187" i="8" a="1"/>
  <c r="K187" i="8" s="1"/>
  <c r="H175" i="8"/>
  <c r="L183" i="8" s="1"/>
  <c r="I176" i="8"/>
  <c r="M189" i="8" l="1"/>
  <c r="K188" i="8" a="1"/>
  <c r="K188" i="8" s="1"/>
  <c r="H176" i="8"/>
  <c r="L184" i="8" s="1"/>
  <c r="I177" i="8"/>
  <c r="M190" i="8" l="1"/>
  <c r="K189" i="8" a="1"/>
  <c r="K189" i="8" s="1"/>
  <c r="H177" i="8"/>
  <c r="L185" i="8" s="1"/>
  <c r="I178" i="8"/>
  <c r="M191" i="8" l="1"/>
  <c r="K190" i="8" a="1"/>
  <c r="K190" i="8" s="1"/>
  <c r="H178" i="8"/>
  <c r="L186" i="8" s="1"/>
  <c r="I179" i="8"/>
  <c r="M192" i="8" l="1"/>
  <c r="K191" i="8" a="1"/>
  <c r="K191" i="8" s="1"/>
  <c r="H179" i="8"/>
  <c r="L187" i="8" s="1"/>
  <c r="I180" i="8"/>
  <c r="M193" i="8" l="1"/>
  <c r="K192" i="8" a="1"/>
  <c r="K192" i="8" s="1"/>
  <c r="H180" i="8"/>
  <c r="L188" i="8" s="1"/>
  <c r="I181" i="8"/>
  <c r="M194" i="8" l="1"/>
  <c r="K193" i="8" a="1"/>
  <c r="K193" i="8" s="1"/>
  <c r="H181" i="8"/>
  <c r="L189" i="8" s="1"/>
  <c r="I182" i="8"/>
  <c r="M195" i="8" l="1"/>
  <c r="K194" i="8" a="1"/>
  <c r="K194" i="8" s="1"/>
  <c r="H182" i="8"/>
  <c r="L190" i="8" s="1"/>
  <c r="I183" i="8"/>
  <c r="M196" i="8" l="1"/>
  <c r="K195" i="8" a="1"/>
  <c r="K195" i="8" s="1"/>
  <c r="H183" i="8"/>
  <c r="L191" i="8" s="1"/>
  <c r="I184" i="8"/>
  <c r="M197" i="8" l="1"/>
  <c r="K196" i="8" a="1"/>
  <c r="K196" i="8" s="1"/>
  <c r="H184" i="8"/>
  <c r="L192" i="8" s="1"/>
  <c r="I185" i="8"/>
  <c r="M198" i="8" l="1"/>
  <c r="K197" i="8" a="1"/>
  <c r="K197" i="8" s="1"/>
  <c r="H185" i="8"/>
  <c r="L193" i="8" s="1"/>
  <c r="I186" i="8"/>
  <c r="M199" i="8" l="1"/>
  <c r="K198" i="8" a="1"/>
  <c r="K198" i="8" s="1"/>
  <c r="H186" i="8"/>
  <c r="L194" i="8" s="1"/>
  <c r="I187" i="8"/>
  <c r="M200" i="8" l="1"/>
  <c r="K199" i="8" a="1"/>
  <c r="K199" i="8" s="1"/>
  <c r="H187" i="8"/>
  <c r="L195" i="8" s="1"/>
  <c r="I188" i="8"/>
  <c r="M201" i="8" l="1"/>
  <c r="K200" i="8" a="1"/>
  <c r="K200" i="8" s="1"/>
  <c r="H188" i="8"/>
  <c r="L196" i="8" s="1"/>
  <c r="I189" i="8"/>
  <c r="M202" i="8" l="1"/>
  <c r="K201" i="8" a="1"/>
  <c r="K201" i="8" s="1"/>
  <c r="H189" i="8"/>
  <c r="L197" i="8" s="1"/>
  <c r="I190" i="8"/>
  <c r="M203" i="8" l="1"/>
  <c r="K202" i="8" a="1"/>
  <c r="K202" i="8" s="1"/>
  <c r="H190" i="8"/>
  <c r="L198" i="8" s="1"/>
  <c r="I191" i="8"/>
  <c r="M204" i="8" l="1"/>
  <c r="K203" i="8" a="1"/>
  <c r="K203" i="8" s="1"/>
  <c r="H191" i="8"/>
  <c r="L199" i="8" s="1"/>
  <c r="I192" i="8"/>
  <c r="M205" i="8" l="1"/>
  <c r="K204" i="8" a="1"/>
  <c r="K204" i="8" s="1"/>
  <c r="H192" i="8"/>
  <c r="L200" i="8" s="1"/>
  <c r="I193" i="8"/>
  <c r="M206" i="8" l="1"/>
  <c r="K205" i="8" a="1"/>
  <c r="K205" i="8" s="1"/>
  <c r="H193" i="8"/>
  <c r="L201" i="8" s="1"/>
  <c r="I194" i="8"/>
  <c r="M207" i="8" l="1"/>
  <c r="K206" i="8" a="1"/>
  <c r="K206" i="8" s="1"/>
  <c r="H194" i="8"/>
  <c r="L202" i="8" s="1"/>
  <c r="I195" i="8"/>
  <c r="M208" i="8" l="1"/>
  <c r="K207" i="8" a="1"/>
  <c r="K207" i="8" s="1"/>
  <c r="H195" i="8"/>
  <c r="L203" i="8" s="1"/>
  <c r="I196" i="8"/>
  <c r="M209" i="8" l="1"/>
  <c r="K208" i="8" a="1"/>
  <c r="K208" i="8" s="1"/>
  <c r="H196" i="8"/>
  <c r="L204" i="8" s="1"/>
  <c r="I197" i="8"/>
  <c r="M210" i="8" l="1"/>
  <c r="K209" i="8" a="1"/>
  <c r="K209" i="8" s="1"/>
  <c r="H197" i="8"/>
  <c r="L205" i="8" s="1"/>
  <c r="I198" i="8"/>
  <c r="M211" i="8" l="1"/>
  <c r="K210" i="8" a="1"/>
  <c r="K210" i="8" s="1"/>
  <c r="H198" i="8"/>
  <c r="L206" i="8" s="1"/>
  <c r="I199" i="8"/>
  <c r="M212" i="8" l="1"/>
  <c r="K211" i="8" a="1"/>
  <c r="K211" i="8" s="1"/>
  <c r="H199" i="8"/>
  <c r="L207" i="8" s="1"/>
  <c r="I200" i="8"/>
  <c r="M213" i="8" l="1"/>
  <c r="K212" i="8" a="1"/>
  <c r="K212" i="8" s="1"/>
  <c r="H200" i="8"/>
  <c r="L208" i="8" s="1"/>
  <c r="I201" i="8"/>
  <c r="M214" i="8" l="1"/>
  <c r="K213" i="8" a="1"/>
  <c r="K213" i="8" s="1"/>
  <c r="H201" i="8"/>
  <c r="L209" i="8" s="1"/>
  <c r="I202" i="8"/>
  <c r="M215" i="8" l="1"/>
  <c r="K214" i="8" a="1"/>
  <c r="K214" i="8" s="1"/>
  <c r="H202" i="8"/>
  <c r="L210" i="8" s="1"/>
  <c r="I203" i="8"/>
  <c r="M216" i="8" l="1"/>
  <c r="K215" i="8" a="1"/>
  <c r="K215" i="8" s="1"/>
  <c r="H203" i="8"/>
  <c r="L211" i="8" s="1"/>
  <c r="I204" i="8"/>
  <c r="M217" i="8" l="1"/>
  <c r="K216" i="8" a="1"/>
  <c r="K216" i="8" s="1"/>
  <c r="H204" i="8"/>
  <c r="L212" i="8" s="1"/>
  <c r="I205" i="8"/>
  <c r="M218" i="8" l="1"/>
  <c r="K217" i="8" a="1"/>
  <c r="K217" i="8" s="1"/>
  <c r="H205" i="8"/>
  <c r="L213" i="8" s="1"/>
  <c r="I206" i="8"/>
  <c r="M219" i="8" l="1"/>
  <c r="K218" i="8" a="1"/>
  <c r="K218" i="8" s="1"/>
  <c r="H206" i="8"/>
  <c r="L214" i="8" s="1"/>
  <c r="I207" i="8"/>
  <c r="M220" i="8" l="1"/>
  <c r="K219" i="8" a="1"/>
  <c r="K219" i="8" s="1"/>
  <c r="H207" i="8"/>
  <c r="L215" i="8" s="1"/>
  <c r="I208" i="8"/>
  <c r="M221" i="8" l="1"/>
  <c r="K220" i="8" a="1"/>
  <c r="K220" i="8" s="1"/>
  <c r="H208" i="8"/>
  <c r="L216" i="8" s="1"/>
  <c r="I209" i="8"/>
  <c r="M222" i="8" l="1"/>
  <c r="K221" i="8" a="1"/>
  <c r="K221" i="8" s="1"/>
  <c r="H209" i="8"/>
  <c r="L217" i="8" s="1"/>
  <c r="I210" i="8"/>
  <c r="M223" i="8" l="1"/>
  <c r="K222" i="8" a="1"/>
  <c r="K222" i="8" s="1"/>
  <c r="H210" i="8"/>
  <c r="L218" i="8" s="1"/>
  <c r="I211" i="8"/>
  <c r="M224" i="8" l="1"/>
  <c r="K223" i="8" a="1"/>
  <c r="K223" i="8" s="1"/>
  <c r="H211" i="8"/>
  <c r="L219" i="8" s="1"/>
  <c r="I212" i="8"/>
  <c r="M225" i="8" l="1"/>
  <c r="K224" i="8" a="1"/>
  <c r="K224" i="8" s="1"/>
  <c r="H212" i="8"/>
  <c r="L220" i="8" s="1"/>
  <c r="I213" i="8"/>
  <c r="M226" i="8" l="1"/>
  <c r="K225" i="8" a="1"/>
  <c r="K225" i="8" s="1"/>
  <c r="H213" i="8"/>
  <c r="L221" i="8" s="1"/>
  <c r="I214" i="8"/>
  <c r="M227" i="8" l="1"/>
  <c r="K226" i="8" a="1"/>
  <c r="K226" i="8" s="1"/>
  <c r="H214" i="8"/>
  <c r="L222" i="8" s="1"/>
  <c r="I215" i="8"/>
  <c r="M228" i="8" l="1"/>
  <c r="K227" i="8" a="1"/>
  <c r="K227" i="8" s="1"/>
  <c r="H215" i="8"/>
  <c r="L223" i="8" s="1"/>
  <c r="I216" i="8"/>
  <c r="M229" i="8" l="1"/>
  <c r="K228" i="8" a="1"/>
  <c r="K228" i="8" s="1"/>
  <c r="H216" i="8"/>
  <c r="L224" i="8" s="1"/>
  <c r="I217" i="8"/>
  <c r="M230" i="8" l="1"/>
  <c r="K229" i="8" a="1"/>
  <c r="K229" i="8" s="1"/>
  <c r="H217" i="8"/>
  <c r="L225" i="8" s="1"/>
  <c r="I218" i="8"/>
  <c r="M231" i="8" l="1"/>
  <c r="K230" i="8" a="1"/>
  <c r="K230" i="8" s="1"/>
  <c r="H218" i="8"/>
  <c r="L226" i="8" s="1"/>
  <c r="I219" i="8"/>
  <c r="M232" i="8" l="1"/>
  <c r="K231" i="8" a="1"/>
  <c r="K231" i="8" s="1"/>
  <c r="H219" i="8"/>
  <c r="L227" i="8" s="1"/>
  <c r="I220" i="8"/>
  <c r="M233" i="8" l="1"/>
  <c r="K232" i="8" a="1"/>
  <c r="K232" i="8" s="1"/>
  <c r="H220" i="8"/>
  <c r="L228" i="8" s="1"/>
  <c r="I221" i="8"/>
  <c r="M234" i="8" l="1"/>
  <c r="K233" i="8" a="1"/>
  <c r="K233" i="8" s="1"/>
  <c r="H221" i="8"/>
  <c r="L229" i="8" s="1"/>
  <c r="I222" i="8"/>
  <c r="M235" i="8" l="1"/>
  <c r="K234" i="8" a="1"/>
  <c r="K234" i="8" s="1"/>
  <c r="H222" i="8"/>
  <c r="L230" i="8" s="1"/>
  <c r="I223" i="8"/>
  <c r="M236" i="8" l="1"/>
  <c r="K235" i="8" a="1"/>
  <c r="K235" i="8" s="1"/>
  <c r="H223" i="8"/>
  <c r="L231" i="8" s="1"/>
  <c r="I224" i="8"/>
  <c r="M237" i="8" l="1"/>
  <c r="K236" i="8" a="1"/>
  <c r="K236" i="8" s="1"/>
  <c r="H224" i="8"/>
  <c r="L232" i="8" s="1"/>
  <c r="I225" i="8"/>
  <c r="M238" i="8" l="1"/>
  <c r="K237" i="8" a="1"/>
  <c r="K237" i="8" s="1"/>
  <c r="H225" i="8"/>
  <c r="L233" i="8" s="1"/>
  <c r="I226" i="8"/>
  <c r="M239" i="8" l="1"/>
  <c r="K238" i="8" a="1"/>
  <c r="K238" i="8" s="1"/>
  <c r="H226" i="8"/>
  <c r="L234" i="8" s="1"/>
  <c r="I227" i="8"/>
  <c r="M240" i="8" l="1"/>
  <c r="K239" i="8" a="1"/>
  <c r="K239" i="8" s="1"/>
  <c r="H227" i="8"/>
  <c r="L235" i="8" s="1"/>
  <c r="I228" i="8"/>
  <c r="M241" i="8" l="1"/>
  <c r="K240" i="8" a="1"/>
  <c r="K240" i="8" s="1"/>
  <c r="H228" i="8"/>
  <c r="L236" i="8" s="1"/>
  <c r="I229" i="8"/>
  <c r="M242" i="8" l="1"/>
  <c r="K241" i="8" a="1"/>
  <c r="K241" i="8" s="1"/>
  <c r="H229" i="8"/>
  <c r="L237" i="8" s="1"/>
  <c r="I230" i="8"/>
  <c r="M243" i="8" l="1"/>
  <c r="K242" i="8" a="1"/>
  <c r="K242" i="8" s="1"/>
  <c r="H230" i="8"/>
  <c r="L238" i="8" s="1"/>
  <c r="I231" i="8"/>
  <c r="M244" i="8" l="1"/>
  <c r="K243" i="8" a="1"/>
  <c r="K243" i="8" s="1"/>
  <c r="H231" i="8"/>
  <c r="L239" i="8" s="1"/>
  <c r="I232" i="8"/>
  <c r="M245" i="8" l="1"/>
  <c r="K244" i="8" a="1"/>
  <c r="K244" i="8" s="1"/>
  <c r="H232" i="8"/>
  <c r="L240" i="8" s="1"/>
  <c r="I233" i="8"/>
  <c r="M246" i="8" l="1"/>
  <c r="K245" i="8" a="1"/>
  <c r="K245" i="8" s="1"/>
  <c r="H233" i="8"/>
  <c r="L241" i="8" s="1"/>
  <c r="I234" i="8"/>
  <c r="M247" i="8" l="1"/>
  <c r="K246" i="8" a="1"/>
  <c r="K246" i="8" s="1"/>
  <c r="H234" i="8"/>
  <c r="L242" i="8" s="1"/>
  <c r="I235" i="8"/>
  <c r="M248" i="8" l="1"/>
  <c r="K247" i="8" a="1"/>
  <c r="K247" i="8" s="1"/>
  <c r="H235" i="8"/>
  <c r="L243" i="8" s="1"/>
  <c r="I236" i="8"/>
  <c r="M249" i="8" l="1"/>
  <c r="K248" i="8" a="1"/>
  <c r="K248" i="8" s="1"/>
  <c r="H236" i="8"/>
  <c r="L244" i="8" s="1"/>
  <c r="I237" i="8"/>
  <c r="M250" i="8" l="1"/>
  <c r="K249" i="8" a="1"/>
  <c r="K249" i="8" s="1"/>
  <c r="H237" i="8"/>
  <c r="L245" i="8" s="1"/>
  <c r="I238" i="8"/>
  <c r="M251" i="8" l="1"/>
  <c r="K250" i="8" a="1"/>
  <c r="K250" i="8" s="1"/>
  <c r="H238" i="8"/>
  <c r="L246" i="8" s="1"/>
  <c r="I239" i="8"/>
  <c r="M252" i="8" l="1"/>
  <c r="K251" i="8" a="1"/>
  <c r="K251" i="8" s="1"/>
  <c r="H239" i="8"/>
  <c r="L247" i="8" s="1"/>
  <c r="I240" i="8"/>
  <c r="M253" i="8" l="1"/>
  <c r="K252" i="8" a="1"/>
  <c r="K252" i="8" s="1"/>
  <c r="H240" i="8"/>
  <c r="L248" i="8" s="1"/>
  <c r="I241" i="8"/>
  <c r="M254" i="8" l="1"/>
  <c r="K253" i="8" a="1"/>
  <c r="K253" i="8" s="1"/>
  <c r="H241" i="8"/>
  <c r="L249" i="8" s="1"/>
  <c r="I242" i="8"/>
  <c r="M255" i="8" l="1"/>
  <c r="K254" i="8" a="1"/>
  <c r="K254" i="8" s="1"/>
  <c r="H242" i="8"/>
  <c r="L250" i="8" s="1"/>
  <c r="I243" i="8"/>
  <c r="M256" i="8" l="1"/>
  <c r="K255" i="8" a="1"/>
  <c r="K255" i="8" s="1"/>
  <c r="H243" i="8"/>
  <c r="L251" i="8" s="1"/>
  <c r="I244" i="8"/>
  <c r="M257" i="8" l="1"/>
  <c r="K256" i="8" a="1"/>
  <c r="K256" i="8" s="1"/>
  <c r="H244" i="8"/>
  <c r="L252" i="8" s="1"/>
  <c r="I245" i="8"/>
  <c r="M258" i="8" l="1"/>
  <c r="K257" i="8" a="1"/>
  <c r="K257" i="8" s="1"/>
  <c r="H245" i="8"/>
  <c r="L253" i="8" s="1"/>
  <c r="I246" i="8"/>
  <c r="M259" i="8" l="1"/>
  <c r="K258" i="8" a="1"/>
  <c r="K258" i="8" s="1"/>
  <c r="H246" i="8"/>
  <c r="L254" i="8" s="1"/>
  <c r="I247" i="8"/>
  <c r="M260" i="8" l="1"/>
  <c r="K259" i="8" a="1"/>
  <c r="K259" i="8" s="1"/>
  <c r="H247" i="8"/>
  <c r="L255" i="8" s="1"/>
  <c r="I248" i="8"/>
  <c r="M261" i="8" l="1"/>
  <c r="K260" i="8" a="1"/>
  <c r="K260" i="8" s="1"/>
  <c r="H248" i="8"/>
  <c r="L256" i="8" s="1"/>
  <c r="I249" i="8"/>
  <c r="M262" i="8" l="1"/>
  <c r="K261" i="8" a="1"/>
  <c r="K261" i="8" s="1"/>
  <c r="H249" i="8"/>
  <c r="L257" i="8" s="1"/>
  <c r="I250" i="8"/>
  <c r="M263" i="8" l="1"/>
  <c r="K262" i="8" a="1"/>
  <c r="K262" i="8" s="1"/>
  <c r="H250" i="8"/>
  <c r="L258" i="8" s="1"/>
  <c r="I251" i="8"/>
  <c r="M264" i="8" l="1"/>
  <c r="K263" i="8" a="1"/>
  <c r="K263" i="8" s="1"/>
  <c r="H251" i="8"/>
  <c r="L259" i="8" s="1"/>
  <c r="I252" i="8"/>
  <c r="M265" i="8" l="1"/>
  <c r="K264" i="8" a="1"/>
  <c r="K264" i="8" s="1"/>
  <c r="H252" i="8"/>
  <c r="L260" i="8" s="1"/>
  <c r="I253" i="8"/>
  <c r="M266" i="8" l="1"/>
  <c r="K265" i="8" a="1"/>
  <c r="K265" i="8" s="1"/>
  <c r="H253" i="8"/>
  <c r="L261" i="8" s="1"/>
  <c r="I254" i="8"/>
  <c r="M267" i="8" l="1"/>
  <c r="K266" i="8" a="1"/>
  <c r="K266" i="8" s="1"/>
  <c r="H254" i="8"/>
  <c r="L262" i="8" s="1"/>
  <c r="I255" i="8"/>
  <c r="M268" i="8" l="1"/>
  <c r="K267" i="8" a="1"/>
  <c r="K267" i="8" s="1"/>
  <c r="H255" i="8"/>
  <c r="L263" i="8" s="1"/>
  <c r="I256" i="8"/>
  <c r="M269" i="8" l="1"/>
  <c r="K268" i="8" a="1"/>
  <c r="K268" i="8" s="1"/>
  <c r="H256" i="8"/>
  <c r="L264" i="8" s="1"/>
  <c r="I257" i="8"/>
  <c r="M270" i="8" l="1"/>
  <c r="K269" i="8" a="1"/>
  <c r="K269" i="8" s="1"/>
  <c r="H257" i="8"/>
  <c r="L265" i="8" s="1"/>
  <c r="I258" i="8"/>
  <c r="M271" i="8" l="1"/>
  <c r="K270" i="8" a="1"/>
  <c r="K270" i="8" s="1"/>
  <c r="H258" i="8"/>
  <c r="L266" i="8" s="1"/>
  <c r="I259" i="8"/>
  <c r="M272" i="8" l="1"/>
  <c r="K271" i="8" a="1"/>
  <c r="K271" i="8" s="1"/>
  <c r="H259" i="8"/>
  <c r="L267" i="8" s="1"/>
  <c r="I260" i="8"/>
  <c r="M273" i="8" l="1"/>
  <c r="K272" i="8" a="1"/>
  <c r="K272" i="8" s="1"/>
  <c r="H260" i="8"/>
  <c r="L268" i="8" s="1"/>
  <c r="I261" i="8"/>
  <c r="M274" i="8" l="1"/>
  <c r="K273" i="8" a="1"/>
  <c r="K273" i="8" s="1"/>
  <c r="H261" i="8"/>
  <c r="L269" i="8" s="1"/>
  <c r="I262" i="8"/>
  <c r="M275" i="8" l="1"/>
  <c r="K274" i="8" a="1"/>
  <c r="K274" i="8" s="1"/>
  <c r="H262" i="8"/>
  <c r="L270" i="8" s="1"/>
  <c r="I263" i="8"/>
  <c r="M276" i="8" l="1"/>
  <c r="K275" i="8" a="1"/>
  <c r="K275" i="8" s="1"/>
  <c r="H263" i="8"/>
  <c r="L271" i="8" s="1"/>
  <c r="I264" i="8"/>
  <c r="M277" i="8" l="1"/>
  <c r="K276" i="8" a="1"/>
  <c r="K276" i="8" s="1"/>
  <c r="H264" i="8"/>
  <c r="L272" i="8" s="1"/>
  <c r="I265" i="8"/>
  <c r="M278" i="8" l="1"/>
  <c r="K277" i="8" a="1"/>
  <c r="K277" i="8" s="1"/>
  <c r="H265" i="8"/>
  <c r="L273" i="8" s="1"/>
  <c r="I266" i="8"/>
  <c r="M279" i="8" l="1"/>
  <c r="K278" i="8" a="1"/>
  <c r="K278" i="8" s="1"/>
  <c r="H266" i="8"/>
  <c r="L274" i="8" s="1"/>
  <c r="I267" i="8"/>
  <c r="M280" i="8" l="1"/>
  <c r="K279" i="8" a="1"/>
  <c r="K279" i="8" s="1"/>
  <c r="H267" i="8"/>
  <c r="L275" i="8" s="1"/>
  <c r="I268" i="8"/>
  <c r="M281" i="8" l="1"/>
  <c r="K280" i="8" a="1"/>
  <c r="K280" i="8" s="1"/>
  <c r="H268" i="8"/>
  <c r="L276" i="8" s="1"/>
  <c r="I269" i="8"/>
  <c r="M282" i="8" l="1"/>
  <c r="K281" i="8" a="1"/>
  <c r="K281" i="8" s="1"/>
  <c r="H269" i="8"/>
  <c r="L277" i="8" s="1"/>
  <c r="I270" i="8"/>
  <c r="M283" i="8" l="1"/>
  <c r="K282" i="8" a="1"/>
  <c r="K282" i="8" s="1"/>
  <c r="H270" i="8"/>
  <c r="L278" i="8" s="1"/>
  <c r="I271" i="8"/>
  <c r="M284" i="8" l="1"/>
  <c r="K283" i="8" a="1"/>
  <c r="K283" i="8" s="1"/>
  <c r="H271" i="8"/>
  <c r="L279" i="8" s="1"/>
  <c r="I272" i="8"/>
  <c r="M285" i="8" l="1"/>
  <c r="K284" i="8" a="1"/>
  <c r="K284" i="8" s="1"/>
  <c r="H272" i="8"/>
  <c r="L280" i="8" s="1"/>
  <c r="I273" i="8"/>
  <c r="M286" i="8" l="1"/>
  <c r="K285" i="8" a="1"/>
  <c r="K285" i="8" s="1"/>
  <c r="H273" i="8"/>
  <c r="L281" i="8" s="1"/>
  <c r="I274" i="8"/>
  <c r="M287" i="8" l="1"/>
  <c r="K286" i="8" a="1"/>
  <c r="K286" i="8" s="1"/>
  <c r="H274" i="8"/>
  <c r="L282" i="8" s="1"/>
  <c r="I275" i="8"/>
  <c r="M288" i="8" l="1"/>
  <c r="K287" i="8" a="1"/>
  <c r="K287" i="8" s="1"/>
  <c r="H275" i="8"/>
  <c r="L283" i="8" s="1"/>
  <c r="I276" i="8"/>
  <c r="M289" i="8" l="1"/>
  <c r="K288" i="8" a="1"/>
  <c r="K288" i="8" s="1"/>
  <c r="H276" i="8"/>
  <c r="L284" i="8" s="1"/>
  <c r="I277" i="8"/>
  <c r="M290" i="8" l="1"/>
  <c r="K289" i="8" a="1"/>
  <c r="K289" i="8" s="1"/>
  <c r="H277" i="8"/>
  <c r="L285" i="8" s="1"/>
  <c r="I278" i="8"/>
  <c r="M291" i="8" l="1"/>
  <c r="K290" i="8" a="1"/>
  <c r="K290" i="8" s="1"/>
  <c r="H278" i="8"/>
  <c r="L286" i="8" s="1"/>
  <c r="I279" i="8"/>
  <c r="M292" i="8" l="1"/>
  <c r="K291" i="8" a="1"/>
  <c r="K291" i="8" s="1"/>
  <c r="I280" i="8"/>
  <c r="H279" i="8"/>
  <c r="L287" i="8" s="1"/>
  <c r="M293" i="8" l="1"/>
  <c r="K292" i="8" a="1"/>
  <c r="K292" i="8" s="1"/>
  <c r="H280" i="8"/>
  <c r="L288" i="8" s="1"/>
  <c r="I281" i="8"/>
  <c r="M294" i="8" l="1"/>
  <c r="K293" i="8" a="1"/>
  <c r="K293" i="8" s="1"/>
  <c r="H281" i="8"/>
  <c r="L289" i="8" s="1"/>
  <c r="I282" i="8"/>
  <c r="M295" i="8" l="1"/>
  <c r="K294" i="8" a="1"/>
  <c r="K294" i="8" s="1"/>
  <c r="H282" i="8"/>
  <c r="L290" i="8" s="1"/>
  <c r="I283" i="8"/>
  <c r="M296" i="8" l="1"/>
  <c r="K295" i="8" a="1"/>
  <c r="K295" i="8" s="1"/>
  <c r="H283" i="8"/>
  <c r="L291" i="8" s="1"/>
  <c r="I284" i="8"/>
  <c r="M297" i="8" l="1"/>
  <c r="K296" i="8" a="1"/>
  <c r="K296" i="8" s="1"/>
  <c r="H284" i="8"/>
  <c r="L292" i="8" s="1"/>
  <c r="I285" i="8"/>
  <c r="M298" i="8" l="1"/>
  <c r="K297" i="8" a="1"/>
  <c r="K297" i="8" s="1"/>
  <c r="H285" i="8"/>
  <c r="L293" i="8" s="1"/>
  <c r="I286" i="8"/>
  <c r="M299" i="8" l="1"/>
  <c r="K298" i="8" a="1"/>
  <c r="K298" i="8" s="1"/>
  <c r="H286" i="8"/>
  <c r="L294" i="8" s="1"/>
  <c r="I287" i="8"/>
  <c r="M300" i="8" l="1"/>
  <c r="K299" i="8" a="1"/>
  <c r="K299" i="8" s="1"/>
  <c r="H287" i="8"/>
  <c r="L295" i="8" s="1"/>
  <c r="I288" i="8"/>
  <c r="M301" i="8" l="1"/>
  <c r="K300" i="8" a="1"/>
  <c r="K300" i="8" s="1"/>
  <c r="H288" i="8"/>
  <c r="L296" i="8" s="1"/>
  <c r="I289" i="8"/>
  <c r="M302" i="8" l="1"/>
  <c r="K301" i="8" a="1"/>
  <c r="K301" i="8" s="1"/>
  <c r="H289" i="8"/>
  <c r="L297" i="8" s="1"/>
  <c r="I290" i="8"/>
  <c r="M303" i="8" l="1"/>
  <c r="K302" i="8" a="1"/>
  <c r="K302" i="8" s="1"/>
  <c r="H290" i="8"/>
  <c r="L298" i="8" s="1"/>
  <c r="I291" i="8"/>
  <c r="M304" i="8" l="1"/>
  <c r="K303" i="8" a="1"/>
  <c r="K303" i="8" s="1"/>
  <c r="H291" i="8"/>
  <c r="L299" i="8" s="1"/>
  <c r="I292" i="8"/>
  <c r="M305" i="8" l="1"/>
  <c r="K304" i="8" a="1"/>
  <c r="K304" i="8" s="1"/>
  <c r="H292" i="8"/>
  <c r="L300" i="8" s="1"/>
  <c r="I293" i="8"/>
  <c r="M306" i="8" l="1"/>
  <c r="K305" i="8" a="1"/>
  <c r="K305" i="8" s="1"/>
  <c r="H293" i="8"/>
  <c r="L301" i="8" s="1"/>
  <c r="I294" i="8"/>
  <c r="M307" i="8" l="1"/>
  <c r="K306" i="8" a="1"/>
  <c r="K306" i="8" s="1"/>
  <c r="H294" i="8"/>
  <c r="L302" i="8" s="1"/>
  <c r="I295" i="8"/>
  <c r="M308" i="8" l="1"/>
  <c r="K307" i="8" a="1"/>
  <c r="K307" i="8" s="1"/>
  <c r="H295" i="8"/>
  <c r="L303" i="8" s="1"/>
  <c r="I296" i="8"/>
  <c r="M309" i="8" l="1"/>
  <c r="K308" i="8" a="1"/>
  <c r="K308" i="8" s="1"/>
  <c r="H296" i="8"/>
  <c r="L304" i="8" s="1"/>
  <c r="I297" i="8"/>
  <c r="M310" i="8" l="1"/>
  <c r="K309" i="8" a="1"/>
  <c r="K309" i="8" s="1"/>
  <c r="H297" i="8"/>
  <c r="L305" i="8" s="1"/>
  <c r="I298" i="8"/>
  <c r="M311" i="8" l="1"/>
  <c r="K310" i="8" a="1"/>
  <c r="K310" i="8" s="1"/>
  <c r="H298" i="8"/>
  <c r="L306" i="8" s="1"/>
  <c r="I299" i="8"/>
  <c r="M312" i="8" l="1"/>
  <c r="K311" i="8" a="1"/>
  <c r="K311" i="8" s="1"/>
  <c r="H299" i="8"/>
  <c r="L307" i="8" s="1"/>
  <c r="I300" i="8"/>
  <c r="M313" i="8" l="1"/>
  <c r="K312" i="8" a="1"/>
  <c r="K312" i="8" s="1"/>
  <c r="H300" i="8"/>
  <c r="L308" i="8" s="1"/>
  <c r="I301" i="8"/>
  <c r="M314" i="8" l="1"/>
  <c r="K313" i="8" a="1"/>
  <c r="K313" i="8" s="1"/>
  <c r="H301" i="8"/>
  <c r="L309" i="8" s="1"/>
  <c r="I302" i="8"/>
  <c r="M315" i="8" l="1"/>
  <c r="K314" i="8" a="1"/>
  <c r="K314" i="8" s="1"/>
  <c r="H302" i="8"/>
  <c r="L310" i="8" s="1"/>
  <c r="I303" i="8"/>
  <c r="M316" i="8" l="1"/>
  <c r="K315" i="8" a="1"/>
  <c r="K315" i="8" s="1"/>
  <c r="H303" i="8"/>
  <c r="L311" i="8" s="1"/>
  <c r="I304" i="8"/>
  <c r="M317" i="8" l="1"/>
  <c r="K316" i="8" a="1"/>
  <c r="K316" i="8" s="1"/>
  <c r="H304" i="8"/>
  <c r="L312" i="8" s="1"/>
  <c r="I305" i="8"/>
  <c r="M318" i="8" l="1"/>
  <c r="K317" i="8" a="1"/>
  <c r="K317" i="8" s="1"/>
  <c r="H305" i="8"/>
  <c r="L313" i="8" s="1"/>
  <c r="I306" i="8"/>
  <c r="M319" i="8" l="1"/>
  <c r="K318" i="8" a="1"/>
  <c r="K318" i="8" s="1"/>
  <c r="H306" i="8"/>
  <c r="L314" i="8" s="1"/>
  <c r="I307" i="8"/>
  <c r="M320" i="8" l="1"/>
  <c r="K319" i="8" a="1"/>
  <c r="K319" i="8" s="1"/>
  <c r="H307" i="8"/>
  <c r="L315" i="8" s="1"/>
  <c r="I308" i="8"/>
  <c r="M321" i="8" l="1"/>
  <c r="K320" i="8" a="1"/>
  <c r="K320" i="8" s="1"/>
  <c r="H308" i="8"/>
  <c r="L316" i="8" s="1"/>
  <c r="I309" i="8"/>
  <c r="M322" i="8" l="1"/>
  <c r="K321" i="8" a="1"/>
  <c r="K321" i="8" s="1"/>
  <c r="H309" i="8"/>
  <c r="L317" i="8" s="1"/>
  <c r="I310" i="8"/>
  <c r="M323" i="8" l="1"/>
  <c r="K322" i="8" a="1"/>
  <c r="K322" i="8" s="1"/>
  <c r="H310" i="8"/>
  <c r="L318" i="8" s="1"/>
  <c r="I311" i="8"/>
  <c r="M324" i="8" l="1"/>
  <c r="K323" i="8" a="1"/>
  <c r="K323" i="8" s="1"/>
  <c r="H311" i="8"/>
  <c r="L319" i="8" s="1"/>
  <c r="I312" i="8"/>
  <c r="M325" i="8" l="1"/>
  <c r="K324" i="8" a="1"/>
  <c r="K324" i="8" s="1"/>
  <c r="H312" i="8"/>
  <c r="L320" i="8" s="1"/>
  <c r="I313" i="8"/>
  <c r="M326" i="8" l="1"/>
  <c r="K325" i="8" a="1"/>
  <c r="K325" i="8" s="1"/>
  <c r="H313" i="8"/>
  <c r="L321" i="8" s="1"/>
  <c r="I314" i="8"/>
  <c r="M327" i="8" l="1"/>
  <c r="K326" i="8" a="1"/>
  <c r="K326" i="8" s="1"/>
  <c r="H314" i="8"/>
  <c r="L322" i="8" s="1"/>
  <c r="I315" i="8"/>
  <c r="M328" i="8" l="1"/>
  <c r="K327" i="8" a="1"/>
  <c r="K327" i="8" s="1"/>
  <c r="H315" i="8"/>
  <c r="L323" i="8" s="1"/>
  <c r="I316" i="8"/>
  <c r="M329" i="8" l="1"/>
  <c r="K328" i="8" a="1"/>
  <c r="K328" i="8" s="1"/>
  <c r="H316" i="8"/>
  <c r="L324" i="8" s="1"/>
  <c r="I317" i="8"/>
  <c r="M330" i="8" l="1"/>
  <c r="K329" i="8" a="1"/>
  <c r="K329" i="8" s="1"/>
  <c r="H317" i="8"/>
  <c r="L325" i="8" s="1"/>
  <c r="I318" i="8"/>
  <c r="M331" i="8" l="1"/>
  <c r="K330" i="8" a="1"/>
  <c r="K330" i="8" s="1"/>
  <c r="H318" i="8"/>
  <c r="L326" i="8" s="1"/>
  <c r="I319" i="8"/>
  <c r="M332" i="8" l="1"/>
  <c r="K331" i="8" a="1"/>
  <c r="K331" i="8" s="1"/>
  <c r="H319" i="8"/>
  <c r="L327" i="8" s="1"/>
  <c r="I320" i="8"/>
  <c r="M333" i="8" l="1"/>
  <c r="K332" i="8" a="1"/>
  <c r="K332" i="8" s="1"/>
  <c r="H320" i="8"/>
  <c r="L328" i="8" s="1"/>
  <c r="I321" i="8"/>
  <c r="M334" i="8" l="1"/>
  <c r="K333" i="8" a="1"/>
  <c r="K333" i="8" s="1"/>
  <c r="H321" i="8"/>
  <c r="L329" i="8" s="1"/>
  <c r="I322" i="8"/>
  <c r="M335" i="8" l="1"/>
  <c r="K334" i="8" a="1"/>
  <c r="K334" i="8" s="1"/>
  <c r="H322" i="8"/>
  <c r="L330" i="8" s="1"/>
  <c r="I323" i="8"/>
  <c r="M336" i="8" l="1"/>
  <c r="K335" i="8" a="1"/>
  <c r="K335" i="8" s="1"/>
  <c r="H323" i="8"/>
  <c r="L331" i="8" s="1"/>
  <c r="I324" i="8"/>
  <c r="M337" i="8" l="1"/>
  <c r="K336" i="8" a="1"/>
  <c r="K336" i="8" s="1"/>
  <c r="H324" i="8"/>
  <c r="L332" i="8" s="1"/>
  <c r="I325" i="8"/>
  <c r="M338" i="8" l="1"/>
  <c r="K337" i="8" a="1"/>
  <c r="K337" i="8" s="1"/>
  <c r="H325" i="8"/>
  <c r="L333" i="8" s="1"/>
  <c r="I326" i="8"/>
  <c r="M339" i="8" l="1"/>
  <c r="K338" i="8" a="1"/>
  <c r="K338" i="8" s="1"/>
  <c r="H326" i="8"/>
  <c r="L334" i="8" s="1"/>
  <c r="I327" i="8"/>
  <c r="M340" i="8" l="1"/>
  <c r="K339" i="8" a="1"/>
  <c r="K339" i="8" s="1"/>
  <c r="H327" i="8"/>
  <c r="L335" i="8" s="1"/>
  <c r="I328" i="8"/>
  <c r="M341" i="8" l="1"/>
  <c r="K340" i="8" a="1"/>
  <c r="K340" i="8" s="1"/>
  <c r="H328" i="8"/>
  <c r="L336" i="8" s="1"/>
  <c r="I329" i="8"/>
  <c r="M342" i="8" l="1"/>
  <c r="K341" i="8" a="1"/>
  <c r="K341" i="8" s="1"/>
  <c r="H329" i="8"/>
  <c r="L337" i="8" s="1"/>
  <c r="I330" i="8"/>
  <c r="M343" i="8" l="1"/>
  <c r="K342" i="8" a="1"/>
  <c r="K342" i="8" s="1"/>
  <c r="H330" i="8"/>
  <c r="L338" i="8" s="1"/>
  <c r="I331" i="8"/>
  <c r="M344" i="8" l="1"/>
  <c r="K343" i="8" a="1"/>
  <c r="K343" i="8" s="1"/>
  <c r="H331" i="8"/>
  <c r="L339" i="8" s="1"/>
  <c r="I332" i="8"/>
  <c r="M345" i="8" l="1"/>
  <c r="K344" i="8" a="1"/>
  <c r="K344" i="8" s="1"/>
  <c r="H332" i="8"/>
  <c r="L340" i="8" s="1"/>
  <c r="I333" i="8"/>
  <c r="M346" i="8" l="1"/>
  <c r="K345" i="8" a="1"/>
  <c r="K345" i="8" s="1"/>
  <c r="H333" i="8"/>
  <c r="L341" i="8" s="1"/>
  <c r="I334" i="8"/>
  <c r="M347" i="8" l="1"/>
  <c r="K346" i="8" a="1"/>
  <c r="K346" i="8" s="1"/>
  <c r="H334" i="8"/>
  <c r="L342" i="8" s="1"/>
  <c r="I335" i="8"/>
  <c r="M348" i="8" l="1"/>
  <c r="K347" i="8" a="1"/>
  <c r="K347" i="8" s="1"/>
  <c r="H335" i="8"/>
  <c r="L343" i="8" s="1"/>
  <c r="I336" i="8"/>
  <c r="M349" i="8" l="1"/>
  <c r="K348" i="8" a="1"/>
  <c r="K348" i="8" s="1"/>
  <c r="H336" i="8"/>
  <c r="L344" i="8" s="1"/>
  <c r="I337" i="8"/>
  <c r="M350" i="8" l="1"/>
  <c r="K349" i="8" a="1"/>
  <c r="K349" i="8" s="1"/>
  <c r="H337" i="8"/>
  <c r="L345" i="8" s="1"/>
  <c r="I338" i="8"/>
  <c r="M351" i="8" l="1"/>
  <c r="K350" i="8" a="1"/>
  <c r="K350" i="8" s="1"/>
  <c r="H338" i="8"/>
  <c r="L346" i="8" s="1"/>
  <c r="I339" i="8"/>
  <c r="M352" i="8" l="1"/>
  <c r="K351" i="8" a="1"/>
  <c r="K351" i="8" s="1"/>
  <c r="H339" i="8"/>
  <c r="L347" i="8" s="1"/>
  <c r="I340" i="8"/>
  <c r="M353" i="8" l="1"/>
  <c r="K352" i="8" a="1"/>
  <c r="K352" i="8" s="1"/>
  <c r="H340" i="8"/>
  <c r="L348" i="8" s="1"/>
  <c r="I341" i="8"/>
  <c r="M354" i="8" l="1"/>
  <c r="K353" i="8" a="1"/>
  <c r="K353" i="8" s="1"/>
  <c r="H341" i="8"/>
  <c r="L349" i="8" s="1"/>
  <c r="I342" i="8"/>
  <c r="M355" i="8" l="1"/>
  <c r="K354" i="8" a="1"/>
  <c r="K354" i="8" s="1"/>
  <c r="H342" i="8"/>
  <c r="L350" i="8" s="1"/>
  <c r="I343" i="8"/>
  <c r="M356" i="8" l="1"/>
  <c r="K355" i="8" a="1"/>
  <c r="K355" i="8" s="1"/>
  <c r="H343" i="8"/>
  <c r="L351" i="8" s="1"/>
  <c r="I344" i="8"/>
  <c r="M357" i="8" l="1"/>
  <c r="K356" i="8" a="1"/>
  <c r="K356" i="8" s="1"/>
  <c r="H344" i="8"/>
  <c r="L352" i="8" s="1"/>
  <c r="I345" i="8"/>
  <c r="M358" i="8" l="1"/>
  <c r="K357" i="8" a="1"/>
  <c r="K357" i="8" s="1"/>
  <c r="H345" i="8"/>
  <c r="L353" i="8" s="1"/>
  <c r="I346" i="8"/>
  <c r="M359" i="8" l="1"/>
  <c r="K358" i="8" a="1"/>
  <c r="K358" i="8" s="1"/>
  <c r="H346" i="8"/>
  <c r="L354" i="8" s="1"/>
  <c r="I347" i="8"/>
  <c r="M360" i="8" l="1"/>
  <c r="K359" i="8" a="1"/>
  <c r="K359" i="8" s="1"/>
  <c r="H347" i="8"/>
  <c r="L355" i="8" s="1"/>
  <c r="I348" i="8"/>
  <c r="M361" i="8" l="1"/>
  <c r="K360" i="8" a="1"/>
  <c r="K360" i="8" s="1"/>
  <c r="H348" i="8"/>
  <c r="L356" i="8" s="1"/>
  <c r="I349" i="8"/>
  <c r="M362" i="8" l="1"/>
  <c r="K361" i="8" a="1"/>
  <c r="K361" i="8" s="1"/>
  <c r="H349" i="8"/>
  <c r="L357" i="8" s="1"/>
  <c r="I350" i="8"/>
  <c r="M363" i="8" l="1"/>
  <c r="K362" i="8" a="1"/>
  <c r="K362" i="8" s="1"/>
  <c r="H350" i="8"/>
  <c r="L358" i="8" s="1"/>
  <c r="I351" i="8"/>
  <c r="M364" i="8" l="1"/>
  <c r="K363" i="8" a="1"/>
  <c r="K363" i="8" s="1"/>
  <c r="H351" i="8"/>
  <c r="L359" i="8" s="1"/>
  <c r="I352" i="8"/>
  <c r="M365" i="8" l="1"/>
  <c r="K364" i="8" a="1"/>
  <c r="K364" i="8" s="1"/>
  <c r="H352" i="8"/>
  <c r="L360" i="8" s="1"/>
  <c r="I353" i="8"/>
  <c r="M366" i="8" l="1"/>
  <c r="K365" i="8" a="1"/>
  <c r="K365" i="8" s="1"/>
  <c r="H353" i="8"/>
  <c r="L361" i="8" s="1"/>
  <c r="I354" i="8"/>
  <c r="M367" i="8" l="1"/>
  <c r="K366" i="8" a="1"/>
  <c r="K366" i="8" s="1"/>
  <c r="H354" i="8"/>
  <c r="L362" i="8" s="1"/>
  <c r="I355" i="8"/>
  <c r="M368" i="8" l="1"/>
  <c r="K367" i="8" a="1"/>
  <c r="K367" i="8" s="1"/>
  <c r="H355" i="8"/>
  <c r="L363" i="8" s="1"/>
  <c r="I356" i="8"/>
  <c r="M369" i="8" l="1"/>
  <c r="K368" i="8" a="1"/>
  <c r="K368" i="8" s="1"/>
  <c r="H356" i="8"/>
  <c r="L364" i="8" s="1"/>
  <c r="I357" i="8"/>
  <c r="M370" i="8" l="1"/>
  <c r="K369" i="8" a="1"/>
  <c r="K369" i="8" s="1"/>
  <c r="H357" i="8"/>
  <c r="L365" i="8" s="1"/>
  <c r="I358" i="8"/>
  <c r="M371" i="8" l="1"/>
  <c r="K370" i="8" a="1"/>
  <c r="K370" i="8" s="1"/>
  <c r="H358" i="8"/>
  <c r="L366" i="8" s="1"/>
  <c r="I359" i="8"/>
  <c r="M372" i="8" l="1"/>
  <c r="K371" i="8" a="1"/>
  <c r="K371" i="8" s="1"/>
  <c r="H359" i="8"/>
  <c r="L367" i="8" s="1"/>
  <c r="I360" i="8"/>
  <c r="M373" i="8" l="1"/>
  <c r="K372" i="8" a="1"/>
  <c r="K372" i="8" s="1"/>
  <c r="H360" i="8"/>
  <c r="L368" i="8" s="1"/>
  <c r="I361" i="8"/>
  <c r="M374" i="8" l="1"/>
  <c r="K373" i="8" a="1"/>
  <c r="K373" i="8" s="1"/>
  <c r="H361" i="8"/>
  <c r="L369" i="8" s="1"/>
  <c r="I362" i="8"/>
  <c r="M375" i="8" l="1"/>
  <c r="K374" i="8" a="1"/>
  <c r="K374" i="8" s="1"/>
  <c r="H362" i="8"/>
  <c r="L370" i="8" s="1"/>
  <c r="I363" i="8"/>
  <c r="M376" i="8" l="1"/>
  <c r="K375" i="8" a="1"/>
  <c r="K375" i="8" s="1"/>
  <c r="H363" i="8"/>
  <c r="L371" i="8" s="1"/>
  <c r="I364" i="8"/>
  <c r="M377" i="8" l="1"/>
  <c r="K376" i="8" a="1"/>
  <c r="K376" i="8" s="1"/>
  <c r="H364" i="8"/>
  <c r="L372" i="8" s="1"/>
  <c r="I365" i="8"/>
  <c r="M378" i="8" l="1"/>
  <c r="K377" i="8" a="1"/>
  <c r="K377" i="8" s="1"/>
  <c r="H365" i="8"/>
  <c r="L373" i="8" s="1"/>
  <c r="I366" i="8"/>
  <c r="M379" i="8" l="1"/>
  <c r="K378" i="8" a="1"/>
  <c r="K378" i="8" s="1"/>
  <c r="H366" i="8"/>
  <c r="L374" i="8" s="1"/>
  <c r="I367" i="8"/>
  <c r="M380" i="8" l="1"/>
  <c r="K379" i="8" a="1"/>
  <c r="K379" i="8" s="1"/>
  <c r="H367" i="8"/>
  <c r="L375" i="8" s="1"/>
  <c r="I368" i="8"/>
  <c r="M381" i="8" l="1"/>
  <c r="K380" i="8" a="1"/>
  <c r="K380" i="8" s="1"/>
  <c r="H368" i="8"/>
  <c r="L376" i="8" s="1"/>
  <c r="I369" i="8"/>
  <c r="M382" i="8" l="1"/>
  <c r="K381" i="8" a="1"/>
  <c r="K381" i="8" s="1"/>
  <c r="H369" i="8"/>
  <c r="L377" i="8" s="1"/>
  <c r="I370" i="8"/>
  <c r="M383" i="8" l="1"/>
  <c r="K382" i="8" a="1"/>
  <c r="K382" i="8" s="1"/>
  <c r="H370" i="8"/>
  <c r="L378" i="8" s="1"/>
  <c r="I371" i="8"/>
  <c r="M384" i="8" l="1"/>
  <c r="K383" i="8" a="1"/>
  <c r="K383" i="8" s="1"/>
  <c r="H371" i="8"/>
  <c r="L379" i="8" s="1"/>
  <c r="I372" i="8"/>
  <c r="M385" i="8" l="1"/>
  <c r="K384" i="8" a="1"/>
  <c r="K384" i="8" s="1"/>
  <c r="H372" i="8"/>
  <c r="L380" i="8" s="1"/>
  <c r="I373" i="8"/>
  <c r="M386" i="8" l="1"/>
  <c r="K385" i="8" a="1"/>
  <c r="K385" i="8" s="1"/>
  <c r="H373" i="8"/>
  <c r="L381" i="8" s="1"/>
  <c r="I374" i="8"/>
  <c r="M387" i="8" l="1"/>
  <c r="K386" i="8" a="1"/>
  <c r="K386" i="8" s="1"/>
  <c r="H374" i="8"/>
  <c r="L382" i="8" s="1"/>
  <c r="I375" i="8"/>
  <c r="M388" i="8" l="1"/>
  <c r="K387" i="8" a="1"/>
  <c r="K387" i="8" s="1"/>
  <c r="H375" i="8"/>
  <c r="L383" i="8" s="1"/>
  <c r="I376" i="8"/>
  <c r="M389" i="8" l="1"/>
  <c r="K388" i="8" a="1"/>
  <c r="K388" i="8" s="1"/>
  <c r="H376" i="8"/>
  <c r="L384" i="8" s="1"/>
  <c r="I377" i="8"/>
  <c r="M390" i="8" l="1"/>
  <c r="K389" i="8" a="1"/>
  <c r="K389" i="8" s="1"/>
  <c r="H377" i="8"/>
  <c r="L385" i="8" s="1"/>
  <c r="I378" i="8"/>
  <c r="M391" i="8" l="1"/>
  <c r="K390" i="8" a="1"/>
  <c r="K390" i="8" s="1"/>
  <c r="H378" i="8"/>
  <c r="L386" i="8" s="1"/>
  <c r="I379" i="8"/>
  <c r="M392" i="8" l="1"/>
  <c r="K391" i="8" a="1"/>
  <c r="K391" i="8" s="1"/>
  <c r="H379" i="8"/>
  <c r="L387" i="8" s="1"/>
  <c r="I380" i="8"/>
  <c r="M393" i="8" l="1"/>
  <c r="K392" i="8" a="1"/>
  <c r="K392" i="8" s="1"/>
  <c r="H380" i="8"/>
  <c r="L388" i="8" s="1"/>
  <c r="I381" i="8"/>
  <c r="M394" i="8" l="1"/>
  <c r="K393" i="8" a="1"/>
  <c r="K393" i="8" s="1"/>
  <c r="H381" i="8"/>
  <c r="L389" i="8" s="1"/>
  <c r="I382" i="8"/>
  <c r="M395" i="8" l="1"/>
  <c r="K394" i="8" a="1"/>
  <c r="K394" i="8" s="1"/>
  <c r="H382" i="8"/>
  <c r="L390" i="8" s="1"/>
  <c r="I383" i="8"/>
  <c r="M396" i="8" l="1"/>
  <c r="K395" i="8" a="1"/>
  <c r="K395" i="8" s="1"/>
  <c r="H383" i="8"/>
  <c r="L391" i="8" s="1"/>
  <c r="I384" i="8"/>
  <c r="M397" i="8" l="1"/>
  <c r="K396" i="8" a="1"/>
  <c r="K396" i="8" s="1"/>
  <c r="H384" i="8"/>
  <c r="L392" i="8" s="1"/>
  <c r="I385" i="8"/>
  <c r="M398" i="8" l="1"/>
  <c r="K397" i="8" a="1"/>
  <c r="K397" i="8" s="1"/>
  <c r="H385" i="8"/>
  <c r="L393" i="8" s="1"/>
  <c r="I386" i="8"/>
  <c r="M399" i="8" l="1"/>
  <c r="K398" i="8" a="1"/>
  <c r="K398" i="8" s="1"/>
  <c r="H386" i="8"/>
  <c r="L394" i="8" s="1"/>
  <c r="I387" i="8"/>
  <c r="M400" i="8" l="1"/>
  <c r="K399" i="8" a="1"/>
  <c r="K399" i="8" s="1"/>
  <c r="H387" i="8"/>
  <c r="L395" i="8" s="1"/>
  <c r="I388" i="8"/>
  <c r="M401" i="8" l="1"/>
  <c r="K400" i="8" a="1"/>
  <c r="K400" i="8" s="1"/>
  <c r="H388" i="8"/>
  <c r="L396" i="8" s="1"/>
  <c r="I389" i="8"/>
  <c r="M402" i="8" l="1"/>
  <c r="K401" i="8" a="1"/>
  <c r="K401" i="8" s="1"/>
  <c r="H389" i="8"/>
  <c r="L397" i="8" s="1"/>
  <c r="I390" i="8"/>
  <c r="M403" i="8" l="1"/>
  <c r="K402" i="8" a="1"/>
  <c r="K402" i="8" s="1"/>
  <c r="H390" i="8"/>
  <c r="L398" i="8" s="1"/>
  <c r="I391" i="8"/>
  <c r="M404" i="8" l="1"/>
  <c r="K403" i="8" a="1"/>
  <c r="K403" i="8" s="1"/>
  <c r="H391" i="8"/>
  <c r="L399" i="8" s="1"/>
  <c r="I392" i="8"/>
  <c r="M405" i="8" l="1"/>
  <c r="K404" i="8" a="1"/>
  <c r="K404" i="8" s="1"/>
  <c r="H392" i="8"/>
  <c r="L400" i="8" s="1"/>
  <c r="I393" i="8"/>
  <c r="M406" i="8" l="1"/>
  <c r="K405" i="8" a="1"/>
  <c r="K405" i="8" s="1"/>
  <c r="H393" i="8"/>
  <c r="L401" i="8" s="1"/>
  <c r="I394" i="8"/>
  <c r="M407" i="8" l="1"/>
  <c r="K406" i="8" a="1"/>
  <c r="K406" i="8" s="1"/>
  <c r="H394" i="8"/>
  <c r="L402" i="8" s="1"/>
  <c r="I395" i="8"/>
  <c r="M408" i="8" l="1"/>
  <c r="K407" i="8" a="1"/>
  <c r="K407" i="8" s="1"/>
  <c r="H395" i="8"/>
  <c r="L403" i="8" s="1"/>
  <c r="I396" i="8"/>
  <c r="M409" i="8" l="1"/>
  <c r="K408" i="8" a="1"/>
  <c r="K408" i="8" s="1"/>
  <c r="H396" i="8"/>
  <c r="L404" i="8" s="1"/>
  <c r="I397" i="8"/>
  <c r="M410" i="8" l="1"/>
  <c r="K409" i="8" a="1"/>
  <c r="K409" i="8" s="1"/>
  <c r="H397" i="8"/>
  <c r="L405" i="8" s="1"/>
  <c r="I398" i="8"/>
  <c r="M411" i="8" l="1"/>
  <c r="K410" i="8" a="1"/>
  <c r="K410" i="8" s="1"/>
  <c r="H398" i="8"/>
  <c r="L406" i="8" s="1"/>
  <c r="I399" i="8"/>
  <c r="M412" i="8" l="1"/>
  <c r="K411" i="8" a="1"/>
  <c r="K411" i="8" s="1"/>
  <c r="H399" i="8"/>
  <c r="L407" i="8" s="1"/>
  <c r="I400" i="8"/>
  <c r="M413" i="8" l="1"/>
  <c r="K412" i="8" a="1"/>
  <c r="K412" i="8" s="1"/>
  <c r="H400" i="8"/>
  <c r="L408" i="8" s="1"/>
  <c r="I401" i="8"/>
  <c r="M414" i="8" l="1"/>
  <c r="K413" i="8" a="1"/>
  <c r="K413" i="8" s="1"/>
  <c r="H401" i="8"/>
  <c r="L409" i="8" s="1"/>
  <c r="I402" i="8"/>
  <c r="M415" i="8" l="1"/>
  <c r="K414" i="8" a="1"/>
  <c r="K414" i="8" s="1"/>
  <c r="H402" i="8"/>
  <c r="L410" i="8" s="1"/>
  <c r="I403" i="8"/>
  <c r="M416" i="8" l="1"/>
  <c r="K415" i="8" a="1"/>
  <c r="K415" i="8" s="1"/>
  <c r="H403" i="8"/>
  <c r="L411" i="8" s="1"/>
  <c r="I404" i="8"/>
  <c r="M417" i="8" l="1"/>
  <c r="K416" i="8" a="1"/>
  <c r="K416" i="8" s="1"/>
  <c r="H404" i="8"/>
  <c r="L412" i="8" s="1"/>
  <c r="I405" i="8"/>
  <c r="M418" i="8" l="1"/>
  <c r="K417" i="8" a="1"/>
  <c r="K417" i="8" s="1"/>
  <c r="H405" i="8"/>
  <c r="L413" i="8" s="1"/>
  <c r="I406" i="8"/>
  <c r="M419" i="8" l="1"/>
  <c r="K418" i="8" a="1"/>
  <c r="K418" i="8" s="1"/>
  <c r="H406" i="8"/>
  <c r="L414" i="8" s="1"/>
  <c r="I407" i="8"/>
  <c r="M420" i="8" l="1"/>
  <c r="K419" i="8" a="1"/>
  <c r="K419" i="8" s="1"/>
  <c r="H407" i="8"/>
  <c r="L415" i="8" s="1"/>
  <c r="I408" i="8"/>
  <c r="M421" i="8" l="1"/>
  <c r="K420" i="8" a="1"/>
  <c r="K420" i="8" s="1"/>
  <c r="H408" i="8"/>
  <c r="L416" i="8" s="1"/>
  <c r="I409" i="8"/>
  <c r="M422" i="8" l="1"/>
  <c r="K421" i="8" a="1"/>
  <c r="K421" i="8" s="1"/>
  <c r="H409" i="8"/>
  <c r="L417" i="8" s="1"/>
  <c r="I410" i="8"/>
  <c r="M423" i="8" l="1"/>
  <c r="K422" i="8" a="1"/>
  <c r="K422" i="8" s="1"/>
  <c r="H410" i="8"/>
  <c r="L418" i="8" s="1"/>
  <c r="I411" i="8"/>
  <c r="M424" i="8" l="1"/>
  <c r="K423" i="8" a="1"/>
  <c r="K423" i="8" s="1"/>
  <c r="H411" i="8"/>
  <c r="L419" i="8" s="1"/>
  <c r="I412" i="8"/>
  <c r="M425" i="8" l="1"/>
  <c r="K424" i="8" a="1"/>
  <c r="K424" i="8" s="1"/>
  <c r="H412" i="8"/>
  <c r="L420" i="8" s="1"/>
  <c r="I413" i="8"/>
  <c r="M426" i="8" l="1"/>
  <c r="K425" i="8" a="1"/>
  <c r="K425" i="8" s="1"/>
  <c r="H413" i="8"/>
  <c r="L421" i="8" s="1"/>
  <c r="I414" i="8"/>
  <c r="M427" i="8" l="1"/>
  <c r="K426" i="8" a="1"/>
  <c r="K426" i="8" s="1"/>
  <c r="H414" i="8"/>
  <c r="L422" i="8" s="1"/>
  <c r="I415" i="8"/>
  <c r="M428" i="8" l="1"/>
  <c r="K427" i="8" a="1"/>
  <c r="K427" i="8" s="1"/>
  <c r="H415" i="8"/>
  <c r="L423" i="8" s="1"/>
  <c r="I416" i="8"/>
  <c r="M429" i="8" l="1"/>
  <c r="K428" i="8" a="1"/>
  <c r="K428" i="8" s="1"/>
  <c r="H416" i="8"/>
  <c r="L424" i="8" s="1"/>
  <c r="I417" i="8"/>
  <c r="M430" i="8" l="1"/>
  <c r="K429" i="8" a="1"/>
  <c r="K429" i="8" s="1"/>
  <c r="H417" i="8"/>
  <c r="L425" i="8" s="1"/>
  <c r="I418" i="8"/>
  <c r="M431" i="8" l="1"/>
  <c r="K430" i="8" a="1"/>
  <c r="K430" i="8" s="1"/>
  <c r="H418" i="8"/>
  <c r="L426" i="8" s="1"/>
  <c r="I419" i="8"/>
  <c r="M432" i="8" l="1"/>
  <c r="K431" i="8" a="1"/>
  <c r="K431" i="8" s="1"/>
  <c r="H419" i="8"/>
  <c r="L427" i="8" s="1"/>
  <c r="I420" i="8"/>
  <c r="M433" i="8" l="1"/>
  <c r="K432" i="8" a="1"/>
  <c r="K432" i="8" s="1"/>
  <c r="H420" i="8"/>
  <c r="L428" i="8" s="1"/>
  <c r="I421" i="8"/>
  <c r="M434" i="8" l="1"/>
  <c r="K433" i="8" a="1"/>
  <c r="K433" i="8" s="1"/>
  <c r="H421" i="8"/>
  <c r="L429" i="8" s="1"/>
  <c r="I422" i="8"/>
  <c r="M435" i="8" l="1"/>
  <c r="K434" i="8" a="1"/>
  <c r="K434" i="8" s="1"/>
  <c r="H422" i="8"/>
  <c r="L430" i="8" s="1"/>
  <c r="I423" i="8"/>
  <c r="M436" i="8" l="1"/>
  <c r="K435" i="8" a="1"/>
  <c r="K435" i="8" s="1"/>
  <c r="H423" i="8"/>
  <c r="L431" i="8" s="1"/>
  <c r="I424" i="8"/>
  <c r="M437" i="8" l="1"/>
  <c r="K436" i="8" a="1"/>
  <c r="K436" i="8" s="1"/>
  <c r="H424" i="8"/>
  <c r="L432" i="8" s="1"/>
  <c r="I425" i="8"/>
  <c r="M438" i="8" l="1"/>
  <c r="K437" i="8" a="1"/>
  <c r="K437" i="8" s="1"/>
  <c r="H425" i="8"/>
  <c r="L433" i="8" s="1"/>
  <c r="I426" i="8"/>
  <c r="M439" i="8" l="1"/>
  <c r="K438" i="8" a="1"/>
  <c r="K438" i="8" s="1"/>
  <c r="H426" i="8"/>
  <c r="L434" i="8" s="1"/>
  <c r="I427" i="8"/>
  <c r="M440" i="8" l="1"/>
  <c r="K439" i="8" a="1"/>
  <c r="K439" i="8" s="1"/>
  <c r="H427" i="8"/>
  <c r="L435" i="8" s="1"/>
  <c r="I428" i="8"/>
  <c r="M441" i="8" l="1"/>
  <c r="K440" i="8" a="1"/>
  <c r="K440" i="8" s="1"/>
  <c r="H428" i="8"/>
  <c r="L436" i="8" s="1"/>
  <c r="I429" i="8"/>
  <c r="M442" i="8" l="1"/>
  <c r="K441" i="8" a="1"/>
  <c r="K441" i="8" s="1"/>
  <c r="I430" i="8"/>
  <c r="H429" i="8"/>
  <c r="L437" i="8" s="1"/>
  <c r="M443" i="8" l="1"/>
  <c r="K442" i="8" a="1"/>
  <c r="K442" i="8" s="1"/>
  <c r="I431" i="8"/>
  <c r="H430" i="8"/>
  <c r="L438" i="8" s="1"/>
  <c r="M444" i="8" l="1"/>
  <c r="K443" i="8" a="1"/>
  <c r="K443" i="8" s="1"/>
  <c r="I432" i="8"/>
  <c r="H431" i="8"/>
  <c r="L439" i="8" s="1"/>
  <c r="M445" i="8" l="1"/>
  <c r="K444" i="8" a="1"/>
  <c r="K444" i="8" s="1"/>
  <c r="I433" i="8"/>
  <c r="H432" i="8"/>
  <c r="L440" i="8" s="1"/>
  <c r="M446" i="8" l="1"/>
  <c r="K445" i="8" a="1"/>
  <c r="K445" i="8" s="1"/>
  <c r="I434" i="8"/>
  <c r="H433" i="8"/>
  <c r="L441" i="8" s="1"/>
  <c r="M447" i="8" l="1"/>
  <c r="K446" i="8" a="1"/>
  <c r="K446" i="8" s="1"/>
  <c r="I435" i="8"/>
  <c r="H434" i="8"/>
  <c r="L442" i="8" s="1"/>
  <c r="M448" i="8" l="1"/>
  <c r="K447" i="8" a="1"/>
  <c r="K447" i="8" s="1"/>
  <c r="I436" i="8"/>
  <c r="H435" i="8"/>
  <c r="L443" i="8" s="1"/>
  <c r="M449" i="8" l="1"/>
  <c r="K448" i="8" a="1"/>
  <c r="K448" i="8" s="1"/>
  <c r="I437" i="8"/>
  <c r="H436" i="8"/>
  <c r="L444" i="8" s="1"/>
  <c r="M450" i="8" l="1"/>
  <c r="K449" i="8" a="1"/>
  <c r="K449" i="8" s="1"/>
  <c r="I438" i="8"/>
  <c r="H437" i="8"/>
  <c r="L445" i="8" s="1"/>
  <c r="M451" i="8" l="1"/>
  <c r="K450" i="8" a="1"/>
  <c r="K450" i="8" s="1"/>
  <c r="I439" i="8"/>
  <c r="H438" i="8"/>
  <c r="L446" i="8" s="1"/>
  <c r="M452" i="8" l="1"/>
  <c r="K451" i="8" a="1"/>
  <c r="K451" i="8" s="1"/>
  <c r="I440" i="8"/>
  <c r="H439" i="8"/>
  <c r="L447" i="8" s="1"/>
  <c r="M453" i="8" l="1"/>
  <c r="K452" i="8" a="1"/>
  <c r="K452" i="8" s="1"/>
  <c r="I441" i="8"/>
  <c r="H440" i="8"/>
  <c r="L448" i="8" s="1"/>
  <c r="M454" i="8" l="1"/>
  <c r="K453" i="8" a="1"/>
  <c r="K453" i="8" s="1"/>
  <c r="I442" i="8"/>
  <c r="H441" i="8"/>
  <c r="L449" i="8" s="1"/>
  <c r="M455" i="8" l="1"/>
  <c r="K454" i="8" a="1"/>
  <c r="K454" i="8" s="1"/>
  <c r="I443" i="8"/>
  <c r="H442" i="8"/>
  <c r="L450" i="8" s="1"/>
  <c r="M456" i="8" l="1"/>
  <c r="K455" i="8" a="1"/>
  <c r="K455" i="8" s="1"/>
  <c r="I444" i="8"/>
  <c r="H443" i="8"/>
  <c r="L451" i="8" s="1"/>
  <c r="M457" i="8" l="1"/>
  <c r="K456" i="8" a="1"/>
  <c r="K456" i="8" s="1"/>
  <c r="I445" i="8"/>
  <c r="H444" i="8"/>
  <c r="L452" i="8" s="1"/>
  <c r="M458" i="8" l="1"/>
  <c r="K457" i="8" a="1"/>
  <c r="K457" i="8" s="1"/>
  <c r="I446" i="8"/>
  <c r="H445" i="8"/>
  <c r="L453" i="8" s="1"/>
  <c r="M459" i="8" l="1"/>
  <c r="K458" i="8" a="1"/>
  <c r="K458" i="8" s="1"/>
  <c r="I447" i="8"/>
  <c r="H446" i="8"/>
  <c r="L454" i="8" s="1"/>
  <c r="M460" i="8" l="1"/>
  <c r="K459" i="8" a="1"/>
  <c r="K459" i="8" s="1"/>
  <c r="I448" i="8"/>
  <c r="H447" i="8"/>
  <c r="L455" i="8" s="1"/>
  <c r="M461" i="8" l="1"/>
  <c r="K460" i="8" a="1"/>
  <c r="K460" i="8" s="1"/>
  <c r="I449" i="8"/>
  <c r="H448" i="8"/>
  <c r="L456" i="8" s="1"/>
  <c r="M462" i="8" l="1"/>
  <c r="K461" i="8" a="1"/>
  <c r="K461" i="8" s="1"/>
  <c r="I450" i="8"/>
  <c r="H449" i="8"/>
  <c r="L457" i="8" s="1"/>
  <c r="M463" i="8" l="1"/>
  <c r="K462" i="8" a="1"/>
  <c r="K462" i="8" s="1"/>
  <c r="I451" i="8"/>
  <c r="H450" i="8"/>
  <c r="L458" i="8" s="1"/>
  <c r="M464" i="8" l="1"/>
  <c r="K463" i="8" a="1"/>
  <c r="K463" i="8" s="1"/>
  <c r="I452" i="8"/>
  <c r="H451" i="8"/>
  <c r="L459" i="8" s="1"/>
  <c r="M465" i="8" l="1"/>
  <c r="K464" i="8" a="1"/>
  <c r="K464" i="8" s="1"/>
  <c r="I453" i="8"/>
  <c r="H452" i="8"/>
  <c r="L460" i="8" s="1"/>
  <c r="M466" i="8" l="1"/>
  <c r="K465" i="8" a="1"/>
  <c r="K465" i="8" s="1"/>
  <c r="I454" i="8"/>
  <c r="H453" i="8"/>
  <c r="L461" i="8" s="1"/>
  <c r="M467" i="8" l="1"/>
  <c r="K466" i="8" a="1"/>
  <c r="K466" i="8" s="1"/>
  <c r="I455" i="8"/>
  <c r="H454" i="8"/>
  <c r="L462" i="8" s="1"/>
  <c r="M468" i="8" l="1"/>
  <c r="K467" i="8" a="1"/>
  <c r="K467" i="8" s="1"/>
  <c r="I456" i="8"/>
  <c r="H455" i="8"/>
  <c r="L463" i="8" s="1"/>
  <c r="M469" i="8" l="1"/>
  <c r="K468" i="8" a="1"/>
  <c r="K468" i="8" s="1"/>
  <c r="I457" i="8"/>
  <c r="H456" i="8"/>
  <c r="L464" i="8" s="1"/>
  <c r="M470" i="8" l="1"/>
  <c r="K469" i="8" a="1"/>
  <c r="K469" i="8" s="1"/>
  <c r="I458" i="8"/>
  <c r="H457" i="8"/>
  <c r="L465" i="8" s="1"/>
  <c r="M471" i="8" l="1"/>
  <c r="K470" i="8" a="1"/>
  <c r="K470" i="8" s="1"/>
  <c r="I459" i="8"/>
  <c r="H458" i="8"/>
  <c r="L466" i="8" s="1"/>
  <c r="M472" i="8" l="1"/>
  <c r="K471" i="8" a="1"/>
  <c r="K471" i="8" s="1"/>
  <c r="I460" i="8"/>
  <c r="H459" i="8"/>
  <c r="L467" i="8" s="1"/>
  <c r="M473" i="8" l="1"/>
  <c r="K472" i="8" a="1"/>
  <c r="K472" i="8" s="1"/>
  <c r="I461" i="8"/>
  <c r="H460" i="8"/>
  <c r="L468" i="8" s="1"/>
  <c r="M474" i="8" l="1"/>
  <c r="K473" i="8" a="1"/>
  <c r="K473" i="8" s="1"/>
  <c r="I462" i="8"/>
  <c r="H461" i="8"/>
  <c r="L469" i="8" s="1"/>
  <c r="M475" i="8" l="1"/>
  <c r="K474" i="8" a="1"/>
  <c r="K474" i="8" s="1"/>
  <c r="I463" i="8"/>
  <c r="H462" i="8"/>
  <c r="L470" i="8" s="1"/>
  <c r="M476" i="8" l="1"/>
  <c r="K475" i="8" a="1"/>
  <c r="K475" i="8" s="1"/>
  <c r="I464" i="8"/>
  <c r="H463" i="8"/>
  <c r="L471" i="8" s="1"/>
  <c r="M477" i="8" l="1"/>
  <c r="K476" i="8" a="1"/>
  <c r="K476" i="8" s="1"/>
  <c r="I465" i="8"/>
  <c r="H464" i="8"/>
  <c r="L472" i="8" s="1"/>
  <c r="M478" i="8" l="1"/>
  <c r="K477" i="8" a="1"/>
  <c r="K477" i="8" s="1"/>
  <c r="I466" i="8"/>
  <c r="H465" i="8"/>
  <c r="L473" i="8" s="1"/>
  <c r="M479" i="8" l="1"/>
  <c r="K478" i="8" a="1"/>
  <c r="K478" i="8" s="1"/>
  <c r="I467" i="8"/>
  <c r="H466" i="8"/>
  <c r="L474" i="8" s="1"/>
  <c r="M480" i="8" l="1"/>
  <c r="K479" i="8" a="1"/>
  <c r="K479" i="8" s="1"/>
  <c r="I468" i="8"/>
  <c r="H467" i="8"/>
  <c r="L475" i="8" s="1"/>
  <c r="M481" i="8" l="1"/>
  <c r="K480" i="8" a="1"/>
  <c r="K480" i="8" s="1"/>
  <c r="I469" i="8"/>
  <c r="H468" i="8"/>
  <c r="L476" i="8" s="1"/>
  <c r="M482" i="8" l="1"/>
  <c r="K481" i="8" a="1"/>
  <c r="K481" i="8" s="1"/>
  <c r="I470" i="8"/>
  <c r="H469" i="8"/>
  <c r="L477" i="8" s="1"/>
  <c r="M483" i="8" l="1"/>
  <c r="K482" i="8" a="1"/>
  <c r="K482" i="8" s="1"/>
  <c r="I471" i="8"/>
  <c r="H470" i="8"/>
  <c r="L478" i="8" s="1"/>
  <c r="M484" i="8" l="1"/>
  <c r="K483" i="8" a="1"/>
  <c r="K483" i="8" s="1"/>
  <c r="I472" i="8"/>
  <c r="H471" i="8"/>
  <c r="L479" i="8" s="1"/>
  <c r="M485" i="8" l="1"/>
  <c r="K484" i="8" a="1"/>
  <c r="K484" i="8" s="1"/>
  <c r="I473" i="8"/>
  <c r="H472" i="8"/>
  <c r="L480" i="8" s="1"/>
  <c r="M486" i="8" l="1"/>
  <c r="K485" i="8" a="1"/>
  <c r="K485" i="8" s="1"/>
  <c r="I474" i="8"/>
  <c r="H473" i="8"/>
  <c r="L481" i="8" s="1"/>
  <c r="M487" i="8" l="1"/>
  <c r="K486" i="8" a="1"/>
  <c r="K486" i="8" s="1"/>
  <c r="I475" i="8"/>
  <c r="H474" i="8"/>
  <c r="L482" i="8" s="1"/>
  <c r="M488" i="8" l="1"/>
  <c r="K487" i="8" a="1"/>
  <c r="K487" i="8" s="1"/>
  <c r="I476" i="8"/>
  <c r="H475" i="8"/>
  <c r="L483" i="8" s="1"/>
  <c r="M489" i="8" l="1"/>
  <c r="K488" i="8" a="1"/>
  <c r="K488" i="8" s="1"/>
  <c r="I477" i="8"/>
  <c r="H476" i="8"/>
  <c r="L484" i="8" s="1"/>
  <c r="M490" i="8" l="1"/>
  <c r="K489" i="8" a="1"/>
  <c r="K489" i="8" s="1"/>
  <c r="I478" i="8"/>
  <c r="H477" i="8"/>
  <c r="L485" i="8" s="1"/>
  <c r="M491" i="8" l="1"/>
  <c r="K490" i="8" a="1"/>
  <c r="K490" i="8" s="1"/>
  <c r="I479" i="8"/>
  <c r="H478" i="8"/>
  <c r="L486" i="8" s="1"/>
  <c r="M492" i="8" l="1"/>
  <c r="K491" i="8" a="1"/>
  <c r="K491" i="8" s="1"/>
  <c r="I480" i="8"/>
  <c r="H479" i="8"/>
  <c r="L487" i="8" s="1"/>
  <c r="M493" i="8" l="1"/>
  <c r="K492" i="8" a="1"/>
  <c r="K492" i="8" s="1"/>
  <c r="I481" i="8"/>
  <c r="H480" i="8"/>
  <c r="L488" i="8" s="1"/>
  <c r="M494" i="8" l="1"/>
  <c r="K493" i="8" a="1"/>
  <c r="K493" i="8" s="1"/>
  <c r="I482" i="8"/>
  <c r="H481" i="8"/>
  <c r="L489" i="8" s="1"/>
  <c r="M495" i="8" l="1"/>
  <c r="K494" i="8" a="1"/>
  <c r="K494" i="8" s="1"/>
  <c r="I483" i="8"/>
  <c r="H482" i="8"/>
  <c r="L490" i="8" s="1"/>
  <c r="M496" i="8" l="1"/>
  <c r="K495" i="8" a="1"/>
  <c r="K495" i="8" s="1"/>
  <c r="I484" i="8"/>
  <c r="H483" i="8"/>
  <c r="L491" i="8" s="1"/>
  <c r="M497" i="8" l="1"/>
  <c r="K496" i="8" a="1"/>
  <c r="K496" i="8" s="1"/>
  <c r="H484" i="8"/>
  <c r="L492" i="8" s="1"/>
  <c r="I485" i="8"/>
  <c r="M498" i="8" l="1"/>
  <c r="K497" i="8" a="1"/>
  <c r="K497" i="8" s="1"/>
  <c r="H485" i="8"/>
  <c r="L493" i="8" s="1"/>
  <c r="I486" i="8"/>
  <c r="M499" i="8" l="1"/>
  <c r="K498" i="8" a="1"/>
  <c r="K498" i="8" s="1"/>
  <c r="H486" i="8"/>
  <c r="L494" i="8" s="1"/>
  <c r="I487" i="8"/>
  <c r="M500" i="8" l="1"/>
  <c r="K499" i="8" a="1"/>
  <c r="K499" i="8" s="1"/>
  <c r="H487" i="8"/>
  <c r="L495" i="8" s="1"/>
  <c r="I488" i="8"/>
  <c r="M501" i="8" l="1"/>
  <c r="K500" i="8" a="1"/>
  <c r="K500" i="8" s="1"/>
  <c r="H488" i="8"/>
  <c r="L496" i="8" s="1"/>
  <c r="I489" i="8"/>
  <c r="M502" i="8" l="1"/>
  <c r="K501" i="8" a="1"/>
  <c r="K501" i="8" s="1"/>
  <c r="H489" i="8"/>
  <c r="L497" i="8" s="1"/>
  <c r="I490" i="8"/>
  <c r="M503" i="8" l="1"/>
  <c r="K502" i="8" a="1"/>
  <c r="K502" i="8" s="1"/>
  <c r="H490" i="8"/>
  <c r="L498" i="8" s="1"/>
  <c r="I491" i="8"/>
  <c r="M504" i="8" l="1"/>
  <c r="K503" i="8" a="1"/>
  <c r="K503" i="8" s="1"/>
  <c r="H491" i="8"/>
  <c r="L499" i="8" s="1"/>
  <c r="I492" i="8"/>
  <c r="M505" i="8" l="1"/>
  <c r="K504" i="8" a="1"/>
  <c r="K504" i="8" s="1"/>
  <c r="H492" i="8"/>
  <c r="L500" i="8" s="1"/>
  <c r="I493" i="8"/>
  <c r="M506" i="8" l="1"/>
  <c r="K505" i="8" a="1"/>
  <c r="K505" i="8" s="1"/>
  <c r="H493" i="8"/>
  <c r="L501" i="8" s="1"/>
  <c r="I494" i="8"/>
  <c r="M507" i="8" l="1"/>
  <c r="K506" i="8" a="1"/>
  <c r="K506" i="8" s="1"/>
  <c r="H494" i="8"/>
  <c r="L502" i="8" s="1"/>
  <c r="I495" i="8"/>
  <c r="M508" i="8" l="1"/>
  <c r="K507" i="8" a="1"/>
  <c r="K507" i="8" s="1"/>
  <c r="H495" i="8"/>
  <c r="L503" i="8" s="1"/>
  <c r="I496" i="8"/>
  <c r="M509" i="8" l="1"/>
  <c r="K508" i="8" a="1"/>
  <c r="K508" i="8" s="1"/>
  <c r="H496" i="8"/>
  <c r="L504" i="8" s="1"/>
  <c r="I497" i="8"/>
  <c r="M510" i="8" l="1"/>
  <c r="K509" i="8" a="1"/>
  <c r="K509" i="8" s="1"/>
  <c r="H497" i="8"/>
  <c r="L505" i="8" s="1"/>
  <c r="I498" i="8"/>
  <c r="M511" i="8" l="1"/>
  <c r="K510" i="8" a="1"/>
  <c r="K510" i="8" s="1"/>
  <c r="H498" i="8"/>
  <c r="L506" i="8" s="1"/>
  <c r="I499" i="8"/>
  <c r="M512" i="8" l="1"/>
  <c r="K511" i="8" a="1"/>
  <c r="K511" i="8" s="1"/>
  <c r="H499" i="8"/>
  <c r="L507" i="8" s="1"/>
  <c r="I500" i="8"/>
  <c r="M513" i="8" l="1"/>
  <c r="K512" i="8" a="1"/>
  <c r="K512" i="8" s="1"/>
  <c r="H500" i="8"/>
  <c r="L508" i="8" s="1"/>
  <c r="I501" i="8"/>
  <c r="M514" i="8" l="1"/>
  <c r="K513" i="8" a="1"/>
  <c r="K513" i="8" s="1"/>
  <c r="H501" i="8"/>
  <c r="L509" i="8" s="1"/>
  <c r="I502" i="8"/>
  <c r="M515" i="8" l="1"/>
  <c r="K514" i="8" a="1"/>
  <c r="K514" i="8" s="1"/>
  <c r="H502" i="8"/>
  <c r="L510" i="8" s="1"/>
  <c r="I503" i="8"/>
  <c r="M516" i="8" l="1"/>
  <c r="K515" i="8" a="1"/>
  <c r="K515" i="8" s="1"/>
  <c r="H503" i="8"/>
  <c r="L511" i="8" s="1"/>
  <c r="I504" i="8"/>
  <c r="M517" i="8" l="1"/>
  <c r="K516" i="8" a="1"/>
  <c r="K516" i="8" s="1"/>
  <c r="H504" i="8"/>
  <c r="L512" i="8" s="1"/>
  <c r="I505" i="8"/>
  <c r="M518" i="8" l="1"/>
  <c r="K517" i="8" a="1"/>
  <c r="K517" i="8" s="1"/>
  <c r="H505" i="8"/>
  <c r="L513" i="8" s="1"/>
  <c r="I506" i="8"/>
  <c r="M519" i="8" l="1"/>
  <c r="K518" i="8" a="1"/>
  <c r="K518" i="8" s="1"/>
  <c r="H506" i="8"/>
  <c r="L514" i="8" s="1"/>
  <c r="I507" i="8"/>
  <c r="M520" i="8" l="1"/>
  <c r="K519" i="8" a="1"/>
  <c r="K519" i="8" s="1"/>
  <c r="H507" i="8"/>
  <c r="L515" i="8" s="1"/>
  <c r="I508" i="8"/>
  <c r="M521" i="8" l="1"/>
  <c r="K520" i="8" a="1"/>
  <c r="K520" i="8" s="1"/>
  <c r="H508" i="8"/>
  <c r="L516" i="8" s="1"/>
  <c r="I509" i="8"/>
  <c r="M522" i="8" l="1"/>
  <c r="K521" i="8" a="1"/>
  <c r="K521" i="8" s="1"/>
  <c r="H509" i="8"/>
  <c r="L517" i="8" s="1"/>
  <c r="I510" i="8"/>
  <c r="M523" i="8" l="1"/>
  <c r="K522" i="8" a="1"/>
  <c r="K522" i="8" s="1"/>
  <c r="H510" i="8"/>
  <c r="L518" i="8" s="1"/>
  <c r="I511" i="8"/>
  <c r="M524" i="8" l="1"/>
  <c r="K523" i="8" a="1"/>
  <c r="K523" i="8" s="1"/>
  <c r="H511" i="8"/>
  <c r="L519" i="8" s="1"/>
  <c r="I512" i="8"/>
  <c r="M525" i="8" l="1"/>
  <c r="K524" i="8" a="1"/>
  <c r="K524" i="8" s="1"/>
  <c r="H512" i="8"/>
  <c r="L520" i="8" s="1"/>
  <c r="I513" i="8"/>
  <c r="M526" i="8" l="1"/>
  <c r="K525" i="8" a="1"/>
  <c r="K525" i="8" s="1"/>
  <c r="H513" i="8"/>
  <c r="L521" i="8" s="1"/>
  <c r="I514" i="8"/>
  <c r="M527" i="8" l="1"/>
  <c r="K526" i="8" a="1"/>
  <c r="K526" i="8" s="1"/>
  <c r="H514" i="8"/>
  <c r="L522" i="8" s="1"/>
  <c r="I515" i="8"/>
  <c r="M528" i="8" l="1"/>
  <c r="K527" i="8" a="1"/>
  <c r="K527" i="8" s="1"/>
  <c r="H515" i="8"/>
  <c r="L523" i="8" s="1"/>
  <c r="I516" i="8"/>
  <c r="M529" i="8" l="1"/>
  <c r="K528" i="8" a="1"/>
  <c r="K528" i="8" s="1"/>
  <c r="H516" i="8"/>
  <c r="L524" i="8" s="1"/>
  <c r="I517" i="8"/>
  <c r="M530" i="8" l="1"/>
  <c r="K529" i="8" a="1"/>
  <c r="K529" i="8" s="1"/>
  <c r="H517" i="8"/>
  <c r="L525" i="8" s="1"/>
  <c r="I518" i="8"/>
  <c r="M531" i="8" l="1"/>
  <c r="K530" i="8" a="1"/>
  <c r="K530" i="8" s="1"/>
  <c r="H518" i="8"/>
  <c r="L526" i="8" s="1"/>
  <c r="I519" i="8"/>
  <c r="M532" i="8" l="1"/>
  <c r="K531" i="8" a="1"/>
  <c r="K531" i="8" s="1"/>
  <c r="H519" i="8"/>
  <c r="L527" i="8" s="1"/>
  <c r="I520" i="8"/>
  <c r="M533" i="8" l="1"/>
  <c r="K532" i="8" a="1"/>
  <c r="K532" i="8" s="1"/>
  <c r="H520" i="8"/>
  <c r="L528" i="8" s="1"/>
  <c r="I521" i="8"/>
  <c r="M534" i="8" l="1"/>
  <c r="K533" i="8" a="1"/>
  <c r="K533" i="8" s="1"/>
  <c r="H521" i="8"/>
  <c r="L529" i="8" s="1"/>
  <c r="I522" i="8"/>
  <c r="M535" i="8" l="1"/>
  <c r="K534" i="8" a="1"/>
  <c r="K534" i="8" s="1"/>
  <c r="H522" i="8"/>
  <c r="L530" i="8" s="1"/>
  <c r="I523" i="8"/>
  <c r="M536" i="8" l="1"/>
  <c r="K535" i="8" a="1"/>
  <c r="K535" i="8" s="1"/>
  <c r="H523" i="8"/>
  <c r="L531" i="8" s="1"/>
  <c r="I524" i="8"/>
  <c r="M537" i="8" l="1"/>
  <c r="K536" i="8" a="1"/>
  <c r="K536" i="8" s="1"/>
  <c r="H524" i="8"/>
  <c r="L532" i="8" s="1"/>
  <c r="I525" i="8"/>
  <c r="M538" i="8" l="1"/>
  <c r="K537" i="8" a="1"/>
  <c r="K537" i="8" s="1"/>
  <c r="H525" i="8"/>
  <c r="L533" i="8" s="1"/>
  <c r="I526" i="8"/>
  <c r="M539" i="8" l="1"/>
  <c r="K538" i="8" a="1"/>
  <c r="K538" i="8" s="1"/>
  <c r="H526" i="8"/>
  <c r="L534" i="8" s="1"/>
  <c r="I527" i="8"/>
  <c r="M540" i="8" l="1"/>
  <c r="K539" i="8" a="1"/>
  <c r="K539" i="8" s="1"/>
  <c r="H527" i="8"/>
  <c r="L535" i="8" s="1"/>
  <c r="I528" i="8"/>
  <c r="M541" i="8" l="1"/>
  <c r="K540" i="8" a="1"/>
  <c r="K540" i="8" s="1"/>
  <c r="H528" i="8"/>
  <c r="L536" i="8" s="1"/>
  <c r="I529" i="8"/>
  <c r="M542" i="8" l="1"/>
  <c r="K541" i="8" a="1"/>
  <c r="K541" i="8" s="1"/>
  <c r="H529" i="8"/>
  <c r="L537" i="8" s="1"/>
  <c r="I530" i="8"/>
  <c r="M543" i="8" l="1"/>
  <c r="K542" i="8" a="1"/>
  <c r="K542" i="8" s="1"/>
  <c r="H530" i="8"/>
  <c r="L538" i="8" s="1"/>
  <c r="I531" i="8"/>
  <c r="M544" i="8" l="1"/>
  <c r="K543" i="8" a="1"/>
  <c r="K543" i="8" s="1"/>
  <c r="H531" i="8"/>
  <c r="L539" i="8" s="1"/>
  <c r="I532" i="8"/>
  <c r="M545" i="8" l="1"/>
  <c r="K544" i="8" a="1"/>
  <c r="K544" i="8" s="1"/>
  <c r="H532" i="8"/>
  <c r="L540" i="8" s="1"/>
  <c r="I533" i="8"/>
  <c r="M546" i="8" l="1"/>
  <c r="K545" i="8" a="1"/>
  <c r="K545" i="8" s="1"/>
  <c r="H533" i="8"/>
  <c r="L541" i="8" s="1"/>
  <c r="I534" i="8"/>
  <c r="M547" i="8" l="1"/>
  <c r="K546" i="8" a="1"/>
  <c r="K546" i="8" s="1"/>
  <c r="H534" i="8"/>
  <c r="L542" i="8" s="1"/>
  <c r="I535" i="8"/>
  <c r="M548" i="8" l="1"/>
  <c r="K547" i="8" a="1"/>
  <c r="K547" i="8" s="1"/>
  <c r="H535" i="8"/>
  <c r="L543" i="8" s="1"/>
  <c r="I536" i="8"/>
  <c r="M549" i="8" l="1"/>
  <c r="K548" i="8" a="1"/>
  <c r="K548" i="8" s="1"/>
  <c r="H536" i="8"/>
  <c r="L544" i="8" s="1"/>
  <c r="I537" i="8"/>
  <c r="M550" i="8" l="1"/>
  <c r="K549" i="8" a="1"/>
  <c r="K549" i="8" s="1"/>
  <c r="H537" i="8"/>
  <c r="L545" i="8" s="1"/>
  <c r="I538" i="8"/>
  <c r="M551" i="8" l="1"/>
  <c r="K550" i="8" a="1"/>
  <c r="K550" i="8" s="1"/>
  <c r="H538" i="8"/>
  <c r="L546" i="8" s="1"/>
  <c r="I539" i="8"/>
  <c r="M552" i="8" l="1"/>
  <c r="K551" i="8" a="1"/>
  <c r="K551" i="8" s="1"/>
  <c r="H539" i="8"/>
  <c r="L547" i="8" s="1"/>
  <c r="I540" i="8"/>
  <c r="M553" i="8" l="1"/>
  <c r="K552" i="8" a="1"/>
  <c r="K552" i="8" s="1"/>
  <c r="H540" i="8"/>
  <c r="L548" i="8" s="1"/>
  <c r="I541" i="8"/>
  <c r="M554" i="8" l="1"/>
  <c r="K553" i="8" a="1"/>
  <c r="K553" i="8" s="1"/>
  <c r="H541" i="8"/>
  <c r="L549" i="8" s="1"/>
  <c r="I542" i="8"/>
  <c r="M555" i="8" l="1"/>
  <c r="K554" i="8" a="1"/>
  <c r="K554" i="8" s="1"/>
  <c r="H542" i="8"/>
  <c r="L550" i="8" s="1"/>
  <c r="I543" i="8"/>
  <c r="M556" i="8" l="1"/>
  <c r="K555" i="8" a="1"/>
  <c r="K555" i="8" s="1"/>
  <c r="H543" i="8"/>
  <c r="L551" i="8" s="1"/>
  <c r="I544" i="8"/>
  <c r="M557" i="8" l="1"/>
  <c r="K556" i="8" a="1"/>
  <c r="K556" i="8" s="1"/>
  <c r="H544" i="8"/>
  <c r="L552" i="8" s="1"/>
  <c r="I545" i="8"/>
  <c r="M558" i="8" l="1"/>
  <c r="K557" i="8" a="1"/>
  <c r="K557" i="8" s="1"/>
  <c r="H545" i="8"/>
  <c r="L553" i="8" s="1"/>
  <c r="I546" i="8"/>
  <c r="M559" i="8" l="1"/>
  <c r="K558" i="8" a="1"/>
  <c r="K558" i="8" s="1"/>
  <c r="H546" i="8"/>
  <c r="L554" i="8" s="1"/>
  <c r="I547" i="8"/>
  <c r="M560" i="8" l="1"/>
  <c r="K559" i="8" a="1"/>
  <c r="K559" i="8" s="1"/>
  <c r="H547" i="8"/>
  <c r="L555" i="8" s="1"/>
  <c r="I548" i="8"/>
  <c r="M561" i="8" l="1"/>
  <c r="K560" i="8" a="1"/>
  <c r="K560" i="8" s="1"/>
  <c r="H548" i="8"/>
  <c r="L556" i="8" s="1"/>
  <c r="I549" i="8"/>
  <c r="M562" i="8" l="1"/>
  <c r="K561" i="8" a="1"/>
  <c r="K561" i="8" s="1"/>
  <c r="H549" i="8"/>
  <c r="L557" i="8" s="1"/>
  <c r="I550" i="8"/>
  <c r="M563" i="8" l="1"/>
  <c r="K562" i="8" a="1"/>
  <c r="K562" i="8" s="1"/>
  <c r="H550" i="8"/>
  <c r="L558" i="8" s="1"/>
  <c r="I551" i="8"/>
  <c r="M564" i="8" l="1"/>
  <c r="K563" i="8" a="1"/>
  <c r="K563" i="8" s="1"/>
  <c r="H551" i="8"/>
  <c r="L559" i="8" s="1"/>
  <c r="I552" i="8"/>
  <c r="M565" i="8" l="1"/>
  <c r="K564" i="8" a="1"/>
  <c r="K564" i="8" s="1"/>
  <c r="H552" i="8"/>
  <c r="L560" i="8" s="1"/>
  <c r="I553" i="8"/>
  <c r="M566" i="8" l="1"/>
  <c r="K565" i="8" a="1"/>
  <c r="K565" i="8" s="1"/>
  <c r="H553" i="8"/>
  <c r="L561" i="8" s="1"/>
  <c r="I554" i="8"/>
  <c r="M567" i="8" l="1"/>
  <c r="K566" i="8" a="1"/>
  <c r="K566" i="8" s="1"/>
  <c r="H554" i="8"/>
  <c r="L562" i="8" s="1"/>
  <c r="I555" i="8"/>
  <c r="M568" i="8" l="1"/>
  <c r="K567" i="8" a="1"/>
  <c r="K567" i="8" s="1"/>
  <c r="H555" i="8"/>
  <c r="L563" i="8" s="1"/>
  <c r="I556" i="8"/>
  <c r="M569" i="8" l="1"/>
  <c r="K568" i="8" a="1"/>
  <c r="K568" i="8" s="1"/>
  <c r="H556" i="8"/>
  <c r="L564" i="8" s="1"/>
  <c r="I557" i="8"/>
  <c r="M570" i="8" l="1"/>
  <c r="K569" i="8" a="1"/>
  <c r="K569" i="8" s="1"/>
  <c r="H557" i="8"/>
  <c r="L565" i="8" s="1"/>
  <c r="I558" i="8"/>
  <c r="M571" i="8" l="1"/>
  <c r="K570" i="8" a="1"/>
  <c r="K570" i="8" s="1"/>
  <c r="H558" i="8"/>
  <c r="L566" i="8" s="1"/>
  <c r="I559" i="8"/>
  <c r="M572" i="8" l="1"/>
  <c r="K571" i="8" a="1"/>
  <c r="K571" i="8" s="1"/>
  <c r="H559" i="8"/>
  <c r="L567" i="8" s="1"/>
  <c r="I560" i="8"/>
  <c r="M573" i="8" l="1"/>
  <c r="K572" i="8" a="1"/>
  <c r="K572" i="8" s="1"/>
  <c r="H560" i="8"/>
  <c r="L568" i="8" s="1"/>
  <c r="I561" i="8"/>
  <c r="M574" i="8" l="1"/>
  <c r="K573" i="8" a="1"/>
  <c r="K573" i="8" s="1"/>
  <c r="H561" i="8"/>
  <c r="L569" i="8" s="1"/>
  <c r="I562" i="8"/>
  <c r="M575" i="8" l="1"/>
  <c r="K574" i="8" a="1"/>
  <c r="K574" i="8" s="1"/>
  <c r="H562" i="8"/>
  <c r="L570" i="8" s="1"/>
  <c r="I563" i="8"/>
  <c r="M576" i="8" l="1"/>
  <c r="K575" i="8" a="1"/>
  <c r="K575" i="8" s="1"/>
  <c r="H563" i="8"/>
  <c r="L571" i="8" s="1"/>
  <c r="I564" i="8"/>
  <c r="M577" i="8" l="1"/>
  <c r="K576" i="8" a="1"/>
  <c r="K576" i="8" s="1"/>
  <c r="H564" i="8"/>
  <c r="L572" i="8" s="1"/>
  <c r="I565" i="8"/>
  <c r="M578" i="8" l="1"/>
  <c r="K577" i="8" a="1"/>
  <c r="K577" i="8" s="1"/>
  <c r="H565" i="8"/>
  <c r="L573" i="8" s="1"/>
  <c r="I566" i="8"/>
  <c r="M579" i="8" l="1"/>
  <c r="K578" i="8" a="1"/>
  <c r="K578" i="8" s="1"/>
  <c r="H566" i="8"/>
  <c r="L574" i="8" s="1"/>
  <c r="I567" i="8"/>
  <c r="M580" i="8" l="1"/>
  <c r="K579" i="8" a="1"/>
  <c r="K579" i="8" s="1"/>
  <c r="H567" i="8"/>
  <c r="L575" i="8" s="1"/>
  <c r="I568" i="8"/>
  <c r="M581" i="8" l="1"/>
  <c r="K580" i="8" a="1"/>
  <c r="K580" i="8" s="1"/>
  <c r="H568" i="8"/>
  <c r="L576" i="8" s="1"/>
  <c r="I569" i="8"/>
  <c r="M582" i="8" l="1"/>
  <c r="K581" i="8" a="1"/>
  <c r="K581" i="8" s="1"/>
  <c r="H569" i="8"/>
  <c r="L577" i="8" s="1"/>
  <c r="I570" i="8"/>
  <c r="M583" i="8" l="1"/>
  <c r="K582" i="8" a="1"/>
  <c r="K582" i="8" s="1"/>
  <c r="H570" i="8"/>
  <c r="L578" i="8" s="1"/>
  <c r="I571" i="8"/>
  <c r="M584" i="8" l="1"/>
  <c r="K583" i="8" a="1"/>
  <c r="K583" i="8" s="1"/>
  <c r="H571" i="8"/>
  <c r="L579" i="8" s="1"/>
  <c r="I572" i="8"/>
  <c r="M585" i="8" l="1"/>
  <c r="K584" i="8" a="1"/>
  <c r="K584" i="8" s="1"/>
  <c r="H572" i="8"/>
  <c r="L580" i="8" s="1"/>
  <c r="I573" i="8"/>
  <c r="M586" i="8" l="1"/>
  <c r="K585" i="8" a="1"/>
  <c r="K585" i="8" s="1"/>
  <c r="H573" i="8"/>
  <c r="L581" i="8" s="1"/>
  <c r="I574" i="8"/>
  <c r="M587" i="8" l="1"/>
  <c r="K586" i="8" a="1"/>
  <c r="K586" i="8" s="1"/>
  <c r="H574" i="8"/>
  <c r="L582" i="8" s="1"/>
  <c r="I575" i="8"/>
  <c r="M588" i="8" l="1"/>
  <c r="K587" i="8" a="1"/>
  <c r="K587" i="8" s="1"/>
  <c r="H575" i="8"/>
  <c r="L583" i="8" s="1"/>
  <c r="I576" i="8"/>
  <c r="M589" i="8" l="1"/>
  <c r="K588" i="8" a="1"/>
  <c r="K588" i="8" s="1"/>
  <c r="H576" i="8"/>
  <c r="L584" i="8" s="1"/>
  <c r="I577" i="8"/>
  <c r="M590" i="8" l="1"/>
  <c r="K589" i="8" a="1"/>
  <c r="K589" i="8" s="1"/>
  <c r="H577" i="8"/>
  <c r="L585" i="8" s="1"/>
  <c r="I578" i="8"/>
  <c r="M591" i="8" l="1"/>
  <c r="K590" i="8" a="1"/>
  <c r="K590" i="8" s="1"/>
  <c r="H578" i="8"/>
  <c r="L586" i="8" s="1"/>
  <c r="I579" i="8"/>
  <c r="M592" i="8" l="1"/>
  <c r="K591" i="8" a="1"/>
  <c r="K591" i="8" s="1"/>
  <c r="H579" i="8"/>
  <c r="L587" i="8" s="1"/>
  <c r="I580" i="8"/>
  <c r="M593" i="8" l="1"/>
  <c r="K592" i="8" a="1"/>
  <c r="K592" i="8" s="1"/>
  <c r="H580" i="8"/>
  <c r="L588" i="8" s="1"/>
  <c r="I581" i="8"/>
  <c r="M594" i="8" l="1"/>
  <c r="K593" i="8" a="1"/>
  <c r="K593" i="8" s="1"/>
  <c r="H581" i="8"/>
  <c r="L589" i="8" s="1"/>
  <c r="I582" i="8"/>
  <c r="M595" i="8" l="1"/>
  <c r="K594" i="8" a="1"/>
  <c r="K594" i="8" s="1"/>
  <c r="H582" i="8"/>
  <c r="L590" i="8" s="1"/>
  <c r="I583" i="8"/>
  <c r="M596" i="8" l="1"/>
  <c r="K595" i="8" a="1"/>
  <c r="K595" i="8" s="1"/>
  <c r="H583" i="8"/>
  <c r="L591" i="8" s="1"/>
  <c r="I584" i="8"/>
  <c r="M597" i="8" l="1"/>
  <c r="K596" i="8" a="1"/>
  <c r="K596" i="8" s="1"/>
  <c r="H584" i="8"/>
  <c r="L592" i="8" s="1"/>
  <c r="I585" i="8"/>
  <c r="M598" i="8" l="1"/>
  <c r="K597" i="8" a="1"/>
  <c r="K597" i="8" s="1"/>
  <c r="H585" i="8"/>
  <c r="L593" i="8" s="1"/>
  <c r="I586" i="8"/>
  <c r="M599" i="8" l="1"/>
  <c r="K598" i="8" a="1"/>
  <c r="K598" i="8" s="1"/>
  <c r="H586" i="8"/>
  <c r="L594" i="8" s="1"/>
  <c r="I587" i="8"/>
  <c r="M600" i="8" l="1"/>
  <c r="K599" i="8" a="1"/>
  <c r="K599" i="8" s="1"/>
  <c r="I588" i="8"/>
  <c r="H587" i="8"/>
  <c r="L595" i="8" s="1"/>
  <c r="M601" i="8" l="1"/>
  <c r="K600" i="8" a="1"/>
  <c r="K600" i="8" s="1"/>
  <c r="I589" i="8"/>
  <c r="H588" i="8"/>
  <c r="L596" i="8" s="1"/>
  <c r="M602" i="8" l="1"/>
  <c r="K601" i="8" a="1"/>
  <c r="K601" i="8" s="1"/>
  <c r="I590" i="8"/>
  <c r="H589" i="8"/>
  <c r="L597" i="8" s="1"/>
  <c r="M603" i="8" l="1"/>
  <c r="K602" i="8" a="1"/>
  <c r="K602" i="8" s="1"/>
  <c r="I591" i="8"/>
  <c r="H590" i="8"/>
  <c r="L598" i="8" s="1"/>
  <c r="M604" i="8" l="1"/>
  <c r="K603" i="8" a="1"/>
  <c r="K603" i="8" s="1"/>
  <c r="I592" i="8"/>
  <c r="H591" i="8"/>
  <c r="L599" i="8" s="1"/>
  <c r="M605" i="8" l="1"/>
  <c r="K604" i="8" a="1"/>
  <c r="K604" i="8" s="1"/>
  <c r="I593" i="8"/>
  <c r="H592" i="8"/>
  <c r="L600" i="8" s="1"/>
  <c r="M606" i="8" l="1"/>
  <c r="K605" i="8" a="1"/>
  <c r="K605" i="8" s="1"/>
  <c r="I594" i="8"/>
  <c r="H593" i="8"/>
  <c r="L601" i="8" s="1"/>
  <c r="M607" i="8" l="1"/>
  <c r="K606" i="8" a="1"/>
  <c r="K606" i="8" s="1"/>
  <c r="I595" i="8"/>
  <c r="H594" i="8"/>
  <c r="L602" i="8" s="1"/>
  <c r="M608" i="8" l="1"/>
  <c r="K607" i="8" a="1"/>
  <c r="K607" i="8" s="1"/>
  <c r="I596" i="8"/>
  <c r="H595" i="8"/>
  <c r="L603" i="8" s="1"/>
  <c r="M609" i="8" l="1"/>
  <c r="K608" i="8" a="1"/>
  <c r="K608" i="8" s="1"/>
  <c r="I597" i="8"/>
  <c r="H596" i="8"/>
  <c r="L604" i="8" s="1"/>
  <c r="M610" i="8" l="1"/>
  <c r="K609" i="8" a="1"/>
  <c r="K609" i="8" s="1"/>
  <c r="I598" i="8"/>
  <c r="H597" i="8"/>
  <c r="L605" i="8" s="1"/>
  <c r="M611" i="8" l="1"/>
  <c r="K610" i="8" a="1"/>
  <c r="K610" i="8" s="1"/>
  <c r="I599" i="8"/>
  <c r="H598" i="8"/>
  <c r="L606" i="8" s="1"/>
  <c r="M612" i="8" l="1"/>
  <c r="K611" i="8" a="1"/>
  <c r="K611" i="8" s="1"/>
  <c r="I600" i="8"/>
  <c r="H599" i="8"/>
  <c r="L607" i="8" s="1"/>
  <c r="M613" i="8" l="1"/>
  <c r="K612" i="8" a="1"/>
  <c r="K612" i="8" s="1"/>
  <c r="I601" i="8"/>
  <c r="H600" i="8"/>
  <c r="L608" i="8" s="1"/>
  <c r="M614" i="8" l="1"/>
  <c r="K613" i="8" a="1"/>
  <c r="K613" i="8" s="1"/>
  <c r="I602" i="8"/>
  <c r="H601" i="8"/>
  <c r="L609" i="8" s="1"/>
  <c r="M615" i="8" l="1"/>
  <c r="K614" i="8" a="1"/>
  <c r="K614" i="8" s="1"/>
  <c r="I603" i="8"/>
  <c r="H602" i="8"/>
  <c r="L610" i="8" s="1"/>
  <c r="M616" i="8" l="1"/>
  <c r="K615" i="8" a="1"/>
  <c r="K615" i="8" s="1"/>
  <c r="I604" i="8"/>
  <c r="H603" i="8"/>
  <c r="L611" i="8" s="1"/>
  <c r="M617" i="8" l="1"/>
  <c r="K616" i="8" a="1"/>
  <c r="K616" i="8" s="1"/>
  <c r="I605" i="8"/>
  <c r="H604" i="8"/>
  <c r="L612" i="8" s="1"/>
  <c r="M618" i="8" l="1"/>
  <c r="K617" i="8" a="1"/>
  <c r="K617" i="8" s="1"/>
  <c r="I606" i="8"/>
  <c r="H605" i="8"/>
  <c r="L613" i="8" s="1"/>
  <c r="M619" i="8" l="1"/>
  <c r="K618" i="8" a="1"/>
  <c r="K618" i="8" s="1"/>
  <c r="I607" i="8"/>
  <c r="H606" i="8"/>
  <c r="L614" i="8" s="1"/>
  <c r="M620" i="8" l="1"/>
  <c r="K619" i="8" a="1"/>
  <c r="K619" i="8" s="1"/>
  <c r="I608" i="8"/>
  <c r="H607" i="8"/>
  <c r="L615" i="8" s="1"/>
  <c r="M621" i="8" l="1"/>
  <c r="K620" i="8" a="1"/>
  <c r="K620" i="8" s="1"/>
  <c r="I609" i="8"/>
  <c r="H608" i="8"/>
  <c r="L616" i="8" s="1"/>
  <c r="M622" i="8" l="1"/>
  <c r="K621" i="8" a="1"/>
  <c r="K621" i="8" s="1"/>
  <c r="I610" i="8"/>
  <c r="H609" i="8"/>
  <c r="L617" i="8" s="1"/>
  <c r="M623" i="8" l="1"/>
  <c r="K622" i="8" a="1"/>
  <c r="K622" i="8" s="1"/>
  <c r="I611" i="8"/>
  <c r="H610" i="8"/>
  <c r="L618" i="8" s="1"/>
  <c r="M624" i="8" l="1"/>
  <c r="K623" i="8" a="1"/>
  <c r="K623" i="8" s="1"/>
  <c r="I612" i="8"/>
  <c r="H611" i="8"/>
  <c r="L619" i="8" s="1"/>
  <c r="M625" i="8" l="1"/>
  <c r="K624" i="8" a="1"/>
  <c r="K624" i="8" s="1"/>
  <c r="I613" i="8"/>
  <c r="H612" i="8"/>
  <c r="L620" i="8" s="1"/>
  <c r="M626" i="8" l="1"/>
  <c r="K625" i="8" a="1"/>
  <c r="K625" i="8" s="1"/>
  <c r="I614" i="8"/>
  <c r="H613" i="8"/>
  <c r="L621" i="8" s="1"/>
  <c r="M627" i="8" l="1"/>
  <c r="K626" i="8" a="1"/>
  <c r="K626" i="8" s="1"/>
  <c r="I615" i="8"/>
  <c r="H614" i="8"/>
  <c r="L622" i="8" s="1"/>
  <c r="M628" i="8" l="1"/>
  <c r="K627" i="8" a="1"/>
  <c r="K627" i="8" s="1"/>
  <c r="I616" i="8"/>
  <c r="H615" i="8"/>
  <c r="L623" i="8" s="1"/>
  <c r="M629" i="8" l="1"/>
  <c r="K628" i="8" a="1"/>
  <c r="K628" i="8" s="1"/>
  <c r="I617" i="8"/>
  <c r="H616" i="8"/>
  <c r="L624" i="8" s="1"/>
  <c r="M630" i="8" l="1"/>
  <c r="K629" i="8" a="1"/>
  <c r="K629" i="8" s="1"/>
  <c r="I618" i="8"/>
  <c r="H617" i="8"/>
  <c r="L625" i="8" s="1"/>
  <c r="M631" i="8" l="1"/>
  <c r="K630" i="8" a="1"/>
  <c r="K630" i="8" s="1"/>
  <c r="I619" i="8"/>
  <c r="H618" i="8"/>
  <c r="L626" i="8" s="1"/>
  <c r="M632" i="8" l="1"/>
  <c r="K631" i="8" a="1"/>
  <c r="K631" i="8" s="1"/>
  <c r="I620" i="8"/>
  <c r="H619" i="8"/>
  <c r="L627" i="8" s="1"/>
  <c r="M633" i="8" l="1"/>
  <c r="K632" i="8" a="1"/>
  <c r="K632" i="8" s="1"/>
  <c r="I621" i="8"/>
  <c r="H620" i="8"/>
  <c r="L628" i="8" s="1"/>
  <c r="M634" i="8" l="1"/>
  <c r="K633" i="8" a="1"/>
  <c r="K633" i="8" s="1"/>
  <c r="I622" i="8"/>
  <c r="H621" i="8"/>
  <c r="L629" i="8" s="1"/>
  <c r="M635" i="8" l="1"/>
  <c r="K634" i="8" a="1"/>
  <c r="K634" i="8" s="1"/>
  <c r="I623" i="8"/>
  <c r="H622" i="8"/>
  <c r="L630" i="8" s="1"/>
  <c r="M636" i="8" l="1"/>
  <c r="K635" i="8" a="1"/>
  <c r="K635" i="8" s="1"/>
  <c r="I624" i="8"/>
  <c r="H623" i="8"/>
  <c r="L631" i="8" s="1"/>
  <c r="M637" i="8" l="1"/>
  <c r="K636" i="8" a="1"/>
  <c r="K636" i="8" s="1"/>
  <c r="I625" i="8"/>
  <c r="H624" i="8"/>
  <c r="L632" i="8" s="1"/>
  <c r="M638" i="8" l="1"/>
  <c r="K637" i="8" a="1"/>
  <c r="K637" i="8" s="1"/>
  <c r="I626" i="8"/>
  <c r="H625" i="8"/>
  <c r="L633" i="8" s="1"/>
  <c r="M639" i="8" l="1"/>
  <c r="K638" i="8" a="1"/>
  <c r="K638" i="8" s="1"/>
  <c r="I627" i="8"/>
  <c r="H626" i="8"/>
  <c r="L634" i="8" s="1"/>
  <c r="M640" i="8" l="1"/>
  <c r="K639" i="8" a="1"/>
  <c r="K639" i="8" s="1"/>
  <c r="I628" i="8"/>
  <c r="H627" i="8"/>
  <c r="L635" i="8" s="1"/>
  <c r="M641" i="8" l="1"/>
  <c r="K640" i="8" a="1"/>
  <c r="K640" i="8" s="1"/>
  <c r="I629" i="8"/>
  <c r="H628" i="8"/>
  <c r="L636" i="8" s="1"/>
  <c r="M642" i="8" l="1"/>
  <c r="K641" i="8" a="1"/>
  <c r="K641" i="8" s="1"/>
  <c r="I630" i="8"/>
  <c r="H629" i="8"/>
  <c r="L637" i="8" s="1"/>
  <c r="M643" i="8" l="1"/>
  <c r="K642" i="8" a="1"/>
  <c r="K642" i="8" s="1"/>
  <c r="I631" i="8"/>
  <c r="H630" i="8"/>
  <c r="L638" i="8" s="1"/>
  <c r="M644" i="8" l="1"/>
  <c r="K643" i="8" a="1"/>
  <c r="K643" i="8" s="1"/>
  <c r="I632" i="8"/>
  <c r="H631" i="8"/>
  <c r="L639" i="8" s="1"/>
  <c r="M645" i="8" l="1"/>
  <c r="K644" i="8" a="1"/>
  <c r="K644" i="8" s="1"/>
  <c r="I633" i="8"/>
  <c r="H632" i="8"/>
  <c r="L640" i="8" s="1"/>
  <c r="M646" i="8" l="1"/>
  <c r="K645" i="8" a="1"/>
  <c r="K645" i="8" s="1"/>
  <c r="I634" i="8"/>
  <c r="H633" i="8"/>
  <c r="L641" i="8" s="1"/>
  <c r="M647" i="8" l="1"/>
  <c r="K646" i="8" a="1"/>
  <c r="K646" i="8" s="1"/>
  <c r="I635" i="8"/>
  <c r="H634" i="8"/>
  <c r="L642" i="8" s="1"/>
  <c r="M648" i="8" l="1"/>
  <c r="K647" i="8" a="1"/>
  <c r="K647" i="8" s="1"/>
  <c r="H635" i="8"/>
  <c r="L643" i="8" s="1"/>
  <c r="I636" i="8"/>
  <c r="M649" i="8" l="1"/>
  <c r="K648" i="8" a="1"/>
  <c r="K648" i="8" s="1"/>
  <c r="H636" i="8"/>
  <c r="L644" i="8" s="1"/>
  <c r="I637" i="8"/>
  <c r="M650" i="8" l="1"/>
  <c r="K649" i="8" a="1"/>
  <c r="K649" i="8" s="1"/>
  <c r="H637" i="8"/>
  <c r="L645" i="8" s="1"/>
  <c r="I638" i="8"/>
  <c r="M651" i="8" l="1"/>
  <c r="K650" i="8" a="1"/>
  <c r="K650" i="8" s="1"/>
  <c r="H638" i="8"/>
  <c r="L646" i="8" s="1"/>
  <c r="I639" i="8"/>
  <c r="M652" i="8" l="1"/>
  <c r="K651" i="8" a="1"/>
  <c r="K651" i="8" s="1"/>
  <c r="H639" i="8"/>
  <c r="L647" i="8" s="1"/>
  <c r="I640" i="8"/>
  <c r="M653" i="8" l="1"/>
  <c r="K652" i="8" a="1"/>
  <c r="K652" i="8" s="1"/>
  <c r="H640" i="8"/>
  <c r="L648" i="8" s="1"/>
  <c r="I641" i="8"/>
  <c r="M654" i="8" l="1"/>
  <c r="K653" i="8" a="1"/>
  <c r="K653" i="8" s="1"/>
  <c r="H641" i="8"/>
  <c r="L649" i="8" s="1"/>
  <c r="I642" i="8"/>
  <c r="M655" i="8" l="1"/>
  <c r="K654" i="8" a="1"/>
  <c r="K654" i="8" s="1"/>
  <c r="H642" i="8"/>
  <c r="L650" i="8" s="1"/>
  <c r="I643" i="8"/>
  <c r="M656" i="8" l="1"/>
  <c r="K655" i="8" a="1"/>
  <c r="K655" i="8" s="1"/>
  <c r="H643" i="8"/>
  <c r="L651" i="8" s="1"/>
  <c r="I644" i="8"/>
  <c r="M657" i="8" l="1"/>
  <c r="K656" i="8" a="1"/>
  <c r="K656" i="8" s="1"/>
  <c r="H644" i="8"/>
  <c r="L652" i="8" s="1"/>
  <c r="I645" i="8"/>
  <c r="M658" i="8" l="1"/>
  <c r="K657" i="8" a="1"/>
  <c r="K657" i="8" s="1"/>
  <c r="H645" i="8"/>
  <c r="L653" i="8" s="1"/>
  <c r="I646" i="8"/>
  <c r="M659" i="8" l="1"/>
  <c r="K658" i="8" a="1"/>
  <c r="K658" i="8" s="1"/>
  <c r="H646" i="8"/>
  <c r="L654" i="8" s="1"/>
  <c r="I647" i="8"/>
  <c r="M660" i="8" l="1"/>
  <c r="K659" i="8" a="1"/>
  <c r="K659" i="8" s="1"/>
  <c r="H647" i="8"/>
  <c r="L655" i="8" s="1"/>
  <c r="I648" i="8"/>
  <c r="M661" i="8" l="1"/>
  <c r="K660" i="8" a="1"/>
  <c r="K660" i="8" s="1"/>
  <c r="H648" i="8"/>
  <c r="L656" i="8" s="1"/>
  <c r="I649" i="8"/>
  <c r="M662" i="8" l="1"/>
  <c r="K661" i="8" a="1"/>
  <c r="K661" i="8" s="1"/>
  <c r="H649" i="8"/>
  <c r="L657" i="8" s="1"/>
  <c r="I650" i="8"/>
  <c r="M663" i="8" l="1"/>
  <c r="K662" i="8" a="1"/>
  <c r="K662" i="8" s="1"/>
  <c r="H650" i="8"/>
  <c r="L658" i="8" s="1"/>
  <c r="I651" i="8"/>
  <c r="M664" i="8" l="1"/>
  <c r="K663" i="8" a="1"/>
  <c r="K663" i="8" s="1"/>
  <c r="H651" i="8"/>
  <c r="L659" i="8" s="1"/>
  <c r="I652" i="8"/>
  <c r="M665" i="8" l="1"/>
  <c r="K664" i="8" a="1"/>
  <c r="K664" i="8" s="1"/>
  <c r="H652" i="8"/>
  <c r="L660" i="8" s="1"/>
  <c r="I653" i="8"/>
  <c r="M666" i="8" l="1"/>
  <c r="K665" i="8" a="1"/>
  <c r="K665" i="8" s="1"/>
  <c r="H653" i="8"/>
  <c r="L661" i="8" s="1"/>
  <c r="I654" i="8"/>
  <c r="M667" i="8" l="1"/>
  <c r="K666" i="8" a="1"/>
  <c r="K666" i="8" s="1"/>
  <c r="H654" i="8"/>
  <c r="L662" i="8" s="1"/>
  <c r="I655" i="8"/>
  <c r="M668" i="8" l="1"/>
  <c r="K667" i="8" a="1"/>
  <c r="K667" i="8" s="1"/>
  <c r="H655" i="8"/>
  <c r="L663" i="8" s="1"/>
  <c r="I656" i="8"/>
  <c r="M669" i="8" l="1"/>
  <c r="K668" i="8" a="1"/>
  <c r="K668" i="8" s="1"/>
  <c r="H656" i="8"/>
  <c r="L664" i="8" s="1"/>
  <c r="I657" i="8"/>
  <c r="M670" i="8" l="1"/>
  <c r="K669" i="8" a="1"/>
  <c r="K669" i="8" s="1"/>
  <c r="H657" i="8"/>
  <c r="L665" i="8" s="1"/>
  <c r="I658" i="8"/>
  <c r="M671" i="8" l="1"/>
  <c r="K670" i="8" a="1"/>
  <c r="K670" i="8" s="1"/>
  <c r="H658" i="8"/>
  <c r="L666" i="8" s="1"/>
  <c r="I659" i="8"/>
  <c r="M672" i="8" l="1"/>
  <c r="K671" i="8" a="1"/>
  <c r="K671" i="8" s="1"/>
  <c r="H659" i="8"/>
  <c r="L667" i="8" s="1"/>
  <c r="I660" i="8"/>
  <c r="M673" i="8" l="1"/>
  <c r="K672" i="8" a="1"/>
  <c r="K672" i="8" s="1"/>
  <c r="H660" i="8"/>
  <c r="L668" i="8" s="1"/>
  <c r="I661" i="8"/>
  <c r="M674" i="8" l="1"/>
  <c r="K673" i="8" a="1"/>
  <c r="K673" i="8" s="1"/>
  <c r="H661" i="8"/>
  <c r="L669" i="8" s="1"/>
  <c r="I662" i="8"/>
  <c r="M675" i="8" l="1"/>
  <c r="K674" i="8" a="1"/>
  <c r="K674" i="8" s="1"/>
  <c r="H662" i="8"/>
  <c r="L670" i="8" s="1"/>
  <c r="I663" i="8"/>
  <c r="M676" i="8" l="1"/>
  <c r="K675" i="8" a="1"/>
  <c r="K675" i="8" s="1"/>
  <c r="H663" i="8"/>
  <c r="L671" i="8" s="1"/>
  <c r="I664" i="8"/>
  <c r="M677" i="8" l="1"/>
  <c r="K676" i="8" a="1"/>
  <c r="K676" i="8" s="1"/>
  <c r="H664" i="8"/>
  <c r="L672" i="8" s="1"/>
  <c r="I665" i="8"/>
  <c r="M678" i="8" l="1"/>
  <c r="K677" i="8" a="1"/>
  <c r="K677" i="8" s="1"/>
  <c r="H665" i="8"/>
  <c r="L673" i="8" s="1"/>
  <c r="I666" i="8"/>
  <c r="M679" i="8" l="1"/>
  <c r="K678" i="8" a="1"/>
  <c r="K678" i="8" s="1"/>
  <c r="H666" i="8"/>
  <c r="L674" i="8" s="1"/>
  <c r="I667" i="8"/>
  <c r="M680" i="8" l="1"/>
  <c r="K679" i="8" a="1"/>
  <c r="K679" i="8" s="1"/>
  <c r="H667" i="8"/>
  <c r="L675" i="8" s="1"/>
  <c r="I668" i="8"/>
  <c r="M681" i="8" l="1"/>
  <c r="K680" i="8" a="1"/>
  <c r="K680" i="8" s="1"/>
  <c r="H668" i="8"/>
  <c r="L676" i="8" s="1"/>
  <c r="I669" i="8"/>
  <c r="M682" i="8" l="1"/>
  <c r="K681" i="8" a="1"/>
  <c r="K681" i="8" s="1"/>
  <c r="H669" i="8"/>
  <c r="L677" i="8" s="1"/>
  <c r="I670" i="8"/>
  <c r="M683" i="8" l="1"/>
  <c r="K682" i="8" a="1"/>
  <c r="K682" i="8" s="1"/>
  <c r="H670" i="8"/>
  <c r="L678" i="8" s="1"/>
  <c r="I671" i="8"/>
  <c r="M684" i="8" l="1"/>
  <c r="K683" i="8" a="1"/>
  <c r="K683" i="8" s="1"/>
  <c r="H671" i="8"/>
  <c r="L679" i="8" s="1"/>
  <c r="I672" i="8"/>
  <c r="M685" i="8" l="1"/>
  <c r="K684" i="8" a="1"/>
  <c r="K684" i="8" s="1"/>
  <c r="H672" i="8"/>
  <c r="L680" i="8" s="1"/>
  <c r="I673" i="8"/>
  <c r="M686" i="8" l="1"/>
  <c r="K685" i="8" a="1"/>
  <c r="K685" i="8" s="1"/>
  <c r="H673" i="8"/>
  <c r="L681" i="8" s="1"/>
  <c r="I674" i="8"/>
  <c r="M687" i="8" l="1"/>
  <c r="K686" i="8" a="1"/>
  <c r="K686" i="8" s="1"/>
  <c r="H674" i="8"/>
  <c r="L682" i="8" s="1"/>
  <c r="I675" i="8"/>
  <c r="M688" i="8" l="1"/>
  <c r="K687" i="8" a="1"/>
  <c r="K687" i="8" s="1"/>
  <c r="H675" i="8"/>
  <c r="L683" i="8" s="1"/>
  <c r="I676" i="8"/>
  <c r="M689" i="8" l="1"/>
  <c r="K688" i="8" a="1"/>
  <c r="K688" i="8" s="1"/>
  <c r="H676" i="8"/>
  <c r="L684" i="8" s="1"/>
  <c r="I677" i="8"/>
  <c r="M690" i="8" l="1"/>
  <c r="K689" i="8" a="1"/>
  <c r="K689" i="8" s="1"/>
  <c r="H677" i="8"/>
  <c r="L685" i="8" s="1"/>
  <c r="I678" i="8"/>
  <c r="M691" i="8" l="1"/>
  <c r="K690" i="8" a="1"/>
  <c r="K690" i="8" s="1"/>
  <c r="H678" i="8"/>
  <c r="L686" i="8" s="1"/>
  <c r="I679" i="8"/>
  <c r="M692" i="8" l="1"/>
  <c r="K691" i="8" a="1"/>
  <c r="K691" i="8" s="1"/>
  <c r="H679" i="8"/>
  <c r="L687" i="8" s="1"/>
  <c r="I680" i="8"/>
  <c r="M693" i="8" l="1"/>
  <c r="K692" i="8" a="1"/>
  <c r="K692" i="8" s="1"/>
  <c r="H680" i="8"/>
  <c r="L688" i="8" s="1"/>
  <c r="I681" i="8"/>
  <c r="M694" i="8" l="1"/>
  <c r="K693" i="8" a="1"/>
  <c r="K693" i="8" s="1"/>
  <c r="H681" i="8"/>
  <c r="L689" i="8" s="1"/>
  <c r="I682" i="8"/>
  <c r="M695" i="8" l="1"/>
  <c r="K694" i="8" a="1"/>
  <c r="K694" i="8" s="1"/>
  <c r="H682" i="8"/>
  <c r="L690" i="8" s="1"/>
  <c r="I683" i="8"/>
  <c r="M696" i="8" l="1"/>
  <c r="K695" i="8" a="1"/>
  <c r="K695" i="8" s="1"/>
  <c r="H683" i="8"/>
  <c r="L691" i="8" s="1"/>
  <c r="I684" i="8"/>
  <c r="M697" i="8" l="1"/>
  <c r="K696" i="8" a="1"/>
  <c r="K696" i="8" s="1"/>
  <c r="H684" i="8"/>
  <c r="L692" i="8" s="1"/>
  <c r="I685" i="8"/>
  <c r="M698" i="8" l="1"/>
  <c r="K697" i="8" a="1"/>
  <c r="K697" i="8" s="1"/>
  <c r="H685" i="8"/>
  <c r="L693" i="8" s="1"/>
  <c r="I686" i="8"/>
  <c r="M699" i="8" l="1"/>
  <c r="K698" i="8" a="1"/>
  <c r="K698" i="8" s="1"/>
  <c r="H686" i="8"/>
  <c r="L694" i="8" s="1"/>
  <c r="I687" i="8"/>
  <c r="M700" i="8" l="1"/>
  <c r="K699" i="8" a="1"/>
  <c r="K699" i="8" s="1"/>
  <c r="H687" i="8"/>
  <c r="L695" i="8" s="1"/>
  <c r="I688" i="8"/>
  <c r="M701" i="8" l="1"/>
  <c r="K700" i="8" a="1"/>
  <c r="K700" i="8" s="1"/>
  <c r="H688" i="8"/>
  <c r="L696" i="8" s="1"/>
  <c r="I689" i="8"/>
  <c r="M702" i="8" l="1"/>
  <c r="K701" i="8" a="1"/>
  <c r="K701" i="8" s="1"/>
  <c r="H689" i="8"/>
  <c r="L697" i="8" s="1"/>
  <c r="I690" i="8"/>
  <c r="M703" i="8" l="1"/>
  <c r="K702" i="8" a="1"/>
  <c r="K702" i="8" s="1"/>
  <c r="H690" i="8"/>
  <c r="L698" i="8" s="1"/>
  <c r="I691" i="8"/>
  <c r="M704" i="8" l="1"/>
  <c r="K703" i="8" a="1"/>
  <c r="K703" i="8" s="1"/>
  <c r="H691" i="8"/>
  <c r="L699" i="8" s="1"/>
  <c r="I692" i="8"/>
  <c r="M705" i="8" l="1"/>
  <c r="K704" i="8" a="1"/>
  <c r="K704" i="8" s="1"/>
  <c r="H692" i="8"/>
  <c r="L700" i="8" s="1"/>
  <c r="I693" i="8"/>
  <c r="M706" i="8" l="1"/>
  <c r="K705" i="8" a="1"/>
  <c r="K705" i="8" s="1"/>
  <c r="H693" i="8"/>
  <c r="L701" i="8" s="1"/>
  <c r="I694" i="8"/>
  <c r="M707" i="8" l="1"/>
  <c r="K706" i="8" a="1"/>
  <c r="K706" i="8" s="1"/>
  <c r="H694" i="8"/>
  <c r="L702" i="8" s="1"/>
  <c r="I695" i="8"/>
  <c r="M708" i="8" l="1"/>
  <c r="K707" i="8" a="1"/>
  <c r="K707" i="8" s="1"/>
  <c r="H695" i="8"/>
  <c r="L703" i="8" s="1"/>
  <c r="I696" i="8"/>
  <c r="M709" i="8" l="1"/>
  <c r="K708" i="8" a="1"/>
  <c r="K708" i="8" s="1"/>
  <c r="H696" i="8"/>
  <c r="L704" i="8" s="1"/>
  <c r="I697" i="8"/>
  <c r="M710" i="8" l="1"/>
  <c r="K709" i="8" a="1"/>
  <c r="K709" i="8" s="1"/>
  <c r="H697" i="8"/>
  <c r="L705" i="8" s="1"/>
  <c r="I698" i="8"/>
  <c r="M711" i="8" l="1"/>
  <c r="K710" i="8" a="1"/>
  <c r="K710" i="8" s="1"/>
  <c r="H698" i="8"/>
  <c r="L706" i="8" s="1"/>
  <c r="I699" i="8"/>
  <c r="M712" i="8" l="1"/>
  <c r="K711" i="8" a="1"/>
  <c r="K711" i="8" s="1"/>
  <c r="H699" i="8"/>
  <c r="L707" i="8" s="1"/>
  <c r="I700" i="8"/>
  <c r="M713" i="8" l="1"/>
  <c r="K712" i="8" a="1"/>
  <c r="K712" i="8" s="1"/>
  <c r="H700" i="8"/>
  <c r="L708" i="8" s="1"/>
  <c r="I701" i="8"/>
  <c r="M714" i="8" l="1"/>
  <c r="K713" i="8" a="1"/>
  <c r="K713" i="8" s="1"/>
  <c r="H701" i="8"/>
  <c r="L709" i="8" s="1"/>
  <c r="I702" i="8"/>
  <c r="M715" i="8" l="1"/>
  <c r="K714" i="8" a="1"/>
  <c r="K714" i="8" s="1"/>
  <c r="H702" i="8"/>
  <c r="L710" i="8" s="1"/>
  <c r="I703" i="8"/>
  <c r="M716" i="8" l="1"/>
  <c r="K715" i="8" a="1"/>
  <c r="K715" i="8" s="1"/>
  <c r="H703" i="8"/>
  <c r="L711" i="8" s="1"/>
  <c r="I704" i="8"/>
  <c r="M717" i="8" l="1"/>
  <c r="K716" i="8" a="1"/>
  <c r="K716" i="8" s="1"/>
  <c r="H704" i="8"/>
  <c r="L712" i="8" s="1"/>
  <c r="I705" i="8"/>
  <c r="M718" i="8" l="1"/>
  <c r="K717" i="8" a="1"/>
  <c r="K717" i="8" s="1"/>
  <c r="H705" i="8"/>
  <c r="L713" i="8" s="1"/>
  <c r="I706" i="8"/>
  <c r="M719" i="8" l="1"/>
  <c r="K718" i="8" a="1"/>
  <c r="K718" i="8" s="1"/>
  <c r="H706" i="8"/>
  <c r="L714" i="8" s="1"/>
  <c r="I707" i="8"/>
  <c r="M720" i="8" l="1"/>
  <c r="K719" i="8" a="1"/>
  <c r="K719" i="8" s="1"/>
  <c r="H707" i="8"/>
  <c r="L715" i="8" s="1"/>
  <c r="I708" i="8"/>
  <c r="M721" i="8" l="1"/>
  <c r="K720" i="8" a="1"/>
  <c r="K720" i="8" s="1"/>
  <c r="H708" i="8"/>
  <c r="L716" i="8" s="1"/>
  <c r="I709" i="8"/>
  <c r="M722" i="8" l="1"/>
  <c r="K721" i="8" a="1"/>
  <c r="K721" i="8" s="1"/>
  <c r="H709" i="8"/>
  <c r="L717" i="8" s="1"/>
  <c r="I710" i="8"/>
  <c r="M723" i="8" l="1"/>
  <c r="K722" i="8" a="1"/>
  <c r="K722" i="8" s="1"/>
  <c r="H710" i="8"/>
  <c r="L718" i="8" s="1"/>
  <c r="I711" i="8"/>
  <c r="M724" i="8" l="1"/>
  <c r="K723" i="8" a="1"/>
  <c r="K723" i="8" s="1"/>
  <c r="H711" i="8"/>
  <c r="L719" i="8" s="1"/>
  <c r="I712" i="8"/>
  <c r="M725" i="8" l="1"/>
  <c r="K724" i="8" a="1"/>
  <c r="K724" i="8" s="1"/>
  <c r="H712" i="8"/>
  <c r="L720" i="8" s="1"/>
  <c r="I713" i="8"/>
  <c r="M726" i="8" l="1"/>
  <c r="K725" i="8" a="1"/>
  <c r="K725" i="8" s="1"/>
  <c r="H713" i="8"/>
  <c r="L721" i="8" s="1"/>
  <c r="I714" i="8"/>
  <c r="M727" i="8" l="1"/>
  <c r="K726" i="8" a="1"/>
  <c r="K726" i="8" s="1"/>
  <c r="H714" i="8"/>
  <c r="L722" i="8" s="1"/>
  <c r="I715" i="8"/>
  <c r="M728" i="8" l="1"/>
  <c r="K727" i="8" a="1"/>
  <c r="K727" i="8" s="1"/>
  <c r="H715" i="8"/>
  <c r="L723" i="8" s="1"/>
  <c r="I716" i="8"/>
  <c r="M729" i="8" l="1"/>
  <c r="K728" i="8" a="1"/>
  <c r="K728" i="8" s="1"/>
  <c r="H716" i="8"/>
  <c r="L724" i="8" s="1"/>
  <c r="I717" i="8"/>
  <c r="M730" i="8" l="1"/>
  <c r="K729" i="8" a="1"/>
  <c r="K729" i="8" s="1"/>
  <c r="H717" i="8"/>
  <c r="L725" i="8" s="1"/>
  <c r="I718" i="8"/>
  <c r="M731" i="8" l="1"/>
  <c r="K730" i="8" a="1"/>
  <c r="K730" i="8" s="1"/>
  <c r="H718" i="8"/>
  <c r="L726" i="8" s="1"/>
  <c r="I719" i="8"/>
  <c r="M732" i="8" l="1"/>
  <c r="K731" i="8" a="1"/>
  <c r="K731" i="8" s="1"/>
  <c r="H719" i="8"/>
  <c r="L727" i="8" s="1"/>
  <c r="I720" i="8"/>
  <c r="M733" i="8" l="1"/>
  <c r="K732" i="8" a="1"/>
  <c r="K732" i="8" s="1"/>
  <c r="H720" i="8"/>
  <c r="L728" i="8" s="1"/>
  <c r="I721" i="8"/>
  <c r="M734" i="8" l="1"/>
  <c r="K733" i="8" a="1"/>
  <c r="K733" i="8" s="1"/>
  <c r="H721" i="8"/>
  <c r="L729" i="8" s="1"/>
  <c r="I722" i="8"/>
  <c r="M735" i="8" l="1"/>
  <c r="K734" i="8" a="1"/>
  <c r="K734" i="8" s="1"/>
  <c r="H722" i="8"/>
  <c r="L730" i="8" s="1"/>
  <c r="I723" i="8"/>
  <c r="M736" i="8" l="1"/>
  <c r="K735" i="8" a="1"/>
  <c r="K735" i="8" s="1"/>
  <c r="H723" i="8"/>
  <c r="L731" i="8" s="1"/>
  <c r="I724" i="8"/>
  <c r="M737" i="8" l="1"/>
  <c r="K736" i="8" a="1"/>
  <c r="K736" i="8" s="1"/>
  <c r="H724" i="8"/>
  <c r="L732" i="8" s="1"/>
  <c r="I725" i="8"/>
  <c r="M738" i="8" l="1"/>
  <c r="K737" i="8" a="1"/>
  <c r="K737" i="8" s="1"/>
  <c r="H725" i="8"/>
  <c r="L733" i="8" s="1"/>
  <c r="I726" i="8"/>
  <c r="M739" i="8" l="1"/>
  <c r="K738" i="8" a="1"/>
  <c r="K738" i="8" s="1"/>
  <c r="H726" i="8"/>
  <c r="L734" i="8" s="1"/>
  <c r="I727" i="8"/>
  <c r="M740" i="8" l="1"/>
  <c r="K739" i="8" a="1"/>
  <c r="K739" i="8" s="1"/>
  <c r="H727" i="8"/>
  <c r="L735" i="8" s="1"/>
  <c r="I728" i="8"/>
  <c r="M741" i="8" l="1"/>
  <c r="K740" i="8" a="1"/>
  <c r="K740" i="8" s="1"/>
  <c r="H728" i="8"/>
  <c r="L736" i="8" s="1"/>
  <c r="I729" i="8"/>
  <c r="M742" i="8" l="1"/>
  <c r="K741" i="8" a="1"/>
  <c r="K741" i="8" s="1"/>
  <c r="H729" i="8"/>
  <c r="L737" i="8" s="1"/>
  <c r="I730" i="8"/>
  <c r="M743" i="8" l="1"/>
  <c r="K742" i="8" a="1"/>
  <c r="K742" i="8" s="1"/>
  <c r="H730" i="8"/>
  <c r="L738" i="8" s="1"/>
  <c r="I731" i="8"/>
  <c r="M744" i="8" l="1"/>
  <c r="K743" i="8" a="1"/>
  <c r="K743" i="8" s="1"/>
  <c r="H731" i="8"/>
  <c r="L739" i="8" s="1"/>
  <c r="I732" i="8"/>
  <c r="M745" i="8" l="1"/>
  <c r="K744" i="8" a="1"/>
  <c r="K744" i="8" s="1"/>
  <c r="H732" i="8"/>
  <c r="L740" i="8" s="1"/>
  <c r="I733" i="8"/>
  <c r="M746" i="8" l="1"/>
  <c r="K745" i="8" a="1"/>
  <c r="K745" i="8" s="1"/>
  <c r="H733" i="8"/>
  <c r="L741" i="8" s="1"/>
  <c r="I734" i="8"/>
  <c r="M747" i="8" l="1"/>
  <c r="K746" i="8" a="1"/>
  <c r="K746" i="8" s="1"/>
  <c r="H734" i="8"/>
  <c r="L742" i="8" s="1"/>
  <c r="I735" i="8"/>
  <c r="M748" i="8" l="1"/>
  <c r="K747" i="8" a="1"/>
  <c r="K747" i="8" s="1"/>
  <c r="H735" i="8"/>
  <c r="L743" i="8" s="1"/>
  <c r="I736" i="8"/>
  <c r="M749" i="8" l="1"/>
  <c r="K748" i="8" a="1"/>
  <c r="K748" i="8" s="1"/>
  <c r="H736" i="8"/>
  <c r="L744" i="8" s="1"/>
  <c r="I737" i="8"/>
  <c r="M750" i="8" l="1"/>
  <c r="K749" i="8" a="1"/>
  <c r="K749" i="8" s="1"/>
  <c r="H737" i="8"/>
  <c r="L745" i="8" s="1"/>
  <c r="I738" i="8"/>
  <c r="M751" i="8" l="1"/>
  <c r="K750" i="8" a="1"/>
  <c r="K750" i="8" s="1"/>
  <c r="H738" i="8"/>
  <c r="L746" i="8" s="1"/>
  <c r="I739" i="8"/>
  <c r="M752" i="8" l="1"/>
  <c r="K751" i="8" a="1"/>
  <c r="K751" i="8" s="1"/>
  <c r="H739" i="8"/>
  <c r="L747" i="8" s="1"/>
  <c r="I740" i="8"/>
  <c r="M753" i="8" l="1"/>
  <c r="K752" i="8" a="1"/>
  <c r="K752" i="8" s="1"/>
  <c r="H740" i="8"/>
  <c r="L748" i="8" s="1"/>
  <c r="I741" i="8"/>
  <c r="M754" i="8" l="1"/>
  <c r="K753" i="8" a="1"/>
  <c r="K753" i="8" s="1"/>
  <c r="H741" i="8"/>
  <c r="L749" i="8" s="1"/>
  <c r="I742" i="8"/>
  <c r="M755" i="8" l="1"/>
  <c r="K754" i="8" a="1"/>
  <c r="K754" i="8" s="1"/>
  <c r="H742" i="8"/>
  <c r="L750" i="8" s="1"/>
  <c r="I743" i="8"/>
  <c r="M756" i="8" l="1"/>
  <c r="K755" i="8" a="1"/>
  <c r="K755" i="8" s="1"/>
  <c r="H743" i="8"/>
  <c r="L751" i="8" s="1"/>
  <c r="I744" i="8"/>
  <c r="M757" i="8" l="1"/>
  <c r="K756" i="8" a="1"/>
  <c r="K756" i="8" s="1"/>
  <c r="H744" i="8"/>
  <c r="L752" i="8" s="1"/>
  <c r="I745" i="8"/>
  <c r="M758" i="8" l="1"/>
  <c r="K757" i="8" a="1"/>
  <c r="K757" i="8" s="1"/>
  <c r="H745" i="8"/>
  <c r="L753" i="8" s="1"/>
  <c r="I746" i="8"/>
  <c r="M759" i="8" l="1"/>
  <c r="K758" i="8" a="1"/>
  <c r="K758" i="8" s="1"/>
  <c r="H746" i="8"/>
  <c r="L754" i="8" s="1"/>
  <c r="I747" i="8"/>
  <c r="M760" i="8" l="1"/>
  <c r="K759" i="8" a="1"/>
  <c r="K759" i="8" s="1"/>
  <c r="H747" i="8"/>
  <c r="L755" i="8" s="1"/>
  <c r="I748" i="8"/>
  <c r="M761" i="8" l="1"/>
  <c r="K760" i="8" a="1"/>
  <c r="K760" i="8" s="1"/>
  <c r="H748" i="8"/>
  <c r="L756" i="8" s="1"/>
  <c r="I749" i="8"/>
  <c r="M762" i="8" l="1"/>
  <c r="K761" i="8" a="1"/>
  <c r="K761" i="8" s="1"/>
  <c r="H749" i="8"/>
  <c r="L757" i="8" s="1"/>
  <c r="I750" i="8"/>
  <c r="M763" i="8" l="1"/>
  <c r="K762" i="8" a="1"/>
  <c r="K762" i="8" s="1"/>
  <c r="H750" i="8"/>
  <c r="L758" i="8" s="1"/>
  <c r="I751" i="8"/>
  <c r="M764" i="8" l="1"/>
  <c r="K763" i="8" a="1"/>
  <c r="K763" i="8" s="1"/>
  <c r="H751" i="8"/>
  <c r="L759" i="8" s="1"/>
  <c r="I752" i="8"/>
  <c r="M765" i="8" l="1"/>
  <c r="K764" i="8" a="1"/>
  <c r="K764" i="8" s="1"/>
  <c r="H752" i="8"/>
  <c r="L760" i="8" s="1"/>
  <c r="I753" i="8"/>
  <c r="M766" i="8" l="1"/>
  <c r="K765" i="8" a="1"/>
  <c r="K765" i="8" s="1"/>
  <c r="H753" i="8"/>
  <c r="L761" i="8" s="1"/>
  <c r="I754" i="8"/>
  <c r="M767" i="8" l="1"/>
  <c r="K766" i="8" a="1"/>
  <c r="K766" i="8" s="1"/>
  <c r="H754" i="8"/>
  <c r="L762" i="8" s="1"/>
  <c r="I755" i="8"/>
  <c r="M768" i="8" l="1"/>
  <c r="K767" i="8" a="1"/>
  <c r="K767" i="8" s="1"/>
  <c r="H755" i="8"/>
  <c r="L763" i="8" s="1"/>
  <c r="I756" i="8"/>
  <c r="M769" i="8" l="1"/>
  <c r="K768" i="8" a="1"/>
  <c r="K768" i="8" s="1"/>
  <c r="H756" i="8"/>
  <c r="L764" i="8" s="1"/>
  <c r="I757" i="8"/>
  <c r="M770" i="8" l="1"/>
  <c r="K769" i="8" a="1"/>
  <c r="K769" i="8" s="1"/>
  <c r="H757" i="8"/>
  <c r="L765" i="8" s="1"/>
  <c r="I758" i="8"/>
  <c r="M771" i="8" l="1"/>
  <c r="K770" i="8" a="1"/>
  <c r="K770" i="8" s="1"/>
  <c r="H758" i="8"/>
  <c r="L766" i="8" s="1"/>
  <c r="I759" i="8"/>
  <c r="M772" i="8" l="1"/>
  <c r="K771" i="8" a="1"/>
  <c r="K771" i="8" s="1"/>
  <c r="H759" i="8"/>
  <c r="L767" i="8" s="1"/>
  <c r="I760" i="8"/>
  <c r="M773" i="8" l="1"/>
  <c r="K772" i="8" a="1"/>
  <c r="K772" i="8" s="1"/>
  <c r="H760" i="8"/>
  <c r="L768" i="8" s="1"/>
  <c r="I761" i="8"/>
  <c r="M774" i="8" l="1"/>
  <c r="K773" i="8" a="1"/>
  <c r="K773" i="8" s="1"/>
  <c r="H761" i="8"/>
  <c r="L769" i="8" s="1"/>
  <c r="I762" i="8"/>
  <c r="M775" i="8" l="1"/>
  <c r="K774" i="8" a="1"/>
  <c r="K774" i="8" s="1"/>
  <c r="H762" i="8"/>
  <c r="L770" i="8" s="1"/>
  <c r="I763" i="8"/>
  <c r="M776" i="8" l="1"/>
  <c r="K775" i="8" a="1"/>
  <c r="K775" i="8" s="1"/>
  <c r="H763" i="8"/>
  <c r="L771" i="8" s="1"/>
  <c r="I764" i="8"/>
  <c r="M777" i="8" l="1"/>
  <c r="K776" i="8" a="1"/>
  <c r="K776" i="8" s="1"/>
  <c r="H764" i="8"/>
  <c r="L772" i="8" s="1"/>
  <c r="I765" i="8"/>
  <c r="M778" i="8" l="1"/>
  <c r="K777" i="8" a="1"/>
  <c r="K777" i="8" s="1"/>
  <c r="H765" i="8"/>
  <c r="L773" i="8" s="1"/>
  <c r="I766" i="8"/>
  <c r="M779" i="8" l="1"/>
  <c r="K778" i="8" a="1"/>
  <c r="K778" i="8" s="1"/>
  <c r="H766" i="8"/>
  <c r="L774" i="8" s="1"/>
  <c r="I767" i="8"/>
  <c r="M780" i="8" l="1"/>
  <c r="K779" i="8" a="1"/>
  <c r="K779" i="8" s="1"/>
  <c r="H767" i="8"/>
  <c r="L775" i="8" s="1"/>
  <c r="I768" i="8"/>
  <c r="M781" i="8" l="1"/>
  <c r="K780" i="8" a="1"/>
  <c r="K780" i="8" s="1"/>
  <c r="H768" i="8"/>
  <c r="L776" i="8" s="1"/>
  <c r="I769" i="8"/>
  <c r="M782" i="8" l="1"/>
  <c r="K781" i="8" a="1"/>
  <c r="K781" i="8" s="1"/>
  <c r="H769" i="8"/>
  <c r="L777" i="8" s="1"/>
  <c r="I770" i="8"/>
  <c r="M783" i="8" l="1"/>
  <c r="K782" i="8" a="1"/>
  <c r="K782" i="8" s="1"/>
  <c r="H770" i="8"/>
  <c r="L778" i="8" s="1"/>
  <c r="I771" i="8"/>
  <c r="M784" i="8" l="1"/>
  <c r="K783" i="8" a="1"/>
  <c r="K783" i="8" s="1"/>
  <c r="H771" i="8"/>
  <c r="L779" i="8" s="1"/>
  <c r="I772" i="8"/>
  <c r="M785" i="8" l="1"/>
  <c r="K784" i="8" a="1"/>
  <c r="K784" i="8" s="1"/>
  <c r="H772" i="8"/>
  <c r="L780" i="8" s="1"/>
  <c r="I773" i="8"/>
  <c r="M786" i="8" l="1"/>
  <c r="K785" i="8" a="1"/>
  <c r="K785" i="8" s="1"/>
  <c r="H773" i="8"/>
  <c r="L781" i="8" s="1"/>
  <c r="I774" i="8"/>
  <c r="M787" i="8" l="1"/>
  <c r="K786" i="8" a="1"/>
  <c r="K786" i="8" s="1"/>
  <c r="H774" i="8"/>
  <c r="L782" i="8" s="1"/>
  <c r="I775" i="8"/>
  <c r="M788" i="8" l="1"/>
  <c r="K787" i="8" a="1"/>
  <c r="K787" i="8" s="1"/>
  <c r="H775" i="8"/>
  <c r="L783" i="8" s="1"/>
  <c r="I776" i="8"/>
  <c r="M789" i="8" l="1"/>
  <c r="K788" i="8" a="1"/>
  <c r="K788" i="8" s="1"/>
  <c r="H776" i="8"/>
  <c r="L784" i="8" s="1"/>
  <c r="I777" i="8"/>
  <c r="M790" i="8" l="1"/>
  <c r="K789" i="8" a="1"/>
  <c r="K789" i="8" s="1"/>
  <c r="H777" i="8"/>
  <c r="L785" i="8" s="1"/>
  <c r="I778" i="8"/>
  <c r="M791" i="8" l="1"/>
  <c r="K790" i="8" a="1"/>
  <c r="K790" i="8" s="1"/>
  <c r="H778" i="8"/>
  <c r="L786" i="8" s="1"/>
  <c r="I779" i="8"/>
  <c r="M792" i="8" l="1"/>
  <c r="K791" i="8" a="1"/>
  <c r="K791" i="8" s="1"/>
  <c r="H779" i="8"/>
  <c r="L787" i="8" s="1"/>
  <c r="I780" i="8"/>
  <c r="M793" i="8" l="1"/>
  <c r="K792" i="8" a="1"/>
  <c r="K792" i="8" s="1"/>
  <c r="H780" i="8"/>
  <c r="L788" i="8" s="1"/>
  <c r="I781" i="8"/>
  <c r="M794" i="8" l="1"/>
  <c r="K793" i="8" a="1"/>
  <c r="K793" i="8" s="1"/>
  <c r="H781" i="8"/>
  <c r="L789" i="8" s="1"/>
  <c r="I782" i="8"/>
  <c r="M795" i="8" l="1"/>
  <c r="K794" i="8" a="1"/>
  <c r="K794" i="8" s="1"/>
  <c r="H782" i="8"/>
  <c r="L790" i="8" s="1"/>
  <c r="I783" i="8"/>
  <c r="M796" i="8" l="1"/>
  <c r="K795" i="8" a="1"/>
  <c r="K795" i="8" s="1"/>
  <c r="H783" i="8"/>
  <c r="L791" i="8" s="1"/>
  <c r="I784" i="8"/>
  <c r="M797" i="8" l="1"/>
  <c r="K796" i="8" a="1"/>
  <c r="K796" i="8" s="1"/>
  <c r="H784" i="8"/>
  <c r="L792" i="8" s="1"/>
  <c r="I785" i="8"/>
  <c r="M798" i="8" l="1"/>
  <c r="K797" i="8" a="1"/>
  <c r="K797" i="8" s="1"/>
  <c r="H785" i="8"/>
  <c r="L793" i="8" s="1"/>
  <c r="I786" i="8"/>
  <c r="M799" i="8" l="1"/>
  <c r="K798" i="8" a="1"/>
  <c r="K798" i="8" s="1"/>
  <c r="H786" i="8"/>
  <c r="L794" i="8" s="1"/>
  <c r="I787" i="8"/>
  <c r="M800" i="8" l="1"/>
  <c r="K799" i="8" a="1"/>
  <c r="K799" i="8" s="1"/>
  <c r="H787" i="8"/>
  <c r="L795" i="8" s="1"/>
  <c r="I788" i="8"/>
  <c r="M801" i="8" l="1"/>
  <c r="K800" i="8" a="1"/>
  <c r="K800" i="8" s="1"/>
  <c r="H788" i="8"/>
  <c r="L796" i="8" s="1"/>
  <c r="I789" i="8"/>
  <c r="M802" i="8" l="1"/>
  <c r="K801" i="8" a="1"/>
  <c r="K801" i="8" s="1"/>
  <c r="H789" i="8"/>
  <c r="L797" i="8" s="1"/>
  <c r="I790" i="8"/>
  <c r="M803" i="8" l="1"/>
  <c r="K802" i="8" a="1"/>
  <c r="K802" i="8" s="1"/>
  <c r="H790" i="8"/>
  <c r="L798" i="8" s="1"/>
  <c r="I791" i="8"/>
  <c r="M804" i="8" l="1"/>
  <c r="K803" i="8" a="1"/>
  <c r="K803" i="8" s="1"/>
  <c r="H791" i="8"/>
  <c r="L799" i="8" s="1"/>
  <c r="I792" i="8"/>
  <c r="M805" i="8" l="1"/>
  <c r="K804" i="8" a="1"/>
  <c r="K804" i="8" s="1"/>
  <c r="H792" i="8"/>
  <c r="L800" i="8" s="1"/>
  <c r="I793" i="8"/>
  <c r="M806" i="8" l="1"/>
  <c r="K805" i="8" a="1"/>
  <c r="K805" i="8" s="1"/>
  <c r="H793" i="8"/>
  <c r="L801" i="8" s="1"/>
  <c r="I794" i="8"/>
  <c r="M807" i="8" l="1"/>
  <c r="K806" i="8" a="1"/>
  <c r="K806" i="8" s="1"/>
  <c r="H794" i="8"/>
  <c r="L802" i="8" s="1"/>
  <c r="I795" i="8"/>
  <c r="M808" i="8" l="1"/>
  <c r="K807" i="8" a="1"/>
  <c r="K807" i="8" s="1"/>
  <c r="H795" i="8"/>
  <c r="L803" i="8" s="1"/>
  <c r="I796" i="8"/>
  <c r="M809" i="8" l="1"/>
  <c r="K808" i="8" a="1"/>
  <c r="K808" i="8" s="1"/>
  <c r="H796" i="8"/>
  <c r="L804" i="8" s="1"/>
  <c r="I797" i="8"/>
  <c r="M810" i="8" l="1"/>
  <c r="K809" i="8" a="1"/>
  <c r="K809" i="8" s="1"/>
  <c r="H797" i="8"/>
  <c r="L805" i="8" s="1"/>
  <c r="I798" i="8"/>
  <c r="M811" i="8" l="1"/>
  <c r="K810" i="8" a="1"/>
  <c r="K810" i="8" s="1"/>
  <c r="H798" i="8"/>
  <c r="L806" i="8" s="1"/>
  <c r="I799" i="8"/>
  <c r="M812" i="8" l="1"/>
  <c r="K811" i="8" a="1"/>
  <c r="K811" i="8" s="1"/>
  <c r="H799" i="8"/>
  <c r="L807" i="8" s="1"/>
  <c r="I800" i="8"/>
  <c r="M813" i="8" l="1"/>
  <c r="K812" i="8" a="1"/>
  <c r="K812" i="8" s="1"/>
  <c r="H800" i="8"/>
  <c r="L808" i="8" s="1"/>
  <c r="I801" i="8"/>
  <c r="M814" i="8" l="1"/>
  <c r="K813" i="8" a="1"/>
  <c r="K813" i="8" s="1"/>
  <c r="H801" i="8"/>
  <c r="L809" i="8" s="1"/>
  <c r="I802" i="8"/>
  <c r="M815" i="8" l="1"/>
  <c r="K814" i="8" a="1"/>
  <c r="K814" i="8" s="1"/>
  <c r="H802" i="8"/>
  <c r="L810" i="8" s="1"/>
  <c r="I803" i="8"/>
  <c r="M816" i="8" l="1"/>
  <c r="K815" i="8" a="1"/>
  <c r="K815" i="8" s="1"/>
  <c r="H803" i="8"/>
  <c r="L811" i="8" s="1"/>
  <c r="I804" i="8"/>
  <c r="M817" i="8" l="1"/>
  <c r="K816" i="8" a="1"/>
  <c r="K816" i="8" s="1"/>
  <c r="H804" i="8"/>
  <c r="L812" i="8" s="1"/>
  <c r="I805" i="8"/>
  <c r="M818" i="8" l="1"/>
  <c r="K817" i="8" a="1"/>
  <c r="K817" i="8" s="1"/>
  <c r="H805" i="8"/>
  <c r="L813" i="8" s="1"/>
  <c r="I806" i="8"/>
  <c r="M819" i="8" l="1"/>
  <c r="K818" i="8" a="1"/>
  <c r="K818" i="8" s="1"/>
  <c r="H806" i="8"/>
  <c r="L814" i="8" s="1"/>
  <c r="I807" i="8"/>
  <c r="M820" i="8" l="1"/>
  <c r="K819" i="8" a="1"/>
  <c r="K819" i="8" s="1"/>
  <c r="H807" i="8"/>
  <c r="L815" i="8" s="1"/>
  <c r="I808" i="8"/>
  <c r="M821" i="8" l="1"/>
  <c r="K820" i="8" a="1"/>
  <c r="K820" i="8" s="1"/>
  <c r="H808" i="8"/>
  <c r="L816" i="8" s="1"/>
  <c r="I809" i="8"/>
  <c r="M822" i="8" l="1"/>
  <c r="K821" i="8" a="1"/>
  <c r="K821" i="8" s="1"/>
  <c r="H809" i="8"/>
  <c r="L817" i="8" s="1"/>
  <c r="I810" i="8"/>
  <c r="M823" i="8" l="1"/>
  <c r="K822" i="8" a="1"/>
  <c r="K822" i="8" s="1"/>
  <c r="H810" i="8"/>
  <c r="L818" i="8" s="1"/>
  <c r="I811" i="8"/>
  <c r="M824" i="8" l="1"/>
  <c r="K823" i="8" a="1"/>
  <c r="K823" i="8" s="1"/>
  <c r="H811" i="8"/>
  <c r="L819" i="8" s="1"/>
  <c r="I812" i="8"/>
  <c r="M825" i="8" l="1"/>
  <c r="K824" i="8" a="1"/>
  <c r="K824" i="8" s="1"/>
  <c r="H812" i="8"/>
  <c r="L820" i="8" s="1"/>
  <c r="I813" i="8"/>
  <c r="M826" i="8" l="1"/>
  <c r="K825" i="8" a="1"/>
  <c r="K825" i="8" s="1"/>
  <c r="H813" i="8"/>
  <c r="L821" i="8" s="1"/>
  <c r="I814" i="8"/>
  <c r="M827" i="8" l="1"/>
  <c r="K826" i="8" a="1"/>
  <c r="K826" i="8" s="1"/>
  <c r="H814" i="8"/>
  <c r="L822" i="8" s="1"/>
  <c r="I815" i="8"/>
  <c r="M828" i="8" l="1"/>
  <c r="K827" i="8" a="1"/>
  <c r="K827" i="8" s="1"/>
  <c r="H815" i="8"/>
  <c r="L823" i="8" s="1"/>
  <c r="I816" i="8"/>
  <c r="M829" i="8" l="1"/>
  <c r="K828" i="8" a="1"/>
  <c r="K828" i="8" s="1"/>
  <c r="H816" i="8"/>
  <c r="L824" i="8" s="1"/>
  <c r="I817" i="8"/>
  <c r="M830" i="8" l="1"/>
  <c r="K829" i="8" a="1"/>
  <c r="K829" i="8" s="1"/>
  <c r="H817" i="8"/>
  <c r="L825" i="8" s="1"/>
  <c r="I818" i="8"/>
  <c r="M831" i="8" l="1"/>
  <c r="K830" i="8" a="1"/>
  <c r="K830" i="8" s="1"/>
  <c r="H818" i="8"/>
  <c r="L826" i="8" s="1"/>
  <c r="I819" i="8"/>
  <c r="M832" i="8" l="1"/>
  <c r="K831" i="8" a="1"/>
  <c r="K831" i="8" s="1"/>
  <c r="H819" i="8"/>
  <c r="L827" i="8" s="1"/>
  <c r="I820" i="8"/>
  <c r="M833" i="8" l="1"/>
  <c r="K832" i="8" a="1"/>
  <c r="K832" i="8" s="1"/>
  <c r="H820" i="8"/>
  <c r="L828" i="8" s="1"/>
  <c r="I821" i="8"/>
  <c r="M834" i="8" l="1"/>
  <c r="K833" i="8" a="1"/>
  <c r="K833" i="8" s="1"/>
  <c r="H821" i="8"/>
  <c r="L829" i="8" s="1"/>
  <c r="I822" i="8"/>
  <c r="M835" i="8" l="1"/>
  <c r="K834" i="8" a="1"/>
  <c r="K834" i="8" s="1"/>
  <c r="H822" i="8"/>
  <c r="L830" i="8" s="1"/>
  <c r="I823" i="8"/>
  <c r="M836" i="8" l="1"/>
  <c r="K835" i="8" a="1"/>
  <c r="K835" i="8" s="1"/>
  <c r="H823" i="8"/>
  <c r="L831" i="8" s="1"/>
  <c r="I824" i="8"/>
  <c r="M837" i="8" l="1"/>
  <c r="K836" i="8" a="1"/>
  <c r="K836" i="8" s="1"/>
  <c r="H824" i="8"/>
  <c r="L832" i="8" s="1"/>
  <c r="I825" i="8"/>
  <c r="M838" i="8" l="1"/>
  <c r="K837" i="8" a="1"/>
  <c r="K837" i="8" s="1"/>
  <c r="H825" i="8"/>
  <c r="L833" i="8" s="1"/>
  <c r="I826" i="8"/>
  <c r="M839" i="8" l="1"/>
  <c r="K838" i="8" a="1"/>
  <c r="K838" i="8" s="1"/>
  <c r="H826" i="8"/>
  <c r="L834" i="8" s="1"/>
  <c r="I827" i="8"/>
  <c r="M840" i="8" l="1"/>
  <c r="K839" i="8" a="1"/>
  <c r="K839" i="8" s="1"/>
  <c r="H827" i="8"/>
  <c r="L835" i="8" s="1"/>
  <c r="I828" i="8"/>
  <c r="M841" i="8" l="1"/>
  <c r="K840" i="8" a="1"/>
  <c r="K840" i="8" s="1"/>
  <c r="H828" i="8"/>
  <c r="L836" i="8" s="1"/>
  <c r="I829" i="8"/>
  <c r="M842" i="8" l="1"/>
  <c r="K841" i="8" a="1"/>
  <c r="K841" i="8" s="1"/>
  <c r="H829" i="8"/>
  <c r="L837" i="8" s="1"/>
  <c r="I830" i="8"/>
  <c r="M843" i="8" l="1"/>
  <c r="K842" i="8" a="1"/>
  <c r="K842" i="8" s="1"/>
  <c r="H830" i="8"/>
  <c r="L838" i="8" s="1"/>
  <c r="I831" i="8"/>
  <c r="M844" i="8" l="1"/>
  <c r="K843" i="8" a="1"/>
  <c r="K843" i="8" s="1"/>
  <c r="H831" i="8"/>
  <c r="L839" i="8" s="1"/>
  <c r="I832" i="8"/>
  <c r="M845" i="8" l="1"/>
  <c r="K844" i="8" a="1"/>
  <c r="K844" i="8" s="1"/>
  <c r="H832" i="8"/>
  <c r="L840" i="8" s="1"/>
  <c r="I833" i="8"/>
  <c r="M846" i="8" l="1"/>
  <c r="K845" i="8" a="1"/>
  <c r="K845" i="8" s="1"/>
  <c r="H833" i="8"/>
  <c r="L841" i="8" s="1"/>
  <c r="I834" i="8"/>
  <c r="M847" i="8" l="1"/>
  <c r="K846" i="8" a="1"/>
  <c r="K846" i="8" s="1"/>
  <c r="H834" i="8"/>
  <c r="L842" i="8" s="1"/>
  <c r="I835" i="8"/>
  <c r="M848" i="8" l="1"/>
  <c r="K847" i="8" a="1"/>
  <c r="K847" i="8" s="1"/>
  <c r="H835" i="8"/>
  <c r="L843" i="8" s="1"/>
  <c r="I836" i="8"/>
  <c r="M849" i="8" l="1"/>
  <c r="K848" i="8" a="1"/>
  <c r="K848" i="8" s="1"/>
  <c r="H836" i="8"/>
  <c r="L844" i="8" s="1"/>
  <c r="I837" i="8"/>
  <c r="M850" i="8" l="1"/>
  <c r="K849" i="8" a="1"/>
  <c r="K849" i="8" s="1"/>
  <c r="H837" i="8"/>
  <c r="L845" i="8" s="1"/>
  <c r="I838" i="8"/>
  <c r="M851" i="8" l="1"/>
  <c r="K850" i="8" a="1"/>
  <c r="K850" i="8" s="1"/>
  <c r="H838" i="8"/>
  <c r="L846" i="8" s="1"/>
  <c r="I839" i="8"/>
  <c r="M852" i="8" l="1"/>
  <c r="K851" i="8" a="1"/>
  <c r="K851" i="8" s="1"/>
  <c r="H839" i="8"/>
  <c r="L847" i="8" s="1"/>
  <c r="I840" i="8"/>
  <c r="M853" i="8" l="1"/>
  <c r="K852" i="8" a="1"/>
  <c r="K852" i="8" s="1"/>
  <c r="H840" i="8"/>
  <c r="L848" i="8" s="1"/>
  <c r="I841" i="8"/>
  <c r="M854" i="8" l="1"/>
  <c r="K853" i="8" a="1"/>
  <c r="K853" i="8" s="1"/>
  <c r="H841" i="8"/>
  <c r="L849" i="8" s="1"/>
  <c r="I842" i="8"/>
  <c r="M855" i="8" l="1"/>
  <c r="K854" i="8" a="1"/>
  <c r="K854" i="8" s="1"/>
  <c r="H842" i="8"/>
  <c r="L850" i="8" s="1"/>
  <c r="I843" i="8"/>
  <c r="M856" i="8" l="1"/>
  <c r="K855" i="8" a="1"/>
  <c r="K855" i="8" s="1"/>
  <c r="H843" i="8"/>
  <c r="L851" i="8" s="1"/>
  <c r="I844" i="8"/>
  <c r="M857" i="8" l="1"/>
  <c r="K856" i="8" a="1"/>
  <c r="K856" i="8" s="1"/>
  <c r="H844" i="8"/>
  <c r="L852" i="8" s="1"/>
  <c r="I845" i="8"/>
  <c r="M858" i="8" l="1"/>
  <c r="K857" i="8" a="1"/>
  <c r="K857" i="8" s="1"/>
  <c r="H845" i="8"/>
  <c r="L853" i="8" s="1"/>
  <c r="I846" i="8"/>
  <c r="M859" i="8" l="1"/>
  <c r="K858" i="8" a="1"/>
  <c r="K858" i="8" s="1"/>
  <c r="H846" i="8"/>
  <c r="L854" i="8" s="1"/>
  <c r="I847" i="8"/>
  <c r="M860" i="8" l="1"/>
  <c r="K859" i="8" a="1"/>
  <c r="K859" i="8" s="1"/>
  <c r="H847" i="8"/>
  <c r="L855" i="8" s="1"/>
  <c r="I848" i="8"/>
  <c r="M861" i="8" l="1"/>
  <c r="K860" i="8" a="1"/>
  <c r="K860" i="8" s="1"/>
  <c r="H848" i="8"/>
  <c r="L856" i="8" s="1"/>
  <c r="I849" i="8"/>
  <c r="M862" i="8" l="1"/>
  <c r="K861" i="8" a="1"/>
  <c r="K861" i="8" s="1"/>
  <c r="H849" i="8"/>
  <c r="L857" i="8" s="1"/>
  <c r="I850" i="8"/>
  <c r="M863" i="8" l="1"/>
  <c r="K862" i="8" a="1"/>
  <c r="K862" i="8" s="1"/>
  <c r="H850" i="8"/>
  <c r="L858" i="8" s="1"/>
  <c r="I851" i="8"/>
  <c r="M864" i="8" l="1"/>
  <c r="K863" i="8" a="1"/>
  <c r="K863" i="8" s="1"/>
  <c r="H851" i="8"/>
  <c r="L859" i="8" s="1"/>
  <c r="I852" i="8"/>
  <c r="M865" i="8" l="1"/>
  <c r="K864" i="8" a="1"/>
  <c r="K864" i="8" s="1"/>
  <c r="I853" i="8"/>
  <c r="H852" i="8"/>
  <c r="L860" i="8" s="1"/>
  <c r="M866" i="8" l="1"/>
  <c r="K865" i="8" a="1"/>
  <c r="K865" i="8" s="1"/>
  <c r="I854" i="8"/>
  <c r="H853" i="8"/>
  <c r="L861" i="8" s="1"/>
  <c r="M867" i="8" l="1"/>
  <c r="K867" i="8" s="1" a="1"/>
  <c r="K867" i="8" s="1"/>
  <c r="K866" i="8" a="1"/>
  <c r="K866" i="8" s="1"/>
  <c r="I855" i="8"/>
  <c r="H854" i="8"/>
  <c r="L862" i="8" s="1"/>
  <c r="P37" i="8" l="1"/>
  <c r="P36" i="8"/>
  <c r="P38" i="8"/>
  <c r="P39" i="8"/>
  <c r="P40" i="8"/>
  <c r="P42" i="8"/>
  <c r="P41" i="8"/>
  <c r="P45" i="8"/>
  <c r="P44" i="8"/>
  <c r="P43" i="8"/>
  <c r="P46" i="8"/>
  <c r="P47" i="8"/>
  <c r="P48" i="8"/>
  <c r="P51" i="8"/>
  <c r="P50" i="8"/>
  <c r="P52" i="8"/>
  <c r="P53" i="8"/>
  <c r="P54" i="8"/>
  <c r="P55" i="8"/>
  <c r="P56" i="8"/>
  <c r="P57" i="8"/>
  <c r="P58" i="8"/>
  <c r="P65" i="8"/>
  <c r="P63" i="8"/>
  <c r="P64" i="8"/>
  <c r="P66" i="8"/>
  <c r="P67" i="8"/>
  <c r="P68" i="8"/>
  <c r="P69" i="8"/>
  <c r="P70" i="8"/>
  <c r="P72" i="8"/>
  <c r="P71" i="8"/>
  <c r="P73" i="8"/>
  <c r="P74" i="8"/>
  <c r="P75" i="8"/>
  <c r="P76" i="8"/>
  <c r="P77" i="8"/>
  <c r="P78" i="8"/>
  <c r="P80" i="8"/>
  <c r="P79" i="8"/>
  <c r="P81" i="8"/>
  <c r="P83" i="8"/>
  <c r="P82" i="8"/>
  <c r="P84" i="8"/>
  <c r="P85" i="8"/>
  <c r="P86" i="8"/>
  <c r="P87" i="8"/>
  <c r="P88" i="8"/>
  <c r="P89" i="8"/>
  <c r="P91" i="8"/>
  <c r="P90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I856" i="8"/>
  <c r="H855" i="8"/>
  <c r="L863" i="8" s="1"/>
  <c r="I857" i="8" l="1"/>
  <c r="H856" i="8"/>
  <c r="L864" i="8" s="1"/>
  <c r="P49" i="8" s="1"/>
  <c r="I858" i="8" l="1"/>
  <c r="H857" i="8"/>
  <c r="L865" i="8" s="1"/>
  <c r="P62" i="8" s="1"/>
  <c r="I859" i="8" l="1"/>
  <c r="H859" i="8" s="1"/>
  <c r="H858" i="8"/>
  <c r="L866" i="8" s="1"/>
  <c r="P123" i="8" s="1"/>
  <c r="H860" i="8" l="1"/>
  <c r="L867" i="8"/>
  <c r="P59" i="8" l="1"/>
  <c r="P60" i="8"/>
  <c r="P61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C0E14F-F1AA-472F-A058-65E966180922}" keepAlive="1" name="Requête - CarteFidelite" description="Connexion à la requête « CarteFidelite » dans le classeur." type="5" refreshedVersion="6" background="1" saveData="1">
    <dbPr connection="Provider=Microsoft.Mashup.OleDb.1;Data Source=$Workbook$;Location=CarteFidelite;Extended Properties=&quot;&quot;" command="SELECT * FROM [CarteFidelite]"/>
  </connection>
  <connection id="2" xr16:uid="{FEC342E9-AFC8-4BA9-BD0F-D4444B5D203E}" keepAlive="1" name="Requête - Categorie" description="Connexion à la requête « Categorie » dans le classeur." type="5" refreshedVersion="6" background="1" saveData="1">
    <dbPr connection="Provider=Microsoft.Mashup.OleDb.1;Data Source=$Workbook$;Location=Categorie;Extended Properties=&quot;&quot;" command="SELECT * FROM [Categorie]"/>
  </connection>
  <connection id="3" xr16:uid="{07C0814E-CE12-4CBD-9449-D6D2F6D6AA42}" keepAlive="1" name="Requête - DetailTicket" description="Connexion à la requête « DetailTicket » dans le classeur." type="5" refreshedVersion="6" background="1" saveData="1">
    <dbPr connection="Provider=Microsoft.Mashup.OleDb.1;Data Source=$Workbook$;Location=DetailTicket;Extended Properties=&quot;&quot;" command="SELECT * FROM [DetailTicket]"/>
  </connection>
  <connection id="4" xr16:uid="{68388E24-C7F4-42B5-8CFE-6675BF154695}" keepAlive="1" name="Requête - DetailTicket (2)" description="Connexion à la requête « DetailTicket (2) » dans le classeur." type="5" refreshedVersion="6" background="1" saveData="1">
    <dbPr connection="Provider=Microsoft.Mashup.OleDb.1;Data Source=$Workbook$;Location=&quot;DetailTicket (2)&quot;;Extended Properties=&quot;&quot;" command="SELECT * FROM [DetailTicket (2)]"/>
  </connection>
  <connection id="5" xr16:uid="{BB905A2C-10DB-432B-8A78-B4C32F3A17F2}" keepAlive="1" name="Requête - DetailTicketJuilletAout2021" description="Connexion à la requête « DetailTicketJuilletAout2021 » dans le classeur." type="5" refreshedVersion="6" background="1" saveData="1">
    <dbPr connection="Provider=Microsoft.Mashup.OleDb.1;Data Source=$Workbook$;Location=DetailTicketJuilletAout2021;Extended Properties=&quot;&quot;" command="SELECT * FROM [DetailTicketJuilletAout2021]"/>
  </connection>
  <connection id="6" xr16:uid="{1DA38891-9462-44AD-B882-4FCA0981537F}" keepAlive="1" name="Requête - Produit" description="Connexion à la requête « Produit » dans le classeur." type="5" refreshedVersion="6" background="1" saveData="1">
    <dbPr connection="Provider=Microsoft.Mashup.OleDb.1;Data Source=$Workbook$;Location=Produit;Extended Properties=&quot;&quot;" command="SELECT * FROM [Produit]"/>
  </connection>
  <connection id="7" xr16:uid="{0CA85BCB-9467-4260-A982-A6E9712D6E06}" keepAlive="1" name="Requête - Ticket" description="Connexion à la requête « Ticket » dans le classeur." type="5" refreshedVersion="6" background="1" saveData="1">
    <dbPr connection="Provider=Microsoft.Mashup.OleDb.1;Data Source=$Workbook$;Location=Ticket;Extended Properties=&quot;&quot;" command="SELECT * FROM [Ticket]"/>
  </connection>
  <connection id="8" xr16:uid="{207DB4F0-3025-478E-AEC3-930042C98212}" keepAlive="1" name="Requête - TicketJuilletAout2021" description="Connexion à la requête « TicketJuilletAout2021 » dans le classeur." type="5" refreshedVersion="6" background="1" saveData="1">
    <dbPr connection="Provider=Microsoft.Mashup.OleDb.1;Data Source=$Workbook$;Location=TicketJuilletAout2021;Extended Properties=&quot;&quot;" command="SELECT * FROM [TicketJuilletAout2021]"/>
  </connection>
  <connection id="9" xr16:uid="{BBD37DD6-3277-452B-B065-68030A3783CD}" keepAlive="1" name="ThisWorkbookDataModel" description="Modèle de donnée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0" xr16:uid="{56E51ECB-FF13-44E6-B409-4BAFFAFB65CE}" name="WorksheetConnection_Base de données PJS3 2.0.xlsx!DetailTicket" type="102" refreshedVersion="6" minRefreshableVersion="5">
    <extLst>
      <ext xmlns:x15="http://schemas.microsoft.com/office/spreadsheetml/2010/11/main" uri="{DE250136-89BD-433C-8126-D09CA5730AF9}">
        <x15:connection id="DetailTicket">
          <x15:rangePr sourceName="_xlcn.WorksheetConnection_BasededonnéesPJS32.0.xlsxDetailTicket1"/>
        </x15:connection>
      </ext>
    </extLst>
  </connection>
  <connection id="11" xr16:uid="{D30BE3A3-2833-4D6E-8538-7BBB1F512921}" name="WorksheetConnection_Base de données PJS3 2.0.xlsx!Produit" type="102" refreshedVersion="6" minRefreshableVersion="5">
    <extLst>
      <ext xmlns:x15="http://schemas.microsoft.com/office/spreadsheetml/2010/11/main" uri="{DE250136-89BD-433C-8126-D09CA5730AF9}">
        <x15:connection id="Produit" autoDelete="1">
          <x15:rangePr sourceName="_xlcn.WorksheetConnection_BasededonnéesPJS32.0.xlsxProduit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<sst xmlns="http://schemas.openxmlformats.org/spreadsheetml/2006/main" count="15526" uniqueCount="3695">
  <si>
    <t>Caissier</t>
  </si>
  <si>
    <t>DateTicket</t>
  </si>
  <si>
    <t>PrixUnit</t>
  </si>
  <si>
    <t>Qte</t>
  </si>
  <si>
    <t>Remise%</t>
  </si>
  <si>
    <t>Nomprod</t>
  </si>
  <si>
    <t>CodeCateg</t>
  </si>
  <si>
    <t>QteParUnit</t>
  </si>
  <si>
    <t>UnitesStock</t>
  </si>
  <si>
    <t>UnitesCom</t>
  </si>
  <si>
    <t>NiveauReap</t>
  </si>
  <si>
    <t>Indisponible</t>
  </si>
  <si>
    <t>NomCateg</t>
  </si>
  <si>
    <t>Description</t>
  </si>
  <si>
    <t>Nom</t>
  </si>
  <si>
    <t>Prenom</t>
  </si>
  <si>
    <t>DateNaiss</t>
  </si>
  <si>
    <t>Adresse</t>
  </si>
  <si>
    <t>Ville</t>
  </si>
  <si>
    <t>CodePostal</t>
  </si>
  <si>
    <t>Tel</t>
  </si>
  <si>
    <t>NoTicket</t>
  </si>
  <si>
    <t>CodeCli</t>
  </si>
  <si>
    <t>MAHEN</t>
  </si>
  <si>
    <t>DIGOM</t>
  </si>
  <si>
    <t>DAMIC</t>
  </si>
  <si>
    <t>JAHEN</t>
  </si>
  <si>
    <t>MIGAL</t>
  </si>
  <si>
    <t>SYLEJ</t>
  </si>
  <si>
    <t>ERDUR</t>
  </si>
  <si>
    <t>YAKAL</t>
  </si>
  <si>
    <t>NAROU</t>
  </si>
  <si>
    <t>CHLEC</t>
  </si>
  <si>
    <t>JELAZ</t>
  </si>
  <si>
    <t>OLLHE</t>
  </si>
  <si>
    <t>BEAVI</t>
  </si>
  <si>
    <t>ALCLE</t>
  </si>
  <si>
    <t>REDAN</t>
  </si>
  <si>
    <t>JEBOR</t>
  </si>
  <si>
    <t>CLJAN</t>
  </si>
  <si>
    <t>ERDEB</t>
  </si>
  <si>
    <t>THLOP</t>
  </si>
  <si>
    <t>CHLAB</t>
  </si>
  <si>
    <t>PHFRO</t>
  </si>
  <si>
    <t>ARBLA</t>
  </si>
  <si>
    <t>NISCH</t>
  </si>
  <si>
    <t>CHGRA</t>
  </si>
  <si>
    <t>CECHA</t>
  </si>
  <si>
    <t>JEHOU</t>
  </si>
  <si>
    <t>ANLER</t>
  </si>
  <si>
    <t>LODUR</t>
  </si>
  <si>
    <t>JEMAN</t>
  </si>
  <si>
    <t>CHDUD</t>
  </si>
  <si>
    <t>DACOU</t>
  </si>
  <si>
    <t>SYBEL</t>
  </si>
  <si>
    <t>PAMAR</t>
  </si>
  <si>
    <t>CEGRO</t>
  </si>
  <si>
    <t>ERSWE</t>
  </si>
  <si>
    <t>PAJAL</t>
  </si>
  <si>
    <t>JELEC</t>
  </si>
  <si>
    <t>PILED</t>
  </si>
  <si>
    <t>CHROU</t>
  </si>
  <si>
    <t>MALAZ</t>
  </si>
  <si>
    <t>BEGAL</t>
  </si>
  <si>
    <t>MABON</t>
  </si>
  <si>
    <t>GAANT</t>
  </si>
  <si>
    <t>SORET</t>
  </si>
  <si>
    <t>CHBES</t>
  </si>
  <si>
    <t>MOELK</t>
  </si>
  <si>
    <t>JALES</t>
  </si>
  <si>
    <t>LOHUE</t>
  </si>
  <si>
    <t>FAMAR</t>
  </si>
  <si>
    <t>JÉBAZ</t>
  </si>
  <si>
    <t>VIVAN</t>
  </si>
  <si>
    <t>OLFER</t>
  </si>
  <si>
    <t>ALAUV</t>
  </si>
  <si>
    <t>CÉDAU</t>
  </si>
  <si>
    <t>BETIZ</t>
  </si>
  <si>
    <t>CLHAL</t>
  </si>
  <si>
    <t>MAEUS</t>
  </si>
  <si>
    <t>ERBEC</t>
  </si>
  <si>
    <t>DIDAL</t>
  </si>
  <si>
    <t>SEADI</t>
  </si>
  <si>
    <t>SAJOU</t>
  </si>
  <si>
    <t>ZOHED</t>
  </si>
  <si>
    <t>PABEL</t>
  </si>
  <si>
    <t xml:space="preserve">DELE </t>
  </si>
  <si>
    <t>PASAU</t>
  </si>
  <si>
    <t>ALDUV</t>
  </si>
  <si>
    <t>GESEF</t>
  </si>
  <si>
    <t>RARAB</t>
  </si>
  <si>
    <t>CHBON</t>
  </si>
  <si>
    <t>RIDAB</t>
  </si>
  <si>
    <t>LEHOS</t>
  </si>
  <si>
    <t>BRLEH</t>
  </si>
  <si>
    <t>CHNIE</t>
  </si>
  <si>
    <t>GECAU</t>
  </si>
  <si>
    <t>SELAU</t>
  </si>
  <si>
    <t>VIGUI</t>
  </si>
  <si>
    <t>NOBEL</t>
  </si>
  <si>
    <t>RIDAN</t>
  </si>
  <si>
    <t>MICOL</t>
  </si>
  <si>
    <t>HALER</t>
  </si>
  <si>
    <t>YATAN</t>
  </si>
  <si>
    <t>ROHAM</t>
  </si>
  <si>
    <t>PALER</t>
  </si>
  <si>
    <t>FRLAN</t>
  </si>
  <si>
    <t>CHGAS</t>
  </si>
  <si>
    <t>JEHER</t>
  </si>
  <si>
    <t>MAFER</t>
  </si>
  <si>
    <t>PALEC</t>
  </si>
  <si>
    <t>JUBOY</t>
  </si>
  <si>
    <t>FRMIC</t>
  </si>
  <si>
    <t>Refprod</t>
  </si>
  <si>
    <t>NoFour</t>
  </si>
  <si>
    <t>NoSousCateg</t>
  </si>
  <si>
    <t>Chai</t>
  </si>
  <si>
    <t>10 boîtes x 20 sacs</t>
  </si>
  <si>
    <t>Bière BIO Chinese</t>
  </si>
  <si>
    <t>24 canettes</t>
  </si>
  <si>
    <t>Sirop d'anis</t>
  </si>
  <si>
    <t>12 bouteilles (550 ml)</t>
  </si>
  <si>
    <t>Noix cajou BIO</t>
  </si>
  <si>
    <t>(500 g)</t>
  </si>
  <si>
    <t>Chili vegan</t>
  </si>
  <si>
    <t>36 boîtes</t>
  </si>
  <si>
    <t>Miel bio Granny</t>
  </si>
  <si>
    <t>12 pots (8 onces)</t>
  </si>
  <si>
    <t>Riz  NewTac Organic</t>
  </si>
  <si>
    <t xml:space="preserve"> (1 kg)</t>
  </si>
  <si>
    <t>Northwoods Cranberry Sauce</t>
  </si>
  <si>
    <t>12 pots (12 onces)</t>
  </si>
  <si>
    <t>Nuggets agneau casher</t>
  </si>
  <si>
    <t>18 cartons (500 g)</t>
  </si>
  <si>
    <t>Epice Ikura</t>
  </si>
  <si>
    <t>12 pots (200 g)</t>
  </si>
  <si>
    <t>Queso Bio</t>
  </si>
  <si>
    <t>1</t>
  </si>
  <si>
    <t>Queso La Pastora</t>
  </si>
  <si>
    <t xml:space="preserve"> (500 g)</t>
  </si>
  <si>
    <t>Konbucha VEGAN</t>
  </si>
  <si>
    <t>1 boîtes (2 kg)</t>
  </si>
  <si>
    <t>Tofu épicé BIO</t>
  </si>
  <si>
    <t>Sauce soja doux</t>
  </si>
  <si>
    <t>24 bouteilles (250 ml)</t>
  </si>
  <si>
    <t>Letchee</t>
  </si>
  <si>
    <t>32 boîtes (500 g)</t>
  </si>
  <si>
    <t>Sugar Ganyl  bio</t>
  </si>
  <si>
    <t>20 boîtes (1 kg)</t>
  </si>
  <si>
    <t>Saumon bio Atlantique</t>
  </si>
  <si>
    <t>1 kg</t>
  </si>
  <si>
    <t>Biscuits chocolatés</t>
  </si>
  <si>
    <t>10 boîtes x 12 pièces</t>
  </si>
  <si>
    <t>Marmalade  Rodney Bio</t>
  </si>
  <si>
    <t>30 boîtes</t>
  </si>
  <si>
    <t>Céréales Crousty complète Bio</t>
  </si>
  <si>
    <t>24 cartons x 4 pièces</t>
  </si>
  <si>
    <t>Galettes vegan riz</t>
  </si>
  <si>
    <t>Galette vegan maïs</t>
  </si>
  <si>
    <t>12 cartons (250 g)</t>
  </si>
  <si>
    <t>Bières Flamiche</t>
  </si>
  <si>
    <t>12 canettes (355 ml)</t>
  </si>
  <si>
    <t>Nougat-Creme</t>
  </si>
  <si>
    <t>Sachet (450 g)</t>
  </si>
  <si>
    <t>Sauce gribiche Spéciale</t>
  </si>
  <si>
    <t>1 pot (250g)</t>
  </si>
  <si>
    <t>Carvi bio</t>
  </si>
  <si>
    <t>Sauce tomate vegan</t>
  </si>
  <si>
    <t>2 pots  (225 g)</t>
  </si>
  <si>
    <t>Grillade agneau casher</t>
  </si>
  <si>
    <t>30 saucisses</t>
  </si>
  <si>
    <t>Cabillaud Atlantique Nord</t>
  </si>
  <si>
    <t>Gorgonzola Telino</t>
  </si>
  <si>
    <t xml:space="preserve"> (200 g)</t>
  </si>
  <si>
    <t>Mascarpone Fabioli</t>
  </si>
  <si>
    <t>Geitost sauce</t>
  </si>
  <si>
    <t>Bière Heineken</t>
  </si>
  <si>
    <t>10  canettes (25 cl)</t>
  </si>
  <si>
    <t>Bière Steeleye Stout</t>
  </si>
  <si>
    <t>2 bouteilles (1 litre)</t>
  </si>
  <si>
    <t>Inlagd Sill</t>
  </si>
  <si>
    <t>24 pots (250 g)</t>
  </si>
  <si>
    <t>Filets merlu</t>
  </si>
  <si>
    <t>Côte de Blaye Bio</t>
  </si>
  <si>
    <t>1 bouteille (75 cl)</t>
  </si>
  <si>
    <t>Chartreuse verte</t>
  </si>
  <si>
    <t>1 bouteille (750 cc)</t>
  </si>
  <si>
    <t>Boston Crab Meat</t>
  </si>
  <si>
    <t>6 boîtes (400 g)</t>
  </si>
  <si>
    <t>Filets saint-pierre</t>
  </si>
  <si>
    <t>Boulettes  de légumes vegan</t>
  </si>
  <si>
    <t>Irish Coffee</t>
  </si>
  <si>
    <t>2 boîtes (500 g)</t>
  </si>
  <si>
    <t>Sauce  Malacca</t>
  </si>
  <si>
    <t>Filets maquereau</t>
  </si>
  <si>
    <t>(1kg)</t>
  </si>
  <si>
    <t>Aile de Raie</t>
  </si>
  <si>
    <t>(300 g)</t>
  </si>
  <si>
    <t>Abricots sirop</t>
  </si>
  <si>
    <t>Arbouses</t>
  </si>
  <si>
    <t>Mangue bio</t>
  </si>
  <si>
    <t>Kiwis</t>
  </si>
  <si>
    <t>Mélimélo fruits</t>
  </si>
  <si>
    <t>Côtes échine casher</t>
  </si>
  <si>
    <t>6 pièces</t>
  </si>
  <si>
    <t>Tourtière Vegan</t>
  </si>
  <si>
    <t>6 tartes</t>
  </si>
  <si>
    <t>Pâté chinois</t>
  </si>
  <si>
    <t xml:space="preserve"> 2 boîtes</t>
  </si>
  <si>
    <t>Gnocchi bolognaise</t>
  </si>
  <si>
    <t xml:space="preserve"> (250 g)</t>
  </si>
  <si>
    <t>Ravioli Angelo BIO</t>
  </si>
  <si>
    <t>Huitres Manche</t>
  </si>
  <si>
    <t>24 pièces</t>
  </si>
  <si>
    <t>Raclette Courdavault</t>
  </si>
  <si>
    <t>1 carton (2 kg)</t>
  </si>
  <si>
    <t>Camembert Pierrot</t>
  </si>
  <si>
    <t xml:space="preserve"> (300 g)</t>
  </si>
  <si>
    <t>Sirop d'érable</t>
  </si>
  <si>
    <t>1bouteille (500 cl)</t>
  </si>
  <si>
    <t>Tartes au sucre</t>
  </si>
  <si>
    <t>Sauce galuga Vegan</t>
  </si>
  <si>
    <t>3 pots (125 g)</t>
  </si>
  <si>
    <t>Café écuadoria spécial</t>
  </si>
  <si>
    <t>4 pièces</t>
  </si>
  <si>
    <t>Louisiana Fiery Hot Pepper Moutarde</t>
  </si>
  <si>
    <t>1 pot</t>
  </si>
  <si>
    <t xml:space="preserve"> Hot Spiced Okra</t>
  </si>
  <si>
    <t>Chardonnay</t>
  </si>
  <si>
    <t>75 cl</t>
  </si>
  <si>
    <t>Scottish Longbreads</t>
  </si>
  <si>
    <t>Galettes Mini-apéro vegan</t>
  </si>
  <si>
    <t>500 g</t>
  </si>
  <si>
    <t>Bière blonde avigel</t>
  </si>
  <si>
    <t>Farine  de maïs Ferme églia</t>
  </si>
  <si>
    <t>Mozzarella di Giovanni</t>
  </si>
  <si>
    <t>(200 g)</t>
  </si>
  <si>
    <t>Röd Kaviar</t>
  </si>
  <si>
    <t xml:space="preserve"> (150 g)</t>
  </si>
  <si>
    <t>Longlife Tofu BIO</t>
  </si>
  <si>
    <t>Bière Kronembourg</t>
  </si>
  <si>
    <t>6  bouteilles (0,5 litre)</t>
  </si>
  <si>
    <t>Bordeau rouge</t>
  </si>
  <si>
    <t>1 bouteille (500 ml)</t>
  </si>
  <si>
    <t>Mélange graines Alvéa</t>
  </si>
  <si>
    <t>(625 g)</t>
  </si>
  <si>
    <t>Mozzarella di Giovanni BIO</t>
  </si>
  <si>
    <t>Œufs lumps</t>
  </si>
  <si>
    <t>Calvados</t>
  </si>
  <si>
    <t>Pavé d'Isygny</t>
  </si>
  <si>
    <t>Calvados de Mutrecy</t>
  </si>
  <si>
    <t>Poiré</t>
  </si>
  <si>
    <t>12 bouteilles (75 cl)</t>
  </si>
  <si>
    <t>Sablés d'Asnelles</t>
  </si>
  <si>
    <t>4 boîtes (500 g)</t>
  </si>
  <si>
    <t>Quiches brianes</t>
  </si>
  <si>
    <t>15 quiches</t>
  </si>
  <si>
    <t>Onglet de bœuf X2</t>
  </si>
  <si>
    <t xml:space="preserve"> Merguez  Halal - 20 x 50 g</t>
  </si>
  <si>
    <t>Steaks Hachés Burgers  Halal, 20% M.G. - 20 x 80 g</t>
  </si>
  <si>
    <t>Steaks Hachés Burgers  Halal, 20% M.G. - 10 x 80 g</t>
  </si>
  <si>
    <t>Steaks Hachés Burgers  Halal, 20% M.G. - 6 x 80 g</t>
  </si>
  <si>
    <t xml:space="preserve"> Merguez  Halal - 30 x 50 g</t>
  </si>
  <si>
    <t>Boulettes de boeuf  Halal - 1KG</t>
  </si>
  <si>
    <t>Boulettes de boeuf  Halal - 500 g</t>
  </si>
  <si>
    <t>Côtes de bœuf</t>
  </si>
  <si>
    <t>Côtes de veau X2</t>
  </si>
  <si>
    <t xml:space="preserve"> Merguez  Halal - 10 x 50 g</t>
  </si>
  <si>
    <t>Côtes de veau X4</t>
  </si>
  <si>
    <t>Côtes de porc X4</t>
  </si>
  <si>
    <t>Côtes de porc X2</t>
  </si>
  <si>
    <t>Escalopes de poulet  Casher  - X4</t>
  </si>
  <si>
    <t>Filets de canard  Casher Buchinger - 2 x 250 g environ</t>
  </si>
  <si>
    <t>Escalopes de poulet  Casher  - X6</t>
  </si>
  <si>
    <t>Nuggets de volaille  Halal - 500 g</t>
  </si>
  <si>
    <t>Nuggets de volaille  Halal - 800 g</t>
  </si>
  <si>
    <t>Cuisses de poulet Halal X2</t>
  </si>
  <si>
    <t>Cuisses de poulet Halal X4</t>
  </si>
  <si>
    <t xml:space="preserve"> Escalopes de dinde  Halal - 500g</t>
  </si>
  <si>
    <t xml:space="preserve"> Escalopes de dinde  Halal - 1 kg</t>
  </si>
  <si>
    <t>Délice de poulet Halal Isla Délice 4 tranches - 240 g</t>
  </si>
  <si>
    <t>Cuisses de poulet X4</t>
  </si>
  <si>
    <t>Délice de poulet Halal Isla Délice 6  tranches - 240 g</t>
  </si>
  <si>
    <t>Délice de poulet Halal Isla Délice 8 tranches - 240 g</t>
  </si>
  <si>
    <t>Cuisses de poulet X2</t>
  </si>
  <si>
    <t>Filets de canard  Casher Buchinger - 4 x 250 g environ</t>
  </si>
  <si>
    <t>Cuisses de poulet Halal X6</t>
  </si>
  <si>
    <t>Herta Knacki X4 140g</t>
  </si>
  <si>
    <t>10 saucisses de volaille surgelées Casher Yarden - 400 g</t>
  </si>
  <si>
    <t>5 saucisses de volaille surgelées Casher Yarden - 400 g</t>
  </si>
  <si>
    <t>Herta Knacki X10 200g</t>
  </si>
  <si>
    <t>Herta Knacki X20 400g</t>
  </si>
  <si>
    <t>4 burgers SODEBO</t>
  </si>
  <si>
    <t>8 burgers SODEBO</t>
  </si>
  <si>
    <t>8 steack hachés 2g mg</t>
  </si>
  <si>
    <t>4 steack hachés 2g mg</t>
  </si>
  <si>
    <t>Côtelettes d'agneau X4</t>
  </si>
  <si>
    <t>Côtelettes d'agneau X2</t>
  </si>
  <si>
    <t>Cuisses de lapin X2</t>
  </si>
  <si>
    <t>Cuisses de lapin X4</t>
  </si>
  <si>
    <t>MARIE Thon Citron</t>
  </si>
  <si>
    <t>MARIE Cabillaud Citron</t>
  </si>
  <si>
    <t xml:space="preserve"> Kit Kebab  Halal - 500 g</t>
  </si>
  <si>
    <t xml:space="preserve"> Kit Kebab  Halal - 1KG</t>
  </si>
  <si>
    <t>Sac 2KG pommes de terre nouvelles</t>
  </si>
  <si>
    <t>Sac 1KG pommes de terre Roseval</t>
  </si>
  <si>
    <t>Tomates du roussilon barquette 250g</t>
  </si>
  <si>
    <t>Tomates du roussilon barquette 500g</t>
  </si>
  <si>
    <t>concombres X2</t>
  </si>
  <si>
    <t>concombre à la pièce</t>
  </si>
  <si>
    <t>courgettes barquette 250g</t>
  </si>
  <si>
    <t>courgettes barquette 500g</t>
  </si>
  <si>
    <t>aubergines barquette 500g</t>
  </si>
  <si>
    <t>aubergines barquette 250g</t>
  </si>
  <si>
    <t>potiron pièce 500G</t>
  </si>
  <si>
    <t>potiron pièce 350G</t>
  </si>
  <si>
    <t>Batavia</t>
  </si>
  <si>
    <t>Laitue</t>
  </si>
  <si>
    <t>Chou fleur breton</t>
  </si>
  <si>
    <t>Chou rouge</t>
  </si>
  <si>
    <t>poireaux botte 1KG</t>
  </si>
  <si>
    <t>poireaux botte 500G</t>
  </si>
  <si>
    <t>Cassegrain carottes 250g</t>
  </si>
  <si>
    <t>MarqueS carottes 250g</t>
  </si>
  <si>
    <t>carottes barquette 1KG</t>
  </si>
  <si>
    <t>carottes barquette 250g</t>
  </si>
  <si>
    <t>poivrons verts</t>
  </si>
  <si>
    <t>poivrons rouge</t>
  </si>
  <si>
    <t>haricots verts très fin</t>
  </si>
  <si>
    <t>haricots blancs</t>
  </si>
  <si>
    <t>brocolis barquette 500g</t>
  </si>
  <si>
    <t>brocolis barquette 250g</t>
  </si>
  <si>
    <t>champignons de Paris 250g</t>
  </si>
  <si>
    <t>champignons barquette 250g</t>
  </si>
  <si>
    <t>avocats par 2</t>
  </si>
  <si>
    <t>avocats par 4</t>
  </si>
  <si>
    <t>navets barquette 500g</t>
  </si>
  <si>
    <t>navets barquette 250g</t>
  </si>
  <si>
    <t>épinards barquette 500g</t>
  </si>
  <si>
    <t>Topinambours 1KG</t>
  </si>
  <si>
    <t>Cassegrain Pois chiches 250g</t>
  </si>
  <si>
    <t>MarqueS Pois chiches 250g</t>
  </si>
  <si>
    <t>Patate douce 1KG</t>
  </si>
  <si>
    <t>Oignons rouge sac 200g</t>
  </si>
  <si>
    <t>Ail rose 200g</t>
  </si>
  <si>
    <t>Basilic plat (Botte)</t>
  </si>
  <si>
    <t>Persil plat (Botte)</t>
  </si>
  <si>
    <t>Galettes Saint Michel</t>
  </si>
  <si>
    <t>Chocodis</t>
  </si>
  <si>
    <t>Chocolatins</t>
  </si>
  <si>
    <t>Délice de framboise</t>
  </si>
  <si>
    <t>Délice de fraise</t>
  </si>
  <si>
    <t>Biscuits figues santé</t>
  </si>
  <si>
    <t>Biscuits soja figue</t>
  </si>
  <si>
    <t>Gouters vanille</t>
  </si>
  <si>
    <t>Gouters fraise</t>
  </si>
  <si>
    <t>Matin malin</t>
  </si>
  <si>
    <t>Matin malin+A161</t>
  </si>
  <si>
    <t>Pain d'épices loukoum</t>
  </si>
  <si>
    <t>Pain d'épices Kjun</t>
  </si>
  <si>
    <t>Madeleine  X12</t>
  </si>
  <si>
    <t>Gauffres miel X4</t>
  </si>
  <si>
    <t>Barres MUESLI choco</t>
  </si>
  <si>
    <t>Barres MUESLI céréales</t>
  </si>
  <si>
    <t>Kréma caramel</t>
  </si>
  <si>
    <t>Pralines anis</t>
  </si>
  <si>
    <t>Holywood menthe</t>
  </si>
  <si>
    <t>Holywood menthe forte</t>
  </si>
  <si>
    <t>Tablette Milka noir 200g</t>
  </si>
  <si>
    <t>Tablette Poulain noir 200g</t>
  </si>
  <si>
    <t>Tablette MarqueS noir 200g</t>
  </si>
  <si>
    <t>Tablette Poulain lait 200g</t>
  </si>
  <si>
    <t>Tablette Milka lait 200g</t>
  </si>
  <si>
    <t>Tablette MarqueS lait 200g</t>
  </si>
  <si>
    <t>Carré Fondant</t>
  </si>
  <si>
    <t>Tablette FRIDA Lait</t>
  </si>
  <si>
    <t>Tablette Milka blanc 200g</t>
  </si>
  <si>
    <t>Tablette Poulain blanc 200g</t>
  </si>
  <si>
    <t>Tablette MarqueS blanc 200g</t>
  </si>
  <si>
    <t>Tablette NESTLE dessert 200g</t>
  </si>
  <si>
    <t>Tablette Poulain dessert 200g</t>
  </si>
  <si>
    <t>Tablette MarqueS dessert 200g</t>
  </si>
  <si>
    <t>PomPote rouge X12</t>
  </si>
  <si>
    <t>PomPote X12</t>
  </si>
  <si>
    <t>Cremly vanille</t>
  </si>
  <si>
    <t>Cremly Choco</t>
  </si>
  <si>
    <t>Teurgoule 250g</t>
  </si>
  <si>
    <t>RITOTO X12</t>
  </si>
  <si>
    <t>Prunes FIZ 250g</t>
  </si>
  <si>
    <t>Abricots FIZ 250g</t>
  </si>
  <si>
    <t>Cassegrain Pois 250g</t>
  </si>
  <si>
    <t>MarqueS Pois 250g</t>
  </si>
  <si>
    <t>MarqueS haricots verts fins 250g</t>
  </si>
  <si>
    <t>Cassegrain haricots verts fins 250g</t>
  </si>
  <si>
    <t>BLANC MarqueS 250 g</t>
  </si>
  <si>
    <t>BLANC Petit navive  250g</t>
  </si>
  <si>
    <t>à l'huile Petit navive  250g</t>
  </si>
  <si>
    <t>à l'huile MarqueS 250g</t>
  </si>
  <si>
    <t>Anchois MarqueS  100g</t>
  </si>
  <si>
    <t>Anchois Petit navive  100g</t>
  </si>
  <si>
    <t>Couscous royal MarqueS 1KG</t>
  </si>
  <si>
    <t xml:space="preserve"> Falafel  Cacher - 500 g</t>
  </si>
  <si>
    <t>Couscous royal 1KG</t>
  </si>
  <si>
    <t>Crêpes  dinde et fromage Halal - 10 x 50 g</t>
  </si>
  <si>
    <t>Crêpes  dinde et fromage Halal - 20 x 50 g</t>
  </si>
  <si>
    <t xml:space="preserve"> Lasagnes bolognaise  Halal - 500 g</t>
  </si>
  <si>
    <t xml:space="preserve"> Lasagnes bolognaise  Halal - 1 kg</t>
  </si>
  <si>
    <t>PastaBoxFusilli saumon SODEBO</t>
  </si>
  <si>
    <t>PastaBoxFusilli champignons SODEBO</t>
  </si>
  <si>
    <t>Herta 100g</t>
  </si>
  <si>
    <t>Hénaff 100g</t>
  </si>
  <si>
    <t>Légumes du soleil</t>
  </si>
  <si>
    <t>Soupe MarqueS tomates 250g</t>
  </si>
  <si>
    <t>Croutons aillés MarqueS crottes 250g</t>
  </si>
  <si>
    <t>Croutons nature 100g</t>
  </si>
  <si>
    <t>Purée Mousseline 125g</t>
  </si>
  <si>
    <t>Purée de pois chichcassés 250g</t>
  </si>
  <si>
    <t>Purée Knorcumin 125g</t>
  </si>
  <si>
    <t>Lasagnes 300g</t>
  </si>
  <si>
    <t>Macaronis 1Kg</t>
  </si>
  <si>
    <t>Fusilis 300g</t>
  </si>
  <si>
    <t>Macaronis TAGLIA 1Kg</t>
  </si>
  <si>
    <t>Riz complet basmati 250g</t>
  </si>
  <si>
    <t>Riz thaï 250g</t>
  </si>
  <si>
    <t>Blé complet 250g</t>
  </si>
  <si>
    <t>Blé complet 500g</t>
  </si>
  <si>
    <t>Semoule de blé 250g</t>
  </si>
  <si>
    <t>Semoule de blé complet 250g</t>
  </si>
  <si>
    <t>Nems X12</t>
  </si>
  <si>
    <t>Nems X6</t>
  </si>
  <si>
    <t>Lentilles vertes 500g</t>
  </si>
  <si>
    <t>Lentilles vertes 250g</t>
  </si>
  <si>
    <t>Pain de Mie American sandwich HARIS 1 Kg</t>
  </si>
  <si>
    <t>Pain de Mie American sandwich Haris 825g</t>
  </si>
  <si>
    <t>Pain de Mie Complet sandwich</t>
  </si>
  <si>
    <t>Pain de Mie American sandwich JB 1 Kg</t>
  </si>
  <si>
    <t>Pain de Mie American sandwich bio</t>
  </si>
  <si>
    <t>Pain de Mie American sandwich JB 825g</t>
  </si>
  <si>
    <t>Pain au Lait</t>
  </si>
  <si>
    <t>Pain au Lait pétites choco</t>
  </si>
  <si>
    <t>Caprice Buchette</t>
  </si>
  <si>
    <t>Tome  de brebis</t>
  </si>
  <si>
    <t>Buchette délice</t>
  </si>
  <si>
    <t>Tome  de biquette</t>
  </si>
  <si>
    <t>Jambon HERTA fumé X4</t>
  </si>
  <si>
    <t>Jambon HERTA fumé X6</t>
  </si>
  <si>
    <t>Jambon HERTA fumé X2</t>
  </si>
  <si>
    <t>Pizza Hiver 4 saisons vegan</t>
  </si>
  <si>
    <t>Pizza hiver Royal</t>
  </si>
  <si>
    <t>Pizza fraiche 3 fromages</t>
  </si>
  <si>
    <t>Pizza été 3 fromages</t>
  </si>
  <si>
    <t>Pizza fraicheUP Royal</t>
  </si>
  <si>
    <t>Pizza fraicheUP jambon</t>
  </si>
  <si>
    <t>Pizza  bolognaise Halal - 400 g</t>
  </si>
  <si>
    <t>Pizza  royale Halal - 400 g</t>
  </si>
  <si>
    <t>Pizza fraiche 4 saisons</t>
  </si>
  <si>
    <t>Pizza  printemps</t>
  </si>
  <si>
    <t>Pizza 4 saisons   Casher Yarden - 750 g</t>
  </si>
  <si>
    <t>Pizza  fromage Triangle Casher Yarden - 750 g</t>
  </si>
  <si>
    <t>Pâtes fraiches lustucru 1KG</t>
  </si>
  <si>
    <t>Pâtes fraiches lustucru 750 g</t>
  </si>
  <si>
    <t>Blinis BLINI X12</t>
  </si>
  <si>
    <t>Tarama 100g</t>
  </si>
  <si>
    <t>Blinis BLINI X4</t>
  </si>
  <si>
    <t>Tzaziki 100g</t>
  </si>
  <si>
    <t>Beurre Doux ISIGNY 250g</t>
  </si>
  <si>
    <t>Beurre Doux 500g</t>
  </si>
  <si>
    <t>Moutarde Miel</t>
  </si>
  <si>
    <t>Lait 1/2 écrèmé Brik X 12</t>
  </si>
  <si>
    <t>Lait 1/2 écrèmé Brik X 6</t>
  </si>
  <si>
    <t>Tropicana essentiel Fibre</t>
  </si>
  <si>
    <t>2</t>
  </si>
  <si>
    <t>Fanta citron 1,5 L</t>
  </si>
  <si>
    <t>Tropicana orange</t>
  </si>
  <si>
    <t>Fanta orange 1,5 L</t>
  </si>
  <si>
    <t>Etole / Stole 100% Soie / 100% Silk</t>
  </si>
  <si>
    <t>Porte monnaie en Cuir &amp; tissu</t>
  </si>
  <si>
    <t>Porte carte 100% cuir de vache</t>
  </si>
  <si>
    <t>Portefeuille fantaisie 100% Vinyl</t>
  </si>
  <si>
    <t>Parapluie Ramsès bois coton métal</t>
  </si>
  <si>
    <t>Echarpe / Scarf 100% laine / 100% Wool</t>
  </si>
  <si>
    <t>BRAD H802 - MANTEAU 90%LAINE VIERGE 10%POLYAMIDE </t>
  </si>
  <si>
    <t>BENITO H802 - MANTEAU 90%LAINE VIERGE 10%POLYAMIDE </t>
  </si>
  <si>
    <t>BALSAM H801 - MANTEAU 70%ANGORA 30%LAINE D'AGNEAU</t>
  </si>
  <si>
    <t>BORIS H801 - MANTEAU 70%ANGORA 30%LAINE D'AGNEAU</t>
  </si>
  <si>
    <t>BITUME H803 - MANTEAU 70%LAINE 30%CACHEMIRE</t>
  </si>
  <si>
    <t>BASILE H800 - MANTEAU 100%POLYAMIDE </t>
  </si>
  <si>
    <t>Manteau noir avec rubans 100% crêpe de chine / Black coat with ribbons 100% crêpe de chine</t>
  </si>
  <si>
    <t>Manteau noir 100%organza de soie réglisse noir / Black coat 100% silk organza with dark circles</t>
  </si>
  <si>
    <t>BIRKIN H803 - ROBE 70%LAINE 30%CACHEMIRE</t>
  </si>
  <si>
    <t>Robe rouge 100% organza de soie / Red bolero 100% silk organza</t>
  </si>
  <si>
    <t>Robe crochetée en maille 100% coton, pierres de verre noires / Stitched crochet dress 100% cotton with dark, glass stones</t>
  </si>
  <si>
    <t>Robe courte plissée 100% taffetas de soie / Short pleated dress 100% silk taffeta</t>
  </si>
  <si>
    <t>Robe longue plissée 100% taffetas de soie / long pleated dress 100%silk taffeta</t>
  </si>
  <si>
    <t>BAUM H809 - ROBE 96%COTON 4%ELASTHANNE</t>
  </si>
  <si>
    <t>VARSOVIE H801 - VESTE 70%ANGORA 30%LAINE D'AGNEAU</t>
  </si>
  <si>
    <t>Veste verte avec bandes 100% organza de soie / Green jacket with bands 100% silk organza</t>
  </si>
  <si>
    <t>Blouson denim piques noires 100% coton / Denim jacket black spines 100%cotton</t>
  </si>
  <si>
    <t>BONTON H803 - VESTE 70%LAINE 30%CACHEMIRE</t>
  </si>
  <si>
    <t>BOB H805 - CHAPEAU 80%LAINE VIERGE 20%POLYAMIDE </t>
  </si>
  <si>
    <t>BAMBY H808 - SHORT 57%LAINE VIERGE 18%POLYESTER 13%VISCOSE 10%POLYAMIDE 2%ELASTHANE</t>
  </si>
  <si>
    <t>BAKELIT HBA - PULL-OVER 70%MERINOS 30%CACHEMIRE</t>
  </si>
  <si>
    <t>BEGUR HBD - ECHARPE 100%MERINOS</t>
  </si>
  <si>
    <t xml:space="preserve">Chaussures Talons Cuir / leather shoes (4 paires) </t>
  </si>
  <si>
    <t>Poisson blanc à la marinière (sauce aux oignons, vin blanc, moules)</t>
  </si>
  <si>
    <t>Poisson blanc à la sauce moutarde</t>
  </si>
  <si>
    <t>Poisson blanc à la parisienne (sauce aux champignons)</t>
  </si>
  <si>
    <t>Poisson blanc à l'estragon</t>
  </si>
  <si>
    <t>Poisson blanc sauce oseille</t>
  </si>
  <si>
    <t>Légumes farcis (sauf tomate)</t>
  </si>
  <si>
    <t>Moules marinières (oignons et vin blanc)</t>
  </si>
  <si>
    <t>Moules farcies (matière grasse, persillade…), crues</t>
  </si>
  <si>
    <t>Gratin ou cassolette de poisson et / ou fruits de mer, à cuire</t>
  </si>
  <si>
    <t>Gratin ou cassolette de poisson et / ou fruits de mer, cuit</t>
  </si>
  <si>
    <t>Saumon à l'oseille</t>
  </si>
  <si>
    <t>Poisson blanc à la bordelaise</t>
  </si>
  <si>
    <t>Poisson blanc à la provençale ou niçoise (sauce tomate)</t>
  </si>
  <si>
    <t>Poisson blanc à la florentine (sauce aux épinards)</t>
  </si>
  <si>
    <t>Saumon farci</t>
  </si>
  <si>
    <t>Brochette de poisson</t>
  </si>
  <si>
    <t>Brochette de crevettes</t>
  </si>
  <si>
    <t>Poisson en sauce, surgelé</t>
  </si>
  <si>
    <t>Poisson cuit (aliment moyen)</t>
  </si>
  <si>
    <t>Poisson blanc, cuit (aliment moyen)</t>
  </si>
  <si>
    <t>Poisson blanc, de mer, cuit (aliment moyen)</t>
  </si>
  <si>
    <t>Paëlla</t>
  </si>
  <si>
    <t>Couscous au poisson</t>
  </si>
  <si>
    <t>Gratin de poisson et purée ou brandade aux pommes de terre ou parmentier de poisson</t>
  </si>
  <si>
    <t>Sushi ou Maki aux produits de la mer</t>
  </si>
  <si>
    <t>Terrine ou mousse de légumes</t>
  </si>
  <si>
    <t>Flan de légumes</t>
  </si>
  <si>
    <t>Haricots blancs à la sauce tomate, appertisés</t>
  </si>
  <si>
    <t>Piperade basquaise</t>
  </si>
  <si>
    <t>Poêlée de légumes assaisonnés sans champignon, surgelée, crue</t>
  </si>
  <si>
    <t>Poêlée de légumes assaisonnés à l'asiatiques ou wok de légumes, surgelée, crue</t>
  </si>
  <si>
    <t>Céleri rémoulade, préemballé</t>
  </si>
  <si>
    <t>Salade de thon et légumes, appertisée, égouttée</t>
  </si>
  <si>
    <t>Salade composée avec viande ou poisson, appertisée, égouttée</t>
  </si>
  <si>
    <t>Champignon à la grecque</t>
  </si>
  <si>
    <t>Salade de pommes de terre maison</t>
  </si>
  <si>
    <t>Canard en sauce (poivre vert, chasseur, etc.)</t>
  </si>
  <si>
    <t>Lapin à la moutarde</t>
  </si>
  <si>
    <t>Coq au vin</t>
  </si>
  <si>
    <t>Paupiette de veau</t>
  </si>
  <si>
    <t>Paupiette de volaille</t>
  </si>
  <si>
    <t>Viande en sauce (aliment moyen)</t>
  </si>
  <si>
    <t>Poulet au curry et au lait de coco</t>
  </si>
  <si>
    <t>Meloukhia, plat à base de boeuf et corete</t>
  </si>
  <si>
    <t>Palette à la diable</t>
  </si>
  <si>
    <t>Langue de bœuf sauce madère</t>
  </si>
  <si>
    <t>Porc au caramel</t>
  </si>
  <si>
    <t>Boulettes au bœuf, à la sauce tomate</t>
  </si>
  <si>
    <t>Paupiette de veau, cuite au four</t>
  </si>
  <si>
    <t>Carpaccio de bœuf, avec marinade</t>
  </si>
  <si>
    <t>Yakitori (brochettes japonaises grillées en sauce)</t>
  </si>
  <si>
    <t>Hachis Parmentier à la viande</t>
  </si>
  <si>
    <t>Couscous au mouton</t>
  </si>
  <si>
    <t>Couscous à la viande ou au poulet, allégé</t>
  </si>
  <si>
    <t>Poêlée de pommes de terre préfrites, lardons ou poulet, et autres, sans légumes verts</t>
  </si>
  <si>
    <t>Couscous royal (avec plusieurs viandes)</t>
  </si>
  <si>
    <t>Couscous au poulet</t>
  </si>
  <si>
    <t>Couscous à la viande</t>
  </si>
  <si>
    <t>Parmentier de canard</t>
  </si>
  <si>
    <t>Parmentier de canard, cuit</t>
  </si>
  <si>
    <t>Cassoulet, appertisé</t>
  </si>
  <si>
    <t>Choucroute garnie</t>
  </si>
  <si>
    <t>Petit salé ou saucisse aux lentilles</t>
  </si>
  <si>
    <t>Pot-au-feu</t>
  </si>
  <si>
    <t>Boeuf aux carottes</t>
  </si>
  <si>
    <t>Potée auvergnate (chou et porc)</t>
  </si>
  <si>
    <t>Cassoulet au porc, appertisé</t>
  </si>
  <si>
    <t>Cassoulet au canard ou oie, appertisé</t>
  </si>
  <si>
    <t>Tomate farcie</t>
  </si>
  <si>
    <t>Chou farci</t>
  </si>
  <si>
    <t>Chili con carne</t>
  </si>
  <si>
    <t>Moussaka</t>
  </si>
  <si>
    <t>Navarin d'agneau aux légumes</t>
  </si>
  <si>
    <t>Tajine de mouton</t>
  </si>
  <si>
    <t>Osso buco</t>
  </si>
  <si>
    <t>Poulet basquaise</t>
  </si>
  <si>
    <t>Tajine de poulet</t>
  </si>
  <si>
    <t>Chop suey (porc ou poulet)</t>
  </si>
  <si>
    <t>Taboulé ou Salade de couscous, préemballé</t>
  </si>
  <si>
    <t>Salade de pomme de terre à la piémontaise, préemballée</t>
  </si>
  <si>
    <t>Salade de riz</t>
  </si>
  <si>
    <t>Salade de pâtes, végétarienne</t>
  </si>
  <si>
    <t>Crudité, sans assaisonnement (aliment moyen)</t>
  </si>
  <si>
    <t>Salade de pâtes aux légumes, avec poisson ou viande</t>
  </si>
  <si>
    <t xml:space="preserve">	Salade César au poulet (salade verte, fromage, croûtos, sauce)</t>
  </si>
  <si>
    <t>Salade de chou ou Coleslaw, avec sauce, préemballée</t>
  </si>
  <si>
    <t>Taboulé ou Salade de couscous au poulet, préemballé</t>
  </si>
  <si>
    <t>Soupe aux lentilles, préemballée à réchauffer</t>
  </si>
  <si>
    <t>Soupe à la volaille et aux légumes, préemballée à réchauffer</t>
  </si>
  <si>
    <t>Soupe aux légumes variés, préemballée à réchauffer</t>
  </si>
  <si>
    <t>Soupe de poissons et / ou crustacés, préemballée à réchauffer</t>
  </si>
  <si>
    <t>Soupe aux légumes variés, déshydratée reconstituée</t>
  </si>
  <si>
    <t>Soupe aux poireaux et pommes de terre, préemballée à réchauffer</t>
  </si>
  <si>
    <t>Soupe à la volaille et aux vermicelles, préemballée à réchauffer</t>
  </si>
  <si>
    <t>Bouillon de viande et légumes type pot-au-feu, prêt à consommer</t>
  </si>
  <si>
    <t>Soupe à l'oignon, préemballée à réchauffer</t>
  </si>
  <si>
    <t>Soupe aux champignons, préemballée à réchauffer</t>
  </si>
  <si>
    <t>Soupe à la carotte, préemballée à réchauffer</t>
  </si>
  <si>
    <t>Soupe à la tomate, préemballée à réchauffer</t>
  </si>
  <si>
    <t>Soupe chorba frik, à base de viande et de frik</t>
  </si>
  <si>
    <t>Soupe minestrone, préemballée à réchauffer</t>
  </si>
  <si>
    <t>Soupe au pistou, déshydratée reconstituée</t>
  </si>
  <si>
    <t>Soupe de poissons et / ou crustacés, déshydratée reconstituée</t>
  </si>
  <si>
    <t>Soupe asiatique, avec pâtes, déshydratée reconstituée</t>
  </si>
  <si>
    <t>Soupe marocaine, déshydratée reconstituée</t>
  </si>
  <si>
    <t>Soupe aux poireaux et pommes de terre, déshydratée reconstituée</t>
  </si>
  <si>
    <t>Soupe à la volaille et aux légumes, déshydratée reconstituée</t>
  </si>
  <si>
    <t>Bouillon de boeuf, déshydraté reconstitué</t>
  </si>
  <si>
    <t>Soupe aux asperges, déshydratée reconstituée</t>
  </si>
  <si>
    <t>Soupe à la tomate et aux vermicelles, préemballée à réchauffer</t>
  </si>
  <si>
    <t>Soupe aux céréales et aux légumes, déshydratée reconstituée</t>
  </si>
  <si>
    <t>Soupe à la tomate, déshydratée reconstituée</t>
  </si>
  <si>
    <t>Soupe aux champignons, déshydratée reconstituée</t>
  </si>
  <si>
    <t>Soupe à l'oignon, déshydratée reconstituée</t>
  </si>
  <si>
    <t>Soupe au potiron, préemballée à réchauffer</t>
  </si>
  <si>
    <t>Bouillon de volaille, déshydraté reconstitué</t>
  </si>
  <si>
    <t>Bouillon de légumes, déshydraté reconstitué</t>
  </si>
  <si>
    <t>Soupe à la tomate et aux vermicelles, déshydratée reconstituée</t>
  </si>
  <si>
    <t>Soupe à la volaille et aux vermicelles, déshydratée reconstituée</t>
  </si>
  <si>
    <t>Soupe au pistou, préemballée à réchauffer</t>
  </si>
  <si>
    <t>Soupe au potiron, déshydratée reconstituée</t>
  </si>
  <si>
    <t>Soupe asiatique, avec pâtes, préemballée à réchauffer</t>
  </si>
  <si>
    <t>Soupe minestrone, déshydratée reconstituée</t>
  </si>
  <si>
    <t>Soupe au cresson, déshydratée reconstituée</t>
  </si>
  <si>
    <t>Soupe au cresson, préemballée à réchauffer</t>
  </si>
  <si>
    <t>Soupe aux légumes avec fromage, préemballée à réchauffer</t>
  </si>
  <si>
    <t>Soupe aux légumes verts, préemballée à réchauffer</t>
  </si>
  <si>
    <t>Soupe aux légumes verts, déshydratée reconstituée</t>
  </si>
  <si>
    <t>Soupe aux pois cassés, préemballée à réchauffer</t>
  </si>
  <si>
    <t>Soupe froide type Gaspacho ou Gazpacho</t>
  </si>
  <si>
    <t>Soupe aux asperges, préemballée à réchauffer</t>
  </si>
  <si>
    <t>Soupe (aliment moyen)</t>
  </si>
  <si>
    <t>Soupe miso</t>
  </si>
  <si>
    <t>Tripes à la mode de Caen</t>
  </si>
  <si>
    <t>Tripes à la mode de Caen, préemballées</t>
  </si>
  <si>
    <t>Tripes à la tomate ou à la provençale</t>
  </si>
  <si>
    <t>Blanquette de veau</t>
  </si>
  <si>
    <t>Boeuf bourguignon</t>
  </si>
  <si>
    <t>Poêlée de légumes assaisonnés grillée, méridionale ou méditerranéenne, surgelée, crue</t>
  </si>
  <si>
    <t>Poêlée de légumes assaisonnés aux champignons ("champêtre"), surgelée</t>
  </si>
  <si>
    <t>Tofu, nature</t>
  </si>
  <si>
    <t>Escalope végétale ou steak à base de soja</t>
  </si>
  <si>
    <t>Choucroute, sans garniture, égouttée</t>
  </si>
  <si>
    <t>Ratatouille cuisinée</t>
  </si>
  <si>
    <t>Épinards à la crème</t>
  </si>
  <si>
    <t>Gratin d'aubergine</t>
  </si>
  <si>
    <t>Gratin dauphinois</t>
  </si>
  <si>
    <t>Endive au jambon</t>
  </si>
  <si>
    <t>Gratin de chou-fleur</t>
  </si>
  <si>
    <t>Gratin de légumes</t>
  </si>
  <si>
    <t>Riste d'aubergines (aubergines, tomates, oignons)</t>
  </si>
  <si>
    <t>Palet ou galette de légumes, préfrit, surgelé</t>
  </si>
  <si>
    <t>Palet ou galette de légumes, préfrit, surgelé, cuit</t>
  </si>
  <si>
    <t>Choucroute, sans garniture, égouttée, cuite</t>
  </si>
  <si>
    <t>Tomate à la provençale</t>
  </si>
  <si>
    <t>Beignet de légumes</t>
  </si>
  <si>
    <t>Falafel ou Boulette de pois-chiche et/ou fève, frite</t>
  </si>
  <si>
    <t>Gratin de légumes en sauce blanche type béchamel, cuit</t>
  </si>
  <si>
    <t>Blé dur précuit cuisiné, en sachet micro-ondable</t>
  </si>
  <si>
    <t>Blé dur précuit, grains entiers, cuisiné, à poêler</t>
  </si>
  <si>
    <t>Ravioli à la viande, sauce tomate, appertisé</t>
  </si>
  <si>
    <t>Lasagnes ou cannelloni à la viande (bolognaise)</t>
  </si>
  <si>
    <t>Pâtes à la bolognaise (spaghetti, tagliatelles…)</t>
  </si>
  <si>
    <t>Riz cantonais</t>
  </si>
  <si>
    <t>Ravioli chinois à la vapeur à la crevette, cuit</t>
  </si>
  <si>
    <t>Gratin de pâtes</t>
  </si>
  <si>
    <t>Lasagnes ou cannelloni aux légumes</t>
  </si>
  <si>
    <t>Pâtes à la carbonara (spaghetti, tagliatelles…)</t>
  </si>
  <si>
    <t>Lasagnes ou cannelloni au poisson</t>
  </si>
  <si>
    <t>Pâtes fraîches farcies (ex : raviolis, ravioles du Dauphiné), au fromage, cuites</t>
  </si>
  <si>
    <t>Couscous de légumes</t>
  </si>
  <si>
    <t>Pâtes fraîches farcies (ex : raviolis), au fromage et aux légumes, cuites</t>
  </si>
  <si>
    <t>Pâtes fraîches farcies (ex : raviolis), à la viande (ex : bolognaise), crues</t>
  </si>
  <si>
    <t>Pâtes fraîches farcies (ex : raviolis), à la viande (ex : bolognaise), cuites</t>
  </si>
  <si>
    <t>Pâtes fraîches farcies (ex : raviolis, ravioles du Dauphiné), au fromage, crues</t>
  </si>
  <si>
    <t>Pâtes fraîches farcies (ex : raviolis), au fromage et aux légumes, crues</t>
  </si>
  <si>
    <t>Nouilles sautées/poêlées aux crevettes</t>
  </si>
  <si>
    <t>Riz blanc, cuit, avec poulet</t>
  </si>
  <si>
    <t>Riz blanc, cuit, avec légumes et viande</t>
  </si>
  <si>
    <t>Risotto, aux légumes</t>
  </si>
  <si>
    <t>Risotto, aux fruits de mer</t>
  </si>
  <si>
    <t>Risotto, aux fromages</t>
  </si>
  <si>
    <t>Raviolis aux légumes, sauce tomate, appertisés</t>
  </si>
  <si>
    <t>Pâtes fraîches farcies (ex : raviolis), aux légumes, cuites</t>
  </si>
  <si>
    <t>Pâtes en sauce aux fromages (spaghetti, tagliatelles…)</t>
  </si>
  <si>
    <t>Pâtes fraîches farcies (ex : ravioli), aux légumes, crues</t>
  </si>
  <si>
    <t>Pâtes fraîches farcies (ex : raviolis), cuites (aliment moyen)</t>
  </si>
  <si>
    <t>Feuille de vigne farcie au riz ou dolmas, égouttée</t>
  </si>
  <si>
    <t>Lasagnes ou cannelloni aux légumes, cuits</t>
  </si>
  <si>
    <t>Lasagnes ou canelloni aux légumes et au fromage de chèvre, cuits</t>
  </si>
  <si>
    <t>Lasagnes ou cannelloni au fromage et aux épinards</t>
  </si>
  <si>
    <t>Aligot (purée de pomme de terre à la tomme fraîche)</t>
  </si>
  <si>
    <t>Soufflé au fromage</t>
  </si>
  <si>
    <t>Tartiflette</t>
  </si>
  <si>
    <t>Gougère</t>
  </si>
  <si>
    <t>Fondue savoyarde (fromages, vin, pain)</t>
  </si>
  <si>
    <t>Fromage pané au jambon</t>
  </si>
  <si>
    <t>Pizza au fromage ou Pizza margherita</t>
  </si>
  <si>
    <t>Quiche lorraine</t>
  </si>
  <si>
    <t>Crêpe ou Galette fourrée béchamel jambon</t>
  </si>
  <si>
    <t>Crêpe ou Galette fourrée béchamel jambon fromage</t>
  </si>
  <si>
    <t>Crêpe ou Galette fourrée béchamel champignon</t>
  </si>
  <si>
    <t>Tarte aux légumes</t>
  </si>
  <si>
    <t>Pizza jambon fromage</t>
  </si>
  <si>
    <t>Tarte au fromage</t>
  </si>
  <si>
    <t>Tarte à la provençale</t>
  </si>
  <si>
    <t>Pizza à la viande, type bolognaise</t>
  </si>
  <si>
    <t>Burritos</t>
  </si>
  <si>
    <t>Fajitas</t>
  </si>
  <si>
    <t>Pizza au chorizo ou salami</t>
  </si>
  <si>
    <t>Pizza aux fruits de mer</t>
  </si>
  <si>
    <t>Pizza au saumon</t>
  </si>
  <si>
    <t>Pizza au chèvre et lardons</t>
  </si>
  <si>
    <t>Pizza aux légumes ou Pizza 4 saisons</t>
  </si>
  <si>
    <t>Pizza champignons fromage</t>
  </si>
  <si>
    <t>Pizza 4 fromages</t>
  </si>
  <si>
    <t>Pizza (aliment moyen)</t>
  </si>
  <si>
    <t>Pissaladière</t>
  </si>
  <si>
    <t>Tarte à l'oignon</t>
  </si>
  <si>
    <t>Pizza jambon fromage champignons ou pizza royale, reine ou regina</t>
  </si>
  <si>
    <t>Crêpe ou Galette fourrée béchamel fromage</t>
  </si>
  <si>
    <t>Flammenkueche ou Tarte flambée aux lardons</t>
  </si>
  <si>
    <t>Crêpe ou Galette fourrée béchamel jambon fromage champignon</t>
  </si>
  <si>
    <t>Tarte ou Tourte aux poireaux</t>
  </si>
  <si>
    <t>Tarte au saumon</t>
  </si>
  <si>
    <t>Tourte au riesling</t>
  </si>
  <si>
    <t>Tarte à la tomate</t>
  </si>
  <si>
    <t>Crêpe ou Galette complète (œuf, jambon, fromage)</t>
  </si>
  <si>
    <t>Tarte aux noix de Saint-Jacques</t>
  </si>
  <si>
    <t>Pastilla au poulet</t>
  </si>
  <si>
    <t>Pizza aux lardons, oignons et fromage</t>
  </si>
  <si>
    <t>Crêpe ou Galette aux noix de St Jacques</t>
  </si>
  <si>
    <t>Tarte ou quiche salée (aliment moyen)</t>
  </si>
  <si>
    <t>Crêpe ou Galette fourrée béchamel champignon, cuite</t>
  </si>
  <si>
    <t>Tarte au maroilles ou Flamiche au maroilles</t>
  </si>
  <si>
    <t>Crêpe ou Galette fourrée au poisson et / ou fruits de mer</t>
  </si>
  <si>
    <t>Ficelle picarde</t>
  </si>
  <si>
    <t>Tarte épinard chèvre</t>
  </si>
  <si>
    <t>Tielle sétoise</t>
  </si>
  <si>
    <t>Pizza au thon</t>
  </si>
  <si>
    <t>Pizza kebab</t>
  </si>
  <si>
    <t>Pizza au poulet</t>
  </si>
  <si>
    <t>Pizza type raclette ou tartiflette</t>
  </si>
  <si>
    <t>Pizza au speck ou jambon cru</t>
  </si>
  <si>
    <t>Focaccia, garnie</t>
  </si>
  <si>
    <t>Fougasse, garnie</t>
  </si>
  <si>
    <t>Croque-monsieur</t>
  </si>
  <si>
    <t>Hot-dog</t>
  </si>
  <si>
    <t>Hamburger, provenant de fast food</t>
  </si>
  <si>
    <t>Cheeseburger, provenant de fast food</t>
  </si>
  <si>
    <t>Double cheeseburger, provenant de fast food</t>
  </si>
  <si>
    <t>Burger au poisson</t>
  </si>
  <si>
    <t>Sandwich grec ou Kebab, pita, crudités</t>
  </si>
  <si>
    <t>Sandwich grec ou Kebab, baguette, crudités</t>
  </si>
  <si>
    <t>Sandwich baguette, thon, crudités (tomate, salade), mayonnaise</t>
  </si>
  <si>
    <t>Sandwich panini, jambon cru, mozzarella, tomates</t>
  </si>
  <si>
    <t>Sandwich baguette, jambon, oeuf dur, crudités (tomate, salade), beurre</t>
  </si>
  <si>
    <t>Sandwich baguette, poulet, crudités (tomate, salade), mayonnaise</t>
  </si>
  <si>
    <t>Sandwich baguette, jambon emmental</t>
  </si>
  <si>
    <t>Sandwich baguette, saumon fumé, beurre</t>
  </si>
  <si>
    <t>Sandwich baguette, thon, maïs, crudités</t>
  </si>
  <si>
    <t>Burger au poulet</t>
  </si>
  <si>
    <t>Pan bagnat</t>
  </si>
  <si>
    <t>Sandwich baguette, jambon, beurre</t>
  </si>
  <si>
    <t>Sandwich baguette, camembert, beurre</t>
  </si>
  <si>
    <t>Sandwich baguette, pâté, cornichons</t>
  </si>
  <si>
    <t>Sandwich baguette, saucisson, beurre</t>
  </si>
  <si>
    <t>Sandwich baguette, jambon, emmental, beurre</t>
  </si>
  <si>
    <t>Sandwich (aliment moyen)</t>
  </si>
  <si>
    <t>Toasts ou Canapés salés, garnitures diverses</t>
  </si>
  <si>
    <t>Sandwich baguette, crudités diverses, mayonnaise</t>
  </si>
  <si>
    <t>Sandwich baguette, dinde, crudités (tomate, salade), mayonnaise</t>
  </si>
  <si>
    <t>Sandwich baguette, oeuf, crudités (tomate, salade), mayonnaise</t>
  </si>
  <si>
    <t>Sandwich baguette, porc, crudités (tomate, salade), mayonnaise</t>
  </si>
  <si>
    <t>Sandwich baguette, merguez, ketchup moutarde</t>
  </si>
  <si>
    <t>Sandwich baguette, salami, beurre</t>
  </si>
  <si>
    <t>Croque-madame</t>
  </si>
  <si>
    <t>Sandwich baguette (aliment moyen)</t>
  </si>
  <si>
    <t>Sandwich pain de mie, garnitures diverses</t>
  </si>
  <si>
    <t>Croque-monsieur, rayon frais</t>
  </si>
  <si>
    <t>Sandwich pain de mie complet, jambon, crudités, fromage optionnel</t>
  </si>
  <si>
    <t>Sandwich pain de mie complet, thon, crudités, mayonnaise</t>
  </si>
  <si>
    <t>Sandwich pain de mie complet, jambon, fromage</t>
  </si>
  <si>
    <t>Sandwich pain de mie complet, poulet, crudités, mayonnaise</t>
  </si>
  <si>
    <t>Cake salé (garniture : fromage, légumes, viande, poisson, volaille, etc.)</t>
  </si>
  <si>
    <t>Samossas ou Samoussas</t>
  </si>
  <si>
    <t>Feuilleté au poisson et / ou fruits de mer</t>
  </si>
  <si>
    <t>Spécialité chinoise ou bouchées à la vapeur, cuite</t>
  </si>
  <si>
    <t>Feuilleté aux escargots</t>
  </si>
  <si>
    <t>Feuilleté ou Friand au fromage</t>
  </si>
  <si>
    <t>Feuilleté ou Friand à la viande</t>
  </si>
  <si>
    <t>Bouchée à la reine, à la viande/volaille/quenelle</t>
  </si>
  <si>
    <t>Croissant au jambon</t>
  </si>
  <si>
    <t>Rouleau de printemps</t>
  </si>
  <si>
    <t>Nem ou Pâté impérial</t>
  </si>
  <si>
    <t>Brick garni (garniture : crevettes, légumes, volaille, viande, poisson, etc.)</t>
  </si>
  <si>
    <t>Bouchée à la reine, au poisson et fruits de mer</t>
  </si>
  <si>
    <t>Feuilleté ou Friand jambon fromage</t>
  </si>
  <si>
    <t>Beignet de viande, volaille ou poisson, fait maison</t>
  </si>
  <si>
    <t>Brick à l'oeuf</t>
  </si>
  <si>
    <t>Brick au boeuf</t>
  </si>
  <si>
    <t>Brick à la pomme de terre</t>
  </si>
  <si>
    <t>Feuilleté salé (aliment moyen)</t>
  </si>
  <si>
    <t>Bouchée à la reine, garnie (aliment moyen)</t>
  </si>
  <si>
    <t>Nem ou Pâté impérial, au poulet, cuit</t>
  </si>
  <si>
    <t>Nem ou Pâté impérial, au porc, cuit</t>
  </si>
  <si>
    <t>Nem ou Pâté impérial, aux crevettes et/ou au crabe, cuit</t>
  </si>
  <si>
    <t>Croissant au jambon fromage</t>
  </si>
  <si>
    <t>Avocat, pulpe, cru</t>
  </si>
  <si>
    <t>Bette ou blette, crue</t>
  </si>
  <si>
    <t>Carotte, crue</t>
  </si>
  <si>
    <t>Champignon, tout type, cru</t>
  </si>
  <si>
    <t>Salade ou chicorée frisée, crue</t>
  </si>
  <si>
    <t>Chou rouge, cru</t>
  </si>
  <si>
    <t>Chou-fleur, cru</t>
  </si>
  <si>
    <t>Concombre, pulpe et peau, cru</t>
  </si>
  <si>
    <t>Courgette, pulpe et peau, crue</t>
  </si>
  <si>
    <t>Cresson de fontaine, cru</t>
  </si>
  <si>
    <t>Céleri branche, cru</t>
  </si>
  <si>
    <t>Endive, crue</t>
  </si>
  <si>
    <t>Fenouil, cru</t>
  </si>
  <si>
    <t>Laitue, crue</t>
  </si>
  <si>
    <t>Oignon, cru</t>
  </si>
  <si>
    <t>Pissenlit, cru</t>
  </si>
  <si>
    <t>Poireau, cru</t>
  </si>
  <si>
    <t>Poivron, vert, jaune ou rouge, cru</t>
  </si>
  <si>
    <t>Potiron, cru</t>
  </si>
  <si>
    <t>Radis rouge, cru</t>
  </si>
  <si>
    <t>Tomate, crue</t>
  </si>
  <si>
    <t>Artichaut, cru</t>
  </si>
  <si>
    <t>Aubergine, crue</t>
  </si>
  <si>
    <t>Cardon, cru</t>
  </si>
  <si>
    <t>Céleri-rave, cru</t>
  </si>
  <si>
    <t>Champignon de Paris ou champignon de couche, cru</t>
  </si>
  <si>
    <t>Brocoli, cru</t>
  </si>
  <si>
    <t>Chou de Bruxelles, cru</t>
  </si>
  <si>
    <t>Épinard, cru</t>
  </si>
  <si>
    <t>Haricot vert, cru</t>
  </si>
  <si>
    <t>Navet, pelé, cru</t>
  </si>
  <si>
    <t>Chou-rave, cru</t>
  </si>
  <si>
    <t>Chou vert, cru</t>
  </si>
  <si>
    <t>Haricot vert, surgelé, cru</t>
  </si>
  <si>
    <t>Petits pois, crus</t>
  </si>
  <si>
    <t>Asperge, pelée, crue</t>
  </si>
  <si>
    <t>Chou-fleur, surgelé, cru</t>
  </si>
  <si>
    <t>Épinard, surgelé, cru</t>
  </si>
  <si>
    <t>Petits pois, surgelés, crus</t>
  </si>
  <si>
    <t>Poivron vert, cru</t>
  </si>
  <si>
    <t>Poivron rouge, cru</t>
  </si>
  <si>
    <t>Radis noir, cru</t>
  </si>
  <si>
    <t>Scarole, crue</t>
  </si>
  <si>
    <t>Betterave rouge, crue</t>
  </si>
  <si>
    <t>Échalote, crue</t>
  </si>
  <si>
    <t>Mâche, crue</t>
  </si>
  <si>
    <t>Légumes, mélange surgelé, crus</t>
  </si>
  <si>
    <t>Champignon, chanterelle ou girolle, crue</t>
  </si>
  <si>
    <t>Champignon, morille, crue</t>
  </si>
  <si>
    <t>Maïs doux, en épis, surgelé, cru</t>
  </si>
  <si>
    <t>Oseille, crue</t>
  </si>
  <si>
    <t>Champignon, pleurote, crue</t>
  </si>
  <si>
    <t>Chou blanc, cru</t>
  </si>
  <si>
    <t>Tomate verte, crue</t>
  </si>
  <si>
    <t>Haricot de Lima, cru</t>
  </si>
  <si>
    <t>Courge musquée, pulpe, crue</t>
  </si>
  <si>
    <t>Potimarron, pulpe, cru</t>
  </si>
  <si>
    <t>Courge hokkaïdo, pulpe, crue</t>
  </si>
  <si>
    <t>Courge melonnette, pulpe, crue</t>
  </si>
  <si>
    <t>Courge doubeurre (butternut), pulpe, crue</t>
  </si>
  <si>
    <t>Courge, crue</t>
  </si>
  <si>
    <t>Courge spaghetti, pulpe, crue</t>
  </si>
  <si>
    <t>Piment, cru</t>
  </si>
  <si>
    <t>Champignon, oronge vraie, crue</t>
  </si>
  <si>
    <t>Champignon, cèpe, cru</t>
  </si>
  <si>
    <t>Champignon, rosé des prés, cru</t>
  </si>
  <si>
    <t>Chicorée rouge, crue</t>
  </si>
  <si>
    <t>Chicorée verte, crue</t>
  </si>
  <si>
    <t>Citrouille, pulpe, crue</t>
  </si>
  <si>
    <t>Chou chinois ou pak-choi ou pé-tsai, cru</t>
  </si>
  <si>
    <t>Poivron jaune, cru</t>
  </si>
  <si>
    <t>Laitue romaine, crue</t>
  </si>
  <si>
    <t>Tomate cerise, crue</t>
  </si>
  <si>
    <t>Pois mange-tout ou pois gourmand, cru</t>
  </si>
  <si>
    <t>Panais, cru</t>
  </si>
  <si>
    <t>Haricot mungo germé ou pousse de "soja", cru</t>
  </si>
  <si>
    <t>Haricot beurre, cru</t>
  </si>
  <si>
    <t>Salsifis noir, cru</t>
  </si>
  <si>
    <t>Bambou, pousse, crue</t>
  </si>
  <si>
    <t>Cresson alénois, cru</t>
  </si>
  <si>
    <t>Laitue iceberg, crue</t>
  </si>
  <si>
    <t>Rutabaga, cru</t>
  </si>
  <si>
    <t>Haricot beurre, surgelé, cru</t>
  </si>
  <si>
    <t>Brocoli, surgelé, cru</t>
  </si>
  <si>
    <t>Chou de Bruxelles, surgelé, cru</t>
  </si>
  <si>
    <t>Carotte, surgelée, crue</t>
  </si>
  <si>
    <t>Concombre, pulpe, cru</t>
  </si>
  <si>
    <t>Petits pois et carottes, surgelés, crus</t>
  </si>
  <si>
    <t>Roquette, crue</t>
  </si>
  <si>
    <t>Chou frisé, cru</t>
  </si>
  <si>
    <t>Champignon de Paris ou champignon de couche, surgelé, cru</t>
  </si>
  <si>
    <t>Courgette, pulpe et peau, surgelée, crue</t>
  </si>
  <si>
    <t>Crosne, surgelé, cru</t>
  </si>
  <si>
    <t>Artichaut, fond, surgelé, cru</t>
  </si>
  <si>
    <t>Maïs doux, surgelé, cru</t>
  </si>
  <si>
    <t>Navet, surgelé, cru</t>
  </si>
  <si>
    <t>Oignon, surgelé, cru</t>
  </si>
  <si>
    <t>Poireau, surgelé, cru</t>
  </si>
  <si>
    <t>Salsifis, surgelé, cru</t>
  </si>
  <si>
    <t>Légumes pour potages, surgelés, crus</t>
  </si>
  <si>
    <t>Julienne ou brunoise de légumes, surgelée, crue</t>
  </si>
  <si>
    <t>Légumes pour ratatouille, surgelés</t>
  </si>
  <si>
    <t>Printanière de légumes, surgelée, crue (haricots verts, carottes, pomme de terre, petits pois, oignons)</t>
  </si>
  <si>
    <t>Haricot plat, cru</t>
  </si>
  <si>
    <t>Épinard, jeunes pousses pour salades, cru</t>
  </si>
  <si>
    <t>Mesclun ou salade, mélange de jeunes pousses</t>
  </si>
  <si>
    <t>Asperge, verte, crue</t>
  </si>
  <si>
    <t>Chou romanesco ou brocoli à pomme, cru</t>
  </si>
  <si>
    <t>Asperge, blanche ou violette, pelée, crue</t>
  </si>
  <si>
    <t>Salicorne (Salicornia sp.), fraîche</t>
  </si>
  <si>
    <t>Légumes pour couscous, surgelés, crus</t>
  </si>
  <si>
    <t>Salade verte, crue, sans assaisonnement</t>
  </si>
  <si>
    <t>Banane plantain, crue</t>
  </si>
  <si>
    <t>Artichaut, cuit</t>
  </si>
  <si>
    <t>Asperge, bouillie/cuite à l'eau</t>
  </si>
  <si>
    <t>Aubergine, cuite</t>
  </si>
  <si>
    <t>Betterave rouge, cuite</t>
  </si>
  <si>
    <t>Bette ou blette, cuite</t>
  </si>
  <si>
    <t>Brocoli, cuit</t>
  </si>
  <si>
    <t>Carotte, appertisée, égouttée</t>
  </si>
  <si>
    <t>Carotte, cuite</t>
  </si>
  <si>
    <t>Champignon, tout type, appertisé, égoutté</t>
  </si>
  <si>
    <t>Chou de Bruxelles, cuit</t>
  </si>
  <si>
    <t>Chou vert, cuit</t>
  </si>
  <si>
    <t>Chou-fleur, cuit</t>
  </si>
  <si>
    <t>Coeur de palmier, appertisé, égoutté</t>
  </si>
  <si>
    <t>Courgette, pulpe et peau, cuite</t>
  </si>
  <si>
    <t>Céleri branche, cuit</t>
  </si>
  <si>
    <t>Céleri-rave, cuit</t>
  </si>
  <si>
    <t>Épinard, cuit</t>
  </si>
  <si>
    <t>Haricot mungo germé ou pousse de "soja", appertisé, égoutté</t>
  </si>
  <si>
    <t>Haricot vert, cuit</t>
  </si>
  <si>
    <t>Navet, cuit</t>
  </si>
  <si>
    <t>Oignon, cuit</t>
  </si>
  <si>
    <t>Petits pois, appertisés, égouttés</t>
  </si>
  <si>
    <t>Petits pois, cuits</t>
  </si>
  <si>
    <t>Poireau, cuit</t>
  </si>
  <si>
    <t>Potiron, appertisé, égoutté</t>
  </si>
  <si>
    <t>Salsifis, cuit</t>
  </si>
  <si>
    <t>Tomate, pelée, appertisée, égouttée</t>
  </si>
  <si>
    <t>Maïs doux, en épis, cuit</t>
  </si>
  <si>
    <t>Macédoine de légumes, appertisée, égouttée</t>
  </si>
  <si>
    <t>Épinard, appertisé, égoutté</t>
  </si>
  <si>
    <t>Haricot vert, appertisé, égoutté</t>
  </si>
  <si>
    <t>Haricot beurre, appertisé, égoutté</t>
  </si>
  <si>
    <t>Maïs doux, appertisé, égoutté</t>
  </si>
  <si>
    <t>Artichaut, appertisé, égoutté</t>
  </si>
  <si>
    <t>Tomate, concentré, appertisé</t>
  </si>
  <si>
    <t>Haricot vert, surgelé, cuit</t>
  </si>
  <si>
    <t>Asperge, appertisée, égouttée</t>
  </si>
  <si>
    <t>Chou de Bruxelles, appertisé, égoutté</t>
  </si>
  <si>
    <t>Céleri branche, appertisé, égoutté</t>
  </si>
  <si>
    <t>Champignon de Paris ou champignon de couche, appertisé, égoutté</t>
  </si>
  <si>
    <t>Salsifis, appertisé, égoutté</t>
  </si>
  <si>
    <t>Poivron vert, cuit</t>
  </si>
  <si>
    <t>Poivron rouge, cuit</t>
  </si>
  <si>
    <t>Petits pois et carottes, appertisés, égouttés</t>
  </si>
  <si>
    <t>Chou-rave, bouilli/cuit à l'eau</t>
  </si>
  <si>
    <t>Chou rouge, bouilli/cuit à l'eau</t>
  </si>
  <si>
    <t>Potiron, cuit</t>
  </si>
  <si>
    <t>Champignon de Paris ou champignon de couche, bouilli/cuit à l'eau</t>
  </si>
  <si>
    <t>Fenouil, bouilli/cuit à l'eau</t>
  </si>
  <si>
    <t>Épinard, surgelé, cuit</t>
  </si>
  <si>
    <t>Chou-fleur, surgelé, cuit</t>
  </si>
  <si>
    <t>Petits pois, surgelés, cuits</t>
  </si>
  <si>
    <t>Champignon de Paris ou champignon de couche, sauté/poêlé, sans matière grasse</t>
  </si>
  <si>
    <t>Panais, cuit</t>
  </si>
  <si>
    <t>Fondue de poireau</t>
  </si>
  <si>
    <t>Courge spaghetti, pulpe, cuite</t>
  </si>
  <si>
    <t>Artichaut, coeur, appertisé, égoutté</t>
  </si>
  <si>
    <t>Artichaut, fond, appertisé, égoutté</t>
  </si>
  <si>
    <t>Tétragone cornue, cuite</t>
  </si>
  <si>
    <t>Rutabaga, cuit</t>
  </si>
  <si>
    <t>Tomate, pulpe, appertisée</t>
  </si>
  <si>
    <t>Tomate, purée, appertisée</t>
  </si>
  <si>
    <t>Bambou, pousses, appertisées, égouttées</t>
  </si>
  <si>
    <t>Brocoli, surgelé, cuit</t>
  </si>
  <si>
    <t>Chou de Bruxelles, surgelé, cuit</t>
  </si>
  <si>
    <t>Carotte, surgelée, cuite</t>
  </si>
  <si>
    <t>Champignon, lentin comestible ou shiitaké, cuit</t>
  </si>
  <si>
    <t>Petits pois et carottes, surgelés, cuits</t>
  </si>
  <si>
    <t>Pois mange-tout ou pois gourmand, bouilli/cuit à l'eau</t>
  </si>
  <si>
    <t>Chou frisé, cuit</t>
  </si>
  <si>
    <t>Chou chinois (pak-choi ou pé-tsai), cuit</t>
  </si>
  <si>
    <t>Cardon, cuit</t>
  </si>
  <si>
    <t>Tomate, pulpe et peau, bouillie/cuite à l'eau</t>
  </si>
  <si>
    <t>Pois mange-tout ou pois gourmands, cuits</t>
  </si>
  <si>
    <t>Échalote, cuite</t>
  </si>
  <si>
    <t>Haricots verts, purée</t>
  </si>
  <si>
    <t>Légumes (3-4 sortes en mélange), purée</t>
  </si>
  <si>
    <t>Brocoli, purée</t>
  </si>
  <si>
    <t>Tomate, coulis, appertisé (purée de tomates mi-réduite à 11%)</t>
  </si>
  <si>
    <t>Carotte, purée</t>
  </si>
  <si>
    <t>Courgette, purée</t>
  </si>
  <si>
    <t>Tomate, double concentré, appertisé</t>
  </si>
  <si>
    <t>Macédoine de légumes, surgelée</t>
  </si>
  <si>
    <t>Poivron rouge, appertisé, égoutté</t>
  </si>
  <si>
    <t>Céleri-rave, purée</t>
  </si>
  <si>
    <t>Petits pois, purée</t>
  </si>
  <si>
    <t>Épinard, purée</t>
  </si>
  <si>
    <t>Tomate, pulpe et peau, rôtie/cuite au four</t>
  </si>
  <si>
    <t>Légumes pour couscous, cuits</t>
  </si>
  <si>
    <t>Légume cuit (aliment moyen)</t>
  </si>
  <si>
    <t>Gombo, fruit, cuit</t>
  </si>
  <si>
    <t>Oignon, séché</t>
  </si>
  <si>
    <t>Tomate, séchée</t>
  </si>
  <si>
    <t>Champignon, lentin comestible ou shiitaké, séché</t>
  </si>
  <si>
    <t>Tomate, séchée, à l'huile</t>
  </si>
  <si>
    <t>Tapioca ou Perles du Japon, cru</t>
  </si>
  <si>
    <t>Pomme de terre, sans peau, cuite au four</t>
  </si>
  <si>
    <t>Pomme de terre, bouillie/cuite à l'eau</t>
  </si>
  <si>
    <t>Chips de pommes de terre, standard</t>
  </si>
  <si>
    <t>Pomme de terre, sans peau, crue</t>
  </si>
  <si>
    <t>Pomme de terre, appertisée, égouttée</t>
  </si>
  <si>
    <t>Pomme de terre noisette, surgelée, crue</t>
  </si>
  <si>
    <t>Pomme de terre vapeur, sous vide</t>
  </si>
  <si>
    <t>Pomme de terre, sautée/poêlée</t>
  </si>
  <si>
    <t>Pomme de terre, flocons déshydratés, au lait ou à la crème</t>
  </si>
  <si>
    <t>Pomme de terre, purée à base de flocons, reconstituée avec lait entier, matière grasse</t>
  </si>
  <si>
    <t>Pomme de terre, purée, avec lait et beurre, non salée</t>
  </si>
  <si>
    <t>Pomme de terre, purée à base de flocons, reconstituée avec lait demi-écrémé et eau, non salée</t>
  </si>
  <si>
    <t>Pomme de terre dauphine, surgelée, crue</t>
  </si>
  <si>
    <t>Pomme de terre dauphine, surgelée, cuite</t>
  </si>
  <si>
    <t>Pomme de terre, flocons déshydratés, nature</t>
  </si>
  <si>
    <t>Pomme de terre nouvelle, crue</t>
  </si>
  <si>
    <t>Potatoes ou Wedges ou Quartiers de pommes de terre épicés, surgelées, cuites</t>
  </si>
  <si>
    <t>Pomme de terre, rôtie/cuite au four</t>
  </si>
  <si>
    <t>Pomme de terre rissolée, surgelée, cuite</t>
  </si>
  <si>
    <t>Pomme de terre de conservation, sans peau, bouillie/cuite à l'eau</t>
  </si>
  <si>
    <t>Pomme de terre primeur, sans peau, bouillie/cuite à l'eau</t>
  </si>
  <si>
    <t>Frites de pommes de terre, surgelées, rôties/cuites au four</t>
  </si>
  <si>
    <t>Frites de pommes de terre, surgelées, cuites en friteuse</t>
  </si>
  <si>
    <t>Pomme de terre duchesse, surgelée, cuite</t>
  </si>
  <si>
    <t>Pomme de terre noisette, surgelée, cuite</t>
  </si>
  <si>
    <t>Pomme de terre sautée/poêlée à la graisse de canard</t>
  </si>
  <si>
    <t>Chips de pommes de terre, à l'ancienne</t>
  </si>
  <si>
    <t>Chips de pommes de terre et assimilés, allégées en matière grasse</t>
  </si>
  <si>
    <t>Rostis ou Galette de pomme de terre</t>
  </si>
  <si>
    <t>Pomme de terre duchesse, surgelée, crue</t>
  </si>
  <si>
    <t>Pomme de terre rissolée, surgelée, crue</t>
  </si>
  <si>
    <t>Frites de pommes de terre, surgelées, pour cuisson rôtie/ au four</t>
  </si>
  <si>
    <t>Frites de pommes de terre, surgelées, pour cuisson micro-ondes</t>
  </si>
  <si>
    <t>Frites de pommes de terre, surgelées, pour cuisson en friteuse</t>
  </si>
  <si>
    <t>Pomme de terre, purée (aliment moyen)</t>
  </si>
  <si>
    <t>Pomme de terre, cuite (aliment moyen)</t>
  </si>
  <si>
    <t>Patate douce, crue</t>
  </si>
  <si>
    <t>Patate douce, cuite</t>
  </si>
  <si>
    <t>Patate douce, purée, cuisinée à la crème</t>
  </si>
  <si>
    <t>Topinambour, cuit</t>
  </si>
  <si>
    <t>Topinambour, cru</t>
  </si>
  <si>
    <t>Banane plantain, cuite</t>
  </si>
  <si>
    <t>Taro, tubercule, cru</t>
  </si>
  <si>
    <t>Taro, tubercule, cuit</t>
  </si>
  <si>
    <t>Igname, épluchée, crue</t>
  </si>
  <si>
    <t>Igname, épluchée, bouillie/cuite à l'eau</t>
  </si>
  <si>
    <t>Manioc, racine crue</t>
  </si>
  <si>
    <t>Manioc, racine cuite</t>
  </si>
  <si>
    <t>Fruit à pain, cru</t>
  </si>
  <si>
    <t>Fève, cuite</t>
  </si>
  <si>
    <t>Haricot blanc, cuit</t>
  </si>
  <si>
    <t>Haricot rouge, cuit</t>
  </si>
  <si>
    <t>Lentille, cuite</t>
  </si>
  <si>
    <t>Pois cassé, cuit</t>
  </si>
  <si>
    <t>Pois chiche, cuit</t>
  </si>
  <si>
    <t>Haricot flageolet, appertisé, égouttés</t>
  </si>
  <si>
    <t>Lentille, cuisinée, appertisée, égouttée</t>
  </si>
  <si>
    <t>Haricot blanc, appertisé, égoutté</t>
  </si>
  <si>
    <t>Haricot flageolet, cuit</t>
  </si>
  <si>
    <t>Haricot rouge, appertisé, égoutté</t>
  </si>
  <si>
    <t>Haricot mungo, cuit</t>
  </si>
  <si>
    <t>Pois chiche, appertisé, égoutté</t>
  </si>
  <si>
    <t>Haricot flageolet, vert, cuit</t>
  </si>
  <si>
    <t>Fève, pelée, surgelée, cuite à l'eau</t>
  </si>
  <si>
    <t>Fève, surgelée, cuite à l'eau</t>
  </si>
  <si>
    <t>Lentille verte, cuite</t>
  </si>
  <si>
    <t>Lentille blonde, cuite</t>
  </si>
  <si>
    <t>Lentille corail, cuite</t>
  </si>
  <si>
    <t>Légume sec, cuit (aliment moyen)</t>
  </si>
  <si>
    <t>Fève à écosser, fraîche</t>
  </si>
  <si>
    <t>Lentille, germée</t>
  </si>
  <si>
    <t>Lupin, graine crue</t>
  </si>
  <si>
    <t>Fève, fraîche, surgelée</t>
  </si>
  <si>
    <t>Haricot flageolet, surgelé</t>
  </si>
  <si>
    <t>Fève, pelée, surgelée, crue</t>
  </si>
  <si>
    <t>Haricot blanc, sec</t>
  </si>
  <si>
    <t>Lentille, sèche</t>
  </si>
  <si>
    <t>Pois cassé, sec</t>
  </si>
  <si>
    <t>Pois chiche, sec</t>
  </si>
  <si>
    <t>Fève, sèche</t>
  </si>
  <si>
    <t>Haricot rouge, sec</t>
  </si>
  <si>
    <t>Haricot mungo, sec</t>
  </si>
  <si>
    <t>Lentille corail, sèche</t>
  </si>
  <si>
    <t>Haricot flageolet, vert, sec</t>
  </si>
  <si>
    <t>Lentille verte, sèche</t>
  </si>
  <si>
    <t>Lentille blonde, sèche</t>
  </si>
  <si>
    <t>Abricot, dénoyauté, cru</t>
  </si>
  <si>
    <t>Ananas, pulpe, cru</t>
  </si>
  <si>
    <t>Banane, pulpe, crue</t>
  </si>
  <si>
    <t>Cassis, cru</t>
  </si>
  <si>
    <t>Cerise, dénoyautée, crue</t>
  </si>
  <si>
    <t>Citron, pulpe, cru</t>
  </si>
  <si>
    <t>Coing, cru</t>
  </si>
  <si>
    <t>Figue, crue</t>
  </si>
  <si>
    <t>Fraise, crue</t>
  </si>
  <si>
    <t>Framboise, crue</t>
  </si>
  <si>
    <t>Fruit de la passion ou maracudja, pulpe et pépins, cru</t>
  </si>
  <si>
    <t>Grenade, pulpe et pépins, crue</t>
  </si>
  <si>
    <t>Groseille, crue</t>
  </si>
  <si>
    <t>Groseille à maquereau, crue</t>
  </si>
  <si>
    <t>Kiwi, pulpe et graines, cru</t>
  </si>
  <si>
    <t>Litchi, pulpe, cru</t>
  </si>
  <si>
    <t>Mangue, pulpe, crue</t>
  </si>
  <si>
    <t>Melon cantaloup (par ex.: Charentais, de Cavaillon) pulpe, cru</t>
  </si>
  <si>
    <t>Myrtille, crue</t>
  </si>
  <si>
    <t>Mûre (de ronce), crue</t>
  </si>
  <si>
    <t>Nectarine ou brugnon, pulpe et peau, crue</t>
  </si>
  <si>
    <t>Orange, pulpe, crue</t>
  </si>
  <si>
    <t>Papaye, pulpe, crue</t>
  </si>
  <si>
    <t>Pastèque, pulpe, crue</t>
  </si>
  <si>
    <t>Poire, pulpe et peau, crue</t>
  </si>
  <si>
    <t>Pomme, pulpe et peau, crue</t>
  </si>
  <si>
    <t>Pomelo (dit Pamplemousse), pulpe, cru</t>
  </si>
  <si>
    <t>Prune Reine-Claude, crue</t>
  </si>
  <si>
    <t>Pêche, pulpe et peau, crue</t>
  </si>
  <si>
    <t>Raisin blanc, à gros grain (type Italia ou Dattier), cru</t>
  </si>
  <si>
    <t>Raisin noir, cru</t>
  </si>
  <si>
    <t>Rhubarbe, tige, crue</t>
  </si>
  <si>
    <t>Pomme, pulpe, crue</t>
  </si>
  <si>
    <t>Carambole, pulpe, crue</t>
  </si>
  <si>
    <t>Figue de Barbarie, pulpe et graines, crue</t>
  </si>
  <si>
    <t>Kaki, pulpe, cru</t>
  </si>
  <si>
    <t>Citron vert ou Lime, pulpe, cru</t>
  </si>
  <si>
    <t>Mûre noire (du mûrier), crue</t>
  </si>
  <si>
    <t>Tamarin, fruit immature, pulpe, cru</t>
  </si>
  <si>
    <t>Clémentine, pulpe, crue</t>
  </si>
  <si>
    <t>Goyave, pulpe, crue</t>
  </si>
  <si>
    <t>Pomme Canada, pulpe, crue</t>
  </si>
  <si>
    <t>Mandarine, pulpe, crue</t>
  </si>
  <si>
    <t>Prune, crue</t>
  </si>
  <si>
    <t>Poire, pulpe, crue</t>
  </si>
  <si>
    <t>Griotte, crue</t>
  </si>
  <si>
    <t>Raisin, cru</t>
  </si>
  <si>
    <t>Canneberge ou cranberry, crue</t>
  </si>
  <si>
    <t>Citron, zeste, cru</t>
  </si>
  <si>
    <t>Sureau, baie, crue</t>
  </si>
  <si>
    <t>Myrtille, surgelée, crue</t>
  </si>
  <si>
    <t>Salade de fruits, crue</t>
  </si>
  <si>
    <t>Framboise, surgelée, crue</t>
  </si>
  <si>
    <t>Mûre (de ronce), surgelée, crue</t>
  </si>
  <si>
    <t>Pomelo (dit Pamplemousse) jaune, pulpe, cru</t>
  </si>
  <si>
    <t>Pomelo (dit Pamplemousse) rose, pulpe, cru</t>
  </si>
  <si>
    <t>Kumquat, sans pépin, cru</t>
  </si>
  <si>
    <t>Pamplemousse chinois, pulpe, cru</t>
  </si>
  <si>
    <t>Pomme Golden, pulpe et peau, crue</t>
  </si>
  <si>
    <t>Melon miel ou melon honeydew, pulpe, cru</t>
  </si>
  <si>
    <t>Fruits rouges, crus (framboises, fraises, groseilles, cassis)</t>
  </si>
  <si>
    <t>Compote de pomme</t>
  </si>
  <si>
    <t>Rhubarbe, tige, cuite, sucrée</t>
  </si>
  <si>
    <t>Compote, tout type de fruits</t>
  </si>
  <si>
    <t>Compote, tout type de fruits, allégée en sucres</t>
  </si>
  <si>
    <t>Compote, tout type de fruits, allégée en sucres, rayon frais</t>
  </si>
  <si>
    <t>Dessert de fruits, tout type de fruits (en taux de sucres : compotes allégées en sucres &lt; desserts de fruits &lt; compotes allégée)</t>
  </si>
  <si>
    <t>Purée de fruits, tout type de fruits, type "compote sans sucres ajoutés"</t>
  </si>
  <si>
    <t>Pomme, pulpe, rôtie/cuite au four</t>
  </si>
  <si>
    <t>Pomme, pulpe, bouillie/cuite à l'eau</t>
  </si>
  <si>
    <t>Macédoine ou cocktail ou salade de fruits, au sirop, appertisé, égoutté</t>
  </si>
  <si>
    <t>Macédoine ou cocktail ou salade de fruits, au sirop, appertisé, non égoutté</t>
  </si>
  <si>
    <t>Macédoine ou cocktail ou salade de fruits, au sirop léger, appertisé, égoutté</t>
  </si>
  <si>
    <t>Macédoine ou cocktail ou salade de fruits, au sirop léger, appertisé, non égoutté</t>
  </si>
  <si>
    <t>Abricot au sirop léger, appertisé, égoutté</t>
  </si>
  <si>
    <t>Abricot au sirop léger, appertisé, non égoutté</t>
  </si>
  <si>
    <t>Abricot au sirop, appertisé, égoutté</t>
  </si>
  <si>
    <t>Abricot au sirop, appertisé, non égoutté</t>
  </si>
  <si>
    <t>Ananas au sirop et jus d'ananas, appertisé, égoutté</t>
  </si>
  <si>
    <t>Ananas au sirop et jus d'ananas, appertisé, non égoutté</t>
  </si>
  <si>
    <t>Ananas au sirop léger, appertisé, égoutté</t>
  </si>
  <si>
    <t>Ananas au sirop léger, appertisé, non égoutté</t>
  </si>
  <si>
    <t>Pêche au sirop léger, appertisée, égouttée</t>
  </si>
  <si>
    <t>Pêche au sirop léger, appertisée, non égouttée</t>
  </si>
  <si>
    <t>Poire au sirop léger, appertisée, non égouttée</t>
  </si>
  <si>
    <t>Abricot, dénoyauté, sec</t>
  </si>
  <si>
    <t>Datte, pulpe et peau, sèche</t>
  </si>
  <si>
    <t>Figue, sèche</t>
  </si>
  <si>
    <t>Pruneau, sec</t>
  </si>
  <si>
    <t>Raisin, sec</t>
  </si>
  <si>
    <t>Banane, pulpe, sèche</t>
  </si>
  <si>
    <t>Pomme, sèche</t>
  </si>
  <si>
    <t>Pêche, sèche</t>
  </si>
  <si>
    <t>Farine de châtaigne</t>
  </si>
  <si>
    <t>Amande (avec peau)</t>
  </si>
  <si>
    <t>Cacahuète ou Arachide</t>
  </si>
  <si>
    <t>Cacahuète, grillée, salée</t>
  </si>
  <si>
    <t>Noisette</t>
  </si>
  <si>
    <t>Noix, séchée, cerneaux</t>
  </si>
  <si>
    <t>Noix de coco, amande mûre, fraîche</t>
  </si>
  <si>
    <t>Noix de coco, amande, sèche</t>
  </si>
  <si>
    <t>Noix du Brésil</t>
  </si>
  <si>
    <t>Pistache, grillée, salée</t>
  </si>
  <si>
    <t>Sésame, graine</t>
  </si>
  <si>
    <t>Tournesol, graine</t>
  </si>
  <si>
    <t>Crème de marrons</t>
  </si>
  <si>
    <t>Noix de coco, amande immature, fraîche</t>
  </si>
  <si>
    <t>Crème de marrons vanillée, appertisée</t>
  </si>
  <si>
    <t>Mélange apéritif de graines salées et raisins secs</t>
  </si>
  <si>
    <t>Noix de cajou, grillée, salée</t>
  </si>
  <si>
    <t>Châtaigne, bouillie/cuite à l'eau</t>
  </si>
  <si>
    <t>Châtaigne, grillée</t>
  </si>
  <si>
    <t>Noix, fraîche</t>
  </si>
  <si>
    <t>Châtaigne, crue</t>
  </si>
  <si>
    <t>Pignon de pin</t>
  </si>
  <si>
    <t>Noix de pécan</t>
  </si>
  <si>
    <t>Noix de macadamia</t>
  </si>
  <si>
    <t>Cucurbitacées, graine</t>
  </si>
  <si>
    <t>Luzerne, graine germée</t>
  </si>
  <si>
    <t>Luzerne, graine</t>
  </si>
  <si>
    <t>Noisette grillée</t>
  </si>
  <si>
    <t>Lin, graine</t>
  </si>
  <si>
    <t>Sésame, graine décortiquée</t>
  </si>
  <si>
    <t>Cacahuète, grillée</t>
  </si>
  <si>
    <t>Sésame, grillé, graine décortiquée</t>
  </si>
  <si>
    <t>Châtaigne ou Marron, appertisé</t>
  </si>
  <si>
    <t>Amande, mondée, émondée ou blanchie</t>
  </si>
  <si>
    <t>Amande, grillée, salée</t>
  </si>
  <si>
    <t>Noix de macadamia, grillée, salée</t>
  </si>
  <si>
    <t>Pistache, grillée</t>
  </si>
  <si>
    <t>Tournesol, graine, grillé, salé</t>
  </si>
  <si>
    <t>Noix de pécan, salées</t>
  </si>
  <si>
    <t>Chia, graine, séchée</t>
  </si>
  <si>
    <t>Mélange apéritif de graines (non salées) et fruits séchés</t>
  </si>
  <si>
    <t>Mélange apéritif de graines (non salées) et raisins secs</t>
  </si>
  <si>
    <t>Noisette grillée, salée</t>
  </si>
  <si>
    <t>Lin, brun, graine</t>
  </si>
  <si>
    <t>Pâte d'amande, préemballée</t>
  </si>
  <si>
    <t>Beurre de cacahuète ou Pâte d'arachide</t>
  </si>
  <si>
    <t>Tahin ou Purée de sésame</t>
  </si>
  <si>
    <t>Arachide, bouillie/cuite à l'eau, salée</t>
  </si>
  <si>
    <t>Soja, graine entière</t>
  </si>
  <si>
    <t>Blé dur précuit, grains entiers, cuit, non salé</t>
  </si>
  <si>
    <t>Nouilles asiatiques cuites, aromatisées</t>
  </si>
  <si>
    <t>Nouilles asiatiques cuites, nature, non salées</t>
  </si>
  <si>
    <t>Riz complet, cuit, non salé</t>
  </si>
  <si>
    <t>Riz blanc, cuit, non salé</t>
  </si>
  <si>
    <t>Riz blanc étuvé, cuit, non salé</t>
  </si>
  <si>
    <t>Riz rouge, cuit, non salé</t>
  </si>
  <si>
    <t>Riz sauvage, cuit, non salé</t>
  </si>
  <si>
    <t>Orge perlée, bouilli/cuite à l'eau, non salée</t>
  </si>
  <si>
    <t>Mil, cuit, non salé</t>
  </si>
  <si>
    <t>Quinoa, bouilli/cuit à l'eau, non salé</t>
  </si>
  <si>
    <t>Polenta ou semoule de maïs, cuite, non salée</t>
  </si>
  <si>
    <t>Couscous (semoule de blé dur roulée précuite à la vapeur), cuite, non salée</t>
  </si>
  <si>
    <t>Boulgour de blé, cuit, non salé</t>
  </si>
  <si>
    <t>Pâtes sèches standard, cuites, non salées</t>
  </si>
  <si>
    <t>Pâtes fraîches, aux œufs, cuites, non salées</t>
  </si>
  <si>
    <t>Pâtes sèches, aux œufs, cuites, non salées</t>
  </si>
  <si>
    <t>Pâtes sèches, sans gluten, cuites, non salées</t>
  </si>
  <si>
    <t>Pâtes sèches, au blé complet, cuites, non salées</t>
  </si>
  <si>
    <t>Vermicelle de riz, cuite, non salée</t>
  </si>
  <si>
    <t>Vermicelle de soja, cuite, non salée</t>
  </si>
  <si>
    <t>Gnocchi à la semoule, cuit</t>
  </si>
  <si>
    <t>Gnocchi à la pomme de terre, cuit</t>
  </si>
  <si>
    <t>Gnocchi, cuit (aliment moyen)</t>
  </si>
  <si>
    <t>Frik (blé dur immature concassé), cuit, non salé</t>
  </si>
  <si>
    <t>Épeautre, cru</t>
  </si>
  <si>
    <t>Blé de Khorasan, cru</t>
  </si>
  <si>
    <t>Blé tendre entier ou froment, cru</t>
  </si>
  <si>
    <t>Blé germé, cru</t>
  </si>
  <si>
    <t>Blé dur entier, cru</t>
  </si>
  <si>
    <t>Blé dur précuit, entier, cru</t>
  </si>
  <si>
    <t>Riz blanc, cru</t>
  </si>
  <si>
    <t>Riz blanc étuvé, cru</t>
  </si>
  <si>
    <t>Riz complet, cru</t>
  </si>
  <si>
    <t>Riz sauvage, cru</t>
  </si>
  <si>
    <t>Riz rouge, cru</t>
  </si>
  <si>
    <t>Riz thaï ou basmati, cru</t>
  </si>
  <si>
    <t>Riz, mélange de variétés (blanc, complet, rouge, sauvage, etc.), cru</t>
  </si>
  <si>
    <t>Maïs entier, cru</t>
  </si>
  <si>
    <t>Avoine, crue</t>
  </si>
  <si>
    <t>Orge entière, crue</t>
  </si>
  <si>
    <t>Orge perlée, crue</t>
  </si>
  <si>
    <t>Mil entier, cru</t>
  </si>
  <si>
    <t>Quinoa, cru</t>
  </si>
  <si>
    <t>Amarante, crue</t>
  </si>
  <si>
    <t>Sorgho entier, cru</t>
  </si>
  <si>
    <t>Sarrasin entier, cru</t>
  </si>
  <si>
    <t>Seigle entier, cru</t>
  </si>
  <si>
    <t>Semoule de blé dur, crue</t>
  </si>
  <si>
    <t>Mélange de céréales et légumineuses, cru</t>
  </si>
  <si>
    <t>Polenta ou semoule de maïs, précuite, sèche</t>
  </si>
  <si>
    <t>Couscous (semoule de blé dur roulée précuite à la vapeur), crue</t>
  </si>
  <si>
    <t>Boulgour de blé, cru</t>
  </si>
  <si>
    <t>Pâtes sèches standard, crues</t>
  </si>
  <si>
    <t>Pâtes fraîches, aux œufs, crues</t>
  </si>
  <si>
    <t>Pâtes sèches, aux œufs, crues</t>
  </si>
  <si>
    <t>Nouilles asiatiques aromatisées, déshydratées</t>
  </si>
  <si>
    <t>Pâtes sèches, au blé complet, crues</t>
  </si>
  <si>
    <t>Pâtes sèches, sans gluten, crues</t>
  </si>
  <si>
    <t>Vermicelle de riz, sèche</t>
  </si>
  <si>
    <t>Vermicelle de soja, sèche</t>
  </si>
  <si>
    <t>Gnocchi à la pomme de terre, cru</t>
  </si>
  <si>
    <t>Gnocchi à la semoule, cru</t>
  </si>
  <si>
    <t>Frik (blé dur immature concassé), cru</t>
  </si>
  <si>
    <t>Pain (aliment moyen)</t>
  </si>
  <si>
    <t>Pain, baguette, courante</t>
  </si>
  <si>
    <t>Pain, baguette ou boule, au levain</t>
  </si>
  <si>
    <t>Pain, baguette, de tradition française</t>
  </si>
  <si>
    <t>Pain, baguette ou boule, bis (à la farine T80 ou T110) </t>
  </si>
  <si>
    <t>Pain courant français, 400g ou boule</t>
  </si>
  <si>
    <t>Pain, baguette ou boule, bio (à la farine T55 jusqu'à T110)</t>
  </si>
  <si>
    <t>Pain, baguette ou boule, de campagne</t>
  </si>
  <si>
    <t>Pain complet ou intégral (à la farine T150)</t>
  </si>
  <si>
    <t>Pain de mie, complet</t>
  </si>
  <si>
    <t>Pain de mie, au son</t>
  </si>
  <si>
    <t>Pain de mie, multicéréale</t>
  </si>
  <si>
    <t>Pain au son</t>
  </si>
  <si>
    <t>Pain de seigle, et froment</t>
  </si>
  <si>
    <t>Pain, sans gluten</t>
  </si>
  <si>
    <t>Pain, baguette, sans sel</t>
  </si>
  <si>
    <t>Pain panini</t>
  </si>
  <si>
    <t>Pain pita</t>
  </si>
  <si>
    <t>Pain de mie, courant</t>
  </si>
  <si>
    <t>Pain de mie, sans croûte, préemballé</t>
  </si>
  <si>
    <t>Pain de mie brioché, préemballé</t>
  </si>
  <si>
    <t>Pain, baguette ou boule, aux céréales et graines, artisanal</t>
  </si>
  <si>
    <t>Muffin anglais, complet, petit pain spécial, préemballé</t>
  </si>
  <si>
    <t>Muffin anglais, petit pain spécial, préemballé</t>
  </si>
  <si>
    <t>Bagel</t>
  </si>
  <si>
    <t>Pain pour hamburger ou hot dog (bun), préemballé</t>
  </si>
  <si>
    <t>Pain blanc maison (avec farine pour machine à pain)</t>
  </si>
  <si>
    <t>Pain de campagne maison (avec farine pour machine à pain)</t>
  </si>
  <si>
    <t>Pain pour hamburger ou hot dog (bun), complet, préemballé</t>
  </si>
  <si>
    <t>Tortilla souple (à garnir), à base de maïs</t>
  </si>
  <si>
    <t>Tortilla souple (à garnir), à base de blé</t>
  </si>
  <si>
    <t>Blini</t>
  </si>
  <si>
    <t>Pain grillé, domestique</t>
  </si>
  <si>
    <t>Biscotte classique</t>
  </si>
  <si>
    <t>Biscotte briochée</t>
  </si>
  <si>
    <t>Biscotte sans adjonction de sel</t>
  </si>
  <si>
    <t>Biscotte multicéréale</t>
  </si>
  <si>
    <t>Biscotte complète ou riche en fibres</t>
  </si>
  <si>
    <t>Crackers de table au froment</t>
  </si>
  <si>
    <t>Galette de riz soufflé complet</t>
  </si>
  <si>
    <t>Galettes multicéréales soufflées</t>
  </si>
  <si>
    <t>Pain grillé, tranches, au froment</t>
  </si>
  <si>
    <t>Pain grillé brioché, tranché, préemballé</t>
  </si>
  <si>
    <t>Pain grillé suédois au froment</t>
  </si>
  <si>
    <t>Pain grillé suédois aux graines de lin</t>
  </si>
  <si>
    <t>Tartine craquante, extrudée et grillée</t>
  </si>
  <si>
    <t>Pain grillé suédois au blé complet</t>
  </si>
  <si>
    <t>Pain grillé suédois aux fruits</t>
  </si>
  <si>
    <t>Pain grillé, tranches, multicéréale</t>
  </si>
  <si>
    <t>Croûtons</t>
  </si>
  <si>
    <t>Croûtons à tartiner</t>
  </si>
  <si>
    <t>Croûtons nature, préemballés</t>
  </si>
  <si>
    <t>Chapelure</t>
  </si>
  <si>
    <t>Gressins</t>
  </si>
  <si>
    <t>Croûton à l'ail aux fines herbes ou aux oignons, préemballé</t>
  </si>
  <si>
    <t>Pain brioché ou viennois</t>
  </si>
  <si>
    <t>Viennoiserie (aliment moyen)</t>
  </si>
  <si>
    <t>Croissant, sans précision</t>
  </si>
  <si>
    <t>Croissant ordinaire, artisanal</t>
  </si>
  <si>
    <t>Croissant au beurre, artisanal</t>
  </si>
  <si>
    <t>Croissant aux amandes, artisanal</t>
  </si>
  <si>
    <t>Pain au lait, artisanal</t>
  </si>
  <si>
    <t>Pain au lait, préemballé</t>
  </si>
  <si>
    <t>Pain au lait aux pépites de chocolat, préemballé</t>
  </si>
  <si>
    <t>Pain aux raisins (viennoiserie)</t>
  </si>
  <si>
    <t>Pain au chocolat feuilleté, artisanal</t>
  </si>
  <si>
    <t>Pain au chocolat, préemballé</t>
  </si>
  <si>
    <t>Brioche aux pépites de chocolat</t>
  </si>
  <si>
    <t>Brioche fourrée au chocolat</t>
  </si>
  <si>
    <t>Brioche fourrée aux fruits</t>
  </si>
  <si>
    <t>Brioche fourrée crème pâtissière (type "chinois"), préemballée</t>
  </si>
  <si>
    <t>Brioche, préemballée</t>
  </si>
  <si>
    <t>Brioche, sans précision</t>
  </si>
  <si>
    <t>Brioche, de boulangerie traditionnelle</t>
  </si>
  <si>
    <t>Couronne de Noël (Brioche) aux fruits confits, préemballée</t>
  </si>
  <si>
    <t>Brioche pur beurre</t>
  </si>
  <si>
    <t>Chouquette</t>
  </si>
  <si>
    <t>Chausson aux pommes</t>
  </si>
  <si>
    <t>Flocons d'avoine, bouillis/cuits à l'eau</t>
  </si>
  <si>
    <t>Grains de blé soufflés au miel ou caramel, enrichis en vitamines et minéraux</t>
  </si>
  <si>
    <t>Céréales pour petit déjeuner chocolatées, non fourrées, enrichies en vitamines et minéraux</t>
  </si>
  <si>
    <t>Céréales pour petit déjeuner riches en fibres, avec ou sans fruits, enrichies en vitamines et minéraux</t>
  </si>
  <si>
    <t>Céréales pour petit déjeuner (aliment moyen)</t>
  </si>
  <si>
    <t>Muesli (aliment moyen)</t>
  </si>
  <si>
    <t>Pétales de maïs natures, enrichis en vitamines et minéraux</t>
  </si>
  <si>
    <t>Riz soufflé nature, enrichi en vitamines et minéraux</t>
  </si>
  <si>
    <t>Céréales pour petit déjeuner riches en fibres, au chocolat, enrichies en vitamines et minéraux</t>
  </si>
  <si>
    <t>Pétales de blé chocolatés, enrichis en vitamines et minéraux</t>
  </si>
  <si>
    <t>Pétales de blé chocolatés (non enrichis en vitamines et minéraux)</t>
  </si>
  <si>
    <t>Riz soufflé chocolaté (non enrichi en vitamines et minéraux)</t>
  </si>
  <si>
    <t>Céréales chocolatées pour petit déjeuner, non fourrées, (non enrichies en vitamines et minéraux)</t>
  </si>
  <si>
    <t>Pétales de maïs natures (non enrichis en vitamines et minéraux)</t>
  </si>
  <si>
    <t>Céréales pour petit déjeuner fourrées au chocolat ou chocolat-noisettes, enrichies en vitamines et minéraux</t>
  </si>
  <si>
    <t>Céréales pour petit déjeuner fourrées au chocolat ou chocolat-noisettes</t>
  </si>
  <si>
    <t>Céréales pour petit déjeuner fourrées, fourrage autre que chocolat, enrichies en vitamines et minéraux</t>
  </si>
  <si>
    <t>Céréales pour petit déjeuner "équilibre" nature ou au miel, enrichies en vitamines et minéraux</t>
  </si>
  <si>
    <t>Céréales pour petit déjeuner "équilibre" au chocolat, enrichies en vitamines et minéraux</t>
  </si>
  <si>
    <t>Céréales pour petit déjeuner "équilibre" aux fruits, enrichies en vitamines et minéraux</t>
  </si>
  <si>
    <t>Céréales pour petit déjeuner "équilibre" aux fruits secs (à coque), enrichis en vitamines et minéraux</t>
  </si>
  <si>
    <t>Céréales pour petit déjeuner "équilibre" au chocolat (non enrichies en vitamines et minéraux)</t>
  </si>
  <si>
    <t>Céréales pour petit déjeuner "équilibre" aux fruits (non enrichies en vitamines et minéraux)</t>
  </si>
  <si>
    <t>Céréales pour petit déjeuner "équilibre" nature (non enrichies en vitamines et minéraux)</t>
  </si>
  <si>
    <t>Céréales pour petit déjeuner, enrichies en vitamines et minéraux (aliment moyen)</t>
  </si>
  <si>
    <t>Céréales pour petit déjeuner, non enrichies en vitamines et minéraux (aliment moyen)</t>
  </si>
  <si>
    <t>Pétales de maïs glacés au sucre (non enrichis en vitamines et minéraux)</t>
  </si>
  <si>
    <t>Muesli croustillant aux fruits et/ou fruits secs, graines (non enrichi en vitamines et minéraux)</t>
  </si>
  <si>
    <t>Muesli croustillant au chocolat (non enrichi en vitamines et minéraux)</t>
  </si>
  <si>
    <t>Muesli floconneux aux fruits ou fruits secs, enrichi en vitamines et minéraux</t>
  </si>
  <si>
    <t>Muesli croustillant aux fruits ou fruits secs, enrichi en vitamines et minéraux</t>
  </si>
  <si>
    <t>Muesli croustillant au chocolat, avec ou sans fruits, enrichi en vitamines et minéraux</t>
  </si>
  <si>
    <t>Muesli floconneux aux fruits ou fruits secs, sans sucres ajoutés</t>
  </si>
  <si>
    <t>Grains de blé soufflés chocolatés, enrichis en vitamines et minéraux</t>
  </si>
  <si>
    <t>Céréales pour petit déjeuner très riches en fibres, enrichies en vitamines et minéraux</t>
  </si>
  <si>
    <t>Pétales de maïs glacés au sucre, enrichis en vitamines et minéraux</t>
  </si>
  <si>
    <t>Pétales de blé avec noix, noisettes ou amandes, enrichis en vitamines et minéraux</t>
  </si>
  <si>
    <t>Muesli floconneux ou de type traditionnel</t>
  </si>
  <si>
    <t>Boules de maïs soufflées au miel (non enrichies en vitamines et minéraux)</t>
  </si>
  <si>
    <t>Blé khorasan complet soufflé</t>
  </si>
  <si>
    <t>Riz soufflé chocolaté, enrichi en vitamines et minéraux</t>
  </si>
  <si>
    <t>Boules de maïs soufflées au miel, enrichies en vitamines et minéraux</t>
  </si>
  <si>
    <t>Céréales complètes soufflées, enrichies en vitamines et minéraux</t>
  </si>
  <si>
    <t>Multi-céréales soufflées ou extrudées, enrichies en vitamines et minéraux</t>
  </si>
  <si>
    <t>Muesli floconneux aux fruits ou fruits secs (non enrichi en vitamines et minéraux)</t>
  </si>
  <si>
    <t>Muesli enrichi en vitamines et minéraux (aliment moyen)</t>
  </si>
  <si>
    <t>Flocon d'avoine précuit</t>
  </si>
  <si>
    <t>Muesli non enrichi en vitamines et minéraux (aliment moyen)</t>
  </si>
  <si>
    <t>Barre céréalière pour petit déjeuner au lait, chocolatée ou non, enrichie en vitamines et minéraux</t>
  </si>
  <si>
    <t>Barre céréalière "équilibre" aux fruits, enrichie en vitamines et minéraux</t>
  </si>
  <si>
    <t>Barre céréalière "équilibre" chocolatée, enrichie en vitamines et minéraux</t>
  </si>
  <si>
    <t>Barre céréalière diététique hypocalorique</t>
  </si>
  <si>
    <t>Barre céréalière chocolatée</t>
  </si>
  <si>
    <t>Barre céréalière aux fruits</t>
  </si>
  <si>
    <t>Barre céréalière aux amandes ou noisettes</t>
  </si>
  <si>
    <t>Tartine craquante, extrudée et grillée, fourrée au chocolat</t>
  </si>
  <si>
    <t>Tartine craquante, extrudée et grillée, fourrée aux fruits</t>
  </si>
  <si>
    <t>Macaron sec</t>
  </si>
  <si>
    <t>Biscuit sec, sans précision</t>
  </si>
  <si>
    <t>Biscuit sec nature</t>
  </si>
  <si>
    <t>Biscuit sec à teneur garantie en vitamines</t>
  </si>
  <si>
    <t>Biscuit sec à teneur garantie en vitamines et minéraux</t>
  </si>
  <si>
    <t>Biscuit sec aux fruits, hyposodé</t>
  </si>
  <si>
    <t>Biscuit sec croquant au chocolat, allégé en matière grasse</t>
  </si>
  <si>
    <t>Biscuit sec fourré aux fruits, allégé en matière grasse</t>
  </si>
  <si>
    <t>Spéculoos</t>
  </si>
  <si>
    <t>Biscuit sec, avec matière grasse végétale</t>
  </si>
  <si>
    <t>Biscuit sec, petits fours en assortiment</t>
  </si>
  <si>
    <t>Biscuit sec petit beurre</t>
  </si>
  <si>
    <t>Biscuit sec avec tablette de chocolat</t>
  </si>
  <si>
    <t>Biscuit sec petit beurre au chocolat</t>
  </si>
  <si>
    <t>Biscuit sec au lait</t>
  </si>
  <si>
    <t>Biscuit sec croquant (ex : tuile) sans chocolat, allégé en matière grasse</t>
  </si>
  <si>
    <t>Biscuit sec pour petit déjeuner</t>
  </si>
  <si>
    <t>Biscuit sec pour petit déjeuner, allégé en sucres</t>
  </si>
  <si>
    <t>Biscuit sec chocolaté, préemballé</t>
  </si>
  <si>
    <t>Biscuit sec fourré à la pâte ou purée de fruits</t>
  </si>
  <si>
    <t>Biscuit sec avec nappage chocolat</t>
  </si>
  <si>
    <t>Barre biscuitée fourrée aux fruits, allégée en matière grasse</t>
  </si>
  <si>
    <t>Biscuit sec pour petit déjeuner, au chocolat</t>
  </si>
  <si>
    <t>Biscuit aux céréales pour petit déjeuner, enrichis en vitamines et minéraux</t>
  </si>
  <si>
    <t>Biscuit sec au beurre, sablé, galette ou palet</t>
  </si>
  <si>
    <t>Biscuit sec au beurre, sablé, galette ou palet, au chocolat</t>
  </si>
  <si>
    <t>Biscuit sec chocolaté, type barquette</t>
  </si>
  <si>
    <t>Biscuit sec chocolaté, type tartelette</t>
  </si>
  <si>
    <t>Biscuit sec chocolaté, type galette</t>
  </si>
  <si>
    <t>Biscuit sec, sablé, galette ou palet, aux fruits</t>
  </si>
  <si>
    <t>Biscuit sec fourré fruits à coque (non ou légèrement chocolaté)</t>
  </si>
  <si>
    <t>Florentin (biscuit sec sucré chocolaté aux amandes)</t>
  </si>
  <si>
    <t>Biscuit pâtissier meringué</t>
  </si>
  <si>
    <t>Sablé à la noix de coco</t>
  </si>
  <si>
    <t>Sablé pâtissier</t>
  </si>
  <si>
    <t>Sablé aux fruits (pomme, fruits rouges, etc.)</t>
  </si>
  <si>
    <t>Sablé au cacao ou chocolat, au praliné ou autre</t>
  </si>
  <si>
    <t>Goûter sec fourré ("sandwiché") parfum lait ou vanille</t>
  </si>
  <si>
    <t>Goûter sec fourré ("sandwiché") parfum chocolat</t>
  </si>
  <si>
    <t>Goûter sec fourré ("sandwiché") parfum fruits</t>
  </si>
  <si>
    <t>Gaufrette ou éventail sans fourrage</t>
  </si>
  <si>
    <t>Gaufrette fourrée chocolat, préemballée</t>
  </si>
  <si>
    <t>Gaufrette fourrée fruits à coque (noisette, amande, praline, etc.), chocolatée ou non, préemballée</t>
  </si>
  <si>
    <t>Gaufrette, fourrée vanille, préemballée</t>
  </si>
  <si>
    <t>Gaufrette fourrée, aux fruits</t>
  </si>
  <si>
    <t>Cigarette</t>
  </si>
  <si>
    <t>Crêpe dentelle</t>
  </si>
  <si>
    <t>Crêpe dentelle au chocolat, préemballée</t>
  </si>
  <si>
    <t>Biscuit sec aux œufs à la cuillère (cuiller) ou Boudoir</t>
  </si>
  <si>
    <t>Biscuit sec type langue de chat ou cigarette russe</t>
  </si>
  <si>
    <t>Meringue</t>
  </si>
  <si>
    <t>Biscuit sec ou tuile, aux amandes</t>
  </si>
  <si>
    <t>Biscuit sec type tuile, aux fruits</t>
  </si>
  <si>
    <t>Biscuit sec feuilleté, type palmier ou autres</t>
  </si>
  <si>
    <t>Palmier, artisanal</t>
  </si>
  <si>
    <t>Biscuit sec (génoise) nappage aux fruits, type barquette</t>
  </si>
  <si>
    <t>Biscuit sec nappé aux fruits, tartelette</t>
  </si>
  <si>
    <t>Biscuit moelleux fourré à l'orange et enrobé de sucre glace</t>
  </si>
  <si>
    <t>Cookie aux pépites de chocolat</t>
  </si>
  <si>
    <t>Cône ou cornet classique, pour glace</t>
  </si>
  <si>
    <t>Génoise sèche fourrée aux fruits et nappée de chocolat</t>
  </si>
  <si>
    <t>Biscuit sec pauvre en glucides</t>
  </si>
  <si>
    <t>Pop-corn ou Maïs éclaté, à l'huile, salé</t>
  </si>
  <si>
    <t>Pop-corn ou Maïs éclaté, à l'air, non salé</t>
  </si>
  <si>
    <t>Pop-corn ou Maïs éclaté, au caramel</t>
  </si>
  <si>
    <t>Chips de crevette</t>
  </si>
  <si>
    <t>Chips de maïs ou tortilla chips</t>
  </si>
  <si>
    <t>Biscuit apéritif soufflé, à base de pomme de terre</t>
  </si>
  <si>
    <t>Biscuit apéritif, mini bretzel ou sticks</t>
  </si>
  <si>
    <t>Biscuit apéritif soufflé, à base de pomme de terre et de soja</t>
  </si>
  <si>
    <t>Biscuit apéritif (aliment moyen)</t>
  </si>
  <si>
    <t>Biscuit apéritif soufflé, à base de maïs, sans cacahuète</t>
  </si>
  <si>
    <t>Biscuit apéritif, crackers, garni ou fourré, au fromage</t>
  </si>
  <si>
    <t>Biscuit apéritif, crackers, nature</t>
  </si>
  <si>
    <t>Biscuit apéritif, crackers, nature, allégé en matière grasse</t>
  </si>
  <si>
    <t>Biscuit apéritif soufflé, à base de maïs, à la cacahuète</t>
  </si>
  <si>
    <t>Biscuit apéritif à base de pomme de terre, type tuile salée</t>
  </si>
  <si>
    <t>Cacahuètes (arachide) enrobées d'un biscuit, pour apéritif</t>
  </si>
  <si>
    <t>Biscuit apéritif feuilleté</t>
  </si>
  <si>
    <t>Crêpe dentelle (pour apéritif) au fromage, préemballée</t>
  </si>
  <si>
    <t>Gâteau (aliment moyen)</t>
  </si>
  <si>
    <t>Gâteau Paris-Brest (pâte à choux crème mousseline praliné)</t>
  </si>
  <si>
    <t>Gâteau au chocolat type forêt noire (génoise au chocolat et crème multi-couches, avec ou sans cerises)</t>
  </si>
  <si>
    <t>Gâteau mousse de fruits sur génoise, type miroir, bavarois</t>
  </si>
  <si>
    <t>Entremets type Opéra</t>
  </si>
  <si>
    <t>Fraisier ou framboisier</t>
  </si>
  <si>
    <t>Baba au rhum, préemballé</t>
  </si>
  <si>
    <t>Canelé</t>
  </si>
  <si>
    <t>Macaron moelleux fourré à la confiture ou à la crème</t>
  </si>
  <si>
    <t>Bûche de Noël pâtissière</t>
  </si>
  <si>
    <t>Brownie au chocolat</t>
  </si>
  <si>
    <t>Rocher coco ou Congolais (petit gâteau à la noix de coco)</t>
  </si>
  <si>
    <t>Biscuit de Savoie</t>
  </si>
  <si>
    <t>Quatre-quarts ou barre pâtissière, préemballé</t>
  </si>
  <si>
    <t>Gâteau au citron, tout type</t>
  </si>
  <si>
    <t>Far aux pruneaux</t>
  </si>
  <si>
    <t>Kouign Amann</t>
  </si>
  <si>
    <t>Pain d'épices</t>
  </si>
  <si>
    <t>Baklava ou Baklawa (pâtisserie orientale aux amandes et sirop)</t>
  </si>
  <si>
    <t>Corne de gazelle (pâtisserie orientale aux amandes et sirop)</t>
  </si>
  <si>
    <t>Chou à la crème (chantilly ou pâtissière)</t>
  </si>
  <si>
    <t>Chou à la crème chantilly</t>
  </si>
  <si>
    <t>Chou à la crème pâtissière</t>
  </si>
  <si>
    <t>Éclair</t>
  </si>
  <si>
    <t>Tarte aux fruits et crème pâtissière</t>
  </si>
  <si>
    <t>Tarte normande aux pommes (garniture farine, œufs, crème, sucre, calvados)</t>
  </si>
  <si>
    <t>Tarte au citron</t>
  </si>
  <si>
    <t>Tarte ou tartelette aux pommes</t>
  </si>
  <si>
    <t>Tarte aux fraises</t>
  </si>
  <si>
    <t>Crumble aux pommes</t>
  </si>
  <si>
    <t>Tarte aux abricots</t>
  </si>
  <si>
    <t>Tarte aux fruits rouges</t>
  </si>
  <si>
    <t>Tarte Tatin aux pommes</t>
  </si>
  <si>
    <t>Tarte au chocolat, fabrication artisanale</t>
  </si>
  <si>
    <t>Tarte ou tartelette aux fruits</t>
  </si>
  <si>
    <t>Flan pâtissier aux oeufs ou à la parisienne</t>
  </si>
  <si>
    <t>Charlotte aux fruits</t>
  </si>
  <si>
    <t>Gâteau au chocolat</t>
  </si>
  <si>
    <t>Gâteau moelleux au chocolat, préemballé</t>
  </si>
  <si>
    <t>Gâteau au yaourt</t>
  </si>
  <si>
    <t>Gâteau au fromage blanc</t>
  </si>
  <si>
    <t>Gâteau moelleux nature type génoise</t>
  </si>
  <si>
    <t>Galette des rois feuilletée</t>
  </si>
  <si>
    <t>Galette des rois feuilletée, fourrée frangipane, et Pithiviers</t>
  </si>
  <si>
    <t>Crêpe, nature, préemballée, rayon frais</t>
  </si>
  <si>
    <t>Crêpe, nature, préemballée, rayon température ambiante</t>
  </si>
  <si>
    <t>Galette de sarrasin, nature, préemballée</t>
  </si>
  <si>
    <t>Gâteau basque, crème pâtissière</t>
  </si>
  <si>
    <t>Gâteau basque, cerises</t>
  </si>
  <si>
    <t>Crêpe préemballée, fourrée au sucre</t>
  </si>
  <si>
    <t>Crêpe maison, fourrée à la confiture</t>
  </si>
  <si>
    <t>Crêpe maison, fourrée au chocolat ou à la pâte à tartiner chocolat et noisettes</t>
  </si>
  <si>
    <t>Crêpe préemballée, fourrée chocolat</t>
  </si>
  <si>
    <t>Crêpe préemballée, fourrée fraise</t>
  </si>
  <si>
    <t>Gaufre moelleuse (type bruxelloise ou liégeoise), nature ou sucrée, préemballée</t>
  </si>
  <si>
    <t>Gaufre moelleuse (type bruxelloise ou liégeoise), chocolatée, préemballée</t>
  </si>
  <si>
    <t>Gaufre croustillante (fine ou sèche), nature ou sucrée, préemballée</t>
  </si>
  <si>
    <t>Gaufre croustillante (fine ou sèche), chocolatée, préemballée</t>
  </si>
  <si>
    <t>Beignet rond moelleux, sans fourrage, saupoudré de sucre</t>
  </si>
  <si>
    <t>Beignet à la confiture</t>
  </si>
  <si>
    <t>Beignet fourré aux fruits, préemballé</t>
  </si>
  <si>
    <t>Beignet fourré goût chocolat, préemballé</t>
  </si>
  <si>
    <t>Pâtisserie (aliment moyen)</t>
  </si>
  <si>
    <t>Cake aux fruits</t>
  </si>
  <si>
    <t>Gâteau marbré</t>
  </si>
  <si>
    <t>Gâteau sablé aux fruits, préemballé</t>
  </si>
  <si>
    <t>Gâteau moelleux aux fruits</t>
  </si>
  <si>
    <t>Gâteau moelleux aux fruits à coque</t>
  </si>
  <si>
    <t>Gâteau moelleux fourré au chocolat ou aux pépites de chocolat ou au lait</t>
  </si>
  <si>
    <t>Génoise fourrée et nappée au chocolat</t>
  </si>
  <si>
    <t>Gâteau moelleux fourré aux fruits type mini-roulé ou mini-cake fourré</t>
  </si>
  <si>
    <t>Muffin, aux myrtilles ou au chocolat</t>
  </si>
  <si>
    <t>Madeleine traditionnelle, pur beurre</t>
  </si>
  <si>
    <t>Madeleine chocolatée, préemballée</t>
  </si>
  <si>
    <t>Madeleine ordinaire, préemballée</t>
  </si>
  <si>
    <t>Tarte aux poires amandine</t>
  </si>
  <si>
    <t>Gâteau aux amandes type financier</t>
  </si>
  <si>
    <t>Gâteau aux amandes, préemballé</t>
  </si>
  <si>
    <t>Mille-feuille</t>
  </si>
  <si>
    <t>Fécule de pomme de terre</t>
  </si>
  <si>
    <t>Flocon d'avoine</t>
  </si>
  <si>
    <t>Farine de blé tendre ou froment T110</t>
  </si>
  <si>
    <t>Farine de blé tendre ou froment T150</t>
  </si>
  <si>
    <t>Farine de blé tendre ou froment T65</t>
  </si>
  <si>
    <t>Farine de blé tendre ou froment T55 (pour pains)</t>
  </si>
  <si>
    <t>Farine de blé tendre ou froment avec levure incorporée</t>
  </si>
  <si>
    <t>Farine de blé tendre ou froment T45 (pour pâtisserie)</t>
  </si>
  <si>
    <t>Farine de blé tendre ou froment T80</t>
  </si>
  <si>
    <t>Farine d'épeautre (grand épeautre)</t>
  </si>
  <si>
    <t>Amidon de maïs ou fécule de maïs</t>
  </si>
  <si>
    <t>Farine de riz</t>
  </si>
  <si>
    <t>Farine de seigle T170</t>
  </si>
  <si>
    <t>Farine de seigle T85</t>
  </si>
  <si>
    <t>Farine de seigle T130</t>
  </si>
  <si>
    <t>Farine de sarrasin</t>
  </si>
  <si>
    <t>Farine de maïs</t>
  </si>
  <si>
    <t>Farine d'orge</t>
  </si>
  <si>
    <t>Farine de millet</t>
  </si>
  <si>
    <t>Farine de pois chiche</t>
  </si>
  <si>
    <t>Farine de soja</t>
  </si>
  <si>
    <t>Amidon de riz</t>
  </si>
  <si>
    <t>Pâte à pizza fine, crue</t>
  </si>
  <si>
    <t>Préparation pour pâte à pizza</t>
  </si>
  <si>
    <t>Pâte brisée, crue</t>
  </si>
  <si>
    <t>Pâte brisée, matière grasse végétale, cuite</t>
  </si>
  <si>
    <t>Pâte brisée, pur beurre, crue</t>
  </si>
  <si>
    <t>Pâte brisée, pur beurre, surgelée, crue</t>
  </si>
  <si>
    <t>Pâte feuilletée, matière grasse végétale, crue</t>
  </si>
  <si>
    <t>Pâte feuilletée, surgelée, crue</t>
  </si>
  <si>
    <t>Pâte feuilletée, cuite</t>
  </si>
  <si>
    <t>Pâte feuilletée pur beurre, crue</t>
  </si>
  <si>
    <t>Pâte feuilletée pur beurre, surgelée crue</t>
  </si>
  <si>
    <t>Pâte feuilletée pur beurre, cuite</t>
  </si>
  <si>
    <t>Feuille de brick, cuite à sec sans matière grasse</t>
  </si>
  <si>
    <t>Pâte sablée, crue</t>
  </si>
  <si>
    <t>Pâte sablée, cuite</t>
  </si>
  <si>
    <t>Pâte sablée pur beurre, crue</t>
  </si>
  <si>
    <t>Pâte phyllo ou Pâte filo, crue</t>
  </si>
  <si>
    <t>Pâte sablée pur beurre, surgelée, crue</t>
  </si>
  <si>
    <t>Pâte sablée pur beurre, cuite</t>
  </si>
  <si>
    <t>Pâte à pizza crue</t>
  </si>
  <si>
    <t>Khatfa feuille de brick, préemballée</t>
  </si>
  <si>
    <t>Pâte à pizza cuite</t>
  </si>
  <si>
    <t>Foie gras, canard, bloc</t>
  </si>
  <si>
    <t>Boeuf, entrecôte, partie maigre, grillée/poêlée</t>
  </si>
  <si>
    <t>Boeuf, braisé</t>
  </si>
  <si>
    <t>Boeuf, gîte à la noix, cuit</t>
  </si>
  <si>
    <t>Boeuf, faux-filet, rôti/cuit au four</t>
  </si>
  <si>
    <t>Boeuf, faux-filet, grillé/poêlé</t>
  </si>
  <si>
    <t>Boeuf, plat de côtes, braisé</t>
  </si>
  <si>
    <t>Boeuf, hampe, grillée/poêlée</t>
  </si>
  <si>
    <t>Boeuf, joue, braisée ou bouillie</t>
  </si>
  <si>
    <t>Boeuf, jarret, bouilli/cuit à l'eau</t>
  </si>
  <si>
    <t>Boeuf, tende de tranche, grillée/poêlée</t>
  </si>
  <si>
    <t>Boeuf, tende de tranche, rôtie/cuite au four</t>
  </si>
  <si>
    <t>Boeuf, steak ou bifteck, grillé</t>
  </si>
  <si>
    <t>Boeuf, onglet, grillé</t>
  </si>
  <si>
    <t>Boeuf, rumsteck, grillé</t>
  </si>
  <si>
    <t>Boeuf, boule de macreuse, grillée/poêlée</t>
  </si>
  <si>
    <t>Boeuf, rosbif, rôti/cuit au four</t>
  </si>
  <si>
    <t>Boeuf, bavette d'aloyau, grillée/poêlée</t>
  </si>
  <si>
    <t>Boeuf, boule de macreuse, rôtie/cuite au four</t>
  </si>
  <si>
    <t>Boeuf, à bourguignon ou pot-au-feu, cuit</t>
  </si>
  <si>
    <t>Boeuf, collier, braisé</t>
  </si>
  <si>
    <t>Bœuf, steak haché 5% MG, cuit</t>
  </si>
  <si>
    <t>Bœuf, steak haché 10% MG, cuit</t>
  </si>
  <si>
    <t>Bœuf, steak haché 15% MG, cuit</t>
  </si>
  <si>
    <t>Bœuf, steak haché 20% MG, cuit</t>
  </si>
  <si>
    <t>Bœuf, steak haché, cuit (aliment moyen)</t>
  </si>
  <si>
    <t>Boeuf, paleron, braisé ou bouilli</t>
  </si>
  <si>
    <t>Boeuf, queue, bouillie/cuite à l'eau</t>
  </si>
  <si>
    <t>Veau, côte, grillée/poêlée</t>
  </si>
  <si>
    <t>Veau, carré, sauté/poêlé</t>
  </si>
  <si>
    <t>Veau, escalope, cuite</t>
  </si>
  <si>
    <t>Veau, noix, grillée/poêlée</t>
  </si>
  <si>
    <t>Veau, noix, rôtie</t>
  </si>
  <si>
    <t>Veau, filet, rôti/cuit au four</t>
  </si>
  <si>
    <t>Veau, rôti, cuit</t>
  </si>
  <si>
    <t>Veau, épaule, grillée/poêlée</t>
  </si>
  <si>
    <t>Veau, épaule, braisée ou bouillie</t>
  </si>
  <si>
    <t>Veau, viande, cuite (aliment moyen)</t>
  </si>
  <si>
    <t>Veau, jarret, braisé ou bouilli</t>
  </si>
  <si>
    <t>Veau, tête, bouillie/cuite à l'eau</t>
  </si>
  <si>
    <t>Veau, collier, braisé ou bouilli</t>
  </si>
  <si>
    <t>Porc, longe, cuite</t>
  </si>
  <si>
    <t>Porc, épaule, cuite</t>
  </si>
  <si>
    <t>Porc, côte, grillée</t>
  </si>
  <si>
    <t>Porc, rouelle de jambon, cuite</t>
  </si>
  <si>
    <t>Porc, carré, cuit</t>
  </si>
  <si>
    <t>Porc, filet, maigre, en rôti, cuit</t>
  </si>
  <si>
    <t>Porc, filet mignon, cuit</t>
  </si>
  <si>
    <t>Porc, viande, cuite (aliment moyen)</t>
  </si>
  <si>
    <t>Porc, rôti, cuit</t>
  </si>
  <si>
    <t>Porc, travers, braisé</t>
  </si>
  <si>
    <t>Porc, échine, rôtie/cuite au four</t>
  </si>
  <si>
    <t>Porc, escalope de jambon, cuite</t>
  </si>
  <si>
    <t>Poulet, cuisse, viande et peau, rôtie/cuite au four</t>
  </si>
  <si>
    <t>Poulet, viande et peau, rôti/cuit au four</t>
  </si>
  <si>
    <t>Poulet, cuisse, viande, rôti/cuit au four</t>
  </si>
  <si>
    <t>Poulet, filet, sans peau, cuit</t>
  </si>
  <si>
    <t>Poulet, cuisse, viande, bouilli/cuit à l'eau</t>
  </si>
  <si>
    <t>Poulet, cuisse, viande et peau, bouilli/cuit à l'eau</t>
  </si>
  <si>
    <t>Poulet, poitrine, viande et peau, rôti/cuit au four</t>
  </si>
  <si>
    <t>Poulet, aile, viande et peau, rôti/cuit au four</t>
  </si>
  <si>
    <t>Dinde, viande, rôtie/cuite au four</t>
  </si>
  <si>
    <t>Dinde, escalope, sautée/poêlée</t>
  </si>
  <si>
    <t>Dinde, escalope, rôtie/cuite au four</t>
  </si>
  <si>
    <t>Agneau, côtelette, grillée</t>
  </si>
  <si>
    <t>Agneau, gigot, rôti/cuit au four</t>
  </si>
  <si>
    <t>Agneau, épaule, rôtie/cuite au four</t>
  </si>
  <si>
    <t>Agneau, épaule, maigre, rôtie/cuite au four</t>
  </si>
  <si>
    <t>Agneau, collier, braisé ou bouilli</t>
  </si>
  <si>
    <t>Agneau, côte filet, grillée/poêlée</t>
  </si>
  <si>
    <t>Agneau, côte première, grillée/poêlée</t>
  </si>
  <si>
    <t>Agneau, selle, partie maigre, rôtie/cuite au four</t>
  </si>
  <si>
    <t>Agneau, gigot, grillé/poêlé</t>
  </si>
  <si>
    <t>Agneau, gigot, braisé</t>
  </si>
  <si>
    <t>Agneau, selle, partie maigre, grillée/poêlée</t>
  </si>
  <si>
    <t>Agneau, côte ou côtelette, cuite (aliment moyen)</t>
  </si>
  <si>
    <t>Agneau, viande, cuite (aliment moyen)</t>
  </si>
  <si>
    <t>Agneau, côte ou côtelette, grillée/poêlée (aliment moyen)</t>
  </si>
  <si>
    <t>Chevreuil, rôti/cuit au four</t>
  </si>
  <si>
    <t>Sanglier, rôti/cuit au four</t>
  </si>
  <si>
    <t>Cerf, rôti/cuit au four</t>
  </si>
  <si>
    <t>Gibier à poil, cuit (aliment moyen)</t>
  </si>
  <si>
    <t>Faisan, viande, rôtie/cuite au four</t>
  </si>
  <si>
    <t>Gibier à plumes, viande, cuit (aliment moyen)</t>
  </si>
  <si>
    <t>Cheval, viande, rôtie/cuite au four</t>
  </si>
  <si>
    <t>Cheval, tende de tranche, grillée/poêlée</t>
  </si>
  <si>
    <t>Cheval, faux-filet, grillé/poêlé</t>
  </si>
  <si>
    <t>Cheval, entrecôte, grillée/poêlée</t>
  </si>
  <si>
    <t>Cheval, faux-filet, rôti/cuit au four</t>
  </si>
  <si>
    <t>Cheval, tende de tranche, rôtie/cuite au four</t>
  </si>
  <si>
    <t>Chevreau, cuit</t>
  </si>
  <si>
    <t>Lapin, viande braisée</t>
  </si>
  <si>
    <t>Lapin, viande cuite</t>
  </si>
  <si>
    <t>Lapin de garenne, viande, cuite</t>
  </si>
  <si>
    <t>Chapon, viande et peau, rôti/cuit au four</t>
  </si>
  <si>
    <t>Caille, viande et peau, cuite</t>
  </si>
  <si>
    <t>Canard, viande et peau, rôti/cuit au four</t>
  </si>
  <si>
    <t>Canard, viande, rôtie/cuite au four</t>
  </si>
  <si>
    <t>Canard, magret, grillé/poêlé</t>
  </si>
  <si>
    <t>Oie, viande, rôtie/cuite au four</t>
  </si>
  <si>
    <t>Oie, viande et peau, rôtie/cuite au four</t>
  </si>
  <si>
    <t>Pigeon, viande, rôtie/cuite au four</t>
  </si>
  <si>
    <t>Autruche, viande cuite</t>
  </si>
  <si>
    <t>Cervelle, agneau, cuite</t>
  </si>
  <si>
    <t>Cervelle, porc, braisée</t>
  </si>
  <si>
    <t>Cervelle, veau, cuite</t>
  </si>
  <si>
    <t>Coeur, boeuf, cuit</t>
  </si>
  <si>
    <t>Coeur, poulet, cuit</t>
  </si>
  <si>
    <t>Coeur, dinde, cuit</t>
  </si>
  <si>
    <t>Coeur, agneau, cuit</t>
  </si>
  <si>
    <t>Foie, agneau, cuit</t>
  </si>
  <si>
    <t>Foie, génisse, cuit</t>
  </si>
  <si>
    <t>Foie, veau, cuit</t>
  </si>
  <si>
    <t>Foie, porc, cuit</t>
  </si>
  <si>
    <t>Foie, poulet, cuit</t>
  </si>
  <si>
    <t>Foie, dinde, cuit</t>
  </si>
  <si>
    <t>Langue, veau, cuite</t>
  </si>
  <si>
    <t>Langue, boeuf, cuite</t>
  </si>
  <si>
    <t>Ris, agneau, cuit</t>
  </si>
  <si>
    <t>Ris, veau, braisé ou sauté/poêlé</t>
  </si>
  <si>
    <t>Rognon, cuit (aliment moyen)</t>
  </si>
  <si>
    <t>Rognon, boeuf, cuit</t>
  </si>
  <si>
    <t>Rognon, porc, cuit</t>
  </si>
  <si>
    <t>Rognon, agneau, braisé</t>
  </si>
  <si>
    <t>Rognon, veau, braisé ou sauté/poêlé</t>
  </si>
  <si>
    <t>Gésier, canard, confit, appertisé</t>
  </si>
  <si>
    <t>Boeuf, côte, crue</t>
  </si>
  <si>
    <t>Boeuf, épaule, crue</t>
  </si>
  <si>
    <t>Boeuf, gîte à la noix, cru</t>
  </si>
  <si>
    <t>Boeuf, entrecôte, crue</t>
  </si>
  <si>
    <t>Boeuf, faux-filet, cru</t>
  </si>
  <si>
    <t>Boeuf, faux-filet, label rouge, cru</t>
  </si>
  <si>
    <t>Boeuf, plat de côtes, cru</t>
  </si>
  <si>
    <t>Boeuf, hampe, crue</t>
  </si>
  <si>
    <t>Boeuf, joue, crue</t>
  </si>
  <si>
    <t>Boeuf, jarret, cru</t>
  </si>
  <si>
    <t>Boeuf, tende de tranche, crue</t>
  </si>
  <si>
    <t>Boeuf, steak ou bifteck, cru</t>
  </si>
  <si>
    <t>Boeuf, boule de macreuse, crue</t>
  </si>
  <si>
    <t>Boeuf, onglet, cru</t>
  </si>
  <si>
    <t>Boeuf, rumsteck, cru</t>
  </si>
  <si>
    <t>Boeuf, bavette d'aloyau, crue</t>
  </si>
  <si>
    <t>Boeuf, à bourguignon ou pot-au-feu, cru</t>
  </si>
  <si>
    <t>Bœuf, steak haché 5% MG, cru</t>
  </si>
  <si>
    <t>Bœuf, steak haché 10% MG, cru</t>
  </si>
  <si>
    <t>Bœuf, steak haché 15% MG, cru</t>
  </si>
  <si>
    <t>Bœuf, steak haché 20% MG, cru</t>
  </si>
  <si>
    <t>Boeuf, paleron, cru</t>
  </si>
  <si>
    <t>Veau, côte, crue</t>
  </si>
  <si>
    <t>Veau, carré, cru</t>
  </si>
  <si>
    <t>Veau, escalope, crue</t>
  </si>
  <si>
    <t>Veau, noix, crue</t>
  </si>
  <si>
    <t>Veau, filet, cru</t>
  </si>
  <si>
    <t>Veau, steak haché 20% MG, cru</t>
  </si>
  <si>
    <t>Veau, steak haché 15% MG, cru</t>
  </si>
  <si>
    <t>Veau, poitrine, crue</t>
  </si>
  <si>
    <t>Veau, rôti, cru</t>
  </si>
  <si>
    <t>Veau, épaule, crue</t>
  </si>
  <si>
    <t>Veau, pied, cru</t>
  </si>
  <si>
    <t>Veau, jarret, cru</t>
  </si>
  <si>
    <t>Veau, collier, cru</t>
  </si>
  <si>
    <t>Porc, épaule, crue</t>
  </si>
  <si>
    <t>Porc, poitrine, crue</t>
  </si>
  <si>
    <t>Porc, longe, crue</t>
  </si>
  <si>
    <t>Porc, jarret, cru</t>
  </si>
  <si>
    <t>Porc, côte, crue</t>
  </si>
  <si>
    <t>Porc, rouelle de jambon, crue</t>
  </si>
  <si>
    <t>Porc, carré, cru</t>
  </si>
  <si>
    <t>Porc, filet, maigre, cru</t>
  </si>
  <si>
    <t>Porc, filet mignon, cru</t>
  </si>
  <si>
    <t>Porc, rôti, cru</t>
  </si>
  <si>
    <t>Porc, échine, crue</t>
  </si>
  <si>
    <t>Porc, travers, cru</t>
  </si>
  <si>
    <t>Porc, escalope de jambon, crue</t>
  </si>
  <si>
    <t>Porc, bardière découennée, crue</t>
  </si>
  <si>
    <t>Porc, gorge, découennée, crue</t>
  </si>
  <si>
    <t>Porc, hachage sans jarret, sans bateau, découenné, dégraisssé, désossé, cru</t>
  </si>
  <si>
    <t>Porc, jambon sans jarret, sans bateau, découenné, dégraisssé, désossé, cru</t>
  </si>
  <si>
    <t>Porc, jambonneau arrière, découenné, dégraisssé, désossé, cru</t>
  </si>
  <si>
    <t>Porc, maigre 90/10, cru</t>
  </si>
  <si>
    <t>Porc, maigre 80/20, cru</t>
  </si>
  <si>
    <t>Porc, palette, découennée, dégraisssée, désossée, crue</t>
  </si>
  <si>
    <t>Porc, couenne, crue</t>
  </si>
  <si>
    <t>Porc, poitrine cutter, sans mouille, crue</t>
  </si>
  <si>
    <t>Porc, rôti filet avec chaînette, cru</t>
  </si>
  <si>
    <t>Poulet, cuisse, viande et peau, cru</t>
  </si>
  <si>
    <t>Poulet, viande, crue</t>
  </si>
  <si>
    <t>Poulet (var. blanc), viande et peau, cru</t>
  </si>
  <si>
    <t>Poulet fermier, viande et peau, cru</t>
  </si>
  <si>
    <t>Poulet, viande et peau, cru</t>
  </si>
  <si>
    <t>Poulet, filet, sans peau, cru</t>
  </si>
  <si>
    <t>Poulet, haut de cuisse, viande, cru</t>
  </si>
  <si>
    <t>Poulet éviscéré sans abats, cru</t>
  </si>
  <si>
    <t>Poulet, pilon, cru</t>
  </si>
  <si>
    <t>Poulet, aile, viande et peau, cru</t>
  </si>
  <si>
    <t>Poulet, cuisse, viande, cru</t>
  </si>
  <si>
    <t>Poulet, poitrine, viande et peau, cru</t>
  </si>
  <si>
    <t>Dinde, viande et peau, crue</t>
  </si>
  <si>
    <t>Dinde, viande, crue</t>
  </si>
  <si>
    <t>Dinde, escalope, crue</t>
  </si>
  <si>
    <t>Dinde, cuisse, viande et peau, crue</t>
  </si>
  <si>
    <t>Dinde, cuisse, viande sans peau, crue</t>
  </si>
  <si>
    <t>Dinde, aile, crue</t>
  </si>
  <si>
    <t>Mouton, viande, crue</t>
  </si>
  <si>
    <t>Mouton, épaule, crue</t>
  </si>
  <si>
    <t>Mouton, pied, cru</t>
  </si>
  <si>
    <t>Mouton, tête, crue</t>
  </si>
  <si>
    <t>Mouton, gigot, cru</t>
  </si>
  <si>
    <t>Agneau, côtelette, crue</t>
  </si>
  <si>
    <t>Agneau, gigot, cru</t>
  </si>
  <si>
    <t>Agneau, épaule, crue</t>
  </si>
  <si>
    <t>Agneau, épaule, maigre, crue</t>
  </si>
  <si>
    <t>Agneau, collier, cru</t>
  </si>
  <si>
    <t>Agneau, selle, crue</t>
  </si>
  <si>
    <t>Agneau, côte filet, crue</t>
  </si>
  <si>
    <t>Agneau, côte première, crue</t>
  </si>
  <si>
    <t>Agneau, côte ou côtelette, crue (aliment moyen)</t>
  </si>
  <si>
    <t>Sanglier, cru</t>
  </si>
  <si>
    <t>Lièvre, viande crue</t>
  </si>
  <si>
    <t>Chevreuil, cru</t>
  </si>
  <si>
    <t>Cerf, cru</t>
  </si>
  <si>
    <t>Faisan, viande, cru</t>
  </si>
  <si>
    <t>Faisan, viande et peau, cru</t>
  </si>
  <si>
    <t>Cheval, viande, crue</t>
  </si>
  <si>
    <t>Cheval, steak, cru</t>
  </si>
  <si>
    <t>Cheval, tende de tranche, crue</t>
  </si>
  <si>
    <t>Cheval, faux-filet, cru</t>
  </si>
  <si>
    <t>Cheval, entrecôte, crue</t>
  </si>
  <si>
    <t>Chevreau, cru</t>
  </si>
  <si>
    <t>Lapin, viande crue</t>
  </si>
  <si>
    <t>Lapin de garenne, viande, crue</t>
  </si>
  <si>
    <t>Poule, viande et peau, crue</t>
  </si>
  <si>
    <t>Poule, viande ,crue</t>
  </si>
  <si>
    <t>Poule, cuisse, crue</t>
  </si>
  <si>
    <t>Chapon, viande et peau, cru</t>
  </si>
  <si>
    <t>Caille, viande et peau, crue</t>
  </si>
  <si>
    <t>Caille, viande, crue</t>
  </si>
  <si>
    <t>Canard, viande, crue</t>
  </si>
  <si>
    <t>Canard, cuisse avec peau, sans os, crue</t>
  </si>
  <si>
    <t>Canard, viande et peau, cru</t>
  </si>
  <si>
    <t>Canard, magret, cru</t>
  </si>
  <si>
    <t>Oie, viande crue</t>
  </si>
  <si>
    <t>Oie, viande et peau, crue</t>
  </si>
  <si>
    <t>Pigeon, cru</t>
  </si>
  <si>
    <t>Pintade, crue</t>
  </si>
  <si>
    <t>Pintade, poitrine, crue</t>
  </si>
  <si>
    <t>Pintade, cuisse, crue</t>
  </si>
  <si>
    <t>Autruche, viande crue</t>
  </si>
  <si>
    <t>Cervelle, agneau, crue</t>
  </si>
  <si>
    <t>Cervelle, porc, crue</t>
  </si>
  <si>
    <t>Cervelle, veau, crue</t>
  </si>
  <si>
    <t>Coeur, boeuf, cru</t>
  </si>
  <si>
    <t>Coeur, poulet, cru</t>
  </si>
  <si>
    <t>Coeur, dinde, cru</t>
  </si>
  <si>
    <t>Coeur, agneau, cru</t>
  </si>
  <si>
    <t>Coeur, porc, cru</t>
  </si>
  <si>
    <t>Coeur, veau, cru</t>
  </si>
  <si>
    <t>Foie, agneau, cru</t>
  </si>
  <si>
    <t>Foie, génisse, cru</t>
  </si>
  <si>
    <t>Foie, veau, cru</t>
  </si>
  <si>
    <t>Foie, volaille, cru</t>
  </si>
  <si>
    <t>Foie, lapin, cru</t>
  </si>
  <si>
    <t>Foie, poulet, cru</t>
  </si>
  <si>
    <t>Foie, dinde, cru</t>
  </si>
  <si>
    <t>Foie, porc, cru</t>
  </si>
  <si>
    <t>Foie, oie, cru</t>
  </si>
  <si>
    <t>Foie, canard, cru</t>
  </si>
  <si>
    <t>Langue, boeuf, crue</t>
  </si>
  <si>
    <t>Langue, veau, crue</t>
  </si>
  <si>
    <t>Langue, porc, crue</t>
  </si>
  <si>
    <t>Ris, agneau, cru</t>
  </si>
  <si>
    <t>Ris, veau, cru</t>
  </si>
  <si>
    <t>Rognon, boeuf, cru</t>
  </si>
  <si>
    <t>Rognon, porc, cru</t>
  </si>
  <si>
    <t>Rognon, agneau, cru</t>
  </si>
  <si>
    <t>Rognon, veau, cru</t>
  </si>
  <si>
    <t>Tripes, boeuf, crues</t>
  </si>
  <si>
    <t>Sang, boeuf, cru</t>
  </si>
  <si>
    <t>Gésier, poulet, cru</t>
  </si>
  <si>
    <t>Jambon persillé en gelée</t>
  </si>
  <si>
    <t>Jambon de porc à cuire ou Jambon à rôtir/cuire au four</t>
  </si>
  <si>
    <t>Filet de bacon</t>
  </si>
  <si>
    <t>Jambon cuit, fumé</t>
  </si>
  <si>
    <t>Jambon cuit, supérieur</t>
  </si>
  <si>
    <t>Jambon cuit, supérieur, avec couenne</t>
  </si>
  <si>
    <t>Jambon cuit, supérieur, découenné</t>
  </si>
  <si>
    <t>Jambon à l'os braisé</t>
  </si>
  <si>
    <t>Jambon cuit, supérieur, découenné dégraissé</t>
  </si>
  <si>
    <t>Jambon cuit, supérieur, à teneur réduite en sel</t>
  </si>
  <si>
    <t>Jambon cuit, choix</t>
  </si>
  <si>
    <t>Épaule de porc, cuite, choix, découennée dégraissée</t>
  </si>
  <si>
    <t>Jambon cuit, choix, avec couenne</t>
  </si>
  <si>
    <t>Jambon cuit, choix, découenné dégraissé</t>
  </si>
  <si>
    <t>Rond de jambon cuit</t>
  </si>
  <si>
    <t>Dés, allumettes, râpé ou haché de jambon</t>
  </si>
  <si>
    <t>Épaule de porc, cuite, standard, découennée dégraissée</t>
  </si>
  <si>
    <t>Jambon cuit, de Paris, découenné dégraissé</t>
  </si>
  <si>
    <t>Dés, allumettes, râpé ou haché de jambon de volaille</t>
  </si>
  <si>
    <t>Jambonneau, cuit</t>
  </si>
  <si>
    <t>Jambon de poulet ou Blanc de poulet en tranche</t>
  </si>
  <si>
    <t>Jambon de dinde ou Blanc de dinde en tranche</t>
  </si>
  <si>
    <t>Jambon cru</t>
  </si>
  <si>
    <t>Jambon cru, fumé</t>
  </si>
  <si>
    <t>Jambon sec, découenné, dégraissé</t>
  </si>
  <si>
    <t>Jambon cru, fumé, allégé en matière grasse</t>
  </si>
  <si>
    <t>Jambon de Bayonne</t>
  </si>
  <si>
    <t>Jambon sec</t>
  </si>
  <si>
    <t>Jambon sec de Parme</t>
  </si>
  <si>
    <t>Jambon sec Serrano</t>
  </si>
  <si>
    <t>Coppa</t>
  </si>
  <si>
    <t>Pancetta ou Poitrine roulée sèche</t>
  </si>
  <si>
    <t>Saucisson sec</t>
  </si>
  <si>
    <t>Saucisson sec pur porc</t>
  </si>
  <si>
    <t>Saucisson sec pur porc, qualité supérieure</t>
  </si>
  <si>
    <t>Rosette ou Fuseau</t>
  </si>
  <si>
    <t>Saucisse sèche</t>
  </si>
  <si>
    <t>Saucisson sec aux noix et/ou noisettes</t>
  </si>
  <si>
    <t>Chipolata, cuite</t>
  </si>
  <si>
    <t>Saucisse de Toulouse, cuite</t>
  </si>
  <si>
    <t>Chair à saucisse, crue</t>
  </si>
  <si>
    <t>Chair à saucisse, pur porc, crue</t>
  </si>
  <si>
    <t>Chair à saucisse, porc et bœuf, crue</t>
  </si>
  <si>
    <t>Saucisse de Morteau</t>
  </si>
  <si>
    <t>Saucisse de Montbéliard</t>
  </si>
  <si>
    <t>Saucisse de Morteau, bouillie/cuite à l'eau</t>
  </si>
  <si>
    <t>Saucisse de Toulouse, crue</t>
  </si>
  <si>
    <t>Chipolata, crue</t>
  </si>
  <si>
    <t>Saucisse suisse à cuire</t>
  </si>
  <si>
    <t>Saucisse alsacienne fumée ou Gendarme</t>
  </si>
  <si>
    <t>Saucisse de volaille, façon charcutière</t>
  </si>
  <si>
    <t>Saucisse de volaille, type Knack</t>
  </si>
  <si>
    <t>Saucisse de Francfort</t>
  </si>
  <si>
    <t>Merguez, crue</t>
  </si>
  <si>
    <t>Merguez, pur bœuf, crue</t>
  </si>
  <si>
    <t>Merguez, porc et bœuf, crue</t>
  </si>
  <si>
    <t>Merguez, bœuf, mouton et porc, crue</t>
  </si>
  <si>
    <t>Merguez, boeuf et mouton, cuite</t>
  </si>
  <si>
    <t>Merguez, boeuf et mouton, crue</t>
  </si>
  <si>
    <t>Saucisse de foie</t>
  </si>
  <si>
    <t>Diot, cru</t>
  </si>
  <si>
    <t>Saucisse de Strasbourg ou Knack</t>
  </si>
  <si>
    <t>Saucisse cocktail</t>
  </si>
  <si>
    <t>Saucisse viennoise, crue</t>
  </si>
  <si>
    <t>Saucisse de jambon pur porc</t>
  </si>
  <si>
    <t>Saucisse de bière</t>
  </si>
  <si>
    <t>Saucisse de langue à la pistache</t>
  </si>
  <si>
    <t>Saucisse (aliment moyen)</t>
  </si>
  <si>
    <t>Confit de foie de porc</t>
  </si>
  <si>
    <t>Confit de foie de volaille</t>
  </si>
  <si>
    <t>Pâté au poivre vert</t>
  </si>
  <si>
    <t>Pâté ou terrine de campagne</t>
  </si>
  <si>
    <t>Pâté breton</t>
  </si>
  <si>
    <t>Terrine de canard</t>
  </si>
  <si>
    <t>Pâté de lapin</t>
  </si>
  <si>
    <t>Terrine de lapin</t>
  </si>
  <si>
    <t>Pâté de gibier</t>
  </si>
  <si>
    <t>Pâté ou terrine aux champignons (forestier)</t>
  </si>
  <si>
    <t>Pâté de foie de porc, supérieur</t>
  </si>
  <si>
    <t>Pâté de foie de porc</t>
  </si>
  <si>
    <t>Mousse de foie de porc supérieure ou Crème de foie</t>
  </si>
  <si>
    <t>Mousse de foie de porc</t>
  </si>
  <si>
    <t>Mousse de canard</t>
  </si>
  <si>
    <t>Pâté de foie de volaille</t>
  </si>
  <si>
    <t>Pâté de foie d'oie</t>
  </si>
  <si>
    <t>Pâté (aliment moyen)</t>
  </si>
  <si>
    <t>Pâté en croûte</t>
  </si>
  <si>
    <t>Rillettes traditionnelles de porc</t>
  </si>
  <si>
    <t>Rillettes pur porc</t>
  </si>
  <si>
    <t>Rillettes de Tours</t>
  </si>
  <si>
    <t>Rillettes du Mans</t>
  </si>
  <si>
    <t>Rillettes pur oie</t>
  </si>
  <si>
    <t>Rillettes de canard</t>
  </si>
  <si>
    <t>Rillettes d'oie</t>
  </si>
  <si>
    <t>Rillettes de poulet</t>
  </si>
  <si>
    <t>Quenelle de veau, en sauce</t>
  </si>
  <si>
    <t>Quenelle de volaille, crue</t>
  </si>
  <si>
    <t>Quenelle de volaille, en sauce</t>
  </si>
  <si>
    <t>Quenelle de poisson, en sauce</t>
  </si>
  <si>
    <t>Quenelle de poisson, crue</t>
  </si>
  <si>
    <t>Quenelle nature, crue</t>
  </si>
  <si>
    <t>Confit de canard, viande (cuisse), sans peau, réchauffé</t>
  </si>
  <si>
    <t>Confit de canard</t>
  </si>
  <si>
    <t>Canard, magret fumé</t>
  </si>
  <si>
    <t>Foie gras, canard, entier, cuit</t>
  </si>
  <si>
    <t>Foie gras, canard, bloc, sans morceaux</t>
  </si>
  <si>
    <t>Foie gras, canard, bloc, 30% de morceaux</t>
  </si>
  <si>
    <t>Foie gras, canard, bloc, 50% de morceaux</t>
  </si>
  <si>
    <t>Foie gras de canard, cru</t>
  </si>
  <si>
    <t>Galantine (aliment moyen)</t>
  </si>
  <si>
    <t>Roulade de porc pistachée</t>
  </si>
  <si>
    <t>Jambon en croûte</t>
  </si>
  <si>
    <t>Fromage de tête</t>
  </si>
  <si>
    <t>Museau de porc vinaigrette</t>
  </si>
  <si>
    <t>Museau de boeuf</t>
  </si>
  <si>
    <t>Andouille</t>
  </si>
  <si>
    <t>Andouille de Guéméné</t>
  </si>
  <si>
    <t>Andouille, réchauffée à la poêle</t>
  </si>
  <si>
    <t>Andouille de Vire</t>
  </si>
  <si>
    <t>Andouillette, crue</t>
  </si>
  <si>
    <t>Andouillette, sautée/poêlée</t>
  </si>
  <si>
    <t>Andouillette de Troyes, crue</t>
  </si>
  <si>
    <t>Boudin noir, rayon frais</t>
  </si>
  <si>
    <t>Boudin noir, sauté/poêlé</t>
  </si>
  <si>
    <t>Boudin noir ou blanc, sauté/poêlé (aliment moyen)</t>
  </si>
  <si>
    <t>Boudin blanc truffé, cru</t>
  </si>
  <si>
    <t>Museau de boeuf en vinaigrette</t>
  </si>
  <si>
    <t>Lardon nature, cru</t>
  </si>
  <si>
    <t>Poitrine de porc, fumée, crue</t>
  </si>
  <si>
    <t>Bresaola</t>
  </si>
  <si>
    <t>Lardon nature, cuit</t>
  </si>
  <si>
    <t>Corned-beef, appertisé</t>
  </si>
  <si>
    <t>Oreille de porc demi-sel</t>
  </si>
  <si>
    <t>Pied de porc demi-sel</t>
  </si>
  <si>
    <t>Poitrine de porc demi-sel</t>
  </si>
  <si>
    <t>Lardon fumé, cru</t>
  </si>
  <si>
    <t>Lardon fumé, cuit</t>
  </si>
  <si>
    <t>Viande des Grisons</t>
  </si>
  <si>
    <t>Haché de volaille</t>
  </si>
  <si>
    <t>Rôti de volaille en salaison, cuit</t>
  </si>
  <si>
    <t>Chorizo</t>
  </si>
  <si>
    <t>Chorizo supérieur, doux ou fort, type saucisse sèche</t>
  </si>
  <si>
    <t>Chorizo supérieur, doux ou fort, type charcuterie en tranches</t>
  </si>
  <si>
    <t>Salami</t>
  </si>
  <si>
    <t>Salami pur porc</t>
  </si>
  <si>
    <t>Salami porc et boeuf</t>
  </si>
  <si>
    <t>Salami type danois</t>
  </si>
  <si>
    <t>Saucisson à l'ail</t>
  </si>
  <si>
    <t>Saucisson cuit pur porc</t>
  </si>
  <si>
    <t>Saucisson de Paris</t>
  </si>
  <si>
    <t>Saucisson de Paris, fumé</t>
  </si>
  <si>
    <t>Saucisson brioché, cuit</t>
  </si>
  <si>
    <t>Cervelas</t>
  </si>
  <si>
    <t>Cervelas obernois</t>
  </si>
  <si>
    <t>Cervelas à l'ail, pur porc</t>
  </si>
  <si>
    <t>Mortadelle</t>
  </si>
  <si>
    <t>Mortadelle, pur porc</t>
  </si>
  <si>
    <t>Mortadelle, porc et boeuf</t>
  </si>
  <si>
    <t>Mortadelle pistachée pur porc</t>
  </si>
  <si>
    <t>Haché à base de bœuf ou Préparation de viande hachée de boeuf, 15% MG, cru</t>
  </si>
  <si>
    <t>Cordon bleu de volaille</t>
  </si>
  <si>
    <t>Boeuf, boulettes cuites</t>
  </si>
  <si>
    <t>Veau, escalope panée, cuite</t>
  </si>
  <si>
    <t>Boulettes au porc et au bœuf (à la suédoise), crues</t>
  </si>
  <si>
    <t>Boulettes au bœuf et à l'agneau (type kefta), crues</t>
  </si>
  <si>
    <t>Brochette de volaille</t>
  </si>
  <si>
    <t>Brochette de boeuf</t>
  </si>
  <si>
    <t>Brochette mixte de viande</t>
  </si>
  <si>
    <t>Volaille, croquette panée ou nuggets</t>
  </si>
  <si>
    <t>Brochette d'agneau</t>
  </si>
  <si>
    <t>Brochette de porc, crue</t>
  </si>
  <si>
    <t>Poulet, croquette panée ou nuggets</t>
  </si>
  <si>
    <t>Poulet, manchons marinés, rôtis/cuits au four</t>
  </si>
  <si>
    <t>Poulet, escalope panée</t>
  </si>
  <si>
    <t>Dinde, escalope viennoise ou milanaise ou escalope panée</t>
  </si>
  <si>
    <t>Saumon, cuit, sans précision (aliment moyen)</t>
  </si>
  <si>
    <t>Cabillaud, cuit, sans précision (aliment moyen)</t>
  </si>
  <si>
    <t>Hareng fumé, filet, doux</t>
  </si>
  <si>
    <t>Carrelet ou plie, cuit à la vapeur</t>
  </si>
  <si>
    <t>Églefin, cuit à la vapeur</t>
  </si>
  <si>
    <t>Hareng, frit</t>
  </si>
  <si>
    <t>Hareng fumé, au naturel</t>
  </si>
  <si>
    <t>Hareng, grillé/poêlé</t>
  </si>
  <si>
    <t>Lieu noir, cuit</t>
  </si>
  <si>
    <t>Limande-sole, cuite à la vapeur</t>
  </si>
  <si>
    <t>Maquereau, rôti/cuit au four</t>
  </si>
  <si>
    <t>Maquereau, frit</t>
  </si>
  <si>
    <t>Merlan, frit</t>
  </si>
  <si>
    <t>Merlan, cuit à la vapeur</t>
  </si>
  <si>
    <t>Cabillaud, rôti/cuit au four</t>
  </si>
  <si>
    <t>Morue, salée, bouillie/cuite à l'eau</t>
  </si>
  <si>
    <t>Cabillaud, cuit à la vapeur</t>
  </si>
  <si>
    <t>Mulet, rôti/cuit au four</t>
  </si>
  <si>
    <t>Raie, rôtie/cuite au four</t>
  </si>
  <si>
    <t>Roussette ou petite roussette ou saumonette, cuite</t>
  </si>
  <si>
    <t>Saumon fumé</t>
  </si>
  <si>
    <t>Saumon, cuit à la vapeur</t>
  </si>
  <si>
    <t>Thon, rôti/cuit au four</t>
  </si>
  <si>
    <t>Sole, cuite à la vapeur</t>
  </si>
  <si>
    <t>Sole, rôtie/cuite au four</t>
  </si>
  <si>
    <t>Sole, bouillie/cuite à l'eau</t>
  </si>
  <si>
    <t>Sole, frite</t>
  </si>
  <si>
    <t>Raie, cuite au court-bouillon</t>
  </si>
  <si>
    <t>Lotte ou baudroie, grillée/poêlée</t>
  </si>
  <si>
    <t>Maquereau, fumé</t>
  </si>
  <si>
    <t>Haddock (fumé) ou églefin fumé</t>
  </si>
  <si>
    <t>Espadon, rôti/cuit au four</t>
  </si>
  <si>
    <t>Turbot, rôti/cuit au four</t>
  </si>
  <si>
    <t>Merlu, cuit à l'étouffée</t>
  </si>
  <si>
    <t>Églefin, grillé/poêlé</t>
  </si>
  <si>
    <t>Sardine, grillée</t>
  </si>
  <si>
    <t>Vivaneau, cuit</t>
  </si>
  <si>
    <t>Rascasse, cuite à la vapeur</t>
  </si>
  <si>
    <t>Lieu ou colin d'Alaska, fumé</t>
  </si>
  <si>
    <t>Saumon, cuit au micro-ondes, élevage</t>
  </si>
  <si>
    <t>Saumon, bouilli/cuit à l'eau, élevage</t>
  </si>
  <si>
    <t>Dorade grise, ou daurade grise, ou griset, rôtie/cuite au four</t>
  </si>
  <si>
    <t>Saumon, grillé/poêlé</t>
  </si>
  <si>
    <t>Saumon, élevage, rôti/cuit au four</t>
  </si>
  <si>
    <t>Hareng fumé, à l'huile</t>
  </si>
  <si>
    <t>Julienne ou Lingue, cuite</t>
  </si>
  <si>
    <t>Flétan du Groënland ou flétan noir ou flétan commun, cuit à la vapeur</t>
  </si>
  <si>
    <t>Sole, poêlée</t>
  </si>
  <si>
    <t>Anguille, cuite (aliment moyen)</t>
  </si>
  <si>
    <t>Anguille, rôtie/cuite au four</t>
  </si>
  <si>
    <t>Anguille, bouillie/cuite à l'eau</t>
  </si>
  <si>
    <t>Brochet, rôti/cuit au four</t>
  </si>
  <si>
    <t>Carpe, rôtie/cuite au four</t>
  </si>
  <si>
    <t>Perche, rôtie/cuite au four</t>
  </si>
  <si>
    <t>Truite, rôtie/cuite au four</t>
  </si>
  <si>
    <t>Truite, cuite à la vapeur</t>
  </si>
  <si>
    <t>Truite arc en ciel, élevage, rôtie/cuite au four</t>
  </si>
  <si>
    <t>Truite arc en ciel, élevage, cuite à la vapeur</t>
  </si>
  <si>
    <t>Panga, Pangasius, ou poisson-chat du Mékong, filet, cuit</t>
  </si>
  <si>
    <t>Truite d'élevage, fumée</t>
  </si>
  <si>
    <t>Bar commun ou loup, rôti/cuit au four</t>
  </si>
  <si>
    <t>Bar rayé ou bar d'Amérique, cru</t>
  </si>
  <si>
    <t>Lieu ou colin d'Alaska, cru</t>
  </si>
  <si>
    <t>Flétan de l'Atlantique ou flétan blanc, cru</t>
  </si>
  <si>
    <t>Hareng, cru</t>
  </si>
  <si>
    <t>Lotte ou baudroie, crue</t>
  </si>
  <si>
    <t>Saumon, cru, élevage</t>
  </si>
  <si>
    <t>Turbot sauvage, cru</t>
  </si>
  <si>
    <t>Cabillaud, cru</t>
  </si>
  <si>
    <t>Merlu, cru</t>
  </si>
  <si>
    <t>Lieu noir, surgelé, cru</t>
  </si>
  <si>
    <t>Merlu, filet, surgelé, cru</t>
  </si>
  <si>
    <t>Maquereau, cru</t>
  </si>
  <si>
    <t>Raie, crue</t>
  </si>
  <si>
    <t>Thon, cru</t>
  </si>
  <si>
    <t>Carrelet ou plie, cru</t>
  </si>
  <si>
    <t>Limande, crue</t>
  </si>
  <si>
    <t>Sole, crue</t>
  </si>
  <si>
    <t>Rascasse, crue</t>
  </si>
  <si>
    <t>Thon albacore ou thon jaune, cru</t>
  </si>
  <si>
    <t>Sardine, crue</t>
  </si>
  <si>
    <t>Thon listao ou Bonite à ventre rayé, cru</t>
  </si>
  <si>
    <t>Thon rouge, cru</t>
  </si>
  <si>
    <t>Bar commun ou loup, cru, sans précision</t>
  </si>
  <si>
    <t>Roussette ou petite roussette ou saumonette, crue</t>
  </si>
  <si>
    <t>Bar ou loup de l'Atlantique, cru</t>
  </si>
  <si>
    <t>Thon germon ou thon blanc, cru</t>
  </si>
  <si>
    <t>Anchois commun, cru</t>
  </si>
  <si>
    <t>Dorade royale, ou daurade ou vraie daurade, crue, sauvage</t>
  </si>
  <si>
    <t>Espadon, cru</t>
  </si>
  <si>
    <t>Éperlan, cru</t>
  </si>
  <si>
    <t>Cardine franche, crue</t>
  </si>
  <si>
    <t>Rouget-barbet de roche, cru</t>
  </si>
  <si>
    <t>Dorade royale ou daurade ou vraie daurade, crue, élevage</t>
  </si>
  <si>
    <t>Mulet, cru</t>
  </si>
  <si>
    <t>Truite de mer, crue</t>
  </si>
  <si>
    <t>Merlan, cru</t>
  </si>
  <si>
    <t>Morue, salée, sèche</t>
  </si>
  <si>
    <t>Dorade grise, ou daurade grise, ou griset, crue</t>
  </si>
  <si>
    <t>Bogue, crue</t>
  </si>
  <si>
    <t>Bonite, crue</t>
  </si>
  <si>
    <t>Maquereau espagnol ou maquereau blanc ou billard, cru</t>
  </si>
  <si>
    <t>Denté, cru</t>
  </si>
  <si>
    <t>Saint-Pierre, cru</t>
  </si>
  <si>
    <t>Grondin, cru</t>
  </si>
  <si>
    <t>Corb, cru</t>
  </si>
  <si>
    <t>Capelan, cru</t>
  </si>
  <si>
    <t>Dorade rose, ou daurade rose, crue</t>
  </si>
  <si>
    <t>Rouget-barbet de roche, vapeur</t>
  </si>
  <si>
    <t>Saupe, crue</t>
  </si>
  <si>
    <t>Chinchard, cru</t>
  </si>
  <si>
    <t>Églefin, cru</t>
  </si>
  <si>
    <t>Congre, cru</t>
  </si>
  <si>
    <t>Grenadier (de roche), cru</t>
  </si>
  <si>
    <t>Lieu jaune ou colin, cru</t>
  </si>
  <si>
    <t>Julienne ou Lingue, crue</t>
  </si>
  <si>
    <t>Grand sébaste, ou dorade sébaste, ou daurade sébaste, cru</t>
  </si>
  <si>
    <t>Tacaud, cru</t>
  </si>
  <si>
    <t>Lieu noir, cru</t>
  </si>
  <si>
    <t>Limande-sole, crue</t>
  </si>
  <si>
    <t>Foie de morue, cru</t>
  </si>
  <si>
    <t>Vivaneau, cru</t>
  </si>
  <si>
    <t>Lavaret, cru</t>
  </si>
  <si>
    <t>Sabre, cru</t>
  </si>
  <si>
    <t>Flétan du Groënland ou flétan noir ou flétan commun, cru</t>
  </si>
  <si>
    <t>Carangue, cru</t>
  </si>
  <si>
    <t>Coulirou, cru</t>
  </si>
  <si>
    <t>Saumon, cru, sauvage</t>
  </si>
  <si>
    <t>Requin, cru</t>
  </si>
  <si>
    <t>Orphie commune, crue</t>
  </si>
  <si>
    <t>Lompe, crue</t>
  </si>
  <si>
    <t>Brème, cru</t>
  </si>
  <si>
    <t>Omble chevalier, cru</t>
  </si>
  <si>
    <t>Loup tacheté, cru</t>
  </si>
  <si>
    <t>Sprat, cru</t>
  </si>
  <si>
    <t>Turbot, cru</t>
  </si>
  <si>
    <t>Corégone lavaret, cru</t>
  </si>
  <si>
    <t>Mérou, cru</t>
  </si>
  <si>
    <t>Lingue bleue ou Lingue, crue</t>
  </si>
  <si>
    <t>Sole tropicale ou Sole langue, crue</t>
  </si>
  <si>
    <t>Turbot d'élevage, cru</t>
  </si>
  <si>
    <t>Plie commune, crue</t>
  </si>
  <si>
    <t>Bar commun ou loup (Méditerranée), cru, sauvage</t>
  </si>
  <si>
    <t>Bar commun ou loup (Méditerranée), cru, élevage</t>
  </si>
  <si>
    <t>Sébaste du nord, ou dorade sébaste, ou daurade sébaste, crue</t>
  </si>
  <si>
    <t>Hoki, tout lieu de pêche, cru</t>
  </si>
  <si>
    <t>Grenadier bleu ou hoki de Nouvelle-Zélande, cru</t>
  </si>
  <si>
    <t>Grondin perlon, cru</t>
  </si>
  <si>
    <t>Merlu blanc du Cap, surgelé, cru</t>
  </si>
  <si>
    <t>Chinchard maigre, cru</t>
  </si>
  <si>
    <t>Chinchard gras, cru</t>
  </si>
  <si>
    <t>Hareng maigre, cru</t>
  </si>
  <si>
    <t>Hareng gras, cru</t>
  </si>
  <si>
    <t>Joëls (petits poissons entiers) pour friture, crus</t>
  </si>
  <si>
    <t>Empereur, filet, sans peau, cru</t>
  </si>
  <si>
    <t>Rouget-barbet, filet avec peau, surgelé, cru (Thaïlande, Sénégal…)</t>
  </si>
  <si>
    <t>Carpe, crue, élevage</t>
  </si>
  <si>
    <t>Truite d'élevage, crue</t>
  </si>
  <si>
    <t>Truite arc en ciel, crue, élevage</t>
  </si>
  <si>
    <t>Perche, crue</t>
  </si>
  <si>
    <t>Brochet, cru</t>
  </si>
  <si>
    <t>Esturgeon, cru</t>
  </si>
  <si>
    <t>Anguille, crue</t>
  </si>
  <si>
    <t>Pangasius ou Poisson-chat, cru</t>
  </si>
  <si>
    <t>Tilapia, cru</t>
  </si>
  <si>
    <t>Truite saumonée, crue</t>
  </si>
  <si>
    <t>Lotte de rivière, crue</t>
  </si>
  <si>
    <t>Sandre, cru</t>
  </si>
  <si>
    <t>Perche du Nil, crue</t>
  </si>
  <si>
    <t>Coquille Saint-Jacques, noix et corail, cuite</t>
  </si>
  <si>
    <t>Crevette, cuite</t>
  </si>
  <si>
    <t>Homard, bouilli/cuit à l'eau</t>
  </si>
  <si>
    <t>Moule, bouillie/cuite à l'eau</t>
  </si>
  <si>
    <t>Bulot ou Buccin, cuit</t>
  </si>
  <si>
    <t>Langouste, bouillie/cuite à l'eau</t>
  </si>
  <si>
    <t>Crabe ou Tourteau, bouilli/cuit à l'eau</t>
  </si>
  <si>
    <t>Clam, Praire ou Palourde, bouilli/cuit à l'eau</t>
  </si>
  <si>
    <t>Écrevisse, cuite</t>
  </si>
  <si>
    <t>Calmar ou calamar ou encornet, bouilli/cuit à l'eau</t>
  </si>
  <si>
    <t>Fruits de mer (aliment moyen)</t>
  </si>
  <si>
    <t>Poulpe, cuit</t>
  </si>
  <si>
    <t>Fruits de mer, cuits, surgelés</t>
  </si>
  <si>
    <t>Calmar ou calamar ou encornet, frit ou poêlé avec matière grasse</t>
  </si>
  <si>
    <t>Escargot, sans matière grasse ajoutée, cuit</t>
  </si>
  <si>
    <t>Calmar ou calamar ou encornet, cru</t>
  </si>
  <si>
    <t>Coquille Saint-Jacques, noix et corail, crue</t>
  </si>
  <si>
    <t>Escargot, cru</t>
  </si>
  <si>
    <t>Homard, cru</t>
  </si>
  <si>
    <t>Huître, sans précision, crue</t>
  </si>
  <si>
    <t>Moule commune, crue</t>
  </si>
  <si>
    <t>Langouste, crue</t>
  </si>
  <si>
    <t>Seiche, crue</t>
  </si>
  <si>
    <t>Clam, Praire ou Palourde, cru</t>
  </si>
  <si>
    <t>Poulpe, cru</t>
  </si>
  <si>
    <t>Bulot ou Buccin, cru</t>
  </si>
  <si>
    <t>Crevette, crue</t>
  </si>
  <si>
    <t>Langoustine, crue</t>
  </si>
  <si>
    <t>Moule de Méditerranée, crue</t>
  </si>
  <si>
    <t>Écrevisse, crue</t>
  </si>
  <si>
    <t>Huître creuse, crue</t>
  </si>
  <si>
    <t>Huître plate, crue</t>
  </si>
  <si>
    <t>Crevette, surgelée, crue</t>
  </si>
  <si>
    <t>Crabe, cru</t>
  </si>
  <si>
    <t>Ormeau, cru</t>
  </si>
  <si>
    <t>Coquille Saint-Jacques, noix, crue</t>
  </si>
  <si>
    <t>Pecten d'Amérique ou Peigne du canada, noix, crue</t>
  </si>
  <si>
    <t>Pétoncle ou Peigne du Pérou, noix, crue</t>
  </si>
  <si>
    <t>Crevette rose, crue</t>
  </si>
  <si>
    <t>Grenouille, cuisse, crue</t>
  </si>
  <si>
    <t>Rillettes de crabe</t>
  </si>
  <si>
    <t>Rillettes de poisson</t>
  </si>
  <si>
    <t>Rillettes de saumon</t>
  </si>
  <si>
    <t>Rillettes de thon</t>
  </si>
  <si>
    <t>Rillettes de maquereau</t>
  </si>
  <si>
    <t>Terrine de poisson</t>
  </si>
  <si>
    <t>Terrine de fruits de mer, avec ou sans poisson</t>
  </si>
  <si>
    <t>Tarama, préemballé</t>
  </si>
  <si>
    <t>Calmar ou Calamar ou encornet, à la romaine (beignet)</t>
  </si>
  <si>
    <t>Crabe, miettes et ou pattes décortiquées, appertisé, égoutté</t>
  </si>
  <si>
    <t>Langoustine, panée, frite</t>
  </si>
  <si>
    <t>Beignet de crevette</t>
  </si>
  <si>
    <t>Moule, appertisée, égouttée</t>
  </si>
  <si>
    <t>Escargot en sauce au beurre persillé, cuit</t>
  </si>
  <si>
    <t>Moules à la sauce catalane ou escabèche (tomate), appertisée, égouttée</t>
  </si>
  <si>
    <t>Accra de poisson</t>
  </si>
  <si>
    <t>Carpaccio de saumon avec marinade</t>
  </si>
  <si>
    <t>Anchois, filets roulés aux câpres, semi-conserve, égoutté</t>
  </si>
  <si>
    <t>Anchois, filets à l'huile, semi-conserve, égoutté</t>
  </si>
  <si>
    <t>Carrelet ou plie, pané, frit</t>
  </si>
  <si>
    <t>Oeufs de lompe, semi-conserve</t>
  </si>
  <si>
    <t>Caviar, semi-conserve</t>
  </si>
  <si>
    <t>Hareng mariné ou rollmops</t>
  </si>
  <si>
    <t>Limande-sole, panée, frite</t>
  </si>
  <si>
    <t>Pilchard, sauce tomate, appertisé, égoutté</t>
  </si>
  <si>
    <t>Poisson, croquette ou beignet ou nuggets, frit</t>
  </si>
  <si>
    <t>Poisson pané, surgelé, cru</t>
  </si>
  <si>
    <t>Poisson pané, frit</t>
  </si>
  <si>
    <t>Sardine, à l'huile, appertisée, égouttée</t>
  </si>
  <si>
    <t>Sardine, sauce tomate, appertisée, égouttée</t>
  </si>
  <si>
    <t>Thon, au naturel, appertisé, égoutté</t>
  </si>
  <si>
    <t>Sardine, à l'huile d'olive, appertisée, égouttée</t>
  </si>
  <si>
    <t>Surimi, bâtonnets, tranche ou râpé saveur crabe</t>
  </si>
  <si>
    <t>Oeufs de cabillaud, fumés, semi-conserve</t>
  </si>
  <si>
    <t>Thon à l'huile, appertisé, égoutté</t>
  </si>
  <si>
    <t>Thon germon ou thon blanc, cuit à la vapeur sous pression</t>
  </si>
  <si>
    <t>Maquereau, filet sauce tomate, appertisé, égoutté</t>
  </si>
  <si>
    <t>Maquereau, filet sauce moutarde, appertisé, égoutté</t>
  </si>
  <si>
    <t>Maquereau, filet au vin blanc, appertisé, égoutté</t>
  </si>
  <si>
    <t>Saumon, appertisé, égoutté</t>
  </si>
  <si>
    <t>Maquereau, au naturel, appertisé, égoutté</t>
  </si>
  <si>
    <t>Merlan, pané</t>
  </si>
  <si>
    <t>Foie de morue, appertisé, égoutté</t>
  </si>
  <si>
    <t>Anchois au sel (anchoité, semi-conserve)</t>
  </si>
  <si>
    <t>Thon germon ou thon blanc, à l'huile d'olive, appertisé, égoutté</t>
  </si>
  <si>
    <t>Thon albacore ou thon jaune, au naturel, appertisé, égoutté</t>
  </si>
  <si>
    <t>Maquereau, mariné</t>
  </si>
  <si>
    <t>Anchois commun, mariné</t>
  </si>
  <si>
    <t>Sardine, filets sans arêtes à l'huile d'olive, appertisés, égouttés</t>
  </si>
  <si>
    <t>Surimi, fourré au fromage</t>
  </si>
  <si>
    <t>Miettes de thon à la tomate, appertisées</t>
  </si>
  <si>
    <t>Thon, à la catalane ou à l'escabèche (sauce tomate), appertisé</t>
  </si>
  <si>
    <t>Miettes de thon à l'huile, appertisées</t>
  </si>
  <si>
    <t>Oeufs de saumon, semi-conserve</t>
  </si>
  <si>
    <t>Oeuf, blanc (blanc d'oeuf), cuit</t>
  </si>
  <si>
    <t>Oeuf, jaune (jaune d'oeuf), cuit</t>
  </si>
  <si>
    <t>Oeuf, dur</t>
  </si>
  <si>
    <t>Oeuf, poché</t>
  </si>
  <si>
    <t>Oeuf, à la coque</t>
  </si>
  <si>
    <t>Oeuf, brouillé, avec matière grasse</t>
  </si>
  <si>
    <t>Oeuf, au plat, sans matière grasse</t>
  </si>
  <si>
    <t>Oeuf, cru</t>
  </si>
  <si>
    <t>Oeuf, blanc (blanc d'oeuf), cru</t>
  </si>
  <si>
    <t>Oeuf, jaune (jaune d'oeuf), cru</t>
  </si>
  <si>
    <t>Oeuf de caille, cru</t>
  </si>
  <si>
    <t>Oeuf de cane, cru</t>
  </si>
  <si>
    <t>Oeuf d'oie, cru</t>
  </si>
  <si>
    <t>Oeuf de dinde, cru</t>
  </si>
  <si>
    <t>Oeuf, jaune (jaune d'oeuf), en poudre</t>
  </si>
  <si>
    <t>Oeuf, blanc (blanc d'oeuf), en poudre</t>
  </si>
  <si>
    <t>Oeuf, en poudre</t>
  </si>
  <si>
    <t>Omelette au fromage</t>
  </si>
  <si>
    <t>Omelette aux lardons</t>
  </si>
  <si>
    <t>Omelette aux champignons</t>
  </si>
  <si>
    <t>Omelette aux fines herbes</t>
  </si>
  <si>
    <t>Tortilla espagnole aux oignons (omelette aux pommes de terre et oignons)</t>
  </si>
  <si>
    <t>Omelette, garnitures diverses : légumes, fromages, viandes... (aliment moyen)</t>
  </si>
  <si>
    <t>Lait entier, UHT</t>
  </si>
  <si>
    <t>Lait entier, pasteurisé</t>
  </si>
  <si>
    <t>Lait demi-écrémé, UHT</t>
  </si>
  <si>
    <t>Lait demi-écrémé, pasteurisé</t>
  </si>
  <si>
    <t>Lait demi-écrémé, UHT, enrichi en vitamines</t>
  </si>
  <si>
    <t>Lait écrémé, UHT</t>
  </si>
  <si>
    <t>Lait écrémé, pasteurisé</t>
  </si>
  <si>
    <t>Lait demi-écrémé, à teneur réduite en lactose</t>
  </si>
  <si>
    <t>Lait de chèvre, entier, UHT</t>
  </si>
  <si>
    <t>Lait de chèvre, demi-écrémé, UHT</t>
  </si>
  <si>
    <t>Lait de chèvre, entier, cru</t>
  </si>
  <si>
    <t>Lait de jument, entier</t>
  </si>
  <si>
    <t>Lait de brebis, entier</t>
  </si>
  <si>
    <t>Lait en poudre, entier</t>
  </si>
  <si>
    <t>Lait concentré non sucré, entier</t>
  </si>
  <si>
    <t>Lait concentré sucré, entier</t>
  </si>
  <si>
    <t>Lait en poudre, demi-écrémé</t>
  </si>
  <si>
    <t>Lait en poudre, écrémé</t>
  </si>
  <si>
    <t>Boisson lactée, lait fermenté ou yaourt à boire, aromatisé, sucré</t>
  </si>
  <si>
    <t>Boisson lactée, lait fermenté ou yaourt à boire, aux fruits, sucré</t>
  </si>
  <si>
    <t>Boisson lactée, lait fermenté ou yaourt à boire, nature, sucré</t>
  </si>
  <si>
    <t>Boisson lactée, lait fermenté ou yaourt à boire, nature, sucré, au L Casei</t>
  </si>
  <si>
    <t>Lait fermenté ou spécialité laitière type yaourt, aromatisé, sucré, au bifidus</t>
  </si>
  <si>
    <t>Lait fermenté ou spécialité laitière type yaourt, aux fruits, sucré, au bifidus</t>
  </si>
  <si>
    <t>Lait fermenté ou spécialité laitière type yaourt, nature, au bifidus</t>
  </si>
  <si>
    <t>Yaourt à la grecque, au lait de brebis</t>
  </si>
  <si>
    <t>Yaourt à la grecque, sur lit de fruits</t>
  </si>
  <si>
    <t>Yaourt au lait de chèvre, nature, 5% MG environ</t>
  </si>
  <si>
    <t>Yaourt, lait fermenté ou spécialité laitière, aux céréales, 0% MG</t>
  </si>
  <si>
    <t>Yaourt, lait fermenté ou spécialité laitière, aromatisé, avec édulcorants, 0% MG</t>
  </si>
  <si>
    <t>Yaourt, lait fermenté ou spécialité laitière, aromatisé, sucré</t>
  </si>
  <si>
    <t>Yaourt, lait fermenté ou spécialité laitière, aromatisé, sucré, à la crème</t>
  </si>
  <si>
    <t>Yaourt, lait fermenté ou spécialité laitière, aux céréales</t>
  </si>
  <si>
    <t>Yaourt, lait fermenté ou spécialité laitière, aux copeaux de chocolat, à la crème, sucré</t>
  </si>
  <si>
    <t>Yaourt, lait fermenté ou spécialité laitière, aux fruits, avec édulcorants, 0% MG</t>
  </si>
  <si>
    <t>Yaourt, lait fermenté ou spécialité laitière, aux fruits, avec édulcorants, 0% MG, enrichi en vitamine D</t>
  </si>
  <si>
    <t>Yaourt, lait fermenté ou spécialité laitière, aux fruits, sucré</t>
  </si>
  <si>
    <t>Yaourt, lait fermenté ou spécialité laitière, aux fruits, sucré, à la crème</t>
  </si>
  <si>
    <t>Yaourt, lait fermenté ou spécialité laitière, aux fruits, sucré, enrichi en vitamine D</t>
  </si>
  <si>
    <t>Yaourt, lait fermenté ou spécialité laitière, nature</t>
  </si>
  <si>
    <t>Yaourt, lait fermenté ou spécialité laitière, nature, 0% MG</t>
  </si>
  <si>
    <t>Yaourt, lait fermenté ou spécialité laitière, nature, à la crème</t>
  </si>
  <si>
    <t>Yaourt, lait fermenté ou spécialité laitière, nature, sucré</t>
  </si>
  <si>
    <t>Yaourt ou spécialité laitière nature (aliment moyen)</t>
  </si>
  <si>
    <t>Yaourt ou spécialité laitière nature ou aux fruits (aliment moyen)</t>
  </si>
  <si>
    <t>Spécialité laitière type encas, riche en protéines, sur lit de fruits, sucrée</t>
  </si>
  <si>
    <t>Yaourt, lait fermenté ou spécialité laitière, aromatisé ou aux fruits, 0% MG (aliment moyen)</t>
  </si>
  <si>
    <t>Yaourt, lait fermenté ou spécialité laitière, aromatisé ou aux fruits, non allégé en MG (aliment moyen)</t>
  </si>
  <si>
    <t>Yaourt, lait fermenté ou spécialité laitière, aromatisé ou aux fruits, avec édulcorants (aliment moyen)</t>
  </si>
  <si>
    <t>Yaourt, lait fermenté ou spécialité laitière, aromatisé ou aux fruits, sucré (aliment moyen)</t>
  </si>
  <si>
    <t>Yaourt, lait fermenté ou spécialité laitière, aromatisé ou aux fruits, sucré, non allégé en MG (aliment moyen)</t>
  </si>
  <si>
    <t>Yaourt, lait fermenté ou spécialité laitière, aromatisé ou aux fruits (aliment moyen)</t>
  </si>
  <si>
    <t>Lait fermenté à boire, nature, maigre</t>
  </si>
  <si>
    <t>Lait fermenté à boire, nature, au lait entier</t>
  </si>
  <si>
    <t>Yaourt à la grecque, nature</t>
  </si>
  <si>
    <t>Kéfir</t>
  </si>
  <si>
    <t>Fromage blanc nature ou aux fruits (aliment moyen)</t>
  </si>
  <si>
    <t>Faisselle, 6% MG environ</t>
  </si>
  <si>
    <t>Fromage blanc nature, 0% MG</t>
  </si>
  <si>
    <t>Fromage blanc nature, 3% MG environ</t>
  </si>
  <si>
    <t>Fromage blanc nature, gourmand, 8% MG environ</t>
  </si>
  <si>
    <t>Fromage blanc ou spécialité laitière, aux fruits, sucré, gourmand, 7% MG environ</t>
  </si>
  <si>
    <t>Fromage frais type petit suisse, aux fruits, 2-3% MG</t>
  </si>
  <si>
    <t>Fromage frais type petit suisse, aux fruits, 2-3% MG, enrichi en calcium et vitamine D</t>
  </si>
  <si>
    <t>Fromage frais type petit suisse, nature, 0% MG</t>
  </si>
  <si>
    <t>Fromage frais type petit suisse, nature, 4% MG environ</t>
  </si>
  <si>
    <t>Fromage frais type petit suisse, nature, 10% MG environ</t>
  </si>
  <si>
    <t>Fromage frais type petit suisse, aromatisé aux fruits, 2-3% MG, enrichi en calcium et vitamine D</t>
  </si>
  <si>
    <t>Crème dessert, allégée en MG, rayon frais</t>
  </si>
  <si>
    <t>Flan aux œufs, rayon frais</t>
  </si>
  <si>
    <t>Lait emprésuré aromatisé, rayon frais</t>
  </si>
  <si>
    <t>Lait gélifié aromatisé, nappé caramel, rayon frais</t>
  </si>
  <si>
    <t>Lait gélifié aromatisé, rayon frais</t>
  </si>
  <si>
    <t>Liégeois ou viennois (chocolat, café, caramel ou vanille), rayon frais</t>
  </si>
  <si>
    <t>Lait gélifié aromatisé, allégé en matière grasse et en sucre, rayon frais</t>
  </si>
  <si>
    <t>Panna cotta, rayon frais</t>
  </si>
  <si>
    <t>Gâteau de semoule aux raisins et caramel, rayon frais</t>
  </si>
  <si>
    <t>Gâteau de riz au caramel, rayon frais</t>
  </si>
  <si>
    <t>Milk-shake, provenant de fast food</t>
  </si>
  <si>
    <t>Crème dessert au chocolat, rayon frais</t>
  </si>
  <si>
    <t>Mousse au chocolat (base laitière), rayon frais</t>
  </si>
  <si>
    <t>Crème caramel, rayon frais</t>
  </si>
  <si>
    <t>Crème aux œufs (petit pot de crème chocolat, vanille, etc.), rayon frais</t>
  </si>
  <si>
    <t>Riz au lait, rayon frais</t>
  </si>
  <si>
    <t>Crème brûlée, rayon frais</t>
  </si>
  <si>
    <t>Crème dessert à la vanille, appertisée</t>
  </si>
  <si>
    <t>Ile flottante, rayon frais</t>
  </si>
  <si>
    <t>Semoule au lait, rayon frais</t>
  </si>
  <si>
    <t>Mousse aux fruits, rayon frais</t>
  </si>
  <si>
    <t>Crème dessert à la vanille, rayon frais</t>
  </si>
  <si>
    <t>Crème dessert, rayon frais (aliment moyen)</t>
  </si>
  <si>
    <t>Mousse liégeoise (chocolat, café, caramel ou vanille), rayon frais</t>
  </si>
  <si>
    <t>Préparation pour mousse au chocolat</t>
  </si>
  <si>
    <t>Crème dessert au café, rayon frais</t>
  </si>
  <si>
    <t>Crème dessert au caramel, rayon frais</t>
  </si>
  <si>
    <t>Crème dessert, appertisée (aliment moyen)</t>
  </si>
  <si>
    <t>Crème dessert au chocolat, appertisée</t>
  </si>
  <si>
    <t>Crème dessert, rayon frais ou appertisée (aliment moyen)</t>
  </si>
  <si>
    <t>Cheesecake ou Gâteau au fromage frais, rayon frais</t>
  </si>
  <si>
    <t>Dessert au soja, aux fruits, rayon frais</t>
  </si>
  <si>
    <t>Dessert au soja, nature, rayon frais</t>
  </si>
  <si>
    <t>Tiramisu, rayon frais</t>
  </si>
  <si>
    <t>Mousse à la crème de marrons, rayon frais</t>
  </si>
  <si>
    <t>Dessert au soja aromatisé, rayon frais</t>
  </si>
  <si>
    <t>Profiteroles (crème pâtissière et sauce chocolat), rayon frais</t>
  </si>
  <si>
    <t>Gâteau de semoule, appertisé</t>
  </si>
  <si>
    <t>Mousse au chocolat traditionnelle, rayon frais</t>
  </si>
  <si>
    <t>Clafoutis aux fruits, rayon frais</t>
  </si>
  <si>
    <t>Liégeois aux fruits</t>
  </si>
  <si>
    <t>Gâteau de riz, appertisé</t>
  </si>
  <si>
    <t>Gâteau au chocolat, cœur fondant, rayon frais</t>
  </si>
  <si>
    <t>Pain perdu</t>
  </si>
  <si>
    <t>Lait de poule, sans alcool</t>
  </si>
  <si>
    <t>Crème pâtissière</t>
  </si>
  <si>
    <t>Camembert, sans précision</t>
  </si>
  <si>
    <t>Fromage à pâte molle et croûte fleurie (type camembert)</t>
  </si>
  <si>
    <t>Camembert au lait cru</t>
  </si>
  <si>
    <t>Fromage à pâte molle double crème environ 30% MG</t>
  </si>
  <si>
    <t>Fromage rond à pâte molle et croûte fleurie 5 à 11% MG type camembert allégé en matière grasse</t>
  </si>
  <si>
    <t>Coulommiers</t>
  </si>
  <si>
    <t>Fromage rond à pâte molle et croûte fleurie environ 11% MG type coulommiers allégé en matière grasse</t>
  </si>
  <si>
    <t>Fromage rond à pâte molle et croûte fleurie environ 5% MG type camembert allégé en matière grasse</t>
  </si>
  <si>
    <t>Brie, sans précision</t>
  </si>
  <si>
    <t>Brie de Meaux</t>
  </si>
  <si>
    <t>Brie de Melun</t>
  </si>
  <si>
    <t>Carré de l'Est</t>
  </si>
  <si>
    <t>Chaource</t>
  </si>
  <si>
    <t>Maroilles laitier</t>
  </si>
  <si>
    <t>Maroilles fermier</t>
  </si>
  <si>
    <t>Neufchâtel</t>
  </si>
  <si>
    <t>Fromage à pâte molle triple crème environ 40% MG</t>
  </si>
  <si>
    <t>Fromage à pâte molle et croûte lavée (aliment moyen)</t>
  </si>
  <si>
    <t>Fromage à pâte molle et croûte lavée, allégé environ 13% MG</t>
  </si>
  <si>
    <t>Maroilles, sans précision</t>
  </si>
  <si>
    <t>Livarot</t>
  </si>
  <si>
    <t>Époisses</t>
  </si>
  <si>
    <t>Munster</t>
  </si>
  <si>
    <t>Langres</t>
  </si>
  <si>
    <t>Pont l'Évêque</t>
  </si>
  <si>
    <t>Reblochon</t>
  </si>
  <si>
    <t>Fromage à pâte molle à croûte lavée, au lait pasteurisé (type Vieux Pané)</t>
  </si>
  <si>
    <t>Saint-Marcellin</t>
  </si>
  <si>
    <t>Fromage à pâte molle et croûte mixte (lavée et fleurie) colorée</t>
  </si>
  <si>
    <t>Mont d'or ou Vacherin du Haut-Doubs (produit en France) ou Vacherin-Mont d'Or (produit en Suisse)</t>
  </si>
  <si>
    <t>Saint-Félicien</t>
  </si>
  <si>
    <t>Fromage de chèvre lactique affiné, au lait cru (type Crottin de Chavignol, Picodon, Rocamadour, Sainte-Maure de Touraine)</t>
  </si>
  <si>
    <t>Fromage de chèvre lactique affiné, au lait pasteurisé (type bûchette ou crottin)</t>
  </si>
  <si>
    <t>Fromage de chèvre lactique affiné (type bûchette, crottin, Sainte-Maure)</t>
  </si>
  <si>
    <t>Sainte-Maure de Touraine (fromage de chèvre)</t>
  </si>
  <si>
    <t>Fromage de chèvre demi-sec</t>
  </si>
  <si>
    <t>Fromage de chèvre bûche</t>
  </si>
  <si>
    <t>Fromage de chèvre bûche, allégé en matière grasse</t>
  </si>
  <si>
    <t>Fromage de chèvre à pâte molle non pressée non cuite croûte naturelle, au lait pasteurisé</t>
  </si>
  <si>
    <t>Fromage de chèvre sec</t>
  </si>
  <si>
    <t>Fromage de chèvre à pâte molle et croûte fleurie type camembert</t>
  </si>
  <si>
    <t>Fromage de brebis à pâte molle et croûte fleurie</t>
  </si>
  <si>
    <t>Chabichou (fromage de chèvre)</t>
  </si>
  <si>
    <t>Pélardon (fromage de chèvre)</t>
  </si>
  <si>
    <t>Crottin de chèvre, au lait cru</t>
  </si>
  <si>
    <t>Crottin de chèvre, sans précision</t>
  </si>
  <si>
    <t>Crottin de Chavignol (fromage de chèvre)</t>
  </si>
  <si>
    <t>Picodon (fromage de chèvre)</t>
  </si>
  <si>
    <t>Pouligny Saint-Pierre (fromage de chèvre)</t>
  </si>
  <si>
    <t>Sainte-Maure (fromage de chèvre)</t>
  </si>
  <si>
    <t>Selles-sur-Cher (fromage de chèvre)</t>
  </si>
  <si>
    <t>Chevrot (fromage de chèvre)</t>
  </si>
  <si>
    <t>Rocamadour (fromage de chèvre)</t>
  </si>
  <si>
    <t>Valençay (fromage de chèvre)</t>
  </si>
  <si>
    <t>Roquefort</t>
  </si>
  <si>
    <t>Fourme de Montbrison</t>
  </si>
  <si>
    <t>Fromage bleu au lait de vache</t>
  </si>
  <si>
    <t>Fromage bleu d'Auvergne</t>
  </si>
  <si>
    <t>Fourme d'Ambert</t>
  </si>
  <si>
    <t>Fromage bleu des Causses</t>
  </si>
  <si>
    <t>Gorgonzola</t>
  </si>
  <si>
    <t>Bleu de Gex ou Fromage bleu du Haut-jura ou Bleu de septmoncel (AOC)</t>
  </si>
  <si>
    <t>Fromage bleu de Bresse</t>
  </si>
  <si>
    <t>Fromage bleu de Bresse allegé environ 15% MG</t>
  </si>
  <si>
    <t>Fromage à pâte pressée cuite (aliment moyen)</t>
  </si>
  <si>
    <t>Beaufort</t>
  </si>
  <si>
    <t>Comté</t>
  </si>
  <si>
    <t>Abondance</t>
  </si>
  <si>
    <t>Gruyère IGP France</t>
  </si>
  <si>
    <t>Gruyère</t>
  </si>
  <si>
    <t>Emmental ou emmenthal</t>
  </si>
  <si>
    <t>Fromage à pate pressée cuite type emmental ou emmenthal, allégé en matière grasse</t>
  </si>
  <si>
    <t>Emmental ou emmenthal râpé</t>
  </si>
  <si>
    <t>Ossau-Iraty</t>
  </si>
  <si>
    <t>Parmesan</t>
  </si>
  <si>
    <t>Fontina</t>
  </si>
  <si>
    <t>Grana Padano</t>
  </si>
  <si>
    <t>Fromage à pâte ferme environ 14% MG type Masdaam à teneur réduite en MG</t>
  </si>
  <si>
    <t>Provolone</t>
  </si>
  <si>
    <t>Cantal entre-deux</t>
  </si>
  <si>
    <t>Cantal, Salers ou Laguiole</t>
  </si>
  <si>
    <t>Salers</t>
  </si>
  <si>
    <t>Cheddar</t>
  </si>
  <si>
    <t>Edam</t>
  </si>
  <si>
    <t>Mimolette jeune</t>
  </si>
  <si>
    <t>Gouda</t>
  </si>
  <si>
    <t>Mimolette demi-vieille</t>
  </si>
  <si>
    <t>Mimolette vieille</t>
  </si>
  <si>
    <t>Mimolette, sans précision</t>
  </si>
  <si>
    <t>Fromage à pâte ferme environ 27% MG type Maasdam</t>
  </si>
  <si>
    <t>Mimolette extra-vieille</t>
  </si>
  <si>
    <t>Morbier</t>
  </si>
  <si>
    <t>Fromage de brebis des Pyrénées</t>
  </si>
  <si>
    <t>Saint-Nectaire, laitier</t>
  </si>
  <si>
    <t>Raclette (fromage)</t>
  </si>
  <si>
    <t>Saint-Nectaire, fermier</t>
  </si>
  <si>
    <t>Saint-Nectaire, sans précision</t>
  </si>
  <si>
    <t>Saint-Paulin (fromage à pâte pressée non cuite demi-ferme)</t>
  </si>
  <si>
    <t>Tomme ou tome de vache</t>
  </si>
  <si>
    <t>Tomme ou tome de montagne ou de Savoie</t>
  </si>
  <si>
    <t>Tomme ou tome, allégée en matière grasse, environ 13% MG</t>
  </si>
  <si>
    <t>Asiago</t>
  </si>
  <si>
    <t>Fromage de brebis Corse à pâte molle</t>
  </si>
  <si>
    <t>Tome des Bauges</t>
  </si>
  <si>
    <t>Fromage de brebis à pâte pressée</t>
  </si>
  <si>
    <t>Fromage de lactosérum de brebis</t>
  </si>
  <si>
    <t>Fromage fondu en tranchettes</t>
  </si>
  <si>
    <t>Fromage fondu en portions ou en cubes environ 20% MG</t>
  </si>
  <si>
    <t>Fromage fondu double crème, environ 31% MG</t>
  </si>
  <si>
    <t>Cancoillotte (spécialité fromagère fondue)</t>
  </si>
  <si>
    <t>Spécialité fromagère fondante au fromage blanc et aux noix</t>
  </si>
  <si>
    <t>Snack pour enfants à base de fromage fondu et de gressins</t>
  </si>
  <si>
    <t>Fromage type feta, au lait de vache</t>
  </si>
  <si>
    <t>Feta de brebis</t>
  </si>
  <si>
    <t>Fromage type feta, au lait de vache, à l'huile et aux aromates</t>
  </si>
  <si>
    <t>Spécialité fromagère non affinée environ 25% MG, type fromage en barquette à tartiner ou coque fromagère</t>
  </si>
  <si>
    <t>Spécialité fromagère non affinée environ 20% MG, type fromage en barquette à tartiner ou coque fromagère</t>
  </si>
  <si>
    <t>Fromage de chèvre frais, au lait pasteurisé (type bûchette fraîche)</t>
  </si>
  <si>
    <t>Fromage de chèvre frais, au lait cru (type palet ou crottin frais)</t>
  </si>
  <si>
    <t>Fromage de chèvre frais, au lait pasteurisé ou cru (type crottin frais ou bûchette fraîche)</t>
  </si>
  <si>
    <t>Fromage de chèvre à tartiner, nature</t>
  </si>
  <si>
    <t>Spécialité fromagère non affinée à tartiner environ 30-40 % MG aromatisée (ex: ail et fines herbes)</t>
  </si>
  <si>
    <t>Mascarpone</t>
  </si>
  <si>
    <t>Ricotta</t>
  </si>
  <si>
    <t>Mozzarella au lait de vache</t>
  </si>
  <si>
    <t>Crème de lait, 30% MG, épaisse, rayon frais</t>
  </si>
  <si>
    <t>Crème de lait, 30% MG, semi-épaisse, UHT</t>
  </si>
  <si>
    <t>Crème chantilly, sous pression, UHT</t>
  </si>
  <si>
    <t>Crème de lait, 15 à 20% MG, légère, semi-épaisse, UHT</t>
  </si>
  <si>
    <t>Crème de lait, 15 à 20% MG, légère, épaisse, rayon frais</t>
  </si>
  <si>
    <t>Spécialité à base de crème légère 8% MG, fluide ou épaisse</t>
  </si>
  <si>
    <t>Eau de source, embouteillée (aliment moyen)</t>
  </si>
  <si>
    <t>Eau minérale, embouteillée, faiblement minéralisée (aliment moyen)</t>
  </si>
  <si>
    <t>Eau minérale (aliment moyen)</t>
  </si>
  <si>
    <t>Eau minérale, plate (aliment moyen)</t>
  </si>
  <si>
    <t>Eau minérale, gazeuse (aliment moyen)</t>
  </si>
  <si>
    <t>Eau du robinet</t>
  </si>
  <si>
    <t>Eau embouteillée de source</t>
  </si>
  <si>
    <t>Eau minérale Abatilles, embouteillée, non gazeuse, faiblement minéralisée (Arcachon, 33)</t>
  </si>
  <si>
    <t>Eau minérale Aix-les-Bains, embouteillée, non gazeuse, faiblement minéralisée (Aix-les-Bains, 73)</t>
  </si>
  <si>
    <t>Eau minérale Aizac, embouteillée, gazeuse, faiblement minéralisée (Aizac, 07)</t>
  </si>
  <si>
    <t>Eau minérale Amanda, embouteillée, non gazeuse, fortement minéralisée (St-Amand, 59)</t>
  </si>
  <si>
    <t>Eau minérale Arcens, embouteillée, gazeuse, moyennement minéralisée (Arcens, 07)</t>
  </si>
  <si>
    <t>Eau minérale Ardesy, embouteillée, gazeuse, fortement minéralisée (Ardes, 63)</t>
  </si>
  <si>
    <t>Eau minérale Auvergne, embouteillée, gazeuse, fortement minéralisée (Cornillon, 38)</t>
  </si>
  <si>
    <t>Eau minérale Celtic, embouteillée, gazeuse ou non gazeuse, très faiblement minéralisée (Niederbronn, 67)</t>
  </si>
  <si>
    <t>Eau minérale Chambon, embouteillée, non gazeuse, faiblement minéralisée (Chambon, 45)</t>
  </si>
  <si>
    <t>Eau minérale Chantemerle, embouteillée, non gazeuse, faiblement minéralisée (Le Pestrin, 07)</t>
  </si>
  <si>
    <t>Eau minérale Chateauneuf, embouteillée, gazeuse, fortement minéralisée (Chateauneuf, 63)</t>
  </si>
  <si>
    <t>Eau minérale Chateldon, embouteillée, gazeuse, fortement minéralisée (Chateldon, 63)</t>
  </si>
  <si>
    <t>Eau minérale Clos de l'Abbaye, embouteillée, non gazeuse, moyennement minéralisée (St-Amand, 59)</t>
  </si>
  <si>
    <t>Eau minérale Contrex, embouteillée, non gazeuse, fortement minéralisée (Contrexéville, 88)</t>
  </si>
  <si>
    <t>Eau minérale Dax, embouteillée, non gazeuse, moyennement minéralisée (Dax, 40)</t>
  </si>
  <si>
    <t>Eau minérale Didier, embouteillée, gazeuse, fortement minéralisée (Martinique)</t>
  </si>
  <si>
    <t>Eau minérale Didier, embouteillée non gazeuse, fortement minéralisée (Martinique)</t>
  </si>
  <si>
    <t>Eau minérale Evian, embouteillée, non gazeuse, faiblement minéralisée (Evian, 74)</t>
  </si>
  <si>
    <t>Eau minérale Hépar, embouteillée, non gazeuse, fortement minéralisée (Vittel, 88)</t>
  </si>
  <si>
    <t>Eau minérale Hydroxydase, embouteillée, gazeuse, fortement minéralisée (Le Breuil sur Couze, 63)</t>
  </si>
  <si>
    <t>Eau minérale Vernière, embouteillée, gazeuse, moyennement minéralisée (Les Aires, 34)</t>
  </si>
  <si>
    <t>Eau minérale Luchon, embouteillée, non gazeuse, faiblement minéralisée (Luchon, 31)</t>
  </si>
  <si>
    <t>Eau minérale Mont-Roucous, embouteillée, très faiblement minéralisée (Lacaune, 81)</t>
  </si>
  <si>
    <t>Eau de source Ogeu, embouteillée, faiblement minéralisée (Ogeu, 64)</t>
  </si>
  <si>
    <t>Eau minérale Orée du bois, embouteillée, non gazeuse, moyennement minéralisée (St-Amand, 59)</t>
  </si>
  <si>
    <t>Eau minérale Orezza, embouteillée, gazeuse, moyennement minéralisée (Rapaggio, 20B)</t>
  </si>
  <si>
    <t>Eau minérale Parot, embouteillée, gazeuse, moyennement minéralisée (St-Romain-le-Puy, 42)</t>
  </si>
  <si>
    <t>Eau minérale Plancoet, embouteillée, gazeuse ou non gazeuse, faiblement minéralisée (Plancoet, 22)</t>
  </si>
  <si>
    <t>Eau minérale Propiac, embouteillée, non gazeuse, fortement minéralisée (Propiac, 26)</t>
  </si>
  <si>
    <t>Eau minérale Puits St-Georges, embouteillée, gazeuse, moyennement minéralisée (St-Romain-le-Puy, 42)</t>
  </si>
  <si>
    <t>Eau minérale Quézac, embouteillée, gazeuse, moyennement minéralisée (Quézac, 48)</t>
  </si>
  <si>
    <t>Eau minérale Reine des basaltes, embouteillée, gazeuse, moyennement minéralisée (Asperjoc, 07)</t>
  </si>
  <si>
    <t>Eau minérale Rozana, embouteillée, gazeuse, fortement minéralisée (Beauregard, 63)</t>
  </si>
  <si>
    <t>Eau minérale Sail-les-Bains, embouteillée, non gazeuse, faiblement minéralisée (Sail-les-Bains, 42)</t>
  </si>
  <si>
    <t>Eau minérale Salvetat, embouteillée, gazeuse, moyennement minéralisée (La Salvetat, 34)</t>
  </si>
  <si>
    <t>Eau minérale Soultzmatt , embouteillée, gazeuse, moyennement minéralisée ( Soultzmatt, 68)</t>
  </si>
  <si>
    <t>Eau minérale St-Amand, embouteillée, gazeuse ou non gazeuse, moyennement minéralisée (St-Amand, 59)</t>
  </si>
  <si>
    <t>Eau minérale St-Antonin, embouteillée, non gazeuse, fortement minéralisée (St-Antonin-Noble-Val, 82)</t>
  </si>
  <si>
    <t>Eau minérale St-Diéry, embouteillée, gazeuse, fortement minéralisée (St-Diéry, 63)</t>
  </si>
  <si>
    <t>Eau minérale Ste-Marguerite, embouteillée, gazeuse, moyennement minéralisée (St-Maurice, 63)</t>
  </si>
  <si>
    <t>Eau minérale St-Yorre, embouteillée, gazeuse, fortement minéralisée (Saint-Yorre, 03)</t>
  </si>
  <si>
    <t>Eau minérale Thonon, embouteillée, non gazeuse, faiblement minéralisée (Thonon, 74)</t>
  </si>
  <si>
    <t>Eau minérale Ventadour, embouteillée, gazeuse, faiblement minéralisée (Le Pestrin, 07)</t>
  </si>
  <si>
    <t>Eau minérale Vernet, embouteillée, gazeuse, faiblement minéralisée (Prades, 07)</t>
  </si>
  <si>
    <t>Eau minérale Vichy Célestins, embouteillée, gazeuse, fortement minéralisée (Saint-Yorre, 03)</t>
  </si>
  <si>
    <t>Eau minérale Vittel, embouteillée, non gazeuse, moyennement minéralisée (Vittel, 88)</t>
  </si>
  <si>
    <t>Eau minérale Volvic, embouteillée, non gazeuse, faiblement minéralisée (Volvic, 63)</t>
  </si>
  <si>
    <t>Eau minérale Volvic active, embouteillée, gazeuse, faiblement minéralisée (Volvic, 63)</t>
  </si>
  <si>
    <t>Eau minérale Wattwiller, embouteillée, gazeuse ou non gazeuse, faiblement minéraliséee (Wattwiller, 68)</t>
  </si>
  <si>
    <t>Eau minérale Perrier, embouteillée, gazeuse, faiblement minéralisée (Vergèse, 30)</t>
  </si>
  <si>
    <t>Eau minérale Badoit, embouteillée, gazeuse, moyennement minéralisée (St-Galmier, 42)</t>
  </si>
  <si>
    <t>Eau minérale Avra, embouteillée, non gazeuse, faiblement minéralisée (Grèce)</t>
  </si>
  <si>
    <t>Eau minérale Beckerich, embouteillée, non gazeuse, faiblement minéralisée (Luxembourg)</t>
  </si>
  <si>
    <t>Eau minérale Caramulo, embouteillée, non gazeuse, très faiblement minéralisée (Portugal)</t>
  </si>
  <si>
    <t>Eau minérale Chaudfontaine, embouteillée, non gazeuse, faiblement minéralisée (Belgique)</t>
  </si>
  <si>
    <t>Eau minérale Christinen Brunnen, embouteillée, non gazeuse, moyennement minéralisée (Allemagne)</t>
  </si>
  <si>
    <t>Eau minérale Courmayeur, embouteillée, non gazeuse, fortement minéralisée (Italie)</t>
  </si>
  <si>
    <t>Eau minérale Highland spring, embouteillée, non gazeuse, faiblement minéralisée (Écosse)</t>
  </si>
  <si>
    <t>Eau minérale Levissima, embouteillée, non gazeuse, faiblement minéralisée (Italie)</t>
  </si>
  <si>
    <t>Eau minérale Luso, embouteillée, non gazeuse, très faiblement minéralisée (Portugal)</t>
  </si>
  <si>
    <t>Eau minérale Néro, embouteillée, non gazeuse, faiblement minéralisée (Grèce)</t>
  </si>
  <si>
    <t>Eau minérale Penacova, embouteillée, non gazeuse, très faiblement minéralisée (Portugal)</t>
  </si>
  <si>
    <t>Eau minérale San Benedetto, embouteillée, faiblement minéralisée (Italie)</t>
  </si>
  <si>
    <t>Eau minérale San Bernardo, embouteillée, très faiblement minéralisée (Italie)</t>
  </si>
  <si>
    <t>Eau minérale San Pellegrino, embouteillée, gazeuse, moyennement minéralisée (Italie)</t>
  </si>
  <si>
    <t>Eau minérale Spa-Reine, embouteillée, gazeuse ou non non gazeuse, moyennement minéralisée (Belgique)</t>
  </si>
  <si>
    <t>Eau minérale Talians, embouteillée, non gazeuse, fortement minéralisée (Italie)</t>
  </si>
  <si>
    <t>Eau minérale Valvert, embouteillée, non gazeuse, faiblement minéralisée (Belgique)</t>
  </si>
  <si>
    <t>Eau minérale Appollinaris, embouteillée, non gazeuse, fortement minéralisée (Allemagne)</t>
  </si>
  <si>
    <t>Eau de source Cristaline, embouteillée, non gazeuse</t>
  </si>
  <si>
    <t>Eau minérale Biovive, embouteillée, non gazeuse, faiblement minéralisée (Dax, 40)</t>
  </si>
  <si>
    <t>Eau minérale La Cairolle, embouteillée, non gazeuse, fortement minéralisée (Les Aires, 34)</t>
  </si>
  <si>
    <t>Eau minérale Cilaos, embouteillée, gazeuse, fortement minéralisée (Cilaos, 974)</t>
  </si>
  <si>
    <t>Eau minérale La Française, embouteillée, non gazeuse, fortement minéralisée (Propiac, 26)</t>
  </si>
  <si>
    <t>Eau minérale Montcalm, embouteillée, non gazeuse, très faiblement minéralisée (Auzat, 09)</t>
  </si>
  <si>
    <t>Eau minérale Montclar, embouteillée, non gazeuse, faiblement minéralisée (Montclar, 04)</t>
  </si>
  <si>
    <t>Eau minérale Nessel, embouteillée, gazeuse, moyennement minéralisée (Soultzmatt, 68)</t>
  </si>
  <si>
    <t>Eau minérale Ogeu, embouteillée, gazeuse, faiblement minéralisée (Ogeu-les-Bains, 64)</t>
  </si>
  <si>
    <t>Eau minérale Ogeu, embouteillée, non gazeuse, faiblement minéralisée (Ogeu-les-Bains, 64)</t>
  </si>
  <si>
    <t>Eau minérale Prince Noir, embouteillée, non gazeuse, fortement minéralisée (St-Antonin-Noble-Val, 82)</t>
  </si>
  <si>
    <t>Eau minérale St-Alban, embouteillée, gazeuse, moyennement minéralisée (St-Alban, 42)</t>
  </si>
  <si>
    <t>Eau minérale St-Géron, embouteillée, gazeuse, moyennement minéralisée (St-Géron, 43)</t>
  </si>
  <si>
    <t>Eau minérale St-Michel-de-Mourcairol, embouteillée, gazeuse, moyennement minéralisée (Les Aires, 34)</t>
  </si>
  <si>
    <t>Eau minérale Treignac, embouteillée, non gazeuse, très faiblement minéralisée (Treignac, 19)</t>
  </si>
  <si>
    <t>Eau minérale Vals, embouteillée, gazeuse, moyennement minéralisée (Vals-les-Bains, 07)</t>
  </si>
  <si>
    <t>Eau minérale Vauban, embouteillée, non gazeuse, moyennement minéralisée (St-Amand-les-Eaux, 59)</t>
  </si>
  <si>
    <t>Eau minérale Carola, embouteillée, gazeuse ou non gazeuse, moyennement minéralisée (Ribeauville, 68)</t>
  </si>
  <si>
    <t>Eau minérale Mont-Blanc, embouteillée, non gazeuse, faiblement minéralisée (Italie)</t>
  </si>
  <si>
    <t>Eau minérale Eden (La Goa), embouteillée, non gazeuse, faiblement minéralisée (Suisse)</t>
  </si>
  <si>
    <t>Jus d'ananas, à base de concentré</t>
  </si>
  <si>
    <t>Jus multifruit, pur jus, multivitaminé</t>
  </si>
  <si>
    <t>Jus de fruits (aliment moyen)</t>
  </si>
  <si>
    <t>Jus de carotte, pur jus</t>
  </si>
  <si>
    <t>Jus de citron, maison</t>
  </si>
  <si>
    <t>Jus multifruit - base orange, multivitaminé</t>
  </si>
  <si>
    <t>Jus d'orange, à base de concentré</t>
  </si>
  <si>
    <t>Jus d'orange, maison</t>
  </si>
  <si>
    <t>Jus de pomme, à base de concentré</t>
  </si>
  <si>
    <t>Jus de pamplemousse (pomélo), à base de concentré</t>
  </si>
  <si>
    <t>Jus de raisin, pur jus</t>
  </si>
  <si>
    <t>Jus de grenade, pur jus</t>
  </si>
  <si>
    <t>Jus de pruneau</t>
  </si>
  <si>
    <t>Jus de raisin, à base de concentré</t>
  </si>
  <si>
    <t>Jus de mangue, frais</t>
  </si>
  <si>
    <t>Jus de fruit de la passion ou maracudja, frais</t>
  </si>
  <si>
    <t>Jus de pamplemousse (pomélo), maison</t>
  </si>
  <si>
    <t>Jus de tomate, pur jus, salé à 3 g/L</t>
  </si>
  <si>
    <t>Jus de pamplemousse (pomelo), pur jus</t>
  </si>
  <si>
    <t>Jus de citron, pur jus</t>
  </si>
  <si>
    <t>Jus de citron vert, maison</t>
  </si>
  <si>
    <t>Jus de citron vert, pur jus</t>
  </si>
  <si>
    <t>Jus de tomate, pur jus, salé à 6g/L</t>
  </si>
  <si>
    <t>Jus de clémentine ou mandarine, pur jus</t>
  </si>
  <si>
    <t>Jus multifruit, pur jus, standard</t>
  </si>
  <si>
    <t>Jus de grenade, frais</t>
  </si>
  <si>
    <t>Jus de tomate, pur jus (aliment moyen)</t>
  </si>
  <si>
    <t>Jus multifruit, à base de concentré, standard</t>
  </si>
  <si>
    <t>Jus d'orange, pur jus</t>
  </si>
  <si>
    <t>Jus de fruits, pur jus (aliment moyen)</t>
  </si>
  <si>
    <t>Jus d'ananas, pur jus</t>
  </si>
  <si>
    <t>Jus de pomme, pur jus</t>
  </si>
  <si>
    <t>Jus de légumes, pur jus (aliment moyen)</t>
  </si>
  <si>
    <t>Jus de fruits, à base de concentré (aliment moyen)</t>
  </si>
  <si>
    <t>Smoothie</t>
  </si>
  <si>
    <t>Nectar d'abricot</t>
  </si>
  <si>
    <t>Nectar de papaye</t>
  </si>
  <si>
    <t>Nectar de poire</t>
  </si>
  <si>
    <t>Nectar multifruit, multivitaminé</t>
  </si>
  <si>
    <t>Nectar multifruit, standard</t>
  </si>
  <si>
    <t>Nectar de fruit de la passion ou maracuja</t>
  </si>
  <si>
    <t>Nectar de banane</t>
  </si>
  <si>
    <t>Nectar de goyave</t>
  </si>
  <si>
    <t>Nectar de mangue</t>
  </si>
  <si>
    <t>Nectar de pêche</t>
  </si>
  <si>
    <t>Nectar d'orange</t>
  </si>
  <si>
    <t>Boisson gazeuse, sans jus de fruit, non sucrée, avec édulcorants</t>
  </si>
  <si>
    <t>Limonade, sucrée</t>
  </si>
  <si>
    <t>Eau de coco</t>
  </si>
  <si>
    <t>Boisson à l'eau minérale ou de source, aromatisée, sucrée</t>
  </si>
  <si>
    <t>Tonic ou bitter, non sucré, avec édulcorants</t>
  </si>
  <si>
    <t>Tonic ou bitter, sucré, avec édulcorants</t>
  </si>
  <si>
    <t>Boisson au thé, aromatisée, sucrée, avec édulcorants</t>
  </si>
  <si>
    <t>Limonade, sucrée, avec édulcorants</t>
  </si>
  <si>
    <t>Cola, sucré</t>
  </si>
  <si>
    <t>Boisson gazeuse aux fruits (de 10 à 50% de jus), sucrée</t>
  </si>
  <si>
    <t>Boisson plate aux fruits, (à moins de 10% de jus), non sucrée, avec édulcorants</t>
  </si>
  <si>
    <t>Boisson plate aux fruits (à moins de 10% de jus), sucrée</t>
  </si>
  <si>
    <t>Boisson gazeuse, sans jus de fruit, sucrée</t>
  </si>
  <si>
    <t>Boisson à l'eau minérale ou de source, aromatisée, non sucrée, sans édulcorant</t>
  </si>
  <si>
    <t>Boisson rafraîchissante sans alcool (aliment moyen)</t>
  </si>
  <si>
    <t>Boisson à l'eau minérale ou de source, aromatisée, non sucrée, avec édulcorants</t>
  </si>
  <si>
    <t>Boisson gazeuse, sans jus de fruit, à teneur réduite en sucres</t>
  </si>
  <si>
    <t>Boisson gazeuse aux fruits (à moins de 10% de jus), sucrée, avec édulcorants</t>
  </si>
  <si>
    <t>Limonade, non sucrée, avec édulcorants</t>
  </si>
  <si>
    <t>Cola, sucré, avec édulcorants</t>
  </si>
  <si>
    <t>Diabolo (limonade et sirop)</t>
  </si>
  <si>
    <t>Boisson gazeuse aux fruits (teneur en jus non spécifiée), sucrée (aliment moyen)</t>
  </si>
  <si>
    <t>Boisson gazeuse aux fruits (à moins de 10% de jus), sucrée</t>
  </si>
  <si>
    <t>Boisson préparée à partir de sirop à diluer type menthe, fraise, etc, sucré, dilué dans l'eau</t>
  </si>
  <si>
    <t>Cola, non sucré, avec édulcorants</t>
  </si>
  <si>
    <t>Boisson au thé, aromatisée, teneur en sucre et édulcorant inconnue (aliment moyen)</t>
  </si>
  <si>
    <t>Cola, teneur en sucre et édulcorant inconnue (aliment moyen)</t>
  </si>
  <si>
    <t>Boisson au thé, aromatisée, non sucrée, avec édulcorants</t>
  </si>
  <si>
    <t>Cola, sucré, sans caféine</t>
  </si>
  <si>
    <t>Cola, non sucré, avec édulcorants, sans caféine</t>
  </si>
  <si>
    <t>Boisson au thé, aromatisée, sucrée</t>
  </si>
  <si>
    <t>Boisson gazeuse, sans jus de fruit, sucrée, avec édulcorants</t>
  </si>
  <si>
    <t>Boisson plate aux fruits (10 à 50% de jus), à teneur réduite en sucres</t>
  </si>
  <si>
    <t>Boisson plate aux fruits (teneur en jus non spécifiée), sucrée</t>
  </si>
  <si>
    <t>Boisson plate aux fruits (10 à 50% de jus), sucrée</t>
  </si>
  <si>
    <t>Boisson gazeuse aux fruits (à moins de 10% de jus), non sucrée, avec édulcorants</t>
  </si>
  <si>
    <t>Tonic ou bitter, sucré</t>
  </si>
  <si>
    <t>Boisson gazeuse aux fruits (à moins de 10% de jus), non sucrée, sans édulcorant</t>
  </si>
  <si>
    <t>Boisson énergisante, sucrée</t>
  </si>
  <si>
    <t>Boisson énergisante, non sucrée, avec édulcorants</t>
  </si>
  <si>
    <t>Boisson au jus de fruit et au lait</t>
  </si>
  <si>
    <t>Boisson lactée aromatisée (arôme inconnu), sucrée, au lait partiellement écrémé, enrichie et/ou restaurée en vitamines et/ou minéraux (aliment moyen)</t>
  </si>
  <si>
    <t>Boisson lactée aromatisée au chocolat, sucrée, au lait partiellement écrémé, enrichie et/ou restaurée en vitamines et/ou minéraux</t>
  </si>
  <si>
    <t>Boisson lactée aromatisée à la fraise, sucrée, au lait partiellement écrémé, enrichie à la vitamine D</t>
  </si>
  <si>
    <t>Lait de coco ou Crème de coco</t>
  </si>
  <si>
    <t>Boisson à l'amande</t>
  </si>
  <si>
    <t>Boisson au soja, nature</t>
  </si>
  <si>
    <t>Boisson au soja, nature, enrichie en calcium</t>
  </si>
  <si>
    <t>Boisson au soja, aromatisée, sucrée</t>
  </si>
  <si>
    <t>Boisson au soja, aromatisée, sucrée, enrichie en calcium</t>
  </si>
  <si>
    <t>Boisson à base d'avoine, nature</t>
  </si>
  <si>
    <t>Boisson au soja et jus de fruits concentrés</t>
  </si>
  <si>
    <t>Café, non instantané, non sucré, prêt à boire</t>
  </si>
  <si>
    <t>Thé infusé, non sucré</t>
  </si>
  <si>
    <t>Tisane infusée, non sucrée</t>
  </si>
  <si>
    <t>Café décaféiné, non instantané, non sucré, prêt à boire</t>
  </si>
  <si>
    <t>Café expresso, non instantané, non sucré, prêt à boire</t>
  </si>
  <si>
    <t>Café décaféiné, instantané, non sucré, prêt à boire</t>
  </si>
  <si>
    <t>Café, instantané, non sucré, prêt à boire</t>
  </si>
  <si>
    <t>Boisson cacaotée ou au chocolat, instantanée, sucrée, prête à boire (reconstituée avec du lait demi-écrémé standard)</t>
  </si>
  <si>
    <t>Boisson cacaotée ou au chocolat, instantanée, sucrée, enrichie en vitamines, prête à boire (reconstituée avec du lait demi-écrémé standard)</t>
  </si>
  <si>
    <t>Café au lait, café crème ou cappuccino, instantané ou non, non sucré, prêt à boire</t>
  </si>
  <si>
    <t>Chicorée et café, instantané, non sucré, prête à boire (reconstituée avec du lait demi-écrémé standard)</t>
  </si>
  <si>
    <t>Thé noir, infusé, non sucré</t>
  </si>
  <si>
    <t>Thé vert, infusé, non sucré</t>
  </si>
  <si>
    <t>Thé oolong, infusé, non sucré</t>
  </si>
  <si>
    <t>Chicorée, instantanée, non sucrée, prête à boire (reconstituée avec du lait demi-écrémé standard)</t>
  </si>
  <si>
    <t>Chicorée et café, instantané, non sucré, prêt à boire (reconstituée avec de l'eau)</t>
  </si>
  <si>
    <t>Café, moulu</t>
  </si>
  <si>
    <t>Café, poudre soluble</t>
  </si>
  <si>
    <t>Sirop à diluer, sucré</t>
  </si>
  <si>
    <t>Boisson concentrée à diluer, sans sucres ajoutés, avec édulcorants, type "sirop 0%"</t>
  </si>
  <si>
    <t>Café, décaféiné, poudre soluble</t>
  </si>
  <si>
    <t>Cacao, non sucré, poudre soluble</t>
  </si>
  <si>
    <t>Poudre cacaotée ou au chocolat pour boisson, sucrée</t>
  </si>
  <si>
    <t>Poudre maltée, cacaotée ou au chocolat pour boisson, sucrée, enrichie en vitamines et minéraux</t>
  </si>
  <si>
    <t>Chicorée et café, poudre soluble</t>
  </si>
  <si>
    <t>Chicorée, poudre soluble</t>
  </si>
  <si>
    <t>Café au lait ou cappuccino, poudre soluble</t>
  </si>
  <si>
    <t>Café au lait ou cappuccino au chocolat, poudre soluble</t>
  </si>
  <si>
    <t>Poudre cacaotée ou au chocolat sucrée pour boisson, enrichie en vitamines et minéraux</t>
  </si>
  <si>
    <t>Poudre cacaotée ou au chocolat pour boisson, sucrée, enrichie en vitamines</t>
  </si>
  <si>
    <t>Citron ou Lime, spécialité à diluer pour boissons, sans sucres ajoutés</t>
  </si>
  <si>
    <t>Vin doux</t>
  </si>
  <si>
    <t>Pétillant de fruits</t>
  </si>
  <si>
    <t>Vin blanc 11°</t>
  </si>
  <si>
    <t>Vin blanc mousseux</t>
  </si>
  <si>
    <t>Vin rouge 10°</t>
  </si>
  <si>
    <t>Vin rouge 11°</t>
  </si>
  <si>
    <t>Vin rouge 12°</t>
  </si>
  <si>
    <t>Vin rosé 11°</t>
  </si>
  <si>
    <t>Champagne</t>
  </si>
  <si>
    <t>Vin rouge 13°</t>
  </si>
  <si>
    <t>Vin blanc mousseux aromatisé</t>
  </si>
  <si>
    <t>Vin (aliment moyen)</t>
  </si>
  <si>
    <t>Vin blanc sec 11°</t>
  </si>
  <si>
    <t>Bière brune</t>
  </si>
  <si>
    <t>Bière "coeur de marché" (4-5° alcool)</t>
  </si>
  <si>
    <t>Bière forte (&gt;8° alcool)</t>
  </si>
  <si>
    <t>Cidre brut</t>
  </si>
  <si>
    <t>Cidre doux</t>
  </si>
  <si>
    <t>Bière faiblement alcoolisée (3° alcool)</t>
  </si>
  <si>
    <t>Bière "spéciale" (5-6° alcool)</t>
  </si>
  <si>
    <t>Bière "de spécialités" ou d'abbaye, régionales ou d'une brasserie (degré d'alcool variable)</t>
  </si>
  <si>
    <t>Cidre traditionnel</t>
  </si>
  <si>
    <t>Cidre bouché demi-sec</t>
  </si>
  <si>
    <t>Cidre aromatisé (framboise)</t>
  </si>
  <si>
    <t>Bière sans alcool (&lt;1,2° alcool)</t>
  </si>
  <si>
    <t>Pastis</t>
  </si>
  <si>
    <t>Eau de vie</t>
  </si>
  <si>
    <t>Gin</t>
  </si>
  <si>
    <t>Liqueur</t>
  </si>
  <si>
    <t>Rhum</t>
  </si>
  <si>
    <t>Whisky</t>
  </si>
  <si>
    <t>Apéritif à base de vin ou vermouth</t>
  </si>
  <si>
    <t>Vodka</t>
  </si>
  <si>
    <t>Apéritif anisé sans alcool</t>
  </si>
  <si>
    <t>Cocktail à base de rhum</t>
  </si>
  <si>
    <t>Cocktail à base de whisky</t>
  </si>
  <si>
    <t>Alcool pur</t>
  </si>
  <si>
    <t>Marsala</t>
  </si>
  <si>
    <t>Marsala aux oeufs</t>
  </si>
  <si>
    <t>Sangria</t>
  </si>
  <si>
    <t>Kir (au vin blanc)</t>
  </si>
  <si>
    <t>Kir royal (au champagne)</t>
  </si>
  <si>
    <t>Crème de cassis</t>
  </si>
  <si>
    <t>Cocktail type punch, 16% alcool</t>
  </si>
  <si>
    <t>Eau de vie de vin, type armagnac, cognac</t>
  </si>
  <si>
    <t>Saké ou Alcool de riz</t>
  </si>
  <si>
    <t>Cocktail sans alcool (à base de jus de fruits et de sirop)</t>
  </si>
  <si>
    <t>Panaché (limonade et bière)</t>
  </si>
  <si>
    <t>Panaché préemballé (&lt;1° alc.)</t>
  </si>
  <si>
    <t>Édulcorant à l'aspartame, en pastilles</t>
  </si>
  <si>
    <t>Édulcorant à l'aspartame, en poudre</t>
  </si>
  <si>
    <t>Vermicelles multicolores</t>
  </si>
  <si>
    <t>Miel</t>
  </si>
  <si>
    <t>Sucre blanc</t>
  </si>
  <si>
    <t>Sucre roux</t>
  </si>
  <si>
    <t>Sucre vanillé</t>
  </si>
  <si>
    <t>Édulcorant à la saccharine</t>
  </si>
  <si>
    <t>Mélasse de canne</t>
  </si>
  <si>
    <t>Sucre allégé à l'aspartame</t>
  </si>
  <si>
    <t>Fructose</t>
  </si>
  <si>
    <t>Édulcorant à base d'extrait de stévia</t>
  </si>
  <si>
    <t>Sirop d'agave</t>
  </si>
  <si>
    <t>Barre chocolatée biscuitée</t>
  </si>
  <si>
    <t>Barre chocolatée non biscuitée enrobée</t>
  </si>
  <si>
    <t>Barre à la noix de coco, enrobée de chocolat</t>
  </si>
  <si>
    <t>Chocolat au lait, tablette</t>
  </si>
  <si>
    <t>Chocolat noir à moins de 70% de cacao, à croquer, tablette</t>
  </si>
  <si>
    <t>Chocolat au lait aux céréales croustillantes, tablette</t>
  </si>
  <si>
    <t>Chocolat blanc, tablette</t>
  </si>
  <si>
    <t>Barres ou confiserie chocolatées au lait</t>
  </si>
  <si>
    <t>Chocolat au lait aux fruits secs (noisettes, amandes, raisins, praline), tablette</t>
  </si>
  <si>
    <t>Chocolat au lait sans sucres ajoutés, avec édulcorants, tablette</t>
  </si>
  <si>
    <t>Chocolat blanc aux fruits secs (noisettes, amandes, raisins, praliné) , tablette</t>
  </si>
  <si>
    <t>Chocolat noir sans sucres ajoutés, avec édulcorants, en tablette</t>
  </si>
  <si>
    <t>Pâte à tartiner chocolat et noisette</t>
  </si>
  <si>
    <t>Confiserie au chocolat dragéifiée</t>
  </si>
  <si>
    <t>Cacahuètes enrobées de chocolat dragéifiées</t>
  </si>
  <si>
    <t>Bouchée chocolat fourrage fruits à coques et/ou praliné</t>
  </si>
  <si>
    <t>Rocher chocolat fourré praliné</t>
  </si>
  <si>
    <t>Chocolat noir aux fruits (orange, framboise, poire), tablette</t>
  </si>
  <si>
    <t>Chocolat noir aux fruits secs (noisettes, amandes, raisins, praline), tablette</t>
  </si>
  <si>
    <t>Barre chocolatée aux fruits secs</t>
  </si>
  <si>
    <t>Chocolat noir fourrage confiseur à la menthe</t>
  </si>
  <si>
    <t>Barre goûter frais au lait et chocolat</t>
  </si>
  <si>
    <t>Chocolat noir à 70% cacao minimum, extra, dégustation, tablette</t>
  </si>
  <si>
    <t>Chocolat au lait fourré</t>
  </si>
  <si>
    <t>Chocolat noir fourré praliné, tablette</t>
  </si>
  <si>
    <t>Chocolat au lait fourré au praliné, tablette</t>
  </si>
  <si>
    <t>Chocolat noir à 40% de cacao minimum, à pâtisser, tablette</t>
  </si>
  <si>
    <t>Bonbon / bouchée au chocolat fourrage gaufrettes / biscuit</t>
  </si>
  <si>
    <t>Barre chocolat au lait avec nougat</t>
  </si>
  <si>
    <t>Barre goûter frais au lait et chocolat avec génoise</t>
  </si>
  <si>
    <t>Chocolat, en tablette (aliment moyen)</t>
  </si>
  <si>
    <t>Bonbons, tout type</t>
  </si>
  <si>
    <t>Chewing-gum, sucré</t>
  </si>
  <si>
    <t>Pâte de fruits</t>
  </si>
  <si>
    <t>Zeste d'orange confit</t>
  </si>
  <si>
    <t>Marron glacé</t>
  </si>
  <si>
    <t>Fruit confit</t>
  </si>
  <si>
    <t>Nougat ou touron</t>
  </si>
  <si>
    <t>Dragée amande</t>
  </si>
  <si>
    <t>Guimauve ou marshmallow</t>
  </si>
  <si>
    <t>Chewing-gum, sans sucre</t>
  </si>
  <si>
    <t>Bonbon dur et sucette</t>
  </si>
  <si>
    <t>Bonbon gélifié</t>
  </si>
  <si>
    <t>Bonbon au caramel, mou</t>
  </si>
  <si>
    <t>Calissons d'Aix en Provence</t>
  </si>
  <si>
    <t>Chewing-gum, teneur en sucre inconnue (aliment moyen)</t>
  </si>
  <si>
    <t>Confiture de fraise (extra ou classique)</t>
  </si>
  <si>
    <t>Confiture d'abricot (extra ou classique)</t>
  </si>
  <si>
    <t>Confiture de cerise (extra ou classique)</t>
  </si>
  <si>
    <t>Marmelade d'orange</t>
  </si>
  <si>
    <t>Confiture de lait</t>
  </si>
  <si>
    <t>Confiture de framboise (extra ou classique)</t>
  </si>
  <si>
    <t>Confiture, tout type de fruits, allégée en sucres (extra ou classique)</t>
  </si>
  <si>
    <t>Barre glacée chocolatée</t>
  </si>
  <si>
    <t>Glace ou crème glacée, bâtonnet, enrobé de chocolat</t>
  </si>
  <si>
    <t>Glace ou crème glacée, cône (taille standard)</t>
  </si>
  <si>
    <t>Glace ou crème glacée, en bac</t>
  </si>
  <si>
    <t>Glace au yaourt</t>
  </si>
  <si>
    <t>Glace ou crème glacée, gourmande, en bac</t>
  </si>
  <si>
    <t>Glace ou crème glacée, gourmande, en pot</t>
  </si>
  <si>
    <t>Glace ou crème glacée, mini cône</t>
  </si>
  <si>
    <t>Glace ou crème glacée, pot individuel</t>
  </si>
  <si>
    <t>Glace ou crème glacée, bac ou pot (aliment moyen)</t>
  </si>
  <si>
    <t>Glace ou crème glacée, petit pot enfant</t>
  </si>
  <si>
    <t>Sorbet, bâtonnet</t>
  </si>
  <si>
    <t>Sorbet, en bac</t>
  </si>
  <si>
    <t>Glace à l'eau</t>
  </si>
  <si>
    <t>Profiterole avec glace vanille et sauce chocolat</t>
  </si>
  <si>
    <t>Pêche melba</t>
  </si>
  <si>
    <t>Dessert glacé type mystère ou vacherin</t>
  </si>
  <si>
    <t>Dessert glacé, type sundae</t>
  </si>
  <si>
    <t>Dessert glacé feuilleté, à partager</t>
  </si>
  <si>
    <t>Omelette norvégienne</t>
  </si>
  <si>
    <t>Poire belle Hélène</t>
  </si>
  <si>
    <t>Nougat glacé</t>
  </si>
  <si>
    <t>Citron givré ou Orange givrée (sorbet)</t>
  </si>
  <si>
    <t>Coupe glacée type café ou chocolat liégeois</t>
  </si>
  <si>
    <t>Bûche glacée</t>
  </si>
  <si>
    <t>Coupe glacée parfum pêche Melba ou poire Belle-Hélène</t>
  </si>
  <si>
    <t>Beurre à 82% MG, doux</t>
  </si>
  <si>
    <t>Huile de beurre ou Beurre concentré</t>
  </si>
  <si>
    <t>Beurre à 80% MG, demi-sel</t>
  </si>
  <si>
    <t>Beurre à 80% MG, salé</t>
  </si>
  <si>
    <t>Beurre à 82% MG, doux, tendre</t>
  </si>
  <si>
    <t>Beurre à 60-62% MG, à teneur réduite en matière grasse, doux</t>
  </si>
  <si>
    <t>Beurre à 60-62% MG, à teneur réduite en matière grasse, demi-sel</t>
  </si>
  <si>
    <t>Beurre ou assimilé allégé (léger ou à teneur reduite en matière grasse), doux (aliment moyen)</t>
  </si>
  <si>
    <t>Beurre à teneur en matière grasse inconnue (allégé ou non), demi-sel (aliment moyen)</t>
  </si>
  <si>
    <t>Beurre ou assimilé à teneur en matière grasse inconnue, doux (aliment moyen)</t>
  </si>
  <si>
    <t>Beurre à 39-41% MG, léger, doux</t>
  </si>
  <si>
    <t>Matière grasse laitière à 25% MG, légère, "à tartiner", doux</t>
  </si>
  <si>
    <t>Matière grasse laitière à 20% MG, légère, "à tartiner", doux</t>
  </si>
  <si>
    <t>Carotte, déshydratée</t>
  </si>
  <si>
    <t>Beurre de cacao</t>
  </si>
  <si>
    <t>Matière grasse ou graisse végétale solide (type margarine) pour friture</t>
  </si>
  <si>
    <t>Huile pour friture, sans précision</t>
  </si>
  <si>
    <t>Huile de palme, sans précision</t>
  </si>
  <si>
    <t>Huile de palme raffinée</t>
  </si>
  <si>
    <t>Huile végétale (aliment moyen)</t>
  </si>
  <si>
    <t>Huile d'amandes d'abricot</t>
  </si>
  <si>
    <t>Huile d'amande</t>
  </si>
  <si>
    <t>Huile d'arachide</t>
  </si>
  <si>
    <t>Huile d'avocat</t>
  </si>
  <si>
    <t>Huile de germe de blé</t>
  </si>
  <si>
    <t>Huile de carthame</t>
  </si>
  <si>
    <t>Huile de colza</t>
  </si>
  <si>
    <t>Huile de coton</t>
  </si>
  <si>
    <t>Huile de lin</t>
  </si>
  <si>
    <t>Huile de maïs</t>
  </si>
  <si>
    <t>Huile de noisette</t>
  </si>
  <si>
    <t>Huile de noix</t>
  </si>
  <si>
    <t>Huile d'olive vierge extra</t>
  </si>
  <si>
    <t>Huile de pépins de raisin</t>
  </si>
  <si>
    <t>Huile de sésame</t>
  </si>
  <si>
    <t>Huile de soja</t>
  </si>
  <si>
    <t>Huile de tournesol</t>
  </si>
  <si>
    <t>Huile combinée (mélange d'huiles)</t>
  </si>
  <si>
    <t>Huile combinée, mélange d'huile d'olive et de graines</t>
  </si>
  <si>
    <t>Huile d'argan ou d'argane</t>
  </si>
  <si>
    <t>Matière grasse végétale (type margarine) à 80% MG, salé</t>
  </si>
  <si>
    <t>Matière grasse végétale ou margarine, 80% MG, doux</t>
  </si>
  <si>
    <t>Matière grasse végétale (type margarine) à 70% MG, doux</t>
  </si>
  <si>
    <t>Margarita à tartiner, à 30-40% MG, demi-sel, Bio</t>
  </si>
  <si>
    <t>Huile de foie de morue</t>
  </si>
  <si>
    <t>Huile de sardine</t>
  </si>
  <si>
    <t>Huile de saumon</t>
  </si>
  <si>
    <t>Huile de hareng</t>
  </si>
  <si>
    <t>Saindoux</t>
  </si>
  <si>
    <t>Lard gras, cru</t>
  </si>
  <si>
    <t>Graisse de poulet</t>
  </si>
  <si>
    <t>Graisse de canard</t>
  </si>
  <si>
    <t>Graisse d'oie</t>
  </si>
  <si>
    <t>Graisse de dinde</t>
  </si>
  <si>
    <t>Huile de paraffine</t>
  </si>
  <si>
    <t>Ketchup</t>
  </si>
  <si>
    <t>Sauce tartare, préemballée</t>
  </si>
  <si>
    <t>Mayonnaise (70% MG min.)</t>
  </si>
  <si>
    <t>Mayonnaise à teneur réduite en matière grasse ou Mayonnaise allégée</t>
  </si>
  <si>
    <t>Sauce barbecue, préemballée</t>
  </si>
  <si>
    <t>Sauce soja, préemballée</t>
  </si>
  <si>
    <t>Sauce vinaigrette allégée en MG (25 à 50% d'huile), préemballée</t>
  </si>
  <si>
    <t>Sauce vinaigrette (50 à 75% d'huile), préemballée</t>
  </si>
  <si>
    <t>Harissa (sauce condimentaire)</t>
  </si>
  <si>
    <t>Sauce bourguignonne, préemballée</t>
  </si>
  <si>
    <t>Sauce moutarde, préemballée</t>
  </si>
  <si>
    <t>Sauce au yaourt</t>
  </si>
  <si>
    <t>Sauce américaine, préemballée</t>
  </si>
  <si>
    <t>Sauce aïoli, préemballée</t>
  </si>
  <si>
    <t>Sauce crudités ou Sauce salade, préemballée</t>
  </si>
  <si>
    <t>Sauce Nuoc Mâm ou Sauce au poisson, préemballée</t>
  </si>
  <si>
    <t>Sauce burger, préemballée</t>
  </si>
  <si>
    <t>Sauce crudités ou Sauce salade, allégée en matière grasse, préemballée</t>
  </si>
  <si>
    <t>Sauce kebab, préemballée</t>
  </si>
  <si>
    <t>Sauce rouille, préemballée</t>
  </si>
  <si>
    <t>Sauce au poivre, condimentaire, froide, préemballée</t>
  </si>
  <si>
    <t>Caviar de tomates</t>
  </si>
  <si>
    <t>Sauce teriyaki, préemballée</t>
  </si>
  <si>
    <t>Guacamole, préemballé</t>
  </si>
  <si>
    <t>Houmous</t>
  </si>
  <si>
    <t>Sauce béchamel, préemballée</t>
  </si>
  <si>
    <t>Sauce béarnaise, préemballée</t>
  </si>
  <si>
    <t>Sauce hollandaise, préemballée</t>
  </si>
  <si>
    <t>Sauce tomate aux oignons, préemballée</t>
  </si>
  <si>
    <t>Sauce armoricaine, préemballée</t>
  </si>
  <si>
    <t>Sauce tomate à la viande ou Sauce bolognaise, préemballée</t>
  </si>
  <si>
    <t>Sauce au poivre vert, préemballée</t>
  </si>
  <si>
    <t>Sauce madère, préemballée</t>
  </si>
  <si>
    <t>Sauce à l'échalote à la crème, préemballée</t>
  </si>
  <si>
    <t>Sauce carbonara, préemballée</t>
  </si>
  <si>
    <t>Sauce chasseur, préemballée</t>
  </si>
  <si>
    <t>Sauce au curry, préemballée</t>
  </si>
  <si>
    <t>Sauce au beurre blanc, préemballée</t>
  </si>
  <si>
    <t>Sauce béchamel, maison</t>
  </si>
  <si>
    <t>Sauce au beurre, préemballée</t>
  </si>
  <si>
    <t>Sauce à la crème</t>
  </si>
  <si>
    <t>Sauce aux champignons, préemballée</t>
  </si>
  <si>
    <t>Sauce à la crème aux épices</t>
  </si>
  <si>
    <t>Sauce à la crème aux herbes</t>
  </si>
  <si>
    <t>Sauce aigre douce, préemballée</t>
  </si>
  <si>
    <t>Sauce au vin rouge</t>
  </si>
  <si>
    <t>Sauce basquaise ou Sauce aux poivrons, préemballée</t>
  </si>
  <si>
    <t>Sauce tomate aux champignons, préemballée</t>
  </si>
  <si>
    <t>Sauce tomate aux olives, préemballée</t>
  </si>
  <si>
    <t>Sauce pesto, préemballée</t>
  </si>
  <si>
    <t>Sauce au poivre, chaude, préemballée</t>
  </si>
  <si>
    <t>Sauce au fromage pour risotto ou pâtes, préemballée</t>
  </si>
  <si>
    <t>Sauce au roquefort, préemballée</t>
  </si>
  <si>
    <t>Sauce aux champignons et à la crème, préemballée</t>
  </si>
  <si>
    <t>Sauce grand veneur, préemballée</t>
  </si>
  <si>
    <t>Sauce indienne type tandoori ou tikka masala, préemballée</t>
  </si>
  <si>
    <t>Sauce tomate aux petits légumes, préemballée</t>
  </si>
  <si>
    <t>Sauce tomate au fromage, préemballée</t>
  </si>
  <si>
    <t>Sauce pesto rosso, préemballée</t>
  </si>
  <si>
    <t>Sauce chaude (aliment moyen)</t>
  </si>
  <si>
    <t>Meloukhia, sauce, artisanale</t>
  </si>
  <si>
    <t>Sauce au chocolat</t>
  </si>
  <si>
    <t>Crème anglaise, préemballée</t>
  </si>
  <si>
    <t>Cornichon, au vinaigre</t>
  </si>
  <si>
    <t>Moutarde</t>
  </si>
  <si>
    <t>Vinaigre</t>
  </si>
  <si>
    <t>Moutarde à l'ancienne</t>
  </si>
  <si>
    <t>Câpres, au vinaigre</t>
  </si>
  <si>
    <t>Tapenade</t>
  </si>
  <si>
    <t>Oignon au vinaigre</t>
  </si>
  <si>
    <t>Vinaigre de cidre</t>
  </si>
  <si>
    <t>Vinaigre balsamique</t>
  </si>
  <si>
    <t>Cornichon, aigre-doux</t>
  </si>
  <si>
    <t>Olive noire, en saumure</t>
  </si>
  <si>
    <t>Olive verte, en saumure</t>
  </si>
  <si>
    <t>Olive noire, à l'huile (à la grecque)</t>
  </si>
  <si>
    <t>Olives vertes, fourrées ou farcies (anchois, poivrons, etc.)</t>
  </si>
  <si>
    <t>Bouillon de boeuf, déshydraté</t>
  </si>
  <si>
    <t>Fond de veau pour sauces et cuisson, déshydraté</t>
  </si>
  <si>
    <t>Fond de volaille pour sauces et cuisson, déshydraté</t>
  </si>
  <si>
    <t>Court-bouillon pour poissons, déshydraté</t>
  </si>
  <si>
    <t>Bouillon de volaille, déshydraté</t>
  </si>
  <si>
    <t>Gelée au madère, déshydratée</t>
  </si>
  <si>
    <t>Gelée au madère</t>
  </si>
  <si>
    <t>Préparation culinaire à base de soja, type "crème de soja"</t>
  </si>
  <si>
    <t>Fond de veau, préemballé</t>
  </si>
  <si>
    <t>Pizza, sauce garniture pour</t>
  </si>
  <si>
    <t>Bouillon de viande et légumes type pot-au-feu, déshydraté</t>
  </si>
  <si>
    <t>Bouillon de viande et légumes type pot-au-feu, non dégraissé, déshydraté</t>
  </si>
  <si>
    <t>Bouillon de viande et légumes type pot-au-feu, dégraissé, déshydraté</t>
  </si>
  <si>
    <t>Sel blanc alimentaire, non iodé, non fluoré (marin, ignigène ou gemme)</t>
  </si>
  <si>
    <t>Sel au céleri</t>
  </si>
  <si>
    <t>Sel blanc alimentaire, iodé, non fluoré (marin, ignigène ou gemme)</t>
  </si>
  <si>
    <t>Fleur de sel, non iodée, non fluorée</t>
  </si>
  <si>
    <t>Sel marin gris, non iodé, non fluoré</t>
  </si>
  <si>
    <t>Sel blanc alimentaire, iodé, fluoré à 25 mg /100g (marin, ignigène ou gemme)</t>
  </si>
  <si>
    <t>Curry, poudre</t>
  </si>
  <si>
    <t>Gingembre, poudre</t>
  </si>
  <si>
    <t>Poivre noir, poudre</t>
  </si>
  <si>
    <t>Poivre blanc, poudre</t>
  </si>
  <si>
    <t>Poivre gris, poudre</t>
  </si>
  <si>
    <t>Cannelle, poudre</t>
  </si>
  <si>
    <t>Coriandre, graine</t>
  </si>
  <si>
    <t>Safran</t>
  </si>
  <si>
    <t>Cumin, graine</t>
  </si>
  <si>
    <t>Noix de muscade</t>
  </si>
  <si>
    <t>Paprika</t>
  </si>
  <si>
    <t>Clou de girofle</t>
  </si>
  <si>
    <t>Laurier, feuille</t>
  </si>
  <si>
    <t>Quatre épices</t>
  </si>
  <si>
    <t>Pavot, graine</t>
  </si>
  <si>
    <t>Carvi, graine</t>
  </si>
  <si>
    <t>Vanille, extrait alcoolique</t>
  </si>
  <si>
    <t>Fenouil, graine</t>
  </si>
  <si>
    <t>Gingembre, racine crue</t>
  </si>
  <si>
    <t>Cardamome, poudre</t>
  </si>
  <si>
    <t>Fenugrec, graine</t>
  </si>
  <si>
    <t>Epice (aliment moyen)</t>
  </si>
  <si>
    <t>Poivre de Cayenne ou piment de Cayenne</t>
  </si>
  <si>
    <t>Curcuma, poudre</t>
  </si>
  <si>
    <t>Vanille, extrait aqueux</t>
  </si>
  <si>
    <t>Ail, cru</t>
  </si>
  <si>
    <t>Cerfeuil, frais</t>
  </si>
  <si>
    <t>Ciboule ou Ciboulette, fraîche</t>
  </si>
  <si>
    <t>Persil, frais</t>
  </si>
  <si>
    <t>Raifort, cru</t>
  </si>
  <si>
    <t>Menthe, fraîche</t>
  </si>
  <si>
    <t>Basilic, frais</t>
  </si>
  <si>
    <t>Romarin, frais</t>
  </si>
  <si>
    <t>Sauge, fraîche</t>
  </si>
  <si>
    <t>Thym, frais</t>
  </si>
  <si>
    <t>Herbes aromatiques fraîches (aliment moyen)</t>
  </si>
  <si>
    <t>Estragon, frais</t>
  </si>
  <si>
    <t>Aneth, frais</t>
  </si>
  <si>
    <t>Coriandre, fraiche</t>
  </si>
  <si>
    <t>Ail séché, poudre</t>
  </si>
  <si>
    <t>Persil, séché</t>
  </si>
  <si>
    <t>Menthe, séchée</t>
  </si>
  <si>
    <t>Basilic, séché</t>
  </si>
  <si>
    <t>Marjolaine, séchée</t>
  </si>
  <si>
    <t>Origan, séché</t>
  </si>
  <si>
    <t>Romarin, séché</t>
  </si>
  <si>
    <t>Sauge, séchée</t>
  </si>
  <si>
    <t>Thym, séché</t>
  </si>
  <si>
    <t>Herbes de Provence, séchées</t>
  </si>
  <si>
    <t>Sarriette, séchée</t>
  </si>
  <si>
    <t>Meloukhia, feuilles de corète séchées, en poudre</t>
  </si>
  <si>
    <t>Agar (algue), cru</t>
  </si>
  <si>
    <t>Spiruline (Spirulina sp.), séchée ou déshydratée</t>
  </si>
  <si>
    <t>Wakamé (Undaria pinnatifida), séchée ou déshydratée</t>
  </si>
  <si>
    <t>Laitue de mer (Ulva sp.), séchée ou déshydratée</t>
  </si>
  <si>
    <t>Kombu royal (Saccharina latissima), séchée ou déshydratée</t>
  </si>
  <si>
    <t>Nori (Porphyra sp.), séchée ou déshydratée</t>
  </si>
  <si>
    <t>Dulse (Palmaria palmata), séchée ou déshydratée</t>
  </si>
  <si>
    <t>Kombu ou kombu japonais (Laminaria japonica), séchée ou déshydratée</t>
  </si>
  <si>
    <t>Kombu breton (Laminaria digitata), séchée ou déshydratée</t>
  </si>
  <si>
    <t>Haricot de mer (Himanthalia elongata), séchée ou déshydratée</t>
  </si>
  <si>
    <t>Gracilaire ou ogonori (Gracilaria verrucosa), séchée ou déshydratée</t>
  </si>
  <si>
    <t>Fucus vésiculeux (Fucus serratus ou Fucus vesiculosus), séché ou déshydraté</t>
  </si>
  <si>
    <t>Ao-nori (Enteromorpha sp.), séchée ou déshydratée</t>
  </si>
  <si>
    <t>Lichen de mer ou pioca ou goémon rouge (Chondrus crispus), séché ou déshydraté</t>
  </si>
  <si>
    <t>Ascophylle noueux ou goémon noir (Ascophyllum nodosum), séché ou déshydraté</t>
  </si>
  <si>
    <t>Wakamé atlantique (Alaria esculenta), séchée ou déshydratée</t>
  </si>
  <si>
    <t>Boisson diététique pour le sport</t>
  </si>
  <si>
    <t>Substitut de repas hypocalorique, crème dessert</t>
  </si>
  <si>
    <t>Substitut de repas hypocalorique, prêt à boire</t>
  </si>
  <si>
    <t>Substitut de repas hypocalorique, poudre reconstituée avec lait écrémé</t>
  </si>
  <si>
    <t>Substitut de repas hypocalorique, poudre reconstituée avec lait écrémé, type milk-shake</t>
  </si>
  <si>
    <t>Son de blé</t>
  </si>
  <si>
    <t>Son d'avoine</t>
  </si>
  <si>
    <t>Son de maïs</t>
  </si>
  <si>
    <t>Son de riz</t>
  </si>
  <si>
    <t>Son (aliment moyen)</t>
  </si>
  <si>
    <t>Germe de blé</t>
  </si>
  <si>
    <t>Gélatine, sèche</t>
  </si>
  <si>
    <t>Levure alimentaire</t>
  </si>
  <si>
    <t>Levure de boulanger, compressée</t>
  </si>
  <si>
    <t>Levure de boulanger, déshydratée</t>
  </si>
  <si>
    <t>Levure chimique ou Poudre à lever</t>
  </si>
  <si>
    <t>Bicarbonate de soude</t>
  </si>
  <si>
    <t>Miso</t>
  </si>
  <si>
    <t>Tempeh</t>
  </si>
  <si>
    <t>Sirop pour fruits appertisés au sirop</t>
  </si>
  <si>
    <t>Sirop léger pour fruits appertisés au sirop</t>
  </si>
  <si>
    <t>Jus d'ananas pour ananas appertisé au jus</t>
  </si>
  <si>
    <t>Gélifiant pour confitures</t>
  </si>
  <si>
    <t>Pollen, partiellement séché</t>
  </si>
  <si>
    <t>Pollen,frais</t>
  </si>
  <si>
    <t>Base de pizza à la crème</t>
  </si>
  <si>
    <t>Base de pizza tomatée</t>
  </si>
  <si>
    <t>Lécithine de soja</t>
  </si>
  <si>
    <t>Lait 1er âge, poudre soluble (préparation pour nourrissons)</t>
  </si>
  <si>
    <t>Lait 2e âge, poudre soluble (préparation de suite)</t>
  </si>
  <si>
    <t>Boisson aux fruits pour bébé dès 4/6mois</t>
  </si>
  <si>
    <t>Boisson à base de plantes pour bébé</t>
  </si>
  <si>
    <t>Boisson infantile céréales lactées aux légumes pour dîner dès 4/6 mois</t>
  </si>
  <si>
    <t>Boisson infantile céréales lactées aux fruits pour le goûter dès 4/6 mois</t>
  </si>
  <si>
    <t>Boisson infantile céréales lactées pour le petit déjeuner dès 4/6 mois</t>
  </si>
  <si>
    <t>Boisson infantile céréales lactées pour le petit déjeuner dès 8/9 mois</t>
  </si>
  <si>
    <t>Boisson infantile céréales lactées pour le petit déjeuner dès 12 mois</t>
  </si>
  <si>
    <t>Boisson infantile céréales lactées pour le petit déjeuner</t>
  </si>
  <si>
    <t>Boisson infantile céréales lactées (aliment moyen)</t>
  </si>
  <si>
    <t>Lait de croissance infantile, liquide (aliment lacté destiné aux enfants en bas âge)</t>
  </si>
  <si>
    <t>Lait 1er âge, prêt à consommer (préparation pour nourrissons)</t>
  </si>
  <si>
    <t>Lait 2e âge, prêt à consommer (préparation pour nourrissons)</t>
  </si>
  <si>
    <t>Petit pot légumes, dès 4-6 mois</t>
  </si>
  <si>
    <t>Petit pot légumes, avec féculent, dès 4/6 mois</t>
  </si>
  <si>
    <t>Plat légumes, avec féculent, dès 6-8 mois</t>
  </si>
  <si>
    <t>Plat légumes, avec féculent et lait/crème, dès 6-8 mois</t>
  </si>
  <si>
    <t>Plat légumes, avec féculent et lait/crème, dès 8-12 mois</t>
  </si>
  <si>
    <t>Plat légumes, avec féculent et lait/crème, dès 12 mois</t>
  </si>
  <si>
    <t>Soupe pour bébé légumes et pomme de terre</t>
  </si>
  <si>
    <t>Soupe pour bébé légumes, céréales et lait</t>
  </si>
  <si>
    <t>Plat légumes, avec féculent et lait/crème, dès 18 mois</t>
  </si>
  <si>
    <t>Plat légumes, avec féculent et viande/poisson, dès 6-8 mois</t>
  </si>
  <si>
    <t>Plat légumes, avec féculent et viande/poisson, dès 8-12 mois</t>
  </si>
  <si>
    <t>Plat légumes, avec féculent et viande/poisson, dès 12 mois</t>
  </si>
  <si>
    <t>Plat légumes, avec féculent et viande/poisson, dès 18 mois</t>
  </si>
  <si>
    <t>Petit pot fruit avec banane pour bébé</t>
  </si>
  <si>
    <t>Petit pot fruit sans banane pour bébé</t>
  </si>
  <si>
    <t>Dessert lacté infantile type crème dessert</t>
  </si>
  <si>
    <t>Dessert lacté infantile au riz ou à la semoule</t>
  </si>
  <si>
    <t>Dessert lacté infantile nature sucré ou aux fruits</t>
  </si>
  <si>
    <t>Céréales instantanées, poudre à reconstituer, dès 4/6 mois</t>
  </si>
  <si>
    <t>Céréales instantanées, poudre à reconstituer, dès 6 mois</t>
  </si>
  <si>
    <t>Biscuit pour bébé</t>
  </si>
  <si>
    <t>Poudre cacaotée pour bébé</t>
  </si>
  <si>
    <t>Aides culinaires</t>
  </si>
  <si>
    <t>Algues</t>
  </si>
  <si>
    <t>Autres matières grasses</t>
  </si>
  <si>
    <t>Autres produits à base de viande</t>
  </si>
  <si>
    <t>Beurres</t>
  </si>
  <si>
    <t>Boissons</t>
  </si>
  <si>
    <t>Liquides,  bières …</t>
  </si>
  <si>
    <t>Céréales de petit-déjeuner et biscuits</t>
  </si>
  <si>
    <t>Céréales et biscuits infantiles</t>
  </si>
  <si>
    <t>Charcuteries</t>
  </si>
  <si>
    <t>Chocolats et produits à base de chocolat</t>
  </si>
  <si>
    <t>Condiments</t>
  </si>
  <si>
    <t>Condiments  variés, sauces, assaisonnements et épices</t>
  </si>
  <si>
    <t>Confiseries non chocolatées</t>
  </si>
  <si>
    <t>Confitures et assimilés</t>
  </si>
  <si>
    <t>Crèmes et spécialités à base de crème</t>
  </si>
  <si>
    <t>Régime, diététique</t>
  </si>
  <si>
    <t>Desserts</t>
  </si>
  <si>
    <t>Desserts et friandises</t>
  </si>
  <si>
    <t>Eaux</t>
  </si>
  <si>
    <t>Épices</t>
  </si>
  <si>
    <t>Farines et pâtes à tarte</t>
  </si>
  <si>
    <t>Feuilletées et autres entrées</t>
  </si>
  <si>
    <t>Fromages</t>
  </si>
  <si>
    <t>Fruits</t>
  </si>
  <si>
    <t>Fruits à coque et graines oléagineuses</t>
  </si>
  <si>
    <t>Gâteaux et pâtisseries</t>
  </si>
  <si>
    <t>Glaces</t>
  </si>
  <si>
    <t>Herbes</t>
  </si>
  <si>
    <t>Huiles de poissons</t>
  </si>
  <si>
    <t>Huiles et graisses végétales</t>
  </si>
  <si>
    <t>Ingrédients divers</t>
  </si>
  <si>
    <t>Laits</t>
  </si>
  <si>
    <t>Laits et boissons infantiles</t>
  </si>
  <si>
    <t>Légumes</t>
  </si>
  <si>
    <t>Salades, choux, courges, autres</t>
  </si>
  <si>
    <t>Légumineuses</t>
  </si>
  <si>
    <t>Margarines</t>
  </si>
  <si>
    <t>Mollusques et crustacés crus</t>
  </si>
  <si>
    <t>Mollusques et crustacés cuits</t>
  </si>
  <si>
    <t>Mollusques et crustacés cuisinés</t>
  </si>
  <si>
    <t>Œufs</t>
  </si>
  <si>
    <t>Pains et viennoiseries</t>
  </si>
  <si>
    <t>Pâtes, riz et céréales</t>
  </si>
  <si>
    <t>Pains, biscuits, pâtes et céréales</t>
  </si>
  <si>
    <t>Petits pots salés et plats infantiles</t>
  </si>
  <si>
    <t>Pizzas, tartes et crêpes salées</t>
  </si>
  <si>
    <t>Plats composés</t>
  </si>
  <si>
    <t>Poissons</t>
  </si>
  <si>
    <t>Pommes de terre et autres tubercules</t>
  </si>
  <si>
    <t>Produits à base de poissons et produits de la mer</t>
  </si>
  <si>
    <t>Produits laitiers frais et assimilés</t>
  </si>
  <si>
    <t>Produits laitiers frais et assimilés, Yaourths</t>
  </si>
  <si>
    <t>Salades composées et crudités</t>
  </si>
  <si>
    <t>Crudités, œufs, légumes</t>
  </si>
  <si>
    <t>Sandwichs</t>
  </si>
  <si>
    <t>Sandwichs différents pains</t>
  </si>
  <si>
    <t>Sauces</t>
  </si>
  <si>
    <t>Sels</t>
  </si>
  <si>
    <t>Sels variés</t>
  </si>
  <si>
    <t>Sorbets</t>
  </si>
  <si>
    <t>Soupes</t>
  </si>
  <si>
    <t>Sucres, miels et assimilés</t>
  </si>
  <si>
    <t>Viandes</t>
  </si>
  <si>
    <t>Conserves</t>
  </si>
  <si>
    <t>Conserves variées</t>
  </si>
  <si>
    <t>Apéritif</t>
  </si>
  <si>
    <t>Biscuits salés, chips, olives</t>
  </si>
  <si>
    <t>Café, thé, chocolat</t>
  </si>
  <si>
    <t>Divers</t>
  </si>
  <si>
    <t>Animaux</t>
  </si>
  <si>
    <t>Hygiène</t>
  </si>
  <si>
    <t>Entretien</t>
  </si>
  <si>
    <t>Vêtements</t>
  </si>
  <si>
    <t>Manteaux, robes, …</t>
  </si>
  <si>
    <t>Compotes, jus frais</t>
  </si>
  <si>
    <t>Traiteur</t>
  </si>
  <si>
    <t>Traiteur, mis au rayon frais</t>
  </si>
  <si>
    <t>Produits secs</t>
  </si>
  <si>
    <t>Fruits secs, raisins, autres</t>
  </si>
  <si>
    <t>Pays</t>
  </si>
  <si>
    <t xml:space="preserve">AUVRAY                            </t>
  </si>
  <si>
    <t xml:space="preserve">Alain                          </t>
  </si>
  <si>
    <t>2 rue des Lilas</t>
  </si>
  <si>
    <t xml:space="preserve">CORMELLES LE ROYAL                                </t>
  </si>
  <si>
    <t>France</t>
  </si>
  <si>
    <t xml:space="preserve">CLERICE                           </t>
  </si>
  <si>
    <t xml:space="preserve">Alice                          </t>
  </si>
  <si>
    <t>2 AVENUE DE DUBNA</t>
  </si>
  <si>
    <t xml:space="preserve">CAEN                                              </t>
  </si>
  <si>
    <t xml:space="preserve">DUVAL                             </t>
  </si>
  <si>
    <t>45  rue du bossu</t>
  </si>
  <si>
    <t xml:space="preserve">LEROUX                            </t>
  </si>
  <si>
    <t xml:space="preserve">André                          </t>
  </si>
  <si>
    <t>9 ALLEE DES PLOI</t>
  </si>
  <si>
    <t xml:space="preserve">BLANDET                           </t>
  </si>
  <si>
    <t xml:space="preserve">Arnaud                         </t>
  </si>
  <si>
    <t xml:space="preserve"> 6 IMPASSE DES ORMES</t>
  </si>
  <si>
    <t xml:space="preserve">AVICE                             </t>
  </si>
  <si>
    <t xml:space="preserve">Benoît                         </t>
  </si>
  <si>
    <t xml:space="preserve">CONDE SUR SEULLES                                 </t>
  </si>
  <si>
    <t xml:space="preserve">GALLOT                            </t>
  </si>
  <si>
    <t xml:space="preserve">Bernard                        </t>
  </si>
  <si>
    <t>5 rue du pont</t>
  </si>
  <si>
    <t xml:space="preserve">TIZEGHAT                          </t>
  </si>
  <si>
    <t xml:space="preserve">Benamar                        </t>
  </si>
  <si>
    <t>LE CLOS</t>
  </si>
  <si>
    <t xml:space="preserve">RYES                                              </t>
  </si>
  <si>
    <t xml:space="preserve">LEHOUX                            </t>
  </si>
  <si>
    <t xml:space="preserve">Bruno                          </t>
  </si>
  <si>
    <t>23 Allée Albert Camus</t>
  </si>
  <si>
    <t xml:space="preserve">TOURNEBU                                          </t>
  </si>
  <si>
    <t xml:space="preserve">CHAMPENOIS                        </t>
  </si>
  <si>
    <t xml:space="preserve">Cédric                         </t>
  </si>
  <si>
    <t>78 rue Vendôme</t>
  </si>
  <si>
    <t xml:space="preserve">DAUXIAN                           </t>
  </si>
  <si>
    <t>10 rue J.P. Timbaud</t>
  </si>
  <si>
    <t xml:space="preserve">GRENTHEVILLE                                      </t>
  </si>
  <si>
    <t xml:space="preserve">GROEN                             </t>
  </si>
  <si>
    <t xml:space="preserve">Céline                         </t>
  </si>
  <si>
    <t>3 AV DE CAMBE</t>
  </si>
  <si>
    <t xml:space="preserve">BESNARD                           </t>
  </si>
  <si>
    <t xml:space="preserve">Chloé                          </t>
  </si>
  <si>
    <t>7, RUE DU MAINE</t>
  </si>
  <si>
    <t>CHBEU</t>
  </si>
  <si>
    <t xml:space="preserve">BEUZELIN                          </t>
  </si>
  <si>
    <t>47 bvd des gardes</t>
  </si>
  <si>
    <t xml:space="preserve">LITTEAU                                           </t>
  </si>
  <si>
    <t xml:space="preserve">BONNET                            </t>
  </si>
  <si>
    <t>27 quai de la gare</t>
  </si>
  <si>
    <t xml:space="preserve">DUDOUIT                           </t>
  </si>
  <si>
    <t>Place du théatre</t>
  </si>
  <si>
    <t xml:space="preserve">GASTELLIER                        </t>
  </si>
  <si>
    <t xml:space="preserve">Charles                        </t>
  </si>
  <si>
    <t>54 ALLEE GASTON LAVALLEY</t>
  </si>
  <si>
    <t xml:space="preserve">GRANDIDIER                        </t>
  </si>
  <si>
    <t>2bis rue de la moulerie</t>
  </si>
  <si>
    <t xml:space="preserve">LABOULAIS                         </t>
  </si>
  <si>
    <t>1 rond point Victor Hugo</t>
  </si>
  <si>
    <t xml:space="preserve">CONDE SUR NOIREAU                                 </t>
  </si>
  <si>
    <t xml:space="preserve">LECOMTE                           </t>
  </si>
  <si>
    <t xml:space="preserve">Christian                      </t>
  </si>
  <si>
    <t>Allée J.B. Lulli</t>
  </si>
  <si>
    <t xml:space="preserve">NIELLEZ                           </t>
  </si>
  <si>
    <t xml:space="preserve">Christophe                     </t>
  </si>
  <si>
    <t>45 bvd Leclerc</t>
  </si>
  <si>
    <t xml:space="preserve">BLONVILLE SUR MER                                 </t>
  </si>
  <si>
    <t xml:space="preserve">ROULLAND                          </t>
  </si>
  <si>
    <t>9 ALLEE HAVIN</t>
  </si>
  <si>
    <t xml:space="preserve">HALGATTE                          </t>
  </si>
  <si>
    <t xml:space="preserve">Claude                         </t>
  </si>
  <si>
    <t>4 RUE DE PREVONE</t>
  </si>
  <si>
    <t xml:space="preserve">JANY                              </t>
  </si>
  <si>
    <t>PERICENTRE 5</t>
  </si>
  <si>
    <t>CLLEM</t>
  </si>
  <si>
    <t xml:space="preserve">LEMENOREL                         </t>
  </si>
  <si>
    <t>53 BOULEVARD DU MARECHAL LECLERC</t>
  </si>
  <si>
    <t xml:space="preserve">BAYEUX                                            </t>
  </si>
  <si>
    <t xml:space="preserve">COUESBOT                          </t>
  </si>
  <si>
    <t xml:space="preserve">Daniel                         </t>
  </si>
  <si>
    <t>Rue du lavoir</t>
  </si>
  <si>
    <t>RUES</t>
  </si>
  <si>
    <t xml:space="preserve">MICHEL                            </t>
  </si>
  <si>
    <t xml:space="preserve">Danielle                       </t>
  </si>
  <si>
    <t>3 esplanade des quatrans</t>
  </si>
  <si>
    <t xml:space="preserve">LE BOUCHER                        </t>
  </si>
  <si>
    <t xml:space="preserve">Denis                          </t>
  </si>
  <si>
    <t>165 BOULEVARD MARECHAL JUIN</t>
  </si>
  <si>
    <t>DEMAT</t>
  </si>
  <si>
    <t xml:space="preserve">MATHIEU                           </t>
  </si>
  <si>
    <t xml:space="preserve">Denise                         </t>
  </si>
  <si>
    <t>45 rue de la gare</t>
  </si>
  <si>
    <t xml:space="preserve">DALLIER                           </t>
  </si>
  <si>
    <t xml:space="preserve">Didier                         </t>
  </si>
  <si>
    <t>Place du Chartres</t>
  </si>
  <si>
    <t xml:space="preserve">GOMEZ                             </t>
  </si>
  <si>
    <t xml:space="preserve">Diego                          </t>
  </si>
  <si>
    <t>166 AVENUE DE THIES</t>
  </si>
  <si>
    <t>ELDEL</t>
  </si>
  <si>
    <t xml:space="preserve">DELOVINA                          </t>
  </si>
  <si>
    <t xml:space="preserve">Elina                          </t>
  </si>
  <si>
    <t>99 rue de Rivoli</t>
  </si>
  <si>
    <t xml:space="preserve">BECQUET                           </t>
  </si>
  <si>
    <t xml:space="preserve">Erika                          </t>
  </si>
  <si>
    <t>2 rue des pépines</t>
  </si>
  <si>
    <t xml:space="preserve">DEBOUT                            </t>
  </si>
  <si>
    <t xml:space="preserve">Eric                           </t>
  </si>
  <si>
    <t>18 quai vendeuvre</t>
  </si>
  <si>
    <t xml:space="preserve">DUREL                             </t>
  </si>
  <si>
    <t xml:space="preserve">SWERTVAEGER                       </t>
  </si>
  <si>
    <t>45 bis rue du moulin rouge</t>
  </si>
  <si>
    <t xml:space="preserve">MARTORA                           </t>
  </si>
  <si>
    <t xml:space="preserve">Fabrice                        </t>
  </si>
  <si>
    <t>37 rue Martre</t>
  </si>
  <si>
    <t xml:space="preserve">LANOE                             </t>
  </si>
  <si>
    <t xml:space="preserve">Françoise                      </t>
  </si>
  <si>
    <t>3, RUE DU THE</t>
  </si>
  <si>
    <t xml:space="preserve">Frédérique                     </t>
  </si>
  <si>
    <t>PARC D ACTIVITE TECHNOLOGIQUE</t>
  </si>
  <si>
    <t xml:space="preserve">TROUVILLE                                         </t>
  </si>
  <si>
    <t xml:space="preserve">ANTUNES                           </t>
  </si>
  <si>
    <t xml:space="preserve">Gaëlle                         </t>
  </si>
  <si>
    <t>95, rue d'Amster</t>
  </si>
  <si>
    <t xml:space="preserve">CAUCHARD                          </t>
  </si>
  <si>
    <t xml:space="preserve">Georges                        </t>
  </si>
  <si>
    <t>2 bis, rue Quatrefages</t>
  </si>
  <si>
    <t>SEFATMA</t>
  </si>
  <si>
    <t>Geneviève</t>
  </si>
  <si>
    <t>12 ALLEE DE LA GIRAFE</t>
  </si>
  <si>
    <t xml:space="preserve">LERICHE                           </t>
  </si>
  <si>
    <t xml:space="preserve">Harry                          </t>
  </si>
  <si>
    <t>Place de Gaulle</t>
  </si>
  <si>
    <t xml:space="preserve">HENRY                             </t>
  </si>
  <si>
    <t xml:space="preserve">Jacky                          </t>
  </si>
  <si>
    <t>148, BLD HAUSTAL</t>
  </si>
  <si>
    <t xml:space="preserve">LESOIF                            </t>
  </si>
  <si>
    <t xml:space="preserve">Jacques                        </t>
  </si>
  <si>
    <t>543 ALLEE DEVILLE</t>
  </si>
  <si>
    <t xml:space="preserve">BAZOUD                            </t>
  </si>
  <si>
    <t xml:space="preserve">Jérôme                         </t>
  </si>
  <si>
    <t xml:space="preserve">BORNE                             </t>
  </si>
  <si>
    <t xml:space="preserve">Jean-yves                      </t>
  </si>
  <si>
    <t>35 BVD DE SCORE</t>
  </si>
  <si>
    <t xml:space="preserve">HERVIEU                           </t>
  </si>
  <si>
    <t xml:space="preserve">Jean                           </t>
  </si>
  <si>
    <t>12 rue des collines</t>
  </si>
  <si>
    <t xml:space="preserve">HOUEL                             </t>
  </si>
  <si>
    <t xml:space="preserve">Jean-louis                     </t>
  </si>
  <si>
    <t xml:space="preserve">LAZARRE                           </t>
  </si>
  <si>
    <t>14 RUE DU 11 NOVEMBRE</t>
  </si>
  <si>
    <t xml:space="preserve">LECHAUVE                          </t>
  </si>
  <si>
    <t xml:space="preserve">Jean-claude                    </t>
  </si>
  <si>
    <t>6 Allée Rosana</t>
  </si>
  <si>
    <t xml:space="preserve">MANCEL                            </t>
  </si>
  <si>
    <t xml:space="preserve">Jean-luc                       </t>
  </si>
  <si>
    <t>132 BOULEVARD  LECLERC</t>
  </si>
  <si>
    <t xml:space="preserve">BOYON                             </t>
  </si>
  <si>
    <t xml:space="preserve">Julien                         </t>
  </si>
  <si>
    <t>7 BOULEVARD HAVIN</t>
  </si>
  <si>
    <t xml:space="preserve">HOSNI                             </t>
  </si>
  <si>
    <t xml:space="preserve">Leila                          </t>
  </si>
  <si>
    <t>20 rue de la pirogue</t>
  </si>
  <si>
    <t xml:space="preserve">DURIEU                            </t>
  </si>
  <si>
    <t xml:space="preserve">Loïc                           </t>
  </si>
  <si>
    <t xml:space="preserve">HUET                              </t>
  </si>
  <si>
    <t>Place aux pommes</t>
  </si>
  <si>
    <t>Manuel</t>
  </si>
  <si>
    <t>3 square Plaisir</t>
  </si>
  <si>
    <t xml:space="preserve">EUSTACHE                          </t>
  </si>
  <si>
    <t xml:space="preserve">Marcel                         </t>
  </si>
  <si>
    <t xml:space="preserve">FERREIRA                          </t>
  </si>
  <si>
    <t xml:space="preserve">Martine                        </t>
  </si>
  <si>
    <t>1, rue Thomas Edison</t>
  </si>
  <si>
    <t xml:space="preserve">Maël                           </t>
  </si>
  <si>
    <t>23 PLACE BERTHA</t>
  </si>
  <si>
    <t xml:space="preserve">LAZZARI                           </t>
  </si>
  <si>
    <t xml:space="preserve">Magali                         </t>
  </si>
  <si>
    <t xml:space="preserve">COLOMB                            </t>
  </si>
  <si>
    <t xml:space="preserve">Michaël                        </t>
  </si>
  <si>
    <t>Place SAINT MONDEAU</t>
  </si>
  <si>
    <t xml:space="preserve">GALLOIS                           </t>
  </si>
  <si>
    <t xml:space="preserve">Michelle                       </t>
  </si>
  <si>
    <t xml:space="preserve">ELKABBADJ                         </t>
  </si>
  <si>
    <t xml:space="preserve">Mohammed                       </t>
  </si>
  <si>
    <t>8 bvd général de Gaulle</t>
  </si>
  <si>
    <t xml:space="preserve">ROUSSEL                           </t>
  </si>
  <si>
    <t xml:space="preserve">Nadège                         </t>
  </si>
  <si>
    <t>5 ALLEE DE LA GIFE</t>
  </si>
  <si>
    <t xml:space="preserve">SCHINK                            </t>
  </si>
  <si>
    <t xml:space="preserve">Nicolas                        </t>
  </si>
  <si>
    <t>3 ALLEE SCORE</t>
  </si>
  <si>
    <t xml:space="preserve">BELLAMY                           </t>
  </si>
  <si>
    <t xml:space="preserve">Norbert                        </t>
  </si>
  <si>
    <t>8 RUE RENOIR</t>
  </si>
  <si>
    <t xml:space="preserve">FEROLDI                           </t>
  </si>
  <si>
    <t xml:space="preserve">Olivier                        </t>
  </si>
  <si>
    <t xml:space="preserve">LHERPINIERE                       </t>
  </si>
  <si>
    <t>1110 BOULEVARD DES BELLES PORTES</t>
  </si>
  <si>
    <t xml:space="preserve">BELZ                              </t>
  </si>
  <si>
    <t xml:space="preserve">Paul                           </t>
  </si>
  <si>
    <t>5 ALLEE DE LA GIRAFE - BP 5035</t>
  </si>
  <si>
    <t xml:space="preserve">JALON                             </t>
  </si>
  <si>
    <t xml:space="preserve">Patrick                        </t>
  </si>
  <si>
    <t>PARC DU SOUVENIR</t>
  </si>
  <si>
    <t>LECHEVALIER_______________________</t>
  </si>
  <si>
    <t xml:space="preserve">Paule                          </t>
  </si>
  <si>
    <t>26 AV GARBSEN</t>
  </si>
  <si>
    <t xml:space="preserve">MARIE                             </t>
  </si>
  <si>
    <t>39 BVD  THIES</t>
  </si>
  <si>
    <t xml:space="preserve">SAUVAGE                           </t>
  </si>
  <si>
    <t>305 ALLEE DE DELIVRANDE</t>
  </si>
  <si>
    <t xml:space="preserve">BELLENGREVILLE                                    </t>
  </si>
  <si>
    <t xml:space="preserve">FROMENT                           </t>
  </si>
  <si>
    <t xml:space="preserve">Philippe                       </t>
  </si>
  <si>
    <t>31, RUE DE COURCELLES</t>
  </si>
  <si>
    <t>PHSTI</t>
  </si>
  <si>
    <t xml:space="preserve">STILO                             </t>
  </si>
  <si>
    <t>1/5 avenue du Général Sarrail</t>
  </si>
  <si>
    <t xml:space="preserve">LEDUFAUD                          </t>
  </si>
  <si>
    <t xml:space="preserve">Pierre                         </t>
  </si>
  <si>
    <t>555 ALLEE DE LA LOND</t>
  </si>
  <si>
    <t xml:space="preserve">RABAHI                            </t>
  </si>
  <si>
    <t xml:space="preserve">Rabah                          </t>
  </si>
  <si>
    <t xml:space="preserve">DANDOIS                           </t>
  </si>
  <si>
    <t xml:space="preserve">Régis                          </t>
  </si>
  <si>
    <t>41 rue des ponts</t>
  </si>
  <si>
    <t xml:space="preserve">DABON                             </t>
  </si>
  <si>
    <t xml:space="preserve">Rick                           </t>
  </si>
  <si>
    <t>92, route de Guebwiller</t>
  </si>
  <si>
    <t xml:space="preserve">Richard                        </t>
  </si>
  <si>
    <t>140 bvd Diderot</t>
  </si>
  <si>
    <t xml:space="preserve">HAMARD                            </t>
  </si>
  <si>
    <t xml:space="preserve">Romain                         </t>
  </si>
  <si>
    <t>IMMEUBLE "Les Portes d'Hérouville"</t>
  </si>
  <si>
    <t xml:space="preserve">JOUVE                             </t>
  </si>
  <si>
    <t xml:space="preserve">Sandra                         </t>
  </si>
  <si>
    <t>7 rue de la souris verte</t>
  </si>
  <si>
    <t xml:space="preserve">ADIBO                             </t>
  </si>
  <si>
    <t xml:space="preserve">Senamé                         </t>
  </si>
  <si>
    <t xml:space="preserve"> PLACE D'ACTIVITES</t>
  </si>
  <si>
    <t xml:space="preserve">LAURENCE                          </t>
  </si>
  <si>
    <t xml:space="preserve">Serge                          </t>
  </si>
  <si>
    <t>22 RUE KARL PROBST</t>
  </si>
  <si>
    <t xml:space="preserve">RETALDI                           </t>
  </si>
  <si>
    <t xml:space="preserve">Sophie                         </t>
  </si>
  <si>
    <t>8 IMPASSE DES ORMES</t>
  </si>
  <si>
    <t xml:space="preserve">Sylvianne                      </t>
  </si>
  <si>
    <t>78 rue Martre</t>
  </si>
  <si>
    <t xml:space="preserve">LEJEUNE                           </t>
  </si>
  <si>
    <t xml:space="preserve">Sylvaine                       </t>
  </si>
  <si>
    <t>1 RUE DE LA GIRAFE - BP 5035</t>
  </si>
  <si>
    <t xml:space="preserve">LOPEZ                             </t>
  </si>
  <si>
    <t xml:space="preserve">Thibaud                        </t>
  </si>
  <si>
    <t>5 MPASSE DES VIGNOBLES</t>
  </si>
  <si>
    <t xml:space="preserve">GUIGUI                            </t>
  </si>
  <si>
    <t xml:space="preserve">Vincent                        </t>
  </si>
  <si>
    <t>7, PASSAGE ROCHE</t>
  </si>
  <si>
    <t>VILET</t>
  </si>
  <si>
    <t xml:space="preserve">LETHIMONNIER                      </t>
  </si>
  <si>
    <t xml:space="preserve">Victor                         </t>
  </si>
  <si>
    <t>45 rue de la Valette</t>
  </si>
  <si>
    <t xml:space="preserve">VAN CAUTER                        </t>
  </si>
  <si>
    <t>55 RUE DES JACOBINS</t>
  </si>
  <si>
    <t xml:space="preserve">KALOMBO                           </t>
  </si>
  <si>
    <t xml:space="preserve">Yannick                        </t>
  </si>
  <si>
    <t>4, PLACE BOSTON</t>
  </si>
  <si>
    <t xml:space="preserve">TANQUE                            </t>
  </si>
  <si>
    <t xml:space="preserve">Yann                           </t>
  </si>
  <si>
    <t>1, RUE DE COURTONNE 6 BP 3086</t>
  </si>
  <si>
    <t xml:space="preserve">HEDDI                             </t>
  </si>
  <si>
    <t xml:space="preserve">Zohra                          </t>
  </si>
  <si>
    <t>1 rue de l'Union</t>
  </si>
  <si>
    <t>CHBOT</t>
  </si>
  <si>
    <t>Chiffre d'affaire</t>
  </si>
  <si>
    <t>Total</t>
  </si>
  <si>
    <t>Total Juillet</t>
  </si>
  <si>
    <t>Total Août</t>
  </si>
  <si>
    <t>Juin</t>
  </si>
  <si>
    <t>Juillet</t>
  </si>
  <si>
    <t>Août</t>
  </si>
  <si>
    <t>Chiffre d'affaires</t>
  </si>
  <si>
    <t>Mois</t>
  </si>
  <si>
    <t>Moyenne Juin</t>
  </si>
  <si>
    <t>Moyenne Juillet</t>
  </si>
  <si>
    <t>Moyenne Août</t>
  </si>
  <si>
    <t>l</t>
  </si>
  <si>
    <t xml:space="preserve"> Bourguig+B2:B39non de boeuf  Casher Buchinger - 1 kg environ</t>
  </si>
  <si>
    <t>Halal</t>
  </si>
  <si>
    <t>Vegan</t>
  </si>
  <si>
    <t>Bio</t>
  </si>
  <si>
    <t>Casher</t>
  </si>
  <si>
    <t>Produit Vegan</t>
  </si>
  <si>
    <t>Produit Bio</t>
  </si>
  <si>
    <t>Produit Casher</t>
  </si>
  <si>
    <t>TOTAL</t>
  </si>
  <si>
    <t>Produit Halal</t>
  </si>
  <si>
    <t>Produits Halal (Juillet)</t>
  </si>
  <si>
    <t>Produits Vegan (Juillet)</t>
  </si>
  <si>
    <t>Produits Casher (Juillet)</t>
  </si>
  <si>
    <t>Produits Bio (Juillet)</t>
  </si>
  <si>
    <t>Produits Halal (Juin)</t>
  </si>
  <si>
    <t>Produits Vegan (Juin)</t>
  </si>
  <si>
    <t>Produits Casher (Juin)</t>
  </si>
  <si>
    <t>Produits Bio (Juin)</t>
  </si>
  <si>
    <t>Produits Halal (Août)</t>
  </si>
  <si>
    <t>Produits Vegan (Août)</t>
  </si>
  <si>
    <t>Produits Casher (Août)</t>
  </si>
  <si>
    <t>Produits Bio (Août)</t>
  </si>
  <si>
    <t>Prix moyen par Ticket</t>
  </si>
  <si>
    <t>Prix moyen par Client</t>
  </si>
  <si>
    <t>Client</t>
  </si>
  <si>
    <r>
      <t xml:space="preserve">Prix moyen par Ticket </t>
    </r>
    <r>
      <rPr>
        <b/>
        <sz val="12"/>
        <color theme="1"/>
        <rFont val="Calibri"/>
        <family val="2"/>
        <scheme val="minor"/>
      </rPr>
      <t>Juillet</t>
    </r>
  </si>
  <si>
    <r>
      <t xml:space="preserve">Prix moyen par Client </t>
    </r>
    <r>
      <rPr>
        <b/>
        <sz val="12"/>
        <color theme="1"/>
        <rFont val="Calibri"/>
        <family val="2"/>
        <scheme val="minor"/>
      </rPr>
      <t>Juillet</t>
    </r>
  </si>
  <si>
    <r>
      <t xml:space="preserve">Prix moyen par Ticket </t>
    </r>
    <r>
      <rPr>
        <b/>
        <sz val="12"/>
        <color theme="1"/>
        <rFont val="Calibri"/>
        <family val="2"/>
        <scheme val="minor"/>
      </rPr>
      <t>Aout</t>
    </r>
  </si>
  <si>
    <r>
      <t xml:space="preserve">Prix moyen par Client </t>
    </r>
    <r>
      <rPr>
        <b/>
        <sz val="12"/>
        <color theme="1"/>
        <rFont val="Calibri"/>
        <family val="2"/>
        <scheme val="minor"/>
      </rPr>
      <t>Aout</t>
    </r>
  </si>
  <si>
    <t>Clients</t>
  </si>
  <si>
    <t>Étiquettes de lignes</t>
  </si>
  <si>
    <t>Somme de Chiffre d'affaire</t>
  </si>
  <si>
    <t>Total général</t>
  </si>
  <si>
    <t>(Plusieurs éléments)</t>
  </si>
  <si>
    <t>Produit Vegan (Juin)</t>
  </si>
  <si>
    <t>Produit Cahser (Juin)</t>
  </si>
  <si>
    <t>Produit Bio (Juin)</t>
  </si>
  <si>
    <t>Produit Cahser (Juillet)</t>
  </si>
  <si>
    <t>Produit Bio (Juillet)</t>
  </si>
  <si>
    <t>Produit Vegan (Juillet)</t>
  </si>
  <si>
    <t>Produits Halal (Aout)</t>
  </si>
  <si>
    <t>Produit Vegan (Aout)</t>
  </si>
  <si>
    <t>Produit Cahser (Aout)</t>
  </si>
  <si>
    <t>Produit Bio (Aout)</t>
  </si>
  <si>
    <t>Moyenne Ticket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</si>
</sst>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* #,##0.00\ &quot;€&quot;_-;\-* #,##0.00\ &quot;€&quot;_-;_-* &quot;-&quot;??\ &quot;€&quot;_-;_-@_-"/>
    <numFmt numFmtId="164" formatCode="_-* #,##0.00\ _€_-;\-* #,##0.00\ _€_-;_-* &quot;-&quot;??\ _€_-;_-@_-"/>
    <numFmt numFmtId="165" formatCode="#,##0.00\ &quot;€&quot;"/>
    <numFmt numFmtId="166" formatCode="_-* #,##0\ _€_-;\-* #,##0\ _€_-;_-* &quot;-&quot;??\ _€_-;_-@_-"/>
    <numFmt numFmtId="167" formatCode="_-* #,##0.00\ [$€-40C]_-;\-* #,##0.00\ [$€-40C]_-;_-* &quot;-&quot;??\ [$€-40C]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5"/>
        <bgColor theme="5"/>
      </patternFill>
    </fill>
    <fill>
      <patternFill patternType="solid">
        <fgColor rgb="FF99CCFF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59">
    <xf numFmtId="0" fontId="0" fillId="0" borderId="0" xfId="0"/>
    <xf numFmtId="0" fontId="2" fillId="0" borderId="0" xfId="0" applyFont="1"/>
    <xf numFmtId="0" fontId="0" fillId="0" borderId="0" xfId="0" applyNumberFormat="1"/>
    <xf numFmtId="22" fontId="0" fillId="0" borderId="0" xfId="0" applyNumberFormat="1"/>
    <xf numFmtId="165" fontId="0" fillId="0" borderId="0" xfId="0" applyNumberFormat="1"/>
    <xf numFmtId="44" fontId="0" fillId="0" borderId="0" xfId="1" applyFont="1"/>
    <xf numFmtId="44" fontId="1" fillId="0" borderId="0" xfId="1" applyNumberFormat="1" applyFont="1"/>
    <xf numFmtId="0" fontId="0" fillId="2" borderId="0" xfId="0" applyFill="1"/>
    <xf numFmtId="44" fontId="0" fillId="0" borderId="0" xfId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65" fontId="0" fillId="0" borderId="0" xfId="0" quotePrefix="1" applyNumberFormat="1"/>
    <xf numFmtId="0" fontId="0" fillId="0" borderId="0" xfId="0" applyAlignment="1">
      <alignment textRotation="135"/>
    </xf>
    <xf numFmtId="165" fontId="3" fillId="2" borderId="0" xfId="0" applyNumberFormat="1" applyFont="1" applyFill="1"/>
    <xf numFmtId="0" fontId="3" fillId="2" borderId="0" xfId="0" applyFont="1" applyFill="1" applyAlignment="1">
      <alignment horizontal="right"/>
    </xf>
    <xf numFmtId="44" fontId="4" fillId="2" borderId="0" xfId="1" applyFont="1" applyFill="1"/>
    <xf numFmtId="0" fontId="4" fillId="2" borderId="0" xfId="0" applyFont="1" applyFill="1" applyAlignment="1">
      <alignment horizontal="right"/>
    </xf>
    <xf numFmtId="44" fontId="3" fillId="2" borderId="0" xfId="0" applyNumberFormat="1" applyFont="1" applyFill="1"/>
    <xf numFmtId="0" fontId="0" fillId="0" borderId="0" xfId="0" applyNumberFormat="1" applyFont="1"/>
    <xf numFmtId="44" fontId="2" fillId="0" borderId="0" xfId="1" applyFont="1"/>
    <xf numFmtId="44" fontId="2" fillId="0" borderId="0" xfId="0" applyNumberFormat="1" applyFont="1"/>
    <xf numFmtId="4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7" fontId="0" fillId="0" borderId="0" xfId="0" applyNumberFormat="1"/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2" xfId="0" applyFont="1" applyBorder="1"/>
    <xf numFmtId="0" fontId="0" fillId="5" borderId="1" xfId="0" applyNumberFormat="1" applyFont="1" applyFill="1" applyBorder="1"/>
    <xf numFmtId="0" fontId="0" fillId="0" borderId="1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3" xfId="0" applyFont="1" applyBorder="1"/>
    <xf numFmtId="0" fontId="0" fillId="0" borderId="4" xfId="0" applyFont="1" applyBorder="1"/>
    <xf numFmtId="0" fontId="3" fillId="6" borderId="3" xfId="0" applyFont="1" applyFill="1" applyBorder="1"/>
    <xf numFmtId="0" fontId="3" fillId="6" borderId="4" xfId="0" applyFont="1" applyFill="1" applyBorder="1"/>
    <xf numFmtId="44" fontId="3" fillId="6" borderId="5" xfId="1" applyNumberFormat="1" applyFont="1" applyFill="1" applyBorder="1"/>
    <xf numFmtId="44" fontId="0" fillId="0" borderId="5" xfId="1" applyNumberFormat="1" applyFont="1" applyBorder="1"/>
    <xf numFmtId="0" fontId="0" fillId="0" borderId="6" xfId="0" applyFont="1" applyBorder="1"/>
    <xf numFmtId="0" fontId="0" fillId="0" borderId="4" xfId="0" applyNumberFormat="1" applyFont="1" applyBorder="1"/>
    <xf numFmtId="0" fontId="0" fillId="0" borderId="7" xfId="0" applyNumberFormat="1" applyFont="1" applyBorder="1"/>
    <xf numFmtId="0" fontId="0" fillId="7" borderId="0" xfId="0" applyFill="1"/>
    <xf numFmtId="0" fontId="2" fillId="7" borderId="0" xfId="0" applyFont="1" applyFill="1" applyAlignment="1"/>
    <xf numFmtId="0" fontId="0" fillId="7" borderId="0" xfId="0" applyFill="1" applyAlignment="1">
      <alignment horizontal="center"/>
    </xf>
    <xf numFmtId="44" fontId="2" fillId="7" borderId="0" xfId="0" applyNumberFormat="1" applyFont="1" applyFill="1"/>
    <xf numFmtId="0" fontId="2" fillId="7" borderId="0" xfId="0" applyFont="1" applyFill="1"/>
    <xf numFmtId="44" fontId="2" fillId="7" borderId="0" xfId="1" applyFont="1" applyFill="1"/>
    <xf numFmtId="44" fontId="0" fillId="0" borderId="0" xfId="1" applyFont="1" applyAlignment="1">
      <alignment horizontal="center"/>
    </xf>
    <xf numFmtId="44" fontId="2" fillId="7" borderId="0" xfId="1" applyFont="1" applyFill="1" applyAlignment="1">
      <alignment horizontal="center"/>
    </xf>
    <xf numFmtId="0" fontId="0" fillId="0" borderId="1" xfId="0" applyBorder="1" applyAlignment="1">
      <alignment horizontal="center"/>
    </xf>
    <xf numFmtId="167" fontId="0" fillId="0" borderId="0" xfId="2" applyNumberFormat="1" applyFont="1" applyAlignment="1">
      <alignment horizontal="center"/>
    </xf>
    <xf numFmtId="166" fontId="0" fillId="0" borderId="0" xfId="2" applyNumberFormat="1" applyFont="1" applyAlignment="1"/>
    <xf numFmtId="164" fontId="0" fillId="0" borderId="0" xfId="2" applyFont="1" applyAlignment="1"/>
    <xf numFmtId="0" fontId="0" fillId="0" borderId="0" xfId="0" applyAlignment="1"/>
    <xf numFmtId="164" fontId="0" fillId="7" borderId="0" xfId="2" applyFont="1" applyFill="1" applyAlignment="1"/>
    <xf numFmtId="167" fontId="0" fillId="0" borderId="0" xfId="2" applyNumberFormat="1" applyFont="1" applyAlignment="1"/>
    <xf numFmtId="0" fontId="2" fillId="7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0" fillId="3" borderId="0" xfId="0" applyFill="1" applyAlignment="1">
      <alignment horizontal="center"/>
    </xf>
  </cellXfs>
  <cellStyles count="3">
    <cellStyle name="Milliers" xfId="2" builtinId="3"/>
    <cellStyle name="Monétaire" xfId="1" builtinId="4"/>
    <cellStyle name="Normal" xfId="0" builtinId="0"/>
  </cellStyles>
  <dxfs count="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* #,##0.00\ &quot;€&quot;_-;\-* #,##0.00\ &quot;€&quot;_-;_-* &quot;-&quot;??\ &quot;€&quot;_-;_-@_-"/>
    </dxf>
    <dxf>
      <fill>
        <patternFill patternType="solid">
          <fgColor indexed="64"/>
          <bgColor theme="1"/>
        </patternFill>
      </fill>
    </dxf>
    <dxf>
      <fill>
        <patternFill patternType="solid">
          <fgColor indexed="64"/>
          <bgColor theme="1"/>
        </patternFill>
      </fill>
    </dxf>
    <dxf>
      <fill>
        <patternFill patternType="solid">
          <fgColor indexed="64"/>
          <bgColor theme="1"/>
        </patternFill>
      </fill>
    </dxf>
    <dxf>
      <fill>
        <patternFill patternType="solid">
          <fgColor indexed="64"/>
          <bgColor theme="1"/>
        </patternFill>
      </fill>
    </dxf>
    <dxf>
      <fill>
        <patternFill patternType="solid">
          <fgColor indexed="64"/>
          <bgColor theme="1"/>
        </patternFill>
      </fill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27" formatCode="dd/mm/yyyy\ hh:mm"/>
    </dxf>
    <dxf>
      <numFmt numFmtId="0" formatCode="General"/>
    </dxf>
  </dxfs>
  <tableStyles count="0" defaultTableStyle="TableStyleMedium2" defaultPivotStyle="PivotStyleLight16"/>
  <colors>
    <mruColors>
      <color rgb="FFD0008B"/>
      <color rgb="FF99CCFF"/>
      <color rgb="FFCC66FF"/>
      <color rgb="FFCC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Évolution mensuelle du chiffre d'affaires du magasin</a:t>
            </a:r>
          </a:p>
        </c:rich>
      </c:tx>
      <c:layout>
        <c:manualLayout>
          <c:xMode val="edge"/>
          <c:yMode val="edge"/>
          <c:x val="0.18570844269466316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DétailTicketJuilletAoût2021!$I$2</c:f>
              <c:strCache>
                <c:ptCount val="1"/>
                <c:pt idx="0">
                  <c:v>Chiffre d'affaires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DétailTicketJuilletAoût2021!$J$1:$L$1</c:f>
              <c:strCache>
                <c:ptCount val="3"/>
                <c:pt idx="0">
                  <c:v>Juin</c:v>
                </c:pt>
                <c:pt idx="1">
                  <c:v>Juillet</c:v>
                </c:pt>
                <c:pt idx="2">
                  <c:v>Août</c:v>
                </c:pt>
              </c:strCache>
            </c:strRef>
          </c:cat>
          <c:val>
            <c:numRef>
              <c:f>DétailTicketJuilletAoût2021!$J$2:$L$2</c:f>
              <c:numCache>
                <c:formatCode>_("€"* #,##0.00_);_("€"* \(#,##0.00\);_("€"* "-"??_);_(@_)</c:formatCode>
                <c:ptCount val="3"/>
                <c:pt idx="0">
                  <c:v>64311.99259999991</c:v>
                </c:pt>
                <c:pt idx="1">
                  <c:v>179918.74829999945</c:v>
                </c:pt>
                <c:pt idx="2">
                  <c:v>92508.945799999987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C8-468A-A004-AF4FE56A3B0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829547392"/>
        <c:axId val="1841599648"/>
      </c:barChart>
      <c:catAx>
        <c:axId val="182954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41599648"/>
        <c:crosses val="autoZero"/>
        <c:auto val="1"/>
        <c:lblAlgn val="ctr"/>
        <c:lblOffset val="100"/>
        <c:noMultiLvlLbl val="0"/>
      </c:catAx>
      <c:valAx>
        <c:axId val="184159964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182954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Évolution mensuelle du chiffre d'affaires réalisé par l'achat des produits des catégories Halal, Vegan, Casher et Bio</a:t>
            </a:r>
          </a:p>
        </c:rich>
      </c:tx>
      <c:layout>
        <c:manualLayout>
          <c:xMode val="edge"/>
          <c:yMode val="edge"/>
          <c:x val="0.21078805592514233"/>
          <c:y val="7.3944124860040119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539163828443558"/>
          <c:y val="7.0340299158106967E-2"/>
          <c:w val="0.83269852047353621"/>
          <c:h val="0.76292074217366423"/>
        </c:manualLayout>
      </c:layout>
      <c:barChart>
        <c:barDir val="col"/>
        <c:grouping val="clustered"/>
        <c:varyColors val="0"/>
        <c:ser>
          <c:idx val="1"/>
          <c:order val="0"/>
          <c:tx>
            <c:v>Halal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Résultats!$I$2:$I$4</c:f>
              <c:strCache>
                <c:ptCount val="3"/>
                <c:pt idx="0">
                  <c:v>Juin</c:v>
                </c:pt>
                <c:pt idx="1">
                  <c:v>Juillet</c:v>
                </c:pt>
                <c:pt idx="2">
                  <c:v>Août</c:v>
                </c:pt>
              </c:strCache>
            </c:strRef>
          </c:cat>
          <c:val>
            <c:numRef>
              <c:f>Résultats!$J$2:$J$4</c:f>
              <c:numCache>
                <c:formatCode>_("€"* #,##0.00_);_("€"* \(#,##0.00\);_("€"* "-"??_);_(@_)</c:formatCode>
                <c:ptCount val="3"/>
                <c:pt idx="0">
                  <c:v>29.54</c:v>
                </c:pt>
                <c:pt idx="1">
                  <c:v>587.17900000000009</c:v>
                </c:pt>
                <c:pt idx="2">
                  <c:v>474.30899999999997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8B3-4D0F-96D1-71B96D645C5B}"/>
            </c:ext>
          </c:extLst>
        </c:ser>
        <c:ser>
          <c:idx val="2"/>
          <c:order val="1"/>
          <c:tx>
            <c:v>Vegan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Résultats!$I$2:$I$4</c:f>
              <c:strCache>
                <c:ptCount val="3"/>
                <c:pt idx="0">
                  <c:v>Juin</c:v>
                </c:pt>
                <c:pt idx="1">
                  <c:v>Juillet</c:v>
                </c:pt>
                <c:pt idx="2">
                  <c:v>Août</c:v>
                </c:pt>
              </c:strCache>
            </c:strRef>
          </c:cat>
          <c:val>
            <c:numRef>
              <c:f>Résultats!$K$2:$K$4</c:f>
              <c:numCache>
                <c:formatCode>_("€"* #,##0.00_);_("€"* \(#,##0.00\);_("€"* "-"??_);_(@_)</c:formatCode>
                <c:ptCount val="3"/>
                <c:pt idx="0">
                  <c:v>5140.4475000000002</c:v>
                </c:pt>
                <c:pt idx="1">
                  <c:v>14339.5265</c:v>
                </c:pt>
                <c:pt idx="2">
                  <c:v>6986.2394999999997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8B3-4D0F-96D1-71B96D645C5B}"/>
            </c:ext>
          </c:extLst>
        </c:ser>
        <c:ser>
          <c:idx val="3"/>
          <c:order val="2"/>
          <c:tx>
            <c:v>Casher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Résultats!$I$2:$I$4</c:f>
              <c:strCache>
                <c:ptCount val="3"/>
                <c:pt idx="0">
                  <c:v>Juin</c:v>
                </c:pt>
                <c:pt idx="1">
                  <c:v>Juillet</c:v>
                </c:pt>
                <c:pt idx="2">
                  <c:v>Août</c:v>
                </c:pt>
              </c:strCache>
            </c:strRef>
          </c:cat>
          <c:val>
            <c:numRef>
              <c:f>Résultats!$L$2:$L$4</c:f>
              <c:numCache>
                <c:formatCode>_("€"* #,##0.00_);_("€"* \(#,##0.00\);_("€"* "-"??_);_(@_)</c:formatCode>
                <c:ptCount val="3"/>
                <c:pt idx="0">
                  <c:v>5994.8929999999991</c:v>
                </c:pt>
                <c:pt idx="1">
                  <c:v>15178.725500000002</c:v>
                </c:pt>
                <c:pt idx="2">
                  <c:v>7464.8559999999998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8B3-4D0F-96D1-71B96D645C5B}"/>
            </c:ext>
          </c:extLst>
        </c:ser>
        <c:ser>
          <c:idx val="0"/>
          <c:order val="3"/>
          <c:tx>
            <c:v>Bio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Résultats!$I$2:$I$4</c:f>
              <c:strCache>
                <c:ptCount val="3"/>
                <c:pt idx="0">
                  <c:v>Juin</c:v>
                </c:pt>
                <c:pt idx="1">
                  <c:v>Juillet</c:v>
                </c:pt>
                <c:pt idx="2">
                  <c:v>Août</c:v>
                </c:pt>
              </c:strCache>
            </c:strRef>
          </c:cat>
          <c:val>
            <c:numRef>
              <c:f>Résultats!$M$2:$M$4</c:f>
              <c:numCache>
                <c:formatCode>_("€"* #,##0.00_);_("€"* \(#,##0.00\);_("€"* "-"??_);_(@_)</c:formatCode>
                <c:ptCount val="3"/>
                <c:pt idx="0">
                  <c:v>16225.598300000001</c:v>
                </c:pt>
                <c:pt idx="1">
                  <c:v>45816.916499999999</c:v>
                </c:pt>
                <c:pt idx="2">
                  <c:v>22501.523100000002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8B3-4D0F-96D1-71B96D645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04781760"/>
        <c:axId val="2004800896"/>
      </c:barChart>
      <c:catAx>
        <c:axId val="200478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4800896"/>
        <c:crosses val="autoZero"/>
        <c:auto val="1"/>
        <c:lblAlgn val="ctr"/>
        <c:lblOffset val="100"/>
        <c:noMultiLvlLbl val="0"/>
      </c:catAx>
      <c:valAx>
        <c:axId val="200480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478176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dTable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865269275276618"/>
          <c:y val="0.21460153120998285"/>
          <c:w val="7.067278068840617E-2"/>
          <c:h val="0.155710432389722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Évolution mensuelle du prix moyen des tickets</c:v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Résultats!$I$2:$I$4</c:f>
              <c:strCache>
                <c:ptCount val="3"/>
                <c:pt idx="0">
                  <c:v>Juin</c:v>
                </c:pt>
                <c:pt idx="1">
                  <c:v>Juillet</c:v>
                </c:pt>
                <c:pt idx="2">
                  <c:v>Août</c:v>
                </c:pt>
              </c:strCache>
            </c:strRef>
          </c:cat>
          <c:val>
            <c:numRef>
              <c:f>Résultats!$N$2:$N$4</c:f>
              <c:numCache>
                <c:formatCode>_("€"* #,##0.00_);_("€"* \(#,##0.00\);_("€"* "-"??_);_(@_)</c:formatCode>
                <c:ptCount val="3"/>
                <c:pt idx="0">
                  <c:v>77.020350419161659</c:v>
                </c:pt>
                <c:pt idx="1">
                  <c:v>170.53909791469204</c:v>
                </c:pt>
                <c:pt idx="2">
                  <c:v>177.56035662188097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AC-48F2-9AD1-1BB59894CEA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012535808"/>
        <c:axId val="2012539136"/>
      </c:barChart>
      <c:catAx>
        <c:axId val="201253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12539136"/>
        <c:crosses val="autoZero"/>
        <c:auto val="1"/>
        <c:lblAlgn val="ctr"/>
        <c:lblOffset val="100"/>
        <c:noMultiLvlLbl val="0"/>
      </c:catAx>
      <c:valAx>
        <c:axId val="201253913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2012535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742950</xdr:colOff>
      <xdr:row>0</xdr:row>
      <xdr:rowOff>9525</xdr:rowOff>
    </xdr:from>
    <xdr:to>
      <xdr:col>6</xdr:col>
      <xdr:colOff>742950</xdr:colOff>
      <xdr:row>14</xdr:row>
      <xdr:rowOff>85725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C9BC59D-B732-45B2-89C7-6D8477A573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619124</xdr:colOff>
      <xdr:row>0</xdr:row>
      <xdr:rowOff>0</xdr:rowOff>
    </xdr:from>
    <xdr:to>
      <xdr:col>22</xdr:col>
      <xdr:colOff>609599</xdr:colOff>
      <xdr:row>28</xdr:row>
      <xdr:rowOff>171450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A2A9F29-54CE-4570-8903-C51AE7D96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652462</xdr:colOff>
      <xdr:row>0</xdr:row>
      <xdr:rowOff>0</xdr:rowOff>
    </xdr:from>
    <xdr:to>
      <xdr:col>13</xdr:col>
      <xdr:colOff>566737</xdr:colOff>
      <xdr:row>14</xdr:row>
      <xdr:rowOff>76200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8EA0B0A4-6126-42AA-B111-3247CAA89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hana Kumarakulasingam" refreshedDate="44499.742903240738" createdVersion="7" refreshedVersion="7" minRefreshableVersion="3" recordCount="2189" xr:uid="{107F4AC5-7BA5-42D0-B536-E558842F18AE}">
  <cacheSource type="worksheet">
    <worksheetSource name="DetailTicket2"/>
  </cacheSource>
  <cacheFields count="7">
    <cacheField name="NoTicket" numFmtId="0">
      <sharedItems containsSemiMixedTypes="0" containsString="0" containsNumber="1" containsInteger="1" minValue="10248" maxValue="11082" count="835">
        <n v="10285"/>
        <n v="10294"/>
        <n v="10317"/>
        <n v="10348"/>
        <n v="10354"/>
        <n v="10370"/>
        <n v="10406"/>
        <n v="10413"/>
        <n v="10477"/>
        <n v="10522"/>
        <n v="10526"/>
        <n v="10576"/>
        <n v="10590"/>
        <n v="10609"/>
        <n v="10611"/>
        <n v="10628"/>
        <n v="10646"/>
        <n v="10689"/>
        <n v="10691"/>
        <n v="10700"/>
        <n v="10729"/>
        <n v="10752"/>
        <n v="10838"/>
        <n v="10847"/>
        <n v="10863"/>
        <n v="10869"/>
        <n v="10905"/>
        <n v="10911"/>
        <n v="10918"/>
        <n v="10935"/>
        <n v="11003"/>
        <n v="11005"/>
        <n v="11006"/>
        <n v="11025"/>
        <n v="11031"/>
        <n v="11035"/>
        <n v="11047"/>
        <n v="11070"/>
        <n v="10255"/>
        <n v="10258"/>
        <n v="10264"/>
        <n v="10298"/>
        <n v="10327"/>
        <n v="10335"/>
        <n v="10342"/>
        <n v="10393"/>
        <n v="10418"/>
        <n v="10435"/>
        <n v="10440"/>
        <n v="10469"/>
        <n v="10485"/>
        <n v="10504"/>
        <n v="10622"/>
        <n v="10632"/>
        <n v="10641"/>
        <n v="10703"/>
        <n v="10714"/>
        <n v="10722"/>
        <n v="10741"/>
        <n v="10766"/>
        <n v="10787"/>
        <n v="10792"/>
        <n v="10806"/>
        <n v="10813"/>
        <n v="10829"/>
        <n v="10851"/>
        <n v="10852"/>
        <n v="10856"/>
        <n v="10866"/>
        <n v="10885"/>
        <n v="10888"/>
        <n v="10939"/>
        <n v="10991"/>
        <n v="11021"/>
        <n v="11030"/>
        <n v="11041"/>
        <n v="11049"/>
        <n v="11072"/>
        <n v="11075"/>
        <n v="11077"/>
        <n v="10289"/>
        <n v="10405"/>
        <n v="10540"/>
        <n v="10591"/>
        <n v="10702"/>
        <n v="10742"/>
        <n v="10764"/>
        <n v="10849"/>
        <n v="10857"/>
        <n v="11017"/>
        <n v="10309"/>
        <n v="10326"/>
        <n v="10336"/>
        <n v="10339"/>
        <n v="10344"/>
        <n v="10464"/>
        <n v="10511"/>
        <n v="10527"/>
        <n v="10533"/>
        <n v="10606"/>
        <n v="10635"/>
        <n v="10636"/>
        <n v="10654"/>
        <n v="10704"/>
        <n v="10726"/>
        <n v="10846"/>
        <n v="10913"/>
        <n v="10950"/>
        <n v="11000"/>
        <n v="11082"/>
        <n v="10262"/>
        <n v="10290"/>
        <n v="10382"/>
        <n v="10708"/>
        <n v="10848"/>
        <n v="10958"/>
        <n v="10325"/>
        <n v="10618"/>
        <n v="10734"/>
        <n v="10830"/>
        <n v="10871"/>
        <n v="10934"/>
        <n v="10949"/>
        <n v="10952"/>
        <n v="10989"/>
        <n v="11076"/>
        <n v="10385"/>
        <n v="10459"/>
        <n v="10471"/>
        <n v="10546"/>
        <n v="10607"/>
        <n v="10634"/>
        <n v="10694"/>
        <n v="10790"/>
        <n v="10833"/>
        <n v="10858"/>
        <n v="10908"/>
        <n v="10909"/>
        <n v="10940"/>
        <n v="10962"/>
        <n v="10979"/>
        <n v="10982"/>
        <n v="10987"/>
        <n v="10988"/>
        <n v="11001"/>
        <n v="11010"/>
        <n v="11023"/>
        <n v="11056"/>
        <n v="11071"/>
        <n v="10345"/>
        <n v="10695"/>
        <n v="10709"/>
        <n v="10786"/>
        <n v="10893"/>
        <n v="10975"/>
        <n v="10978"/>
        <n v="11007"/>
        <n v="10420"/>
        <n v="10515"/>
        <n v="10687"/>
        <n v="10693"/>
        <n v="10273"/>
        <n v="10276"/>
        <n v="10357"/>
        <n v="10389"/>
        <n v="10449"/>
        <n v="10450"/>
        <n v="10478"/>
        <n v="10519"/>
        <n v="10524"/>
        <n v="10568"/>
        <n v="10612"/>
        <n v="10664"/>
        <n v="10676"/>
        <n v="10685"/>
        <n v="10688"/>
        <n v="10713"/>
        <n v="10715"/>
        <n v="10724"/>
        <n v="10775"/>
        <n v="10785"/>
        <n v="10804"/>
        <n v="10827"/>
        <n v="10841"/>
        <n v="10854"/>
        <n v="10874"/>
        <n v="10886"/>
        <n v="10924"/>
        <n v="10946"/>
        <n v="11020"/>
        <n v="10248"/>
        <n v="10296"/>
        <n v="10353"/>
        <n v="10365"/>
        <n v="10407"/>
        <n v="10434"/>
        <n v="10442"/>
        <n v="10443"/>
        <n v="10466"/>
        <n v="10486"/>
        <n v="10489"/>
        <n v="10528"/>
        <n v="10535"/>
        <n v="10542"/>
        <n v="10545"/>
        <n v="10553"/>
        <n v="10566"/>
        <n v="10570"/>
        <n v="10614"/>
        <n v="10637"/>
        <n v="10698"/>
        <n v="10770"/>
        <n v="10797"/>
        <n v="10800"/>
        <n v="10823"/>
        <n v="10842"/>
        <n v="10862"/>
        <n v="10889"/>
        <n v="10912"/>
        <n v="10926"/>
        <n v="10944"/>
        <n v="10986"/>
        <n v="11043"/>
        <n v="11073"/>
        <n v="10266"/>
        <n v="10439"/>
        <n v="10536"/>
        <n v="10543"/>
        <n v="10633"/>
        <n v="10678"/>
        <n v="10718"/>
        <n v="10968"/>
        <n v="11018"/>
        <n v="11046"/>
        <n v="10291"/>
        <n v="10383"/>
        <n v="10391"/>
        <n v="10394"/>
        <n v="10462"/>
        <n v="10508"/>
        <n v="10539"/>
        <n v="10601"/>
        <n v="10613"/>
        <n v="10737"/>
        <n v="10746"/>
        <n v="10799"/>
        <n v="10810"/>
        <n v="10832"/>
        <n v="10837"/>
        <n v="10894"/>
        <n v="10898"/>
        <n v="10903"/>
        <n v="10931"/>
        <n v="10938"/>
        <n v="10943"/>
        <n v="10945"/>
        <n v="10983"/>
        <n v="11002"/>
        <n v="11036"/>
        <n v="11059"/>
        <n v="10249"/>
        <n v="10333"/>
        <n v="10375"/>
        <n v="10409"/>
        <n v="10412"/>
        <n v="10427"/>
        <n v="10474"/>
        <n v="10503"/>
        <n v="10555"/>
        <n v="10571"/>
        <n v="10580"/>
        <n v="10623"/>
        <n v="10625"/>
        <n v="10656"/>
        <n v="10675"/>
        <n v="10733"/>
        <n v="10750"/>
        <n v="10794"/>
        <n v="11078"/>
        <n v="10283"/>
        <n v="10323"/>
        <n v="10500"/>
        <n v="10579"/>
        <n v="10592"/>
        <n v="10657"/>
        <n v="10263"/>
        <n v="10287"/>
        <n v="10310"/>
        <n v="10324"/>
        <n v="10359"/>
        <n v="10403"/>
        <n v="10454"/>
        <n v="10551"/>
        <n v="10554"/>
        <n v="10572"/>
        <n v="10605"/>
        <n v="10653"/>
        <n v="10671"/>
        <n v="10673"/>
        <n v="10680"/>
        <n v="10706"/>
        <n v="10730"/>
        <n v="10738"/>
        <n v="10779"/>
        <n v="10795"/>
        <n v="10855"/>
        <n v="10877"/>
        <n v="10916"/>
        <n v="10919"/>
        <n v="10932"/>
        <n v="10954"/>
        <n v="10984"/>
        <n v="10985"/>
        <n v="11066"/>
        <n v="11074"/>
        <n v="10265"/>
        <n v="10279"/>
        <n v="10302"/>
        <n v="10319"/>
        <n v="10338"/>
        <n v="10346"/>
        <n v="10415"/>
        <n v="10430"/>
        <n v="10431"/>
        <n v="10444"/>
        <n v="10523"/>
        <n v="10530"/>
        <n v="10550"/>
        <n v="10564"/>
        <n v="10573"/>
        <n v="10686"/>
        <n v="10696"/>
        <n v="10727"/>
        <n v="10773"/>
        <n v="10801"/>
        <n v="10861"/>
        <n v="10890"/>
        <n v="10915"/>
        <n v="10922"/>
        <n v="10972"/>
        <n v="11064"/>
        <n v="10293"/>
        <n v="10305"/>
        <n v="10332"/>
        <n v="10340"/>
        <n v="10470"/>
        <n v="10516"/>
        <n v="10588"/>
        <n v="10639"/>
        <n v="10644"/>
        <n v="10645"/>
        <n v="10719"/>
        <n v="10745"/>
        <n v="10756"/>
        <n v="10789"/>
        <n v="10853"/>
        <n v="10964"/>
        <n v="11026"/>
        <n v="11053"/>
        <n v="10281"/>
        <n v="10299"/>
        <n v="10329"/>
        <n v="10414"/>
        <n v="10416"/>
        <n v="10421"/>
        <n v="10438"/>
        <n v="10446"/>
        <n v="10447"/>
        <n v="10463"/>
        <n v="10487"/>
        <n v="10621"/>
        <n v="10647"/>
        <n v="10651"/>
        <n v="10681"/>
        <n v="10697"/>
        <n v="10710"/>
        <n v="10711"/>
        <n v="10788"/>
        <n v="10803"/>
        <n v="10811"/>
        <n v="10831"/>
        <n v="10875"/>
        <n v="10910"/>
        <n v="10967"/>
        <n v="11012"/>
        <n v="11022"/>
        <n v="10252"/>
        <n v="10272"/>
        <n v="10292"/>
        <n v="10372"/>
        <n v="10384"/>
        <n v="10514"/>
        <n v="10593"/>
        <n v="10660"/>
        <n v="10828"/>
        <n v="10878"/>
        <n v="10927"/>
        <n v="10953"/>
        <n v="10259"/>
        <n v="10261"/>
        <n v="10368"/>
        <n v="10397"/>
        <n v="10456"/>
        <n v="10461"/>
        <n v="10484"/>
        <n v="10513"/>
        <n v="10619"/>
        <n v="10642"/>
        <n v="10658"/>
        <n v="10716"/>
        <n v="10717"/>
        <n v="10731"/>
        <n v="10763"/>
        <n v="10873"/>
        <n v="10884"/>
        <n v="10929"/>
        <n v="10930"/>
        <n v="10956"/>
        <n v="10990"/>
        <n v="11034"/>
        <n v="11040"/>
        <n v="11058"/>
        <n v="10251"/>
        <n v="10603"/>
        <n v="10648"/>
        <n v="10768"/>
        <n v="10836"/>
        <n v="10844"/>
        <n v="10337"/>
        <n v="10396"/>
        <n v="10402"/>
        <n v="10495"/>
        <n v="10670"/>
        <n v="10674"/>
        <n v="10748"/>
        <n v="10845"/>
        <n v="10880"/>
        <n v="11013"/>
        <n v="10254"/>
        <n v="10275"/>
        <n v="10280"/>
        <n v="10352"/>
        <n v="10355"/>
        <n v="10358"/>
        <n v="10386"/>
        <n v="10387"/>
        <n v="10465"/>
        <n v="10467"/>
        <n v="10472"/>
        <n v="10498"/>
        <n v="10512"/>
        <n v="10518"/>
        <n v="10520"/>
        <n v="10541"/>
        <n v="10565"/>
        <n v="10597"/>
        <n v="10620"/>
        <n v="10859"/>
        <n v="10883"/>
        <n v="10895"/>
        <n v="10960"/>
        <n v="10998"/>
        <n v="11009"/>
        <n v="11027"/>
        <n v="11051"/>
        <n v="11055"/>
        <n v="10347"/>
        <n v="10362"/>
        <n v="10492"/>
        <n v="10506"/>
        <n v="10760"/>
        <n v="10761"/>
        <n v="10840"/>
        <n v="10850"/>
        <n v="10887"/>
        <n v="10330"/>
        <n v="10404"/>
        <n v="10422"/>
        <n v="10432"/>
        <n v="10448"/>
        <n v="10458"/>
        <n v="10587"/>
        <n v="10677"/>
        <n v="10723"/>
        <n v="10751"/>
        <n v="10758"/>
        <n v="10796"/>
        <n v="10817"/>
        <n v="10825"/>
        <n v="10868"/>
        <n v="10973"/>
        <n v="11004"/>
        <n v="11024"/>
        <n v="10257"/>
        <n v="10284"/>
        <n v="10441"/>
        <n v="10598"/>
        <n v="11080"/>
        <n v="10277"/>
        <n v="10312"/>
        <n v="10360"/>
        <n v="10377"/>
        <n v="10452"/>
        <n v="10499"/>
        <n v="10509"/>
        <n v="10544"/>
        <n v="10624"/>
        <n v="10643"/>
        <n v="10649"/>
        <n v="10740"/>
        <n v="10937"/>
        <n v="10976"/>
        <n v="11008"/>
        <n v="11039"/>
        <n v="11068"/>
        <n v="10268"/>
        <n v="10369"/>
        <n v="10400"/>
        <n v="10510"/>
        <n v="10583"/>
        <n v="10629"/>
        <n v="10666"/>
        <n v="10772"/>
        <n v="10791"/>
        <n v="10834"/>
        <n v="10897"/>
        <n v="10971"/>
        <n v="10993"/>
        <n v="10282"/>
        <n v="10306"/>
        <n v="10380"/>
        <n v="10401"/>
        <n v="10468"/>
        <n v="10532"/>
        <n v="10534"/>
        <n v="10560"/>
        <n v="10650"/>
        <n v="10652"/>
        <n v="10728"/>
        <n v="10802"/>
        <n v="10891"/>
        <n v="10917"/>
        <n v="10957"/>
        <n v="11015"/>
        <n v="11065"/>
        <n v="10253"/>
        <n v="10356"/>
        <n v="10363"/>
        <n v="10374"/>
        <n v="10376"/>
        <n v="10390"/>
        <n v="10423"/>
        <n v="10475"/>
        <n v="10496"/>
        <n v="10537"/>
        <n v="10549"/>
        <n v="10567"/>
        <n v="10569"/>
        <n v="10584"/>
        <n v="10659"/>
        <n v="10668"/>
        <n v="10705"/>
        <n v="10747"/>
        <n v="10774"/>
        <n v="10776"/>
        <n v="10782"/>
        <n v="10783"/>
        <n v="10812"/>
        <n v="10826"/>
        <n v="10941"/>
        <n v="11016"/>
        <n v="10314"/>
        <n v="10547"/>
        <n v="10759"/>
        <n v="10818"/>
        <n v="10997"/>
        <n v="10269"/>
        <n v="10271"/>
        <n v="10341"/>
        <n v="10410"/>
        <n v="10473"/>
        <n v="10562"/>
        <n v="10574"/>
        <n v="10682"/>
        <n v="10815"/>
        <n v="10951"/>
        <n v="11045"/>
        <n v="11054"/>
        <n v="10315"/>
        <n v="10367"/>
        <n v="10483"/>
        <n v="10548"/>
        <n v="10757"/>
        <n v="10805"/>
        <n v="11063"/>
        <n v="10286"/>
        <n v="10321"/>
        <n v="10398"/>
        <n v="10424"/>
        <n v="10521"/>
        <n v="10578"/>
        <n v="10589"/>
        <n v="10595"/>
        <n v="10720"/>
        <n v="10821"/>
        <n v="10864"/>
        <n v="10870"/>
        <n v="10921"/>
        <n v="10270"/>
        <n v="10313"/>
        <n v="10371"/>
        <n v="10525"/>
        <n v="10563"/>
        <n v="10610"/>
        <n v="10669"/>
        <n v="10739"/>
        <n v="10784"/>
        <n v="10925"/>
        <n v="10936"/>
        <n v="11032"/>
        <n v="10408"/>
        <n v="10966"/>
        <n v="10351"/>
        <n v="10417"/>
        <n v="10479"/>
        <n v="10616"/>
        <n v="10672"/>
        <n v="10816"/>
        <n v="10865"/>
        <n v="10981"/>
        <n v="10297"/>
        <n v="10361"/>
        <n v="10445"/>
        <n v="10455"/>
        <n v="10577"/>
        <n v="10661"/>
        <n v="10762"/>
        <n v="10899"/>
        <n v="10977"/>
        <n v="11069"/>
        <n v="10267"/>
        <n v="10301"/>
        <n v="10303"/>
        <n v="10482"/>
        <n v="10663"/>
        <n v="10684"/>
        <n v="10744"/>
        <n v="10754"/>
        <n v="10807"/>
        <n v="10879"/>
        <n v="11038"/>
        <n v="10250"/>
        <n v="10260"/>
        <n v="10316"/>
        <n v="10318"/>
        <n v="10379"/>
        <n v="10411"/>
        <n v="10559"/>
        <n v="10655"/>
        <n v="10725"/>
        <n v="10769"/>
        <n v="10778"/>
        <n v="10793"/>
        <n v="10814"/>
        <n v="10824"/>
        <n v="10901"/>
        <n v="10999"/>
        <n v="11014"/>
        <n v="11067"/>
        <n v="10311"/>
        <n v="10767"/>
        <n v="10777"/>
        <n v="10882"/>
        <n v="10923"/>
        <n v="10996"/>
        <n v="10507"/>
        <n v="10819"/>
        <n v="11052"/>
        <n v="10278"/>
        <n v="10491"/>
        <n v="10561"/>
        <n v="10721"/>
        <n v="11042"/>
        <n v="10388"/>
        <n v="10502"/>
        <n v="10638"/>
        <n v="10753"/>
        <n v="10896"/>
        <n v="10395"/>
        <n v="10428"/>
        <n v="10436"/>
        <n v="10743"/>
        <n v="10876"/>
        <n v="10969"/>
        <n v="11019"/>
        <n v="10480"/>
        <n v="10558"/>
        <n v="10585"/>
        <n v="10699"/>
        <n v="10755"/>
        <n v="10928"/>
        <n v="10453"/>
        <n v="10604"/>
        <n v="11079"/>
        <n v="11081"/>
        <n v="10304"/>
        <n v="10481"/>
        <n v="10942"/>
        <n v="10350"/>
        <n v="10429"/>
        <n v="10920"/>
        <n v="10948"/>
        <n v="10665"/>
        <n v="10843"/>
        <n v="10860"/>
        <n v="10965"/>
        <n v="10995"/>
        <n v="10322"/>
        <n v="10334"/>
        <n v="10517"/>
        <n v="10586"/>
        <n v="10594"/>
        <n v="10683"/>
        <n v="10809"/>
        <n v="10961"/>
        <n v="10970"/>
        <n v="10256"/>
        <n v="10437"/>
        <n v="10626"/>
        <n v="10712"/>
        <n v="10867"/>
        <n v="10933"/>
        <n v="11033"/>
        <n v="11062"/>
        <n v="10288"/>
        <n v="10331"/>
        <n v="10349"/>
        <n v="10501"/>
        <n v="10600"/>
        <n v="10781"/>
        <n v="10425"/>
        <n v="10451"/>
        <n v="10476"/>
        <n v="10529"/>
        <n v="10615"/>
        <n v="10630"/>
        <n v="10707"/>
        <n v="10872"/>
        <n v="10902"/>
        <n v="11028"/>
        <n v="10295"/>
        <n v="10426"/>
        <n v="10433"/>
        <n v="10494"/>
        <n v="10497"/>
        <n v="10596"/>
        <n v="10608"/>
        <n v="10690"/>
        <n v="10749"/>
        <n v="10808"/>
        <n v="10820"/>
        <n v="11029"/>
        <n v="10582"/>
        <n v="10373"/>
        <n v="10839"/>
        <n v="10904"/>
        <n v="11011"/>
        <n v="10328"/>
        <n v="10457"/>
        <n v="10488"/>
        <n v="10490"/>
        <n v="10531"/>
        <n v="10575"/>
        <n v="10617"/>
        <n v="10679"/>
        <n v="10701"/>
        <n v="10835"/>
        <n v="10892"/>
        <n v="10947"/>
        <n v="10994"/>
        <n v="10419"/>
        <n v="10963"/>
        <n v="11060"/>
        <n v="11061"/>
        <n v="10735"/>
        <n v="10906"/>
        <n v="10307"/>
        <n v="10505"/>
        <n v="10599"/>
        <n v="10627"/>
        <n v="10798"/>
        <n v="10822"/>
        <n v="11044"/>
        <n v="10692"/>
        <n v="10974"/>
        <n v="10343"/>
        <n v="10557"/>
        <n v="10366"/>
        <n v="10493"/>
        <n v="10736"/>
        <n v="10765"/>
        <n v="10300"/>
        <n v="10399"/>
        <n v="10460"/>
        <n v="10662"/>
        <n v="11048"/>
        <n v="10308"/>
        <n v="10364"/>
        <n v="10392"/>
        <n v="10552"/>
        <n v="10640"/>
        <n v="10667"/>
        <n v="10538"/>
        <n v="10780"/>
        <n v="10900"/>
        <n v="11037"/>
        <n v="11057"/>
        <n v="10274"/>
        <n v="10320"/>
        <n v="10378"/>
        <n v="10771"/>
        <n v="10914"/>
        <n v="10556"/>
        <n v="10992"/>
        <n v="10881"/>
        <n v="10381"/>
        <n v="10581"/>
        <n v="10631"/>
        <n v="10907"/>
        <n v="10955"/>
        <n v="10959"/>
        <n v="10980"/>
        <n v="10732"/>
        <n v="11050"/>
        <n v="10602"/>
      </sharedItems>
    </cacheField>
    <cacheField name="Refprod" numFmtId="0">
      <sharedItems containsSemiMixedTypes="0" containsString="0" containsNumber="1" containsInteger="1" minValue="1" maxValue="232" count="1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232"/>
      </sharedItems>
    </cacheField>
    <cacheField name="PrixUnit" numFmtId="0">
      <sharedItems containsSemiMixedTypes="0" containsString="0" containsNumber="1" minValue="1.52" maxValue="200.93"/>
    </cacheField>
    <cacheField name="Qte" numFmtId="0">
      <sharedItems containsSemiMixedTypes="0" containsString="0" containsNumber="1" containsInteger="1" minValue="1" maxValue="3"/>
    </cacheField>
    <cacheField name="Remise%" numFmtId="0">
      <sharedItems containsSemiMixedTypes="0" containsString="0" containsNumber="1" minValue="0" maxValue="0.25"/>
    </cacheField>
    <cacheField name="Chiffre d'affaire" numFmtId="165">
      <sharedItems containsSemiMixedTypes="0" containsString="0" containsNumber="1" minValue="1.2160000000000002" maxValue="401.86"/>
    </cacheField>
    <cacheField name="Clients" numFmtId="0">
      <sharedItems count="90">
        <s v="ARBLA"/>
        <s v="ALCLE"/>
        <s v="CHROU"/>
        <s v="PAJAL"/>
        <s v="SORET"/>
        <s v="SYLEJ"/>
        <s v="PABEL"/>
        <s v="CÉDAU"/>
        <s v="VIVAN"/>
        <s v="ANLER"/>
        <s v="CLJAN"/>
        <s v="CHGRA"/>
        <s v="JÉBAZ"/>
        <s v="MABON"/>
        <s v="DELE "/>
        <s v="JEBOR"/>
        <s v="ERSWE"/>
        <s v="JEHOU"/>
        <s v="MOELK"/>
        <s v="RARAB"/>
        <s v="RIDAN"/>
        <s v="NAROU"/>
        <s v="MAEUS"/>
        <s v="YAKAL"/>
        <s v="JELEC"/>
        <s v="GESEF"/>
        <s v="CHGAS"/>
        <s v="FRLAN"/>
        <s v="HALER"/>
        <s v="MIGAL"/>
        <s v="DIDAL"/>
        <s v="ERDUR"/>
        <s v="CHLEC"/>
        <s v="REDAN"/>
        <s v="ERDEB"/>
        <s v="CHNIE"/>
        <s v="CHLAB"/>
        <s v="CHDUD"/>
        <s v="CLHAL"/>
        <s v="OLLHE"/>
        <s v="JAHEN"/>
        <s v="GAANT"/>
        <s v="SEADI"/>
        <s v="NISCH"/>
        <s v="BRLEH"/>
        <s v="SYBEL"/>
        <s v="ZOHED"/>
        <s v="MALAZ"/>
        <s v="CHBES"/>
        <s v="JALES"/>
        <s v="LOHUE"/>
        <s v="FAMAR"/>
        <s v="CEGRO"/>
        <s v="PAMAR"/>
        <s v="BEGAL"/>
        <s v="RIDAB"/>
        <s v="PALEC"/>
        <s v="BEAVI"/>
        <s v="PHFRO"/>
        <s v="CHBON"/>
        <s v="JUBOY"/>
        <s v="DACOU"/>
        <s v="ALDUV"/>
        <s v="JEMAN"/>
        <s v="YATAN"/>
        <s v="SAJOU"/>
        <s v="THLOP"/>
        <s v="DAMIC"/>
        <s v="MAHEN"/>
        <s v="BETIZ"/>
        <s v="SELAU"/>
        <s v="NOBEL"/>
        <s v="ERBEC"/>
        <s v="MAFER"/>
        <s v="PASAU"/>
        <s v="VIGUI"/>
        <s v="CECHA"/>
        <s v="DIGOM"/>
        <s v="PALER"/>
        <s v="JEHER"/>
        <s v="PILED"/>
        <s v="GECAU"/>
        <s v="OLFER"/>
        <s v="LEHOS"/>
        <s v="LODUR"/>
        <s v="ALAUV"/>
        <s v="JELAZ"/>
        <s v="MICOL"/>
        <s v="ROHAM"/>
        <s v="FRMI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hana Kumarakulasingam" refreshedDate="44499.771028009258" createdVersion="7" refreshedVersion="7" minRefreshableVersion="3" recordCount="3033" xr:uid="{0EF07428-E428-4BD5-B9BA-0B25EEA2374B}">
  <cacheSource type="worksheet">
    <worksheetSource ref="A1:G3034" sheet=" Habit' de conso donnéesJUILLET"/>
  </cacheSource>
  <cacheFields count="7">
    <cacheField name="NoTicket" numFmtId="0">
      <sharedItems containsSemiMixedTypes="0" containsString="0" containsNumber="1" containsInteger="1" minValue="21330" maxValue="22384" count="1055">
        <n v="21330"/>
        <n v="21331"/>
        <n v="21332"/>
        <n v="21333"/>
        <n v="21334"/>
        <n v="21335"/>
        <n v="21336"/>
        <n v="21337"/>
        <n v="21338"/>
        <n v="21339"/>
        <n v="21340"/>
        <n v="21341"/>
        <n v="21342"/>
        <n v="21343"/>
        <n v="21344"/>
        <n v="21345"/>
        <n v="21346"/>
        <n v="21347"/>
        <n v="21348"/>
        <n v="21349"/>
        <n v="21350"/>
        <n v="21351"/>
        <n v="21352"/>
        <n v="21353"/>
        <n v="21354"/>
        <n v="21355"/>
        <n v="21356"/>
        <n v="21357"/>
        <n v="21358"/>
        <n v="21359"/>
        <n v="21360"/>
        <n v="21361"/>
        <n v="21362"/>
        <n v="21363"/>
        <n v="21364"/>
        <n v="21365"/>
        <n v="21366"/>
        <n v="21367"/>
        <n v="21368"/>
        <n v="21369"/>
        <n v="21370"/>
        <n v="21371"/>
        <n v="21372"/>
        <n v="21373"/>
        <n v="21374"/>
        <n v="21375"/>
        <n v="21376"/>
        <n v="21377"/>
        <n v="21378"/>
        <n v="21379"/>
        <n v="21380"/>
        <n v="21381"/>
        <n v="21382"/>
        <n v="21383"/>
        <n v="21384"/>
        <n v="21385"/>
        <n v="21386"/>
        <n v="21387"/>
        <n v="21388"/>
        <n v="21389"/>
        <n v="21390"/>
        <n v="21391"/>
        <n v="21392"/>
        <n v="21393"/>
        <n v="21394"/>
        <n v="21395"/>
        <n v="21396"/>
        <n v="21397"/>
        <n v="21398"/>
        <n v="21399"/>
        <n v="21400"/>
        <n v="21401"/>
        <n v="21402"/>
        <n v="21403"/>
        <n v="21404"/>
        <n v="21405"/>
        <n v="21406"/>
        <n v="21407"/>
        <n v="21408"/>
        <n v="21409"/>
        <n v="21410"/>
        <n v="21411"/>
        <n v="21412"/>
        <n v="21413"/>
        <n v="21414"/>
        <n v="21415"/>
        <n v="21416"/>
        <n v="21417"/>
        <n v="21418"/>
        <n v="21419"/>
        <n v="21420"/>
        <n v="21421"/>
        <n v="21422"/>
        <n v="21423"/>
        <n v="21424"/>
        <n v="21425"/>
        <n v="21426"/>
        <n v="21427"/>
        <n v="21428"/>
        <n v="21429"/>
        <n v="21430"/>
        <n v="21431"/>
        <n v="21432"/>
        <n v="21433"/>
        <n v="21434"/>
        <n v="21435"/>
        <n v="21436"/>
        <n v="21437"/>
        <n v="21438"/>
        <n v="21439"/>
        <n v="21440"/>
        <n v="21441"/>
        <n v="21442"/>
        <n v="21443"/>
        <n v="21444"/>
        <n v="21445"/>
        <n v="21446"/>
        <n v="21447"/>
        <n v="21448"/>
        <n v="21449"/>
        <n v="21450"/>
        <n v="21451"/>
        <n v="21452"/>
        <n v="21453"/>
        <n v="21454"/>
        <n v="21455"/>
        <n v="21456"/>
        <n v="21457"/>
        <n v="21458"/>
        <n v="21459"/>
        <n v="21460"/>
        <n v="21461"/>
        <n v="21462"/>
        <n v="21463"/>
        <n v="21464"/>
        <n v="21465"/>
        <n v="21466"/>
        <n v="21467"/>
        <n v="21468"/>
        <n v="21469"/>
        <n v="21470"/>
        <n v="21471"/>
        <n v="21472"/>
        <n v="21473"/>
        <n v="21474"/>
        <n v="21475"/>
        <n v="21476"/>
        <n v="21477"/>
        <n v="21478"/>
        <n v="21479"/>
        <n v="21480"/>
        <n v="21481"/>
        <n v="21482"/>
        <n v="21483"/>
        <n v="21484"/>
        <n v="21485"/>
        <n v="21486"/>
        <n v="21487"/>
        <n v="21488"/>
        <n v="21489"/>
        <n v="21490"/>
        <n v="21491"/>
        <n v="21492"/>
        <n v="21493"/>
        <n v="21494"/>
        <n v="21495"/>
        <n v="21496"/>
        <n v="21497"/>
        <n v="21498"/>
        <n v="21499"/>
        <n v="21500"/>
        <n v="21501"/>
        <n v="21502"/>
        <n v="21503"/>
        <n v="21504"/>
        <n v="21505"/>
        <n v="21506"/>
        <n v="21507"/>
        <n v="21508"/>
        <n v="21509"/>
        <n v="21510"/>
        <n v="21511"/>
        <n v="21512"/>
        <n v="21513"/>
        <n v="21514"/>
        <n v="21515"/>
        <n v="21516"/>
        <n v="21517"/>
        <n v="21518"/>
        <n v="21519"/>
        <n v="21520"/>
        <n v="21521"/>
        <n v="21522"/>
        <n v="21523"/>
        <n v="21524"/>
        <n v="21525"/>
        <n v="21526"/>
        <n v="21527"/>
        <n v="21528"/>
        <n v="21529"/>
        <n v="21530"/>
        <n v="21531"/>
        <n v="21532"/>
        <n v="21533"/>
        <n v="21534"/>
        <n v="21535"/>
        <n v="21536"/>
        <n v="21537"/>
        <n v="21538"/>
        <n v="21539"/>
        <n v="21540"/>
        <n v="21541"/>
        <n v="21542"/>
        <n v="21543"/>
        <n v="21544"/>
        <n v="21545"/>
        <n v="21546"/>
        <n v="21547"/>
        <n v="21548"/>
        <n v="21549"/>
        <n v="21550"/>
        <n v="21551"/>
        <n v="21552"/>
        <n v="21553"/>
        <n v="21554"/>
        <n v="21555"/>
        <n v="21556"/>
        <n v="21557"/>
        <n v="21558"/>
        <n v="21559"/>
        <n v="21560"/>
        <n v="21561"/>
        <n v="21562"/>
        <n v="21563"/>
        <n v="21564"/>
        <n v="21565"/>
        <n v="21566"/>
        <n v="21567"/>
        <n v="21568"/>
        <n v="21569"/>
        <n v="21570"/>
        <n v="21571"/>
        <n v="21572"/>
        <n v="21573"/>
        <n v="21574"/>
        <n v="21575"/>
        <n v="21576"/>
        <n v="21577"/>
        <n v="21578"/>
        <n v="21579"/>
        <n v="21580"/>
        <n v="21581"/>
        <n v="21582"/>
        <n v="21583"/>
        <n v="21584"/>
        <n v="21585"/>
        <n v="21586"/>
        <n v="21587"/>
        <n v="21588"/>
        <n v="21589"/>
        <n v="21590"/>
        <n v="21591"/>
        <n v="21592"/>
        <n v="21593"/>
        <n v="21594"/>
        <n v="21595"/>
        <n v="21596"/>
        <n v="21597"/>
        <n v="21598"/>
        <n v="21599"/>
        <n v="21600"/>
        <n v="21601"/>
        <n v="21602"/>
        <n v="21603"/>
        <n v="21604"/>
        <n v="21605"/>
        <n v="21606"/>
        <n v="21607"/>
        <n v="21608"/>
        <n v="21609"/>
        <n v="21610"/>
        <n v="21611"/>
        <n v="21612"/>
        <n v="21613"/>
        <n v="21614"/>
        <n v="21615"/>
        <n v="21616"/>
        <n v="21617"/>
        <n v="21618"/>
        <n v="21619"/>
        <n v="21620"/>
        <n v="21621"/>
        <n v="21622"/>
        <n v="21623"/>
        <n v="21624"/>
        <n v="21625"/>
        <n v="21626"/>
        <n v="21627"/>
        <n v="21628"/>
        <n v="21629"/>
        <n v="21630"/>
        <n v="21631"/>
        <n v="21632"/>
        <n v="21633"/>
        <n v="21634"/>
        <n v="21635"/>
        <n v="21636"/>
        <n v="21637"/>
        <n v="21638"/>
        <n v="21639"/>
        <n v="21640"/>
        <n v="21641"/>
        <n v="21642"/>
        <n v="21643"/>
        <n v="21644"/>
        <n v="21645"/>
        <n v="21646"/>
        <n v="21647"/>
        <n v="21648"/>
        <n v="21649"/>
        <n v="21650"/>
        <n v="21651"/>
        <n v="21652"/>
        <n v="21653"/>
        <n v="21654"/>
        <n v="21655"/>
        <n v="21656"/>
        <n v="21657"/>
        <n v="21658"/>
        <n v="21659"/>
        <n v="21660"/>
        <n v="21661"/>
        <n v="21662"/>
        <n v="21663"/>
        <n v="21664"/>
        <n v="21665"/>
        <n v="21666"/>
        <n v="21667"/>
        <n v="21668"/>
        <n v="21669"/>
        <n v="21670"/>
        <n v="21671"/>
        <n v="21672"/>
        <n v="21673"/>
        <n v="21674"/>
        <n v="21675"/>
        <n v="21676"/>
        <n v="21677"/>
        <n v="21678"/>
        <n v="21679"/>
        <n v="21680"/>
        <n v="21681"/>
        <n v="21682"/>
        <n v="21683"/>
        <n v="21684"/>
        <n v="21685"/>
        <n v="21686"/>
        <n v="21687"/>
        <n v="21688"/>
        <n v="21689"/>
        <n v="21690"/>
        <n v="21691"/>
        <n v="21692"/>
        <n v="21693"/>
        <n v="21694"/>
        <n v="21695"/>
        <n v="21696"/>
        <n v="21697"/>
        <n v="21698"/>
        <n v="21699"/>
        <n v="21700"/>
        <n v="21701"/>
        <n v="21702"/>
        <n v="21703"/>
        <n v="21704"/>
        <n v="21705"/>
        <n v="21706"/>
        <n v="21707"/>
        <n v="21708"/>
        <n v="21709"/>
        <n v="21710"/>
        <n v="21711"/>
        <n v="21712"/>
        <n v="21713"/>
        <n v="21714"/>
        <n v="21715"/>
        <n v="21716"/>
        <n v="21717"/>
        <n v="21718"/>
        <n v="21719"/>
        <n v="21720"/>
        <n v="21721"/>
        <n v="21722"/>
        <n v="21723"/>
        <n v="21724"/>
        <n v="21725"/>
        <n v="21726"/>
        <n v="21727"/>
        <n v="21728"/>
        <n v="21729"/>
        <n v="21730"/>
        <n v="21731"/>
        <n v="21732"/>
        <n v="21733"/>
        <n v="21734"/>
        <n v="21735"/>
        <n v="21736"/>
        <n v="21737"/>
        <n v="21738"/>
        <n v="21739"/>
        <n v="21740"/>
        <n v="21741"/>
        <n v="21742"/>
        <n v="21743"/>
        <n v="21744"/>
        <n v="21745"/>
        <n v="21746"/>
        <n v="21747"/>
        <n v="21748"/>
        <n v="21749"/>
        <n v="21750"/>
        <n v="21751"/>
        <n v="21752"/>
        <n v="21753"/>
        <n v="21754"/>
        <n v="21755"/>
        <n v="21756"/>
        <n v="21757"/>
        <n v="21758"/>
        <n v="21759"/>
        <n v="21760"/>
        <n v="21761"/>
        <n v="21762"/>
        <n v="21763"/>
        <n v="21764"/>
        <n v="21765"/>
        <n v="21766"/>
        <n v="21767"/>
        <n v="21768"/>
        <n v="21769"/>
        <n v="21770"/>
        <n v="21771"/>
        <n v="21772"/>
        <n v="21773"/>
        <n v="21774"/>
        <n v="21775"/>
        <n v="21776"/>
        <n v="21777"/>
        <n v="21778"/>
        <n v="21779"/>
        <n v="21780"/>
        <n v="21781"/>
        <n v="21782"/>
        <n v="21783"/>
        <n v="21784"/>
        <n v="21785"/>
        <n v="21786"/>
        <n v="21787"/>
        <n v="21788"/>
        <n v="21789"/>
        <n v="21790"/>
        <n v="21791"/>
        <n v="21792"/>
        <n v="21793"/>
        <n v="21794"/>
        <n v="21795"/>
        <n v="21796"/>
        <n v="21797"/>
        <n v="21798"/>
        <n v="21799"/>
        <n v="21800"/>
        <n v="21801"/>
        <n v="21802"/>
        <n v="21803"/>
        <n v="21804"/>
        <n v="21805"/>
        <n v="21806"/>
        <n v="21807"/>
        <n v="21808"/>
        <n v="21809"/>
        <n v="21810"/>
        <n v="21811"/>
        <n v="21812"/>
        <n v="21813"/>
        <n v="21814"/>
        <n v="21815"/>
        <n v="21816"/>
        <n v="21817"/>
        <n v="21818"/>
        <n v="21819"/>
        <n v="21820"/>
        <n v="21821"/>
        <n v="21822"/>
        <n v="21823"/>
        <n v="21824"/>
        <n v="21825"/>
        <n v="21826"/>
        <n v="21827"/>
        <n v="21828"/>
        <n v="21829"/>
        <n v="21830"/>
        <n v="21831"/>
        <n v="21832"/>
        <n v="21833"/>
        <n v="21834"/>
        <n v="21835"/>
        <n v="21836"/>
        <n v="21837"/>
        <n v="21838"/>
        <n v="21839"/>
        <n v="21840"/>
        <n v="21841"/>
        <n v="21842"/>
        <n v="21843"/>
        <n v="21844"/>
        <n v="21845"/>
        <n v="21846"/>
        <n v="21847"/>
        <n v="21848"/>
        <n v="21849"/>
        <n v="21850"/>
        <n v="21851"/>
        <n v="21852"/>
        <n v="21853"/>
        <n v="21854"/>
        <n v="21855"/>
        <n v="21856"/>
        <n v="21857"/>
        <n v="21858"/>
        <n v="21859"/>
        <n v="21860"/>
        <n v="21861"/>
        <n v="21862"/>
        <n v="21863"/>
        <n v="21864"/>
        <n v="21865"/>
        <n v="21866"/>
        <n v="21867"/>
        <n v="21868"/>
        <n v="21869"/>
        <n v="21870"/>
        <n v="21871"/>
        <n v="21872"/>
        <n v="21873"/>
        <n v="21874"/>
        <n v="21875"/>
        <n v="21876"/>
        <n v="21877"/>
        <n v="21878"/>
        <n v="21879"/>
        <n v="21880"/>
        <n v="21881"/>
        <n v="21882"/>
        <n v="21883"/>
        <n v="21884"/>
        <n v="21885"/>
        <n v="21886"/>
        <n v="21887"/>
        <n v="21888"/>
        <n v="21889"/>
        <n v="21890"/>
        <n v="21891"/>
        <n v="21892"/>
        <n v="21893"/>
        <n v="21894"/>
        <n v="21895"/>
        <n v="21896"/>
        <n v="21897"/>
        <n v="21898"/>
        <n v="21899"/>
        <n v="21900"/>
        <n v="21901"/>
        <n v="21902"/>
        <n v="21903"/>
        <n v="21904"/>
        <n v="21905"/>
        <n v="21906"/>
        <n v="21907"/>
        <n v="21908"/>
        <n v="21909"/>
        <n v="21910"/>
        <n v="21911"/>
        <n v="21912"/>
        <n v="21913"/>
        <n v="21914"/>
        <n v="21915"/>
        <n v="21916"/>
        <n v="21917"/>
        <n v="21918"/>
        <n v="21919"/>
        <n v="21920"/>
        <n v="21921"/>
        <n v="21922"/>
        <n v="21923"/>
        <n v="21924"/>
        <n v="21925"/>
        <n v="21926"/>
        <n v="21927"/>
        <n v="21928"/>
        <n v="21929"/>
        <n v="21930"/>
        <n v="21931"/>
        <n v="21932"/>
        <n v="21933"/>
        <n v="21934"/>
        <n v="21935"/>
        <n v="21936"/>
        <n v="21937"/>
        <n v="21938"/>
        <n v="21939"/>
        <n v="21940"/>
        <n v="21941"/>
        <n v="21942"/>
        <n v="21943"/>
        <n v="21944"/>
        <n v="21945"/>
        <n v="21946"/>
        <n v="21947"/>
        <n v="21948"/>
        <n v="21949"/>
        <n v="21950"/>
        <n v="21951"/>
        <n v="21952"/>
        <n v="21953"/>
        <n v="21954"/>
        <n v="21955"/>
        <n v="21956"/>
        <n v="21957"/>
        <n v="21958"/>
        <n v="21959"/>
        <n v="21960"/>
        <n v="21961"/>
        <n v="21962"/>
        <n v="21963"/>
        <n v="21964"/>
        <n v="21965"/>
        <n v="21966"/>
        <n v="21967"/>
        <n v="21968"/>
        <n v="21969"/>
        <n v="21970"/>
        <n v="21971"/>
        <n v="21972"/>
        <n v="21973"/>
        <n v="21974"/>
        <n v="21975"/>
        <n v="21976"/>
        <n v="21977"/>
        <n v="21978"/>
        <n v="21979"/>
        <n v="21980"/>
        <n v="21981"/>
        <n v="21982"/>
        <n v="21983"/>
        <n v="21984"/>
        <n v="21985"/>
        <n v="21986"/>
        <n v="21987"/>
        <n v="21988"/>
        <n v="21989"/>
        <n v="21990"/>
        <n v="21991"/>
        <n v="21992"/>
        <n v="21993"/>
        <n v="21994"/>
        <n v="21995"/>
        <n v="21996"/>
        <n v="21997"/>
        <n v="21998"/>
        <n v="21999"/>
        <n v="22000"/>
        <n v="22001"/>
        <n v="22002"/>
        <n v="22003"/>
        <n v="22004"/>
        <n v="22005"/>
        <n v="22006"/>
        <n v="22007"/>
        <n v="22008"/>
        <n v="22009"/>
        <n v="22010"/>
        <n v="22011"/>
        <n v="22012"/>
        <n v="22013"/>
        <n v="22014"/>
        <n v="22015"/>
        <n v="22016"/>
        <n v="22017"/>
        <n v="22018"/>
        <n v="22019"/>
        <n v="22020"/>
        <n v="22021"/>
        <n v="22022"/>
        <n v="22023"/>
        <n v="22024"/>
        <n v="22025"/>
        <n v="22026"/>
        <n v="22027"/>
        <n v="22028"/>
        <n v="22029"/>
        <n v="22030"/>
        <n v="22031"/>
        <n v="22032"/>
        <n v="22033"/>
        <n v="22034"/>
        <n v="22035"/>
        <n v="22036"/>
        <n v="22037"/>
        <n v="22038"/>
        <n v="22039"/>
        <n v="22040"/>
        <n v="22041"/>
        <n v="22042"/>
        <n v="22043"/>
        <n v="22044"/>
        <n v="22045"/>
        <n v="22046"/>
        <n v="22047"/>
        <n v="22048"/>
        <n v="22049"/>
        <n v="22050"/>
        <n v="22051"/>
        <n v="22052"/>
        <n v="22053"/>
        <n v="22054"/>
        <n v="22055"/>
        <n v="22056"/>
        <n v="22057"/>
        <n v="22058"/>
        <n v="22059"/>
        <n v="22060"/>
        <n v="22061"/>
        <n v="22062"/>
        <n v="22063"/>
        <n v="22064"/>
        <n v="22065"/>
        <n v="22066"/>
        <n v="22067"/>
        <n v="22068"/>
        <n v="22069"/>
        <n v="22070"/>
        <n v="22071"/>
        <n v="22072"/>
        <n v="22073"/>
        <n v="22074"/>
        <n v="22075"/>
        <n v="22076"/>
        <n v="22077"/>
        <n v="22078"/>
        <n v="22079"/>
        <n v="22080"/>
        <n v="22081"/>
        <n v="22082"/>
        <n v="22083"/>
        <n v="22084"/>
        <n v="22085"/>
        <n v="22086"/>
        <n v="22087"/>
        <n v="22088"/>
        <n v="22089"/>
        <n v="22090"/>
        <n v="22091"/>
        <n v="22092"/>
        <n v="22093"/>
        <n v="22094"/>
        <n v="22095"/>
        <n v="22096"/>
        <n v="22097"/>
        <n v="22098"/>
        <n v="22099"/>
        <n v="22100"/>
        <n v="22101"/>
        <n v="22102"/>
        <n v="22103"/>
        <n v="22104"/>
        <n v="22105"/>
        <n v="22106"/>
        <n v="22107"/>
        <n v="22108"/>
        <n v="22109"/>
        <n v="22110"/>
        <n v="22111"/>
        <n v="22112"/>
        <n v="22113"/>
        <n v="22114"/>
        <n v="22115"/>
        <n v="22116"/>
        <n v="22117"/>
        <n v="22118"/>
        <n v="22119"/>
        <n v="22120"/>
        <n v="22121"/>
        <n v="22122"/>
        <n v="22123"/>
        <n v="22124"/>
        <n v="22125"/>
        <n v="22126"/>
        <n v="22127"/>
        <n v="22128"/>
        <n v="22129"/>
        <n v="22130"/>
        <n v="22131"/>
        <n v="22132"/>
        <n v="22133"/>
        <n v="22134"/>
        <n v="22135"/>
        <n v="22136"/>
        <n v="22137"/>
        <n v="22138"/>
        <n v="22139"/>
        <n v="22140"/>
        <n v="22141"/>
        <n v="22142"/>
        <n v="22143"/>
        <n v="22144"/>
        <n v="22145"/>
        <n v="22146"/>
        <n v="22147"/>
        <n v="22148"/>
        <n v="22149"/>
        <n v="22150"/>
        <n v="22151"/>
        <n v="22152"/>
        <n v="22153"/>
        <n v="22154"/>
        <n v="22155"/>
        <n v="22156"/>
        <n v="22157"/>
        <n v="22158"/>
        <n v="22159"/>
        <n v="22160"/>
        <n v="22161"/>
        <n v="22162"/>
        <n v="22163"/>
        <n v="22164"/>
        <n v="22165"/>
        <n v="22166"/>
        <n v="22167"/>
        <n v="22168"/>
        <n v="22169"/>
        <n v="22170"/>
        <n v="22171"/>
        <n v="22172"/>
        <n v="22173"/>
        <n v="22174"/>
        <n v="22175"/>
        <n v="22176"/>
        <n v="22177"/>
        <n v="22178"/>
        <n v="22179"/>
        <n v="22180"/>
        <n v="22181"/>
        <n v="22182"/>
        <n v="22183"/>
        <n v="22184"/>
        <n v="22185"/>
        <n v="22186"/>
        <n v="22187"/>
        <n v="22188"/>
        <n v="22189"/>
        <n v="22190"/>
        <n v="22191"/>
        <n v="22192"/>
        <n v="22193"/>
        <n v="22194"/>
        <n v="22195"/>
        <n v="22196"/>
        <n v="22197"/>
        <n v="22198"/>
        <n v="22199"/>
        <n v="22200"/>
        <n v="22201"/>
        <n v="22202"/>
        <n v="22203"/>
        <n v="22204"/>
        <n v="22205"/>
        <n v="22206"/>
        <n v="22207"/>
        <n v="22208"/>
        <n v="22209"/>
        <n v="22210"/>
        <n v="22211"/>
        <n v="22212"/>
        <n v="22213"/>
        <n v="22214"/>
        <n v="22215"/>
        <n v="22216"/>
        <n v="22217"/>
        <n v="22218"/>
        <n v="22219"/>
        <n v="22220"/>
        <n v="22221"/>
        <n v="22222"/>
        <n v="22223"/>
        <n v="22224"/>
        <n v="22225"/>
        <n v="22226"/>
        <n v="22227"/>
        <n v="22228"/>
        <n v="22229"/>
        <n v="22230"/>
        <n v="22231"/>
        <n v="22232"/>
        <n v="22233"/>
        <n v="22234"/>
        <n v="22235"/>
        <n v="22236"/>
        <n v="22237"/>
        <n v="22238"/>
        <n v="22239"/>
        <n v="22240"/>
        <n v="22241"/>
        <n v="22242"/>
        <n v="22243"/>
        <n v="22244"/>
        <n v="22245"/>
        <n v="22246"/>
        <n v="22247"/>
        <n v="22248"/>
        <n v="22249"/>
        <n v="22250"/>
        <n v="22251"/>
        <n v="22252"/>
        <n v="22253"/>
        <n v="22254"/>
        <n v="22255"/>
        <n v="22256"/>
        <n v="22257"/>
        <n v="22258"/>
        <n v="22259"/>
        <n v="22260"/>
        <n v="22261"/>
        <n v="22262"/>
        <n v="22263"/>
        <n v="22264"/>
        <n v="22265"/>
        <n v="22266"/>
        <n v="22267"/>
        <n v="22268"/>
        <n v="22269"/>
        <n v="22270"/>
        <n v="22271"/>
        <n v="22272"/>
        <n v="22273"/>
        <n v="22274"/>
        <n v="22275"/>
        <n v="22276"/>
        <n v="22277"/>
        <n v="22278"/>
        <n v="22279"/>
        <n v="22280"/>
        <n v="22281"/>
        <n v="22282"/>
        <n v="22283"/>
        <n v="22284"/>
        <n v="22285"/>
        <n v="22286"/>
        <n v="22287"/>
        <n v="22288"/>
        <n v="22289"/>
        <n v="22290"/>
        <n v="22291"/>
        <n v="22292"/>
        <n v="22293"/>
        <n v="22294"/>
        <n v="22295"/>
        <n v="22296"/>
        <n v="22297"/>
        <n v="22298"/>
        <n v="22299"/>
        <n v="22300"/>
        <n v="22301"/>
        <n v="22302"/>
        <n v="22303"/>
        <n v="22304"/>
        <n v="22305"/>
        <n v="22306"/>
        <n v="22307"/>
        <n v="22308"/>
        <n v="22309"/>
        <n v="22310"/>
        <n v="22311"/>
        <n v="22312"/>
        <n v="22313"/>
        <n v="22314"/>
        <n v="22315"/>
        <n v="22316"/>
        <n v="22317"/>
        <n v="22318"/>
        <n v="22319"/>
        <n v="22320"/>
        <n v="22321"/>
        <n v="22322"/>
        <n v="22323"/>
        <n v="22324"/>
        <n v="22325"/>
        <n v="22326"/>
        <n v="22327"/>
        <n v="22328"/>
        <n v="22329"/>
        <n v="22330"/>
        <n v="22331"/>
        <n v="22332"/>
        <n v="22333"/>
        <n v="22334"/>
        <n v="22335"/>
        <n v="22336"/>
        <n v="22337"/>
        <n v="22338"/>
        <n v="22339"/>
        <n v="22340"/>
        <n v="22341"/>
        <n v="22342"/>
        <n v="22343"/>
        <n v="22344"/>
        <n v="22345"/>
        <n v="22346"/>
        <n v="22347"/>
        <n v="22348"/>
        <n v="22349"/>
        <n v="22350"/>
        <n v="22351"/>
        <n v="22352"/>
        <n v="22353"/>
        <n v="22354"/>
        <n v="22355"/>
        <n v="22356"/>
        <n v="22357"/>
        <n v="22358"/>
        <n v="22359"/>
        <n v="22360"/>
        <n v="22361"/>
        <n v="22362"/>
        <n v="22363"/>
        <n v="22364"/>
        <n v="22365"/>
        <n v="22366"/>
        <n v="22367"/>
        <n v="22368"/>
        <n v="22369"/>
        <n v="22370"/>
        <n v="22371"/>
        <n v="22372"/>
        <n v="22373"/>
        <n v="22374"/>
        <n v="22375"/>
        <n v="22376"/>
        <n v="22377"/>
        <n v="22378"/>
        <n v="22379"/>
        <n v="22380"/>
        <n v="22381"/>
        <n v="22382"/>
        <n v="22383"/>
        <n v="22384"/>
      </sharedItems>
    </cacheField>
    <cacheField name="Refprod" numFmtId="0">
      <sharedItems containsSemiMixedTypes="0" containsString="0" containsNumber="1" containsInteger="1" minValue="1" maxValue="3075" count="119">
        <n v="11"/>
        <n v="42"/>
        <n v="72"/>
        <n v="120"/>
        <n v="121"/>
        <n v="122"/>
        <n v="124"/>
        <n v="125"/>
        <n v="127"/>
        <n v="128"/>
        <n v="129"/>
        <n v="131"/>
        <n v="132"/>
        <n v="133"/>
        <n v="134"/>
        <n v="135"/>
        <n v="136"/>
        <n v="137"/>
        <n v="138"/>
        <n v="139"/>
        <n v="140"/>
        <n v="141"/>
        <n v="142"/>
        <n v="14"/>
        <n v="51"/>
        <n v="41"/>
        <n v="65"/>
        <n v="22"/>
        <n v="57"/>
        <n v="20"/>
        <n v="33"/>
        <n v="60"/>
        <n v="31"/>
        <n v="39"/>
        <n v="49"/>
        <n v="24"/>
        <n v="55"/>
        <n v="74"/>
        <n v="2"/>
        <n v="16"/>
        <n v="36"/>
        <n v="59"/>
        <n v="53"/>
        <n v="77"/>
        <n v="27"/>
        <n v="5"/>
        <n v="32"/>
        <n v="21"/>
        <n v="37"/>
        <n v="62"/>
        <n v="70"/>
        <n v="35"/>
        <n v="7"/>
        <n v="56"/>
        <n v="30"/>
        <n v="17"/>
        <n v="12"/>
        <n v="40"/>
        <n v="76"/>
        <n v="29"/>
        <n v="43"/>
        <n v="10"/>
        <n v="71"/>
        <n v="13"/>
        <n v="28"/>
        <n v="44"/>
        <n v="63"/>
        <n v="73"/>
        <n v="75"/>
        <n v="78"/>
        <n v="19"/>
        <n v="15"/>
        <n v="48"/>
        <n v="1448"/>
        <n v="2650"/>
        <n v="1"/>
        <n v="34"/>
        <n v="46"/>
        <n v="54"/>
        <n v="761"/>
        <n v="1495"/>
        <n v="3"/>
        <n v="64"/>
        <n v="18"/>
        <n v="69"/>
        <n v="66"/>
        <n v="68"/>
        <n v="4"/>
        <n v="6"/>
        <n v="58"/>
        <n v="52"/>
        <n v="25"/>
        <n v="38"/>
        <n v="26"/>
        <n v="47"/>
        <n v="23"/>
        <n v="8"/>
        <n v="50"/>
        <n v="45"/>
        <n v="61"/>
        <n v="9"/>
        <n v="67"/>
        <n v="598"/>
        <n v="82"/>
        <n v="315"/>
        <n v="3039"/>
        <n v="420"/>
        <n v="2242"/>
        <n v="92"/>
        <n v="93"/>
        <n v="635"/>
        <n v="726"/>
        <n v="2967"/>
        <n v="3031"/>
        <n v="362"/>
        <n v="654"/>
        <n v="1181"/>
        <n v="2944"/>
        <n v="3075"/>
      </sharedItems>
    </cacheField>
    <cacheField name="PrixUnit" numFmtId="0">
      <sharedItems containsSemiMixedTypes="0" containsString="0" containsNumber="1" minValue="0" maxValue="200.93"/>
    </cacheField>
    <cacheField name="Qte" numFmtId="0">
      <sharedItems containsSemiMixedTypes="0" containsString="0" containsNumber="1" containsInteger="1" minValue="1" maxValue="5"/>
    </cacheField>
    <cacheField name="Remise%" numFmtId="0">
      <sharedItems containsSemiMixedTypes="0" containsString="0" containsNumber="1" minValue="0" maxValue="0.25"/>
    </cacheField>
    <cacheField name="Chiffre d'affaire" numFmtId="44">
      <sharedItems containsSemiMixedTypes="0" containsString="0" containsNumber="1" minValue="0" maxValue="803.72"/>
    </cacheField>
    <cacheField name="Clients" numFmtId="0">
      <sharedItems count="90">
        <s v="MAHEN"/>
        <s v="DIGOM"/>
        <s v="DAMIC"/>
        <s v="JAHEN"/>
        <s v="MIGAL"/>
        <s v="SYLEJ"/>
        <s v="ERDUR"/>
        <s v="YAKAL"/>
        <s v="NAROU"/>
        <s v="CHLEC"/>
        <s v="JELAZ"/>
        <s v="OLLHE"/>
        <s v="BEAVI"/>
        <s v="ALCLE"/>
        <s v="REDAN"/>
        <s v="JEBOR"/>
        <s v="CLJAN"/>
        <s v="ERDEB"/>
        <s v="THLOP"/>
        <s v="CHLAB"/>
        <s v="PHFRO"/>
        <s v="ARBLA"/>
        <s v="NISCH"/>
        <s v="CHGRA"/>
        <s v="CECHA"/>
        <s v="JEHOU"/>
        <s v="ANLER"/>
        <s v="LODUR"/>
        <s v="JEMAN"/>
        <s v="CHDUD"/>
        <s v="DACOU"/>
        <s v="SYBEL"/>
        <s v="PAMAR"/>
        <s v="CEGRO"/>
        <s v="ERSWE"/>
        <s v="PAJAL"/>
        <s v="JELEC"/>
        <s v="PILED"/>
        <s v="CHROU"/>
        <s v="MALAZ"/>
        <s v="BEGAL"/>
        <s v="CHBOT"/>
        <s v="GAANT"/>
        <s v="SORET"/>
        <s v="CHBES"/>
        <s v="MOELK"/>
        <s v="JALES"/>
        <s v="LOHUE"/>
        <s v="FAMAR"/>
        <s v="JÉBAZ"/>
        <s v="VIVAN"/>
        <s v="OLFER"/>
        <s v="ALAUV"/>
        <s v="CÉDAU"/>
        <s v="BETIZ"/>
        <s v="CLHAL"/>
        <s v="MAEUS"/>
        <s v="ERBEC"/>
        <s v="DIDAL"/>
        <s v="SEADI"/>
        <s v="SAJOU"/>
        <s v="ZOHED"/>
        <s v="PABEL"/>
        <s v="DELE "/>
        <s v="PASAU"/>
        <s v="ALDUV"/>
        <s v="GESEF"/>
        <s v="RARAB"/>
        <s v="CHBON"/>
        <s v="RIDAB"/>
        <s v="LEHOS"/>
        <s v="BRLEH"/>
        <s v="CHNIE"/>
        <s v="GECAU"/>
        <s v="SELAU"/>
        <s v="VIGUI"/>
        <s v="NOBEL"/>
        <s v="RIDAN"/>
        <s v="MICOL"/>
        <s v="HALER"/>
        <s v="YATAN"/>
        <s v="ROHAM"/>
        <s v="PALER"/>
        <s v="FRLAN"/>
        <s v="CHGAS"/>
        <s v="JEHER"/>
        <s v="MAFER"/>
        <s v="PALEC"/>
        <s v="JUBOY"/>
        <s v="FRMI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hana Kumarakulasingam" refreshedDate="44499.777819328701" createdVersion="7" refreshedVersion="7" minRefreshableVersion="3" recordCount="1609" xr:uid="{3624FF81-43FD-48A2-B971-7414C0447A66}">
  <cacheSource type="worksheet">
    <worksheetSource ref="A1:G1610" sheet=" Habit' de conso données Aout"/>
  </cacheSource>
  <cacheFields count="7">
    <cacheField name="NoTicket" numFmtId="0">
      <sharedItems containsSemiMixedTypes="0" containsString="0" containsNumber="1" containsInteger="1" minValue="22385" maxValue="22905" count="521">
        <n v="22385"/>
        <n v="22386"/>
        <n v="22387"/>
        <n v="22388"/>
        <n v="22389"/>
        <n v="22390"/>
        <n v="22391"/>
        <n v="22392"/>
        <n v="22393"/>
        <n v="22394"/>
        <n v="22395"/>
        <n v="22396"/>
        <n v="22397"/>
        <n v="22398"/>
        <n v="22399"/>
        <n v="22400"/>
        <n v="22401"/>
        <n v="22402"/>
        <n v="22403"/>
        <n v="22404"/>
        <n v="22405"/>
        <n v="22406"/>
        <n v="22407"/>
        <n v="22408"/>
        <n v="22409"/>
        <n v="22410"/>
        <n v="22411"/>
        <n v="22412"/>
        <n v="22413"/>
        <n v="22414"/>
        <n v="22415"/>
        <n v="22416"/>
        <n v="22417"/>
        <n v="22418"/>
        <n v="22419"/>
        <n v="22420"/>
        <n v="22421"/>
        <n v="22422"/>
        <n v="22423"/>
        <n v="22424"/>
        <n v="22425"/>
        <n v="22426"/>
        <n v="22427"/>
        <n v="22428"/>
        <n v="22429"/>
        <n v="22430"/>
        <n v="22431"/>
        <n v="22432"/>
        <n v="22433"/>
        <n v="22434"/>
        <n v="22435"/>
        <n v="22436"/>
        <n v="22437"/>
        <n v="22438"/>
        <n v="22439"/>
        <n v="22440"/>
        <n v="22441"/>
        <n v="22442"/>
        <n v="22443"/>
        <n v="22444"/>
        <n v="22445"/>
        <n v="22446"/>
        <n v="22447"/>
        <n v="22448"/>
        <n v="22449"/>
        <n v="22450"/>
        <n v="22451"/>
        <n v="22452"/>
        <n v="22453"/>
        <n v="22454"/>
        <n v="22455"/>
        <n v="22456"/>
        <n v="22457"/>
        <n v="22458"/>
        <n v="22459"/>
        <n v="22460"/>
        <n v="22461"/>
        <n v="22462"/>
        <n v="22463"/>
        <n v="22464"/>
        <n v="22465"/>
        <n v="22466"/>
        <n v="22467"/>
        <n v="22468"/>
        <n v="22469"/>
        <n v="22470"/>
        <n v="22471"/>
        <n v="22472"/>
        <n v="22473"/>
        <n v="22474"/>
        <n v="22475"/>
        <n v="22476"/>
        <n v="22477"/>
        <n v="22478"/>
        <n v="22479"/>
        <n v="22480"/>
        <n v="22481"/>
        <n v="22482"/>
        <n v="22483"/>
        <n v="22484"/>
        <n v="22485"/>
        <n v="22486"/>
        <n v="22487"/>
        <n v="22488"/>
        <n v="22489"/>
        <n v="22490"/>
        <n v="22491"/>
        <n v="22492"/>
        <n v="22493"/>
        <n v="22494"/>
        <n v="22495"/>
        <n v="22496"/>
        <n v="22497"/>
        <n v="22498"/>
        <n v="22499"/>
        <n v="22500"/>
        <n v="22501"/>
        <n v="22502"/>
        <n v="22503"/>
        <n v="22504"/>
        <n v="22505"/>
        <n v="22506"/>
        <n v="22507"/>
        <n v="22508"/>
        <n v="22509"/>
        <n v="22510"/>
        <n v="22511"/>
        <n v="22512"/>
        <n v="22513"/>
        <n v="22514"/>
        <n v="22515"/>
        <n v="22516"/>
        <n v="22517"/>
        <n v="22518"/>
        <n v="22519"/>
        <n v="22520"/>
        <n v="22521"/>
        <n v="22522"/>
        <n v="22523"/>
        <n v="22524"/>
        <n v="22525"/>
        <n v="22526"/>
        <n v="22527"/>
        <n v="22528"/>
        <n v="22529"/>
        <n v="22530"/>
        <n v="22531"/>
        <n v="22532"/>
        <n v="22533"/>
        <n v="22534"/>
        <n v="22535"/>
        <n v="22536"/>
        <n v="22537"/>
        <n v="22538"/>
        <n v="22539"/>
        <n v="22540"/>
        <n v="22541"/>
        <n v="22542"/>
        <n v="22543"/>
        <n v="22544"/>
        <n v="22545"/>
        <n v="22546"/>
        <n v="22547"/>
        <n v="22548"/>
        <n v="22549"/>
        <n v="22550"/>
        <n v="22551"/>
        <n v="22552"/>
        <n v="22553"/>
        <n v="22554"/>
        <n v="22555"/>
        <n v="22556"/>
        <n v="22557"/>
        <n v="22558"/>
        <n v="22559"/>
        <n v="22560"/>
        <n v="22561"/>
        <n v="22562"/>
        <n v="22563"/>
        <n v="22564"/>
        <n v="22565"/>
        <n v="22566"/>
        <n v="22567"/>
        <n v="22568"/>
        <n v="22569"/>
        <n v="22570"/>
        <n v="22571"/>
        <n v="22572"/>
        <n v="22573"/>
        <n v="22574"/>
        <n v="22575"/>
        <n v="22576"/>
        <n v="22577"/>
        <n v="22578"/>
        <n v="22579"/>
        <n v="22580"/>
        <n v="22581"/>
        <n v="22582"/>
        <n v="22583"/>
        <n v="22584"/>
        <n v="22585"/>
        <n v="22586"/>
        <n v="22587"/>
        <n v="22588"/>
        <n v="22589"/>
        <n v="22590"/>
        <n v="22591"/>
        <n v="22592"/>
        <n v="22593"/>
        <n v="22594"/>
        <n v="22595"/>
        <n v="22596"/>
        <n v="22597"/>
        <n v="22598"/>
        <n v="22599"/>
        <n v="22600"/>
        <n v="22601"/>
        <n v="22602"/>
        <n v="22603"/>
        <n v="22604"/>
        <n v="22605"/>
        <n v="22606"/>
        <n v="22607"/>
        <n v="22608"/>
        <n v="22609"/>
        <n v="22610"/>
        <n v="22611"/>
        <n v="22612"/>
        <n v="22613"/>
        <n v="22614"/>
        <n v="22615"/>
        <n v="22616"/>
        <n v="22617"/>
        <n v="22618"/>
        <n v="22619"/>
        <n v="22620"/>
        <n v="22621"/>
        <n v="22622"/>
        <n v="22623"/>
        <n v="22624"/>
        <n v="22625"/>
        <n v="22626"/>
        <n v="22627"/>
        <n v="22628"/>
        <n v="22629"/>
        <n v="22630"/>
        <n v="22631"/>
        <n v="22632"/>
        <n v="22633"/>
        <n v="22634"/>
        <n v="22635"/>
        <n v="22636"/>
        <n v="22637"/>
        <n v="22638"/>
        <n v="22639"/>
        <n v="22640"/>
        <n v="22641"/>
        <n v="22642"/>
        <n v="22643"/>
        <n v="22644"/>
        <n v="22645"/>
        <n v="22646"/>
        <n v="22647"/>
        <n v="22648"/>
        <n v="22649"/>
        <n v="22650"/>
        <n v="22651"/>
        <n v="22652"/>
        <n v="22653"/>
        <n v="22654"/>
        <n v="22655"/>
        <n v="22656"/>
        <n v="22657"/>
        <n v="22658"/>
        <n v="22659"/>
        <n v="22660"/>
        <n v="22661"/>
        <n v="22662"/>
        <n v="22663"/>
        <n v="22664"/>
        <n v="22665"/>
        <n v="22666"/>
        <n v="22667"/>
        <n v="22668"/>
        <n v="22669"/>
        <n v="22670"/>
        <n v="22671"/>
        <n v="22672"/>
        <n v="22673"/>
        <n v="22674"/>
        <n v="22675"/>
        <n v="22676"/>
        <n v="22677"/>
        <n v="22678"/>
        <n v="22679"/>
        <n v="22680"/>
        <n v="22681"/>
        <n v="22682"/>
        <n v="22683"/>
        <n v="22684"/>
        <n v="22685"/>
        <n v="22686"/>
        <n v="22687"/>
        <n v="22688"/>
        <n v="22689"/>
        <n v="22690"/>
        <n v="22691"/>
        <n v="22692"/>
        <n v="22693"/>
        <n v="22694"/>
        <n v="22695"/>
        <n v="22696"/>
        <n v="22697"/>
        <n v="22698"/>
        <n v="22699"/>
        <n v="22700"/>
        <n v="22701"/>
        <n v="22702"/>
        <n v="22703"/>
        <n v="22704"/>
        <n v="22705"/>
        <n v="22706"/>
        <n v="22707"/>
        <n v="22708"/>
        <n v="22709"/>
        <n v="22710"/>
        <n v="22711"/>
        <n v="22712"/>
        <n v="22713"/>
        <n v="22714"/>
        <n v="22715"/>
        <n v="22716"/>
        <n v="22717"/>
        <n v="22718"/>
        <n v="22719"/>
        <n v="22720"/>
        <n v="22721"/>
        <n v="22722"/>
        <n v="22723"/>
        <n v="22724"/>
        <n v="22725"/>
        <n v="22726"/>
        <n v="22727"/>
        <n v="22728"/>
        <n v="22729"/>
        <n v="22730"/>
        <n v="22731"/>
        <n v="22732"/>
        <n v="22733"/>
        <n v="22734"/>
        <n v="22735"/>
        <n v="22736"/>
        <n v="22737"/>
        <n v="22738"/>
        <n v="22739"/>
        <n v="22740"/>
        <n v="22741"/>
        <n v="22742"/>
        <n v="22743"/>
        <n v="22744"/>
        <n v="22745"/>
        <n v="22746"/>
        <n v="22747"/>
        <n v="22748"/>
        <n v="22749"/>
        <n v="22750"/>
        <n v="22751"/>
        <n v="22752"/>
        <n v="22753"/>
        <n v="22754"/>
        <n v="22755"/>
        <n v="22756"/>
        <n v="22757"/>
        <n v="22758"/>
        <n v="22759"/>
        <n v="22760"/>
        <n v="22761"/>
        <n v="22762"/>
        <n v="22763"/>
        <n v="22764"/>
        <n v="22765"/>
        <n v="22766"/>
        <n v="22767"/>
        <n v="22768"/>
        <n v="22769"/>
        <n v="22770"/>
        <n v="22771"/>
        <n v="22772"/>
        <n v="22773"/>
        <n v="22774"/>
        <n v="22775"/>
        <n v="22776"/>
        <n v="22777"/>
        <n v="22778"/>
        <n v="22779"/>
        <n v="22780"/>
        <n v="22781"/>
        <n v="22782"/>
        <n v="22783"/>
        <n v="22784"/>
        <n v="22785"/>
        <n v="22786"/>
        <n v="22787"/>
        <n v="22788"/>
        <n v="22789"/>
        <n v="22790"/>
        <n v="22791"/>
        <n v="22792"/>
        <n v="22793"/>
        <n v="22794"/>
        <n v="22795"/>
        <n v="22796"/>
        <n v="22797"/>
        <n v="22798"/>
        <n v="22799"/>
        <n v="22800"/>
        <n v="22801"/>
        <n v="22802"/>
        <n v="22803"/>
        <n v="22804"/>
        <n v="22805"/>
        <n v="22806"/>
        <n v="22807"/>
        <n v="22808"/>
        <n v="22809"/>
        <n v="22810"/>
        <n v="22811"/>
        <n v="22812"/>
        <n v="22813"/>
        <n v="22814"/>
        <n v="22815"/>
        <n v="22816"/>
        <n v="22817"/>
        <n v="22818"/>
        <n v="22819"/>
        <n v="22820"/>
        <n v="22821"/>
        <n v="22822"/>
        <n v="22823"/>
        <n v="22824"/>
        <n v="22825"/>
        <n v="22826"/>
        <n v="22827"/>
        <n v="22828"/>
        <n v="22829"/>
        <n v="22830"/>
        <n v="22831"/>
        <n v="22832"/>
        <n v="22833"/>
        <n v="22834"/>
        <n v="22835"/>
        <n v="22836"/>
        <n v="22837"/>
        <n v="22838"/>
        <n v="22839"/>
        <n v="22840"/>
        <n v="22841"/>
        <n v="22842"/>
        <n v="22843"/>
        <n v="22844"/>
        <n v="22845"/>
        <n v="22846"/>
        <n v="22847"/>
        <n v="22848"/>
        <n v="22849"/>
        <n v="22850"/>
        <n v="22851"/>
        <n v="22852"/>
        <n v="22853"/>
        <n v="22854"/>
        <n v="22855"/>
        <n v="22856"/>
        <n v="22857"/>
        <n v="22858"/>
        <n v="22859"/>
        <n v="22860"/>
        <n v="22861"/>
        <n v="22862"/>
        <n v="22863"/>
        <n v="22864"/>
        <n v="22865"/>
        <n v="22866"/>
        <n v="22867"/>
        <n v="22868"/>
        <n v="22869"/>
        <n v="22870"/>
        <n v="22871"/>
        <n v="22872"/>
        <n v="22873"/>
        <n v="22874"/>
        <n v="22875"/>
        <n v="22876"/>
        <n v="22877"/>
        <n v="22878"/>
        <n v="22879"/>
        <n v="22880"/>
        <n v="22881"/>
        <n v="22882"/>
        <n v="22883"/>
        <n v="22884"/>
        <n v="22885"/>
        <n v="22886"/>
        <n v="22887"/>
        <n v="22888"/>
        <n v="22889"/>
        <n v="22890"/>
        <n v="22891"/>
        <n v="22892"/>
        <n v="22893"/>
        <n v="22894"/>
        <n v="22895"/>
        <n v="22896"/>
        <n v="22897"/>
        <n v="22898"/>
        <n v="22899"/>
        <n v="22900"/>
        <n v="22901"/>
        <n v="22902"/>
        <n v="22903"/>
        <n v="22904"/>
        <n v="22905"/>
      </sharedItems>
    </cacheField>
    <cacheField name="Refprod" numFmtId="0">
      <sharedItems containsSemiMixedTypes="0" containsString="0" containsNumber="1" containsInteger="1" minValue="1" maxValue="2967" count="114">
        <n v="5"/>
        <n v="7"/>
        <n v="56"/>
        <n v="10"/>
        <n v="54"/>
        <n v="24"/>
        <n v="46"/>
        <n v="47"/>
        <n v="60"/>
        <n v="4"/>
        <n v="55"/>
        <n v="62"/>
        <n v="21"/>
        <n v="61"/>
        <n v="53"/>
        <n v="23"/>
        <n v="40"/>
        <n v="11"/>
        <n v="43"/>
        <n v="68"/>
        <n v="70"/>
        <n v="13"/>
        <n v="12"/>
        <n v="64"/>
        <n v="44"/>
        <n v="14"/>
        <n v="45"/>
        <n v="59"/>
        <n v="32"/>
        <n v="36"/>
        <n v="18"/>
        <n v="35"/>
        <n v="63"/>
        <n v="19"/>
        <n v="75"/>
        <n v="17"/>
        <n v="33"/>
        <n v="52"/>
        <n v="26"/>
        <n v="27"/>
        <n v="761"/>
        <n v="1448"/>
        <n v="1495"/>
        <n v="2650"/>
        <n v="34"/>
        <n v="42"/>
        <n v="58"/>
        <n v="28"/>
        <n v="16"/>
        <n v="20"/>
        <n v="65"/>
        <n v="2"/>
        <n v="22"/>
        <n v="41"/>
        <n v="9"/>
        <n v="73"/>
        <n v="51"/>
        <n v="1"/>
        <n v="31"/>
        <n v="74"/>
        <n v="29"/>
        <n v="38"/>
        <n v="49"/>
        <n v="72"/>
        <n v="57"/>
        <n v="25"/>
        <n v="8"/>
        <n v="132"/>
        <n v="133"/>
        <n v="134"/>
        <n v="135"/>
        <n v="136"/>
        <n v="3"/>
        <n v="37"/>
        <n v="69"/>
        <n v="78"/>
        <n v="82"/>
        <n v="598"/>
        <n v="77"/>
        <n v="30"/>
        <n v="71"/>
        <n v="66"/>
        <n v="420"/>
        <n v="2242"/>
        <n v="76"/>
        <n v="67"/>
        <n v="39"/>
        <n v="137"/>
        <n v="48"/>
        <n v="6"/>
        <n v="50"/>
        <n v="15"/>
        <n v="120"/>
        <n v="121"/>
        <n v="122"/>
        <n v="124"/>
        <n v="125"/>
        <n v="127"/>
        <n v="128"/>
        <n v="129"/>
        <n v="131"/>
        <n v="138"/>
        <n v="139"/>
        <n v="140"/>
        <n v="141"/>
        <n v="142"/>
        <n v="92"/>
        <n v="93"/>
        <n v="635"/>
        <n v="726"/>
        <n v="2967"/>
        <n v="362"/>
        <n v="654"/>
        <n v="1181"/>
      </sharedItems>
    </cacheField>
    <cacheField name="PrixUnit" numFmtId="0">
      <sharedItems containsSemiMixedTypes="0" containsString="0" containsNumber="1" minValue="0" maxValue="200.93"/>
    </cacheField>
    <cacheField name="Qte" numFmtId="0">
      <sharedItems containsSemiMixedTypes="0" containsString="0" containsNumber="1" containsInteger="1" minValue="1" maxValue="5"/>
    </cacheField>
    <cacheField name="Remise%" numFmtId="0">
      <sharedItems containsSemiMixedTypes="0" containsString="0" containsNumber="1" minValue="0" maxValue="0.25"/>
    </cacheField>
    <cacheField name="Chiffre d'affaire" numFmtId="0">
      <sharedItems containsSemiMixedTypes="0" containsString="0" containsNumber="1" minValue="0" maxValue="803.72"/>
    </cacheField>
    <cacheField name="Clients" numFmtId="0">
      <sharedItems count="87">
        <s v="ALCLE"/>
        <s v="JAHEN"/>
        <s v="ALAUV"/>
        <s v="CEGRO"/>
        <s v="OLFER"/>
        <s v="ERSWE"/>
        <s v="MOELK"/>
        <s v="CHGRA"/>
        <s v="RIDAB"/>
        <s v="YAKAL"/>
        <s v="CHLEC"/>
        <s v="HALER"/>
        <s v="PAMAR"/>
        <s v="CLJAN"/>
        <s v="MAEUS"/>
        <s v="CHBON"/>
        <s v="ARBLA"/>
        <s v="JUBOY"/>
        <s v="JALES"/>
        <s v="DACOU"/>
        <s v="CÉDAU"/>
        <s v="PAJAL"/>
        <s v="DELE "/>
        <s v="BEGAL"/>
        <s v="DIGOM"/>
        <s v="BRLEH"/>
        <s v="BETIZ"/>
        <s v="REDAN"/>
        <s v="SYBEL"/>
        <s v="MIGAL"/>
        <s v="PHFRO"/>
        <s v="NAROU"/>
        <s v="GESEF"/>
        <s v="VIVAN"/>
        <s v="JEBOR"/>
        <s v="LEHOS"/>
        <s v="GECAU"/>
        <s v="BEAVI"/>
        <s v="CHNIE"/>
        <s v="YATAN"/>
        <s v="DAMIC"/>
        <s v="CHLAB"/>
        <s v="PABEL"/>
        <s v="ERDEB"/>
        <s v="JÉBAZ"/>
        <s v="PILED"/>
        <s v="RIDAN"/>
        <s v="PASAU"/>
        <s v="OLLHE"/>
        <s v="SEADI"/>
        <s v="NISCH"/>
        <s v="GAANT"/>
        <s v="FAMAR"/>
        <s v="CHBES"/>
        <s v="JELEC"/>
        <s v="NOBEL"/>
        <s v="CHDUD"/>
        <s v="FRLAN"/>
        <s v="MICOL"/>
        <s v="DIDAL"/>
        <s v="JEHOU"/>
        <s v="THLOP"/>
        <s v="SAJOU"/>
        <s v="ALDUV"/>
        <s v="ERDUR"/>
        <s v="ANLER"/>
        <s v="JEHER"/>
        <s v="RARAB"/>
        <s v="ZOHED"/>
        <s v="CLHAL"/>
        <s v="MAHEN"/>
        <s v="VIGUI"/>
        <s v="JEMAN"/>
        <s v="MALAZ"/>
        <s v="SYLEJ"/>
        <s v="LOHUE"/>
        <s v="CHGAS"/>
        <s v="CHROU"/>
        <s v="SORET"/>
        <s v="ROHAM"/>
        <s v="CECHA"/>
        <s v="ERBEC"/>
        <s v="MAFER"/>
        <s v="PALER"/>
        <s v="LODUR"/>
        <s v="PALEC"/>
        <s v="CHBO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9">
  <r>
    <x v="0"/>
    <x v="0"/>
    <n v="10.98"/>
    <n v="1"/>
    <n v="0.2"/>
    <n v="8.7840000000000007"/>
    <x v="0"/>
  </r>
  <r>
    <x v="1"/>
    <x v="0"/>
    <n v="10.98"/>
    <n v="2"/>
    <n v="0"/>
    <n v="21.96"/>
    <x v="1"/>
  </r>
  <r>
    <x v="2"/>
    <x v="0"/>
    <n v="10.98"/>
    <n v="1"/>
    <n v="0"/>
    <n v="10.98"/>
    <x v="2"/>
  </r>
  <r>
    <x v="3"/>
    <x v="0"/>
    <n v="10.98"/>
    <n v="2"/>
    <n v="0.15"/>
    <n v="18.666"/>
    <x v="3"/>
  </r>
  <r>
    <x v="4"/>
    <x v="0"/>
    <n v="10.98"/>
    <n v="2"/>
    <n v="0"/>
    <n v="21.96"/>
    <x v="4"/>
  </r>
  <r>
    <x v="5"/>
    <x v="0"/>
    <n v="10.98"/>
    <n v="2"/>
    <n v="0.15"/>
    <n v="18.666"/>
    <x v="5"/>
  </r>
  <r>
    <x v="6"/>
    <x v="0"/>
    <n v="10.98"/>
    <n v="2"/>
    <n v="0"/>
    <n v="21.96"/>
    <x v="6"/>
  </r>
  <r>
    <x v="7"/>
    <x v="0"/>
    <n v="10.98"/>
    <n v="1"/>
    <n v="0"/>
    <n v="10.98"/>
    <x v="7"/>
  </r>
  <r>
    <x v="8"/>
    <x v="0"/>
    <n v="10.98"/>
    <n v="2"/>
    <n v="0"/>
    <n v="21.96"/>
    <x v="8"/>
  </r>
  <r>
    <x v="9"/>
    <x v="0"/>
    <n v="13.72"/>
    <n v="1"/>
    <n v="0.2"/>
    <n v="10.976000000000001"/>
    <x v="9"/>
  </r>
  <r>
    <x v="10"/>
    <x v="0"/>
    <n v="13.72"/>
    <n v="2"/>
    <n v="0.15"/>
    <n v="23.324000000000002"/>
    <x v="10"/>
  </r>
  <r>
    <x v="11"/>
    <x v="0"/>
    <n v="13.72"/>
    <n v="2"/>
    <n v="0"/>
    <n v="27.44"/>
    <x v="11"/>
  </r>
  <r>
    <x v="12"/>
    <x v="0"/>
    <n v="13.72"/>
    <n v="1"/>
    <n v="0"/>
    <n v="13.72"/>
    <x v="12"/>
  </r>
  <r>
    <x v="13"/>
    <x v="0"/>
    <n v="13.72"/>
    <n v="2"/>
    <n v="0"/>
    <n v="27.44"/>
    <x v="13"/>
  </r>
  <r>
    <x v="14"/>
    <x v="0"/>
    <n v="13.72"/>
    <n v="2"/>
    <n v="0"/>
    <n v="27.44"/>
    <x v="14"/>
  </r>
  <r>
    <x v="15"/>
    <x v="0"/>
    <n v="13.72"/>
    <n v="1"/>
    <n v="0"/>
    <n v="13.72"/>
    <x v="15"/>
  </r>
  <r>
    <x v="16"/>
    <x v="0"/>
    <n v="13.72"/>
    <n v="2"/>
    <n v="0.25"/>
    <n v="20.580000000000002"/>
    <x v="16"/>
  </r>
  <r>
    <x v="17"/>
    <x v="0"/>
    <n v="13.72"/>
    <n v="1"/>
    <n v="0.25"/>
    <n v="10.290000000000001"/>
    <x v="17"/>
  </r>
  <r>
    <x v="18"/>
    <x v="0"/>
    <n v="13.72"/>
    <n v="1"/>
    <n v="0"/>
    <n v="13.72"/>
    <x v="0"/>
  </r>
  <r>
    <x v="19"/>
    <x v="0"/>
    <n v="13.72"/>
    <n v="2"/>
    <n v="0.2"/>
    <n v="21.952000000000002"/>
    <x v="18"/>
  </r>
  <r>
    <x v="20"/>
    <x v="0"/>
    <n v="13.72"/>
    <n v="2"/>
    <n v="0"/>
    <n v="27.44"/>
    <x v="19"/>
  </r>
  <r>
    <x v="21"/>
    <x v="0"/>
    <n v="13.72"/>
    <n v="2"/>
    <n v="0"/>
    <n v="27.44"/>
    <x v="20"/>
  </r>
  <r>
    <x v="22"/>
    <x v="0"/>
    <n v="13.72"/>
    <n v="2"/>
    <n v="0.25"/>
    <n v="20.580000000000002"/>
    <x v="19"/>
  </r>
  <r>
    <x v="23"/>
    <x v="0"/>
    <n v="13.72"/>
    <n v="2"/>
    <n v="0.2"/>
    <n v="21.952000000000002"/>
    <x v="18"/>
  </r>
  <r>
    <x v="24"/>
    <x v="0"/>
    <n v="13.72"/>
    <n v="1"/>
    <n v="0.15"/>
    <n v="11.662000000000001"/>
    <x v="21"/>
  </r>
  <r>
    <x v="25"/>
    <x v="0"/>
    <n v="13.72"/>
    <n v="1"/>
    <n v="0"/>
    <n v="13.72"/>
    <x v="22"/>
  </r>
  <r>
    <x v="26"/>
    <x v="0"/>
    <n v="13.72"/>
    <n v="1"/>
    <n v="0.05"/>
    <n v="13.034000000000001"/>
    <x v="23"/>
  </r>
  <r>
    <x v="27"/>
    <x v="0"/>
    <n v="13.72"/>
    <n v="2"/>
    <n v="0"/>
    <n v="27.44"/>
    <x v="24"/>
  </r>
  <r>
    <x v="28"/>
    <x v="0"/>
    <n v="13.72"/>
    <n v="2"/>
    <n v="0.25"/>
    <n v="20.580000000000002"/>
    <x v="25"/>
  </r>
  <r>
    <x v="29"/>
    <x v="0"/>
    <n v="13.72"/>
    <n v="1"/>
    <n v="0"/>
    <n v="13.72"/>
    <x v="23"/>
  </r>
  <r>
    <x v="30"/>
    <x v="0"/>
    <n v="13.72"/>
    <n v="2"/>
    <n v="0"/>
    <n v="27.44"/>
    <x v="26"/>
  </r>
  <r>
    <x v="31"/>
    <x v="0"/>
    <n v="13.72"/>
    <n v="2"/>
    <n v="0"/>
    <n v="27.44"/>
    <x v="27"/>
  </r>
  <r>
    <x v="32"/>
    <x v="0"/>
    <n v="13.72"/>
    <n v="2"/>
    <n v="0"/>
    <n v="27.44"/>
    <x v="28"/>
  </r>
  <r>
    <x v="33"/>
    <x v="0"/>
    <n v="13.72"/>
    <n v="2"/>
    <n v="0.1"/>
    <n v="24.696000000000002"/>
    <x v="10"/>
  </r>
  <r>
    <x v="34"/>
    <x v="0"/>
    <n v="13.72"/>
    <n v="1"/>
    <n v="0"/>
    <n v="13.72"/>
    <x v="18"/>
  </r>
  <r>
    <x v="35"/>
    <x v="0"/>
    <n v="13.72"/>
    <n v="2"/>
    <n v="0"/>
    <n v="27.44"/>
    <x v="29"/>
  </r>
  <r>
    <x v="36"/>
    <x v="0"/>
    <n v="13.72"/>
    <n v="1"/>
    <n v="0.25"/>
    <n v="10.290000000000001"/>
    <x v="30"/>
  </r>
  <r>
    <x v="37"/>
    <x v="0"/>
    <n v="13.72"/>
    <n v="1"/>
    <n v="0.15"/>
    <n v="11.662000000000001"/>
    <x v="9"/>
  </r>
  <r>
    <x v="38"/>
    <x v="1"/>
    <n v="11.59"/>
    <n v="1"/>
    <n v="0"/>
    <n v="11.59"/>
    <x v="31"/>
  </r>
  <r>
    <x v="39"/>
    <x v="1"/>
    <n v="11.59"/>
    <n v="2"/>
    <n v="0.2"/>
    <n v="18.544"/>
    <x v="32"/>
  </r>
  <r>
    <x v="40"/>
    <x v="1"/>
    <n v="11.59"/>
    <n v="1"/>
    <n v="0"/>
    <n v="11.59"/>
    <x v="33"/>
  </r>
  <r>
    <x v="41"/>
    <x v="1"/>
    <n v="11.59"/>
    <n v="1"/>
    <n v="0"/>
    <n v="11.59"/>
    <x v="16"/>
  </r>
  <r>
    <x v="42"/>
    <x v="1"/>
    <n v="11.59"/>
    <n v="1"/>
    <n v="0.2"/>
    <n v="9.2720000000000002"/>
    <x v="33"/>
  </r>
  <r>
    <x v="43"/>
    <x v="1"/>
    <n v="11.59"/>
    <n v="2"/>
    <n v="0.2"/>
    <n v="18.544"/>
    <x v="16"/>
  </r>
  <r>
    <x v="44"/>
    <x v="1"/>
    <n v="11.59"/>
    <n v="1"/>
    <n v="0.2"/>
    <n v="9.2720000000000002"/>
    <x v="34"/>
  </r>
  <r>
    <x v="45"/>
    <x v="1"/>
    <n v="11.59"/>
    <n v="1"/>
    <n v="0.25"/>
    <n v="8.692499999999999"/>
    <x v="18"/>
  </r>
  <r>
    <x v="46"/>
    <x v="1"/>
    <n v="11.59"/>
    <n v="2"/>
    <n v="0"/>
    <n v="23.18"/>
    <x v="0"/>
  </r>
  <r>
    <x v="47"/>
    <x v="1"/>
    <n v="11.59"/>
    <n v="2"/>
    <n v="0"/>
    <n v="23.18"/>
    <x v="35"/>
  </r>
  <r>
    <x v="48"/>
    <x v="1"/>
    <n v="11.59"/>
    <n v="1"/>
    <n v="0.15"/>
    <n v="9.8514999999999997"/>
    <x v="18"/>
  </r>
  <r>
    <x v="49"/>
    <x v="1"/>
    <n v="11.59"/>
    <n v="1"/>
    <n v="0.15"/>
    <n v="9.8514999999999997"/>
    <x v="36"/>
  </r>
  <r>
    <x v="50"/>
    <x v="1"/>
    <n v="11.59"/>
    <n v="1"/>
    <n v="0.1"/>
    <n v="10.431000000000001"/>
    <x v="19"/>
  </r>
  <r>
    <x v="51"/>
    <x v="1"/>
    <n v="14.48"/>
    <n v="2"/>
    <n v="0"/>
    <n v="28.96"/>
    <x v="36"/>
  </r>
  <r>
    <x v="14"/>
    <x v="1"/>
    <n v="14.48"/>
    <n v="2"/>
    <n v="0"/>
    <n v="28.96"/>
    <x v="14"/>
  </r>
  <r>
    <x v="52"/>
    <x v="1"/>
    <n v="14.48"/>
    <n v="1"/>
    <n v="0"/>
    <n v="14.48"/>
    <x v="37"/>
  </r>
  <r>
    <x v="53"/>
    <x v="1"/>
    <n v="14.48"/>
    <n v="1"/>
    <n v="0.05"/>
    <n v="13.756"/>
    <x v="3"/>
  </r>
  <r>
    <x v="54"/>
    <x v="1"/>
    <n v="14.48"/>
    <n v="2"/>
    <n v="0"/>
    <n v="28.96"/>
    <x v="21"/>
  </r>
  <r>
    <x v="55"/>
    <x v="1"/>
    <n v="14.48"/>
    <n v="2"/>
    <n v="0"/>
    <n v="28.96"/>
    <x v="33"/>
  </r>
  <r>
    <x v="56"/>
    <x v="1"/>
    <n v="14.48"/>
    <n v="1"/>
    <n v="0.25"/>
    <n v="10.86"/>
    <x v="18"/>
  </r>
  <r>
    <x v="57"/>
    <x v="1"/>
    <n v="14.48"/>
    <n v="2"/>
    <n v="0"/>
    <n v="28.96"/>
    <x v="18"/>
  </r>
  <r>
    <x v="58"/>
    <x v="1"/>
    <n v="14.48"/>
    <n v="2"/>
    <n v="0.2"/>
    <n v="23.168000000000003"/>
    <x v="38"/>
  </r>
  <r>
    <x v="59"/>
    <x v="1"/>
    <n v="14.48"/>
    <n v="1"/>
    <n v="0"/>
    <n v="14.48"/>
    <x v="39"/>
  </r>
  <r>
    <x v="60"/>
    <x v="1"/>
    <n v="14.48"/>
    <n v="2"/>
    <n v="0.05"/>
    <n v="27.512"/>
    <x v="7"/>
  </r>
  <r>
    <x v="61"/>
    <x v="1"/>
    <n v="14.48"/>
    <n v="2"/>
    <n v="0"/>
    <n v="28.96"/>
    <x v="14"/>
  </r>
  <r>
    <x v="62"/>
    <x v="1"/>
    <n v="14.48"/>
    <n v="1"/>
    <n v="0.25"/>
    <n v="10.86"/>
    <x v="40"/>
  </r>
  <r>
    <x v="63"/>
    <x v="1"/>
    <n v="14.48"/>
    <n v="2"/>
    <n v="0.2"/>
    <n v="23.168000000000003"/>
    <x v="37"/>
  </r>
  <r>
    <x v="64"/>
    <x v="1"/>
    <n v="14.48"/>
    <n v="2"/>
    <n v="0"/>
    <n v="28.96"/>
    <x v="41"/>
  </r>
  <r>
    <x v="65"/>
    <x v="1"/>
    <n v="14.48"/>
    <n v="2"/>
    <n v="0.05"/>
    <n v="27.512"/>
    <x v="37"/>
  </r>
  <r>
    <x v="66"/>
    <x v="1"/>
    <n v="14.48"/>
    <n v="2"/>
    <n v="0"/>
    <n v="28.96"/>
    <x v="1"/>
  </r>
  <r>
    <x v="67"/>
    <x v="1"/>
    <n v="14.48"/>
    <n v="1"/>
    <n v="0"/>
    <n v="14.48"/>
    <x v="42"/>
  </r>
  <r>
    <x v="68"/>
    <x v="1"/>
    <n v="14.48"/>
    <n v="1"/>
    <n v="0.25"/>
    <n v="10.86"/>
    <x v="17"/>
  </r>
  <r>
    <x v="69"/>
    <x v="1"/>
    <n v="14.48"/>
    <n v="1"/>
    <n v="0"/>
    <n v="14.48"/>
    <x v="29"/>
  </r>
  <r>
    <x v="70"/>
    <x v="1"/>
    <n v="14.48"/>
    <n v="1"/>
    <n v="0"/>
    <n v="14.48"/>
    <x v="24"/>
  </r>
  <r>
    <x v="71"/>
    <x v="1"/>
    <n v="14.48"/>
    <n v="2"/>
    <n v="0.15"/>
    <n v="24.616"/>
    <x v="43"/>
  </r>
  <r>
    <x v="72"/>
    <x v="1"/>
    <n v="14.48"/>
    <n v="2"/>
    <n v="0.2"/>
    <n v="23.168000000000003"/>
    <x v="0"/>
  </r>
  <r>
    <x v="73"/>
    <x v="1"/>
    <n v="14.48"/>
    <n v="2"/>
    <n v="0.25"/>
    <n v="21.72"/>
    <x v="0"/>
  </r>
  <r>
    <x v="74"/>
    <x v="1"/>
    <n v="14.48"/>
    <n v="2"/>
    <n v="0.25"/>
    <n v="21.72"/>
    <x v="18"/>
  </r>
  <r>
    <x v="75"/>
    <x v="1"/>
    <n v="14.48"/>
    <n v="1"/>
    <n v="0.2"/>
    <n v="11.584000000000001"/>
    <x v="5"/>
  </r>
  <r>
    <x v="76"/>
    <x v="1"/>
    <n v="14.48"/>
    <n v="2"/>
    <n v="0.2"/>
    <n v="23.168000000000003"/>
    <x v="44"/>
  </r>
  <r>
    <x v="37"/>
    <x v="1"/>
    <n v="14.48"/>
    <n v="1"/>
    <n v="0.15"/>
    <n v="12.308"/>
    <x v="9"/>
  </r>
  <r>
    <x v="77"/>
    <x v="1"/>
    <n v="14.48"/>
    <n v="2"/>
    <n v="0"/>
    <n v="28.96"/>
    <x v="32"/>
  </r>
  <r>
    <x v="78"/>
    <x v="1"/>
    <n v="14.48"/>
    <n v="2"/>
    <n v="0.15"/>
    <n v="24.616"/>
    <x v="31"/>
  </r>
  <r>
    <x v="79"/>
    <x v="1"/>
    <n v="14.48"/>
    <n v="1"/>
    <n v="0.2"/>
    <n v="11.584000000000001"/>
    <x v="1"/>
  </r>
  <r>
    <x v="80"/>
    <x v="2"/>
    <n v="6.1"/>
    <n v="1"/>
    <n v="0"/>
    <n v="6.1"/>
    <x v="45"/>
  </r>
  <r>
    <x v="81"/>
    <x v="2"/>
    <n v="6.1"/>
    <n v="2"/>
    <n v="0"/>
    <n v="12.2"/>
    <x v="19"/>
  </r>
  <r>
    <x v="50"/>
    <x v="2"/>
    <n v="6.1"/>
    <n v="1"/>
    <n v="0.1"/>
    <n v="5.49"/>
    <x v="19"/>
  </r>
  <r>
    <x v="82"/>
    <x v="2"/>
    <n v="7.62"/>
    <n v="2"/>
    <n v="0"/>
    <n v="15.24"/>
    <x v="0"/>
  </r>
  <r>
    <x v="83"/>
    <x v="2"/>
    <n v="7.62"/>
    <n v="2"/>
    <n v="0"/>
    <n v="15.24"/>
    <x v="46"/>
  </r>
  <r>
    <x v="84"/>
    <x v="2"/>
    <n v="7.62"/>
    <n v="2"/>
    <n v="0"/>
    <n v="15.24"/>
    <x v="47"/>
  </r>
  <r>
    <x v="85"/>
    <x v="2"/>
    <n v="7.62"/>
    <n v="1"/>
    <n v="0"/>
    <n v="7.62"/>
    <x v="25"/>
  </r>
  <r>
    <x v="86"/>
    <x v="2"/>
    <n v="7.62"/>
    <n v="1"/>
    <n v="0.1"/>
    <n v="6.8580000000000005"/>
    <x v="32"/>
  </r>
  <r>
    <x v="87"/>
    <x v="2"/>
    <n v="7.62"/>
    <n v="1"/>
    <n v="0"/>
    <n v="7.62"/>
    <x v="48"/>
  </r>
  <r>
    <x v="88"/>
    <x v="2"/>
    <n v="7.62"/>
    <n v="1"/>
    <n v="0"/>
    <n v="7.62"/>
    <x v="17"/>
  </r>
  <r>
    <x v="89"/>
    <x v="2"/>
    <n v="7.62"/>
    <n v="1"/>
    <n v="0"/>
    <n v="7.62"/>
    <x v="32"/>
  </r>
  <r>
    <x v="79"/>
    <x v="2"/>
    <n v="7.62"/>
    <n v="2"/>
    <n v="0"/>
    <n v="15.24"/>
    <x v="1"/>
  </r>
  <r>
    <x v="90"/>
    <x v="3"/>
    <n v="13.42"/>
    <n v="1"/>
    <n v="0"/>
    <n v="13.42"/>
    <x v="16"/>
  </r>
  <r>
    <x v="91"/>
    <x v="3"/>
    <n v="13.42"/>
    <n v="1"/>
    <n v="0"/>
    <n v="13.42"/>
    <x v="49"/>
  </r>
  <r>
    <x v="92"/>
    <x v="3"/>
    <n v="13.42"/>
    <n v="2"/>
    <n v="0.1"/>
    <n v="24.155999999999999"/>
    <x v="8"/>
  </r>
  <r>
    <x v="93"/>
    <x v="3"/>
    <n v="13.42"/>
    <n v="2"/>
    <n v="0"/>
    <n v="26.84"/>
    <x v="12"/>
  </r>
  <r>
    <x v="94"/>
    <x v="3"/>
    <n v="13.42"/>
    <n v="1"/>
    <n v="0"/>
    <n v="13.42"/>
    <x v="36"/>
  </r>
  <r>
    <x v="95"/>
    <x v="3"/>
    <n v="13.42"/>
    <n v="2"/>
    <n v="0.2"/>
    <n v="21.472000000000001"/>
    <x v="50"/>
  </r>
  <r>
    <x v="96"/>
    <x v="3"/>
    <n v="16.77"/>
    <n v="2"/>
    <n v="0.15"/>
    <n v="28.508999999999997"/>
    <x v="51"/>
  </r>
  <r>
    <x v="97"/>
    <x v="3"/>
    <n v="16.77"/>
    <n v="2"/>
    <n v="0.1"/>
    <n v="30.186"/>
    <x v="0"/>
  </r>
  <r>
    <x v="98"/>
    <x v="3"/>
    <n v="16.77"/>
    <n v="2"/>
    <n v="0.05"/>
    <n v="31.862999999999996"/>
    <x v="33"/>
  </r>
  <r>
    <x v="99"/>
    <x v="3"/>
    <n v="16.77"/>
    <n v="1"/>
    <n v="0.2"/>
    <n v="13.416"/>
    <x v="52"/>
  </r>
  <r>
    <x v="100"/>
    <x v="3"/>
    <n v="16.77"/>
    <n v="2"/>
    <n v="0.1"/>
    <n v="30.186"/>
    <x v="43"/>
  </r>
  <r>
    <x v="101"/>
    <x v="3"/>
    <n v="16.77"/>
    <n v="1"/>
    <n v="0"/>
    <n v="16.77"/>
    <x v="10"/>
  </r>
  <r>
    <x v="102"/>
    <x v="3"/>
    <n v="16.77"/>
    <n v="2"/>
    <n v="0.1"/>
    <n v="30.186"/>
    <x v="17"/>
  </r>
  <r>
    <x v="103"/>
    <x v="3"/>
    <n v="16.77"/>
    <n v="2"/>
    <n v="0"/>
    <n v="33.54"/>
    <x v="6"/>
  </r>
  <r>
    <x v="104"/>
    <x v="3"/>
    <n v="16.77"/>
    <n v="1"/>
    <n v="0"/>
    <n v="16.77"/>
    <x v="30"/>
  </r>
  <r>
    <x v="105"/>
    <x v="3"/>
    <n v="16.77"/>
    <n v="1"/>
    <n v="0"/>
    <n v="16.77"/>
    <x v="29"/>
  </r>
  <r>
    <x v="106"/>
    <x v="3"/>
    <n v="16.77"/>
    <n v="1"/>
    <n v="0.25"/>
    <n v="12.577500000000001"/>
    <x v="6"/>
  </r>
  <r>
    <x v="107"/>
    <x v="3"/>
    <n v="16.77"/>
    <n v="2"/>
    <n v="0"/>
    <n v="33.54"/>
    <x v="43"/>
  </r>
  <r>
    <x v="108"/>
    <x v="3"/>
    <n v="16.77"/>
    <n v="1"/>
    <n v="0.25"/>
    <n v="12.577500000000001"/>
    <x v="1"/>
  </r>
  <r>
    <x v="79"/>
    <x v="3"/>
    <n v="16.77"/>
    <n v="1"/>
    <n v="0"/>
    <n v="16.77"/>
    <x v="1"/>
  </r>
  <r>
    <x v="109"/>
    <x v="3"/>
    <n v="16.77"/>
    <n v="1"/>
    <n v="0"/>
    <n v="16.77"/>
    <x v="17"/>
  </r>
  <r>
    <x v="39"/>
    <x v="4"/>
    <n v="12.96"/>
    <n v="2"/>
    <n v="0.2"/>
    <n v="20.736000000000004"/>
    <x v="32"/>
  </r>
  <r>
    <x v="110"/>
    <x v="4"/>
    <n v="12.96"/>
    <n v="2"/>
    <n v="0.2"/>
    <n v="20.736000000000004"/>
    <x v="1"/>
  </r>
  <r>
    <x v="111"/>
    <x v="4"/>
    <n v="12.96"/>
    <n v="1"/>
    <n v="0"/>
    <n v="12.96"/>
    <x v="53"/>
  </r>
  <r>
    <x v="112"/>
    <x v="4"/>
    <n v="12.96"/>
    <n v="1"/>
    <n v="0"/>
    <n v="12.96"/>
    <x v="32"/>
  </r>
  <r>
    <x v="100"/>
    <x v="4"/>
    <n v="16.309999999999999"/>
    <n v="2"/>
    <n v="0.1"/>
    <n v="29.357999999999997"/>
    <x v="43"/>
  </r>
  <r>
    <x v="113"/>
    <x v="4"/>
    <n v="16.309999999999999"/>
    <n v="2"/>
    <n v="0"/>
    <n v="32.619999999999997"/>
    <x v="54"/>
  </r>
  <r>
    <x v="114"/>
    <x v="4"/>
    <n v="16.309999999999999"/>
    <n v="1"/>
    <n v="0"/>
    <n v="16.309999999999999"/>
    <x v="35"/>
  </r>
  <r>
    <x v="115"/>
    <x v="4"/>
    <n v="16.309999999999999"/>
    <n v="1"/>
    <n v="0"/>
    <n v="16.309999999999999"/>
    <x v="55"/>
  </r>
  <r>
    <x v="74"/>
    <x v="4"/>
    <n v="16.309999999999999"/>
    <n v="2"/>
    <n v="0"/>
    <n v="32.619999999999997"/>
    <x v="18"/>
  </r>
  <r>
    <x v="36"/>
    <x v="4"/>
    <n v="16.309999999999999"/>
    <n v="1"/>
    <n v="0.25"/>
    <n v="12.232499999999998"/>
    <x v="30"/>
  </r>
  <r>
    <x v="90"/>
    <x v="5"/>
    <n v="15.24"/>
    <n v="1"/>
    <n v="0"/>
    <n v="15.24"/>
    <x v="16"/>
  </r>
  <r>
    <x v="116"/>
    <x v="5"/>
    <n v="15.24"/>
    <n v="2"/>
    <n v="0"/>
    <n v="30.48"/>
    <x v="48"/>
  </r>
  <r>
    <x v="117"/>
    <x v="5"/>
    <n v="19.059999999999999"/>
    <n v="2"/>
    <n v="0"/>
    <n v="38.119999999999997"/>
    <x v="12"/>
  </r>
  <r>
    <x v="118"/>
    <x v="5"/>
    <n v="19.059999999999999"/>
    <n v="1"/>
    <n v="0"/>
    <n v="19.059999999999999"/>
    <x v="44"/>
  </r>
  <r>
    <x v="119"/>
    <x v="5"/>
    <n v="19.059999999999999"/>
    <n v="2"/>
    <n v="0"/>
    <n v="38.119999999999997"/>
    <x v="52"/>
  </r>
  <r>
    <x v="120"/>
    <x v="5"/>
    <n v="19.059999999999999"/>
    <n v="2"/>
    <n v="0.05"/>
    <n v="36.213999999999999"/>
    <x v="51"/>
  </r>
  <r>
    <x v="121"/>
    <x v="5"/>
    <n v="19.059999999999999"/>
    <n v="1"/>
    <n v="0"/>
    <n v="19.059999999999999"/>
    <x v="9"/>
  </r>
  <r>
    <x v="122"/>
    <x v="5"/>
    <n v="19.059999999999999"/>
    <n v="2"/>
    <n v="0"/>
    <n v="38.119999999999997"/>
    <x v="25"/>
  </r>
  <r>
    <x v="123"/>
    <x v="5"/>
    <n v="19.059999999999999"/>
    <n v="2"/>
    <n v="0.05"/>
    <n v="36.213999999999999"/>
    <x v="56"/>
  </r>
  <r>
    <x v="124"/>
    <x v="5"/>
    <n v="19.059999999999999"/>
    <n v="1"/>
    <n v="0"/>
    <n v="19.059999999999999"/>
    <x v="57"/>
  </r>
  <r>
    <x v="125"/>
    <x v="5"/>
    <n v="19.059999999999999"/>
    <n v="1"/>
    <n v="0.25"/>
    <n v="14.294999999999998"/>
    <x v="51"/>
  </r>
  <r>
    <x v="79"/>
    <x v="5"/>
    <n v="19.059999999999999"/>
    <n v="1"/>
    <n v="0.02"/>
    <n v="18.678799999999999"/>
    <x v="1"/>
  </r>
  <r>
    <x v="110"/>
    <x v="6"/>
    <n v="18.29"/>
    <n v="2"/>
    <n v="0"/>
    <n v="36.58"/>
    <x v="1"/>
  </r>
  <r>
    <x v="126"/>
    <x v="6"/>
    <n v="18.29"/>
    <n v="2"/>
    <n v="0.2"/>
    <n v="29.263999999999999"/>
    <x v="58"/>
  </r>
  <r>
    <x v="127"/>
    <x v="6"/>
    <n v="18.29"/>
    <n v="2"/>
    <n v="0.05"/>
    <n v="34.750999999999998"/>
    <x v="40"/>
  </r>
  <r>
    <x v="128"/>
    <x v="6"/>
    <n v="18.29"/>
    <n v="1"/>
    <n v="0"/>
    <n v="18.29"/>
    <x v="45"/>
  </r>
  <r>
    <x v="96"/>
    <x v="6"/>
    <n v="22.87"/>
    <n v="2"/>
    <n v="0.15"/>
    <n v="38.878999999999998"/>
    <x v="51"/>
  </r>
  <r>
    <x v="129"/>
    <x v="6"/>
    <n v="22.87"/>
    <n v="2"/>
    <n v="0"/>
    <n v="45.74"/>
    <x v="40"/>
  </r>
  <r>
    <x v="83"/>
    <x v="6"/>
    <n v="22.87"/>
    <n v="2"/>
    <n v="0"/>
    <n v="45.74"/>
    <x v="46"/>
  </r>
  <r>
    <x v="130"/>
    <x v="6"/>
    <n v="22.87"/>
    <n v="1"/>
    <n v="0"/>
    <n v="22.87"/>
    <x v="18"/>
  </r>
  <r>
    <x v="131"/>
    <x v="6"/>
    <n v="22.87"/>
    <n v="1"/>
    <n v="0"/>
    <n v="22.87"/>
    <x v="59"/>
  </r>
  <r>
    <x v="132"/>
    <x v="6"/>
    <n v="22.87"/>
    <n v="2"/>
    <n v="0"/>
    <n v="45.74"/>
    <x v="0"/>
  </r>
  <r>
    <x v="59"/>
    <x v="6"/>
    <n v="22.87"/>
    <n v="1"/>
    <n v="0"/>
    <n v="22.87"/>
    <x v="39"/>
  </r>
  <r>
    <x v="133"/>
    <x v="6"/>
    <n v="22.87"/>
    <n v="2"/>
    <n v="0.15"/>
    <n v="38.878999999999998"/>
    <x v="44"/>
  </r>
  <r>
    <x v="134"/>
    <x v="6"/>
    <n v="22.87"/>
    <n v="1"/>
    <n v="0.1"/>
    <n v="20.583000000000002"/>
    <x v="39"/>
  </r>
  <r>
    <x v="135"/>
    <x v="6"/>
    <n v="22.87"/>
    <n v="2"/>
    <n v="0"/>
    <n v="45.74"/>
    <x v="60"/>
  </r>
  <r>
    <x v="136"/>
    <x v="6"/>
    <n v="22.87"/>
    <n v="1"/>
    <n v="0.05"/>
    <n v="21.726500000000001"/>
    <x v="61"/>
  </r>
  <r>
    <x v="137"/>
    <x v="6"/>
    <n v="22.87"/>
    <n v="2"/>
    <n v="0"/>
    <n v="45.74"/>
    <x v="62"/>
  </r>
  <r>
    <x v="138"/>
    <x v="6"/>
    <n v="22.87"/>
    <n v="2"/>
    <n v="0"/>
    <n v="45.74"/>
    <x v="51"/>
  </r>
  <r>
    <x v="115"/>
    <x v="6"/>
    <n v="22.87"/>
    <n v="2"/>
    <n v="0"/>
    <n v="45.74"/>
    <x v="55"/>
  </r>
  <r>
    <x v="139"/>
    <x v="6"/>
    <n v="22.87"/>
    <n v="1"/>
    <n v="0"/>
    <n v="22.87"/>
    <x v="0"/>
  </r>
  <r>
    <x v="140"/>
    <x v="6"/>
    <n v="22.87"/>
    <n v="2"/>
    <n v="0"/>
    <n v="45.74"/>
    <x v="32"/>
  </r>
  <r>
    <x v="141"/>
    <x v="6"/>
    <n v="22.87"/>
    <n v="1"/>
    <n v="0"/>
    <n v="22.87"/>
    <x v="25"/>
  </r>
  <r>
    <x v="142"/>
    <x v="6"/>
    <n v="22.87"/>
    <n v="2"/>
    <n v="0"/>
    <n v="45.74"/>
    <x v="30"/>
  </r>
  <r>
    <x v="143"/>
    <x v="6"/>
    <n v="22.87"/>
    <n v="2"/>
    <n v="0"/>
    <n v="45.74"/>
    <x v="1"/>
  </r>
  <r>
    <x v="144"/>
    <x v="6"/>
    <n v="22.87"/>
    <n v="2"/>
    <n v="0"/>
    <n v="45.74"/>
    <x v="33"/>
  </r>
  <r>
    <x v="145"/>
    <x v="6"/>
    <n v="22.87"/>
    <n v="1"/>
    <n v="0"/>
    <n v="22.87"/>
    <x v="61"/>
  </r>
  <r>
    <x v="146"/>
    <x v="6"/>
    <n v="22.87"/>
    <n v="2"/>
    <n v="0"/>
    <n v="45.74"/>
    <x v="45"/>
  </r>
  <r>
    <x v="147"/>
    <x v="6"/>
    <n v="22.87"/>
    <n v="1"/>
    <n v="0"/>
    <n v="22.87"/>
    <x v="30"/>
  </r>
  <r>
    <x v="148"/>
    <x v="6"/>
    <n v="22.87"/>
    <n v="2"/>
    <n v="0.05"/>
    <n v="43.453000000000003"/>
    <x v="63"/>
  </r>
  <r>
    <x v="79"/>
    <x v="6"/>
    <n v="22.87"/>
    <n v="1"/>
    <n v="0.05"/>
    <n v="21.726500000000001"/>
    <x v="1"/>
  </r>
  <r>
    <x v="94"/>
    <x v="7"/>
    <n v="24.39"/>
    <n v="2"/>
    <n v="0.25"/>
    <n v="36.585000000000001"/>
    <x v="36"/>
  </r>
  <r>
    <x v="149"/>
    <x v="7"/>
    <n v="24.39"/>
    <n v="2"/>
    <n v="0"/>
    <n v="48.78"/>
    <x v="0"/>
  </r>
  <r>
    <x v="96"/>
    <x v="7"/>
    <n v="30.49"/>
    <n v="2"/>
    <n v="0.15"/>
    <n v="51.832999999999998"/>
    <x v="51"/>
  </r>
  <r>
    <x v="9"/>
    <x v="7"/>
    <n v="30.49"/>
    <n v="1"/>
    <n v="0"/>
    <n v="30.49"/>
    <x v="9"/>
  </r>
  <r>
    <x v="150"/>
    <x v="7"/>
    <n v="30.49"/>
    <n v="2"/>
    <n v="0"/>
    <n v="60.98"/>
    <x v="27"/>
  </r>
  <r>
    <x v="151"/>
    <x v="7"/>
    <n v="30.49"/>
    <n v="1"/>
    <n v="0"/>
    <n v="30.49"/>
    <x v="44"/>
  </r>
  <r>
    <x v="152"/>
    <x v="7"/>
    <n v="30.49"/>
    <n v="1"/>
    <n v="0.2"/>
    <n v="24.391999999999999"/>
    <x v="6"/>
  </r>
  <r>
    <x v="64"/>
    <x v="7"/>
    <n v="30.49"/>
    <n v="1"/>
    <n v="0"/>
    <n v="30.49"/>
    <x v="41"/>
  </r>
  <r>
    <x v="153"/>
    <x v="7"/>
    <n v="30.49"/>
    <n v="1"/>
    <n v="0"/>
    <n v="30.49"/>
    <x v="48"/>
  </r>
  <r>
    <x v="154"/>
    <x v="7"/>
    <n v="30.49"/>
    <n v="2"/>
    <n v="0"/>
    <n v="60.98"/>
    <x v="25"/>
  </r>
  <r>
    <x v="155"/>
    <x v="7"/>
    <n v="30.49"/>
    <n v="1"/>
    <n v="0.15"/>
    <n v="25.916499999999999"/>
    <x v="64"/>
  </r>
  <r>
    <x v="156"/>
    <x v="7"/>
    <n v="30.49"/>
    <n v="1"/>
    <n v="0"/>
    <n v="30.49"/>
    <x v="8"/>
  </r>
  <r>
    <x v="79"/>
    <x v="7"/>
    <n v="30.49"/>
    <n v="2"/>
    <n v="0.1"/>
    <n v="54.881999999999998"/>
    <x v="1"/>
  </r>
  <r>
    <x v="157"/>
    <x v="8"/>
    <n v="59.15"/>
    <n v="1"/>
    <n v="0.1"/>
    <n v="53.234999999999999"/>
    <x v="23"/>
  </r>
  <r>
    <x v="158"/>
    <x v="8"/>
    <n v="73.94"/>
    <n v="2"/>
    <n v="0.15"/>
    <n v="125.69799999999999"/>
    <x v="0"/>
  </r>
  <r>
    <x v="159"/>
    <x v="8"/>
    <n v="73.94"/>
    <n v="2"/>
    <n v="0.25"/>
    <n v="110.91"/>
    <x v="16"/>
  </r>
  <r>
    <x v="160"/>
    <x v="8"/>
    <n v="73.94"/>
    <n v="2"/>
    <n v="0"/>
    <n v="147.88"/>
    <x v="36"/>
  </r>
  <r>
    <x v="114"/>
    <x v="8"/>
    <n v="73.94"/>
    <n v="2"/>
    <n v="0"/>
    <n v="147.88"/>
    <x v="35"/>
  </r>
  <r>
    <x v="161"/>
    <x v="9"/>
    <n v="18.899999999999999"/>
    <n v="1"/>
    <n v="0.05"/>
    <n v="17.954999999999998"/>
    <x v="0"/>
  </r>
  <r>
    <x v="162"/>
    <x v="9"/>
    <n v="18.899999999999999"/>
    <n v="2"/>
    <n v="0"/>
    <n v="37.799999999999997"/>
    <x v="11"/>
  </r>
  <r>
    <x v="163"/>
    <x v="9"/>
    <n v="18.899999999999999"/>
    <n v="1"/>
    <n v="0.2"/>
    <n v="15.12"/>
    <x v="63"/>
  </r>
  <r>
    <x v="164"/>
    <x v="9"/>
    <n v="18.899999999999999"/>
    <n v="2"/>
    <n v="0"/>
    <n v="37.799999999999997"/>
    <x v="25"/>
  </r>
  <r>
    <x v="165"/>
    <x v="9"/>
    <n v="18.899999999999999"/>
    <n v="2"/>
    <n v="0"/>
    <n v="37.799999999999997"/>
    <x v="15"/>
  </r>
  <r>
    <x v="166"/>
    <x v="9"/>
    <n v="18.899999999999999"/>
    <n v="1"/>
    <n v="0.2"/>
    <n v="15.12"/>
    <x v="40"/>
  </r>
  <r>
    <x v="167"/>
    <x v="9"/>
    <n v="18.899999999999999"/>
    <n v="1"/>
    <n v="0.05"/>
    <n v="17.954999999999998"/>
    <x v="40"/>
  </r>
  <r>
    <x v="168"/>
    <x v="9"/>
    <n v="23.63"/>
    <n v="2"/>
    <n v="0.05"/>
    <n v="44.896999999999998"/>
    <x v="5"/>
  </r>
  <r>
    <x v="169"/>
    <x v="9"/>
    <n v="23.63"/>
    <n v="2"/>
    <n v="0"/>
    <n v="47.26"/>
    <x v="17"/>
  </r>
  <r>
    <x v="170"/>
    <x v="9"/>
    <n v="23.63"/>
    <n v="2"/>
    <n v="0"/>
    <n v="47.26"/>
    <x v="65"/>
  </r>
  <r>
    <x v="13"/>
    <x v="9"/>
    <n v="23.63"/>
    <n v="2"/>
    <n v="0"/>
    <n v="47.26"/>
    <x v="13"/>
  </r>
  <r>
    <x v="171"/>
    <x v="9"/>
    <n v="23.63"/>
    <n v="2"/>
    <n v="0"/>
    <n v="47.26"/>
    <x v="18"/>
  </r>
  <r>
    <x v="16"/>
    <x v="9"/>
    <n v="23.63"/>
    <n v="2"/>
    <n v="0.25"/>
    <n v="35.445"/>
    <x v="16"/>
  </r>
  <r>
    <x v="172"/>
    <x v="9"/>
    <n v="23.63"/>
    <n v="1"/>
    <n v="0.15"/>
    <n v="20.0855"/>
    <x v="50"/>
  </r>
  <r>
    <x v="173"/>
    <x v="9"/>
    <n v="23.63"/>
    <n v="2"/>
    <n v="0"/>
    <n v="47.26"/>
    <x v="11"/>
  </r>
  <r>
    <x v="174"/>
    <x v="9"/>
    <n v="23.63"/>
    <n v="1"/>
    <n v="0"/>
    <n v="23.63"/>
    <x v="44"/>
  </r>
  <r>
    <x v="175"/>
    <x v="9"/>
    <n v="23.63"/>
    <n v="2"/>
    <n v="0.1"/>
    <n v="42.533999999999999"/>
    <x v="46"/>
  </r>
  <r>
    <x v="176"/>
    <x v="9"/>
    <n v="23.63"/>
    <n v="2"/>
    <n v="0"/>
    <n v="47.26"/>
    <x v="18"/>
  </r>
  <r>
    <x v="177"/>
    <x v="9"/>
    <n v="23.63"/>
    <n v="1"/>
    <n v="0"/>
    <n v="23.63"/>
    <x v="51"/>
  </r>
  <r>
    <x v="178"/>
    <x v="9"/>
    <n v="23.63"/>
    <n v="2"/>
    <n v="0"/>
    <n v="47.26"/>
    <x v="12"/>
  </r>
  <r>
    <x v="179"/>
    <x v="9"/>
    <n v="23.63"/>
    <n v="2"/>
    <n v="0"/>
    <n v="47.26"/>
    <x v="26"/>
  </r>
  <r>
    <x v="180"/>
    <x v="9"/>
    <n v="23.63"/>
    <n v="2"/>
    <n v="0"/>
    <n v="47.26"/>
    <x v="66"/>
  </r>
  <r>
    <x v="181"/>
    <x v="9"/>
    <n v="23.63"/>
    <n v="1"/>
    <n v="0"/>
    <n v="23.63"/>
    <x v="22"/>
  </r>
  <r>
    <x v="182"/>
    <x v="9"/>
    <n v="23.63"/>
    <n v="2"/>
    <n v="0"/>
    <n v="47.26"/>
    <x v="51"/>
  </r>
  <r>
    <x v="183"/>
    <x v="9"/>
    <n v="23.63"/>
    <n v="2"/>
    <n v="0"/>
    <n v="47.26"/>
    <x v="29"/>
  </r>
  <r>
    <x v="184"/>
    <x v="9"/>
    <n v="23.63"/>
    <n v="2"/>
    <n v="0.15"/>
    <n v="40.170999999999999"/>
    <x v="32"/>
  </r>
  <r>
    <x v="185"/>
    <x v="9"/>
    <n v="23.63"/>
    <n v="2"/>
    <n v="0"/>
    <n v="47.26"/>
    <x v="24"/>
  </r>
  <r>
    <x v="186"/>
    <x v="9"/>
    <n v="23.63"/>
    <n v="2"/>
    <n v="0"/>
    <n v="47.26"/>
    <x v="67"/>
  </r>
  <r>
    <x v="187"/>
    <x v="9"/>
    <n v="23.63"/>
    <n v="1"/>
    <n v="0.1"/>
    <n v="21.266999999999999"/>
    <x v="17"/>
  </r>
  <r>
    <x v="188"/>
    <x v="9"/>
    <n v="23.63"/>
    <n v="1"/>
    <n v="0"/>
    <n v="23.63"/>
    <x v="46"/>
  </r>
  <r>
    <x v="122"/>
    <x v="9"/>
    <n v="23.63"/>
    <n v="1"/>
    <n v="0"/>
    <n v="23.63"/>
    <x v="25"/>
  </r>
  <r>
    <x v="189"/>
    <x v="9"/>
    <n v="23.63"/>
    <n v="1"/>
    <n v="0.15"/>
    <n v="20.0855"/>
    <x v="39"/>
  </r>
  <r>
    <x v="79"/>
    <x v="9"/>
    <n v="23.63"/>
    <n v="1"/>
    <n v="0"/>
    <n v="23.63"/>
    <x v="1"/>
  </r>
  <r>
    <x v="190"/>
    <x v="10"/>
    <n v="10.67"/>
    <n v="2"/>
    <n v="0"/>
    <n v="21.34"/>
    <x v="68"/>
  </r>
  <r>
    <x v="191"/>
    <x v="10"/>
    <n v="12.81"/>
    <n v="2"/>
    <n v="0"/>
    <n v="25.62"/>
    <x v="63"/>
  </r>
  <r>
    <x v="42"/>
    <x v="10"/>
    <n v="12.81"/>
    <n v="2"/>
    <n v="0.2"/>
    <n v="20.496000000000002"/>
    <x v="33"/>
  </r>
  <r>
    <x v="192"/>
    <x v="10"/>
    <n v="12.81"/>
    <n v="2"/>
    <n v="0.2"/>
    <n v="20.496000000000002"/>
    <x v="69"/>
  </r>
  <r>
    <x v="193"/>
    <x v="10"/>
    <n v="12.81"/>
    <n v="1"/>
    <n v="0"/>
    <n v="12.81"/>
    <x v="42"/>
  </r>
  <r>
    <x v="194"/>
    <x v="10"/>
    <n v="12.81"/>
    <n v="1"/>
    <n v="0"/>
    <n v="12.81"/>
    <x v="39"/>
  </r>
  <r>
    <x v="195"/>
    <x v="10"/>
    <n v="12.81"/>
    <n v="2"/>
    <n v="0"/>
    <n v="25.62"/>
    <x v="33"/>
  </r>
  <r>
    <x v="196"/>
    <x v="10"/>
    <n v="12.81"/>
    <n v="1"/>
    <n v="0"/>
    <n v="12.81"/>
    <x v="32"/>
  </r>
  <r>
    <x v="197"/>
    <x v="10"/>
    <n v="12.81"/>
    <n v="2"/>
    <n v="0.2"/>
    <n v="20.496000000000002"/>
    <x v="61"/>
  </r>
  <r>
    <x v="198"/>
    <x v="10"/>
    <n v="12.81"/>
    <n v="2"/>
    <n v="0"/>
    <n v="25.62"/>
    <x v="53"/>
  </r>
  <r>
    <x v="199"/>
    <x v="10"/>
    <n v="12.81"/>
    <n v="2"/>
    <n v="0"/>
    <n v="25.62"/>
    <x v="21"/>
  </r>
  <r>
    <x v="200"/>
    <x v="10"/>
    <n v="12.81"/>
    <n v="2"/>
    <n v="0.25"/>
    <n v="19.215"/>
    <x v="69"/>
  </r>
  <r>
    <x v="201"/>
    <x v="10"/>
    <n v="16.010000000000002"/>
    <n v="2"/>
    <n v="0"/>
    <n v="32.020000000000003"/>
    <x v="28"/>
  </r>
  <r>
    <x v="202"/>
    <x v="10"/>
    <n v="16.010000000000002"/>
    <n v="2"/>
    <n v="0.1"/>
    <n v="28.818000000000005"/>
    <x v="42"/>
  </r>
  <r>
    <x v="203"/>
    <x v="10"/>
    <n v="16.010000000000002"/>
    <n v="2"/>
    <n v="0.05"/>
    <n v="30.419"/>
    <x v="48"/>
  </r>
  <r>
    <x v="204"/>
    <x v="10"/>
    <n v="16.010000000000002"/>
    <n v="2"/>
    <n v="0"/>
    <n v="32.020000000000003"/>
    <x v="70"/>
  </r>
  <r>
    <x v="205"/>
    <x v="10"/>
    <n v="16.010000000000002"/>
    <n v="2"/>
    <n v="0"/>
    <n v="32.020000000000003"/>
    <x v="10"/>
  </r>
  <r>
    <x v="206"/>
    <x v="10"/>
    <n v="16.010000000000002"/>
    <n v="1"/>
    <n v="0.15"/>
    <n v="13.608500000000001"/>
    <x v="15"/>
  </r>
  <r>
    <x v="207"/>
    <x v="10"/>
    <n v="16.010000000000002"/>
    <n v="2"/>
    <n v="0.05"/>
    <n v="30.419"/>
    <x v="12"/>
  </r>
  <r>
    <x v="208"/>
    <x v="10"/>
    <n v="16.010000000000002"/>
    <n v="2"/>
    <n v="0"/>
    <n v="32.020000000000003"/>
    <x v="71"/>
  </r>
  <r>
    <x v="209"/>
    <x v="10"/>
    <n v="16.010000000000002"/>
    <n v="2"/>
    <n v="0"/>
    <n v="32.020000000000003"/>
    <x v="6"/>
  </r>
  <r>
    <x v="210"/>
    <x v="10"/>
    <n v="16.010000000000002"/>
    <n v="2"/>
    <n v="0"/>
    <n v="32.020000000000003"/>
    <x v="32"/>
  </r>
  <r>
    <x v="104"/>
    <x v="10"/>
    <n v="16.010000000000002"/>
    <n v="2"/>
    <n v="0"/>
    <n v="32.020000000000003"/>
    <x v="30"/>
  </r>
  <r>
    <x v="211"/>
    <x v="10"/>
    <n v="16.010000000000002"/>
    <n v="2"/>
    <n v="0.25"/>
    <n v="24.015000000000001"/>
    <x v="67"/>
  </r>
  <r>
    <x v="212"/>
    <x v="10"/>
    <n v="16.010000000000002"/>
    <n v="1"/>
    <n v="0"/>
    <n v="16.010000000000002"/>
    <x v="72"/>
  </r>
  <r>
    <x v="213"/>
    <x v="10"/>
    <n v="16.010000000000002"/>
    <n v="2"/>
    <n v="0.1"/>
    <n v="28.818000000000005"/>
    <x v="22"/>
  </r>
  <r>
    <x v="214"/>
    <x v="10"/>
    <n v="16.010000000000002"/>
    <n v="1"/>
    <n v="0.1"/>
    <n v="14.409000000000002"/>
    <x v="63"/>
  </r>
  <r>
    <x v="215"/>
    <x v="10"/>
    <n v="16.010000000000002"/>
    <n v="2"/>
    <n v="0"/>
    <n v="32.020000000000003"/>
    <x v="11"/>
  </r>
  <r>
    <x v="216"/>
    <x v="10"/>
    <n v="16.010000000000002"/>
    <n v="1"/>
    <n v="0"/>
    <n v="16.010000000000002"/>
    <x v="9"/>
  </r>
  <r>
    <x v="25"/>
    <x v="10"/>
    <n v="16.010000000000002"/>
    <n v="2"/>
    <n v="0"/>
    <n v="32.020000000000003"/>
    <x v="22"/>
  </r>
  <r>
    <x v="217"/>
    <x v="10"/>
    <n v="16.010000000000002"/>
    <n v="1"/>
    <n v="0"/>
    <n v="16.010000000000002"/>
    <x v="1"/>
  </r>
  <r>
    <x v="218"/>
    <x v="10"/>
    <n v="16.010000000000002"/>
    <n v="1"/>
    <n v="0.25"/>
    <n v="12.0075"/>
    <x v="16"/>
  </r>
  <r>
    <x v="219"/>
    <x v="10"/>
    <n v="16.010000000000002"/>
    <n v="2"/>
    <n v="0"/>
    <n v="32.020000000000003"/>
    <x v="47"/>
  </r>
  <r>
    <x v="220"/>
    <x v="10"/>
    <n v="16.010000000000002"/>
    <n v="2"/>
    <n v="0.25"/>
    <n v="24.015000000000001"/>
    <x v="25"/>
  </r>
  <r>
    <x v="221"/>
    <x v="10"/>
    <n v="16.010000000000002"/>
    <n v="1"/>
    <n v="0"/>
    <n v="16.010000000000002"/>
    <x v="55"/>
  </r>
  <r>
    <x v="124"/>
    <x v="10"/>
    <n v="16.010000000000002"/>
    <n v="2"/>
    <n v="0"/>
    <n v="32.020000000000003"/>
    <x v="57"/>
  </r>
  <r>
    <x v="222"/>
    <x v="10"/>
    <n v="16.010000000000002"/>
    <n v="2"/>
    <n v="0"/>
    <n v="32.020000000000003"/>
    <x v="73"/>
  </r>
  <r>
    <x v="223"/>
    <x v="10"/>
    <n v="16.010000000000002"/>
    <n v="2"/>
    <n v="0"/>
    <n v="32.020000000000003"/>
    <x v="4"/>
  </r>
  <r>
    <x v="224"/>
    <x v="11"/>
    <n v="23.17"/>
    <n v="2"/>
    <n v="0.05"/>
    <n v="44.023000000000003"/>
    <x v="10"/>
  </r>
  <r>
    <x v="225"/>
    <x v="11"/>
    <n v="23.17"/>
    <n v="2"/>
    <n v="0"/>
    <n v="46.34"/>
    <x v="12"/>
  </r>
  <r>
    <x v="226"/>
    <x v="11"/>
    <n v="28.97"/>
    <n v="2"/>
    <n v="0.25"/>
    <n v="43.454999999999998"/>
    <x v="9"/>
  </r>
  <r>
    <x v="227"/>
    <x v="11"/>
    <n v="28.97"/>
    <n v="1"/>
    <n v="0.15"/>
    <n v="24.624499999999998"/>
    <x v="63"/>
  </r>
  <r>
    <x v="228"/>
    <x v="11"/>
    <n v="28.97"/>
    <n v="1"/>
    <n v="0.15"/>
    <n v="24.624499999999998"/>
    <x v="32"/>
  </r>
  <r>
    <x v="229"/>
    <x v="11"/>
    <n v="28.97"/>
    <n v="2"/>
    <n v="0"/>
    <n v="57.94"/>
    <x v="18"/>
  </r>
  <r>
    <x v="150"/>
    <x v="11"/>
    <n v="28.97"/>
    <n v="2"/>
    <n v="0"/>
    <n v="57.94"/>
    <x v="27"/>
  </r>
  <r>
    <x v="230"/>
    <x v="11"/>
    <n v="28.97"/>
    <n v="1"/>
    <n v="0"/>
    <n v="28.97"/>
    <x v="48"/>
  </r>
  <r>
    <x v="231"/>
    <x v="11"/>
    <n v="28.97"/>
    <n v="1"/>
    <n v="0"/>
    <n v="28.97"/>
    <x v="32"/>
  </r>
  <r>
    <x v="140"/>
    <x v="11"/>
    <n v="28.97"/>
    <n v="1"/>
    <n v="0"/>
    <n v="28.97"/>
    <x v="32"/>
  </r>
  <r>
    <x v="232"/>
    <x v="11"/>
    <n v="28.97"/>
    <n v="1"/>
    <n v="0"/>
    <n v="28.97"/>
    <x v="2"/>
  </r>
  <r>
    <x v="233"/>
    <x v="11"/>
    <n v="28.97"/>
    <n v="1"/>
    <n v="0.05"/>
    <n v="27.521499999999996"/>
    <x v="3"/>
  </r>
  <r>
    <x v="76"/>
    <x v="11"/>
    <n v="28.97"/>
    <n v="2"/>
    <n v="0.2"/>
    <n v="46.352000000000004"/>
    <x v="44"/>
  </r>
  <r>
    <x v="79"/>
    <x v="11"/>
    <n v="28.97"/>
    <n v="2"/>
    <n v="0.05"/>
    <n v="55.042999999999992"/>
    <x v="1"/>
  </r>
  <r>
    <x v="162"/>
    <x v="12"/>
    <n v="3.66"/>
    <n v="2"/>
    <n v="0"/>
    <n v="7.32"/>
    <x v="11"/>
  </r>
  <r>
    <x v="234"/>
    <x v="12"/>
    <n v="3.66"/>
    <n v="1"/>
    <n v="0.1"/>
    <n v="3.294"/>
    <x v="57"/>
  </r>
  <r>
    <x v="116"/>
    <x v="12"/>
    <n v="3.66"/>
    <n v="2"/>
    <n v="0"/>
    <n v="7.32"/>
    <x v="48"/>
  </r>
  <r>
    <x v="235"/>
    <x v="12"/>
    <n v="3.66"/>
    <n v="1"/>
    <n v="0"/>
    <n v="3.66"/>
    <x v="38"/>
  </r>
  <r>
    <x v="236"/>
    <x v="12"/>
    <n v="3.66"/>
    <n v="2"/>
    <n v="0"/>
    <n v="7.32"/>
    <x v="72"/>
  </r>
  <r>
    <x v="237"/>
    <x v="12"/>
    <n v="3.66"/>
    <n v="2"/>
    <n v="0"/>
    <n v="7.32"/>
    <x v="74"/>
  </r>
  <r>
    <x v="157"/>
    <x v="12"/>
    <n v="3.66"/>
    <n v="2"/>
    <n v="0.1"/>
    <n v="6.5880000000000001"/>
    <x v="23"/>
  </r>
  <r>
    <x v="238"/>
    <x v="12"/>
    <n v="3.66"/>
    <n v="1"/>
    <n v="0"/>
    <n v="3.66"/>
    <x v="35"/>
  </r>
  <r>
    <x v="239"/>
    <x v="12"/>
    <n v="4.57"/>
    <n v="2"/>
    <n v="0"/>
    <n v="9.14"/>
    <x v="39"/>
  </r>
  <r>
    <x v="10"/>
    <x v="12"/>
    <n v="4.57"/>
    <n v="2"/>
    <n v="0"/>
    <n v="9.14"/>
    <x v="10"/>
  </r>
  <r>
    <x v="240"/>
    <x v="12"/>
    <n v="4.57"/>
    <n v="2"/>
    <n v="0"/>
    <n v="9.14"/>
    <x v="45"/>
  </r>
  <r>
    <x v="241"/>
    <x v="12"/>
    <n v="4.57"/>
    <n v="2"/>
    <n v="0"/>
    <n v="9.14"/>
    <x v="21"/>
  </r>
  <r>
    <x v="242"/>
    <x v="12"/>
    <n v="4.57"/>
    <n v="2"/>
    <n v="0.1"/>
    <n v="8.2260000000000009"/>
    <x v="21"/>
  </r>
  <r>
    <x v="228"/>
    <x v="12"/>
    <n v="4.57"/>
    <n v="2"/>
    <n v="0.15"/>
    <n v="7.7690000000000001"/>
    <x v="32"/>
  </r>
  <r>
    <x v="243"/>
    <x v="12"/>
    <n v="4.57"/>
    <n v="2"/>
    <n v="0"/>
    <n v="9.14"/>
    <x v="68"/>
  </r>
  <r>
    <x v="244"/>
    <x v="12"/>
    <n v="4.57"/>
    <n v="2"/>
    <n v="0"/>
    <n v="9.14"/>
    <x v="5"/>
  </r>
  <r>
    <x v="245"/>
    <x v="12"/>
    <n v="4.57"/>
    <n v="1"/>
    <n v="0.15"/>
    <n v="3.8845000000000001"/>
    <x v="48"/>
  </r>
  <r>
    <x v="246"/>
    <x v="12"/>
    <n v="4.57"/>
    <n v="2"/>
    <n v="0"/>
    <n v="9.14"/>
    <x v="75"/>
  </r>
  <r>
    <x v="64"/>
    <x v="12"/>
    <n v="4.57"/>
    <n v="2"/>
    <n v="0"/>
    <n v="9.14"/>
    <x v="41"/>
  </r>
  <r>
    <x v="247"/>
    <x v="12"/>
    <n v="4.57"/>
    <n v="2"/>
    <n v="0.2"/>
    <n v="7.3120000000000012"/>
    <x v="7"/>
  </r>
  <r>
    <x v="248"/>
    <x v="12"/>
    <n v="4.57"/>
    <n v="2"/>
    <n v="0"/>
    <n v="9.14"/>
    <x v="17"/>
  </r>
  <r>
    <x v="184"/>
    <x v="12"/>
    <n v="4.57"/>
    <n v="2"/>
    <n v="0.15"/>
    <n v="7.7690000000000001"/>
    <x v="32"/>
  </r>
  <r>
    <x v="249"/>
    <x v="12"/>
    <n v="4.57"/>
    <n v="1"/>
    <n v="0.05"/>
    <n v="4.3414999999999999"/>
    <x v="18"/>
  </r>
  <r>
    <x v="250"/>
    <x v="12"/>
    <n v="4.57"/>
    <n v="2"/>
    <n v="0"/>
    <n v="9.14"/>
    <x v="55"/>
  </r>
  <r>
    <x v="251"/>
    <x v="12"/>
    <n v="4.57"/>
    <n v="1"/>
    <n v="0"/>
    <n v="4.57"/>
    <x v="67"/>
  </r>
  <r>
    <x v="219"/>
    <x v="12"/>
    <n v="4.57"/>
    <n v="2"/>
    <n v="0"/>
    <n v="9.14"/>
    <x v="47"/>
  </r>
  <r>
    <x v="252"/>
    <x v="12"/>
    <n v="4.57"/>
    <n v="1"/>
    <n v="0.15"/>
    <n v="3.8845000000000001"/>
    <x v="31"/>
  </r>
  <r>
    <x v="253"/>
    <x v="12"/>
    <n v="4.57"/>
    <n v="1"/>
    <n v="0.25"/>
    <n v="3.4275000000000002"/>
    <x v="0"/>
  </r>
  <r>
    <x v="138"/>
    <x v="12"/>
    <n v="4.57"/>
    <n v="1"/>
    <n v="0"/>
    <n v="4.57"/>
    <x v="51"/>
  </r>
  <r>
    <x v="254"/>
    <x v="12"/>
    <n v="4.57"/>
    <n v="2"/>
    <n v="0"/>
    <n v="9.14"/>
    <x v="45"/>
  </r>
  <r>
    <x v="255"/>
    <x v="12"/>
    <n v="4.57"/>
    <n v="1"/>
    <n v="0"/>
    <n v="4.57"/>
    <x v="76"/>
  </r>
  <r>
    <x v="139"/>
    <x v="12"/>
    <n v="4.57"/>
    <n v="2"/>
    <n v="0"/>
    <n v="9.14"/>
    <x v="0"/>
  </r>
  <r>
    <x v="256"/>
    <x v="12"/>
    <n v="4.57"/>
    <n v="2"/>
    <n v="0.15"/>
    <n v="7.7690000000000001"/>
    <x v="18"/>
  </r>
  <r>
    <x v="257"/>
    <x v="12"/>
    <n v="4.57"/>
    <n v="2"/>
    <n v="0"/>
    <n v="9.14"/>
    <x v="18"/>
  </r>
  <r>
    <x v="33"/>
    <x v="12"/>
    <n v="4.57"/>
    <n v="1"/>
    <n v="0.1"/>
    <n v="4.1130000000000004"/>
    <x v="10"/>
  </r>
  <r>
    <x v="34"/>
    <x v="12"/>
    <n v="4.57"/>
    <n v="2"/>
    <n v="0"/>
    <n v="9.14"/>
    <x v="18"/>
  </r>
  <r>
    <x v="258"/>
    <x v="12"/>
    <n v="4.57"/>
    <n v="2"/>
    <n v="0"/>
    <n v="9.14"/>
    <x v="72"/>
  </r>
  <r>
    <x v="259"/>
    <x v="12"/>
    <n v="4.57"/>
    <n v="1"/>
    <n v="0"/>
    <n v="4.57"/>
    <x v="37"/>
  </r>
  <r>
    <x v="148"/>
    <x v="12"/>
    <n v="4.57"/>
    <n v="2"/>
    <n v="0.05"/>
    <n v="8.6829999999999998"/>
    <x v="63"/>
  </r>
  <r>
    <x v="79"/>
    <x v="12"/>
    <n v="4.57"/>
    <n v="2"/>
    <n v="0"/>
    <n v="9.14"/>
    <x v="1"/>
  </r>
  <r>
    <x v="260"/>
    <x v="13"/>
    <n v="14.18"/>
    <n v="2"/>
    <n v="0"/>
    <n v="28.36"/>
    <x v="77"/>
  </r>
  <r>
    <x v="116"/>
    <x v="13"/>
    <n v="14.18"/>
    <n v="2"/>
    <n v="0"/>
    <n v="28.36"/>
    <x v="48"/>
  </r>
  <r>
    <x v="261"/>
    <x v="13"/>
    <n v="14.18"/>
    <n v="2"/>
    <n v="0"/>
    <n v="28.36"/>
    <x v="10"/>
  </r>
  <r>
    <x v="262"/>
    <x v="13"/>
    <n v="14.18"/>
    <n v="2"/>
    <n v="0"/>
    <n v="28.36"/>
    <x v="74"/>
  </r>
  <r>
    <x v="45"/>
    <x v="13"/>
    <n v="14.18"/>
    <n v="1"/>
    <n v="0.25"/>
    <n v="10.635"/>
    <x v="18"/>
  </r>
  <r>
    <x v="263"/>
    <x v="13"/>
    <n v="14.18"/>
    <n v="2"/>
    <n v="0"/>
    <n v="28.36"/>
    <x v="55"/>
  </r>
  <r>
    <x v="264"/>
    <x v="13"/>
    <n v="14.18"/>
    <n v="1"/>
    <n v="0.1"/>
    <n v="12.762"/>
    <x v="10"/>
  </r>
  <r>
    <x v="265"/>
    <x v="13"/>
    <n v="14.18"/>
    <n v="1"/>
    <n v="0"/>
    <n v="14.18"/>
    <x v="69"/>
  </r>
  <r>
    <x v="266"/>
    <x v="13"/>
    <n v="14.18"/>
    <n v="2"/>
    <n v="0"/>
    <n v="28.36"/>
    <x v="4"/>
  </r>
  <r>
    <x v="267"/>
    <x v="13"/>
    <n v="17.68"/>
    <n v="2"/>
    <n v="0"/>
    <n v="35.36"/>
    <x v="16"/>
  </r>
  <r>
    <x v="268"/>
    <x v="13"/>
    <n v="17.68"/>
    <n v="1"/>
    <n v="0.2"/>
    <n v="14.144"/>
    <x v="18"/>
  </r>
  <r>
    <x v="269"/>
    <x v="13"/>
    <n v="17.68"/>
    <n v="2"/>
    <n v="0.15"/>
    <n v="30.055999999999997"/>
    <x v="32"/>
  </r>
  <r>
    <x v="270"/>
    <x v="13"/>
    <n v="17.68"/>
    <n v="2"/>
    <n v="0.05"/>
    <n v="33.591999999999999"/>
    <x v="39"/>
  </r>
  <r>
    <x v="271"/>
    <x v="13"/>
    <n v="17.68"/>
    <n v="1"/>
    <n v="0"/>
    <n v="17.68"/>
    <x v="34"/>
  </r>
  <r>
    <x v="272"/>
    <x v="13"/>
    <n v="17.68"/>
    <n v="2"/>
    <n v="0"/>
    <n v="35.36"/>
    <x v="47"/>
  </r>
  <r>
    <x v="273"/>
    <x v="13"/>
    <n v="17.68"/>
    <n v="2"/>
    <n v="0.1"/>
    <n v="31.824000000000002"/>
    <x v="28"/>
  </r>
  <r>
    <x v="274"/>
    <x v="13"/>
    <n v="17.68"/>
    <n v="1"/>
    <n v="0"/>
    <n v="17.68"/>
    <x v="34"/>
  </r>
  <r>
    <x v="275"/>
    <x v="13"/>
    <n v="17.68"/>
    <n v="2"/>
    <n v="0"/>
    <n v="35.36"/>
    <x v="17"/>
  </r>
  <r>
    <x v="276"/>
    <x v="13"/>
    <n v="17.68"/>
    <n v="2"/>
    <n v="0.15"/>
    <n v="30.055999999999997"/>
    <x v="10"/>
  </r>
  <r>
    <x v="277"/>
    <x v="13"/>
    <n v="17.68"/>
    <n v="2"/>
    <n v="0.2"/>
    <n v="28.288"/>
    <x v="57"/>
  </r>
  <r>
    <x v="125"/>
    <x v="13"/>
    <n v="17.68"/>
    <n v="1"/>
    <n v="0.25"/>
    <n v="13.26"/>
    <x v="51"/>
  </r>
  <r>
    <x v="79"/>
    <x v="13"/>
    <n v="17.68"/>
    <n v="1"/>
    <n v="0.03"/>
    <n v="17.1496"/>
    <x v="1"/>
  </r>
  <r>
    <x v="278"/>
    <x v="13"/>
    <n v="17.72"/>
    <n v="1"/>
    <n v="0"/>
    <n v="17.72"/>
    <x v="17"/>
  </r>
  <r>
    <x v="279"/>
    <x v="14"/>
    <n v="9.4499999999999993"/>
    <n v="1"/>
    <n v="0"/>
    <n v="9.4499999999999993"/>
    <x v="63"/>
  </r>
  <r>
    <x v="280"/>
    <x v="14"/>
    <n v="9.4499999999999993"/>
    <n v="2"/>
    <n v="0"/>
    <n v="18.899999999999999"/>
    <x v="48"/>
  </r>
  <r>
    <x v="281"/>
    <x v="14"/>
    <n v="11.89"/>
    <n v="2"/>
    <n v="0.05"/>
    <n v="22.591000000000001"/>
    <x v="7"/>
  </r>
  <r>
    <x v="282"/>
    <x v="14"/>
    <n v="11.89"/>
    <n v="2"/>
    <n v="0"/>
    <n v="23.78"/>
    <x v="78"/>
  </r>
  <r>
    <x v="283"/>
    <x v="14"/>
    <n v="11.89"/>
    <n v="1"/>
    <n v="0.05"/>
    <n v="11.295500000000001"/>
    <x v="9"/>
  </r>
  <r>
    <x v="284"/>
    <x v="14"/>
    <n v="11.89"/>
    <n v="2"/>
    <n v="0"/>
    <n v="23.78"/>
    <x v="18"/>
  </r>
  <r>
    <x v="38"/>
    <x v="15"/>
    <n v="10.67"/>
    <n v="1"/>
    <n v="0"/>
    <n v="10.67"/>
    <x v="31"/>
  </r>
  <r>
    <x v="285"/>
    <x v="15"/>
    <n v="10.67"/>
    <n v="2"/>
    <n v="0.25"/>
    <n v="16.004999999999999"/>
    <x v="32"/>
  </r>
  <r>
    <x v="286"/>
    <x v="15"/>
    <n v="10.67"/>
    <n v="1"/>
    <n v="0.15"/>
    <n v="9.0694999999999997"/>
    <x v="37"/>
  </r>
  <r>
    <x v="191"/>
    <x v="15"/>
    <n v="10.67"/>
    <n v="1"/>
    <n v="0"/>
    <n v="10.67"/>
    <x v="63"/>
  </r>
  <r>
    <x v="287"/>
    <x v="15"/>
    <n v="10.67"/>
    <n v="2"/>
    <n v="0"/>
    <n v="21.34"/>
    <x v="54"/>
  </r>
  <r>
    <x v="288"/>
    <x v="15"/>
    <n v="10.67"/>
    <n v="1"/>
    <n v="0.15"/>
    <n v="9.0694999999999997"/>
    <x v="18"/>
  </r>
  <r>
    <x v="289"/>
    <x v="15"/>
    <n v="10.67"/>
    <n v="2"/>
    <n v="0.05"/>
    <n v="20.273"/>
    <x v="22"/>
  </r>
  <r>
    <x v="290"/>
    <x v="15"/>
    <n v="10.67"/>
    <n v="1"/>
    <n v="0.15"/>
    <n v="9.0694999999999997"/>
    <x v="32"/>
  </r>
  <r>
    <x v="225"/>
    <x v="15"/>
    <n v="10.67"/>
    <n v="2"/>
    <n v="0"/>
    <n v="21.34"/>
    <x v="12"/>
  </r>
  <r>
    <x v="48"/>
    <x v="15"/>
    <n v="10.67"/>
    <n v="1"/>
    <n v="0.15"/>
    <n v="9.0694999999999997"/>
    <x v="18"/>
  </r>
  <r>
    <x v="291"/>
    <x v="15"/>
    <n v="10.67"/>
    <n v="1"/>
    <n v="0.2"/>
    <n v="8.5359999999999996"/>
    <x v="7"/>
  </r>
  <r>
    <x v="49"/>
    <x v="15"/>
    <n v="10.67"/>
    <n v="1"/>
    <n v="0.15"/>
    <n v="9.0694999999999997"/>
    <x v="36"/>
  </r>
  <r>
    <x v="200"/>
    <x v="15"/>
    <n v="10.67"/>
    <n v="2"/>
    <n v="0"/>
    <n v="21.34"/>
    <x v="69"/>
  </r>
  <r>
    <x v="158"/>
    <x v="15"/>
    <n v="13.26"/>
    <n v="2"/>
    <n v="0"/>
    <n v="26.52"/>
    <x v="0"/>
  </r>
  <r>
    <x v="292"/>
    <x v="15"/>
    <n v="13.26"/>
    <n v="1"/>
    <n v="0.15"/>
    <n v="11.270999999999999"/>
    <x v="50"/>
  </r>
  <r>
    <x v="205"/>
    <x v="15"/>
    <n v="13.26"/>
    <n v="2"/>
    <n v="0"/>
    <n v="26.52"/>
    <x v="10"/>
  </r>
  <r>
    <x v="293"/>
    <x v="15"/>
    <n v="13.26"/>
    <n v="1"/>
    <n v="0.05"/>
    <n v="12.597"/>
    <x v="39"/>
  </r>
  <r>
    <x v="294"/>
    <x v="15"/>
    <n v="13.26"/>
    <n v="2"/>
    <n v="0.1"/>
    <n v="23.867999999999999"/>
    <x v="17"/>
  </r>
  <r>
    <x v="295"/>
    <x v="15"/>
    <n v="13.26"/>
    <n v="1"/>
    <n v="0.05"/>
    <n v="12.597"/>
    <x v="12"/>
  </r>
  <r>
    <x v="296"/>
    <x v="15"/>
    <n v="13.26"/>
    <n v="1"/>
    <n v="0.1"/>
    <n v="11.933999999999999"/>
    <x v="34"/>
  </r>
  <r>
    <x v="297"/>
    <x v="15"/>
    <n v="13.26"/>
    <n v="2"/>
    <n v="0"/>
    <n v="26.52"/>
    <x v="79"/>
  </r>
  <r>
    <x v="298"/>
    <x v="15"/>
    <n v="13.26"/>
    <n v="2"/>
    <n v="0"/>
    <n v="26.52"/>
    <x v="27"/>
  </r>
  <r>
    <x v="299"/>
    <x v="15"/>
    <n v="13.26"/>
    <n v="2"/>
    <n v="0.25"/>
    <n v="19.89"/>
    <x v="80"/>
  </r>
  <r>
    <x v="300"/>
    <x v="15"/>
    <n v="13.26"/>
    <n v="1"/>
    <n v="0"/>
    <n v="13.26"/>
    <x v="80"/>
  </r>
  <r>
    <x v="230"/>
    <x v="15"/>
    <n v="13.26"/>
    <n v="1"/>
    <n v="0"/>
    <n v="13.26"/>
    <x v="48"/>
  </r>
  <r>
    <x v="301"/>
    <x v="15"/>
    <n v="13.26"/>
    <n v="2"/>
    <n v="0.05"/>
    <n v="25.193999999999999"/>
    <x v="51"/>
  </r>
  <r>
    <x v="302"/>
    <x v="15"/>
    <n v="13.26"/>
    <n v="2"/>
    <n v="0"/>
    <n v="26.52"/>
    <x v="73"/>
  </r>
  <r>
    <x v="303"/>
    <x v="15"/>
    <n v="13.26"/>
    <n v="1"/>
    <n v="0"/>
    <n v="13.26"/>
    <x v="76"/>
  </r>
  <r>
    <x v="304"/>
    <x v="15"/>
    <n v="13.26"/>
    <n v="2"/>
    <n v="0"/>
    <n v="26.52"/>
    <x v="32"/>
  </r>
  <r>
    <x v="305"/>
    <x v="15"/>
    <n v="13.26"/>
    <n v="2"/>
    <n v="0"/>
    <n v="26.52"/>
    <x v="80"/>
  </r>
  <r>
    <x v="120"/>
    <x v="15"/>
    <n v="13.26"/>
    <n v="2"/>
    <n v="0.05"/>
    <n v="25.193999999999999"/>
    <x v="51"/>
  </r>
  <r>
    <x v="306"/>
    <x v="15"/>
    <n v="13.26"/>
    <n v="1"/>
    <n v="0.25"/>
    <n v="9.9450000000000003"/>
    <x v="37"/>
  </r>
  <r>
    <x v="137"/>
    <x v="15"/>
    <n v="13.26"/>
    <n v="2"/>
    <n v="0"/>
    <n v="26.52"/>
    <x v="62"/>
  </r>
  <r>
    <x v="307"/>
    <x v="15"/>
    <n v="13.26"/>
    <n v="2"/>
    <n v="0"/>
    <n v="26.52"/>
    <x v="81"/>
  </r>
  <r>
    <x v="308"/>
    <x v="15"/>
    <n v="13.26"/>
    <n v="1"/>
    <n v="0"/>
    <n v="13.26"/>
    <x v="19"/>
  </r>
  <r>
    <x v="309"/>
    <x v="15"/>
    <n v="13.26"/>
    <n v="1"/>
    <n v="0.1"/>
    <n v="11.933999999999999"/>
    <x v="51"/>
  </r>
  <r>
    <x v="310"/>
    <x v="15"/>
    <n v="13.26"/>
    <n v="1"/>
    <n v="0.15"/>
    <n v="11.270999999999999"/>
    <x v="19"/>
  </r>
  <r>
    <x v="311"/>
    <x v="15"/>
    <n v="13.26"/>
    <n v="2"/>
    <n v="0"/>
    <n v="26.52"/>
    <x v="18"/>
  </r>
  <r>
    <x v="312"/>
    <x v="15"/>
    <n v="13.26"/>
    <n v="1"/>
    <n v="0.1"/>
    <n v="11.933999999999999"/>
    <x v="16"/>
  </r>
  <r>
    <x v="313"/>
    <x v="15"/>
    <n v="13.26"/>
    <n v="2"/>
    <n v="0"/>
    <n v="26.52"/>
    <x v="36"/>
  </r>
  <r>
    <x v="37"/>
    <x v="15"/>
    <n v="13.26"/>
    <n v="1"/>
    <n v="0.15"/>
    <n v="11.270999999999999"/>
    <x v="9"/>
  </r>
  <r>
    <x v="314"/>
    <x v="15"/>
    <n v="13.26"/>
    <n v="2"/>
    <n v="0.05"/>
    <n v="25.193999999999999"/>
    <x v="82"/>
  </r>
  <r>
    <x v="79"/>
    <x v="15"/>
    <n v="13.26"/>
    <n v="2"/>
    <n v="0.03"/>
    <n v="25.724399999999999"/>
    <x v="1"/>
  </r>
  <r>
    <x v="315"/>
    <x v="16"/>
    <n v="23.78"/>
    <n v="1"/>
    <n v="0"/>
    <n v="23.78"/>
    <x v="15"/>
  </r>
  <r>
    <x v="316"/>
    <x v="16"/>
    <n v="23.78"/>
    <n v="2"/>
    <n v="0.25"/>
    <n v="35.67"/>
    <x v="9"/>
  </r>
  <r>
    <x v="1"/>
    <x v="16"/>
    <n v="23.78"/>
    <n v="2"/>
    <n v="0"/>
    <n v="47.56"/>
    <x v="1"/>
  </r>
  <r>
    <x v="317"/>
    <x v="16"/>
    <n v="23.78"/>
    <n v="1"/>
    <n v="0"/>
    <n v="23.78"/>
    <x v="29"/>
  </r>
  <r>
    <x v="318"/>
    <x v="16"/>
    <n v="23.78"/>
    <n v="2"/>
    <n v="0"/>
    <n v="47.56"/>
    <x v="11"/>
  </r>
  <r>
    <x v="319"/>
    <x v="16"/>
    <n v="23.78"/>
    <n v="1"/>
    <n v="0"/>
    <n v="23.78"/>
    <x v="80"/>
  </r>
  <r>
    <x v="93"/>
    <x v="16"/>
    <n v="23.78"/>
    <n v="2"/>
    <n v="0.05"/>
    <n v="45.182000000000002"/>
    <x v="12"/>
  </r>
  <r>
    <x v="320"/>
    <x v="16"/>
    <n v="23.78"/>
    <n v="1"/>
    <n v="0.1"/>
    <n v="21.402000000000001"/>
    <x v="1"/>
  </r>
  <r>
    <x v="321"/>
    <x v="16"/>
    <n v="23.78"/>
    <n v="2"/>
    <n v="0"/>
    <n v="47.56"/>
    <x v="74"/>
  </r>
  <r>
    <x v="322"/>
    <x v="16"/>
    <n v="23.78"/>
    <n v="1"/>
    <n v="0.2"/>
    <n v="19.024000000000001"/>
    <x v="32"/>
  </r>
  <r>
    <x v="323"/>
    <x v="16"/>
    <n v="23.78"/>
    <n v="2"/>
    <n v="0.25"/>
    <n v="35.67"/>
    <x v="25"/>
  </r>
  <r>
    <x v="324"/>
    <x v="16"/>
    <n v="23.78"/>
    <n v="2"/>
    <n v="0"/>
    <n v="47.56"/>
    <x v="17"/>
  </r>
  <r>
    <x v="325"/>
    <x v="16"/>
    <n v="29.73"/>
    <n v="1"/>
    <n v="0.1"/>
    <n v="26.757000000000001"/>
    <x v="22"/>
  </r>
  <r>
    <x v="326"/>
    <x v="16"/>
    <n v="29.73"/>
    <n v="1"/>
    <n v="0"/>
    <n v="29.73"/>
    <x v="69"/>
  </r>
  <r>
    <x v="327"/>
    <x v="16"/>
    <n v="29.73"/>
    <n v="2"/>
    <n v="0.1"/>
    <n v="53.514000000000003"/>
    <x v="24"/>
  </r>
  <r>
    <x v="328"/>
    <x v="16"/>
    <n v="29.73"/>
    <n v="2"/>
    <n v="0.05"/>
    <n v="56.486999999999995"/>
    <x v="1"/>
  </r>
  <r>
    <x v="329"/>
    <x v="16"/>
    <n v="29.73"/>
    <n v="2"/>
    <n v="0"/>
    <n v="59.46"/>
    <x v="42"/>
  </r>
  <r>
    <x v="130"/>
    <x v="16"/>
    <n v="29.73"/>
    <n v="2"/>
    <n v="0"/>
    <n v="59.46"/>
    <x v="18"/>
  </r>
  <r>
    <x v="330"/>
    <x v="16"/>
    <n v="29.73"/>
    <n v="1"/>
    <n v="0.2"/>
    <n v="23.784000000000002"/>
    <x v="69"/>
  </r>
  <r>
    <x v="331"/>
    <x v="16"/>
    <n v="29.73"/>
    <n v="1"/>
    <n v="0"/>
    <n v="29.73"/>
    <x v="36"/>
  </r>
  <r>
    <x v="210"/>
    <x v="16"/>
    <n v="29.73"/>
    <n v="2"/>
    <n v="0.05"/>
    <n v="56.486999999999995"/>
    <x v="32"/>
  </r>
  <r>
    <x v="56"/>
    <x v="16"/>
    <n v="29.73"/>
    <n v="1"/>
    <n v="0.25"/>
    <n v="22.297499999999999"/>
    <x v="18"/>
  </r>
  <r>
    <x v="332"/>
    <x v="16"/>
    <n v="29.73"/>
    <n v="1"/>
    <n v="0.05"/>
    <n v="28.243499999999997"/>
    <x v="61"/>
  </r>
  <r>
    <x v="333"/>
    <x v="16"/>
    <n v="29.73"/>
    <n v="1"/>
    <n v="0"/>
    <n v="29.73"/>
    <x v="32"/>
  </r>
  <r>
    <x v="304"/>
    <x v="16"/>
    <n v="29.73"/>
    <n v="1"/>
    <n v="0.25"/>
    <n v="22.297499999999999"/>
    <x v="32"/>
  </r>
  <r>
    <x v="334"/>
    <x v="16"/>
    <n v="29.73"/>
    <n v="1"/>
    <n v="0.25"/>
    <n v="22.297499999999999"/>
    <x v="49"/>
  </r>
  <r>
    <x v="66"/>
    <x v="16"/>
    <n v="29.73"/>
    <n v="2"/>
    <n v="0"/>
    <n v="59.46"/>
    <x v="1"/>
  </r>
  <r>
    <x v="335"/>
    <x v="16"/>
    <n v="29.73"/>
    <n v="1"/>
    <n v="0"/>
    <n v="29.73"/>
    <x v="36"/>
  </r>
  <r>
    <x v="120"/>
    <x v="16"/>
    <n v="29.73"/>
    <n v="2"/>
    <n v="0.05"/>
    <n v="56.486999999999995"/>
    <x v="51"/>
  </r>
  <r>
    <x v="336"/>
    <x v="16"/>
    <n v="29.73"/>
    <n v="2"/>
    <n v="0"/>
    <n v="59.46"/>
    <x v="13"/>
  </r>
  <r>
    <x v="27"/>
    <x v="16"/>
    <n v="29.73"/>
    <n v="2"/>
    <n v="0"/>
    <n v="59.46"/>
    <x v="24"/>
  </r>
  <r>
    <x v="337"/>
    <x v="16"/>
    <n v="29.73"/>
    <n v="2"/>
    <n v="0"/>
    <n v="59.46"/>
    <x v="11"/>
  </r>
  <r>
    <x v="338"/>
    <x v="16"/>
    <n v="29.73"/>
    <n v="2"/>
    <n v="0"/>
    <n v="59.46"/>
    <x v="67"/>
  </r>
  <r>
    <x v="122"/>
    <x v="16"/>
    <n v="29.73"/>
    <n v="2"/>
    <n v="0"/>
    <n v="59.46"/>
    <x v="25"/>
  </r>
  <r>
    <x v="339"/>
    <x v="16"/>
    <n v="29.73"/>
    <n v="2"/>
    <n v="0"/>
    <n v="59.46"/>
    <x v="60"/>
  </r>
  <r>
    <x v="259"/>
    <x v="16"/>
    <n v="29.73"/>
    <n v="2"/>
    <n v="0"/>
    <n v="59.46"/>
    <x v="37"/>
  </r>
  <r>
    <x v="340"/>
    <x v="16"/>
    <n v="29.73"/>
    <n v="2"/>
    <n v="0.1"/>
    <n v="53.514000000000003"/>
    <x v="18"/>
  </r>
  <r>
    <x v="341"/>
    <x v="17"/>
    <n v="38.11"/>
    <n v="2"/>
    <n v="0"/>
    <n v="76.22"/>
    <x v="11"/>
  </r>
  <r>
    <x v="342"/>
    <x v="17"/>
    <n v="38.11"/>
    <n v="1"/>
    <n v="0.1"/>
    <n v="34.298999999999999"/>
    <x v="80"/>
  </r>
  <r>
    <x v="343"/>
    <x v="17"/>
    <n v="38.11"/>
    <n v="1"/>
    <n v="0.2"/>
    <n v="30.488"/>
    <x v="12"/>
  </r>
  <r>
    <x v="344"/>
    <x v="17"/>
    <n v="38.11"/>
    <n v="1"/>
    <n v="0.05"/>
    <n v="36.204499999999996"/>
    <x v="51"/>
  </r>
  <r>
    <x v="112"/>
    <x v="17"/>
    <n v="38.11"/>
    <n v="2"/>
    <n v="0"/>
    <n v="76.22"/>
    <x v="32"/>
  </r>
  <r>
    <x v="345"/>
    <x v="17"/>
    <n v="38.11"/>
    <n v="1"/>
    <n v="0"/>
    <n v="38.11"/>
    <x v="51"/>
  </r>
  <r>
    <x v="346"/>
    <x v="17"/>
    <n v="47.56"/>
    <n v="1"/>
    <n v="0.1"/>
    <n v="42.804000000000002"/>
    <x v="16"/>
  </r>
  <r>
    <x v="206"/>
    <x v="17"/>
    <n v="47.56"/>
    <n v="2"/>
    <n v="0.15"/>
    <n v="80.852000000000004"/>
    <x v="15"/>
  </r>
  <r>
    <x v="347"/>
    <x v="17"/>
    <n v="47.56"/>
    <n v="1"/>
    <n v="0.2"/>
    <n v="38.048000000000002"/>
    <x v="0"/>
  </r>
  <r>
    <x v="131"/>
    <x v="17"/>
    <n v="47.56"/>
    <n v="2"/>
    <n v="0"/>
    <n v="95.12"/>
    <x v="59"/>
  </r>
  <r>
    <x v="348"/>
    <x v="17"/>
    <n v="47.56"/>
    <n v="2"/>
    <n v="0"/>
    <n v="95.12"/>
    <x v="62"/>
  </r>
  <r>
    <x v="349"/>
    <x v="17"/>
    <n v="47.56"/>
    <n v="2"/>
    <n v="0.1"/>
    <n v="85.608000000000004"/>
    <x v="23"/>
  </r>
  <r>
    <x v="350"/>
    <x v="17"/>
    <n v="47.56"/>
    <n v="1"/>
    <n v="0"/>
    <n v="47.56"/>
    <x v="67"/>
  </r>
  <r>
    <x v="351"/>
    <x v="17"/>
    <n v="47.56"/>
    <n v="2"/>
    <n v="0.25"/>
    <n v="71.34"/>
    <x v="78"/>
  </r>
  <r>
    <x v="352"/>
    <x v="17"/>
    <n v="47.56"/>
    <n v="1"/>
    <n v="0"/>
    <n v="47.56"/>
    <x v="0"/>
  </r>
  <r>
    <x v="353"/>
    <x v="17"/>
    <n v="47.56"/>
    <n v="1"/>
    <n v="0.2"/>
    <n v="38.048000000000002"/>
    <x v="58"/>
  </r>
  <r>
    <x v="354"/>
    <x v="17"/>
    <n v="47.56"/>
    <n v="1"/>
    <n v="0"/>
    <n v="47.56"/>
    <x v="59"/>
  </r>
  <r>
    <x v="22"/>
    <x v="17"/>
    <n v="47.56"/>
    <n v="1"/>
    <n v="0.25"/>
    <n v="35.67"/>
    <x v="19"/>
  </r>
  <r>
    <x v="355"/>
    <x v="17"/>
    <n v="47.56"/>
    <n v="2"/>
    <n v="0"/>
    <n v="95.12"/>
    <x v="71"/>
  </r>
  <r>
    <x v="335"/>
    <x v="17"/>
    <n v="47.56"/>
    <n v="1"/>
    <n v="0"/>
    <n v="47.56"/>
    <x v="36"/>
  </r>
  <r>
    <x v="306"/>
    <x v="17"/>
    <n v="47.56"/>
    <n v="1"/>
    <n v="0"/>
    <n v="47.56"/>
    <x v="37"/>
  </r>
  <r>
    <x v="29"/>
    <x v="17"/>
    <n v="47.56"/>
    <n v="2"/>
    <n v="0.25"/>
    <n v="71.34"/>
    <x v="23"/>
  </r>
  <r>
    <x v="356"/>
    <x v="17"/>
    <n v="47.56"/>
    <n v="2"/>
    <n v="0"/>
    <n v="95.12"/>
    <x v="73"/>
  </r>
  <r>
    <x v="312"/>
    <x v="17"/>
    <n v="47.56"/>
    <n v="2"/>
    <n v="0.1"/>
    <n v="85.608000000000004"/>
    <x v="16"/>
  </r>
  <r>
    <x v="232"/>
    <x v="17"/>
    <n v="47.56"/>
    <n v="2"/>
    <n v="0"/>
    <n v="95.12"/>
    <x v="2"/>
  </r>
  <r>
    <x v="357"/>
    <x v="17"/>
    <n v="47.56"/>
    <n v="2"/>
    <n v="0"/>
    <n v="95.12"/>
    <x v="83"/>
  </r>
  <r>
    <x v="358"/>
    <x v="17"/>
    <n v="47.56"/>
    <n v="1"/>
    <n v="0.2"/>
    <n v="38.048000000000002"/>
    <x v="69"/>
  </r>
  <r>
    <x v="359"/>
    <x v="18"/>
    <n v="5.49"/>
    <n v="1"/>
    <n v="0"/>
    <n v="5.49"/>
    <x v="84"/>
  </r>
  <r>
    <x v="279"/>
    <x v="18"/>
    <n v="5.49"/>
    <n v="2"/>
    <n v="0"/>
    <n v="10.98"/>
    <x v="63"/>
  </r>
  <r>
    <x v="360"/>
    <x v="18"/>
    <n v="5.49"/>
    <n v="2"/>
    <n v="0"/>
    <n v="10.98"/>
    <x v="37"/>
  </r>
  <r>
    <x v="361"/>
    <x v="18"/>
    <n v="5.49"/>
    <n v="2"/>
    <n v="0.05"/>
    <n v="10.430999999999999"/>
    <x v="58"/>
  </r>
  <r>
    <x v="149"/>
    <x v="18"/>
    <n v="5.49"/>
    <n v="2"/>
    <n v="0"/>
    <n v="10.98"/>
    <x v="0"/>
  </r>
  <r>
    <x v="362"/>
    <x v="18"/>
    <n v="5.49"/>
    <n v="2"/>
    <n v="0.05"/>
    <n v="10.430999999999999"/>
    <x v="85"/>
  </r>
  <r>
    <x v="363"/>
    <x v="18"/>
    <n v="5.49"/>
    <n v="1"/>
    <n v="0"/>
    <n v="5.49"/>
    <x v="10"/>
  </r>
  <r>
    <x v="364"/>
    <x v="18"/>
    <n v="5.49"/>
    <n v="2"/>
    <n v="0.15"/>
    <n v="9.3330000000000002"/>
    <x v="57"/>
  </r>
  <r>
    <x v="365"/>
    <x v="18"/>
    <n v="5.49"/>
    <n v="2"/>
    <n v="0.2"/>
    <n v="8.7840000000000007"/>
    <x v="77"/>
  </r>
  <r>
    <x v="366"/>
    <x v="18"/>
    <n v="5.49"/>
    <n v="2"/>
    <n v="0.1"/>
    <n v="9.8820000000000014"/>
    <x v="77"/>
  </r>
  <r>
    <x v="367"/>
    <x v="18"/>
    <n v="5.49"/>
    <n v="1"/>
    <n v="0"/>
    <n v="5.49"/>
    <x v="37"/>
  </r>
  <r>
    <x v="368"/>
    <x v="18"/>
    <n v="5.49"/>
    <n v="1"/>
    <n v="0"/>
    <n v="5.49"/>
    <x v="29"/>
  </r>
  <r>
    <x v="369"/>
    <x v="18"/>
    <n v="5.49"/>
    <n v="2"/>
    <n v="0"/>
    <n v="10.98"/>
    <x v="6"/>
  </r>
  <r>
    <x v="327"/>
    <x v="18"/>
    <n v="7.01"/>
    <n v="2"/>
    <n v="0"/>
    <n v="14.02"/>
    <x v="24"/>
  </r>
  <r>
    <x v="268"/>
    <x v="18"/>
    <n v="7.01"/>
    <n v="1"/>
    <n v="0.2"/>
    <n v="5.6080000000000005"/>
    <x v="18"/>
  </r>
  <r>
    <x v="370"/>
    <x v="18"/>
    <n v="7.01"/>
    <n v="2"/>
    <n v="0"/>
    <n v="14.02"/>
    <x v="41"/>
  </r>
  <r>
    <x v="271"/>
    <x v="18"/>
    <n v="7.01"/>
    <n v="2"/>
    <n v="0.1"/>
    <n v="12.618"/>
    <x v="34"/>
  </r>
  <r>
    <x v="371"/>
    <x v="18"/>
    <n v="7.01"/>
    <n v="1"/>
    <n v="0"/>
    <n v="7.01"/>
    <x v="57"/>
  </r>
  <r>
    <x v="372"/>
    <x v="18"/>
    <n v="7.01"/>
    <n v="2"/>
    <n v="0.25"/>
    <n v="10.515000000000001"/>
    <x v="3"/>
  </r>
  <r>
    <x v="173"/>
    <x v="18"/>
    <n v="7.01"/>
    <n v="2"/>
    <n v="0"/>
    <n v="14.02"/>
    <x v="11"/>
  </r>
  <r>
    <x v="373"/>
    <x v="18"/>
    <n v="7.01"/>
    <n v="1"/>
    <n v="0.1"/>
    <n v="6.3090000000000002"/>
    <x v="28"/>
  </r>
  <r>
    <x v="374"/>
    <x v="18"/>
    <n v="7.01"/>
    <n v="2"/>
    <n v="0.25"/>
    <n v="10.515000000000001"/>
    <x v="19"/>
  </r>
  <r>
    <x v="375"/>
    <x v="18"/>
    <n v="7.01"/>
    <n v="2"/>
    <n v="0"/>
    <n v="14.02"/>
    <x v="83"/>
  </r>
  <r>
    <x v="376"/>
    <x v="18"/>
    <n v="7.01"/>
    <n v="2"/>
    <n v="0"/>
    <n v="14.02"/>
    <x v="18"/>
  </r>
  <r>
    <x v="377"/>
    <x v="18"/>
    <n v="7.01"/>
    <n v="2"/>
    <n v="0.05"/>
    <n v="13.318999999999999"/>
    <x v="0"/>
  </r>
  <r>
    <x v="378"/>
    <x v="18"/>
    <n v="7.01"/>
    <n v="1"/>
    <n v="0.05"/>
    <n v="6.6594999999999995"/>
    <x v="23"/>
  </r>
  <r>
    <x v="379"/>
    <x v="18"/>
    <n v="7.01"/>
    <n v="2"/>
    <n v="0"/>
    <n v="14.02"/>
    <x v="19"/>
  </r>
  <r>
    <x v="380"/>
    <x v="18"/>
    <n v="7.01"/>
    <n v="2"/>
    <n v="0"/>
    <n v="14.02"/>
    <x v="62"/>
  </r>
  <r>
    <x v="23"/>
    <x v="18"/>
    <n v="7.01"/>
    <n v="2"/>
    <n v="0.2"/>
    <n v="11.216000000000001"/>
    <x v="18"/>
  </r>
  <r>
    <x v="381"/>
    <x v="18"/>
    <n v="7.01"/>
    <n v="1"/>
    <n v="0"/>
    <n v="7.01"/>
    <x v="17"/>
  </r>
  <r>
    <x v="382"/>
    <x v="18"/>
    <n v="7.01"/>
    <n v="2"/>
    <n v="0"/>
    <n v="14.02"/>
    <x v="27"/>
  </r>
  <r>
    <x v="219"/>
    <x v="18"/>
    <n v="7.01"/>
    <n v="2"/>
    <n v="0"/>
    <n v="14.02"/>
    <x v="47"/>
  </r>
  <r>
    <x v="383"/>
    <x v="18"/>
    <n v="7.01"/>
    <n v="2"/>
    <n v="0"/>
    <n v="14.02"/>
    <x v="77"/>
  </r>
  <r>
    <x v="384"/>
    <x v="18"/>
    <n v="7.01"/>
    <n v="2"/>
    <n v="0.05"/>
    <n v="13.318999999999999"/>
    <x v="34"/>
  </r>
  <r>
    <x v="385"/>
    <x v="18"/>
    <n v="7.01"/>
    <n v="1"/>
    <n v="0"/>
    <n v="7.01"/>
    <x v="67"/>
  </r>
  <r>
    <x v="313"/>
    <x v="18"/>
    <n v="7.01"/>
    <n v="1"/>
    <n v="0"/>
    <n v="7.01"/>
    <x v="36"/>
  </r>
  <r>
    <x v="125"/>
    <x v="18"/>
    <n v="7.01"/>
    <n v="2"/>
    <n v="0.25"/>
    <n v="10.515000000000001"/>
    <x v="51"/>
  </r>
  <r>
    <x v="386"/>
    <x v="19"/>
    <n v="49.39"/>
    <n v="1"/>
    <n v="0.05"/>
    <n v="46.920499999999997"/>
    <x v="29"/>
  </r>
  <r>
    <x v="387"/>
    <x v="19"/>
    <n v="49.39"/>
    <n v="2"/>
    <n v="0"/>
    <n v="98.78"/>
    <x v="1"/>
  </r>
  <r>
    <x v="388"/>
    <x v="19"/>
    <n v="49.39"/>
    <n v="1"/>
    <n v="0"/>
    <n v="49.39"/>
    <x v="52"/>
  </r>
  <r>
    <x v="389"/>
    <x v="19"/>
    <n v="49.39"/>
    <n v="2"/>
    <n v="0.25"/>
    <n v="74.085000000000008"/>
    <x v="6"/>
  </r>
  <r>
    <x v="390"/>
    <x v="19"/>
    <n v="49.39"/>
    <n v="1"/>
    <n v="0"/>
    <n v="49.39"/>
    <x v="17"/>
  </r>
  <r>
    <x v="391"/>
    <x v="19"/>
    <n v="61.74"/>
    <n v="1"/>
    <n v="0"/>
    <n v="61.74"/>
    <x v="32"/>
  </r>
  <r>
    <x v="325"/>
    <x v="19"/>
    <n v="61.74"/>
    <n v="2"/>
    <n v="0.1"/>
    <n v="111.13200000000001"/>
    <x v="22"/>
  </r>
  <r>
    <x v="392"/>
    <x v="19"/>
    <n v="61.74"/>
    <n v="1"/>
    <n v="0.2"/>
    <n v="49.392000000000003"/>
    <x v="9"/>
  </r>
  <r>
    <x v="393"/>
    <x v="19"/>
    <n v="61.74"/>
    <n v="1"/>
    <n v="0"/>
    <n v="61.74"/>
    <x v="74"/>
  </r>
  <r>
    <x v="394"/>
    <x v="19"/>
    <n v="61.74"/>
    <n v="2"/>
    <n v="0"/>
    <n v="123.48"/>
    <x v="81"/>
  </r>
  <r>
    <x v="395"/>
    <x v="19"/>
    <n v="61.74"/>
    <n v="1"/>
    <n v="0.05"/>
    <n v="58.652999999999999"/>
    <x v="0"/>
  </r>
  <r>
    <x v="396"/>
    <x v="19"/>
    <n v="61.74"/>
    <n v="2"/>
    <n v="0"/>
    <n v="123.48"/>
    <x v="60"/>
  </r>
  <r>
    <x v="397"/>
    <x v="19"/>
    <n v="61.74"/>
    <n v="2"/>
    <n v="0.05"/>
    <n v="117.306"/>
    <x v="38"/>
  </r>
  <r>
    <x v="221"/>
    <x v="19"/>
    <n v="61.74"/>
    <n v="2"/>
    <n v="0"/>
    <n v="123.48"/>
    <x v="55"/>
  </r>
  <r>
    <x v="73"/>
    <x v="19"/>
    <n v="61.74"/>
    <n v="2"/>
    <n v="0"/>
    <n v="123.48"/>
    <x v="0"/>
  </r>
  <r>
    <x v="79"/>
    <x v="19"/>
    <n v="61.74"/>
    <n v="1"/>
    <n v="0.04"/>
    <n v="59.270400000000002"/>
    <x v="1"/>
  </r>
  <r>
    <x v="398"/>
    <x v="20"/>
    <n v="6.1"/>
    <n v="2"/>
    <n v="0"/>
    <n v="12.2"/>
    <x v="86"/>
  </r>
  <r>
    <x v="399"/>
    <x v="20"/>
    <n v="6.1"/>
    <n v="1"/>
    <n v="0"/>
    <n v="6.1"/>
    <x v="57"/>
  </r>
  <r>
    <x v="261"/>
    <x v="20"/>
    <n v="6.1"/>
    <n v="2"/>
    <n v="0.1"/>
    <n v="10.98"/>
    <x v="10"/>
  </r>
  <r>
    <x v="400"/>
    <x v="20"/>
    <n v="6.1"/>
    <n v="2"/>
    <n v="0.1"/>
    <n v="10.98"/>
    <x v="32"/>
  </r>
  <r>
    <x v="401"/>
    <x v="20"/>
    <n v="6.1"/>
    <n v="2"/>
    <n v="0.15"/>
    <n v="10.37"/>
    <x v="8"/>
  </r>
  <r>
    <x v="6"/>
    <x v="20"/>
    <n v="6.1"/>
    <n v="1"/>
    <n v="0.1"/>
    <n v="5.49"/>
    <x v="6"/>
  </r>
  <r>
    <x v="263"/>
    <x v="20"/>
    <n v="6.1"/>
    <n v="2"/>
    <n v="0"/>
    <n v="12.2"/>
    <x v="55"/>
  </r>
  <r>
    <x v="322"/>
    <x v="20"/>
    <n v="6.1"/>
    <n v="2"/>
    <n v="0"/>
    <n v="12.2"/>
    <x v="32"/>
  </r>
  <r>
    <x v="402"/>
    <x v="20"/>
    <n v="6.1"/>
    <n v="1"/>
    <n v="0.15"/>
    <n v="5.1849999999999996"/>
    <x v="48"/>
  </r>
  <r>
    <x v="403"/>
    <x v="20"/>
    <n v="6.1"/>
    <n v="1"/>
    <n v="0.25"/>
    <n v="4.5749999999999993"/>
    <x v="63"/>
  </r>
  <r>
    <x v="8"/>
    <x v="20"/>
    <n v="6.1"/>
    <n v="1"/>
    <n v="0.25"/>
    <n v="4.5749999999999993"/>
    <x v="8"/>
  </r>
  <r>
    <x v="404"/>
    <x v="20"/>
    <n v="6.1"/>
    <n v="2"/>
    <n v="0"/>
    <n v="12.2"/>
    <x v="45"/>
  </r>
  <r>
    <x v="51"/>
    <x v="20"/>
    <n v="7.62"/>
    <n v="2"/>
    <n v="0"/>
    <n v="15.24"/>
    <x v="36"/>
  </r>
  <r>
    <x v="405"/>
    <x v="20"/>
    <n v="7.62"/>
    <n v="1"/>
    <n v="0.2"/>
    <n v="6.0960000000000001"/>
    <x v="3"/>
  </r>
  <r>
    <x v="240"/>
    <x v="20"/>
    <n v="7.62"/>
    <n v="2"/>
    <n v="0"/>
    <n v="15.24"/>
    <x v="45"/>
  </r>
  <r>
    <x v="327"/>
    <x v="20"/>
    <n v="7.62"/>
    <n v="2"/>
    <n v="0.1"/>
    <n v="13.716000000000001"/>
    <x v="24"/>
  </r>
  <r>
    <x v="13"/>
    <x v="20"/>
    <n v="7.62"/>
    <n v="2"/>
    <n v="0"/>
    <n v="15.24"/>
    <x v="13"/>
  </r>
  <r>
    <x v="208"/>
    <x v="20"/>
    <n v="7.62"/>
    <n v="2"/>
    <n v="0"/>
    <n v="15.24"/>
    <x v="71"/>
  </r>
  <r>
    <x v="406"/>
    <x v="20"/>
    <n v="7.62"/>
    <n v="1"/>
    <n v="0"/>
    <n v="7.62"/>
    <x v="12"/>
  </r>
  <r>
    <x v="271"/>
    <x v="20"/>
    <n v="7.62"/>
    <n v="1"/>
    <n v="0.1"/>
    <n v="6.8580000000000005"/>
    <x v="34"/>
  </r>
  <r>
    <x v="407"/>
    <x v="20"/>
    <n v="7.62"/>
    <n v="1"/>
    <n v="0.2"/>
    <n v="6.0960000000000001"/>
    <x v="82"/>
  </r>
  <r>
    <x v="408"/>
    <x v="20"/>
    <n v="7.62"/>
    <n v="2"/>
    <n v="0"/>
    <n v="15.24"/>
    <x v="0"/>
  </r>
  <r>
    <x v="373"/>
    <x v="20"/>
    <n v="7.62"/>
    <n v="2"/>
    <n v="0.1"/>
    <n v="13.716000000000001"/>
    <x v="28"/>
  </r>
  <r>
    <x v="409"/>
    <x v="20"/>
    <n v="7.62"/>
    <n v="2"/>
    <n v="0"/>
    <n v="15.24"/>
    <x v="81"/>
  </r>
  <r>
    <x v="410"/>
    <x v="20"/>
    <n v="7.62"/>
    <n v="1"/>
    <n v="0.05"/>
    <n v="7.2389999999999999"/>
    <x v="34"/>
  </r>
  <r>
    <x v="20"/>
    <x v="20"/>
    <n v="7.62"/>
    <n v="1"/>
    <n v="0"/>
    <n v="7.62"/>
    <x v="19"/>
  </r>
  <r>
    <x v="411"/>
    <x v="20"/>
    <n v="7.62"/>
    <n v="1"/>
    <n v="0.05"/>
    <n v="7.2389999999999999"/>
    <x v="5"/>
  </r>
  <r>
    <x v="412"/>
    <x v="20"/>
    <n v="7.62"/>
    <n v="1"/>
    <n v="0"/>
    <n v="7.62"/>
    <x v="59"/>
  </r>
  <r>
    <x v="335"/>
    <x v="20"/>
    <n v="7.62"/>
    <n v="1"/>
    <n v="0"/>
    <n v="7.62"/>
    <x v="36"/>
  </r>
  <r>
    <x v="413"/>
    <x v="20"/>
    <n v="7.62"/>
    <n v="1"/>
    <n v="0"/>
    <n v="7.62"/>
    <x v="27"/>
  </r>
  <r>
    <x v="414"/>
    <x v="20"/>
    <n v="7.62"/>
    <n v="1"/>
    <n v="0.05"/>
    <n v="7.2389999999999999"/>
    <x v="78"/>
  </r>
  <r>
    <x v="415"/>
    <x v="20"/>
    <n v="7.62"/>
    <n v="2"/>
    <n v="0"/>
    <n v="15.24"/>
    <x v="34"/>
  </r>
  <r>
    <x v="416"/>
    <x v="20"/>
    <n v="7.62"/>
    <n v="1"/>
    <n v="0"/>
    <n v="7.62"/>
    <x v="29"/>
  </r>
  <r>
    <x v="417"/>
    <x v="20"/>
    <n v="7.62"/>
    <n v="2"/>
    <n v="0"/>
    <n v="15.24"/>
    <x v="71"/>
  </r>
  <r>
    <x v="155"/>
    <x v="20"/>
    <n v="7.62"/>
    <n v="1"/>
    <n v="0.15"/>
    <n v="6.4770000000000003"/>
    <x v="64"/>
  </r>
  <r>
    <x v="418"/>
    <x v="20"/>
    <n v="7.62"/>
    <n v="2"/>
    <n v="0"/>
    <n v="15.24"/>
    <x v="32"/>
  </r>
  <r>
    <x v="419"/>
    <x v="20"/>
    <n v="7.62"/>
    <n v="2"/>
    <n v="0.1"/>
    <n v="13.716000000000001"/>
    <x v="80"/>
  </r>
  <r>
    <x v="420"/>
    <x v="20"/>
    <n v="7.62"/>
    <n v="1"/>
    <n v="0"/>
    <n v="7.62"/>
    <x v="28"/>
  </r>
  <r>
    <x v="421"/>
    <x v="20"/>
    <n v="7.62"/>
    <n v="2"/>
    <n v="0"/>
    <n v="15.24"/>
    <x v="71"/>
  </r>
  <r>
    <x v="422"/>
    <x v="21"/>
    <n v="12.81"/>
    <n v="2"/>
    <n v="0.05"/>
    <n v="24.338999999999999"/>
    <x v="40"/>
  </r>
  <r>
    <x v="47"/>
    <x v="21"/>
    <n v="12.81"/>
    <n v="2"/>
    <n v="0"/>
    <n v="25.62"/>
    <x v="35"/>
  </r>
  <r>
    <x v="205"/>
    <x v="21"/>
    <n v="16.010000000000002"/>
    <n v="1"/>
    <n v="0"/>
    <n v="16.010000000000002"/>
    <x v="10"/>
  </r>
  <r>
    <x v="423"/>
    <x v="21"/>
    <n v="16.010000000000002"/>
    <n v="1"/>
    <n v="0"/>
    <n v="16.010000000000002"/>
    <x v="18"/>
  </r>
  <r>
    <x v="406"/>
    <x v="21"/>
    <n v="16.010000000000002"/>
    <n v="1"/>
    <n v="0"/>
    <n v="16.010000000000002"/>
    <x v="12"/>
  </r>
  <r>
    <x v="100"/>
    <x v="21"/>
    <n v="16.010000000000002"/>
    <n v="1"/>
    <n v="0"/>
    <n v="16.010000000000002"/>
    <x v="43"/>
  </r>
  <r>
    <x v="424"/>
    <x v="21"/>
    <n v="16.010000000000002"/>
    <n v="2"/>
    <n v="0"/>
    <n v="32.020000000000003"/>
    <x v="37"/>
  </r>
  <r>
    <x v="372"/>
    <x v="21"/>
    <n v="16.010000000000002"/>
    <n v="1"/>
    <n v="0.25"/>
    <n v="12.0075"/>
    <x v="3"/>
  </r>
  <r>
    <x v="412"/>
    <x v="21"/>
    <n v="16.010000000000002"/>
    <n v="2"/>
    <n v="0"/>
    <n v="32.020000000000003"/>
    <x v="59"/>
  </r>
  <r>
    <x v="425"/>
    <x v="21"/>
    <n v="16.010000000000002"/>
    <n v="2"/>
    <n v="0"/>
    <n v="32.020000000000003"/>
    <x v="38"/>
  </r>
  <r>
    <x v="426"/>
    <x v="21"/>
    <n v="16.010000000000002"/>
    <n v="2"/>
    <n v="0"/>
    <n v="32.020000000000003"/>
    <x v="32"/>
  </r>
  <r>
    <x v="427"/>
    <x v="21"/>
    <n v="16.010000000000002"/>
    <n v="1"/>
    <n v="0"/>
    <n v="16.010000000000002"/>
    <x v="69"/>
  </r>
  <r>
    <x v="254"/>
    <x v="21"/>
    <n v="16.010000000000002"/>
    <n v="1"/>
    <n v="0"/>
    <n v="16.010000000000002"/>
    <x v="45"/>
  </r>
  <r>
    <x v="144"/>
    <x v="21"/>
    <n v="16.010000000000002"/>
    <n v="1"/>
    <n v="0"/>
    <n v="16.010000000000002"/>
    <x v="33"/>
  </r>
  <r>
    <x v="428"/>
    <x v="22"/>
    <n v="5.49"/>
    <n v="1"/>
    <n v="0"/>
    <n v="5.49"/>
    <x v="34"/>
  </r>
  <r>
    <x v="3"/>
    <x v="22"/>
    <n v="5.49"/>
    <n v="1"/>
    <n v="0"/>
    <n v="5.49"/>
    <x v="3"/>
  </r>
  <r>
    <x v="429"/>
    <x v="22"/>
    <n v="5.49"/>
    <n v="1"/>
    <n v="0"/>
    <n v="5.49"/>
    <x v="34"/>
  </r>
  <r>
    <x v="430"/>
    <x v="22"/>
    <n v="5.49"/>
    <n v="2"/>
    <n v="0"/>
    <n v="10.98"/>
    <x v="32"/>
  </r>
  <r>
    <x v="238"/>
    <x v="22"/>
    <n v="5.49"/>
    <n v="1"/>
    <n v="0"/>
    <n v="5.49"/>
    <x v="35"/>
  </r>
  <r>
    <x v="345"/>
    <x v="22"/>
    <n v="5.49"/>
    <n v="2"/>
    <n v="0"/>
    <n v="10.98"/>
    <x v="51"/>
  </r>
  <r>
    <x v="431"/>
    <x v="22"/>
    <n v="5.49"/>
    <n v="2"/>
    <n v="0"/>
    <n v="10.98"/>
    <x v="75"/>
  </r>
  <r>
    <x v="227"/>
    <x v="22"/>
    <n v="6.86"/>
    <n v="2"/>
    <n v="0.15"/>
    <n v="11.662000000000001"/>
    <x v="63"/>
  </r>
  <r>
    <x v="293"/>
    <x v="22"/>
    <n v="6.86"/>
    <n v="1"/>
    <n v="0.05"/>
    <n v="6.5170000000000003"/>
    <x v="39"/>
  </r>
  <r>
    <x v="370"/>
    <x v="22"/>
    <n v="6.86"/>
    <n v="2"/>
    <n v="0"/>
    <n v="13.72"/>
    <x v="41"/>
  </r>
  <r>
    <x v="432"/>
    <x v="22"/>
    <n v="6.86"/>
    <n v="1"/>
    <n v="0"/>
    <n v="6.86"/>
    <x v="34"/>
  </r>
  <r>
    <x v="433"/>
    <x v="22"/>
    <n v="6.86"/>
    <n v="2"/>
    <n v="0"/>
    <n v="13.72"/>
    <x v="41"/>
  </r>
  <r>
    <x v="434"/>
    <x v="22"/>
    <n v="6.86"/>
    <n v="1"/>
    <n v="0"/>
    <n v="6.86"/>
    <x v="18"/>
  </r>
  <r>
    <x v="379"/>
    <x v="22"/>
    <n v="6.86"/>
    <n v="2"/>
    <n v="0"/>
    <n v="13.72"/>
    <x v="19"/>
  </r>
  <r>
    <x v="435"/>
    <x v="22"/>
    <n v="6.86"/>
    <n v="2"/>
    <n v="0.1"/>
    <n v="12.348000000000001"/>
    <x v="0"/>
  </r>
  <r>
    <x v="25"/>
    <x v="22"/>
    <n v="6.86"/>
    <n v="2"/>
    <n v="0"/>
    <n v="13.72"/>
    <x v="22"/>
  </r>
  <r>
    <x v="436"/>
    <x v="22"/>
    <n v="6.86"/>
    <n v="1"/>
    <n v="0.2"/>
    <n v="5.4880000000000004"/>
    <x v="33"/>
  </r>
  <r>
    <x v="29"/>
    <x v="22"/>
    <n v="6.86"/>
    <n v="2"/>
    <n v="0.25"/>
    <n v="10.290000000000001"/>
    <x v="23"/>
  </r>
  <r>
    <x v="437"/>
    <x v="22"/>
    <n v="6.86"/>
    <n v="2"/>
    <n v="0"/>
    <n v="13.72"/>
    <x v="84"/>
  </r>
  <r>
    <x v="79"/>
    <x v="22"/>
    <n v="6.86"/>
    <n v="2"/>
    <n v="0"/>
    <n v="13.72"/>
    <x v="1"/>
  </r>
  <r>
    <x v="438"/>
    <x v="23"/>
    <n v="2.74"/>
    <n v="2"/>
    <n v="0.15"/>
    <n v="4.6580000000000004"/>
    <x v="5"/>
  </r>
  <r>
    <x v="285"/>
    <x v="23"/>
    <n v="2.74"/>
    <n v="1"/>
    <n v="0"/>
    <n v="2.74"/>
    <x v="32"/>
  </r>
  <r>
    <x v="439"/>
    <x v="23"/>
    <n v="2.74"/>
    <n v="2"/>
    <n v="0.05"/>
    <n v="5.2060000000000004"/>
    <x v="43"/>
  </r>
  <r>
    <x v="440"/>
    <x v="23"/>
    <n v="2.74"/>
    <n v="2"/>
    <n v="0"/>
    <n v="5.48"/>
    <x v="17"/>
  </r>
  <r>
    <x v="359"/>
    <x v="23"/>
    <n v="2.74"/>
    <n v="2"/>
    <n v="0"/>
    <n v="5.48"/>
    <x v="84"/>
  </r>
  <r>
    <x v="341"/>
    <x v="23"/>
    <n v="2.74"/>
    <n v="2"/>
    <n v="0"/>
    <n v="5.48"/>
    <x v="11"/>
  </r>
  <r>
    <x v="441"/>
    <x v="23"/>
    <n v="2.74"/>
    <n v="2"/>
    <n v="0"/>
    <n v="5.48"/>
    <x v="50"/>
  </r>
  <r>
    <x v="442"/>
    <x v="23"/>
    <n v="2.74"/>
    <n v="1"/>
    <n v="0"/>
    <n v="2.74"/>
    <x v="38"/>
  </r>
  <r>
    <x v="443"/>
    <x v="23"/>
    <n v="2.74"/>
    <n v="2"/>
    <n v="0.05"/>
    <n v="5.2060000000000004"/>
    <x v="7"/>
  </r>
  <r>
    <x v="444"/>
    <x v="23"/>
    <n v="2.74"/>
    <n v="2"/>
    <n v="0"/>
    <n v="5.48"/>
    <x v="85"/>
  </r>
  <r>
    <x v="445"/>
    <x v="23"/>
    <n v="2.74"/>
    <n v="2"/>
    <n v="0"/>
    <n v="5.48"/>
    <x v="62"/>
  </r>
  <r>
    <x v="366"/>
    <x v="23"/>
    <n v="2.74"/>
    <n v="1"/>
    <n v="0.1"/>
    <n v="2.4660000000000002"/>
    <x v="77"/>
  </r>
  <r>
    <x v="446"/>
    <x v="23"/>
    <n v="2.74"/>
    <n v="1"/>
    <n v="0"/>
    <n v="2.74"/>
    <x v="46"/>
  </r>
  <r>
    <x v="447"/>
    <x v="23"/>
    <n v="2.74"/>
    <n v="1"/>
    <n v="0"/>
    <n v="2.74"/>
    <x v="43"/>
  </r>
  <r>
    <x v="448"/>
    <x v="23"/>
    <n v="2.74"/>
    <n v="2"/>
    <n v="0.05"/>
    <n v="5.2060000000000004"/>
    <x v="22"/>
  </r>
  <r>
    <x v="449"/>
    <x v="23"/>
    <n v="3.35"/>
    <n v="2"/>
    <n v="0"/>
    <n v="6.7"/>
    <x v="21"/>
  </r>
  <r>
    <x v="450"/>
    <x v="23"/>
    <n v="3.35"/>
    <n v="2"/>
    <n v="0.15"/>
    <n v="5.6950000000000003"/>
    <x v="85"/>
  </r>
  <r>
    <x v="451"/>
    <x v="23"/>
    <n v="3.35"/>
    <n v="2"/>
    <n v="0"/>
    <n v="6.7"/>
    <x v="11"/>
  </r>
  <r>
    <x v="452"/>
    <x v="23"/>
    <n v="3.35"/>
    <n v="2"/>
    <n v="0"/>
    <n v="6.7"/>
    <x v="62"/>
  </r>
  <r>
    <x v="453"/>
    <x v="23"/>
    <n v="3.35"/>
    <n v="1"/>
    <n v="0.1"/>
    <n v="3.0150000000000001"/>
    <x v="67"/>
  </r>
  <r>
    <x v="268"/>
    <x v="23"/>
    <n v="3.35"/>
    <n v="2"/>
    <n v="0.2"/>
    <n v="5.36"/>
    <x v="18"/>
  </r>
  <r>
    <x v="454"/>
    <x v="23"/>
    <n v="3.35"/>
    <n v="1"/>
    <n v="0.1"/>
    <n v="3.0150000000000001"/>
    <x v="12"/>
  </r>
  <r>
    <x v="455"/>
    <x v="23"/>
    <n v="3.35"/>
    <n v="1"/>
    <n v="0.2"/>
    <n v="2.68"/>
    <x v="69"/>
  </r>
  <r>
    <x v="456"/>
    <x v="23"/>
    <n v="3.35"/>
    <n v="2"/>
    <n v="0"/>
    <n v="6.7"/>
    <x v="75"/>
  </r>
  <r>
    <x v="271"/>
    <x v="23"/>
    <n v="3.35"/>
    <n v="2"/>
    <n v="0"/>
    <n v="6.7"/>
    <x v="34"/>
  </r>
  <r>
    <x v="424"/>
    <x v="23"/>
    <n v="3.35"/>
    <n v="2"/>
    <n v="0.15"/>
    <n v="5.6950000000000003"/>
    <x v="37"/>
  </r>
  <r>
    <x v="150"/>
    <x v="23"/>
    <n v="3.35"/>
    <n v="1"/>
    <n v="0"/>
    <n v="3.35"/>
    <x v="27"/>
  </r>
  <r>
    <x v="103"/>
    <x v="23"/>
    <n v="3.35"/>
    <n v="1"/>
    <n v="0"/>
    <n v="3.35"/>
    <x v="6"/>
  </r>
  <r>
    <x v="412"/>
    <x v="23"/>
    <n v="3.35"/>
    <n v="1"/>
    <n v="0"/>
    <n v="3.35"/>
    <x v="59"/>
  </r>
  <r>
    <x v="245"/>
    <x v="23"/>
    <n v="3.35"/>
    <n v="1"/>
    <n v="0.15"/>
    <n v="2.8475000000000001"/>
    <x v="48"/>
  </r>
  <r>
    <x v="457"/>
    <x v="23"/>
    <n v="3.35"/>
    <n v="1"/>
    <n v="0.25"/>
    <n v="2.5125000000000002"/>
    <x v="34"/>
  </r>
  <r>
    <x v="68"/>
    <x v="23"/>
    <n v="3.35"/>
    <n v="2"/>
    <n v="0.25"/>
    <n v="5.0250000000000004"/>
    <x v="17"/>
  </r>
  <r>
    <x v="458"/>
    <x v="23"/>
    <n v="3.35"/>
    <n v="2"/>
    <n v="0"/>
    <n v="6.7"/>
    <x v="2"/>
  </r>
  <r>
    <x v="69"/>
    <x v="23"/>
    <n v="3.35"/>
    <n v="2"/>
    <n v="0"/>
    <n v="6.7"/>
    <x v="29"/>
  </r>
  <r>
    <x v="153"/>
    <x v="23"/>
    <n v="3.35"/>
    <n v="2"/>
    <n v="0"/>
    <n v="6.7"/>
    <x v="48"/>
  </r>
  <r>
    <x v="459"/>
    <x v="23"/>
    <n v="3.35"/>
    <n v="2"/>
    <n v="0"/>
    <n v="6.7"/>
    <x v="32"/>
  </r>
  <r>
    <x v="338"/>
    <x v="23"/>
    <n v="3.35"/>
    <n v="1"/>
    <n v="0"/>
    <n v="3.35"/>
    <x v="67"/>
  </r>
  <r>
    <x v="188"/>
    <x v="23"/>
    <n v="3.35"/>
    <n v="1"/>
    <n v="0"/>
    <n v="3.35"/>
    <x v="46"/>
  </r>
  <r>
    <x v="460"/>
    <x v="23"/>
    <n v="3.35"/>
    <n v="2"/>
    <n v="0.25"/>
    <n v="5.0250000000000004"/>
    <x v="21"/>
  </r>
  <r>
    <x v="231"/>
    <x v="23"/>
    <n v="3.35"/>
    <n v="1"/>
    <n v="0"/>
    <n v="3.35"/>
    <x v="32"/>
  </r>
  <r>
    <x v="140"/>
    <x v="23"/>
    <n v="3.35"/>
    <n v="2"/>
    <n v="0"/>
    <n v="6.7"/>
    <x v="32"/>
  </r>
  <r>
    <x v="311"/>
    <x v="23"/>
    <n v="3.35"/>
    <n v="1"/>
    <n v="0"/>
    <n v="3.35"/>
    <x v="18"/>
  </r>
  <r>
    <x v="461"/>
    <x v="23"/>
    <n v="3.35"/>
    <n v="2"/>
    <n v="0"/>
    <n v="6.7"/>
    <x v="14"/>
  </r>
  <r>
    <x v="108"/>
    <x v="23"/>
    <n v="3.35"/>
    <n v="1"/>
    <n v="0.25"/>
    <n v="2.5125000000000002"/>
    <x v="1"/>
  </r>
  <r>
    <x v="462"/>
    <x v="23"/>
    <n v="3.35"/>
    <n v="2"/>
    <n v="0"/>
    <n v="6.7"/>
    <x v="24"/>
  </r>
  <r>
    <x v="145"/>
    <x v="23"/>
    <n v="3.35"/>
    <n v="2"/>
    <n v="0"/>
    <n v="6.7"/>
    <x v="61"/>
  </r>
  <r>
    <x v="463"/>
    <x v="23"/>
    <n v="3.35"/>
    <n v="1"/>
    <n v="0.25"/>
    <n v="2.5125000000000002"/>
    <x v="25"/>
  </r>
  <r>
    <x v="34"/>
    <x v="23"/>
    <n v="3.35"/>
    <n v="1"/>
    <n v="0"/>
    <n v="3.35"/>
    <x v="18"/>
  </r>
  <r>
    <x v="464"/>
    <x v="23"/>
    <n v="3.35"/>
    <n v="2"/>
    <n v="0.2"/>
    <n v="5.36"/>
    <x v="7"/>
  </r>
  <r>
    <x v="465"/>
    <x v="23"/>
    <n v="3.35"/>
    <n v="2"/>
    <n v="0"/>
    <n v="6.7"/>
    <x v="21"/>
  </r>
  <r>
    <x v="223"/>
    <x v="23"/>
    <n v="3.35"/>
    <n v="1"/>
    <n v="0"/>
    <n v="3.35"/>
    <x v="4"/>
  </r>
  <r>
    <x v="280"/>
    <x v="24"/>
    <n v="8.5399999999999991"/>
    <n v="2"/>
    <n v="0"/>
    <n v="17.079999999999998"/>
    <x v="48"/>
  </r>
  <r>
    <x v="466"/>
    <x v="24"/>
    <n v="8.5399999999999991"/>
    <n v="2"/>
    <n v="0"/>
    <n v="17.079999999999998"/>
    <x v="85"/>
  </r>
  <r>
    <x v="467"/>
    <x v="24"/>
    <n v="8.5399999999999991"/>
    <n v="2"/>
    <n v="0"/>
    <n v="17.079999999999998"/>
    <x v="51"/>
  </r>
  <r>
    <x v="45"/>
    <x v="24"/>
    <n v="8.5399999999999991"/>
    <n v="2"/>
    <n v="0.25"/>
    <n v="12.809999999999999"/>
    <x v="18"/>
  </r>
  <r>
    <x v="447"/>
    <x v="24"/>
    <n v="8.5399999999999991"/>
    <n v="2"/>
    <n v="0"/>
    <n v="17.079999999999998"/>
    <x v="43"/>
  </r>
  <r>
    <x v="468"/>
    <x v="24"/>
    <n v="8.5399999999999991"/>
    <n v="2"/>
    <n v="0.05"/>
    <n v="16.225999999999999"/>
    <x v="25"/>
  </r>
  <r>
    <x v="469"/>
    <x v="24"/>
    <n v="10.67"/>
    <n v="2"/>
    <n v="0.1"/>
    <n v="19.206"/>
    <x v="48"/>
  </r>
  <r>
    <x v="470"/>
    <x v="24"/>
    <n v="10.67"/>
    <n v="2"/>
    <n v="0.25"/>
    <n v="16.004999999999999"/>
    <x v="64"/>
  </r>
  <r>
    <x v="471"/>
    <x v="24"/>
    <n v="10.67"/>
    <n v="1"/>
    <n v="0.25"/>
    <n v="8.0024999999999995"/>
    <x v="1"/>
  </r>
  <r>
    <x v="378"/>
    <x v="24"/>
    <n v="10.67"/>
    <n v="2"/>
    <n v="0.05"/>
    <n v="20.273"/>
    <x v="23"/>
  </r>
  <r>
    <x v="246"/>
    <x v="24"/>
    <n v="10.67"/>
    <n v="2"/>
    <n v="0"/>
    <n v="21.34"/>
    <x v="75"/>
  </r>
  <r>
    <x v="247"/>
    <x v="24"/>
    <n v="10.67"/>
    <n v="2"/>
    <n v="0.2"/>
    <n v="17.071999999999999"/>
    <x v="7"/>
  </r>
  <r>
    <x v="472"/>
    <x v="24"/>
    <n v="10.67"/>
    <n v="2"/>
    <n v="0.2"/>
    <n v="17.071999999999999"/>
    <x v="19"/>
  </r>
  <r>
    <x v="473"/>
    <x v="24"/>
    <n v="10.67"/>
    <n v="1"/>
    <n v="0.15"/>
    <n v="9.0694999999999997"/>
    <x v="40"/>
  </r>
  <r>
    <x v="65"/>
    <x v="24"/>
    <n v="10.67"/>
    <n v="2"/>
    <n v="0.05"/>
    <n v="20.273"/>
    <x v="37"/>
  </r>
  <r>
    <x v="474"/>
    <x v="24"/>
    <n v="10.67"/>
    <n v="2"/>
    <n v="0"/>
    <n v="21.34"/>
    <x v="65"/>
  </r>
  <r>
    <x v="308"/>
    <x v="24"/>
    <n v="10.67"/>
    <n v="1"/>
    <n v="0"/>
    <n v="10.67"/>
    <x v="19"/>
  </r>
  <r>
    <x v="465"/>
    <x v="24"/>
    <n v="10.67"/>
    <n v="2"/>
    <n v="0"/>
    <n v="21.34"/>
    <x v="21"/>
  </r>
  <r>
    <x v="475"/>
    <x v="25"/>
    <n v="18.899999999999999"/>
    <n v="2"/>
    <n v="0.15"/>
    <n v="32.129999999999995"/>
    <x v="63"/>
  </r>
  <r>
    <x v="428"/>
    <x v="25"/>
    <n v="18.899999999999999"/>
    <n v="1"/>
    <n v="0"/>
    <n v="18.899999999999999"/>
    <x v="34"/>
  </r>
  <r>
    <x v="163"/>
    <x v="25"/>
    <n v="18.899999999999999"/>
    <n v="2"/>
    <n v="0"/>
    <n v="37.799999999999997"/>
    <x v="63"/>
  </r>
  <r>
    <x v="45"/>
    <x v="25"/>
    <n v="18.899999999999999"/>
    <n v="2"/>
    <n v="0.25"/>
    <n v="28.349999999999998"/>
    <x v="18"/>
  </r>
  <r>
    <x v="476"/>
    <x v="25"/>
    <n v="18.899999999999999"/>
    <n v="1"/>
    <n v="0.05"/>
    <n v="17.954999999999998"/>
    <x v="43"/>
  </r>
  <r>
    <x v="364"/>
    <x v="25"/>
    <n v="18.899999999999999"/>
    <n v="1"/>
    <n v="0"/>
    <n v="18.899999999999999"/>
    <x v="57"/>
  </r>
  <r>
    <x v="477"/>
    <x v="25"/>
    <n v="18.899999999999999"/>
    <n v="2"/>
    <n v="0"/>
    <n v="37.799999999999997"/>
    <x v="83"/>
  </r>
  <r>
    <x v="478"/>
    <x v="25"/>
    <n v="18.899999999999999"/>
    <n v="2"/>
    <n v="0"/>
    <n v="37.799999999999997"/>
    <x v="58"/>
  </r>
  <r>
    <x v="324"/>
    <x v="25"/>
    <n v="18.899999999999999"/>
    <n v="2"/>
    <n v="0"/>
    <n v="37.799999999999997"/>
    <x v="17"/>
  </r>
  <r>
    <x v="479"/>
    <x v="25"/>
    <n v="18.899999999999999"/>
    <n v="2"/>
    <n v="0"/>
    <n v="37.799999999999997"/>
    <x v="81"/>
  </r>
  <r>
    <x v="480"/>
    <x v="25"/>
    <n v="18.899999999999999"/>
    <n v="1"/>
    <n v="0"/>
    <n v="18.899999999999999"/>
    <x v="29"/>
  </r>
  <r>
    <x v="369"/>
    <x v="25"/>
    <n v="18.899999999999999"/>
    <n v="1"/>
    <n v="0"/>
    <n v="18.899999999999999"/>
    <x v="6"/>
  </r>
  <r>
    <x v="82"/>
    <x v="25"/>
    <n v="23.78"/>
    <n v="1"/>
    <n v="0"/>
    <n v="23.78"/>
    <x v="0"/>
  </r>
  <r>
    <x v="481"/>
    <x v="25"/>
    <n v="23.78"/>
    <n v="2"/>
    <n v="0"/>
    <n v="47.56"/>
    <x v="57"/>
  </r>
  <r>
    <x v="283"/>
    <x v="25"/>
    <n v="23.78"/>
    <n v="2"/>
    <n v="0.05"/>
    <n v="45.182000000000002"/>
    <x v="9"/>
  </r>
  <r>
    <x v="228"/>
    <x v="25"/>
    <n v="23.78"/>
    <n v="1"/>
    <n v="0.15"/>
    <n v="20.213000000000001"/>
    <x v="32"/>
  </r>
  <r>
    <x v="482"/>
    <x v="25"/>
    <n v="23.78"/>
    <n v="1"/>
    <n v="0.15"/>
    <n v="20.213000000000001"/>
    <x v="42"/>
  </r>
  <r>
    <x v="330"/>
    <x v="25"/>
    <n v="23.78"/>
    <n v="2"/>
    <n v="0"/>
    <n v="47.56"/>
    <x v="69"/>
  </r>
  <r>
    <x v="176"/>
    <x v="25"/>
    <n v="23.78"/>
    <n v="1"/>
    <n v="0"/>
    <n v="23.78"/>
    <x v="18"/>
  </r>
  <r>
    <x v="483"/>
    <x v="25"/>
    <n v="23.78"/>
    <n v="2"/>
    <n v="0"/>
    <n v="47.56"/>
    <x v="36"/>
  </r>
  <r>
    <x v="484"/>
    <x v="25"/>
    <n v="23.78"/>
    <n v="2"/>
    <n v="0.1"/>
    <n v="42.804000000000002"/>
    <x v="31"/>
  </r>
  <r>
    <x v="485"/>
    <x v="25"/>
    <n v="23.78"/>
    <n v="1"/>
    <n v="0"/>
    <n v="23.78"/>
    <x v="31"/>
  </r>
  <r>
    <x v="486"/>
    <x v="25"/>
    <n v="23.78"/>
    <n v="1"/>
    <n v="0.2"/>
    <n v="19.024000000000001"/>
    <x v="21"/>
  </r>
  <r>
    <x v="487"/>
    <x v="25"/>
    <n v="23.78"/>
    <n v="1"/>
    <n v="0.15"/>
    <n v="20.213000000000001"/>
    <x v="48"/>
  </r>
  <r>
    <x v="488"/>
    <x v="25"/>
    <n v="23.78"/>
    <n v="2"/>
    <n v="0"/>
    <n v="47.56"/>
    <x v="72"/>
  </r>
  <r>
    <x v="87"/>
    <x v="25"/>
    <n v="23.78"/>
    <n v="2"/>
    <n v="0.15"/>
    <n v="40.426000000000002"/>
    <x v="48"/>
  </r>
  <r>
    <x v="88"/>
    <x v="25"/>
    <n v="23.78"/>
    <n v="1"/>
    <n v="0.25"/>
    <n v="17.835000000000001"/>
    <x v="17"/>
  </r>
  <r>
    <x v="489"/>
    <x v="25"/>
    <n v="23.78"/>
    <n v="1"/>
    <n v="0"/>
    <n v="23.78"/>
    <x v="6"/>
  </r>
  <r>
    <x v="490"/>
    <x v="25"/>
    <n v="23.78"/>
    <n v="2"/>
    <n v="0"/>
    <n v="47.56"/>
    <x v="60"/>
  </r>
  <r>
    <x v="491"/>
    <x v="25"/>
    <n v="23.78"/>
    <n v="2"/>
    <n v="0"/>
    <n v="47.56"/>
    <x v="64"/>
  </r>
  <r>
    <x v="73"/>
    <x v="25"/>
    <n v="23.78"/>
    <n v="2"/>
    <n v="0"/>
    <n v="47.56"/>
    <x v="0"/>
  </r>
  <r>
    <x v="492"/>
    <x v="25"/>
    <n v="23.78"/>
    <n v="2"/>
    <n v="0"/>
    <n v="47.56"/>
    <x v="30"/>
  </r>
  <r>
    <x v="493"/>
    <x v="26"/>
    <n v="26.83"/>
    <n v="1"/>
    <n v="0"/>
    <n v="26.83"/>
    <x v="21"/>
  </r>
  <r>
    <x v="494"/>
    <x v="26"/>
    <n v="26.83"/>
    <n v="2"/>
    <n v="0.25"/>
    <n v="40.244999999999997"/>
    <x v="9"/>
  </r>
  <r>
    <x v="495"/>
    <x v="26"/>
    <n v="26.83"/>
    <n v="2"/>
    <n v="0"/>
    <n v="53.66"/>
    <x v="80"/>
  </r>
  <r>
    <x v="158"/>
    <x v="26"/>
    <n v="33.54"/>
    <n v="2"/>
    <n v="0"/>
    <n v="67.08"/>
    <x v="0"/>
  </r>
  <r>
    <x v="496"/>
    <x v="26"/>
    <n v="33.54"/>
    <n v="2"/>
    <n v="0"/>
    <n v="67.08"/>
    <x v="1"/>
  </r>
  <r>
    <x v="470"/>
    <x v="26"/>
    <n v="33.54"/>
    <n v="1"/>
    <n v="0"/>
    <n v="33.54"/>
    <x v="64"/>
  </r>
  <r>
    <x v="135"/>
    <x v="26"/>
    <n v="33.54"/>
    <n v="2"/>
    <n v="0"/>
    <n v="67.08"/>
    <x v="60"/>
  </r>
  <r>
    <x v="416"/>
    <x v="26"/>
    <n v="33.54"/>
    <n v="1"/>
    <n v="0"/>
    <n v="33.54"/>
    <x v="29"/>
  </r>
  <r>
    <x v="140"/>
    <x v="26"/>
    <n v="33.54"/>
    <n v="1"/>
    <n v="0"/>
    <n v="33.54"/>
    <x v="32"/>
  </r>
  <r>
    <x v="497"/>
    <x v="26"/>
    <n v="21.72"/>
    <n v="1"/>
    <n v="0"/>
    <n v="21.72"/>
    <x v="63"/>
  </r>
  <r>
    <x v="498"/>
    <x v="27"/>
    <n v="27.75"/>
    <n v="1"/>
    <n v="0"/>
    <n v="27.75"/>
    <x v="76"/>
  </r>
  <r>
    <x v="317"/>
    <x v="27"/>
    <n v="27.75"/>
    <n v="1"/>
    <n v="0"/>
    <n v="27.75"/>
    <x v="29"/>
  </r>
  <r>
    <x v="499"/>
    <x v="27"/>
    <n v="27.75"/>
    <n v="2"/>
    <n v="0"/>
    <n v="55.5"/>
    <x v="3"/>
  </r>
  <r>
    <x v="318"/>
    <x v="27"/>
    <n v="27.75"/>
    <n v="2"/>
    <n v="0"/>
    <n v="55.5"/>
    <x v="11"/>
  </r>
  <r>
    <x v="500"/>
    <x v="27"/>
    <n v="27.75"/>
    <n v="1"/>
    <n v="0"/>
    <n v="27.75"/>
    <x v="15"/>
  </r>
  <r>
    <x v="400"/>
    <x v="27"/>
    <n v="27.75"/>
    <n v="2"/>
    <n v="0.1"/>
    <n v="49.95"/>
    <x v="32"/>
  </r>
  <r>
    <x v="501"/>
    <x v="27"/>
    <n v="27.75"/>
    <n v="1"/>
    <n v="0.15"/>
    <n v="23.587499999999999"/>
    <x v="22"/>
  </r>
  <r>
    <x v="445"/>
    <x v="27"/>
    <n v="27.75"/>
    <n v="2"/>
    <n v="0"/>
    <n v="55.5"/>
    <x v="62"/>
  </r>
  <r>
    <x v="6"/>
    <x v="27"/>
    <n v="27.75"/>
    <n v="1"/>
    <n v="0.1"/>
    <n v="24.975000000000001"/>
    <x v="6"/>
  </r>
  <r>
    <x v="197"/>
    <x v="27"/>
    <n v="27.75"/>
    <n v="2"/>
    <n v="0"/>
    <n v="55.5"/>
    <x v="61"/>
  </r>
  <r>
    <x v="502"/>
    <x v="27"/>
    <n v="27.75"/>
    <n v="2"/>
    <n v="0"/>
    <n v="55.5"/>
    <x v="18"/>
  </r>
  <r>
    <x v="480"/>
    <x v="27"/>
    <n v="27.75"/>
    <n v="1"/>
    <n v="0"/>
    <n v="27.75"/>
    <x v="29"/>
  </r>
  <r>
    <x v="266"/>
    <x v="27"/>
    <n v="27.75"/>
    <n v="2"/>
    <n v="0"/>
    <n v="55.5"/>
    <x v="4"/>
  </r>
  <r>
    <x v="503"/>
    <x v="27"/>
    <n v="34.76"/>
    <n v="1"/>
    <n v="0"/>
    <n v="34.76"/>
    <x v="63"/>
  </r>
  <r>
    <x v="281"/>
    <x v="27"/>
    <n v="34.76"/>
    <n v="2"/>
    <n v="0.05"/>
    <n v="66.043999999999997"/>
    <x v="7"/>
  </r>
  <r>
    <x v="504"/>
    <x v="27"/>
    <n v="34.76"/>
    <n v="2"/>
    <n v="0"/>
    <n v="69.52"/>
    <x v="71"/>
  </r>
  <r>
    <x v="391"/>
    <x v="27"/>
    <n v="34.76"/>
    <n v="1"/>
    <n v="0"/>
    <n v="34.76"/>
    <x v="32"/>
  </r>
  <r>
    <x v="505"/>
    <x v="27"/>
    <n v="34.76"/>
    <n v="2"/>
    <n v="0"/>
    <n v="69.52"/>
    <x v="2"/>
  </r>
  <r>
    <x v="506"/>
    <x v="27"/>
    <n v="34.76"/>
    <n v="2"/>
    <n v="0"/>
    <n v="69.52"/>
    <x v="26"/>
  </r>
  <r>
    <x v="507"/>
    <x v="27"/>
    <n v="34.76"/>
    <n v="2"/>
    <n v="0.25"/>
    <n v="52.14"/>
    <x v="38"/>
  </r>
  <r>
    <x v="508"/>
    <x v="27"/>
    <n v="34.76"/>
    <n v="1"/>
    <n v="0"/>
    <n v="34.76"/>
    <x v="64"/>
  </r>
  <r>
    <x v="175"/>
    <x v="27"/>
    <n v="34.76"/>
    <n v="2"/>
    <n v="0.1"/>
    <n v="62.567999999999998"/>
    <x v="46"/>
  </r>
  <r>
    <x v="275"/>
    <x v="27"/>
    <n v="34.76"/>
    <n v="1"/>
    <n v="0"/>
    <n v="34.76"/>
    <x v="17"/>
  </r>
  <r>
    <x v="509"/>
    <x v="27"/>
    <n v="34.76"/>
    <n v="2"/>
    <n v="0.2"/>
    <n v="55.616"/>
    <x v="36"/>
  </r>
  <r>
    <x v="181"/>
    <x v="27"/>
    <n v="34.76"/>
    <n v="1"/>
    <n v="0"/>
    <n v="34.76"/>
    <x v="22"/>
  </r>
  <r>
    <x v="413"/>
    <x v="27"/>
    <n v="34.76"/>
    <n v="2"/>
    <n v="0"/>
    <n v="69.52"/>
    <x v="27"/>
  </r>
  <r>
    <x v="187"/>
    <x v="27"/>
    <n v="34.76"/>
    <n v="1"/>
    <n v="0.1"/>
    <n v="31.283999999999999"/>
    <x v="17"/>
  </r>
  <r>
    <x v="510"/>
    <x v="27"/>
    <n v="34.76"/>
    <n v="2"/>
    <n v="0"/>
    <n v="69.52"/>
    <x v="87"/>
  </r>
  <r>
    <x v="123"/>
    <x v="27"/>
    <n v="34.76"/>
    <n v="2"/>
    <n v="0"/>
    <n v="69.52"/>
    <x v="56"/>
  </r>
  <r>
    <x v="511"/>
    <x v="27"/>
    <n v="34.76"/>
    <n v="1"/>
    <n v="0"/>
    <n v="34.76"/>
    <x v="21"/>
  </r>
  <r>
    <x v="512"/>
    <x v="27"/>
    <n v="34.76"/>
    <n v="2"/>
    <n v="0.05"/>
    <n v="66.043999999999997"/>
    <x v="32"/>
  </r>
  <r>
    <x v="513"/>
    <x v="27"/>
    <n v="34.76"/>
    <n v="1"/>
    <n v="0"/>
    <n v="34.76"/>
    <x v="19"/>
  </r>
  <r>
    <x v="514"/>
    <x v="27"/>
    <n v="34.76"/>
    <n v="2"/>
    <n v="0.15"/>
    <n v="59.091999999999992"/>
    <x v="6"/>
  </r>
  <r>
    <x v="515"/>
    <x v="28"/>
    <n v="75.459999999999994"/>
    <n v="2"/>
    <n v="0"/>
    <n v="150.91999999999999"/>
    <x v="66"/>
  </r>
  <r>
    <x v="111"/>
    <x v="28"/>
    <n v="75.459999999999994"/>
    <n v="2"/>
    <n v="0"/>
    <n v="150.91999999999999"/>
    <x v="53"/>
  </r>
  <r>
    <x v="342"/>
    <x v="28"/>
    <n v="75.459999999999994"/>
    <n v="1"/>
    <n v="0.1"/>
    <n v="67.914000000000001"/>
    <x v="80"/>
  </r>
  <r>
    <x v="4"/>
    <x v="28"/>
    <n v="75.459999999999994"/>
    <n v="2"/>
    <n v="0"/>
    <n v="150.91999999999999"/>
    <x v="4"/>
  </r>
  <r>
    <x v="500"/>
    <x v="28"/>
    <n v="75.459999999999994"/>
    <n v="1"/>
    <n v="0"/>
    <n v="75.459999999999994"/>
    <x v="15"/>
  </r>
  <r>
    <x v="516"/>
    <x v="28"/>
    <n v="75.459999999999994"/>
    <n v="1"/>
    <n v="0"/>
    <n v="75.459999999999994"/>
    <x v="58"/>
  </r>
  <r>
    <x v="112"/>
    <x v="28"/>
    <n v="75.459999999999994"/>
    <n v="2"/>
    <n v="0"/>
    <n v="150.91999999999999"/>
    <x v="32"/>
  </r>
  <r>
    <x v="517"/>
    <x v="28"/>
    <n v="75.459999999999994"/>
    <n v="1"/>
    <n v="0"/>
    <n v="75.459999999999994"/>
    <x v="30"/>
  </r>
  <r>
    <x v="48"/>
    <x v="28"/>
    <n v="75.459999999999994"/>
    <n v="1"/>
    <n v="0.15"/>
    <n v="64.140999999999991"/>
    <x v="18"/>
  </r>
  <r>
    <x v="446"/>
    <x v="28"/>
    <n v="75.459999999999994"/>
    <n v="2"/>
    <n v="0.1"/>
    <n v="135.828"/>
    <x v="46"/>
  </r>
  <r>
    <x v="518"/>
    <x v="28"/>
    <n v="94.37"/>
    <n v="1"/>
    <n v="0"/>
    <n v="94.37"/>
    <x v="18"/>
  </r>
  <r>
    <x v="519"/>
    <x v="28"/>
    <n v="94.37"/>
    <n v="2"/>
    <n v="0"/>
    <n v="188.74"/>
    <x v="10"/>
  </r>
  <r>
    <x v="506"/>
    <x v="28"/>
    <n v="94.37"/>
    <n v="2"/>
    <n v="0"/>
    <n v="188.74"/>
    <x v="26"/>
  </r>
  <r>
    <x v="520"/>
    <x v="28"/>
    <n v="94.37"/>
    <n v="1"/>
    <n v="0"/>
    <n v="94.37"/>
    <x v="24"/>
  </r>
  <r>
    <x v="521"/>
    <x v="28"/>
    <n v="94.37"/>
    <n v="1"/>
    <n v="0"/>
    <n v="94.37"/>
    <x v="31"/>
  </r>
  <r>
    <x v="159"/>
    <x v="28"/>
    <n v="94.37"/>
    <n v="2"/>
    <n v="0"/>
    <n v="188.74"/>
    <x v="16"/>
  </r>
  <r>
    <x v="18"/>
    <x v="28"/>
    <n v="94.37"/>
    <n v="1"/>
    <n v="0"/>
    <n v="94.37"/>
    <x v="0"/>
  </r>
  <r>
    <x v="210"/>
    <x v="28"/>
    <n v="94.37"/>
    <n v="2"/>
    <n v="0.05"/>
    <n v="179.303"/>
    <x v="32"/>
  </r>
  <r>
    <x v="522"/>
    <x v="28"/>
    <n v="94.37"/>
    <n v="2"/>
    <n v="0"/>
    <n v="188.74"/>
    <x v="9"/>
  </r>
  <r>
    <x v="60"/>
    <x v="28"/>
    <n v="94.37"/>
    <n v="1"/>
    <n v="0.05"/>
    <n v="89.651499999999999"/>
    <x v="7"/>
  </r>
  <r>
    <x v="523"/>
    <x v="28"/>
    <n v="94.37"/>
    <n v="2"/>
    <n v="0.05"/>
    <n v="179.303"/>
    <x v="34"/>
  </r>
  <r>
    <x v="334"/>
    <x v="28"/>
    <n v="94.37"/>
    <n v="1"/>
    <n v="0.25"/>
    <n v="70.777500000000003"/>
    <x v="49"/>
  </r>
  <r>
    <x v="524"/>
    <x v="28"/>
    <n v="94.37"/>
    <n v="2"/>
    <n v="0.05"/>
    <n v="179.303"/>
    <x v="52"/>
  </r>
  <r>
    <x v="88"/>
    <x v="28"/>
    <n v="94.37"/>
    <n v="2"/>
    <n v="0.25"/>
    <n v="141.55500000000001"/>
    <x v="17"/>
  </r>
  <r>
    <x v="153"/>
    <x v="28"/>
    <n v="94.37"/>
    <n v="1"/>
    <n v="0"/>
    <n v="94.37"/>
    <x v="48"/>
  </r>
  <r>
    <x v="525"/>
    <x v="28"/>
    <n v="94.37"/>
    <n v="2"/>
    <n v="0"/>
    <n v="188.74"/>
    <x v="16"/>
  </r>
  <r>
    <x v="218"/>
    <x v="28"/>
    <n v="94.37"/>
    <n v="2"/>
    <n v="0.25"/>
    <n v="141.55500000000001"/>
    <x v="16"/>
  </r>
  <r>
    <x v="526"/>
    <x v="28"/>
    <n v="94.37"/>
    <n v="2"/>
    <n v="0"/>
    <n v="188.74"/>
    <x v="79"/>
  </r>
  <r>
    <x v="527"/>
    <x v="28"/>
    <n v="94.37"/>
    <n v="2"/>
    <n v="0.25"/>
    <n v="141.55500000000001"/>
    <x v="33"/>
  </r>
  <r>
    <x v="32"/>
    <x v="28"/>
    <n v="94.37"/>
    <n v="2"/>
    <n v="0.25"/>
    <n v="141.55500000000001"/>
    <x v="28"/>
  </r>
  <r>
    <x v="156"/>
    <x v="28"/>
    <n v="94.37"/>
    <n v="2"/>
    <n v="0"/>
    <n v="188.74"/>
    <x v="8"/>
  </r>
  <r>
    <x v="74"/>
    <x v="28"/>
    <n v="94.37"/>
    <n v="2"/>
    <n v="0.25"/>
    <n v="141.55500000000001"/>
    <x v="18"/>
  </r>
  <r>
    <x v="285"/>
    <x v="29"/>
    <n v="15.85"/>
    <n v="2"/>
    <n v="0.25"/>
    <n v="23.774999999999999"/>
    <x v="32"/>
  </r>
  <r>
    <x v="528"/>
    <x v="29"/>
    <n v="15.85"/>
    <n v="2"/>
    <n v="0"/>
    <n v="31.7"/>
    <x v="84"/>
  </r>
  <r>
    <x v="529"/>
    <x v="29"/>
    <n v="15.85"/>
    <n v="2"/>
    <n v="0"/>
    <n v="31.7"/>
    <x v="84"/>
  </r>
  <r>
    <x v="42"/>
    <x v="29"/>
    <n v="15.85"/>
    <n v="1"/>
    <n v="0.2"/>
    <n v="12.68"/>
    <x v="33"/>
  </r>
  <r>
    <x v="361"/>
    <x v="29"/>
    <n v="15.85"/>
    <n v="2"/>
    <n v="0.05"/>
    <n v="30.114999999999998"/>
    <x v="58"/>
  </r>
  <r>
    <x v="319"/>
    <x v="29"/>
    <n v="15.85"/>
    <n v="2"/>
    <n v="0"/>
    <n v="31.7"/>
    <x v="80"/>
  </r>
  <r>
    <x v="530"/>
    <x v="29"/>
    <n v="15.85"/>
    <n v="2"/>
    <n v="0.1"/>
    <n v="28.53"/>
    <x v="16"/>
  </r>
  <r>
    <x v="531"/>
    <x v="29"/>
    <n v="15.85"/>
    <n v="2"/>
    <n v="0"/>
    <n v="31.7"/>
    <x v="1"/>
  </r>
  <r>
    <x v="403"/>
    <x v="29"/>
    <n v="15.85"/>
    <n v="1"/>
    <n v="0.25"/>
    <n v="11.887499999999999"/>
    <x v="63"/>
  </r>
  <r>
    <x v="532"/>
    <x v="29"/>
    <n v="15.85"/>
    <n v="2"/>
    <n v="0"/>
    <n v="31.7"/>
    <x v="48"/>
  </r>
  <r>
    <x v="9"/>
    <x v="29"/>
    <n v="19.670000000000002"/>
    <n v="1"/>
    <n v="0.2"/>
    <n v="15.736000000000002"/>
    <x v="9"/>
  </r>
  <r>
    <x v="169"/>
    <x v="29"/>
    <n v="19.670000000000002"/>
    <n v="2"/>
    <n v="0"/>
    <n v="39.340000000000003"/>
    <x v="17"/>
  </r>
  <r>
    <x v="533"/>
    <x v="29"/>
    <n v="19.670000000000002"/>
    <n v="2"/>
    <n v="0"/>
    <n v="39.340000000000003"/>
    <x v="30"/>
  </r>
  <r>
    <x v="534"/>
    <x v="29"/>
    <n v="19.670000000000002"/>
    <n v="2"/>
    <n v="0"/>
    <n v="39.340000000000003"/>
    <x v="9"/>
  </r>
  <r>
    <x v="535"/>
    <x v="29"/>
    <n v="19.670000000000002"/>
    <n v="1"/>
    <n v="0"/>
    <n v="19.670000000000002"/>
    <x v="34"/>
  </r>
  <r>
    <x v="536"/>
    <x v="29"/>
    <n v="19.670000000000002"/>
    <n v="1"/>
    <n v="0"/>
    <n v="19.670000000000002"/>
    <x v="85"/>
  </r>
  <r>
    <x v="537"/>
    <x v="29"/>
    <n v="19.670000000000002"/>
    <n v="2"/>
    <n v="0.25"/>
    <n v="29.505000000000003"/>
    <x v="44"/>
  </r>
  <r>
    <x v="351"/>
    <x v="29"/>
    <n v="19.670000000000002"/>
    <n v="2"/>
    <n v="0.25"/>
    <n v="29.505000000000003"/>
    <x v="78"/>
  </r>
  <r>
    <x v="538"/>
    <x v="29"/>
    <n v="19.670000000000002"/>
    <n v="2"/>
    <n v="0"/>
    <n v="39.340000000000003"/>
    <x v="6"/>
  </r>
  <r>
    <x v="118"/>
    <x v="29"/>
    <n v="19.670000000000002"/>
    <n v="2"/>
    <n v="0"/>
    <n v="39.340000000000003"/>
    <x v="44"/>
  </r>
  <r>
    <x v="484"/>
    <x v="29"/>
    <n v="19.670000000000002"/>
    <n v="1"/>
    <n v="0"/>
    <n v="19.670000000000002"/>
    <x v="31"/>
  </r>
  <r>
    <x v="152"/>
    <x v="29"/>
    <n v="19.670000000000002"/>
    <n v="2"/>
    <n v="0.2"/>
    <n v="31.472000000000005"/>
    <x v="6"/>
  </r>
  <r>
    <x v="539"/>
    <x v="29"/>
    <n v="19.670000000000002"/>
    <n v="1"/>
    <n v="0.25"/>
    <n v="14.752500000000001"/>
    <x v="82"/>
  </r>
  <r>
    <x v="524"/>
    <x v="29"/>
    <n v="19.670000000000002"/>
    <n v="1"/>
    <n v="0.05"/>
    <n v="18.686500000000002"/>
    <x v="52"/>
  </r>
  <r>
    <x v="68"/>
    <x v="29"/>
    <n v="19.670000000000002"/>
    <n v="1"/>
    <n v="0.25"/>
    <n v="14.752500000000001"/>
    <x v="17"/>
  </r>
  <r>
    <x v="540"/>
    <x v="29"/>
    <n v="19.670000000000002"/>
    <n v="2"/>
    <n v="0.05"/>
    <n v="37.373000000000005"/>
    <x v="9"/>
  </r>
  <r>
    <x v="153"/>
    <x v="29"/>
    <n v="19.670000000000002"/>
    <n v="1"/>
    <n v="0"/>
    <n v="19.670000000000002"/>
    <x v="48"/>
  </r>
  <r>
    <x v="525"/>
    <x v="29"/>
    <n v="19.670000000000002"/>
    <n v="1"/>
    <n v="0"/>
    <n v="19.670000000000002"/>
    <x v="16"/>
  </r>
  <r>
    <x v="541"/>
    <x v="29"/>
    <n v="19.670000000000002"/>
    <n v="1"/>
    <n v="0"/>
    <n v="19.670000000000002"/>
    <x v="84"/>
  </r>
  <r>
    <x v="542"/>
    <x v="29"/>
    <n v="19.670000000000002"/>
    <n v="1"/>
    <n v="0"/>
    <n v="19.670000000000002"/>
    <x v="21"/>
  </r>
  <r>
    <x v="543"/>
    <x v="29"/>
    <n v="19.670000000000002"/>
    <n v="2"/>
    <n v="0"/>
    <n v="39.340000000000003"/>
    <x v="62"/>
  </r>
  <r>
    <x v="544"/>
    <x v="29"/>
    <n v="19.670000000000002"/>
    <n v="2"/>
    <n v="0.25"/>
    <n v="29.505000000000003"/>
    <x v="63"/>
  </r>
  <r>
    <x v="545"/>
    <x v="30"/>
    <n v="7.62"/>
    <n v="1"/>
    <n v="0"/>
    <n v="7.62"/>
    <x v="67"/>
  </r>
  <r>
    <x v="387"/>
    <x v="30"/>
    <n v="7.62"/>
    <n v="1"/>
    <n v="0"/>
    <n v="7.62"/>
    <x v="1"/>
  </r>
  <r>
    <x v="161"/>
    <x v="30"/>
    <n v="7.62"/>
    <n v="2"/>
    <n v="0.05"/>
    <n v="14.478"/>
    <x v="0"/>
  </r>
  <r>
    <x v="116"/>
    <x v="30"/>
    <n v="7.62"/>
    <n v="2"/>
    <n v="0"/>
    <n v="15.24"/>
    <x v="48"/>
  </r>
  <r>
    <x v="43"/>
    <x v="30"/>
    <n v="7.62"/>
    <n v="1"/>
    <n v="0.2"/>
    <n v="6.0960000000000001"/>
    <x v="16"/>
  </r>
  <r>
    <x v="44"/>
    <x v="30"/>
    <n v="7.62"/>
    <n v="2"/>
    <n v="0.2"/>
    <n v="12.192"/>
    <x v="34"/>
  </r>
  <r>
    <x v="546"/>
    <x v="30"/>
    <n v="7.62"/>
    <n v="1"/>
    <n v="0"/>
    <n v="7.62"/>
    <x v="3"/>
  </r>
  <r>
    <x v="289"/>
    <x v="30"/>
    <n v="7.62"/>
    <n v="2"/>
    <n v="0.05"/>
    <n v="14.478"/>
    <x v="22"/>
  </r>
  <r>
    <x v="547"/>
    <x v="30"/>
    <n v="7.62"/>
    <n v="1"/>
    <n v="0"/>
    <n v="7.62"/>
    <x v="72"/>
  </r>
  <r>
    <x v="548"/>
    <x v="30"/>
    <n v="7.62"/>
    <n v="1"/>
    <n v="0"/>
    <n v="7.62"/>
    <x v="14"/>
  </r>
  <r>
    <x v="549"/>
    <x v="30"/>
    <n v="7.62"/>
    <n v="1"/>
    <n v="0.05"/>
    <n v="7.2389999999999999"/>
    <x v="12"/>
  </r>
  <r>
    <x v="550"/>
    <x v="30"/>
    <n v="7.62"/>
    <n v="2"/>
    <n v="0.1"/>
    <n v="13.716000000000001"/>
    <x v="32"/>
  </r>
  <r>
    <x v="45"/>
    <x v="30"/>
    <n v="7.62"/>
    <n v="1"/>
    <n v="0"/>
    <n v="7.62"/>
    <x v="18"/>
  </r>
  <r>
    <x v="551"/>
    <x v="30"/>
    <n v="7.62"/>
    <n v="2"/>
    <n v="0"/>
    <n v="15.24"/>
    <x v="44"/>
  </r>
  <r>
    <x v="366"/>
    <x v="30"/>
    <n v="7.62"/>
    <n v="2"/>
    <n v="0.1"/>
    <n v="13.716000000000001"/>
    <x v="77"/>
  </r>
  <r>
    <x v="552"/>
    <x v="30"/>
    <n v="7.62"/>
    <n v="1"/>
    <n v="0.15"/>
    <n v="6.4770000000000003"/>
    <x v="29"/>
  </r>
  <r>
    <x v="553"/>
    <x v="30"/>
    <n v="7.62"/>
    <n v="1"/>
    <n v="0.05"/>
    <n v="7.2389999999999999"/>
    <x v="52"/>
  </r>
  <r>
    <x v="226"/>
    <x v="30"/>
    <n v="9.4499999999999993"/>
    <n v="1"/>
    <n v="0"/>
    <n v="9.4499999999999993"/>
    <x v="9"/>
  </r>
  <r>
    <x v="554"/>
    <x v="30"/>
    <n v="9.4499999999999993"/>
    <n v="1"/>
    <n v="0"/>
    <n v="9.4499999999999993"/>
    <x v="31"/>
  </r>
  <r>
    <x v="555"/>
    <x v="30"/>
    <n v="9.4499999999999993"/>
    <n v="2"/>
    <n v="0.15"/>
    <n v="16.064999999999998"/>
    <x v="0"/>
  </r>
  <r>
    <x v="205"/>
    <x v="30"/>
    <n v="9.4499999999999993"/>
    <n v="1"/>
    <n v="0"/>
    <n v="9.4499999999999993"/>
    <x v="10"/>
  </r>
  <r>
    <x v="328"/>
    <x v="30"/>
    <n v="9.4499999999999993"/>
    <n v="2"/>
    <n v="0.05"/>
    <n v="17.954999999999998"/>
    <x v="1"/>
  </r>
  <r>
    <x v="556"/>
    <x v="30"/>
    <n v="9.4499999999999993"/>
    <n v="2"/>
    <n v="0.2"/>
    <n v="15.12"/>
    <x v="16"/>
  </r>
  <r>
    <x v="557"/>
    <x v="30"/>
    <n v="9.4499999999999993"/>
    <n v="1"/>
    <n v="0.2"/>
    <n v="7.56"/>
    <x v="1"/>
  </r>
  <r>
    <x v="11"/>
    <x v="30"/>
    <n v="9.4499999999999993"/>
    <n v="1"/>
    <n v="0"/>
    <n v="9.4499999999999993"/>
    <x v="11"/>
  </r>
  <r>
    <x v="558"/>
    <x v="30"/>
    <n v="9.4499999999999993"/>
    <n v="2"/>
    <n v="0.05"/>
    <n v="17.954999999999998"/>
    <x v="15"/>
  </r>
  <r>
    <x v="559"/>
    <x v="30"/>
    <n v="9.4499999999999993"/>
    <n v="1"/>
    <n v="0.05"/>
    <n v="8.9774999999999991"/>
    <x v="6"/>
  </r>
  <r>
    <x v="560"/>
    <x v="30"/>
    <n v="9.4499999999999993"/>
    <n v="2"/>
    <n v="0.1"/>
    <n v="17.009999999999998"/>
    <x v="3"/>
  </r>
  <r>
    <x v="299"/>
    <x v="30"/>
    <n v="9.4499999999999993"/>
    <n v="1"/>
    <n v="0.25"/>
    <n v="7.0874999999999995"/>
    <x v="80"/>
  </r>
  <r>
    <x v="561"/>
    <x v="30"/>
    <n v="9.4499999999999993"/>
    <n v="1"/>
    <n v="0"/>
    <n v="9.4499999999999993"/>
    <x v="21"/>
  </r>
  <r>
    <x v="57"/>
    <x v="30"/>
    <n v="9.4499999999999993"/>
    <n v="2"/>
    <n v="0"/>
    <n v="18.899999999999999"/>
    <x v="18"/>
  </r>
  <r>
    <x v="301"/>
    <x v="30"/>
    <n v="9.4499999999999993"/>
    <n v="2"/>
    <n v="0.05"/>
    <n v="17.954999999999998"/>
    <x v="51"/>
  </r>
  <r>
    <x v="562"/>
    <x v="30"/>
    <n v="9.4499999999999993"/>
    <n v="2"/>
    <n v="0"/>
    <n v="18.899999999999999"/>
    <x v="69"/>
  </r>
  <r>
    <x v="425"/>
    <x v="30"/>
    <n v="9.4499999999999993"/>
    <n v="2"/>
    <n v="0"/>
    <n v="18.899999999999999"/>
    <x v="38"/>
  </r>
  <r>
    <x v="333"/>
    <x v="30"/>
    <n v="9.4499999999999993"/>
    <n v="2"/>
    <n v="0.2"/>
    <n v="15.12"/>
    <x v="32"/>
  </r>
  <r>
    <x v="563"/>
    <x v="30"/>
    <n v="9.4499999999999993"/>
    <n v="2"/>
    <n v="0.25"/>
    <n v="14.174999999999999"/>
    <x v="33"/>
  </r>
  <r>
    <x v="564"/>
    <x v="30"/>
    <n v="9.4499999999999993"/>
    <n v="2"/>
    <n v="0.05"/>
    <n v="17.954999999999998"/>
    <x v="32"/>
  </r>
  <r>
    <x v="565"/>
    <x v="30"/>
    <n v="9.4499999999999993"/>
    <n v="1"/>
    <n v="0"/>
    <n v="9.4499999999999993"/>
    <x v="87"/>
  </r>
  <r>
    <x v="566"/>
    <x v="30"/>
    <n v="9.4499999999999993"/>
    <n v="2"/>
    <n v="0"/>
    <n v="18.899999999999999"/>
    <x v="67"/>
  </r>
  <r>
    <x v="567"/>
    <x v="30"/>
    <n v="9.4499999999999993"/>
    <n v="2"/>
    <n v="0.1"/>
    <n v="17.009999999999998"/>
    <x v="61"/>
  </r>
  <r>
    <x v="568"/>
    <x v="30"/>
    <n v="9.4499999999999993"/>
    <n v="1"/>
    <n v="0"/>
    <n v="9.4499999999999993"/>
    <x v="15"/>
  </r>
  <r>
    <x v="134"/>
    <x v="30"/>
    <n v="9.4499999999999993"/>
    <n v="2"/>
    <n v="0.1"/>
    <n v="17.009999999999998"/>
    <x v="39"/>
  </r>
  <r>
    <x v="305"/>
    <x v="30"/>
    <n v="9.4499999999999993"/>
    <n v="2"/>
    <n v="0"/>
    <n v="18.899999999999999"/>
    <x v="80"/>
  </r>
  <r>
    <x v="186"/>
    <x v="30"/>
    <n v="9.4499999999999993"/>
    <n v="1"/>
    <n v="0"/>
    <n v="9.4499999999999993"/>
    <x v="67"/>
  </r>
  <r>
    <x v="569"/>
    <x v="30"/>
    <n v="9.4499999999999993"/>
    <n v="1"/>
    <n v="0.25"/>
    <n v="7.0874999999999995"/>
    <x v="18"/>
  </r>
  <r>
    <x v="255"/>
    <x v="30"/>
    <n v="9.4499999999999993"/>
    <n v="2"/>
    <n v="0"/>
    <n v="18.899999999999999"/>
    <x v="76"/>
  </r>
  <r>
    <x v="397"/>
    <x v="30"/>
    <n v="9.4499999999999993"/>
    <n v="2"/>
    <n v="0.05"/>
    <n v="17.954999999999998"/>
    <x v="38"/>
  </r>
  <r>
    <x v="310"/>
    <x v="30"/>
    <n v="9.4499999999999993"/>
    <n v="1"/>
    <n v="0.15"/>
    <n v="8.0324999999999989"/>
    <x v="19"/>
  </r>
  <r>
    <x v="140"/>
    <x v="30"/>
    <n v="9.4499999999999993"/>
    <n v="1"/>
    <n v="0"/>
    <n v="9.4499999999999993"/>
    <x v="32"/>
  </r>
  <r>
    <x v="570"/>
    <x v="30"/>
    <n v="9.4499999999999993"/>
    <n v="2"/>
    <n v="0"/>
    <n v="18.899999999999999"/>
    <x v="38"/>
  </r>
  <r>
    <x v="37"/>
    <x v="30"/>
    <n v="9.4499999999999993"/>
    <n v="1"/>
    <n v="0"/>
    <n v="9.4499999999999993"/>
    <x v="9"/>
  </r>
  <r>
    <x v="39"/>
    <x v="31"/>
    <n v="19.510000000000002"/>
    <n v="2"/>
    <n v="0.2"/>
    <n v="31.216000000000005"/>
    <x v="32"/>
  </r>
  <r>
    <x v="571"/>
    <x v="31"/>
    <n v="19.510000000000002"/>
    <n v="1"/>
    <n v="0.1"/>
    <n v="17.559000000000001"/>
    <x v="1"/>
  </r>
  <r>
    <x v="43"/>
    <x v="31"/>
    <n v="19.510000000000002"/>
    <n v="2"/>
    <n v="0.2"/>
    <n v="31.216000000000005"/>
    <x v="16"/>
  </r>
  <r>
    <x v="405"/>
    <x v="31"/>
    <n v="24.39"/>
    <n v="2"/>
    <n v="0.2"/>
    <n v="39.024000000000001"/>
    <x v="3"/>
  </r>
  <r>
    <x v="572"/>
    <x v="31"/>
    <n v="24.39"/>
    <n v="1"/>
    <n v="0.15"/>
    <n v="20.7315"/>
    <x v="22"/>
  </r>
  <r>
    <x v="294"/>
    <x v="31"/>
    <n v="24.39"/>
    <n v="2"/>
    <n v="0.1"/>
    <n v="43.902000000000001"/>
    <x v="17"/>
  </r>
  <r>
    <x v="561"/>
    <x v="31"/>
    <n v="24.39"/>
    <n v="2"/>
    <n v="0"/>
    <n v="48.78"/>
    <x v="21"/>
  </r>
  <r>
    <x v="573"/>
    <x v="31"/>
    <n v="24.39"/>
    <n v="2"/>
    <n v="0"/>
    <n v="48.78"/>
    <x v="47"/>
  </r>
  <r>
    <x v="574"/>
    <x v="31"/>
    <n v="24.39"/>
    <n v="1"/>
    <n v="0"/>
    <n v="24.39"/>
    <x v="43"/>
  </r>
  <r>
    <x v="307"/>
    <x v="31"/>
    <n v="24.39"/>
    <n v="2"/>
    <n v="0"/>
    <n v="48.78"/>
    <x v="81"/>
  </r>
  <r>
    <x v="312"/>
    <x v="31"/>
    <n v="24.39"/>
    <n v="1"/>
    <n v="0.1"/>
    <n v="21.951000000000001"/>
    <x v="16"/>
  </r>
  <r>
    <x v="575"/>
    <x v="31"/>
    <n v="24.39"/>
    <n v="2"/>
    <n v="0"/>
    <n v="48.78"/>
    <x v="63"/>
  </r>
  <r>
    <x v="233"/>
    <x v="31"/>
    <n v="24.39"/>
    <n v="2"/>
    <n v="0.05"/>
    <n v="46.341000000000001"/>
    <x v="3"/>
  </r>
  <r>
    <x v="358"/>
    <x v="31"/>
    <n v="24.39"/>
    <n v="1"/>
    <n v="0"/>
    <n v="24.39"/>
    <x v="69"/>
  </r>
  <r>
    <x v="79"/>
    <x v="31"/>
    <n v="24.39"/>
    <n v="1"/>
    <n v="0"/>
    <n v="24.39"/>
    <x v="1"/>
  </r>
  <r>
    <x v="386"/>
    <x v="32"/>
    <n v="1.52"/>
    <n v="1"/>
    <n v="0.05"/>
    <n v="1.444"/>
    <x v="29"/>
  </r>
  <r>
    <x v="576"/>
    <x v="32"/>
    <n v="1.52"/>
    <n v="2"/>
    <n v="0.05"/>
    <n v="2.8879999999999999"/>
    <x v="36"/>
  </r>
  <r>
    <x v="577"/>
    <x v="32"/>
    <n v="1.52"/>
    <n v="1"/>
    <n v="0"/>
    <n v="1.52"/>
    <x v="58"/>
  </r>
  <r>
    <x v="161"/>
    <x v="32"/>
    <n v="1.52"/>
    <n v="1"/>
    <n v="0"/>
    <n v="1.52"/>
    <x v="0"/>
  </r>
  <r>
    <x v="578"/>
    <x v="32"/>
    <n v="1.52"/>
    <n v="2"/>
    <n v="0"/>
    <n v="3.04"/>
    <x v="82"/>
  </r>
  <r>
    <x v="112"/>
    <x v="32"/>
    <n v="1.52"/>
    <n v="2"/>
    <n v="0"/>
    <n v="3.04"/>
    <x v="32"/>
  </r>
  <r>
    <x v="579"/>
    <x v="32"/>
    <n v="1.52"/>
    <n v="1"/>
    <n v="0"/>
    <n v="1.52"/>
    <x v="25"/>
  </r>
  <r>
    <x v="362"/>
    <x v="32"/>
    <n v="1.52"/>
    <n v="2"/>
    <n v="0"/>
    <n v="3.04"/>
    <x v="85"/>
  </r>
  <r>
    <x v="321"/>
    <x v="32"/>
    <n v="1.52"/>
    <n v="1"/>
    <n v="0"/>
    <n v="1.52"/>
    <x v="74"/>
  </r>
  <r>
    <x v="291"/>
    <x v="32"/>
    <n v="1.52"/>
    <n v="1"/>
    <n v="0.2"/>
    <n v="1.2160000000000002"/>
    <x v="7"/>
  </r>
  <r>
    <x v="580"/>
    <x v="32"/>
    <n v="1.52"/>
    <n v="2"/>
    <n v="0"/>
    <n v="3.04"/>
    <x v="41"/>
  </r>
  <r>
    <x v="158"/>
    <x v="32"/>
    <n v="1.83"/>
    <n v="2"/>
    <n v="0.15"/>
    <n v="3.1110000000000002"/>
    <x v="0"/>
  </r>
  <r>
    <x v="201"/>
    <x v="32"/>
    <n v="1.83"/>
    <n v="2"/>
    <n v="0.2"/>
    <n v="2.9280000000000004"/>
    <x v="28"/>
  </r>
  <r>
    <x v="226"/>
    <x v="32"/>
    <n v="1.83"/>
    <n v="1"/>
    <n v="0"/>
    <n v="1.83"/>
    <x v="9"/>
  </r>
  <r>
    <x v="240"/>
    <x v="32"/>
    <n v="1.83"/>
    <n v="2"/>
    <n v="0"/>
    <n v="3.66"/>
    <x v="45"/>
  </r>
  <r>
    <x v="581"/>
    <x v="32"/>
    <n v="1.83"/>
    <n v="1"/>
    <n v="0.1"/>
    <n v="1.647"/>
    <x v="61"/>
  </r>
  <r>
    <x v="582"/>
    <x v="32"/>
    <n v="1.83"/>
    <n v="2"/>
    <n v="0"/>
    <n v="3.66"/>
    <x v="88"/>
  </r>
  <r>
    <x v="130"/>
    <x v="32"/>
    <n v="1.83"/>
    <n v="2"/>
    <n v="0"/>
    <n v="3.66"/>
    <x v="18"/>
  </r>
  <r>
    <x v="53"/>
    <x v="32"/>
    <n v="1.83"/>
    <n v="1"/>
    <n v="0.05"/>
    <n v="1.7384999999999999"/>
    <x v="3"/>
  </r>
  <r>
    <x v="482"/>
    <x v="32"/>
    <n v="1.83"/>
    <n v="2"/>
    <n v="0.15"/>
    <n v="3.1110000000000002"/>
    <x v="42"/>
  </r>
  <r>
    <x v="229"/>
    <x v="32"/>
    <n v="1.83"/>
    <n v="1"/>
    <n v="0"/>
    <n v="1.83"/>
    <x v="18"/>
  </r>
  <r>
    <x v="583"/>
    <x v="32"/>
    <n v="1.83"/>
    <n v="1"/>
    <n v="0"/>
    <n v="1.83"/>
    <x v="42"/>
  </r>
  <r>
    <x v="584"/>
    <x v="32"/>
    <n v="1.83"/>
    <n v="2"/>
    <n v="0"/>
    <n v="3.66"/>
    <x v="18"/>
  </r>
  <r>
    <x v="473"/>
    <x v="32"/>
    <n v="1.83"/>
    <n v="2"/>
    <n v="0.15"/>
    <n v="3.1110000000000002"/>
    <x v="40"/>
  </r>
  <r>
    <x v="335"/>
    <x v="32"/>
    <n v="1.83"/>
    <n v="1"/>
    <n v="0"/>
    <n v="1.83"/>
    <x v="36"/>
  </r>
  <r>
    <x v="106"/>
    <x v="32"/>
    <n v="1.83"/>
    <n v="1"/>
    <n v="0.25"/>
    <n v="1.3725000000000001"/>
    <x v="6"/>
  </r>
  <r>
    <x v="337"/>
    <x v="32"/>
    <n v="1.83"/>
    <n v="1"/>
    <n v="0"/>
    <n v="1.83"/>
    <x v="11"/>
  </r>
  <r>
    <x v="585"/>
    <x v="32"/>
    <n v="1.83"/>
    <n v="2"/>
    <n v="0.05"/>
    <n v="3.4769999999999999"/>
    <x v="31"/>
  </r>
  <r>
    <x v="339"/>
    <x v="32"/>
    <n v="1.83"/>
    <n v="2"/>
    <n v="0"/>
    <n v="3.66"/>
    <x v="60"/>
  </r>
  <r>
    <x v="492"/>
    <x v="32"/>
    <n v="1.83"/>
    <n v="1"/>
    <n v="0"/>
    <n v="1.83"/>
    <x v="30"/>
  </r>
  <r>
    <x v="586"/>
    <x v="32"/>
    <n v="1.83"/>
    <n v="2"/>
    <n v="0"/>
    <n v="3.66"/>
    <x v="25"/>
  </r>
  <r>
    <x v="587"/>
    <x v="32"/>
    <n v="1.83"/>
    <n v="2"/>
    <n v="0"/>
    <n v="3.66"/>
    <x v="87"/>
  </r>
  <r>
    <x v="286"/>
    <x v="33"/>
    <n v="8.5399999999999991"/>
    <n v="1"/>
    <n v="0"/>
    <n v="8.5399999999999991"/>
    <x v="37"/>
  </r>
  <r>
    <x v="588"/>
    <x v="33"/>
    <n v="8.5399999999999991"/>
    <n v="2"/>
    <n v="0"/>
    <n v="17.079999999999998"/>
    <x v="41"/>
  </r>
  <r>
    <x v="443"/>
    <x v="33"/>
    <n v="8.5399999999999991"/>
    <n v="2"/>
    <n v="0.05"/>
    <n v="16.225999999999999"/>
    <x v="7"/>
  </r>
  <r>
    <x v="589"/>
    <x v="33"/>
    <n v="8.5399999999999991"/>
    <n v="1"/>
    <n v="0"/>
    <n v="8.5399999999999991"/>
    <x v="46"/>
  </r>
  <r>
    <x v="444"/>
    <x v="33"/>
    <n v="8.5399999999999991"/>
    <n v="2"/>
    <n v="0"/>
    <n v="17.079999999999998"/>
    <x v="85"/>
  </r>
  <r>
    <x v="365"/>
    <x v="33"/>
    <n v="8.5399999999999991"/>
    <n v="1"/>
    <n v="0.2"/>
    <n v="6.8319999999999999"/>
    <x v="77"/>
  </r>
  <r>
    <x v="590"/>
    <x v="33"/>
    <n v="8.5399999999999991"/>
    <n v="1"/>
    <n v="0.05"/>
    <n v="8.1129999999999995"/>
    <x v="36"/>
  </r>
  <r>
    <x v="591"/>
    <x v="33"/>
    <n v="10.67"/>
    <n v="2"/>
    <n v="0.25"/>
    <n v="16.004999999999999"/>
    <x v="77"/>
  </r>
  <r>
    <x v="329"/>
    <x v="33"/>
    <n v="10.67"/>
    <n v="1"/>
    <n v="0"/>
    <n v="10.67"/>
    <x v="42"/>
  </r>
  <r>
    <x v="175"/>
    <x v="33"/>
    <n v="10.67"/>
    <n v="2"/>
    <n v="0"/>
    <n v="21.34"/>
    <x v="46"/>
  </r>
  <r>
    <x v="19"/>
    <x v="33"/>
    <n v="10.67"/>
    <n v="2"/>
    <n v="0.2"/>
    <n v="17.071999999999999"/>
    <x v="18"/>
  </r>
  <r>
    <x v="592"/>
    <x v="33"/>
    <n v="10.67"/>
    <n v="1"/>
    <n v="0"/>
    <n v="10.67"/>
    <x v="18"/>
  </r>
  <r>
    <x v="593"/>
    <x v="33"/>
    <n v="10.67"/>
    <n v="2"/>
    <n v="0"/>
    <n v="21.34"/>
    <x v="54"/>
  </r>
  <r>
    <x v="336"/>
    <x v="33"/>
    <n v="10.67"/>
    <n v="2"/>
    <n v="0"/>
    <n v="21.34"/>
    <x v="13"/>
  </r>
  <r>
    <x v="510"/>
    <x v="33"/>
    <n v="10.67"/>
    <n v="1"/>
    <n v="0"/>
    <n v="10.67"/>
    <x v="87"/>
  </r>
  <r>
    <x v="418"/>
    <x v="33"/>
    <n v="10.67"/>
    <n v="2"/>
    <n v="0.15"/>
    <n v="18.138999999999999"/>
    <x v="32"/>
  </r>
  <r>
    <x v="512"/>
    <x v="33"/>
    <n v="10.67"/>
    <n v="2"/>
    <n v="0.05"/>
    <n v="20.273"/>
    <x v="32"/>
  </r>
  <r>
    <x v="594"/>
    <x v="33"/>
    <n v="10.67"/>
    <n v="1"/>
    <n v="0"/>
    <n v="10.67"/>
    <x v="16"/>
  </r>
  <r>
    <x v="313"/>
    <x v="33"/>
    <n v="10.67"/>
    <n v="1"/>
    <n v="0"/>
    <n v="10.67"/>
    <x v="36"/>
  </r>
  <r>
    <x v="399"/>
    <x v="34"/>
    <n v="10.98"/>
    <n v="1"/>
    <n v="0"/>
    <n v="10.98"/>
    <x v="57"/>
  </r>
  <r>
    <x v="359"/>
    <x v="34"/>
    <n v="10.98"/>
    <n v="2"/>
    <n v="0"/>
    <n v="21.96"/>
    <x v="84"/>
  </r>
  <r>
    <x v="595"/>
    <x v="34"/>
    <n v="10.98"/>
    <n v="2"/>
    <n v="0"/>
    <n v="21.96"/>
    <x v="0"/>
  </r>
  <r>
    <x v="596"/>
    <x v="34"/>
    <n v="10.98"/>
    <n v="2"/>
    <n v="0"/>
    <n v="21.96"/>
    <x v="41"/>
  </r>
  <r>
    <x v="288"/>
    <x v="34"/>
    <n v="10.98"/>
    <n v="2"/>
    <n v="0.15"/>
    <n v="18.666"/>
    <x v="18"/>
  </r>
  <r>
    <x v="550"/>
    <x v="34"/>
    <n v="10.98"/>
    <n v="1"/>
    <n v="0.1"/>
    <n v="9.8820000000000014"/>
    <x v="32"/>
  </r>
  <r>
    <x v="597"/>
    <x v="34"/>
    <n v="10.98"/>
    <n v="1"/>
    <n v="0"/>
    <n v="10.98"/>
    <x v="18"/>
  </r>
  <r>
    <x v="517"/>
    <x v="34"/>
    <n v="10.98"/>
    <n v="1"/>
    <n v="0"/>
    <n v="10.98"/>
    <x v="30"/>
  </r>
  <r>
    <x v="598"/>
    <x v="34"/>
    <n v="10.98"/>
    <n v="2"/>
    <n v="0.2"/>
    <n v="17.568000000000001"/>
    <x v="12"/>
  </r>
  <r>
    <x v="324"/>
    <x v="34"/>
    <n v="10.98"/>
    <n v="2"/>
    <n v="0"/>
    <n v="21.96"/>
    <x v="17"/>
  </r>
  <r>
    <x v="599"/>
    <x v="34"/>
    <n v="13.72"/>
    <n v="2"/>
    <n v="0"/>
    <n v="27.44"/>
    <x v="87"/>
  </r>
  <r>
    <x v="129"/>
    <x v="34"/>
    <n v="13.72"/>
    <n v="1"/>
    <n v="0"/>
    <n v="13.72"/>
    <x v="40"/>
  </r>
  <r>
    <x v="292"/>
    <x v="34"/>
    <n v="13.72"/>
    <n v="1"/>
    <n v="0.15"/>
    <n v="11.662000000000001"/>
    <x v="50"/>
  </r>
  <r>
    <x v="205"/>
    <x v="34"/>
    <n v="13.72"/>
    <n v="2"/>
    <n v="0"/>
    <n v="27.44"/>
    <x v="10"/>
  </r>
  <r>
    <x v="600"/>
    <x v="34"/>
    <n v="13.72"/>
    <n v="1"/>
    <n v="0"/>
    <n v="13.72"/>
    <x v="45"/>
  </r>
  <r>
    <x v="481"/>
    <x v="34"/>
    <n v="13.72"/>
    <n v="1"/>
    <n v="0"/>
    <n v="13.72"/>
    <x v="57"/>
  </r>
  <r>
    <x v="601"/>
    <x v="34"/>
    <n v="13.72"/>
    <n v="2"/>
    <n v="0"/>
    <n v="27.44"/>
    <x v="28"/>
  </r>
  <r>
    <x v="602"/>
    <x v="34"/>
    <n v="13.72"/>
    <n v="1"/>
    <n v="0.25"/>
    <n v="10.290000000000001"/>
    <x v="32"/>
  </r>
  <r>
    <x v="271"/>
    <x v="34"/>
    <n v="13.72"/>
    <n v="1"/>
    <n v="0.1"/>
    <n v="12.348000000000001"/>
    <x v="34"/>
  </r>
  <r>
    <x v="374"/>
    <x v="34"/>
    <n v="13.72"/>
    <n v="2"/>
    <n v="0.25"/>
    <n v="20.580000000000002"/>
    <x v="19"/>
  </r>
  <r>
    <x v="603"/>
    <x v="34"/>
    <n v="13.72"/>
    <n v="1"/>
    <n v="0"/>
    <n v="13.72"/>
    <x v="57"/>
  </r>
  <r>
    <x v="509"/>
    <x v="34"/>
    <n v="13.72"/>
    <n v="1"/>
    <n v="0.2"/>
    <n v="10.976000000000001"/>
    <x v="36"/>
  </r>
  <r>
    <x v="354"/>
    <x v="34"/>
    <n v="13.72"/>
    <n v="2"/>
    <n v="0"/>
    <n v="27.44"/>
    <x v="59"/>
  </r>
  <r>
    <x v="604"/>
    <x v="34"/>
    <n v="13.72"/>
    <n v="1"/>
    <n v="0"/>
    <n v="13.72"/>
    <x v="58"/>
  </r>
  <r>
    <x v="380"/>
    <x v="34"/>
    <n v="13.72"/>
    <n v="2"/>
    <n v="0"/>
    <n v="27.44"/>
    <x v="62"/>
  </r>
  <r>
    <x v="426"/>
    <x v="34"/>
    <n v="13.72"/>
    <n v="2"/>
    <n v="0"/>
    <n v="27.44"/>
    <x v="32"/>
  </r>
  <r>
    <x v="435"/>
    <x v="34"/>
    <n v="13.72"/>
    <n v="1"/>
    <n v="0.1"/>
    <n v="12.348000000000001"/>
    <x v="0"/>
  </r>
  <r>
    <x v="605"/>
    <x v="34"/>
    <n v="13.72"/>
    <n v="2"/>
    <n v="0"/>
    <n v="27.44"/>
    <x v="38"/>
  </r>
  <r>
    <x v="489"/>
    <x v="34"/>
    <n v="13.72"/>
    <n v="1"/>
    <n v="0"/>
    <n v="13.72"/>
    <x v="6"/>
  </r>
  <r>
    <x v="606"/>
    <x v="34"/>
    <n v="13.72"/>
    <n v="2"/>
    <n v="0"/>
    <n v="27.44"/>
    <x v="14"/>
  </r>
  <r>
    <x v="607"/>
    <x v="34"/>
    <n v="13.72"/>
    <n v="2"/>
    <n v="0"/>
    <n v="27.44"/>
    <x v="46"/>
  </r>
  <r>
    <x v="542"/>
    <x v="34"/>
    <n v="13.72"/>
    <n v="1"/>
    <n v="0"/>
    <n v="13.72"/>
    <x v="21"/>
  </r>
  <r>
    <x v="257"/>
    <x v="34"/>
    <n v="13.72"/>
    <n v="2"/>
    <n v="0.15"/>
    <n v="23.324000000000002"/>
    <x v="18"/>
  </r>
  <r>
    <x v="35"/>
    <x v="34"/>
    <n v="13.72"/>
    <n v="2"/>
    <n v="0"/>
    <n v="27.44"/>
    <x v="29"/>
  </r>
  <r>
    <x v="513"/>
    <x v="34"/>
    <n v="13.72"/>
    <n v="1"/>
    <n v="0"/>
    <n v="13.72"/>
    <x v="19"/>
  </r>
  <r>
    <x v="233"/>
    <x v="34"/>
    <n v="13.72"/>
    <n v="2"/>
    <n v="0.05"/>
    <n v="26.068000000000001"/>
    <x v="3"/>
  </r>
  <r>
    <x v="38"/>
    <x v="35"/>
    <n v="11.59"/>
    <n v="1"/>
    <n v="0"/>
    <n v="11.59"/>
    <x v="31"/>
  </r>
  <r>
    <x v="608"/>
    <x v="35"/>
    <n v="11.59"/>
    <n v="1"/>
    <n v="0"/>
    <n v="11.59"/>
    <x v="10"/>
  </r>
  <r>
    <x v="41"/>
    <x v="35"/>
    <n v="11.59"/>
    <n v="1"/>
    <n v="0.25"/>
    <n v="8.692499999999999"/>
    <x v="16"/>
  </r>
  <r>
    <x v="609"/>
    <x v="35"/>
    <n v="11.59"/>
    <n v="2"/>
    <n v="0"/>
    <n v="23.18"/>
    <x v="0"/>
  </r>
  <r>
    <x v="428"/>
    <x v="35"/>
    <n v="11.59"/>
    <n v="1"/>
    <n v="0"/>
    <n v="11.59"/>
    <x v="34"/>
  </r>
  <r>
    <x v="44"/>
    <x v="35"/>
    <n v="11.59"/>
    <n v="1"/>
    <n v="0.2"/>
    <n v="9.2720000000000002"/>
    <x v="34"/>
  </r>
  <r>
    <x v="443"/>
    <x v="35"/>
    <n v="11.59"/>
    <n v="1"/>
    <n v="0.05"/>
    <n v="11.010499999999999"/>
    <x v="7"/>
  </r>
  <r>
    <x v="610"/>
    <x v="35"/>
    <n v="11.59"/>
    <n v="2"/>
    <n v="0.2"/>
    <n v="18.544"/>
    <x v="7"/>
  </r>
  <r>
    <x v="6"/>
    <x v="35"/>
    <n v="11.59"/>
    <n v="2"/>
    <n v="0.1"/>
    <n v="20.862000000000002"/>
    <x v="6"/>
  </r>
  <r>
    <x v="611"/>
    <x v="35"/>
    <n v="14.48"/>
    <n v="1"/>
    <n v="0"/>
    <n v="14.48"/>
    <x v="51"/>
  </r>
  <r>
    <x v="97"/>
    <x v="35"/>
    <n v="14.48"/>
    <n v="1"/>
    <n v="0.1"/>
    <n v="13.032"/>
    <x v="0"/>
  </r>
  <r>
    <x v="572"/>
    <x v="35"/>
    <n v="14.48"/>
    <n v="2"/>
    <n v="0"/>
    <n v="28.96"/>
    <x v="22"/>
  </r>
  <r>
    <x v="612"/>
    <x v="35"/>
    <n v="14.48"/>
    <n v="1"/>
    <n v="0"/>
    <n v="14.48"/>
    <x v="37"/>
  </r>
  <r>
    <x v="613"/>
    <x v="35"/>
    <n v="14.48"/>
    <n v="1"/>
    <n v="0.25"/>
    <n v="10.86"/>
    <x v="7"/>
  </r>
  <r>
    <x v="171"/>
    <x v="35"/>
    <n v="14.48"/>
    <n v="2"/>
    <n v="0"/>
    <n v="28.96"/>
    <x v="18"/>
  </r>
  <r>
    <x v="350"/>
    <x v="35"/>
    <n v="14.48"/>
    <n v="2"/>
    <n v="0"/>
    <n v="28.96"/>
    <x v="67"/>
  </r>
  <r>
    <x v="614"/>
    <x v="35"/>
    <n v="14.48"/>
    <n v="1"/>
    <n v="0"/>
    <n v="14.48"/>
    <x v="82"/>
  </r>
  <r>
    <x v="159"/>
    <x v="35"/>
    <n v="14.48"/>
    <n v="2"/>
    <n v="0.25"/>
    <n v="21.72"/>
    <x v="16"/>
  </r>
  <r>
    <x v="113"/>
    <x v="35"/>
    <n v="14.48"/>
    <n v="2"/>
    <n v="0"/>
    <n v="28.96"/>
    <x v="54"/>
  </r>
  <r>
    <x v="230"/>
    <x v="35"/>
    <n v="14.48"/>
    <n v="1"/>
    <n v="0"/>
    <n v="14.48"/>
    <x v="48"/>
  </r>
  <r>
    <x v="615"/>
    <x v="35"/>
    <n v="14.48"/>
    <n v="2"/>
    <n v="0"/>
    <n v="28.96"/>
    <x v="68"/>
  </r>
  <r>
    <x v="353"/>
    <x v="35"/>
    <n v="14.48"/>
    <n v="1"/>
    <n v="0.2"/>
    <n v="11.584000000000001"/>
    <x v="58"/>
  </r>
  <r>
    <x v="616"/>
    <x v="35"/>
    <n v="14.48"/>
    <n v="1"/>
    <n v="0"/>
    <n v="14.48"/>
    <x v="43"/>
  </r>
  <r>
    <x v="22"/>
    <x v="35"/>
    <n v="14.48"/>
    <n v="2"/>
    <n v="0.25"/>
    <n v="21.72"/>
    <x v="19"/>
  </r>
  <r>
    <x v="153"/>
    <x v="35"/>
    <n v="14.48"/>
    <n v="1"/>
    <n v="0"/>
    <n v="14.48"/>
    <x v="48"/>
  </r>
  <r>
    <x v="617"/>
    <x v="35"/>
    <n v="14.48"/>
    <n v="1"/>
    <n v="0.15"/>
    <n v="12.308"/>
    <x v="67"/>
  </r>
  <r>
    <x v="618"/>
    <x v="35"/>
    <n v="14.48"/>
    <n v="1"/>
    <n v="0.2"/>
    <n v="11.584000000000001"/>
    <x v="28"/>
  </r>
  <r>
    <x v="311"/>
    <x v="35"/>
    <n v="14.48"/>
    <n v="1"/>
    <n v="0"/>
    <n v="14.48"/>
    <x v="18"/>
  </r>
  <r>
    <x v="462"/>
    <x v="35"/>
    <n v="14.48"/>
    <n v="2"/>
    <n v="0.25"/>
    <n v="21.72"/>
    <x v="24"/>
  </r>
  <r>
    <x v="570"/>
    <x v="35"/>
    <n v="14.48"/>
    <n v="2"/>
    <n v="0"/>
    <n v="28.96"/>
    <x v="38"/>
  </r>
  <r>
    <x v="619"/>
    <x v="35"/>
    <n v="14.48"/>
    <n v="1"/>
    <n v="0"/>
    <n v="14.48"/>
    <x v="36"/>
  </r>
  <r>
    <x v="398"/>
    <x v="36"/>
    <n v="15.85"/>
    <n v="1"/>
    <n v="0"/>
    <n v="15.85"/>
    <x v="86"/>
  </r>
  <r>
    <x v="428"/>
    <x v="36"/>
    <n v="15.85"/>
    <n v="1"/>
    <n v="0"/>
    <n v="15.85"/>
    <x v="34"/>
  </r>
  <r>
    <x v="620"/>
    <x v="36"/>
    <n v="15.85"/>
    <n v="2"/>
    <n v="0"/>
    <n v="31.7"/>
    <x v="59"/>
  </r>
  <r>
    <x v="325"/>
    <x v="36"/>
    <n v="19.82"/>
    <n v="2"/>
    <n v="0.1"/>
    <n v="35.676000000000002"/>
    <x v="22"/>
  </r>
  <r>
    <x v="23"/>
    <x v="36"/>
    <n v="19.82"/>
    <n v="2"/>
    <n v="0.2"/>
    <n v="31.712000000000003"/>
    <x v="18"/>
  </r>
  <r>
    <x v="621"/>
    <x v="36"/>
    <n v="19.82"/>
    <n v="2"/>
    <n v="0"/>
    <n v="39.64"/>
    <x v="5"/>
  </r>
  <r>
    <x v="361"/>
    <x v="37"/>
    <n v="160.68"/>
    <n v="1"/>
    <n v="0.05"/>
    <n v="152.64599999999999"/>
    <x v="58"/>
  </r>
  <r>
    <x v="622"/>
    <x v="37"/>
    <n v="160.68"/>
    <n v="1"/>
    <n v="0.05"/>
    <n v="152.64599999999999"/>
    <x v="32"/>
  </r>
  <r>
    <x v="192"/>
    <x v="37"/>
    <n v="160.68"/>
    <n v="2"/>
    <n v="0.2"/>
    <n v="257.08800000000002"/>
    <x v="69"/>
  </r>
  <r>
    <x v="500"/>
    <x v="37"/>
    <n v="160.68"/>
    <n v="2"/>
    <n v="0"/>
    <n v="321.36"/>
    <x v="15"/>
  </r>
  <r>
    <x v="389"/>
    <x v="37"/>
    <n v="160.68"/>
    <n v="1"/>
    <n v="0.25"/>
    <n v="120.51"/>
    <x v="6"/>
  </r>
  <r>
    <x v="623"/>
    <x v="37"/>
    <n v="160.68"/>
    <n v="2"/>
    <n v="0"/>
    <n v="321.36"/>
    <x v="82"/>
  </r>
  <r>
    <x v="598"/>
    <x v="37"/>
    <n v="160.68"/>
    <n v="1"/>
    <n v="0.2"/>
    <n v="128.54400000000001"/>
    <x v="12"/>
  </r>
  <r>
    <x v="624"/>
    <x v="37"/>
    <n v="160.68"/>
    <n v="1"/>
    <n v="0"/>
    <n v="160.68"/>
    <x v="1"/>
  </r>
  <r>
    <x v="451"/>
    <x v="37"/>
    <n v="200.93"/>
    <n v="2"/>
    <n v="0"/>
    <n v="401.86"/>
    <x v="11"/>
  </r>
  <r>
    <x v="82"/>
    <x v="37"/>
    <n v="200.93"/>
    <n v="1"/>
    <n v="0"/>
    <n v="200.93"/>
    <x v="0"/>
  </r>
  <r>
    <x v="453"/>
    <x v="37"/>
    <n v="200.93"/>
    <n v="2"/>
    <n v="0.1"/>
    <n v="361.67400000000004"/>
    <x v="67"/>
  </r>
  <r>
    <x v="625"/>
    <x v="37"/>
    <n v="200.93"/>
    <n v="2"/>
    <n v="0.05"/>
    <n v="381.767"/>
    <x v="28"/>
  </r>
  <r>
    <x v="626"/>
    <x v="37"/>
    <n v="200.93"/>
    <n v="2"/>
    <n v="0.1"/>
    <n v="361.67400000000004"/>
    <x v="17"/>
  </r>
  <r>
    <x v="566"/>
    <x v="37"/>
    <n v="200.93"/>
    <n v="2"/>
    <n v="0"/>
    <n v="401.86"/>
    <x v="67"/>
  </r>
  <r>
    <x v="593"/>
    <x v="37"/>
    <n v="200.93"/>
    <n v="2"/>
    <n v="0"/>
    <n v="401.86"/>
    <x v="54"/>
  </r>
  <r>
    <x v="627"/>
    <x v="37"/>
    <n v="200.93"/>
    <n v="1"/>
    <n v="0.05"/>
    <n v="190.8835"/>
    <x v="28"/>
  </r>
  <r>
    <x v="487"/>
    <x v="37"/>
    <n v="200.93"/>
    <n v="1"/>
    <n v="0"/>
    <n v="200.93"/>
    <x v="48"/>
  </r>
  <r>
    <x v="394"/>
    <x v="37"/>
    <n v="200.93"/>
    <n v="2"/>
    <n v="0"/>
    <n v="401.86"/>
    <x v="81"/>
  </r>
  <r>
    <x v="380"/>
    <x v="37"/>
    <n v="200.93"/>
    <n v="2"/>
    <n v="0"/>
    <n v="401.86"/>
    <x v="62"/>
  </r>
  <r>
    <x v="628"/>
    <x v="37"/>
    <n v="200.93"/>
    <n v="2"/>
    <n v="0.05"/>
    <n v="381.767"/>
    <x v="0"/>
  </r>
  <r>
    <x v="217"/>
    <x v="37"/>
    <n v="200.93"/>
    <n v="1"/>
    <n v="0"/>
    <n v="200.93"/>
    <x v="1"/>
  </r>
  <r>
    <x v="356"/>
    <x v="37"/>
    <n v="200.93"/>
    <n v="2"/>
    <n v="0"/>
    <n v="401.86"/>
    <x v="73"/>
  </r>
  <r>
    <x v="629"/>
    <x v="37"/>
    <n v="200.93"/>
    <n v="2"/>
    <n v="0"/>
    <n v="401.86"/>
    <x v="67"/>
  </r>
  <r>
    <x v="619"/>
    <x v="37"/>
    <n v="200.93"/>
    <n v="1"/>
    <n v="0"/>
    <n v="200.93"/>
    <x v="36"/>
  </r>
  <r>
    <x v="497"/>
    <x v="37"/>
    <n v="26.53"/>
    <n v="2"/>
    <n v="0"/>
    <n v="53.06"/>
    <x v="63"/>
  </r>
  <r>
    <x v="545"/>
    <x v="38"/>
    <n v="10.98"/>
    <n v="1"/>
    <n v="0"/>
    <n v="10.98"/>
    <x v="67"/>
  </r>
  <r>
    <x v="493"/>
    <x v="38"/>
    <n v="10.98"/>
    <n v="2"/>
    <n v="0"/>
    <n v="21.96"/>
    <x v="21"/>
  </r>
  <r>
    <x v="630"/>
    <x v="38"/>
    <n v="10.98"/>
    <n v="2"/>
    <n v="0"/>
    <n v="21.96"/>
    <x v="15"/>
  </r>
  <r>
    <x v="342"/>
    <x v="38"/>
    <n v="10.98"/>
    <n v="1"/>
    <n v="0.1"/>
    <n v="9.8820000000000014"/>
    <x v="80"/>
  </r>
  <r>
    <x v="280"/>
    <x v="38"/>
    <n v="10.98"/>
    <n v="2"/>
    <n v="0"/>
    <n v="21.96"/>
    <x v="48"/>
  </r>
  <r>
    <x v="466"/>
    <x v="38"/>
    <n v="10.98"/>
    <n v="2"/>
    <n v="0.15"/>
    <n v="18.666"/>
    <x v="85"/>
  </r>
  <r>
    <x v="631"/>
    <x v="38"/>
    <n v="10.98"/>
    <n v="2"/>
    <n v="0.1"/>
    <n v="19.764000000000003"/>
    <x v="0"/>
  </r>
  <r>
    <x v="501"/>
    <x v="38"/>
    <n v="10.98"/>
    <n v="1"/>
    <n v="0.15"/>
    <n v="9.3330000000000002"/>
    <x v="22"/>
  </r>
  <r>
    <x v="632"/>
    <x v="38"/>
    <n v="10.98"/>
    <n v="2"/>
    <n v="0"/>
    <n v="21.96"/>
    <x v="17"/>
  </r>
  <r>
    <x v="633"/>
    <x v="38"/>
    <n v="10.98"/>
    <n v="1"/>
    <n v="0"/>
    <n v="10.98"/>
    <x v="10"/>
  </r>
  <r>
    <x v="8"/>
    <x v="38"/>
    <n v="10.98"/>
    <n v="1"/>
    <n v="0.25"/>
    <n v="8.2349999999999994"/>
    <x v="8"/>
  </r>
  <r>
    <x v="239"/>
    <x v="38"/>
    <n v="13.72"/>
    <n v="2"/>
    <n v="0"/>
    <n v="27.44"/>
    <x v="39"/>
  </r>
  <r>
    <x v="634"/>
    <x v="38"/>
    <n v="13.72"/>
    <n v="2"/>
    <n v="0"/>
    <n v="27.44"/>
    <x v="88"/>
  </r>
  <r>
    <x v="208"/>
    <x v="38"/>
    <n v="13.72"/>
    <n v="2"/>
    <n v="0"/>
    <n v="27.44"/>
    <x v="71"/>
  </r>
  <r>
    <x v="507"/>
    <x v="38"/>
    <n v="13.72"/>
    <n v="1"/>
    <n v="0.25"/>
    <n v="10.290000000000001"/>
    <x v="38"/>
  </r>
  <r>
    <x v="371"/>
    <x v="38"/>
    <n v="13.72"/>
    <n v="1"/>
    <n v="0"/>
    <n v="13.72"/>
    <x v="57"/>
  </r>
  <r>
    <x v="102"/>
    <x v="38"/>
    <n v="13.72"/>
    <n v="1"/>
    <n v="0.1"/>
    <n v="12.348000000000001"/>
    <x v="17"/>
  </r>
  <r>
    <x v="635"/>
    <x v="38"/>
    <n v="13.72"/>
    <n v="2"/>
    <n v="0.2"/>
    <n v="21.952000000000002"/>
    <x v="16"/>
  </r>
  <r>
    <x v="636"/>
    <x v="38"/>
    <n v="13.72"/>
    <n v="2"/>
    <n v="0"/>
    <n v="27.44"/>
    <x v="33"/>
  </r>
  <r>
    <x v="86"/>
    <x v="38"/>
    <n v="13.72"/>
    <n v="2"/>
    <n v="0.1"/>
    <n v="24.696000000000002"/>
    <x v="32"/>
  </r>
  <r>
    <x v="616"/>
    <x v="38"/>
    <n v="13.72"/>
    <n v="2"/>
    <n v="0.15"/>
    <n v="23.324000000000002"/>
    <x v="43"/>
  </r>
  <r>
    <x v="182"/>
    <x v="38"/>
    <n v="13.72"/>
    <n v="1"/>
    <n v="0"/>
    <n v="13.72"/>
    <x v="51"/>
  </r>
  <r>
    <x v="119"/>
    <x v="38"/>
    <n v="13.72"/>
    <n v="1"/>
    <n v="0"/>
    <n v="13.72"/>
    <x v="52"/>
  </r>
  <r>
    <x v="472"/>
    <x v="38"/>
    <n v="13.72"/>
    <n v="2"/>
    <n v="0.2"/>
    <n v="21.952000000000002"/>
    <x v="19"/>
  </r>
  <r>
    <x v="628"/>
    <x v="38"/>
    <n v="13.72"/>
    <n v="2"/>
    <n v="0.05"/>
    <n v="26.068000000000001"/>
    <x v="0"/>
  </r>
  <r>
    <x v="459"/>
    <x v="38"/>
    <n v="13.72"/>
    <n v="1"/>
    <n v="0"/>
    <n v="13.72"/>
    <x v="32"/>
  </r>
  <r>
    <x v="637"/>
    <x v="38"/>
    <n v="13.72"/>
    <n v="2"/>
    <n v="0.15"/>
    <n v="23.324000000000002"/>
    <x v="63"/>
  </r>
  <r>
    <x v="638"/>
    <x v="38"/>
    <n v="13.72"/>
    <n v="1"/>
    <n v="0"/>
    <n v="13.72"/>
    <x v="33"/>
  </r>
  <r>
    <x v="639"/>
    <x v="38"/>
    <n v="13.72"/>
    <n v="1"/>
    <n v="0"/>
    <n v="13.72"/>
    <x v="11"/>
  </r>
  <r>
    <x v="79"/>
    <x v="38"/>
    <n v="13.72"/>
    <n v="2"/>
    <n v="0.05"/>
    <n v="26.068000000000001"/>
    <x v="1"/>
  </r>
  <r>
    <x v="640"/>
    <x v="39"/>
    <n v="11.28"/>
    <n v="2"/>
    <n v="0"/>
    <n v="22.56"/>
    <x v="34"/>
  </r>
  <r>
    <x v="161"/>
    <x v="39"/>
    <n v="11.28"/>
    <n v="2"/>
    <n v="0.05"/>
    <n v="21.431999999999999"/>
    <x v="0"/>
  </r>
  <r>
    <x v="0"/>
    <x v="39"/>
    <n v="11.28"/>
    <n v="1"/>
    <n v="0.2"/>
    <n v="9.0239999999999991"/>
    <x v="0"/>
  </r>
  <r>
    <x v="641"/>
    <x v="39"/>
    <n v="11.28"/>
    <n v="2"/>
    <n v="0"/>
    <n v="22.56"/>
    <x v="3"/>
  </r>
  <r>
    <x v="642"/>
    <x v="39"/>
    <n v="11.28"/>
    <n v="1"/>
    <n v="0.1"/>
    <n v="10.151999999999999"/>
    <x v="24"/>
  </r>
  <r>
    <x v="466"/>
    <x v="39"/>
    <n v="11.28"/>
    <n v="2"/>
    <n v="0"/>
    <n v="22.56"/>
    <x v="85"/>
  </r>
  <r>
    <x v="6"/>
    <x v="39"/>
    <n v="11.28"/>
    <n v="2"/>
    <n v="0.1"/>
    <n v="20.303999999999998"/>
    <x v="6"/>
  </r>
  <r>
    <x v="323"/>
    <x v="39"/>
    <n v="11.28"/>
    <n v="2"/>
    <n v="0.25"/>
    <n v="16.919999999999998"/>
    <x v="25"/>
  </r>
  <r>
    <x v="479"/>
    <x v="39"/>
    <n v="11.28"/>
    <n v="1"/>
    <n v="0"/>
    <n v="11.28"/>
    <x v="81"/>
  </r>
  <r>
    <x v="446"/>
    <x v="39"/>
    <n v="11.28"/>
    <n v="1"/>
    <n v="0"/>
    <n v="11.28"/>
    <x v="46"/>
  </r>
  <r>
    <x v="266"/>
    <x v="39"/>
    <n v="11.28"/>
    <n v="1"/>
    <n v="0"/>
    <n v="11.28"/>
    <x v="4"/>
  </r>
  <r>
    <x v="643"/>
    <x v="39"/>
    <n v="11.28"/>
    <n v="2"/>
    <n v="0"/>
    <n v="22.56"/>
    <x v="70"/>
  </r>
  <r>
    <x v="404"/>
    <x v="39"/>
    <n v="11.28"/>
    <n v="2"/>
    <n v="0"/>
    <n v="22.56"/>
    <x v="45"/>
  </r>
  <r>
    <x v="449"/>
    <x v="39"/>
    <n v="14.03"/>
    <n v="2"/>
    <n v="0"/>
    <n v="28.06"/>
    <x v="21"/>
  </r>
  <r>
    <x v="9"/>
    <x v="39"/>
    <n v="14.03"/>
    <n v="1"/>
    <n v="0.2"/>
    <n v="11.224"/>
    <x v="9"/>
  </r>
  <r>
    <x v="611"/>
    <x v="39"/>
    <n v="14.03"/>
    <n v="2"/>
    <n v="0.1"/>
    <n v="25.253999999999998"/>
    <x v="51"/>
  </r>
  <r>
    <x v="534"/>
    <x v="39"/>
    <n v="14.03"/>
    <n v="2"/>
    <n v="0.2"/>
    <n v="22.448"/>
    <x v="9"/>
  </r>
  <r>
    <x v="202"/>
    <x v="39"/>
    <n v="14.03"/>
    <n v="2"/>
    <n v="0.1"/>
    <n v="25.253999999999998"/>
    <x v="42"/>
  </r>
  <r>
    <x v="294"/>
    <x v="39"/>
    <n v="14.03"/>
    <n v="2"/>
    <n v="0"/>
    <n v="28.06"/>
    <x v="17"/>
  </r>
  <r>
    <x v="582"/>
    <x v="39"/>
    <n v="14.03"/>
    <n v="2"/>
    <n v="0"/>
    <n v="28.06"/>
    <x v="88"/>
  </r>
  <r>
    <x v="130"/>
    <x v="39"/>
    <n v="14.03"/>
    <n v="1"/>
    <n v="0"/>
    <n v="14.03"/>
    <x v="18"/>
  </r>
  <r>
    <x v="54"/>
    <x v="39"/>
    <n v="14.03"/>
    <n v="2"/>
    <n v="0"/>
    <n v="28.06"/>
    <x v="21"/>
  </r>
  <r>
    <x v="408"/>
    <x v="39"/>
    <n v="14.03"/>
    <n v="2"/>
    <n v="0.05"/>
    <n v="26.656999999999996"/>
    <x v="0"/>
  </r>
  <r>
    <x v="559"/>
    <x v="39"/>
    <n v="14.03"/>
    <n v="1"/>
    <n v="0.05"/>
    <n v="13.328499999999998"/>
    <x v="6"/>
  </r>
  <r>
    <x v="644"/>
    <x v="39"/>
    <n v="14.03"/>
    <n v="1"/>
    <n v="0.05"/>
    <n v="13.328499999999998"/>
    <x v="51"/>
  </r>
  <r>
    <x v="645"/>
    <x v="39"/>
    <n v="14.03"/>
    <n v="1"/>
    <n v="0"/>
    <n v="14.03"/>
    <x v="39"/>
  </r>
  <r>
    <x v="538"/>
    <x v="39"/>
    <n v="14.03"/>
    <n v="2"/>
    <n v="0"/>
    <n v="28.06"/>
    <x v="6"/>
  </r>
  <r>
    <x v="646"/>
    <x v="39"/>
    <n v="14.03"/>
    <n v="2"/>
    <n v="0.2"/>
    <n v="22.448"/>
    <x v="46"/>
  </r>
  <r>
    <x v="434"/>
    <x v="39"/>
    <n v="14.03"/>
    <n v="1"/>
    <n v="0"/>
    <n v="14.03"/>
    <x v="18"/>
  </r>
  <r>
    <x v="647"/>
    <x v="39"/>
    <n v="14.03"/>
    <n v="2"/>
    <n v="0"/>
    <n v="28.06"/>
    <x v="43"/>
  </r>
  <r>
    <x v="648"/>
    <x v="39"/>
    <n v="14.03"/>
    <n v="1"/>
    <n v="0"/>
    <n v="14.03"/>
    <x v="83"/>
  </r>
  <r>
    <x v="379"/>
    <x v="39"/>
    <n v="14.03"/>
    <n v="1"/>
    <n v="0"/>
    <n v="14.03"/>
    <x v="19"/>
  </r>
  <r>
    <x v="487"/>
    <x v="39"/>
    <n v="14.03"/>
    <n v="2"/>
    <n v="0.15"/>
    <n v="23.850999999999999"/>
    <x v="48"/>
  </r>
  <r>
    <x v="248"/>
    <x v="39"/>
    <n v="14.03"/>
    <n v="1"/>
    <n v="0"/>
    <n v="14.03"/>
    <x v="17"/>
  </r>
  <r>
    <x v="649"/>
    <x v="39"/>
    <n v="14.03"/>
    <n v="2"/>
    <n v="0"/>
    <n v="28.06"/>
    <x v="27"/>
  </r>
  <r>
    <x v="459"/>
    <x v="39"/>
    <n v="14.03"/>
    <n v="2"/>
    <n v="0"/>
    <n v="28.06"/>
    <x v="32"/>
  </r>
  <r>
    <x v="308"/>
    <x v="39"/>
    <n v="14.03"/>
    <n v="1"/>
    <n v="0"/>
    <n v="14.03"/>
    <x v="19"/>
  </r>
  <r>
    <x v="155"/>
    <x v="39"/>
    <n v="14.03"/>
    <n v="2"/>
    <n v="0"/>
    <n v="28.06"/>
    <x v="64"/>
  </r>
  <r>
    <x v="30"/>
    <x v="39"/>
    <n v="14.03"/>
    <n v="2"/>
    <n v="0"/>
    <n v="28.06"/>
    <x v="26"/>
  </r>
  <r>
    <x v="650"/>
    <x v="39"/>
    <n v="14.03"/>
    <n v="2"/>
    <n v="0.2"/>
    <n v="22.448"/>
    <x v="29"/>
  </r>
  <r>
    <x v="594"/>
    <x v="39"/>
    <n v="14.03"/>
    <n v="1"/>
    <n v="0.1"/>
    <n v="12.626999999999999"/>
    <x v="16"/>
  </r>
  <r>
    <x v="651"/>
    <x v="40"/>
    <n v="5.79"/>
    <n v="2"/>
    <n v="0"/>
    <n v="11.58"/>
    <x v="67"/>
  </r>
  <r>
    <x v="652"/>
    <x v="40"/>
    <n v="5.79"/>
    <n v="2"/>
    <n v="0.25"/>
    <n v="8.6850000000000005"/>
    <x v="39"/>
  </r>
  <r>
    <x v="40"/>
    <x v="40"/>
    <n v="5.79"/>
    <n v="1"/>
    <n v="0.15"/>
    <n v="4.9215"/>
    <x v="33"/>
  </r>
  <r>
    <x v="653"/>
    <x v="40"/>
    <n v="5.79"/>
    <n v="2"/>
    <n v="0"/>
    <n v="11.58"/>
    <x v="1"/>
  </r>
  <r>
    <x v="654"/>
    <x v="40"/>
    <n v="5.79"/>
    <n v="1"/>
    <n v="0"/>
    <n v="5.79"/>
    <x v="41"/>
  </r>
  <r>
    <x v="344"/>
    <x v="40"/>
    <n v="5.79"/>
    <n v="2"/>
    <n v="0.05"/>
    <n v="11.000999999999999"/>
    <x v="51"/>
  </r>
  <r>
    <x v="622"/>
    <x v="40"/>
    <n v="5.79"/>
    <n v="2"/>
    <n v="0"/>
    <n v="11.58"/>
    <x v="32"/>
  </r>
  <r>
    <x v="655"/>
    <x v="40"/>
    <n v="5.79"/>
    <n v="2"/>
    <n v="0.1"/>
    <n v="10.422000000000001"/>
    <x v="57"/>
  </r>
  <r>
    <x v="656"/>
    <x v="40"/>
    <n v="5.79"/>
    <n v="1"/>
    <n v="0.2"/>
    <n v="4.6320000000000006"/>
    <x v="25"/>
  </r>
  <r>
    <x v="324"/>
    <x v="40"/>
    <n v="5.79"/>
    <n v="1"/>
    <n v="0"/>
    <n v="5.79"/>
    <x v="17"/>
  </r>
  <r>
    <x v="431"/>
    <x v="40"/>
    <n v="5.79"/>
    <n v="1"/>
    <n v="0"/>
    <n v="5.79"/>
    <x v="75"/>
  </r>
  <r>
    <x v="346"/>
    <x v="40"/>
    <n v="7.32"/>
    <n v="2"/>
    <n v="0.1"/>
    <n v="13.176"/>
    <x v="16"/>
  </r>
  <r>
    <x v="599"/>
    <x v="40"/>
    <n v="7.32"/>
    <n v="2"/>
    <n v="0"/>
    <n v="14.64"/>
    <x v="87"/>
  </r>
  <r>
    <x v="325"/>
    <x v="40"/>
    <n v="7.32"/>
    <n v="2"/>
    <n v="0.1"/>
    <n v="13.176"/>
    <x v="22"/>
  </r>
  <r>
    <x v="591"/>
    <x v="40"/>
    <n v="7.32"/>
    <n v="2"/>
    <n v="0"/>
    <n v="14.64"/>
    <x v="77"/>
  </r>
  <r>
    <x v="657"/>
    <x v="40"/>
    <n v="7.32"/>
    <n v="2"/>
    <n v="0.05"/>
    <n v="13.907999999999999"/>
    <x v="15"/>
  </r>
  <r>
    <x v="270"/>
    <x v="40"/>
    <n v="7.32"/>
    <n v="2"/>
    <n v="0.05"/>
    <n v="13.907999999999999"/>
    <x v="39"/>
  </r>
  <r>
    <x v="658"/>
    <x v="40"/>
    <n v="7.32"/>
    <n v="1"/>
    <n v="0.2"/>
    <n v="5.8560000000000008"/>
    <x v="61"/>
  </r>
  <r>
    <x v="284"/>
    <x v="40"/>
    <n v="7.32"/>
    <n v="1"/>
    <n v="0"/>
    <n v="7.32"/>
    <x v="18"/>
  </r>
  <r>
    <x v="229"/>
    <x v="40"/>
    <n v="7.32"/>
    <n v="2"/>
    <n v="0"/>
    <n v="14.64"/>
    <x v="18"/>
  </r>
  <r>
    <x v="174"/>
    <x v="40"/>
    <n v="7.32"/>
    <n v="2"/>
    <n v="0"/>
    <n v="14.64"/>
    <x v="44"/>
  </r>
  <r>
    <x v="376"/>
    <x v="40"/>
    <n v="7.32"/>
    <n v="1"/>
    <n v="0"/>
    <n v="7.32"/>
    <x v="18"/>
  </r>
  <r>
    <x v="659"/>
    <x v="40"/>
    <n v="7.32"/>
    <n v="2"/>
    <n v="0"/>
    <n v="14.64"/>
    <x v="85"/>
  </r>
  <r>
    <x v="243"/>
    <x v="40"/>
    <n v="7.32"/>
    <n v="2"/>
    <n v="0"/>
    <n v="14.64"/>
    <x v="68"/>
  </r>
  <r>
    <x v="562"/>
    <x v="40"/>
    <n v="7.32"/>
    <n v="1"/>
    <n v="0"/>
    <n v="7.32"/>
    <x v="69"/>
  </r>
  <r>
    <x v="660"/>
    <x v="40"/>
    <n v="7.32"/>
    <n v="1"/>
    <n v="0.05"/>
    <n v="6.9539999999999997"/>
    <x v="46"/>
  </r>
  <r>
    <x v="661"/>
    <x v="40"/>
    <n v="7.32"/>
    <n v="2"/>
    <n v="0"/>
    <n v="14.64"/>
    <x v="17"/>
  </r>
  <r>
    <x v="523"/>
    <x v="40"/>
    <n v="7.32"/>
    <n v="1"/>
    <n v="0.05"/>
    <n v="6.9539999999999997"/>
    <x v="34"/>
  </r>
  <r>
    <x v="662"/>
    <x v="40"/>
    <n v="7.32"/>
    <n v="2"/>
    <n v="0"/>
    <n v="14.64"/>
    <x v="38"/>
  </r>
  <r>
    <x v="663"/>
    <x v="40"/>
    <n v="7.32"/>
    <n v="1"/>
    <n v="0"/>
    <n v="7.32"/>
    <x v="40"/>
  </r>
  <r>
    <x v="574"/>
    <x v="40"/>
    <n v="7.32"/>
    <n v="1"/>
    <n v="0"/>
    <n v="7.32"/>
    <x v="43"/>
  </r>
  <r>
    <x v="664"/>
    <x v="40"/>
    <n v="7.32"/>
    <n v="2"/>
    <n v="0"/>
    <n v="14.64"/>
    <x v="33"/>
  </r>
  <r>
    <x v="336"/>
    <x v="40"/>
    <n v="7.32"/>
    <n v="2"/>
    <n v="0"/>
    <n v="14.64"/>
    <x v="13"/>
  </r>
  <r>
    <x v="665"/>
    <x v="40"/>
    <n v="7.32"/>
    <n v="1"/>
    <n v="0"/>
    <n v="7.32"/>
    <x v="21"/>
  </r>
  <r>
    <x v="137"/>
    <x v="40"/>
    <n v="7.32"/>
    <n v="2"/>
    <n v="0"/>
    <n v="14.64"/>
    <x v="62"/>
  </r>
  <r>
    <x v="585"/>
    <x v="40"/>
    <n v="7.32"/>
    <n v="2"/>
    <n v="0.05"/>
    <n v="13.907999999999999"/>
    <x v="31"/>
  </r>
  <r>
    <x v="460"/>
    <x v="40"/>
    <n v="7.32"/>
    <n v="1"/>
    <n v="0"/>
    <n v="7.32"/>
    <x v="21"/>
  </r>
  <r>
    <x v="490"/>
    <x v="40"/>
    <n v="7.32"/>
    <n v="2"/>
    <n v="0"/>
    <n v="14.64"/>
    <x v="60"/>
  </r>
  <r>
    <x v="124"/>
    <x v="40"/>
    <n v="7.32"/>
    <n v="2"/>
    <n v="0"/>
    <n v="14.64"/>
    <x v="57"/>
  </r>
  <r>
    <x v="527"/>
    <x v="40"/>
    <n v="7.32"/>
    <n v="1"/>
    <n v="0.25"/>
    <n v="5.49"/>
    <x v="33"/>
  </r>
  <r>
    <x v="666"/>
    <x v="40"/>
    <n v="7.32"/>
    <n v="1"/>
    <n v="0.05"/>
    <n v="6.9539999999999997"/>
    <x v="39"/>
  </r>
  <r>
    <x v="667"/>
    <x v="40"/>
    <n v="7.32"/>
    <n v="1"/>
    <n v="0.1"/>
    <n v="6.5880000000000001"/>
    <x v="19"/>
  </r>
  <r>
    <x v="594"/>
    <x v="40"/>
    <n v="7.32"/>
    <n v="1"/>
    <n v="0.1"/>
    <n v="6.5880000000000001"/>
    <x v="16"/>
  </r>
  <r>
    <x v="340"/>
    <x v="40"/>
    <n v="7.32"/>
    <n v="2"/>
    <n v="0"/>
    <n v="14.64"/>
    <x v="18"/>
  </r>
  <r>
    <x v="668"/>
    <x v="40"/>
    <n v="7.32"/>
    <n v="2"/>
    <n v="0"/>
    <n v="14.64"/>
    <x v="72"/>
  </r>
  <r>
    <x v="77"/>
    <x v="40"/>
    <n v="7.32"/>
    <n v="1"/>
    <n v="0"/>
    <n v="7.32"/>
    <x v="32"/>
  </r>
  <r>
    <x v="79"/>
    <x v="40"/>
    <n v="7.32"/>
    <n v="2"/>
    <n v="0"/>
    <n v="14.64"/>
    <x v="1"/>
  </r>
  <r>
    <x v="190"/>
    <x v="41"/>
    <n v="7.47"/>
    <n v="2"/>
    <n v="0"/>
    <n v="14.94"/>
    <x v="68"/>
  </r>
  <r>
    <x v="90"/>
    <x v="41"/>
    <n v="8.5399999999999991"/>
    <n v="2"/>
    <n v="0"/>
    <n v="17.079999999999998"/>
    <x v="16"/>
  </r>
  <r>
    <x v="669"/>
    <x v="41"/>
    <n v="8.5399999999999991"/>
    <n v="2"/>
    <n v="0"/>
    <n v="17.079999999999998"/>
    <x v="13"/>
  </r>
  <r>
    <x v="343"/>
    <x v="41"/>
    <n v="8.5399999999999991"/>
    <n v="2"/>
    <n v="0.2"/>
    <n v="13.664"/>
    <x v="12"/>
  </r>
  <r>
    <x v="149"/>
    <x v="41"/>
    <n v="8.5399999999999991"/>
    <n v="2"/>
    <n v="0"/>
    <n v="17.079999999999998"/>
    <x v="0"/>
  </r>
  <r>
    <x v="476"/>
    <x v="41"/>
    <n v="8.5399999999999991"/>
    <n v="1"/>
    <n v="0.05"/>
    <n v="8.1129999999999995"/>
    <x v="43"/>
  </r>
  <r>
    <x v="368"/>
    <x v="41"/>
    <n v="8.5399999999999991"/>
    <n v="2"/>
    <n v="0"/>
    <n v="17.079999999999998"/>
    <x v="29"/>
  </r>
  <r>
    <x v="468"/>
    <x v="41"/>
    <n v="8.5399999999999991"/>
    <n v="1"/>
    <n v="0.05"/>
    <n v="8.1129999999999995"/>
    <x v="25"/>
  </r>
  <r>
    <x v="449"/>
    <x v="41"/>
    <n v="10.67"/>
    <n v="1"/>
    <n v="0"/>
    <n v="10.67"/>
    <x v="21"/>
  </r>
  <r>
    <x v="346"/>
    <x v="41"/>
    <n v="10.67"/>
    <n v="1"/>
    <n v="0"/>
    <n v="10.67"/>
    <x v="16"/>
  </r>
  <r>
    <x v="269"/>
    <x v="41"/>
    <n v="10.67"/>
    <n v="1"/>
    <n v="0.15"/>
    <n v="9.0694999999999997"/>
    <x v="32"/>
  </r>
  <r>
    <x v="347"/>
    <x v="41"/>
    <n v="10.67"/>
    <n v="2"/>
    <n v="0.2"/>
    <n v="17.071999999999999"/>
    <x v="0"/>
  </r>
  <r>
    <x v="272"/>
    <x v="41"/>
    <n v="10.67"/>
    <n v="2"/>
    <n v="0"/>
    <n v="21.34"/>
    <x v="47"/>
  </r>
  <r>
    <x v="537"/>
    <x v="41"/>
    <n v="10.67"/>
    <n v="1"/>
    <n v="0"/>
    <n v="10.67"/>
    <x v="44"/>
  </r>
  <r>
    <x v="644"/>
    <x v="41"/>
    <n v="10.67"/>
    <n v="1"/>
    <n v="0.05"/>
    <n v="10.1365"/>
    <x v="51"/>
  </r>
  <r>
    <x v="298"/>
    <x v="41"/>
    <n v="10.67"/>
    <n v="2"/>
    <n v="0"/>
    <n v="21.34"/>
    <x v="27"/>
  </r>
  <r>
    <x v="299"/>
    <x v="41"/>
    <n v="10.67"/>
    <n v="1"/>
    <n v="0.25"/>
    <n v="8.0024999999999995"/>
    <x v="80"/>
  </r>
  <r>
    <x v="244"/>
    <x v="41"/>
    <n v="10.67"/>
    <n v="1"/>
    <n v="0"/>
    <n v="10.67"/>
    <x v="5"/>
  </r>
  <r>
    <x v="670"/>
    <x v="41"/>
    <n v="10.67"/>
    <n v="2"/>
    <n v="0"/>
    <n v="21.34"/>
    <x v="29"/>
  </r>
  <r>
    <x v="564"/>
    <x v="41"/>
    <n v="10.67"/>
    <n v="2"/>
    <n v="0.05"/>
    <n v="20.273"/>
    <x v="32"/>
  </r>
  <r>
    <x v="671"/>
    <x v="41"/>
    <n v="10.67"/>
    <n v="1"/>
    <n v="0.2"/>
    <n v="8.5359999999999996"/>
    <x v="44"/>
  </r>
  <r>
    <x v="435"/>
    <x v="41"/>
    <n v="10.67"/>
    <n v="1"/>
    <n v="0.1"/>
    <n v="9.6029999999999998"/>
    <x v="0"/>
  </r>
  <r>
    <x v="67"/>
    <x v="41"/>
    <n v="10.67"/>
    <n v="1"/>
    <n v="0"/>
    <n v="10.67"/>
    <x v="42"/>
  </r>
  <r>
    <x v="672"/>
    <x v="41"/>
    <n v="10.67"/>
    <n v="1"/>
    <n v="0"/>
    <n v="10.67"/>
    <x v="18"/>
  </r>
  <r>
    <x v="673"/>
    <x v="41"/>
    <n v="10.67"/>
    <n v="2"/>
    <n v="0.2"/>
    <n v="17.071999999999999"/>
    <x v="7"/>
  </r>
  <r>
    <x v="674"/>
    <x v="41"/>
    <n v="10.67"/>
    <n v="1"/>
    <n v="0"/>
    <n v="10.67"/>
    <x v="0"/>
  </r>
  <r>
    <x v="257"/>
    <x v="41"/>
    <n v="10.67"/>
    <n v="1"/>
    <n v="0.15"/>
    <n v="9.0694999999999997"/>
    <x v="18"/>
  </r>
  <r>
    <x v="156"/>
    <x v="41"/>
    <n v="10.67"/>
    <n v="2"/>
    <n v="0"/>
    <n v="21.34"/>
    <x v="8"/>
  </r>
  <r>
    <x v="437"/>
    <x v="41"/>
    <n v="10.67"/>
    <n v="2"/>
    <n v="0"/>
    <n v="21.34"/>
    <x v="84"/>
  </r>
  <r>
    <x v="35"/>
    <x v="41"/>
    <n v="10.67"/>
    <n v="1"/>
    <n v="0"/>
    <n v="10.67"/>
    <x v="29"/>
  </r>
  <r>
    <x v="608"/>
    <x v="42"/>
    <n v="28.05"/>
    <n v="1"/>
    <n v="0"/>
    <n v="28.05"/>
    <x v="10"/>
  </r>
  <r>
    <x v="1"/>
    <x v="42"/>
    <n v="28.05"/>
    <n v="2"/>
    <n v="0"/>
    <n v="56.1"/>
    <x v="1"/>
  </r>
  <r>
    <x v="317"/>
    <x v="42"/>
    <n v="28.05"/>
    <n v="2"/>
    <n v="0"/>
    <n v="56.1"/>
    <x v="29"/>
  </r>
  <r>
    <x v="90"/>
    <x v="42"/>
    <n v="28.05"/>
    <n v="1"/>
    <n v="0"/>
    <n v="28.05"/>
    <x v="16"/>
  </r>
  <r>
    <x v="499"/>
    <x v="42"/>
    <n v="28.05"/>
    <n v="1"/>
    <n v="0"/>
    <n v="28.05"/>
    <x v="3"/>
  </r>
  <r>
    <x v="344"/>
    <x v="42"/>
    <n v="28.05"/>
    <n v="1"/>
    <n v="0.05"/>
    <n v="26.647500000000001"/>
    <x v="51"/>
  </r>
  <r>
    <x v="480"/>
    <x v="42"/>
    <n v="28.05"/>
    <n v="1"/>
    <n v="0"/>
    <n v="28.05"/>
    <x v="29"/>
  </r>
  <r>
    <x v="95"/>
    <x v="42"/>
    <n v="28.05"/>
    <n v="2"/>
    <n v="0"/>
    <n v="56.1"/>
    <x v="50"/>
  </r>
  <r>
    <x v="532"/>
    <x v="42"/>
    <n v="28.05"/>
    <n v="2"/>
    <n v="0"/>
    <n v="56.1"/>
    <x v="48"/>
  </r>
  <r>
    <x v="675"/>
    <x v="42"/>
    <n v="35.06"/>
    <n v="2"/>
    <n v="0.15"/>
    <n v="59.602000000000004"/>
    <x v="42"/>
  </r>
  <r>
    <x v="169"/>
    <x v="42"/>
    <n v="35.06"/>
    <n v="2"/>
    <n v="0"/>
    <n v="70.12"/>
    <x v="17"/>
  </r>
  <r>
    <x v="326"/>
    <x v="42"/>
    <n v="35.06"/>
    <n v="1"/>
    <n v="0"/>
    <n v="35.06"/>
    <x v="69"/>
  </r>
  <r>
    <x v="349"/>
    <x v="42"/>
    <n v="35.06"/>
    <n v="1"/>
    <n v="0"/>
    <n v="35.06"/>
    <x v="23"/>
  </r>
  <r>
    <x v="298"/>
    <x v="42"/>
    <n v="35.06"/>
    <n v="2"/>
    <n v="0"/>
    <n v="70.12"/>
    <x v="27"/>
  </r>
  <r>
    <x v="18"/>
    <x v="42"/>
    <n v="35.06"/>
    <n v="1"/>
    <n v="0"/>
    <n v="35.06"/>
    <x v="0"/>
  </r>
  <r>
    <x v="300"/>
    <x v="42"/>
    <n v="35.06"/>
    <n v="1"/>
    <n v="0"/>
    <n v="35.06"/>
    <x v="80"/>
  </r>
  <r>
    <x v="470"/>
    <x v="42"/>
    <n v="35.06"/>
    <n v="1"/>
    <n v="0.25"/>
    <n v="26.295000000000002"/>
    <x v="64"/>
  </r>
  <r>
    <x v="663"/>
    <x v="42"/>
    <n v="35.06"/>
    <n v="1"/>
    <n v="0.15"/>
    <n v="29.801000000000002"/>
    <x v="40"/>
  </r>
  <r>
    <x v="676"/>
    <x v="42"/>
    <n v="35.06"/>
    <n v="2"/>
    <n v="0"/>
    <n v="70.12"/>
    <x v="87"/>
  </r>
  <r>
    <x v="380"/>
    <x v="42"/>
    <n v="35.06"/>
    <n v="2"/>
    <n v="0"/>
    <n v="70.12"/>
    <x v="62"/>
  </r>
  <r>
    <x v="215"/>
    <x v="42"/>
    <n v="35.06"/>
    <n v="2"/>
    <n v="0"/>
    <n v="70.12"/>
    <x v="11"/>
  </r>
  <r>
    <x v="673"/>
    <x v="42"/>
    <n v="35.06"/>
    <n v="2"/>
    <n v="0.2"/>
    <n v="56.096000000000004"/>
    <x v="7"/>
  </r>
  <r>
    <x v="253"/>
    <x v="42"/>
    <n v="35.06"/>
    <n v="1"/>
    <n v="0.25"/>
    <n v="26.295000000000002"/>
    <x v="0"/>
  </r>
  <r>
    <x v="141"/>
    <x v="42"/>
    <n v="35.06"/>
    <n v="2"/>
    <n v="0"/>
    <n v="70.12"/>
    <x v="25"/>
  </r>
  <r>
    <x v="142"/>
    <x v="42"/>
    <n v="35.06"/>
    <n v="2"/>
    <n v="0"/>
    <n v="70.12"/>
    <x v="30"/>
  </r>
  <r>
    <x v="146"/>
    <x v="42"/>
    <n v="35.06"/>
    <n v="1"/>
    <n v="0"/>
    <n v="35.06"/>
    <x v="45"/>
  </r>
  <r>
    <x v="677"/>
    <x v="42"/>
    <n v="35.06"/>
    <n v="1"/>
    <n v="0.2"/>
    <n v="28.048000000000002"/>
    <x v="67"/>
  </r>
  <r>
    <x v="514"/>
    <x v="42"/>
    <n v="35.06"/>
    <n v="1"/>
    <n v="0.15"/>
    <n v="29.801000000000002"/>
    <x v="6"/>
  </r>
  <r>
    <x v="678"/>
    <x v="43"/>
    <n v="11.89"/>
    <n v="2"/>
    <n v="0"/>
    <n v="23.78"/>
    <x v="17"/>
  </r>
  <r>
    <x v="494"/>
    <x v="43"/>
    <n v="11.89"/>
    <n v="1"/>
    <n v="0"/>
    <n v="11.89"/>
    <x v="9"/>
  </r>
  <r>
    <x v="234"/>
    <x v="43"/>
    <n v="11.89"/>
    <n v="1"/>
    <n v="0.1"/>
    <n v="10.701000000000001"/>
    <x v="57"/>
  </r>
  <r>
    <x v="622"/>
    <x v="43"/>
    <n v="11.89"/>
    <n v="2"/>
    <n v="0.05"/>
    <n v="22.591000000000001"/>
    <x v="32"/>
  </r>
  <r>
    <x v="656"/>
    <x v="43"/>
    <n v="11.89"/>
    <n v="1"/>
    <n v="0.2"/>
    <n v="9.5120000000000005"/>
    <x v="25"/>
  </r>
  <r>
    <x v="502"/>
    <x v="43"/>
    <n v="11.89"/>
    <n v="2"/>
    <n v="0.05"/>
    <n v="22.591000000000001"/>
    <x v="18"/>
  </r>
  <r>
    <x v="49"/>
    <x v="43"/>
    <n v="11.89"/>
    <n v="2"/>
    <n v="0.15"/>
    <n v="20.213000000000001"/>
    <x v="36"/>
  </r>
  <r>
    <x v="679"/>
    <x v="43"/>
    <n v="11.89"/>
    <n v="2"/>
    <n v="0.15"/>
    <n v="20.213000000000001"/>
    <x v="50"/>
  </r>
  <r>
    <x v="451"/>
    <x v="43"/>
    <n v="14.79"/>
    <n v="2"/>
    <n v="0"/>
    <n v="29.58"/>
    <x v="11"/>
  </r>
  <r>
    <x v="292"/>
    <x v="43"/>
    <n v="14.79"/>
    <n v="1"/>
    <n v="0"/>
    <n v="14.79"/>
    <x v="50"/>
  </r>
  <r>
    <x v="680"/>
    <x v="43"/>
    <n v="14.79"/>
    <n v="2"/>
    <n v="0"/>
    <n v="29.58"/>
    <x v="33"/>
  </r>
  <r>
    <x v="11"/>
    <x v="43"/>
    <n v="14.79"/>
    <n v="1"/>
    <n v="0"/>
    <n v="14.79"/>
    <x v="11"/>
  </r>
  <r>
    <x v="506"/>
    <x v="43"/>
    <n v="14.79"/>
    <n v="2"/>
    <n v="0"/>
    <n v="29.58"/>
    <x v="26"/>
  </r>
  <r>
    <x v="273"/>
    <x v="43"/>
    <n v="14.79"/>
    <n v="1"/>
    <n v="0.1"/>
    <n v="13.311"/>
    <x v="28"/>
  </r>
  <r>
    <x v="173"/>
    <x v="43"/>
    <n v="14.79"/>
    <n v="1"/>
    <n v="0"/>
    <n v="14.79"/>
    <x v="11"/>
  </r>
  <r>
    <x v="18"/>
    <x v="43"/>
    <n v="14.79"/>
    <n v="1"/>
    <n v="0"/>
    <n v="14.79"/>
    <x v="0"/>
  </r>
  <r>
    <x v="681"/>
    <x v="43"/>
    <n v="14.79"/>
    <n v="2"/>
    <n v="0.05"/>
    <n v="28.100999999999996"/>
    <x v="0"/>
  </r>
  <r>
    <x v="352"/>
    <x v="43"/>
    <n v="14.79"/>
    <n v="2"/>
    <n v="0"/>
    <n v="29.58"/>
    <x v="0"/>
  </r>
  <r>
    <x v="486"/>
    <x v="43"/>
    <n v="14.79"/>
    <n v="2"/>
    <n v="0"/>
    <n v="29.58"/>
    <x v="21"/>
  </r>
  <r>
    <x v="247"/>
    <x v="43"/>
    <n v="14.79"/>
    <n v="2"/>
    <n v="0.2"/>
    <n v="23.664000000000001"/>
    <x v="7"/>
  </r>
  <r>
    <x v="220"/>
    <x v="43"/>
    <n v="14.79"/>
    <n v="2"/>
    <n v="0.25"/>
    <n v="22.184999999999999"/>
    <x v="25"/>
  </r>
  <r>
    <x v="155"/>
    <x v="43"/>
    <n v="14.79"/>
    <n v="2"/>
    <n v="0.15"/>
    <n v="25.142999999999997"/>
    <x v="64"/>
  </r>
  <r>
    <x v="419"/>
    <x v="43"/>
    <n v="14.79"/>
    <n v="2"/>
    <n v="0"/>
    <n v="29.58"/>
    <x v="80"/>
  </r>
  <r>
    <x v="682"/>
    <x v="43"/>
    <n v="14.79"/>
    <n v="2"/>
    <n v="0"/>
    <n v="29.58"/>
    <x v="53"/>
  </r>
  <r>
    <x v="109"/>
    <x v="43"/>
    <n v="14.83"/>
    <n v="2"/>
    <n v="0"/>
    <n v="29.66"/>
    <x v="17"/>
  </r>
  <r>
    <x v="683"/>
    <x v="44"/>
    <n v="5.79"/>
    <n v="2"/>
    <n v="0.2"/>
    <n v="9.2640000000000011"/>
    <x v="22"/>
  </r>
  <r>
    <x v="446"/>
    <x v="44"/>
    <n v="5.79"/>
    <n v="1"/>
    <n v="0.1"/>
    <n v="5.2110000000000003"/>
    <x v="46"/>
  </r>
  <r>
    <x v="684"/>
    <x v="44"/>
    <n v="7.32"/>
    <n v="1"/>
    <n v="0"/>
    <n v="7.32"/>
    <x v="4"/>
  </r>
  <r>
    <x v="555"/>
    <x v="44"/>
    <n v="7.32"/>
    <n v="2"/>
    <n v="0.15"/>
    <n v="12.444000000000001"/>
    <x v="0"/>
  </r>
  <r>
    <x v="685"/>
    <x v="44"/>
    <n v="7.32"/>
    <n v="1"/>
    <n v="0"/>
    <n v="7.32"/>
    <x v="19"/>
  </r>
  <r>
    <x v="176"/>
    <x v="44"/>
    <n v="7.32"/>
    <n v="2"/>
    <n v="0"/>
    <n v="14.64"/>
    <x v="18"/>
  </r>
  <r>
    <x v="509"/>
    <x v="44"/>
    <n v="7.32"/>
    <n v="1"/>
    <n v="0.2"/>
    <n v="5.8560000000000008"/>
    <x v="36"/>
  </r>
  <r>
    <x v="276"/>
    <x v="44"/>
    <n v="7.32"/>
    <n v="1"/>
    <n v="0.15"/>
    <n v="6.2220000000000004"/>
    <x v="10"/>
  </r>
  <r>
    <x v="686"/>
    <x v="44"/>
    <n v="7.32"/>
    <n v="2"/>
    <n v="0"/>
    <n v="14.64"/>
    <x v="83"/>
  </r>
  <r>
    <x v="564"/>
    <x v="44"/>
    <n v="7.32"/>
    <n v="1"/>
    <n v="0.05"/>
    <n v="6.9539999999999997"/>
    <x v="32"/>
  </r>
  <r>
    <x v="23"/>
    <x v="44"/>
    <n v="7.32"/>
    <n v="1"/>
    <n v="0.2"/>
    <n v="5.8560000000000008"/>
    <x v="18"/>
  </r>
  <r>
    <x v="687"/>
    <x v="44"/>
    <n v="7.32"/>
    <n v="2"/>
    <n v="0"/>
    <n v="14.64"/>
    <x v="64"/>
  </r>
  <r>
    <x v="310"/>
    <x v="44"/>
    <n v="7.32"/>
    <n v="1"/>
    <n v="0"/>
    <n v="7.32"/>
    <x v="19"/>
  </r>
  <r>
    <x v="437"/>
    <x v="44"/>
    <n v="7.32"/>
    <n v="1"/>
    <n v="0"/>
    <n v="7.32"/>
    <x v="84"/>
  </r>
  <r>
    <x v="286"/>
    <x v="45"/>
    <n v="7.32"/>
    <n v="2"/>
    <n v="0.15"/>
    <n v="12.444000000000001"/>
    <x v="37"/>
  </r>
  <r>
    <x v="288"/>
    <x v="45"/>
    <n v="7.32"/>
    <n v="1"/>
    <n v="0"/>
    <n v="7.32"/>
    <x v="18"/>
  </r>
  <r>
    <x v="550"/>
    <x v="45"/>
    <n v="7.32"/>
    <n v="1"/>
    <n v="0"/>
    <n v="7.32"/>
    <x v="32"/>
  </r>
  <r>
    <x v="688"/>
    <x v="45"/>
    <n v="7.32"/>
    <n v="1"/>
    <n v="0.1"/>
    <n v="6.5880000000000001"/>
    <x v="21"/>
  </r>
  <r>
    <x v="623"/>
    <x v="45"/>
    <n v="7.32"/>
    <n v="2"/>
    <n v="0.25"/>
    <n v="10.98"/>
    <x v="82"/>
  </r>
  <r>
    <x v="689"/>
    <x v="45"/>
    <n v="7.32"/>
    <n v="1"/>
    <n v="0"/>
    <n v="7.32"/>
    <x v="61"/>
  </r>
  <r>
    <x v="690"/>
    <x v="45"/>
    <n v="7.32"/>
    <n v="2"/>
    <n v="0"/>
    <n v="14.64"/>
    <x v="15"/>
  </r>
  <r>
    <x v="291"/>
    <x v="45"/>
    <n v="7.32"/>
    <n v="2"/>
    <n v="0.2"/>
    <n v="11.712000000000002"/>
    <x v="7"/>
  </r>
  <r>
    <x v="127"/>
    <x v="45"/>
    <n v="7.32"/>
    <n v="1"/>
    <n v="0.05"/>
    <n v="6.9539999999999997"/>
    <x v="40"/>
  </r>
  <r>
    <x v="198"/>
    <x v="45"/>
    <n v="7.32"/>
    <n v="2"/>
    <n v="0"/>
    <n v="14.64"/>
    <x v="53"/>
  </r>
  <r>
    <x v="450"/>
    <x v="45"/>
    <n v="9.15"/>
    <n v="2"/>
    <n v="0.15"/>
    <n v="15.555"/>
    <x v="85"/>
  </r>
  <r>
    <x v="507"/>
    <x v="45"/>
    <n v="9.15"/>
    <n v="2"/>
    <n v="0.25"/>
    <n v="13.725000000000001"/>
    <x v="38"/>
  </r>
  <r>
    <x v="349"/>
    <x v="45"/>
    <n v="9.15"/>
    <n v="1"/>
    <n v="0.1"/>
    <n v="8.2350000000000012"/>
    <x v="23"/>
  </r>
  <r>
    <x v="284"/>
    <x v="45"/>
    <n v="9.15"/>
    <n v="1"/>
    <n v="0"/>
    <n v="9.15"/>
    <x v="18"/>
  </r>
  <r>
    <x v="432"/>
    <x v="45"/>
    <n v="9.15"/>
    <n v="2"/>
    <n v="0"/>
    <n v="18.3"/>
    <x v="34"/>
  </r>
  <r>
    <x v="331"/>
    <x v="45"/>
    <n v="9.15"/>
    <n v="2"/>
    <n v="0"/>
    <n v="18.3"/>
    <x v="36"/>
  </r>
  <r>
    <x v="176"/>
    <x v="45"/>
    <n v="9.15"/>
    <n v="1"/>
    <n v="0"/>
    <n v="9.15"/>
    <x v="18"/>
  </r>
  <r>
    <x v="691"/>
    <x v="45"/>
    <n v="9.15"/>
    <n v="1"/>
    <n v="0.05"/>
    <n v="8.6925000000000008"/>
    <x v="38"/>
  </r>
  <r>
    <x v="63"/>
    <x v="45"/>
    <n v="9.15"/>
    <n v="1"/>
    <n v="0"/>
    <n v="9.15"/>
    <x v="37"/>
  </r>
  <r>
    <x v="692"/>
    <x v="45"/>
    <n v="9.15"/>
    <n v="1"/>
    <n v="0"/>
    <n v="9.15"/>
    <x v="51"/>
  </r>
  <r>
    <x v="254"/>
    <x v="45"/>
    <n v="9.15"/>
    <n v="2"/>
    <n v="0"/>
    <n v="18.3"/>
    <x v="45"/>
  </r>
  <r>
    <x v="693"/>
    <x v="45"/>
    <n v="9.15"/>
    <n v="2"/>
    <n v="0"/>
    <n v="18.3"/>
    <x v="53"/>
  </r>
  <r>
    <x v="575"/>
    <x v="45"/>
    <n v="9.15"/>
    <n v="1"/>
    <n v="0.25"/>
    <n v="6.8625000000000007"/>
    <x v="63"/>
  </r>
  <r>
    <x v="144"/>
    <x v="45"/>
    <n v="9.15"/>
    <n v="1"/>
    <n v="0"/>
    <n v="9.15"/>
    <x v="33"/>
  </r>
  <r>
    <x v="694"/>
    <x v="45"/>
    <n v="9.15"/>
    <n v="2"/>
    <n v="0"/>
    <n v="18.3"/>
    <x v="81"/>
  </r>
  <r>
    <x v="78"/>
    <x v="45"/>
    <n v="9.15"/>
    <n v="1"/>
    <n v="0.15"/>
    <n v="7.7774999999999999"/>
    <x v="31"/>
  </r>
  <r>
    <x v="79"/>
    <x v="45"/>
    <n v="9.15"/>
    <n v="2"/>
    <n v="0.02"/>
    <n v="17.934000000000001"/>
    <x v="1"/>
  </r>
  <r>
    <x v="343"/>
    <x v="46"/>
    <n v="5.79"/>
    <n v="2"/>
    <n v="0.2"/>
    <n v="9.2640000000000011"/>
    <x v="12"/>
  </r>
  <r>
    <x v="46"/>
    <x v="46"/>
    <n v="5.79"/>
    <n v="2"/>
    <n v="0"/>
    <n v="11.58"/>
    <x v="0"/>
  </r>
  <r>
    <x v="323"/>
    <x v="46"/>
    <n v="5.79"/>
    <n v="1"/>
    <n v="0.25"/>
    <n v="4.3425000000000002"/>
    <x v="25"/>
  </r>
  <r>
    <x v="695"/>
    <x v="46"/>
    <n v="5.79"/>
    <n v="1"/>
    <n v="0"/>
    <n v="5.79"/>
    <x v="59"/>
  </r>
  <r>
    <x v="450"/>
    <x v="46"/>
    <n v="7.32"/>
    <n v="2"/>
    <n v="0.15"/>
    <n v="12.444000000000001"/>
    <x v="85"/>
  </r>
  <r>
    <x v="696"/>
    <x v="46"/>
    <n v="7.32"/>
    <n v="1"/>
    <n v="0"/>
    <n v="7.32"/>
    <x v="38"/>
  </r>
  <r>
    <x v="697"/>
    <x v="46"/>
    <n v="7.32"/>
    <n v="2"/>
    <n v="0"/>
    <n v="14.64"/>
    <x v="23"/>
  </r>
  <r>
    <x v="273"/>
    <x v="46"/>
    <n v="7.32"/>
    <n v="2"/>
    <n v="0.1"/>
    <n v="13.176"/>
    <x v="28"/>
  </r>
  <r>
    <x v="284"/>
    <x v="46"/>
    <n v="7.32"/>
    <n v="2"/>
    <n v="0"/>
    <n v="14.64"/>
    <x v="18"/>
  </r>
  <r>
    <x v="645"/>
    <x v="46"/>
    <n v="7.32"/>
    <n v="1"/>
    <n v="0"/>
    <n v="7.32"/>
    <x v="39"/>
  </r>
  <r>
    <x v="174"/>
    <x v="46"/>
    <n v="7.32"/>
    <n v="2"/>
    <n v="0"/>
    <n v="14.64"/>
    <x v="44"/>
  </r>
  <r>
    <x v="698"/>
    <x v="46"/>
    <n v="7.32"/>
    <n v="2"/>
    <n v="0"/>
    <n v="14.64"/>
    <x v="76"/>
  </r>
  <r>
    <x v="375"/>
    <x v="46"/>
    <n v="7.32"/>
    <n v="2"/>
    <n v="0"/>
    <n v="14.64"/>
    <x v="83"/>
  </r>
  <r>
    <x v="56"/>
    <x v="46"/>
    <n v="7.32"/>
    <n v="2"/>
    <n v="0.25"/>
    <n v="10.98"/>
    <x v="18"/>
  </r>
  <r>
    <x v="699"/>
    <x v="46"/>
    <n v="7.32"/>
    <n v="1"/>
    <n v="0.25"/>
    <n v="5.49"/>
    <x v="51"/>
  </r>
  <r>
    <x v="636"/>
    <x v="46"/>
    <n v="7.32"/>
    <n v="1"/>
    <n v="0"/>
    <n v="7.32"/>
    <x v="33"/>
  </r>
  <r>
    <x v="248"/>
    <x v="46"/>
    <n v="7.32"/>
    <n v="1"/>
    <n v="0.25"/>
    <n v="5.49"/>
    <x v="17"/>
  </r>
  <r>
    <x v="381"/>
    <x v="46"/>
    <n v="7.32"/>
    <n v="1"/>
    <n v="0.1"/>
    <n v="6.5880000000000001"/>
    <x v="17"/>
  </r>
  <r>
    <x v="700"/>
    <x v="46"/>
    <n v="7.32"/>
    <n v="2"/>
    <n v="0"/>
    <n v="14.64"/>
    <x v="65"/>
  </r>
  <r>
    <x v="417"/>
    <x v="46"/>
    <n v="7.32"/>
    <n v="2"/>
    <n v="0"/>
    <n v="14.64"/>
    <x v="71"/>
  </r>
  <r>
    <x v="638"/>
    <x v="46"/>
    <n v="7.32"/>
    <n v="1"/>
    <n v="0"/>
    <n v="7.32"/>
    <x v="33"/>
  </r>
  <r>
    <x v="290"/>
    <x v="47"/>
    <n v="7.77"/>
    <n v="2"/>
    <n v="0.15"/>
    <n v="13.209"/>
    <x v="32"/>
  </r>
  <r>
    <x v="701"/>
    <x v="47"/>
    <n v="7.77"/>
    <n v="2"/>
    <n v="0.1"/>
    <n v="13.985999999999999"/>
    <x v="38"/>
  </r>
  <r>
    <x v="675"/>
    <x v="47"/>
    <n v="9.76"/>
    <n v="2"/>
    <n v="0.15"/>
    <n v="16.591999999999999"/>
    <x v="42"/>
  </r>
  <r>
    <x v="702"/>
    <x v="47"/>
    <n v="9.76"/>
    <n v="2"/>
    <n v="0.1"/>
    <n v="17.568000000000001"/>
    <x v="50"/>
  </r>
  <r>
    <x v="103"/>
    <x v="47"/>
    <n v="9.76"/>
    <n v="1"/>
    <n v="0"/>
    <n v="9.76"/>
    <x v="6"/>
  </r>
  <r>
    <x v="663"/>
    <x v="47"/>
    <n v="9.76"/>
    <n v="2"/>
    <n v="0.15"/>
    <n v="16.591999999999999"/>
    <x v="40"/>
  </r>
  <r>
    <x v="278"/>
    <x v="47"/>
    <n v="9.7200000000000006"/>
    <n v="2"/>
    <n v="0.05"/>
    <n v="18.468"/>
    <x v="17"/>
  </r>
  <r>
    <x v="703"/>
    <x v="47"/>
    <n v="9.7200000000000006"/>
    <n v="2"/>
    <n v="0"/>
    <n v="19.440000000000001"/>
    <x v="15"/>
  </r>
  <r>
    <x v="704"/>
    <x v="47"/>
    <n v="9.7200000000000006"/>
    <n v="2"/>
    <n v="0"/>
    <n v="19.440000000000001"/>
    <x v="89"/>
  </r>
  <r>
    <x v="545"/>
    <x v="48"/>
    <n v="12.2"/>
    <n v="1"/>
    <n v="0"/>
    <n v="12.2"/>
    <x v="67"/>
  </r>
  <r>
    <x v="111"/>
    <x v="48"/>
    <n v="12.2"/>
    <n v="2"/>
    <n v="0"/>
    <n v="24.4"/>
    <x v="53"/>
  </r>
  <r>
    <x v="705"/>
    <x v="48"/>
    <n v="12.2"/>
    <n v="1"/>
    <n v="0"/>
    <n v="12.2"/>
    <x v="11"/>
  </r>
  <r>
    <x v="500"/>
    <x v="48"/>
    <n v="12.2"/>
    <n v="1"/>
    <n v="0"/>
    <n v="12.2"/>
    <x v="15"/>
  </r>
  <r>
    <x v="517"/>
    <x v="48"/>
    <n v="12.2"/>
    <n v="1"/>
    <n v="0"/>
    <n v="12.2"/>
    <x v="30"/>
  </r>
  <r>
    <x v="476"/>
    <x v="48"/>
    <n v="12.2"/>
    <n v="1"/>
    <n v="0.05"/>
    <n v="11.589999999999998"/>
    <x v="43"/>
  </r>
  <r>
    <x v="402"/>
    <x v="48"/>
    <n v="12.2"/>
    <n v="1"/>
    <n v="0.15"/>
    <n v="10.37"/>
    <x v="48"/>
  </r>
  <r>
    <x v="706"/>
    <x v="48"/>
    <n v="12.2"/>
    <n v="1"/>
    <n v="0"/>
    <n v="12.2"/>
    <x v="37"/>
  </r>
  <r>
    <x v="503"/>
    <x v="48"/>
    <n v="15.24"/>
    <n v="1"/>
    <n v="0"/>
    <n v="15.24"/>
    <x v="63"/>
  </r>
  <r>
    <x v="240"/>
    <x v="48"/>
    <n v="15.24"/>
    <n v="2"/>
    <n v="0"/>
    <n v="30.48"/>
    <x v="45"/>
  </r>
  <r>
    <x v="423"/>
    <x v="48"/>
    <n v="15.24"/>
    <n v="1"/>
    <n v="0.05"/>
    <n v="14.478"/>
    <x v="18"/>
  </r>
  <r>
    <x v="171"/>
    <x v="48"/>
    <n v="15.24"/>
    <n v="2"/>
    <n v="0"/>
    <n v="30.48"/>
    <x v="18"/>
  </r>
  <r>
    <x v="181"/>
    <x v="48"/>
    <n v="15.24"/>
    <n v="2"/>
    <n v="0.15"/>
    <n v="25.908000000000001"/>
    <x v="22"/>
  </r>
  <r>
    <x v="489"/>
    <x v="48"/>
    <n v="15.24"/>
    <n v="1"/>
    <n v="0.1"/>
    <n v="13.716000000000001"/>
    <x v="6"/>
  </r>
  <r>
    <x v="381"/>
    <x v="48"/>
    <n v="15.24"/>
    <n v="2"/>
    <n v="0"/>
    <n v="30.48"/>
    <x v="17"/>
  </r>
  <r>
    <x v="672"/>
    <x v="48"/>
    <n v="15.24"/>
    <n v="1"/>
    <n v="0.15"/>
    <n v="12.954000000000001"/>
    <x v="18"/>
  </r>
  <r>
    <x v="382"/>
    <x v="48"/>
    <n v="15.24"/>
    <n v="2"/>
    <n v="0"/>
    <n v="30.48"/>
    <x v="27"/>
  </r>
  <r>
    <x v="707"/>
    <x v="48"/>
    <n v="15.24"/>
    <n v="1"/>
    <n v="0"/>
    <n v="15.24"/>
    <x v="61"/>
  </r>
  <r>
    <x v="383"/>
    <x v="48"/>
    <n v="15.24"/>
    <n v="1"/>
    <n v="0"/>
    <n v="15.24"/>
    <x v="77"/>
  </r>
  <r>
    <x v="694"/>
    <x v="48"/>
    <n v="15.24"/>
    <n v="2"/>
    <n v="0"/>
    <n v="30.48"/>
    <x v="81"/>
  </r>
  <r>
    <x v="513"/>
    <x v="48"/>
    <n v="15.24"/>
    <n v="2"/>
    <n v="0"/>
    <n v="30.48"/>
    <x v="19"/>
  </r>
  <r>
    <x v="708"/>
    <x v="49"/>
    <n v="9.91"/>
    <n v="2"/>
    <n v="0.1"/>
    <n v="17.838000000000001"/>
    <x v="7"/>
  </r>
  <r>
    <x v="235"/>
    <x v="49"/>
    <n v="9.91"/>
    <n v="2"/>
    <n v="0"/>
    <n v="19.82"/>
    <x v="38"/>
  </r>
  <r>
    <x v="709"/>
    <x v="49"/>
    <n v="9.91"/>
    <n v="1"/>
    <n v="0"/>
    <n v="9.91"/>
    <x v="16"/>
  </r>
  <r>
    <x v="446"/>
    <x v="49"/>
    <n v="9.91"/>
    <n v="1"/>
    <n v="0"/>
    <n v="9.91"/>
    <x v="46"/>
  </r>
  <r>
    <x v="209"/>
    <x v="49"/>
    <n v="12.35"/>
    <n v="1"/>
    <n v="0.05"/>
    <n v="11.7325"/>
    <x v="6"/>
  </r>
  <r>
    <x v="20"/>
    <x v="49"/>
    <n v="12.35"/>
    <n v="1"/>
    <n v="0"/>
    <n v="12.35"/>
    <x v="19"/>
  </r>
  <r>
    <x v="484"/>
    <x v="49"/>
    <n v="12.35"/>
    <n v="1"/>
    <n v="0.1"/>
    <n v="11.115"/>
    <x v="31"/>
  </r>
  <r>
    <x v="710"/>
    <x v="49"/>
    <n v="12.35"/>
    <n v="1"/>
    <n v="0"/>
    <n v="12.35"/>
    <x v="38"/>
  </r>
  <r>
    <x v="711"/>
    <x v="49"/>
    <n v="12.35"/>
    <n v="2"/>
    <n v="0"/>
    <n v="24.7"/>
    <x v="24"/>
  </r>
  <r>
    <x v="77"/>
    <x v="49"/>
    <n v="12.35"/>
    <n v="1"/>
    <n v="0"/>
    <n v="12.35"/>
    <x v="32"/>
  </r>
  <r>
    <x v="260"/>
    <x v="50"/>
    <n v="32.32"/>
    <n v="1"/>
    <n v="0"/>
    <n v="32.32"/>
    <x v="77"/>
  </r>
  <r>
    <x v="651"/>
    <x v="50"/>
    <n v="32.32"/>
    <n v="1"/>
    <n v="0.15"/>
    <n v="27.471999999999998"/>
    <x v="67"/>
  </r>
  <r>
    <x v="234"/>
    <x v="50"/>
    <n v="32.32"/>
    <n v="2"/>
    <n v="0.1"/>
    <n v="58.176000000000002"/>
    <x v="57"/>
  </r>
  <r>
    <x v="43"/>
    <x v="50"/>
    <n v="32.32"/>
    <n v="1"/>
    <n v="0.2"/>
    <n v="25.856000000000002"/>
    <x v="16"/>
  </r>
  <r>
    <x v="467"/>
    <x v="50"/>
    <n v="32.32"/>
    <n v="1"/>
    <n v="0"/>
    <n v="32.32"/>
    <x v="51"/>
  </r>
  <r>
    <x v="401"/>
    <x v="50"/>
    <n v="32.32"/>
    <n v="2"/>
    <n v="0.15"/>
    <n v="54.943999999999996"/>
    <x v="8"/>
  </r>
  <r>
    <x v="448"/>
    <x v="50"/>
    <n v="32.32"/>
    <n v="2"/>
    <n v="0"/>
    <n v="64.64"/>
    <x v="22"/>
  </r>
  <r>
    <x v="404"/>
    <x v="50"/>
    <n v="32.32"/>
    <n v="2"/>
    <n v="0"/>
    <n v="64.64"/>
    <x v="45"/>
  </r>
  <r>
    <x v="199"/>
    <x v="50"/>
    <n v="32.32"/>
    <n v="1"/>
    <n v="0"/>
    <n v="32.32"/>
    <x v="21"/>
  </r>
  <r>
    <x v="554"/>
    <x v="50"/>
    <n v="40.4"/>
    <n v="2"/>
    <n v="0"/>
    <n v="80.8"/>
    <x v="31"/>
  </r>
  <r>
    <x v="555"/>
    <x v="50"/>
    <n v="40.4"/>
    <n v="1"/>
    <n v="0.15"/>
    <n v="34.339999999999996"/>
    <x v="0"/>
  </r>
  <r>
    <x v="268"/>
    <x v="50"/>
    <n v="40.4"/>
    <n v="1"/>
    <n v="0.2"/>
    <n v="32.32"/>
    <x v="18"/>
  </r>
  <r>
    <x v="696"/>
    <x v="50"/>
    <n v="40.4"/>
    <n v="1"/>
    <n v="0"/>
    <n v="40.4"/>
    <x v="38"/>
  </r>
  <r>
    <x v="680"/>
    <x v="50"/>
    <n v="40.4"/>
    <n v="2"/>
    <n v="0"/>
    <n v="80.8"/>
    <x v="33"/>
  </r>
  <r>
    <x v="556"/>
    <x v="50"/>
    <n v="40.4"/>
    <n v="2"/>
    <n v="0"/>
    <n v="80.8"/>
    <x v="16"/>
  </r>
  <r>
    <x v="131"/>
    <x v="50"/>
    <n v="40.4"/>
    <n v="2"/>
    <n v="0"/>
    <n v="80.8"/>
    <x v="59"/>
  </r>
  <r>
    <x v="644"/>
    <x v="50"/>
    <n v="40.4"/>
    <n v="1"/>
    <n v="0.05"/>
    <n v="38.379999999999995"/>
    <x v="51"/>
  </r>
  <r>
    <x v="712"/>
    <x v="50"/>
    <n v="40.4"/>
    <n v="1"/>
    <n v="0"/>
    <n v="40.4"/>
    <x v="2"/>
  </r>
  <r>
    <x v="151"/>
    <x v="50"/>
    <n v="40.4"/>
    <n v="1"/>
    <n v="0"/>
    <n v="40.4"/>
    <x v="44"/>
  </r>
  <r>
    <x v="409"/>
    <x v="50"/>
    <n v="40.4"/>
    <n v="2"/>
    <n v="0"/>
    <n v="80.8"/>
    <x v="81"/>
  </r>
  <r>
    <x v="411"/>
    <x v="50"/>
    <n v="40.4"/>
    <n v="1"/>
    <n v="0.05"/>
    <n v="38.379999999999995"/>
    <x v="5"/>
  </r>
  <r>
    <x v="636"/>
    <x v="50"/>
    <n v="40.4"/>
    <n v="1"/>
    <n v="0"/>
    <n v="40.4"/>
    <x v="33"/>
  </r>
  <r>
    <x v="564"/>
    <x v="50"/>
    <n v="40.4"/>
    <n v="2"/>
    <n v="0.05"/>
    <n v="76.759999999999991"/>
    <x v="32"/>
  </r>
  <r>
    <x v="213"/>
    <x v="50"/>
    <n v="40.4"/>
    <n v="2"/>
    <n v="0.1"/>
    <n v="72.72"/>
    <x v="22"/>
  </r>
  <r>
    <x v="539"/>
    <x v="50"/>
    <n v="40.4"/>
    <n v="1"/>
    <n v="0.25"/>
    <n v="30.299999999999997"/>
    <x v="82"/>
  </r>
  <r>
    <x v="604"/>
    <x v="50"/>
    <n v="40.4"/>
    <n v="2"/>
    <n v="0"/>
    <n v="80.8"/>
    <x v="58"/>
  </r>
  <r>
    <x v="713"/>
    <x v="50"/>
    <n v="40.4"/>
    <n v="2"/>
    <n v="0.25"/>
    <n v="60.599999999999994"/>
    <x v="40"/>
  </r>
  <r>
    <x v="714"/>
    <x v="50"/>
    <n v="40.4"/>
    <n v="2"/>
    <n v="0"/>
    <n v="80.8"/>
    <x v="79"/>
  </r>
  <r>
    <x v="606"/>
    <x v="50"/>
    <n v="40.4"/>
    <n v="2"/>
    <n v="0"/>
    <n v="80.8"/>
    <x v="14"/>
  </r>
  <r>
    <x v="711"/>
    <x v="50"/>
    <n v="40.4"/>
    <n v="1"/>
    <n v="0"/>
    <n v="40.4"/>
    <x v="24"/>
  </r>
  <r>
    <x v="417"/>
    <x v="50"/>
    <n v="40.4"/>
    <n v="2"/>
    <n v="0"/>
    <n v="80.8"/>
    <x v="71"/>
  </r>
  <r>
    <x v="715"/>
    <x v="50"/>
    <n v="40.4"/>
    <n v="2"/>
    <n v="0"/>
    <n v="80.8"/>
    <x v="80"/>
  </r>
  <r>
    <x v="638"/>
    <x v="50"/>
    <n v="40.4"/>
    <n v="2"/>
    <n v="0"/>
    <n v="80.8"/>
    <x v="33"/>
  </r>
  <r>
    <x v="716"/>
    <x v="50"/>
    <n v="40.4"/>
    <n v="1"/>
    <n v="0"/>
    <n v="40.4"/>
    <x v="4"/>
  </r>
  <r>
    <x v="666"/>
    <x v="50"/>
    <n v="40.4"/>
    <n v="2"/>
    <n v="0.05"/>
    <n v="76.759999999999991"/>
    <x v="39"/>
  </r>
  <r>
    <x v="73"/>
    <x v="50"/>
    <n v="40.4"/>
    <n v="1"/>
    <n v="0.25"/>
    <n v="30.299999999999997"/>
    <x v="0"/>
  </r>
  <r>
    <x v="357"/>
    <x v="50"/>
    <n v="40.4"/>
    <n v="2"/>
    <n v="0"/>
    <n v="80.8"/>
    <x v="83"/>
  </r>
  <r>
    <x v="586"/>
    <x v="50"/>
    <n v="40.4"/>
    <n v="1"/>
    <n v="0"/>
    <n v="40.4"/>
    <x v="25"/>
  </r>
  <r>
    <x v="465"/>
    <x v="50"/>
    <n v="40.4"/>
    <n v="1"/>
    <n v="0"/>
    <n v="40.4"/>
    <x v="21"/>
  </r>
  <r>
    <x v="717"/>
    <x v="51"/>
    <n v="4.2699999999999996"/>
    <n v="1"/>
    <n v="0"/>
    <n v="4.2699999999999996"/>
    <x v="4"/>
  </r>
  <r>
    <x v="718"/>
    <x v="51"/>
    <n v="4.2699999999999996"/>
    <n v="2"/>
    <n v="0"/>
    <n v="8.5399999999999991"/>
    <x v="40"/>
  </r>
  <r>
    <x v="683"/>
    <x v="51"/>
    <n v="4.2699999999999996"/>
    <n v="1"/>
    <n v="0.2"/>
    <n v="3.4159999999999999"/>
    <x v="22"/>
  </r>
  <r>
    <x v="366"/>
    <x v="51"/>
    <n v="4.2699999999999996"/>
    <n v="2"/>
    <n v="0.1"/>
    <n v="7.6859999999999991"/>
    <x v="77"/>
  </r>
  <r>
    <x v="165"/>
    <x v="51"/>
    <n v="4.2699999999999996"/>
    <n v="1"/>
    <n v="0"/>
    <n v="4.2699999999999996"/>
    <x v="15"/>
  </r>
  <r>
    <x v="719"/>
    <x v="51"/>
    <n v="5.34"/>
    <n v="2"/>
    <n v="0"/>
    <n v="10.68"/>
    <x v="20"/>
  </r>
  <r>
    <x v="696"/>
    <x v="51"/>
    <n v="5.34"/>
    <n v="1"/>
    <n v="0"/>
    <n v="5.34"/>
    <x v="38"/>
  </r>
  <r>
    <x v="612"/>
    <x v="51"/>
    <n v="5.34"/>
    <n v="2"/>
    <n v="0"/>
    <n v="10.68"/>
    <x v="37"/>
  </r>
  <r>
    <x v="720"/>
    <x v="51"/>
    <n v="5.34"/>
    <n v="2"/>
    <n v="0.15"/>
    <n v="9.0779999999999994"/>
    <x v="61"/>
  </r>
  <r>
    <x v="721"/>
    <x v="51"/>
    <n v="5.34"/>
    <n v="1"/>
    <n v="0"/>
    <n v="5.34"/>
    <x v="80"/>
  </r>
  <r>
    <x v="456"/>
    <x v="51"/>
    <n v="5.34"/>
    <n v="2"/>
    <n v="0"/>
    <n v="10.68"/>
    <x v="75"/>
  </r>
  <r>
    <x v="722"/>
    <x v="51"/>
    <n v="5.34"/>
    <n v="2"/>
    <n v="0"/>
    <n v="10.68"/>
    <x v="13"/>
  </r>
  <r>
    <x v="659"/>
    <x v="51"/>
    <n v="5.34"/>
    <n v="2"/>
    <n v="0"/>
    <n v="10.68"/>
    <x v="85"/>
  </r>
  <r>
    <x v="275"/>
    <x v="51"/>
    <n v="5.34"/>
    <n v="1"/>
    <n v="0"/>
    <n v="5.34"/>
    <x v="17"/>
  </r>
  <r>
    <x v="615"/>
    <x v="51"/>
    <n v="5.34"/>
    <n v="2"/>
    <n v="0"/>
    <n v="10.68"/>
    <x v="68"/>
  </r>
  <r>
    <x v="485"/>
    <x v="51"/>
    <n v="5.34"/>
    <n v="2"/>
    <n v="0"/>
    <n v="10.68"/>
    <x v="31"/>
  </r>
  <r>
    <x v="660"/>
    <x v="51"/>
    <n v="5.34"/>
    <n v="2"/>
    <n v="0.05"/>
    <n v="10.145999999999999"/>
    <x v="46"/>
  </r>
  <r>
    <x v="662"/>
    <x v="51"/>
    <n v="5.34"/>
    <n v="2"/>
    <n v="0"/>
    <n v="10.68"/>
    <x v="38"/>
  </r>
  <r>
    <x v="723"/>
    <x v="51"/>
    <n v="5.34"/>
    <n v="1"/>
    <n v="0"/>
    <n v="5.34"/>
    <x v="23"/>
  </r>
  <r>
    <x v="216"/>
    <x v="51"/>
    <n v="5.34"/>
    <n v="2"/>
    <n v="0"/>
    <n v="10.68"/>
    <x v="9"/>
  </r>
  <r>
    <x v="136"/>
    <x v="51"/>
    <n v="5.34"/>
    <n v="2"/>
    <n v="0.05"/>
    <n v="10.145999999999999"/>
    <x v="61"/>
  </r>
  <r>
    <x v="617"/>
    <x v="51"/>
    <n v="5.34"/>
    <n v="2"/>
    <n v="0.15"/>
    <n v="9.0779999999999994"/>
    <x v="67"/>
  </r>
  <r>
    <x v="396"/>
    <x v="51"/>
    <n v="5.34"/>
    <n v="2"/>
    <n v="0"/>
    <n v="10.68"/>
    <x v="60"/>
  </r>
  <r>
    <x v="724"/>
    <x v="51"/>
    <n v="5.34"/>
    <n v="2"/>
    <n v="0.05"/>
    <n v="10.145999999999999"/>
    <x v="6"/>
  </r>
  <r>
    <x v="725"/>
    <x v="51"/>
    <n v="5.34"/>
    <n v="1"/>
    <n v="0.2"/>
    <n v="4.2720000000000002"/>
    <x v="49"/>
  </r>
  <r>
    <x v="575"/>
    <x v="51"/>
    <n v="5.34"/>
    <n v="1"/>
    <n v="0.25"/>
    <n v="4.0049999999999999"/>
    <x v="63"/>
  </r>
  <r>
    <x v="30"/>
    <x v="51"/>
    <n v="5.34"/>
    <n v="2"/>
    <n v="0"/>
    <n v="10.68"/>
    <x v="26"/>
  </r>
  <r>
    <x v="650"/>
    <x v="51"/>
    <n v="5.34"/>
    <n v="2"/>
    <n v="0"/>
    <n v="10.68"/>
    <x v="29"/>
  </r>
  <r>
    <x v="79"/>
    <x v="51"/>
    <n v="5.34"/>
    <n v="2"/>
    <n v="0"/>
    <n v="10.68"/>
    <x v="1"/>
  </r>
  <r>
    <x v="726"/>
    <x v="52"/>
    <n v="19.97"/>
    <n v="2"/>
    <n v="0"/>
    <n v="39.94"/>
    <x v="23"/>
  </r>
  <r>
    <x v="0"/>
    <x v="52"/>
    <n v="19.97"/>
    <n v="1"/>
    <n v="0.2"/>
    <n v="15.975999999999999"/>
    <x v="0"/>
  </r>
  <r>
    <x v="529"/>
    <x v="52"/>
    <n v="19.97"/>
    <n v="2"/>
    <n v="0"/>
    <n v="39.94"/>
    <x v="84"/>
  </r>
  <r>
    <x v="499"/>
    <x v="52"/>
    <n v="19.97"/>
    <n v="1"/>
    <n v="0"/>
    <n v="19.97"/>
    <x v="3"/>
  </r>
  <r>
    <x v="530"/>
    <x v="52"/>
    <n v="19.97"/>
    <n v="1"/>
    <n v="0.1"/>
    <n v="17.972999999999999"/>
    <x v="16"/>
  </r>
  <r>
    <x v="683"/>
    <x v="52"/>
    <n v="19.97"/>
    <n v="1"/>
    <n v="0"/>
    <n v="19.97"/>
    <x v="22"/>
  </r>
  <r>
    <x v="688"/>
    <x v="52"/>
    <n v="19.97"/>
    <n v="2"/>
    <n v="0.1"/>
    <n v="35.945999999999998"/>
    <x v="21"/>
  </r>
  <r>
    <x v="363"/>
    <x v="52"/>
    <n v="19.97"/>
    <n v="2"/>
    <n v="0"/>
    <n v="39.94"/>
    <x v="10"/>
  </r>
  <r>
    <x v="364"/>
    <x v="52"/>
    <n v="19.97"/>
    <n v="2"/>
    <n v="0.15"/>
    <n v="33.948999999999998"/>
    <x v="57"/>
  </r>
  <r>
    <x v="727"/>
    <x v="52"/>
    <n v="19.97"/>
    <n v="2"/>
    <n v="0"/>
    <n v="39.94"/>
    <x v="10"/>
  </r>
  <r>
    <x v="633"/>
    <x v="52"/>
    <n v="19.97"/>
    <n v="2"/>
    <n v="0"/>
    <n v="39.94"/>
    <x v="10"/>
  </r>
  <r>
    <x v="624"/>
    <x v="52"/>
    <n v="19.97"/>
    <n v="1"/>
    <n v="0"/>
    <n v="19.97"/>
    <x v="1"/>
  </r>
  <r>
    <x v="684"/>
    <x v="52"/>
    <n v="25"/>
    <n v="2"/>
    <n v="0"/>
    <n v="50"/>
    <x v="4"/>
  </r>
  <r>
    <x v="51"/>
    <x v="52"/>
    <n v="25"/>
    <n v="2"/>
    <n v="0"/>
    <n v="50"/>
    <x v="36"/>
  </r>
  <r>
    <x v="452"/>
    <x v="52"/>
    <n v="25"/>
    <n v="2"/>
    <n v="0"/>
    <n v="50"/>
    <x v="62"/>
  </r>
  <r>
    <x v="696"/>
    <x v="52"/>
    <n v="25"/>
    <n v="2"/>
    <n v="0"/>
    <n v="50"/>
    <x v="38"/>
  </r>
  <r>
    <x v="329"/>
    <x v="52"/>
    <n v="25"/>
    <n v="1"/>
    <n v="0"/>
    <n v="25"/>
    <x v="42"/>
  </r>
  <r>
    <x v="728"/>
    <x v="52"/>
    <n v="25"/>
    <n v="2"/>
    <n v="0"/>
    <n v="50"/>
    <x v="17"/>
  </r>
  <r>
    <x v="536"/>
    <x v="52"/>
    <n v="25"/>
    <n v="1"/>
    <n v="0.05"/>
    <n v="23.75"/>
    <x v="85"/>
  </r>
  <r>
    <x v="274"/>
    <x v="52"/>
    <n v="25"/>
    <n v="2"/>
    <n v="0"/>
    <n v="50"/>
    <x v="34"/>
  </r>
  <r>
    <x v="376"/>
    <x v="52"/>
    <n v="25"/>
    <n v="2"/>
    <n v="0"/>
    <n v="50"/>
    <x v="18"/>
  </r>
  <r>
    <x v="729"/>
    <x v="52"/>
    <n v="25"/>
    <n v="2"/>
    <n v="0.05"/>
    <n v="47.5"/>
    <x v="16"/>
  </r>
  <r>
    <x v="488"/>
    <x v="52"/>
    <n v="25"/>
    <n v="1"/>
    <n v="0"/>
    <n v="25"/>
    <x v="72"/>
  </r>
  <r>
    <x v="134"/>
    <x v="52"/>
    <n v="25"/>
    <n v="2"/>
    <n v="0.1"/>
    <n v="45"/>
    <x v="39"/>
  </r>
  <r>
    <x v="730"/>
    <x v="52"/>
    <n v="25"/>
    <n v="2"/>
    <n v="0"/>
    <n v="50"/>
    <x v="2"/>
  </r>
  <r>
    <x v="731"/>
    <x v="52"/>
    <n v="25"/>
    <n v="2"/>
    <n v="0"/>
    <n v="50"/>
    <x v="41"/>
  </r>
  <r>
    <x v="139"/>
    <x v="52"/>
    <n v="25"/>
    <n v="1"/>
    <n v="0"/>
    <n v="25"/>
    <x v="0"/>
  </r>
  <r>
    <x v="732"/>
    <x v="52"/>
    <n v="25"/>
    <n v="2"/>
    <n v="0.1"/>
    <n v="45"/>
    <x v="31"/>
  </r>
  <r>
    <x v="733"/>
    <x v="52"/>
    <n v="25"/>
    <n v="2"/>
    <n v="0.2"/>
    <n v="40"/>
    <x v="61"/>
  </r>
  <r>
    <x v="340"/>
    <x v="52"/>
    <n v="25"/>
    <n v="1"/>
    <n v="0.1"/>
    <n v="22.5"/>
    <x v="18"/>
  </r>
  <r>
    <x v="734"/>
    <x v="53"/>
    <n v="4.57"/>
    <n v="2"/>
    <n v="0.1"/>
    <n v="8.2260000000000009"/>
    <x v="61"/>
  </r>
  <r>
    <x v="529"/>
    <x v="53"/>
    <n v="4.57"/>
    <n v="2"/>
    <n v="0"/>
    <n v="9.14"/>
    <x v="84"/>
  </r>
  <r>
    <x v="735"/>
    <x v="53"/>
    <n v="4.57"/>
    <n v="2"/>
    <n v="0"/>
    <n v="9.14"/>
    <x v="51"/>
  </r>
  <r>
    <x v="736"/>
    <x v="53"/>
    <n v="4.57"/>
    <n v="1"/>
    <n v="0"/>
    <n v="4.57"/>
    <x v="58"/>
  </r>
  <r>
    <x v="441"/>
    <x v="53"/>
    <n v="4.57"/>
    <n v="1"/>
    <n v="0.15"/>
    <n v="3.8845000000000001"/>
    <x v="50"/>
  </r>
  <r>
    <x v="500"/>
    <x v="53"/>
    <n v="4.57"/>
    <n v="1"/>
    <n v="0"/>
    <n v="4.57"/>
    <x v="15"/>
  </r>
  <r>
    <x v="467"/>
    <x v="53"/>
    <n v="4.57"/>
    <n v="1"/>
    <n v="0"/>
    <n v="4.57"/>
    <x v="51"/>
  </r>
  <r>
    <x v="589"/>
    <x v="53"/>
    <n v="4.57"/>
    <n v="2"/>
    <n v="0"/>
    <n v="9.14"/>
    <x v="46"/>
  </r>
  <r>
    <x v="262"/>
    <x v="53"/>
    <n v="4.57"/>
    <n v="2"/>
    <n v="0"/>
    <n v="9.14"/>
    <x v="74"/>
  </r>
  <r>
    <x v="620"/>
    <x v="53"/>
    <n v="4.57"/>
    <n v="2"/>
    <n v="0"/>
    <n v="9.14"/>
    <x v="59"/>
  </r>
  <r>
    <x v="478"/>
    <x v="53"/>
    <n v="4.57"/>
    <n v="1"/>
    <n v="0"/>
    <n v="4.57"/>
    <x v="58"/>
  </r>
  <r>
    <x v="196"/>
    <x v="53"/>
    <n v="4.57"/>
    <n v="2"/>
    <n v="0"/>
    <n v="9.14"/>
    <x v="32"/>
  </r>
  <r>
    <x v="632"/>
    <x v="53"/>
    <n v="4.57"/>
    <n v="2"/>
    <n v="0"/>
    <n v="9.14"/>
    <x v="17"/>
  </r>
  <r>
    <x v="166"/>
    <x v="53"/>
    <n v="4.57"/>
    <n v="2"/>
    <n v="0.2"/>
    <n v="7.3120000000000012"/>
    <x v="40"/>
  </r>
  <r>
    <x v="369"/>
    <x v="53"/>
    <n v="4.57"/>
    <n v="1"/>
    <n v="0.25"/>
    <n v="3.4275000000000002"/>
    <x v="6"/>
  </r>
  <r>
    <x v="737"/>
    <x v="53"/>
    <n v="5.64"/>
    <n v="1"/>
    <n v="0"/>
    <n v="5.64"/>
    <x v="71"/>
  </r>
  <r>
    <x v="169"/>
    <x v="53"/>
    <n v="5.64"/>
    <n v="2"/>
    <n v="0"/>
    <n v="11.28"/>
    <x v="17"/>
  </r>
  <r>
    <x v="534"/>
    <x v="53"/>
    <n v="5.64"/>
    <n v="2"/>
    <n v="0.2"/>
    <n v="9.0239999999999991"/>
    <x v="9"/>
  </r>
  <r>
    <x v="203"/>
    <x v="53"/>
    <n v="5.64"/>
    <n v="1"/>
    <n v="0.05"/>
    <n v="5.3579999999999997"/>
    <x v="48"/>
  </r>
  <r>
    <x v="83"/>
    <x v="53"/>
    <n v="5.64"/>
    <n v="2"/>
    <n v="0"/>
    <n v="11.28"/>
    <x v="46"/>
  </r>
  <r>
    <x v="738"/>
    <x v="53"/>
    <n v="5.64"/>
    <n v="2"/>
    <n v="0"/>
    <n v="11.28"/>
    <x v="74"/>
  </r>
  <r>
    <x v="536"/>
    <x v="53"/>
    <n v="5.64"/>
    <n v="1"/>
    <n v="0"/>
    <n v="5.64"/>
    <x v="85"/>
  </r>
  <r>
    <x v="102"/>
    <x v="53"/>
    <n v="5.64"/>
    <n v="2"/>
    <n v="0.1"/>
    <n v="10.151999999999999"/>
    <x v="17"/>
  </r>
  <r>
    <x v="229"/>
    <x v="53"/>
    <n v="5.64"/>
    <n v="1"/>
    <n v="0"/>
    <n v="5.64"/>
    <x v="18"/>
  </r>
  <r>
    <x v="160"/>
    <x v="53"/>
    <n v="5.64"/>
    <n v="2"/>
    <n v="0.15"/>
    <n v="9.5879999999999992"/>
    <x v="36"/>
  </r>
  <r>
    <x v="410"/>
    <x v="53"/>
    <n v="5.64"/>
    <n v="2"/>
    <n v="0"/>
    <n v="11.28"/>
    <x v="34"/>
  </r>
  <r>
    <x v="351"/>
    <x v="53"/>
    <n v="5.64"/>
    <n v="1"/>
    <n v="0.25"/>
    <n v="4.2299999999999995"/>
    <x v="78"/>
  </r>
  <r>
    <x v="739"/>
    <x v="53"/>
    <n v="5.64"/>
    <n v="2"/>
    <n v="0.2"/>
    <n v="9.0239999999999991"/>
    <x v="10"/>
  </r>
  <r>
    <x v="61"/>
    <x v="53"/>
    <n v="5.64"/>
    <n v="2"/>
    <n v="0"/>
    <n v="11.28"/>
    <x v="14"/>
  </r>
  <r>
    <x v="277"/>
    <x v="53"/>
    <n v="5.64"/>
    <n v="2"/>
    <n v="0.2"/>
    <n v="9.0239999999999991"/>
    <x v="57"/>
  </r>
  <r>
    <x v="213"/>
    <x v="53"/>
    <n v="5.64"/>
    <n v="2"/>
    <n v="0.1"/>
    <n v="10.151999999999999"/>
    <x v="22"/>
  </r>
  <r>
    <x v="457"/>
    <x v="53"/>
    <n v="5.64"/>
    <n v="1"/>
    <n v="0.25"/>
    <n v="4.2299999999999995"/>
    <x v="34"/>
  </r>
  <r>
    <x v="672"/>
    <x v="53"/>
    <n v="5.64"/>
    <n v="1"/>
    <n v="0.15"/>
    <n v="4.7939999999999996"/>
    <x v="18"/>
  </r>
  <r>
    <x v="337"/>
    <x v="53"/>
    <n v="5.64"/>
    <n v="2"/>
    <n v="0"/>
    <n v="11.28"/>
    <x v="11"/>
  </r>
  <r>
    <x v="35"/>
    <x v="53"/>
    <n v="5.64"/>
    <n v="2"/>
    <n v="0"/>
    <n v="11.28"/>
    <x v="29"/>
  </r>
  <r>
    <x v="544"/>
    <x v="53"/>
    <n v="5.64"/>
    <n v="1"/>
    <n v="0.25"/>
    <n v="4.2299999999999995"/>
    <x v="63"/>
  </r>
  <r>
    <x v="438"/>
    <x v="54"/>
    <n v="14.64"/>
    <n v="1"/>
    <n v="0.15"/>
    <n v="12.444000000000001"/>
    <x v="5"/>
  </r>
  <r>
    <x v="440"/>
    <x v="54"/>
    <n v="14.64"/>
    <n v="1"/>
    <n v="0"/>
    <n v="14.64"/>
    <x v="17"/>
  </r>
  <r>
    <x v="44"/>
    <x v="54"/>
    <n v="14.64"/>
    <n v="1"/>
    <n v="0.2"/>
    <n v="11.712000000000002"/>
    <x v="34"/>
  </r>
  <r>
    <x v="546"/>
    <x v="54"/>
    <n v="14.64"/>
    <n v="2"/>
    <n v="0"/>
    <n v="29.28"/>
    <x v="3"/>
  </r>
  <r>
    <x v="164"/>
    <x v="54"/>
    <n v="14.64"/>
    <n v="2"/>
    <n v="0"/>
    <n v="29.28"/>
    <x v="25"/>
  </r>
  <r>
    <x v="597"/>
    <x v="54"/>
    <n v="14.64"/>
    <n v="2"/>
    <n v="0.1"/>
    <n v="26.352"/>
    <x v="18"/>
  </r>
  <r>
    <x v="740"/>
    <x v="54"/>
    <n v="14.64"/>
    <n v="2"/>
    <n v="0.25"/>
    <n v="21.96"/>
    <x v="7"/>
  </r>
  <r>
    <x v="741"/>
    <x v="54"/>
    <n v="14.64"/>
    <n v="2"/>
    <n v="0.1"/>
    <n v="26.352"/>
    <x v="0"/>
  </r>
  <r>
    <x v="403"/>
    <x v="54"/>
    <n v="14.64"/>
    <n v="2"/>
    <n v="0.25"/>
    <n v="21.96"/>
    <x v="63"/>
  </r>
  <r>
    <x v="742"/>
    <x v="54"/>
    <n v="14.64"/>
    <n v="2"/>
    <n v="0.05"/>
    <n v="27.815999999999999"/>
    <x v="21"/>
  </r>
  <r>
    <x v="50"/>
    <x v="54"/>
    <n v="14.64"/>
    <n v="1"/>
    <n v="0.1"/>
    <n v="13.176"/>
    <x v="19"/>
  </r>
  <r>
    <x v="743"/>
    <x v="54"/>
    <n v="18.29"/>
    <n v="2"/>
    <n v="0"/>
    <n v="36.58"/>
    <x v="64"/>
  </r>
  <r>
    <x v="657"/>
    <x v="54"/>
    <n v="18.29"/>
    <n v="2"/>
    <n v="0.05"/>
    <n v="34.750999999999998"/>
    <x v="15"/>
  </r>
  <r>
    <x v="328"/>
    <x v="54"/>
    <n v="18.29"/>
    <n v="1"/>
    <n v="0.05"/>
    <n v="17.375499999999999"/>
    <x v="1"/>
  </r>
  <r>
    <x v="99"/>
    <x v="54"/>
    <n v="18.29"/>
    <n v="1"/>
    <n v="0.2"/>
    <n v="14.632"/>
    <x v="52"/>
  </r>
  <r>
    <x v="744"/>
    <x v="54"/>
    <n v="18.29"/>
    <n v="2"/>
    <n v="0"/>
    <n v="36.58"/>
    <x v="27"/>
  </r>
  <r>
    <x v="745"/>
    <x v="54"/>
    <n v="18.29"/>
    <n v="2"/>
    <n v="0.05"/>
    <n v="34.750999999999998"/>
    <x v="48"/>
  </r>
  <r>
    <x v="560"/>
    <x v="54"/>
    <n v="18.29"/>
    <n v="2"/>
    <n v="0.1"/>
    <n v="32.921999999999997"/>
    <x v="3"/>
  </r>
  <r>
    <x v="746"/>
    <x v="54"/>
    <n v="18.29"/>
    <n v="1"/>
    <n v="0"/>
    <n v="18.29"/>
    <x v="38"/>
  </r>
  <r>
    <x v="659"/>
    <x v="54"/>
    <n v="18.29"/>
    <n v="2"/>
    <n v="0"/>
    <n v="36.58"/>
    <x v="85"/>
  </r>
  <r>
    <x v="538"/>
    <x v="54"/>
    <n v="18.29"/>
    <n v="2"/>
    <n v="0"/>
    <n v="36.58"/>
    <x v="6"/>
  </r>
  <r>
    <x v="539"/>
    <x v="54"/>
    <n v="18.29"/>
    <n v="2"/>
    <n v="0.25"/>
    <n v="27.434999999999999"/>
    <x v="82"/>
  </r>
  <r>
    <x v="747"/>
    <x v="54"/>
    <n v="18.29"/>
    <n v="2"/>
    <n v="0.05"/>
    <n v="34.750999999999998"/>
    <x v="24"/>
  </r>
  <r>
    <x v="748"/>
    <x v="54"/>
    <n v="18.29"/>
    <n v="1"/>
    <n v="0.15"/>
    <n v="15.546499999999998"/>
    <x v="33"/>
  </r>
  <r>
    <x v="416"/>
    <x v="54"/>
    <n v="18.29"/>
    <n v="1"/>
    <n v="0.2"/>
    <n v="14.632"/>
    <x v="29"/>
  </r>
  <r>
    <x v="711"/>
    <x v="54"/>
    <n v="18.29"/>
    <n v="2"/>
    <n v="0"/>
    <n v="36.58"/>
    <x v="24"/>
  </r>
  <r>
    <x v="418"/>
    <x v="54"/>
    <n v="18.29"/>
    <n v="2"/>
    <n v="0.15"/>
    <n v="31.092999999999996"/>
    <x v="32"/>
  </r>
  <r>
    <x v="144"/>
    <x v="54"/>
    <n v="18.29"/>
    <n v="2"/>
    <n v="0"/>
    <n v="36.58"/>
    <x v="33"/>
  </r>
  <r>
    <x v="257"/>
    <x v="54"/>
    <n v="18.29"/>
    <n v="1"/>
    <n v="0"/>
    <n v="18.29"/>
    <x v="18"/>
  </r>
  <r>
    <x v="749"/>
    <x v="54"/>
    <n v="18.29"/>
    <n v="1"/>
    <n v="0"/>
    <n v="18.29"/>
    <x v="48"/>
  </r>
  <r>
    <x v="147"/>
    <x v="54"/>
    <n v="18.29"/>
    <n v="1"/>
    <n v="0"/>
    <n v="18.29"/>
    <x v="30"/>
  </r>
  <r>
    <x v="340"/>
    <x v="54"/>
    <n v="18.29"/>
    <n v="2"/>
    <n v="0.1"/>
    <n v="32.921999999999997"/>
    <x v="18"/>
  </r>
  <r>
    <x v="79"/>
    <x v="54"/>
    <n v="18.29"/>
    <n v="2"/>
    <n v="0"/>
    <n v="36.58"/>
    <x v="1"/>
  </r>
  <r>
    <x v="110"/>
    <x v="55"/>
    <n v="23.17"/>
    <n v="2"/>
    <n v="0"/>
    <n v="46.34"/>
    <x v="1"/>
  </r>
  <r>
    <x v="750"/>
    <x v="55"/>
    <n v="23.17"/>
    <n v="2"/>
    <n v="0"/>
    <n v="46.34"/>
    <x v="68"/>
  </r>
  <r>
    <x v="641"/>
    <x v="55"/>
    <n v="23.17"/>
    <n v="1"/>
    <n v="0"/>
    <n v="23.17"/>
    <x v="3"/>
  </r>
  <r>
    <x v="361"/>
    <x v="55"/>
    <n v="23.17"/>
    <n v="2"/>
    <n v="0.05"/>
    <n v="44.023000000000003"/>
    <x v="58"/>
  </r>
  <r>
    <x v="320"/>
    <x v="55"/>
    <n v="23.17"/>
    <n v="1"/>
    <n v="0"/>
    <n v="23.17"/>
    <x v="1"/>
  </r>
  <r>
    <x v="516"/>
    <x v="55"/>
    <n v="23.17"/>
    <n v="2"/>
    <n v="0.25"/>
    <n v="34.755000000000003"/>
    <x v="58"/>
  </r>
  <r>
    <x v="235"/>
    <x v="55"/>
    <n v="23.17"/>
    <n v="1"/>
    <n v="0"/>
    <n v="23.17"/>
    <x v="38"/>
  </r>
  <r>
    <x v="531"/>
    <x v="55"/>
    <n v="23.17"/>
    <n v="2"/>
    <n v="0"/>
    <n v="46.34"/>
    <x v="1"/>
  </r>
  <r>
    <x v="751"/>
    <x v="55"/>
    <n v="23.17"/>
    <n v="2"/>
    <n v="0"/>
    <n v="46.34"/>
    <x v="65"/>
  </r>
  <r>
    <x v="322"/>
    <x v="55"/>
    <n v="23.17"/>
    <n v="1"/>
    <n v="0"/>
    <n v="23.17"/>
    <x v="32"/>
  </r>
  <r>
    <x v="752"/>
    <x v="55"/>
    <n v="23.17"/>
    <n v="1"/>
    <n v="0"/>
    <n v="23.17"/>
    <x v="8"/>
  </r>
  <r>
    <x v="690"/>
    <x v="55"/>
    <n v="23.17"/>
    <n v="1"/>
    <n v="0.1"/>
    <n v="20.853000000000002"/>
    <x v="15"/>
  </r>
  <r>
    <x v="480"/>
    <x v="55"/>
    <n v="23.17"/>
    <n v="2"/>
    <n v="0"/>
    <n v="46.34"/>
    <x v="29"/>
  </r>
  <r>
    <x v="95"/>
    <x v="55"/>
    <n v="23.17"/>
    <n v="1"/>
    <n v="0.2"/>
    <n v="18.536000000000001"/>
    <x v="50"/>
  </r>
  <r>
    <x v="128"/>
    <x v="55"/>
    <n v="23.17"/>
    <n v="1"/>
    <n v="0"/>
    <n v="23.17"/>
    <x v="45"/>
  </r>
  <r>
    <x v="753"/>
    <x v="55"/>
    <n v="23.17"/>
    <n v="1"/>
    <n v="0"/>
    <n v="23.17"/>
    <x v="53"/>
  </r>
  <r>
    <x v="754"/>
    <x v="55"/>
    <n v="23.17"/>
    <n v="2"/>
    <n v="0"/>
    <n v="46.34"/>
    <x v="9"/>
  </r>
  <r>
    <x v="391"/>
    <x v="55"/>
    <n v="28.97"/>
    <n v="2"/>
    <n v="0"/>
    <n v="57.94"/>
    <x v="32"/>
  </r>
  <r>
    <x v="168"/>
    <x v="55"/>
    <n v="28.97"/>
    <n v="1"/>
    <n v="0"/>
    <n v="28.97"/>
    <x v="5"/>
  </r>
  <r>
    <x v="10"/>
    <x v="55"/>
    <n v="28.97"/>
    <n v="1"/>
    <n v="0.15"/>
    <n v="24.624499999999998"/>
    <x v="10"/>
  </r>
  <r>
    <x v="268"/>
    <x v="55"/>
    <n v="28.97"/>
    <n v="1"/>
    <n v="0.2"/>
    <n v="23.176000000000002"/>
    <x v="18"/>
  </r>
  <r>
    <x v="207"/>
    <x v="55"/>
    <n v="28.97"/>
    <n v="2"/>
    <n v="0.05"/>
    <n v="55.042999999999992"/>
    <x v="12"/>
  </r>
  <r>
    <x v="755"/>
    <x v="55"/>
    <n v="28.97"/>
    <n v="2"/>
    <n v="0.2"/>
    <n v="46.352000000000004"/>
    <x v="36"/>
  </r>
  <r>
    <x v="756"/>
    <x v="55"/>
    <n v="28.97"/>
    <n v="1"/>
    <n v="0"/>
    <n v="28.97"/>
    <x v="77"/>
  </r>
  <r>
    <x v="625"/>
    <x v="55"/>
    <n v="28.97"/>
    <n v="2"/>
    <n v="0"/>
    <n v="57.94"/>
    <x v="28"/>
  </r>
  <r>
    <x v="117"/>
    <x v="55"/>
    <n v="28.97"/>
    <n v="1"/>
    <n v="0"/>
    <n v="28.97"/>
    <x v="12"/>
  </r>
  <r>
    <x v="209"/>
    <x v="55"/>
    <n v="28.97"/>
    <n v="2"/>
    <n v="0.05"/>
    <n v="55.042999999999992"/>
    <x v="6"/>
  </r>
  <r>
    <x v="284"/>
    <x v="55"/>
    <n v="28.97"/>
    <n v="1"/>
    <n v="0"/>
    <n v="28.97"/>
    <x v="18"/>
  </r>
  <r>
    <x v="172"/>
    <x v="55"/>
    <n v="28.97"/>
    <n v="2"/>
    <n v="0.15"/>
    <n v="49.248999999999995"/>
    <x v="50"/>
  </r>
  <r>
    <x v="757"/>
    <x v="55"/>
    <n v="28.97"/>
    <n v="1"/>
    <n v="0.25"/>
    <n v="21.727499999999999"/>
    <x v="67"/>
  </r>
  <r>
    <x v="729"/>
    <x v="55"/>
    <n v="28.97"/>
    <n v="1"/>
    <n v="0"/>
    <n v="28.97"/>
    <x v="16"/>
  </r>
  <r>
    <x v="56"/>
    <x v="55"/>
    <n v="28.97"/>
    <n v="2"/>
    <n v="0.25"/>
    <n v="43.454999999999998"/>
    <x v="18"/>
  </r>
  <r>
    <x v="332"/>
    <x v="55"/>
    <n v="28.97"/>
    <n v="2"/>
    <n v="0.05"/>
    <n v="55.042999999999992"/>
    <x v="61"/>
  </r>
  <r>
    <x v="509"/>
    <x v="55"/>
    <n v="28.97"/>
    <n v="2"/>
    <n v="0.2"/>
    <n v="46.352000000000004"/>
    <x v="36"/>
  </r>
  <r>
    <x v="434"/>
    <x v="55"/>
    <n v="28.97"/>
    <n v="1"/>
    <n v="0"/>
    <n v="28.97"/>
    <x v="18"/>
  </r>
  <r>
    <x v="758"/>
    <x v="55"/>
    <n v="28.97"/>
    <n v="2"/>
    <n v="0"/>
    <n v="57.94"/>
    <x v="41"/>
  </r>
  <r>
    <x v="699"/>
    <x v="55"/>
    <n v="28.97"/>
    <n v="1"/>
    <n v="0.25"/>
    <n v="21.727499999999999"/>
    <x v="51"/>
  </r>
  <r>
    <x v="636"/>
    <x v="55"/>
    <n v="28.97"/>
    <n v="2"/>
    <n v="0"/>
    <n v="57.94"/>
    <x v="33"/>
  </r>
  <r>
    <x v="739"/>
    <x v="55"/>
    <n v="28.97"/>
    <n v="1"/>
    <n v="0.2"/>
    <n v="23.176000000000002"/>
    <x v="10"/>
  </r>
  <r>
    <x v="133"/>
    <x v="55"/>
    <n v="28.97"/>
    <n v="1"/>
    <n v="0.15"/>
    <n v="24.624499999999998"/>
    <x v="44"/>
  </r>
  <r>
    <x v="759"/>
    <x v="55"/>
    <n v="28.97"/>
    <n v="1"/>
    <n v="0.15"/>
    <n v="24.624499999999998"/>
    <x v="80"/>
  </r>
  <r>
    <x v="760"/>
    <x v="55"/>
    <n v="28.97"/>
    <n v="1"/>
    <n v="0"/>
    <n v="28.97"/>
    <x v="1"/>
  </r>
  <r>
    <x v="183"/>
    <x v="55"/>
    <n v="28.97"/>
    <n v="1"/>
    <n v="0"/>
    <n v="28.97"/>
    <x v="29"/>
  </r>
  <r>
    <x v="305"/>
    <x v="55"/>
    <n v="28.97"/>
    <n v="1"/>
    <n v="0"/>
    <n v="28.97"/>
    <x v="80"/>
  </r>
  <r>
    <x v="414"/>
    <x v="55"/>
    <n v="28.97"/>
    <n v="1"/>
    <n v="0.05"/>
    <n v="27.521499999999996"/>
    <x v="78"/>
  </r>
  <r>
    <x v="687"/>
    <x v="55"/>
    <n v="28.97"/>
    <n v="2"/>
    <n v="0"/>
    <n v="57.94"/>
    <x v="64"/>
  </r>
  <r>
    <x v="220"/>
    <x v="55"/>
    <n v="28.97"/>
    <n v="2"/>
    <n v="0"/>
    <n v="57.94"/>
    <x v="25"/>
  </r>
  <r>
    <x v="621"/>
    <x v="55"/>
    <n v="28.97"/>
    <n v="2"/>
    <n v="0.15"/>
    <n v="49.248999999999995"/>
    <x v="5"/>
  </r>
  <r>
    <x v="232"/>
    <x v="55"/>
    <n v="28.97"/>
    <n v="2"/>
    <n v="0"/>
    <n v="57.94"/>
    <x v="2"/>
  </r>
  <r>
    <x v="761"/>
    <x v="55"/>
    <n v="28.97"/>
    <n v="1"/>
    <n v="0"/>
    <n v="28.97"/>
    <x v="5"/>
  </r>
  <r>
    <x v="422"/>
    <x v="56"/>
    <n v="11.89"/>
    <n v="2"/>
    <n v="0.05"/>
    <n v="22.591000000000001"/>
    <x v="40"/>
  </r>
  <r>
    <x v="652"/>
    <x v="56"/>
    <n v="11.89"/>
    <n v="2"/>
    <n v="0"/>
    <n v="23.78"/>
    <x v="39"/>
  </r>
  <r>
    <x v="528"/>
    <x v="56"/>
    <n v="11.89"/>
    <n v="2"/>
    <n v="0"/>
    <n v="23.78"/>
    <x v="84"/>
  </r>
  <r>
    <x v="91"/>
    <x v="56"/>
    <n v="11.89"/>
    <n v="2"/>
    <n v="0"/>
    <n v="23.78"/>
    <x v="49"/>
  </r>
  <r>
    <x v="442"/>
    <x v="56"/>
    <n v="11.89"/>
    <n v="1"/>
    <n v="0"/>
    <n v="11.89"/>
    <x v="38"/>
  </r>
  <r>
    <x v="400"/>
    <x v="56"/>
    <n v="11.89"/>
    <n v="1"/>
    <n v="0"/>
    <n v="11.89"/>
    <x v="32"/>
  </r>
  <r>
    <x v="363"/>
    <x v="56"/>
    <n v="11.89"/>
    <n v="1"/>
    <n v="0"/>
    <n v="11.89"/>
    <x v="10"/>
  </r>
  <r>
    <x v="365"/>
    <x v="56"/>
    <n v="11.89"/>
    <n v="2"/>
    <n v="0.2"/>
    <n v="19.024000000000001"/>
    <x v="77"/>
  </r>
  <r>
    <x v="202"/>
    <x v="56"/>
    <n v="14.94"/>
    <n v="2"/>
    <n v="0.1"/>
    <n v="26.891999999999999"/>
    <x v="42"/>
  </r>
  <r>
    <x v="600"/>
    <x v="56"/>
    <n v="14.94"/>
    <n v="2"/>
    <n v="0"/>
    <n v="29.88"/>
    <x v="45"/>
  </r>
  <r>
    <x v="762"/>
    <x v="56"/>
    <n v="14.94"/>
    <n v="2"/>
    <n v="0"/>
    <n v="29.88"/>
    <x v="71"/>
  </r>
  <r>
    <x v="455"/>
    <x v="56"/>
    <n v="14.94"/>
    <n v="1"/>
    <n v="0"/>
    <n v="14.94"/>
    <x v="69"/>
  </r>
  <r>
    <x v="746"/>
    <x v="56"/>
    <n v="14.94"/>
    <n v="1"/>
    <n v="0"/>
    <n v="14.94"/>
    <x v="38"/>
  </r>
  <r>
    <x v="699"/>
    <x v="56"/>
    <n v="14.94"/>
    <n v="2"/>
    <n v="0.25"/>
    <n v="22.41"/>
    <x v="51"/>
  </r>
  <r>
    <x v="214"/>
    <x v="56"/>
    <n v="14.94"/>
    <n v="2"/>
    <n v="0"/>
    <n v="29.88"/>
    <x v="63"/>
  </r>
  <r>
    <x v="568"/>
    <x v="56"/>
    <n v="14.94"/>
    <n v="2"/>
    <n v="0"/>
    <n v="29.88"/>
    <x v="15"/>
  </r>
  <r>
    <x v="426"/>
    <x v="56"/>
    <n v="14.94"/>
    <n v="1"/>
    <n v="0"/>
    <n v="14.94"/>
    <x v="32"/>
  </r>
  <r>
    <x v="65"/>
    <x v="56"/>
    <n v="14.94"/>
    <n v="2"/>
    <n v="0.05"/>
    <n v="28.385999999999999"/>
    <x v="37"/>
  </r>
  <r>
    <x v="307"/>
    <x v="56"/>
    <n v="14.94"/>
    <n v="1"/>
    <n v="0"/>
    <n v="14.94"/>
    <x v="81"/>
  </r>
  <r>
    <x v="252"/>
    <x v="56"/>
    <n v="14.94"/>
    <n v="1"/>
    <n v="0"/>
    <n v="14.94"/>
    <x v="31"/>
  </r>
  <r>
    <x v="256"/>
    <x v="56"/>
    <n v="14.94"/>
    <n v="2"/>
    <n v="0"/>
    <n v="29.88"/>
    <x v="18"/>
  </r>
  <r>
    <x v="513"/>
    <x v="56"/>
    <n v="14.94"/>
    <n v="1"/>
    <n v="0"/>
    <n v="14.94"/>
    <x v="19"/>
  </r>
  <r>
    <x v="465"/>
    <x v="56"/>
    <n v="14.94"/>
    <n v="1"/>
    <n v="0"/>
    <n v="14.94"/>
    <x v="21"/>
  </r>
  <r>
    <x v="571"/>
    <x v="57"/>
    <n v="8.08"/>
    <n v="1"/>
    <n v="0.1"/>
    <n v="7.2720000000000002"/>
    <x v="1"/>
  </r>
  <r>
    <x v="42"/>
    <x v="57"/>
    <n v="8.08"/>
    <n v="1"/>
    <n v="0.2"/>
    <n v="6.4640000000000004"/>
    <x v="33"/>
  </r>
  <r>
    <x v="763"/>
    <x v="57"/>
    <n v="8.08"/>
    <n v="2"/>
    <n v="0.2"/>
    <n v="12.928000000000001"/>
    <x v="16"/>
  </r>
  <r>
    <x v="548"/>
    <x v="57"/>
    <n v="8.08"/>
    <n v="2"/>
    <n v="0"/>
    <n v="16.16"/>
    <x v="14"/>
  </r>
  <r>
    <x v="554"/>
    <x v="57"/>
    <n v="10.06"/>
    <n v="1"/>
    <n v="0"/>
    <n v="10.06"/>
    <x v="31"/>
  </r>
  <r>
    <x v="721"/>
    <x v="57"/>
    <n v="10.06"/>
    <n v="1"/>
    <n v="0"/>
    <n v="10.06"/>
    <x v="80"/>
  </r>
  <r>
    <x v="101"/>
    <x v="57"/>
    <n v="10.06"/>
    <n v="2"/>
    <n v="0"/>
    <n v="20.12"/>
    <x v="10"/>
  </r>
  <r>
    <x v="635"/>
    <x v="57"/>
    <n v="10.06"/>
    <n v="1"/>
    <n v="0.2"/>
    <n v="8.048"/>
    <x v="16"/>
  </r>
  <r>
    <x v="274"/>
    <x v="57"/>
    <n v="10.06"/>
    <n v="1"/>
    <n v="0"/>
    <n v="10.06"/>
    <x v="34"/>
  </r>
  <r>
    <x v="374"/>
    <x v="57"/>
    <n v="10.06"/>
    <n v="1"/>
    <n v="0.25"/>
    <n v="7.5449999999999999"/>
    <x v="19"/>
  </r>
  <r>
    <x v="56"/>
    <x v="57"/>
    <n v="10.06"/>
    <n v="2"/>
    <n v="0.25"/>
    <n v="15.09"/>
    <x v="18"/>
  </r>
  <r>
    <x v="764"/>
    <x v="57"/>
    <n v="10.06"/>
    <n v="1"/>
    <n v="0.1"/>
    <n v="9.0540000000000003"/>
    <x v="52"/>
  </r>
  <r>
    <x v="435"/>
    <x v="57"/>
    <n v="10.06"/>
    <n v="2"/>
    <n v="0.1"/>
    <n v="18.108000000000001"/>
    <x v="0"/>
  </r>
  <r>
    <x v="24"/>
    <x v="57"/>
    <n v="10.06"/>
    <n v="2"/>
    <n v="0.15"/>
    <n v="17.102"/>
    <x v="21"/>
  </r>
  <r>
    <x v="765"/>
    <x v="57"/>
    <n v="10.06"/>
    <n v="2"/>
    <n v="0"/>
    <n v="20.12"/>
    <x v="36"/>
  </r>
  <r>
    <x v="106"/>
    <x v="57"/>
    <n v="10.06"/>
    <n v="2"/>
    <n v="0"/>
    <n v="20.12"/>
    <x v="6"/>
  </r>
  <r>
    <x v="416"/>
    <x v="57"/>
    <n v="10.06"/>
    <n v="1"/>
    <n v="0.2"/>
    <n v="8.048"/>
    <x v="29"/>
  </r>
  <r>
    <x v="766"/>
    <x v="57"/>
    <n v="10.06"/>
    <n v="1"/>
    <n v="0.05"/>
    <n v="9.5570000000000004"/>
    <x v="56"/>
  </r>
  <r>
    <x v="278"/>
    <x v="57"/>
    <n v="14.48"/>
    <n v="2"/>
    <n v="0"/>
    <n v="28.96"/>
    <x v="17"/>
  </r>
  <r>
    <x v="38"/>
    <x v="58"/>
    <n v="33.54"/>
    <n v="1"/>
    <n v="0"/>
    <n v="33.54"/>
    <x v="31"/>
  </r>
  <r>
    <x v="640"/>
    <x v="58"/>
    <n v="33.54"/>
    <n v="2"/>
    <n v="0.15"/>
    <n v="57.017999999999994"/>
    <x v="34"/>
  </r>
  <r>
    <x v="439"/>
    <x v="58"/>
    <n v="33.54"/>
    <n v="2"/>
    <n v="0.05"/>
    <n v="63.725999999999992"/>
    <x v="43"/>
  </r>
  <r>
    <x v="678"/>
    <x v="58"/>
    <n v="33.54"/>
    <n v="2"/>
    <n v="0"/>
    <n v="67.08"/>
    <x v="17"/>
  </r>
  <r>
    <x v="41"/>
    <x v="58"/>
    <n v="33.54"/>
    <n v="1"/>
    <n v="0.25"/>
    <n v="25.155000000000001"/>
    <x v="16"/>
  </r>
  <r>
    <x v="705"/>
    <x v="58"/>
    <n v="33.54"/>
    <n v="2"/>
    <n v="0"/>
    <n v="67.08"/>
    <x v="11"/>
  </r>
  <r>
    <x v="288"/>
    <x v="58"/>
    <n v="33.54"/>
    <n v="1"/>
    <n v="0.15"/>
    <n v="28.508999999999997"/>
    <x v="18"/>
  </r>
  <r>
    <x v="767"/>
    <x v="58"/>
    <n v="33.54"/>
    <n v="2"/>
    <n v="0"/>
    <n v="67.08"/>
    <x v="50"/>
  </r>
  <r>
    <x v="578"/>
    <x v="58"/>
    <n v="33.54"/>
    <n v="2"/>
    <n v="0.15"/>
    <n v="57.017999999999994"/>
    <x v="82"/>
  </r>
  <r>
    <x v="445"/>
    <x v="58"/>
    <n v="33.54"/>
    <n v="2"/>
    <n v="0"/>
    <n v="67.08"/>
    <x v="62"/>
  </r>
  <r>
    <x v="579"/>
    <x v="58"/>
    <n v="33.54"/>
    <n v="2"/>
    <n v="0"/>
    <n v="67.08"/>
    <x v="25"/>
  </r>
  <r>
    <x v="656"/>
    <x v="58"/>
    <n v="33.54"/>
    <n v="2"/>
    <n v="0.2"/>
    <n v="53.664000000000001"/>
    <x v="25"/>
  </r>
  <r>
    <x v="551"/>
    <x v="58"/>
    <n v="33.54"/>
    <n v="1"/>
    <n v="0"/>
    <n v="33.54"/>
    <x v="44"/>
  </r>
  <r>
    <x v="322"/>
    <x v="58"/>
    <n v="33.54"/>
    <n v="2"/>
    <n v="0.2"/>
    <n v="53.664000000000001"/>
    <x v="32"/>
  </r>
  <r>
    <x v="768"/>
    <x v="58"/>
    <n v="33.54"/>
    <n v="1"/>
    <n v="0"/>
    <n v="33.54"/>
    <x v="48"/>
  </r>
  <r>
    <x v="624"/>
    <x v="58"/>
    <n v="33.54"/>
    <n v="2"/>
    <n v="0"/>
    <n v="67.08"/>
    <x v="1"/>
  </r>
  <r>
    <x v="695"/>
    <x v="58"/>
    <n v="33.54"/>
    <n v="2"/>
    <n v="0"/>
    <n v="67.08"/>
    <x v="59"/>
  </r>
  <r>
    <x v="769"/>
    <x v="58"/>
    <n v="33.54"/>
    <n v="1"/>
    <n v="0"/>
    <n v="33.54"/>
    <x v="34"/>
  </r>
  <r>
    <x v="770"/>
    <x v="58"/>
    <n v="33.54"/>
    <n v="2"/>
    <n v="0"/>
    <n v="67.08"/>
    <x v="21"/>
  </r>
  <r>
    <x v="719"/>
    <x v="58"/>
    <n v="41.92"/>
    <n v="2"/>
    <n v="0"/>
    <n v="83.84"/>
    <x v="20"/>
  </r>
  <r>
    <x v="771"/>
    <x v="58"/>
    <n v="41.92"/>
    <n v="2"/>
    <n v="0"/>
    <n v="83.84"/>
    <x v="55"/>
  </r>
  <r>
    <x v="202"/>
    <x v="58"/>
    <n v="41.92"/>
    <n v="2"/>
    <n v="0.1"/>
    <n v="75.456000000000003"/>
    <x v="42"/>
  </r>
  <r>
    <x v="556"/>
    <x v="58"/>
    <n v="41.92"/>
    <n v="1"/>
    <n v="0.2"/>
    <n v="33.536000000000001"/>
    <x v="16"/>
  </r>
  <r>
    <x v="772"/>
    <x v="58"/>
    <n v="41.92"/>
    <n v="2"/>
    <n v="0"/>
    <n v="83.84"/>
    <x v="76"/>
  </r>
  <r>
    <x v="241"/>
    <x v="58"/>
    <n v="41.92"/>
    <n v="1"/>
    <n v="0"/>
    <n v="41.92"/>
    <x v="21"/>
  </r>
  <r>
    <x v="295"/>
    <x v="58"/>
    <n v="41.92"/>
    <n v="1"/>
    <n v="0.05"/>
    <n v="39.823999999999998"/>
    <x v="12"/>
  </r>
  <r>
    <x v="773"/>
    <x v="58"/>
    <n v="41.92"/>
    <n v="1"/>
    <n v="0.15"/>
    <n v="35.631999999999998"/>
    <x v="28"/>
  </r>
  <r>
    <x v="712"/>
    <x v="58"/>
    <n v="41.92"/>
    <n v="1"/>
    <n v="0"/>
    <n v="41.92"/>
    <x v="2"/>
  </r>
  <r>
    <x v="774"/>
    <x v="58"/>
    <n v="41.92"/>
    <n v="2"/>
    <n v="0"/>
    <n v="83.84"/>
    <x v="15"/>
  </r>
  <r>
    <x v="132"/>
    <x v="58"/>
    <n v="41.92"/>
    <n v="1"/>
    <n v="0"/>
    <n v="41.92"/>
    <x v="0"/>
  </r>
  <r>
    <x v="775"/>
    <x v="58"/>
    <n v="41.92"/>
    <n v="1"/>
    <n v="0.15"/>
    <n v="35.631999999999998"/>
    <x v="16"/>
  </r>
  <r>
    <x v="55"/>
    <x v="58"/>
    <n v="41.92"/>
    <n v="1"/>
    <n v="0"/>
    <n v="41.92"/>
    <x v="33"/>
  </r>
  <r>
    <x v="300"/>
    <x v="58"/>
    <n v="41.92"/>
    <n v="2"/>
    <n v="0"/>
    <n v="83.84"/>
    <x v="80"/>
  </r>
  <r>
    <x v="332"/>
    <x v="58"/>
    <n v="41.92"/>
    <n v="2"/>
    <n v="0.05"/>
    <n v="79.647999999999996"/>
    <x v="61"/>
  </r>
  <r>
    <x v="352"/>
    <x v="58"/>
    <n v="41.92"/>
    <n v="1"/>
    <n v="0"/>
    <n v="41.92"/>
    <x v="0"/>
  </r>
  <r>
    <x v="758"/>
    <x v="58"/>
    <n v="41.92"/>
    <n v="2"/>
    <n v="0"/>
    <n v="83.84"/>
    <x v="41"/>
  </r>
  <r>
    <x v="276"/>
    <x v="58"/>
    <n v="41.92"/>
    <n v="1"/>
    <n v="0.15"/>
    <n v="35.631999999999998"/>
    <x v="10"/>
  </r>
  <r>
    <x v="592"/>
    <x v="58"/>
    <n v="41.92"/>
    <n v="2"/>
    <n v="0"/>
    <n v="83.84"/>
    <x v="18"/>
  </r>
  <r>
    <x v="522"/>
    <x v="58"/>
    <n v="41.92"/>
    <n v="1"/>
    <n v="0"/>
    <n v="41.92"/>
    <x v="9"/>
  </r>
  <r>
    <x v="245"/>
    <x v="58"/>
    <n v="41.92"/>
    <n v="1"/>
    <n v="0"/>
    <n v="41.92"/>
    <x v="48"/>
  </r>
  <r>
    <x v="378"/>
    <x v="58"/>
    <n v="41.92"/>
    <n v="2"/>
    <n v="0.05"/>
    <n v="79.647999999999996"/>
    <x v="23"/>
  </r>
  <r>
    <x v="214"/>
    <x v="58"/>
    <n v="41.92"/>
    <n v="1"/>
    <n v="0.1"/>
    <n v="37.728000000000002"/>
    <x v="63"/>
  </r>
  <r>
    <x v="776"/>
    <x v="58"/>
    <n v="41.92"/>
    <n v="2"/>
    <n v="0"/>
    <n v="83.84"/>
    <x v="56"/>
  </r>
  <r>
    <x v="183"/>
    <x v="58"/>
    <n v="41.92"/>
    <n v="2"/>
    <n v="0"/>
    <n v="83.84"/>
    <x v="29"/>
  </r>
  <r>
    <x v="65"/>
    <x v="58"/>
    <n v="41.92"/>
    <n v="1"/>
    <n v="0.05"/>
    <n v="39.823999999999998"/>
    <x v="37"/>
  </r>
  <r>
    <x v="777"/>
    <x v="58"/>
    <n v="41.92"/>
    <n v="1"/>
    <n v="0.05"/>
    <n v="39.823999999999998"/>
    <x v="64"/>
  </r>
  <r>
    <x v="778"/>
    <x v="58"/>
    <n v="41.92"/>
    <n v="2"/>
    <n v="0"/>
    <n v="83.84"/>
    <x v="45"/>
  </r>
  <r>
    <x v="779"/>
    <x v="58"/>
    <n v="41.92"/>
    <n v="2"/>
    <n v="0.05"/>
    <n v="79.647999999999996"/>
    <x v="46"/>
  </r>
  <r>
    <x v="31"/>
    <x v="58"/>
    <n v="41.92"/>
    <n v="2"/>
    <n v="0"/>
    <n v="83.84"/>
    <x v="27"/>
  </r>
  <r>
    <x v="89"/>
    <x v="58"/>
    <n v="41.92"/>
    <n v="2"/>
    <n v="0"/>
    <n v="83.84"/>
    <x v="32"/>
  </r>
  <r>
    <x v="749"/>
    <x v="58"/>
    <n v="41.92"/>
    <n v="1"/>
    <n v="0"/>
    <n v="41.92"/>
    <x v="48"/>
  </r>
  <r>
    <x v="74"/>
    <x v="58"/>
    <n v="41.92"/>
    <n v="2"/>
    <n v="0.25"/>
    <n v="62.88"/>
    <x v="18"/>
  </r>
  <r>
    <x v="619"/>
    <x v="58"/>
    <n v="41.92"/>
    <n v="1"/>
    <n v="0"/>
    <n v="41.92"/>
    <x v="36"/>
  </r>
  <r>
    <x v="258"/>
    <x v="58"/>
    <n v="41.92"/>
    <n v="1"/>
    <n v="0"/>
    <n v="41.92"/>
    <x v="72"/>
  </r>
  <r>
    <x v="386"/>
    <x v="59"/>
    <n v="20.73"/>
    <n v="1"/>
    <n v="0"/>
    <n v="20.73"/>
    <x v="29"/>
  </r>
  <r>
    <x v="279"/>
    <x v="59"/>
    <n v="20.73"/>
    <n v="1"/>
    <n v="0"/>
    <n v="20.73"/>
    <x v="63"/>
  </r>
  <r>
    <x v="494"/>
    <x v="59"/>
    <n v="20.73"/>
    <n v="1"/>
    <n v="0.25"/>
    <n v="15.547499999999999"/>
    <x v="9"/>
  </r>
  <r>
    <x v="1"/>
    <x v="59"/>
    <n v="20.73"/>
    <n v="1"/>
    <n v="0"/>
    <n v="20.73"/>
    <x v="1"/>
  </r>
  <r>
    <x v="163"/>
    <x v="59"/>
    <n v="20.73"/>
    <n v="2"/>
    <n v="0.2"/>
    <n v="33.167999999999999"/>
    <x v="63"/>
  </r>
  <r>
    <x v="289"/>
    <x v="59"/>
    <n v="20.73"/>
    <n v="2"/>
    <n v="0.05"/>
    <n v="39.387"/>
    <x v="22"/>
  </r>
  <r>
    <x v="631"/>
    <x v="59"/>
    <n v="20.73"/>
    <n v="2"/>
    <n v="0.1"/>
    <n v="37.314"/>
    <x v="0"/>
  </r>
  <r>
    <x v="389"/>
    <x v="59"/>
    <n v="20.73"/>
    <n v="2"/>
    <n v="0.25"/>
    <n v="31.094999999999999"/>
    <x v="6"/>
  </r>
  <r>
    <x v="530"/>
    <x v="59"/>
    <n v="20.73"/>
    <n v="2"/>
    <n v="0.1"/>
    <n v="37.314"/>
    <x v="16"/>
  </r>
  <r>
    <x v="390"/>
    <x v="59"/>
    <n v="20.73"/>
    <n v="2"/>
    <n v="0"/>
    <n v="41.46"/>
    <x v="17"/>
  </r>
  <r>
    <x v="126"/>
    <x v="59"/>
    <n v="20.73"/>
    <n v="1"/>
    <n v="0.2"/>
    <n v="16.584"/>
    <x v="58"/>
  </r>
  <r>
    <x v="780"/>
    <x v="59"/>
    <n v="20.73"/>
    <n v="2"/>
    <n v="0.05"/>
    <n v="39.387"/>
    <x v="31"/>
  </r>
  <r>
    <x v="95"/>
    <x v="59"/>
    <n v="20.73"/>
    <n v="1"/>
    <n v="0"/>
    <n v="20.73"/>
    <x v="50"/>
  </r>
  <r>
    <x v="706"/>
    <x v="59"/>
    <n v="20.73"/>
    <n v="1"/>
    <n v="0"/>
    <n v="20.73"/>
    <x v="37"/>
  </r>
  <r>
    <x v="450"/>
    <x v="59"/>
    <n v="25.92"/>
    <n v="2"/>
    <n v="0.15"/>
    <n v="44.064"/>
    <x v="85"/>
  </r>
  <r>
    <x v="158"/>
    <x v="59"/>
    <n v="25.92"/>
    <n v="2"/>
    <n v="0.15"/>
    <n v="44.064"/>
    <x v="0"/>
  </r>
  <r>
    <x v="168"/>
    <x v="59"/>
    <n v="25.92"/>
    <n v="2"/>
    <n v="0.05"/>
    <n v="49.247999999999998"/>
    <x v="5"/>
  </r>
  <r>
    <x v="226"/>
    <x v="59"/>
    <n v="25.92"/>
    <n v="1"/>
    <n v="0.25"/>
    <n v="19.440000000000001"/>
    <x v="9"/>
  </r>
  <r>
    <x v="519"/>
    <x v="59"/>
    <n v="25.92"/>
    <n v="1"/>
    <n v="0.15"/>
    <n v="22.032"/>
    <x v="10"/>
  </r>
  <r>
    <x v="295"/>
    <x v="59"/>
    <n v="25.92"/>
    <n v="2"/>
    <n v="0.05"/>
    <n v="49.247999999999998"/>
    <x v="12"/>
  </r>
  <r>
    <x v="14"/>
    <x v="59"/>
    <n v="25.92"/>
    <n v="2"/>
    <n v="0"/>
    <n v="51.84"/>
    <x v="14"/>
  </r>
  <r>
    <x v="171"/>
    <x v="59"/>
    <n v="25.92"/>
    <n v="1"/>
    <n v="0"/>
    <n v="25.92"/>
    <x v="18"/>
  </r>
  <r>
    <x v="272"/>
    <x v="59"/>
    <n v="25.92"/>
    <n v="2"/>
    <n v="0"/>
    <n v="51.84"/>
    <x v="47"/>
  </r>
  <r>
    <x v="728"/>
    <x v="59"/>
    <n v="25.92"/>
    <n v="1"/>
    <n v="0"/>
    <n v="25.92"/>
    <x v="17"/>
  </r>
  <r>
    <x v="296"/>
    <x v="59"/>
    <n v="25.92"/>
    <n v="1"/>
    <n v="0.1"/>
    <n v="23.328000000000003"/>
    <x v="34"/>
  </r>
  <r>
    <x v="284"/>
    <x v="59"/>
    <n v="25.92"/>
    <n v="1"/>
    <n v="0"/>
    <n v="25.92"/>
    <x v="18"/>
  </r>
  <r>
    <x v="408"/>
    <x v="59"/>
    <n v="25.92"/>
    <n v="2"/>
    <n v="0.05"/>
    <n v="49.247999999999998"/>
    <x v="0"/>
  </r>
  <r>
    <x v="645"/>
    <x v="59"/>
    <n v="25.92"/>
    <n v="1"/>
    <n v="0"/>
    <n v="25.92"/>
    <x v="39"/>
  </r>
  <r>
    <x v="151"/>
    <x v="59"/>
    <n v="25.92"/>
    <n v="2"/>
    <n v="0"/>
    <n v="51.84"/>
    <x v="44"/>
  </r>
  <r>
    <x v="538"/>
    <x v="59"/>
    <n v="25.92"/>
    <n v="2"/>
    <n v="0"/>
    <n v="51.84"/>
    <x v="6"/>
  </r>
  <r>
    <x v="85"/>
    <x v="59"/>
    <n v="25.92"/>
    <n v="2"/>
    <n v="0"/>
    <n v="51.84"/>
    <x v="25"/>
  </r>
  <r>
    <x v="425"/>
    <x v="59"/>
    <n v="25.92"/>
    <n v="2"/>
    <n v="0"/>
    <n v="51.84"/>
    <x v="38"/>
  </r>
  <r>
    <x v="64"/>
    <x v="59"/>
    <n v="25.92"/>
    <n v="1"/>
    <n v="0"/>
    <n v="25.92"/>
    <x v="41"/>
  </r>
  <r>
    <x v="119"/>
    <x v="59"/>
    <n v="25.92"/>
    <n v="1"/>
    <n v="0"/>
    <n v="25.92"/>
    <x v="52"/>
  </r>
  <r>
    <x v="426"/>
    <x v="59"/>
    <n v="25.92"/>
    <n v="2"/>
    <n v="0"/>
    <n v="51.84"/>
    <x v="32"/>
  </r>
  <r>
    <x v="23"/>
    <x v="59"/>
    <n v="25.92"/>
    <n v="1"/>
    <n v="0.2"/>
    <n v="20.736000000000004"/>
    <x v="18"/>
  </r>
  <r>
    <x v="459"/>
    <x v="59"/>
    <n v="25.92"/>
    <n v="2"/>
    <n v="0"/>
    <n v="51.84"/>
    <x v="32"/>
  </r>
  <r>
    <x v="541"/>
    <x v="59"/>
    <n v="25.92"/>
    <n v="2"/>
    <n v="0"/>
    <n v="51.84"/>
    <x v="84"/>
  </r>
  <r>
    <x v="28"/>
    <x v="59"/>
    <n v="25.92"/>
    <n v="1"/>
    <n v="0.25"/>
    <n v="19.440000000000001"/>
    <x v="25"/>
  </r>
  <r>
    <x v="253"/>
    <x v="59"/>
    <n v="25.92"/>
    <n v="1"/>
    <n v="0.25"/>
    <n v="19.440000000000001"/>
    <x v="0"/>
  </r>
  <r>
    <x v="310"/>
    <x v="59"/>
    <n v="25.92"/>
    <n v="1"/>
    <n v="0.15"/>
    <n v="22.032"/>
    <x v="19"/>
  </r>
  <r>
    <x v="781"/>
    <x v="59"/>
    <n v="25.92"/>
    <n v="2"/>
    <n v="0.15"/>
    <n v="44.064"/>
    <x v="50"/>
  </r>
  <r>
    <x v="716"/>
    <x v="59"/>
    <n v="25.92"/>
    <n v="2"/>
    <n v="0"/>
    <n v="51.84"/>
    <x v="4"/>
  </r>
  <r>
    <x v="462"/>
    <x v="59"/>
    <n v="25.92"/>
    <n v="2"/>
    <n v="0"/>
    <n v="51.84"/>
    <x v="24"/>
  </r>
  <r>
    <x v="384"/>
    <x v="59"/>
    <n v="25.92"/>
    <n v="1"/>
    <n v="0.05"/>
    <n v="24.623999999999999"/>
    <x v="34"/>
  </r>
  <r>
    <x v="147"/>
    <x v="59"/>
    <n v="25.92"/>
    <n v="2"/>
    <n v="0"/>
    <n v="51.84"/>
    <x v="30"/>
  </r>
  <r>
    <x v="421"/>
    <x v="59"/>
    <n v="25.92"/>
    <n v="1"/>
    <n v="0"/>
    <n v="25.92"/>
    <x v="71"/>
  </r>
  <r>
    <x v="259"/>
    <x v="59"/>
    <n v="25.92"/>
    <n v="1"/>
    <n v="0"/>
    <n v="25.92"/>
    <x v="37"/>
  </r>
  <r>
    <x v="782"/>
    <x v="59"/>
    <n v="25.92"/>
    <n v="2"/>
    <n v="0"/>
    <n v="51.84"/>
    <x v="83"/>
  </r>
  <r>
    <x v="783"/>
    <x v="59"/>
    <n v="25.92"/>
    <n v="2"/>
    <n v="0"/>
    <n v="51.84"/>
    <x v="28"/>
  </r>
  <r>
    <x v="79"/>
    <x v="59"/>
    <n v="25.92"/>
    <n v="2"/>
    <n v="0.06"/>
    <n v="48.729599999999998"/>
    <x v="1"/>
  </r>
  <r>
    <x v="46"/>
    <x v="60"/>
    <n v="17.38"/>
    <n v="2"/>
    <n v="0"/>
    <n v="34.76"/>
    <x v="0"/>
  </r>
  <r>
    <x v="48"/>
    <x v="60"/>
    <n v="17.38"/>
    <n v="2"/>
    <n v="0.15"/>
    <n v="29.545999999999996"/>
    <x v="18"/>
  </r>
  <r>
    <x v="633"/>
    <x v="60"/>
    <n v="17.38"/>
    <n v="1"/>
    <n v="0"/>
    <n v="17.38"/>
    <x v="10"/>
  </r>
  <r>
    <x v="51"/>
    <x v="60"/>
    <n v="21.65"/>
    <n v="1"/>
    <n v="0"/>
    <n v="21.65"/>
    <x v="36"/>
  </r>
  <r>
    <x v="405"/>
    <x v="60"/>
    <n v="21.65"/>
    <n v="2"/>
    <n v="0.2"/>
    <n v="34.64"/>
    <x v="3"/>
  </r>
  <r>
    <x v="326"/>
    <x v="60"/>
    <n v="21.65"/>
    <n v="1"/>
    <n v="0"/>
    <n v="21.65"/>
    <x v="69"/>
  </r>
  <r>
    <x v="327"/>
    <x v="60"/>
    <n v="21.65"/>
    <n v="2"/>
    <n v="0.1"/>
    <n v="38.97"/>
    <x v="24"/>
  </r>
  <r>
    <x v="602"/>
    <x v="60"/>
    <n v="21.65"/>
    <n v="2"/>
    <n v="0.25"/>
    <n v="32.474999999999994"/>
    <x v="32"/>
  </r>
  <r>
    <x v="407"/>
    <x v="60"/>
    <n v="21.65"/>
    <n v="1"/>
    <n v="0.2"/>
    <n v="17.32"/>
    <x v="82"/>
  </r>
  <r>
    <x v="409"/>
    <x v="60"/>
    <n v="21.65"/>
    <n v="2"/>
    <n v="0"/>
    <n v="43.3"/>
    <x v="81"/>
  </r>
  <r>
    <x v="178"/>
    <x v="60"/>
    <n v="21.65"/>
    <n v="2"/>
    <n v="0"/>
    <n v="43.3"/>
    <x v="12"/>
  </r>
  <r>
    <x v="784"/>
    <x v="60"/>
    <n v="21.65"/>
    <n v="1"/>
    <n v="0.1"/>
    <n v="19.484999999999999"/>
    <x v="78"/>
  </r>
  <r>
    <x v="660"/>
    <x v="60"/>
    <n v="21.65"/>
    <n v="1"/>
    <n v="0"/>
    <n v="21.65"/>
    <x v="46"/>
  </r>
  <r>
    <x v="663"/>
    <x v="60"/>
    <n v="21.65"/>
    <n v="1"/>
    <n v="0.15"/>
    <n v="18.4025"/>
    <x v="40"/>
  </r>
  <r>
    <x v="436"/>
    <x v="60"/>
    <n v="21.65"/>
    <n v="1"/>
    <n v="0.2"/>
    <n v="17.32"/>
    <x v="33"/>
  </r>
  <r>
    <x v="785"/>
    <x v="60"/>
    <n v="21.65"/>
    <n v="2"/>
    <n v="0"/>
    <n v="43.3"/>
    <x v="14"/>
  </r>
  <r>
    <x v="382"/>
    <x v="60"/>
    <n v="21.65"/>
    <n v="2"/>
    <n v="0"/>
    <n v="43.3"/>
    <x v="27"/>
  </r>
  <r>
    <x v="731"/>
    <x v="60"/>
    <n v="21.65"/>
    <n v="1"/>
    <n v="0"/>
    <n v="21.65"/>
    <x v="41"/>
  </r>
  <r>
    <x v="418"/>
    <x v="60"/>
    <n v="21.65"/>
    <n v="2"/>
    <n v="0.15"/>
    <n v="36.805"/>
    <x v="32"/>
  </r>
  <r>
    <x v="461"/>
    <x v="60"/>
    <n v="21.65"/>
    <n v="2"/>
    <n v="0"/>
    <n v="43.3"/>
    <x v="14"/>
  </r>
  <r>
    <x v="419"/>
    <x v="60"/>
    <n v="21.65"/>
    <n v="2"/>
    <n v="0"/>
    <n v="43.3"/>
    <x v="80"/>
  </r>
  <r>
    <x v="682"/>
    <x v="60"/>
    <n v="21.65"/>
    <n v="2"/>
    <n v="0"/>
    <n v="43.3"/>
    <x v="53"/>
  </r>
  <r>
    <x v="677"/>
    <x v="60"/>
    <n v="21.65"/>
    <n v="2"/>
    <n v="0.2"/>
    <n v="34.64"/>
    <x v="67"/>
  </r>
  <r>
    <x v="421"/>
    <x v="60"/>
    <n v="21.65"/>
    <n v="2"/>
    <n v="0"/>
    <n v="43.3"/>
    <x v="71"/>
  </r>
  <r>
    <x v="652"/>
    <x v="61"/>
    <n v="30.03"/>
    <n v="2"/>
    <n v="0.25"/>
    <n v="45.045000000000002"/>
    <x v="39"/>
  </r>
  <r>
    <x v="498"/>
    <x v="61"/>
    <n v="30.03"/>
    <n v="2"/>
    <n v="0"/>
    <n v="60.06"/>
    <x v="76"/>
  </r>
  <r>
    <x v="595"/>
    <x v="61"/>
    <n v="30.03"/>
    <n v="1"/>
    <n v="0"/>
    <n v="30.03"/>
    <x v="0"/>
  </r>
  <r>
    <x v="41"/>
    <x v="61"/>
    <n v="30.03"/>
    <n v="2"/>
    <n v="0"/>
    <n v="60.06"/>
    <x v="16"/>
  </r>
  <r>
    <x v="786"/>
    <x v="61"/>
    <n v="30.03"/>
    <n v="2"/>
    <n v="0"/>
    <n v="60.06"/>
    <x v="2"/>
  </r>
  <r>
    <x v="287"/>
    <x v="61"/>
    <n v="30.03"/>
    <n v="2"/>
    <n v="0"/>
    <n v="60.06"/>
    <x v="54"/>
  </r>
  <r>
    <x v="571"/>
    <x v="61"/>
    <n v="30.03"/>
    <n v="1"/>
    <n v="0.1"/>
    <n v="27.027000000000001"/>
    <x v="1"/>
  </r>
  <r>
    <x v="653"/>
    <x v="61"/>
    <n v="30.03"/>
    <n v="2"/>
    <n v="0"/>
    <n v="60.06"/>
    <x v="1"/>
  </r>
  <r>
    <x v="93"/>
    <x v="61"/>
    <n v="30.03"/>
    <n v="1"/>
    <n v="0"/>
    <n v="30.03"/>
    <x v="12"/>
  </r>
  <r>
    <x v="164"/>
    <x v="61"/>
    <n v="30.03"/>
    <n v="1"/>
    <n v="0"/>
    <n v="30.03"/>
    <x v="25"/>
  </r>
  <r>
    <x v="237"/>
    <x v="61"/>
    <n v="30.03"/>
    <n v="2"/>
    <n v="0"/>
    <n v="60.06"/>
    <x v="74"/>
  </r>
  <r>
    <x v="620"/>
    <x v="61"/>
    <n v="30.03"/>
    <n v="1"/>
    <n v="0"/>
    <n v="30.03"/>
    <x v="59"/>
  </r>
  <r>
    <x v="7"/>
    <x v="61"/>
    <n v="30.03"/>
    <n v="1"/>
    <n v="0"/>
    <n v="30.03"/>
    <x v="7"/>
  </r>
  <r>
    <x v="165"/>
    <x v="61"/>
    <n v="30.03"/>
    <n v="1"/>
    <n v="0"/>
    <n v="30.03"/>
    <x v="15"/>
  </r>
  <r>
    <x v="787"/>
    <x v="61"/>
    <n v="37.5"/>
    <n v="2"/>
    <n v="0"/>
    <n v="75"/>
    <x v="12"/>
  </r>
  <r>
    <x v="129"/>
    <x v="61"/>
    <n v="37.5"/>
    <n v="1"/>
    <n v="0"/>
    <n v="37.5"/>
    <x v="40"/>
  </r>
  <r>
    <x v="293"/>
    <x v="61"/>
    <n v="37.5"/>
    <n v="1"/>
    <n v="0.05"/>
    <n v="35.625"/>
    <x v="39"/>
  </r>
  <r>
    <x v="535"/>
    <x v="61"/>
    <n v="37.5"/>
    <n v="2"/>
    <n v="0.25"/>
    <n v="56.25"/>
    <x v="34"/>
  </r>
  <r>
    <x v="581"/>
    <x v="61"/>
    <n v="37.5"/>
    <n v="2"/>
    <n v="0.1"/>
    <n v="67.5"/>
    <x v="61"/>
  </r>
  <r>
    <x v="582"/>
    <x v="61"/>
    <n v="37.5"/>
    <n v="2"/>
    <n v="0"/>
    <n v="75"/>
    <x v="88"/>
  </r>
  <r>
    <x v="788"/>
    <x v="61"/>
    <n v="37.5"/>
    <n v="2"/>
    <n v="0"/>
    <n v="75"/>
    <x v="45"/>
  </r>
  <r>
    <x v="99"/>
    <x v="61"/>
    <n v="37.5"/>
    <n v="2"/>
    <n v="0.2"/>
    <n v="60"/>
    <x v="52"/>
  </r>
  <r>
    <x v="789"/>
    <x v="61"/>
    <n v="37.5"/>
    <n v="2"/>
    <n v="0"/>
    <n v="75"/>
    <x v="18"/>
  </r>
  <r>
    <x v="228"/>
    <x v="61"/>
    <n v="37.5"/>
    <n v="2"/>
    <n v="0.15"/>
    <n v="63.75"/>
    <x v="32"/>
  </r>
  <r>
    <x v="297"/>
    <x v="61"/>
    <n v="37.5"/>
    <n v="2"/>
    <n v="0"/>
    <n v="75"/>
    <x v="79"/>
  </r>
  <r>
    <x v="18"/>
    <x v="61"/>
    <n v="37.5"/>
    <n v="1"/>
    <n v="0"/>
    <n v="37.5"/>
    <x v="0"/>
  </r>
  <r>
    <x v="230"/>
    <x v="61"/>
    <n v="37.5"/>
    <n v="1"/>
    <n v="0"/>
    <n v="37.5"/>
    <x v="48"/>
  </r>
  <r>
    <x v="244"/>
    <x v="61"/>
    <n v="37.5"/>
    <n v="2"/>
    <n v="0"/>
    <n v="75"/>
    <x v="5"/>
  </r>
  <r>
    <x v="592"/>
    <x v="61"/>
    <n v="37.5"/>
    <n v="1"/>
    <n v="0"/>
    <n v="37.5"/>
    <x v="18"/>
  </r>
  <r>
    <x v="660"/>
    <x v="61"/>
    <n v="37.5"/>
    <n v="2"/>
    <n v="0"/>
    <n v="75"/>
    <x v="46"/>
  </r>
  <r>
    <x v="303"/>
    <x v="61"/>
    <n v="37.5"/>
    <n v="1"/>
    <n v="0"/>
    <n v="37.5"/>
    <x v="76"/>
  </r>
  <r>
    <x v="790"/>
    <x v="61"/>
    <n v="37.5"/>
    <n v="2"/>
    <n v="0"/>
    <n v="75"/>
    <x v="41"/>
  </r>
  <r>
    <x v="539"/>
    <x v="61"/>
    <n v="37.5"/>
    <n v="2"/>
    <n v="0.25"/>
    <n v="56.25"/>
    <x v="82"/>
  </r>
  <r>
    <x v="627"/>
    <x v="61"/>
    <n v="37.5"/>
    <n v="1"/>
    <n v="0.05"/>
    <n v="35.625"/>
    <x v="28"/>
  </r>
  <r>
    <x v="487"/>
    <x v="61"/>
    <n v="37.5"/>
    <n v="1"/>
    <n v="0.15"/>
    <n v="31.875"/>
    <x v="48"/>
  </r>
  <r>
    <x v="791"/>
    <x v="61"/>
    <n v="37.5"/>
    <n v="2"/>
    <n v="0"/>
    <n v="75"/>
    <x v="88"/>
  </r>
  <r>
    <x v="66"/>
    <x v="61"/>
    <n v="37.5"/>
    <n v="2"/>
    <n v="0"/>
    <n v="75"/>
    <x v="1"/>
  </r>
  <r>
    <x v="335"/>
    <x v="61"/>
    <n v="37.5"/>
    <n v="2"/>
    <n v="0"/>
    <n v="75"/>
    <x v="36"/>
  </r>
  <r>
    <x v="747"/>
    <x v="61"/>
    <n v="37.5"/>
    <n v="1"/>
    <n v="0.05"/>
    <n v="35.625"/>
    <x v="24"/>
  </r>
  <r>
    <x v="748"/>
    <x v="61"/>
    <n v="37.5"/>
    <n v="2"/>
    <n v="0.15"/>
    <n v="63.75"/>
    <x v="33"/>
  </r>
  <r>
    <x v="765"/>
    <x v="61"/>
    <n v="37.5"/>
    <n v="1"/>
    <n v="0"/>
    <n v="37.5"/>
    <x v="36"/>
  </r>
  <r>
    <x v="309"/>
    <x v="61"/>
    <n v="37.5"/>
    <n v="2"/>
    <n v="0.1"/>
    <n v="67.5"/>
    <x v="51"/>
  </r>
  <r>
    <x v="569"/>
    <x v="61"/>
    <n v="37.5"/>
    <n v="1"/>
    <n v="0.25"/>
    <n v="28.125"/>
    <x v="18"/>
  </r>
  <r>
    <x v="122"/>
    <x v="61"/>
    <n v="37.5"/>
    <n v="2"/>
    <n v="0"/>
    <n v="75"/>
    <x v="25"/>
  </r>
  <r>
    <x v="621"/>
    <x v="61"/>
    <n v="37.5"/>
    <n v="2"/>
    <n v="0.15"/>
    <n v="63.75"/>
    <x v="5"/>
  </r>
  <r>
    <x v="143"/>
    <x v="61"/>
    <n v="37.5"/>
    <n v="1"/>
    <n v="0.1"/>
    <n v="33.75"/>
    <x v="1"/>
  </r>
  <r>
    <x v="463"/>
    <x v="61"/>
    <n v="37.5"/>
    <n v="1"/>
    <n v="0.25"/>
    <n v="28.125"/>
    <x v="25"/>
  </r>
  <r>
    <x v="792"/>
    <x v="61"/>
    <n v="37.5"/>
    <n v="2"/>
    <n v="0"/>
    <n v="75"/>
    <x v="14"/>
  </r>
  <r>
    <x v="678"/>
    <x v="62"/>
    <n v="26.83"/>
    <n v="2"/>
    <n v="0"/>
    <n v="53.66"/>
    <x v="17"/>
  </r>
  <r>
    <x v="341"/>
    <x v="62"/>
    <n v="26.83"/>
    <n v="2"/>
    <n v="0"/>
    <n v="53.66"/>
    <x v="11"/>
  </r>
  <r>
    <x v="288"/>
    <x v="62"/>
    <n v="26.83"/>
    <n v="2"/>
    <n v="0.15"/>
    <n v="45.610999999999997"/>
    <x v="18"/>
  </r>
  <r>
    <x v="655"/>
    <x v="62"/>
    <n v="26.83"/>
    <n v="2"/>
    <n v="0.1"/>
    <n v="48.293999999999997"/>
    <x v="57"/>
  </r>
  <r>
    <x v="430"/>
    <x v="62"/>
    <n v="26.83"/>
    <n v="2"/>
    <n v="0"/>
    <n v="53.66"/>
    <x v="32"/>
  </r>
  <r>
    <x v="709"/>
    <x v="62"/>
    <n v="26.83"/>
    <n v="1"/>
    <n v="0.25"/>
    <n v="20.122499999999999"/>
    <x v="16"/>
  </r>
  <r>
    <x v="772"/>
    <x v="62"/>
    <n v="33.54"/>
    <n v="2"/>
    <n v="0"/>
    <n v="67.08"/>
    <x v="76"/>
  </r>
  <r>
    <x v="755"/>
    <x v="62"/>
    <n v="33.54"/>
    <n v="1"/>
    <n v="0.2"/>
    <n v="26.832000000000001"/>
    <x v="36"/>
  </r>
  <r>
    <x v="793"/>
    <x v="62"/>
    <n v="33.54"/>
    <n v="1"/>
    <n v="0"/>
    <n v="33.54"/>
    <x v="45"/>
  </r>
  <r>
    <x v="562"/>
    <x v="62"/>
    <n v="33.54"/>
    <n v="2"/>
    <n v="0"/>
    <n v="67.08"/>
    <x v="69"/>
  </r>
  <r>
    <x v="354"/>
    <x v="62"/>
    <n v="33.54"/>
    <n v="1"/>
    <n v="0"/>
    <n v="33.54"/>
    <x v="59"/>
  </r>
  <r>
    <x v="607"/>
    <x v="62"/>
    <n v="33.54"/>
    <n v="1"/>
    <n v="0"/>
    <n v="33.54"/>
    <x v="46"/>
  </r>
  <r>
    <x v="794"/>
    <x v="62"/>
    <n v="33.54"/>
    <n v="2"/>
    <n v="0"/>
    <n v="67.08"/>
    <x v="58"/>
  </r>
  <r>
    <x v="638"/>
    <x v="62"/>
    <n v="33.54"/>
    <n v="1"/>
    <n v="0"/>
    <n v="33.54"/>
    <x v="33"/>
  </r>
  <r>
    <x v="140"/>
    <x v="62"/>
    <n v="33.54"/>
    <n v="1"/>
    <n v="0"/>
    <n v="33.54"/>
    <x v="32"/>
  </r>
  <r>
    <x v="761"/>
    <x v="62"/>
    <n v="33.54"/>
    <n v="2"/>
    <n v="0"/>
    <n v="67.08"/>
    <x v="5"/>
  </r>
  <r>
    <x v="75"/>
    <x v="62"/>
    <n v="33.54"/>
    <n v="1"/>
    <n v="0"/>
    <n v="33.54"/>
    <x v="5"/>
  </r>
  <r>
    <x v="80"/>
    <x v="63"/>
    <n v="20.28"/>
    <n v="2"/>
    <n v="0"/>
    <n v="40.56"/>
    <x v="45"/>
  </r>
  <r>
    <x v="795"/>
    <x v="63"/>
    <n v="20.28"/>
    <n v="2"/>
    <n v="0"/>
    <n v="40.56"/>
    <x v="9"/>
  </r>
  <r>
    <x v="400"/>
    <x v="63"/>
    <n v="20.28"/>
    <n v="1"/>
    <n v="0.1"/>
    <n v="18.252000000000002"/>
    <x v="32"/>
  </r>
  <r>
    <x v="5"/>
    <x v="63"/>
    <n v="20.28"/>
    <n v="1"/>
    <n v="0"/>
    <n v="20.28"/>
    <x v="5"/>
  </r>
  <r>
    <x v="751"/>
    <x v="63"/>
    <n v="20.28"/>
    <n v="2"/>
    <n v="0"/>
    <n v="40.56"/>
    <x v="65"/>
  </r>
  <r>
    <x v="690"/>
    <x v="63"/>
    <n v="20.28"/>
    <n v="1"/>
    <n v="0.1"/>
    <n v="18.252000000000002"/>
    <x v="15"/>
  </r>
  <r>
    <x v="225"/>
    <x v="63"/>
    <n v="20.28"/>
    <n v="2"/>
    <n v="0"/>
    <n v="40.56"/>
    <x v="12"/>
  </r>
  <r>
    <x v="741"/>
    <x v="63"/>
    <n v="20.28"/>
    <n v="1"/>
    <n v="0.1"/>
    <n v="18.252000000000002"/>
    <x v="0"/>
  </r>
  <r>
    <x v="345"/>
    <x v="63"/>
    <n v="20.28"/>
    <n v="2"/>
    <n v="0"/>
    <n v="40.56"/>
    <x v="51"/>
  </r>
  <r>
    <x v="624"/>
    <x v="63"/>
    <n v="20.28"/>
    <n v="1"/>
    <n v="0"/>
    <n v="20.28"/>
    <x v="1"/>
  </r>
  <r>
    <x v="796"/>
    <x v="63"/>
    <n v="25.31"/>
    <n v="1"/>
    <n v="0"/>
    <n v="25.31"/>
    <x v="9"/>
  </r>
  <r>
    <x v="454"/>
    <x v="63"/>
    <n v="25.31"/>
    <n v="2"/>
    <n v="0.1"/>
    <n v="45.558"/>
    <x v="12"/>
  </r>
  <r>
    <x v="582"/>
    <x v="63"/>
    <n v="25.31"/>
    <n v="2"/>
    <n v="0"/>
    <n v="50.62"/>
    <x v="88"/>
  </r>
  <r>
    <x v="520"/>
    <x v="63"/>
    <n v="25.31"/>
    <n v="2"/>
    <n v="0"/>
    <n v="50.62"/>
    <x v="24"/>
  </r>
  <r>
    <x v="560"/>
    <x v="63"/>
    <n v="25.31"/>
    <n v="2"/>
    <n v="0.1"/>
    <n v="45.558"/>
    <x v="3"/>
  </r>
  <r>
    <x v="373"/>
    <x v="63"/>
    <n v="25.31"/>
    <n v="1"/>
    <n v="0"/>
    <n v="25.31"/>
    <x v="28"/>
  </r>
  <r>
    <x v="592"/>
    <x v="63"/>
    <n v="25.31"/>
    <n v="1"/>
    <n v="0"/>
    <n v="25.31"/>
    <x v="18"/>
  </r>
  <r>
    <x v="486"/>
    <x v="63"/>
    <n v="25.31"/>
    <n v="1"/>
    <n v="0.2"/>
    <n v="20.248000000000001"/>
    <x v="21"/>
  </r>
  <r>
    <x v="247"/>
    <x v="63"/>
    <n v="25.31"/>
    <n v="2"/>
    <n v="0"/>
    <n v="50.62"/>
    <x v="7"/>
  </r>
  <r>
    <x v="426"/>
    <x v="63"/>
    <n v="25.31"/>
    <n v="1"/>
    <n v="0"/>
    <n v="25.31"/>
    <x v="32"/>
  </r>
  <r>
    <x v="435"/>
    <x v="63"/>
    <n v="25.31"/>
    <n v="1"/>
    <n v="0"/>
    <n v="25.31"/>
    <x v="0"/>
  </r>
  <r>
    <x v="457"/>
    <x v="63"/>
    <n v="25.31"/>
    <n v="1"/>
    <n v="0.25"/>
    <n v="18.982499999999998"/>
    <x v="34"/>
  </r>
  <r>
    <x v="747"/>
    <x v="63"/>
    <n v="25.31"/>
    <n v="2"/>
    <n v="0.05"/>
    <n v="48.088999999999999"/>
    <x v="24"/>
  </r>
  <r>
    <x v="692"/>
    <x v="63"/>
    <n v="25.31"/>
    <n v="1"/>
    <n v="0"/>
    <n v="25.31"/>
    <x v="51"/>
  </r>
  <r>
    <x v="542"/>
    <x v="63"/>
    <n v="25.31"/>
    <n v="2"/>
    <n v="0"/>
    <n v="50.62"/>
    <x v="21"/>
  </r>
  <r>
    <x v="231"/>
    <x v="63"/>
    <n v="25.31"/>
    <n v="2"/>
    <n v="0"/>
    <n v="50.62"/>
    <x v="32"/>
  </r>
  <r>
    <x v="34"/>
    <x v="63"/>
    <n v="25.31"/>
    <n v="1"/>
    <n v="0"/>
    <n v="25.31"/>
    <x v="18"/>
  </r>
  <r>
    <x v="358"/>
    <x v="63"/>
    <n v="25.31"/>
    <n v="1"/>
    <n v="0.2"/>
    <n v="20.248000000000001"/>
    <x v="69"/>
  </r>
  <r>
    <x v="77"/>
    <x v="63"/>
    <n v="25.31"/>
    <n v="2"/>
    <n v="0"/>
    <n v="50.62"/>
    <x v="32"/>
  </r>
  <r>
    <x v="79"/>
    <x v="63"/>
    <n v="25.31"/>
    <n v="2"/>
    <n v="0.03"/>
    <n v="49.101399999999998"/>
    <x v="1"/>
  </r>
  <r>
    <x v="651"/>
    <x v="64"/>
    <n v="12.81"/>
    <n v="2"/>
    <n v="0.15"/>
    <n v="21.777000000000001"/>
    <x v="67"/>
  </r>
  <r>
    <x v="422"/>
    <x v="64"/>
    <n v="12.81"/>
    <n v="1"/>
    <n v="0"/>
    <n v="12.81"/>
    <x v="40"/>
  </r>
  <r>
    <x v="642"/>
    <x v="64"/>
    <n v="12.81"/>
    <n v="1"/>
    <n v="0.1"/>
    <n v="11.529"/>
    <x v="24"/>
  </r>
  <r>
    <x v="767"/>
    <x v="64"/>
    <n v="12.81"/>
    <n v="1"/>
    <n v="0"/>
    <n v="12.81"/>
    <x v="50"/>
  </r>
  <r>
    <x v="622"/>
    <x v="64"/>
    <n v="12.81"/>
    <n v="2"/>
    <n v="0.05"/>
    <n v="24.338999999999999"/>
    <x v="32"/>
  </r>
  <r>
    <x v="797"/>
    <x v="64"/>
    <n v="12.81"/>
    <n v="2"/>
    <n v="0"/>
    <n v="25.62"/>
    <x v="65"/>
  </r>
  <r>
    <x v="589"/>
    <x v="64"/>
    <n v="12.81"/>
    <n v="2"/>
    <n v="0"/>
    <n v="25.62"/>
    <x v="46"/>
  </r>
  <r>
    <x v="655"/>
    <x v="64"/>
    <n v="12.81"/>
    <n v="1"/>
    <n v="0.1"/>
    <n v="11.529"/>
    <x v="57"/>
  </r>
  <r>
    <x v="531"/>
    <x v="64"/>
    <n v="12.81"/>
    <n v="1"/>
    <n v="0"/>
    <n v="12.81"/>
    <x v="1"/>
  </r>
  <r>
    <x v="367"/>
    <x v="64"/>
    <n v="12.81"/>
    <n v="1"/>
    <n v="0"/>
    <n v="12.81"/>
    <x v="37"/>
  </r>
  <r>
    <x v="741"/>
    <x v="64"/>
    <n v="12.81"/>
    <n v="1"/>
    <n v="0.1"/>
    <n v="11.529"/>
    <x v="0"/>
  </r>
  <r>
    <x v="798"/>
    <x v="64"/>
    <n v="12.81"/>
    <n v="2"/>
    <n v="0.1"/>
    <n v="23.058"/>
    <x v="7"/>
  </r>
  <r>
    <x v="267"/>
    <x v="64"/>
    <n v="16.010000000000002"/>
    <n v="1"/>
    <n v="0"/>
    <n v="16.010000000000002"/>
    <x v="16"/>
  </r>
  <r>
    <x v="391"/>
    <x v="64"/>
    <n v="16.010000000000002"/>
    <n v="1"/>
    <n v="0"/>
    <n v="16.010000000000002"/>
    <x v="32"/>
  </r>
  <r>
    <x v="453"/>
    <x v="64"/>
    <n v="16.010000000000002"/>
    <n v="1"/>
    <n v="0.1"/>
    <n v="14.409000000000002"/>
    <x v="67"/>
  </r>
  <r>
    <x v="270"/>
    <x v="64"/>
    <n v="16.010000000000002"/>
    <n v="1"/>
    <n v="0.05"/>
    <n v="15.2095"/>
    <x v="39"/>
  </r>
  <r>
    <x v="455"/>
    <x v="64"/>
    <n v="16.010000000000002"/>
    <n v="2"/>
    <n v="0.2"/>
    <n v="25.616000000000003"/>
    <x v="69"/>
  </r>
  <r>
    <x v="685"/>
    <x v="64"/>
    <n v="16.010000000000002"/>
    <n v="1"/>
    <n v="0"/>
    <n v="16.010000000000002"/>
    <x v="19"/>
  </r>
  <r>
    <x v="172"/>
    <x v="64"/>
    <n v="16.010000000000002"/>
    <n v="2"/>
    <n v="0.15"/>
    <n v="27.217000000000002"/>
    <x v="50"/>
  </r>
  <r>
    <x v="521"/>
    <x v="64"/>
    <n v="16.010000000000002"/>
    <n v="2"/>
    <n v="0"/>
    <n v="32.020000000000003"/>
    <x v="31"/>
  </r>
  <r>
    <x v="297"/>
    <x v="64"/>
    <n v="16.010000000000002"/>
    <n v="2"/>
    <n v="0"/>
    <n v="32.020000000000003"/>
    <x v="79"/>
  </r>
  <r>
    <x v="210"/>
    <x v="64"/>
    <n v="16.010000000000002"/>
    <n v="2"/>
    <n v="0.05"/>
    <n v="30.419"/>
    <x v="32"/>
  </r>
  <r>
    <x v="301"/>
    <x v="64"/>
    <n v="16.010000000000002"/>
    <n v="2"/>
    <n v="0.05"/>
    <n v="30.419"/>
    <x v="51"/>
  </r>
  <r>
    <x v="799"/>
    <x v="64"/>
    <n v="16.010000000000002"/>
    <n v="1"/>
    <n v="0"/>
    <n v="16.010000000000002"/>
    <x v="16"/>
  </r>
  <r>
    <x v="800"/>
    <x v="64"/>
    <n v="16.010000000000002"/>
    <n v="2"/>
    <n v="0.1"/>
    <n v="28.818000000000005"/>
    <x v="0"/>
  </r>
  <r>
    <x v="62"/>
    <x v="64"/>
    <n v="16.010000000000002"/>
    <n v="2"/>
    <n v="0"/>
    <n v="32.020000000000003"/>
    <x v="40"/>
  </r>
  <r>
    <x v="305"/>
    <x v="64"/>
    <n v="16.010000000000002"/>
    <n v="2"/>
    <n v="0.15"/>
    <n v="27.217000000000002"/>
    <x v="80"/>
  </r>
  <r>
    <x v="747"/>
    <x v="64"/>
    <n v="16.010000000000002"/>
    <n v="1"/>
    <n v="0.05"/>
    <n v="15.2095"/>
    <x v="24"/>
  </r>
  <r>
    <x v="649"/>
    <x v="64"/>
    <n v="16.010000000000002"/>
    <n v="2"/>
    <n v="0"/>
    <n v="32.020000000000003"/>
    <x v="27"/>
  </r>
  <r>
    <x v="414"/>
    <x v="64"/>
    <n v="16.010000000000002"/>
    <n v="2"/>
    <n v="0.05"/>
    <n v="30.419"/>
    <x v="78"/>
  </r>
  <r>
    <x v="251"/>
    <x v="64"/>
    <n v="16.010000000000002"/>
    <n v="1"/>
    <n v="0"/>
    <n v="16.010000000000002"/>
    <x v="67"/>
  </r>
  <r>
    <x v="492"/>
    <x v="64"/>
    <n v="16.010000000000002"/>
    <n v="1"/>
    <n v="0"/>
    <n v="16.010000000000002"/>
    <x v="30"/>
  </r>
  <r>
    <x v="801"/>
    <x v="65"/>
    <n v="10.37"/>
    <n v="1"/>
    <n v="0"/>
    <n v="10.37"/>
    <x v="43"/>
  </r>
  <r>
    <x v="196"/>
    <x v="65"/>
    <n v="10.37"/>
    <n v="2"/>
    <n v="0"/>
    <n v="20.74"/>
    <x v="32"/>
  </r>
  <r>
    <x v="552"/>
    <x v="65"/>
    <n v="10.37"/>
    <n v="2"/>
    <n v="0.15"/>
    <n v="17.628999999999998"/>
    <x v="29"/>
  </r>
  <r>
    <x v="798"/>
    <x v="65"/>
    <n v="10.37"/>
    <n v="2"/>
    <n v="0.1"/>
    <n v="18.666"/>
    <x v="7"/>
  </r>
  <r>
    <x v="533"/>
    <x v="65"/>
    <n v="12.96"/>
    <n v="1"/>
    <n v="0"/>
    <n v="12.96"/>
    <x v="30"/>
  </r>
  <r>
    <x v="583"/>
    <x v="65"/>
    <n v="12.96"/>
    <n v="2"/>
    <n v="0"/>
    <n v="25.92"/>
    <x v="42"/>
  </r>
  <r>
    <x v="563"/>
    <x v="65"/>
    <n v="12.96"/>
    <n v="2"/>
    <n v="0"/>
    <n v="25.92"/>
    <x v="33"/>
  </r>
  <r>
    <x v="79"/>
    <x v="65"/>
    <n v="12.96"/>
    <n v="1"/>
    <n v="0"/>
    <n v="12.96"/>
    <x v="1"/>
  </r>
  <r>
    <x v="494"/>
    <x v="66"/>
    <n v="8.5399999999999991"/>
    <n v="2"/>
    <n v="0.25"/>
    <n v="12.809999999999999"/>
    <x v="9"/>
  </r>
  <r>
    <x v="684"/>
    <x v="66"/>
    <n v="10.67"/>
    <n v="1"/>
    <n v="0"/>
    <n v="10.67"/>
    <x v="4"/>
  </r>
  <r>
    <x v="505"/>
    <x v="66"/>
    <n v="10.67"/>
    <n v="2"/>
    <n v="0"/>
    <n v="21.34"/>
    <x v="2"/>
  </r>
  <r>
    <x v="432"/>
    <x v="66"/>
    <n v="10.67"/>
    <n v="1"/>
    <n v="0"/>
    <n v="10.67"/>
    <x v="34"/>
  </r>
  <r>
    <x v="179"/>
    <x v="66"/>
    <n v="10.67"/>
    <n v="2"/>
    <n v="0"/>
    <n v="21.34"/>
    <x v="26"/>
  </r>
  <r>
    <x v="605"/>
    <x v="66"/>
    <n v="10.67"/>
    <n v="2"/>
    <n v="0"/>
    <n v="21.34"/>
    <x v="38"/>
  </r>
  <r>
    <x v="27"/>
    <x v="66"/>
    <n v="10.67"/>
    <n v="2"/>
    <n v="0"/>
    <n v="21.34"/>
    <x v="24"/>
  </r>
  <r>
    <x v="673"/>
    <x v="66"/>
    <n v="10.67"/>
    <n v="1"/>
    <n v="0.2"/>
    <n v="8.5359999999999996"/>
    <x v="7"/>
  </r>
  <r>
    <x v="71"/>
    <x v="66"/>
    <n v="10.67"/>
    <n v="1"/>
    <n v="0.15"/>
    <n v="9.0694999999999997"/>
    <x v="43"/>
  </r>
  <r>
    <x v="587"/>
    <x v="66"/>
    <n v="10.67"/>
    <n v="1"/>
    <n v="0"/>
    <n v="10.67"/>
    <x v="87"/>
  </r>
  <r>
    <x v="734"/>
    <x v="67"/>
    <n v="7.62"/>
    <n v="2"/>
    <n v="0.1"/>
    <n v="13.716000000000001"/>
    <x v="61"/>
  </r>
  <r>
    <x v="801"/>
    <x v="67"/>
    <n v="7.62"/>
    <n v="1"/>
    <n v="0"/>
    <n v="7.62"/>
    <x v="43"/>
  </r>
  <r>
    <x v="642"/>
    <x v="67"/>
    <n v="7.62"/>
    <n v="2"/>
    <n v="0.1"/>
    <n v="13.716000000000001"/>
    <x v="24"/>
  </r>
  <r>
    <x v="786"/>
    <x v="67"/>
    <n v="7.62"/>
    <n v="2"/>
    <n v="0"/>
    <n v="15.24"/>
    <x v="2"/>
  </r>
  <r>
    <x v="767"/>
    <x v="67"/>
    <n v="7.62"/>
    <n v="2"/>
    <n v="0"/>
    <n v="15.24"/>
    <x v="50"/>
  </r>
  <r>
    <x v="718"/>
    <x v="67"/>
    <n v="7.62"/>
    <n v="2"/>
    <n v="0"/>
    <n v="15.24"/>
    <x v="40"/>
  </r>
  <r>
    <x v="795"/>
    <x v="67"/>
    <n v="7.62"/>
    <n v="2"/>
    <n v="0.05"/>
    <n v="14.478"/>
    <x v="9"/>
  </r>
  <r>
    <x v="126"/>
    <x v="67"/>
    <n v="7.62"/>
    <n v="2"/>
    <n v="0.2"/>
    <n v="12.192"/>
    <x v="58"/>
  </r>
  <r>
    <x v="802"/>
    <x v="67"/>
    <n v="7.62"/>
    <n v="2"/>
    <n v="0"/>
    <n v="15.24"/>
    <x v="46"/>
  </r>
  <r>
    <x v="623"/>
    <x v="67"/>
    <n v="7.62"/>
    <n v="1"/>
    <n v="0.25"/>
    <n v="5.7149999999999999"/>
    <x v="82"/>
  </r>
  <r>
    <x v="598"/>
    <x v="67"/>
    <n v="7.62"/>
    <n v="1"/>
    <n v="0.2"/>
    <n v="6.0960000000000001"/>
    <x v="12"/>
  </r>
  <r>
    <x v="803"/>
    <x v="67"/>
    <n v="7.62"/>
    <n v="1"/>
    <n v="0.25"/>
    <n v="5.7149999999999999"/>
    <x v="33"/>
  </r>
  <r>
    <x v="770"/>
    <x v="67"/>
    <n v="7.62"/>
    <n v="1"/>
    <n v="0"/>
    <n v="7.62"/>
    <x v="21"/>
  </r>
  <r>
    <x v="599"/>
    <x v="67"/>
    <n v="9.4499999999999993"/>
    <n v="2"/>
    <n v="0"/>
    <n v="18.899999999999999"/>
    <x v="87"/>
  </r>
  <r>
    <x v="743"/>
    <x v="67"/>
    <n v="9.4499999999999993"/>
    <n v="1"/>
    <n v="0"/>
    <n v="9.4499999999999993"/>
    <x v="64"/>
  </r>
  <r>
    <x v="82"/>
    <x v="67"/>
    <n v="9.4499999999999993"/>
    <n v="1"/>
    <n v="0"/>
    <n v="9.4499999999999993"/>
    <x v="0"/>
  </r>
  <r>
    <x v="117"/>
    <x v="67"/>
    <n v="9.4499999999999993"/>
    <n v="2"/>
    <n v="0"/>
    <n v="18.899999999999999"/>
    <x v="12"/>
  </r>
  <r>
    <x v="52"/>
    <x v="67"/>
    <n v="9.4499999999999993"/>
    <n v="2"/>
    <n v="0.2"/>
    <n v="15.12"/>
    <x v="37"/>
  </r>
  <r>
    <x v="804"/>
    <x v="67"/>
    <n v="9.4499999999999993"/>
    <n v="2"/>
    <n v="0"/>
    <n v="18.899999999999999"/>
    <x v="2"/>
  </r>
  <r>
    <x v="19"/>
    <x v="67"/>
    <n v="9.4499999999999993"/>
    <n v="1"/>
    <n v="0.2"/>
    <n v="7.56"/>
    <x v="18"/>
  </r>
  <r>
    <x v="57"/>
    <x v="67"/>
    <n v="9.4499999999999993"/>
    <n v="1"/>
    <n v="0"/>
    <n v="9.4499999999999993"/>
    <x v="18"/>
  </r>
  <r>
    <x v="353"/>
    <x v="67"/>
    <n v="9.4499999999999993"/>
    <n v="2"/>
    <n v="0.2"/>
    <n v="15.12"/>
    <x v="58"/>
  </r>
  <r>
    <x v="59"/>
    <x v="67"/>
    <n v="9.4499999999999993"/>
    <n v="1"/>
    <n v="0"/>
    <n v="9.4499999999999993"/>
    <x v="39"/>
  </r>
  <r>
    <x v="354"/>
    <x v="67"/>
    <n v="9.4499999999999993"/>
    <n v="2"/>
    <n v="0"/>
    <n v="18.899999999999999"/>
    <x v="59"/>
  </r>
  <r>
    <x v="61"/>
    <x v="67"/>
    <n v="9.4499999999999993"/>
    <n v="2"/>
    <n v="0"/>
    <n v="18.899999999999999"/>
    <x v="14"/>
  </r>
  <r>
    <x v="119"/>
    <x v="67"/>
    <n v="9.4499999999999993"/>
    <n v="1"/>
    <n v="0"/>
    <n v="9.4499999999999993"/>
    <x v="52"/>
  </r>
  <r>
    <x v="215"/>
    <x v="67"/>
    <n v="9.4499999999999993"/>
    <n v="1"/>
    <n v="0"/>
    <n v="9.4499999999999993"/>
    <x v="11"/>
  </r>
  <r>
    <x v="25"/>
    <x v="67"/>
    <n v="9.4499999999999993"/>
    <n v="1"/>
    <n v="0"/>
    <n v="9.4499999999999993"/>
    <x v="22"/>
  </r>
  <r>
    <x v="70"/>
    <x v="67"/>
    <n v="9.4499999999999993"/>
    <n v="2"/>
    <n v="0"/>
    <n v="18.899999999999999"/>
    <x v="24"/>
  </r>
  <r>
    <x v="251"/>
    <x v="67"/>
    <n v="9.4499999999999993"/>
    <n v="1"/>
    <n v="0"/>
    <n v="9.4499999999999993"/>
    <x v="67"/>
  </r>
  <r>
    <x v="569"/>
    <x v="67"/>
    <n v="9.4499999999999993"/>
    <n v="2"/>
    <n v="0.25"/>
    <n v="14.174999999999999"/>
    <x v="18"/>
  </r>
  <r>
    <x v="437"/>
    <x v="67"/>
    <n v="9.4499999999999993"/>
    <n v="2"/>
    <n v="0"/>
    <n v="18.899999999999999"/>
    <x v="84"/>
  </r>
  <r>
    <x v="805"/>
    <x v="67"/>
    <n v="9.4499999999999993"/>
    <n v="1"/>
    <n v="0"/>
    <n v="9.4499999999999993"/>
    <x v="25"/>
  </r>
  <r>
    <x v="340"/>
    <x v="67"/>
    <n v="9.4499999999999993"/>
    <n v="2"/>
    <n v="0"/>
    <n v="18.899999999999999"/>
    <x v="18"/>
  </r>
  <r>
    <x v="191"/>
    <x v="68"/>
    <n v="21.95"/>
    <n v="2"/>
    <n v="0"/>
    <n v="43.9"/>
    <x v="63"/>
  </r>
  <r>
    <x v="806"/>
    <x v="68"/>
    <n v="21.95"/>
    <n v="1"/>
    <n v="0"/>
    <n v="21.95"/>
    <x v="47"/>
  </r>
  <r>
    <x v="669"/>
    <x v="68"/>
    <n v="21.95"/>
    <n v="2"/>
    <n v="0"/>
    <n v="43.9"/>
    <x v="13"/>
  </r>
  <r>
    <x v="708"/>
    <x v="68"/>
    <n v="21.95"/>
    <n v="2"/>
    <n v="0.1"/>
    <n v="39.51"/>
    <x v="7"/>
  </r>
  <r>
    <x v="546"/>
    <x v="68"/>
    <n v="21.95"/>
    <n v="1"/>
    <n v="0"/>
    <n v="21.95"/>
    <x v="3"/>
  </r>
  <r>
    <x v="807"/>
    <x v="68"/>
    <n v="21.95"/>
    <n v="1"/>
    <n v="0"/>
    <n v="21.95"/>
    <x v="30"/>
  </r>
  <r>
    <x v="808"/>
    <x v="68"/>
    <n v="21.95"/>
    <n v="2"/>
    <n v="0"/>
    <n v="43.9"/>
    <x v="69"/>
  </r>
  <r>
    <x v="688"/>
    <x v="68"/>
    <n v="21.95"/>
    <n v="2"/>
    <n v="0"/>
    <n v="43.9"/>
    <x v="21"/>
  </r>
  <r>
    <x v="194"/>
    <x v="68"/>
    <n v="21.95"/>
    <n v="2"/>
    <n v="0"/>
    <n v="43.9"/>
    <x v="39"/>
  </r>
  <r>
    <x v="780"/>
    <x v="68"/>
    <n v="21.95"/>
    <n v="1"/>
    <n v="0.05"/>
    <n v="20.852499999999999"/>
    <x v="31"/>
  </r>
  <r>
    <x v="798"/>
    <x v="68"/>
    <n v="21.95"/>
    <n v="2"/>
    <n v="0.1"/>
    <n v="39.51"/>
    <x v="7"/>
  </r>
  <r>
    <x v="743"/>
    <x v="68"/>
    <n v="27.44"/>
    <n v="2"/>
    <n v="0"/>
    <n v="54.88"/>
    <x v="64"/>
  </r>
  <r>
    <x v="809"/>
    <x v="68"/>
    <n v="27.44"/>
    <n v="2"/>
    <n v="0"/>
    <n v="54.88"/>
    <x v="21"/>
  </r>
  <r>
    <x v="519"/>
    <x v="68"/>
    <n v="27.44"/>
    <n v="2"/>
    <n v="0.15"/>
    <n v="46.648000000000003"/>
    <x v="10"/>
  </r>
  <r>
    <x v="392"/>
    <x v="68"/>
    <n v="27.44"/>
    <n v="1"/>
    <n v="0.2"/>
    <n v="21.952000000000002"/>
    <x v="9"/>
  </r>
  <r>
    <x v="602"/>
    <x v="68"/>
    <n v="27.44"/>
    <n v="2"/>
    <n v="0.25"/>
    <n v="41.160000000000004"/>
    <x v="32"/>
  </r>
  <r>
    <x v="810"/>
    <x v="68"/>
    <n v="27.44"/>
    <n v="1"/>
    <n v="0.25"/>
    <n v="20.580000000000002"/>
    <x v="3"/>
  </r>
  <r>
    <x v="811"/>
    <x v="68"/>
    <n v="27.44"/>
    <n v="1"/>
    <n v="0.2"/>
    <n v="21.952000000000002"/>
    <x v="32"/>
  </r>
  <r>
    <x v="160"/>
    <x v="68"/>
    <n v="27.44"/>
    <n v="1"/>
    <n v="0.15"/>
    <n v="23.324000000000002"/>
    <x v="36"/>
  </r>
  <r>
    <x v="410"/>
    <x v="68"/>
    <n v="27.44"/>
    <n v="1"/>
    <n v="0.05"/>
    <n v="26.068000000000001"/>
    <x v="34"/>
  </r>
  <r>
    <x v="244"/>
    <x v="68"/>
    <n v="27.44"/>
    <n v="1"/>
    <n v="0"/>
    <n v="27.44"/>
    <x v="5"/>
  </r>
  <r>
    <x v="562"/>
    <x v="68"/>
    <n v="27.44"/>
    <n v="1"/>
    <n v="0"/>
    <n v="27.44"/>
    <x v="69"/>
  </r>
  <r>
    <x v="21"/>
    <x v="68"/>
    <n v="27.44"/>
    <n v="2"/>
    <n v="0"/>
    <n v="54.88"/>
    <x v="20"/>
  </r>
  <r>
    <x v="699"/>
    <x v="68"/>
    <n v="27.44"/>
    <n v="1"/>
    <n v="0.25"/>
    <n v="20.580000000000002"/>
    <x v="51"/>
  </r>
  <r>
    <x v="353"/>
    <x v="68"/>
    <n v="27.44"/>
    <n v="1"/>
    <n v="0.2"/>
    <n v="21.952000000000002"/>
    <x v="58"/>
  </r>
  <r>
    <x v="486"/>
    <x v="68"/>
    <n v="27.44"/>
    <n v="1"/>
    <n v="0.2"/>
    <n v="21.952000000000002"/>
    <x v="21"/>
  </r>
  <r>
    <x v="249"/>
    <x v="68"/>
    <n v="27.44"/>
    <n v="2"/>
    <n v="0.05"/>
    <n v="52.136000000000003"/>
    <x v="18"/>
  </r>
  <r>
    <x v="139"/>
    <x v="68"/>
    <n v="27.44"/>
    <n v="2"/>
    <n v="0"/>
    <n v="54.88"/>
    <x v="0"/>
  </r>
  <r>
    <x v="356"/>
    <x v="68"/>
    <n v="27.44"/>
    <n v="2"/>
    <n v="0"/>
    <n v="54.88"/>
    <x v="73"/>
  </r>
  <r>
    <x v="385"/>
    <x v="68"/>
    <n v="27.44"/>
    <n v="1"/>
    <n v="0"/>
    <n v="27.44"/>
    <x v="67"/>
  </r>
  <r>
    <x v="732"/>
    <x v="68"/>
    <n v="27.44"/>
    <n v="1"/>
    <n v="0.1"/>
    <n v="24.696000000000002"/>
    <x v="31"/>
  </r>
  <r>
    <x v="652"/>
    <x v="69"/>
    <n v="9.15"/>
    <n v="1"/>
    <n v="0.25"/>
    <n v="6.8625000000000007"/>
    <x v="39"/>
  </r>
  <r>
    <x v="315"/>
    <x v="69"/>
    <n v="9.15"/>
    <n v="1"/>
    <n v="0"/>
    <n v="9.15"/>
    <x v="15"/>
  </r>
  <r>
    <x v="360"/>
    <x v="69"/>
    <n v="9.15"/>
    <n v="1"/>
    <n v="0"/>
    <n v="9.15"/>
    <x v="37"/>
  </r>
  <r>
    <x v="806"/>
    <x v="69"/>
    <n v="9.15"/>
    <n v="2"/>
    <n v="0"/>
    <n v="18.3"/>
    <x v="47"/>
  </r>
  <r>
    <x v="588"/>
    <x v="69"/>
    <n v="9.15"/>
    <n v="1"/>
    <n v="0"/>
    <n v="9.15"/>
    <x v="41"/>
  </r>
  <r>
    <x v="530"/>
    <x v="69"/>
    <n v="9.15"/>
    <n v="1"/>
    <n v="0"/>
    <n v="9.15"/>
    <x v="16"/>
  </r>
  <r>
    <x v="164"/>
    <x v="69"/>
    <n v="9.15"/>
    <n v="1"/>
    <n v="0"/>
    <n v="9.15"/>
    <x v="25"/>
  </r>
  <r>
    <x v="157"/>
    <x v="69"/>
    <n v="9.15"/>
    <n v="2"/>
    <n v="0.1"/>
    <n v="16.470000000000002"/>
    <x v="23"/>
  </r>
  <r>
    <x v="701"/>
    <x v="69"/>
    <n v="9.15"/>
    <n v="1"/>
    <n v="0.1"/>
    <n v="8.2350000000000012"/>
    <x v="38"/>
  </r>
  <r>
    <x v="742"/>
    <x v="69"/>
    <n v="9.15"/>
    <n v="2"/>
    <n v="0"/>
    <n v="18.3"/>
    <x v="21"/>
  </r>
  <r>
    <x v="50"/>
    <x v="69"/>
    <n v="9.15"/>
    <n v="2"/>
    <n v="0.1"/>
    <n v="16.470000000000002"/>
    <x v="19"/>
  </r>
  <r>
    <x v="469"/>
    <x v="69"/>
    <n v="11.43"/>
    <n v="2"/>
    <n v="0.1"/>
    <n v="20.574000000000002"/>
    <x v="48"/>
  </r>
  <r>
    <x v="719"/>
    <x v="69"/>
    <n v="11.43"/>
    <n v="2"/>
    <n v="0"/>
    <n v="22.86"/>
    <x v="20"/>
  </r>
  <r>
    <x v="812"/>
    <x v="69"/>
    <n v="11.43"/>
    <n v="2"/>
    <n v="0"/>
    <n v="22.86"/>
    <x v="45"/>
  </r>
  <r>
    <x v="625"/>
    <x v="69"/>
    <n v="11.43"/>
    <n v="2"/>
    <n v="0.05"/>
    <n v="21.716999999999999"/>
    <x v="28"/>
  </r>
  <r>
    <x v="370"/>
    <x v="69"/>
    <n v="11.43"/>
    <n v="1"/>
    <n v="0"/>
    <n v="11.43"/>
    <x v="41"/>
  </r>
  <r>
    <x v="810"/>
    <x v="69"/>
    <n v="11.43"/>
    <n v="2"/>
    <n v="0.25"/>
    <n v="17.145"/>
    <x v="3"/>
  </r>
  <r>
    <x v="559"/>
    <x v="69"/>
    <n v="11.43"/>
    <n v="1"/>
    <n v="0.05"/>
    <n v="10.858499999999999"/>
    <x v="6"/>
  </r>
  <r>
    <x v="132"/>
    <x v="69"/>
    <n v="11.43"/>
    <n v="2"/>
    <n v="0"/>
    <n v="22.86"/>
    <x v="0"/>
  </r>
  <r>
    <x v="374"/>
    <x v="69"/>
    <n v="11.43"/>
    <n v="1"/>
    <n v="0.25"/>
    <n v="8.5724999999999998"/>
    <x v="19"/>
  </r>
  <r>
    <x v="210"/>
    <x v="69"/>
    <n v="11.43"/>
    <n v="2"/>
    <n v="0.05"/>
    <n v="21.716999999999999"/>
    <x v="32"/>
  </r>
  <r>
    <x v="746"/>
    <x v="69"/>
    <n v="11.43"/>
    <n v="1"/>
    <n v="0.15"/>
    <n v="9.7154999999999987"/>
    <x v="38"/>
  </r>
  <r>
    <x v="485"/>
    <x v="69"/>
    <n v="11.43"/>
    <n v="1"/>
    <n v="0"/>
    <n v="11.43"/>
    <x v="31"/>
  </r>
  <r>
    <x v="813"/>
    <x v="69"/>
    <n v="11.43"/>
    <n v="1"/>
    <n v="0"/>
    <n v="11.43"/>
    <x v="63"/>
  </r>
  <r>
    <x v="246"/>
    <x v="69"/>
    <n v="11.43"/>
    <n v="2"/>
    <n v="0"/>
    <n v="22.86"/>
    <x v="75"/>
  </r>
  <r>
    <x v="791"/>
    <x v="69"/>
    <n v="11.43"/>
    <n v="2"/>
    <n v="0"/>
    <n v="22.86"/>
    <x v="88"/>
  </r>
  <r>
    <x v="664"/>
    <x v="69"/>
    <n v="11.43"/>
    <n v="2"/>
    <n v="0"/>
    <n v="22.86"/>
    <x v="33"/>
  </r>
  <r>
    <x v="215"/>
    <x v="69"/>
    <n v="11.43"/>
    <n v="2"/>
    <n v="0"/>
    <n v="22.86"/>
    <x v="11"/>
  </r>
  <r>
    <x v="105"/>
    <x v="69"/>
    <n v="11.43"/>
    <n v="1"/>
    <n v="0"/>
    <n v="11.43"/>
    <x v="29"/>
  </r>
  <r>
    <x v="473"/>
    <x v="69"/>
    <n v="11.43"/>
    <n v="1"/>
    <n v="0.15"/>
    <n v="9.7154999999999987"/>
    <x v="40"/>
  </r>
  <r>
    <x v="135"/>
    <x v="69"/>
    <n v="11.43"/>
    <n v="2"/>
    <n v="0"/>
    <n v="22.86"/>
    <x v="60"/>
  </r>
  <r>
    <x v="436"/>
    <x v="69"/>
    <n v="11.43"/>
    <n v="2"/>
    <n v="0.2"/>
    <n v="18.288"/>
    <x v="33"/>
  </r>
  <r>
    <x v="69"/>
    <x v="69"/>
    <n v="11.43"/>
    <n v="1"/>
    <n v="0"/>
    <n v="11.43"/>
    <x v="29"/>
  </r>
  <r>
    <x v="814"/>
    <x v="69"/>
    <n v="11.43"/>
    <n v="2"/>
    <n v="0.25"/>
    <n v="17.145"/>
    <x v="23"/>
  </r>
  <r>
    <x v="72"/>
    <x v="69"/>
    <n v="11.43"/>
    <n v="1"/>
    <n v="0.2"/>
    <n v="9.1440000000000001"/>
    <x v="0"/>
  </r>
  <r>
    <x v="89"/>
    <x v="69"/>
    <n v="11.43"/>
    <n v="1"/>
    <n v="0"/>
    <n v="11.43"/>
    <x v="32"/>
  </r>
  <r>
    <x v="815"/>
    <x v="69"/>
    <n v="11.43"/>
    <n v="2"/>
    <n v="0"/>
    <n v="22.86"/>
    <x v="24"/>
  </r>
  <r>
    <x v="816"/>
    <x v="69"/>
    <n v="11.43"/>
    <n v="2"/>
    <n v="0"/>
    <n v="22.86"/>
    <x v="20"/>
  </r>
  <r>
    <x v="733"/>
    <x v="69"/>
    <n v="11.43"/>
    <n v="2"/>
    <n v="0.2"/>
    <n v="18.288"/>
    <x v="61"/>
  </r>
  <r>
    <x v="817"/>
    <x v="70"/>
    <n v="13.11"/>
    <n v="1"/>
    <n v="0"/>
    <n v="13.11"/>
    <x v="68"/>
  </r>
  <r>
    <x v="705"/>
    <x v="70"/>
    <n v="13.11"/>
    <n v="2"/>
    <n v="0"/>
    <n v="26.22"/>
    <x v="11"/>
  </r>
  <r>
    <x v="90"/>
    <x v="70"/>
    <n v="13.11"/>
    <n v="2"/>
    <n v="0"/>
    <n v="26.22"/>
    <x v="16"/>
  </r>
  <r>
    <x v="818"/>
    <x v="70"/>
    <n v="13.11"/>
    <n v="1"/>
    <n v="0"/>
    <n v="13.11"/>
    <x v="10"/>
  </r>
  <r>
    <x v="261"/>
    <x v="70"/>
    <n v="13.11"/>
    <n v="1"/>
    <n v="0.1"/>
    <n v="11.798999999999999"/>
    <x v="10"/>
  </r>
  <r>
    <x v="807"/>
    <x v="70"/>
    <n v="13.11"/>
    <n v="2"/>
    <n v="0"/>
    <n v="26.22"/>
    <x v="30"/>
  </r>
  <r>
    <x v="763"/>
    <x v="70"/>
    <n v="13.11"/>
    <n v="2"/>
    <n v="0.2"/>
    <n v="20.975999999999999"/>
    <x v="16"/>
  </r>
  <r>
    <x v="819"/>
    <x v="70"/>
    <n v="13.11"/>
    <n v="2"/>
    <n v="0"/>
    <n v="26.22"/>
    <x v="33"/>
  </r>
  <r>
    <x v="445"/>
    <x v="70"/>
    <n v="13.11"/>
    <n v="2"/>
    <n v="0"/>
    <n v="26.22"/>
    <x v="62"/>
  </r>
  <r>
    <x v="429"/>
    <x v="70"/>
    <n v="13.11"/>
    <n v="2"/>
    <n v="0"/>
    <n v="26.22"/>
    <x v="34"/>
  </r>
  <r>
    <x v="802"/>
    <x v="70"/>
    <n v="13.11"/>
    <n v="1"/>
    <n v="0"/>
    <n v="13.11"/>
    <x v="46"/>
  </r>
  <r>
    <x v="531"/>
    <x v="70"/>
    <n v="13.11"/>
    <n v="2"/>
    <n v="0"/>
    <n v="26.22"/>
    <x v="1"/>
  </r>
  <r>
    <x v="194"/>
    <x v="70"/>
    <n v="13.11"/>
    <n v="2"/>
    <n v="0"/>
    <n v="26.22"/>
    <x v="39"/>
  </r>
  <r>
    <x v="367"/>
    <x v="70"/>
    <n v="13.11"/>
    <n v="2"/>
    <n v="0"/>
    <n v="26.22"/>
    <x v="37"/>
  </r>
  <r>
    <x v="633"/>
    <x v="70"/>
    <n v="13.11"/>
    <n v="1"/>
    <n v="0"/>
    <n v="13.11"/>
    <x v="10"/>
  </r>
  <r>
    <x v="480"/>
    <x v="70"/>
    <n v="13.11"/>
    <n v="2"/>
    <n v="0"/>
    <n v="26.22"/>
    <x v="29"/>
  </r>
  <r>
    <x v="580"/>
    <x v="70"/>
    <n v="13.11"/>
    <n v="2"/>
    <n v="0"/>
    <n v="26.22"/>
    <x v="41"/>
  </r>
  <r>
    <x v="453"/>
    <x v="70"/>
    <n v="16.46"/>
    <n v="2"/>
    <n v="0.1"/>
    <n v="29.628000000000004"/>
    <x v="67"/>
  </r>
  <r>
    <x v="496"/>
    <x v="70"/>
    <n v="16.46"/>
    <n v="2"/>
    <n v="0"/>
    <n v="32.92"/>
    <x v="1"/>
  </r>
  <r>
    <x v="295"/>
    <x v="70"/>
    <n v="16.46"/>
    <n v="2"/>
    <n v="0.05"/>
    <n v="31.274000000000001"/>
    <x v="12"/>
  </r>
  <r>
    <x v="625"/>
    <x v="70"/>
    <n v="16.46"/>
    <n v="2"/>
    <n v="0.05"/>
    <n v="31.274000000000001"/>
    <x v="28"/>
  </r>
  <r>
    <x v="370"/>
    <x v="70"/>
    <n v="16.46"/>
    <n v="2"/>
    <n v="0"/>
    <n v="32.92"/>
    <x v="41"/>
  </r>
  <r>
    <x v="728"/>
    <x v="70"/>
    <n v="16.46"/>
    <n v="1"/>
    <n v="0"/>
    <n v="16.46"/>
    <x v="17"/>
  </r>
  <r>
    <x v="16"/>
    <x v="70"/>
    <n v="16.46"/>
    <n v="1"/>
    <n v="0.25"/>
    <n v="12.345000000000001"/>
    <x v="16"/>
  </r>
  <r>
    <x v="811"/>
    <x v="70"/>
    <n v="16.46"/>
    <n v="2"/>
    <n v="0.2"/>
    <n v="26.336000000000002"/>
    <x v="32"/>
  </r>
  <r>
    <x v="626"/>
    <x v="70"/>
    <n v="16.46"/>
    <n v="2"/>
    <n v="0"/>
    <n v="32.92"/>
    <x v="17"/>
  </r>
  <r>
    <x v="19"/>
    <x v="70"/>
    <n v="16.46"/>
    <n v="2"/>
    <n v="0.2"/>
    <n v="26.336000000000002"/>
    <x v="18"/>
  </r>
  <r>
    <x v="775"/>
    <x v="70"/>
    <n v="16.46"/>
    <n v="1"/>
    <n v="0.15"/>
    <n v="13.991"/>
    <x v="16"/>
  </r>
  <r>
    <x v="177"/>
    <x v="70"/>
    <n v="16.46"/>
    <n v="1"/>
    <n v="0"/>
    <n v="16.46"/>
    <x v="51"/>
  </r>
  <r>
    <x v="603"/>
    <x v="70"/>
    <n v="16.46"/>
    <n v="2"/>
    <n v="0"/>
    <n v="32.92"/>
    <x v="57"/>
  </r>
  <r>
    <x v="425"/>
    <x v="70"/>
    <n v="16.46"/>
    <n v="2"/>
    <n v="0"/>
    <n v="32.92"/>
    <x v="38"/>
  </r>
  <r>
    <x v="820"/>
    <x v="70"/>
    <n v="16.46"/>
    <n v="2"/>
    <n v="0"/>
    <n v="32.92"/>
    <x v="32"/>
  </r>
  <r>
    <x v="23"/>
    <x v="70"/>
    <n v="16.46"/>
    <n v="2"/>
    <n v="0.2"/>
    <n v="26.336000000000002"/>
    <x v="18"/>
  </r>
  <r>
    <x v="665"/>
    <x v="70"/>
    <n v="16.46"/>
    <n v="1"/>
    <n v="0"/>
    <n v="16.46"/>
    <x v="21"/>
  </r>
  <r>
    <x v="821"/>
    <x v="70"/>
    <n v="16.46"/>
    <n v="1"/>
    <n v="0"/>
    <n v="16.46"/>
    <x v="6"/>
  </r>
  <r>
    <x v="253"/>
    <x v="70"/>
    <n v="16.46"/>
    <n v="1"/>
    <n v="0.25"/>
    <n v="12.345000000000001"/>
    <x v="0"/>
  </r>
  <r>
    <x v="512"/>
    <x v="70"/>
    <n v="16.46"/>
    <n v="1"/>
    <n v="0"/>
    <n v="16.46"/>
    <x v="32"/>
  </r>
  <r>
    <x v="766"/>
    <x v="70"/>
    <n v="16.46"/>
    <n v="1"/>
    <n v="0"/>
    <n v="16.46"/>
    <x v="56"/>
  </r>
  <r>
    <x v="384"/>
    <x v="70"/>
    <n v="16.46"/>
    <n v="2"/>
    <n v="0.05"/>
    <n v="31.274000000000001"/>
    <x v="34"/>
  </r>
  <r>
    <x v="492"/>
    <x v="70"/>
    <n v="16.46"/>
    <n v="2"/>
    <n v="0"/>
    <n v="32.92"/>
    <x v="30"/>
  </r>
  <r>
    <x v="34"/>
    <x v="70"/>
    <n v="16.46"/>
    <n v="2"/>
    <n v="0"/>
    <n v="32.92"/>
    <x v="18"/>
  </r>
  <r>
    <x v="650"/>
    <x v="70"/>
    <n v="16.46"/>
    <n v="1"/>
    <n v="0"/>
    <n v="16.46"/>
    <x v="29"/>
  </r>
  <r>
    <x v="190"/>
    <x v="71"/>
    <n v="26.53"/>
    <n v="2"/>
    <n v="0"/>
    <n v="53.06"/>
    <x v="68"/>
  </r>
  <r>
    <x v="515"/>
    <x v="71"/>
    <n v="21.19"/>
    <n v="2"/>
    <n v="0"/>
    <n v="42.38"/>
    <x v="66"/>
  </r>
  <r>
    <x v="576"/>
    <x v="71"/>
    <n v="21.19"/>
    <n v="1"/>
    <n v="0.05"/>
    <n v="20.130500000000001"/>
    <x v="36"/>
  </r>
  <r>
    <x v="387"/>
    <x v="71"/>
    <n v="21.19"/>
    <n v="1"/>
    <n v="0"/>
    <n v="21.19"/>
    <x v="1"/>
  </r>
  <r>
    <x v="817"/>
    <x v="71"/>
    <n v="21.19"/>
    <n v="2"/>
    <n v="0"/>
    <n v="42.38"/>
    <x v="68"/>
  </r>
  <r>
    <x v="279"/>
    <x v="71"/>
    <n v="21.19"/>
    <n v="2"/>
    <n v="0"/>
    <n v="42.38"/>
    <x v="63"/>
  </r>
  <r>
    <x v="630"/>
    <x v="71"/>
    <n v="21.19"/>
    <n v="1"/>
    <n v="0"/>
    <n v="21.19"/>
    <x v="15"/>
  </r>
  <r>
    <x v="116"/>
    <x v="71"/>
    <n v="21.19"/>
    <n v="1"/>
    <n v="0"/>
    <n v="21.19"/>
    <x v="48"/>
  </r>
  <r>
    <x v="475"/>
    <x v="71"/>
    <n v="21.19"/>
    <n v="1"/>
    <n v="0.15"/>
    <n v="18.011500000000002"/>
    <x v="63"/>
  </r>
  <r>
    <x v="428"/>
    <x v="71"/>
    <n v="21.19"/>
    <n v="1"/>
    <n v="0"/>
    <n v="21.19"/>
    <x v="34"/>
  </r>
  <r>
    <x v="389"/>
    <x v="71"/>
    <n v="21.19"/>
    <n v="1"/>
    <n v="0.25"/>
    <n v="15.892500000000002"/>
    <x v="6"/>
  </r>
  <r>
    <x v="550"/>
    <x v="71"/>
    <n v="21.19"/>
    <n v="1"/>
    <n v="0.1"/>
    <n v="19.071000000000002"/>
    <x v="32"/>
  </r>
  <r>
    <x v="429"/>
    <x v="71"/>
    <n v="21.19"/>
    <n v="1"/>
    <n v="0"/>
    <n v="21.19"/>
    <x v="34"/>
  </r>
  <r>
    <x v="47"/>
    <x v="71"/>
    <n v="21.19"/>
    <n v="2"/>
    <n v="0"/>
    <n v="42.38"/>
    <x v="35"/>
  </r>
  <r>
    <x v="127"/>
    <x v="71"/>
    <n v="21.19"/>
    <n v="1"/>
    <n v="0"/>
    <n v="21.19"/>
    <x v="40"/>
  </r>
  <r>
    <x v="754"/>
    <x v="71"/>
    <n v="21.19"/>
    <n v="1"/>
    <n v="0"/>
    <n v="21.19"/>
    <x v="9"/>
  </r>
  <r>
    <x v="201"/>
    <x v="71"/>
    <n v="26.53"/>
    <n v="2"/>
    <n v="0"/>
    <n v="53.06"/>
    <x v="28"/>
  </r>
  <r>
    <x v="98"/>
    <x v="71"/>
    <n v="26.53"/>
    <n v="1"/>
    <n v="0"/>
    <n v="26.53"/>
    <x v="33"/>
  </r>
  <r>
    <x v="554"/>
    <x v="71"/>
    <n v="26.53"/>
    <n v="1"/>
    <n v="0"/>
    <n v="26.53"/>
    <x v="31"/>
  </r>
  <r>
    <x v="812"/>
    <x v="71"/>
    <n v="26.53"/>
    <n v="1"/>
    <n v="0"/>
    <n v="26.53"/>
    <x v="45"/>
  </r>
  <r>
    <x v="822"/>
    <x v="71"/>
    <n v="26.53"/>
    <n v="1"/>
    <n v="0"/>
    <n v="26.53"/>
    <x v="82"/>
  </r>
  <r>
    <x v="772"/>
    <x v="71"/>
    <n v="26.53"/>
    <n v="1"/>
    <n v="0"/>
    <n v="26.53"/>
    <x v="76"/>
  </r>
  <r>
    <x v="130"/>
    <x v="71"/>
    <n v="26.53"/>
    <n v="2"/>
    <n v="0"/>
    <n v="53.06"/>
    <x v="18"/>
  </r>
  <r>
    <x v="685"/>
    <x v="71"/>
    <n v="26.53"/>
    <n v="2"/>
    <n v="0"/>
    <n v="53.06"/>
    <x v="19"/>
  </r>
  <r>
    <x v="508"/>
    <x v="71"/>
    <n v="26.53"/>
    <n v="2"/>
    <n v="0"/>
    <n v="53.06"/>
    <x v="64"/>
  </r>
  <r>
    <x v="85"/>
    <x v="71"/>
    <n v="26.53"/>
    <n v="1"/>
    <n v="0"/>
    <n v="26.53"/>
    <x v="25"/>
  </r>
  <r>
    <x v="352"/>
    <x v="71"/>
    <n v="26.53"/>
    <n v="2"/>
    <n v="0"/>
    <n v="53.06"/>
    <x v="0"/>
  </r>
  <r>
    <x v="616"/>
    <x v="71"/>
    <n v="26.53"/>
    <n v="1"/>
    <n v="0.15"/>
    <n v="22.5505"/>
    <x v="43"/>
  </r>
  <r>
    <x v="790"/>
    <x v="71"/>
    <n v="26.53"/>
    <n v="2"/>
    <n v="0"/>
    <n v="53.06"/>
    <x v="41"/>
  </r>
  <r>
    <x v="567"/>
    <x v="71"/>
    <n v="26.53"/>
    <n v="1"/>
    <n v="0.1"/>
    <n v="23.877000000000002"/>
    <x v="61"/>
  </r>
  <r>
    <x v="764"/>
    <x v="71"/>
    <n v="26.53"/>
    <n v="2"/>
    <n v="0.1"/>
    <n v="47.754000000000005"/>
    <x v="52"/>
  </r>
  <r>
    <x v="219"/>
    <x v="71"/>
    <n v="26.53"/>
    <n v="2"/>
    <n v="0"/>
    <n v="53.06"/>
    <x v="47"/>
  </r>
  <r>
    <x v="309"/>
    <x v="71"/>
    <n v="26.53"/>
    <n v="2"/>
    <n v="0"/>
    <n v="53.06"/>
    <x v="51"/>
  </r>
  <r>
    <x v="569"/>
    <x v="71"/>
    <n v="26.53"/>
    <n v="2"/>
    <n v="0"/>
    <n v="53.06"/>
    <x v="18"/>
  </r>
  <r>
    <x v="115"/>
    <x v="71"/>
    <n v="26.53"/>
    <n v="2"/>
    <n v="0"/>
    <n v="53.06"/>
    <x v="55"/>
  </r>
  <r>
    <x v="142"/>
    <x v="71"/>
    <n v="26.53"/>
    <n v="1"/>
    <n v="0"/>
    <n v="26.53"/>
    <x v="30"/>
  </r>
  <r>
    <x v="823"/>
    <x v="71"/>
    <n v="26.53"/>
    <n v="2"/>
    <n v="0"/>
    <n v="53.06"/>
    <x v="54"/>
  </r>
  <r>
    <x v="73"/>
    <x v="71"/>
    <n v="26.53"/>
    <n v="1"/>
    <n v="0"/>
    <n v="26.53"/>
    <x v="0"/>
  </r>
  <r>
    <x v="678"/>
    <x v="72"/>
    <n v="9.15"/>
    <n v="1"/>
    <n v="0"/>
    <n v="9.15"/>
    <x v="17"/>
  </r>
  <r>
    <x v="157"/>
    <x v="72"/>
    <n v="9.15"/>
    <n v="1"/>
    <n v="0.1"/>
    <n v="8.2350000000000012"/>
    <x v="23"/>
  </r>
  <r>
    <x v="769"/>
    <x v="72"/>
    <n v="9.15"/>
    <n v="1"/>
    <n v="0.2"/>
    <n v="7.32"/>
    <x v="34"/>
  </r>
  <r>
    <x v="98"/>
    <x v="72"/>
    <n v="11.43"/>
    <n v="1"/>
    <n v="0.05"/>
    <n v="10.858499999999999"/>
    <x v="33"/>
  </r>
  <r>
    <x v="554"/>
    <x v="72"/>
    <n v="11.43"/>
    <n v="2"/>
    <n v="0"/>
    <n v="22.86"/>
    <x v="31"/>
  </r>
  <r>
    <x v="696"/>
    <x v="72"/>
    <n v="11.43"/>
    <n v="2"/>
    <n v="0"/>
    <n v="22.86"/>
    <x v="38"/>
  </r>
  <r>
    <x v="738"/>
    <x v="72"/>
    <n v="11.43"/>
    <n v="1"/>
    <n v="0"/>
    <n v="11.43"/>
    <x v="74"/>
  </r>
  <r>
    <x v="789"/>
    <x v="72"/>
    <n v="11.43"/>
    <n v="1"/>
    <n v="0.15"/>
    <n v="9.7154999999999987"/>
    <x v="18"/>
  </r>
  <r>
    <x v="432"/>
    <x v="72"/>
    <n v="11.43"/>
    <n v="2"/>
    <n v="0"/>
    <n v="22.86"/>
    <x v="34"/>
  </r>
  <r>
    <x v="160"/>
    <x v="72"/>
    <n v="11.43"/>
    <n v="2"/>
    <n v="0.15"/>
    <n v="19.430999999999997"/>
    <x v="36"/>
  </r>
  <r>
    <x v="55"/>
    <x v="72"/>
    <n v="11.43"/>
    <n v="1"/>
    <n v="0"/>
    <n v="11.43"/>
    <x v="33"/>
  </r>
  <r>
    <x v="484"/>
    <x v="72"/>
    <n v="11.43"/>
    <n v="2"/>
    <n v="0"/>
    <n v="22.86"/>
    <x v="31"/>
  </r>
  <r>
    <x v="824"/>
    <x v="72"/>
    <n v="11.43"/>
    <n v="2"/>
    <n v="0"/>
    <n v="22.86"/>
    <x v="87"/>
  </r>
  <r>
    <x v="79"/>
    <x v="72"/>
    <n v="11.43"/>
    <n v="2"/>
    <n v="0.01"/>
    <n v="22.631399999999999"/>
    <x v="1"/>
  </r>
  <r>
    <x v="438"/>
    <x v="73"/>
    <n v="6.1"/>
    <n v="1"/>
    <n v="0"/>
    <n v="6.1"/>
    <x v="5"/>
  </r>
  <r>
    <x v="285"/>
    <x v="73"/>
    <n v="6.1"/>
    <n v="1"/>
    <n v="0.25"/>
    <n v="4.5749999999999993"/>
    <x v="32"/>
  </r>
  <r>
    <x v="5"/>
    <x v="73"/>
    <n v="6.1"/>
    <n v="1"/>
    <n v="0.15"/>
    <n v="5.1849999999999996"/>
    <x v="5"/>
  </r>
  <r>
    <x v="825"/>
    <x v="73"/>
    <n v="6.1"/>
    <n v="2"/>
    <n v="0"/>
    <n v="12.2"/>
    <x v="63"/>
  </r>
  <r>
    <x v="112"/>
    <x v="73"/>
    <n v="6.1"/>
    <n v="2"/>
    <n v="0"/>
    <n v="12.2"/>
    <x v="32"/>
  </r>
  <r>
    <x v="46"/>
    <x v="73"/>
    <n v="6.1"/>
    <n v="2"/>
    <n v="0"/>
    <n v="12.2"/>
    <x v="0"/>
  </r>
  <r>
    <x v="225"/>
    <x v="73"/>
    <n v="6.1"/>
    <n v="1"/>
    <n v="0"/>
    <n v="6.1"/>
    <x v="12"/>
  </r>
  <r>
    <x v="199"/>
    <x v="73"/>
    <n v="6.1"/>
    <n v="2"/>
    <n v="0"/>
    <n v="12.2"/>
    <x v="21"/>
  </r>
  <r>
    <x v="686"/>
    <x v="73"/>
    <n v="7.62"/>
    <n v="2"/>
    <n v="0"/>
    <n v="15.24"/>
    <x v="83"/>
  </r>
  <r>
    <x v="739"/>
    <x v="73"/>
    <n v="7.62"/>
    <n v="1"/>
    <n v="0"/>
    <n v="7.62"/>
    <x v="10"/>
  </r>
  <r>
    <x v="62"/>
    <x v="73"/>
    <n v="7.62"/>
    <n v="2"/>
    <n v="0.25"/>
    <n v="11.43"/>
    <x v="40"/>
  </r>
  <r>
    <x v="105"/>
    <x v="73"/>
    <n v="7.62"/>
    <n v="1"/>
    <n v="0"/>
    <n v="7.62"/>
    <x v="29"/>
  </r>
  <r>
    <x v="461"/>
    <x v="73"/>
    <n v="7.62"/>
    <n v="1"/>
    <n v="0"/>
    <n v="7.62"/>
    <x v="14"/>
  </r>
  <r>
    <x v="440"/>
    <x v="74"/>
    <n v="4.7300000000000004"/>
    <n v="1"/>
    <n v="0"/>
    <n v="4.7300000000000004"/>
    <x v="17"/>
  </r>
  <r>
    <x v="341"/>
    <x v="74"/>
    <n v="4.7300000000000004"/>
    <n v="2"/>
    <n v="0"/>
    <n v="9.4600000000000009"/>
    <x v="11"/>
  </r>
  <r>
    <x v="1"/>
    <x v="74"/>
    <n v="4.7300000000000004"/>
    <n v="2"/>
    <n v="0"/>
    <n v="9.4600000000000009"/>
    <x v="1"/>
  </r>
  <r>
    <x v="499"/>
    <x v="74"/>
    <n v="4.7300000000000004"/>
    <n v="2"/>
    <n v="0"/>
    <n v="9.4600000000000009"/>
    <x v="3"/>
  </r>
  <r>
    <x v="91"/>
    <x v="74"/>
    <n v="4.7300000000000004"/>
    <n v="2"/>
    <n v="0"/>
    <n v="9.4600000000000009"/>
    <x v="49"/>
  </r>
  <r>
    <x v="466"/>
    <x v="74"/>
    <n v="4.7300000000000004"/>
    <n v="2"/>
    <n v="0.15"/>
    <n v="8.0410000000000004"/>
    <x v="85"/>
  </r>
  <r>
    <x v="547"/>
    <x v="74"/>
    <n v="4.7300000000000004"/>
    <n v="2"/>
    <n v="0"/>
    <n v="9.4600000000000009"/>
    <x v="72"/>
  </r>
  <r>
    <x v="690"/>
    <x v="74"/>
    <n v="4.7300000000000004"/>
    <n v="1"/>
    <n v="0.1"/>
    <n v="4.2570000000000006"/>
    <x v="15"/>
  </r>
  <r>
    <x v="803"/>
    <x v="74"/>
    <n v="4.7300000000000004"/>
    <n v="2"/>
    <n v="0.25"/>
    <n v="7.0950000000000006"/>
    <x v="33"/>
  </r>
  <r>
    <x v="266"/>
    <x v="74"/>
    <n v="4.7300000000000004"/>
    <n v="2"/>
    <n v="0"/>
    <n v="9.4600000000000009"/>
    <x v="4"/>
  </r>
  <r>
    <x v="770"/>
    <x v="74"/>
    <n v="4.7300000000000004"/>
    <n v="1"/>
    <n v="0"/>
    <n v="4.7300000000000004"/>
    <x v="21"/>
  </r>
  <r>
    <x v="518"/>
    <x v="74"/>
    <n v="5.95"/>
    <n v="1"/>
    <n v="0.1"/>
    <n v="5.3550000000000004"/>
    <x v="18"/>
  </r>
  <r>
    <x v="391"/>
    <x v="74"/>
    <n v="5.95"/>
    <n v="2"/>
    <n v="0"/>
    <n v="11.9"/>
    <x v="32"/>
  </r>
  <r>
    <x v="809"/>
    <x v="74"/>
    <n v="5.95"/>
    <n v="1"/>
    <n v="0"/>
    <n v="5.95"/>
    <x v="21"/>
  </r>
  <r>
    <x v="796"/>
    <x v="74"/>
    <n v="5.95"/>
    <n v="1"/>
    <n v="0"/>
    <n v="5.95"/>
    <x v="9"/>
  </r>
  <r>
    <x v="294"/>
    <x v="74"/>
    <n v="5.95"/>
    <n v="2"/>
    <n v="0.1"/>
    <n v="10.71"/>
    <x v="17"/>
  </r>
  <r>
    <x v="634"/>
    <x v="74"/>
    <n v="5.95"/>
    <n v="1"/>
    <n v="0"/>
    <n v="5.95"/>
    <x v="88"/>
  </r>
  <r>
    <x v="282"/>
    <x v="74"/>
    <n v="5.95"/>
    <n v="1"/>
    <n v="0"/>
    <n v="5.95"/>
    <x v="78"/>
  </r>
  <r>
    <x v="826"/>
    <x v="74"/>
    <n v="5.95"/>
    <n v="2"/>
    <n v="0.2"/>
    <n v="9.5200000000000014"/>
    <x v="85"/>
  </r>
  <r>
    <x v="755"/>
    <x v="74"/>
    <n v="5.95"/>
    <n v="1"/>
    <n v="0.2"/>
    <n v="4.7600000000000007"/>
    <x v="36"/>
  </r>
  <r>
    <x v="242"/>
    <x v="74"/>
    <n v="5.95"/>
    <n v="1"/>
    <n v="0"/>
    <n v="5.95"/>
    <x v="21"/>
  </r>
  <r>
    <x v="827"/>
    <x v="74"/>
    <n v="5.95"/>
    <n v="2"/>
    <n v="0.1"/>
    <n v="10.71"/>
    <x v="7"/>
  </r>
  <r>
    <x v="131"/>
    <x v="74"/>
    <n v="5.95"/>
    <n v="2"/>
    <n v="0"/>
    <n v="11.9"/>
    <x v="59"/>
  </r>
  <r>
    <x v="432"/>
    <x v="74"/>
    <n v="5.95"/>
    <n v="1"/>
    <n v="0"/>
    <n v="5.95"/>
    <x v="34"/>
  </r>
  <r>
    <x v="583"/>
    <x v="74"/>
    <n v="5.95"/>
    <n v="1"/>
    <n v="0"/>
    <n v="5.95"/>
    <x v="42"/>
  </r>
  <r>
    <x v="57"/>
    <x v="74"/>
    <n v="5.95"/>
    <n v="1"/>
    <n v="0"/>
    <n v="5.95"/>
    <x v="18"/>
  </r>
  <r>
    <x v="799"/>
    <x v="74"/>
    <n v="5.95"/>
    <n v="1"/>
    <n v="0"/>
    <n v="5.95"/>
    <x v="16"/>
  </r>
  <r>
    <x v="471"/>
    <x v="74"/>
    <n v="5.95"/>
    <n v="2"/>
    <n v="0"/>
    <n v="11.9"/>
    <x v="1"/>
  </r>
  <r>
    <x v="333"/>
    <x v="74"/>
    <n v="5.95"/>
    <n v="2"/>
    <n v="0.2"/>
    <n v="9.5200000000000014"/>
    <x v="32"/>
  </r>
  <r>
    <x v="180"/>
    <x v="74"/>
    <n v="5.95"/>
    <n v="2"/>
    <n v="0"/>
    <n v="11.9"/>
    <x v="66"/>
  </r>
  <r>
    <x v="152"/>
    <x v="74"/>
    <n v="5.95"/>
    <n v="1"/>
    <n v="0.2"/>
    <n v="4.7600000000000007"/>
    <x v="6"/>
  </r>
  <r>
    <x v="377"/>
    <x v="74"/>
    <n v="5.95"/>
    <n v="1"/>
    <n v="0.05"/>
    <n v="5.6524999999999999"/>
    <x v="0"/>
  </r>
  <r>
    <x v="676"/>
    <x v="74"/>
    <n v="5.95"/>
    <n v="1"/>
    <n v="0"/>
    <n v="5.95"/>
    <x v="87"/>
  </r>
  <r>
    <x v="249"/>
    <x v="74"/>
    <n v="5.95"/>
    <n v="2"/>
    <n v="0.05"/>
    <n v="11.305"/>
    <x v="18"/>
  </r>
  <r>
    <x v="828"/>
    <x v="74"/>
    <n v="5.95"/>
    <n v="2"/>
    <n v="0"/>
    <n v="11.9"/>
    <x v="73"/>
  </r>
  <r>
    <x v="187"/>
    <x v="74"/>
    <n v="5.95"/>
    <n v="2"/>
    <n v="0"/>
    <n v="11.9"/>
    <x v="17"/>
  </r>
  <r>
    <x v="415"/>
    <x v="74"/>
    <n v="5.95"/>
    <n v="1"/>
    <n v="0"/>
    <n v="5.95"/>
    <x v="34"/>
  </r>
  <r>
    <x v="309"/>
    <x v="74"/>
    <n v="5.95"/>
    <n v="1"/>
    <n v="0.1"/>
    <n v="5.3550000000000004"/>
    <x v="51"/>
  </r>
  <r>
    <x v="585"/>
    <x v="74"/>
    <n v="5.95"/>
    <n v="2"/>
    <n v="0.05"/>
    <n v="11.305"/>
    <x v="31"/>
  </r>
  <r>
    <x v="829"/>
    <x v="74"/>
    <n v="5.95"/>
    <n v="2"/>
    <n v="0.2"/>
    <n v="9.5200000000000014"/>
    <x v="33"/>
  </r>
  <r>
    <x v="830"/>
    <x v="74"/>
    <n v="5.95"/>
    <n v="1"/>
    <n v="0.15"/>
    <n v="5.0575000000000001"/>
    <x v="44"/>
  </r>
  <r>
    <x v="490"/>
    <x v="74"/>
    <n v="5.95"/>
    <n v="2"/>
    <n v="0"/>
    <n v="11.9"/>
    <x v="60"/>
  </r>
  <r>
    <x v="154"/>
    <x v="74"/>
    <n v="5.95"/>
    <n v="2"/>
    <n v="0"/>
    <n v="11.9"/>
    <x v="25"/>
  </r>
  <r>
    <x v="831"/>
    <x v="74"/>
    <n v="5.95"/>
    <n v="1"/>
    <n v="0.2"/>
    <n v="4.7600000000000007"/>
    <x v="33"/>
  </r>
  <r>
    <x v="461"/>
    <x v="74"/>
    <n v="5.95"/>
    <n v="1"/>
    <n v="0"/>
    <n v="5.95"/>
    <x v="14"/>
  </r>
  <r>
    <x v="79"/>
    <x v="74"/>
    <n v="5.95"/>
    <n v="2"/>
    <n v="0"/>
    <n v="11.9"/>
    <x v="1"/>
  </r>
  <r>
    <x v="640"/>
    <x v="75"/>
    <n v="10.98"/>
    <n v="2"/>
    <n v="0.15"/>
    <n v="18.666"/>
    <x v="34"/>
  </r>
  <r>
    <x v="161"/>
    <x v="75"/>
    <n v="10.98"/>
    <n v="1"/>
    <n v="0.05"/>
    <n v="10.430999999999999"/>
    <x v="0"/>
  </r>
  <r>
    <x v="654"/>
    <x v="75"/>
    <n v="10.98"/>
    <n v="2"/>
    <n v="0"/>
    <n v="21.96"/>
    <x v="41"/>
  </r>
  <r>
    <x v="318"/>
    <x v="75"/>
    <n v="10.98"/>
    <n v="1"/>
    <n v="0"/>
    <n v="10.98"/>
    <x v="11"/>
  </r>
  <r>
    <x v="795"/>
    <x v="75"/>
    <n v="10.98"/>
    <n v="2"/>
    <n v="0"/>
    <n v="21.96"/>
    <x v="9"/>
  </r>
  <r>
    <x v="547"/>
    <x v="75"/>
    <n v="10.98"/>
    <n v="2"/>
    <n v="0"/>
    <n v="21.96"/>
    <x v="72"/>
  </r>
  <r>
    <x v="802"/>
    <x v="75"/>
    <n v="10.98"/>
    <n v="1"/>
    <n v="0"/>
    <n v="10.98"/>
    <x v="46"/>
  </r>
  <r>
    <x v="7"/>
    <x v="75"/>
    <n v="10.98"/>
    <n v="2"/>
    <n v="0"/>
    <n v="21.96"/>
    <x v="7"/>
  </r>
  <r>
    <x v="740"/>
    <x v="75"/>
    <n v="10.98"/>
    <n v="1"/>
    <n v="0.25"/>
    <n v="8.2349999999999994"/>
    <x v="7"/>
  </r>
  <r>
    <x v="195"/>
    <x v="75"/>
    <n v="10.98"/>
    <n v="2"/>
    <n v="0.15"/>
    <n v="18.666"/>
    <x v="33"/>
  </r>
  <r>
    <x v="552"/>
    <x v="75"/>
    <n v="10.98"/>
    <n v="1"/>
    <n v="0.15"/>
    <n v="9.3330000000000002"/>
    <x v="29"/>
  </r>
  <r>
    <x v="326"/>
    <x v="75"/>
    <n v="13.72"/>
    <n v="2"/>
    <n v="0"/>
    <n v="27.44"/>
    <x v="69"/>
  </r>
  <r>
    <x v="206"/>
    <x v="75"/>
    <n v="13.72"/>
    <n v="2"/>
    <n v="0"/>
    <n v="27.44"/>
    <x v="15"/>
  </r>
  <r>
    <x v="557"/>
    <x v="75"/>
    <n v="13.72"/>
    <n v="1"/>
    <n v="0"/>
    <n v="13.72"/>
    <x v="1"/>
  </r>
  <r>
    <x v="772"/>
    <x v="75"/>
    <n v="13.72"/>
    <n v="2"/>
    <n v="0"/>
    <n v="27.44"/>
    <x v="76"/>
  </r>
  <r>
    <x v="762"/>
    <x v="75"/>
    <n v="13.72"/>
    <n v="2"/>
    <n v="0"/>
    <n v="27.44"/>
    <x v="71"/>
  </r>
  <r>
    <x v="392"/>
    <x v="75"/>
    <n v="13.72"/>
    <n v="2"/>
    <n v="0.2"/>
    <n v="21.952000000000002"/>
    <x v="9"/>
  </r>
  <r>
    <x v="702"/>
    <x v="75"/>
    <n v="13.72"/>
    <n v="2"/>
    <n v="0.1"/>
    <n v="24.696000000000002"/>
    <x v="50"/>
  </r>
  <r>
    <x v="171"/>
    <x v="75"/>
    <n v="13.72"/>
    <n v="2"/>
    <n v="0"/>
    <n v="27.44"/>
    <x v="18"/>
  </r>
  <r>
    <x v="745"/>
    <x v="75"/>
    <n v="13.72"/>
    <n v="1"/>
    <n v="0"/>
    <n v="13.72"/>
    <x v="48"/>
  </r>
  <r>
    <x v="712"/>
    <x v="75"/>
    <n v="13.72"/>
    <n v="2"/>
    <n v="0"/>
    <n v="27.44"/>
    <x v="2"/>
  </r>
  <r>
    <x v="775"/>
    <x v="75"/>
    <n v="13.72"/>
    <n v="1"/>
    <n v="0.15"/>
    <n v="11.662000000000001"/>
    <x v="16"/>
  </r>
  <r>
    <x v="84"/>
    <x v="75"/>
    <n v="13.72"/>
    <n v="2"/>
    <n v="0"/>
    <n v="27.44"/>
    <x v="47"/>
  </r>
  <r>
    <x v="832"/>
    <x v="75"/>
    <n v="13.72"/>
    <n v="1"/>
    <n v="0"/>
    <n v="13.72"/>
    <x v="51"/>
  </r>
  <r>
    <x v="118"/>
    <x v="75"/>
    <n v="13.72"/>
    <n v="1"/>
    <n v="0"/>
    <n v="13.72"/>
    <x v="44"/>
  </r>
  <r>
    <x v="758"/>
    <x v="75"/>
    <n v="13.72"/>
    <n v="2"/>
    <n v="0"/>
    <n v="27.44"/>
    <x v="41"/>
  </r>
  <r>
    <x v="759"/>
    <x v="75"/>
    <n v="13.72"/>
    <n v="2"/>
    <n v="0.15"/>
    <n v="23.324000000000002"/>
    <x v="80"/>
  </r>
  <r>
    <x v="248"/>
    <x v="75"/>
    <n v="13.72"/>
    <n v="1"/>
    <n v="0.25"/>
    <n v="10.290000000000001"/>
    <x v="17"/>
  </r>
  <r>
    <x v="714"/>
    <x v="75"/>
    <n v="13.72"/>
    <n v="1"/>
    <n v="0"/>
    <n v="13.72"/>
    <x v="79"/>
  </r>
  <r>
    <x v="649"/>
    <x v="75"/>
    <n v="13.72"/>
    <n v="2"/>
    <n v="0"/>
    <n v="27.44"/>
    <x v="27"/>
  </r>
  <r>
    <x v="396"/>
    <x v="75"/>
    <n v="13.72"/>
    <n v="1"/>
    <n v="0"/>
    <n v="13.72"/>
    <x v="60"/>
  </r>
  <r>
    <x v="700"/>
    <x v="75"/>
    <n v="13.72"/>
    <n v="2"/>
    <n v="0"/>
    <n v="27.44"/>
    <x v="65"/>
  </r>
  <r>
    <x v="724"/>
    <x v="75"/>
    <n v="13.72"/>
    <n v="2"/>
    <n v="0"/>
    <n v="27.44"/>
    <x v="6"/>
  </r>
  <r>
    <x v="139"/>
    <x v="75"/>
    <n v="13.72"/>
    <n v="1"/>
    <n v="0"/>
    <n v="13.72"/>
    <x v="0"/>
  </r>
  <r>
    <x v="221"/>
    <x v="75"/>
    <n v="13.72"/>
    <n v="2"/>
    <n v="0"/>
    <n v="27.44"/>
    <x v="55"/>
  </r>
  <r>
    <x v="72"/>
    <x v="75"/>
    <n v="13.72"/>
    <n v="2"/>
    <n v="0.2"/>
    <n v="21.952000000000002"/>
    <x v="0"/>
  </r>
  <r>
    <x v="491"/>
    <x v="75"/>
    <n v="13.72"/>
    <n v="2"/>
    <n v="0"/>
    <n v="27.44"/>
    <x v="64"/>
  </r>
  <r>
    <x v="833"/>
    <x v="75"/>
    <n v="13.72"/>
    <n v="2"/>
    <n v="0.1"/>
    <n v="24.696000000000002"/>
    <x v="33"/>
  </r>
  <r>
    <x v="78"/>
    <x v="75"/>
    <n v="13.72"/>
    <n v="2"/>
    <n v="0.15"/>
    <n v="23.324000000000002"/>
    <x v="31"/>
  </r>
  <r>
    <x v="726"/>
    <x v="76"/>
    <n v="7.93"/>
    <n v="2"/>
    <n v="0"/>
    <n v="15.86"/>
    <x v="23"/>
  </r>
  <r>
    <x v="493"/>
    <x v="76"/>
    <n v="7.93"/>
    <n v="2"/>
    <n v="0"/>
    <n v="15.86"/>
    <x v="21"/>
  </r>
  <r>
    <x v="111"/>
    <x v="76"/>
    <n v="7.93"/>
    <n v="2"/>
    <n v="0"/>
    <n v="15.86"/>
    <x v="53"/>
  </r>
  <r>
    <x v="797"/>
    <x v="76"/>
    <n v="7.93"/>
    <n v="2"/>
    <n v="0"/>
    <n v="15.86"/>
    <x v="65"/>
  </r>
  <r>
    <x v="589"/>
    <x v="76"/>
    <n v="7.93"/>
    <n v="2"/>
    <n v="0"/>
    <n v="15.86"/>
    <x v="46"/>
  </r>
  <r>
    <x v="802"/>
    <x v="76"/>
    <n v="7.93"/>
    <n v="2"/>
    <n v="0"/>
    <n v="15.86"/>
    <x v="46"/>
  </r>
  <r>
    <x v="623"/>
    <x v="76"/>
    <n v="7.93"/>
    <n v="1"/>
    <n v="0"/>
    <n v="7.93"/>
    <x v="82"/>
  </r>
  <r>
    <x v="364"/>
    <x v="76"/>
    <n v="7.93"/>
    <n v="2"/>
    <n v="0.15"/>
    <n v="13.481"/>
    <x v="57"/>
  </r>
  <r>
    <x v="741"/>
    <x v="76"/>
    <n v="7.93"/>
    <n v="2"/>
    <n v="0.1"/>
    <n v="14.273999999999999"/>
    <x v="0"/>
  </r>
  <r>
    <x v="590"/>
    <x v="76"/>
    <n v="7.93"/>
    <n v="1"/>
    <n v="0.05"/>
    <n v="7.5334999999999992"/>
    <x v="36"/>
  </r>
  <r>
    <x v="679"/>
    <x v="76"/>
    <n v="7.93"/>
    <n v="2"/>
    <n v="0.15"/>
    <n v="13.481"/>
    <x v="50"/>
  </r>
  <r>
    <x v="431"/>
    <x v="76"/>
    <n v="7.93"/>
    <n v="2"/>
    <n v="0"/>
    <n v="15.86"/>
    <x v="75"/>
  </r>
  <r>
    <x v="754"/>
    <x v="76"/>
    <n v="7.93"/>
    <n v="1"/>
    <n v="0"/>
    <n v="7.93"/>
    <x v="9"/>
  </r>
  <r>
    <x v="293"/>
    <x v="76"/>
    <n v="9.91"/>
    <n v="2"/>
    <n v="0.05"/>
    <n v="18.829000000000001"/>
    <x v="39"/>
  </r>
  <r>
    <x v="634"/>
    <x v="76"/>
    <n v="9.91"/>
    <n v="2"/>
    <n v="0"/>
    <n v="19.82"/>
    <x v="88"/>
  </r>
  <r>
    <x v="481"/>
    <x v="76"/>
    <n v="9.91"/>
    <n v="1"/>
    <n v="0"/>
    <n v="9.91"/>
    <x v="57"/>
  </r>
  <r>
    <x v="12"/>
    <x v="76"/>
    <n v="9.91"/>
    <n v="2"/>
    <n v="0.05"/>
    <n v="18.829000000000001"/>
    <x v="12"/>
  </r>
  <r>
    <x v="834"/>
    <x v="76"/>
    <n v="9.91"/>
    <n v="2"/>
    <n v="0.25"/>
    <n v="14.865"/>
    <x v="46"/>
  </r>
  <r>
    <x v="16"/>
    <x v="76"/>
    <n v="9.91"/>
    <n v="1"/>
    <n v="0.25"/>
    <n v="7.4325000000000001"/>
    <x v="16"/>
  </r>
  <r>
    <x v="408"/>
    <x v="76"/>
    <n v="9.91"/>
    <n v="2"/>
    <n v="0.05"/>
    <n v="18.829000000000001"/>
    <x v="0"/>
  </r>
  <r>
    <x v="757"/>
    <x v="76"/>
    <n v="9.91"/>
    <n v="1"/>
    <n v="0.25"/>
    <n v="7.4325000000000001"/>
    <x v="67"/>
  </r>
  <r>
    <x v="784"/>
    <x v="76"/>
    <n v="9.91"/>
    <n v="2"/>
    <n v="0.1"/>
    <n v="17.838000000000001"/>
    <x v="78"/>
  </r>
  <r>
    <x v="813"/>
    <x v="76"/>
    <n v="9.91"/>
    <n v="2"/>
    <n v="0"/>
    <n v="19.82"/>
    <x v="63"/>
  </r>
  <r>
    <x v="567"/>
    <x v="76"/>
    <n v="9.91"/>
    <n v="1"/>
    <n v="0"/>
    <n v="9.91"/>
    <x v="61"/>
  </r>
  <r>
    <x v="214"/>
    <x v="76"/>
    <n v="9.91"/>
    <n v="2"/>
    <n v="0.1"/>
    <n v="17.838000000000001"/>
    <x v="63"/>
  </r>
  <r>
    <x v="776"/>
    <x v="76"/>
    <n v="9.91"/>
    <n v="2"/>
    <n v="0.2"/>
    <n v="15.856000000000002"/>
    <x v="56"/>
  </r>
  <r>
    <x v="183"/>
    <x v="76"/>
    <n v="9.91"/>
    <n v="2"/>
    <n v="0"/>
    <n v="19.82"/>
    <x v="29"/>
  </r>
  <r>
    <x v="69"/>
    <x v="76"/>
    <n v="9.91"/>
    <n v="1"/>
    <n v="0"/>
    <n v="9.91"/>
    <x v="29"/>
  </r>
  <r>
    <x v="186"/>
    <x v="76"/>
    <n v="9.91"/>
    <n v="1"/>
    <n v="0"/>
    <n v="9.91"/>
    <x v="67"/>
  </r>
  <r>
    <x v="415"/>
    <x v="76"/>
    <n v="9.91"/>
    <n v="2"/>
    <n v="0"/>
    <n v="19.82"/>
    <x v="34"/>
  </r>
  <r>
    <x v="188"/>
    <x v="76"/>
    <n v="9.91"/>
    <n v="1"/>
    <n v="0"/>
    <n v="9.91"/>
    <x v="46"/>
  </r>
  <r>
    <x v="221"/>
    <x v="76"/>
    <n v="9.91"/>
    <n v="2"/>
    <n v="0"/>
    <n v="19.82"/>
    <x v="55"/>
  </r>
  <r>
    <x v="666"/>
    <x v="76"/>
    <n v="9.91"/>
    <n v="1"/>
    <n v="0.05"/>
    <n v="9.4145000000000003"/>
    <x v="39"/>
  </r>
  <r>
    <x v="108"/>
    <x v="76"/>
    <n v="9.91"/>
    <n v="1"/>
    <n v="0"/>
    <n v="9.91"/>
    <x v="1"/>
  </r>
  <r>
    <x v="543"/>
    <x v="76"/>
    <n v="9.91"/>
    <n v="2"/>
    <n v="0"/>
    <n v="19.82"/>
    <x v="62"/>
  </r>
  <r>
    <x v="782"/>
    <x v="76"/>
    <n v="9.91"/>
    <n v="2"/>
    <n v="0"/>
    <n v="19.82"/>
    <x v="83"/>
  </r>
  <r>
    <x v="514"/>
    <x v="76"/>
    <n v="9.91"/>
    <n v="1"/>
    <n v="0.15"/>
    <n v="8.4235000000000007"/>
    <x v="6"/>
  </r>
  <r>
    <x v="79"/>
    <x v="76"/>
    <n v="9.91"/>
    <n v="2"/>
    <n v="0"/>
    <n v="19.82"/>
    <x v="1"/>
  </r>
  <r>
    <x v="190"/>
    <x v="77"/>
    <n v="6.1"/>
    <n v="1"/>
    <n v="0"/>
    <n v="6.1"/>
    <x v="68"/>
  </r>
  <r>
    <x v="190"/>
    <x v="78"/>
    <n v="6.86"/>
    <n v="2"/>
    <n v="0"/>
    <n v="13.72"/>
    <x v="68"/>
  </r>
  <r>
    <x v="190"/>
    <x v="79"/>
    <n v="7.01"/>
    <n v="3"/>
    <n v="0"/>
    <n v="21.03"/>
    <x v="68"/>
  </r>
  <r>
    <x v="659"/>
    <x v="79"/>
    <n v="6"/>
    <n v="1"/>
    <n v="0"/>
    <n v="6"/>
    <x v="85"/>
  </r>
  <r>
    <x v="190"/>
    <x v="80"/>
    <n v="7.24"/>
    <n v="1"/>
    <n v="0"/>
    <n v="7.24"/>
    <x v="68"/>
  </r>
  <r>
    <x v="190"/>
    <x v="81"/>
    <n v="7.24"/>
    <n v="2"/>
    <n v="0"/>
    <n v="14.48"/>
    <x v="68"/>
  </r>
  <r>
    <x v="190"/>
    <x v="82"/>
    <n v="7.36"/>
    <n v="3"/>
    <n v="0"/>
    <n v="22.080000000000002"/>
    <x v="68"/>
  </r>
  <r>
    <x v="190"/>
    <x v="83"/>
    <n v="7.62"/>
    <n v="1"/>
    <n v="0"/>
    <n v="7.62"/>
    <x v="68"/>
  </r>
  <r>
    <x v="190"/>
    <x v="84"/>
    <n v="7.62"/>
    <n v="2"/>
    <n v="0"/>
    <n v="15.24"/>
    <x v="68"/>
  </r>
  <r>
    <x v="190"/>
    <x v="85"/>
    <n v="7.62"/>
    <n v="3"/>
    <n v="0"/>
    <n v="22.86"/>
    <x v="68"/>
  </r>
  <r>
    <x v="190"/>
    <x v="86"/>
    <n v="9.15"/>
    <n v="1"/>
    <n v="0"/>
    <n v="9.15"/>
    <x v="68"/>
  </r>
  <r>
    <x v="190"/>
    <x v="87"/>
    <n v="9.5299999999999994"/>
    <n v="2"/>
    <n v="0"/>
    <n v="19.059999999999999"/>
    <x v="68"/>
  </r>
  <r>
    <x v="190"/>
    <x v="88"/>
    <n v="9.5299999999999994"/>
    <n v="3"/>
    <n v="0"/>
    <n v="28.589999999999996"/>
    <x v="68"/>
  </r>
  <r>
    <x v="190"/>
    <x v="89"/>
    <n v="9.7200000000000006"/>
    <n v="1"/>
    <n v="0"/>
    <n v="9.7200000000000006"/>
    <x v="68"/>
  </r>
  <r>
    <x v="190"/>
    <x v="90"/>
    <n v="9.91"/>
    <n v="2"/>
    <n v="0"/>
    <n v="19.82"/>
    <x v="68"/>
  </r>
  <r>
    <x v="190"/>
    <x v="91"/>
    <n v="10.1"/>
    <n v="3"/>
    <n v="0"/>
    <n v="30.299999999999997"/>
    <x v="68"/>
  </r>
  <r>
    <x v="190"/>
    <x v="92"/>
    <n v="10.67"/>
    <n v="1"/>
    <n v="0"/>
    <n v="10.67"/>
    <x v="68"/>
  </r>
  <r>
    <x v="190"/>
    <x v="93"/>
    <n v="10.67"/>
    <n v="2"/>
    <n v="0"/>
    <n v="21.34"/>
    <x v="68"/>
  </r>
  <r>
    <x v="190"/>
    <x v="94"/>
    <n v="10.67"/>
    <n v="3"/>
    <n v="0"/>
    <n v="32.01"/>
    <x v="68"/>
  </r>
  <r>
    <x v="190"/>
    <x v="95"/>
    <n v="10.67"/>
    <n v="1"/>
    <n v="0"/>
    <n v="10.67"/>
    <x v="68"/>
  </r>
  <r>
    <x v="190"/>
    <x v="96"/>
    <n v="11.43"/>
    <n v="2"/>
    <n v="0"/>
    <n v="22.86"/>
    <x v="68"/>
  </r>
  <r>
    <x v="190"/>
    <x v="97"/>
    <n v="11.43"/>
    <n v="3"/>
    <n v="0"/>
    <n v="34.29"/>
    <x v="68"/>
  </r>
  <r>
    <x v="190"/>
    <x v="98"/>
    <n v="11.81"/>
    <n v="1"/>
    <n v="0"/>
    <n v="11.81"/>
    <x v="68"/>
  </r>
  <r>
    <x v="190"/>
    <x v="99"/>
    <n v="3.43"/>
    <n v="2"/>
    <n v="0"/>
    <n v="6.86"/>
    <x v="68"/>
  </r>
  <r>
    <x v="659"/>
    <x v="100"/>
    <n v="5"/>
    <n v="1"/>
    <n v="0"/>
    <n v="5"/>
    <x v="8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33">
  <r>
    <x v="0"/>
    <x v="0"/>
    <n v="10.67"/>
    <n v="4"/>
    <n v="0"/>
    <n v="42.68"/>
    <x v="0"/>
  </r>
  <r>
    <x v="0"/>
    <x v="1"/>
    <n v="7.47"/>
    <n v="4"/>
    <n v="0"/>
    <n v="29.88"/>
    <x v="0"/>
  </r>
  <r>
    <x v="0"/>
    <x v="2"/>
    <n v="26.53"/>
    <n v="4"/>
    <n v="0"/>
    <n v="106.12"/>
    <x v="0"/>
  </r>
  <r>
    <x v="0"/>
    <x v="3"/>
    <n v="6.1"/>
    <n v="3"/>
    <n v="0"/>
    <n v="18.299999999999997"/>
    <x v="0"/>
  </r>
  <r>
    <x v="0"/>
    <x v="4"/>
    <n v="6.86"/>
    <n v="4"/>
    <n v="0"/>
    <n v="27.44"/>
    <x v="0"/>
  </r>
  <r>
    <x v="0"/>
    <x v="5"/>
    <n v="7.01"/>
    <n v="5"/>
    <n v="0"/>
    <n v="35.049999999999997"/>
    <x v="0"/>
  </r>
  <r>
    <x v="0"/>
    <x v="6"/>
    <n v="7.24"/>
    <n v="4"/>
    <n v="0"/>
    <n v="28.96"/>
    <x v="0"/>
  </r>
  <r>
    <x v="0"/>
    <x v="7"/>
    <n v="7.36"/>
    <n v="5"/>
    <n v="0"/>
    <n v="36.800000000000004"/>
    <x v="0"/>
  </r>
  <r>
    <x v="0"/>
    <x v="8"/>
    <n v="7.62"/>
    <n v="4"/>
    <n v="0"/>
    <n v="30.48"/>
    <x v="0"/>
  </r>
  <r>
    <x v="0"/>
    <x v="9"/>
    <n v="7.62"/>
    <n v="5"/>
    <n v="0"/>
    <n v="38.1"/>
    <x v="0"/>
  </r>
  <r>
    <x v="0"/>
    <x v="10"/>
    <n v="9.15"/>
    <n v="3"/>
    <n v="0"/>
    <n v="27.450000000000003"/>
    <x v="0"/>
  </r>
  <r>
    <x v="0"/>
    <x v="11"/>
    <n v="9.5299999999999994"/>
    <n v="5"/>
    <n v="0"/>
    <n v="47.65"/>
    <x v="0"/>
  </r>
  <r>
    <x v="0"/>
    <x v="12"/>
    <n v="9.7200000000000006"/>
    <n v="3"/>
    <n v="0"/>
    <n v="29.160000000000004"/>
    <x v="0"/>
  </r>
  <r>
    <x v="0"/>
    <x v="13"/>
    <n v="9.91"/>
    <n v="4"/>
    <n v="0"/>
    <n v="39.64"/>
    <x v="0"/>
  </r>
  <r>
    <x v="0"/>
    <x v="14"/>
    <n v="10.1"/>
    <n v="5"/>
    <n v="0"/>
    <n v="50.5"/>
    <x v="0"/>
  </r>
  <r>
    <x v="0"/>
    <x v="15"/>
    <n v="10.67"/>
    <n v="3"/>
    <n v="0"/>
    <n v="32.01"/>
    <x v="0"/>
  </r>
  <r>
    <x v="0"/>
    <x v="16"/>
    <n v="10.67"/>
    <n v="4"/>
    <n v="0"/>
    <n v="42.68"/>
    <x v="0"/>
  </r>
  <r>
    <x v="0"/>
    <x v="17"/>
    <n v="10.67"/>
    <n v="5"/>
    <n v="0"/>
    <n v="53.35"/>
    <x v="0"/>
  </r>
  <r>
    <x v="0"/>
    <x v="18"/>
    <n v="10.67"/>
    <n v="3"/>
    <n v="0"/>
    <n v="32.01"/>
    <x v="0"/>
  </r>
  <r>
    <x v="0"/>
    <x v="19"/>
    <n v="11.43"/>
    <n v="4"/>
    <n v="0"/>
    <n v="45.72"/>
    <x v="0"/>
  </r>
  <r>
    <x v="0"/>
    <x v="20"/>
    <n v="11.43"/>
    <n v="5"/>
    <n v="0"/>
    <n v="57.15"/>
    <x v="0"/>
  </r>
  <r>
    <x v="0"/>
    <x v="21"/>
    <n v="11.81"/>
    <n v="3"/>
    <n v="0"/>
    <n v="35.43"/>
    <x v="0"/>
  </r>
  <r>
    <x v="0"/>
    <x v="22"/>
    <n v="3.43"/>
    <n v="4"/>
    <n v="0"/>
    <n v="13.72"/>
    <x v="0"/>
  </r>
  <r>
    <x v="1"/>
    <x v="23"/>
    <n v="14.18"/>
    <n v="4"/>
    <n v="0"/>
    <n v="56.72"/>
    <x v="1"/>
  </r>
  <r>
    <x v="1"/>
    <x v="24"/>
    <n v="32.32"/>
    <n v="3"/>
    <n v="0"/>
    <n v="96.960000000000008"/>
    <x v="1"/>
  </r>
  <r>
    <x v="2"/>
    <x v="25"/>
    <n v="5.79"/>
    <n v="4"/>
    <n v="0"/>
    <n v="23.16"/>
    <x v="2"/>
  </r>
  <r>
    <x v="2"/>
    <x v="24"/>
    <n v="32.32"/>
    <n v="3"/>
    <n v="0.15"/>
    <n v="82.415999999999997"/>
    <x v="2"/>
  </r>
  <r>
    <x v="2"/>
    <x v="26"/>
    <n v="12.81"/>
    <n v="4"/>
    <n v="0.15"/>
    <n v="43.554000000000002"/>
    <x v="2"/>
  </r>
  <r>
    <x v="2"/>
    <x v="12"/>
    <n v="9.7200000000000006"/>
    <n v="3"/>
    <n v="0"/>
    <n v="29.160000000000004"/>
    <x v="2"/>
  </r>
  <r>
    <x v="2"/>
    <x v="13"/>
    <n v="9.91"/>
    <n v="4"/>
    <n v="0"/>
    <n v="39.64"/>
    <x v="2"/>
  </r>
  <r>
    <x v="2"/>
    <x v="14"/>
    <n v="10.1"/>
    <n v="5"/>
    <n v="0"/>
    <n v="50.5"/>
    <x v="2"/>
  </r>
  <r>
    <x v="2"/>
    <x v="15"/>
    <n v="10.67"/>
    <n v="3"/>
    <n v="0"/>
    <n v="32.01"/>
    <x v="2"/>
  </r>
  <r>
    <x v="2"/>
    <x v="16"/>
    <n v="10.67"/>
    <n v="4"/>
    <n v="0"/>
    <n v="42.68"/>
    <x v="2"/>
  </r>
  <r>
    <x v="2"/>
    <x v="17"/>
    <n v="10.67"/>
    <n v="5"/>
    <n v="0"/>
    <n v="53.35"/>
    <x v="2"/>
  </r>
  <r>
    <x v="3"/>
    <x v="27"/>
    <n v="12.81"/>
    <n v="4"/>
    <n v="0.05"/>
    <n v="48.677999999999997"/>
    <x v="3"/>
  </r>
  <r>
    <x v="3"/>
    <x v="28"/>
    <n v="11.89"/>
    <n v="4"/>
    <n v="0.05"/>
    <n v="45.182000000000002"/>
    <x v="3"/>
  </r>
  <r>
    <x v="3"/>
    <x v="26"/>
    <n v="12.81"/>
    <n v="3"/>
    <n v="0"/>
    <n v="38.43"/>
    <x v="3"/>
  </r>
  <r>
    <x v="4"/>
    <x v="29"/>
    <n v="49.39"/>
    <n v="3"/>
    <n v="0.05"/>
    <n v="140.76149999999998"/>
    <x v="4"/>
  </r>
  <r>
    <x v="4"/>
    <x v="30"/>
    <n v="1.52"/>
    <n v="3"/>
    <n v="0.05"/>
    <n v="4.3319999999999999"/>
    <x v="4"/>
  </r>
  <r>
    <x v="4"/>
    <x v="31"/>
    <n v="20.73"/>
    <n v="3"/>
    <n v="0"/>
    <n v="62.19"/>
    <x v="4"/>
  </r>
  <r>
    <x v="4"/>
    <x v="12"/>
    <n v="9.7200000000000006"/>
    <n v="3"/>
    <n v="0"/>
    <n v="29.160000000000004"/>
    <x v="4"/>
  </r>
  <r>
    <x v="4"/>
    <x v="13"/>
    <n v="9.91"/>
    <n v="4"/>
    <n v="0"/>
    <n v="39.64"/>
    <x v="4"/>
  </r>
  <r>
    <x v="4"/>
    <x v="14"/>
    <n v="10.1"/>
    <n v="5"/>
    <n v="0"/>
    <n v="50.5"/>
    <x v="4"/>
  </r>
  <r>
    <x v="4"/>
    <x v="15"/>
    <n v="10.67"/>
    <n v="3"/>
    <n v="0"/>
    <n v="32.01"/>
    <x v="4"/>
  </r>
  <r>
    <x v="4"/>
    <x v="16"/>
    <n v="10.67"/>
    <n v="4"/>
    <n v="0"/>
    <n v="42.68"/>
    <x v="4"/>
  </r>
  <r>
    <x v="4"/>
    <x v="17"/>
    <n v="10.67"/>
    <n v="5"/>
    <n v="0"/>
    <n v="53.35"/>
    <x v="4"/>
  </r>
  <r>
    <x v="5"/>
    <x v="32"/>
    <n v="7.62"/>
    <n v="3"/>
    <n v="0"/>
    <n v="22.86"/>
    <x v="2"/>
  </r>
  <r>
    <x v="5"/>
    <x v="33"/>
    <n v="10.98"/>
    <n v="3"/>
    <n v="0"/>
    <n v="32.94"/>
    <x v="2"/>
  </r>
  <r>
    <x v="5"/>
    <x v="34"/>
    <n v="12.2"/>
    <n v="3"/>
    <n v="0"/>
    <n v="36.599999999999994"/>
    <x v="2"/>
  </r>
  <r>
    <x v="6"/>
    <x v="35"/>
    <n v="2.74"/>
    <n v="4"/>
    <n v="0.15"/>
    <n v="9.3160000000000007"/>
    <x v="5"/>
  </r>
  <r>
    <x v="6"/>
    <x v="36"/>
    <n v="14.64"/>
    <n v="3"/>
    <n v="0.15"/>
    <n v="37.332000000000001"/>
    <x v="5"/>
  </r>
  <r>
    <x v="6"/>
    <x v="37"/>
    <n v="6.1"/>
    <n v="3"/>
    <n v="0"/>
    <n v="18.299999999999997"/>
    <x v="5"/>
  </r>
  <r>
    <x v="7"/>
    <x v="38"/>
    <n v="11.59"/>
    <n v="3"/>
    <n v="0"/>
    <n v="34.769999999999996"/>
    <x v="6"/>
  </r>
  <r>
    <x v="7"/>
    <x v="39"/>
    <n v="10.67"/>
    <n v="3"/>
    <n v="0"/>
    <n v="32.01"/>
    <x v="6"/>
  </r>
  <r>
    <x v="7"/>
    <x v="40"/>
    <n v="11.59"/>
    <n v="3"/>
    <n v="0"/>
    <n v="34.769999999999996"/>
    <x v="6"/>
  </r>
  <r>
    <x v="7"/>
    <x v="41"/>
    <n v="33.54"/>
    <n v="3"/>
    <n v="0"/>
    <n v="100.62"/>
    <x v="6"/>
  </r>
  <r>
    <x v="8"/>
    <x v="42"/>
    <n v="19.97"/>
    <n v="4"/>
    <n v="0"/>
    <n v="79.88"/>
    <x v="7"/>
  </r>
  <r>
    <x v="8"/>
    <x v="43"/>
    <n v="7.93"/>
    <n v="4"/>
    <n v="0"/>
    <n v="31.72"/>
    <x v="7"/>
  </r>
  <r>
    <x v="9"/>
    <x v="44"/>
    <n v="26.83"/>
    <n v="3"/>
    <n v="0"/>
    <n v="80.489999999999995"/>
    <x v="8"/>
  </r>
  <r>
    <x v="9"/>
    <x v="33"/>
    <n v="10.98"/>
    <n v="4"/>
    <n v="0"/>
    <n v="43.92"/>
    <x v="8"/>
  </r>
  <r>
    <x v="9"/>
    <x v="43"/>
    <n v="7.93"/>
    <n v="4"/>
    <n v="0"/>
    <n v="31.72"/>
    <x v="8"/>
  </r>
  <r>
    <x v="10"/>
    <x v="38"/>
    <n v="11.59"/>
    <n v="4"/>
    <n v="0.2"/>
    <n v="37.088000000000001"/>
    <x v="9"/>
  </r>
  <r>
    <x v="10"/>
    <x v="45"/>
    <n v="12.96"/>
    <n v="4"/>
    <n v="0.2"/>
    <n v="41.472000000000008"/>
    <x v="9"/>
  </r>
  <r>
    <x v="10"/>
    <x v="46"/>
    <n v="19.510000000000002"/>
    <n v="4"/>
    <n v="0.2"/>
    <n v="62.432000000000009"/>
    <x v="9"/>
  </r>
  <r>
    <x v="11"/>
    <x v="47"/>
    <n v="6.1"/>
    <n v="4"/>
    <n v="0"/>
    <n v="24.4"/>
    <x v="10"/>
  </r>
  <r>
    <x v="11"/>
    <x v="48"/>
    <n v="15.85"/>
    <n v="3"/>
    <n v="0"/>
    <n v="47.55"/>
    <x v="10"/>
  </r>
  <r>
    <x v="12"/>
    <x v="25"/>
    <n v="5.79"/>
    <n v="4"/>
    <n v="0.25"/>
    <n v="17.37"/>
    <x v="11"/>
  </r>
  <r>
    <x v="12"/>
    <x v="28"/>
    <n v="11.89"/>
    <n v="4"/>
    <n v="0"/>
    <n v="47.56"/>
    <x v="11"/>
  </r>
  <r>
    <x v="12"/>
    <x v="49"/>
    <n v="30.03"/>
    <n v="4"/>
    <n v="0.25"/>
    <n v="90.09"/>
    <x v="11"/>
  </r>
  <r>
    <x v="12"/>
    <x v="50"/>
    <n v="9.15"/>
    <n v="3"/>
    <n v="0.25"/>
    <n v="20.587500000000002"/>
    <x v="11"/>
  </r>
  <r>
    <x v="13"/>
    <x v="47"/>
    <n v="6.1"/>
    <n v="3"/>
    <n v="0"/>
    <n v="18.299999999999997"/>
    <x v="12"/>
  </r>
  <r>
    <x v="13"/>
    <x v="51"/>
    <n v="10.98"/>
    <n v="3"/>
    <n v="0"/>
    <n v="32.94"/>
    <x v="12"/>
  </r>
  <r>
    <x v="14"/>
    <x v="45"/>
    <n v="12.96"/>
    <n v="4"/>
    <n v="0.2"/>
    <n v="41.472000000000008"/>
    <x v="13"/>
  </r>
  <r>
    <x v="14"/>
    <x v="52"/>
    <n v="18.29"/>
    <n v="4"/>
    <n v="0"/>
    <n v="73.16"/>
    <x v="13"/>
  </r>
  <r>
    <x v="14"/>
    <x v="53"/>
    <n v="23.17"/>
    <n v="4"/>
    <n v="0"/>
    <n v="92.68"/>
    <x v="13"/>
  </r>
  <r>
    <x v="15"/>
    <x v="39"/>
    <n v="10.67"/>
    <n v="4"/>
    <n v="0.25"/>
    <n v="32.01"/>
    <x v="9"/>
  </r>
  <r>
    <x v="15"/>
    <x v="35"/>
    <n v="2.74"/>
    <n v="3"/>
    <n v="0"/>
    <n v="8.2200000000000006"/>
    <x v="9"/>
  </r>
  <r>
    <x v="15"/>
    <x v="54"/>
    <n v="15.85"/>
    <n v="4"/>
    <n v="0.25"/>
    <n v="47.55"/>
    <x v="9"/>
  </r>
  <r>
    <x v="15"/>
    <x v="37"/>
    <n v="6.1"/>
    <n v="3"/>
    <n v="0.25"/>
    <n v="13.724999999999998"/>
    <x v="9"/>
  </r>
  <r>
    <x v="16"/>
    <x v="38"/>
    <n v="11.59"/>
    <n v="3"/>
    <n v="0"/>
    <n v="34.769999999999996"/>
    <x v="14"/>
  </r>
  <r>
    <x v="16"/>
    <x v="25"/>
    <n v="5.79"/>
    <n v="3"/>
    <n v="0.15"/>
    <n v="14.7645"/>
    <x v="14"/>
  </r>
  <r>
    <x v="17"/>
    <x v="55"/>
    <n v="23.78"/>
    <n v="3"/>
    <n v="0"/>
    <n v="71.34"/>
    <x v="15"/>
  </r>
  <r>
    <x v="17"/>
    <x v="50"/>
    <n v="9.15"/>
    <n v="3"/>
    <n v="0"/>
    <n v="27.450000000000003"/>
    <x v="15"/>
  </r>
  <r>
    <x v="18"/>
    <x v="56"/>
    <n v="23.17"/>
    <n v="4"/>
    <n v="0.05"/>
    <n v="88.046000000000006"/>
    <x v="16"/>
  </r>
  <r>
    <x v="18"/>
    <x v="12"/>
    <n v="9.7200000000000006"/>
    <n v="3"/>
    <n v="0"/>
    <n v="29.160000000000004"/>
    <x v="16"/>
  </r>
  <r>
    <x v="18"/>
    <x v="13"/>
    <n v="9.91"/>
    <n v="4"/>
    <n v="0"/>
    <n v="39.64"/>
    <x v="16"/>
  </r>
  <r>
    <x v="18"/>
    <x v="14"/>
    <n v="10.1"/>
    <n v="5"/>
    <n v="0"/>
    <n v="50.5"/>
    <x v="16"/>
  </r>
  <r>
    <x v="18"/>
    <x v="15"/>
    <n v="10.67"/>
    <n v="3"/>
    <n v="0"/>
    <n v="32.01"/>
    <x v="16"/>
  </r>
  <r>
    <x v="18"/>
    <x v="16"/>
    <n v="10.67"/>
    <n v="4"/>
    <n v="0"/>
    <n v="42.68"/>
    <x v="16"/>
  </r>
  <r>
    <x v="19"/>
    <x v="57"/>
    <n v="11.28"/>
    <n v="4"/>
    <n v="0"/>
    <n v="45.12"/>
    <x v="17"/>
  </r>
  <r>
    <x v="19"/>
    <x v="41"/>
    <n v="33.54"/>
    <n v="4"/>
    <n v="0.15"/>
    <n v="114.03599999999999"/>
    <x v="17"/>
  </r>
  <r>
    <x v="19"/>
    <x v="58"/>
    <n v="10.98"/>
    <n v="4"/>
    <n v="0.15"/>
    <n v="37.332000000000001"/>
    <x v="17"/>
  </r>
  <r>
    <x v="20"/>
    <x v="59"/>
    <n v="75.459999999999994"/>
    <n v="4"/>
    <n v="0"/>
    <n v="301.83999999999997"/>
    <x v="18"/>
  </r>
  <r>
    <x v="20"/>
    <x v="2"/>
    <n v="21.19"/>
    <n v="4"/>
    <n v="0"/>
    <n v="84.76"/>
    <x v="18"/>
  </r>
  <r>
    <x v="21"/>
    <x v="30"/>
    <n v="1.52"/>
    <n v="4"/>
    <n v="0.05"/>
    <n v="5.7759999999999998"/>
    <x v="19"/>
  </r>
  <r>
    <x v="21"/>
    <x v="2"/>
    <n v="21.19"/>
    <n v="3"/>
    <n v="0.05"/>
    <n v="60.391500000000008"/>
    <x v="19"/>
  </r>
  <r>
    <x v="22"/>
    <x v="40"/>
    <n v="11.59"/>
    <n v="3"/>
    <n v="0"/>
    <n v="34.769999999999996"/>
    <x v="16"/>
  </r>
  <r>
    <x v="22"/>
    <x v="60"/>
    <n v="28.05"/>
    <n v="3"/>
    <n v="0"/>
    <n v="84.15"/>
    <x v="16"/>
  </r>
  <r>
    <x v="23"/>
    <x v="30"/>
    <n v="1.52"/>
    <n v="3"/>
    <n v="0"/>
    <n v="4.5600000000000005"/>
    <x v="20"/>
  </r>
  <r>
    <x v="24"/>
    <x v="29"/>
    <n v="49.39"/>
    <n v="4"/>
    <n v="0"/>
    <n v="197.56"/>
    <x v="13"/>
  </r>
  <r>
    <x v="24"/>
    <x v="32"/>
    <n v="7.62"/>
    <n v="3"/>
    <n v="0"/>
    <n v="22.86"/>
    <x v="13"/>
  </r>
  <r>
    <x v="24"/>
    <x v="2"/>
    <n v="21.19"/>
    <n v="3"/>
    <n v="0"/>
    <n v="63.570000000000007"/>
    <x v="13"/>
  </r>
  <r>
    <x v="25"/>
    <x v="61"/>
    <n v="18.899999999999999"/>
    <n v="3"/>
    <n v="0.05"/>
    <n v="53.864999999999995"/>
    <x v="21"/>
  </r>
  <r>
    <x v="25"/>
    <x v="32"/>
    <n v="7.62"/>
    <n v="4"/>
    <n v="0.05"/>
    <n v="28.956"/>
    <x v="21"/>
  </r>
  <r>
    <x v="25"/>
    <x v="30"/>
    <n v="1.52"/>
    <n v="3"/>
    <n v="0"/>
    <n v="4.5600000000000005"/>
    <x v="21"/>
  </r>
  <r>
    <x v="25"/>
    <x v="57"/>
    <n v="11.28"/>
    <n v="4"/>
    <n v="0.05"/>
    <n v="42.863999999999997"/>
    <x v="21"/>
  </r>
  <r>
    <x v="26"/>
    <x v="62"/>
    <n v="13.11"/>
    <n v="3"/>
    <n v="0"/>
    <n v="39.33"/>
    <x v="0"/>
  </r>
  <r>
    <x v="26"/>
    <x v="2"/>
    <n v="21.19"/>
    <n v="4"/>
    <n v="0"/>
    <n v="84.76"/>
    <x v="0"/>
  </r>
  <r>
    <x v="27"/>
    <x v="35"/>
    <n v="2.74"/>
    <n v="4"/>
    <n v="0.05"/>
    <n v="10.412000000000001"/>
    <x v="22"/>
  </r>
  <r>
    <x v="27"/>
    <x v="41"/>
    <n v="33.54"/>
    <n v="4"/>
    <n v="0.05"/>
    <n v="127.45199999999998"/>
    <x v="22"/>
  </r>
  <r>
    <x v="28"/>
    <x v="61"/>
    <n v="18.899999999999999"/>
    <n v="4"/>
    <n v="0"/>
    <n v="75.599999999999994"/>
    <x v="23"/>
  </r>
  <r>
    <x v="28"/>
    <x v="63"/>
    <n v="3.66"/>
    <n v="4"/>
    <n v="0"/>
    <n v="14.64"/>
    <x v="23"/>
  </r>
  <r>
    <x v="29"/>
    <x v="64"/>
    <n v="27.75"/>
    <n v="3"/>
    <n v="0"/>
    <n v="83.25"/>
    <x v="24"/>
  </r>
  <r>
    <x v="29"/>
    <x v="49"/>
    <n v="30.03"/>
    <n v="4"/>
    <n v="0"/>
    <n v="120.12"/>
    <x v="24"/>
  </r>
  <r>
    <x v="30"/>
    <x v="65"/>
    <n v="11.89"/>
    <n v="4"/>
    <n v="0"/>
    <n v="47.56"/>
    <x v="25"/>
  </r>
  <r>
    <x v="30"/>
    <x v="41"/>
    <n v="33.54"/>
    <n v="4"/>
    <n v="0"/>
    <n v="134.16"/>
    <x v="25"/>
  </r>
  <r>
    <x v="30"/>
    <x v="66"/>
    <n v="26.83"/>
    <n v="4"/>
    <n v="0"/>
    <n v="107.32"/>
    <x v="25"/>
  </r>
  <r>
    <x v="30"/>
    <x v="67"/>
    <n v="9.15"/>
    <n v="3"/>
    <n v="0"/>
    <n v="27.450000000000003"/>
    <x v="25"/>
  </r>
  <r>
    <x v="31"/>
    <x v="55"/>
    <n v="23.78"/>
    <n v="4"/>
    <n v="0.25"/>
    <n v="71.34"/>
    <x v="26"/>
  </r>
  <r>
    <x v="32"/>
    <x v="38"/>
    <n v="14.48"/>
    <n v="1"/>
    <n v="0"/>
    <n v="14.48"/>
    <x v="25"/>
  </r>
  <r>
    <x v="32"/>
    <x v="35"/>
    <n v="2.74"/>
    <n v="4"/>
    <n v="0"/>
    <n v="10.96"/>
    <x v="25"/>
  </r>
  <r>
    <x v="32"/>
    <x v="65"/>
    <n v="14.83"/>
    <n v="4"/>
    <n v="0"/>
    <n v="59.32"/>
    <x v="25"/>
  </r>
  <r>
    <x v="32"/>
    <x v="36"/>
    <n v="14.64"/>
    <n v="3"/>
    <n v="0"/>
    <n v="43.92"/>
    <x v="25"/>
  </r>
  <r>
    <x v="32"/>
    <x v="68"/>
    <n v="4.7300000000000004"/>
    <n v="3"/>
    <n v="0"/>
    <n v="14.190000000000001"/>
    <x v="25"/>
  </r>
  <r>
    <x v="32"/>
    <x v="43"/>
    <n v="7.93"/>
    <n v="4"/>
    <n v="0"/>
    <n v="31.72"/>
    <x v="25"/>
  </r>
  <r>
    <x v="32"/>
    <x v="69"/>
    <n v="16.77"/>
    <n v="3"/>
    <n v="0"/>
    <n v="50.31"/>
    <x v="25"/>
  </r>
  <r>
    <x v="33"/>
    <x v="70"/>
    <n v="5.49"/>
    <n v="3"/>
    <n v="0"/>
    <n v="16.47"/>
    <x v="27"/>
  </r>
  <r>
    <x v="33"/>
    <x v="35"/>
    <n v="2.74"/>
    <n v="4"/>
    <n v="0"/>
    <n v="10.96"/>
    <x v="27"/>
  </r>
  <r>
    <x v="33"/>
    <x v="51"/>
    <n v="10.98"/>
    <n v="4"/>
    <n v="0"/>
    <n v="43.92"/>
    <x v="27"/>
  </r>
  <r>
    <x v="34"/>
    <x v="54"/>
    <n v="15.85"/>
    <n v="4"/>
    <n v="0"/>
    <n v="63.4"/>
    <x v="27"/>
  </r>
  <r>
    <x v="34"/>
    <x v="28"/>
    <n v="11.89"/>
    <n v="4"/>
    <n v="0"/>
    <n v="47.56"/>
    <x v="27"/>
  </r>
  <r>
    <x v="35"/>
    <x v="71"/>
    <n v="9.4499999999999993"/>
    <n v="3"/>
    <n v="0"/>
    <n v="28.349999999999998"/>
    <x v="28"/>
  </r>
  <r>
    <x v="35"/>
    <x v="70"/>
    <n v="5.49"/>
    <n v="4"/>
    <n v="0"/>
    <n v="21.96"/>
    <x v="28"/>
  </r>
  <r>
    <x v="35"/>
    <x v="31"/>
    <n v="20.73"/>
    <n v="3"/>
    <n v="0"/>
    <n v="62.19"/>
    <x v="28"/>
  </r>
  <r>
    <x v="35"/>
    <x v="2"/>
    <n v="21.19"/>
    <n v="4"/>
    <n v="0"/>
    <n v="84.76"/>
    <x v="28"/>
  </r>
  <r>
    <x v="36"/>
    <x v="52"/>
    <n v="4.25"/>
    <n v="1"/>
    <n v="0"/>
    <n v="4.25"/>
    <x v="26"/>
  </r>
  <r>
    <x v="36"/>
    <x v="44"/>
    <n v="26.83"/>
    <n v="4"/>
    <n v="0.25"/>
    <n v="80.489999999999995"/>
    <x v="26"/>
  </r>
  <r>
    <x v="36"/>
    <x v="65"/>
    <n v="11.89"/>
    <n v="3"/>
    <n v="0"/>
    <n v="35.67"/>
    <x v="26"/>
  </r>
  <r>
    <x v="36"/>
    <x v="72"/>
    <n v="9.7200000000000006"/>
    <n v="1"/>
    <n v="0"/>
    <n v="9.7200000000000006"/>
    <x v="26"/>
  </r>
  <r>
    <x v="36"/>
    <x v="31"/>
    <n v="20.73"/>
    <n v="3"/>
    <n v="0.25"/>
    <n v="46.642499999999998"/>
    <x v="26"/>
  </r>
  <r>
    <x v="36"/>
    <x v="73"/>
    <n v="9.77"/>
    <n v="1"/>
    <n v="0"/>
    <n v="9.77"/>
    <x v="26"/>
  </r>
  <r>
    <x v="36"/>
    <x v="74"/>
    <n v="8.5399999999999991"/>
    <n v="4"/>
    <n v="0.25"/>
    <n v="25.619999999999997"/>
    <x v="26"/>
  </r>
  <r>
    <x v="37"/>
    <x v="75"/>
    <n v="10.98"/>
    <n v="3"/>
    <n v="0.2"/>
    <n v="26.352000000000004"/>
    <x v="21"/>
  </r>
  <r>
    <x v="37"/>
    <x v="57"/>
    <n v="11.28"/>
    <n v="3"/>
    <n v="0.2"/>
    <n v="27.071999999999996"/>
    <x v="21"/>
  </r>
  <r>
    <x v="37"/>
    <x v="42"/>
    <n v="19.97"/>
    <n v="3"/>
    <n v="0.2"/>
    <n v="47.927999999999997"/>
    <x v="21"/>
  </r>
  <r>
    <x v="38"/>
    <x v="51"/>
    <n v="10.98"/>
    <n v="4"/>
    <n v="0"/>
    <n v="43.92"/>
    <x v="21"/>
  </r>
  <r>
    <x v="38"/>
    <x v="49"/>
    <n v="30.03"/>
    <n v="3"/>
    <n v="0"/>
    <n v="90.09"/>
    <x v="21"/>
  </r>
  <r>
    <x v="39"/>
    <x v="39"/>
    <n v="10.67"/>
    <n v="3"/>
    <n v="0.15"/>
    <n v="27.208500000000001"/>
    <x v="29"/>
  </r>
  <r>
    <x v="39"/>
    <x v="76"/>
    <n v="8.5399999999999991"/>
    <n v="3"/>
    <n v="0"/>
    <n v="25.619999999999997"/>
    <x v="29"/>
  </r>
  <r>
    <x v="39"/>
    <x v="77"/>
    <n v="7.32"/>
    <n v="4"/>
    <n v="0.15"/>
    <n v="24.888000000000002"/>
    <x v="29"/>
  </r>
  <r>
    <x v="40"/>
    <x v="52"/>
    <n v="4.25"/>
    <n v="1"/>
    <n v="0"/>
    <n v="4.25"/>
    <x v="30"/>
  </r>
  <r>
    <x v="40"/>
    <x v="44"/>
    <n v="26.83"/>
    <n v="4"/>
    <n v="0.25"/>
    <n v="80.489999999999995"/>
    <x v="30"/>
  </r>
  <r>
    <x v="40"/>
    <x v="65"/>
    <n v="11.89"/>
    <n v="3"/>
    <n v="0"/>
    <n v="35.67"/>
    <x v="30"/>
  </r>
  <r>
    <x v="40"/>
    <x v="78"/>
    <n v="4.57"/>
    <n v="4"/>
    <n v="0.1"/>
    <n v="16.452000000000002"/>
    <x v="30"/>
  </r>
  <r>
    <x v="40"/>
    <x v="31"/>
    <n v="20.73"/>
    <n v="3"/>
    <n v="0.25"/>
    <n v="46.642499999999998"/>
    <x v="30"/>
  </r>
  <r>
    <x v="40"/>
    <x v="79"/>
    <n v="3.64"/>
    <n v="1"/>
    <n v="0"/>
    <n v="3.64"/>
    <x v="30"/>
  </r>
  <r>
    <x v="40"/>
    <x v="73"/>
    <n v="9.77"/>
    <n v="1"/>
    <n v="0"/>
    <n v="9.77"/>
    <x v="30"/>
  </r>
  <r>
    <x v="40"/>
    <x v="80"/>
    <n v="12.41"/>
    <n v="1"/>
    <n v="0"/>
    <n v="12.41"/>
    <x v="30"/>
  </r>
  <r>
    <x v="40"/>
    <x v="74"/>
    <n v="8.5399999999999991"/>
    <n v="4"/>
    <n v="0.25"/>
    <n v="25.619999999999997"/>
    <x v="30"/>
  </r>
  <r>
    <x v="41"/>
    <x v="81"/>
    <n v="6.1"/>
    <n v="3"/>
    <n v="0"/>
    <n v="18.299999999999997"/>
    <x v="31"/>
  </r>
  <r>
    <x v="41"/>
    <x v="82"/>
    <n v="20.28"/>
    <n v="4"/>
    <n v="0"/>
    <n v="81.12"/>
    <x v="31"/>
  </r>
  <r>
    <x v="42"/>
    <x v="45"/>
    <n v="12.96"/>
    <n v="3"/>
    <n v="0"/>
    <n v="38.880000000000003"/>
    <x v="32"/>
  </r>
  <r>
    <x v="42"/>
    <x v="59"/>
    <n v="75.459999999999994"/>
    <n v="4"/>
    <n v="0"/>
    <n v="301.83999999999997"/>
    <x v="32"/>
  </r>
  <r>
    <x v="42"/>
    <x v="34"/>
    <n v="12.2"/>
    <n v="4"/>
    <n v="0"/>
    <n v="48.8"/>
    <x v="32"/>
  </r>
  <r>
    <x v="42"/>
    <x v="43"/>
    <n v="7.93"/>
    <n v="4"/>
    <n v="0"/>
    <n v="31.72"/>
    <x v="32"/>
  </r>
  <r>
    <x v="43"/>
    <x v="63"/>
    <n v="3.66"/>
    <n v="3"/>
    <n v="0.1"/>
    <n v="9.8819999999999997"/>
    <x v="12"/>
  </r>
  <r>
    <x v="43"/>
    <x v="65"/>
    <n v="11.89"/>
    <n v="3"/>
    <n v="0.1"/>
    <n v="32.103000000000002"/>
    <x v="12"/>
  </r>
  <r>
    <x v="43"/>
    <x v="24"/>
    <n v="32.32"/>
    <n v="4"/>
    <n v="0.1"/>
    <n v="116.352"/>
    <x v="12"/>
  </r>
  <r>
    <x v="44"/>
    <x v="29"/>
    <n v="49.39"/>
    <n v="3"/>
    <n v="0"/>
    <n v="148.17000000000002"/>
    <x v="33"/>
  </r>
  <r>
    <x v="45"/>
    <x v="83"/>
    <n v="38.11"/>
    <n v="4"/>
    <n v="0"/>
    <n v="152.44"/>
    <x v="23"/>
  </r>
  <r>
    <x v="45"/>
    <x v="35"/>
    <n v="2.74"/>
    <n v="4"/>
    <n v="0"/>
    <n v="10.96"/>
    <x v="23"/>
  </r>
  <r>
    <x v="45"/>
    <x v="66"/>
    <n v="26.83"/>
    <n v="4"/>
    <n v="0"/>
    <n v="107.32"/>
    <x v="23"/>
  </r>
  <r>
    <x v="45"/>
    <x v="68"/>
    <n v="4.7300000000000004"/>
    <n v="4"/>
    <n v="0"/>
    <n v="18.920000000000002"/>
    <x v="23"/>
  </r>
  <r>
    <x v="46"/>
    <x v="75"/>
    <n v="10.98"/>
    <n v="4"/>
    <n v="0"/>
    <n v="43.92"/>
    <x v="13"/>
  </r>
  <r>
    <x v="46"/>
    <x v="55"/>
    <n v="23.78"/>
    <n v="4"/>
    <n v="0"/>
    <n v="95.12"/>
    <x v="13"/>
  </r>
  <r>
    <x v="46"/>
    <x v="60"/>
    <n v="28.05"/>
    <n v="4"/>
    <n v="0"/>
    <n v="112.2"/>
    <x v="13"/>
  </r>
  <r>
    <x v="46"/>
    <x v="31"/>
    <n v="20.73"/>
    <n v="3"/>
    <n v="0"/>
    <n v="62.19"/>
    <x v="13"/>
  </r>
  <r>
    <x v="46"/>
    <x v="68"/>
    <n v="4.7300000000000004"/>
    <n v="4"/>
    <n v="0"/>
    <n v="18.920000000000002"/>
    <x v="13"/>
  </r>
  <r>
    <x v="47"/>
    <x v="53"/>
    <n v="23.17"/>
    <n v="4"/>
    <n v="0"/>
    <n v="92.68"/>
    <x v="0"/>
  </r>
  <r>
    <x v="48"/>
    <x v="0"/>
    <n v="12.81"/>
    <n v="4"/>
    <n v="0"/>
    <n v="51.24"/>
    <x v="28"/>
  </r>
  <r>
    <x v="48"/>
    <x v="39"/>
    <n v="10.67"/>
    <n v="3"/>
    <n v="0"/>
    <n v="32.01"/>
    <x v="28"/>
  </r>
  <r>
    <x v="48"/>
    <x v="84"/>
    <n v="21.95"/>
    <n v="4"/>
    <n v="0"/>
    <n v="87.8"/>
    <x v="28"/>
  </r>
  <r>
    <x v="49"/>
    <x v="33"/>
    <n v="10.98"/>
    <n v="4"/>
    <n v="0"/>
    <n v="43.92"/>
    <x v="15"/>
  </r>
  <r>
    <x v="49"/>
    <x v="2"/>
    <n v="21.19"/>
    <n v="3"/>
    <n v="0"/>
    <n v="63.570000000000007"/>
    <x v="15"/>
  </r>
  <r>
    <x v="50"/>
    <x v="38"/>
    <n v="11.59"/>
    <n v="3"/>
    <n v="0"/>
    <n v="34.769999999999996"/>
    <x v="34"/>
  </r>
  <r>
    <x v="50"/>
    <x v="52"/>
    <n v="4.25"/>
    <n v="1"/>
    <n v="0"/>
    <n v="4.25"/>
    <x v="34"/>
  </r>
  <r>
    <x v="50"/>
    <x v="44"/>
    <n v="26.83"/>
    <n v="4"/>
    <n v="0.25"/>
    <n v="80.489999999999995"/>
    <x v="34"/>
  </r>
  <r>
    <x v="50"/>
    <x v="40"/>
    <n v="11.59"/>
    <n v="3"/>
    <n v="0.25"/>
    <n v="26.077499999999997"/>
    <x v="34"/>
  </r>
  <r>
    <x v="50"/>
    <x v="65"/>
    <n v="11.89"/>
    <n v="3"/>
    <n v="0"/>
    <n v="35.67"/>
    <x v="34"/>
  </r>
  <r>
    <x v="50"/>
    <x v="78"/>
    <n v="4.57"/>
    <n v="4"/>
    <n v="0.1"/>
    <n v="16.452000000000002"/>
    <x v="34"/>
  </r>
  <r>
    <x v="50"/>
    <x v="49"/>
    <n v="30.03"/>
    <n v="4"/>
    <n v="0"/>
    <n v="120.12"/>
    <x v="34"/>
  </r>
  <r>
    <x v="50"/>
    <x v="79"/>
    <n v="3.64"/>
    <n v="1"/>
    <n v="0"/>
    <n v="3.64"/>
    <x v="34"/>
  </r>
  <r>
    <x v="50"/>
    <x v="73"/>
    <n v="9.77"/>
    <n v="1"/>
    <n v="0"/>
    <n v="9.77"/>
    <x v="34"/>
  </r>
  <r>
    <x v="50"/>
    <x v="80"/>
    <n v="12.41"/>
    <n v="1"/>
    <n v="0"/>
    <n v="12.41"/>
    <x v="34"/>
  </r>
  <r>
    <x v="50"/>
    <x v="74"/>
    <n v="8.5399999999999991"/>
    <n v="4"/>
    <n v="0.25"/>
    <n v="25.619999999999997"/>
    <x v="34"/>
  </r>
  <r>
    <x v="51"/>
    <x v="70"/>
    <n v="5.49"/>
    <n v="4"/>
    <n v="0"/>
    <n v="21.96"/>
    <x v="29"/>
  </r>
  <r>
    <x v="51"/>
    <x v="50"/>
    <n v="9.15"/>
    <n v="3"/>
    <n v="0"/>
    <n v="27.450000000000003"/>
    <x v="29"/>
  </r>
  <r>
    <x v="52"/>
    <x v="85"/>
    <n v="10.37"/>
    <n v="3"/>
    <n v="0"/>
    <n v="31.11"/>
    <x v="22"/>
  </r>
  <r>
    <x v="52"/>
    <x v="86"/>
    <n v="7.62"/>
    <n v="3"/>
    <n v="0"/>
    <n v="22.86"/>
    <x v="22"/>
  </r>
  <r>
    <x v="53"/>
    <x v="57"/>
    <n v="11.28"/>
    <n v="4"/>
    <n v="0"/>
    <n v="45.12"/>
    <x v="35"/>
  </r>
  <r>
    <x v="53"/>
    <x v="53"/>
    <n v="23.17"/>
    <n v="3"/>
    <n v="0"/>
    <n v="69.510000000000005"/>
    <x v="35"/>
  </r>
  <r>
    <x v="54"/>
    <x v="55"/>
    <n v="23.78"/>
    <n v="3"/>
    <n v="0"/>
    <n v="71.34"/>
    <x v="4"/>
  </r>
  <r>
    <x v="54"/>
    <x v="64"/>
    <n v="27.75"/>
    <n v="3"/>
    <n v="0"/>
    <n v="83.25"/>
    <x v="4"/>
  </r>
  <r>
    <x v="54"/>
    <x v="60"/>
    <n v="28.05"/>
    <n v="4"/>
    <n v="0"/>
    <n v="112.2"/>
    <x v="4"/>
  </r>
  <r>
    <x v="55"/>
    <x v="57"/>
    <n v="11.28"/>
    <n v="3"/>
    <n v="0.1"/>
    <n v="30.455999999999996"/>
    <x v="36"/>
  </r>
  <r>
    <x v="55"/>
    <x v="26"/>
    <n v="12.81"/>
    <n v="3"/>
    <n v="0.1"/>
    <n v="34.587000000000003"/>
    <x v="36"/>
  </r>
  <r>
    <x v="55"/>
    <x v="86"/>
    <n v="7.62"/>
    <n v="4"/>
    <n v="0.1"/>
    <n v="27.432000000000002"/>
    <x v="36"/>
  </r>
  <r>
    <x v="56"/>
    <x v="52"/>
    <n v="4.25"/>
    <n v="1"/>
    <n v="0"/>
    <n v="4.25"/>
    <x v="23"/>
  </r>
  <r>
    <x v="56"/>
    <x v="44"/>
    <n v="26.83"/>
    <n v="4"/>
    <n v="0.25"/>
    <n v="80.489999999999995"/>
    <x v="23"/>
  </r>
  <r>
    <x v="56"/>
    <x v="65"/>
    <n v="11.89"/>
    <n v="3"/>
    <n v="0"/>
    <n v="35.67"/>
    <x v="23"/>
  </r>
  <r>
    <x v="56"/>
    <x v="34"/>
    <n v="12.2"/>
    <n v="3"/>
    <n v="0"/>
    <n v="36.599999999999994"/>
    <x v="23"/>
  </r>
  <r>
    <x v="56"/>
    <x v="78"/>
    <n v="4.57"/>
    <n v="4"/>
    <n v="0.1"/>
    <n v="16.452000000000002"/>
    <x v="23"/>
  </r>
  <r>
    <x v="56"/>
    <x v="31"/>
    <n v="20.73"/>
    <n v="3"/>
    <n v="0.25"/>
    <n v="46.642499999999998"/>
    <x v="23"/>
  </r>
  <r>
    <x v="56"/>
    <x v="62"/>
    <n v="13.11"/>
    <n v="4"/>
    <n v="0"/>
    <n v="52.44"/>
    <x v="23"/>
  </r>
  <r>
    <x v="56"/>
    <x v="79"/>
    <n v="3.64"/>
    <n v="1"/>
    <n v="0"/>
    <n v="3.64"/>
    <x v="23"/>
  </r>
  <r>
    <x v="56"/>
    <x v="73"/>
    <n v="9.77"/>
    <n v="1"/>
    <n v="0"/>
    <n v="9.77"/>
    <x v="23"/>
  </r>
  <r>
    <x v="56"/>
    <x v="80"/>
    <n v="12.41"/>
    <n v="1"/>
    <n v="0"/>
    <n v="12.41"/>
    <x v="23"/>
  </r>
  <r>
    <x v="57"/>
    <x v="52"/>
    <n v="4.25"/>
    <n v="1"/>
    <n v="0"/>
    <n v="4.25"/>
    <x v="37"/>
  </r>
  <r>
    <x v="57"/>
    <x v="83"/>
    <n v="38.11"/>
    <n v="3"/>
    <n v="0.1"/>
    <n v="102.89699999999999"/>
    <x v="37"/>
  </r>
  <r>
    <x v="57"/>
    <x v="44"/>
    <n v="26.83"/>
    <n v="4"/>
    <n v="0.25"/>
    <n v="80.489999999999995"/>
    <x v="37"/>
  </r>
  <r>
    <x v="57"/>
    <x v="59"/>
    <n v="75.459999999999994"/>
    <n v="3"/>
    <n v="0.1"/>
    <n v="203.74200000000002"/>
    <x v="37"/>
  </r>
  <r>
    <x v="57"/>
    <x v="33"/>
    <n v="10.98"/>
    <n v="3"/>
    <n v="0.1"/>
    <n v="29.646000000000004"/>
    <x v="37"/>
  </r>
  <r>
    <x v="57"/>
    <x v="78"/>
    <n v="4.57"/>
    <n v="4"/>
    <n v="0.1"/>
    <n v="16.452000000000002"/>
    <x v="37"/>
  </r>
  <r>
    <x v="57"/>
    <x v="80"/>
    <n v="12.41"/>
    <n v="1"/>
    <n v="0"/>
    <n v="12.41"/>
    <x v="37"/>
  </r>
  <r>
    <x v="58"/>
    <x v="54"/>
    <n v="15.85"/>
    <n v="4"/>
    <n v="0"/>
    <n v="63.4"/>
    <x v="27"/>
  </r>
  <r>
    <x v="58"/>
    <x v="42"/>
    <n v="19.97"/>
    <n v="4"/>
    <n v="0"/>
    <n v="79.88"/>
    <x v="27"/>
  </r>
  <r>
    <x v="58"/>
    <x v="78"/>
    <n v="4.57"/>
    <n v="4"/>
    <n v="0"/>
    <n v="18.28"/>
    <x v="27"/>
  </r>
  <r>
    <x v="59"/>
    <x v="49"/>
    <n v="30.03"/>
    <n v="4"/>
    <n v="0"/>
    <n v="120.12"/>
    <x v="38"/>
  </r>
  <r>
    <x v="59"/>
    <x v="86"/>
    <n v="7.62"/>
    <n v="4"/>
    <n v="0"/>
    <n v="30.48"/>
    <x v="38"/>
  </r>
  <r>
    <x v="60"/>
    <x v="84"/>
    <n v="21.95"/>
    <n v="3"/>
    <n v="0"/>
    <n v="65.849999999999994"/>
    <x v="39"/>
  </r>
  <r>
    <x v="60"/>
    <x v="50"/>
    <n v="9.15"/>
    <n v="4"/>
    <n v="0"/>
    <n v="36.6"/>
    <x v="39"/>
  </r>
  <r>
    <x v="61"/>
    <x v="87"/>
    <n v="13.42"/>
    <n v="3"/>
    <n v="0"/>
    <n v="40.26"/>
    <x v="34"/>
  </r>
  <r>
    <x v="61"/>
    <x v="88"/>
    <n v="15.24"/>
    <n v="3"/>
    <n v="0"/>
    <n v="45.72"/>
    <x v="34"/>
  </r>
  <r>
    <x v="61"/>
    <x v="1"/>
    <n v="8.5399999999999991"/>
    <n v="4"/>
    <n v="0"/>
    <n v="34.159999999999997"/>
    <x v="34"/>
  </r>
  <r>
    <x v="61"/>
    <x v="60"/>
    <n v="28.05"/>
    <n v="3"/>
    <n v="0"/>
    <n v="84.15"/>
    <x v="34"/>
  </r>
  <r>
    <x v="61"/>
    <x v="62"/>
    <n v="13.11"/>
    <n v="4"/>
    <n v="0"/>
    <n v="52.44"/>
    <x v="34"/>
  </r>
  <r>
    <x v="62"/>
    <x v="39"/>
    <n v="10.67"/>
    <n v="4"/>
    <n v="0"/>
    <n v="42.68"/>
    <x v="40"/>
  </r>
  <r>
    <x v="62"/>
    <x v="49"/>
    <n v="30.03"/>
    <n v="4"/>
    <n v="0"/>
    <n v="120.12"/>
    <x v="40"/>
  </r>
  <r>
    <x v="63"/>
    <x v="1"/>
    <n v="8.5399999999999991"/>
    <n v="4"/>
    <n v="0"/>
    <n v="34.159999999999997"/>
    <x v="41"/>
  </r>
  <r>
    <x v="63"/>
    <x v="84"/>
    <n v="21.95"/>
    <n v="4"/>
    <n v="0"/>
    <n v="87.8"/>
    <x v="41"/>
  </r>
  <r>
    <x v="64"/>
    <x v="64"/>
    <n v="27.75"/>
    <n v="4"/>
    <n v="0"/>
    <n v="111"/>
    <x v="35"/>
  </r>
  <r>
    <x v="64"/>
    <x v="60"/>
    <n v="28.05"/>
    <n v="3"/>
    <n v="0"/>
    <n v="84.15"/>
    <x v="35"/>
  </r>
  <r>
    <x v="64"/>
    <x v="42"/>
    <n v="19.97"/>
    <n v="3"/>
    <n v="0"/>
    <n v="59.91"/>
    <x v="35"/>
  </r>
  <r>
    <x v="64"/>
    <x v="68"/>
    <n v="4.7300000000000004"/>
    <n v="4"/>
    <n v="0"/>
    <n v="18.920000000000002"/>
    <x v="35"/>
  </r>
  <r>
    <x v="65"/>
    <x v="40"/>
    <n v="11.59"/>
    <n v="4"/>
    <n v="0"/>
    <n v="46.36"/>
    <x v="21"/>
  </r>
  <r>
    <x v="66"/>
    <x v="46"/>
    <n v="19.510000000000002"/>
    <n v="3"/>
    <n v="0.1"/>
    <n v="52.677000000000007"/>
    <x v="13"/>
  </r>
  <r>
    <x v="66"/>
    <x v="89"/>
    <n v="8.08"/>
    <n v="3"/>
    <n v="0.1"/>
    <n v="21.816000000000003"/>
    <x v="13"/>
  </r>
  <r>
    <x v="66"/>
    <x v="49"/>
    <n v="30.03"/>
    <n v="3"/>
    <n v="0.1"/>
    <n v="81.081000000000003"/>
    <x v="13"/>
  </r>
  <r>
    <x v="67"/>
    <x v="76"/>
    <n v="8.5399999999999991"/>
    <n v="4"/>
    <n v="0"/>
    <n v="34.159999999999997"/>
    <x v="42"/>
  </r>
  <r>
    <x v="67"/>
    <x v="50"/>
    <n v="9.15"/>
    <n v="3"/>
    <n v="0"/>
    <n v="27.450000000000003"/>
    <x v="42"/>
  </r>
  <r>
    <x v="68"/>
    <x v="25"/>
    <n v="5.79"/>
    <n v="4"/>
    <n v="0"/>
    <n v="23.16"/>
    <x v="13"/>
  </r>
  <r>
    <x v="68"/>
    <x v="49"/>
    <n v="30.03"/>
    <n v="4"/>
    <n v="0"/>
    <n v="120.12"/>
    <x v="13"/>
  </r>
  <r>
    <x v="69"/>
    <x v="75"/>
    <n v="10.98"/>
    <n v="3"/>
    <n v="0"/>
    <n v="32.94"/>
    <x v="38"/>
  </r>
  <r>
    <x v="70"/>
    <x v="25"/>
    <n v="5.79"/>
    <n v="3"/>
    <n v="0"/>
    <n v="17.37"/>
    <x v="42"/>
  </r>
  <r>
    <x v="70"/>
    <x v="58"/>
    <n v="10.98"/>
    <n v="4"/>
    <n v="0"/>
    <n v="43.92"/>
    <x v="42"/>
  </r>
  <r>
    <x v="71"/>
    <x v="55"/>
    <n v="23.78"/>
    <n v="4"/>
    <n v="0"/>
    <n v="95.12"/>
    <x v="23"/>
  </r>
  <r>
    <x v="71"/>
    <x v="64"/>
    <n v="27.75"/>
    <n v="4"/>
    <n v="0"/>
    <n v="111"/>
    <x v="23"/>
  </r>
  <r>
    <x v="71"/>
    <x v="58"/>
    <n v="10.98"/>
    <n v="3"/>
    <n v="0"/>
    <n v="32.94"/>
    <x v="23"/>
  </r>
  <r>
    <x v="72"/>
    <x v="62"/>
    <n v="13.11"/>
    <n v="3"/>
    <n v="0"/>
    <n v="39.33"/>
    <x v="16"/>
  </r>
  <r>
    <x v="73"/>
    <x v="51"/>
    <n v="10.98"/>
    <n v="4"/>
    <n v="0"/>
    <n v="43.92"/>
    <x v="42"/>
  </r>
  <r>
    <x v="74"/>
    <x v="90"/>
    <n v="4.2699999999999996"/>
    <n v="3"/>
    <n v="0"/>
    <n v="12.809999999999999"/>
    <x v="43"/>
  </r>
  <r>
    <x v="75"/>
    <x v="71"/>
    <n v="9.4499999999999993"/>
    <n v="4"/>
    <n v="0"/>
    <n v="37.799999999999997"/>
    <x v="44"/>
  </r>
  <r>
    <x v="75"/>
    <x v="91"/>
    <n v="8.5399999999999991"/>
    <n v="4"/>
    <n v="0"/>
    <n v="34.159999999999997"/>
    <x v="44"/>
  </r>
  <r>
    <x v="75"/>
    <x v="33"/>
    <n v="10.98"/>
    <n v="4"/>
    <n v="0"/>
    <n v="43.92"/>
    <x v="44"/>
  </r>
  <r>
    <x v="76"/>
    <x v="39"/>
    <n v="10.67"/>
    <n v="3"/>
    <n v="0.15"/>
    <n v="27.208500000000001"/>
    <x v="45"/>
  </r>
  <r>
    <x v="76"/>
    <x v="51"/>
    <n v="10.98"/>
    <n v="4"/>
    <n v="0.15"/>
    <n v="37.332000000000001"/>
    <x v="45"/>
  </r>
  <r>
    <x v="76"/>
    <x v="77"/>
    <n v="7.32"/>
    <n v="3"/>
    <n v="0"/>
    <n v="21.96"/>
    <x v="45"/>
  </r>
  <r>
    <x v="76"/>
    <x v="41"/>
    <n v="33.54"/>
    <n v="3"/>
    <n v="0.15"/>
    <n v="85.526999999999987"/>
    <x v="45"/>
  </r>
  <r>
    <x v="76"/>
    <x v="66"/>
    <n v="26.83"/>
    <n v="4"/>
    <n v="0.15"/>
    <n v="91.221999999999994"/>
    <x v="45"/>
  </r>
  <r>
    <x v="77"/>
    <x v="88"/>
    <n v="15.24"/>
    <n v="4"/>
    <n v="0"/>
    <n v="60.96"/>
    <x v="44"/>
  </r>
  <r>
    <x v="77"/>
    <x v="63"/>
    <n v="3.66"/>
    <n v="4"/>
    <n v="0"/>
    <n v="14.64"/>
    <x v="44"/>
  </r>
  <r>
    <x v="77"/>
    <x v="23"/>
    <n v="14.18"/>
    <n v="4"/>
    <n v="0"/>
    <n v="56.72"/>
    <x v="44"/>
  </r>
  <r>
    <x v="77"/>
    <x v="32"/>
    <n v="7.62"/>
    <n v="4"/>
    <n v="0"/>
    <n v="30.48"/>
    <x v="44"/>
  </r>
  <r>
    <x v="77"/>
    <x v="2"/>
    <n v="21.19"/>
    <n v="3"/>
    <n v="0"/>
    <n v="63.570000000000007"/>
    <x v="44"/>
  </r>
  <r>
    <x v="78"/>
    <x v="87"/>
    <n v="13.42"/>
    <n v="3"/>
    <n v="0"/>
    <n v="40.26"/>
    <x v="46"/>
  </r>
  <r>
    <x v="78"/>
    <x v="28"/>
    <n v="11.89"/>
    <n v="4"/>
    <n v="0"/>
    <n v="47.56"/>
    <x v="46"/>
  </r>
  <r>
    <x v="78"/>
    <x v="68"/>
    <n v="4.7300000000000004"/>
    <n v="4"/>
    <n v="0"/>
    <n v="18.920000000000002"/>
    <x v="46"/>
  </r>
  <r>
    <x v="79"/>
    <x v="38"/>
    <n v="11.59"/>
    <n v="3"/>
    <n v="0.2"/>
    <n v="27.816000000000003"/>
    <x v="14"/>
  </r>
  <r>
    <x v="79"/>
    <x v="0"/>
    <n v="12.81"/>
    <n v="4"/>
    <n v="0.2"/>
    <n v="40.992000000000004"/>
    <x v="14"/>
  </r>
  <r>
    <x v="79"/>
    <x v="54"/>
    <n v="15.85"/>
    <n v="3"/>
    <n v="0.2"/>
    <n v="38.04"/>
    <x v="14"/>
  </r>
  <r>
    <x v="79"/>
    <x v="89"/>
    <n v="8.08"/>
    <n v="3"/>
    <n v="0.2"/>
    <n v="19.392000000000003"/>
    <x v="14"/>
  </r>
  <r>
    <x v="80"/>
    <x v="41"/>
    <n v="33.54"/>
    <n v="4"/>
    <n v="0"/>
    <n v="134.16"/>
    <x v="47"/>
  </r>
  <r>
    <x v="80"/>
    <x v="26"/>
    <n v="12.81"/>
    <n v="3"/>
    <n v="0"/>
    <n v="38.43"/>
    <x v="47"/>
  </r>
  <r>
    <x v="80"/>
    <x v="86"/>
    <n v="7.62"/>
    <n v="4"/>
    <n v="0"/>
    <n v="30.48"/>
    <x v="47"/>
  </r>
  <r>
    <x v="81"/>
    <x v="70"/>
    <n v="5.49"/>
    <n v="4"/>
    <n v="0.05"/>
    <n v="20.861999999999998"/>
    <x v="20"/>
  </r>
  <r>
    <x v="81"/>
    <x v="54"/>
    <n v="15.85"/>
    <n v="4"/>
    <n v="0.05"/>
    <n v="60.23"/>
    <x v="20"/>
  </r>
  <r>
    <x v="81"/>
    <x v="92"/>
    <n v="160.68"/>
    <n v="3"/>
    <n v="0.05"/>
    <n v="457.93799999999999"/>
    <x v="20"/>
  </r>
  <r>
    <x v="81"/>
    <x v="53"/>
    <n v="23.17"/>
    <n v="4"/>
    <n v="0.05"/>
    <n v="88.046000000000006"/>
    <x v="20"/>
  </r>
  <r>
    <x v="82"/>
    <x v="93"/>
    <n v="18.899999999999999"/>
    <n v="4"/>
    <n v="0.15"/>
    <n v="64.259999999999991"/>
    <x v="28"/>
  </r>
  <r>
    <x v="82"/>
    <x v="2"/>
    <n v="21.19"/>
    <n v="3"/>
    <n v="0.15"/>
    <n v="54.034500000000008"/>
    <x v="28"/>
  </r>
  <r>
    <x v="83"/>
    <x v="78"/>
    <n v="4.57"/>
    <n v="4"/>
    <n v="0"/>
    <n v="18.28"/>
    <x v="48"/>
  </r>
  <r>
    <x v="84"/>
    <x v="83"/>
    <n v="38.11"/>
    <n v="3"/>
    <n v="0.2"/>
    <n v="91.463999999999999"/>
    <x v="49"/>
  </r>
  <r>
    <x v="84"/>
    <x v="1"/>
    <n v="8.5399999999999991"/>
    <n v="4"/>
    <n v="0.2"/>
    <n v="27.327999999999999"/>
    <x v="49"/>
  </r>
  <r>
    <x v="84"/>
    <x v="94"/>
    <n v="5.79"/>
    <n v="4"/>
    <n v="0.2"/>
    <n v="18.528000000000002"/>
    <x v="49"/>
  </r>
  <r>
    <x v="85"/>
    <x v="23"/>
    <n v="14.18"/>
    <n v="4"/>
    <n v="0"/>
    <n v="56.72"/>
    <x v="16"/>
  </r>
  <r>
    <x v="85"/>
    <x v="47"/>
    <n v="6.1"/>
    <n v="4"/>
    <n v="0.1"/>
    <n v="21.96"/>
    <x v="16"/>
  </r>
  <r>
    <x v="85"/>
    <x v="62"/>
    <n v="13.11"/>
    <n v="3"/>
    <n v="0.1"/>
    <n v="35.396999999999998"/>
    <x v="16"/>
  </r>
  <r>
    <x v="86"/>
    <x v="90"/>
    <n v="4.2699999999999996"/>
    <n v="4"/>
    <n v="0"/>
    <n v="17.079999999999998"/>
    <x v="3"/>
  </r>
  <r>
    <x v="86"/>
    <x v="86"/>
    <n v="7.62"/>
    <n v="4"/>
    <n v="0"/>
    <n v="30.48"/>
    <x v="3"/>
  </r>
  <r>
    <x v="87"/>
    <x v="38"/>
    <n v="11.59"/>
    <n v="4"/>
    <n v="0.2"/>
    <n v="37.088000000000001"/>
    <x v="34"/>
  </r>
  <r>
    <x v="87"/>
    <x v="32"/>
    <n v="7.62"/>
    <n v="3"/>
    <n v="0.2"/>
    <n v="18.288"/>
    <x v="34"/>
  </r>
  <r>
    <x v="87"/>
    <x v="46"/>
    <n v="19.510000000000002"/>
    <n v="4"/>
    <n v="0.2"/>
    <n v="62.432000000000009"/>
    <x v="34"/>
  </r>
  <r>
    <x v="87"/>
    <x v="24"/>
    <n v="32.32"/>
    <n v="3"/>
    <n v="0.2"/>
    <n v="77.568000000000012"/>
    <x v="34"/>
  </r>
  <r>
    <x v="88"/>
    <x v="87"/>
    <n v="13.42"/>
    <n v="4"/>
    <n v="0.1"/>
    <n v="48.311999999999998"/>
    <x v="50"/>
  </r>
  <r>
    <x v="89"/>
    <x v="95"/>
    <n v="5.49"/>
    <n v="3"/>
    <n v="0"/>
    <n v="16.47"/>
    <x v="17"/>
  </r>
  <r>
    <x v="89"/>
    <x v="93"/>
    <n v="18.899999999999999"/>
    <n v="3"/>
    <n v="0"/>
    <n v="56.699999999999996"/>
    <x v="17"/>
  </r>
  <r>
    <x v="89"/>
    <x v="40"/>
    <n v="11.59"/>
    <n v="3"/>
    <n v="0"/>
    <n v="34.769999999999996"/>
    <x v="17"/>
  </r>
  <r>
    <x v="89"/>
    <x v="48"/>
    <n v="15.85"/>
    <n v="3"/>
    <n v="0"/>
    <n v="47.55"/>
    <x v="17"/>
  </r>
  <r>
    <x v="89"/>
    <x v="2"/>
    <n v="21.19"/>
    <n v="3"/>
    <n v="0"/>
    <n v="63.570000000000007"/>
    <x v="17"/>
  </r>
  <r>
    <x v="90"/>
    <x v="55"/>
    <n v="23.78"/>
    <n v="3"/>
    <n v="0"/>
    <n v="71.34"/>
    <x v="37"/>
  </r>
  <r>
    <x v="90"/>
    <x v="54"/>
    <n v="15.85"/>
    <n v="4"/>
    <n v="0"/>
    <n v="63.4"/>
    <x v="37"/>
  </r>
  <r>
    <x v="91"/>
    <x v="87"/>
    <n v="13.42"/>
    <n v="4"/>
    <n v="0"/>
    <n v="53.68"/>
    <x v="49"/>
  </r>
  <r>
    <x v="91"/>
    <x v="55"/>
    <n v="23.78"/>
    <n v="4"/>
    <n v="0.05"/>
    <n v="90.364000000000004"/>
    <x v="49"/>
  </r>
  <r>
    <x v="91"/>
    <x v="49"/>
    <n v="30.03"/>
    <n v="3"/>
    <n v="0"/>
    <n v="90.09"/>
    <x v="49"/>
  </r>
  <r>
    <x v="92"/>
    <x v="83"/>
    <n v="38.11"/>
    <n v="3"/>
    <n v="0.05"/>
    <n v="108.61349999999999"/>
    <x v="48"/>
  </r>
  <r>
    <x v="92"/>
    <x v="25"/>
    <n v="5.79"/>
    <n v="4"/>
    <n v="0.05"/>
    <n v="22.001999999999999"/>
    <x v="48"/>
  </r>
  <r>
    <x v="92"/>
    <x v="60"/>
    <n v="28.05"/>
    <n v="3"/>
    <n v="0.05"/>
    <n v="79.942499999999995"/>
    <x v="48"/>
  </r>
  <r>
    <x v="93"/>
    <x v="30"/>
    <n v="1.52"/>
    <n v="4"/>
    <n v="0"/>
    <n v="6.08"/>
    <x v="51"/>
  </r>
  <r>
    <x v="93"/>
    <x v="41"/>
    <n v="33.54"/>
    <n v="4"/>
    <n v="0.15"/>
    <n v="114.03599999999999"/>
    <x v="51"/>
  </r>
  <r>
    <x v="94"/>
    <x v="38"/>
    <n v="11.59"/>
    <n v="3"/>
    <n v="0.2"/>
    <n v="27.816000000000003"/>
    <x v="17"/>
  </r>
  <r>
    <x v="94"/>
    <x v="32"/>
    <n v="7.62"/>
    <n v="4"/>
    <n v="0.2"/>
    <n v="24.384"/>
    <x v="17"/>
  </r>
  <r>
    <x v="94"/>
    <x v="40"/>
    <n v="11.59"/>
    <n v="3"/>
    <n v="0.2"/>
    <n v="27.816000000000003"/>
    <x v="17"/>
  </r>
  <r>
    <x v="94"/>
    <x v="36"/>
    <n v="14.64"/>
    <n v="3"/>
    <n v="0.2"/>
    <n v="35.136000000000003"/>
    <x v="17"/>
  </r>
  <r>
    <x v="95"/>
    <x v="82"/>
    <n v="20.28"/>
    <n v="4"/>
    <n v="0"/>
    <n v="81.12"/>
    <x v="26"/>
  </r>
  <r>
    <x v="95"/>
    <x v="86"/>
    <n v="7.62"/>
    <n v="4"/>
    <n v="0.05"/>
    <n v="28.956"/>
    <x v="26"/>
  </r>
  <r>
    <x v="95"/>
    <x v="58"/>
    <n v="10.98"/>
    <n v="4"/>
    <n v="0"/>
    <n v="43.92"/>
    <x v="26"/>
  </r>
  <r>
    <x v="96"/>
    <x v="87"/>
    <n v="13.42"/>
    <n v="3"/>
    <n v="0"/>
    <n v="40.26"/>
    <x v="19"/>
  </r>
  <r>
    <x v="96"/>
    <x v="96"/>
    <n v="24.39"/>
    <n v="4"/>
    <n v="0.25"/>
    <n v="73.17"/>
    <x v="19"/>
  </r>
  <r>
    <x v="97"/>
    <x v="96"/>
    <n v="24.39"/>
    <n v="4"/>
    <n v="0"/>
    <n v="97.56"/>
    <x v="21"/>
  </r>
  <r>
    <x v="97"/>
    <x v="70"/>
    <n v="5.49"/>
    <n v="4"/>
    <n v="0"/>
    <n v="21.96"/>
    <x v="21"/>
  </r>
  <r>
    <x v="97"/>
    <x v="1"/>
    <n v="8.5399999999999991"/>
    <n v="4"/>
    <n v="0"/>
    <n v="34.159999999999997"/>
    <x v="21"/>
  </r>
  <r>
    <x v="98"/>
    <x v="55"/>
    <n v="23.78"/>
    <n v="3"/>
    <n v="0.1"/>
    <n v="64.206000000000003"/>
    <x v="13"/>
  </r>
  <r>
    <x v="98"/>
    <x v="53"/>
    <n v="23.17"/>
    <n v="3"/>
    <n v="0"/>
    <n v="69.510000000000005"/>
    <x v="13"/>
  </r>
  <r>
    <x v="99"/>
    <x v="52"/>
    <n v="4.25"/>
    <n v="1"/>
    <n v="0"/>
    <n v="4.25"/>
    <x v="52"/>
  </r>
  <r>
    <x v="99"/>
    <x v="91"/>
    <n v="8.5399999999999991"/>
    <n v="4"/>
    <n v="0"/>
    <n v="34.159999999999997"/>
    <x v="52"/>
  </r>
  <r>
    <x v="99"/>
    <x v="33"/>
    <n v="10.98"/>
    <n v="4"/>
    <n v="0.15"/>
    <n v="37.332000000000001"/>
    <x v="52"/>
  </r>
  <r>
    <x v="99"/>
    <x v="73"/>
    <n v="9.77"/>
    <n v="1"/>
    <n v="0"/>
    <n v="9.77"/>
    <x v="52"/>
  </r>
  <r>
    <x v="99"/>
    <x v="80"/>
    <n v="12.41"/>
    <n v="1"/>
    <n v="0"/>
    <n v="12.41"/>
    <x v="52"/>
  </r>
  <r>
    <x v="100"/>
    <x v="75"/>
    <n v="10.98"/>
    <n v="4"/>
    <n v="0.15"/>
    <n v="37.332000000000001"/>
    <x v="35"/>
  </r>
  <r>
    <x v="100"/>
    <x v="95"/>
    <n v="5.49"/>
    <n v="3"/>
    <n v="0"/>
    <n v="16.47"/>
    <x v="35"/>
  </r>
  <r>
    <x v="101"/>
    <x v="78"/>
    <n v="4.57"/>
    <n v="3"/>
    <n v="0"/>
    <n v="13.71"/>
    <x v="20"/>
  </r>
  <r>
    <x v="102"/>
    <x v="97"/>
    <n v="9.91"/>
    <n v="4"/>
    <n v="0.1"/>
    <n v="35.676000000000002"/>
    <x v="53"/>
  </r>
  <r>
    <x v="102"/>
    <x v="84"/>
    <n v="21.95"/>
    <n v="4"/>
    <n v="0.1"/>
    <n v="79.02"/>
    <x v="53"/>
  </r>
  <r>
    <x v="103"/>
    <x v="92"/>
    <n v="160.68"/>
    <n v="3"/>
    <n v="0.05"/>
    <n v="457.93799999999999"/>
    <x v="9"/>
  </r>
  <r>
    <x v="103"/>
    <x v="25"/>
    <n v="5.79"/>
    <n v="4"/>
    <n v="0"/>
    <n v="23.16"/>
    <x v="9"/>
  </r>
  <r>
    <x v="103"/>
    <x v="65"/>
    <n v="11.89"/>
    <n v="4"/>
    <n v="0.05"/>
    <n v="45.182000000000002"/>
    <x v="9"/>
  </r>
  <r>
    <x v="103"/>
    <x v="26"/>
    <n v="12.81"/>
    <n v="4"/>
    <n v="0.05"/>
    <n v="48.677999999999997"/>
    <x v="9"/>
  </r>
  <r>
    <x v="104"/>
    <x v="35"/>
    <n v="2.74"/>
    <n v="4"/>
    <n v="0"/>
    <n v="10.96"/>
    <x v="47"/>
  </r>
  <r>
    <x v="104"/>
    <x v="78"/>
    <n v="4.57"/>
    <n v="3"/>
    <n v="0.15"/>
    <n v="11.653500000000001"/>
    <x v="47"/>
  </r>
  <r>
    <x v="105"/>
    <x v="0"/>
    <n v="12.81"/>
    <n v="4"/>
    <n v="0.2"/>
    <n v="40.992000000000004"/>
    <x v="54"/>
  </r>
  <r>
    <x v="105"/>
    <x v="92"/>
    <n v="160.68"/>
    <n v="4"/>
    <n v="0.2"/>
    <n v="514.17600000000004"/>
    <x v="54"/>
  </r>
  <r>
    <x v="106"/>
    <x v="75"/>
    <n v="10.98"/>
    <n v="4"/>
    <n v="0"/>
    <n v="43.92"/>
    <x v="43"/>
  </r>
  <r>
    <x v="106"/>
    <x v="59"/>
    <n v="75.459999999999994"/>
    <n v="4"/>
    <n v="0"/>
    <n v="301.83999999999997"/>
    <x v="43"/>
  </r>
  <r>
    <x v="107"/>
    <x v="35"/>
    <n v="2.74"/>
    <n v="3"/>
    <n v="0"/>
    <n v="8.2200000000000006"/>
    <x v="55"/>
  </r>
  <r>
    <x v="107"/>
    <x v="28"/>
    <n v="11.89"/>
    <n v="3"/>
    <n v="0"/>
    <n v="35.67"/>
    <x v="55"/>
  </r>
  <r>
    <x v="108"/>
    <x v="32"/>
    <n v="7.62"/>
    <n v="3"/>
    <n v="0"/>
    <n v="22.86"/>
    <x v="35"/>
  </r>
  <r>
    <x v="108"/>
    <x v="36"/>
    <n v="14.64"/>
    <n v="4"/>
    <n v="0"/>
    <n v="58.56"/>
    <x v="35"/>
  </r>
  <r>
    <x v="108"/>
    <x v="84"/>
    <n v="21.95"/>
    <n v="3"/>
    <n v="0"/>
    <n v="65.849999999999994"/>
    <x v="35"/>
  </r>
  <r>
    <x v="109"/>
    <x v="61"/>
    <n v="18.899999999999999"/>
    <n v="3"/>
    <n v="0.2"/>
    <n v="45.36"/>
    <x v="28"/>
  </r>
  <r>
    <x v="109"/>
    <x v="93"/>
    <n v="18.899999999999999"/>
    <n v="4"/>
    <n v="0"/>
    <n v="75.599999999999994"/>
    <x v="28"/>
  </r>
  <r>
    <x v="109"/>
    <x v="31"/>
    <n v="20.73"/>
    <n v="4"/>
    <n v="0.2"/>
    <n v="66.335999999999999"/>
    <x v="28"/>
  </r>
  <r>
    <x v="110"/>
    <x v="35"/>
    <n v="2.74"/>
    <n v="4"/>
    <n v="0.05"/>
    <n v="10.412000000000001"/>
    <x v="53"/>
  </r>
  <r>
    <x v="110"/>
    <x v="76"/>
    <n v="8.5399999999999991"/>
    <n v="4"/>
    <n v="0.05"/>
    <n v="32.451999999999998"/>
    <x v="53"/>
  </r>
  <r>
    <x v="110"/>
    <x v="40"/>
    <n v="11.59"/>
    <n v="3"/>
    <n v="0.05"/>
    <n v="33.031499999999994"/>
    <x v="53"/>
  </r>
  <r>
    <x v="111"/>
    <x v="39"/>
    <n v="10.67"/>
    <n v="4"/>
    <n v="0.05"/>
    <n v="40.545999999999999"/>
    <x v="56"/>
  </r>
  <r>
    <x v="111"/>
    <x v="32"/>
    <n v="7.62"/>
    <n v="4"/>
    <n v="0.05"/>
    <n v="28.956"/>
    <x v="56"/>
  </r>
  <r>
    <x v="111"/>
    <x v="31"/>
    <n v="20.73"/>
    <n v="4"/>
    <n v="0.05"/>
    <n v="78.774000000000001"/>
    <x v="56"/>
  </r>
  <r>
    <x v="112"/>
    <x v="64"/>
    <n v="27.75"/>
    <n v="3"/>
    <n v="0"/>
    <n v="83.25"/>
    <x v="15"/>
  </r>
  <r>
    <x v="112"/>
    <x v="59"/>
    <n v="75.459999999999994"/>
    <n v="3"/>
    <n v="0"/>
    <n v="226.38"/>
    <x v="15"/>
  </r>
  <r>
    <x v="112"/>
    <x v="92"/>
    <n v="160.68"/>
    <n v="4"/>
    <n v="0"/>
    <n v="642.72"/>
    <x v="15"/>
  </r>
  <r>
    <x v="112"/>
    <x v="34"/>
    <n v="12.2"/>
    <n v="3"/>
    <n v="0"/>
    <n v="36.599999999999994"/>
    <x v="15"/>
  </r>
  <r>
    <x v="112"/>
    <x v="78"/>
    <n v="4.57"/>
    <n v="3"/>
    <n v="0"/>
    <n v="13.71"/>
    <x v="15"/>
  </r>
  <r>
    <x v="113"/>
    <x v="33"/>
    <n v="10.98"/>
    <n v="4"/>
    <n v="0.1"/>
    <n v="39.528000000000006"/>
    <x v="21"/>
  </r>
  <r>
    <x v="113"/>
    <x v="31"/>
    <n v="20.73"/>
    <n v="4"/>
    <n v="0.1"/>
    <n v="74.628"/>
    <x v="21"/>
  </r>
  <r>
    <x v="114"/>
    <x v="91"/>
    <n v="8.5399999999999991"/>
    <n v="4"/>
    <n v="0"/>
    <n v="34.159999999999997"/>
    <x v="48"/>
  </r>
  <r>
    <x v="114"/>
    <x v="24"/>
    <n v="32.32"/>
    <n v="3"/>
    <n v="0"/>
    <n v="96.960000000000008"/>
    <x v="48"/>
  </r>
  <r>
    <x v="114"/>
    <x v="78"/>
    <n v="4.57"/>
    <n v="3"/>
    <n v="0"/>
    <n v="13.71"/>
    <x v="48"/>
  </r>
  <r>
    <x v="115"/>
    <x v="32"/>
    <n v="7.62"/>
    <n v="3"/>
    <n v="0"/>
    <n v="22.86"/>
    <x v="57"/>
  </r>
  <r>
    <x v="115"/>
    <x v="68"/>
    <n v="4.7300000000000004"/>
    <n v="4"/>
    <n v="0"/>
    <n v="18.920000000000002"/>
    <x v="57"/>
  </r>
  <r>
    <x v="115"/>
    <x v="58"/>
    <n v="10.98"/>
    <n v="4"/>
    <n v="0"/>
    <n v="43.92"/>
    <x v="57"/>
  </r>
  <r>
    <x v="116"/>
    <x v="84"/>
    <n v="21.95"/>
    <n v="3"/>
    <n v="0"/>
    <n v="65.849999999999994"/>
    <x v="58"/>
  </r>
  <r>
    <x v="116"/>
    <x v="62"/>
    <n v="13.11"/>
    <n v="4"/>
    <n v="0"/>
    <n v="52.44"/>
    <x v="58"/>
  </r>
  <r>
    <x v="117"/>
    <x v="0"/>
    <n v="12.81"/>
    <n v="3"/>
    <n v="0"/>
    <n v="38.43"/>
    <x v="59"/>
  </r>
  <r>
    <x v="118"/>
    <x v="26"/>
    <n v="12.81"/>
    <n v="4"/>
    <n v="0"/>
    <n v="51.24"/>
    <x v="60"/>
  </r>
  <r>
    <x v="118"/>
    <x v="43"/>
    <n v="7.93"/>
    <n v="4"/>
    <n v="0"/>
    <n v="31.72"/>
    <x v="60"/>
  </r>
  <r>
    <x v="119"/>
    <x v="38"/>
    <n v="14.48"/>
    <n v="1"/>
    <n v="0"/>
    <n v="14.48"/>
    <x v="61"/>
  </r>
  <r>
    <x v="119"/>
    <x v="76"/>
    <n v="8.5399999999999991"/>
    <n v="3"/>
    <n v="0"/>
    <n v="25.619999999999997"/>
    <x v="61"/>
  </r>
  <r>
    <x v="119"/>
    <x v="65"/>
    <n v="14.83"/>
    <n v="4"/>
    <n v="0"/>
    <n v="59.32"/>
    <x v="61"/>
  </r>
  <r>
    <x v="119"/>
    <x v="94"/>
    <n v="7.24"/>
    <n v="1"/>
    <n v="0"/>
    <n v="7.24"/>
    <x v="61"/>
  </r>
  <r>
    <x v="119"/>
    <x v="78"/>
    <n v="4.57"/>
    <n v="4"/>
    <n v="0"/>
    <n v="18.28"/>
    <x v="61"/>
  </r>
  <r>
    <x v="119"/>
    <x v="26"/>
    <n v="12.81"/>
    <n v="4"/>
    <n v="0"/>
    <n v="51.24"/>
    <x v="61"/>
  </r>
  <r>
    <x v="119"/>
    <x v="43"/>
    <n v="7.93"/>
    <n v="4"/>
    <n v="0"/>
    <n v="31.72"/>
    <x v="61"/>
  </r>
  <r>
    <x v="119"/>
    <x v="69"/>
    <n v="16.77"/>
    <n v="3"/>
    <n v="0"/>
    <n v="50.31"/>
    <x v="61"/>
  </r>
  <r>
    <x v="120"/>
    <x v="47"/>
    <n v="6.1"/>
    <n v="4"/>
    <n v="0.1"/>
    <n v="21.96"/>
    <x v="9"/>
  </r>
  <r>
    <x v="120"/>
    <x v="64"/>
    <n v="27.75"/>
    <n v="4"/>
    <n v="0.1"/>
    <n v="99.9"/>
    <x v="9"/>
  </r>
  <r>
    <x v="120"/>
    <x v="28"/>
    <n v="11.89"/>
    <n v="3"/>
    <n v="0"/>
    <n v="35.67"/>
    <x v="9"/>
  </r>
  <r>
    <x v="120"/>
    <x v="82"/>
    <n v="20.28"/>
    <n v="3"/>
    <n v="0.1"/>
    <n v="54.756000000000007"/>
    <x v="9"/>
  </r>
  <r>
    <x v="121"/>
    <x v="59"/>
    <n v="75.459999999999994"/>
    <n v="3"/>
    <n v="0"/>
    <n v="226.38"/>
    <x v="20"/>
  </r>
  <r>
    <x v="121"/>
    <x v="53"/>
    <n v="23.17"/>
    <n v="4"/>
    <n v="0.25"/>
    <n v="69.510000000000005"/>
    <x v="20"/>
  </r>
  <r>
    <x v="122"/>
    <x v="75"/>
    <n v="10.98"/>
    <n v="4"/>
    <n v="0.15"/>
    <n v="37.332000000000001"/>
    <x v="5"/>
  </r>
  <r>
    <x v="122"/>
    <x v="38"/>
    <n v="14.48"/>
    <n v="1"/>
    <n v="0"/>
    <n v="14.48"/>
    <x v="5"/>
  </r>
  <r>
    <x v="122"/>
    <x v="61"/>
    <n v="23.63"/>
    <n v="4"/>
    <n v="0"/>
    <n v="94.52"/>
    <x v="5"/>
  </r>
  <r>
    <x v="122"/>
    <x v="65"/>
    <n v="14.83"/>
    <n v="4"/>
    <n v="0"/>
    <n v="59.32"/>
    <x v="5"/>
  </r>
  <r>
    <x v="122"/>
    <x v="94"/>
    <n v="7.24"/>
    <n v="1"/>
    <n v="0"/>
    <n v="7.24"/>
    <x v="5"/>
  </r>
  <r>
    <x v="122"/>
    <x v="82"/>
    <n v="20.28"/>
    <n v="3"/>
    <n v="0"/>
    <n v="60.84"/>
    <x v="5"/>
  </r>
  <r>
    <x v="122"/>
    <x v="50"/>
    <n v="11.43"/>
    <n v="1"/>
    <n v="0"/>
    <n v="11.43"/>
    <x v="5"/>
  </r>
  <r>
    <x v="122"/>
    <x v="37"/>
    <n v="6.1"/>
    <n v="3"/>
    <n v="0.15"/>
    <n v="15.555"/>
    <x v="5"/>
  </r>
  <r>
    <x v="122"/>
    <x v="69"/>
    <n v="16.77"/>
    <n v="3"/>
    <n v="0"/>
    <n v="50.31"/>
    <x v="5"/>
  </r>
  <r>
    <x v="123"/>
    <x v="40"/>
    <n v="11.59"/>
    <n v="4"/>
    <n v="0.2"/>
    <n v="37.088000000000001"/>
    <x v="53"/>
  </r>
  <r>
    <x v="124"/>
    <x v="29"/>
    <n v="49.39"/>
    <n v="4"/>
    <n v="0.25"/>
    <n v="148.17000000000002"/>
    <x v="62"/>
  </r>
  <r>
    <x v="124"/>
    <x v="92"/>
    <n v="160.68"/>
    <n v="3"/>
    <n v="0.25"/>
    <n v="361.53000000000003"/>
    <x v="62"/>
  </r>
  <r>
    <x v="124"/>
    <x v="31"/>
    <n v="20.73"/>
    <n v="4"/>
    <n v="0.25"/>
    <n v="62.19"/>
    <x v="62"/>
  </r>
  <r>
    <x v="124"/>
    <x v="2"/>
    <n v="21.19"/>
    <n v="3"/>
    <n v="0.25"/>
    <n v="47.677500000000009"/>
    <x v="62"/>
  </r>
  <r>
    <x v="125"/>
    <x v="89"/>
    <n v="8.08"/>
    <n v="4"/>
    <n v="0.2"/>
    <n v="25.856000000000002"/>
    <x v="34"/>
  </r>
  <r>
    <x v="125"/>
    <x v="62"/>
    <n v="13.11"/>
    <n v="4"/>
    <n v="0.2"/>
    <n v="41.951999999999998"/>
    <x v="34"/>
  </r>
  <r>
    <x v="126"/>
    <x v="32"/>
    <n v="7.62"/>
    <n v="3"/>
    <n v="0"/>
    <n v="22.86"/>
    <x v="63"/>
  </r>
  <r>
    <x v="126"/>
    <x v="89"/>
    <n v="8.08"/>
    <n v="4"/>
    <n v="0"/>
    <n v="32.32"/>
    <x v="63"/>
  </r>
  <r>
    <x v="127"/>
    <x v="23"/>
    <n v="14.18"/>
    <n v="4"/>
    <n v="0"/>
    <n v="56.72"/>
    <x v="64"/>
  </r>
  <r>
    <x v="127"/>
    <x v="78"/>
    <n v="4.57"/>
    <n v="4"/>
    <n v="0"/>
    <n v="18.28"/>
    <x v="64"/>
  </r>
  <r>
    <x v="128"/>
    <x v="32"/>
    <n v="7.62"/>
    <n v="3"/>
    <n v="0.05"/>
    <n v="21.716999999999999"/>
    <x v="49"/>
  </r>
  <r>
    <x v="129"/>
    <x v="64"/>
    <n v="27.75"/>
    <n v="3"/>
    <n v="0.15"/>
    <n v="70.762499999999989"/>
    <x v="56"/>
  </r>
  <r>
    <x v="129"/>
    <x v="33"/>
    <n v="10.98"/>
    <n v="3"/>
    <n v="0.15"/>
    <n v="27.999000000000002"/>
    <x v="56"/>
  </r>
  <r>
    <x v="130"/>
    <x v="62"/>
    <n v="13.11"/>
    <n v="4"/>
    <n v="0"/>
    <n v="52.44"/>
    <x v="14"/>
  </r>
  <r>
    <x v="131"/>
    <x v="25"/>
    <n v="5.79"/>
    <n v="4"/>
    <n v="0.1"/>
    <n v="20.844000000000001"/>
    <x v="12"/>
  </r>
  <r>
    <x v="131"/>
    <x v="66"/>
    <n v="26.83"/>
    <n v="4"/>
    <n v="0.1"/>
    <n v="96.587999999999994"/>
    <x v="12"/>
  </r>
  <r>
    <x v="131"/>
    <x v="26"/>
    <n v="12.81"/>
    <n v="3"/>
    <n v="0.1"/>
    <n v="34.587000000000003"/>
    <x v="12"/>
  </r>
  <r>
    <x v="132"/>
    <x v="54"/>
    <n v="15.85"/>
    <n v="4"/>
    <n v="0.1"/>
    <n v="57.06"/>
    <x v="34"/>
  </r>
  <r>
    <x v="132"/>
    <x v="42"/>
    <n v="19.97"/>
    <n v="3"/>
    <n v="0.1"/>
    <n v="53.918999999999997"/>
    <x v="34"/>
  </r>
  <r>
    <x v="132"/>
    <x v="31"/>
    <n v="20.73"/>
    <n v="4"/>
    <n v="0.1"/>
    <n v="74.628"/>
    <x v="34"/>
  </r>
  <r>
    <x v="132"/>
    <x v="50"/>
    <n v="9.15"/>
    <n v="3"/>
    <n v="0"/>
    <n v="27.450000000000003"/>
    <x v="34"/>
  </r>
  <r>
    <x v="133"/>
    <x v="37"/>
    <n v="6.1"/>
    <n v="4"/>
    <n v="0"/>
    <n v="24.4"/>
    <x v="28"/>
  </r>
  <r>
    <x v="134"/>
    <x v="45"/>
    <n v="12.96"/>
    <n v="3"/>
    <n v="0"/>
    <n v="38.880000000000003"/>
    <x v="9"/>
  </r>
  <r>
    <x v="134"/>
    <x v="83"/>
    <n v="38.11"/>
    <n v="4"/>
    <n v="0"/>
    <n v="152.44"/>
    <x v="9"/>
  </r>
  <r>
    <x v="134"/>
    <x v="59"/>
    <n v="75.459999999999994"/>
    <n v="4"/>
    <n v="0"/>
    <n v="301.83999999999997"/>
    <x v="9"/>
  </r>
  <r>
    <x v="134"/>
    <x v="30"/>
    <n v="1.52"/>
    <n v="4"/>
    <n v="0"/>
    <n v="6.08"/>
    <x v="9"/>
  </r>
  <r>
    <x v="134"/>
    <x v="37"/>
    <n v="6.1"/>
    <n v="4"/>
    <n v="0"/>
    <n v="24.4"/>
    <x v="9"/>
  </r>
  <r>
    <x v="135"/>
    <x v="63"/>
    <n v="3.66"/>
    <n v="3"/>
    <n v="0"/>
    <n v="10.98"/>
    <x v="55"/>
  </r>
  <r>
    <x v="135"/>
    <x v="97"/>
    <n v="9.91"/>
    <n v="4"/>
    <n v="0"/>
    <n v="39.64"/>
    <x v="55"/>
  </r>
  <r>
    <x v="135"/>
    <x v="53"/>
    <n v="23.17"/>
    <n v="3"/>
    <n v="0"/>
    <n v="69.510000000000005"/>
    <x v="55"/>
  </r>
  <r>
    <x v="136"/>
    <x v="29"/>
    <n v="49.39"/>
    <n v="3"/>
    <n v="0"/>
    <n v="148.17000000000002"/>
    <x v="25"/>
  </r>
  <r>
    <x v="136"/>
    <x v="31"/>
    <n v="20.73"/>
    <n v="4"/>
    <n v="0"/>
    <n v="82.92"/>
    <x v="25"/>
  </r>
  <r>
    <x v="137"/>
    <x v="52"/>
    <n v="18.29"/>
    <n v="4"/>
    <n v="0.2"/>
    <n v="58.527999999999999"/>
    <x v="20"/>
  </r>
  <r>
    <x v="137"/>
    <x v="31"/>
    <n v="20.73"/>
    <n v="3"/>
    <n v="0.2"/>
    <n v="49.751999999999995"/>
    <x v="20"/>
  </r>
  <r>
    <x v="137"/>
    <x v="86"/>
    <n v="7.62"/>
    <n v="4"/>
    <n v="0.2"/>
    <n v="24.384"/>
    <x v="20"/>
  </r>
  <r>
    <x v="138"/>
    <x v="35"/>
    <n v="2.74"/>
    <n v="4"/>
    <n v="0"/>
    <n v="10.96"/>
    <x v="52"/>
  </r>
  <r>
    <x v="138"/>
    <x v="76"/>
    <n v="8.5399999999999991"/>
    <n v="4"/>
    <n v="0"/>
    <n v="34.159999999999997"/>
    <x v="52"/>
  </r>
  <r>
    <x v="139"/>
    <x v="35"/>
    <n v="2.74"/>
    <n v="4"/>
    <n v="0"/>
    <n v="10.96"/>
    <x v="65"/>
  </r>
  <r>
    <x v="139"/>
    <x v="64"/>
    <n v="27.75"/>
    <n v="4"/>
    <n v="0"/>
    <n v="111"/>
    <x v="65"/>
  </r>
  <r>
    <x v="139"/>
    <x v="41"/>
    <n v="33.54"/>
    <n v="4"/>
    <n v="0"/>
    <n v="134.16"/>
    <x v="65"/>
  </r>
  <r>
    <x v="139"/>
    <x v="62"/>
    <n v="13.11"/>
    <n v="4"/>
    <n v="0"/>
    <n v="52.44"/>
    <x v="65"/>
  </r>
  <r>
    <x v="140"/>
    <x v="98"/>
    <n v="5.79"/>
    <n v="4"/>
    <n v="0.2"/>
    <n v="18.528000000000002"/>
    <x v="56"/>
  </r>
  <r>
    <x v="140"/>
    <x v="90"/>
    <n v="4.2699999999999996"/>
    <n v="3"/>
    <n v="0.2"/>
    <n v="10.247999999999999"/>
    <x v="56"/>
  </r>
  <r>
    <x v="140"/>
    <x v="42"/>
    <n v="19.97"/>
    <n v="3"/>
    <n v="0"/>
    <n v="59.91"/>
    <x v="56"/>
  </r>
  <r>
    <x v="141"/>
    <x v="61"/>
    <n v="18.899999999999999"/>
    <n v="4"/>
    <n v="0"/>
    <n v="75.599999999999994"/>
    <x v="66"/>
  </r>
  <r>
    <x v="141"/>
    <x v="36"/>
    <n v="14.64"/>
    <n v="4"/>
    <n v="0"/>
    <n v="58.56"/>
    <x v="66"/>
  </r>
  <r>
    <x v="141"/>
    <x v="49"/>
    <n v="30.03"/>
    <n v="3"/>
    <n v="0"/>
    <n v="90.09"/>
    <x v="66"/>
  </r>
  <r>
    <x v="141"/>
    <x v="50"/>
    <n v="9.15"/>
    <n v="3"/>
    <n v="0"/>
    <n v="27.450000000000003"/>
    <x v="66"/>
  </r>
  <r>
    <x v="142"/>
    <x v="32"/>
    <n v="7.62"/>
    <n v="4"/>
    <n v="0.1"/>
    <n v="27.432000000000002"/>
    <x v="9"/>
  </r>
  <r>
    <x v="142"/>
    <x v="51"/>
    <n v="10.98"/>
    <n v="3"/>
    <n v="0.1"/>
    <n v="29.646000000000004"/>
    <x v="9"/>
  </r>
  <r>
    <x v="142"/>
    <x v="77"/>
    <n v="7.32"/>
    <n v="3"/>
    <n v="0"/>
    <n v="21.96"/>
    <x v="9"/>
  </r>
  <r>
    <x v="142"/>
    <x v="2"/>
    <n v="21.19"/>
    <n v="3"/>
    <n v="0.1"/>
    <n v="57.213000000000008"/>
    <x v="9"/>
  </r>
  <r>
    <x v="143"/>
    <x v="63"/>
    <n v="3.66"/>
    <n v="4"/>
    <n v="0"/>
    <n v="14.64"/>
    <x v="57"/>
  </r>
  <r>
    <x v="144"/>
    <x v="84"/>
    <n v="21.95"/>
    <n v="4"/>
    <n v="0"/>
    <n v="87.8"/>
    <x v="54"/>
  </r>
  <r>
    <x v="145"/>
    <x v="38"/>
    <n v="11.59"/>
    <n v="3"/>
    <n v="0.25"/>
    <n v="26.077499999999997"/>
    <x v="45"/>
  </r>
  <r>
    <x v="145"/>
    <x v="23"/>
    <n v="14.18"/>
    <n v="3"/>
    <n v="0.25"/>
    <n v="31.905000000000001"/>
    <x v="45"/>
  </r>
  <r>
    <x v="145"/>
    <x v="91"/>
    <n v="8.5399999999999991"/>
    <n v="4"/>
    <n v="0.25"/>
    <n v="25.619999999999997"/>
    <x v="45"/>
  </r>
  <r>
    <x v="145"/>
    <x v="93"/>
    <n v="18.899999999999999"/>
    <n v="4"/>
    <n v="0.25"/>
    <n v="56.699999999999996"/>
    <x v="45"/>
  </r>
  <r>
    <x v="145"/>
    <x v="32"/>
    <n v="7.62"/>
    <n v="3"/>
    <n v="0"/>
    <n v="22.86"/>
    <x v="45"/>
  </r>
  <r>
    <x v="146"/>
    <x v="63"/>
    <n v="3.66"/>
    <n v="4"/>
    <n v="0"/>
    <n v="14.64"/>
    <x v="64"/>
  </r>
  <r>
    <x v="146"/>
    <x v="49"/>
    <n v="30.03"/>
    <n v="4"/>
    <n v="0"/>
    <n v="120.12"/>
    <x v="64"/>
  </r>
  <r>
    <x v="147"/>
    <x v="77"/>
    <n v="7.32"/>
    <n v="3"/>
    <n v="0.1"/>
    <n v="19.763999999999999"/>
    <x v="8"/>
  </r>
  <r>
    <x v="147"/>
    <x v="42"/>
    <n v="19.97"/>
    <n v="4"/>
    <n v="0.1"/>
    <n v="71.891999999999996"/>
    <x v="8"/>
  </r>
  <r>
    <x v="147"/>
    <x v="84"/>
    <n v="21.95"/>
    <n v="4"/>
    <n v="0"/>
    <n v="87.8"/>
    <x v="8"/>
  </r>
  <r>
    <x v="148"/>
    <x v="95"/>
    <n v="5.49"/>
    <n v="3"/>
    <n v="0"/>
    <n v="16.47"/>
    <x v="17"/>
  </r>
  <r>
    <x v="148"/>
    <x v="62"/>
    <n v="13.11"/>
    <n v="4"/>
    <n v="0"/>
    <n v="52.44"/>
    <x v="17"/>
  </r>
  <r>
    <x v="148"/>
    <x v="2"/>
    <n v="21.19"/>
    <n v="3"/>
    <n v="0"/>
    <n v="63.570000000000007"/>
    <x v="17"/>
  </r>
  <r>
    <x v="149"/>
    <x v="47"/>
    <n v="6.1"/>
    <n v="4"/>
    <n v="0.15"/>
    <n v="20.74"/>
    <x v="50"/>
  </r>
  <r>
    <x v="149"/>
    <x v="24"/>
    <n v="32.32"/>
    <n v="4"/>
    <n v="0.15"/>
    <n v="109.88799999999999"/>
    <x v="50"/>
  </r>
  <r>
    <x v="150"/>
    <x v="51"/>
    <n v="10.98"/>
    <n v="3"/>
    <n v="0"/>
    <n v="32.94"/>
    <x v="45"/>
  </r>
  <r>
    <x v="150"/>
    <x v="36"/>
    <n v="14.64"/>
    <n v="4"/>
    <n v="0.1"/>
    <n v="52.704000000000001"/>
    <x v="45"/>
  </r>
  <r>
    <x v="151"/>
    <x v="86"/>
    <n v="7.62"/>
    <n v="4"/>
    <n v="0"/>
    <n v="30.48"/>
    <x v="61"/>
  </r>
  <r>
    <x v="151"/>
    <x v="62"/>
    <n v="13.11"/>
    <n v="3"/>
    <n v="0"/>
    <n v="39.33"/>
    <x v="61"/>
  </r>
  <r>
    <x v="151"/>
    <x v="58"/>
    <n v="10.98"/>
    <n v="3"/>
    <n v="0"/>
    <n v="32.94"/>
    <x v="61"/>
  </r>
  <r>
    <x v="151"/>
    <x v="43"/>
    <n v="7.93"/>
    <n v="4"/>
    <n v="0"/>
    <n v="31.72"/>
    <x v="61"/>
  </r>
  <r>
    <x v="152"/>
    <x v="59"/>
    <n v="75.459999999999994"/>
    <n v="3"/>
    <n v="0"/>
    <n v="226.38"/>
    <x v="58"/>
  </r>
  <r>
    <x v="152"/>
    <x v="51"/>
    <n v="10.98"/>
    <n v="3"/>
    <n v="0"/>
    <n v="32.94"/>
    <x v="58"/>
  </r>
  <r>
    <x v="152"/>
    <x v="34"/>
    <n v="12.2"/>
    <n v="3"/>
    <n v="0"/>
    <n v="36.599999999999994"/>
    <x v="58"/>
  </r>
  <r>
    <x v="153"/>
    <x v="54"/>
    <n v="15.85"/>
    <n v="4"/>
    <n v="0"/>
    <n v="63.4"/>
    <x v="13"/>
  </r>
  <r>
    <x v="153"/>
    <x v="53"/>
    <n v="23.17"/>
    <n v="4"/>
    <n v="0"/>
    <n v="92.68"/>
    <x v="13"/>
  </r>
  <r>
    <x v="153"/>
    <x v="26"/>
    <n v="12.81"/>
    <n v="3"/>
    <n v="0"/>
    <n v="38.43"/>
    <x v="13"/>
  </r>
  <r>
    <x v="153"/>
    <x v="62"/>
    <n v="13.11"/>
    <n v="4"/>
    <n v="0"/>
    <n v="52.44"/>
    <x v="13"/>
  </r>
  <r>
    <x v="154"/>
    <x v="95"/>
    <n v="5.49"/>
    <n v="4"/>
    <n v="0"/>
    <n v="21.96"/>
    <x v="9"/>
  </r>
  <r>
    <x v="154"/>
    <x v="66"/>
    <n v="26.83"/>
    <n v="4"/>
    <n v="0"/>
    <n v="107.32"/>
    <x v="9"/>
  </r>
  <r>
    <x v="155"/>
    <x v="39"/>
    <n v="10.67"/>
    <n v="3"/>
    <n v="0.15"/>
    <n v="27.208500000000001"/>
    <x v="9"/>
  </r>
  <r>
    <x v="155"/>
    <x v="72"/>
    <n v="7.77"/>
    <n v="4"/>
    <n v="0.15"/>
    <n v="26.417999999999999"/>
    <x v="9"/>
  </r>
  <r>
    <x v="156"/>
    <x v="93"/>
    <n v="18.899999999999999"/>
    <n v="3"/>
    <n v="0.05"/>
    <n v="53.864999999999995"/>
    <x v="22"/>
  </r>
  <r>
    <x v="156"/>
    <x v="1"/>
    <n v="8.5399999999999991"/>
    <n v="3"/>
    <n v="0.05"/>
    <n v="24.338999999999999"/>
    <x v="22"/>
  </r>
  <r>
    <x v="156"/>
    <x v="34"/>
    <n v="12.2"/>
    <n v="3"/>
    <n v="0.05"/>
    <n v="34.769999999999996"/>
    <x v="22"/>
  </r>
  <r>
    <x v="157"/>
    <x v="81"/>
    <n v="6.1"/>
    <n v="4"/>
    <n v="0"/>
    <n v="24.4"/>
    <x v="67"/>
  </r>
  <r>
    <x v="158"/>
    <x v="75"/>
    <n v="10.98"/>
    <n v="4"/>
    <n v="0"/>
    <n v="43.92"/>
    <x v="62"/>
  </r>
  <r>
    <x v="158"/>
    <x v="47"/>
    <n v="6.1"/>
    <n v="3"/>
    <n v="0.1"/>
    <n v="16.47"/>
    <x v="62"/>
  </r>
  <r>
    <x v="158"/>
    <x v="64"/>
    <n v="27.75"/>
    <n v="3"/>
    <n v="0.1"/>
    <n v="74.925000000000011"/>
    <x v="62"/>
  </r>
  <r>
    <x v="158"/>
    <x v="40"/>
    <n v="11.59"/>
    <n v="4"/>
    <n v="0.1"/>
    <n v="41.724000000000004"/>
    <x v="62"/>
  </r>
  <r>
    <x v="158"/>
    <x v="57"/>
    <n v="11.28"/>
    <n v="4"/>
    <n v="0.1"/>
    <n v="40.607999999999997"/>
    <x v="62"/>
  </r>
  <r>
    <x v="159"/>
    <x v="0"/>
    <n v="12.81"/>
    <n v="3"/>
    <n v="0"/>
    <n v="38.43"/>
    <x v="11"/>
  </r>
  <r>
    <x v="159"/>
    <x v="84"/>
    <n v="21.95"/>
    <n v="4"/>
    <n v="0"/>
    <n v="87.8"/>
    <x v="11"/>
  </r>
  <r>
    <x v="159"/>
    <x v="62"/>
    <n v="13.11"/>
    <n v="4"/>
    <n v="0"/>
    <n v="52.44"/>
    <x v="11"/>
  </r>
  <r>
    <x v="160"/>
    <x v="48"/>
    <n v="15.85"/>
    <n v="4"/>
    <n v="0"/>
    <n v="63.4"/>
    <x v="68"/>
  </r>
  <r>
    <x v="160"/>
    <x v="78"/>
    <n v="4.57"/>
    <n v="4"/>
    <n v="0"/>
    <n v="18.28"/>
    <x v="68"/>
  </r>
  <r>
    <x v="160"/>
    <x v="49"/>
    <n v="30.03"/>
    <n v="3"/>
    <n v="0"/>
    <n v="90.09"/>
    <x v="68"/>
  </r>
  <r>
    <x v="161"/>
    <x v="23"/>
    <n v="14.18"/>
    <n v="4"/>
    <n v="0"/>
    <n v="56.72"/>
    <x v="69"/>
  </r>
  <r>
    <x v="161"/>
    <x v="47"/>
    <n v="6.1"/>
    <n v="4"/>
    <n v="0"/>
    <n v="24.4"/>
    <x v="69"/>
  </r>
  <r>
    <x v="162"/>
    <x v="30"/>
    <n v="1.52"/>
    <n v="3"/>
    <n v="0"/>
    <n v="4.5600000000000005"/>
    <x v="66"/>
  </r>
  <r>
    <x v="162"/>
    <x v="41"/>
    <n v="33.54"/>
    <n v="4"/>
    <n v="0"/>
    <n v="134.16"/>
    <x v="66"/>
  </r>
  <r>
    <x v="163"/>
    <x v="25"/>
    <n v="5.79"/>
    <n v="3"/>
    <n v="0.2"/>
    <n v="13.896000000000001"/>
    <x v="66"/>
  </r>
  <r>
    <x v="163"/>
    <x v="65"/>
    <n v="11.89"/>
    <n v="3"/>
    <n v="0.2"/>
    <n v="28.536000000000001"/>
    <x v="66"/>
  </r>
  <r>
    <x v="163"/>
    <x v="41"/>
    <n v="33.54"/>
    <n v="4"/>
    <n v="0.2"/>
    <n v="107.328"/>
    <x v="66"/>
  </r>
  <r>
    <x v="164"/>
    <x v="23"/>
    <n v="14.18"/>
    <n v="3"/>
    <n v="0.1"/>
    <n v="38.286000000000001"/>
    <x v="16"/>
  </r>
  <r>
    <x v="165"/>
    <x v="75"/>
    <n v="10.98"/>
    <n v="3"/>
    <n v="0"/>
    <n v="32.94"/>
    <x v="53"/>
  </r>
  <r>
    <x v="165"/>
    <x v="49"/>
    <n v="30.03"/>
    <n v="3"/>
    <n v="0"/>
    <n v="90.09"/>
    <x v="53"/>
  </r>
  <r>
    <x v="165"/>
    <x v="58"/>
    <n v="10.98"/>
    <n v="4"/>
    <n v="0"/>
    <n v="43.92"/>
    <x v="53"/>
  </r>
  <r>
    <x v="166"/>
    <x v="70"/>
    <n v="5.49"/>
    <n v="4"/>
    <n v="0.05"/>
    <n v="20.861999999999998"/>
    <x v="52"/>
  </r>
  <r>
    <x v="166"/>
    <x v="30"/>
    <n v="1.52"/>
    <n v="4"/>
    <n v="0"/>
    <n v="6.08"/>
    <x v="52"/>
  </r>
  <r>
    <x v="167"/>
    <x v="55"/>
    <n v="23.78"/>
    <n v="4"/>
    <n v="0"/>
    <n v="95.12"/>
    <x v="64"/>
  </r>
  <r>
    <x v="167"/>
    <x v="30"/>
    <n v="1.52"/>
    <n v="3"/>
    <n v="0"/>
    <n v="4.5600000000000005"/>
    <x v="64"/>
  </r>
  <r>
    <x v="168"/>
    <x v="70"/>
    <n v="5.49"/>
    <n v="3"/>
    <n v="0"/>
    <n v="16.47"/>
    <x v="16"/>
  </r>
  <r>
    <x v="168"/>
    <x v="42"/>
    <n v="19.97"/>
    <n v="4"/>
    <n v="0"/>
    <n v="79.88"/>
    <x v="16"/>
  </r>
  <r>
    <x v="168"/>
    <x v="28"/>
    <n v="11.89"/>
    <n v="3"/>
    <n v="0"/>
    <n v="35.67"/>
    <x v="16"/>
  </r>
  <r>
    <x v="169"/>
    <x v="92"/>
    <n v="160.68"/>
    <n v="4"/>
    <n v="0"/>
    <n v="642.72"/>
    <x v="51"/>
  </r>
  <r>
    <x v="169"/>
    <x v="77"/>
    <n v="7.32"/>
    <n v="4"/>
    <n v="0.25"/>
    <n v="21.96"/>
    <x v="51"/>
  </r>
  <r>
    <x v="169"/>
    <x v="86"/>
    <n v="7.62"/>
    <n v="3"/>
    <n v="0.25"/>
    <n v="17.145"/>
    <x v="51"/>
  </r>
  <r>
    <x v="169"/>
    <x v="43"/>
    <n v="7.93"/>
    <n v="3"/>
    <n v="0"/>
    <n v="23.79"/>
    <x v="51"/>
  </r>
  <r>
    <x v="170"/>
    <x v="38"/>
    <n v="11.59"/>
    <n v="4"/>
    <n v="0"/>
    <n v="46.36"/>
    <x v="21"/>
  </r>
  <r>
    <x v="170"/>
    <x v="94"/>
    <n v="5.79"/>
    <n v="4"/>
    <n v="0"/>
    <n v="23.16"/>
    <x v="21"/>
  </r>
  <r>
    <x v="170"/>
    <x v="99"/>
    <n v="17.38"/>
    <n v="4"/>
    <n v="0"/>
    <n v="69.52"/>
    <x v="21"/>
  </r>
  <r>
    <x v="170"/>
    <x v="37"/>
    <n v="6.1"/>
    <n v="4"/>
    <n v="0"/>
    <n v="24.4"/>
    <x v="21"/>
  </r>
  <r>
    <x v="171"/>
    <x v="31"/>
    <n v="20.73"/>
    <n v="4"/>
    <n v="0.05"/>
    <n v="78.774000000000001"/>
    <x v="6"/>
  </r>
  <r>
    <x v="171"/>
    <x v="84"/>
    <n v="21.95"/>
    <n v="3"/>
    <n v="0.05"/>
    <n v="62.557499999999997"/>
    <x v="6"/>
  </r>
  <r>
    <x v="172"/>
    <x v="100"/>
    <n v="59.15"/>
    <n v="3"/>
    <n v="0.1"/>
    <n v="159.70499999999998"/>
    <x v="7"/>
  </r>
  <r>
    <x v="172"/>
    <x v="63"/>
    <n v="3.66"/>
    <n v="4"/>
    <n v="0.1"/>
    <n v="13.176"/>
    <x v="7"/>
  </r>
  <r>
    <x v="172"/>
    <x v="50"/>
    <n v="9.15"/>
    <n v="4"/>
    <n v="0.1"/>
    <n v="32.940000000000005"/>
    <x v="7"/>
  </r>
  <r>
    <x v="172"/>
    <x v="67"/>
    <n v="9.15"/>
    <n v="3"/>
    <n v="0.1"/>
    <n v="24.705000000000005"/>
    <x v="7"/>
  </r>
  <r>
    <x v="173"/>
    <x v="70"/>
    <n v="5.49"/>
    <n v="4"/>
    <n v="0.15"/>
    <n v="18.666"/>
    <x v="12"/>
  </r>
  <r>
    <x v="173"/>
    <x v="93"/>
    <n v="18.899999999999999"/>
    <n v="3"/>
    <n v="0"/>
    <n v="56.699999999999996"/>
    <x v="12"/>
  </r>
  <r>
    <x v="173"/>
    <x v="42"/>
    <n v="19.97"/>
    <n v="4"/>
    <n v="0.15"/>
    <n v="67.897999999999996"/>
    <x v="12"/>
  </r>
  <r>
    <x v="173"/>
    <x v="43"/>
    <n v="7.93"/>
    <n v="4"/>
    <n v="0.15"/>
    <n v="26.962"/>
    <x v="12"/>
  </r>
  <r>
    <x v="174"/>
    <x v="93"/>
    <n v="18.899999999999999"/>
    <n v="4"/>
    <n v="0"/>
    <n v="75.599999999999994"/>
    <x v="70"/>
  </r>
  <r>
    <x v="175"/>
    <x v="32"/>
    <n v="7.62"/>
    <n v="4"/>
    <n v="0"/>
    <n v="30.48"/>
    <x v="71"/>
  </r>
  <r>
    <x v="175"/>
    <x v="41"/>
    <n v="33.54"/>
    <n v="3"/>
    <n v="0"/>
    <n v="100.62"/>
    <x v="71"/>
  </r>
  <r>
    <x v="176"/>
    <x v="51"/>
    <n v="10.98"/>
    <n v="4"/>
    <n v="0.2"/>
    <n v="35.136000000000003"/>
    <x v="49"/>
  </r>
  <r>
    <x v="176"/>
    <x v="92"/>
    <n v="160.68"/>
    <n v="3"/>
    <n v="0.2"/>
    <n v="385.63200000000006"/>
    <x v="49"/>
  </r>
  <r>
    <x v="176"/>
    <x v="86"/>
    <n v="7.62"/>
    <n v="3"/>
    <n v="0.2"/>
    <n v="18.288"/>
    <x v="49"/>
  </r>
  <r>
    <x v="177"/>
    <x v="36"/>
    <n v="14.64"/>
    <n v="4"/>
    <n v="0.25"/>
    <n v="43.92"/>
    <x v="53"/>
  </r>
  <r>
    <x v="177"/>
    <x v="58"/>
    <n v="10.98"/>
    <n v="3"/>
    <n v="0.25"/>
    <n v="24.704999999999998"/>
    <x v="53"/>
  </r>
  <r>
    <x v="178"/>
    <x v="53"/>
    <n v="23.17"/>
    <n v="4"/>
    <n v="0"/>
    <n v="92.68"/>
    <x v="60"/>
  </r>
  <r>
    <x v="178"/>
    <x v="82"/>
    <n v="20.28"/>
    <n v="4"/>
    <n v="0"/>
    <n v="81.12"/>
    <x v="60"/>
  </r>
  <r>
    <x v="179"/>
    <x v="23"/>
    <n v="14.18"/>
    <n v="3"/>
    <n v="0"/>
    <n v="42.54"/>
    <x v="54"/>
  </r>
  <r>
    <x v="180"/>
    <x v="77"/>
    <n v="7.32"/>
    <n v="3"/>
    <n v="0"/>
    <n v="21.96"/>
    <x v="30"/>
  </r>
  <r>
    <x v="181"/>
    <x v="97"/>
    <n v="9.91"/>
    <n v="3"/>
    <n v="0"/>
    <n v="29.73"/>
    <x v="34"/>
  </r>
  <r>
    <x v="181"/>
    <x v="66"/>
    <n v="26.83"/>
    <n v="3"/>
    <n v="0.25"/>
    <n v="60.367499999999993"/>
    <x v="34"/>
  </r>
  <r>
    <x v="182"/>
    <x v="55"/>
    <n v="23.78"/>
    <n v="3"/>
    <n v="0.2"/>
    <n v="57.072000000000003"/>
    <x v="9"/>
  </r>
  <r>
    <x v="182"/>
    <x v="47"/>
    <n v="6.1"/>
    <n v="4"/>
    <n v="0"/>
    <n v="24.4"/>
    <x v="9"/>
  </r>
  <r>
    <x v="182"/>
    <x v="53"/>
    <n v="23.17"/>
    <n v="3"/>
    <n v="0"/>
    <n v="69.510000000000005"/>
    <x v="9"/>
  </r>
  <r>
    <x v="182"/>
    <x v="41"/>
    <n v="33.54"/>
    <n v="4"/>
    <n v="0.2"/>
    <n v="107.328"/>
    <x v="9"/>
  </r>
  <r>
    <x v="183"/>
    <x v="55"/>
    <n v="23.78"/>
    <n v="4"/>
    <n v="0.25"/>
    <n v="71.34"/>
    <x v="66"/>
  </r>
  <r>
    <x v="183"/>
    <x v="57"/>
    <n v="11.28"/>
    <n v="4"/>
    <n v="0.25"/>
    <n v="33.839999999999996"/>
    <x v="66"/>
  </r>
  <r>
    <x v="183"/>
    <x v="94"/>
    <n v="5.79"/>
    <n v="3"/>
    <n v="0.25"/>
    <n v="13.0275"/>
    <x v="66"/>
  </r>
  <r>
    <x v="184"/>
    <x v="93"/>
    <n v="18.899999999999999"/>
    <n v="4"/>
    <n v="0"/>
    <n v="75.599999999999994"/>
    <x v="20"/>
  </r>
  <r>
    <x v="184"/>
    <x v="78"/>
    <n v="4.57"/>
    <n v="3"/>
    <n v="0"/>
    <n v="13.71"/>
    <x v="20"/>
  </r>
  <r>
    <x v="185"/>
    <x v="53"/>
    <n v="23.17"/>
    <n v="3"/>
    <n v="0"/>
    <n v="69.510000000000005"/>
    <x v="50"/>
  </r>
  <r>
    <x v="186"/>
    <x v="0"/>
    <n v="12.81"/>
    <n v="4"/>
    <n v="0"/>
    <n v="51.24"/>
    <x v="14"/>
  </r>
  <r>
    <x v="186"/>
    <x v="58"/>
    <n v="10.98"/>
    <n v="4"/>
    <n v="0.15"/>
    <n v="37.332000000000001"/>
    <x v="14"/>
  </r>
  <r>
    <x v="187"/>
    <x v="38"/>
    <n v="11.59"/>
    <n v="4"/>
    <n v="0"/>
    <n v="46.36"/>
    <x v="72"/>
  </r>
  <r>
    <x v="187"/>
    <x v="27"/>
    <n v="12.81"/>
    <n v="4"/>
    <n v="0"/>
    <n v="51.24"/>
    <x v="72"/>
  </r>
  <r>
    <x v="187"/>
    <x v="2"/>
    <n v="21.19"/>
    <n v="4"/>
    <n v="0"/>
    <n v="84.76"/>
    <x v="72"/>
  </r>
  <r>
    <x v="188"/>
    <x v="77"/>
    <n v="7.32"/>
    <n v="4"/>
    <n v="0"/>
    <n v="29.28"/>
    <x v="15"/>
  </r>
  <r>
    <x v="188"/>
    <x v="53"/>
    <n v="23.17"/>
    <n v="3"/>
    <n v="0.1"/>
    <n v="62.559000000000005"/>
    <x v="15"/>
  </r>
  <r>
    <x v="188"/>
    <x v="82"/>
    <n v="20.28"/>
    <n v="3"/>
    <n v="0.1"/>
    <n v="54.756000000000007"/>
    <x v="15"/>
  </r>
  <r>
    <x v="188"/>
    <x v="68"/>
    <n v="4.7300000000000004"/>
    <n v="3"/>
    <n v="0.1"/>
    <n v="12.771000000000001"/>
    <x v="15"/>
  </r>
  <r>
    <x v="189"/>
    <x v="42"/>
    <n v="19.97"/>
    <n v="4"/>
    <n v="0"/>
    <n v="79.88"/>
    <x v="16"/>
  </r>
  <r>
    <x v="190"/>
    <x v="70"/>
    <n v="5.49"/>
    <n v="4"/>
    <n v="0.2"/>
    <n v="17.568000000000001"/>
    <x v="1"/>
  </r>
  <r>
    <x v="190"/>
    <x v="76"/>
    <n v="8.5399999999999991"/>
    <n v="3"/>
    <n v="0.2"/>
    <n v="20.495999999999999"/>
    <x v="1"/>
  </r>
  <r>
    <x v="190"/>
    <x v="28"/>
    <n v="11.89"/>
    <n v="4"/>
    <n v="0.2"/>
    <n v="38.048000000000002"/>
    <x v="1"/>
  </r>
  <r>
    <x v="191"/>
    <x v="56"/>
    <n v="23.17"/>
    <n v="4"/>
    <n v="0"/>
    <n v="92.68"/>
    <x v="49"/>
  </r>
  <r>
    <x v="191"/>
    <x v="39"/>
    <n v="10.67"/>
    <n v="4"/>
    <n v="0"/>
    <n v="42.68"/>
    <x v="49"/>
  </r>
  <r>
    <x v="191"/>
    <x v="82"/>
    <n v="20.28"/>
    <n v="4"/>
    <n v="0"/>
    <n v="81.12"/>
    <x v="49"/>
  </r>
  <r>
    <x v="191"/>
    <x v="37"/>
    <n v="6.1"/>
    <n v="3"/>
    <n v="0"/>
    <n v="18.299999999999997"/>
    <x v="49"/>
  </r>
  <r>
    <x v="192"/>
    <x v="38"/>
    <n v="11.59"/>
    <n v="3"/>
    <n v="0.15"/>
    <n v="29.554499999999997"/>
    <x v="45"/>
  </r>
  <r>
    <x v="192"/>
    <x v="39"/>
    <n v="10.67"/>
    <n v="3"/>
    <n v="0.15"/>
    <n v="27.208500000000001"/>
    <x v="45"/>
  </r>
  <r>
    <x v="192"/>
    <x v="59"/>
    <n v="75.459999999999994"/>
    <n v="3"/>
    <n v="0.15"/>
    <n v="192.42299999999997"/>
    <x v="45"/>
  </r>
  <r>
    <x v="192"/>
    <x v="99"/>
    <n v="17.38"/>
    <n v="4"/>
    <n v="0.15"/>
    <n v="59.091999999999992"/>
    <x v="45"/>
  </r>
  <r>
    <x v="193"/>
    <x v="44"/>
    <n v="26.83"/>
    <n v="4"/>
    <n v="0"/>
    <n v="107.32"/>
    <x v="37"/>
  </r>
  <r>
    <x v="194"/>
    <x v="0"/>
    <n v="12.81"/>
    <n v="3"/>
    <n v="0"/>
    <n v="38.43"/>
    <x v="9"/>
  </r>
  <r>
    <x v="194"/>
    <x v="78"/>
    <n v="4.57"/>
    <n v="4"/>
    <n v="0"/>
    <n v="18.28"/>
    <x v="9"/>
  </r>
  <r>
    <x v="194"/>
    <x v="85"/>
    <n v="10.37"/>
    <n v="4"/>
    <n v="0"/>
    <n v="41.48"/>
    <x v="9"/>
  </r>
  <r>
    <x v="195"/>
    <x v="0"/>
    <n v="12.81"/>
    <n v="4"/>
    <n v="0.2"/>
    <n v="40.992000000000004"/>
    <x v="30"/>
  </r>
  <r>
    <x v="195"/>
    <x v="64"/>
    <n v="27.75"/>
    <n v="4"/>
    <n v="0"/>
    <n v="111"/>
    <x v="30"/>
  </r>
  <r>
    <x v="196"/>
    <x v="55"/>
    <n v="23.78"/>
    <n v="4"/>
    <n v="0"/>
    <n v="95.12"/>
    <x v="25"/>
  </r>
  <r>
    <x v="196"/>
    <x v="93"/>
    <n v="18.899999999999999"/>
    <n v="4"/>
    <n v="0"/>
    <n v="75.599999999999994"/>
    <x v="25"/>
  </r>
  <r>
    <x v="196"/>
    <x v="51"/>
    <n v="10.98"/>
    <n v="4"/>
    <n v="0"/>
    <n v="43.92"/>
    <x v="25"/>
  </r>
  <r>
    <x v="196"/>
    <x v="25"/>
    <n v="5.79"/>
    <n v="3"/>
    <n v="0"/>
    <n v="17.37"/>
    <x v="25"/>
  </r>
  <r>
    <x v="197"/>
    <x v="33"/>
    <n v="10.98"/>
    <n v="4"/>
    <n v="0"/>
    <n v="43.92"/>
    <x v="25"/>
  </r>
  <r>
    <x v="197"/>
    <x v="78"/>
    <n v="4.57"/>
    <n v="4"/>
    <n v="0"/>
    <n v="18.28"/>
    <x v="25"/>
  </r>
  <r>
    <x v="198"/>
    <x v="70"/>
    <n v="5.49"/>
    <n v="4"/>
    <n v="0.1"/>
    <n v="19.764000000000003"/>
    <x v="1"/>
  </r>
  <r>
    <x v="198"/>
    <x v="35"/>
    <n v="2.74"/>
    <n v="3"/>
    <n v="0.1"/>
    <n v="7.3980000000000006"/>
    <x v="1"/>
  </r>
  <r>
    <x v="198"/>
    <x v="32"/>
    <n v="7.62"/>
    <n v="4"/>
    <n v="0.1"/>
    <n v="27.432000000000002"/>
    <x v="1"/>
  </r>
  <r>
    <x v="198"/>
    <x v="90"/>
    <n v="4.2699999999999996"/>
    <n v="4"/>
    <n v="0.1"/>
    <n v="15.371999999999998"/>
    <x v="1"/>
  </r>
  <r>
    <x v="199"/>
    <x v="52"/>
    <n v="4.25"/>
    <n v="1"/>
    <n v="0"/>
    <n v="4.25"/>
    <x v="29"/>
  </r>
  <r>
    <x v="199"/>
    <x v="70"/>
    <n v="5.49"/>
    <n v="3"/>
    <n v="0"/>
    <n v="16.47"/>
    <x v="29"/>
  </r>
  <r>
    <x v="199"/>
    <x v="44"/>
    <n v="26.83"/>
    <n v="4"/>
    <n v="0.25"/>
    <n v="80.489999999999995"/>
    <x v="29"/>
  </r>
  <r>
    <x v="199"/>
    <x v="65"/>
    <n v="11.89"/>
    <n v="3"/>
    <n v="0"/>
    <n v="35.67"/>
    <x v="29"/>
  </r>
  <r>
    <x v="199"/>
    <x v="78"/>
    <n v="4.57"/>
    <n v="4"/>
    <n v="0.1"/>
    <n v="16.452000000000002"/>
    <x v="29"/>
  </r>
  <r>
    <x v="199"/>
    <x v="31"/>
    <n v="20.73"/>
    <n v="3"/>
    <n v="0.25"/>
    <n v="46.642499999999998"/>
    <x v="29"/>
  </r>
  <r>
    <x v="199"/>
    <x v="26"/>
    <n v="12.81"/>
    <n v="3"/>
    <n v="0"/>
    <n v="38.43"/>
    <x v="29"/>
  </r>
  <r>
    <x v="199"/>
    <x v="62"/>
    <n v="13.11"/>
    <n v="4"/>
    <n v="0"/>
    <n v="52.44"/>
    <x v="29"/>
  </r>
  <r>
    <x v="199"/>
    <x v="79"/>
    <n v="3.64"/>
    <n v="1"/>
    <n v="0"/>
    <n v="3.64"/>
    <x v="29"/>
  </r>
  <r>
    <x v="199"/>
    <x v="73"/>
    <n v="9.77"/>
    <n v="1"/>
    <n v="0"/>
    <n v="9.77"/>
    <x v="29"/>
  </r>
  <r>
    <x v="199"/>
    <x v="80"/>
    <n v="12.41"/>
    <n v="1"/>
    <n v="0"/>
    <n v="12.41"/>
    <x v="29"/>
  </r>
  <r>
    <x v="199"/>
    <x v="74"/>
    <n v="8.5399999999999991"/>
    <n v="4"/>
    <n v="0.25"/>
    <n v="25.619999999999997"/>
    <x v="29"/>
  </r>
  <r>
    <x v="200"/>
    <x v="93"/>
    <n v="18.899999999999999"/>
    <n v="4"/>
    <n v="0"/>
    <n v="75.599999999999994"/>
    <x v="73"/>
  </r>
  <r>
    <x v="200"/>
    <x v="57"/>
    <n v="11.28"/>
    <n v="3"/>
    <n v="0"/>
    <n v="33.839999999999996"/>
    <x v="73"/>
  </r>
  <r>
    <x v="201"/>
    <x v="61"/>
    <n v="18.899999999999999"/>
    <n v="4"/>
    <n v="0"/>
    <n v="75.599999999999994"/>
    <x v="15"/>
  </r>
  <r>
    <x v="201"/>
    <x v="44"/>
    <n v="26.83"/>
    <n v="4"/>
    <n v="0.25"/>
    <n v="80.489999999999995"/>
    <x v="15"/>
  </r>
  <r>
    <x v="201"/>
    <x v="65"/>
    <n v="11.89"/>
    <n v="3"/>
    <n v="0"/>
    <n v="35.67"/>
    <x v="15"/>
  </r>
  <r>
    <x v="201"/>
    <x v="90"/>
    <n v="4.2699999999999996"/>
    <n v="3"/>
    <n v="0"/>
    <n v="12.809999999999999"/>
    <x v="15"/>
  </r>
  <r>
    <x v="201"/>
    <x v="78"/>
    <n v="4.57"/>
    <n v="4"/>
    <n v="0.1"/>
    <n v="16.452000000000002"/>
    <x v="15"/>
  </r>
  <r>
    <x v="201"/>
    <x v="31"/>
    <n v="20.73"/>
    <n v="3"/>
    <n v="0.25"/>
    <n v="46.642499999999998"/>
    <x v="15"/>
  </r>
  <r>
    <x v="201"/>
    <x v="49"/>
    <n v="30.03"/>
    <n v="3"/>
    <n v="0"/>
    <n v="90.09"/>
    <x v="15"/>
  </r>
  <r>
    <x v="201"/>
    <x v="26"/>
    <n v="12.81"/>
    <n v="3"/>
    <n v="0"/>
    <n v="38.43"/>
    <x v="15"/>
  </r>
  <r>
    <x v="201"/>
    <x v="62"/>
    <n v="13.11"/>
    <n v="4"/>
    <n v="0"/>
    <n v="52.44"/>
    <x v="15"/>
  </r>
  <r>
    <x v="201"/>
    <x v="79"/>
    <n v="3.64"/>
    <n v="1"/>
    <n v="0"/>
    <n v="3.64"/>
    <x v="15"/>
  </r>
  <r>
    <x v="201"/>
    <x v="74"/>
    <n v="8.5399999999999991"/>
    <n v="4"/>
    <n v="0.25"/>
    <n v="25.619999999999997"/>
    <x v="15"/>
  </r>
  <r>
    <x v="202"/>
    <x v="61"/>
    <n v="18.899999999999999"/>
    <n v="3"/>
    <n v="0.2"/>
    <n v="45.36"/>
    <x v="3"/>
  </r>
  <r>
    <x v="202"/>
    <x v="78"/>
    <n v="4.57"/>
    <n v="4"/>
    <n v="0.2"/>
    <n v="14.624000000000002"/>
    <x v="3"/>
  </r>
  <r>
    <x v="203"/>
    <x v="36"/>
    <n v="14.64"/>
    <n v="4"/>
    <n v="0.1"/>
    <n v="52.704000000000001"/>
    <x v="21"/>
  </r>
  <r>
    <x v="203"/>
    <x v="82"/>
    <n v="20.28"/>
    <n v="3"/>
    <n v="0.1"/>
    <n v="54.756000000000007"/>
    <x v="21"/>
  </r>
  <r>
    <x v="203"/>
    <x v="26"/>
    <n v="12.81"/>
    <n v="3"/>
    <n v="0.1"/>
    <n v="34.587000000000003"/>
    <x v="21"/>
  </r>
  <r>
    <x v="203"/>
    <x v="43"/>
    <n v="7.93"/>
    <n v="4"/>
    <n v="0.1"/>
    <n v="28.547999999999998"/>
    <x v="21"/>
  </r>
  <r>
    <x v="204"/>
    <x v="64"/>
    <n v="27.75"/>
    <n v="4"/>
    <n v="0"/>
    <n v="111"/>
    <x v="45"/>
  </r>
  <r>
    <x v="204"/>
    <x v="65"/>
    <n v="11.89"/>
    <n v="4"/>
    <n v="0.05"/>
    <n v="45.182000000000002"/>
    <x v="45"/>
  </r>
  <r>
    <x v="205"/>
    <x v="44"/>
    <n v="26.83"/>
    <n v="4"/>
    <n v="0.25"/>
    <n v="80.489999999999995"/>
    <x v="55"/>
  </r>
  <r>
    <x v="205"/>
    <x v="65"/>
    <n v="11.89"/>
    <n v="3"/>
    <n v="0"/>
    <n v="35.67"/>
    <x v="55"/>
  </r>
  <r>
    <x v="205"/>
    <x v="72"/>
    <n v="7.77"/>
    <n v="4"/>
    <n v="0.1"/>
    <n v="27.971999999999998"/>
    <x v="55"/>
  </r>
  <r>
    <x v="205"/>
    <x v="90"/>
    <n v="4.2699999999999996"/>
    <n v="3"/>
    <n v="0"/>
    <n v="12.809999999999999"/>
    <x v="55"/>
  </r>
  <r>
    <x v="205"/>
    <x v="78"/>
    <n v="4.57"/>
    <n v="4"/>
    <n v="0.1"/>
    <n v="16.452000000000002"/>
    <x v="55"/>
  </r>
  <r>
    <x v="205"/>
    <x v="49"/>
    <n v="30.03"/>
    <n v="3"/>
    <n v="0"/>
    <n v="90.09"/>
    <x v="55"/>
  </r>
  <r>
    <x v="205"/>
    <x v="26"/>
    <n v="12.81"/>
    <n v="3"/>
    <n v="0"/>
    <n v="38.43"/>
    <x v="55"/>
  </r>
  <r>
    <x v="205"/>
    <x v="50"/>
    <n v="9.15"/>
    <n v="3"/>
    <n v="0.1"/>
    <n v="24.705000000000005"/>
    <x v="55"/>
  </r>
  <r>
    <x v="205"/>
    <x v="62"/>
    <n v="13.11"/>
    <n v="4"/>
    <n v="0"/>
    <n v="52.44"/>
    <x v="55"/>
  </r>
  <r>
    <x v="206"/>
    <x v="39"/>
    <n v="10.67"/>
    <n v="3"/>
    <n v="0.2"/>
    <n v="25.607999999999997"/>
    <x v="53"/>
  </r>
  <r>
    <x v="206"/>
    <x v="30"/>
    <n v="1.52"/>
    <n v="3"/>
    <n v="0.2"/>
    <n v="3.6480000000000006"/>
    <x v="53"/>
  </r>
  <r>
    <x v="206"/>
    <x v="77"/>
    <n v="7.32"/>
    <n v="4"/>
    <n v="0.2"/>
    <n v="23.424000000000003"/>
    <x v="53"/>
  </r>
  <r>
    <x v="207"/>
    <x v="33"/>
    <n v="10.98"/>
    <n v="3"/>
    <n v="0"/>
    <n v="32.94"/>
    <x v="16"/>
  </r>
  <r>
    <x v="207"/>
    <x v="42"/>
    <n v="19.97"/>
    <n v="4"/>
    <n v="0"/>
    <n v="79.88"/>
    <x v="16"/>
  </r>
  <r>
    <x v="207"/>
    <x v="99"/>
    <n v="17.38"/>
    <n v="3"/>
    <n v="0"/>
    <n v="52.14"/>
    <x v="16"/>
  </r>
  <r>
    <x v="207"/>
    <x v="62"/>
    <n v="13.11"/>
    <n v="3"/>
    <n v="0"/>
    <n v="39.33"/>
    <x v="16"/>
  </r>
  <r>
    <x v="208"/>
    <x v="47"/>
    <n v="6.1"/>
    <n v="3"/>
    <n v="0.15"/>
    <n v="15.555"/>
    <x v="44"/>
  </r>
  <r>
    <x v="208"/>
    <x v="34"/>
    <n v="12.2"/>
    <n v="3"/>
    <n v="0.15"/>
    <n v="31.11"/>
    <x v="44"/>
  </r>
  <r>
    <x v="209"/>
    <x v="90"/>
    <n v="4.2699999999999996"/>
    <n v="3"/>
    <n v="0"/>
    <n v="12.809999999999999"/>
    <x v="44"/>
  </r>
  <r>
    <x v="210"/>
    <x v="93"/>
    <n v="18.899999999999999"/>
    <n v="3"/>
    <n v="0"/>
    <n v="56.699999999999996"/>
    <x v="4"/>
  </r>
  <r>
    <x v="210"/>
    <x v="64"/>
    <n v="27.75"/>
    <n v="3"/>
    <n v="0"/>
    <n v="83.25"/>
    <x v="4"/>
  </r>
  <r>
    <x v="210"/>
    <x v="60"/>
    <n v="28.05"/>
    <n v="3"/>
    <n v="0"/>
    <n v="84.15"/>
    <x v="4"/>
  </r>
  <r>
    <x v="210"/>
    <x v="53"/>
    <n v="23.17"/>
    <n v="4"/>
    <n v="0"/>
    <n v="92.68"/>
    <x v="4"/>
  </r>
  <r>
    <x v="210"/>
    <x v="62"/>
    <n v="13.11"/>
    <n v="4"/>
    <n v="0"/>
    <n v="52.44"/>
    <x v="4"/>
  </r>
  <r>
    <x v="211"/>
    <x v="52"/>
    <n v="18.29"/>
    <n v="4"/>
    <n v="0.05"/>
    <n v="69.501999999999995"/>
    <x v="3"/>
  </r>
  <r>
    <x v="211"/>
    <x v="77"/>
    <n v="7.32"/>
    <n v="3"/>
    <n v="0.05"/>
    <n v="20.861999999999998"/>
    <x v="3"/>
  </r>
  <r>
    <x v="211"/>
    <x v="2"/>
    <n v="21.19"/>
    <n v="3"/>
    <n v="0"/>
    <n v="63.570000000000007"/>
    <x v="3"/>
  </r>
  <r>
    <x v="212"/>
    <x v="86"/>
    <n v="7.62"/>
    <n v="3"/>
    <n v="0.25"/>
    <n v="17.145"/>
    <x v="14"/>
  </r>
  <r>
    <x v="212"/>
    <x v="68"/>
    <n v="4.7300000000000004"/>
    <n v="4"/>
    <n v="0.25"/>
    <n v="14.190000000000001"/>
    <x v="14"/>
  </r>
  <r>
    <x v="213"/>
    <x v="47"/>
    <n v="6.1"/>
    <n v="3"/>
    <n v="0.25"/>
    <n v="13.724999999999998"/>
    <x v="28"/>
  </r>
  <r>
    <x v="213"/>
    <x v="54"/>
    <n v="15.85"/>
    <n v="3"/>
    <n v="0.25"/>
    <n v="35.662499999999994"/>
    <x v="28"/>
  </r>
  <r>
    <x v="213"/>
    <x v="36"/>
    <n v="14.64"/>
    <n v="4"/>
    <n v="0.25"/>
    <n v="43.92"/>
    <x v="28"/>
  </r>
  <r>
    <x v="214"/>
    <x v="63"/>
    <n v="3.66"/>
    <n v="3"/>
    <n v="0"/>
    <n v="10.98"/>
    <x v="72"/>
  </r>
  <r>
    <x v="214"/>
    <x v="95"/>
    <n v="5.49"/>
    <n v="3"/>
    <n v="0"/>
    <n v="16.47"/>
    <x v="72"/>
  </r>
  <r>
    <x v="215"/>
    <x v="70"/>
    <n v="5.49"/>
    <n v="3"/>
    <n v="0"/>
    <n v="16.47"/>
    <x v="4"/>
  </r>
  <r>
    <x v="215"/>
    <x v="1"/>
    <n v="8.5399999999999991"/>
    <n v="4"/>
    <n v="0"/>
    <n v="34.159999999999997"/>
    <x v="4"/>
  </r>
  <r>
    <x v="216"/>
    <x v="87"/>
    <n v="13.42"/>
    <n v="4"/>
    <n v="0.2"/>
    <n v="42.944000000000003"/>
    <x v="47"/>
  </r>
  <r>
    <x v="216"/>
    <x v="60"/>
    <n v="28.05"/>
    <n v="4"/>
    <n v="0"/>
    <n v="112.2"/>
    <x v="47"/>
  </r>
  <r>
    <x v="216"/>
    <x v="53"/>
    <n v="23.17"/>
    <n v="3"/>
    <n v="0.2"/>
    <n v="55.608000000000004"/>
    <x v="47"/>
  </r>
  <r>
    <x v="216"/>
    <x v="31"/>
    <n v="20.73"/>
    <n v="3"/>
    <n v="0"/>
    <n v="62.19"/>
    <x v="47"/>
  </r>
  <r>
    <x v="217"/>
    <x v="35"/>
    <n v="2.74"/>
    <n v="3"/>
    <n v="0"/>
    <n v="8.2200000000000006"/>
    <x v="61"/>
  </r>
  <r>
    <x v="217"/>
    <x v="59"/>
    <n v="75.459999999999994"/>
    <n v="4"/>
    <n v="0.1"/>
    <n v="271.65600000000001"/>
    <x v="61"/>
  </r>
  <r>
    <x v="217"/>
    <x v="57"/>
    <n v="11.28"/>
    <n v="3"/>
    <n v="0"/>
    <n v="33.839999999999996"/>
    <x v="61"/>
  </r>
  <r>
    <x v="217"/>
    <x v="98"/>
    <n v="5.79"/>
    <n v="3"/>
    <n v="0.1"/>
    <n v="15.633000000000001"/>
    <x v="61"/>
  </r>
  <r>
    <x v="217"/>
    <x v="97"/>
    <n v="9.91"/>
    <n v="3"/>
    <n v="0"/>
    <n v="29.73"/>
    <x v="61"/>
  </r>
  <r>
    <x v="218"/>
    <x v="0"/>
    <n v="12.81"/>
    <n v="4"/>
    <n v="0"/>
    <n v="51.24"/>
    <x v="32"/>
  </r>
  <r>
    <x v="218"/>
    <x v="77"/>
    <n v="7.32"/>
    <n v="4"/>
    <n v="0"/>
    <n v="29.28"/>
    <x v="32"/>
  </r>
  <r>
    <x v="219"/>
    <x v="35"/>
    <n v="2.74"/>
    <n v="3"/>
    <n v="0"/>
    <n v="8.2200000000000006"/>
    <x v="22"/>
  </r>
  <r>
    <x v="219"/>
    <x v="91"/>
    <n v="8.5399999999999991"/>
    <n v="4"/>
    <n v="0"/>
    <n v="34.159999999999997"/>
    <x v="22"/>
  </r>
  <r>
    <x v="220"/>
    <x v="54"/>
    <n v="15.85"/>
    <n v="4"/>
    <n v="0"/>
    <n v="63.4"/>
    <x v="44"/>
  </r>
  <r>
    <x v="220"/>
    <x v="60"/>
    <n v="28.05"/>
    <n v="4"/>
    <n v="0"/>
    <n v="112.2"/>
    <x v="44"/>
  </r>
  <r>
    <x v="221"/>
    <x v="38"/>
    <n v="11.59"/>
    <n v="3"/>
    <n v="0.15"/>
    <n v="29.554499999999997"/>
    <x v="19"/>
  </r>
  <r>
    <x v="221"/>
    <x v="61"/>
    <n v="23.63"/>
    <n v="4"/>
    <n v="0"/>
    <n v="94.52"/>
    <x v="19"/>
  </r>
  <r>
    <x v="221"/>
    <x v="39"/>
    <n v="10.67"/>
    <n v="3"/>
    <n v="0.15"/>
    <n v="27.208500000000001"/>
    <x v="19"/>
  </r>
  <r>
    <x v="221"/>
    <x v="65"/>
    <n v="11.89"/>
    <n v="4"/>
    <n v="0.15"/>
    <n v="40.426000000000002"/>
    <x v="19"/>
  </r>
  <r>
    <x v="221"/>
    <x v="69"/>
    <n v="16.77"/>
    <n v="3"/>
    <n v="0"/>
    <n v="50.31"/>
    <x v="19"/>
  </r>
  <r>
    <x v="222"/>
    <x v="83"/>
    <n v="38.11"/>
    <n v="3"/>
    <n v="0"/>
    <n v="114.33"/>
    <x v="48"/>
  </r>
  <r>
    <x v="222"/>
    <x v="95"/>
    <n v="5.49"/>
    <n v="4"/>
    <n v="0"/>
    <n v="21.96"/>
    <x v="48"/>
  </r>
  <r>
    <x v="222"/>
    <x v="82"/>
    <n v="20.28"/>
    <n v="4"/>
    <n v="0"/>
    <n v="81.12"/>
    <x v="48"/>
  </r>
  <r>
    <x v="223"/>
    <x v="52"/>
    <n v="18.29"/>
    <n v="3"/>
    <n v="0"/>
    <n v="54.87"/>
    <x v="31"/>
  </r>
  <r>
    <x v="223"/>
    <x v="53"/>
    <n v="23.17"/>
    <n v="3"/>
    <n v="0"/>
    <n v="69.510000000000005"/>
    <x v="31"/>
  </r>
  <r>
    <x v="224"/>
    <x v="35"/>
    <n v="2.74"/>
    <n v="4"/>
    <n v="0.05"/>
    <n v="10.412000000000001"/>
    <x v="56"/>
  </r>
  <r>
    <x v="224"/>
    <x v="24"/>
    <n v="32.32"/>
    <n v="4"/>
    <n v="0"/>
    <n v="129.28"/>
    <x v="56"/>
  </r>
  <r>
    <x v="225"/>
    <x v="30"/>
    <n v="1.52"/>
    <n v="4"/>
    <n v="0"/>
    <n v="6.08"/>
    <x v="42"/>
  </r>
  <r>
    <x v="225"/>
    <x v="62"/>
    <n v="13.11"/>
    <n v="4"/>
    <n v="0"/>
    <n v="52.44"/>
    <x v="42"/>
  </r>
  <r>
    <x v="226"/>
    <x v="23"/>
    <n v="14.18"/>
    <n v="4"/>
    <n v="0"/>
    <n v="56.72"/>
    <x v="43"/>
  </r>
  <r>
    <x v="226"/>
    <x v="64"/>
    <n v="27.75"/>
    <n v="4"/>
    <n v="0"/>
    <n v="111"/>
    <x v="43"/>
  </r>
  <r>
    <x v="226"/>
    <x v="57"/>
    <n v="11.28"/>
    <n v="3"/>
    <n v="0"/>
    <n v="33.839999999999996"/>
    <x v="43"/>
  </r>
  <r>
    <x v="226"/>
    <x v="68"/>
    <n v="4.7300000000000004"/>
    <n v="4"/>
    <n v="0"/>
    <n v="18.920000000000002"/>
    <x v="43"/>
  </r>
  <r>
    <x v="227"/>
    <x v="32"/>
    <n v="7.62"/>
    <n v="3"/>
    <n v="0.15"/>
    <n v="19.431000000000001"/>
    <x v="4"/>
  </r>
  <r>
    <x v="227"/>
    <x v="85"/>
    <n v="10.37"/>
    <n v="4"/>
    <n v="0.15"/>
    <n v="35.257999999999996"/>
    <x v="4"/>
  </r>
  <r>
    <x v="227"/>
    <x v="58"/>
    <n v="10.98"/>
    <n v="3"/>
    <n v="0.15"/>
    <n v="27.999000000000002"/>
    <x v="4"/>
  </r>
  <r>
    <x v="228"/>
    <x v="36"/>
    <n v="14.64"/>
    <n v="4"/>
    <n v="0.05"/>
    <n v="55.631999999999998"/>
    <x v="8"/>
  </r>
  <r>
    <x v="228"/>
    <x v="50"/>
    <n v="9.15"/>
    <n v="4"/>
    <n v="0"/>
    <n v="36.6"/>
    <x v="8"/>
  </r>
  <r>
    <x v="229"/>
    <x v="75"/>
    <n v="10.98"/>
    <n v="4"/>
    <n v="0"/>
    <n v="43.92"/>
    <x v="50"/>
  </r>
  <r>
    <x v="229"/>
    <x v="47"/>
    <n v="6.1"/>
    <n v="3"/>
    <n v="0.25"/>
    <n v="13.724999999999998"/>
    <x v="50"/>
  </r>
  <r>
    <x v="229"/>
    <x v="33"/>
    <n v="10.98"/>
    <n v="3"/>
    <n v="0.25"/>
    <n v="24.704999999999998"/>
    <x v="50"/>
  </r>
  <r>
    <x v="230"/>
    <x v="61"/>
    <n v="18.899999999999999"/>
    <n v="3"/>
    <n v="0.05"/>
    <n v="53.864999999999995"/>
    <x v="3"/>
  </r>
  <r>
    <x v="231"/>
    <x v="92"/>
    <n v="160.68"/>
    <n v="3"/>
    <n v="0"/>
    <n v="482.04"/>
    <x v="13"/>
  </r>
  <r>
    <x v="231"/>
    <x v="42"/>
    <n v="19.97"/>
    <n v="3"/>
    <n v="0"/>
    <n v="59.91"/>
    <x v="13"/>
  </r>
  <r>
    <x v="231"/>
    <x v="41"/>
    <n v="33.54"/>
    <n v="4"/>
    <n v="0"/>
    <n v="134.16"/>
    <x v="13"/>
  </r>
  <r>
    <x v="231"/>
    <x v="82"/>
    <n v="20.28"/>
    <n v="3"/>
    <n v="0"/>
    <n v="60.84"/>
    <x v="13"/>
  </r>
  <r>
    <x v="232"/>
    <x v="94"/>
    <n v="5.79"/>
    <n v="3"/>
    <n v="0"/>
    <n v="17.37"/>
    <x v="68"/>
  </r>
  <r>
    <x v="232"/>
    <x v="41"/>
    <n v="33.54"/>
    <n v="4"/>
    <n v="0"/>
    <n v="134.16"/>
    <x v="68"/>
  </r>
  <r>
    <x v="233"/>
    <x v="34"/>
    <n v="12.2"/>
    <n v="3"/>
    <n v="0"/>
    <n v="36.599999999999994"/>
    <x v="29"/>
  </r>
  <r>
    <x v="233"/>
    <x v="31"/>
    <n v="20.73"/>
    <n v="3"/>
    <n v="0"/>
    <n v="62.19"/>
    <x v="29"/>
  </r>
  <r>
    <x v="234"/>
    <x v="57"/>
    <n v="11.28"/>
    <n v="4"/>
    <n v="0"/>
    <n v="45.12"/>
    <x v="74"/>
  </r>
  <r>
    <x v="235"/>
    <x v="76"/>
    <n v="8.5399999999999991"/>
    <n v="3"/>
    <n v="0.05"/>
    <n v="24.338999999999999"/>
    <x v="19"/>
  </r>
  <r>
    <x v="235"/>
    <x v="43"/>
    <n v="7.93"/>
    <n v="3"/>
    <n v="0.05"/>
    <n v="22.600499999999997"/>
    <x v="19"/>
  </r>
  <r>
    <x v="236"/>
    <x v="47"/>
    <n v="6.1"/>
    <n v="4"/>
    <n v="0"/>
    <n v="24.4"/>
    <x v="31"/>
  </r>
  <r>
    <x v="236"/>
    <x v="57"/>
    <n v="11.28"/>
    <n v="4"/>
    <n v="0"/>
    <n v="45.12"/>
    <x v="31"/>
  </r>
  <r>
    <x v="236"/>
    <x v="24"/>
    <n v="32.32"/>
    <n v="4"/>
    <n v="0"/>
    <n v="129.28"/>
    <x v="31"/>
  </r>
  <r>
    <x v="237"/>
    <x v="38"/>
    <n v="11.59"/>
    <n v="3"/>
    <n v="0.1"/>
    <n v="31.293000000000003"/>
    <x v="67"/>
  </r>
  <r>
    <x v="237"/>
    <x v="81"/>
    <n v="6.1"/>
    <n v="3"/>
    <n v="0.1"/>
    <n v="16.47"/>
    <x v="67"/>
  </r>
  <r>
    <x v="237"/>
    <x v="36"/>
    <n v="14.64"/>
    <n v="3"/>
    <n v="0.1"/>
    <n v="39.527999999999999"/>
    <x v="67"/>
  </r>
  <r>
    <x v="237"/>
    <x v="50"/>
    <n v="9.15"/>
    <n v="4"/>
    <n v="0.1"/>
    <n v="32.940000000000005"/>
    <x v="67"/>
  </r>
  <r>
    <x v="238"/>
    <x v="0"/>
    <n v="12.81"/>
    <n v="4"/>
    <n v="0"/>
    <n v="51.24"/>
    <x v="8"/>
  </r>
  <r>
    <x v="238"/>
    <x v="24"/>
    <n v="32.32"/>
    <n v="3"/>
    <n v="0"/>
    <n v="96.960000000000008"/>
    <x v="8"/>
  </r>
  <r>
    <x v="238"/>
    <x v="37"/>
    <n v="6.1"/>
    <n v="4"/>
    <n v="0"/>
    <n v="24.4"/>
    <x v="8"/>
  </r>
  <r>
    <x v="239"/>
    <x v="70"/>
    <n v="5.49"/>
    <n v="4"/>
    <n v="0"/>
    <n v="21.96"/>
    <x v="62"/>
  </r>
  <r>
    <x v="239"/>
    <x v="93"/>
    <n v="18.899999999999999"/>
    <n v="3"/>
    <n v="0"/>
    <n v="56.699999999999996"/>
    <x v="62"/>
  </r>
  <r>
    <x v="239"/>
    <x v="78"/>
    <n v="4.57"/>
    <n v="3"/>
    <n v="0.25"/>
    <n v="10.282500000000001"/>
    <x v="62"/>
  </r>
  <r>
    <x v="240"/>
    <x v="41"/>
    <n v="33.54"/>
    <n v="3"/>
    <n v="0"/>
    <n v="100.62"/>
    <x v="17"/>
  </r>
  <r>
    <x v="240"/>
    <x v="67"/>
    <n v="9.15"/>
    <n v="3"/>
    <n v="0.2"/>
    <n v="21.96"/>
    <x v="17"/>
  </r>
  <r>
    <x v="241"/>
    <x v="0"/>
    <n v="12.81"/>
    <n v="4"/>
    <n v="0.25"/>
    <n v="38.43"/>
    <x v="54"/>
  </r>
  <r>
    <x v="241"/>
    <x v="39"/>
    <n v="10.67"/>
    <n v="4"/>
    <n v="0"/>
    <n v="42.68"/>
    <x v="54"/>
  </r>
  <r>
    <x v="242"/>
    <x v="41"/>
    <n v="33.54"/>
    <n v="4"/>
    <n v="0"/>
    <n v="134.16"/>
    <x v="8"/>
  </r>
  <r>
    <x v="242"/>
    <x v="86"/>
    <n v="7.62"/>
    <n v="3"/>
    <n v="0"/>
    <n v="22.86"/>
    <x v="8"/>
  </r>
  <r>
    <x v="242"/>
    <x v="68"/>
    <n v="4.7300000000000004"/>
    <n v="3"/>
    <n v="0"/>
    <n v="14.190000000000001"/>
    <x v="8"/>
  </r>
  <r>
    <x v="243"/>
    <x v="65"/>
    <n v="11.89"/>
    <n v="4"/>
    <n v="0.15"/>
    <n v="40.426000000000002"/>
    <x v="47"/>
  </r>
  <r>
    <x v="243"/>
    <x v="43"/>
    <n v="7.93"/>
    <n v="4"/>
    <n v="0.15"/>
    <n v="26.962"/>
    <x v="47"/>
  </r>
  <r>
    <x v="244"/>
    <x v="91"/>
    <n v="8.5399999999999991"/>
    <n v="4"/>
    <n v="0.05"/>
    <n v="32.451999999999998"/>
    <x v="66"/>
  </r>
  <r>
    <x v="244"/>
    <x v="1"/>
    <n v="8.5399999999999991"/>
    <n v="3"/>
    <n v="0.05"/>
    <n v="24.338999999999999"/>
    <x v="66"/>
  </r>
  <r>
    <x v="245"/>
    <x v="26"/>
    <n v="12.81"/>
    <n v="4"/>
    <n v="0.1"/>
    <n v="46.116"/>
    <x v="53"/>
  </r>
  <r>
    <x v="245"/>
    <x v="85"/>
    <n v="10.37"/>
    <n v="4"/>
    <n v="0.1"/>
    <n v="37.332000000000001"/>
    <x v="53"/>
  </r>
  <r>
    <x v="245"/>
    <x v="84"/>
    <n v="21.95"/>
    <n v="4"/>
    <n v="0.1"/>
    <n v="79.02"/>
    <x v="53"/>
  </r>
  <r>
    <x v="246"/>
    <x v="53"/>
    <n v="23.17"/>
    <n v="3"/>
    <n v="0"/>
    <n v="69.510000000000005"/>
    <x v="32"/>
  </r>
  <r>
    <x v="247"/>
    <x v="95"/>
    <n v="5.49"/>
    <n v="4"/>
    <n v="0"/>
    <n v="21.96"/>
    <x v="75"/>
  </r>
  <r>
    <x v="247"/>
    <x v="25"/>
    <n v="5.79"/>
    <n v="3"/>
    <n v="0"/>
    <n v="17.37"/>
    <x v="75"/>
  </r>
  <r>
    <x v="247"/>
    <x v="43"/>
    <n v="7.93"/>
    <n v="4"/>
    <n v="0"/>
    <n v="31.72"/>
    <x v="75"/>
  </r>
  <r>
    <x v="248"/>
    <x v="32"/>
    <n v="7.62"/>
    <n v="3"/>
    <n v="0.05"/>
    <n v="21.716999999999999"/>
    <x v="33"/>
  </r>
  <r>
    <x v="249"/>
    <x v="53"/>
    <n v="23.17"/>
    <n v="4"/>
    <n v="0"/>
    <n v="92.68"/>
    <x v="26"/>
  </r>
  <r>
    <x v="249"/>
    <x v="2"/>
    <n v="21.19"/>
    <n v="3"/>
    <n v="0"/>
    <n v="63.570000000000007"/>
    <x v="26"/>
  </r>
  <r>
    <x v="249"/>
    <x v="43"/>
    <n v="7.93"/>
    <n v="3"/>
    <n v="0"/>
    <n v="23.79"/>
    <x v="26"/>
  </r>
  <r>
    <x v="250"/>
    <x v="35"/>
    <n v="3.35"/>
    <n v="4"/>
    <n v="0"/>
    <n v="13.4"/>
    <x v="8"/>
  </r>
  <r>
    <x v="250"/>
    <x v="57"/>
    <n v="14.03"/>
    <n v="4"/>
    <n v="0"/>
    <n v="56.12"/>
    <x v="8"/>
  </r>
  <r>
    <x v="250"/>
    <x v="1"/>
    <n v="10.67"/>
    <n v="3"/>
    <n v="0"/>
    <n v="32.01"/>
    <x v="8"/>
  </r>
  <r>
    <x v="251"/>
    <x v="64"/>
    <n v="34.76"/>
    <n v="3"/>
    <n v="0"/>
    <n v="104.28"/>
    <x v="28"/>
  </r>
  <r>
    <x v="251"/>
    <x v="34"/>
    <n v="15.24"/>
    <n v="3"/>
    <n v="0"/>
    <n v="45.72"/>
    <x v="28"/>
  </r>
  <r>
    <x v="252"/>
    <x v="71"/>
    <n v="11.89"/>
    <n v="4"/>
    <n v="0.05"/>
    <n v="45.182000000000002"/>
    <x v="53"/>
  </r>
  <r>
    <x v="252"/>
    <x v="64"/>
    <n v="34.76"/>
    <n v="4"/>
    <n v="0.05"/>
    <n v="132.08799999999999"/>
    <x v="53"/>
  </r>
  <r>
    <x v="253"/>
    <x v="78"/>
    <n v="5.64"/>
    <n v="3"/>
    <n v="0"/>
    <n v="16.919999999999998"/>
    <x v="76"/>
  </r>
  <r>
    <x v="254"/>
    <x v="98"/>
    <n v="7.32"/>
    <n v="3"/>
    <n v="0"/>
    <n v="21.96"/>
    <x v="43"/>
  </r>
  <r>
    <x v="254"/>
    <x v="42"/>
    <n v="25"/>
    <n v="4"/>
    <n v="0"/>
    <n v="100"/>
    <x v="43"/>
  </r>
  <r>
    <x v="254"/>
    <x v="101"/>
    <n v="10.67"/>
    <n v="3"/>
    <n v="0"/>
    <n v="32.01"/>
    <x v="43"/>
  </r>
  <r>
    <x v="255"/>
    <x v="23"/>
    <n v="17.68"/>
    <n v="4"/>
    <n v="0"/>
    <n v="70.72"/>
    <x v="34"/>
  </r>
  <r>
    <x v="255"/>
    <x v="26"/>
    <n v="16.010000000000002"/>
    <n v="3"/>
    <n v="0"/>
    <n v="48.03"/>
    <x v="34"/>
  </r>
  <r>
    <x v="256"/>
    <x v="38"/>
    <n v="14.48"/>
    <n v="4"/>
    <n v="0"/>
    <n v="57.92"/>
    <x v="19"/>
  </r>
  <r>
    <x v="256"/>
    <x v="47"/>
    <n v="7.62"/>
    <n v="4"/>
    <n v="0"/>
    <n v="30.48"/>
    <x v="19"/>
  </r>
  <r>
    <x v="256"/>
    <x v="42"/>
    <n v="25"/>
    <n v="4"/>
    <n v="0"/>
    <n v="100"/>
    <x v="19"/>
  </r>
  <r>
    <x v="256"/>
    <x v="99"/>
    <n v="21.65"/>
    <n v="3"/>
    <n v="0"/>
    <n v="64.949999999999989"/>
    <x v="19"/>
  </r>
  <r>
    <x v="257"/>
    <x v="49"/>
    <n v="37.5"/>
    <n v="4"/>
    <n v="0"/>
    <n v="150"/>
    <x v="49"/>
  </r>
  <r>
    <x v="258"/>
    <x v="91"/>
    <n v="10.67"/>
    <n v="4"/>
    <n v="0.1"/>
    <n v="38.411999999999999"/>
    <x v="44"/>
  </r>
  <r>
    <x v="258"/>
    <x v="50"/>
    <n v="11.43"/>
    <n v="4"/>
    <n v="0.1"/>
    <n v="41.148000000000003"/>
    <x v="44"/>
  </r>
  <r>
    <x v="259"/>
    <x v="60"/>
    <n v="35.06"/>
    <n v="4"/>
    <n v="0.15"/>
    <n v="119.20400000000001"/>
    <x v="59"/>
  </r>
  <r>
    <x v="259"/>
    <x v="72"/>
    <n v="9.76"/>
    <n v="4"/>
    <n v="0.15"/>
    <n v="33.183999999999997"/>
    <x v="59"/>
  </r>
  <r>
    <x v="260"/>
    <x v="63"/>
    <n v="4.57"/>
    <n v="4"/>
    <n v="0"/>
    <n v="18.28"/>
    <x v="11"/>
  </r>
  <r>
    <x v="260"/>
    <x v="33"/>
    <n v="13.72"/>
    <n v="4"/>
    <n v="0"/>
    <n v="54.88"/>
    <x v="11"/>
  </r>
  <r>
    <x v="261"/>
    <x v="64"/>
    <n v="34.76"/>
    <n v="4"/>
    <n v="0"/>
    <n v="139.04"/>
    <x v="76"/>
  </r>
  <r>
    <x v="262"/>
    <x v="59"/>
    <n v="94.37"/>
    <n v="3"/>
    <n v="0"/>
    <n v="283.11"/>
    <x v="45"/>
  </r>
  <r>
    <x v="262"/>
    <x v="68"/>
    <n v="5.95"/>
    <n v="3"/>
    <n v="0.1"/>
    <n v="16.065000000000001"/>
    <x v="45"/>
  </r>
  <r>
    <x v="263"/>
    <x v="87"/>
    <n v="16.77"/>
    <n v="4"/>
    <n v="0.15"/>
    <n v="57.017999999999994"/>
    <x v="48"/>
  </r>
  <r>
    <x v="263"/>
    <x v="52"/>
    <n v="22.87"/>
    <n v="4"/>
    <n v="0.15"/>
    <n v="77.757999999999996"/>
    <x v="48"/>
  </r>
  <r>
    <x v="263"/>
    <x v="96"/>
    <n v="30.49"/>
    <n v="4"/>
    <n v="0.15"/>
    <n v="103.666"/>
    <x v="48"/>
  </r>
  <r>
    <x v="264"/>
    <x v="35"/>
    <n v="3.35"/>
    <n v="4"/>
    <n v="0.15"/>
    <n v="11.39"/>
    <x v="52"/>
  </r>
  <r>
    <x v="264"/>
    <x v="77"/>
    <n v="9.15"/>
    <n v="4"/>
    <n v="0.15"/>
    <n v="31.11"/>
    <x v="52"/>
  </r>
  <r>
    <x v="264"/>
    <x v="94"/>
    <n v="7.32"/>
    <n v="4"/>
    <n v="0.15"/>
    <n v="24.888000000000002"/>
    <x v="52"/>
  </r>
  <r>
    <x v="264"/>
    <x v="31"/>
    <n v="25.92"/>
    <n v="4"/>
    <n v="0.15"/>
    <n v="88.128"/>
    <x v="52"/>
  </r>
  <r>
    <x v="265"/>
    <x v="47"/>
    <n v="7.62"/>
    <n v="3"/>
    <n v="0.2"/>
    <n v="18.288"/>
    <x v="35"/>
  </r>
  <r>
    <x v="265"/>
    <x v="46"/>
    <n v="24.39"/>
    <n v="4"/>
    <n v="0.2"/>
    <n v="78.048000000000002"/>
    <x v="35"/>
  </r>
  <r>
    <x v="265"/>
    <x v="99"/>
    <n v="21.65"/>
    <n v="4"/>
    <n v="0.2"/>
    <n v="69.28"/>
    <x v="35"/>
  </r>
  <r>
    <x v="266"/>
    <x v="29"/>
    <n v="61.74"/>
    <n v="3"/>
    <n v="0"/>
    <n v="185.22"/>
    <x v="9"/>
  </r>
  <r>
    <x v="266"/>
    <x v="64"/>
    <n v="34.76"/>
    <n v="3"/>
    <n v="0"/>
    <n v="104.28"/>
    <x v="9"/>
  </r>
  <r>
    <x v="266"/>
    <x v="53"/>
    <n v="28.97"/>
    <n v="4"/>
    <n v="0"/>
    <n v="115.88"/>
    <x v="9"/>
  </r>
  <r>
    <x v="266"/>
    <x v="26"/>
    <n v="16.010000000000002"/>
    <n v="3"/>
    <n v="0"/>
    <n v="48.03"/>
    <x v="9"/>
  </r>
  <r>
    <x v="266"/>
    <x v="68"/>
    <n v="5.95"/>
    <n v="4"/>
    <n v="0"/>
    <n v="23.8"/>
    <x v="9"/>
  </r>
  <r>
    <x v="267"/>
    <x v="100"/>
    <n v="73.94"/>
    <n v="4"/>
    <n v="0.15"/>
    <n v="251.39599999999999"/>
    <x v="21"/>
  </r>
  <r>
    <x v="267"/>
    <x v="39"/>
    <n v="13.26"/>
    <n v="4"/>
    <n v="0"/>
    <n v="53.04"/>
    <x v="21"/>
  </r>
  <r>
    <x v="267"/>
    <x v="44"/>
    <n v="33.54"/>
    <n v="4"/>
    <n v="0"/>
    <n v="134.16"/>
    <x v="21"/>
  </r>
  <r>
    <x v="267"/>
    <x v="30"/>
    <n v="1.83"/>
    <n v="4"/>
    <n v="0.15"/>
    <n v="6.2220000000000004"/>
    <x v="21"/>
  </r>
  <r>
    <x v="267"/>
    <x v="31"/>
    <n v="25.92"/>
    <n v="4"/>
    <n v="0.15"/>
    <n v="88.128"/>
    <x v="21"/>
  </r>
  <r>
    <x v="268"/>
    <x v="83"/>
    <n v="47.56"/>
    <n v="3"/>
    <n v="0.1"/>
    <n v="128.41200000000001"/>
    <x v="34"/>
  </r>
  <r>
    <x v="268"/>
    <x v="25"/>
    <n v="7.32"/>
    <n v="4"/>
    <n v="0.1"/>
    <n v="26.352"/>
    <x v="34"/>
  </r>
  <r>
    <x v="268"/>
    <x v="1"/>
    <n v="10.67"/>
    <n v="3"/>
    <n v="0"/>
    <n v="32.01"/>
    <x v="34"/>
  </r>
  <r>
    <x v="269"/>
    <x v="90"/>
    <n v="5.34"/>
    <n v="4"/>
    <n v="0"/>
    <n v="21.36"/>
    <x v="77"/>
  </r>
  <r>
    <x v="269"/>
    <x v="41"/>
    <n v="41.92"/>
    <n v="4"/>
    <n v="0"/>
    <n v="167.68"/>
    <x v="77"/>
  </r>
  <r>
    <x v="269"/>
    <x v="50"/>
    <n v="11.43"/>
    <n v="4"/>
    <n v="0"/>
    <n v="45.72"/>
    <x v="77"/>
  </r>
  <r>
    <x v="270"/>
    <x v="35"/>
    <n v="3.35"/>
    <n v="4"/>
    <n v="0"/>
    <n v="13.4"/>
    <x v="23"/>
  </r>
  <r>
    <x v="270"/>
    <x v="92"/>
    <n v="200.93"/>
    <n v="4"/>
    <n v="0"/>
    <n v="803.72"/>
    <x v="23"/>
  </r>
  <r>
    <x v="270"/>
    <x v="65"/>
    <n v="14.79"/>
    <n v="4"/>
    <n v="0"/>
    <n v="59.16"/>
    <x v="23"/>
  </r>
  <r>
    <x v="271"/>
    <x v="61"/>
    <n v="23.63"/>
    <n v="4"/>
    <n v="0.05"/>
    <n v="89.793999999999997"/>
    <x v="5"/>
  </r>
  <r>
    <x v="271"/>
    <x v="53"/>
    <n v="28.97"/>
    <n v="3"/>
    <n v="0"/>
    <n v="86.91"/>
    <x v="5"/>
  </r>
  <r>
    <x v="271"/>
    <x v="31"/>
    <n v="25.92"/>
    <n v="4"/>
    <n v="0.05"/>
    <n v="98.495999999999995"/>
    <x v="5"/>
  </r>
  <r>
    <x v="272"/>
    <x v="35"/>
    <n v="3.35"/>
    <n v="4"/>
    <n v="0"/>
    <n v="13.4"/>
    <x v="65"/>
  </r>
  <r>
    <x v="272"/>
    <x v="42"/>
    <n v="25"/>
    <n v="4"/>
    <n v="0"/>
    <n v="100"/>
    <x v="65"/>
  </r>
  <r>
    <x v="273"/>
    <x v="51"/>
    <n v="13.72"/>
    <n v="4"/>
    <n v="0"/>
    <n v="54.88"/>
    <x v="78"/>
  </r>
  <r>
    <x v="273"/>
    <x v="25"/>
    <n v="7.32"/>
    <n v="4"/>
    <n v="0"/>
    <n v="29.28"/>
    <x v="78"/>
  </r>
  <r>
    <x v="273"/>
    <x v="86"/>
    <n v="9.4499999999999993"/>
    <n v="4"/>
    <n v="0"/>
    <n v="37.799999999999997"/>
    <x v="78"/>
  </r>
  <r>
    <x v="274"/>
    <x v="75"/>
    <n v="13.72"/>
    <n v="3"/>
    <n v="0.2"/>
    <n v="32.928000000000004"/>
    <x v="26"/>
  </r>
  <r>
    <x v="274"/>
    <x v="96"/>
    <n v="30.49"/>
    <n v="3"/>
    <n v="0"/>
    <n v="91.47"/>
    <x v="26"/>
  </r>
  <r>
    <x v="274"/>
    <x v="54"/>
    <n v="19.670000000000002"/>
    <n v="3"/>
    <n v="0.2"/>
    <n v="47.208000000000006"/>
    <x v="26"/>
  </r>
  <r>
    <x v="274"/>
    <x v="57"/>
    <n v="14.03"/>
    <n v="3"/>
    <n v="0.2"/>
    <n v="33.671999999999997"/>
    <x v="26"/>
  </r>
  <r>
    <x v="275"/>
    <x v="55"/>
    <n v="29.73"/>
    <n v="3"/>
    <n v="0.1"/>
    <n v="80.271000000000001"/>
    <x v="56"/>
  </r>
  <r>
    <x v="275"/>
    <x v="29"/>
    <n v="61.74"/>
    <n v="4"/>
    <n v="0.1"/>
    <n v="222.26400000000001"/>
    <x v="56"/>
  </r>
  <r>
    <x v="275"/>
    <x v="48"/>
    <n v="19.82"/>
    <n v="4"/>
    <n v="0.1"/>
    <n v="71.352000000000004"/>
    <x v="56"/>
  </r>
  <r>
    <x v="275"/>
    <x v="25"/>
    <n v="7.32"/>
    <n v="4"/>
    <n v="0.1"/>
    <n v="26.352"/>
    <x v="56"/>
  </r>
  <r>
    <x v="276"/>
    <x v="61"/>
    <n v="23.63"/>
    <n v="4"/>
    <n v="0"/>
    <n v="94.52"/>
    <x v="25"/>
  </r>
  <r>
    <x v="276"/>
    <x v="54"/>
    <n v="19.670000000000002"/>
    <n v="4"/>
    <n v="0"/>
    <n v="78.680000000000007"/>
    <x v="25"/>
  </r>
  <r>
    <x v="276"/>
    <x v="60"/>
    <n v="35.06"/>
    <n v="4"/>
    <n v="0"/>
    <n v="140.24"/>
    <x v="25"/>
  </r>
  <r>
    <x v="276"/>
    <x v="78"/>
    <n v="5.64"/>
    <n v="4"/>
    <n v="0"/>
    <n v="22.56"/>
    <x v="25"/>
  </r>
  <r>
    <x v="277"/>
    <x v="40"/>
    <n v="14.48"/>
    <n v="3"/>
    <n v="0"/>
    <n v="43.44"/>
    <x v="48"/>
  </r>
  <r>
    <x v="277"/>
    <x v="57"/>
    <n v="14.03"/>
    <n v="4"/>
    <n v="0.1"/>
    <n v="50.507999999999996"/>
    <x v="48"/>
  </r>
  <r>
    <x v="278"/>
    <x v="75"/>
    <n v="13.72"/>
    <n v="4"/>
    <n v="0.15"/>
    <n v="46.648000000000003"/>
    <x v="16"/>
  </r>
  <r>
    <x v="278"/>
    <x v="63"/>
    <n v="4.57"/>
    <n v="4"/>
    <n v="0"/>
    <n v="18.28"/>
    <x v="16"/>
  </r>
  <r>
    <x v="278"/>
    <x v="53"/>
    <n v="28.97"/>
    <n v="3"/>
    <n v="0.15"/>
    <n v="73.873499999999993"/>
    <x v="16"/>
  </r>
  <r>
    <x v="279"/>
    <x v="87"/>
    <n v="16.77"/>
    <n v="4"/>
    <n v="0.1"/>
    <n v="60.372"/>
    <x v="21"/>
  </r>
  <r>
    <x v="279"/>
    <x v="40"/>
    <n v="14.48"/>
    <n v="3"/>
    <n v="0.1"/>
    <n v="39.096000000000004"/>
    <x v="21"/>
  </r>
  <r>
    <x v="280"/>
    <x v="0"/>
    <n v="16.010000000000002"/>
    <n v="4"/>
    <n v="0"/>
    <n v="64.040000000000006"/>
    <x v="79"/>
  </r>
  <r>
    <x v="280"/>
    <x v="30"/>
    <n v="1.83"/>
    <n v="4"/>
    <n v="0.2"/>
    <n v="5.8560000000000008"/>
    <x v="79"/>
  </r>
  <r>
    <x v="280"/>
    <x v="2"/>
    <n v="26.53"/>
    <n v="4"/>
    <n v="0"/>
    <n v="106.12"/>
    <x v="79"/>
  </r>
  <r>
    <x v="281"/>
    <x v="36"/>
    <n v="18.29"/>
    <n v="4"/>
    <n v="0"/>
    <n v="73.16"/>
    <x v="80"/>
  </r>
  <r>
    <x v="281"/>
    <x v="86"/>
    <n v="9.4499999999999993"/>
    <n v="3"/>
    <n v="0"/>
    <n v="28.349999999999998"/>
    <x v="80"/>
  </r>
  <r>
    <x v="281"/>
    <x v="84"/>
    <n v="27.44"/>
    <n v="4"/>
    <n v="0"/>
    <n v="109.76"/>
    <x v="80"/>
  </r>
  <r>
    <x v="282"/>
    <x v="55"/>
    <n v="29.73"/>
    <n v="3"/>
    <n v="0"/>
    <n v="89.19"/>
    <x v="54"/>
  </r>
  <r>
    <x v="282"/>
    <x v="60"/>
    <n v="35.06"/>
    <n v="3"/>
    <n v="0"/>
    <n v="105.18"/>
    <x v="54"/>
  </r>
  <r>
    <x v="282"/>
    <x v="99"/>
    <n v="21.65"/>
    <n v="3"/>
    <n v="0"/>
    <n v="64.949999999999989"/>
    <x v="54"/>
  </r>
  <r>
    <x v="282"/>
    <x v="58"/>
    <n v="13.72"/>
    <n v="4"/>
    <n v="0"/>
    <n v="54.88"/>
    <x v="54"/>
  </r>
  <r>
    <x v="283"/>
    <x v="41"/>
    <n v="41.92"/>
    <n v="4"/>
    <n v="0"/>
    <n v="167.68"/>
    <x v="69"/>
  </r>
  <r>
    <x v="284"/>
    <x v="54"/>
    <n v="19.670000000000002"/>
    <n v="4"/>
    <n v="0"/>
    <n v="78.680000000000007"/>
    <x v="58"/>
  </r>
  <r>
    <x v="284"/>
    <x v="85"/>
    <n v="12.96"/>
    <n v="3"/>
    <n v="0"/>
    <n v="38.880000000000003"/>
    <x v="58"/>
  </r>
  <r>
    <x v="285"/>
    <x v="87"/>
    <n v="16.77"/>
    <n v="4"/>
    <n v="0.05"/>
    <n v="63.725999999999992"/>
    <x v="14"/>
  </r>
  <r>
    <x v="285"/>
    <x v="2"/>
    <n v="26.53"/>
    <n v="3"/>
    <n v="0"/>
    <n v="79.59"/>
    <x v="14"/>
  </r>
  <r>
    <x v="285"/>
    <x v="67"/>
    <n v="11.43"/>
    <n v="3"/>
    <n v="0.05"/>
    <n v="32.575499999999998"/>
    <x v="14"/>
  </r>
  <r>
    <x v="286"/>
    <x v="54"/>
    <n v="19.670000000000002"/>
    <n v="4"/>
    <n v="0"/>
    <n v="78.680000000000007"/>
    <x v="26"/>
  </r>
  <r>
    <x v="286"/>
    <x v="57"/>
    <n v="14.03"/>
    <n v="4"/>
    <n v="0.2"/>
    <n v="44.896000000000001"/>
    <x v="26"/>
  </r>
  <r>
    <x v="286"/>
    <x v="78"/>
    <n v="5.64"/>
    <n v="4"/>
    <n v="0.2"/>
    <n v="18.047999999999998"/>
    <x v="26"/>
  </r>
  <r>
    <x v="287"/>
    <x v="0"/>
    <n v="16.010000000000002"/>
    <n v="4"/>
    <n v="0.1"/>
    <n v="57.63600000000001"/>
    <x v="59"/>
  </r>
  <r>
    <x v="287"/>
    <x v="57"/>
    <n v="14.03"/>
    <n v="4"/>
    <n v="0.1"/>
    <n v="50.507999999999996"/>
    <x v="59"/>
  </r>
  <r>
    <x v="287"/>
    <x v="28"/>
    <n v="14.94"/>
    <n v="4"/>
    <n v="0.1"/>
    <n v="53.783999999999999"/>
    <x v="59"/>
  </r>
  <r>
    <x v="287"/>
    <x v="41"/>
    <n v="41.92"/>
    <n v="4"/>
    <n v="0.1"/>
    <n v="150.91200000000001"/>
    <x v="59"/>
  </r>
  <r>
    <x v="288"/>
    <x v="56"/>
    <n v="28.97"/>
    <n v="4"/>
    <n v="0.25"/>
    <n v="86.91"/>
    <x v="26"/>
  </r>
  <r>
    <x v="288"/>
    <x v="32"/>
    <n v="9.4499999999999993"/>
    <n v="3"/>
    <n v="0"/>
    <n v="28.349999999999998"/>
    <x v="26"/>
  </r>
  <r>
    <x v="288"/>
    <x v="30"/>
    <n v="1.83"/>
    <n v="3"/>
    <n v="0"/>
    <n v="5.49"/>
    <x v="26"/>
  </r>
  <r>
    <x v="288"/>
    <x v="31"/>
    <n v="25.92"/>
    <n v="3"/>
    <n v="0.25"/>
    <n v="58.320000000000007"/>
    <x v="26"/>
  </r>
  <r>
    <x v="289"/>
    <x v="32"/>
    <n v="9.4499999999999993"/>
    <n v="3"/>
    <n v="0"/>
    <n v="28.349999999999998"/>
    <x v="6"/>
  </r>
  <r>
    <x v="289"/>
    <x v="24"/>
    <n v="40.4"/>
    <n v="4"/>
    <n v="0"/>
    <n v="161.6"/>
    <x v="6"/>
  </r>
  <r>
    <x v="289"/>
    <x v="89"/>
    <n v="10.06"/>
    <n v="3"/>
    <n v="0"/>
    <n v="30.18"/>
    <x v="6"/>
  </r>
  <r>
    <x v="289"/>
    <x v="2"/>
    <n v="26.53"/>
    <n v="3"/>
    <n v="0"/>
    <n v="79.59"/>
    <x v="6"/>
  </r>
  <r>
    <x v="289"/>
    <x v="67"/>
    <n v="11.43"/>
    <n v="4"/>
    <n v="0"/>
    <n v="45.72"/>
    <x v="6"/>
  </r>
  <r>
    <x v="290"/>
    <x v="50"/>
    <n v="11.43"/>
    <n v="4"/>
    <n v="0"/>
    <n v="45.72"/>
    <x v="31"/>
  </r>
  <r>
    <x v="290"/>
    <x v="2"/>
    <n v="26.53"/>
    <n v="3"/>
    <n v="0"/>
    <n v="79.59"/>
    <x v="31"/>
  </r>
  <r>
    <x v="291"/>
    <x v="63"/>
    <n v="4.57"/>
    <n v="4"/>
    <n v="0"/>
    <n v="18.28"/>
    <x v="31"/>
  </r>
  <r>
    <x v="291"/>
    <x v="47"/>
    <n v="7.62"/>
    <n v="4"/>
    <n v="0"/>
    <n v="30.48"/>
    <x v="31"/>
  </r>
  <r>
    <x v="291"/>
    <x v="30"/>
    <n v="1.83"/>
    <n v="4"/>
    <n v="0"/>
    <n v="7.32"/>
    <x v="31"/>
  </r>
  <r>
    <x v="291"/>
    <x v="34"/>
    <n v="15.24"/>
    <n v="4"/>
    <n v="0"/>
    <n v="60.96"/>
    <x v="31"/>
  </r>
  <r>
    <x v="292"/>
    <x v="81"/>
    <n v="7.62"/>
    <n v="4"/>
    <n v="0"/>
    <n v="30.48"/>
    <x v="21"/>
  </r>
  <r>
    <x v="292"/>
    <x v="93"/>
    <n v="23.78"/>
    <n v="3"/>
    <n v="0"/>
    <n v="71.34"/>
    <x v="21"/>
  </r>
  <r>
    <x v="292"/>
    <x v="92"/>
    <n v="200.93"/>
    <n v="3"/>
    <n v="0"/>
    <n v="602.79"/>
    <x v="21"/>
  </r>
  <r>
    <x v="292"/>
    <x v="86"/>
    <n v="9.4499999999999993"/>
    <n v="3"/>
    <n v="0"/>
    <n v="28.349999999999998"/>
    <x v="21"/>
  </r>
  <r>
    <x v="293"/>
    <x v="35"/>
    <n v="3.35"/>
    <n v="3"/>
    <n v="0.1"/>
    <n v="9.0449999999999999"/>
    <x v="2"/>
  </r>
  <r>
    <x v="293"/>
    <x v="92"/>
    <n v="200.93"/>
    <n v="4"/>
    <n v="0.1"/>
    <n v="723.34800000000007"/>
    <x v="2"/>
  </r>
  <r>
    <x v="293"/>
    <x v="26"/>
    <n v="16.010000000000002"/>
    <n v="3"/>
    <n v="0.1"/>
    <n v="43.227000000000004"/>
    <x v="2"/>
  </r>
  <r>
    <x v="293"/>
    <x v="62"/>
    <n v="16.46"/>
    <n v="4"/>
    <n v="0.1"/>
    <n v="59.256000000000007"/>
    <x v="2"/>
  </r>
  <r>
    <x v="294"/>
    <x v="0"/>
    <n v="16.010000000000002"/>
    <n v="4"/>
    <n v="0.05"/>
    <n v="60.838000000000001"/>
    <x v="44"/>
  </r>
  <r>
    <x v="294"/>
    <x v="78"/>
    <n v="5.64"/>
    <n v="3"/>
    <n v="0.05"/>
    <n v="16.073999999999998"/>
    <x v="44"/>
  </r>
  <r>
    <x v="295"/>
    <x v="56"/>
    <n v="28.97"/>
    <n v="3"/>
    <n v="0.15"/>
    <n v="73.873499999999993"/>
    <x v="28"/>
  </r>
  <r>
    <x v="295"/>
    <x v="95"/>
    <n v="6.86"/>
    <n v="4"/>
    <n v="0.15"/>
    <n v="23.324000000000002"/>
    <x v="28"/>
  </r>
  <r>
    <x v="296"/>
    <x v="64"/>
    <n v="34.76"/>
    <n v="4"/>
    <n v="0"/>
    <n v="139.04"/>
    <x v="38"/>
  </r>
  <r>
    <x v="296"/>
    <x v="101"/>
    <n v="10.67"/>
    <n v="4"/>
    <n v="0"/>
    <n v="42.68"/>
    <x v="38"/>
  </r>
  <r>
    <x v="297"/>
    <x v="0"/>
    <n v="16.010000000000002"/>
    <n v="4"/>
    <n v="0"/>
    <n v="64.040000000000006"/>
    <x v="74"/>
  </r>
  <r>
    <x v="298"/>
    <x v="52"/>
    <n v="22.87"/>
    <n v="4"/>
    <n v="0"/>
    <n v="91.48"/>
    <x v="3"/>
  </r>
  <r>
    <x v="298"/>
    <x v="51"/>
    <n v="13.72"/>
    <n v="3"/>
    <n v="0"/>
    <n v="41.160000000000004"/>
    <x v="3"/>
  </r>
  <r>
    <x v="298"/>
    <x v="49"/>
    <n v="37.5"/>
    <n v="3"/>
    <n v="0"/>
    <n v="112.5"/>
    <x v="3"/>
  </r>
  <r>
    <x v="299"/>
    <x v="46"/>
    <n v="24.39"/>
    <n v="3"/>
    <n v="0.15"/>
    <n v="62.194500000000005"/>
    <x v="56"/>
  </r>
  <r>
    <x v="299"/>
    <x v="40"/>
    <n v="14.48"/>
    <n v="4"/>
    <n v="0"/>
    <n v="57.92"/>
    <x v="56"/>
  </r>
  <r>
    <x v="300"/>
    <x v="76"/>
    <n v="10.67"/>
    <n v="4"/>
    <n v="0.25"/>
    <n v="32.01"/>
    <x v="1"/>
  </r>
  <r>
    <x v="300"/>
    <x v="25"/>
    <n v="7.32"/>
    <n v="4"/>
    <n v="0"/>
    <n v="29.28"/>
    <x v="1"/>
  </r>
  <r>
    <x v="301"/>
    <x v="32"/>
    <n v="9.4499999999999993"/>
    <n v="4"/>
    <n v="0.15"/>
    <n v="32.129999999999995"/>
    <x v="21"/>
  </r>
  <r>
    <x v="301"/>
    <x v="98"/>
    <n v="7.32"/>
    <n v="4"/>
    <n v="0.15"/>
    <n v="24.888000000000002"/>
    <x v="21"/>
  </r>
  <r>
    <x v="301"/>
    <x v="24"/>
    <n v="40.4"/>
    <n v="3"/>
    <n v="0.15"/>
    <n v="103.01999999999998"/>
    <x v="21"/>
  </r>
  <r>
    <x v="302"/>
    <x v="55"/>
    <n v="29.73"/>
    <n v="4"/>
    <n v="0.1"/>
    <n v="107.02800000000001"/>
    <x v="36"/>
  </r>
  <r>
    <x v="302"/>
    <x v="70"/>
    <n v="7.01"/>
    <n v="4"/>
    <n v="0"/>
    <n v="28.04"/>
    <x v="36"/>
  </r>
  <r>
    <x v="302"/>
    <x v="47"/>
    <n v="7.62"/>
    <n v="4"/>
    <n v="0.1"/>
    <n v="27.432000000000002"/>
    <x v="36"/>
  </r>
  <r>
    <x v="302"/>
    <x v="99"/>
    <n v="21.65"/>
    <n v="4"/>
    <n v="0.1"/>
    <n v="77.94"/>
    <x v="36"/>
  </r>
  <r>
    <x v="303"/>
    <x v="39"/>
    <n v="13.26"/>
    <n v="3"/>
    <n v="0.15"/>
    <n v="33.812999999999995"/>
    <x v="47"/>
  </r>
  <r>
    <x v="303"/>
    <x v="51"/>
    <n v="13.72"/>
    <n v="3"/>
    <n v="0.15"/>
    <n v="34.986000000000004"/>
    <x v="47"/>
  </r>
  <r>
    <x v="303"/>
    <x v="65"/>
    <n v="14.79"/>
    <n v="3"/>
    <n v="0"/>
    <n v="44.37"/>
    <x v="47"/>
  </r>
  <r>
    <x v="304"/>
    <x v="84"/>
    <n v="27.44"/>
    <n v="4"/>
    <n v="0"/>
    <n v="109.76"/>
    <x v="8"/>
  </r>
  <r>
    <x v="304"/>
    <x v="68"/>
    <n v="5.95"/>
    <n v="3"/>
    <n v="0"/>
    <n v="17.850000000000001"/>
    <x v="8"/>
  </r>
  <r>
    <x v="305"/>
    <x v="0"/>
    <n v="16.010000000000002"/>
    <n v="4"/>
    <n v="0"/>
    <n v="64.040000000000006"/>
    <x v="16"/>
  </r>
  <r>
    <x v="305"/>
    <x v="39"/>
    <n v="13.26"/>
    <n v="4"/>
    <n v="0"/>
    <n v="53.04"/>
    <x v="16"/>
  </r>
  <r>
    <x v="305"/>
    <x v="27"/>
    <n v="16.010000000000002"/>
    <n v="3"/>
    <n v="0"/>
    <n v="48.03"/>
    <x v="16"/>
  </r>
  <r>
    <x v="305"/>
    <x v="32"/>
    <n v="9.4499999999999993"/>
    <n v="3"/>
    <n v="0"/>
    <n v="28.349999999999998"/>
    <x v="16"/>
  </r>
  <r>
    <x v="305"/>
    <x v="51"/>
    <n v="13.72"/>
    <n v="4"/>
    <n v="0"/>
    <n v="54.88"/>
    <x v="16"/>
  </r>
  <r>
    <x v="306"/>
    <x v="39"/>
    <n v="13.26"/>
    <n v="3"/>
    <n v="0.05"/>
    <n v="37.790999999999997"/>
    <x v="11"/>
  </r>
  <r>
    <x v="306"/>
    <x v="95"/>
    <n v="6.86"/>
    <n v="3"/>
    <n v="0.05"/>
    <n v="19.551000000000002"/>
    <x v="11"/>
  </r>
  <r>
    <x v="306"/>
    <x v="49"/>
    <n v="37.5"/>
    <n v="3"/>
    <n v="0.05"/>
    <n v="106.875"/>
    <x v="11"/>
  </r>
  <r>
    <x v="306"/>
    <x v="43"/>
    <n v="9.91"/>
    <n v="4"/>
    <n v="0.05"/>
    <n v="37.658000000000001"/>
    <x v="11"/>
  </r>
  <r>
    <x v="307"/>
    <x v="23"/>
    <n v="17.68"/>
    <n v="3"/>
    <n v="0.2"/>
    <n v="42.432000000000002"/>
    <x v="45"/>
  </r>
  <r>
    <x v="307"/>
    <x v="70"/>
    <n v="7.01"/>
    <n v="3"/>
    <n v="0.2"/>
    <n v="16.824000000000002"/>
    <x v="45"/>
  </r>
  <r>
    <x v="307"/>
    <x v="35"/>
    <n v="3.35"/>
    <n v="4"/>
    <n v="0.2"/>
    <n v="10.72"/>
    <x v="45"/>
  </r>
  <r>
    <x v="307"/>
    <x v="24"/>
    <n v="40.4"/>
    <n v="3"/>
    <n v="0.2"/>
    <n v="96.960000000000008"/>
    <x v="45"/>
  </r>
  <r>
    <x v="307"/>
    <x v="53"/>
    <n v="28.97"/>
    <n v="3"/>
    <n v="0.2"/>
    <n v="69.528000000000006"/>
    <x v="45"/>
  </r>
  <r>
    <x v="308"/>
    <x v="2"/>
    <n v="26.53"/>
    <n v="3"/>
    <n v="0"/>
    <n v="79.59"/>
    <x v="51"/>
  </r>
  <r>
    <x v="309"/>
    <x v="82"/>
    <n v="25.31"/>
    <n v="3"/>
    <n v="0"/>
    <n v="75.929999999999993"/>
    <x v="26"/>
  </r>
  <r>
    <x v="309"/>
    <x v="68"/>
    <n v="5.95"/>
    <n v="3"/>
    <n v="0"/>
    <n v="17.850000000000001"/>
    <x v="26"/>
  </r>
  <r>
    <x v="310"/>
    <x v="94"/>
    <n v="7.32"/>
    <n v="3"/>
    <n v="0"/>
    <n v="21.96"/>
    <x v="55"/>
  </r>
  <r>
    <x v="310"/>
    <x v="24"/>
    <n v="40.4"/>
    <n v="3"/>
    <n v="0"/>
    <n v="121.19999999999999"/>
    <x v="55"/>
  </r>
  <r>
    <x v="310"/>
    <x v="90"/>
    <n v="5.34"/>
    <n v="3"/>
    <n v="0"/>
    <n v="16.02"/>
    <x v="55"/>
  </r>
  <r>
    <x v="310"/>
    <x v="42"/>
    <n v="25"/>
    <n v="4"/>
    <n v="0"/>
    <n v="100"/>
    <x v="55"/>
  </r>
  <r>
    <x v="310"/>
    <x v="67"/>
    <n v="11.43"/>
    <n v="4"/>
    <n v="0"/>
    <n v="45.72"/>
    <x v="55"/>
  </r>
  <r>
    <x v="311"/>
    <x v="25"/>
    <n v="7.32"/>
    <n v="4"/>
    <n v="0.05"/>
    <n v="27.815999999999999"/>
    <x v="15"/>
  </r>
  <r>
    <x v="311"/>
    <x v="36"/>
    <n v="18.29"/>
    <n v="4"/>
    <n v="0.05"/>
    <n v="69.501999999999995"/>
    <x v="15"/>
  </r>
  <r>
    <x v="312"/>
    <x v="54"/>
    <n v="19.670000000000002"/>
    <n v="3"/>
    <n v="0"/>
    <n v="59.010000000000005"/>
    <x v="17"/>
  </r>
  <r>
    <x v="312"/>
    <x v="49"/>
    <n v="37.5"/>
    <n v="4"/>
    <n v="0.25"/>
    <n v="112.5"/>
    <x v="17"/>
  </r>
  <r>
    <x v="313"/>
    <x v="65"/>
    <n v="14.79"/>
    <n v="4"/>
    <n v="0"/>
    <n v="59.16"/>
    <x v="14"/>
  </r>
  <r>
    <x v="313"/>
    <x v="24"/>
    <n v="40.4"/>
    <n v="4"/>
    <n v="0"/>
    <n v="161.6"/>
    <x v="14"/>
  </r>
  <r>
    <x v="314"/>
    <x v="30"/>
    <n v="1.83"/>
    <n v="3"/>
    <n v="0.1"/>
    <n v="4.9409999999999998"/>
    <x v="30"/>
  </r>
  <r>
    <x v="314"/>
    <x v="49"/>
    <n v="37.5"/>
    <n v="4"/>
    <n v="0.1"/>
    <n v="135"/>
    <x v="30"/>
  </r>
  <r>
    <x v="315"/>
    <x v="40"/>
    <n v="14.48"/>
    <n v="3"/>
    <n v="0"/>
    <n v="43.44"/>
    <x v="29"/>
  </r>
  <r>
    <x v="315"/>
    <x v="90"/>
    <n v="5.34"/>
    <n v="4"/>
    <n v="0"/>
    <n v="21.36"/>
    <x v="29"/>
  </r>
  <r>
    <x v="316"/>
    <x v="55"/>
    <n v="29.73"/>
    <n v="4"/>
    <n v="0.05"/>
    <n v="112.97399999999999"/>
    <x v="13"/>
  </r>
  <r>
    <x v="316"/>
    <x v="32"/>
    <n v="9.4499999999999993"/>
    <n v="4"/>
    <n v="0.05"/>
    <n v="35.909999999999997"/>
    <x v="13"/>
  </r>
  <r>
    <x v="316"/>
    <x v="36"/>
    <n v="18.29"/>
    <n v="3"/>
    <n v="0.05"/>
    <n v="52.126499999999993"/>
    <x v="13"/>
  </r>
  <r>
    <x v="317"/>
    <x v="35"/>
    <n v="3.35"/>
    <n v="3"/>
    <n v="0.1"/>
    <n v="9.0449999999999999"/>
    <x v="49"/>
  </r>
  <r>
    <x v="317"/>
    <x v="82"/>
    <n v="25.31"/>
    <n v="4"/>
    <n v="0.1"/>
    <n v="91.116"/>
    <x v="49"/>
  </r>
  <r>
    <x v="318"/>
    <x v="0"/>
    <n v="16.010000000000002"/>
    <n v="3"/>
    <n v="0.15"/>
    <n v="40.825500000000005"/>
    <x v="15"/>
  </r>
  <r>
    <x v="318"/>
    <x v="83"/>
    <n v="47.56"/>
    <n v="4"/>
    <n v="0.15"/>
    <n v="161.70400000000001"/>
    <x v="15"/>
  </r>
  <r>
    <x v="318"/>
    <x v="58"/>
    <n v="13.72"/>
    <n v="4"/>
    <n v="0"/>
    <n v="54.88"/>
    <x v="15"/>
  </r>
  <r>
    <x v="319"/>
    <x v="32"/>
    <n v="9.4499999999999993"/>
    <n v="4"/>
    <n v="0.2"/>
    <n v="30.24"/>
    <x v="34"/>
  </r>
  <r>
    <x v="319"/>
    <x v="24"/>
    <n v="40.4"/>
    <n v="4"/>
    <n v="0"/>
    <n v="161.6"/>
    <x v="34"/>
  </r>
  <r>
    <x v="319"/>
    <x v="41"/>
    <n v="41.92"/>
    <n v="3"/>
    <n v="0.2"/>
    <n v="100.608"/>
    <x v="34"/>
  </r>
  <r>
    <x v="320"/>
    <x v="38"/>
    <n v="14.48"/>
    <n v="1"/>
    <n v="0"/>
    <n v="14.48"/>
    <x v="60"/>
  </r>
  <r>
    <x v="320"/>
    <x v="61"/>
    <n v="23.63"/>
    <n v="4"/>
    <n v="0"/>
    <n v="94.52"/>
    <x v="60"/>
  </r>
  <r>
    <x v="320"/>
    <x v="65"/>
    <n v="14.83"/>
    <n v="4"/>
    <n v="0"/>
    <n v="59.32"/>
    <x v="60"/>
  </r>
  <r>
    <x v="320"/>
    <x v="94"/>
    <n v="7.24"/>
    <n v="1"/>
    <n v="0"/>
    <n v="7.24"/>
    <x v="60"/>
  </r>
  <r>
    <x v="320"/>
    <x v="50"/>
    <n v="11.43"/>
    <n v="1"/>
    <n v="0"/>
    <n v="11.43"/>
    <x v="60"/>
  </r>
  <r>
    <x v="320"/>
    <x v="69"/>
    <n v="16.77"/>
    <n v="3"/>
    <n v="0"/>
    <n v="50.31"/>
    <x v="60"/>
  </r>
  <r>
    <x v="320"/>
    <x v="102"/>
    <n v="7.24"/>
    <n v="1"/>
    <n v="0"/>
    <n v="7.24"/>
    <x v="60"/>
  </r>
  <r>
    <x v="321"/>
    <x v="32"/>
    <n v="9.4499999999999993"/>
    <n v="3"/>
    <n v="0.2"/>
    <n v="22.68"/>
    <x v="13"/>
  </r>
  <r>
    <x v="321"/>
    <x v="58"/>
    <n v="13.72"/>
    <n v="3"/>
    <n v="0"/>
    <n v="41.160000000000004"/>
    <x v="13"/>
  </r>
  <r>
    <x v="322"/>
    <x v="0"/>
    <n v="16.010000000000002"/>
    <n v="4"/>
    <n v="0.05"/>
    <n v="60.838000000000001"/>
    <x v="49"/>
  </r>
  <r>
    <x v="322"/>
    <x v="53"/>
    <n v="28.97"/>
    <n v="4"/>
    <n v="0.05"/>
    <n v="110.08599999999998"/>
    <x v="49"/>
  </r>
  <r>
    <x v="323"/>
    <x v="23"/>
    <n v="17.68"/>
    <n v="4"/>
    <n v="0.15"/>
    <n v="60.111999999999995"/>
    <x v="9"/>
  </r>
  <r>
    <x v="323"/>
    <x v="1"/>
    <n v="10.67"/>
    <n v="3"/>
    <n v="0.15"/>
    <n v="27.208500000000001"/>
    <x v="9"/>
  </r>
  <r>
    <x v="324"/>
    <x v="39"/>
    <n v="13.26"/>
    <n v="4"/>
    <n v="0.1"/>
    <n v="47.735999999999997"/>
    <x v="25"/>
  </r>
  <r>
    <x v="324"/>
    <x v="46"/>
    <n v="24.39"/>
    <n v="4"/>
    <n v="0.1"/>
    <n v="87.804000000000002"/>
    <x v="25"/>
  </r>
  <r>
    <x v="324"/>
    <x v="57"/>
    <n v="14.03"/>
    <n v="4"/>
    <n v="0"/>
    <n v="56.12"/>
    <x v="25"/>
  </r>
  <r>
    <x v="324"/>
    <x v="68"/>
    <n v="5.95"/>
    <n v="4"/>
    <n v="0.1"/>
    <n v="21.42"/>
    <x v="25"/>
  </r>
  <r>
    <x v="325"/>
    <x v="55"/>
    <n v="29.73"/>
    <n v="4"/>
    <n v="0"/>
    <n v="118.92"/>
    <x v="59"/>
  </r>
  <r>
    <x v="325"/>
    <x v="76"/>
    <n v="10.67"/>
    <n v="3"/>
    <n v="0"/>
    <n v="32.01"/>
    <x v="59"/>
  </r>
  <r>
    <x v="325"/>
    <x v="42"/>
    <n v="25"/>
    <n v="3"/>
    <n v="0"/>
    <n v="75"/>
    <x v="59"/>
  </r>
  <r>
    <x v="326"/>
    <x v="30"/>
    <n v="1.83"/>
    <n v="4"/>
    <n v="0"/>
    <n v="7.32"/>
    <x v="81"/>
  </r>
  <r>
    <x v="326"/>
    <x v="57"/>
    <n v="14.03"/>
    <n v="4"/>
    <n v="0"/>
    <n v="56.12"/>
    <x v="81"/>
  </r>
  <r>
    <x v="326"/>
    <x v="49"/>
    <n v="37.5"/>
    <n v="4"/>
    <n v="0"/>
    <n v="150"/>
    <x v="81"/>
  </r>
  <r>
    <x v="326"/>
    <x v="82"/>
    <n v="25.31"/>
    <n v="4"/>
    <n v="0"/>
    <n v="101.24"/>
    <x v="81"/>
  </r>
  <r>
    <x v="327"/>
    <x v="41"/>
    <n v="41.92"/>
    <n v="4"/>
    <n v="0"/>
    <n v="167.68"/>
    <x v="24"/>
  </r>
  <r>
    <x v="327"/>
    <x v="66"/>
    <n v="33.54"/>
    <n v="4"/>
    <n v="0"/>
    <n v="134.16"/>
    <x v="24"/>
  </r>
  <r>
    <x v="327"/>
    <x v="2"/>
    <n v="26.53"/>
    <n v="3"/>
    <n v="0"/>
    <n v="79.59"/>
    <x v="24"/>
  </r>
  <r>
    <x v="327"/>
    <x v="58"/>
    <n v="13.72"/>
    <n v="4"/>
    <n v="0"/>
    <n v="54.88"/>
    <x v="24"/>
  </r>
  <r>
    <x v="328"/>
    <x v="75"/>
    <n v="13.72"/>
    <n v="4"/>
    <n v="0"/>
    <n v="54.88"/>
    <x v="23"/>
  </r>
  <r>
    <x v="328"/>
    <x v="32"/>
    <n v="9.4499999999999993"/>
    <n v="3"/>
    <n v="0"/>
    <n v="28.349999999999998"/>
    <x v="23"/>
  </r>
  <r>
    <x v="328"/>
    <x v="65"/>
    <n v="14.79"/>
    <n v="3"/>
    <n v="0"/>
    <n v="44.37"/>
    <x v="23"/>
  </r>
  <r>
    <x v="329"/>
    <x v="33"/>
    <n v="13.72"/>
    <n v="4"/>
    <n v="0"/>
    <n v="54.88"/>
    <x v="81"/>
  </r>
  <r>
    <x v="329"/>
    <x v="68"/>
    <n v="5.95"/>
    <n v="3"/>
    <n v="0"/>
    <n v="17.850000000000001"/>
    <x v="81"/>
  </r>
  <r>
    <x v="329"/>
    <x v="43"/>
    <n v="9.91"/>
    <n v="4"/>
    <n v="0"/>
    <n v="39.64"/>
    <x v="81"/>
  </r>
  <r>
    <x v="330"/>
    <x v="51"/>
    <n v="13.72"/>
    <n v="3"/>
    <n v="0"/>
    <n v="41.160000000000004"/>
    <x v="31"/>
  </r>
  <r>
    <x v="330"/>
    <x v="28"/>
    <n v="14.94"/>
    <n v="4"/>
    <n v="0"/>
    <n v="59.76"/>
    <x v="31"/>
  </r>
  <r>
    <x v="331"/>
    <x v="71"/>
    <n v="11.89"/>
    <n v="4"/>
    <n v="0"/>
    <n v="47.56"/>
    <x v="82"/>
  </r>
  <r>
    <x v="331"/>
    <x v="68"/>
    <n v="5.95"/>
    <n v="3"/>
    <n v="0"/>
    <n v="17.850000000000001"/>
    <x v="82"/>
  </r>
  <r>
    <x v="332"/>
    <x v="23"/>
    <n v="17.68"/>
    <n v="4"/>
    <n v="0.05"/>
    <n v="67.183999999999997"/>
    <x v="11"/>
  </r>
  <r>
    <x v="332"/>
    <x v="25"/>
    <n v="7.32"/>
    <n v="4"/>
    <n v="0.05"/>
    <n v="27.815999999999999"/>
    <x v="11"/>
  </r>
  <r>
    <x v="332"/>
    <x v="26"/>
    <n v="16.010000000000002"/>
    <n v="3"/>
    <n v="0.05"/>
    <n v="45.628500000000003"/>
    <x v="11"/>
  </r>
  <r>
    <x v="333"/>
    <x v="68"/>
    <n v="5.95"/>
    <n v="4"/>
    <n v="0.2"/>
    <n v="19.040000000000003"/>
    <x v="52"/>
  </r>
  <r>
    <x v="334"/>
    <x v="28"/>
    <n v="14.94"/>
    <n v="4"/>
    <n v="0"/>
    <n v="59.76"/>
    <x v="76"/>
  </r>
  <r>
    <x v="334"/>
    <x v="58"/>
    <n v="13.72"/>
    <n v="4"/>
    <n v="0"/>
    <n v="54.88"/>
    <x v="76"/>
  </r>
  <r>
    <x v="335"/>
    <x v="59"/>
    <n v="94.37"/>
    <n v="4"/>
    <n v="0"/>
    <n v="377.48"/>
    <x v="16"/>
  </r>
  <r>
    <x v="335"/>
    <x v="31"/>
    <n v="25.92"/>
    <n v="3"/>
    <n v="0.15"/>
    <n v="66.096000000000004"/>
    <x v="16"/>
  </r>
  <r>
    <x v="335"/>
    <x v="84"/>
    <n v="27.44"/>
    <n v="4"/>
    <n v="0.15"/>
    <n v="93.296000000000006"/>
    <x v="16"/>
  </r>
  <r>
    <x v="336"/>
    <x v="32"/>
    <n v="9.4499999999999993"/>
    <n v="4"/>
    <n v="0.05"/>
    <n v="35.909999999999997"/>
    <x v="15"/>
  </r>
  <r>
    <x v="337"/>
    <x v="94"/>
    <n v="7.32"/>
    <n v="4"/>
    <n v="0"/>
    <n v="29.28"/>
    <x v="7"/>
  </r>
  <r>
    <x v="338"/>
    <x v="90"/>
    <n v="5.34"/>
    <n v="4"/>
    <n v="0.15"/>
    <n v="18.155999999999999"/>
    <x v="30"/>
  </r>
  <r>
    <x v="339"/>
    <x v="93"/>
    <n v="23.78"/>
    <n v="4"/>
    <n v="0"/>
    <n v="95.12"/>
    <x v="12"/>
  </r>
  <r>
    <x v="339"/>
    <x v="51"/>
    <n v="13.72"/>
    <n v="3"/>
    <n v="0"/>
    <n v="41.160000000000004"/>
    <x v="12"/>
  </r>
  <r>
    <x v="339"/>
    <x v="43"/>
    <n v="9.91"/>
    <n v="3"/>
    <n v="0"/>
    <n v="29.73"/>
    <x v="12"/>
  </r>
  <r>
    <x v="340"/>
    <x v="83"/>
    <n v="47.56"/>
    <n v="3"/>
    <n v="0.2"/>
    <n v="114.14400000000001"/>
    <x v="21"/>
  </r>
  <r>
    <x v="340"/>
    <x v="1"/>
    <n v="10.67"/>
    <n v="4"/>
    <n v="0.2"/>
    <n v="34.143999999999998"/>
    <x v="21"/>
  </r>
  <r>
    <x v="341"/>
    <x v="51"/>
    <n v="13.72"/>
    <n v="4"/>
    <n v="0"/>
    <n v="54.88"/>
    <x v="79"/>
  </r>
  <r>
    <x v="342"/>
    <x v="75"/>
    <n v="13.72"/>
    <n v="3"/>
    <n v="0"/>
    <n v="41.160000000000004"/>
    <x v="49"/>
  </r>
  <r>
    <x v="342"/>
    <x v="43"/>
    <n v="9.91"/>
    <n v="4"/>
    <n v="0.05"/>
    <n v="37.658000000000001"/>
    <x v="49"/>
  </r>
  <r>
    <x v="343"/>
    <x v="81"/>
    <n v="7.62"/>
    <n v="4"/>
    <n v="0"/>
    <n v="30.48"/>
    <x v="61"/>
  </r>
  <r>
    <x v="343"/>
    <x v="52"/>
    <n v="22.87"/>
    <n v="4"/>
    <n v="0"/>
    <n v="91.48"/>
    <x v="61"/>
  </r>
  <r>
    <x v="343"/>
    <x v="78"/>
    <n v="5.64"/>
    <n v="4"/>
    <n v="0"/>
    <n v="22.56"/>
    <x v="61"/>
  </r>
  <r>
    <x v="344"/>
    <x v="71"/>
    <n v="11.89"/>
    <n v="3"/>
    <n v="0.05"/>
    <n v="33.886499999999998"/>
    <x v="26"/>
  </r>
  <r>
    <x v="344"/>
    <x v="93"/>
    <n v="23.78"/>
    <n v="4"/>
    <n v="0.05"/>
    <n v="90.364000000000004"/>
    <x v="26"/>
  </r>
  <r>
    <x v="345"/>
    <x v="29"/>
    <n v="61.74"/>
    <n v="3"/>
    <n v="0.2"/>
    <n v="148.17600000000002"/>
    <x v="26"/>
  </r>
  <r>
    <x v="345"/>
    <x v="84"/>
    <n v="27.44"/>
    <n v="3"/>
    <n v="0.2"/>
    <n v="65.856000000000009"/>
    <x v="26"/>
  </r>
  <r>
    <x v="345"/>
    <x v="58"/>
    <n v="13.72"/>
    <n v="4"/>
    <n v="0.2"/>
    <n v="43.904000000000003"/>
    <x v="26"/>
  </r>
  <r>
    <x v="346"/>
    <x v="90"/>
    <n v="5.34"/>
    <n v="3"/>
    <n v="0"/>
    <n v="16.02"/>
    <x v="37"/>
  </r>
  <r>
    <x v="346"/>
    <x v="89"/>
    <n v="10.06"/>
    <n v="3"/>
    <n v="0"/>
    <n v="30.18"/>
    <x v="37"/>
  </r>
  <r>
    <x v="347"/>
    <x v="51"/>
    <n v="13.72"/>
    <n v="3"/>
    <n v="0.25"/>
    <n v="30.870000000000005"/>
    <x v="9"/>
  </r>
  <r>
    <x v="347"/>
    <x v="99"/>
    <n v="21.65"/>
    <n v="4"/>
    <n v="0.25"/>
    <n v="64.949999999999989"/>
    <x v="9"/>
  </r>
  <r>
    <x v="347"/>
    <x v="84"/>
    <n v="27.44"/>
    <n v="4"/>
    <n v="0.25"/>
    <n v="82.320000000000007"/>
    <x v="9"/>
  </r>
  <r>
    <x v="348"/>
    <x v="53"/>
    <n v="28.97"/>
    <n v="4"/>
    <n v="0.2"/>
    <n v="92.704000000000008"/>
    <x v="19"/>
  </r>
  <r>
    <x v="348"/>
    <x v="66"/>
    <n v="33.54"/>
    <n v="3"/>
    <n v="0.2"/>
    <n v="80.496000000000009"/>
    <x v="19"/>
  </r>
  <r>
    <x v="348"/>
    <x v="68"/>
    <n v="5.95"/>
    <n v="3"/>
    <n v="0.2"/>
    <n v="14.280000000000001"/>
    <x v="19"/>
  </r>
  <r>
    <x v="349"/>
    <x v="35"/>
    <n v="3.35"/>
    <n v="3"/>
    <n v="0.2"/>
    <n v="8.0400000000000009"/>
    <x v="54"/>
  </r>
  <r>
    <x v="349"/>
    <x v="28"/>
    <n v="14.94"/>
    <n v="3"/>
    <n v="0"/>
    <n v="44.82"/>
    <x v="54"/>
  </r>
  <r>
    <x v="349"/>
    <x v="26"/>
    <n v="16.010000000000002"/>
    <n v="4"/>
    <n v="0.2"/>
    <n v="51.232000000000006"/>
    <x v="54"/>
  </r>
  <r>
    <x v="350"/>
    <x v="44"/>
    <n v="33.54"/>
    <n v="4"/>
    <n v="0"/>
    <n v="134.16"/>
    <x v="13"/>
  </r>
  <r>
    <x v="350"/>
    <x v="62"/>
    <n v="16.46"/>
    <n v="4"/>
    <n v="0"/>
    <n v="65.84"/>
    <x v="13"/>
  </r>
  <r>
    <x v="351"/>
    <x v="49"/>
    <n v="37.5"/>
    <n v="4"/>
    <n v="0"/>
    <n v="150"/>
    <x v="31"/>
  </r>
  <r>
    <x v="352"/>
    <x v="78"/>
    <n v="5.64"/>
    <n v="4"/>
    <n v="0"/>
    <n v="22.56"/>
    <x v="64"/>
  </r>
  <r>
    <x v="352"/>
    <x v="67"/>
    <n v="11.43"/>
    <n v="3"/>
    <n v="0"/>
    <n v="34.29"/>
    <x v="64"/>
  </r>
  <r>
    <x v="353"/>
    <x v="63"/>
    <n v="4.57"/>
    <n v="4"/>
    <n v="0"/>
    <n v="18.28"/>
    <x v="8"/>
  </r>
  <r>
    <x v="353"/>
    <x v="41"/>
    <n v="41.92"/>
    <n v="3"/>
    <n v="0"/>
    <n v="125.76"/>
    <x v="8"/>
  </r>
  <r>
    <x v="354"/>
    <x v="43"/>
    <n v="9.91"/>
    <n v="4"/>
    <n v="0.25"/>
    <n v="29.73"/>
    <x v="61"/>
  </r>
  <r>
    <x v="355"/>
    <x v="27"/>
    <n v="16.010000000000002"/>
    <n v="3"/>
    <n v="0"/>
    <n v="48.03"/>
    <x v="45"/>
  </r>
  <r>
    <x v="355"/>
    <x v="34"/>
    <n v="15.24"/>
    <n v="3"/>
    <n v="0.05"/>
    <n v="43.433999999999997"/>
    <x v="45"/>
  </r>
  <r>
    <x v="356"/>
    <x v="72"/>
    <n v="9.76"/>
    <n v="4"/>
    <n v="0.1"/>
    <n v="35.136000000000003"/>
    <x v="47"/>
  </r>
  <r>
    <x v="356"/>
    <x v="58"/>
    <n v="13.72"/>
    <n v="4"/>
    <n v="0.1"/>
    <n v="49.392000000000003"/>
    <x v="47"/>
  </r>
  <r>
    <x v="357"/>
    <x v="39"/>
    <n v="13.26"/>
    <n v="3"/>
    <n v="0.05"/>
    <n v="37.790999999999997"/>
    <x v="49"/>
  </r>
  <r>
    <x v="357"/>
    <x v="41"/>
    <n v="41.92"/>
    <n v="3"/>
    <n v="0.05"/>
    <n v="119.47199999999999"/>
    <x v="49"/>
  </r>
  <r>
    <x v="357"/>
    <x v="31"/>
    <n v="25.92"/>
    <n v="4"/>
    <n v="0.05"/>
    <n v="98.495999999999995"/>
    <x v="49"/>
  </r>
  <r>
    <x v="357"/>
    <x v="62"/>
    <n v="16.46"/>
    <n v="4"/>
    <n v="0.05"/>
    <n v="62.548000000000002"/>
    <x v="49"/>
  </r>
  <r>
    <x v="358"/>
    <x v="87"/>
    <n v="16.77"/>
    <n v="3"/>
    <n v="0.2"/>
    <n v="40.248000000000005"/>
    <x v="33"/>
  </r>
  <r>
    <x v="358"/>
    <x v="36"/>
    <n v="18.29"/>
    <n v="3"/>
    <n v="0.2"/>
    <n v="43.896000000000001"/>
    <x v="33"/>
  </r>
  <r>
    <x v="358"/>
    <x v="49"/>
    <n v="37.5"/>
    <n v="4"/>
    <n v="0.2"/>
    <n v="120"/>
    <x v="33"/>
  </r>
  <r>
    <x v="359"/>
    <x v="52"/>
    <n v="22.87"/>
    <n v="3"/>
    <n v="0"/>
    <n v="68.61"/>
    <x v="45"/>
  </r>
  <r>
    <x v="359"/>
    <x v="55"/>
    <n v="29.73"/>
    <n v="4"/>
    <n v="0"/>
    <n v="118.92"/>
    <x v="45"/>
  </r>
  <r>
    <x v="359"/>
    <x v="30"/>
    <n v="1.83"/>
    <n v="4"/>
    <n v="0"/>
    <n v="7.32"/>
    <x v="45"/>
  </r>
  <r>
    <x v="359"/>
    <x v="57"/>
    <n v="14.03"/>
    <n v="3"/>
    <n v="0"/>
    <n v="42.089999999999996"/>
    <x v="45"/>
  </r>
  <r>
    <x v="359"/>
    <x v="2"/>
    <n v="26.53"/>
    <n v="4"/>
    <n v="0"/>
    <n v="106.12"/>
    <x v="45"/>
  </r>
  <r>
    <x v="360"/>
    <x v="53"/>
    <n v="28.97"/>
    <n v="3"/>
    <n v="0"/>
    <n v="86.91"/>
    <x v="1"/>
  </r>
  <r>
    <x v="361"/>
    <x v="75"/>
    <n v="13.72"/>
    <n v="4"/>
    <n v="0"/>
    <n v="54.88"/>
    <x v="41"/>
  </r>
  <r>
    <x v="361"/>
    <x v="61"/>
    <n v="23.63"/>
    <n v="4"/>
    <n v="0"/>
    <n v="94.52"/>
    <x v="41"/>
  </r>
  <r>
    <x v="361"/>
    <x v="47"/>
    <n v="7.62"/>
    <n v="4"/>
    <n v="0"/>
    <n v="30.48"/>
    <x v="41"/>
  </r>
  <r>
    <x v="362"/>
    <x v="40"/>
    <n v="14.48"/>
    <n v="3"/>
    <n v="0.25"/>
    <n v="32.58"/>
    <x v="53"/>
  </r>
  <r>
    <x v="363"/>
    <x v="75"/>
    <n v="13.72"/>
    <n v="4"/>
    <n v="0"/>
    <n v="54.88"/>
    <x v="63"/>
  </r>
  <r>
    <x v="363"/>
    <x v="38"/>
    <n v="14.48"/>
    <n v="4"/>
    <n v="0"/>
    <n v="57.92"/>
    <x v="63"/>
  </r>
  <r>
    <x v="363"/>
    <x v="31"/>
    <n v="25.92"/>
    <n v="4"/>
    <n v="0"/>
    <n v="103.68"/>
    <x v="63"/>
  </r>
  <r>
    <x v="364"/>
    <x v="61"/>
    <n v="23.63"/>
    <n v="4"/>
    <n v="0"/>
    <n v="94.52"/>
    <x v="45"/>
  </r>
  <r>
    <x v="364"/>
    <x v="40"/>
    <n v="14.48"/>
    <n v="4"/>
    <n v="0"/>
    <n v="57.92"/>
    <x v="45"/>
  </r>
  <r>
    <x v="364"/>
    <x v="34"/>
    <n v="15.24"/>
    <n v="4"/>
    <n v="0"/>
    <n v="60.96"/>
    <x v="45"/>
  </r>
  <r>
    <x v="364"/>
    <x v="31"/>
    <n v="25.92"/>
    <n v="3"/>
    <n v="0"/>
    <n v="77.760000000000005"/>
    <x v="45"/>
  </r>
  <r>
    <x v="364"/>
    <x v="58"/>
    <n v="13.72"/>
    <n v="4"/>
    <n v="0"/>
    <n v="54.88"/>
    <x v="45"/>
  </r>
  <r>
    <x v="365"/>
    <x v="63"/>
    <n v="4.57"/>
    <n v="4"/>
    <n v="0.1"/>
    <n v="16.452000000000002"/>
    <x v="8"/>
  </r>
  <r>
    <x v="365"/>
    <x v="68"/>
    <n v="5.95"/>
    <n v="3"/>
    <n v="0"/>
    <n v="17.850000000000001"/>
    <x v="8"/>
  </r>
  <r>
    <x v="366"/>
    <x v="0"/>
    <n v="16.010000000000002"/>
    <n v="4"/>
    <n v="0"/>
    <n v="64.040000000000006"/>
    <x v="76"/>
  </r>
  <r>
    <x v="366"/>
    <x v="47"/>
    <n v="7.62"/>
    <n v="4"/>
    <n v="0"/>
    <n v="30.48"/>
    <x v="76"/>
  </r>
  <r>
    <x v="366"/>
    <x v="33"/>
    <n v="13.72"/>
    <n v="4"/>
    <n v="0"/>
    <n v="54.88"/>
    <x v="76"/>
  </r>
  <r>
    <x v="367"/>
    <x v="36"/>
    <n v="18.29"/>
    <n v="4"/>
    <n v="0"/>
    <n v="73.16"/>
    <x v="83"/>
  </r>
  <r>
    <x v="368"/>
    <x v="92"/>
    <n v="200.93"/>
    <n v="4"/>
    <n v="0.05"/>
    <n v="763.53399999999999"/>
    <x v="79"/>
  </r>
  <r>
    <x v="368"/>
    <x v="53"/>
    <n v="28.97"/>
    <n v="4"/>
    <n v="0"/>
    <n v="115.88"/>
    <x v="79"/>
  </r>
  <r>
    <x v="368"/>
    <x v="50"/>
    <n v="11.43"/>
    <n v="4"/>
    <n v="0.05"/>
    <n v="43.433999999999997"/>
    <x v="79"/>
  </r>
  <r>
    <x v="368"/>
    <x v="62"/>
    <n v="16.46"/>
    <n v="4"/>
    <n v="0.05"/>
    <n v="62.548000000000002"/>
    <x v="79"/>
  </r>
  <r>
    <x v="369"/>
    <x v="41"/>
    <n v="41.92"/>
    <n v="3"/>
    <n v="0.15"/>
    <n v="106.89599999999999"/>
    <x v="79"/>
  </r>
  <r>
    <x v="370"/>
    <x v="88"/>
    <n v="19.059999999999999"/>
    <n v="4"/>
    <n v="0"/>
    <n v="76.239999999999995"/>
    <x v="49"/>
  </r>
  <r>
    <x v="370"/>
    <x v="53"/>
    <n v="28.97"/>
    <n v="3"/>
    <n v="0"/>
    <n v="86.91"/>
    <x v="49"/>
  </r>
  <r>
    <x v="370"/>
    <x v="86"/>
    <n v="9.4499999999999993"/>
    <n v="4"/>
    <n v="0"/>
    <n v="37.799999999999997"/>
    <x v="49"/>
  </r>
  <r>
    <x v="371"/>
    <x v="47"/>
    <n v="7.62"/>
    <n v="3"/>
    <n v="0"/>
    <n v="22.86"/>
    <x v="49"/>
  </r>
  <r>
    <x v="371"/>
    <x v="27"/>
    <n v="16.010000000000002"/>
    <n v="3"/>
    <n v="0"/>
    <n v="48.03"/>
    <x v="49"/>
  </r>
  <r>
    <x v="372"/>
    <x v="35"/>
    <n v="3.35"/>
    <n v="4"/>
    <n v="0"/>
    <n v="13.4"/>
    <x v="75"/>
  </r>
  <r>
    <x v="372"/>
    <x v="90"/>
    <n v="5.34"/>
    <n v="4"/>
    <n v="0"/>
    <n v="21.36"/>
    <x v="75"/>
  </r>
  <r>
    <x v="373"/>
    <x v="70"/>
    <n v="7.01"/>
    <n v="4"/>
    <n v="0"/>
    <n v="28.04"/>
    <x v="42"/>
  </r>
  <r>
    <x v="373"/>
    <x v="95"/>
    <n v="6.86"/>
    <n v="4"/>
    <n v="0"/>
    <n v="27.44"/>
    <x v="42"/>
  </r>
  <r>
    <x v="373"/>
    <x v="50"/>
    <n v="11.43"/>
    <n v="3"/>
    <n v="0"/>
    <n v="34.29"/>
    <x v="42"/>
  </r>
  <r>
    <x v="373"/>
    <x v="62"/>
    <n v="16.46"/>
    <n v="4"/>
    <n v="0"/>
    <n v="65.84"/>
    <x v="42"/>
  </r>
  <r>
    <x v="374"/>
    <x v="38"/>
    <n v="14.48"/>
    <n v="3"/>
    <n v="0"/>
    <n v="43.44"/>
    <x v="29"/>
  </r>
  <r>
    <x v="374"/>
    <x v="86"/>
    <n v="9.4499999999999993"/>
    <n v="4"/>
    <n v="0.2"/>
    <n v="30.24"/>
    <x v="29"/>
  </r>
  <r>
    <x v="375"/>
    <x v="23"/>
    <n v="17.68"/>
    <n v="3"/>
    <n v="0"/>
    <n v="53.04"/>
    <x v="17"/>
  </r>
  <r>
    <x v="375"/>
    <x v="70"/>
    <n v="7.01"/>
    <n v="4"/>
    <n v="0.1"/>
    <n v="25.236000000000001"/>
    <x v="17"/>
  </r>
  <r>
    <x v="375"/>
    <x v="47"/>
    <n v="7.62"/>
    <n v="3"/>
    <n v="0.1"/>
    <n v="20.574000000000002"/>
    <x v="17"/>
  </r>
  <r>
    <x v="375"/>
    <x v="35"/>
    <n v="3.35"/>
    <n v="4"/>
    <n v="0"/>
    <n v="13.4"/>
    <x v="17"/>
  </r>
  <r>
    <x v="375"/>
    <x v="51"/>
    <n v="13.72"/>
    <n v="3"/>
    <n v="0.1"/>
    <n v="37.044000000000004"/>
    <x v="17"/>
  </r>
  <r>
    <x v="376"/>
    <x v="64"/>
    <n v="34.76"/>
    <n v="4"/>
    <n v="0"/>
    <n v="139.04"/>
    <x v="84"/>
  </r>
  <r>
    <x v="376"/>
    <x v="59"/>
    <n v="94.37"/>
    <n v="4"/>
    <n v="0"/>
    <n v="377.48"/>
    <x v="84"/>
  </r>
  <r>
    <x v="376"/>
    <x v="65"/>
    <n v="14.79"/>
    <n v="4"/>
    <n v="0"/>
    <n v="59.16"/>
    <x v="84"/>
  </r>
  <r>
    <x v="377"/>
    <x v="23"/>
    <n v="17.68"/>
    <n v="4"/>
    <n v="0"/>
    <n v="70.72"/>
    <x v="39"/>
  </r>
  <r>
    <x v="377"/>
    <x v="1"/>
    <n v="10.67"/>
    <n v="4"/>
    <n v="0"/>
    <n v="42.68"/>
    <x v="39"/>
  </r>
  <r>
    <x v="377"/>
    <x v="31"/>
    <n v="25.92"/>
    <n v="4"/>
    <n v="0"/>
    <n v="103.68"/>
    <x v="39"/>
  </r>
  <r>
    <x v="378"/>
    <x v="42"/>
    <n v="25"/>
    <n v="4"/>
    <n v="0"/>
    <n v="100"/>
    <x v="25"/>
  </r>
  <r>
    <x v="378"/>
    <x v="31"/>
    <n v="25.92"/>
    <n v="3"/>
    <n v="0"/>
    <n v="77.760000000000005"/>
    <x v="25"/>
  </r>
  <r>
    <x v="378"/>
    <x v="62"/>
    <n v="16.46"/>
    <n v="3"/>
    <n v="0"/>
    <n v="49.38"/>
    <x v="25"/>
  </r>
  <r>
    <x v="379"/>
    <x v="49"/>
    <n v="37.5"/>
    <n v="4"/>
    <n v="0"/>
    <n v="150"/>
    <x v="45"/>
  </r>
  <r>
    <x v="379"/>
    <x v="67"/>
    <n v="11.43"/>
    <n v="3"/>
    <n v="0.15"/>
    <n v="29.146499999999996"/>
    <x v="45"/>
  </r>
  <r>
    <x v="380"/>
    <x v="75"/>
    <n v="13.72"/>
    <n v="3"/>
    <n v="0"/>
    <n v="41.160000000000004"/>
    <x v="15"/>
  </r>
  <r>
    <x v="381"/>
    <x v="59"/>
    <n v="94.37"/>
    <n v="3"/>
    <n v="0"/>
    <n v="283.11"/>
    <x v="36"/>
  </r>
  <r>
    <x v="381"/>
    <x v="82"/>
    <n v="25.31"/>
    <n v="4"/>
    <n v="0"/>
    <n v="101.24"/>
    <x v="36"/>
  </r>
  <r>
    <x v="382"/>
    <x v="36"/>
    <n v="18.29"/>
    <n v="4"/>
    <n v="0.05"/>
    <n v="69.501999999999995"/>
    <x v="44"/>
  </r>
  <r>
    <x v="382"/>
    <x v="58"/>
    <n v="13.72"/>
    <n v="3"/>
    <n v="0"/>
    <n v="41.160000000000004"/>
    <x v="44"/>
  </r>
  <r>
    <x v="383"/>
    <x v="68"/>
    <n v="5.95"/>
    <n v="4"/>
    <n v="0.1"/>
    <n v="21.42"/>
    <x v="53"/>
  </r>
  <r>
    <x v="384"/>
    <x v="38"/>
    <n v="14.48"/>
    <n v="3"/>
    <n v="0.05"/>
    <n v="41.268000000000001"/>
    <x v="35"/>
  </r>
  <r>
    <x v="384"/>
    <x v="30"/>
    <n v="1.83"/>
    <n v="3"/>
    <n v="0.05"/>
    <n v="5.2154999999999996"/>
    <x v="35"/>
  </r>
  <r>
    <x v="385"/>
    <x v="56"/>
    <n v="28.97"/>
    <n v="3"/>
    <n v="0.15"/>
    <n v="73.873499999999993"/>
    <x v="9"/>
  </r>
  <r>
    <x v="385"/>
    <x v="63"/>
    <n v="4.57"/>
    <n v="4"/>
    <n v="0.15"/>
    <n v="15.538"/>
    <x v="9"/>
  </r>
  <r>
    <x v="385"/>
    <x v="93"/>
    <n v="23.78"/>
    <n v="3"/>
    <n v="0.15"/>
    <n v="60.639000000000003"/>
    <x v="9"/>
  </r>
  <r>
    <x v="385"/>
    <x v="49"/>
    <n v="37.5"/>
    <n v="4"/>
    <n v="0.15"/>
    <n v="127.5"/>
    <x v="9"/>
  </r>
  <r>
    <x v="386"/>
    <x v="52"/>
    <n v="22.87"/>
    <n v="3"/>
    <n v="0"/>
    <n v="68.61"/>
    <x v="68"/>
  </r>
  <r>
    <x v="386"/>
    <x v="83"/>
    <n v="47.56"/>
    <n v="4"/>
    <n v="0"/>
    <n v="190.24"/>
    <x v="68"/>
  </r>
  <r>
    <x v="386"/>
    <x v="24"/>
    <n v="40.4"/>
    <n v="4"/>
    <n v="0"/>
    <n v="161.6"/>
    <x v="68"/>
  </r>
  <r>
    <x v="386"/>
    <x v="68"/>
    <n v="5.95"/>
    <n v="4"/>
    <n v="0"/>
    <n v="23.8"/>
    <x v="68"/>
  </r>
  <r>
    <x v="387"/>
    <x v="87"/>
    <n v="16.77"/>
    <n v="4"/>
    <n v="0.1"/>
    <n v="60.372"/>
    <x v="22"/>
  </r>
  <r>
    <x v="387"/>
    <x v="45"/>
    <n v="16.309999999999999"/>
    <n v="4"/>
    <n v="0.1"/>
    <n v="58.715999999999994"/>
    <x v="22"/>
  </r>
  <r>
    <x v="387"/>
    <x v="27"/>
    <n v="16.010000000000002"/>
    <n v="3"/>
    <n v="0"/>
    <n v="48.03"/>
    <x v="22"/>
  </r>
  <r>
    <x v="388"/>
    <x v="87"/>
    <n v="16.77"/>
    <n v="3"/>
    <n v="0"/>
    <n v="50.31"/>
    <x v="16"/>
  </r>
  <r>
    <x v="388"/>
    <x v="89"/>
    <n v="10.06"/>
    <n v="4"/>
    <n v="0"/>
    <n v="40.24"/>
    <x v="16"/>
  </r>
  <r>
    <x v="389"/>
    <x v="0"/>
    <n v="16.010000000000002"/>
    <n v="4"/>
    <n v="0"/>
    <n v="64.040000000000006"/>
    <x v="62"/>
  </r>
  <r>
    <x v="389"/>
    <x v="97"/>
    <n v="12.35"/>
    <n v="3"/>
    <n v="0.05"/>
    <n v="35.197499999999998"/>
    <x v="62"/>
  </r>
  <r>
    <x v="389"/>
    <x v="53"/>
    <n v="28.97"/>
    <n v="4"/>
    <n v="0.05"/>
    <n v="110.08599999999998"/>
    <x v="62"/>
  </r>
  <r>
    <x v="390"/>
    <x v="98"/>
    <n v="7.32"/>
    <n v="3"/>
    <n v="0"/>
    <n v="21.96"/>
    <x v="67"/>
  </r>
  <r>
    <x v="390"/>
    <x v="26"/>
    <n v="16.010000000000002"/>
    <n v="3"/>
    <n v="0"/>
    <n v="48.03"/>
    <x v="67"/>
  </r>
  <r>
    <x v="390"/>
    <x v="2"/>
    <n v="26.53"/>
    <n v="4"/>
    <n v="0"/>
    <n v="106.12"/>
    <x v="67"/>
  </r>
  <r>
    <x v="391"/>
    <x v="83"/>
    <n v="47.56"/>
    <n v="4"/>
    <n v="0"/>
    <n v="190.24"/>
    <x v="65"/>
  </r>
  <r>
    <x v="392"/>
    <x v="84"/>
    <n v="27.44"/>
    <n v="3"/>
    <n v="0.25"/>
    <n v="61.740000000000009"/>
    <x v="35"/>
  </r>
  <r>
    <x v="392"/>
    <x v="50"/>
    <n v="11.43"/>
    <n v="4"/>
    <n v="0.25"/>
    <n v="34.29"/>
    <x v="35"/>
  </r>
  <r>
    <x v="393"/>
    <x v="38"/>
    <n v="14.48"/>
    <n v="4"/>
    <n v="0"/>
    <n v="57.92"/>
    <x v="8"/>
  </r>
  <r>
    <x v="393"/>
    <x v="57"/>
    <n v="14.03"/>
    <n v="4"/>
    <n v="0"/>
    <n v="56.12"/>
    <x v="8"/>
  </r>
  <r>
    <x v="394"/>
    <x v="47"/>
    <n v="7.62"/>
    <n v="3"/>
    <n v="0.2"/>
    <n v="18.288"/>
    <x v="51"/>
  </r>
  <r>
    <x v="394"/>
    <x v="99"/>
    <n v="21.65"/>
    <n v="3"/>
    <n v="0.2"/>
    <n v="51.96"/>
    <x v="51"/>
  </r>
  <r>
    <x v="395"/>
    <x v="64"/>
    <n v="34.76"/>
    <n v="4"/>
    <n v="0.25"/>
    <n v="104.28"/>
    <x v="55"/>
  </r>
  <r>
    <x v="395"/>
    <x v="33"/>
    <n v="13.72"/>
    <n v="3"/>
    <n v="0.25"/>
    <n v="30.870000000000005"/>
    <x v="55"/>
  </r>
  <r>
    <x v="395"/>
    <x v="77"/>
    <n v="9.15"/>
    <n v="4"/>
    <n v="0.25"/>
    <n v="27.450000000000003"/>
    <x v="55"/>
  </r>
  <r>
    <x v="396"/>
    <x v="83"/>
    <n v="47.56"/>
    <n v="4"/>
    <n v="0.1"/>
    <n v="171.21600000000001"/>
    <x v="7"/>
  </r>
  <r>
    <x v="396"/>
    <x v="60"/>
    <n v="35.06"/>
    <n v="3"/>
    <n v="0"/>
    <n v="105.18"/>
    <x v="7"/>
  </r>
  <r>
    <x v="396"/>
    <x v="77"/>
    <n v="9.15"/>
    <n v="3"/>
    <n v="0.1"/>
    <n v="24.705000000000005"/>
    <x v="7"/>
  </r>
  <r>
    <x v="397"/>
    <x v="83"/>
    <n v="47.56"/>
    <n v="3"/>
    <n v="0"/>
    <n v="142.68"/>
    <x v="2"/>
  </r>
  <r>
    <x v="397"/>
    <x v="40"/>
    <n v="14.48"/>
    <n v="4"/>
    <n v="0"/>
    <n v="57.92"/>
    <x v="2"/>
  </r>
  <r>
    <x v="398"/>
    <x v="75"/>
    <n v="13.72"/>
    <n v="4"/>
    <n v="0.25"/>
    <n v="41.160000000000004"/>
    <x v="34"/>
  </r>
  <r>
    <x v="398"/>
    <x v="61"/>
    <n v="23.63"/>
    <n v="4"/>
    <n v="0.25"/>
    <n v="70.89"/>
    <x v="34"/>
  </r>
  <r>
    <x v="398"/>
    <x v="62"/>
    <n v="16.46"/>
    <n v="3"/>
    <n v="0.25"/>
    <n v="37.035000000000004"/>
    <x v="34"/>
  </r>
  <r>
    <x v="398"/>
    <x v="43"/>
    <n v="9.91"/>
    <n v="3"/>
    <n v="0.25"/>
    <n v="22.297499999999999"/>
    <x v="34"/>
  </r>
  <r>
    <x v="399"/>
    <x v="70"/>
    <n v="7.01"/>
    <n v="3"/>
    <n v="0"/>
    <n v="21.03"/>
    <x v="12"/>
  </r>
  <r>
    <x v="399"/>
    <x v="44"/>
    <n v="26.83"/>
    <n v="4"/>
    <n v="0.25"/>
    <n v="80.489999999999995"/>
    <x v="12"/>
  </r>
  <r>
    <x v="399"/>
    <x v="33"/>
    <n v="13.72"/>
    <n v="3"/>
    <n v="0"/>
    <n v="41.160000000000004"/>
    <x v="12"/>
  </r>
  <r>
    <x v="399"/>
    <x v="65"/>
    <n v="11.89"/>
    <n v="3"/>
    <n v="0"/>
    <n v="35.67"/>
    <x v="12"/>
  </r>
  <r>
    <x v="399"/>
    <x v="90"/>
    <n v="4.2699999999999996"/>
    <n v="3"/>
    <n v="0"/>
    <n v="12.809999999999999"/>
    <x v="12"/>
  </r>
  <r>
    <x v="399"/>
    <x v="78"/>
    <n v="4.57"/>
    <n v="4"/>
    <n v="0.1"/>
    <n v="16.452000000000002"/>
    <x v="12"/>
  </r>
  <r>
    <x v="399"/>
    <x v="49"/>
    <n v="30.03"/>
    <n v="3"/>
    <n v="0"/>
    <n v="90.09"/>
    <x v="12"/>
  </r>
  <r>
    <x v="399"/>
    <x v="26"/>
    <n v="12.81"/>
    <n v="3"/>
    <n v="0"/>
    <n v="38.43"/>
    <x v="12"/>
  </r>
  <r>
    <x v="399"/>
    <x v="62"/>
    <n v="13.11"/>
    <n v="4"/>
    <n v="0"/>
    <n v="52.44"/>
    <x v="12"/>
  </r>
  <r>
    <x v="400"/>
    <x v="27"/>
    <n v="16.010000000000002"/>
    <n v="4"/>
    <n v="0"/>
    <n v="64.040000000000006"/>
    <x v="29"/>
  </r>
  <r>
    <x v="400"/>
    <x v="35"/>
    <n v="3.35"/>
    <n v="4"/>
    <n v="0.15"/>
    <n v="11.39"/>
    <x v="29"/>
  </r>
  <r>
    <x v="401"/>
    <x v="64"/>
    <n v="34.76"/>
    <n v="3"/>
    <n v="0"/>
    <n v="104.28"/>
    <x v="80"/>
  </r>
  <r>
    <x v="401"/>
    <x v="2"/>
    <n v="26.53"/>
    <n v="4"/>
    <n v="0"/>
    <n v="106.12"/>
    <x v="80"/>
  </r>
  <r>
    <x v="402"/>
    <x v="54"/>
    <n v="19.670000000000002"/>
    <n v="3"/>
    <n v="0"/>
    <n v="59.010000000000005"/>
    <x v="52"/>
  </r>
  <r>
    <x v="402"/>
    <x v="42"/>
    <n v="25"/>
    <n v="3"/>
    <n v="0.05"/>
    <n v="71.25"/>
    <x v="52"/>
  </r>
  <r>
    <x v="402"/>
    <x v="78"/>
    <n v="5.64"/>
    <n v="3"/>
    <n v="0"/>
    <n v="16.919999999999998"/>
    <x v="52"/>
  </r>
  <r>
    <x v="403"/>
    <x v="70"/>
    <n v="7.01"/>
    <n v="4"/>
    <n v="0.25"/>
    <n v="21.03"/>
    <x v="35"/>
  </r>
  <r>
    <x v="403"/>
    <x v="27"/>
    <n v="16.010000000000002"/>
    <n v="3"/>
    <n v="0.25"/>
    <n v="36.022500000000001"/>
    <x v="35"/>
  </r>
  <r>
    <x v="404"/>
    <x v="54"/>
    <n v="19.670000000000002"/>
    <n v="4"/>
    <n v="0.25"/>
    <n v="59.010000000000005"/>
    <x v="71"/>
  </r>
  <r>
    <x v="404"/>
    <x v="1"/>
    <n v="10.67"/>
    <n v="3"/>
    <n v="0"/>
    <n v="32.01"/>
    <x v="71"/>
  </r>
  <r>
    <x v="405"/>
    <x v="39"/>
    <n v="13.26"/>
    <n v="3"/>
    <n v="0.1"/>
    <n v="35.802"/>
    <x v="17"/>
  </r>
  <r>
    <x v="405"/>
    <x v="31"/>
    <n v="25.92"/>
    <n v="3"/>
    <n v="0.1"/>
    <n v="69.984000000000009"/>
    <x v="17"/>
  </r>
  <r>
    <x v="406"/>
    <x v="87"/>
    <n v="16.77"/>
    <n v="4"/>
    <n v="0.1"/>
    <n v="60.372"/>
    <x v="25"/>
  </r>
  <r>
    <x v="406"/>
    <x v="33"/>
    <n v="13.72"/>
    <n v="3"/>
    <n v="0.1"/>
    <n v="37.044000000000004"/>
    <x v="25"/>
  </r>
  <r>
    <x v="406"/>
    <x v="78"/>
    <n v="5.64"/>
    <n v="4"/>
    <n v="0.1"/>
    <n v="20.303999999999998"/>
    <x v="25"/>
  </r>
  <r>
    <x v="407"/>
    <x v="25"/>
    <n v="7.32"/>
    <n v="3"/>
    <n v="0.2"/>
    <n v="17.568000000000001"/>
    <x v="30"/>
  </r>
  <r>
    <x v="408"/>
    <x v="23"/>
    <n v="17.68"/>
    <n v="4"/>
    <n v="0.1"/>
    <n v="63.648000000000003"/>
    <x v="79"/>
  </r>
  <r>
    <x v="408"/>
    <x v="65"/>
    <n v="14.79"/>
    <n v="3"/>
    <n v="0.1"/>
    <n v="39.933"/>
    <x v="79"/>
  </r>
  <r>
    <x v="408"/>
    <x v="94"/>
    <n v="7.32"/>
    <n v="4"/>
    <n v="0.1"/>
    <n v="26.352"/>
    <x v="79"/>
  </r>
  <r>
    <x v="409"/>
    <x v="71"/>
    <n v="11.89"/>
    <n v="4"/>
    <n v="0"/>
    <n v="47.56"/>
    <x v="45"/>
  </r>
  <r>
    <x v="409"/>
    <x v="25"/>
    <n v="7.32"/>
    <n v="3"/>
    <n v="0"/>
    <n v="21.96"/>
    <x v="45"/>
  </r>
  <r>
    <x v="409"/>
    <x v="77"/>
    <n v="9.15"/>
    <n v="3"/>
    <n v="0"/>
    <n v="27.450000000000003"/>
    <x v="45"/>
  </r>
  <r>
    <x v="409"/>
    <x v="94"/>
    <n v="7.32"/>
    <n v="4"/>
    <n v="0"/>
    <n v="29.28"/>
    <x v="45"/>
  </r>
  <r>
    <x v="409"/>
    <x v="53"/>
    <n v="28.97"/>
    <n v="3"/>
    <n v="0"/>
    <n v="86.91"/>
    <x v="45"/>
  </r>
  <r>
    <x v="409"/>
    <x v="31"/>
    <n v="25.92"/>
    <n v="3"/>
    <n v="0"/>
    <n v="77.760000000000005"/>
    <x v="45"/>
  </r>
  <r>
    <x v="410"/>
    <x v="47"/>
    <n v="7.62"/>
    <n v="4"/>
    <n v="0"/>
    <n v="30.48"/>
    <x v="21"/>
  </r>
  <r>
    <x v="410"/>
    <x v="57"/>
    <n v="14.03"/>
    <n v="4"/>
    <n v="0.05"/>
    <n v="53.313999999999993"/>
    <x v="21"/>
  </r>
  <r>
    <x v="410"/>
    <x v="31"/>
    <n v="25.92"/>
    <n v="4"/>
    <n v="0.05"/>
    <n v="98.495999999999995"/>
    <x v="21"/>
  </r>
  <r>
    <x v="410"/>
    <x v="43"/>
    <n v="9.91"/>
    <n v="4"/>
    <n v="0.05"/>
    <n v="37.658000000000001"/>
    <x v="21"/>
  </r>
  <r>
    <x v="411"/>
    <x v="32"/>
    <n v="9.4499999999999993"/>
    <n v="3"/>
    <n v="0.05"/>
    <n v="26.932499999999997"/>
    <x v="62"/>
  </r>
  <r>
    <x v="411"/>
    <x v="57"/>
    <n v="14.03"/>
    <n v="3"/>
    <n v="0.05"/>
    <n v="39.985499999999995"/>
    <x v="62"/>
  </r>
  <r>
    <x v="411"/>
    <x v="50"/>
    <n v="11.43"/>
    <n v="3"/>
    <n v="0.05"/>
    <n v="32.575499999999998"/>
    <x v="62"/>
  </r>
  <r>
    <x v="412"/>
    <x v="29"/>
    <n v="61.74"/>
    <n v="3"/>
    <n v="0"/>
    <n v="185.22"/>
    <x v="64"/>
  </r>
  <r>
    <x v="413"/>
    <x v="33"/>
    <n v="13.72"/>
    <n v="4"/>
    <n v="0.2"/>
    <n v="43.904000000000003"/>
    <x v="34"/>
  </r>
  <r>
    <x v="413"/>
    <x v="89"/>
    <n v="10.06"/>
    <n v="3"/>
    <n v="0.2"/>
    <n v="24.143999999999998"/>
    <x v="34"/>
  </r>
  <r>
    <x v="414"/>
    <x v="86"/>
    <n v="9.4499999999999993"/>
    <n v="4"/>
    <n v="0"/>
    <n v="37.799999999999997"/>
    <x v="38"/>
  </r>
  <r>
    <x v="415"/>
    <x v="57"/>
    <n v="14.03"/>
    <n v="3"/>
    <n v="0.05"/>
    <n v="39.985499999999995"/>
    <x v="48"/>
  </r>
  <r>
    <x v="415"/>
    <x v="1"/>
    <n v="10.67"/>
    <n v="3"/>
    <n v="0.05"/>
    <n v="30.409500000000001"/>
    <x v="48"/>
  </r>
  <r>
    <x v="415"/>
    <x v="24"/>
    <n v="40.4"/>
    <n v="3"/>
    <n v="0.05"/>
    <n v="115.13999999999999"/>
    <x v="48"/>
  </r>
  <r>
    <x v="416"/>
    <x v="61"/>
    <n v="23.63"/>
    <n v="3"/>
    <n v="0.15"/>
    <n v="60.256500000000003"/>
    <x v="47"/>
  </r>
  <r>
    <x v="416"/>
    <x v="53"/>
    <n v="28.97"/>
    <n v="4"/>
    <n v="0.15"/>
    <n v="98.49799999999999"/>
    <x v="47"/>
  </r>
  <r>
    <x v="416"/>
    <x v="26"/>
    <n v="16.010000000000002"/>
    <n v="4"/>
    <n v="0.15"/>
    <n v="54.434000000000005"/>
    <x v="47"/>
  </r>
  <r>
    <x v="417"/>
    <x v="24"/>
    <n v="40.4"/>
    <n v="3"/>
    <n v="0"/>
    <n v="121.19999999999999"/>
    <x v="38"/>
  </r>
  <r>
    <x v="417"/>
    <x v="41"/>
    <n v="41.92"/>
    <n v="3"/>
    <n v="0"/>
    <n v="125.76"/>
    <x v="38"/>
  </r>
  <r>
    <x v="417"/>
    <x v="58"/>
    <n v="13.72"/>
    <n v="4"/>
    <n v="0"/>
    <n v="54.88"/>
    <x v="38"/>
  </r>
  <r>
    <x v="418"/>
    <x v="59"/>
    <n v="94.37"/>
    <n v="3"/>
    <n v="0"/>
    <n v="283.11"/>
    <x v="6"/>
  </r>
  <r>
    <x v="418"/>
    <x v="26"/>
    <n v="16.010000000000002"/>
    <n v="4"/>
    <n v="0"/>
    <n v="64.040000000000006"/>
    <x v="6"/>
  </r>
  <r>
    <x v="419"/>
    <x v="84"/>
    <n v="27.44"/>
    <n v="3"/>
    <n v="0.2"/>
    <n v="65.856000000000009"/>
    <x v="9"/>
  </r>
  <r>
    <x v="419"/>
    <x v="62"/>
    <n v="16.46"/>
    <n v="4"/>
    <n v="0.2"/>
    <n v="52.672000000000004"/>
    <x v="9"/>
  </r>
  <r>
    <x v="420"/>
    <x v="32"/>
    <n v="9.4499999999999993"/>
    <n v="4"/>
    <n v="0.1"/>
    <n v="34.019999999999996"/>
    <x v="35"/>
  </r>
  <r>
    <x v="420"/>
    <x v="36"/>
    <n v="18.29"/>
    <n v="4"/>
    <n v="0.1"/>
    <n v="65.843999999999994"/>
    <x v="35"/>
  </r>
  <r>
    <x v="420"/>
    <x v="82"/>
    <n v="25.31"/>
    <n v="4"/>
    <n v="0.1"/>
    <n v="91.116"/>
    <x v="35"/>
  </r>
  <r>
    <x v="421"/>
    <x v="40"/>
    <n v="14.48"/>
    <n v="3"/>
    <n v="0"/>
    <n v="43.44"/>
    <x v="51"/>
  </r>
  <r>
    <x v="422"/>
    <x v="95"/>
    <n v="6.86"/>
    <n v="3"/>
    <n v="0"/>
    <n v="20.580000000000002"/>
    <x v="17"/>
  </r>
  <r>
    <x v="422"/>
    <x v="77"/>
    <n v="9.15"/>
    <n v="4"/>
    <n v="0"/>
    <n v="36.6"/>
    <x v="17"/>
  </r>
  <r>
    <x v="422"/>
    <x v="101"/>
    <n v="10.67"/>
    <n v="3"/>
    <n v="0"/>
    <n v="32.01"/>
    <x v="17"/>
  </r>
  <r>
    <x v="422"/>
    <x v="67"/>
    <n v="11.43"/>
    <n v="4"/>
    <n v="0"/>
    <n v="45.72"/>
    <x v="17"/>
  </r>
  <r>
    <x v="422"/>
    <x v="68"/>
    <n v="5.95"/>
    <n v="3"/>
    <n v="0"/>
    <n v="17.850000000000001"/>
    <x v="17"/>
  </r>
  <r>
    <x v="423"/>
    <x v="39"/>
    <n v="13.26"/>
    <n v="4"/>
    <n v="0"/>
    <n v="53.04"/>
    <x v="85"/>
  </r>
  <r>
    <x v="423"/>
    <x v="49"/>
    <n v="37.5"/>
    <n v="4"/>
    <n v="0"/>
    <n v="150"/>
    <x v="85"/>
  </r>
  <r>
    <x v="423"/>
    <x v="26"/>
    <n v="16.010000000000002"/>
    <n v="4"/>
    <n v="0"/>
    <n v="64.040000000000006"/>
    <x v="85"/>
  </r>
  <r>
    <x v="424"/>
    <x v="92"/>
    <n v="200.93"/>
    <n v="4"/>
    <n v="0.1"/>
    <n v="723.34800000000007"/>
    <x v="25"/>
  </r>
  <r>
    <x v="424"/>
    <x v="62"/>
    <n v="16.46"/>
    <n v="4"/>
    <n v="0"/>
    <n v="65.84"/>
    <x v="25"/>
  </r>
  <r>
    <x v="425"/>
    <x v="39"/>
    <n v="13.26"/>
    <n v="4"/>
    <n v="0"/>
    <n v="53.04"/>
    <x v="83"/>
  </r>
  <r>
    <x v="425"/>
    <x v="1"/>
    <n v="10.67"/>
    <n v="4"/>
    <n v="0"/>
    <n v="42.68"/>
    <x v="83"/>
  </r>
  <r>
    <x v="425"/>
    <x v="60"/>
    <n v="35.06"/>
    <n v="4"/>
    <n v="0"/>
    <n v="140.24"/>
    <x v="83"/>
  </r>
  <r>
    <x v="426"/>
    <x v="95"/>
    <n v="6.86"/>
    <n v="4"/>
    <n v="0"/>
    <n v="27.44"/>
    <x v="42"/>
  </r>
  <r>
    <x v="427"/>
    <x v="23"/>
    <n v="17.68"/>
    <n v="3"/>
    <n v="0"/>
    <n v="53.04"/>
    <x v="17"/>
  </r>
  <r>
    <x v="427"/>
    <x v="42"/>
    <n v="25"/>
    <n v="4"/>
    <n v="0"/>
    <n v="100"/>
    <x v="17"/>
  </r>
  <r>
    <x v="427"/>
    <x v="89"/>
    <n v="10.06"/>
    <n v="3"/>
    <n v="0"/>
    <n v="30.18"/>
    <x v="17"/>
  </r>
  <r>
    <x v="428"/>
    <x v="61"/>
    <n v="23.63"/>
    <n v="4"/>
    <n v="0"/>
    <n v="94.52"/>
    <x v="23"/>
  </r>
  <r>
    <x v="428"/>
    <x v="70"/>
    <n v="7.01"/>
    <n v="4"/>
    <n v="0"/>
    <n v="28.04"/>
    <x v="23"/>
  </r>
  <r>
    <x v="428"/>
    <x v="65"/>
    <n v="14.79"/>
    <n v="3"/>
    <n v="0"/>
    <n v="44.37"/>
    <x v="23"/>
  </r>
  <r>
    <x v="429"/>
    <x v="93"/>
    <n v="23.78"/>
    <n v="3"/>
    <n v="0.15"/>
    <n v="60.639000000000003"/>
    <x v="59"/>
  </r>
  <r>
    <x v="429"/>
    <x v="30"/>
    <n v="1.83"/>
    <n v="4"/>
    <n v="0.15"/>
    <n v="6.2220000000000004"/>
    <x v="59"/>
  </r>
  <r>
    <x v="430"/>
    <x v="56"/>
    <n v="28.97"/>
    <n v="4"/>
    <n v="0"/>
    <n v="115.88"/>
    <x v="45"/>
  </r>
  <r>
    <x v="430"/>
    <x v="30"/>
    <n v="1.83"/>
    <n v="3"/>
    <n v="0"/>
    <n v="5.49"/>
    <x v="45"/>
  </r>
  <r>
    <x v="430"/>
    <x v="25"/>
    <n v="7.32"/>
    <n v="4"/>
    <n v="0"/>
    <n v="29.28"/>
    <x v="45"/>
  </r>
  <r>
    <x v="430"/>
    <x v="78"/>
    <n v="5.64"/>
    <n v="3"/>
    <n v="0"/>
    <n v="16.919999999999998"/>
    <x v="45"/>
  </r>
  <r>
    <x v="431"/>
    <x v="41"/>
    <n v="41.92"/>
    <n v="4"/>
    <n v="0"/>
    <n v="167.68"/>
    <x v="15"/>
  </r>
  <r>
    <x v="432"/>
    <x v="38"/>
    <n v="14.48"/>
    <n v="1"/>
    <n v="0"/>
    <n v="14.48"/>
    <x v="37"/>
  </r>
  <r>
    <x v="432"/>
    <x v="32"/>
    <n v="9.4499999999999993"/>
    <n v="3"/>
    <n v="0.25"/>
    <n v="21.262499999999999"/>
    <x v="37"/>
  </r>
  <r>
    <x v="432"/>
    <x v="1"/>
    <n v="10.67"/>
    <n v="3"/>
    <n v="0.25"/>
    <n v="24.0075"/>
    <x v="37"/>
  </r>
  <r>
    <x v="432"/>
    <x v="65"/>
    <n v="14.83"/>
    <n v="4"/>
    <n v="0"/>
    <n v="59.32"/>
    <x v="37"/>
  </r>
  <r>
    <x v="432"/>
    <x v="77"/>
    <n v="9.15"/>
    <n v="1"/>
    <n v="0"/>
    <n v="9.15"/>
    <x v="37"/>
  </r>
  <r>
    <x v="432"/>
    <x v="50"/>
    <n v="11.43"/>
    <n v="1"/>
    <n v="0"/>
    <n v="11.43"/>
    <x v="37"/>
  </r>
  <r>
    <x v="432"/>
    <x v="69"/>
    <n v="16.77"/>
    <n v="3"/>
    <n v="0"/>
    <n v="50.31"/>
    <x v="37"/>
  </r>
  <r>
    <x v="432"/>
    <x v="103"/>
    <n v="6.59"/>
    <n v="1"/>
    <n v="0"/>
    <n v="6.59"/>
    <x v="37"/>
  </r>
  <r>
    <x v="432"/>
    <x v="102"/>
    <n v="7.24"/>
    <n v="1"/>
    <n v="0"/>
    <n v="7.24"/>
    <x v="37"/>
  </r>
  <r>
    <x v="433"/>
    <x v="70"/>
    <n v="7.01"/>
    <n v="3"/>
    <n v="0.1"/>
    <n v="18.927"/>
    <x v="79"/>
  </r>
  <r>
    <x v="433"/>
    <x v="47"/>
    <n v="7.62"/>
    <n v="4"/>
    <n v="0.1"/>
    <n v="27.432000000000002"/>
    <x v="79"/>
  </r>
  <r>
    <x v="433"/>
    <x v="82"/>
    <n v="25.31"/>
    <n v="3"/>
    <n v="0"/>
    <n v="75.929999999999993"/>
    <x v="79"/>
  </r>
  <r>
    <x v="434"/>
    <x v="30"/>
    <n v="1.83"/>
    <n v="3"/>
    <n v="0"/>
    <n v="5.49"/>
    <x v="59"/>
  </r>
  <r>
    <x v="434"/>
    <x v="85"/>
    <n v="12.96"/>
    <n v="4"/>
    <n v="0"/>
    <n v="51.84"/>
    <x v="59"/>
  </r>
  <r>
    <x v="434"/>
    <x v="68"/>
    <n v="5.95"/>
    <n v="3"/>
    <n v="0"/>
    <n v="17.850000000000001"/>
    <x v="59"/>
  </r>
  <r>
    <x v="435"/>
    <x v="90"/>
    <n v="5.34"/>
    <n v="4"/>
    <n v="0"/>
    <n v="21.36"/>
    <x v="41"/>
  </r>
  <r>
    <x v="436"/>
    <x v="57"/>
    <n v="14.03"/>
    <n v="3"/>
    <n v="0"/>
    <n v="42.089999999999996"/>
    <x v="11"/>
  </r>
  <r>
    <x v="436"/>
    <x v="94"/>
    <n v="7.32"/>
    <n v="3"/>
    <n v="0"/>
    <n v="21.96"/>
    <x v="11"/>
  </r>
  <r>
    <x v="436"/>
    <x v="31"/>
    <n v="25.92"/>
    <n v="3"/>
    <n v="0"/>
    <n v="77.760000000000005"/>
    <x v="11"/>
  </r>
  <r>
    <x v="437"/>
    <x v="61"/>
    <n v="23.63"/>
    <n v="3"/>
    <n v="0"/>
    <n v="70.89"/>
    <x v="71"/>
  </r>
  <r>
    <x v="437"/>
    <x v="25"/>
    <n v="7.32"/>
    <n v="4"/>
    <n v="0"/>
    <n v="29.28"/>
    <x v="71"/>
  </r>
  <r>
    <x v="437"/>
    <x v="94"/>
    <n v="7.32"/>
    <n v="4"/>
    <n v="0"/>
    <n v="29.28"/>
    <x v="71"/>
  </r>
  <r>
    <x v="438"/>
    <x v="55"/>
    <n v="29.73"/>
    <n v="3"/>
    <n v="0.2"/>
    <n v="71.352000000000004"/>
    <x v="54"/>
  </r>
  <r>
    <x v="438"/>
    <x v="93"/>
    <n v="23.78"/>
    <n v="4"/>
    <n v="0"/>
    <n v="95.12"/>
    <x v="54"/>
  </r>
  <r>
    <x v="439"/>
    <x v="100"/>
    <n v="73.94"/>
    <n v="4"/>
    <n v="0.25"/>
    <n v="221.82"/>
    <x v="34"/>
  </r>
  <r>
    <x v="439"/>
    <x v="59"/>
    <n v="94.37"/>
    <n v="4"/>
    <n v="0"/>
    <n v="377.48"/>
    <x v="34"/>
  </r>
  <r>
    <x v="439"/>
    <x v="40"/>
    <n v="14.48"/>
    <n v="4"/>
    <n v="0.25"/>
    <n v="43.44"/>
    <x v="34"/>
  </r>
  <r>
    <x v="440"/>
    <x v="61"/>
    <n v="23.63"/>
    <n v="4"/>
    <n v="0.1"/>
    <n v="85.067999999999998"/>
    <x v="61"/>
  </r>
  <r>
    <x v="440"/>
    <x v="64"/>
    <n v="34.76"/>
    <n v="4"/>
    <n v="0.1"/>
    <n v="125.136"/>
    <x v="61"/>
  </r>
  <r>
    <x v="440"/>
    <x v="76"/>
    <n v="10.67"/>
    <n v="4"/>
    <n v="0"/>
    <n v="42.68"/>
    <x v="61"/>
  </r>
  <r>
    <x v="441"/>
    <x v="75"/>
    <n v="13.72"/>
    <n v="3"/>
    <n v="0.25"/>
    <n v="30.870000000000005"/>
    <x v="25"/>
  </r>
  <r>
    <x v="442"/>
    <x v="53"/>
    <n v="28.97"/>
    <n v="3"/>
    <n v="0.25"/>
    <n v="65.182500000000005"/>
    <x v="2"/>
  </r>
  <r>
    <x v="442"/>
    <x v="43"/>
    <n v="9.91"/>
    <n v="3"/>
    <n v="0.25"/>
    <n v="22.297499999999999"/>
    <x v="2"/>
  </r>
  <r>
    <x v="443"/>
    <x v="75"/>
    <n v="13.72"/>
    <n v="3"/>
    <n v="0"/>
    <n v="41.160000000000004"/>
    <x v="21"/>
  </r>
  <r>
    <x v="443"/>
    <x v="59"/>
    <n v="94.37"/>
    <n v="3"/>
    <n v="0"/>
    <n v="283.11"/>
    <x v="21"/>
  </r>
  <r>
    <x v="443"/>
    <x v="60"/>
    <n v="35.06"/>
    <n v="3"/>
    <n v="0"/>
    <n v="105.18"/>
    <x v="21"/>
  </r>
  <r>
    <x v="443"/>
    <x v="65"/>
    <n v="14.79"/>
    <n v="3"/>
    <n v="0"/>
    <n v="44.37"/>
    <x v="21"/>
  </r>
  <r>
    <x v="443"/>
    <x v="49"/>
    <n v="37.5"/>
    <n v="3"/>
    <n v="0"/>
    <n v="112.5"/>
    <x v="21"/>
  </r>
  <r>
    <x v="444"/>
    <x v="66"/>
    <n v="33.54"/>
    <n v="3"/>
    <n v="0"/>
    <n v="100.62"/>
    <x v="31"/>
  </r>
  <r>
    <x v="445"/>
    <x v="100"/>
    <n v="73.94"/>
    <n v="4"/>
    <n v="0"/>
    <n v="295.76"/>
    <x v="19"/>
  </r>
  <r>
    <x v="445"/>
    <x v="78"/>
    <n v="5.64"/>
    <n v="4"/>
    <n v="0.15"/>
    <n v="19.175999999999998"/>
    <x v="19"/>
  </r>
  <r>
    <x v="445"/>
    <x v="84"/>
    <n v="27.44"/>
    <n v="3"/>
    <n v="0.15"/>
    <n v="69.972000000000008"/>
    <x v="19"/>
  </r>
  <r>
    <x v="445"/>
    <x v="67"/>
    <n v="11.43"/>
    <n v="4"/>
    <n v="0.15"/>
    <n v="38.861999999999995"/>
    <x v="19"/>
  </r>
  <r>
    <x v="446"/>
    <x v="52"/>
    <n v="22.87"/>
    <n v="4"/>
    <n v="0"/>
    <n v="91.48"/>
    <x v="21"/>
  </r>
  <r>
    <x v="446"/>
    <x v="41"/>
    <n v="41.92"/>
    <n v="3"/>
    <n v="0"/>
    <n v="125.76"/>
    <x v="21"/>
  </r>
  <r>
    <x v="446"/>
    <x v="50"/>
    <n v="11.43"/>
    <n v="4"/>
    <n v="0"/>
    <n v="45.72"/>
    <x v="21"/>
  </r>
  <r>
    <x v="447"/>
    <x v="96"/>
    <n v="30.49"/>
    <n v="4"/>
    <n v="0"/>
    <n v="121.96"/>
    <x v="83"/>
  </r>
  <r>
    <x v="447"/>
    <x v="56"/>
    <n v="28.97"/>
    <n v="4"/>
    <n v="0"/>
    <n v="115.88"/>
    <x v="83"/>
  </r>
  <r>
    <x v="447"/>
    <x v="35"/>
    <n v="3.35"/>
    <n v="3"/>
    <n v="0"/>
    <n v="10.050000000000001"/>
    <x v="83"/>
  </r>
  <r>
    <x v="448"/>
    <x v="55"/>
    <n v="29.73"/>
    <n v="3"/>
    <n v="0"/>
    <n v="89.19"/>
    <x v="19"/>
  </r>
  <r>
    <x v="448"/>
    <x v="77"/>
    <n v="9.15"/>
    <n v="4"/>
    <n v="0"/>
    <n v="36.6"/>
    <x v="19"/>
  </r>
  <r>
    <x v="449"/>
    <x v="70"/>
    <n v="7.01"/>
    <n v="4"/>
    <n v="0.25"/>
    <n v="21.03"/>
    <x v="67"/>
  </r>
  <r>
    <x v="449"/>
    <x v="51"/>
    <n v="13.72"/>
    <n v="4"/>
    <n v="0.25"/>
    <n v="41.160000000000004"/>
    <x v="67"/>
  </r>
  <r>
    <x v="449"/>
    <x v="89"/>
    <n v="10.06"/>
    <n v="3"/>
    <n v="0.25"/>
    <n v="22.634999999999998"/>
    <x v="67"/>
  </r>
  <r>
    <x v="449"/>
    <x v="50"/>
    <n v="11.43"/>
    <n v="3"/>
    <n v="0.25"/>
    <n v="25.717500000000001"/>
    <x v="67"/>
  </r>
  <r>
    <x v="450"/>
    <x v="0"/>
    <n v="16.010000000000002"/>
    <n v="4"/>
    <n v="0"/>
    <n v="64.040000000000006"/>
    <x v="9"/>
  </r>
  <r>
    <x v="450"/>
    <x v="55"/>
    <n v="29.73"/>
    <n v="4"/>
    <n v="0.05"/>
    <n v="112.97399999999999"/>
    <x v="9"/>
  </r>
  <r>
    <x v="450"/>
    <x v="59"/>
    <n v="94.37"/>
    <n v="4"/>
    <n v="0.05"/>
    <n v="358.60599999999999"/>
    <x v="9"/>
  </r>
  <r>
    <x v="450"/>
    <x v="26"/>
    <n v="16.010000000000002"/>
    <n v="4"/>
    <n v="0.05"/>
    <n v="60.838000000000001"/>
    <x v="9"/>
  </r>
  <r>
    <x v="450"/>
    <x v="50"/>
    <n v="11.43"/>
    <n v="4"/>
    <n v="0.05"/>
    <n v="43.433999999999997"/>
    <x v="9"/>
  </r>
  <r>
    <x v="451"/>
    <x v="94"/>
    <n v="7.32"/>
    <n v="4"/>
    <n v="0"/>
    <n v="29.28"/>
    <x v="24"/>
  </r>
  <r>
    <x v="452"/>
    <x v="75"/>
    <n v="13.72"/>
    <n v="4"/>
    <n v="0.2"/>
    <n v="43.904000000000003"/>
    <x v="45"/>
  </r>
  <r>
    <x v="452"/>
    <x v="76"/>
    <n v="10.67"/>
    <n v="4"/>
    <n v="0.2"/>
    <n v="34.143999999999998"/>
    <x v="45"/>
  </r>
  <r>
    <x v="452"/>
    <x v="86"/>
    <n v="9.4499999999999993"/>
    <n v="3"/>
    <n v="0.2"/>
    <n v="22.68"/>
    <x v="45"/>
  </r>
  <r>
    <x v="452"/>
    <x v="62"/>
    <n v="16.46"/>
    <n v="4"/>
    <n v="0.2"/>
    <n v="52.672000000000004"/>
    <x v="45"/>
  </r>
  <r>
    <x v="453"/>
    <x v="41"/>
    <n v="41.92"/>
    <n v="3"/>
    <n v="0.15"/>
    <n v="106.89599999999999"/>
    <x v="34"/>
  </r>
  <r>
    <x v="453"/>
    <x v="62"/>
    <n v="16.46"/>
    <n v="3"/>
    <n v="0.15"/>
    <n v="41.972999999999999"/>
    <x v="34"/>
  </r>
  <r>
    <x v="453"/>
    <x v="58"/>
    <n v="13.72"/>
    <n v="3"/>
    <n v="0.15"/>
    <n v="34.986000000000004"/>
    <x v="34"/>
  </r>
  <r>
    <x v="454"/>
    <x v="81"/>
    <n v="7.62"/>
    <n v="4"/>
    <n v="0"/>
    <n v="30.48"/>
    <x v="39"/>
  </r>
  <r>
    <x v="454"/>
    <x v="58"/>
    <n v="13.72"/>
    <n v="4"/>
    <n v="0"/>
    <n v="54.88"/>
    <x v="39"/>
  </r>
  <r>
    <x v="455"/>
    <x v="38"/>
    <n v="14.48"/>
    <n v="4"/>
    <n v="0"/>
    <n v="57.92"/>
    <x v="14"/>
  </r>
  <r>
    <x v="455"/>
    <x v="41"/>
    <n v="41.92"/>
    <n v="3"/>
    <n v="0"/>
    <n v="125.76"/>
    <x v="14"/>
  </r>
  <r>
    <x v="455"/>
    <x v="67"/>
    <n v="11.43"/>
    <n v="3"/>
    <n v="0"/>
    <n v="34.29"/>
    <x v="14"/>
  </r>
  <r>
    <x v="456"/>
    <x v="87"/>
    <n v="16.77"/>
    <n v="4"/>
    <n v="0"/>
    <n v="67.08"/>
    <x v="62"/>
  </r>
  <r>
    <x v="456"/>
    <x v="35"/>
    <n v="3.35"/>
    <n v="3"/>
    <n v="0"/>
    <n v="10.050000000000001"/>
    <x v="62"/>
  </r>
  <r>
    <x v="456"/>
    <x v="72"/>
    <n v="9.76"/>
    <n v="3"/>
    <n v="0"/>
    <n v="29.28"/>
    <x v="62"/>
  </r>
  <r>
    <x v="457"/>
    <x v="32"/>
    <n v="9.4499999999999993"/>
    <n v="3"/>
    <n v="0"/>
    <n v="28.349999999999998"/>
    <x v="8"/>
  </r>
  <r>
    <x v="457"/>
    <x v="46"/>
    <n v="24.39"/>
    <n v="4"/>
    <n v="0"/>
    <n v="97.56"/>
    <x v="8"/>
  </r>
  <r>
    <x v="458"/>
    <x v="39"/>
    <n v="13.26"/>
    <n v="3"/>
    <n v="0"/>
    <n v="39.78"/>
    <x v="37"/>
  </r>
  <r>
    <x v="458"/>
    <x v="60"/>
    <n v="35.06"/>
    <n v="3"/>
    <n v="0"/>
    <n v="105.18"/>
    <x v="37"/>
  </r>
  <r>
    <x v="458"/>
    <x v="41"/>
    <n v="41.92"/>
    <n v="4"/>
    <n v="0"/>
    <n v="167.68"/>
    <x v="37"/>
  </r>
  <r>
    <x v="459"/>
    <x v="36"/>
    <n v="18.29"/>
    <n v="3"/>
    <n v="0"/>
    <n v="54.87"/>
    <x v="55"/>
  </r>
  <r>
    <x v="459"/>
    <x v="28"/>
    <n v="14.94"/>
    <n v="3"/>
    <n v="0"/>
    <n v="44.82"/>
    <x v="55"/>
  </r>
  <r>
    <x v="459"/>
    <x v="50"/>
    <n v="11.43"/>
    <n v="3"/>
    <n v="0.15"/>
    <n v="29.146499999999996"/>
    <x v="55"/>
  </r>
  <r>
    <x v="460"/>
    <x v="45"/>
    <n v="16.309999999999999"/>
    <n v="4"/>
    <n v="0"/>
    <n v="65.239999999999995"/>
    <x v="40"/>
  </r>
  <r>
    <x v="460"/>
    <x v="40"/>
    <n v="14.48"/>
    <n v="4"/>
    <n v="0"/>
    <n v="57.92"/>
    <x v="40"/>
  </r>
  <r>
    <x v="461"/>
    <x v="96"/>
    <n v="30.49"/>
    <n v="3"/>
    <n v="0"/>
    <n v="91.47"/>
    <x v="71"/>
  </r>
  <r>
    <x v="461"/>
    <x v="24"/>
    <n v="40.4"/>
    <n v="3"/>
    <n v="0"/>
    <n v="121.19999999999999"/>
    <x v="71"/>
  </r>
  <r>
    <x v="461"/>
    <x v="31"/>
    <n v="25.92"/>
    <n v="4"/>
    <n v="0"/>
    <n v="103.68"/>
    <x v="71"/>
  </r>
  <r>
    <x v="462"/>
    <x v="70"/>
    <n v="7.01"/>
    <n v="4"/>
    <n v="0"/>
    <n v="28.04"/>
    <x v="70"/>
  </r>
  <r>
    <x v="462"/>
    <x v="94"/>
    <n v="7.32"/>
    <n v="4"/>
    <n v="0"/>
    <n v="29.28"/>
    <x v="70"/>
  </r>
  <r>
    <x v="463"/>
    <x v="70"/>
    <n v="7.01"/>
    <n v="4"/>
    <n v="0"/>
    <n v="28.04"/>
    <x v="45"/>
  </r>
  <r>
    <x v="463"/>
    <x v="25"/>
    <n v="7.32"/>
    <n v="3"/>
    <n v="0"/>
    <n v="21.96"/>
    <x v="45"/>
  </r>
  <r>
    <x v="463"/>
    <x v="42"/>
    <n v="25"/>
    <n v="4"/>
    <n v="0"/>
    <n v="100"/>
    <x v="45"/>
  </r>
  <r>
    <x v="464"/>
    <x v="42"/>
    <n v="25"/>
    <n v="4"/>
    <n v="0.05"/>
    <n v="95"/>
    <x v="34"/>
  </r>
  <r>
    <x v="464"/>
    <x v="53"/>
    <n v="28.97"/>
    <n v="3"/>
    <n v="0"/>
    <n v="86.91"/>
    <x v="34"/>
  </r>
  <r>
    <x v="465"/>
    <x v="61"/>
    <n v="23.63"/>
    <n v="4"/>
    <n v="0"/>
    <n v="94.52"/>
    <x v="45"/>
  </r>
  <r>
    <x v="465"/>
    <x v="93"/>
    <n v="23.78"/>
    <n v="3"/>
    <n v="0"/>
    <n v="71.34"/>
    <x v="45"/>
  </r>
  <r>
    <x v="465"/>
    <x v="98"/>
    <n v="7.32"/>
    <n v="4"/>
    <n v="0"/>
    <n v="29.28"/>
    <x v="45"/>
  </r>
  <r>
    <x v="465"/>
    <x v="77"/>
    <n v="9.15"/>
    <n v="3"/>
    <n v="0"/>
    <n v="27.450000000000003"/>
    <x v="45"/>
  </r>
  <r>
    <x v="466"/>
    <x v="38"/>
    <n v="14.48"/>
    <n v="3"/>
    <n v="0.25"/>
    <n v="32.58"/>
    <x v="45"/>
  </r>
  <r>
    <x v="466"/>
    <x v="55"/>
    <n v="29.73"/>
    <n v="3"/>
    <n v="0.25"/>
    <n v="66.892499999999998"/>
    <x v="45"/>
  </r>
  <r>
    <x v="466"/>
    <x v="94"/>
    <n v="7.32"/>
    <n v="4"/>
    <n v="0.25"/>
    <n v="21.96"/>
    <x v="45"/>
  </r>
  <r>
    <x v="466"/>
    <x v="53"/>
    <n v="28.97"/>
    <n v="4"/>
    <n v="0.25"/>
    <n v="86.91"/>
    <x v="45"/>
  </r>
  <r>
    <x v="466"/>
    <x v="89"/>
    <n v="10.06"/>
    <n v="4"/>
    <n v="0.25"/>
    <n v="30.18"/>
    <x v="45"/>
  </r>
  <r>
    <x v="467"/>
    <x v="61"/>
    <n v="23.63"/>
    <n v="3"/>
    <n v="0"/>
    <n v="70.89"/>
    <x v="48"/>
  </r>
  <r>
    <x v="467"/>
    <x v="62"/>
    <n v="16.46"/>
    <n v="3"/>
    <n v="0"/>
    <n v="49.38"/>
    <x v="48"/>
  </r>
  <r>
    <x v="468"/>
    <x v="47"/>
    <n v="7.62"/>
    <n v="4"/>
    <n v="0"/>
    <n v="30.48"/>
    <x v="73"/>
  </r>
  <r>
    <x v="468"/>
    <x v="24"/>
    <n v="40.4"/>
    <n v="4"/>
    <n v="0"/>
    <n v="161.6"/>
    <x v="73"/>
  </r>
  <r>
    <x v="468"/>
    <x v="99"/>
    <n v="21.65"/>
    <n v="4"/>
    <n v="0"/>
    <n v="86.6"/>
    <x v="73"/>
  </r>
  <r>
    <x v="469"/>
    <x v="47"/>
    <n v="7.62"/>
    <n v="3"/>
    <n v="0.05"/>
    <n v="21.716999999999999"/>
    <x v="17"/>
  </r>
  <r>
    <x v="469"/>
    <x v="78"/>
    <n v="5.64"/>
    <n v="4"/>
    <n v="0"/>
    <n v="22.56"/>
    <x v="17"/>
  </r>
  <r>
    <x v="469"/>
    <x v="84"/>
    <n v="27.44"/>
    <n v="3"/>
    <n v="0.05"/>
    <n v="78.204000000000008"/>
    <x v="17"/>
  </r>
  <r>
    <x v="470"/>
    <x v="56"/>
    <n v="28.97"/>
    <n v="3"/>
    <n v="0"/>
    <n v="86.91"/>
    <x v="44"/>
  </r>
  <r>
    <x v="470"/>
    <x v="39"/>
    <n v="13.26"/>
    <n v="3"/>
    <n v="0"/>
    <n v="39.78"/>
    <x v="44"/>
  </r>
  <r>
    <x v="470"/>
    <x v="40"/>
    <n v="14.48"/>
    <n v="3"/>
    <n v="0"/>
    <n v="43.44"/>
    <x v="44"/>
  </r>
  <r>
    <x v="470"/>
    <x v="49"/>
    <n v="37.5"/>
    <n v="3"/>
    <n v="0"/>
    <n v="112.5"/>
    <x v="44"/>
  </r>
  <r>
    <x v="471"/>
    <x v="83"/>
    <n v="47.56"/>
    <n v="4"/>
    <n v="0.25"/>
    <n v="142.68"/>
    <x v="82"/>
  </r>
  <r>
    <x v="471"/>
    <x v="54"/>
    <n v="19.670000000000002"/>
    <n v="4"/>
    <n v="0.25"/>
    <n v="59.010000000000005"/>
    <x v="82"/>
  </r>
  <r>
    <x v="471"/>
    <x v="78"/>
    <n v="5.64"/>
    <n v="3"/>
    <n v="0.25"/>
    <n v="12.689999999999998"/>
    <x v="82"/>
  </r>
  <r>
    <x v="472"/>
    <x v="51"/>
    <n v="13.72"/>
    <n v="3"/>
    <n v="0"/>
    <n v="41.160000000000004"/>
    <x v="12"/>
  </r>
  <r>
    <x v="472"/>
    <x v="62"/>
    <n v="16.46"/>
    <n v="4"/>
    <n v="0"/>
    <n v="65.84"/>
    <x v="12"/>
  </r>
  <r>
    <x v="473"/>
    <x v="65"/>
    <n v="14.79"/>
    <n v="4"/>
    <n v="0.05"/>
    <n v="56.201999999999991"/>
    <x v="21"/>
  </r>
  <r>
    <x v="474"/>
    <x v="38"/>
    <n v="14.48"/>
    <n v="4"/>
    <n v="0"/>
    <n v="57.92"/>
    <x v="45"/>
  </r>
  <r>
    <x v="474"/>
    <x v="32"/>
    <n v="9.4499999999999993"/>
    <n v="4"/>
    <n v="0"/>
    <n v="37.799999999999997"/>
    <x v="45"/>
  </r>
  <r>
    <x v="474"/>
    <x v="86"/>
    <n v="9.4499999999999993"/>
    <n v="3"/>
    <n v="0"/>
    <n v="28.349999999999998"/>
    <x v="45"/>
  </r>
  <r>
    <x v="474"/>
    <x v="68"/>
    <n v="5.95"/>
    <n v="3"/>
    <n v="0"/>
    <n v="17.850000000000001"/>
    <x v="45"/>
  </r>
  <r>
    <x v="475"/>
    <x v="93"/>
    <n v="23.78"/>
    <n v="4"/>
    <n v="0"/>
    <n v="95.12"/>
    <x v="19"/>
  </r>
  <r>
    <x v="476"/>
    <x v="61"/>
    <n v="23.63"/>
    <n v="4"/>
    <n v="0"/>
    <n v="94.52"/>
    <x v="49"/>
  </r>
  <r>
    <x v="476"/>
    <x v="99"/>
    <n v="21.65"/>
    <n v="4"/>
    <n v="0"/>
    <n v="86.6"/>
    <x v="49"/>
  </r>
  <r>
    <x v="477"/>
    <x v="25"/>
    <n v="7.32"/>
    <n v="4"/>
    <n v="0"/>
    <n v="29.28"/>
    <x v="52"/>
  </r>
  <r>
    <x v="477"/>
    <x v="90"/>
    <n v="5.34"/>
    <n v="4"/>
    <n v="0"/>
    <n v="21.36"/>
    <x v="52"/>
  </r>
  <r>
    <x v="477"/>
    <x v="36"/>
    <n v="18.29"/>
    <n v="4"/>
    <n v="0"/>
    <n v="73.16"/>
    <x v="52"/>
  </r>
  <r>
    <x v="478"/>
    <x v="87"/>
    <n v="16.77"/>
    <n v="3"/>
    <n v="0"/>
    <n v="50.31"/>
    <x v="58"/>
  </r>
  <r>
    <x v="478"/>
    <x v="0"/>
    <n v="16.010000000000002"/>
    <n v="4"/>
    <n v="0"/>
    <n v="64.040000000000006"/>
    <x v="58"/>
  </r>
  <r>
    <x v="479"/>
    <x v="55"/>
    <n v="29.73"/>
    <n v="3"/>
    <n v="0.05"/>
    <n v="84.730499999999992"/>
    <x v="30"/>
  </r>
  <r>
    <x v="479"/>
    <x v="53"/>
    <n v="28.97"/>
    <n v="4"/>
    <n v="0.05"/>
    <n v="110.08599999999998"/>
    <x v="30"/>
  </r>
  <r>
    <x v="479"/>
    <x v="41"/>
    <n v="41.92"/>
    <n v="4"/>
    <n v="0.05"/>
    <n v="159.29599999999999"/>
    <x v="30"/>
  </r>
  <r>
    <x v="480"/>
    <x v="54"/>
    <n v="19.670000000000002"/>
    <n v="4"/>
    <n v="0"/>
    <n v="78.680000000000007"/>
    <x v="62"/>
  </r>
  <r>
    <x v="480"/>
    <x v="57"/>
    <n v="14.03"/>
    <n v="4"/>
    <n v="0"/>
    <n v="56.12"/>
    <x v="62"/>
  </r>
  <r>
    <x v="480"/>
    <x v="36"/>
    <n v="18.29"/>
    <n v="4"/>
    <n v="0"/>
    <n v="73.16"/>
    <x v="62"/>
  </r>
  <r>
    <x v="480"/>
    <x v="31"/>
    <n v="25.92"/>
    <n v="4"/>
    <n v="0"/>
    <n v="103.68"/>
    <x v="62"/>
  </r>
  <r>
    <x v="481"/>
    <x v="75"/>
    <n v="13.72"/>
    <n v="4"/>
    <n v="0"/>
    <n v="54.88"/>
    <x v="67"/>
  </r>
  <r>
    <x v="481"/>
    <x v="47"/>
    <n v="7.62"/>
    <n v="3"/>
    <n v="0"/>
    <n v="22.86"/>
    <x v="67"/>
  </r>
  <r>
    <x v="481"/>
    <x v="97"/>
    <n v="12.35"/>
    <n v="3"/>
    <n v="0"/>
    <n v="37.049999999999997"/>
    <x v="67"/>
  </r>
  <r>
    <x v="482"/>
    <x v="39"/>
    <n v="13.26"/>
    <n v="4"/>
    <n v="0.05"/>
    <n v="50.387999999999998"/>
    <x v="48"/>
  </r>
  <r>
    <x v="482"/>
    <x v="32"/>
    <n v="9.4499999999999993"/>
    <n v="4"/>
    <n v="0.05"/>
    <n v="35.909999999999997"/>
    <x v="48"/>
  </r>
  <r>
    <x v="482"/>
    <x v="26"/>
    <n v="16.010000000000002"/>
    <n v="4"/>
    <n v="0.05"/>
    <n v="60.838000000000001"/>
    <x v="48"/>
  </r>
  <r>
    <x v="483"/>
    <x v="47"/>
    <n v="7.62"/>
    <n v="3"/>
    <n v="0.05"/>
    <n v="21.716999999999999"/>
    <x v="5"/>
  </r>
  <r>
    <x v="483"/>
    <x v="24"/>
    <n v="40.4"/>
    <n v="3"/>
    <n v="0.05"/>
    <n v="115.13999999999999"/>
    <x v="5"/>
  </r>
  <r>
    <x v="484"/>
    <x v="58"/>
    <n v="13.72"/>
    <n v="3"/>
    <n v="0"/>
    <n v="41.160000000000004"/>
    <x v="48"/>
  </r>
  <r>
    <x v="485"/>
    <x v="23"/>
    <n v="17.68"/>
    <n v="4"/>
    <n v="0"/>
    <n v="70.72"/>
    <x v="25"/>
  </r>
  <r>
    <x v="485"/>
    <x v="64"/>
    <n v="34.76"/>
    <n v="3"/>
    <n v="0"/>
    <n v="104.28"/>
    <x v="25"/>
  </r>
  <r>
    <x v="485"/>
    <x v="90"/>
    <n v="5.34"/>
    <n v="3"/>
    <n v="0"/>
    <n v="16.02"/>
    <x v="25"/>
  </r>
  <r>
    <x v="486"/>
    <x v="88"/>
    <n v="19.059999999999999"/>
    <n v="3"/>
    <n v="0"/>
    <n v="57.179999999999993"/>
    <x v="71"/>
  </r>
  <r>
    <x v="486"/>
    <x v="54"/>
    <n v="19.670000000000002"/>
    <n v="4"/>
    <n v="0"/>
    <n v="78.680000000000007"/>
    <x v="71"/>
  </r>
  <r>
    <x v="486"/>
    <x v="58"/>
    <n v="13.72"/>
    <n v="3"/>
    <n v="0"/>
    <n v="41.160000000000004"/>
    <x v="71"/>
  </r>
  <r>
    <x v="487"/>
    <x v="99"/>
    <n v="21.65"/>
    <n v="3"/>
    <n v="0.1"/>
    <n v="58.454999999999998"/>
    <x v="82"/>
  </r>
  <r>
    <x v="487"/>
    <x v="43"/>
    <n v="9.91"/>
    <n v="4"/>
    <n v="0.1"/>
    <n v="35.676000000000002"/>
    <x v="82"/>
  </r>
  <r>
    <x v="488"/>
    <x v="26"/>
    <n v="16.010000000000002"/>
    <n v="3"/>
    <n v="0"/>
    <n v="48.03"/>
    <x v="34"/>
  </r>
  <r>
    <x v="488"/>
    <x v="68"/>
    <n v="5.95"/>
    <n v="3"/>
    <n v="0"/>
    <n v="17.850000000000001"/>
    <x v="34"/>
  </r>
  <r>
    <x v="489"/>
    <x v="63"/>
    <n v="4.57"/>
    <n v="4"/>
    <n v="0"/>
    <n v="18.28"/>
    <x v="0"/>
  </r>
  <r>
    <x v="489"/>
    <x v="25"/>
    <n v="7.32"/>
    <n v="4"/>
    <n v="0"/>
    <n v="29.28"/>
    <x v="0"/>
  </r>
  <r>
    <x v="490"/>
    <x v="39"/>
    <n v="13.26"/>
    <n v="4"/>
    <n v="0"/>
    <n v="53.04"/>
    <x v="86"/>
  </r>
  <r>
    <x v="491"/>
    <x v="40"/>
    <n v="14.48"/>
    <n v="4"/>
    <n v="0"/>
    <n v="57.92"/>
    <x v="0"/>
  </r>
  <r>
    <x v="491"/>
    <x v="90"/>
    <n v="5.34"/>
    <n v="4"/>
    <n v="0"/>
    <n v="21.36"/>
    <x v="0"/>
  </r>
  <r>
    <x v="492"/>
    <x v="64"/>
    <n v="34.76"/>
    <n v="4"/>
    <n v="0.2"/>
    <n v="111.232"/>
    <x v="19"/>
  </r>
  <r>
    <x v="492"/>
    <x v="51"/>
    <n v="13.72"/>
    <n v="3"/>
    <n v="0.2"/>
    <n v="32.928000000000004"/>
    <x v="19"/>
  </r>
  <r>
    <x v="492"/>
    <x v="98"/>
    <n v="7.32"/>
    <n v="3"/>
    <n v="0.2"/>
    <n v="17.568000000000001"/>
    <x v="19"/>
  </r>
  <r>
    <x v="492"/>
    <x v="53"/>
    <n v="28.97"/>
    <n v="4"/>
    <n v="0.2"/>
    <n v="92.704000000000008"/>
    <x v="19"/>
  </r>
  <r>
    <x v="493"/>
    <x v="38"/>
    <n v="14.48"/>
    <n v="4"/>
    <n v="0.2"/>
    <n v="46.336000000000006"/>
    <x v="55"/>
  </r>
  <r>
    <x v="494"/>
    <x v="81"/>
    <n v="7.62"/>
    <n v="3"/>
    <n v="0"/>
    <n v="22.86"/>
    <x v="66"/>
  </r>
  <r>
    <x v="494"/>
    <x v="31"/>
    <n v="25.92"/>
    <n v="4"/>
    <n v="0"/>
    <n v="103.68"/>
    <x v="66"/>
  </r>
  <r>
    <x v="494"/>
    <x v="2"/>
    <n v="26.53"/>
    <n v="3"/>
    <n v="0"/>
    <n v="79.59"/>
    <x v="66"/>
  </r>
  <r>
    <x v="495"/>
    <x v="77"/>
    <n v="9.15"/>
    <n v="3"/>
    <n v="0.05"/>
    <n v="26.077500000000001"/>
    <x v="55"/>
  </r>
  <r>
    <x v="496"/>
    <x v="57"/>
    <n v="14.03"/>
    <n v="4"/>
    <n v="0.2"/>
    <n v="44.896000000000001"/>
    <x v="61"/>
  </r>
  <r>
    <x v="497"/>
    <x v="83"/>
    <n v="47.56"/>
    <n v="3"/>
    <n v="0"/>
    <n v="142.68"/>
    <x v="21"/>
  </r>
  <r>
    <x v="497"/>
    <x v="65"/>
    <n v="14.79"/>
    <n v="4"/>
    <n v="0"/>
    <n v="59.16"/>
    <x v="21"/>
  </r>
  <r>
    <x v="497"/>
    <x v="41"/>
    <n v="41.92"/>
    <n v="3"/>
    <n v="0"/>
    <n v="125.76"/>
    <x v="21"/>
  </r>
  <r>
    <x v="497"/>
    <x v="2"/>
    <n v="26.53"/>
    <n v="4"/>
    <n v="0"/>
    <n v="106.12"/>
    <x v="21"/>
  </r>
  <r>
    <x v="498"/>
    <x v="63"/>
    <n v="4.57"/>
    <n v="4"/>
    <n v="0"/>
    <n v="18.28"/>
    <x v="5"/>
  </r>
  <r>
    <x v="498"/>
    <x v="1"/>
    <n v="10.67"/>
    <n v="3"/>
    <n v="0"/>
    <n v="32.01"/>
    <x v="5"/>
  </r>
  <r>
    <x v="498"/>
    <x v="49"/>
    <n v="37.5"/>
    <n v="4"/>
    <n v="0"/>
    <n v="150"/>
    <x v="5"/>
  </r>
  <r>
    <x v="498"/>
    <x v="84"/>
    <n v="27.44"/>
    <n v="3"/>
    <n v="0"/>
    <n v="82.320000000000007"/>
    <x v="5"/>
  </r>
  <r>
    <x v="499"/>
    <x v="32"/>
    <n v="9.4499999999999993"/>
    <n v="4"/>
    <n v="0"/>
    <n v="37.799999999999997"/>
    <x v="54"/>
  </r>
  <r>
    <x v="499"/>
    <x v="25"/>
    <n v="7.32"/>
    <n v="2"/>
    <n v="0"/>
    <n v="14.64"/>
    <x v="54"/>
  </r>
  <r>
    <x v="499"/>
    <x v="66"/>
    <n v="33.54"/>
    <n v="4"/>
    <n v="0"/>
    <n v="134.16"/>
    <x v="54"/>
  </r>
  <r>
    <x v="499"/>
    <x v="84"/>
    <n v="27.44"/>
    <n v="5"/>
    <n v="0"/>
    <n v="137.20000000000002"/>
    <x v="54"/>
  </r>
  <r>
    <x v="499"/>
    <x v="104"/>
    <n v="49.62"/>
    <n v="1"/>
    <n v="0"/>
    <n v="49.62"/>
    <x v="54"/>
  </r>
  <r>
    <x v="499"/>
    <x v="105"/>
    <n v="6.34"/>
    <n v="1"/>
    <n v="0"/>
    <n v="6.34"/>
    <x v="54"/>
  </r>
  <r>
    <x v="500"/>
    <x v="95"/>
    <n v="6.86"/>
    <n v="3"/>
    <n v="0"/>
    <n v="20.580000000000002"/>
    <x v="45"/>
  </r>
  <r>
    <x v="500"/>
    <x v="57"/>
    <n v="14.03"/>
    <n v="3"/>
    <n v="0"/>
    <n v="42.089999999999996"/>
    <x v="45"/>
  </r>
  <r>
    <x v="500"/>
    <x v="53"/>
    <n v="28.97"/>
    <n v="3"/>
    <n v="0"/>
    <n v="86.91"/>
    <x v="45"/>
  </r>
  <r>
    <x v="501"/>
    <x v="53"/>
    <n v="28.97"/>
    <n v="4"/>
    <n v="0"/>
    <n v="115.88"/>
    <x v="42"/>
  </r>
  <r>
    <x v="501"/>
    <x v="41"/>
    <n v="41.92"/>
    <n v="4"/>
    <n v="0"/>
    <n v="167.68"/>
    <x v="42"/>
  </r>
  <r>
    <x v="501"/>
    <x v="58"/>
    <n v="13.72"/>
    <n v="4"/>
    <n v="0"/>
    <n v="54.88"/>
    <x v="42"/>
  </r>
  <r>
    <x v="502"/>
    <x v="23"/>
    <n v="17.68"/>
    <n v="4"/>
    <n v="0.15"/>
    <n v="60.111999999999995"/>
    <x v="16"/>
  </r>
  <r>
    <x v="502"/>
    <x v="98"/>
    <n v="7.32"/>
    <n v="3"/>
    <n v="0.15"/>
    <n v="18.666"/>
    <x v="16"/>
  </r>
  <r>
    <x v="502"/>
    <x v="41"/>
    <n v="41.92"/>
    <n v="3"/>
    <n v="0.15"/>
    <n v="106.89599999999999"/>
    <x v="16"/>
  </r>
  <r>
    <x v="503"/>
    <x v="93"/>
    <n v="23.78"/>
    <n v="4"/>
    <n v="0.1"/>
    <n v="85.608000000000004"/>
    <x v="6"/>
  </r>
  <r>
    <x v="503"/>
    <x v="54"/>
    <n v="19.670000000000002"/>
    <n v="3"/>
    <n v="0"/>
    <n v="59.010000000000005"/>
    <x v="6"/>
  </r>
  <r>
    <x v="503"/>
    <x v="97"/>
    <n v="12.35"/>
    <n v="3"/>
    <n v="0.1"/>
    <n v="33.344999999999999"/>
    <x v="6"/>
  </r>
  <r>
    <x v="503"/>
    <x v="67"/>
    <n v="11.43"/>
    <n v="4"/>
    <n v="0"/>
    <n v="45.72"/>
    <x v="6"/>
  </r>
  <r>
    <x v="503"/>
    <x v="106"/>
    <n v="4.8"/>
    <n v="1"/>
    <n v="0"/>
    <n v="4.8"/>
    <x v="6"/>
  </r>
  <r>
    <x v="503"/>
    <x v="107"/>
    <n v="9.6199999999999992"/>
    <n v="1"/>
    <n v="0"/>
    <n v="9.6199999999999992"/>
    <x v="6"/>
  </r>
  <r>
    <x v="504"/>
    <x v="75"/>
    <n v="13.72"/>
    <n v="4"/>
    <n v="0"/>
    <n v="54.88"/>
    <x v="77"/>
  </r>
  <r>
    <x v="504"/>
    <x v="84"/>
    <n v="27.44"/>
    <n v="4"/>
    <n v="0"/>
    <n v="109.76"/>
    <x v="77"/>
  </r>
  <r>
    <x v="505"/>
    <x v="98"/>
    <n v="7.32"/>
    <n v="4"/>
    <n v="0"/>
    <n v="29.28"/>
    <x v="70"/>
  </r>
  <r>
    <x v="505"/>
    <x v="37"/>
    <n v="7.62"/>
    <n v="4"/>
    <n v="0"/>
    <n v="30.48"/>
    <x v="70"/>
  </r>
  <r>
    <x v="506"/>
    <x v="57"/>
    <n v="14.03"/>
    <n v="4"/>
    <n v="0"/>
    <n v="56.12"/>
    <x v="22"/>
  </r>
  <r>
    <x v="506"/>
    <x v="67"/>
    <n v="11.43"/>
    <n v="4"/>
    <n v="0"/>
    <n v="45.72"/>
    <x v="22"/>
  </r>
  <r>
    <x v="506"/>
    <x v="106"/>
    <n v="4.8"/>
    <n v="1"/>
    <n v="0"/>
    <n v="4.8"/>
    <x v="22"/>
  </r>
  <r>
    <x v="506"/>
    <x v="107"/>
    <n v="9.6199999999999992"/>
    <n v="1"/>
    <n v="0"/>
    <n v="9.6199999999999992"/>
    <x v="22"/>
  </r>
  <r>
    <x v="507"/>
    <x v="94"/>
    <n v="7.32"/>
    <n v="3"/>
    <n v="0.25"/>
    <n v="16.47"/>
    <x v="48"/>
  </r>
  <r>
    <x v="507"/>
    <x v="53"/>
    <n v="28.97"/>
    <n v="3"/>
    <n v="0.25"/>
    <n v="65.182500000000005"/>
    <x v="48"/>
  </r>
  <r>
    <x v="507"/>
    <x v="28"/>
    <n v="14.94"/>
    <n v="4"/>
    <n v="0.25"/>
    <n v="44.82"/>
    <x v="48"/>
  </r>
  <r>
    <x v="507"/>
    <x v="84"/>
    <n v="27.44"/>
    <n v="3"/>
    <n v="0.25"/>
    <n v="61.740000000000009"/>
    <x v="48"/>
  </r>
  <r>
    <x v="508"/>
    <x v="83"/>
    <n v="47.56"/>
    <n v="3"/>
    <n v="0.2"/>
    <n v="114.14400000000001"/>
    <x v="20"/>
  </r>
  <r>
    <x v="508"/>
    <x v="40"/>
    <n v="14.48"/>
    <n v="3"/>
    <n v="0.2"/>
    <n v="34.752000000000002"/>
    <x v="20"/>
  </r>
  <r>
    <x v="508"/>
    <x v="86"/>
    <n v="9.4499999999999993"/>
    <n v="4"/>
    <n v="0.2"/>
    <n v="30.24"/>
    <x v="20"/>
  </r>
  <r>
    <x v="508"/>
    <x v="84"/>
    <n v="27.44"/>
    <n v="3"/>
    <n v="0.2"/>
    <n v="65.856000000000009"/>
    <x v="20"/>
  </r>
  <r>
    <x v="509"/>
    <x v="76"/>
    <n v="10.67"/>
    <n v="3"/>
    <n v="0"/>
    <n v="32.01"/>
    <x v="45"/>
  </r>
  <r>
    <x v="509"/>
    <x v="41"/>
    <n v="41.92"/>
    <n v="4"/>
    <n v="0"/>
    <n v="167.68"/>
    <x v="45"/>
  </r>
  <r>
    <x v="509"/>
    <x v="49"/>
    <n v="37.5"/>
    <n v="3"/>
    <n v="0"/>
    <n v="112.5"/>
    <x v="45"/>
  </r>
  <r>
    <x v="509"/>
    <x v="82"/>
    <n v="25.31"/>
    <n v="3"/>
    <n v="0"/>
    <n v="75.929999999999993"/>
    <x v="45"/>
  </r>
  <r>
    <x v="509"/>
    <x v="67"/>
    <n v="11.43"/>
    <n v="4"/>
    <n v="0"/>
    <n v="45.72"/>
    <x v="45"/>
  </r>
  <r>
    <x v="509"/>
    <x v="106"/>
    <n v="4.8"/>
    <n v="1"/>
    <n v="0"/>
    <n v="4.8"/>
    <x v="45"/>
  </r>
  <r>
    <x v="509"/>
    <x v="107"/>
    <n v="9.6199999999999992"/>
    <n v="1"/>
    <n v="0"/>
    <n v="9.6199999999999992"/>
    <x v="45"/>
  </r>
  <r>
    <x v="510"/>
    <x v="93"/>
    <n v="23.78"/>
    <n v="3"/>
    <n v="0"/>
    <n v="71.34"/>
    <x v="6"/>
  </r>
  <r>
    <x v="510"/>
    <x v="90"/>
    <n v="5.34"/>
    <n v="4"/>
    <n v="0"/>
    <n v="21.36"/>
    <x v="6"/>
  </r>
  <r>
    <x v="510"/>
    <x v="50"/>
    <n v="11.43"/>
    <n v="3"/>
    <n v="0"/>
    <n v="34.29"/>
    <x v="6"/>
  </r>
  <r>
    <x v="511"/>
    <x v="46"/>
    <n v="24.39"/>
    <n v="4"/>
    <n v="0"/>
    <n v="97.56"/>
    <x v="39"/>
  </r>
  <r>
    <x v="512"/>
    <x v="91"/>
    <n v="10.67"/>
    <n v="4"/>
    <n v="0.25"/>
    <n v="32.01"/>
    <x v="80"/>
  </r>
  <r>
    <x v="512"/>
    <x v="44"/>
    <n v="33.54"/>
    <n v="3"/>
    <n v="0"/>
    <n v="100.62"/>
    <x v="80"/>
  </r>
  <r>
    <x v="512"/>
    <x v="60"/>
    <n v="35.06"/>
    <n v="3"/>
    <n v="0.25"/>
    <n v="78.885000000000005"/>
    <x v="80"/>
  </r>
  <r>
    <x v="513"/>
    <x v="91"/>
    <n v="10.67"/>
    <n v="3"/>
    <n v="0.25"/>
    <n v="24.0075"/>
    <x v="13"/>
  </r>
  <r>
    <x v="513"/>
    <x v="68"/>
    <n v="5.95"/>
    <n v="4"/>
    <n v="0"/>
    <n v="23.8"/>
    <x v="13"/>
  </r>
  <r>
    <x v="514"/>
    <x v="33"/>
    <n v="13.72"/>
    <n v="4"/>
    <n v="0"/>
    <n v="54.88"/>
    <x v="14"/>
  </r>
  <r>
    <x v="514"/>
    <x v="94"/>
    <n v="7.32"/>
    <n v="3"/>
    <n v="0"/>
    <n v="21.96"/>
    <x v="14"/>
  </r>
  <r>
    <x v="514"/>
    <x v="24"/>
    <n v="40.4"/>
    <n v="3"/>
    <n v="0"/>
    <n v="121.19999999999999"/>
    <x v="14"/>
  </r>
  <r>
    <x v="514"/>
    <x v="53"/>
    <n v="28.97"/>
    <n v="4"/>
    <n v="0"/>
    <n v="115.88"/>
    <x v="14"/>
  </r>
  <r>
    <x v="515"/>
    <x v="47"/>
    <n v="7.62"/>
    <n v="3"/>
    <n v="0"/>
    <n v="22.86"/>
    <x v="68"/>
  </r>
  <r>
    <x v="515"/>
    <x v="27"/>
    <n v="16.010000000000002"/>
    <n v="4"/>
    <n v="0"/>
    <n v="64.040000000000006"/>
    <x v="68"/>
  </r>
  <r>
    <x v="515"/>
    <x v="35"/>
    <n v="3.35"/>
    <n v="3"/>
    <n v="0"/>
    <n v="10.050000000000001"/>
    <x v="68"/>
  </r>
  <r>
    <x v="516"/>
    <x v="81"/>
    <n v="7.62"/>
    <n v="3"/>
    <n v="0.1"/>
    <n v="20.574000000000002"/>
    <x v="9"/>
  </r>
  <r>
    <x v="516"/>
    <x v="33"/>
    <n v="13.72"/>
    <n v="4"/>
    <n v="0.1"/>
    <n v="49.392000000000003"/>
    <x v="9"/>
  </r>
  <r>
    <x v="517"/>
    <x v="26"/>
    <n v="16.010000000000002"/>
    <n v="4"/>
    <n v="0.1"/>
    <n v="57.63600000000001"/>
    <x v="21"/>
  </r>
  <r>
    <x v="518"/>
    <x v="38"/>
    <n v="14.48"/>
    <n v="3"/>
    <n v="0"/>
    <n v="43.44"/>
    <x v="11"/>
  </r>
  <r>
    <x v="518"/>
    <x v="52"/>
    <n v="22.87"/>
    <n v="3"/>
    <n v="0"/>
    <n v="68.61"/>
    <x v="11"/>
  </r>
  <r>
    <x v="518"/>
    <x v="86"/>
    <n v="9.4499999999999993"/>
    <n v="3"/>
    <n v="0"/>
    <n v="28.349999999999998"/>
    <x v="11"/>
  </r>
  <r>
    <x v="519"/>
    <x v="1"/>
    <n v="10.67"/>
    <n v="4"/>
    <n v="0"/>
    <n v="42.68"/>
    <x v="4"/>
  </r>
  <r>
    <x v="520"/>
    <x v="27"/>
    <n v="16.010000000000002"/>
    <n v="4"/>
    <n v="0"/>
    <n v="64.040000000000006"/>
    <x v="55"/>
  </r>
  <r>
    <x v="520"/>
    <x v="32"/>
    <n v="9.4499999999999993"/>
    <n v="4"/>
    <n v="0"/>
    <n v="37.799999999999997"/>
    <x v="55"/>
  </r>
  <r>
    <x v="520"/>
    <x v="31"/>
    <n v="25.92"/>
    <n v="4"/>
    <n v="0"/>
    <n v="103.68"/>
    <x v="55"/>
  </r>
  <r>
    <x v="520"/>
    <x v="62"/>
    <n v="16.46"/>
    <n v="4"/>
    <n v="0"/>
    <n v="65.84"/>
    <x v="55"/>
  </r>
  <r>
    <x v="521"/>
    <x v="25"/>
    <n v="7.32"/>
    <n v="3"/>
    <n v="0.05"/>
    <n v="20.861999999999998"/>
    <x v="61"/>
  </r>
  <r>
    <x v="521"/>
    <x v="90"/>
    <n v="5.34"/>
    <n v="4"/>
    <n v="0.05"/>
    <n v="20.291999999999998"/>
    <x v="61"/>
  </r>
  <r>
    <x v="521"/>
    <x v="99"/>
    <n v="21.65"/>
    <n v="3"/>
    <n v="0"/>
    <n v="64.949999999999989"/>
    <x v="61"/>
  </r>
  <r>
    <x v="521"/>
    <x v="49"/>
    <n v="37.5"/>
    <n v="4"/>
    <n v="0"/>
    <n v="150"/>
    <x v="61"/>
  </r>
  <r>
    <x v="522"/>
    <x v="0"/>
    <n v="16.010000000000002"/>
    <n v="4"/>
    <n v="0.25"/>
    <n v="48.03"/>
    <x v="2"/>
  </r>
  <r>
    <x v="523"/>
    <x v="62"/>
    <n v="16.46"/>
    <n v="4"/>
    <n v="0"/>
    <n v="65.84"/>
    <x v="9"/>
  </r>
  <r>
    <x v="524"/>
    <x v="59"/>
    <n v="94.37"/>
    <n v="4"/>
    <n v="0"/>
    <n v="377.48"/>
    <x v="26"/>
  </r>
  <r>
    <x v="524"/>
    <x v="41"/>
    <n v="41.92"/>
    <n v="3"/>
    <n v="0"/>
    <n v="125.76"/>
    <x v="26"/>
  </r>
  <r>
    <x v="525"/>
    <x v="55"/>
    <n v="29.73"/>
    <n v="3"/>
    <n v="0"/>
    <n v="89.19"/>
    <x v="9"/>
  </r>
  <r>
    <x v="525"/>
    <x v="32"/>
    <n v="9.4499999999999993"/>
    <n v="4"/>
    <n v="0.2"/>
    <n v="30.24"/>
    <x v="9"/>
  </r>
  <r>
    <x v="525"/>
    <x v="68"/>
    <n v="5.95"/>
    <n v="4"/>
    <n v="0.2"/>
    <n v="19.040000000000003"/>
    <x v="9"/>
  </r>
  <r>
    <x v="526"/>
    <x v="32"/>
    <n v="9.4499999999999993"/>
    <n v="4"/>
    <n v="0.25"/>
    <n v="28.349999999999998"/>
    <x v="14"/>
  </r>
  <r>
    <x v="526"/>
    <x v="85"/>
    <n v="12.96"/>
    <n v="4"/>
    <n v="0"/>
    <n v="51.84"/>
    <x v="14"/>
  </r>
  <r>
    <x v="527"/>
    <x v="61"/>
    <n v="23.63"/>
    <n v="4"/>
    <n v="0"/>
    <n v="94.52"/>
    <x v="84"/>
  </r>
  <r>
    <x v="527"/>
    <x v="101"/>
    <n v="10.67"/>
    <n v="4"/>
    <n v="0"/>
    <n v="42.68"/>
    <x v="84"/>
  </r>
  <r>
    <x v="528"/>
    <x v="32"/>
    <n v="9.4499999999999993"/>
    <n v="4"/>
    <n v="0.05"/>
    <n v="35.909999999999997"/>
    <x v="9"/>
  </r>
  <r>
    <x v="528"/>
    <x v="1"/>
    <n v="10.67"/>
    <n v="4"/>
    <n v="0.05"/>
    <n v="40.545999999999999"/>
    <x v="9"/>
  </r>
  <r>
    <x v="528"/>
    <x v="98"/>
    <n v="7.32"/>
    <n v="3"/>
    <n v="0.05"/>
    <n v="20.861999999999998"/>
    <x v="9"/>
  </r>
  <r>
    <x v="528"/>
    <x v="24"/>
    <n v="40.4"/>
    <n v="4"/>
    <n v="0.05"/>
    <n v="153.51999999999998"/>
    <x v="9"/>
  </r>
  <r>
    <x v="529"/>
    <x v="1"/>
    <n v="10.67"/>
    <n v="3"/>
    <n v="0.2"/>
    <n v="25.607999999999997"/>
    <x v="71"/>
  </r>
  <r>
    <x v="530"/>
    <x v="25"/>
    <n v="7.32"/>
    <n v="4"/>
    <n v="0"/>
    <n v="29.28"/>
    <x v="25"/>
  </r>
  <r>
    <x v="531"/>
    <x v="39"/>
    <n v="13.26"/>
    <n v="3"/>
    <n v="0"/>
    <n v="39.78"/>
    <x v="24"/>
  </r>
  <r>
    <x v="531"/>
    <x v="49"/>
    <n v="37.5"/>
    <n v="3"/>
    <n v="0"/>
    <n v="112.5"/>
    <x v="24"/>
  </r>
  <r>
    <x v="532"/>
    <x v="50"/>
    <n v="11.43"/>
    <n v="3"/>
    <n v="0"/>
    <n v="34.29"/>
    <x v="28"/>
  </r>
  <r>
    <x v="532"/>
    <x v="43"/>
    <n v="9.91"/>
    <n v="4"/>
    <n v="0"/>
    <n v="39.64"/>
    <x v="28"/>
  </r>
  <r>
    <x v="533"/>
    <x v="78"/>
    <n v="5.64"/>
    <n v="4"/>
    <n v="0.2"/>
    <n v="18.047999999999998"/>
    <x v="16"/>
  </r>
  <r>
    <x v="533"/>
    <x v="53"/>
    <n v="28.97"/>
    <n v="3"/>
    <n v="0.2"/>
    <n v="69.528000000000006"/>
    <x v="16"/>
  </r>
  <r>
    <x v="533"/>
    <x v="37"/>
    <n v="7.62"/>
    <n v="3"/>
    <n v="0"/>
    <n v="22.86"/>
    <x v="16"/>
  </r>
  <r>
    <x v="534"/>
    <x v="32"/>
    <n v="9.4499999999999993"/>
    <n v="3"/>
    <n v="0"/>
    <n v="28.349999999999998"/>
    <x v="78"/>
  </r>
  <r>
    <x v="535"/>
    <x v="32"/>
    <n v="9.4499999999999993"/>
    <n v="4"/>
    <n v="0"/>
    <n v="37.799999999999997"/>
    <x v="2"/>
  </r>
  <r>
    <x v="535"/>
    <x v="92"/>
    <n v="200.93"/>
    <n v="4"/>
    <n v="0"/>
    <n v="803.72"/>
    <x v="2"/>
  </r>
  <r>
    <x v="536"/>
    <x v="40"/>
    <n v="14.48"/>
    <n v="3"/>
    <n v="0"/>
    <n v="43.44"/>
    <x v="22"/>
  </r>
  <r>
    <x v="536"/>
    <x v="33"/>
    <n v="13.72"/>
    <n v="4"/>
    <n v="0.15"/>
    <n v="46.648000000000003"/>
    <x v="22"/>
  </r>
  <r>
    <x v="536"/>
    <x v="2"/>
    <n v="26.53"/>
    <n v="3"/>
    <n v="0.15"/>
    <n v="67.651499999999999"/>
    <x v="22"/>
  </r>
  <r>
    <x v="537"/>
    <x v="61"/>
    <n v="23.63"/>
    <n v="4"/>
    <n v="0"/>
    <n v="94.52"/>
    <x v="18"/>
  </r>
  <r>
    <x v="537"/>
    <x v="68"/>
    <n v="5.95"/>
    <n v="4"/>
    <n v="0"/>
    <n v="23.8"/>
    <x v="18"/>
  </r>
  <r>
    <x v="538"/>
    <x v="96"/>
    <n v="30.49"/>
    <n v="3"/>
    <n v="0.2"/>
    <n v="73.176000000000002"/>
    <x v="62"/>
  </r>
  <r>
    <x v="538"/>
    <x v="54"/>
    <n v="19.670000000000002"/>
    <n v="4"/>
    <n v="0.2"/>
    <n v="62.94400000000001"/>
    <x v="62"/>
  </r>
  <r>
    <x v="538"/>
    <x v="68"/>
    <n v="5.95"/>
    <n v="3"/>
    <n v="0.2"/>
    <n v="14.280000000000001"/>
    <x v="62"/>
  </r>
  <r>
    <x v="539"/>
    <x v="38"/>
    <n v="14.48"/>
    <n v="4"/>
    <n v="0.05"/>
    <n v="55.024000000000001"/>
    <x v="53"/>
  </r>
  <r>
    <x v="539"/>
    <x v="59"/>
    <n v="94.37"/>
    <n v="3"/>
    <n v="0.05"/>
    <n v="268.9545"/>
    <x v="53"/>
  </r>
  <r>
    <x v="540"/>
    <x v="70"/>
    <n v="7.01"/>
    <n v="4"/>
    <n v="0.05"/>
    <n v="26.637999999999998"/>
    <x v="21"/>
  </r>
  <r>
    <x v="540"/>
    <x v="68"/>
    <n v="5.95"/>
    <n v="3"/>
    <n v="0.05"/>
    <n v="16.9575"/>
    <x v="21"/>
  </r>
  <r>
    <x v="541"/>
    <x v="83"/>
    <n v="47.56"/>
    <n v="3"/>
    <n v="0"/>
    <n v="142.68"/>
    <x v="68"/>
  </r>
  <r>
    <x v="541"/>
    <x v="51"/>
    <n v="13.72"/>
    <n v="4"/>
    <n v="0"/>
    <n v="54.88"/>
    <x v="68"/>
  </r>
  <r>
    <x v="541"/>
    <x v="66"/>
    <n v="33.54"/>
    <n v="3"/>
    <n v="0"/>
    <n v="100.62"/>
    <x v="68"/>
  </r>
  <r>
    <x v="541"/>
    <x v="86"/>
    <n v="9.4499999999999993"/>
    <n v="4"/>
    <n v="0"/>
    <n v="37.799999999999997"/>
    <x v="68"/>
  </r>
  <r>
    <x v="542"/>
    <x v="52"/>
    <n v="22.87"/>
    <n v="4"/>
    <n v="0.15"/>
    <n v="77.757999999999996"/>
    <x v="71"/>
  </r>
  <r>
    <x v="542"/>
    <x v="53"/>
    <n v="28.97"/>
    <n v="3"/>
    <n v="0.15"/>
    <n v="73.873499999999993"/>
    <x v="71"/>
  </r>
  <r>
    <x v="543"/>
    <x v="59"/>
    <n v="94.37"/>
    <n v="4"/>
    <n v="0.05"/>
    <n v="358.60599999999999"/>
    <x v="17"/>
  </r>
  <r>
    <x v="543"/>
    <x v="25"/>
    <n v="7.32"/>
    <n v="3"/>
    <n v="0.05"/>
    <n v="20.861999999999998"/>
    <x v="17"/>
  </r>
  <r>
    <x v="544"/>
    <x v="38"/>
    <n v="14.48"/>
    <n v="4"/>
    <n v="0"/>
    <n v="57.92"/>
    <x v="63"/>
  </r>
  <r>
    <x v="544"/>
    <x v="78"/>
    <n v="5.64"/>
    <n v="4"/>
    <n v="0"/>
    <n v="22.56"/>
    <x v="63"/>
  </r>
  <r>
    <x v="544"/>
    <x v="86"/>
    <n v="9.4499999999999993"/>
    <n v="4"/>
    <n v="0"/>
    <n v="37.799999999999997"/>
    <x v="63"/>
  </r>
  <r>
    <x v="545"/>
    <x v="25"/>
    <n v="7.32"/>
    <n v="4"/>
    <n v="0"/>
    <n v="29.28"/>
    <x v="55"/>
  </r>
  <r>
    <x v="545"/>
    <x v="90"/>
    <n v="5.34"/>
    <n v="4"/>
    <n v="0"/>
    <n v="21.36"/>
    <x v="55"/>
  </r>
  <r>
    <x v="546"/>
    <x v="23"/>
    <n v="17.68"/>
    <n v="4"/>
    <n v="0.2"/>
    <n v="56.576000000000001"/>
    <x v="12"/>
  </r>
  <r>
    <x v="546"/>
    <x v="78"/>
    <n v="5.64"/>
    <n v="4"/>
    <n v="0.2"/>
    <n v="18.047999999999998"/>
    <x v="12"/>
  </r>
  <r>
    <x v="547"/>
    <x v="39"/>
    <n v="13.26"/>
    <n v="4"/>
    <n v="0"/>
    <n v="53.04"/>
    <x v="9"/>
  </r>
  <r>
    <x v="547"/>
    <x v="55"/>
    <n v="29.73"/>
    <n v="3"/>
    <n v="0.25"/>
    <n v="66.892499999999998"/>
    <x v="9"/>
  </r>
  <r>
    <x v="548"/>
    <x v="93"/>
    <n v="23.78"/>
    <n v="3"/>
    <n v="0.2"/>
    <n v="57.072000000000003"/>
    <x v="8"/>
  </r>
  <r>
    <x v="548"/>
    <x v="65"/>
    <n v="14.79"/>
    <n v="4"/>
    <n v="0"/>
    <n v="59.16"/>
    <x v="8"/>
  </r>
  <r>
    <x v="548"/>
    <x v="82"/>
    <n v="25.31"/>
    <n v="3"/>
    <n v="0.2"/>
    <n v="60.744"/>
    <x v="8"/>
  </r>
  <r>
    <x v="548"/>
    <x v="84"/>
    <n v="27.44"/>
    <n v="3"/>
    <n v="0.2"/>
    <n v="65.856000000000009"/>
    <x v="8"/>
  </r>
  <r>
    <x v="549"/>
    <x v="0"/>
    <n v="16.010000000000002"/>
    <n v="3"/>
    <n v="0"/>
    <n v="48.03"/>
    <x v="57"/>
  </r>
  <r>
    <x v="550"/>
    <x v="49"/>
    <n v="37.5"/>
    <n v="4"/>
    <n v="0"/>
    <n v="150"/>
    <x v="42"/>
  </r>
  <r>
    <x v="550"/>
    <x v="2"/>
    <n v="26.53"/>
    <n v="4"/>
    <n v="0"/>
    <n v="106.12"/>
    <x v="42"/>
  </r>
  <r>
    <x v="551"/>
    <x v="63"/>
    <n v="4.57"/>
    <n v="3"/>
    <n v="0.15"/>
    <n v="11.653500000000001"/>
    <x v="44"/>
  </r>
  <r>
    <x v="551"/>
    <x v="35"/>
    <n v="3.35"/>
    <n v="3"/>
    <n v="0.15"/>
    <n v="8.5425000000000004"/>
    <x v="44"/>
  </r>
  <r>
    <x v="551"/>
    <x v="41"/>
    <n v="41.92"/>
    <n v="3"/>
    <n v="0"/>
    <n v="125.76"/>
    <x v="44"/>
  </r>
  <r>
    <x v="552"/>
    <x v="0"/>
    <n v="16.010000000000002"/>
    <n v="4"/>
    <n v="0.1"/>
    <n v="57.63600000000001"/>
    <x v="56"/>
  </r>
  <r>
    <x v="552"/>
    <x v="24"/>
    <n v="40.4"/>
    <n v="4"/>
    <n v="0.1"/>
    <n v="145.44"/>
    <x v="56"/>
  </r>
  <r>
    <x v="552"/>
    <x v="78"/>
    <n v="5.64"/>
    <n v="4"/>
    <n v="0.1"/>
    <n v="20.303999999999998"/>
    <x v="56"/>
  </r>
  <r>
    <x v="553"/>
    <x v="55"/>
    <n v="29.73"/>
    <n v="3"/>
    <n v="0.25"/>
    <n v="66.892499999999998"/>
    <x v="46"/>
  </r>
  <r>
    <x v="553"/>
    <x v="59"/>
    <n v="94.37"/>
    <n v="3"/>
    <n v="0.25"/>
    <n v="212.33250000000001"/>
    <x v="46"/>
  </r>
  <r>
    <x v="554"/>
    <x v="54"/>
    <n v="19.670000000000002"/>
    <n v="3"/>
    <n v="0.25"/>
    <n v="44.257500000000007"/>
    <x v="51"/>
  </r>
  <r>
    <x v="554"/>
    <x v="24"/>
    <n v="40.4"/>
    <n v="3"/>
    <n v="0.25"/>
    <n v="90.899999999999991"/>
    <x v="51"/>
  </r>
  <r>
    <x v="554"/>
    <x v="36"/>
    <n v="18.29"/>
    <n v="4"/>
    <n v="0.25"/>
    <n v="54.87"/>
    <x v="51"/>
  </r>
  <r>
    <x v="554"/>
    <x v="49"/>
    <n v="37.5"/>
    <n v="4"/>
    <n v="0.25"/>
    <n v="112.5"/>
    <x v="51"/>
  </r>
  <r>
    <x v="555"/>
    <x v="70"/>
    <n v="7.01"/>
    <n v="3"/>
    <n v="0.05"/>
    <n v="19.978499999999997"/>
    <x v="7"/>
  </r>
  <r>
    <x v="555"/>
    <x v="91"/>
    <n v="10.67"/>
    <n v="4"/>
    <n v="0.05"/>
    <n v="40.545999999999999"/>
    <x v="7"/>
  </r>
  <r>
    <x v="555"/>
    <x v="41"/>
    <n v="41.92"/>
    <n v="4"/>
    <n v="0.05"/>
    <n v="159.29599999999999"/>
    <x v="7"/>
  </r>
  <r>
    <x v="556"/>
    <x v="61"/>
    <n v="23.63"/>
    <n v="3"/>
    <n v="0"/>
    <n v="70.89"/>
    <x v="56"/>
  </r>
  <r>
    <x v="556"/>
    <x v="64"/>
    <n v="34.76"/>
    <n v="3"/>
    <n v="0"/>
    <n v="104.28"/>
    <x v="56"/>
  </r>
  <r>
    <x v="556"/>
    <x v="34"/>
    <n v="15.24"/>
    <n v="4"/>
    <n v="0.15"/>
    <n v="51.816000000000003"/>
    <x v="56"/>
  </r>
  <r>
    <x v="557"/>
    <x v="76"/>
    <n v="10.67"/>
    <n v="4"/>
    <n v="0"/>
    <n v="42.68"/>
    <x v="40"/>
  </r>
  <r>
    <x v="557"/>
    <x v="92"/>
    <n v="200.93"/>
    <n v="4"/>
    <n v="0"/>
    <n v="803.72"/>
    <x v="40"/>
  </r>
  <r>
    <x v="558"/>
    <x v="38"/>
    <n v="14.48"/>
    <n v="3"/>
    <n v="0.25"/>
    <n v="32.58"/>
    <x v="3"/>
  </r>
  <r>
    <x v="558"/>
    <x v="26"/>
    <n v="16.010000000000002"/>
    <n v="4"/>
    <n v="0"/>
    <n v="64.040000000000006"/>
    <x v="3"/>
  </r>
  <r>
    <x v="558"/>
    <x v="37"/>
    <n v="7.62"/>
    <n v="4"/>
    <n v="0.25"/>
    <n v="22.86"/>
    <x v="3"/>
  </r>
  <r>
    <x v="559"/>
    <x v="44"/>
    <n v="26.83"/>
    <n v="4"/>
    <n v="0.25"/>
    <n v="80.489999999999995"/>
    <x v="70"/>
  </r>
  <r>
    <x v="559"/>
    <x v="57"/>
    <n v="14.03"/>
    <n v="3"/>
    <n v="0"/>
    <n v="42.089999999999996"/>
    <x v="70"/>
  </r>
  <r>
    <x v="559"/>
    <x v="65"/>
    <n v="11.89"/>
    <n v="3"/>
    <n v="0"/>
    <n v="35.67"/>
    <x v="70"/>
  </r>
  <r>
    <x v="559"/>
    <x v="90"/>
    <n v="4.2699999999999996"/>
    <n v="3"/>
    <n v="0"/>
    <n v="12.809999999999999"/>
    <x v="70"/>
  </r>
  <r>
    <x v="559"/>
    <x v="78"/>
    <n v="4.57"/>
    <n v="4"/>
    <n v="0.1"/>
    <n v="16.452000000000002"/>
    <x v="70"/>
  </r>
  <r>
    <x v="559"/>
    <x v="49"/>
    <n v="30.03"/>
    <n v="3"/>
    <n v="0"/>
    <n v="90.09"/>
    <x v="70"/>
  </r>
  <r>
    <x v="559"/>
    <x v="26"/>
    <n v="12.81"/>
    <n v="3"/>
    <n v="0"/>
    <n v="38.43"/>
    <x v="70"/>
  </r>
  <r>
    <x v="559"/>
    <x v="62"/>
    <n v="13.11"/>
    <n v="4"/>
    <n v="0"/>
    <n v="52.44"/>
    <x v="70"/>
  </r>
  <r>
    <x v="560"/>
    <x v="53"/>
    <n v="28.97"/>
    <n v="3"/>
    <n v="0.15"/>
    <n v="73.873499999999993"/>
    <x v="37"/>
  </r>
  <r>
    <x v="560"/>
    <x v="58"/>
    <n v="13.72"/>
    <n v="4"/>
    <n v="0.15"/>
    <n v="46.648000000000003"/>
    <x v="37"/>
  </r>
  <r>
    <x v="561"/>
    <x v="90"/>
    <n v="5.34"/>
    <n v="3"/>
    <n v="0"/>
    <n v="16.02"/>
    <x v="7"/>
  </r>
  <r>
    <x v="562"/>
    <x v="63"/>
    <n v="4.57"/>
    <n v="4"/>
    <n v="0"/>
    <n v="18.28"/>
    <x v="75"/>
  </r>
  <r>
    <x v="562"/>
    <x v="91"/>
    <n v="10.67"/>
    <n v="4"/>
    <n v="0"/>
    <n v="42.68"/>
    <x v="75"/>
  </r>
  <r>
    <x v="562"/>
    <x v="50"/>
    <n v="11.43"/>
    <n v="4"/>
    <n v="0"/>
    <n v="45.72"/>
    <x v="75"/>
  </r>
  <r>
    <x v="563"/>
    <x v="70"/>
    <n v="7.01"/>
    <n v="4"/>
    <n v="0"/>
    <n v="28.04"/>
    <x v="67"/>
  </r>
  <r>
    <x v="563"/>
    <x v="44"/>
    <n v="26.83"/>
    <n v="4"/>
    <n v="0.25"/>
    <n v="80.489999999999995"/>
    <x v="67"/>
  </r>
  <r>
    <x v="563"/>
    <x v="65"/>
    <n v="11.89"/>
    <n v="3"/>
    <n v="0"/>
    <n v="35.67"/>
    <x v="67"/>
  </r>
  <r>
    <x v="563"/>
    <x v="78"/>
    <n v="4.57"/>
    <n v="4"/>
    <n v="0.1"/>
    <n v="16.452000000000002"/>
    <x v="67"/>
  </r>
  <r>
    <x v="564"/>
    <x v="32"/>
    <n v="9.4499999999999993"/>
    <n v="4"/>
    <n v="0.1"/>
    <n v="34.019999999999996"/>
    <x v="30"/>
  </r>
  <r>
    <x v="564"/>
    <x v="2"/>
    <n v="26.53"/>
    <n v="3"/>
    <n v="0.1"/>
    <n v="71.631"/>
    <x v="30"/>
  </r>
  <r>
    <x v="564"/>
    <x v="43"/>
    <n v="9.91"/>
    <n v="3"/>
    <n v="0"/>
    <n v="29.73"/>
    <x v="30"/>
  </r>
  <r>
    <x v="565"/>
    <x v="38"/>
    <n v="14.48"/>
    <n v="4"/>
    <n v="0.2"/>
    <n v="46.336000000000006"/>
    <x v="29"/>
  </r>
  <r>
    <x v="565"/>
    <x v="77"/>
    <n v="9.15"/>
    <n v="3"/>
    <n v="0"/>
    <n v="27.450000000000003"/>
    <x v="29"/>
  </r>
  <r>
    <x v="566"/>
    <x v="70"/>
    <n v="0"/>
    <n v="1"/>
    <n v="0"/>
    <n v="0"/>
    <x v="3"/>
  </r>
  <r>
    <x v="566"/>
    <x v="44"/>
    <n v="0"/>
    <n v="1"/>
    <n v="0"/>
    <n v="0"/>
    <x v="3"/>
  </r>
  <r>
    <x v="566"/>
    <x v="25"/>
    <n v="7.32"/>
    <n v="3"/>
    <n v="0"/>
    <n v="21.96"/>
    <x v="3"/>
  </r>
  <r>
    <x v="566"/>
    <x v="60"/>
    <n v="35.06"/>
    <n v="3"/>
    <n v="0.15"/>
    <n v="89.403000000000006"/>
    <x v="3"/>
  </r>
  <r>
    <x v="566"/>
    <x v="65"/>
    <n v="0"/>
    <n v="1"/>
    <n v="0"/>
    <n v="0"/>
    <x v="3"/>
  </r>
  <r>
    <x v="566"/>
    <x v="72"/>
    <n v="9.76"/>
    <n v="4"/>
    <n v="0.15"/>
    <n v="33.183999999999997"/>
    <x v="3"/>
  </r>
  <r>
    <x v="566"/>
    <x v="78"/>
    <n v="0"/>
    <n v="1"/>
    <n v="0"/>
    <n v="0"/>
    <x v="3"/>
  </r>
  <r>
    <x v="566"/>
    <x v="99"/>
    <n v="21.65"/>
    <n v="3"/>
    <n v="0.15"/>
    <n v="55.207499999999996"/>
    <x v="3"/>
  </r>
  <r>
    <x v="567"/>
    <x v="30"/>
    <n v="1.83"/>
    <n v="4"/>
    <n v="0"/>
    <n v="7.32"/>
    <x v="45"/>
  </r>
  <r>
    <x v="568"/>
    <x v="92"/>
    <n v="200.93"/>
    <n v="3"/>
    <n v="0.05"/>
    <n v="572.65049999999997"/>
    <x v="79"/>
  </r>
  <r>
    <x v="568"/>
    <x v="49"/>
    <n v="37.5"/>
    <n v="3"/>
    <n v="0.05"/>
    <n v="106.875"/>
    <x v="79"/>
  </r>
  <r>
    <x v="569"/>
    <x v="93"/>
    <n v="23.78"/>
    <n v="3"/>
    <n v="0.15"/>
    <n v="60.639000000000003"/>
    <x v="44"/>
  </r>
  <r>
    <x v="569"/>
    <x v="92"/>
    <n v="200.93"/>
    <n v="3"/>
    <n v="0"/>
    <n v="602.79"/>
    <x v="44"/>
  </r>
  <r>
    <x v="569"/>
    <x v="57"/>
    <n v="14.03"/>
    <n v="4"/>
    <n v="0.15"/>
    <n v="47.701999999999998"/>
    <x v="44"/>
  </r>
  <r>
    <x v="569"/>
    <x v="49"/>
    <n v="37.5"/>
    <n v="3"/>
    <n v="0.15"/>
    <n v="95.625"/>
    <x v="44"/>
  </r>
  <r>
    <x v="570"/>
    <x v="46"/>
    <n v="24.39"/>
    <n v="3"/>
    <n v="0"/>
    <n v="73.17"/>
    <x v="22"/>
  </r>
  <r>
    <x v="570"/>
    <x v="25"/>
    <n v="7.32"/>
    <n v="3"/>
    <n v="0"/>
    <n v="21.96"/>
    <x v="22"/>
  </r>
  <r>
    <x v="571"/>
    <x v="70"/>
    <n v="7.01"/>
    <n v="4"/>
    <n v="0"/>
    <n v="28.04"/>
    <x v="78"/>
  </r>
  <r>
    <x v="571"/>
    <x v="44"/>
    <n v="26.83"/>
    <n v="4"/>
    <n v="0.25"/>
    <n v="80.489999999999995"/>
    <x v="78"/>
  </r>
  <r>
    <x v="571"/>
    <x v="60"/>
    <n v="35.06"/>
    <n v="4"/>
    <n v="0"/>
    <n v="140.24"/>
    <x v="78"/>
  </r>
  <r>
    <x v="571"/>
    <x v="65"/>
    <n v="11.89"/>
    <n v="3"/>
    <n v="0"/>
    <n v="35.67"/>
    <x v="78"/>
  </r>
  <r>
    <x v="571"/>
    <x v="78"/>
    <n v="4.57"/>
    <n v="4"/>
    <n v="0.1"/>
    <n v="16.452000000000002"/>
    <x v="78"/>
  </r>
  <r>
    <x v="571"/>
    <x v="68"/>
    <n v="5.95"/>
    <n v="3"/>
    <n v="0"/>
    <n v="17.850000000000001"/>
    <x v="78"/>
  </r>
  <r>
    <x v="572"/>
    <x v="53"/>
    <n v="28.97"/>
    <n v="3"/>
    <n v="0"/>
    <n v="86.91"/>
    <x v="13"/>
  </r>
  <r>
    <x v="573"/>
    <x v="51"/>
    <n v="13.72"/>
    <n v="3"/>
    <n v="0"/>
    <n v="41.160000000000004"/>
    <x v="20"/>
  </r>
  <r>
    <x v="573"/>
    <x v="24"/>
    <n v="40.4"/>
    <n v="4"/>
    <n v="0"/>
    <n v="161.6"/>
    <x v="20"/>
  </r>
  <r>
    <x v="574"/>
    <x v="49"/>
    <n v="37.5"/>
    <n v="4"/>
    <n v="0"/>
    <n v="150"/>
    <x v="81"/>
  </r>
  <r>
    <x v="574"/>
    <x v="50"/>
    <n v="11.43"/>
    <n v="4"/>
    <n v="0"/>
    <n v="45.72"/>
    <x v="81"/>
  </r>
  <r>
    <x v="575"/>
    <x v="0"/>
    <n v="16.010000000000002"/>
    <n v="3"/>
    <n v="0.1"/>
    <n v="43.227000000000004"/>
    <x v="28"/>
  </r>
  <r>
    <x v="575"/>
    <x v="28"/>
    <n v="14.94"/>
    <n v="4"/>
    <n v="0"/>
    <n v="59.76"/>
    <x v="28"/>
  </r>
  <r>
    <x v="575"/>
    <x v="41"/>
    <n v="41.92"/>
    <n v="3"/>
    <n v="0.1"/>
    <n v="113.184"/>
    <x v="28"/>
  </r>
  <r>
    <x v="575"/>
    <x v="43"/>
    <n v="9.91"/>
    <n v="4"/>
    <n v="0.1"/>
    <n v="35.676000000000002"/>
    <x v="28"/>
  </r>
  <r>
    <x v="576"/>
    <x v="25"/>
    <n v="7.32"/>
    <n v="4"/>
    <n v="0"/>
    <n v="29.28"/>
    <x v="14"/>
  </r>
  <r>
    <x v="576"/>
    <x v="50"/>
    <n v="11.43"/>
    <n v="4"/>
    <n v="0"/>
    <n v="45.72"/>
    <x v="14"/>
  </r>
  <r>
    <x v="577"/>
    <x v="93"/>
    <n v="23.78"/>
    <n v="4"/>
    <n v="0"/>
    <n v="95.12"/>
    <x v="57"/>
  </r>
  <r>
    <x v="577"/>
    <x v="42"/>
    <n v="25"/>
    <n v="3"/>
    <n v="0"/>
    <n v="75"/>
    <x v="57"/>
  </r>
  <r>
    <x v="578"/>
    <x v="32"/>
    <n v="9.4499999999999993"/>
    <n v="3"/>
    <n v="0"/>
    <n v="28.349999999999998"/>
    <x v="15"/>
  </r>
  <r>
    <x v="578"/>
    <x v="28"/>
    <n v="14.94"/>
    <n v="4"/>
    <n v="0"/>
    <n v="59.76"/>
    <x v="15"/>
  </r>
  <r>
    <x v="579"/>
    <x v="61"/>
    <n v="23.63"/>
    <n v="4"/>
    <n v="0"/>
    <n v="94.52"/>
    <x v="48"/>
  </r>
  <r>
    <x v="579"/>
    <x v="33"/>
    <n v="13.72"/>
    <n v="3"/>
    <n v="0"/>
    <n v="41.160000000000004"/>
    <x v="48"/>
  </r>
  <r>
    <x v="580"/>
    <x v="29"/>
    <n v="61.74"/>
    <n v="4"/>
    <n v="0"/>
    <n v="246.96"/>
    <x v="73"/>
  </r>
  <r>
    <x v="580"/>
    <x v="92"/>
    <n v="200.93"/>
    <n v="4"/>
    <n v="0"/>
    <n v="803.72"/>
    <x v="73"/>
  </r>
  <r>
    <x v="581"/>
    <x v="38"/>
    <n v="14.48"/>
    <n v="4"/>
    <n v="0"/>
    <n v="57.92"/>
    <x v="42"/>
  </r>
  <r>
    <x v="581"/>
    <x v="96"/>
    <n v="30.49"/>
    <n v="3"/>
    <n v="0"/>
    <n v="91.47"/>
    <x v="42"/>
  </r>
  <r>
    <x v="581"/>
    <x v="63"/>
    <n v="4.57"/>
    <n v="4"/>
    <n v="0"/>
    <n v="18.28"/>
    <x v="42"/>
  </r>
  <r>
    <x v="581"/>
    <x v="31"/>
    <n v="25.92"/>
    <n v="3"/>
    <n v="0"/>
    <n v="77.760000000000005"/>
    <x v="42"/>
  </r>
  <r>
    <x v="582"/>
    <x v="88"/>
    <n v="19.059999999999999"/>
    <n v="4"/>
    <n v="0"/>
    <n v="76.239999999999995"/>
    <x v="33"/>
  </r>
  <r>
    <x v="582"/>
    <x v="33"/>
    <n v="13.72"/>
    <n v="3"/>
    <n v="0"/>
    <n v="41.160000000000004"/>
    <x v="33"/>
  </r>
  <r>
    <x v="582"/>
    <x v="31"/>
    <n v="25.92"/>
    <n v="3"/>
    <n v="0"/>
    <n v="77.760000000000005"/>
    <x v="33"/>
  </r>
  <r>
    <x v="582"/>
    <x v="86"/>
    <n v="9.4499999999999993"/>
    <n v="3"/>
    <n v="0"/>
    <n v="28.349999999999998"/>
    <x v="33"/>
  </r>
  <r>
    <x v="583"/>
    <x v="70"/>
    <n v="7.01"/>
    <n v="4"/>
    <n v="0"/>
    <n v="28.04"/>
    <x v="65"/>
  </r>
  <r>
    <x v="583"/>
    <x v="51"/>
    <n v="13.72"/>
    <n v="4"/>
    <n v="0"/>
    <n v="54.88"/>
    <x v="65"/>
  </r>
  <r>
    <x v="583"/>
    <x v="92"/>
    <n v="200.93"/>
    <n v="4"/>
    <n v="0"/>
    <n v="803.72"/>
    <x v="65"/>
  </r>
  <r>
    <x v="583"/>
    <x v="60"/>
    <n v="35.06"/>
    <n v="4"/>
    <n v="0"/>
    <n v="140.24"/>
    <x v="65"/>
  </r>
  <r>
    <x v="584"/>
    <x v="63"/>
    <n v="4.57"/>
    <n v="4"/>
    <n v="0.2"/>
    <n v="14.624000000000002"/>
    <x v="53"/>
  </r>
  <r>
    <x v="584"/>
    <x v="91"/>
    <n v="10.67"/>
    <n v="4"/>
    <n v="0.2"/>
    <n v="34.143999999999998"/>
    <x v="53"/>
  </r>
  <r>
    <x v="584"/>
    <x v="65"/>
    <n v="14.79"/>
    <n v="4"/>
    <n v="0.2"/>
    <n v="47.328000000000003"/>
    <x v="53"/>
  </r>
  <r>
    <x v="584"/>
    <x v="82"/>
    <n v="25.31"/>
    <n v="4"/>
    <n v="0"/>
    <n v="101.24"/>
    <x v="53"/>
  </r>
  <r>
    <x v="585"/>
    <x v="52"/>
    <n v="22.87"/>
    <n v="3"/>
    <n v="0.1"/>
    <n v="61.749000000000009"/>
    <x v="11"/>
  </r>
  <r>
    <x v="585"/>
    <x v="32"/>
    <n v="9.4499999999999993"/>
    <n v="4"/>
    <n v="0.1"/>
    <n v="34.019999999999996"/>
    <x v="11"/>
  </r>
  <r>
    <x v="585"/>
    <x v="42"/>
    <n v="25"/>
    <n v="4"/>
    <n v="0.1"/>
    <n v="90"/>
    <x v="11"/>
  </r>
  <r>
    <x v="586"/>
    <x v="59"/>
    <n v="94.37"/>
    <n v="4"/>
    <n v="0.05"/>
    <n v="358.60599999999999"/>
    <x v="33"/>
  </r>
  <r>
    <x v="586"/>
    <x v="54"/>
    <n v="19.670000000000002"/>
    <n v="3"/>
    <n v="0.05"/>
    <n v="56.059500000000007"/>
    <x v="33"/>
  </r>
  <r>
    <x v="587"/>
    <x v="41"/>
    <n v="41.92"/>
    <n v="4"/>
    <n v="0"/>
    <n v="167.68"/>
    <x v="87"/>
  </r>
  <r>
    <x v="587"/>
    <x v="43"/>
    <n v="9.91"/>
    <n v="4"/>
    <n v="0.2"/>
    <n v="31.712000000000003"/>
    <x v="87"/>
  </r>
  <r>
    <x v="588"/>
    <x v="27"/>
    <n v="16.010000000000002"/>
    <n v="4"/>
    <n v="0"/>
    <n v="64.040000000000006"/>
    <x v="9"/>
  </r>
  <r>
    <x v="588"/>
    <x v="51"/>
    <n v="13.72"/>
    <n v="4"/>
    <n v="0"/>
    <n v="54.88"/>
    <x v="9"/>
  </r>
  <r>
    <x v="588"/>
    <x v="28"/>
    <n v="14.94"/>
    <n v="3"/>
    <n v="0"/>
    <n v="44.82"/>
    <x v="9"/>
  </r>
  <r>
    <x v="588"/>
    <x v="31"/>
    <n v="25.92"/>
    <n v="4"/>
    <n v="0"/>
    <n v="103.68"/>
    <x v="9"/>
  </r>
  <r>
    <x v="588"/>
    <x v="82"/>
    <n v="25.31"/>
    <n v="3"/>
    <n v="0"/>
    <n v="75.929999999999993"/>
    <x v="9"/>
  </r>
  <r>
    <x v="589"/>
    <x v="63"/>
    <n v="4.57"/>
    <n v="4"/>
    <n v="0"/>
    <n v="18.28"/>
    <x v="25"/>
  </r>
  <r>
    <x v="589"/>
    <x v="57"/>
    <n v="14.03"/>
    <n v="3"/>
    <n v="0"/>
    <n v="42.089999999999996"/>
    <x v="25"/>
  </r>
  <r>
    <x v="589"/>
    <x v="94"/>
    <n v="7.32"/>
    <n v="3"/>
    <n v="0.25"/>
    <n v="16.47"/>
    <x v="25"/>
  </r>
  <r>
    <x v="589"/>
    <x v="58"/>
    <n v="13.72"/>
    <n v="3"/>
    <n v="0.25"/>
    <n v="30.870000000000005"/>
    <x v="25"/>
  </r>
  <r>
    <x v="590"/>
    <x v="75"/>
    <n v="13.72"/>
    <n v="4"/>
    <n v="0.25"/>
    <n v="41.160000000000004"/>
    <x v="67"/>
  </r>
  <r>
    <x v="590"/>
    <x v="83"/>
    <n v="47.56"/>
    <n v="3"/>
    <n v="0.25"/>
    <n v="107.01"/>
    <x v="67"/>
  </r>
  <r>
    <x v="590"/>
    <x v="40"/>
    <n v="14.48"/>
    <n v="4"/>
    <n v="0.25"/>
    <n v="43.44"/>
    <x v="67"/>
  </r>
  <r>
    <x v="591"/>
    <x v="89"/>
    <n v="10.06"/>
    <n v="3"/>
    <n v="0.1"/>
    <n v="27.161999999999999"/>
    <x v="33"/>
  </r>
  <r>
    <x v="591"/>
    <x v="2"/>
    <n v="26.53"/>
    <n v="4"/>
    <n v="0.1"/>
    <n v="95.50800000000001"/>
    <x v="33"/>
  </r>
  <r>
    <x v="592"/>
    <x v="91"/>
    <n v="10.67"/>
    <n v="4"/>
    <n v="0.2"/>
    <n v="34.143999999999998"/>
    <x v="67"/>
  </r>
  <r>
    <x v="592"/>
    <x v="33"/>
    <n v="13.72"/>
    <n v="4"/>
    <n v="0.2"/>
    <n v="43.904000000000003"/>
    <x v="67"/>
  </r>
  <r>
    <x v="593"/>
    <x v="61"/>
    <n v="23.63"/>
    <n v="4"/>
    <n v="0"/>
    <n v="94.52"/>
    <x v="4"/>
  </r>
  <r>
    <x v="593"/>
    <x v="53"/>
    <n v="28.97"/>
    <n v="3"/>
    <n v="0"/>
    <n v="86.91"/>
    <x v="4"/>
  </r>
  <r>
    <x v="593"/>
    <x v="41"/>
    <n v="41.92"/>
    <n v="4"/>
    <n v="0"/>
    <n v="167.68"/>
    <x v="4"/>
  </r>
  <r>
    <x v="593"/>
    <x v="43"/>
    <n v="9.91"/>
    <n v="4"/>
    <n v="0"/>
    <n v="39.64"/>
    <x v="4"/>
  </r>
  <r>
    <x v="594"/>
    <x v="0"/>
    <n v="16.010000000000002"/>
    <n v="4"/>
    <n v="0"/>
    <n v="64.040000000000006"/>
    <x v="23"/>
  </r>
  <r>
    <x v="594"/>
    <x v="60"/>
    <n v="35.06"/>
    <n v="4"/>
    <n v="0"/>
    <n v="140.24"/>
    <x v="23"/>
  </r>
  <r>
    <x v="594"/>
    <x v="86"/>
    <n v="9.4499999999999993"/>
    <n v="3"/>
    <n v="0"/>
    <n v="28.349999999999998"/>
    <x v="23"/>
  </r>
  <r>
    <x v="594"/>
    <x v="50"/>
    <n v="11.43"/>
    <n v="4"/>
    <n v="0"/>
    <n v="45.72"/>
    <x v="23"/>
  </r>
  <r>
    <x v="595"/>
    <x v="24"/>
    <n v="40.4"/>
    <n v="4"/>
    <n v="0.25"/>
    <n v="121.19999999999999"/>
    <x v="3"/>
  </r>
  <r>
    <x v="596"/>
    <x v="27"/>
    <n v="16.010000000000002"/>
    <n v="3"/>
    <n v="0"/>
    <n v="48.03"/>
    <x v="54"/>
  </r>
  <r>
    <x v="597"/>
    <x v="95"/>
    <n v="6.86"/>
    <n v="4"/>
    <n v="0.1"/>
    <n v="24.696000000000002"/>
    <x v="21"/>
  </r>
  <r>
    <x v="597"/>
    <x v="51"/>
    <n v="13.72"/>
    <n v="3"/>
    <n v="0.1"/>
    <n v="37.044000000000004"/>
    <x v="21"/>
  </r>
  <r>
    <x v="597"/>
    <x v="1"/>
    <n v="10.67"/>
    <n v="3"/>
    <n v="0.1"/>
    <n v="28.808999999999997"/>
    <x v="21"/>
  </r>
  <r>
    <x v="597"/>
    <x v="89"/>
    <n v="10.06"/>
    <n v="4"/>
    <n v="0.1"/>
    <n v="36.216000000000001"/>
    <x v="21"/>
  </r>
  <r>
    <x v="597"/>
    <x v="82"/>
    <n v="25.31"/>
    <n v="3"/>
    <n v="0"/>
    <n v="75.929999999999993"/>
    <x v="21"/>
  </r>
  <r>
    <x v="598"/>
    <x v="87"/>
    <n v="16.77"/>
    <n v="3"/>
    <n v="0"/>
    <n v="50.31"/>
    <x v="4"/>
  </r>
  <r>
    <x v="598"/>
    <x v="50"/>
    <n v="11.43"/>
    <n v="3"/>
    <n v="0"/>
    <n v="34.29"/>
    <x v="4"/>
  </r>
  <r>
    <x v="598"/>
    <x v="37"/>
    <n v="7.62"/>
    <n v="3"/>
    <n v="0"/>
    <n v="22.86"/>
    <x v="4"/>
  </r>
  <r>
    <x v="599"/>
    <x v="75"/>
    <n v="13.72"/>
    <n v="4"/>
    <n v="0.2"/>
    <n v="43.904000000000003"/>
    <x v="45"/>
  </r>
  <r>
    <x v="599"/>
    <x v="70"/>
    <n v="7.01"/>
    <n v="4"/>
    <n v="0.2"/>
    <n v="22.432000000000002"/>
    <x v="45"/>
  </r>
  <r>
    <x v="599"/>
    <x v="48"/>
    <n v="19.82"/>
    <n v="4"/>
    <n v="0.2"/>
    <n v="63.424000000000007"/>
    <x v="45"/>
  </r>
  <r>
    <x v="599"/>
    <x v="98"/>
    <n v="7.32"/>
    <n v="3"/>
    <n v="0.2"/>
    <n v="17.568000000000001"/>
    <x v="45"/>
  </r>
  <r>
    <x v="599"/>
    <x v="31"/>
    <n v="25.92"/>
    <n v="3"/>
    <n v="0.2"/>
    <n v="62.208000000000013"/>
    <x v="45"/>
  </r>
  <r>
    <x v="599"/>
    <x v="62"/>
    <n v="16.46"/>
    <n v="4"/>
    <n v="0.2"/>
    <n v="52.672000000000004"/>
    <x v="45"/>
  </r>
  <r>
    <x v="600"/>
    <x v="45"/>
    <n v="16.309999999999999"/>
    <n v="3"/>
    <n v="0"/>
    <n v="48.929999999999993"/>
    <x v="72"/>
  </r>
  <r>
    <x v="600"/>
    <x v="100"/>
    <n v="73.94"/>
    <n v="4"/>
    <n v="0"/>
    <n v="295.76"/>
    <x v="72"/>
  </r>
  <r>
    <x v="601"/>
    <x v="81"/>
    <n v="7.62"/>
    <n v="3"/>
    <n v="0"/>
    <n v="22.86"/>
    <x v="44"/>
  </r>
  <r>
    <x v="601"/>
    <x v="93"/>
    <n v="23.78"/>
    <n v="4"/>
    <n v="0.15"/>
    <n v="80.852000000000004"/>
    <x v="44"/>
  </r>
  <r>
    <x v="602"/>
    <x v="91"/>
    <n v="10.67"/>
    <n v="3"/>
    <n v="0.15"/>
    <n v="27.208500000000001"/>
    <x v="3"/>
  </r>
  <r>
    <x v="602"/>
    <x v="30"/>
    <n v="1.83"/>
    <n v="4"/>
    <n v="0.15"/>
    <n v="6.2220000000000004"/>
    <x v="3"/>
  </r>
  <r>
    <x v="602"/>
    <x v="50"/>
    <n v="11.43"/>
    <n v="3"/>
    <n v="0.15"/>
    <n v="29.146499999999996"/>
    <x v="3"/>
  </r>
  <r>
    <x v="603"/>
    <x v="38"/>
    <n v="14.48"/>
    <n v="4"/>
    <n v="0.05"/>
    <n v="55.024000000000001"/>
    <x v="29"/>
  </r>
  <r>
    <x v="603"/>
    <x v="91"/>
    <n v="10.67"/>
    <n v="4"/>
    <n v="0.05"/>
    <n v="40.545999999999999"/>
    <x v="29"/>
  </r>
  <r>
    <x v="603"/>
    <x v="28"/>
    <n v="14.94"/>
    <n v="4"/>
    <n v="0.05"/>
    <n v="56.771999999999998"/>
    <x v="29"/>
  </r>
  <r>
    <x v="603"/>
    <x v="41"/>
    <n v="41.92"/>
    <n v="3"/>
    <n v="0.05"/>
    <n v="119.47199999999999"/>
    <x v="29"/>
  </r>
  <r>
    <x v="604"/>
    <x v="38"/>
    <n v="14.48"/>
    <n v="4"/>
    <n v="0"/>
    <n v="57.92"/>
    <x v="13"/>
  </r>
  <r>
    <x v="604"/>
    <x v="55"/>
    <n v="29.73"/>
    <n v="4"/>
    <n v="0"/>
    <n v="118.92"/>
    <x v="13"/>
  </r>
  <r>
    <x v="604"/>
    <x v="49"/>
    <n v="37.5"/>
    <n v="4"/>
    <n v="0"/>
    <n v="150"/>
    <x v="13"/>
  </r>
  <r>
    <x v="605"/>
    <x v="83"/>
    <n v="47.56"/>
    <n v="4"/>
    <n v="0"/>
    <n v="190.24"/>
    <x v="76"/>
  </r>
  <r>
    <x v="606"/>
    <x v="61"/>
    <n v="23.63"/>
    <n v="4"/>
    <n v="0.15"/>
    <n v="80.341999999999999"/>
    <x v="9"/>
  </r>
  <r>
    <x v="606"/>
    <x v="63"/>
    <n v="4.57"/>
    <n v="4"/>
    <n v="0.15"/>
    <n v="15.538"/>
    <x v="9"/>
  </r>
  <r>
    <x v="607"/>
    <x v="39"/>
    <n v="13.26"/>
    <n v="4"/>
    <n v="0"/>
    <n v="53.04"/>
    <x v="37"/>
  </r>
  <r>
    <x v="607"/>
    <x v="32"/>
    <n v="9.4499999999999993"/>
    <n v="4"/>
    <n v="0"/>
    <n v="37.799999999999997"/>
    <x v="37"/>
  </r>
  <r>
    <x v="607"/>
    <x v="53"/>
    <n v="28.97"/>
    <n v="3"/>
    <n v="0"/>
    <n v="86.91"/>
    <x v="37"/>
  </r>
  <r>
    <x v="607"/>
    <x v="26"/>
    <n v="16.010000000000002"/>
    <n v="4"/>
    <n v="0.15"/>
    <n v="54.434000000000005"/>
    <x v="37"/>
  </r>
  <r>
    <x v="608"/>
    <x v="38"/>
    <n v="14.48"/>
    <n v="3"/>
    <n v="0"/>
    <n v="43.44"/>
    <x v="59"/>
  </r>
  <r>
    <x v="608"/>
    <x v="1"/>
    <n v="10.67"/>
    <n v="3"/>
    <n v="0"/>
    <n v="32.01"/>
    <x v="59"/>
  </r>
  <r>
    <x v="609"/>
    <x v="81"/>
    <n v="7.62"/>
    <n v="3"/>
    <n v="0"/>
    <n v="22.86"/>
    <x v="25"/>
  </r>
  <r>
    <x v="609"/>
    <x v="93"/>
    <n v="23.78"/>
    <n v="3"/>
    <n v="0.25"/>
    <n v="53.505000000000003"/>
    <x v="25"/>
  </r>
  <r>
    <x v="609"/>
    <x v="59"/>
    <n v="94.37"/>
    <n v="4"/>
    <n v="0.25"/>
    <n v="283.11"/>
    <x v="25"/>
  </r>
  <r>
    <x v="610"/>
    <x v="52"/>
    <n v="22.87"/>
    <n v="4"/>
    <n v="0"/>
    <n v="91.48"/>
    <x v="88"/>
  </r>
  <r>
    <x v="610"/>
    <x v="44"/>
    <n v="33.54"/>
    <n v="4"/>
    <n v="0"/>
    <n v="134.16"/>
    <x v="88"/>
  </r>
  <r>
    <x v="610"/>
    <x v="50"/>
    <n v="11.43"/>
    <n v="4"/>
    <n v="0"/>
    <n v="45.72"/>
    <x v="88"/>
  </r>
  <r>
    <x v="611"/>
    <x v="35"/>
    <n v="3.35"/>
    <n v="3"/>
    <n v="0.25"/>
    <n v="7.5375000000000005"/>
    <x v="17"/>
  </r>
  <r>
    <x v="611"/>
    <x v="78"/>
    <n v="5.64"/>
    <n v="3"/>
    <n v="0.25"/>
    <n v="12.689999999999998"/>
    <x v="17"/>
  </r>
  <r>
    <x v="611"/>
    <x v="82"/>
    <n v="25.31"/>
    <n v="3"/>
    <n v="0.25"/>
    <n v="56.947499999999991"/>
    <x v="17"/>
  </r>
  <r>
    <x v="612"/>
    <x v="24"/>
    <n v="40.4"/>
    <n v="4"/>
    <n v="0"/>
    <n v="161.6"/>
    <x v="85"/>
  </r>
  <r>
    <x v="612"/>
    <x v="58"/>
    <n v="13.72"/>
    <n v="3"/>
    <n v="0"/>
    <n v="41.160000000000004"/>
    <x v="85"/>
  </r>
  <r>
    <x v="613"/>
    <x v="55"/>
    <n v="29.73"/>
    <n v="3"/>
    <n v="0"/>
    <n v="89.19"/>
    <x v="19"/>
  </r>
  <r>
    <x v="613"/>
    <x v="83"/>
    <n v="47.56"/>
    <n v="3"/>
    <n v="0"/>
    <n v="142.68"/>
    <x v="19"/>
  </r>
  <r>
    <x v="613"/>
    <x v="47"/>
    <n v="7.62"/>
    <n v="3"/>
    <n v="0"/>
    <n v="22.86"/>
    <x v="19"/>
  </r>
  <r>
    <x v="613"/>
    <x v="30"/>
    <n v="1.83"/>
    <n v="3"/>
    <n v="0"/>
    <n v="5.49"/>
    <x v="19"/>
  </r>
  <r>
    <x v="613"/>
    <x v="49"/>
    <n v="37.5"/>
    <n v="4"/>
    <n v="0"/>
    <n v="150"/>
    <x v="19"/>
  </r>
  <r>
    <x v="614"/>
    <x v="0"/>
    <n v="16.010000000000002"/>
    <n v="3"/>
    <n v="0"/>
    <n v="48.03"/>
    <x v="26"/>
  </r>
  <r>
    <x v="614"/>
    <x v="90"/>
    <n v="5.34"/>
    <n v="4"/>
    <n v="0"/>
    <n v="21.36"/>
    <x v="26"/>
  </r>
  <r>
    <x v="615"/>
    <x v="75"/>
    <n v="13.72"/>
    <n v="3"/>
    <n v="0.15"/>
    <n v="34.986000000000004"/>
    <x v="8"/>
  </r>
  <r>
    <x v="615"/>
    <x v="89"/>
    <n v="10.06"/>
    <n v="4"/>
    <n v="0.15"/>
    <n v="34.204000000000001"/>
    <x v="8"/>
  </r>
  <r>
    <x v="616"/>
    <x v="51"/>
    <n v="13.72"/>
    <n v="4"/>
    <n v="0"/>
    <n v="54.88"/>
    <x v="55"/>
  </r>
  <r>
    <x v="616"/>
    <x v="101"/>
    <n v="10.67"/>
    <n v="4"/>
    <n v="0"/>
    <n v="42.68"/>
    <x v="55"/>
  </r>
  <r>
    <x v="617"/>
    <x v="92"/>
    <n v="200.93"/>
    <n v="4"/>
    <n v="0.05"/>
    <n v="763.53399999999999"/>
    <x v="21"/>
  </r>
  <r>
    <x v="617"/>
    <x v="33"/>
    <n v="13.72"/>
    <n v="4"/>
    <n v="0.05"/>
    <n v="52.136000000000003"/>
    <x v="21"/>
  </r>
  <r>
    <x v="618"/>
    <x v="38"/>
    <n v="14.48"/>
    <n v="3"/>
    <n v="0.25"/>
    <n v="32.58"/>
    <x v="25"/>
  </r>
  <r>
    <x v="618"/>
    <x v="35"/>
    <n v="3.35"/>
    <n v="4"/>
    <n v="0.25"/>
    <n v="10.050000000000001"/>
    <x v="25"/>
  </r>
  <r>
    <x v="618"/>
    <x v="54"/>
    <n v="19.670000000000002"/>
    <n v="3"/>
    <n v="0.25"/>
    <n v="44.257500000000007"/>
    <x v="25"/>
  </r>
  <r>
    <x v="619"/>
    <x v="42"/>
    <n v="25"/>
    <n v="4"/>
    <n v="0"/>
    <n v="100"/>
    <x v="38"/>
  </r>
  <r>
    <x v="620"/>
    <x v="93"/>
    <n v="23.78"/>
    <n v="3"/>
    <n v="0"/>
    <n v="71.34"/>
    <x v="62"/>
  </r>
  <r>
    <x v="620"/>
    <x v="51"/>
    <n v="13.72"/>
    <n v="3"/>
    <n v="0"/>
    <n v="41.160000000000004"/>
    <x v="62"/>
  </r>
  <r>
    <x v="620"/>
    <x v="34"/>
    <n v="15.24"/>
    <n v="3"/>
    <n v="0.1"/>
    <n v="41.148000000000003"/>
    <x v="62"/>
  </r>
  <r>
    <x v="621"/>
    <x v="75"/>
    <n v="13.72"/>
    <n v="3"/>
    <n v="0"/>
    <n v="41.160000000000004"/>
    <x v="56"/>
  </r>
  <r>
    <x v="621"/>
    <x v="0"/>
    <n v="16.010000000000002"/>
    <n v="4"/>
    <n v="0"/>
    <n v="64.040000000000006"/>
    <x v="56"/>
  </r>
  <r>
    <x v="621"/>
    <x v="95"/>
    <n v="6.86"/>
    <n v="4"/>
    <n v="0"/>
    <n v="27.44"/>
    <x v="56"/>
  </r>
  <r>
    <x v="621"/>
    <x v="86"/>
    <n v="9.4499999999999993"/>
    <n v="3"/>
    <n v="0"/>
    <n v="28.349999999999998"/>
    <x v="56"/>
  </r>
  <r>
    <x v="622"/>
    <x v="51"/>
    <n v="13.72"/>
    <n v="4"/>
    <n v="0"/>
    <n v="54.88"/>
    <x v="63"/>
  </r>
  <r>
    <x v="622"/>
    <x v="24"/>
    <n v="40.4"/>
    <n v="4"/>
    <n v="0"/>
    <n v="161.6"/>
    <x v="63"/>
  </r>
  <r>
    <x v="623"/>
    <x v="88"/>
    <n v="19.059999999999999"/>
    <n v="4"/>
    <n v="0.05"/>
    <n v="72.427999999999997"/>
    <x v="48"/>
  </r>
  <r>
    <x v="623"/>
    <x v="39"/>
    <n v="13.26"/>
    <n v="4"/>
    <n v="0.05"/>
    <n v="50.387999999999998"/>
    <x v="48"/>
  </r>
  <r>
    <x v="623"/>
    <x v="55"/>
    <n v="29.73"/>
    <n v="4"/>
    <n v="0.05"/>
    <n v="112.97399999999999"/>
    <x v="48"/>
  </r>
  <r>
    <x v="624"/>
    <x v="36"/>
    <n v="18.29"/>
    <n v="4"/>
    <n v="0.05"/>
    <n v="69.501999999999995"/>
    <x v="36"/>
  </r>
  <r>
    <x v="624"/>
    <x v="49"/>
    <n v="37.5"/>
    <n v="3"/>
    <n v="0.05"/>
    <n v="106.875"/>
    <x v="36"/>
  </r>
  <r>
    <x v="624"/>
    <x v="82"/>
    <n v="25.31"/>
    <n v="4"/>
    <n v="0.05"/>
    <n v="96.177999999999997"/>
    <x v="36"/>
  </r>
  <r>
    <x v="624"/>
    <x v="26"/>
    <n v="16.010000000000002"/>
    <n v="3"/>
    <n v="0.05"/>
    <n v="45.628500000000003"/>
    <x v="36"/>
  </r>
  <r>
    <x v="625"/>
    <x v="47"/>
    <n v="7.62"/>
    <n v="3"/>
    <n v="0"/>
    <n v="22.86"/>
    <x v="83"/>
  </r>
  <r>
    <x v="625"/>
    <x v="64"/>
    <n v="34.76"/>
    <n v="4"/>
    <n v="0"/>
    <n v="139.04"/>
    <x v="83"/>
  </r>
  <r>
    <x v="626"/>
    <x v="61"/>
    <n v="23.63"/>
    <n v="4"/>
    <n v="0"/>
    <n v="94.52"/>
    <x v="36"/>
  </r>
  <r>
    <x v="627"/>
    <x v="70"/>
    <n v="7.01"/>
    <n v="3"/>
    <n v="0"/>
    <n v="21.03"/>
    <x v="25"/>
  </r>
  <r>
    <x v="627"/>
    <x v="94"/>
    <n v="7.32"/>
    <n v="3"/>
    <n v="0.1"/>
    <n v="19.763999999999999"/>
    <x v="25"/>
  </r>
  <r>
    <x v="627"/>
    <x v="34"/>
    <n v="15.24"/>
    <n v="4"/>
    <n v="0"/>
    <n v="60.96"/>
    <x v="25"/>
  </r>
  <r>
    <x v="628"/>
    <x v="77"/>
    <n v="9.15"/>
    <n v="3"/>
    <n v="0"/>
    <n v="27.450000000000003"/>
    <x v="48"/>
  </r>
  <r>
    <x v="628"/>
    <x v="82"/>
    <n v="25.31"/>
    <n v="3"/>
    <n v="0"/>
    <n v="75.929999999999993"/>
    <x v="48"/>
  </r>
  <r>
    <x v="629"/>
    <x v="39"/>
    <n v="13.26"/>
    <n v="3"/>
    <n v="0.25"/>
    <n v="29.835000000000001"/>
    <x v="29"/>
  </r>
  <r>
    <x v="629"/>
    <x v="83"/>
    <n v="47.56"/>
    <n v="3"/>
    <n v="0"/>
    <n v="142.68"/>
    <x v="29"/>
  </r>
  <r>
    <x v="630"/>
    <x v="29"/>
    <n v="61.74"/>
    <n v="3"/>
    <n v="0.05"/>
    <n v="175.959"/>
    <x v="21"/>
  </r>
  <r>
    <x v="631"/>
    <x v="57"/>
    <n v="14.03"/>
    <n v="4"/>
    <n v="0"/>
    <n v="56.12"/>
    <x v="83"/>
  </r>
  <r>
    <x v="631"/>
    <x v="26"/>
    <n v="16.010000000000002"/>
    <n v="4"/>
    <n v="0"/>
    <n v="64.040000000000006"/>
    <x v="83"/>
  </r>
  <r>
    <x v="631"/>
    <x v="58"/>
    <n v="13.72"/>
    <n v="4"/>
    <n v="0"/>
    <n v="54.88"/>
    <x v="83"/>
  </r>
  <r>
    <x v="632"/>
    <x v="95"/>
    <n v="6.86"/>
    <n v="3"/>
    <n v="0.2"/>
    <n v="16.464000000000002"/>
    <x v="14"/>
  </r>
  <r>
    <x v="632"/>
    <x v="99"/>
    <n v="21.65"/>
    <n v="3"/>
    <n v="0.2"/>
    <n v="51.96"/>
    <x v="14"/>
  </r>
  <r>
    <x v="632"/>
    <x v="50"/>
    <n v="11.43"/>
    <n v="4"/>
    <n v="0.2"/>
    <n v="36.576000000000001"/>
    <x v="14"/>
  </r>
  <r>
    <x v="633"/>
    <x v="67"/>
    <n v="11.43"/>
    <n v="4"/>
    <n v="0"/>
    <n v="45.72"/>
    <x v="78"/>
  </r>
  <r>
    <x v="634"/>
    <x v="1"/>
    <n v="10.67"/>
    <n v="3"/>
    <n v="0"/>
    <n v="32.01"/>
    <x v="45"/>
  </r>
  <r>
    <x v="634"/>
    <x v="34"/>
    <n v="15.24"/>
    <n v="3"/>
    <n v="0.15"/>
    <n v="38.862000000000002"/>
    <x v="45"/>
  </r>
  <r>
    <x v="634"/>
    <x v="78"/>
    <n v="5.64"/>
    <n v="3"/>
    <n v="0.15"/>
    <n v="14.381999999999998"/>
    <x v="45"/>
  </r>
  <r>
    <x v="635"/>
    <x v="35"/>
    <n v="3.35"/>
    <n v="4"/>
    <n v="0"/>
    <n v="13.4"/>
    <x v="38"/>
  </r>
  <r>
    <x v="636"/>
    <x v="47"/>
    <n v="7.62"/>
    <n v="3"/>
    <n v="0.05"/>
    <n v="21.716999999999999"/>
    <x v="82"/>
  </r>
  <r>
    <x v="636"/>
    <x v="53"/>
    <n v="28.97"/>
    <n v="3"/>
    <n v="0.05"/>
    <n v="82.564499999999981"/>
    <x v="82"/>
  </r>
  <r>
    <x v="636"/>
    <x v="26"/>
    <n v="16.010000000000002"/>
    <n v="4"/>
    <n v="0.05"/>
    <n v="60.838000000000001"/>
    <x v="82"/>
  </r>
  <r>
    <x v="637"/>
    <x v="38"/>
    <n v="14.48"/>
    <n v="3"/>
    <n v="0"/>
    <n v="43.44"/>
    <x v="4"/>
  </r>
  <r>
    <x v="637"/>
    <x v="35"/>
    <n v="3.35"/>
    <n v="4"/>
    <n v="0"/>
    <n v="13.4"/>
    <x v="4"/>
  </r>
  <r>
    <x v="637"/>
    <x v="50"/>
    <n v="11.43"/>
    <n v="3"/>
    <n v="0"/>
    <n v="34.29"/>
    <x v="4"/>
  </r>
  <r>
    <x v="637"/>
    <x v="43"/>
    <n v="9.91"/>
    <n v="3"/>
    <n v="0"/>
    <n v="29.73"/>
    <x v="4"/>
  </r>
  <r>
    <x v="638"/>
    <x v="61"/>
    <n v="23.63"/>
    <n v="4"/>
    <n v="0"/>
    <n v="94.52"/>
    <x v="2"/>
  </r>
  <r>
    <x v="638"/>
    <x v="32"/>
    <n v="9.4499999999999993"/>
    <n v="3"/>
    <n v="0"/>
    <n v="28.349999999999998"/>
    <x v="2"/>
  </r>
  <r>
    <x v="638"/>
    <x v="43"/>
    <n v="9.91"/>
    <n v="3"/>
    <n v="0"/>
    <n v="29.73"/>
    <x v="2"/>
  </r>
  <r>
    <x v="639"/>
    <x v="91"/>
    <n v="10.67"/>
    <n v="4"/>
    <n v="0"/>
    <n v="42.68"/>
    <x v="60"/>
  </r>
  <r>
    <x v="640"/>
    <x v="38"/>
    <n v="14.48"/>
    <n v="3"/>
    <n v="0"/>
    <n v="43.44"/>
    <x v="36"/>
  </r>
  <r>
    <x v="640"/>
    <x v="86"/>
    <n v="9.4499999999999993"/>
    <n v="4"/>
    <n v="0"/>
    <n v="37.799999999999997"/>
    <x v="36"/>
  </r>
  <r>
    <x v="641"/>
    <x v="0"/>
    <n v="16.010000000000002"/>
    <n v="3"/>
    <n v="0"/>
    <n v="48.03"/>
    <x v="13"/>
  </r>
  <r>
    <x v="641"/>
    <x v="92"/>
    <n v="200.93"/>
    <n v="3"/>
    <n v="0"/>
    <n v="602.79"/>
    <x v="13"/>
  </r>
  <r>
    <x v="642"/>
    <x v="55"/>
    <n v="29.73"/>
    <n v="4"/>
    <n v="0"/>
    <n v="118.92"/>
    <x v="41"/>
  </r>
  <r>
    <x v="642"/>
    <x v="76"/>
    <n v="10.67"/>
    <n v="4"/>
    <n v="0"/>
    <n v="42.68"/>
    <x v="41"/>
  </r>
  <r>
    <x v="642"/>
    <x v="25"/>
    <n v="7.32"/>
    <n v="4"/>
    <n v="0"/>
    <n v="29.28"/>
    <x v="41"/>
  </r>
  <r>
    <x v="643"/>
    <x v="54"/>
    <n v="19.670000000000002"/>
    <n v="4"/>
    <n v="0.05"/>
    <n v="74.746000000000009"/>
    <x v="26"/>
  </r>
  <r>
    <x v="644"/>
    <x v="41"/>
    <n v="41.92"/>
    <n v="3"/>
    <n v="0.05"/>
    <n v="119.47199999999999"/>
    <x v="80"/>
  </r>
  <r>
    <x v="645"/>
    <x v="96"/>
    <n v="30.49"/>
    <n v="3"/>
    <n v="0"/>
    <n v="91.47"/>
    <x v="44"/>
  </r>
  <r>
    <x v="645"/>
    <x v="35"/>
    <n v="3.35"/>
    <n v="4"/>
    <n v="0"/>
    <n v="13.4"/>
    <x v="44"/>
  </r>
  <r>
    <x v="645"/>
    <x v="59"/>
    <n v="94.37"/>
    <n v="3"/>
    <n v="0"/>
    <n v="283.11"/>
    <x v="44"/>
  </r>
  <r>
    <x v="645"/>
    <x v="54"/>
    <n v="19.670000000000002"/>
    <n v="3"/>
    <n v="0"/>
    <n v="59.010000000000005"/>
    <x v="44"/>
  </r>
  <r>
    <x v="645"/>
    <x v="40"/>
    <n v="14.48"/>
    <n v="3"/>
    <n v="0"/>
    <n v="43.44"/>
    <x v="44"/>
  </r>
  <r>
    <x v="646"/>
    <x v="63"/>
    <n v="4.57"/>
    <n v="3"/>
    <n v="0.05"/>
    <n v="13.0245"/>
    <x v="45"/>
  </r>
  <r>
    <x v="646"/>
    <x v="84"/>
    <n v="27.44"/>
    <n v="4"/>
    <n v="0.05"/>
    <n v="104.27200000000001"/>
    <x v="45"/>
  </r>
  <r>
    <x v="646"/>
    <x v="68"/>
    <n v="5.95"/>
    <n v="4"/>
    <n v="0.05"/>
    <n v="22.61"/>
    <x v="45"/>
  </r>
  <r>
    <x v="647"/>
    <x v="35"/>
    <n v="3.35"/>
    <n v="4"/>
    <n v="0"/>
    <n v="13.4"/>
    <x v="9"/>
  </r>
  <r>
    <x v="647"/>
    <x v="33"/>
    <n v="13.72"/>
    <n v="3"/>
    <n v="0"/>
    <n v="41.160000000000004"/>
    <x v="9"/>
  </r>
  <r>
    <x v="647"/>
    <x v="57"/>
    <n v="14.03"/>
    <n v="4"/>
    <n v="0"/>
    <n v="56.12"/>
    <x v="9"/>
  </r>
  <r>
    <x v="647"/>
    <x v="31"/>
    <n v="25.92"/>
    <n v="4"/>
    <n v="0"/>
    <n v="103.68"/>
    <x v="9"/>
  </r>
  <r>
    <x v="648"/>
    <x v="98"/>
    <n v="7.32"/>
    <n v="4"/>
    <n v="0"/>
    <n v="29.28"/>
    <x v="80"/>
  </r>
  <r>
    <x v="648"/>
    <x v="53"/>
    <n v="28.97"/>
    <n v="4"/>
    <n v="0"/>
    <n v="115.88"/>
    <x v="80"/>
  </r>
  <r>
    <x v="649"/>
    <x v="59"/>
    <n v="94.37"/>
    <n v="4"/>
    <n v="0"/>
    <n v="377.48"/>
    <x v="34"/>
  </r>
  <r>
    <x v="649"/>
    <x v="54"/>
    <n v="19.670000000000002"/>
    <n v="3"/>
    <n v="0"/>
    <n v="59.010000000000005"/>
    <x v="34"/>
  </r>
  <r>
    <x v="650"/>
    <x v="63"/>
    <n v="4.57"/>
    <n v="4"/>
    <n v="0"/>
    <n v="18.28"/>
    <x v="69"/>
  </r>
  <r>
    <x v="651"/>
    <x v="33"/>
    <n v="13.72"/>
    <n v="4"/>
    <n v="0.15"/>
    <n v="46.648000000000003"/>
    <x v="28"/>
  </r>
  <r>
    <x v="652"/>
    <x v="50"/>
    <n v="11.43"/>
    <n v="4"/>
    <n v="0.25"/>
    <n v="34.29"/>
    <x v="7"/>
  </r>
  <r>
    <x v="653"/>
    <x v="25"/>
    <n v="7.32"/>
    <n v="3"/>
    <n v="0"/>
    <n v="21.96"/>
    <x v="8"/>
  </r>
  <r>
    <x v="653"/>
    <x v="62"/>
    <n v="16.46"/>
    <n v="3"/>
    <n v="0"/>
    <n v="49.38"/>
    <x v="8"/>
  </r>
  <r>
    <x v="654"/>
    <x v="36"/>
    <n v="18.29"/>
    <n v="3"/>
    <n v="0.15"/>
    <n v="46.639499999999998"/>
    <x v="14"/>
  </r>
  <r>
    <x v="654"/>
    <x v="49"/>
    <n v="37.5"/>
    <n v="4"/>
    <n v="0.15"/>
    <n v="127.5"/>
    <x v="14"/>
  </r>
  <r>
    <x v="655"/>
    <x v="63"/>
    <n v="4.57"/>
    <n v="3"/>
    <n v="0"/>
    <n v="13.71"/>
    <x v="2"/>
  </r>
  <r>
    <x v="655"/>
    <x v="26"/>
    <n v="16.010000000000002"/>
    <n v="3"/>
    <n v="0"/>
    <n v="48.03"/>
    <x v="2"/>
  </r>
  <r>
    <x v="655"/>
    <x v="86"/>
    <n v="9.4499999999999993"/>
    <n v="3"/>
    <n v="0"/>
    <n v="28.349999999999998"/>
    <x v="2"/>
  </r>
  <r>
    <x v="656"/>
    <x v="89"/>
    <n v="10.06"/>
    <n v="4"/>
    <n v="0"/>
    <n v="40.24"/>
    <x v="19"/>
  </r>
  <r>
    <x v="656"/>
    <x v="49"/>
    <n v="37.5"/>
    <n v="3"/>
    <n v="0"/>
    <n v="112.5"/>
    <x v="19"/>
  </r>
  <r>
    <x v="657"/>
    <x v="75"/>
    <n v="13.72"/>
    <n v="3"/>
    <n v="0.05"/>
    <n v="39.102000000000004"/>
    <x v="7"/>
  </r>
  <r>
    <x v="658"/>
    <x v="99"/>
    <n v="21.65"/>
    <n v="4"/>
    <n v="0"/>
    <n v="86.6"/>
    <x v="63"/>
  </r>
  <r>
    <x v="659"/>
    <x v="68"/>
    <n v="5.95"/>
    <n v="4"/>
    <n v="0"/>
    <n v="23.8"/>
    <x v="86"/>
  </r>
  <r>
    <x v="660"/>
    <x v="52"/>
    <n v="22.87"/>
    <n v="3"/>
    <n v="0.05"/>
    <n v="65.179500000000004"/>
    <x v="30"/>
  </r>
  <r>
    <x v="660"/>
    <x v="90"/>
    <n v="5.34"/>
    <n v="4"/>
    <n v="0.05"/>
    <n v="20.291999999999998"/>
    <x v="30"/>
  </r>
  <r>
    <x v="661"/>
    <x v="52"/>
    <n v="22.87"/>
    <n v="4"/>
    <n v="0"/>
    <n v="91.48"/>
    <x v="65"/>
  </r>
  <r>
    <x v="661"/>
    <x v="39"/>
    <n v="13.26"/>
    <n v="4"/>
    <n v="0"/>
    <n v="53.04"/>
    <x v="65"/>
  </r>
  <r>
    <x v="661"/>
    <x v="25"/>
    <n v="7.32"/>
    <n v="4"/>
    <n v="0"/>
    <n v="29.28"/>
    <x v="65"/>
  </r>
  <r>
    <x v="662"/>
    <x v="70"/>
    <n v="7.01"/>
    <n v="4"/>
    <n v="0"/>
    <n v="28.04"/>
    <x v="83"/>
  </r>
  <r>
    <x v="662"/>
    <x v="34"/>
    <n v="15.24"/>
    <n v="4"/>
    <n v="0"/>
    <n v="60.96"/>
    <x v="83"/>
  </r>
  <r>
    <x v="662"/>
    <x v="99"/>
    <n v="21.65"/>
    <n v="4"/>
    <n v="0"/>
    <n v="86.6"/>
    <x v="83"/>
  </r>
  <r>
    <x v="663"/>
    <x v="75"/>
    <n v="13.72"/>
    <n v="4"/>
    <n v="0"/>
    <n v="54.88"/>
    <x v="36"/>
  </r>
  <r>
    <x v="663"/>
    <x v="55"/>
    <n v="29.73"/>
    <n v="4"/>
    <n v="0"/>
    <n v="118.92"/>
    <x v="36"/>
  </r>
  <r>
    <x v="663"/>
    <x v="101"/>
    <n v="10.67"/>
    <n v="4"/>
    <n v="0"/>
    <n v="42.68"/>
    <x v="36"/>
  </r>
  <r>
    <x v="664"/>
    <x v="0"/>
    <n v="16.010000000000002"/>
    <n v="3"/>
    <n v="0.25"/>
    <n v="36.022500000000001"/>
    <x v="34"/>
  </r>
  <r>
    <x v="664"/>
    <x v="59"/>
    <n v="94.37"/>
    <n v="4"/>
    <n v="0.25"/>
    <n v="283.11"/>
    <x v="34"/>
  </r>
  <r>
    <x v="665"/>
    <x v="87"/>
    <n v="16.77"/>
    <n v="3"/>
    <n v="0.25"/>
    <n v="37.732500000000002"/>
    <x v="62"/>
  </r>
  <r>
    <x v="665"/>
    <x v="30"/>
    <n v="1.83"/>
    <n v="3"/>
    <n v="0.25"/>
    <n v="4.1174999999999997"/>
    <x v="62"/>
  </r>
  <r>
    <x v="665"/>
    <x v="89"/>
    <n v="10.06"/>
    <n v="4"/>
    <n v="0"/>
    <n v="40.24"/>
    <x v="62"/>
  </r>
  <r>
    <x v="666"/>
    <x v="62"/>
    <n v="16.46"/>
    <n v="3"/>
    <n v="0"/>
    <n v="49.38"/>
    <x v="62"/>
  </r>
  <r>
    <x v="667"/>
    <x v="55"/>
    <n v="29.73"/>
    <n v="4"/>
    <n v="0"/>
    <n v="118.92"/>
    <x v="23"/>
  </r>
  <r>
    <x v="667"/>
    <x v="30"/>
    <n v="1.83"/>
    <n v="3"/>
    <n v="0"/>
    <n v="5.49"/>
    <x v="23"/>
  </r>
  <r>
    <x v="667"/>
    <x v="78"/>
    <n v="5.64"/>
    <n v="4"/>
    <n v="0"/>
    <n v="22.56"/>
    <x v="23"/>
  </r>
  <r>
    <x v="668"/>
    <x v="39"/>
    <n v="13.26"/>
    <n v="4"/>
    <n v="0"/>
    <n v="53.04"/>
    <x v="73"/>
  </r>
  <r>
    <x v="668"/>
    <x v="46"/>
    <n v="24.39"/>
    <n v="4"/>
    <n v="0"/>
    <n v="97.56"/>
    <x v="73"/>
  </r>
  <r>
    <x v="668"/>
    <x v="28"/>
    <n v="14.94"/>
    <n v="3"/>
    <n v="0"/>
    <n v="44.82"/>
    <x v="73"/>
  </r>
  <r>
    <x v="669"/>
    <x v="54"/>
    <n v="19.670000000000002"/>
    <n v="3"/>
    <n v="0"/>
    <n v="59.010000000000005"/>
    <x v="27"/>
  </r>
  <r>
    <x v="669"/>
    <x v="31"/>
    <n v="25.92"/>
    <n v="4"/>
    <n v="0"/>
    <n v="103.68"/>
    <x v="27"/>
  </r>
  <r>
    <x v="670"/>
    <x v="75"/>
    <n v="13.72"/>
    <n v="4"/>
    <n v="0.25"/>
    <n v="41.160000000000004"/>
    <x v="66"/>
  </r>
  <r>
    <x v="670"/>
    <x v="31"/>
    <n v="25.92"/>
    <n v="3"/>
    <n v="0.25"/>
    <n v="58.320000000000007"/>
    <x v="66"/>
  </r>
  <r>
    <x v="671"/>
    <x v="39"/>
    <n v="13.26"/>
    <n v="3"/>
    <n v="0"/>
    <n v="39.78"/>
    <x v="67"/>
  </r>
  <r>
    <x v="671"/>
    <x v="91"/>
    <n v="10.67"/>
    <n v="3"/>
    <n v="0"/>
    <n v="32.01"/>
    <x v="67"/>
  </r>
  <r>
    <x v="671"/>
    <x v="57"/>
    <n v="14.03"/>
    <n v="3"/>
    <n v="0"/>
    <n v="42.089999999999996"/>
    <x v="67"/>
  </r>
  <r>
    <x v="672"/>
    <x v="97"/>
    <n v="12.35"/>
    <n v="3"/>
    <n v="0"/>
    <n v="37.049999999999997"/>
    <x v="55"/>
  </r>
  <r>
    <x v="673"/>
    <x v="51"/>
    <n v="13.72"/>
    <n v="4"/>
    <n v="0"/>
    <n v="54.88"/>
    <x v="61"/>
  </r>
  <r>
    <x v="673"/>
    <x v="66"/>
    <n v="33.54"/>
    <n v="3"/>
    <n v="0"/>
    <n v="100.62"/>
    <x v="61"/>
  </r>
  <r>
    <x v="674"/>
    <x v="55"/>
    <n v="29.73"/>
    <n v="4"/>
    <n v="0"/>
    <n v="118.92"/>
    <x v="2"/>
  </r>
  <r>
    <x v="674"/>
    <x v="35"/>
    <n v="3.35"/>
    <n v="3"/>
    <n v="0"/>
    <n v="10.050000000000001"/>
    <x v="2"/>
  </r>
  <r>
    <x v="675"/>
    <x v="1"/>
    <n v="10.67"/>
    <n v="4"/>
    <n v="0.2"/>
    <n v="34.143999999999998"/>
    <x v="53"/>
  </r>
  <r>
    <x v="675"/>
    <x v="60"/>
    <n v="35.06"/>
    <n v="4"/>
    <n v="0.2"/>
    <n v="112.19200000000001"/>
    <x v="53"/>
  </r>
  <r>
    <x v="675"/>
    <x v="101"/>
    <n v="10.67"/>
    <n v="3"/>
    <n v="0.2"/>
    <n v="25.607999999999997"/>
    <x v="53"/>
  </r>
  <r>
    <x v="676"/>
    <x v="38"/>
    <n v="14.48"/>
    <n v="1"/>
    <n v="0"/>
    <n v="14.48"/>
    <x v="25"/>
  </r>
  <r>
    <x v="676"/>
    <x v="61"/>
    <n v="23.63"/>
    <n v="3"/>
    <n v="0.1"/>
    <n v="63.801000000000002"/>
    <x v="25"/>
  </r>
  <r>
    <x v="676"/>
    <x v="64"/>
    <n v="34.76"/>
    <n v="3"/>
    <n v="0.1"/>
    <n v="93.852000000000004"/>
    <x v="25"/>
  </r>
  <r>
    <x v="676"/>
    <x v="65"/>
    <n v="14.83"/>
    <n v="4"/>
    <n v="0"/>
    <n v="59.32"/>
    <x v="25"/>
  </r>
  <r>
    <x v="676"/>
    <x v="77"/>
    <n v="9.15"/>
    <n v="1"/>
    <n v="0"/>
    <n v="9.15"/>
    <x v="25"/>
  </r>
  <r>
    <x v="676"/>
    <x v="50"/>
    <n v="11.43"/>
    <n v="1"/>
    <n v="0"/>
    <n v="11.43"/>
    <x v="25"/>
  </r>
  <r>
    <x v="676"/>
    <x v="68"/>
    <n v="5.95"/>
    <n v="4"/>
    <n v="0"/>
    <n v="23.8"/>
    <x v="25"/>
  </r>
  <r>
    <x v="676"/>
    <x v="69"/>
    <n v="16.77"/>
    <n v="3"/>
    <n v="0"/>
    <n v="50.31"/>
    <x v="25"/>
  </r>
  <r>
    <x v="676"/>
    <x v="103"/>
    <n v="6.59"/>
    <n v="1"/>
    <n v="0"/>
    <n v="6.59"/>
    <x v="25"/>
  </r>
  <r>
    <x v="676"/>
    <x v="102"/>
    <n v="7.24"/>
    <n v="1"/>
    <n v="0"/>
    <n v="7.24"/>
    <x v="25"/>
  </r>
  <r>
    <x v="677"/>
    <x v="40"/>
    <n v="14.48"/>
    <n v="3"/>
    <n v="0.15"/>
    <n v="36.923999999999999"/>
    <x v="2"/>
  </r>
  <r>
    <x v="677"/>
    <x v="90"/>
    <n v="5.34"/>
    <n v="4"/>
    <n v="0.15"/>
    <n v="18.155999999999999"/>
    <x v="2"/>
  </r>
  <r>
    <x v="678"/>
    <x v="0"/>
    <n v="16.010000000000002"/>
    <n v="4"/>
    <n v="0"/>
    <n v="64.040000000000006"/>
    <x v="39"/>
  </r>
  <r>
    <x v="678"/>
    <x v="63"/>
    <n v="4.57"/>
    <n v="4"/>
    <n v="0"/>
    <n v="18.28"/>
    <x v="39"/>
  </r>
  <r>
    <x v="678"/>
    <x v="70"/>
    <n v="7.01"/>
    <n v="4"/>
    <n v="0"/>
    <n v="28.04"/>
    <x v="39"/>
  </r>
  <r>
    <x v="678"/>
    <x v="2"/>
    <n v="26.53"/>
    <n v="4"/>
    <n v="0"/>
    <n v="106.12"/>
    <x v="39"/>
  </r>
  <r>
    <x v="679"/>
    <x v="29"/>
    <n v="61.74"/>
    <n v="4"/>
    <n v="0"/>
    <n v="246.96"/>
    <x v="88"/>
  </r>
  <r>
    <x v="679"/>
    <x v="90"/>
    <n v="5.34"/>
    <n v="4"/>
    <n v="0"/>
    <n v="21.36"/>
    <x v="88"/>
  </r>
  <r>
    <x v="679"/>
    <x v="58"/>
    <n v="13.72"/>
    <n v="3"/>
    <n v="0"/>
    <n v="41.160000000000004"/>
    <x v="88"/>
  </r>
  <r>
    <x v="680"/>
    <x v="94"/>
    <n v="7.32"/>
    <n v="4"/>
    <n v="0"/>
    <n v="29.28"/>
    <x v="60"/>
  </r>
  <r>
    <x v="680"/>
    <x v="58"/>
    <n v="13.72"/>
    <n v="4"/>
    <n v="0"/>
    <n v="54.88"/>
    <x v="60"/>
  </r>
  <r>
    <x v="681"/>
    <x v="47"/>
    <n v="7.62"/>
    <n v="4"/>
    <n v="0"/>
    <n v="30.48"/>
    <x v="17"/>
  </r>
  <r>
    <x v="681"/>
    <x v="68"/>
    <n v="5.95"/>
    <n v="3"/>
    <n v="0"/>
    <n v="17.850000000000001"/>
    <x v="17"/>
  </r>
  <r>
    <x v="681"/>
    <x v="43"/>
    <n v="9.91"/>
    <n v="4"/>
    <n v="0"/>
    <n v="39.64"/>
    <x v="17"/>
  </r>
  <r>
    <x v="682"/>
    <x v="47"/>
    <n v="7.62"/>
    <n v="3"/>
    <n v="0"/>
    <n v="22.86"/>
    <x v="4"/>
  </r>
  <r>
    <x v="682"/>
    <x v="44"/>
    <n v="33.54"/>
    <n v="3"/>
    <n v="0"/>
    <n v="100.62"/>
    <x v="4"/>
  </r>
  <r>
    <x v="682"/>
    <x v="36"/>
    <n v="18.29"/>
    <n v="3"/>
    <n v="0.2"/>
    <n v="43.896000000000001"/>
    <x v="4"/>
  </r>
  <r>
    <x v="682"/>
    <x v="89"/>
    <n v="10.06"/>
    <n v="3"/>
    <n v="0.2"/>
    <n v="24.143999999999998"/>
    <x v="4"/>
  </r>
  <r>
    <x v="683"/>
    <x v="63"/>
    <n v="4.57"/>
    <n v="3"/>
    <n v="0.15"/>
    <n v="11.653500000000001"/>
    <x v="6"/>
  </r>
  <r>
    <x v="683"/>
    <x v="28"/>
    <n v="14.94"/>
    <n v="3"/>
    <n v="0"/>
    <n v="44.82"/>
    <x v="6"/>
  </r>
  <r>
    <x v="684"/>
    <x v="39"/>
    <n v="13.26"/>
    <n v="3"/>
    <n v="0.1"/>
    <n v="35.802"/>
    <x v="48"/>
  </r>
  <r>
    <x v="684"/>
    <x v="49"/>
    <n v="37.5"/>
    <n v="4"/>
    <n v="0.1"/>
    <n v="135"/>
    <x v="48"/>
  </r>
  <r>
    <x v="684"/>
    <x v="2"/>
    <n v="26.53"/>
    <n v="4"/>
    <n v="0"/>
    <n v="106.12"/>
    <x v="48"/>
  </r>
  <r>
    <x v="684"/>
    <x v="68"/>
    <n v="5.95"/>
    <n v="3"/>
    <n v="0.1"/>
    <n v="16.065000000000001"/>
    <x v="48"/>
  </r>
  <r>
    <x v="685"/>
    <x v="42"/>
    <n v="25"/>
    <n v="4"/>
    <n v="0"/>
    <n v="100"/>
    <x v="42"/>
  </r>
  <r>
    <x v="685"/>
    <x v="99"/>
    <n v="21.65"/>
    <n v="3"/>
    <n v="0"/>
    <n v="64.949999999999989"/>
    <x v="42"/>
  </r>
  <r>
    <x v="686"/>
    <x v="88"/>
    <n v="19.059999999999999"/>
    <n v="3"/>
    <n v="0"/>
    <n v="57.179999999999993"/>
    <x v="26"/>
  </r>
  <r>
    <x v="687"/>
    <x v="75"/>
    <n v="13.72"/>
    <n v="3"/>
    <n v="0"/>
    <n v="41.160000000000004"/>
    <x v="7"/>
  </r>
  <r>
    <x v="687"/>
    <x v="83"/>
    <n v="47.56"/>
    <n v="4"/>
    <n v="0.25"/>
    <n v="142.68"/>
    <x v="7"/>
  </r>
  <r>
    <x v="687"/>
    <x v="95"/>
    <n v="6.86"/>
    <n v="4"/>
    <n v="0.25"/>
    <n v="20.580000000000002"/>
    <x v="7"/>
  </r>
  <r>
    <x v="688"/>
    <x v="40"/>
    <n v="14.48"/>
    <n v="3"/>
    <n v="0.2"/>
    <n v="34.752000000000002"/>
    <x v="79"/>
  </r>
  <r>
    <x v="689"/>
    <x v="64"/>
    <n v="34.76"/>
    <n v="4"/>
    <n v="0"/>
    <n v="139.04"/>
    <x v="78"/>
  </r>
  <r>
    <x v="689"/>
    <x v="76"/>
    <n v="10.67"/>
    <n v="3"/>
    <n v="0"/>
    <n v="32.01"/>
    <x v="78"/>
  </r>
  <r>
    <x v="690"/>
    <x v="63"/>
    <n v="4.57"/>
    <n v="3"/>
    <n v="0.25"/>
    <n v="10.282500000000001"/>
    <x v="21"/>
  </r>
  <r>
    <x v="690"/>
    <x v="60"/>
    <n v="35.06"/>
    <n v="3"/>
    <n v="0.25"/>
    <n v="78.885000000000005"/>
    <x v="21"/>
  </r>
  <r>
    <x v="690"/>
    <x v="31"/>
    <n v="25.92"/>
    <n v="3"/>
    <n v="0.25"/>
    <n v="58.320000000000007"/>
    <x v="21"/>
  </r>
  <r>
    <x v="690"/>
    <x v="62"/>
    <n v="16.46"/>
    <n v="3"/>
    <n v="0.25"/>
    <n v="37.035000000000004"/>
    <x v="21"/>
  </r>
  <r>
    <x v="691"/>
    <x v="38"/>
    <n v="14.48"/>
    <n v="4"/>
    <n v="0.15"/>
    <n v="49.231999999999999"/>
    <x v="22"/>
  </r>
  <r>
    <x v="691"/>
    <x v="101"/>
    <n v="10.67"/>
    <n v="3"/>
    <n v="0.15"/>
    <n v="27.208500000000001"/>
    <x v="22"/>
  </r>
  <r>
    <x v="692"/>
    <x v="52"/>
    <n v="22.87"/>
    <n v="4"/>
    <n v="0"/>
    <n v="91.48"/>
    <x v="48"/>
  </r>
  <r>
    <x v="692"/>
    <x v="63"/>
    <n v="4.57"/>
    <n v="3"/>
    <n v="0"/>
    <n v="13.71"/>
    <x v="48"/>
  </r>
  <r>
    <x v="693"/>
    <x v="32"/>
    <n v="9.4499999999999993"/>
    <n v="3"/>
    <n v="0.25"/>
    <n v="21.262499999999999"/>
    <x v="45"/>
  </r>
  <r>
    <x v="693"/>
    <x v="49"/>
    <n v="37.5"/>
    <n v="3"/>
    <n v="0.25"/>
    <n v="84.375"/>
    <x v="45"/>
  </r>
  <r>
    <x v="693"/>
    <x v="86"/>
    <n v="9.4499999999999993"/>
    <n v="4"/>
    <n v="0.25"/>
    <n v="28.349999999999998"/>
    <x v="45"/>
  </r>
  <r>
    <x v="693"/>
    <x v="2"/>
    <n v="26.53"/>
    <n v="4"/>
    <n v="0"/>
    <n v="106.12"/>
    <x v="45"/>
  </r>
  <r>
    <x v="694"/>
    <x v="34"/>
    <n v="15.24"/>
    <n v="3"/>
    <n v="0"/>
    <n v="45.72"/>
    <x v="30"/>
  </r>
  <r>
    <x v="695"/>
    <x v="63"/>
    <n v="4.57"/>
    <n v="4"/>
    <n v="0"/>
    <n v="18.28"/>
    <x v="31"/>
  </r>
  <r>
    <x v="695"/>
    <x v="27"/>
    <n v="16.010000000000002"/>
    <n v="3"/>
    <n v="0"/>
    <n v="48.03"/>
    <x v="31"/>
  </r>
  <r>
    <x v="695"/>
    <x v="77"/>
    <n v="9.15"/>
    <n v="4"/>
    <n v="0"/>
    <n v="36.6"/>
    <x v="31"/>
  </r>
  <r>
    <x v="696"/>
    <x v="0"/>
    <n v="16.010000000000002"/>
    <n v="4"/>
    <n v="0.25"/>
    <n v="48.03"/>
    <x v="66"/>
  </r>
  <r>
    <x v="696"/>
    <x v="65"/>
    <n v="14.79"/>
    <n v="4"/>
    <n v="0.25"/>
    <n v="44.37"/>
    <x v="66"/>
  </r>
  <r>
    <x v="696"/>
    <x v="53"/>
    <n v="28.97"/>
    <n v="4"/>
    <n v="0"/>
    <n v="115.88"/>
    <x v="66"/>
  </r>
  <r>
    <x v="697"/>
    <x v="63"/>
    <n v="4.57"/>
    <n v="3"/>
    <n v="0"/>
    <n v="13.71"/>
    <x v="24"/>
  </r>
  <r>
    <x v="697"/>
    <x v="32"/>
    <n v="9.4499999999999993"/>
    <n v="4"/>
    <n v="0"/>
    <n v="37.799999999999997"/>
    <x v="24"/>
  </r>
  <r>
    <x v="698"/>
    <x v="61"/>
    <n v="23.63"/>
    <n v="3"/>
    <n v="0"/>
    <n v="70.89"/>
    <x v="61"/>
  </r>
  <r>
    <x v="698"/>
    <x v="35"/>
    <n v="3.35"/>
    <n v="3"/>
    <n v="0"/>
    <n v="10.050000000000001"/>
    <x v="61"/>
  </r>
  <r>
    <x v="698"/>
    <x v="43"/>
    <n v="9.91"/>
    <n v="3"/>
    <n v="0"/>
    <n v="29.73"/>
    <x v="61"/>
  </r>
  <r>
    <x v="699"/>
    <x v="70"/>
    <n v="7.01"/>
    <n v="4"/>
    <n v="0"/>
    <n v="28.04"/>
    <x v="31"/>
  </r>
  <r>
    <x v="699"/>
    <x v="44"/>
    <n v="26.83"/>
    <n v="4"/>
    <n v="0.25"/>
    <n v="80.489999999999995"/>
    <x v="31"/>
  </r>
  <r>
    <x v="699"/>
    <x v="108"/>
    <n v="0"/>
    <n v="1"/>
    <n v="0"/>
    <n v="0"/>
    <x v="31"/>
  </r>
  <r>
    <x v="699"/>
    <x v="109"/>
    <n v="4.57"/>
    <n v="4"/>
    <n v="0.1"/>
    <n v="16.452000000000002"/>
    <x v="31"/>
  </r>
  <r>
    <x v="699"/>
    <x v="110"/>
    <n v="0"/>
    <n v="1"/>
    <n v="0"/>
    <n v="0"/>
    <x v="31"/>
  </r>
  <r>
    <x v="699"/>
    <x v="111"/>
    <n v="0"/>
    <n v="1"/>
    <n v="0"/>
    <n v="0"/>
    <x v="31"/>
  </r>
  <r>
    <x v="699"/>
    <x v="112"/>
    <n v="11.89"/>
    <n v="3"/>
    <n v="0"/>
    <n v="35.67"/>
    <x v="31"/>
  </r>
  <r>
    <x v="699"/>
    <x v="113"/>
    <n v="41.92"/>
    <n v="4"/>
    <n v="0"/>
    <n v="167.68"/>
    <x v="31"/>
  </r>
  <r>
    <x v="700"/>
    <x v="97"/>
    <n v="12.35"/>
    <n v="4"/>
    <n v="0"/>
    <n v="49.4"/>
    <x v="36"/>
  </r>
  <r>
    <x v="700"/>
    <x v="24"/>
    <n v="40.4"/>
    <n v="3"/>
    <n v="0"/>
    <n v="121.19999999999999"/>
    <x v="36"/>
  </r>
  <r>
    <x v="700"/>
    <x v="36"/>
    <n v="18.29"/>
    <n v="4"/>
    <n v="0"/>
    <n v="73.16"/>
    <x v="36"/>
  </r>
  <r>
    <x v="701"/>
    <x v="88"/>
    <n v="19.059999999999999"/>
    <n v="4"/>
    <n v="0"/>
    <n v="76.239999999999995"/>
    <x v="66"/>
  </r>
  <r>
    <x v="701"/>
    <x v="61"/>
    <n v="23.63"/>
    <n v="3"/>
    <n v="0"/>
    <n v="70.89"/>
    <x v="66"/>
  </r>
  <r>
    <x v="701"/>
    <x v="55"/>
    <n v="29.73"/>
    <n v="4"/>
    <n v="0"/>
    <n v="118.92"/>
    <x v="66"/>
  </r>
  <r>
    <x v="701"/>
    <x v="49"/>
    <n v="37.5"/>
    <n v="4"/>
    <n v="0"/>
    <n v="150"/>
    <x v="66"/>
  </r>
  <r>
    <x v="702"/>
    <x v="87"/>
    <n v="16.77"/>
    <n v="4"/>
    <n v="0"/>
    <n v="67.08"/>
    <x v="22"/>
  </r>
  <r>
    <x v="703"/>
    <x v="30"/>
    <n v="1.83"/>
    <n v="4"/>
    <n v="0.05"/>
    <n v="6.9539999999999997"/>
    <x v="6"/>
  </r>
  <r>
    <x v="703"/>
    <x v="25"/>
    <n v="7.32"/>
    <n v="4"/>
    <n v="0.05"/>
    <n v="27.815999999999999"/>
    <x v="6"/>
  </r>
  <r>
    <x v="703"/>
    <x v="68"/>
    <n v="5.95"/>
    <n v="4"/>
    <n v="0.05"/>
    <n v="22.61"/>
    <x v="6"/>
  </r>
  <r>
    <x v="704"/>
    <x v="88"/>
    <n v="19.059999999999999"/>
    <n v="4"/>
    <n v="0.05"/>
    <n v="72.427999999999997"/>
    <x v="87"/>
  </r>
  <r>
    <x v="704"/>
    <x v="64"/>
    <n v="34.76"/>
    <n v="4"/>
    <n v="0"/>
    <n v="139.04"/>
    <x v="87"/>
  </r>
  <r>
    <x v="705"/>
    <x v="29"/>
    <n v="61.74"/>
    <n v="4"/>
    <n v="0.05"/>
    <n v="234.61199999999999"/>
    <x v="55"/>
  </r>
  <r>
    <x v="705"/>
    <x v="32"/>
    <n v="9.4499999999999993"/>
    <n v="4"/>
    <n v="0.05"/>
    <n v="35.909999999999997"/>
    <x v="55"/>
  </r>
  <r>
    <x v="706"/>
    <x v="39"/>
    <n v="13.26"/>
    <n v="3"/>
    <n v="0.15"/>
    <n v="33.812999999999995"/>
    <x v="67"/>
  </r>
  <r>
    <x v="706"/>
    <x v="32"/>
    <n v="9.4499999999999993"/>
    <n v="3"/>
    <n v="0.15"/>
    <n v="24.097499999999997"/>
    <x v="67"/>
  </r>
  <r>
    <x v="706"/>
    <x v="98"/>
    <n v="7.32"/>
    <n v="3"/>
    <n v="0"/>
    <n v="21.96"/>
    <x v="67"/>
  </r>
  <r>
    <x v="706"/>
    <x v="31"/>
    <n v="25.92"/>
    <n v="3"/>
    <n v="0.15"/>
    <n v="66.096000000000004"/>
    <x v="67"/>
  </r>
  <r>
    <x v="707"/>
    <x v="68"/>
    <n v="5.95"/>
    <n v="4"/>
    <n v="0.2"/>
    <n v="19.040000000000003"/>
    <x v="14"/>
  </r>
  <r>
    <x v="708"/>
    <x v="47"/>
    <n v="7.62"/>
    <n v="4"/>
    <n v="0"/>
    <n v="30.48"/>
    <x v="76"/>
  </r>
  <r>
    <x v="708"/>
    <x v="94"/>
    <n v="7.32"/>
    <n v="4"/>
    <n v="0"/>
    <n v="29.28"/>
    <x v="76"/>
  </r>
  <r>
    <x v="708"/>
    <x v="24"/>
    <n v="40.4"/>
    <n v="4"/>
    <n v="0"/>
    <n v="161.6"/>
    <x v="76"/>
  </r>
  <r>
    <x v="709"/>
    <x v="44"/>
    <n v="26.83"/>
    <n v="4"/>
    <n v="0.25"/>
    <n v="80.489999999999995"/>
    <x v="8"/>
  </r>
  <r>
    <x v="709"/>
    <x v="54"/>
    <n v="19.670000000000002"/>
    <n v="3"/>
    <n v="0"/>
    <n v="59.010000000000005"/>
    <x v="8"/>
  </r>
  <r>
    <x v="709"/>
    <x v="51"/>
    <n v="13.72"/>
    <n v="3"/>
    <n v="0"/>
    <n v="41.160000000000004"/>
    <x v="8"/>
  </r>
  <r>
    <x v="709"/>
    <x v="82"/>
    <n v="25.31"/>
    <n v="4"/>
    <n v="0"/>
    <n v="101.24"/>
    <x v="8"/>
  </r>
  <r>
    <x v="709"/>
    <x v="108"/>
    <n v="0"/>
    <n v="1"/>
    <n v="0"/>
    <n v="0"/>
    <x v="8"/>
  </r>
  <r>
    <x v="709"/>
    <x v="109"/>
    <n v="4.57"/>
    <n v="4"/>
    <n v="0.1"/>
    <n v="16.452000000000002"/>
    <x v="8"/>
  </r>
  <r>
    <x v="709"/>
    <x v="110"/>
    <n v="0"/>
    <n v="1"/>
    <n v="0"/>
    <n v="0"/>
    <x v="8"/>
  </r>
  <r>
    <x v="709"/>
    <x v="111"/>
    <n v="0"/>
    <n v="1"/>
    <n v="0"/>
    <n v="0"/>
    <x v="8"/>
  </r>
  <r>
    <x v="709"/>
    <x v="112"/>
    <n v="11.89"/>
    <n v="3"/>
    <n v="0"/>
    <n v="35.67"/>
    <x v="8"/>
  </r>
  <r>
    <x v="710"/>
    <x v="45"/>
    <n v="16.309999999999999"/>
    <n v="3"/>
    <n v="0"/>
    <n v="48.929999999999993"/>
    <x v="69"/>
  </r>
  <r>
    <x v="710"/>
    <x v="52"/>
    <n v="22.87"/>
    <n v="4"/>
    <n v="0"/>
    <n v="91.48"/>
    <x v="69"/>
  </r>
  <r>
    <x v="710"/>
    <x v="2"/>
    <n v="26.53"/>
    <n v="4"/>
    <n v="0"/>
    <n v="106.12"/>
    <x v="69"/>
  </r>
  <r>
    <x v="711"/>
    <x v="68"/>
    <n v="5.95"/>
    <n v="3"/>
    <n v="0.15"/>
    <n v="15.172499999999999"/>
    <x v="71"/>
  </r>
  <r>
    <x v="712"/>
    <x v="108"/>
    <n v="0"/>
    <n v="1"/>
    <n v="0"/>
    <n v="0"/>
    <x v="8"/>
  </r>
  <r>
    <x v="712"/>
    <x v="109"/>
    <n v="0"/>
    <n v="1"/>
    <n v="0"/>
    <n v="0"/>
    <x v="8"/>
  </r>
  <r>
    <x v="712"/>
    <x v="13"/>
    <n v="0"/>
    <n v="1"/>
    <n v="0"/>
    <n v="0"/>
    <x v="8"/>
  </r>
  <r>
    <x v="712"/>
    <x v="114"/>
    <n v="7.32"/>
    <n v="3"/>
    <n v="0"/>
    <n v="21.96"/>
    <x v="8"/>
  </r>
  <r>
    <x v="712"/>
    <x v="110"/>
    <n v="0"/>
    <n v="1"/>
    <n v="0"/>
    <n v="0"/>
    <x v="8"/>
  </r>
  <r>
    <x v="712"/>
    <x v="115"/>
    <n v="0"/>
    <n v="1"/>
    <n v="0"/>
    <n v="0"/>
    <x v="8"/>
  </r>
  <r>
    <x v="712"/>
    <x v="111"/>
    <n v="0"/>
    <n v="1"/>
    <n v="0"/>
    <n v="0"/>
    <x v="8"/>
  </r>
  <r>
    <x v="712"/>
    <x v="116"/>
    <n v="3.35"/>
    <n v="4"/>
    <n v="0.25"/>
    <n v="10.050000000000001"/>
    <x v="8"/>
  </r>
  <r>
    <x v="712"/>
    <x v="112"/>
    <n v="0"/>
    <n v="1"/>
    <n v="0"/>
    <n v="0"/>
    <x v="8"/>
  </r>
  <r>
    <x v="713"/>
    <x v="90"/>
    <n v="5.34"/>
    <n v="4"/>
    <n v="0.05"/>
    <n v="20.291999999999998"/>
    <x v="62"/>
  </r>
  <r>
    <x v="713"/>
    <x v="58"/>
    <n v="13.72"/>
    <n v="4"/>
    <n v="0"/>
    <n v="54.88"/>
    <x v="62"/>
  </r>
  <r>
    <x v="714"/>
    <x v="52"/>
    <n v="22.87"/>
    <n v="3"/>
    <n v="0"/>
    <n v="68.61"/>
    <x v="21"/>
  </r>
  <r>
    <x v="714"/>
    <x v="63"/>
    <n v="4.57"/>
    <n v="4"/>
    <n v="0"/>
    <n v="18.28"/>
    <x v="21"/>
  </r>
  <r>
    <x v="714"/>
    <x v="42"/>
    <n v="25"/>
    <n v="3"/>
    <n v="0"/>
    <n v="75"/>
    <x v="21"/>
  </r>
  <r>
    <x v="714"/>
    <x v="84"/>
    <n v="27.44"/>
    <n v="4"/>
    <n v="0"/>
    <n v="109.76"/>
    <x v="21"/>
  </r>
  <r>
    <x v="714"/>
    <x v="58"/>
    <n v="13.72"/>
    <n v="3"/>
    <n v="0"/>
    <n v="41.160000000000004"/>
    <x v="21"/>
  </r>
  <r>
    <x v="715"/>
    <x v="31"/>
    <n v="25.92"/>
    <n v="4"/>
    <n v="0.15"/>
    <n v="88.128"/>
    <x v="47"/>
  </r>
  <r>
    <x v="716"/>
    <x v="83"/>
    <n v="47.56"/>
    <n v="4"/>
    <n v="0"/>
    <n v="190.24"/>
    <x v="86"/>
  </r>
  <r>
    <x v="716"/>
    <x v="92"/>
    <n v="200.93"/>
    <n v="4"/>
    <n v="0"/>
    <n v="803.72"/>
    <x v="86"/>
  </r>
  <r>
    <x v="716"/>
    <x v="84"/>
    <n v="27.44"/>
    <n v="4"/>
    <n v="0"/>
    <n v="109.76"/>
    <x v="86"/>
  </r>
  <r>
    <x v="717"/>
    <x v="44"/>
    <n v="3"/>
    <n v="4"/>
    <n v="0.25"/>
    <n v="9"/>
    <x v="37"/>
  </r>
  <r>
    <x v="717"/>
    <x v="24"/>
    <n v="6"/>
    <n v="4"/>
    <n v="0"/>
    <n v="24"/>
    <x v="37"/>
  </r>
  <r>
    <x v="717"/>
    <x v="108"/>
    <n v="6.1"/>
    <n v="1"/>
    <n v="0"/>
    <n v="6.1"/>
    <x v="37"/>
  </r>
  <r>
    <x v="717"/>
    <x v="109"/>
    <n v="6.86"/>
    <n v="4"/>
    <n v="0.1"/>
    <n v="24.696000000000002"/>
    <x v="37"/>
  </r>
  <r>
    <x v="717"/>
    <x v="111"/>
    <n v="3.12"/>
    <n v="1"/>
    <n v="0"/>
    <n v="3.12"/>
    <x v="37"/>
  </r>
  <r>
    <x v="717"/>
    <x v="117"/>
    <n v="4.4400000000000004"/>
    <n v="3"/>
    <n v="0"/>
    <n v="13.32"/>
    <x v="37"/>
  </r>
  <r>
    <x v="717"/>
    <x v="118"/>
    <n v="7.01"/>
    <n v="1"/>
    <n v="0"/>
    <n v="7.01"/>
    <x v="37"/>
  </r>
  <r>
    <x v="718"/>
    <x v="81"/>
    <n v="7.62"/>
    <n v="1"/>
    <n v="0"/>
    <n v="7.62"/>
    <x v="5"/>
  </r>
  <r>
    <x v="718"/>
    <x v="87"/>
    <n v="16.77"/>
    <n v="1"/>
    <n v="0"/>
    <n v="16.77"/>
    <x v="5"/>
  </r>
  <r>
    <x v="718"/>
    <x v="88"/>
    <n v="19.059999999999999"/>
    <n v="1"/>
    <n v="0"/>
    <n v="19.059999999999999"/>
    <x v="5"/>
  </r>
  <r>
    <x v="718"/>
    <x v="52"/>
    <n v="4.25"/>
    <n v="1"/>
    <n v="0"/>
    <n v="4.25"/>
    <x v="5"/>
  </r>
  <r>
    <x v="718"/>
    <x v="48"/>
    <n v="19.82"/>
    <n v="4"/>
    <n v="0"/>
    <n v="79.28"/>
    <x v="5"/>
  </r>
  <r>
    <x v="718"/>
    <x v="53"/>
    <n v="28.97"/>
    <n v="4"/>
    <n v="0.15"/>
    <n v="98.49799999999999"/>
    <x v="5"/>
  </r>
  <r>
    <x v="718"/>
    <x v="49"/>
    <n v="37.5"/>
    <n v="4"/>
    <n v="0.15"/>
    <n v="127.5"/>
    <x v="5"/>
  </r>
  <r>
    <x v="719"/>
    <x v="70"/>
    <n v="7.01"/>
    <n v="4"/>
    <n v="0"/>
    <n v="28.04"/>
    <x v="1"/>
  </r>
  <r>
    <x v="719"/>
    <x v="34"/>
    <n v="15.24"/>
    <n v="3"/>
    <n v="0"/>
    <n v="45.72"/>
    <x v="1"/>
  </r>
  <r>
    <x v="720"/>
    <x v="56"/>
    <n v="28.97"/>
    <n v="3"/>
    <n v="0"/>
    <n v="86.91"/>
    <x v="9"/>
  </r>
  <r>
    <x v="720"/>
    <x v="35"/>
    <n v="3.35"/>
    <n v="3"/>
    <n v="0"/>
    <n v="10.050000000000001"/>
    <x v="9"/>
  </r>
  <r>
    <x v="720"/>
    <x v="82"/>
    <n v="25.31"/>
    <n v="4"/>
    <n v="0"/>
    <n v="101.24"/>
    <x v="9"/>
  </r>
  <r>
    <x v="721"/>
    <x v="77"/>
    <n v="9.15"/>
    <n v="4"/>
    <n v="0"/>
    <n v="36.6"/>
    <x v="32"/>
  </r>
  <r>
    <x v="722"/>
    <x v="90"/>
    <n v="5.34"/>
    <n v="3"/>
    <n v="0.2"/>
    <n v="12.816000000000001"/>
    <x v="46"/>
  </r>
  <r>
    <x v="723"/>
    <x v="59"/>
    <n v="94.37"/>
    <n v="4"/>
    <n v="0"/>
    <n v="377.48"/>
    <x v="85"/>
  </r>
  <r>
    <x v="724"/>
    <x v="55"/>
    <n v="29.73"/>
    <n v="4"/>
    <n v="0"/>
    <n v="118.92"/>
    <x v="88"/>
  </r>
  <r>
    <x v="724"/>
    <x v="30"/>
    <n v="1.83"/>
    <n v="4"/>
    <n v="0"/>
    <n v="7.32"/>
    <x v="88"/>
  </r>
  <r>
    <x v="725"/>
    <x v="93"/>
    <n v="23.78"/>
    <n v="4"/>
    <n v="0"/>
    <n v="95.12"/>
    <x v="88"/>
  </r>
  <r>
    <x v="725"/>
    <x v="25"/>
    <n v="7.32"/>
    <n v="4"/>
    <n v="0"/>
    <n v="29.28"/>
    <x v="88"/>
  </r>
  <r>
    <x v="725"/>
    <x v="68"/>
    <n v="5.95"/>
    <n v="4"/>
    <n v="0"/>
    <n v="23.8"/>
    <x v="88"/>
  </r>
  <r>
    <x v="726"/>
    <x v="66"/>
    <n v="33.54"/>
    <n v="4"/>
    <n v="0"/>
    <n v="134.16"/>
    <x v="20"/>
  </r>
  <r>
    <x v="727"/>
    <x v="96"/>
    <n v="30.49"/>
    <n v="4"/>
    <n v="0"/>
    <n v="121.96"/>
    <x v="66"/>
  </r>
  <r>
    <x v="727"/>
    <x v="68"/>
    <n v="5.95"/>
    <n v="4"/>
    <n v="0"/>
    <n v="23.8"/>
    <x v="66"/>
  </r>
  <r>
    <x v="728"/>
    <x v="64"/>
    <n v="34.76"/>
    <n v="3"/>
    <n v="0"/>
    <n v="104.28"/>
    <x v="8"/>
  </r>
  <r>
    <x v="729"/>
    <x v="33"/>
    <n v="13.72"/>
    <n v="3"/>
    <n v="0"/>
    <n v="41.160000000000004"/>
    <x v="14"/>
  </r>
  <r>
    <x v="729"/>
    <x v="94"/>
    <n v="7.32"/>
    <n v="3"/>
    <n v="0"/>
    <n v="21.96"/>
    <x v="14"/>
  </r>
  <r>
    <x v="729"/>
    <x v="24"/>
    <n v="40.4"/>
    <n v="4"/>
    <n v="0"/>
    <n v="161.6"/>
    <x v="14"/>
  </r>
  <r>
    <x v="729"/>
    <x v="66"/>
    <n v="33.54"/>
    <n v="3"/>
    <n v="0"/>
    <n v="100.62"/>
    <x v="14"/>
  </r>
  <r>
    <x v="730"/>
    <x v="96"/>
    <n v="30.49"/>
    <n v="3"/>
    <n v="0.15"/>
    <n v="77.749499999999998"/>
    <x v="80"/>
  </r>
  <r>
    <x v="730"/>
    <x v="47"/>
    <n v="7.62"/>
    <n v="3"/>
    <n v="0.15"/>
    <n v="19.431000000000001"/>
    <x v="80"/>
  </r>
  <r>
    <x v="730"/>
    <x v="57"/>
    <n v="14.03"/>
    <n v="4"/>
    <n v="0"/>
    <n v="56.12"/>
    <x v="80"/>
  </r>
  <r>
    <x v="730"/>
    <x v="65"/>
    <n v="14.79"/>
    <n v="4"/>
    <n v="0.15"/>
    <n v="50.285999999999994"/>
    <x v="80"/>
  </r>
  <r>
    <x v="731"/>
    <x v="52"/>
    <n v="22.87"/>
    <n v="4"/>
    <n v="0"/>
    <n v="91.48"/>
    <x v="9"/>
  </r>
  <r>
    <x v="731"/>
    <x v="56"/>
    <n v="28.97"/>
    <n v="3"/>
    <n v="0"/>
    <n v="86.91"/>
    <x v="9"/>
  </r>
  <r>
    <x v="731"/>
    <x v="35"/>
    <n v="3.35"/>
    <n v="4"/>
    <n v="0"/>
    <n v="13.4"/>
    <x v="9"/>
  </r>
  <r>
    <x v="731"/>
    <x v="44"/>
    <n v="33.54"/>
    <n v="3"/>
    <n v="0"/>
    <n v="100.62"/>
    <x v="9"/>
  </r>
  <r>
    <x v="731"/>
    <x v="32"/>
    <n v="9.4499999999999993"/>
    <n v="3"/>
    <n v="0"/>
    <n v="28.349999999999998"/>
    <x v="9"/>
  </r>
  <r>
    <x v="731"/>
    <x v="66"/>
    <n v="33.54"/>
    <n v="3"/>
    <n v="0"/>
    <n v="100.62"/>
    <x v="9"/>
  </r>
  <r>
    <x v="732"/>
    <x v="68"/>
    <n v="5.95"/>
    <n v="3"/>
    <n v="0.2"/>
    <n v="14.280000000000001"/>
    <x v="14"/>
  </r>
  <r>
    <x v="733"/>
    <x v="92"/>
    <n v="200.93"/>
    <n v="4"/>
    <n v="0"/>
    <n v="803.72"/>
    <x v="2"/>
  </r>
  <r>
    <x v="734"/>
    <x v="52"/>
    <n v="22.87"/>
    <n v="3"/>
    <n v="0"/>
    <n v="68.61"/>
    <x v="66"/>
  </r>
  <r>
    <x v="734"/>
    <x v="60"/>
    <n v="35.06"/>
    <n v="4"/>
    <n v="0"/>
    <n v="140.24"/>
    <x v="66"/>
  </r>
  <r>
    <x v="735"/>
    <x v="63"/>
    <n v="4.57"/>
    <n v="4"/>
    <n v="0.15"/>
    <n v="15.538"/>
    <x v="45"/>
  </r>
  <r>
    <x v="735"/>
    <x v="28"/>
    <n v="14.94"/>
    <n v="4"/>
    <n v="0"/>
    <n v="59.76"/>
    <x v="45"/>
  </r>
  <r>
    <x v="736"/>
    <x v="39"/>
    <n v="13.26"/>
    <n v="4"/>
    <n v="0"/>
    <n v="53.04"/>
    <x v="45"/>
  </r>
  <r>
    <x v="736"/>
    <x v="35"/>
    <n v="3.35"/>
    <n v="3"/>
    <n v="0"/>
    <n v="10.050000000000001"/>
    <x v="45"/>
  </r>
  <r>
    <x v="736"/>
    <x v="40"/>
    <n v="14.48"/>
    <n v="3"/>
    <n v="0"/>
    <n v="43.44"/>
    <x v="45"/>
  </r>
  <r>
    <x v="737"/>
    <x v="39"/>
    <n v="13.26"/>
    <n v="3"/>
    <n v="0.1"/>
    <n v="35.802"/>
    <x v="34"/>
  </r>
  <r>
    <x v="737"/>
    <x v="83"/>
    <n v="47.56"/>
    <n v="4"/>
    <n v="0.1"/>
    <n v="171.21600000000001"/>
    <x v="34"/>
  </r>
  <r>
    <x v="737"/>
    <x v="46"/>
    <n v="24.39"/>
    <n v="3"/>
    <n v="0.1"/>
    <n v="65.853000000000009"/>
    <x v="34"/>
  </r>
  <r>
    <x v="738"/>
    <x v="0"/>
    <n v="16.010000000000002"/>
    <n v="3"/>
    <n v="0"/>
    <n v="48.03"/>
    <x v="69"/>
  </r>
  <r>
    <x v="738"/>
    <x v="29"/>
    <n v="61.74"/>
    <n v="4"/>
    <n v="0"/>
    <n v="246.96"/>
    <x v="69"/>
  </r>
  <r>
    <x v="738"/>
    <x v="58"/>
    <n v="13.72"/>
    <n v="4"/>
    <n v="0"/>
    <n v="54.88"/>
    <x v="69"/>
  </r>
  <r>
    <x v="738"/>
    <x v="43"/>
    <n v="9.91"/>
    <n v="4"/>
    <n v="0"/>
    <n v="39.64"/>
    <x v="69"/>
  </r>
  <r>
    <x v="739"/>
    <x v="52"/>
    <n v="22.87"/>
    <n v="4"/>
    <n v="0"/>
    <n v="91.48"/>
    <x v="58"/>
  </r>
  <r>
    <x v="739"/>
    <x v="60"/>
    <n v="35.06"/>
    <n v="4"/>
    <n v="0"/>
    <n v="140.24"/>
    <x v="58"/>
  </r>
  <r>
    <x v="739"/>
    <x v="2"/>
    <n v="26.53"/>
    <n v="3"/>
    <n v="0"/>
    <n v="79.59"/>
    <x v="58"/>
  </r>
  <r>
    <x v="740"/>
    <x v="52"/>
    <n v="22.87"/>
    <n v="4"/>
    <n v="0"/>
    <n v="91.48"/>
    <x v="13"/>
  </r>
  <r>
    <x v="740"/>
    <x v="49"/>
    <n v="37.5"/>
    <n v="3"/>
    <n v="0.1"/>
    <n v="101.25"/>
    <x v="13"/>
  </r>
  <r>
    <x v="741"/>
    <x v="88"/>
    <n v="19.059999999999999"/>
    <n v="3"/>
    <n v="0"/>
    <n v="57.179999999999993"/>
    <x v="12"/>
  </r>
  <r>
    <x v="741"/>
    <x v="0"/>
    <n v="16.010000000000002"/>
    <n v="4"/>
    <n v="0"/>
    <n v="64.040000000000006"/>
    <x v="12"/>
  </r>
  <r>
    <x v="741"/>
    <x v="25"/>
    <n v="7.32"/>
    <n v="4"/>
    <n v="0"/>
    <n v="29.28"/>
    <x v="12"/>
  </r>
  <r>
    <x v="742"/>
    <x v="47"/>
    <n v="7.62"/>
    <n v="4"/>
    <n v="0"/>
    <n v="30.48"/>
    <x v="9"/>
  </r>
  <r>
    <x v="742"/>
    <x v="76"/>
    <n v="10.67"/>
    <n v="4"/>
    <n v="0.15"/>
    <n v="36.277999999999999"/>
    <x v="9"/>
  </r>
  <r>
    <x v="742"/>
    <x v="36"/>
    <n v="18.29"/>
    <n v="4"/>
    <n v="0.15"/>
    <n v="62.185999999999993"/>
    <x v="9"/>
  </r>
  <r>
    <x v="742"/>
    <x v="99"/>
    <n v="21.65"/>
    <n v="4"/>
    <n v="0.15"/>
    <n v="73.61"/>
    <x v="9"/>
  </r>
  <r>
    <x v="743"/>
    <x v="38"/>
    <n v="14.48"/>
    <n v="4"/>
    <n v="0.2"/>
    <n v="46.336000000000006"/>
    <x v="21"/>
  </r>
  <r>
    <x v="743"/>
    <x v="50"/>
    <n v="11.43"/>
    <n v="3"/>
    <n v="0.2"/>
    <n v="27.432000000000002"/>
    <x v="21"/>
  </r>
  <r>
    <x v="743"/>
    <x v="58"/>
    <n v="13.72"/>
    <n v="4"/>
    <n v="0.2"/>
    <n v="43.904000000000003"/>
    <x v="21"/>
  </r>
  <r>
    <x v="744"/>
    <x v="2"/>
    <n v="26.53"/>
    <n v="4"/>
    <n v="0"/>
    <n v="106.12"/>
    <x v="40"/>
  </r>
  <r>
    <x v="745"/>
    <x v="59"/>
    <n v="94.37"/>
    <n v="4"/>
    <n v="0.25"/>
    <n v="283.11"/>
    <x v="14"/>
  </r>
  <r>
    <x v="745"/>
    <x v="25"/>
    <n v="7.32"/>
    <n v="3"/>
    <n v="0.25"/>
    <n v="16.47"/>
    <x v="14"/>
  </r>
  <r>
    <x v="746"/>
    <x v="41"/>
    <n v="41.92"/>
    <n v="4"/>
    <n v="0.05"/>
    <n v="159.29599999999999"/>
    <x v="61"/>
  </r>
  <r>
    <x v="747"/>
    <x v="24"/>
    <n v="40.4"/>
    <n v="3"/>
    <n v="0"/>
    <n v="121.19999999999999"/>
    <x v="43"/>
  </r>
  <r>
    <x v="747"/>
    <x v="31"/>
    <n v="25.92"/>
    <n v="4"/>
    <n v="0"/>
    <n v="103.68"/>
    <x v="43"/>
  </r>
  <r>
    <x v="748"/>
    <x v="1"/>
    <n v="10.67"/>
    <n v="3"/>
    <n v="0"/>
    <n v="32.01"/>
    <x v="21"/>
  </r>
  <r>
    <x v="749"/>
    <x v="46"/>
    <n v="24.39"/>
    <n v="4"/>
    <n v="0"/>
    <n v="97.56"/>
    <x v="28"/>
  </r>
  <r>
    <x v="749"/>
    <x v="77"/>
    <n v="9.15"/>
    <n v="3"/>
    <n v="0.25"/>
    <n v="20.587500000000002"/>
    <x v="28"/>
  </r>
  <r>
    <x v="749"/>
    <x v="90"/>
    <n v="5.34"/>
    <n v="3"/>
    <n v="0.25"/>
    <n v="12.015000000000001"/>
    <x v="28"/>
  </r>
  <r>
    <x v="750"/>
    <x v="35"/>
    <n v="3.35"/>
    <n v="4"/>
    <n v="0"/>
    <n v="13.4"/>
    <x v="63"/>
  </r>
  <r>
    <x v="750"/>
    <x v="99"/>
    <n v="21.65"/>
    <n v="4"/>
    <n v="0"/>
    <n v="86.6"/>
    <x v="63"/>
  </r>
  <r>
    <x v="750"/>
    <x v="37"/>
    <n v="7.62"/>
    <n v="3"/>
    <n v="0"/>
    <n v="22.86"/>
    <x v="63"/>
  </r>
  <r>
    <x v="750"/>
    <x v="68"/>
    <n v="5.95"/>
    <n v="3"/>
    <n v="0"/>
    <n v="17.850000000000001"/>
    <x v="63"/>
  </r>
  <r>
    <x v="751"/>
    <x v="25"/>
    <n v="7.32"/>
    <n v="3"/>
    <n v="0.05"/>
    <n v="20.861999999999998"/>
    <x v="11"/>
  </r>
  <r>
    <x v="751"/>
    <x v="24"/>
    <n v="40.4"/>
    <n v="4"/>
    <n v="0.05"/>
    <n v="153.51999999999998"/>
    <x v="11"/>
  </r>
  <r>
    <x v="751"/>
    <x v="43"/>
    <n v="9.91"/>
    <n v="3"/>
    <n v="0.05"/>
    <n v="28.243500000000001"/>
    <x v="11"/>
  </r>
  <r>
    <x v="752"/>
    <x v="87"/>
    <n v="16.77"/>
    <n v="3"/>
    <n v="0.25"/>
    <n v="37.732500000000002"/>
    <x v="13"/>
  </r>
  <r>
    <x v="752"/>
    <x v="35"/>
    <n v="3.35"/>
    <n v="3"/>
    <n v="0.25"/>
    <n v="7.5375000000000005"/>
    <x v="13"/>
  </r>
  <r>
    <x v="752"/>
    <x v="43"/>
    <n v="9.91"/>
    <n v="3"/>
    <n v="0"/>
    <n v="29.73"/>
    <x v="13"/>
  </r>
  <r>
    <x v="753"/>
    <x v="52"/>
    <n v="22.87"/>
    <n v="4"/>
    <n v="0"/>
    <n v="91.48"/>
    <x v="14"/>
  </r>
  <r>
    <x v="753"/>
    <x v="27"/>
    <n v="16.010000000000002"/>
    <n v="3"/>
    <n v="0"/>
    <n v="48.03"/>
    <x v="14"/>
  </r>
  <r>
    <x v="753"/>
    <x v="77"/>
    <n v="9.15"/>
    <n v="3"/>
    <n v="0"/>
    <n v="27.450000000000003"/>
    <x v="14"/>
  </r>
  <r>
    <x v="753"/>
    <x v="36"/>
    <n v="18.29"/>
    <n v="4"/>
    <n v="0"/>
    <n v="73.16"/>
    <x v="14"/>
  </r>
  <r>
    <x v="754"/>
    <x v="63"/>
    <n v="4.57"/>
    <n v="4"/>
    <n v="0"/>
    <n v="18.28"/>
    <x v="45"/>
  </r>
  <r>
    <x v="754"/>
    <x v="51"/>
    <n v="13.72"/>
    <n v="4"/>
    <n v="0.15"/>
    <n v="46.648000000000003"/>
    <x v="45"/>
  </r>
  <r>
    <x v="754"/>
    <x v="1"/>
    <n v="10.67"/>
    <n v="3"/>
    <n v="0.15"/>
    <n v="27.208500000000001"/>
    <x v="45"/>
  </r>
  <r>
    <x v="754"/>
    <x v="36"/>
    <n v="18.29"/>
    <n v="3"/>
    <n v="0"/>
    <n v="54.87"/>
    <x v="45"/>
  </r>
  <r>
    <x v="755"/>
    <x v="75"/>
    <n v="13.72"/>
    <n v="4"/>
    <n v="0"/>
    <n v="54.88"/>
    <x v="84"/>
  </r>
  <r>
    <x v="755"/>
    <x v="57"/>
    <n v="14.03"/>
    <n v="4"/>
    <n v="0"/>
    <n v="56.12"/>
    <x v="84"/>
  </r>
  <r>
    <x v="755"/>
    <x v="90"/>
    <n v="5.34"/>
    <n v="4"/>
    <n v="0"/>
    <n v="21.36"/>
    <x v="84"/>
  </r>
  <r>
    <x v="756"/>
    <x v="93"/>
    <n v="23.78"/>
    <n v="4"/>
    <n v="0"/>
    <n v="95.12"/>
    <x v="80"/>
  </r>
  <r>
    <x v="756"/>
    <x v="58"/>
    <n v="13.72"/>
    <n v="4"/>
    <n v="0"/>
    <n v="54.88"/>
    <x v="80"/>
  </r>
  <r>
    <x v="757"/>
    <x v="75"/>
    <n v="13.72"/>
    <n v="4"/>
    <n v="0"/>
    <n v="54.88"/>
    <x v="83"/>
  </r>
  <r>
    <x v="757"/>
    <x v="41"/>
    <n v="41.92"/>
    <n v="4"/>
    <n v="0"/>
    <n v="167.68"/>
    <x v="83"/>
  </r>
  <r>
    <x v="758"/>
    <x v="75"/>
    <n v="13.72"/>
    <n v="4"/>
    <n v="0"/>
    <n v="54.88"/>
    <x v="79"/>
  </r>
  <r>
    <x v="758"/>
    <x v="59"/>
    <n v="94.37"/>
    <n v="4"/>
    <n v="0.25"/>
    <n v="283.11"/>
    <x v="79"/>
  </r>
  <r>
    <x v="759"/>
    <x v="96"/>
    <n v="30.49"/>
    <n v="3"/>
    <n v="0"/>
    <n v="91.47"/>
    <x v="50"/>
  </r>
  <r>
    <x v="759"/>
    <x v="59"/>
    <n v="94.37"/>
    <n v="4"/>
    <n v="0"/>
    <n v="377.48"/>
    <x v="50"/>
  </r>
  <r>
    <x v="759"/>
    <x v="1"/>
    <n v="10.67"/>
    <n v="4"/>
    <n v="0"/>
    <n v="42.68"/>
    <x v="50"/>
  </r>
  <r>
    <x v="760"/>
    <x v="64"/>
    <n v="34.76"/>
    <n v="4"/>
    <n v="0.05"/>
    <n v="132.08799999999999"/>
    <x v="9"/>
  </r>
  <r>
    <x v="760"/>
    <x v="76"/>
    <n v="10.67"/>
    <n v="4"/>
    <n v="0.05"/>
    <n v="40.545999999999999"/>
    <x v="9"/>
  </r>
  <r>
    <x v="760"/>
    <x v="62"/>
    <n v="16.46"/>
    <n v="3"/>
    <n v="0"/>
    <n v="49.38"/>
    <x v="9"/>
  </r>
  <r>
    <x v="761"/>
    <x v="35"/>
    <n v="3.35"/>
    <n v="4"/>
    <n v="0"/>
    <n v="13.4"/>
    <x v="36"/>
  </r>
  <r>
    <x v="761"/>
    <x v="40"/>
    <n v="14.48"/>
    <n v="4"/>
    <n v="0.25"/>
    <n v="43.44"/>
    <x v="36"/>
  </r>
  <r>
    <x v="761"/>
    <x v="31"/>
    <n v="25.92"/>
    <n v="4"/>
    <n v="0"/>
    <n v="103.68"/>
    <x v="36"/>
  </r>
  <r>
    <x v="762"/>
    <x v="52"/>
    <n v="22.87"/>
    <n v="3"/>
    <n v="0"/>
    <n v="68.61"/>
    <x v="30"/>
  </r>
  <r>
    <x v="762"/>
    <x v="35"/>
    <n v="3.35"/>
    <n v="4"/>
    <n v="0"/>
    <n v="13.4"/>
    <x v="30"/>
  </r>
  <r>
    <x v="763"/>
    <x v="89"/>
    <n v="10.06"/>
    <n v="3"/>
    <n v="0.05"/>
    <n v="28.670999999999999"/>
    <x v="87"/>
  </r>
  <r>
    <x v="763"/>
    <x v="62"/>
    <n v="16.46"/>
    <n v="3"/>
    <n v="0"/>
    <n v="49.38"/>
    <x v="87"/>
  </r>
  <r>
    <x v="764"/>
    <x v="70"/>
    <n v="7.01"/>
    <n v="4"/>
    <n v="0.05"/>
    <n v="26.637999999999998"/>
    <x v="17"/>
  </r>
  <r>
    <x v="764"/>
    <x v="31"/>
    <n v="25.92"/>
    <n v="3"/>
    <n v="0.05"/>
    <n v="73.872"/>
    <x v="17"/>
  </r>
  <r>
    <x v="764"/>
    <x v="62"/>
    <n v="16.46"/>
    <n v="4"/>
    <n v="0.05"/>
    <n v="62.548000000000002"/>
    <x v="17"/>
  </r>
  <r>
    <x v="765"/>
    <x v="95"/>
    <n v="6.86"/>
    <n v="4"/>
    <n v="0"/>
    <n v="27.44"/>
    <x v="27"/>
  </r>
  <r>
    <x v="765"/>
    <x v="1"/>
    <n v="10.67"/>
    <n v="4"/>
    <n v="0"/>
    <n v="42.68"/>
    <x v="27"/>
  </r>
  <r>
    <x v="765"/>
    <x v="98"/>
    <n v="7.32"/>
    <n v="3"/>
    <n v="0"/>
    <n v="21.96"/>
    <x v="27"/>
  </r>
  <r>
    <x v="765"/>
    <x v="86"/>
    <n v="9.4499999999999993"/>
    <n v="4"/>
    <n v="0"/>
    <n v="37.799999999999997"/>
    <x v="27"/>
  </r>
  <r>
    <x v="766"/>
    <x v="25"/>
    <n v="7.32"/>
    <n v="3"/>
    <n v="0.1"/>
    <n v="19.763999999999999"/>
    <x v="67"/>
  </r>
  <r>
    <x v="767"/>
    <x v="54"/>
    <n v="19.670000000000002"/>
    <n v="4"/>
    <n v="0"/>
    <n v="78.680000000000007"/>
    <x v="65"/>
  </r>
  <r>
    <x v="767"/>
    <x v="43"/>
    <n v="9.91"/>
    <n v="4"/>
    <n v="0"/>
    <n v="39.64"/>
    <x v="65"/>
  </r>
  <r>
    <x v="768"/>
    <x v="32"/>
    <n v="9.4499999999999993"/>
    <n v="4"/>
    <n v="0"/>
    <n v="37.799999999999997"/>
    <x v="55"/>
  </r>
  <r>
    <x v="768"/>
    <x v="40"/>
    <n v="14.48"/>
    <n v="4"/>
    <n v="0"/>
    <n v="57.92"/>
    <x v="55"/>
  </r>
  <r>
    <x v="769"/>
    <x v="81"/>
    <n v="7.62"/>
    <n v="3"/>
    <n v="0"/>
    <n v="22.86"/>
    <x v="9"/>
  </r>
  <r>
    <x v="769"/>
    <x v="41"/>
    <n v="41.92"/>
    <n v="4"/>
    <n v="0"/>
    <n v="167.68"/>
    <x v="9"/>
  </r>
  <r>
    <x v="769"/>
    <x v="50"/>
    <n v="11.43"/>
    <n v="3"/>
    <n v="0"/>
    <n v="34.29"/>
    <x v="9"/>
  </r>
  <r>
    <x v="770"/>
    <x v="56"/>
    <n v="28.97"/>
    <n v="3"/>
    <n v="0"/>
    <n v="86.91"/>
    <x v="38"/>
  </r>
  <r>
    <x v="770"/>
    <x v="83"/>
    <n v="47.56"/>
    <n v="4"/>
    <n v="0"/>
    <n v="190.24"/>
    <x v="38"/>
  </r>
  <r>
    <x v="770"/>
    <x v="53"/>
    <n v="28.97"/>
    <n v="4"/>
    <n v="0"/>
    <n v="115.88"/>
    <x v="38"/>
  </r>
  <r>
    <x v="771"/>
    <x v="77"/>
    <n v="9.15"/>
    <n v="4"/>
    <n v="0"/>
    <n v="36.6"/>
    <x v="73"/>
  </r>
  <r>
    <x v="771"/>
    <x v="34"/>
    <n v="15.24"/>
    <n v="4"/>
    <n v="0"/>
    <n v="60.96"/>
    <x v="73"/>
  </r>
  <r>
    <x v="772"/>
    <x v="61"/>
    <n v="23.63"/>
    <n v="3"/>
    <n v="0.15"/>
    <n v="60.256500000000003"/>
    <x v="11"/>
  </r>
  <r>
    <x v="773"/>
    <x v="38"/>
    <n v="14.48"/>
    <n v="4"/>
    <n v="0.25"/>
    <n v="43.44"/>
    <x v="21"/>
  </r>
  <r>
    <x v="773"/>
    <x v="29"/>
    <n v="61.74"/>
    <n v="4"/>
    <n v="0"/>
    <n v="246.96"/>
    <x v="21"/>
  </r>
  <r>
    <x v="773"/>
    <x v="93"/>
    <n v="23.78"/>
    <n v="4"/>
    <n v="0"/>
    <n v="95.12"/>
    <x v="21"/>
  </r>
  <r>
    <x v="773"/>
    <x v="24"/>
    <n v="40.4"/>
    <n v="3"/>
    <n v="0.25"/>
    <n v="90.899999999999991"/>
    <x v="21"/>
  </r>
  <r>
    <x v="773"/>
    <x v="2"/>
    <n v="26.53"/>
    <n v="3"/>
    <n v="0"/>
    <n v="79.59"/>
    <x v="21"/>
  </r>
  <r>
    <x v="774"/>
    <x v="70"/>
    <n v="7.01"/>
    <n v="3"/>
    <n v="0"/>
    <n v="21.03"/>
    <x v="2"/>
  </r>
  <r>
    <x v="774"/>
    <x v="84"/>
    <n v="27.44"/>
    <n v="3"/>
    <n v="0"/>
    <n v="82.320000000000007"/>
    <x v="2"/>
  </r>
  <r>
    <x v="775"/>
    <x v="52"/>
    <n v="22.87"/>
    <n v="4"/>
    <n v="0"/>
    <n v="91.48"/>
    <x v="31"/>
  </r>
  <r>
    <x v="775"/>
    <x v="60"/>
    <n v="35.06"/>
    <n v="3"/>
    <n v="0"/>
    <n v="105.18"/>
    <x v="31"/>
  </r>
  <r>
    <x v="776"/>
    <x v="93"/>
    <n v="23.78"/>
    <n v="4"/>
    <n v="0"/>
    <n v="95.12"/>
    <x v="58"/>
  </r>
  <r>
    <x v="776"/>
    <x v="30"/>
    <n v="1.83"/>
    <n v="3"/>
    <n v="0"/>
    <n v="5.49"/>
    <x v="58"/>
  </r>
  <r>
    <x v="776"/>
    <x v="26"/>
    <n v="16.010000000000002"/>
    <n v="3"/>
    <n v="0"/>
    <n v="48.03"/>
    <x v="58"/>
  </r>
  <r>
    <x v="776"/>
    <x v="62"/>
    <n v="16.46"/>
    <n v="4"/>
    <n v="0"/>
    <n v="65.84"/>
    <x v="58"/>
  </r>
  <r>
    <x v="777"/>
    <x v="75"/>
    <n v="13.72"/>
    <n v="4"/>
    <n v="0.1"/>
    <n v="49.392000000000003"/>
    <x v="16"/>
  </r>
  <r>
    <x v="777"/>
    <x v="63"/>
    <n v="4.57"/>
    <n v="3"/>
    <n v="0.1"/>
    <n v="12.339000000000002"/>
    <x v="16"/>
  </r>
  <r>
    <x v="778"/>
    <x v="83"/>
    <n v="47.56"/>
    <n v="4"/>
    <n v="0"/>
    <n v="190.24"/>
    <x v="70"/>
  </r>
  <r>
    <x v="778"/>
    <x v="24"/>
    <n v="40.4"/>
    <n v="4"/>
    <n v="0"/>
    <n v="161.6"/>
    <x v="70"/>
  </r>
  <r>
    <x v="779"/>
    <x v="35"/>
    <n v="3.35"/>
    <n v="3"/>
    <n v="0.25"/>
    <n v="7.5375000000000005"/>
    <x v="66"/>
  </r>
  <r>
    <x v="779"/>
    <x v="49"/>
    <n v="37.5"/>
    <n v="3"/>
    <n v="0.25"/>
    <n v="84.375"/>
    <x v="66"/>
  </r>
  <r>
    <x v="780"/>
    <x v="36"/>
    <n v="18.29"/>
    <n v="3"/>
    <n v="0"/>
    <n v="54.87"/>
    <x v="44"/>
  </r>
  <r>
    <x v="780"/>
    <x v="41"/>
    <n v="41.92"/>
    <n v="3"/>
    <n v="0"/>
    <n v="125.76"/>
    <x v="44"/>
  </r>
  <r>
    <x v="781"/>
    <x v="53"/>
    <n v="28.97"/>
    <n v="3"/>
    <n v="0"/>
    <n v="86.91"/>
    <x v="5"/>
  </r>
  <r>
    <x v="781"/>
    <x v="66"/>
    <n v="33.54"/>
    <n v="4"/>
    <n v="0"/>
    <n v="134.16"/>
    <x v="5"/>
  </r>
  <r>
    <x v="782"/>
    <x v="38"/>
    <n v="14.48"/>
    <n v="4"/>
    <n v="0.25"/>
    <n v="43.44"/>
    <x v="45"/>
  </r>
  <r>
    <x v="782"/>
    <x v="45"/>
    <n v="16.309999999999999"/>
    <n v="4"/>
    <n v="0"/>
    <n v="65.239999999999995"/>
    <x v="45"/>
  </r>
  <r>
    <x v="782"/>
    <x v="59"/>
    <n v="94.37"/>
    <n v="4"/>
    <n v="0.25"/>
    <n v="283.11"/>
    <x v="45"/>
  </r>
  <r>
    <x v="782"/>
    <x v="41"/>
    <n v="41.92"/>
    <n v="4"/>
    <n v="0.25"/>
    <n v="125.76"/>
    <x v="45"/>
  </r>
  <r>
    <x v="783"/>
    <x v="75"/>
    <n v="13.72"/>
    <n v="3"/>
    <n v="0"/>
    <n v="41.160000000000004"/>
    <x v="45"/>
  </r>
  <r>
    <x v="783"/>
    <x v="63"/>
    <n v="4.57"/>
    <n v="4"/>
    <n v="0"/>
    <n v="18.28"/>
    <x v="45"/>
  </r>
  <r>
    <x v="783"/>
    <x v="35"/>
    <n v="3.35"/>
    <n v="3"/>
    <n v="0"/>
    <n v="10.050000000000001"/>
    <x v="45"/>
  </r>
  <r>
    <x v="783"/>
    <x v="82"/>
    <n v="25.31"/>
    <n v="3"/>
    <n v="0"/>
    <n v="75.929999999999993"/>
    <x v="45"/>
  </r>
  <r>
    <x v="783"/>
    <x v="62"/>
    <n v="16.46"/>
    <n v="4"/>
    <n v="0"/>
    <n v="65.84"/>
    <x v="45"/>
  </r>
  <r>
    <x v="784"/>
    <x v="40"/>
    <n v="14.48"/>
    <n v="3"/>
    <n v="0"/>
    <n v="43.44"/>
    <x v="19"/>
  </r>
  <r>
    <x v="784"/>
    <x v="92"/>
    <n v="200.93"/>
    <n v="3"/>
    <n v="0"/>
    <n v="602.79"/>
    <x v="19"/>
  </r>
  <r>
    <x v="784"/>
    <x v="41"/>
    <n v="41.92"/>
    <n v="3"/>
    <n v="0"/>
    <n v="125.76"/>
    <x v="19"/>
  </r>
  <r>
    <x v="785"/>
    <x v="42"/>
    <n v="25"/>
    <n v="4"/>
    <n v="0.1"/>
    <n v="90"/>
    <x v="6"/>
  </r>
  <r>
    <x v="785"/>
    <x v="84"/>
    <n v="27.44"/>
    <n v="3"/>
    <n v="0.1"/>
    <n v="74.088000000000008"/>
    <x v="6"/>
  </r>
  <r>
    <x v="786"/>
    <x v="47"/>
    <n v="7.62"/>
    <n v="4"/>
    <n v="0.1"/>
    <n v="27.432000000000002"/>
    <x v="37"/>
  </r>
  <r>
    <x v="786"/>
    <x v="65"/>
    <n v="14.79"/>
    <n v="4"/>
    <n v="0"/>
    <n v="59.16"/>
    <x v="37"/>
  </r>
  <r>
    <x v="786"/>
    <x v="99"/>
    <n v="21.65"/>
    <n v="4"/>
    <n v="0"/>
    <n v="86.6"/>
    <x v="37"/>
  </r>
  <r>
    <x v="787"/>
    <x v="75"/>
    <n v="13.72"/>
    <n v="4"/>
    <n v="0"/>
    <n v="54.88"/>
    <x v="4"/>
  </r>
  <r>
    <x v="787"/>
    <x v="51"/>
    <n v="13.72"/>
    <n v="4"/>
    <n v="0"/>
    <n v="54.88"/>
    <x v="4"/>
  </r>
  <r>
    <x v="787"/>
    <x v="1"/>
    <n v="10.67"/>
    <n v="3"/>
    <n v="0"/>
    <n v="32.01"/>
    <x v="4"/>
  </r>
  <r>
    <x v="787"/>
    <x v="78"/>
    <n v="5.64"/>
    <n v="4"/>
    <n v="0"/>
    <n v="22.56"/>
    <x v="4"/>
  </r>
  <r>
    <x v="788"/>
    <x v="63"/>
    <n v="4.57"/>
    <n v="4"/>
    <n v="0"/>
    <n v="18.28"/>
    <x v="57"/>
  </r>
  <r>
    <x v="788"/>
    <x v="41"/>
    <n v="41.92"/>
    <n v="3"/>
    <n v="0"/>
    <n v="125.76"/>
    <x v="57"/>
  </r>
  <r>
    <x v="789"/>
    <x v="50"/>
    <n v="11.43"/>
    <n v="4"/>
    <n v="0"/>
    <n v="45.72"/>
    <x v="36"/>
  </r>
  <r>
    <x v="790"/>
    <x v="57"/>
    <n v="14.03"/>
    <n v="4"/>
    <n v="0.2"/>
    <n v="44.896000000000001"/>
    <x v="4"/>
  </r>
  <r>
    <x v="790"/>
    <x v="90"/>
    <n v="5.34"/>
    <n v="4"/>
    <n v="0"/>
    <n v="21.36"/>
    <x v="4"/>
  </r>
  <r>
    <x v="790"/>
    <x v="62"/>
    <n v="16.46"/>
    <n v="3"/>
    <n v="0"/>
    <n v="49.38"/>
    <x v="4"/>
  </r>
  <r>
    <x v="791"/>
    <x v="64"/>
    <n v="34.76"/>
    <n v="3"/>
    <n v="0"/>
    <n v="104.28"/>
    <x v="67"/>
  </r>
  <r>
    <x v="791"/>
    <x v="51"/>
    <n v="13.72"/>
    <n v="3"/>
    <n v="0"/>
    <n v="41.160000000000004"/>
    <x v="67"/>
  </r>
  <r>
    <x v="791"/>
    <x v="34"/>
    <n v="15.24"/>
    <n v="4"/>
    <n v="0"/>
    <n v="60.96"/>
    <x v="67"/>
  </r>
  <r>
    <x v="791"/>
    <x v="28"/>
    <n v="14.94"/>
    <n v="3"/>
    <n v="0"/>
    <n v="44.82"/>
    <x v="67"/>
  </r>
  <r>
    <x v="792"/>
    <x v="47"/>
    <n v="7.62"/>
    <n v="3"/>
    <n v="0"/>
    <n v="22.86"/>
    <x v="79"/>
  </r>
  <r>
    <x v="793"/>
    <x v="38"/>
    <n v="14.48"/>
    <n v="3"/>
    <n v="0.2"/>
    <n v="34.752000000000002"/>
    <x v="5"/>
  </r>
  <r>
    <x v="793"/>
    <x v="66"/>
    <n v="33.54"/>
    <n v="3"/>
    <n v="0"/>
    <n v="100.62"/>
    <x v="5"/>
  </r>
  <r>
    <x v="794"/>
    <x v="65"/>
    <n v="14.79"/>
    <n v="4"/>
    <n v="0"/>
    <n v="59.16"/>
    <x v="32"/>
  </r>
  <r>
    <x v="794"/>
    <x v="99"/>
    <n v="21.65"/>
    <n v="4"/>
    <n v="0"/>
    <n v="86.6"/>
    <x v="32"/>
  </r>
  <r>
    <x v="795"/>
    <x v="0"/>
    <n v="16.010000000000002"/>
    <n v="4"/>
    <n v="0"/>
    <n v="64.040000000000006"/>
    <x v="86"/>
  </r>
  <r>
    <x v="796"/>
    <x v="49"/>
    <n v="37.5"/>
    <n v="4"/>
    <n v="0"/>
    <n v="150"/>
    <x v="63"/>
  </r>
  <r>
    <x v="797"/>
    <x v="30"/>
    <n v="1.83"/>
    <n v="4"/>
    <n v="0"/>
    <n v="7.32"/>
    <x v="66"/>
  </r>
  <r>
    <x v="797"/>
    <x v="24"/>
    <n v="40.4"/>
    <n v="3"/>
    <n v="0"/>
    <n v="121.19999999999999"/>
    <x v="66"/>
  </r>
  <r>
    <x v="798"/>
    <x v="56"/>
    <n v="28.97"/>
    <n v="3"/>
    <n v="0.05"/>
    <n v="82.564499999999981"/>
    <x v="35"/>
  </r>
  <r>
    <x v="798"/>
    <x v="46"/>
    <n v="24.39"/>
    <n v="4"/>
    <n v="0.05"/>
    <n v="92.682000000000002"/>
    <x v="35"/>
  </r>
  <r>
    <x v="798"/>
    <x v="51"/>
    <n v="13.72"/>
    <n v="4"/>
    <n v="0.05"/>
    <n v="52.136000000000003"/>
    <x v="35"/>
  </r>
  <r>
    <x v="799"/>
    <x v="75"/>
    <n v="13.72"/>
    <n v="3"/>
    <n v="0.25"/>
    <n v="30.870000000000005"/>
    <x v="58"/>
  </r>
  <r>
    <x v="799"/>
    <x v="45"/>
    <n v="16.309999999999999"/>
    <n v="3"/>
    <n v="0.25"/>
    <n v="36.697499999999991"/>
    <x v="58"/>
  </r>
  <r>
    <x v="800"/>
    <x v="86"/>
    <n v="9.4499999999999993"/>
    <n v="3"/>
    <n v="0"/>
    <n v="28.349999999999998"/>
    <x v="66"/>
  </r>
  <r>
    <x v="801"/>
    <x v="38"/>
    <n v="14.48"/>
    <n v="4"/>
    <n v="0.2"/>
    <n v="46.336000000000006"/>
    <x v="71"/>
  </r>
  <r>
    <x v="801"/>
    <x v="56"/>
    <n v="28.97"/>
    <n v="4"/>
    <n v="0.2"/>
    <n v="92.704000000000008"/>
    <x v="71"/>
  </r>
  <r>
    <x v="802"/>
    <x v="58"/>
    <n v="13.72"/>
    <n v="4"/>
    <n v="0.1"/>
    <n v="49.392000000000003"/>
    <x v="14"/>
  </r>
  <r>
    <x v="803"/>
    <x v="35"/>
    <n v="3.35"/>
    <n v="4"/>
    <n v="0.2"/>
    <n v="10.72"/>
    <x v="53"/>
  </r>
  <r>
    <x v="804"/>
    <x v="60"/>
    <n v="35.06"/>
    <n v="3"/>
    <n v="0.2"/>
    <n v="84.144000000000005"/>
    <x v="2"/>
  </r>
  <r>
    <x v="804"/>
    <x v="99"/>
    <n v="21.65"/>
    <n v="4"/>
    <n v="0.2"/>
    <n v="69.28"/>
    <x v="2"/>
  </r>
  <r>
    <x v="805"/>
    <x v="83"/>
    <n v="47.56"/>
    <n v="3"/>
    <n v="0.2"/>
    <n v="114.14400000000001"/>
    <x v="54"/>
  </r>
  <r>
    <x v="805"/>
    <x v="46"/>
    <n v="24.39"/>
    <n v="3"/>
    <n v="0"/>
    <n v="73.17"/>
    <x v="54"/>
  </r>
  <r>
    <x v="805"/>
    <x v="82"/>
    <n v="25.31"/>
    <n v="3"/>
    <n v="0.2"/>
    <n v="60.744"/>
    <x v="54"/>
  </r>
  <r>
    <x v="806"/>
    <x v="30"/>
    <n v="1.83"/>
    <n v="4"/>
    <n v="0"/>
    <n v="7.32"/>
    <x v="78"/>
  </r>
  <r>
    <x v="806"/>
    <x v="101"/>
    <n v="10.67"/>
    <n v="3"/>
    <n v="0"/>
    <n v="32.01"/>
    <x v="78"/>
  </r>
  <r>
    <x v="807"/>
    <x v="35"/>
    <n v="3.35"/>
    <n v="4"/>
    <n v="0"/>
    <n v="13.4"/>
    <x v="8"/>
  </r>
  <r>
    <x v="807"/>
    <x v="91"/>
    <n v="10.67"/>
    <n v="4"/>
    <n v="0"/>
    <n v="42.68"/>
    <x v="8"/>
  </r>
  <r>
    <x v="807"/>
    <x v="24"/>
    <n v="40.4"/>
    <n v="3"/>
    <n v="0"/>
    <n v="121.19999999999999"/>
    <x v="8"/>
  </r>
  <r>
    <x v="807"/>
    <x v="28"/>
    <n v="14.94"/>
    <n v="3"/>
    <n v="0"/>
    <n v="44.82"/>
    <x v="8"/>
  </r>
  <r>
    <x v="808"/>
    <x v="52"/>
    <n v="22.87"/>
    <n v="3"/>
    <n v="0"/>
    <n v="68.61"/>
    <x v="58"/>
  </r>
  <r>
    <x v="808"/>
    <x v="36"/>
    <n v="18.29"/>
    <n v="3"/>
    <n v="0"/>
    <n v="54.87"/>
    <x v="58"/>
  </r>
  <r>
    <x v="808"/>
    <x v="31"/>
    <n v="25.92"/>
    <n v="4"/>
    <n v="0"/>
    <n v="103.68"/>
    <x v="58"/>
  </r>
  <r>
    <x v="809"/>
    <x v="50"/>
    <n v="11.43"/>
    <n v="4"/>
    <n v="0"/>
    <n v="45.72"/>
    <x v="77"/>
  </r>
  <r>
    <x v="810"/>
    <x v="47"/>
    <n v="7.62"/>
    <n v="4"/>
    <n v="0"/>
    <n v="30.48"/>
    <x v="76"/>
  </r>
  <r>
    <x v="810"/>
    <x v="31"/>
    <n v="25.92"/>
    <n v="3"/>
    <n v="0"/>
    <n v="77.760000000000005"/>
    <x v="76"/>
  </r>
  <r>
    <x v="810"/>
    <x v="99"/>
    <n v="21.65"/>
    <n v="4"/>
    <n v="0"/>
    <n v="86.6"/>
    <x v="76"/>
  </r>
  <r>
    <x v="811"/>
    <x v="63"/>
    <n v="4.57"/>
    <n v="3"/>
    <n v="0"/>
    <n v="13.71"/>
    <x v="29"/>
  </r>
  <r>
    <x v="811"/>
    <x v="55"/>
    <n v="29.73"/>
    <n v="4"/>
    <n v="0"/>
    <n v="118.92"/>
    <x v="29"/>
  </r>
  <r>
    <x v="811"/>
    <x v="31"/>
    <n v="25.92"/>
    <n v="3"/>
    <n v="0"/>
    <n v="77.760000000000005"/>
    <x v="29"/>
  </r>
  <r>
    <x v="812"/>
    <x v="31"/>
    <n v="25.92"/>
    <n v="4"/>
    <n v="0"/>
    <n v="103.68"/>
    <x v="70"/>
  </r>
  <r>
    <x v="812"/>
    <x v="43"/>
    <n v="9.91"/>
    <n v="4"/>
    <n v="0"/>
    <n v="39.64"/>
    <x v="70"/>
  </r>
  <r>
    <x v="813"/>
    <x v="31"/>
    <n v="25.92"/>
    <n v="4"/>
    <n v="0"/>
    <n v="103.68"/>
    <x v="79"/>
  </r>
  <r>
    <x v="814"/>
    <x v="12"/>
    <n v="9.7200000000000006"/>
    <n v="3"/>
    <n v="0"/>
    <n v="29.160000000000004"/>
    <x v="30"/>
  </r>
  <r>
    <x v="814"/>
    <x v="13"/>
    <n v="9.91"/>
    <n v="4"/>
    <n v="0"/>
    <n v="39.64"/>
    <x v="30"/>
  </r>
  <r>
    <x v="814"/>
    <x v="14"/>
    <n v="10.1"/>
    <n v="5"/>
    <n v="0"/>
    <n v="50.5"/>
    <x v="30"/>
  </r>
  <r>
    <x v="814"/>
    <x v="15"/>
    <n v="10.67"/>
    <n v="3"/>
    <n v="0"/>
    <n v="32.01"/>
    <x v="30"/>
  </r>
  <r>
    <x v="814"/>
    <x v="16"/>
    <n v="10.67"/>
    <n v="4"/>
    <n v="0"/>
    <n v="42.68"/>
    <x v="30"/>
  </r>
  <r>
    <x v="814"/>
    <x v="17"/>
    <n v="10.67"/>
    <n v="5"/>
    <n v="0"/>
    <n v="53.35"/>
    <x v="30"/>
  </r>
  <r>
    <x v="815"/>
    <x v="76"/>
    <n v="10.67"/>
    <n v="3"/>
    <n v="0"/>
    <n v="32.01"/>
    <x v="34"/>
  </r>
  <r>
    <x v="815"/>
    <x v="57"/>
    <n v="14.03"/>
    <n v="3"/>
    <n v="0.1"/>
    <n v="37.881"/>
    <x v="34"/>
  </r>
  <r>
    <x v="815"/>
    <x v="25"/>
    <n v="7.32"/>
    <n v="3"/>
    <n v="0.1"/>
    <n v="19.763999999999999"/>
    <x v="34"/>
  </r>
  <r>
    <x v="816"/>
    <x v="55"/>
    <n v="29.73"/>
    <n v="4"/>
    <n v="0.1"/>
    <n v="107.02800000000001"/>
    <x v="45"/>
  </r>
  <r>
    <x v="816"/>
    <x v="25"/>
    <n v="7.32"/>
    <n v="4"/>
    <n v="0"/>
    <n v="29.28"/>
    <x v="45"/>
  </r>
  <r>
    <x v="816"/>
    <x v="42"/>
    <n v="25"/>
    <n v="3"/>
    <n v="0.1"/>
    <n v="67.5"/>
    <x v="45"/>
  </r>
  <r>
    <x v="816"/>
    <x v="36"/>
    <n v="18.29"/>
    <n v="4"/>
    <n v="0.1"/>
    <n v="65.843999999999994"/>
    <x v="45"/>
  </r>
  <r>
    <x v="816"/>
    <x v="86"/>
    <n v="9.4499999999999993"/>
    <n v="4"/>
    <n v="0"/>
    <n v="37.799999999999997"/>
    <x v="45"/>
  </r>
  <r>
    <x v="817"/>
    <x v="54"/>
    <n v="19.670000000000002"/>
    <n v="4"/>
    <n v="0.25"/>
    <n v="59.010000000000005"/>
    <x v="28"/>
  </r>
  <r>
    <x v="817"/>
    <x v="78"/>
    <n v="5.64"/>
    <n v="3"/>
    <n v="0.25"/>
    <n v="12.689999999999998"/>
    <x v="28"/>
  </r>
  <r>
    <x v="818"/>
    <x v="39"/>
    <n v="13.26"/>
    <n v="4"/>
    <n v="0"/>
    <n v="53.04"/>
    <x v="19"/>
  </r>
  <r>
    <x v="818"/>
    <x v="70"/>
    <n v="7.01"/>
    <n v="3"/>
    <n v="0"/>
    <n v="21.03"/>
    <x v="19"/>
  </r>
  <r>
    <x v="818"/>
    <x v="76"/>
    <n v="10.67"/>
    <n v="3"/>
    <n v="0"/>
    <n v="32.01"/>
    <x v="19"/>
  </r>
  <r>
    <x v="819"/>
    <x v="25"/>
    <n v="7.32"/>
    <n v="4"/>
    <n v="0"/>
    <n v="29.28"/>
    <x v="57"/>
  </r>
  <r>
    <x v="819"/>
    <x v="12"/>
    <n v="9.7200000000000006"/>
    <n v="3"/>
    <n v="0"/>
    <n v="29.160000000000004"/>
    <x v="57"/>
  </r>
  <r>
    <x v="819"/>
    <x v="13"/>
    <n v="9.91"/>
    <n v="4"/>
    <n v="0"/>
    <n v="39.64"/>
    <x v="57"/>
  </r>
  <r>
    <x v="819"/>
    <x v="14"/>
    <n v="10.1"/>
    <n v="5"/>
    <n v="0"/>
    <n v="50.5"/>
    <x v="57"/>
  </r>
  <r>
    <x v="819"/>
    <x v="15"/>
    <n v="10.67"/>
    <n v="3"/>
    <n v="0"/>
    <n v="32.01"/>
    <x v="57"/>
  </r>
  <r>
    <x v="819"/>
    <x v="16"/>
    <n v="10.67"/>
    <n v="4"/>
    <n v="0"/>
    <n v="42.68"/>
    <x v="57"/>
  </r>
  <r>
    <x v="819"/>
    <x v="17"/>
    <n v="10.67"/>
    <n v="5"/>
    <n v="0"/>
    <n v="53.35"/>
    <x v="57"/>
  </r>
  <r>
    <x v="820"/>
    <x v="64"/>
    <n v="34.76"/>
    <n v="4"/>
    <n v="0.15"/>
    <n v="118.18399999999998"/>
    <x v="62"/>
  </r>
  <r>
    <x v="820"/>
    <x v="60"/>
    <n v="35.06"/>
    <n v="3"/>
    <n v="0.15"/>
    <n v="89.403000000000006"/>
    <x v="62"/>
  </r>
  <r>
    <x v="820"/>
    <x v="43"/>
    <n v="9.91"/>
    <n v="3"/>
    <n v="0.15"/>
    <n v="25.270500000000002"/>
    <x v="62"/>
  </r>
  <r>
    <x v="821"/>
    <x v="33"/>
    <n v="13.72"/>
    <n v="3"/>
    <n v="0"/>
    <n v="41.160000000000004"/>
    <x v="23"/>
  </r>
  <r>
    <x v="822"/>
    <x v="75"/>
    <n v="13.72"/>
    <n v="3"/>
    <n v="0.15"/>
    <n v="34.986000000000004"/>
    <x v="26"/>
  </r>
  <r>
    <x v="822"/>
    <x v="38"/>
    <n v="14.48"/>
    <n v="3"/>
    <n v="0.15"/>
    <n v="36.923999999999999"/>
    <x v="26"/>
  </r>
  <r>
    <x v="822"/>
    <x v="39"/>
    <n v="13.26"/>
    <n v="3"/>
    <n v="0.15"/>
    <n v="33.812999999999995"/>
    <x v="26"/>
  </r>
  <r>
    <x v="822"/>
    <x v="32"/>
    <n v="9.4499999999999993"/>
    <n v="3"/>
    <n v="0"/>
    <n v="28.349999999999998"/>
    <x v="26"/>
  </r>
  <r>
    <x v="823"/>
    <x v="52"/>
    <n v="22.87"/>
    <n v="4"/>
    <n v="0.05"/>
    <n v="86.906000000000006"/>
    <x v="28"/>
  </r>
  <r>
    <x v="823"/>
    <x v="63"/>
    <n v="4.57"/>
    <n v="4"/>
    <n v="0.05"/>
    <n v="17.366"/>
    <x v="28"/>
  </r>
  <r>
    <x v="824"/>
    <x v="38"/>
    <n v="14.48"/>
    <n v="4"/>
    <n v="0"/>
    <n v="57.92"/>
    <x v="9"/>
  </r>
  <r>
    <x v="824"/>
    <x v="25"/>
    <n v="7.32"/>
    <n v="3"/>
    <n v="0"/>
    <n v="21.96"/>
    <x v="9"/>
  </r>
  <r>
    <x v="824"/>
    <x v="97"/>
    <n v="12.35"/>
    <n v="3"/>
    <n v="0"/>
    <n v="37.049999999999997"/>
    <x v="9"/>
  </r>
  <r>
    <x v="824"/>
    <x v="82"/>
    <n v="25.31"/>
    <n v="4"/>
    <n v="0"/>
    <n v="101.24"/>
    <x v="9"/>
  </r>
  <r>
    <x v="825"/>
    <x v="0"/>
    <n v="16.010000000000002"/>
    <n v="4"/>
    <n v="0"/>
    <n v="64.040000000000006"/>
    <x v="43"/>
  </r>
  <r>
    <x v="825"/>
    <x v="35"/>
    <n v="3.35"/>
    <n v="3"/>
    <n v="0"/>
    <n v="10.050000000000001"/>
    <x v="43"/>
  </r>
  <r>
    <x v="826"/>
    <x v="39"/>
    <n v="13.26"/>
    <n v="4"/>
    <n v="0.05"/>
    <n v="50.387999999999998"/>
    <x v="51"/>
  </r>
  <r>
    <x v="827"/>
    <x v="38"/>
    <n v="14.48"/>
    <n v="4"/>
    <n v="0.15"/>
    <n v="49.231999999999999"/>
    <x v="6"/>
  </r>
  <r>
    <x v="827"/>
    <x v="77"/>
    <n v="9.15"/>
    <n v="3"/>
    <n v="0.15"/>
    <n v="23.3325"/>
    <x v="6"/>
  </r>
  <r>
    <x v="827"/>
    <x v="58"/>
    <n v="13.72"/>
    <n v="4"/>
    <n v="0.15"/>
    <n v="46.648000000000003"/>
    <x v="6"/>
  </r>
  <r>
    <x v="828"/>
    <x v="88"/>
    <n v="19.059999999999999"/>
    <n v="3"/>
    <n v="0.25"/>
    <n v="42.884999999999991"/>
    <x v="48"/>
  </r>
  <r>
    <x v="828"/>
    <x v="23"/>
    <n v="17.68"/>
    <n v="3"/>
    <n v="0.25"/>
    <n v="39.78"/>
    <x v="48"/>
  </r>
  <r>
    <x v="828"/>
    <x v="70"/>
    <n v="7.01"/>
    <n v="4"/>
    <n v="0.25"/>
    <n v="21.03"/>
    <x v="48"/>
  </r>
  <r>
    <x v="829"/>
    <x v="38"/>
    <n v="14.48"/>
    <n v="3"/>
    <n v="0.2"/>
    <n v="34.752000000000002"/>
    <x v="13"/>
  </r>
  <r>
    <x v="829"/>
    <x v="81"/>
    <n v="7.62"/>
    <n v="4"/>
    <n v="0"/>
    <n v="30.48"/>
    <x v="13"/>
  </r>
  <r>
    <x v="829"/>
    <x v="87"/>
    <n v="16.77"/>
    <n v="3"/>
    <n v="0"/>
    <n v="50.31"/>
    <x v="13"/>
  </r>
  <r>
    <x v="829"/>
    <x v="88"/>
    <n v="19.059999999999999"/>
    <n v="3"/>
    <n v="0.02"/>
    <n v="56.0364"/>
    <x v="13"/>
  </r>
  <r>
    <x v="829"/>
    <x v="52"/>
    <n v="22.87"/>
    <n v="3"/>
    <n v="0.05"/>
    <n v="65.179500000000004"/>
    <x v="13"/>
  </r>
  <r>
    <x v="829"/>
    <x v="96"/>
    <n v="30.49"/>
    <n v="4"/>
    <n v="0.1"/>
    <n v="109.764"/>
    <x v="13"/>
  </r>
  <r>
    <x v="829"/>
    <x v="61"/>
    <n v="23.63"/>
    <n v="3"/>
    <n v="0"/>
    <n v="70.89"/>
    <x v="13"/>
  </r>
  <r>
    <x v="829"/>
    <x v="56"/>
    <n v="28.97"/>
    <n v="4"/>
    <n v="0.05"/>
    <n v="110.08599999999998"/>
    <x v="13"/>
  </r>
  <r>
    <x v="829"/>
    <x v="63"/>
    <n v="4.57"/>
    <n v="4"/>
    <n v="0"/>
    <n v="18.28"/>
    <x v="13"/>
  </r>
  <r>
    <x v="829"/>
    <x v="23"/>
    <n v="17.68"/>
    <n v="3"/>
    <n v="0.03"/>
    <n v="51.448799999999999"/>
    <x v="13"/>
  </r>
  <r>
    <x v="829"/>
    <x v="39"/>
    <n v="13.26"/>
    <n v="4"/>
    <n v="0.03"/>
    <n v="51.448799999999999"/>
    <x v="13"/>
  </r>
  <r>
    <x v="829"/>
    <x v="29"/>
    <n v="61.74"/>
    <n v="3"/>
    <n v="0.04"/>
    <n v="177.81120000000001"/>
    <x v="13"/>
  </r>
  <r>
    <x v="829"/>
    <x v="95"/>
    <n v="6.86"/>
    <n v="4"/>
    <n v="0"/>
    <n v="27.44"/>
    <x v="13"/>
  </r>
  <r>
    <x v="829"/>
    <x v="46"/>
    <n v="24.39"/>
    <n v="3"/>
    <n v="0"/>
    <n v="73.17"/>
    <x v="13"/>
  </r>
  <r>
    <x v="829"/>
    <x v="33"/>
    <n v="13.72"/>
    <n v="4"/>
    <n v="0.05"/>
    <n v="52.136000000000003"/>
    <x v="13"/>
  </r>
  <r>
    <x v="829"/>
    <x v="25"/>
    <n v="7.32"/>
    <n v="4"/>
    <n v="0"/>
    <n v="29.28"/>
    <x v="13"/>
  </r>
  <r>
    <x v="829"/>
    <x v="77"/>
    <n v="9.15"/>
    <n v="4"/>
    <n v="0.02"/>
    <n v="35.868000000000002"/>
    <x v="13"/>
  </r>
  <r>
    <x v="829"/>
    <x v="90"/>
    <n v="5.34"/>
    <n v="4"/>
    <n v="0"/>
    <n v="21.36"/>
    <x v="13"/>
  </r>
  <r>
    <x v="829"/>
    <x v="36"/>
    <n v="18.29"/>
    <n v="4"/>
    <n v="0"/>
    <n v="73.16"/>
    <x v="13"/>
  </r>
  <r>
    <x v="829"/>
    <x v="31"/>
    <n v="25.92"/>
    <n v="4"/>
    <n v="0.06"/>
    <n v="97.459199999999996"/>
    <x v="13"/>
  </r>
  <r>
    <x v="829"/>
    <x v="82"/>
    <n v="25.31"/>
    <n v="4"/>
    <n v="0.03"/>
    <n v="98.202799999999996"/>
    <x v="13"/>
  </r>
  <r>
    <x v="829"/>
    <x v="85"/>
    <n v="12.96"/>
    <n v="3"/>
    <n v="0"/>
    <n v="38.880000000000003"/>
    <x v="13"/>
  </r>
  <r>
    <x v="829"/>
    <x v="67"/>
    <n v="11.43"/>
    <n v="4"/>
    <n v="0.01"/>
    <n v="45.262799999999999"/>
    <x v="13"/>
  </r>
  <r>
    <x v="829"/>
    <x v="68"/>
    <n v="5.95"/>
    <n v="4"/>
    <n v="0"/>
    <n v="23.8"/>
    <x v="13"/>
  </r>
  <r>
    <x v="829"/>
    <x v="43"/>
    <n v="9.91"/>
    <n v="4"/>
    <n v="0"/>
    <n v="39.64"/>
    <x v="13"/>
  </r>
  <r>
    <x v="830"/>
    <x v="23"/>
    <n v="17.72"/>
    <n v="3"/>
    <n v="0"/>
    <n v="53.16"/>
    <x v="25"/>
  </r>
  <r>
    <x v="830"/>
    <x v="72"/>
    <n v="9.7200000000000006"/>
    <n v="4"/>
    <n v="0.05"/>
    <n v="36.936"/>
    <x v="25"/>
  </r>
  <r>
    <x v="830"/>
    <x v="89"/>
    <n v="14.48"/>
    <n v="4"/>
    <n v="0"/>
    <n v="57.92"/>
    <x v="25"/>
  </r>
  <r>
    <x v="831"/>
    <x v="72"/>
    <n v="9.7200000000000006"/>
    <n v="4"/>
    <n v="0"/>
    <n v="38.880000000000003"/>
    <x v="15"/>
  </r>
  <r>
    <x v="832"/>
    <x v="44"/>
    <n v="21.72"/>
    <n v="3"/>
    <n v="0"/>
    <n v="65.16"/>
    <x v="28"/>
  </r>
  <r>
    <x v="832"/>
    <x v="92"/>
    <n v="26.53"/>
    <n v="4"/>
    <n v="0"/>
    <n v="106.12"/>
    <x v="28"/>
  </r>
  <r>
    <x v="833"/>
    <x v="38"/>
    <n v="14.48"/>
    <n v="1"/>
    <n v="0"/>
    <n v="14.48"/>
    <x v="89"/>
  </r>
  <r>
    <x v="833"/>
    <x v="65"/>
    <n v="14.83"/>
    <n v="4"/>
    <n v="0"/>
    <n v="59.32"/>
    <x v="89"/>
  </r>
  <r>
    <x v="833"/>
    <x v="72"/>
    <n v="9.7200000000000006"/>
    <n v="4"/>
    <n v="0"/>
    <n v="38.880000000000003"/>
    <x v="89"/>
  </r>
  <r>
    <x v="833"/>
    <x v="43"/>
    <n v="7.93"/>
    <n v="4"/>
    <n v="0"/>
    <n v="31.72"/>
    <x v="89"/>
  </r>
  <r>
    <x v="833"/>
    <x v="69"/>
    <n v="16.77"/>
    <n v="3"/>
    <n v="0"/>
    <n v="50.31"/>
    <x v="89"/>
  </r>
  <r>
    <x v="834"/>
    <x v="38"/>
    <n v="14.48"/>
    <n v="1"/>
    <n v="0"/>
    <n v="14.48"/>
    <x v="25"/>
  </r>
  <r>
    <x v="834"/>
    <x v="65"/>
    <n v="14.83"/>
    <n v="4"/>
    <n v="0"/>
    <n v="59.32"/>
    <x v="25"/>
  </r>
  <r>
    <x v="834"/>
    <x v="77"/>
    <n v="9.15"/>
    <n v="1"/>
    <n v="0"/>
    <n v="9.15"/>
    <x v="25"/>
  </r>
  <r>
    <x v="834"/>
    <x v="50"/>
    <n v="11.43"/>
    <n v="1"/>
    <n v="0"/>
    <n v="11.43"/>
    <x v="25"/>
  </r>
  <r>
    <x v="834"/>
    <x v="69"/>
    <n v="16.77"/>
    <n v="3"/>
    <n v="0"/>
    <n v="50.31"/>
    <x v="25"/>
  </r>
  <r>
    <x v="834"/>
    <x v="103"/>
    <n v="6.59"/>
    <n v="1"/>
    <n v="0"/>
    <n v="6.59"/>
    <x v="25"/>
  </r>
  <r>
    <x v="834"/>
    <x v="102"/>
    <n v="7.24"/>
    <n v="1"/>
    <n v="0"/>
    <n v="7.24"/>
    <x v="25"/>
  </r>
  <r>
    <x v="835"/>
    <x v="93"/>
    <n v="23.78"/>
    <n v="3"/>
    <n v="0"/>
    <n v="71.34"/>
    <x v="88"/>
  </r>
  <r>
    <x v="835"/>
    <x v="25"/>
    <n v="7.32"/>
    <n v="3"/>
    <n v="0"/>
    <n v="21.96"/>
    <x v="88"/>
  </r>
  <r>
    <x v="835"/>
    <x v="68"/>
    <n v="5.95"/>
    <n v="3"/>
    <n v="0"/>
    <n v="17.850000000000001"/>
    <x v="88"/>
  </r>
  <r>
    <x v="836"/>
    <x v="23"/>
    <n v="17.68"/>
    <n v="3"/>
    <n v="0.15"/>
    <n v="45.083999999999996"/>
    <x v="16"/>
  </r>
  <r>
    <x v="836"/>
    <x v="98"/>
    <n v="7.32"/>
    <n v="2"/>
    <n v="0.15"/>
    <n v="12.444000000000001"/>
    <x v="16"/>
  </r>
  <r>
    <x v="836"/>
    <x v="41"/>
    <n v="41.92"/>
    <n v="2"/>
    <n v="0.15"/>
    <n v="71.263999999999996"/>
    <x v="16"/>
  </r>
  <r>
    <x v="837"/>
    <x v="52"/>
    <n v="22.87"/>
    <n v="3"/>
    <n v="0"/>
    <n v="68.61"/>
    <x v="3"/>
  </r>
  <r>
    <x v="837"/>
    <x v="51"/>
    <n v="13.72"/>
    <n v="2"/>
    <n v="0"/>
    <n v="27.44"/>
    <x v="3"/>
  </r>
  <r>
    <x v="837"/>
    <x v="49"/>
    <n v="37.5"/>
    <n v="2"/>
    <n v="0"/>
    <n v="75"/>
    <x v="3"/>
  </r>
  <r>
    <x v="838"/>
    <x v="46"/>
    <n v="24.39"/>
    <n v="2"/>
    <n v="0.15"/>
    <n v="41.463000000000001"/>
    <x v="56"/>
  </r>
  <r>
    <x v="838"/>
    <x v="40"/>
    <n v="14.48"/>
    <n v="3"/>
    <n v="0"/>
    <n v="43.44"/>
    <x v="56"/>
  </r>
  <r>
    <x v="839"/>
    <x v="52"/>
    <n v="22.87"/>
    <n v="3"/>
    <n v="0.15"/>
    <n v="58.3185"/>
    <x v="71"/>
  </r>
  <r>
    <x v="839"/>
    <x v="53"/>
    <n v="28.97"/>
    <n v="2"/>
    <n v="0.15"/>
    <n v="49.248999999999995"/>
    <x v="71"/>
  </r>
  <r>
    <x v="840"/>
    <x v="83"/>
    <n v="47.56"/>
    <n v="2"/>
    <n v="0"/>
    <n v="95.12"/>
    <x v="68"/>
  </r>
  <r>
    <x v="840"/>
    <x v="51"/>
    <n v="13.72"/>
    <n v="3"/>
    <n v="0"/>
    <n v="41.160000000000004"/>
    <x v="68"/>
  </r>
  <r>
    <x v="840"/>
    <x v="66"/>
    <n v="33.54"/>
    <n v="2"/>
    <n v="0"/>
    <n v="67.08"/>
    <x v="68"/>
  </r>
  <r>
    <x v="840"/>
    <x v="86"/>
    <n v="9.4499999999999993"/>
    <n v="3"/>
    <n v="0"/>
    <n v="28.349999999999998"/>
    <x v="68"/>
  </r>
  <r>
    <x v="841"/>
    <x v="29"/>
    <n v="61.74"/>
    <n v="2"/>
    <n v="0"/>
    <n v="123.48"/>
    <x v="9"/>
  </r>
  <r>
    <x v="841"/>
    <x v="64"/>
    <n v="34.76"/>
    <n v="2"/>
    <n v="0"/>
    <n v="69.52"/>
    <x v="9"/>
  </r>
  <r>
    <x v="841"/>
    <x v="53"/>
    <n v="28.97"/>
    <n v="3"/>
    <n v="0"/>
    <n v="86.91"/>
    <x v="9"/>
  </r>
  <r>
    <x v="841"/>
    <x v="26"/>
    <n v="16.010000000000002"/>
    <n v="2"/>
    <n v="0"/>
    <n v="32.020000000000003"/>
    <x v="9"/>
  </r>
  <r>
    <x v="841"/>
    <x v="68"/>
    <n v="5.95"/>
    <n v="3"/>
    <n v="0"/>
    <n v="17.850000000000001"/>
    <x v="9"/>
  </r>
  <r>
    <x v="842"/>
    <x v="70"/>
    <n v="7.01"/>
    <n v="3"/>
    <n v="0.05"/>
    <n v="19.978499999999997"/>
    <x v="21"/>
  </r>
  <r>
    <x v="842"/>
    <x v="68"/>
    <n v="5.95"/>
    <n v="2"/>
    <n v="0.05"/>
    <n v="11.305"/>
    <x v="21"/>
  </r>
  <r>
    <x v="843"/>
    <x v="47"/>
    <n v="7.62"/>
    <n v="2"/>
    <n v="0.2"/>
    <n v="12.192"/>
    <x v="35"/>
  </r>
  <r>
    <x v="843"/>
    <x v="46"/>
    <n v="24.39"/>
    <n v="3"/>
    <n v="0.2"/>
    <n v="58.536000000000001"/>
    <x v="35"/>
  </r>
  <r>
    <x v="843"/>
    <x v="99"/>
    <n v="21.65"/>
    <n v="3"/>
    <n v="0.2"/>
    <n v="51.96"/>
    <x v="35"/>
  </r>
  <r>
    <x v="844"/>
    <x v="55"/>
    <n v="29.73"/>
    <n v="3"/>
    <n v="0"/>
    <n v="89.19"/>
    <x v="88"/>
  </r>
  <r>
    <x v="844"/>
    <x v="30"/>
    <n v="1.83"/>
    <n v="3"/>
    <n v="0"/>
    <n v="5.49"/>
    <x v="88"/>
  </r>
  <r>
    <x v="845"/>
    <x v="59"/>
    <n v="94.37"/>
    <n v="3"/>
    <n v="0"/>
    <n v="283.11"/>
    <x v="85"/>
  </r>
  <r>
    <x v="846"/>
    <x v="90"/>
    <n v="5.34"/>
    <n v="2"/>
    <n v="0.2"/>
    <n v="8.5440000000000005"/>
    <x v="46"/>
  </r>
  <r>
    <x v="847"/>
    <x v="90"/>
    <n v="4.2699999999999996"/>
    <n v="3"/>
    <n v="0"/>
    <n v="12.809999999999999"/>
    <x v="3"/>
  </r>
  <r>
    <x v="847"/>
    <x v="86"/>
    <n v="7.62"/>
    <n v="3"/>
    <n v="0"/>
    <n v="22.86"/>
    <x v="3"/>
  </r>
  <r>
    <x v="848"/>
    <x v="61"/>
    <n v="23.63"/>
    <n v="3"/>
    <n v="0"/>
    <n v="70.89"/>
    <x v="45"/>
  </r>
  <r>
    <x v="848"/>
    <x v="93"/>
    <n v="23.78"/>
    <n v="2"/>
    <n v="0"/>
    <n v="47.56"/>
    <x v="45"/>
  </r>
  <r>
    <x v="848"/>
    <x v="98"/>
    <n v="7.32"/>
    <n v="3"/>
    <n v="0"/>
    <n v="21.96"/>
    <x v="45"/>
  </r>
  <r>
    <x v="848"/>
    <x v="77"/>
    <n v="9.15"/>
    <n v="2"/>
    <n v="0"/>
    <n v="18.3"/>
    <x v="45"/>
  </r>
  <r>
    <x v="849"/>
    <x v="38"/>
    <n v="14.48"/>
    <n v="2"/>
    <n v="0.25"/>
    <n v="21.72"/>
    <x v="45"/>
  </r>
  <r>
    <x v="849"/>
    <x v="55"/>
    <n v="29.73"/>
    <n v="2"/>
    <n v="0.25"/>
    <n v="44.594999999999999"/>
    <x v="45"/>
  </r>
  <r>
    <x v="849"/>
    <x v="94"/>
    <n v="7.32"/>
    <n v="3"/>
    <n v="0.25"/>
    <n v="16.47"/>
    <x v="45"/>
  </r>
  <r>
    <x v="849"/>
    <x v="53"/>
    <n v="28.97"/>
    <n v="3"/>
    <n v="0.25"/>
    <n v="65.182500000000005"/>
    <x v="45"/>
  </r>
  <r>
    <x v="849"/>
    <x v="89"/>
    <n v="10.06"/>
    <n v="3"/>
    <n v="0.25"/>
    <n v="22.634999999999998"/>
    <x v="45"/>
  </r>
  <r>
    <x v="850"/>
    <x v="52"/>
    <n v="4.25"/>
    <n v="1"/>
    <n v="0"/>
    <n v="4.25"/>
    <x v="30"/>
  </r>
  <r>
    <x v="850"/>
    <x v="44"/>
    <n v="26.83"/>
    <n v="3"/>
    <n v="0.25"/>
    <n v="60.367499999999993"/>
    <x v="30"/>
  </r>
  <r>
    <x v="850"/>
    <x v="65"/>
    <n v="11.89"/>
    <n v="2"/>
    <n v="0"/>
    <n v="23.78"/>
    <x v="30"/>
  </r>
  <r>
    <x v="850"/>
    <x v="78"/>
    <n v="4.57"/>
    <n v="3"/>
    <n v="0.1"/>
    <n v="12.339000000000002"/>
    <x v="30"/>
  </r>
  <r>
    <x v="850"/>
    <x v="31"/>
    <n v="20.73"/>
    <n v="2"/>
    <n v="0.25"/>
    <n v="31.094999999999999"/>
    <x v="30"/>
  </r>
  <r>
    <x v="850"/>
    <x v="79"/>
    <n v="3.64"/>
    <n v="1"/>
    <n v="0"/>
    <n v="3.64"/>
    <x v="30"/>
  </r>
  <r>
    <x v="850"/>
    <x v="73"/>
    <n v="9.77"/>
    <n v="1"/>
    <n v="0"/>
    <n v="9.77"/>
    <x v="30"/>
  </r>
  <r>
    <x v="850"/>
    <x v="80"/>
    <n v="12.41"/>
    <n v="1"/>
    <n v="0"/>
    <n v="12.41"/>
    <x v="30"/>
  </r>
  <r>
    <x v="850"/>
    <x v="74"/>
    <n v="8.5399999999999991"/>
    <n v="3"/>
    <n v="0.25"/>
    <n v="19.214999999999996"/>
    <x v="30"/>
  </r>
  <r>
    <x v="851"/>
    <x v="24"/>
    <n v="40.4"/>
    <n v="3"/>
    <n v="0.25"/>
    <n v="90.899999999999991"/>
    <x v="3"/>
  </r>
  <r>
    <x v="852"/>
    <x v="35"/>
    <n v="2.74"/>
    <n v="3"/>
    <n v="0.05"/>
    <n v="7.8090000000000011"/>
    <x v="53"/>
  </r>
  <r>
    <x v="852"/>
    <x v="76"/>
    <n v="8.5399999999999991"/>
    <n v="3"/>
    <n v="0.05"/>
    <n v="24.338999999999999"/>
    <x v="53"/>
  </r>
  <r>
    <x v="852"/>
    <x v="40"/>
    <n v="11.59"/>
    <n v="2"/>
    <n v="0.05"/>
    <n v="22.020999999999997"/>
    <x v="53"/>
  </r>
  <r>
    <x v="853"/>
    <x v="31"/>
    <n v="20.73"/>
    <n v="3"/>
    <n v="0.05"/>
    <n v="59.080500000000001"/>
    <x v="6"/>
  </r>
  <r>
    <x v="853"/>
    <x v="84"/>
    <n v="21.95"/>
    <n v="2"/>
    <n v="0.05"/>
    <n v="41.704999999999998"/>
    <x v="6"/>
  </r>
  <r>
    <x v="854"/>
    <x v="95"/>
    <n v="6.86"/>
    <n v="3"/>
    <n v="0.1"/>
    <n v="18.522000000000002"/>
    <x v="21"/>
  </r>
  <r>
    <x v="854"/>
    <x v="51"/>
    <n v="13.72"/>
    <n v="2"/>
    <n v="0.1"/>
    <n v="24.696000000000002"/>
    <x v="21"/>
  </r>
  <r>
    <x v="854"/>
    <x v="1"/>
    <n v="10.67"/>
    <n v="2"/>
    <n v="0.1"/>
    <n v="19.206"/>
    <x v="21"/>
  </r>
  <r>
    <x v="854"/>
    <x v="89"/>
    <n v="10.06"/>
    <n v="3"/>
    <n v="0.1"/>
    <n v="27.161999999999999"/>
    <x v="21"/>
  </r>
  <r>
    <x v="854"/>
    <x v="82"/>
    <n v="25.31"/>
    <n v="2"/>
    <n v="0"/>
    <n v="50.62"/>
    <x v="21"/>
  </r>
  <r>
    <x v="855"/>
    <x v="27"/>
    <n v="16.010000000000002"/>
    <n v="2"/>
    <n v="0"/>
    <n v="32.020000000000003"/>
    <x v="54"/>
  </r>
  <r>
    <x v="856"/>
    <x v="64"/>
    <n v="27.75"/>
    <n v="3"/>
    <n v="0"/>
    <n v="83.25"/>
    <x v="45"/>
  </r>
  <r>
    <x v="856"/>
    <x v="65"/>
    <n v="11.89"/>
    <n v="3"/>
    <n v="0.05"/>
    <n v="33.886499999999998"/>
    <x v="45"/>
  </r>
  <r>
    <x v="857"/>
    <x v="53"/>
    <n v="28.97"/>
    <n v="2"/>
    <n v="0"/>
    <n v="57.94"/>
    <x v="1"/>
  </r>
  <r>
    <x v="858"/>
    <x v="56"/>
    <n v="28.97"/>
    <n v="2"/>
    <n v="0.05"/>
    <n v="55.042999999999992"/>
    <x v="35"/>
  </r>
  <r>
    <x v="858"/>
    <x v="46"/>
    <n v="24.39"/>
    <n v="3"/>
    <n v="0.05"/>
    <n v="69.511499999999998"/>
    <x v="35"/>
  </r>
  <r>
    <x v="858"/>
    <x v="51"/>
    <n v="13.72"/>
    <n v="3"/>
    <n v="0.05"/>
    <n v="39.102000000000004"/>
    <x v="35"/>
  </r>
  <r>
    <x v="859"/>
    <x v="30"/>
    <n v="1.83"/>
    <n v="3"/>
    <n v="0"/>
    <n v="5.49"/>
    <x v="66"/>
  </r>
  <r>
    <x v="859"/>
    <x v="24"/>
    <n v="40.4"/>
    <n v="2"/>
    <n v="0"/>
    <n v="80.8"/>
    <x v="66"/>
  </r>
  <r>
    <x v="860"/>
    <x v="49"/>
    <n v="37.5"/>
    <n v="3"/>
    <n v="0"/>
    <n v="112.5"/>
    <x v="63"/>
  </r>
  <r>
    <x v="861"/>
    <x v="1"/>
    <n v="8.5399999999999991"/>
    <n v="3"/>
    <n v="0"/>
    <n v="25.619999999999997"/>
    <x v="41"/>
  </r>
  <r>
    <x v="861"/>
    <x v="84"/>
    <n v="21.95"/>
    <n v="3"/>
    <n v="0"/>
    <n v="65.849999999999994"/>
    <x v="41"/>
  </r>
  <r>
    <x v="862"/>
    <x v="39"/>
    <n v="10.67"/>
    <n v="3"/>
    <n v="0"/>
    <n v="32.01"/>
    <x v="40"/>
  </r>
  <r>
    <x v="862"/>
    <x v="49"/>
    <n v="30.03"/>
    <n v="3"/>
    <n v="0"/>
    <n v="90.09"/>
    <x v="40"/>
  </r>
  <r>
    <x v="863"/>
    <x v="93"/>
    <n v="23.78"/>
    <n v="2"/>
    <n v="0.2"/>
    <n v="38.048000000000002"/>
    <x v="8"/>
  </r>
  <r>
    <x v="863"/>
    <x v="65"/>
    <n v="14.79"/>
    <n v="3"/>
    <n v="0"/>
    <n v="44.37"/>
    <x v="8"/>
  </r>
  <r>
    <x v="863"/>
    <x v="82"/>
    <n v="25.31"/>
    <n v="2"/>
    <n v="0.2"/>
    <n v="40.496000000000002"/>
    <x v="8"/>
  </r>
  <r>
    <x v="863"/>
    <x v="84"/>
    <n v="27.44"/>
    <n v="2"/>
    <n v="0.2"/>
    <n v="43.904000000000003"/>
    <x v="8"/>
  </r>
  <r>
    <x v="864"/>
    <x v="56"/>
    <n v="23.17"/>
    <n v="3"/>
    <n v="0.05"/>
    <n v="66.034500000000008"/>
    <x v="16"/>
  </r>
  <r>
    <x v="864"/>
    <x v="12"/>
    <n v="9.7200000000000006"/>
    <n v="2"/>
    <n v="0"/>
    <n v="19.440000000000001"/>
    <x v="16"/>
  </r>
  <r>
    <x v="864"/>
    <x v="13"/>
    <n v="9.91"/>
    <n v="3"/>
    <n v="0"/>
    <n v="29.73"/>
    <x v="16"/>
  </r>
  <r>
    <x v="864"/>
    <x v="14"/>
    <n v="10.1"/>
    <n v="4"/>
    <n v="0"/>
    <n v="40.4"/>
    <x v="16"/>
  </r>
  <r>
    <x v="864"/>
    <x v="15"/>
    <n v="10.67"/>
    <n v="2"/>
    <n v="0"/>
    <n v="21.34"/>
    <x v="16"/>
  </r>
  <r>
    <x v="864"/>
    <x v="16"/>
    <n v="10.67"/>
    <n v="3"/>
    <n v="0"/>
    <n v="32.01"/>
    <x v="16"/>
  </r>
  <r>
    <x v="865"/>
    <x v="0"/>
    <n v="16.010000000000002"/>
    <n v="2"/>
    <n v="0"/>
    <n v="32.020000000000003"/>
    <x v="57"/>
  </r>
  <r>
    <x v="866"/>
    <x v="63"/>
    <n v="4.57"/>
    <n v="2"/>
    <n v="0"/>
    <n v="9.14"/>
    <x v="2"/>
  </r>
  <r>
    <x v="866"/>
    <x v="26"/>
    <n v="16.010000000000002"/>
    <n v="2"/>
    <n v="0"/>
    <n v="32.020000000000003"/>
    <x v="2"/>
  </r>
  <r>
    <x v="866"/>
    <x v="86"/>
    <n v="9.4499999999999993"/>
    <n v="2"/>
    <n v="0"/>
    <n v="18.899999999999999"/>
    <x v="2"/>
  </r>
  <r>
    <x v="867"/>
    <x v="93"/>
    <n v="23.78"/>
    <n v="3"/>
    <n v="0.1"/>
    <n v="64.206000000000003"/>
    <x v="6"/>
  </r>
  <r>
    <x v="867"/>
    <x v="54"/>
    <n v="19.670000000000002"/>
    <n v="2"/>
    <n v="0"/>
    <n v="39.340000000000003"/>
    <x v="6"/>
  </r>
  <r>
    <x v="867"/>
    <x v="97"/>
    <n v="12.35"/>
    <n v="2"/>
    <n v="0.1"/>
    <n v="22.23"/>
    <x v="6"/>
  </r>
  <r>
    <x v="867"/>
    <x v="67"/>
    <n v="11.43"/>
    <n v="3"/>
    <n v="0"/>
    <n v="34.29"/>
    <x v="6"/>
  </r>
  <r>
    <x v="867"/>
    <x v="106"/>
    <n v="4.8"/>
    <n v="1"/>
    <n v="0"/>
    <n v="4.8"/>
    <x v="6"/>
  </r>
  <r>
    <x v="867"/>
    <x v="107"/>
    <n v="9.6199999999999992"/>
    <n v="1"/>
    <n v="0"/>
    <n v="9.6199999999999992"/>
    <x v="6"/>
  </r>
  <r>
    <x v="868"/>
    <x v="89"/>
    <n v="10.06"/>
    <n v="3"/>
    <n v="0"/>
    <n v="30.18"/>
    <x v="19"/>
  </r>
  <r>
    <x v="868"/>
    <x v="49"/>
    <n v="37.5"/>
    <n v="2"/>
    <n v="0"/>
    <n v="75"/>
    <x v="19"/>
  </r>
  <r>
    <x v="869"/>
    <x v="75"/>
    <n v="13.72"/>
    <n v="3"/>
    <n v="0"/>
    <n v="41.160000000000004"/>
    <x v="77"/>
  </r>
  <r>
    <x v="869"/>
    <x v="84"/>
    <n v="27.44"/>
    <n v="3"/>
    <n v="0"/>
    <n v="82.320000000000007"/>
    <x v="77"/>
  </r>
  <r>
    <x v="870"/>
    <x v="81"/>
    <n v="6.1"/>
    <n v="2"/>
    <n v="0"/>
    <n v="12.2"/>
    <x v="31"/>
  </r>
  <r>
    <x v="870"/>
    <x v="82"/>
    <n v="20.28"/>
    <n v="3"/>
    <n v="0"/>
    <n v="60.84"/>
    <x v="31"/>
  </r>
  <r>
    <x v="871"/>
    <x v="75"/>
    <n v="13.72"/>
    <n v="2"/>
    <n v="0.05"/>
    <n v="26.068000000000001"/>
    <x v="7"/>
  </r>
  <r>
    <x v="872"/>
    <x v="83"/>
    <n v="47.56"/>
    <n v="2"/>
    <n v="0"/>
    <n v="95.12"/>
    <x v="2"/>
  </r>
  <r>
    <x v="872"/>
    <x v="40"/>
    <n v="14.48"/>
    <n v="3"/>
    <n v="0"/>
    <n v="43.44"/>
    <x v="2"/>
  </r>
  <r>
    <x v="873"/>
    <x v="71"/>
    <n v="11.89"/>
    <n v="3"/>
    <n v="0"/>
    <n v="35.67"/>
    <x v="82"/>
  </r>
  <r>
    <x v="873"/>
    <x v="68"/>
    <n v="5.95"/>
    <n v="2"/>
    <n v="0"/>
    <n v="11.9"/>
    <x v="82"/>
  </r>
  <r>
    <x v="874"/>
    <x v="76"/>
    <n v="10.67"/>
    <n v="3"/>
    <n v="0.25"/>
    <n v="24.0075"/>
    <x v="1"/>
  </r>
  <r>
    <x v="874"/>
    <x v="25"/>
    <n v="7.32"/>
    <n v="3"/>
    <n v="0"/>
    <n v="21.96"/>
    <x v="1"/>
  </r>
  <r>
    <x v="875"/>
    <x v="35"/>
    <n v="3.35"/>
    <n v="3"/>
    <n v="0"/>
    <n v="10.050000000000001"/>
    <x v="23"/>
  </r>
  <r>
    <x v="875"/>
    <x v="92"/>
    <n v="200.93"/>
    <n v="3"/>
    <n v="0"/>
    <n v="602.79"/>
    <x v="23"/>
  </r>
  <r>
    <x v="875"/>
    <x v="65"/>
    <n v="14.79"/>
    <n v="3"/>
    <n v="0"/>
    <n v="44.37"/>
    <x v="23"/>
  </r>
  <r>
    <x v="876"/>
    <x v="70"/>
    <n v="5.49"/>
    <n v="3"/>
    <n v="0"/>
    <n v="16.47"/>
    <x v="62"/>
  </r>
  <r>
    <x v="876"/>
    <x v="93"/>
    <n v="18.899999999999999"/>
    <n v="2"/>
    <n v="0"/>
    <n v="37.799999999999997"/>
    <x v="62"/>
  </r>
  <r>
    <x v="876"/>
    <x v="78"/>
    <n v="4.57"/>
    <n v="2"/>
    <n v="0.25"/>
    <n v="6.8550000000000004"/>
    <x v="62"/>
  </r>
  <r>
    <x v="877"/>
    <x v="0"/>
    <n v="12.81"/>
    <n v="3"/>
    <n v="0"/>
    <n v="38.43"/>
    <x v="8"/>
  </r>
  <r>
    <x v="877"/>
    <x v="24"/>
    <n v="32.32"/>
    <n v="2"/>
    <n v="0"/>
    <n v="64.64"/>
    <x v="8"/>
  </r>
  <r>
    <x v="877"/>
    <x v="37"/>
    <n v="6.1"/>
    <n v="3"/>
    <n v="0"/>
    <n v="18.299999999999997"/>
    <x v="8"/>
  </r>
  <r>
    <x v="878"/>
    <x v="64"/>
    <n v="27.75"/>
    <n v="3"/>
    <n v="0"/>
    <n v="83.25"/>
    <x v="35"/>
  </r>
  <r>
    <x v="878"/>
    <x v="60"/>
    <n v="28.05"/>
    <n v="2"/>
    <n v="0"/>
    <n v="56.1"/>
    <x v="35"/>
  </r>
  <r>
    <x v="878"/>
    <x v="42"/>
    <n v="19.97"/>
    <n v="2"/>
    <n v="0"/>
    <n v="39.94"/>
    <x v="35"/>
  </r>
  <r>
    <x v="878"/>
    <x v="68"/>
    <n v="4.7300000000000004"/>
    <n v="3"/>
    <n v="0"/>
    <n v="14.190000000000001"/>
    <x v="35"/>
  </r>
  <r>
    <x v="879"/>
    <x v="51"/>
    <n v="10.98"/>
    <n v="3"/>
    <n v="0.2"/>
    <n v="26.352000000000004"/>
    <x v="49"/>
  </r>
  <r>
    <x v="879"/>
    <x v="92"/>
    <n v="160.68"/>
    <n v="2"/>
    <n v="0.2"/>
    <n v="257.08800000000002"/>
    <x v="49"/>
  </r>
  <r>
    <x v="879"/>
    <x v="86"/>
    <n v="7.62"/>
    <n v="2"/>
    <n v="0.2"/>
    <n v="12.192"/>
    <x v="49"/>
  </r>
  <r>
    <x v="880"/>
    <x v="32"/>
    <n v="7.62"/>
    <n v="3"/>
    <n v="0"/>
    <n v="22.86"/>
    <x v="71"/>
  </r>
  <r>
    <x v="880"/>
    <x v="41"/>
    <n v="33.54"/>
    <n v="2"/>
    <n v="0"/>
    <n v="67.08"/>
    <x v="71"/>
  </r>
  <r>
    <x v="881"/>
    <x v="84"/>
    <n v="21.95"/>
    <n v="3"/>
    <n v="0"/>
    <n v="65.849999999999994"/>
    <x v="54"/>
  </r>
  <r>
    <x v="882"/>
    <x v="95"/>
    <n v="5.49"/>
    <n v="2"/>
    <n v="0"/>
    <n v="10.98"/>
    <x v="17"/>
  </r>
  <r>
    <x v="882"/>
    <x v="93"/>
    <n v="18.899999999999999"/>
    <n v="2"/>
    <n v="0"/>
    <n v="37.799999999999997"/>
    <x v="17"/>
  </r>
  <r>
    <x v="882"/>
    <x v="40"/>
    <n v="11.59"/>
    <n v="2"/>
    <n v="0"/>
    <n v="23.18"/>
    <x v="17"/>
  </r>
  <r>
    <x v="882"/>
    <x v="48"/>
    <n v="15.85"/>
    <n v="2"/>
    <n v="0"/>
    <n v="31.7"/>
    <x v="17"/>
  </r>
  <r>
    <x v="882"/>
    <x v="2"/>
    <n v="21.19"/>
    <n v="2"/>
    <n v="0"/>
    <n v="42.38"/>
    <x v="17"/>
  </r>
  <r>
    <x v="883"/>
    <x v="38"/>
    <n v="14.48"/>
    <n v="1"/>
    <n v="0"/>
    <n v="14.48"/>
    <x v="37"/>
  </r>
  <r>
    <x v="883"/>
    <x v="32"/>
    <n v="9.4499999999999993"/>
    <n v="2"/>
    <n v="0.25"/>
    <n v="14.174999999999999"/>
    <x v="37"/>
  </r>
  <r>
    <x v="883"/>
    <x v="1"/>
    <n v="10.67"/>
    <n v="2"/>
    <n v="0.25"/>
    <n v="16.004999999999999"/>
    <x v="37"/>
  </r>
  <r>
    <x v="883"/>
    <x v="65"/>
    <n v="14.83"/>
    <n v="3"/>
    <n v="0"/>
    <n v="44.49"/>
    <x v="37"/>
  </r>
  <r>
    <x v="883"/>
    <x v="77"/>
    <n v="9.15"/>
    <n v="1"/>
    <n v="0"/>
    <n v="9.15"/>
    <x v="37"/>
  </r>
  <r>
    <x v="883"/>
    <x v="50"/>
    <n v="11.43"/>
    <n v="1"/>
    <n v="0"/>
    <n v="11.43"/>
    <x v="37"/>
  </r>
  <r>
    <x v="883"/>
    <x v="69"/>
    <n v="16.77"/>
    <n v="2"/>
    <n v="0"/>
    <n v="33.54"/>
    <x v="37"/>
  </r>
  <r>
    <x v="883"/>
    <x v="103"/>
    <n v="6.59"/>
    <n v="1"/>
    <n v="0"/>
    <n v="6.59"/>
    <x v="37"/>
  </r>
  <r>
    <x v="883"/>
    <x v="102"/>
    <n v="7.24"/>
    <n v="1"/>
    <n v="0"/>
    <n v="7.24"/>
    <x v="37"/>
  </r>
  <r>
    <x v="884"/>
    <x v="68"/>
    <n v="5.95"/>
    <n v="2"/>
    <n v="0.2"/>
    <n v="9.5200000000000014"/>
    <x v="14"/>
  </r>
  <r>
    <x v="885"/>
    <x v="63"/>
    <n v="4.57"/>
    <n v="3"/>
    <n v="0.15"/>
    <n v="11.653500000000001"/>
    <x v="45"/>
  </r>
  <r>
    <x v="885"/>
    <x v="28"/>
    <n v="14.94"/>
    <n v="3"/>
    <n v="0"/>
    <n v="44.82"/>
    <x v="45"/>
  </r>
  <r>
    <x v="886"/>
    <x v="92"/>
    <n v="200.93"/>
    <n v="3"/>
    <n v="0"/>
    <n v="602.79"/>
    <x v="2"/>
  </r>
  <r>
    <x v="887"/>
    <x v="52"/>
    <n v="22.87"/>
    <n v="2"/>
    <n v="0"/>
    <n v="45.74"/>
    <x v="66"/>
  </r>
  <r>
    <x v="887"/>
    <x v="60"/>
    <n v="35.06"/>
    <n v="3"/>
    <n v="0"/>
    <n v="105.18"/>
    <x v="66"/>
  </r>
  <r>
    <x v="888"/>
    <x v="75"/>
    <n v="13.72"/>
    <n v="3"/>
    <n v="0.25"/>
    <n v="30.870000000000005"/>
    <x v="66"/>
  </r>
  <r>
    <x v="888"/>
    <x v="31"/>
    <n v="25.92"/>
    <n v="2"/>
    <n v="0.25"/>
    <n v="38.880000000000003"/>
    <x v="66"/>
  </r>
  <r>
    <x v="889"/>
    <x v="38"/>
    <n v="14.48"/>
    <n v="2"/>
    <n v="0.25"/>
    <n v="21.72"/>
    <x v="3"/>
  </r>
  <r>
    <x v="889"/>
    <x v="26"/>
    <n v="16.010000000000002"/>
    <n v="3"/>
    <n v="0"/>
    <n v="48.03"/>
    <x v="3"/>
  </r>
  <r>
    <x v="889"/>
    <x v="37"/>
    <n v="7.62"/>
    <n v="3"/>
    <n v="0.25"/>
    <n v="17.145"/>
    <x v="3"/>
  </r>
  <r>
    <x v="890"/>
    <x v="51"/>
    <n v="10.98"/>
    <n v="2"/>
    <n v="0"/>
    <n v="21.96"/>
    <x v="45"/>
  </r>
  <r>
    <x v="890"/>
    <x v="36"/>
    <n v="14.64"/>
    <n v="3"/>
    <n v="0.1"/>
    <n v="39.527999999999999"/>
    <x v="45"/>
  </r>
  <r>
    <x v="891"/>
    <x v="24"/>
    <n v="40.4"/>
    <n v="2"/>
    <n v="0"/>
    <n v="80.8"/>
    <x v="43"/>
  </r>
  <r>
    <x v="891"/>
    <x v="31"/>
    <n v="25.92"/>
    <n v="3"/>
    <n v="0"/>
    <n v="77.760000000000005"/>
    <x v="43"/>
  </r>
  <r>
    <x v="892"/>
    <x v="1"/>
    <n v="10.67"/>
    <n v="2"/>
    <n v="0"/>
    <n v="21.34"/>
    <x v="21"/>
  </r>
  <r>
    <x v="893"/>
    <x v="25"/>
    <n v="7.32"/>
    <n v="3"/>
    <n v="0"/>
    <n v="21.96"/>
    <x v="52"/>
  </r>
  <r>
    <x v="893"/>
    <x v="90"/>
    <n v="5.34"/>
    <n v="3"/>
    <n v="0"/>
    <n v="16.02"/>
    <x v="52"/>
  </r>
  <r>
    <x v="893"/>
    <x v="36"/>
    <n v="18.29"/>
    <n v="3"/>
    <n v="0"/>
    <n v="54.87"/>
    <x v="52"/>
  </r>
  <r>
    <x v="894"/>
    <x v="30"/>
    <n v="1.52"/>
    <n v="2"/>
    <n v="0"/>
    <n v="3.04"/>
    <x v="20"/>
  </r>
  <r>
    <x v="895"/>
    <x v="88"/>
    <n v="19.059999999999999"/>
    <n v="3"/>
    <n v="0"/>
    <n v="57.179999999999993"/>
    <x v="49"/>
  </r>
  <r>
    <x v="895"/>
    <x v="53"/>
    <n v="28.97"/>
    <n v="2"/>
    <n v="0"/>
    <n v="57.94"/>
    <x v="49"/>
  </r>
  <r>
    <x v="895"/>
    <x v="86"/>
    <n v="9.4499999999999993"/>
    <n v="3"/>
    <n v="0"/>
    <n v="28.349999999999998"/>
    <x v="49"/>
  </r>
  <r>
    <x v="896"/>
    <x v="44"/>
    <n v="26.83"/>
    <n v="3"/>
    <n v="0.25"/>
    <n v="60.367499999999993"/>
    <x v="70"/>
  </r>
  <r>
    <x v="896"/>
    <x v="57"/>
    <n v="14.03"/>
    <n v="2"/>
    <n v="0"/>
    <n v="28.06"/>
    <x v="70"/>
  </r>
  <r>
    <x v="896"/>
    <x v="65"/>
    <n v="11.89"/>
    <n v="2"/>
    <n v="0"/>
    <n v="23.78"/>
    <x v="70"/>
  </r>
  <r>
    <x v="896"/>
    <x v="90"/>
    <n v="4.2699999999999996"/>
    <n v="2"/>
    <n v="0"/>
    <n v="8.5399999999999991"/>
    <x v="70"/>
  </r>
  <r>
    <x v="896"/>
    <x v="78"/>
    <n v="4.57"/>
    <n v="3"/>
    <n v="0.1"/>
    <n v="12.339000000000002"/>
    <x v="70"/>
  </r>
  <r>
    <x v="896"/>
    <x v="49"/>
    <n v="30.03"/>
    <n v="2"/>
    <n v="0"/>
    <n v="60.06"/>
    <x v="70"/>
  </r>
  <r>
    <x v="896"/>
    <x v="26"/>
    <n v="12.81"/>
    <n v="2"/>
    <n v="0"/>
    <n v="25.62"/>
    <x v="70"/>
  </r>
  <r>
    <x v="896"/>
    <x v="62"/>
    <n v="13.11"/>
    <n v="3"/>
    <n v="0"/>
    <n v="39.33"/>
    <x v="70"/>
  </r>
  <r>
    <x v="897"/>
    <x v="61"/>
    <n v="23.63"/>
    <n v="3"/>
    <n v="0"/>
    <n v="70.89"/>
    <x v="25"/>
  </r>
  <r>
    <x v="897"/>
    <x v="54"/>
    <n v="19.670000000000002"/>
    <n v="3"/>
    <n v="0"/>
    <n v="59.010000000000005"/>
    <x v="25"/>
  </r>
  <r>
    <x v="897"/>
    <x v="60"/>
    <n v="35.06"/>
    <n v="3"/>
    <n v="0"/>
    <n v="105.18"/>
    <x v="25"/>
  </r>
  <r>
    <x v="897"/>
    <x v="78"/>
    <n v="5.64"/>
    <n v="3"/>
    <n v="0"/>
    <n v="16.919999999999998"/>
    <x v="25"/>
  </r>
  <r>
    <x v="898"/>
    <x v="70"/>
    <n v="7.01"/>
    <n v="3"/>
    <n v="0.25"/>
    <n v="15.772500000000001"/>
    <x v="35"/>
  </r>
  <r>
    <x v="898"/>
    <x v="27"/>
    <n v="16.010000000000002"/>
    <n v="2"/>
    <n v="0.25"/>
    <n v="24.015000000000001"/>
    <x v="35"/>
  </r>
  <r>
    <x v="899"/>
    <x v="54"/>
    <n v="19.670000000000002"/>
    <n v="3"/>
    <n v="0.25"/>
    <n v="44.257500000000007"/>
    <x v="71"/>
  </r>
  <r>
    <x v="899"/>
    <x v="1"/>
    <n v="10.67"/>
    <n v="2"/>
    <n v="0"/>
    <n v="21.34"/>
    <x v="71"/>
  </r>
  <r>
    <x v="900"/>
    <x v="55"/>
    <n v="29.73"/>
    <n v="2"/>
    <n v="0.1"/>
    <n v="53.514000000000003"/>
    <x v="56"/>
  </r>
  <r>
    <x v="900"/>
    <x v="29"/>
    <n v="61.74"/>
    <n v="3"/>
    <n v="0.1"/>
    <n v="166.69800000000001"/>
    <x v="56"/>
  </r>
  <r>
    <x v="900"/>
    <x v="48"/>
    <n v="19.82"/>
    <n v="3"/>
    <n v="0.1"/>
    <n v="53.514000000000003"/>
    <x v="56"/>
  </r>
  <r>
    <x v="900"/>
    <x v="25"/>
    <n v="7.32"/>
    <n v="3"/>
    <n v="0.1"/>
    <n v="19.763999999999999"/>
    <x v="56"/>
  </r>
  <r>
    <x v="901"/>
    <x v="91"/>
    <n v="8.5399999999999991"/>
    <n v="3"/>
    <n v="0.05"/>
    <n v="24.338999999999999"/>
    <x v="66"/>
  </r>
  <r>
    <x v="901"/>
    <x v="1"/>
    <n v="8.5399999999999991"/>
    <n v="2"/>
    <n v="0.05"/>
    <n v="16.225999999999999"/>
    <x v="66"/>
  </r>
  <r>
    <x v="902"/>
    <x v="100"/>
    <n v="73.94"/>
    <n v="3"/>
    <n v="0.25"/>
    <n v="166.36500000000001"/>
    <x v="34"/>
  </r>
  <r>
    <x v="902"/>
    <x v="59"/>
    <n v="94.37"/>
    <n v="3"/>
    <n v="0"/>
    <n v="283.11"/>
    <x v="34"/>
  </r>
  <r>
    <x v="902"/>
    <x v="40"/>
    <n v="14.48"/>
    <n v="3"/>
    <n v="0.25"/>
    <n v="32.58"/>
    <x v="34"/>
  </r>
  <r>
    <x v="903"/>
    <x v="55"/>
    <n v="29.73"/>
    <n v="2"/>
    <n v="0.2"/>
    <n v="47.568000000000005"/>
    <x v="54"/>
  </r>
  <r>
    <x v="903"/>
    <x v="93"/>
    <n v="23.78"/>
    <n v="3"/>
    <n v="0"/>
    <n v="71.34"/>
    <x v="54"/>
  </r>
  <r>
    <x v="904"/>
    <x v="23"/>
    <n v="17.72"/>
    <n v="2"/>
    <n v="0"/>
    <n v="35.44"/>
    <x v="25"/>
  </r>
  <r>
    <x v="904"/>
    <x v="72"/>
    <n v="9.7200000000000006"/>
    <n v="3"/>
    <n v="0.05"/>
    <n v="27.701999999999998"/>
    <x v="25"/>
  </r>
  <r>
    <x v="904"/>
    <x v="89"/>
    <n v="14.48"/>
    <n v="3"/>
    <n v="0"/>
    <n v="43.44"/>
    <x v="25"/>
  </r>
  <r>
    <x v="905"/>
    <x v="97"/>
    <n v="9.91"/>
    <n v="2"/>
    <n v="0"/>
    <n v="19.82"/>
    <x v="34"/>
  </r>
  <r>
    <x v="905"/>
    <x v="66"/>
    <n v="26.83"/>
    <n v="2"/>
    <n v="0.25"/>
    <n v="40.244999999999997"/>
    <x v="34"/>
  </r>
  <r>
    <x v="906"/>
    <x v="0"/>
    <n v="16.010000000000002"/>
    <n v="2"/>
    <n v="0"/>
    <n v="32.020000000000003"/>
    <x v="26"/>
  </r>
  <r>
    <x v="906"/>
    <x v="90"/>
    <n v="5.34"/>
    <n v="3"/>
    <n v="0"/>
    <n v="16.02"/>
    <x v="26"/>
  </r>
  <r>
    <x v="907"/>
    <x v="54"/>
    <n v="19.670000000000002"/>
    <n v="2"/>
    <n v="0"/>
    <n v="39.340000000000003"/>
    <x v="27"/>
  </r>
  <r>
    <x v="907"/>
    <x v="31"/>
    <n v="25.92"/>
    <n v="3"/>
    <n v="0"/>
    <n v="77.760000000000005"/>
    <x v="27"/>
  </r>
  <r>
    <x v="908"/>
    <x v="39"/>
    <n v="13.26"/>
    <n v="2"/>
    <n v="0"/>
    <n v="26.52"/>
    <x v="67"/>
  </r>
  <r>
    <x v="908"/>
    <x v="91"/>
    <n v="10.67"/>
    <n v="2"/>
    <n v="0"/>
    <n v="21.34"/>
    <x v="67"/>
  </r>
  <r>
    <x v="908"/>
    <x v="57"/>
    <n v="14.03"/>
    <n v="2"/>
    <n v="0"/>
    <n v="28.06"/>
    <x v="67"/>
  </r>
  <r>
    <x v="909"/>
    <x v="38"/>
    <n v="11.59"/>
    <n v="2"/>
    <n v="0.2"/>
    <n v="18.544"/>
    <x v="17"/>
  </r>
  <r>
    <x v="909"/>
    <x v="32"/>
    <n v="7.62"/>
    <n v="3"/>
    <n v="0.2"/>
    <n v="18.288"/>
    <x v="17"/>
  </r>
  <r>
    <x v="909"/>
    <x v="40"/>
    <n v="11.59"/>
    <n v="2"/>
    <n v="0.2"/>
    <n v="18.544"/>
    <x v="17"/>
  </r>
  <r>
    <x v="909"/>
    <x v="36"/>
    <n v="14.64"/>
    <n v="2"/>
    <n v="0.2"/>
    <n v="23.424000000000003"/>
    <x v="17"/>
  </r>
  <r>
    <x v="910"/>
    <x v="41"/>
    <n v="41.92"/>
    <n v="3"/>
    <n v="0.05"/>
    <n v="119.47199999999999"/>
    <x v="61"/>
  </r>
  <r>
    <x v="911"/>
    <x v="55"/>
    <n v="29.73"/>
    <n v="2"/>
    <n v="0"/>
    <n v="59.46"/>
    <x v="19"/>
  </r>
  <r>
    <x v="911"/>
    <x v="83"/>
    <n v="47.56"/>
    <n v="2"/>
    <n v="0"/>
    <n v="95.12"/>
    <x v="19"/>
  </r>
  <r>
    <x v="911"/>
    <x v="47"/>
    <n v="7.62"/>
    <n v="2"/>
    <n v="0"/>
    <n v="15.24"/>
    <x v="19"/>
  </r>
  <r>
    <x v="911"/>
    <x v="30"/>
    <n v="1.83"/>
    <n v="2"/>
    <n v="0"/>
    <n v="3.66"/>
    <x v="19"/>
  </r>
  <r>
    <x v="911"/>
    <x v="49"/>
    <n v="37.5"/>
    <n v="3"/>
    <n v="0"/>
    <n v="112.5"/>
    <x v="19"/>
  </r>
  <r>
    <x v="912"/>
    <x v="47"/>
    <n v="6.1"/>
    <n v="3"/>
    <n v="0.1"/>
    <n v="16.47"/>
    <x v="9"/>
  </r>
  <r>
    <x v="912"/>
    <x v="64"/>
    <n v="27.75"/>
    <n v="3"/>
    <n v="0.1"/>
    <n v="74.925000000000011"/>
    <x v="9"/>
  </r>
  <r>
    <x v="912"/>
    <x v="28"/>
    <n v="11.89"/>
    <n v="2"/>
    <n v="0"/>
    <n v="23.78"/>
    <x v="9"/>
  </r>
  <r>
    <x v="912"/>
    <x v="82"/>
    <n v="20.28"/>
    <n v="2"/>
    <n v="0.1"/>
    <n v="36.504000000000005"/>
    <x v="9"/>
  </r>
  <r>
    <x v="913"/>
    <x v="40"/>
    <n v="11.59"/>
    <n v="2"/>
    <n v="0"/>
    <n v="23.18"/>
    <x v="16"/>
  </r>
  <r>
    <x v="913"/>
    <x v="60"/>
    <n v="28.05"/>
    <n v="2"/>
    <n v="0"/>
    <n v="56.1"/>
    <x v="16"/>
  </r>
  <r>
    <x v="914"/>
    <x v="94"/>
    <n v="7.32"/>
    <n v="3"/>
    <n v="0"/>
    <n v="21.96"/>
    <x v="7"/>
  </r>
  <r>
    <x v="915"/>
    <x v="51"/>
    <n v="13.72"/>
    <n v="3"/>
    <n v="0"/>
    <n v="41.160000000000004"/>
    <x v="61"/>
  </r>
  <r>
    <x v="915"/>
    <x v="66"/>
    <n v="33.54"/>
    <n v="2"/>
    <n v="0"/>
    <n v="67.08"/>
    <x v="61"/>
  </r>
  <r>
    <x v="916"/>
    <x v="93"/>
    <n v="23.78"/>
    <n v="3"/>
    <n v="0"/>
    <n v="71.34"/>
    <x v="12"/>
  </r>
  <r>
    <x v="916"/>
    <x v="51"/>
    <n v="13.72"/>
    <n v="2"/>
    <n v="0"/>
    <n v="27.44"/>
    <x v="12"/>
  </r>
  <r>
    <x v="916"/>
    <x v="43"/>
    <n v="9.91"/>
    <n v="2"/>
    <n v="0"/>
    <n v="19.82"/>
    <x v="12"/>
  </r>
  <r>
    <x v="917"/>
    <x v="46"/>
    <n v="24.39"/>
    <n v="3"/>
    <n v="0"/>
    <n v="73.17"/>
    <x v="28"/>
  </r>
  <r>
    <x v="917"/>
    <x v="77"/>
    <n v="9.15"/>
    <n v="2"/>
    <n v="0.25"/>
    <n v="13.725000000000001"/>
    <x v="28"/>
  </r>
  <r>
    <x v="917"/>
    <x v="90"/>
    <n v="5.34"/>
    <n v="2"/>
    <n v="0.25"/>
    <n v="8.01"/>
    <x v="28"/>
  </r>
  <r>
    <x v="918"/>
    <x v="35"/>
    <n v="3.35"/>
    <n v="3"/>
    <n v="0"/>
    <n v="10.050000000000001"/>
    <x v="63"/>
  </r>
  <r>
    <x v="918"/>
    <x v="99"/>
    <n v="21.65"/>
    <n v="3"/>
    <n v="0"/>
    <n v="64.949999999999989"/>
    <x v="63"/>
  </r>
  <r>
    <x v="918"/>
    <x v="37"/>
    <n v="7.62"/>
    <n v="2"/>
    <n v="0"/>
    <n v="15.24"/>
    <x v="63"/>
  </r>
  <r>
    <x v="918"/>
    <x v="68"/>
    <n v="5.95"/>
    <n v="2"/>
    <n v="0"/>
    <n v="11.9"/>
    <x v="63"/>
  </r>
  <r>
    <x v="919"/>
    <x v="26"/>
    <n v="12.81"/>
    <n v="3"/>
    <n v="0.1"/>
    <n v="34.587000000000003"/>
    <x v="53"/>
  </r>
  <r>
    <x v="919"/>
    <x v="85"/>
    <n v="10.37"/>
    <n v="3"/>
    <n v="0.1"/>
    <n v="27.999000000000002"/>
    <x v="53"/>
  </r>
  <r>
    <x v="919"/>
    <x v="84"/>
    <n v="21.95"/>
    <n v="3"/>
    <n v="0.1"/>
    <n v="59.265000000000001"/>
    <x v="53"/>
  </r>
  <r>
    <x v="920"/>
    <x v="53"/>
    <n v="23.17"/>
    <n v="2"/>
    <n v="0"/>
    <n v="46.34"/>
    <x v="32"/>
  </r>
  <r>
    <x v="921"/>
    <x v="75"/>
    <n v="10.98"/>
    <n v="2"/>
    <n v="0"/>
    <n v="21.96"/>
    <x v="38"/>
  </r>
  <r>
    <x v="922"/>
    <x v="61"/>
    <n v="23.63"/>
    <n v="3"/>
    <n v="0.1"/>
    <n v="63.801000000000002"/>
    <x v="61"/>
  </r>
  <r>
    <x v="922"/>
    <x v="64"/>
    <n v="34.76"/>
    <n v="3"/>
    <n v="0.1"/>
    <n v="93.852000000000004"/>
    <x v="61"/>
  </r>
  <r>
    <x v="922"/>
    <x v="76"/>
    <n v="10.67"/>
    <n v="3"/>
    <n v="0"/>
    <n v="32.01"/>
    <x v="61"/>
  </r>
  <r>
    <x v="923"/>
    <x v="82"/>
    <n v="20.28"/>
    <n v="3"/>
    <n v="0"/>
    <n v="60.84"/>
    <x v="26"/>
  </r>
  <r>
    <x v="923"/>
    <x v="86"/>
    <n v="7.62"/>
    <n v="3"/>
    <n v="0.05"/>
    <n v="21.716999999999999"/>
    <x v="26"/>
  </r>
  <r>
    <x v="923"/>
    <x v="58"/>
    <n v="10.98"/>
    <n v="3"/>
    <n v="0"/>
    <n v="32.94"/>
    <x v="26"/>
  </r>
  <r>
    <x v="924"/>
    <x v="97"/>
    <n v="12.35"/>
    <n v="2"/>
    <n v="0"/>
    <n v="24.7"/>
    <x v="55"/>
  </r>
  <r>
    <x v="925"/>
    <x v="63"/>
    <n v="4.57"/>
    <n v="3"/>
    <n v="0"/>
    <n v="13.71"/>
    <x v="75"/>
  </r>
  <r>
    <x v="925"/>
    <x v="91"/>
    <n v="10.67"/>
    <n v="3"/>
    <n v="0"/>
    <n v="32.01"/>
    <x v="75"/>
  </r>
  <r>
    <x v="925"/>
    <x v="50"/>
    <n v="11.43"/>
    <n v="3"/>
    <n v="0"/>
    <n v="34.29"/>
    <x v="75"/>
  </r>
  <r>
    <x v="926"/>
    <x v="53"/>
    <n v="23.17"/>
    <n v="3"/>
    <n v="0"/>
    <n v="69.510000000000005"/>
    <x v="0"/>
  </r>
  <r>
    <x v="927"/>
    <x v="90"/>
    <n v="5.34"/>
    <n v="2"/>
    <n v="0"/>
    <n v="10.68"/>
    <x v="7"/>
  </r>
  <r>
    <x v="928"/>
    <x v="25"/>
    <n v="7.32"/>
    <n v="2"/>
    <n v="0.05"/>
    <n v="13.907999999999999"/>
    <x v="11"/>
  </r>
  <r>
    <x v="928"/>
    <x v="24"/>
    <n v="40.4"/>
    <n v="3"/>
    <n v="0.05"/>
    <n v="115.13999999999999"/>
    <x v="11"/>
  </r>
  <r>
    <x v="928"/>
    <x v="43"/>
    <n v="9.91"/>
    <n v="2"/>
    <n v="0.05"/>
    <n v="18.829000000000001"/>
    <x v="11"/>
  </r>
  <r>
    <x v="929"/>
    <x v="75"/>
    <n v="13.72"/>
    <n v="2"/>
    <n v="0.25"/>
    <n v="20.580000000000002"/>
    <x v="25"/>
  </r>
  <r>
    <x v="930"/>
    <x v="90"/>
    <n v="5.34"/>
    <n v="3"/>
    <n v="0.15"/>
    <n v="13.616999999999999"/>
    <x v="30"/>
  </r>
  <r>
    <x v="931"/>
    <x v="1"/>
    <n v="10.67"/>
    <n v="3"/>
    <n v="0.2"/>
    <n v="25.607999999999997"/>
    <x v="53"/>
  </r>
  <r>
    <x v="931"/>
    <x v="60"/>
    <n v="35.06"/>
    <n v="3"/>
    <n v="0.2"/>
    <n v="84.144000000000005"/>
    <x v="53"/>
  </r>
  <r>
    <x v="931"/>
    <x v="101"/>
    <n v="10.67"/>
    <n v="2"/>
    <n v="0.2"/>
    <n v="17.071999999999999"/>
    <x v="53"/>
  </r>
  <r>
    <x v="932"/>
    <x v="40"/>
    <n v="14.48"/>
    <n v="2"/>
    <n v="0"/>
    <n v="28.96"/>
    <x v="48"/>
  </r>
  <r>
    <x v="932"/>
    <x v="57"/>
    <n v="14.03"/>
    <n v="3"/>
    <n v="0.1"/>
    <n v="37.881"/>
    <x v="48"/>
  </r>
  <r>
    <x v="933"/>
    <x v="55"/>
    <n v="29.73"/>
    <n v="3"/>
    <n v="0"/>
    <n v="89.19"/>
    <x v="2"/>
  </r>
  <r>
    <x v="933"/>
    <x v="35"/>
    <n v="3.35"/>
    <n v="2"/>
    <n v="0"/>
    <n v="6.7"/>
    <x v="2"/>
  </r>
  <r>
    <x v="934"/>
    <x v="91"/>
    <n v="10.67"/>
    <n v="3"/>
    <n v="0.25"/>
    <n v="24.0075"/>
    <x v="80"/>
  </r>
  <r>
    <x v="934"/>
    <x v="44"/>
    <n v="33.54"/>
    <n v="2"/>
    <n v="0"/>
    <n v="67.08"/>
    <x v="80"/>
  </r>
  <r>
    <x v="934"/>
    <x v="60"/>
    <n v="35.06"/>
    <n v="2"/>
    <n v="0.25"/>
    <n v="52.59"/>
    <x v="80"/>
  </r>
  <r>
    <x v="935"/>
    <x v="87"/>
    <n v="16.77"/>
    <n v="3"/>
    <n v="0.1"/>
    <n v="45.278999999999996"/>
    <x v="25"/>
  </r>
  <r>
    <x v="935"/>
    <x v="33"/>
    <n v="13.72"/>
    <n v="2"/>
    <n v="0.1"/>
    <n v="24.696000000000002"/>
    <x v="25"/>
  </r>
  <r>
    <x v="935"/>
    <x v="78"/>
    <n v="5.64"/>
    <n v="3"/>
    <n v="0.1"/>
    <n v="15.227999999999998"/>
    <x v="25"/>
  </r>
  <r>
    <x v="936"/>
    <x v="55"/>
    <n v="23.78"/>
    <n v="3"/>
    <n v="0.25"/>
    <n v="53.505000000000003"/>
    <x v="66"/>
  </r>
  <r>
    <x v="936"/>
    <x v="57"/>
    <n v="11.28"/>
    <n v="3"/>
    <n v="0.25"/>
    <n v="25.379999999999995"/>
    <x v="66"/>
  </r>
  <r>
    <x v="936"/>
    <x v="94"/>
    <n v="5.79"/>
    <n v="2"/>
    <n v="0.25"/>
    <n v="8.6850000000000005"/>
    <x v="66"/>
  </r>
  <r>
    <x v="937"/>
    <x v="39"/>
    <n v="13.26"/>
    <n v="2"/>
    <n v="0.1"/>
    <n v="23.867999999999999"/>
    <x v="17"/>
  </r>
  <r>
    <x v="937"/>
    <x v="31"/>
    <n v="25.92"/>
    <n v="2"/>
    <n v="0.1"/>
    <n v="46.656000000000006"/>
    <x v="17"/>
  </r>
  <r>
    <x v="938"/>
    <x v="53"/>
    <n v="28.97"/>
    <n v="2"/>
    <n v="0.15"/>
    <n v="49.248999999999995"/>
    <x v="37"/>
  </r>
  <r>
    <x v="938"/>
    <x v="58"/>
    <n v="13.72"/>
    <n v="3"/>
    <n v="0.15"/>
    <n v="34.986000000000004"/>
    <x v="37"/>
  </r>
  <r>
    <x v="939"/>
    <x v="86"/>
    <n v="7.62"/>
    <n v="3"/>
    <n v="0"/>
    <n v="22.86"/>
    <x v="61"/>
  </r>
  <r>
    <x v="939"/>
    <x v="62"/>
    <n v="13.11"/>
    <n v="2"/>
    <n v="0"/>
    <n v="26.22"/>
    <x v="61"/>
  </r>
  <r>
    <x v="939"/>
    <x v="58"/>
    <n v="10.98"/>
    <n v="2"/>
    <n v="0"/>
    <n v="21.96"/>
    <x v="61"/>
  </r>
  <r>
    <x v="939"/>
    <x v="43"/>
    <n v="7.93"/>
    <n v="3"/>
    <n v="0"/>
    <n v="23.79"/>
    <x v="61"/>
  </r>
  <r>
    <x v="940"/>
    <x v="29"/>
    <n v="49.39"/>
    <n v="3"/>
    <n v="0"/>
    <n v="148.17000000000002"/>
    <x v="13"/>
  </r>
  <r>
    <x v="940"/>
    <x v="32"/>
    <n v="7.62"/>
    <n v="2"/>
    <n v="0"/>
    <n v="15.24"/>
    <x v="13"/>
  </r>
  <r>
    <x v="940"/>
    <x v="2"/>
    <n v="21.19"/>
    <n v="2"/>
    <n v="0"/>
    <n v="42.38"/>
    <x v="13"/>
  </r>
  <r>
    <x v="941"/>
    <x v="23"/>
    <n v="17.68"/>
    <n v="2"/>
    <n v="0.2"/>
    <n v="28.288"/>
    <x v="45"/>
  </r>
  <r>
    <x v="941"/>
    <x v="70"/>
    <n v="7.01"/>
    <n v="2"/>
    <n v="0.2"/>
    <n v="11.216000000000001"/>
    <x v="45"/>
  </r>
  <r>
    <x v="941"/>
    <x v="35"/>
    <n v="3.35"/>
    <n v="3"/>
    <n v="0.2"/>
    <n v="8.0400000000000009"/>
    <x v="45"/>
  </r>
  <r>
    <x v="941"/>
    <x v="24"/>
    <n v="40.4"/>
    <n v="2"/>
    <n v="0.2"/>
    <n v="64.64"/>
    <x v="45"/>
  </r>
  <r>
    <x v="941"/>
    <x v="53"/>
    <n v="28.97"/>
    <n v="2"/>
    <n v="0.2"/>
    <n v="46.352000000000004"/>
    <x v="45"/>
  </r>
  <r>
    <x v="942"/>
    <x v="55"/>
    <n v="23.78"/>
    <n v="2"/>
    <n v="0.2"/>
    <n v="38.048000000000002"/>
    <x v="9"/>
  </r>
  <r>
    <x v="942"/>
    <x v="47"/>
    <n v="6.1"/>
    <n v="3"/>
    <n v="0"/>
    <n v="18.299999999999997"/>
    <x v="9"/>
  </r>
  <r>
    <x v="942"/>
    <x v="53"/>
    <n v="23.17"/>
    <n v="2"/>
    <n v="0"/>
    <n v="46.34"/>
    <x v="9"/>
  </r>
  <r>
    <x v="942"/>
    <x v="41"/>
    <n v="33.54"/>
    <n v="3"/>
    <n v="0.2"/>
    <n v="80.496000000000009"/>
    <x v="9"/>
  </r>
  <r>
    <x v="943"/>
    <x v="94"/>
    <n v="7.32"/>
    <n v="2"/>
    <n v="0"/>
    <n v="14.64"/>
    <x v="55"/>
  </r>
  <r>
    <x v="943"/>
    <x v="24"/>
    <n v="40.4"/>
    <n v="2"/>
    <n v="0"/>
    <n v="80.8"/>
    <x v="55"/>
  </r>
  <r>
    <x v="943"/>
    <x v="90"/>
    <n v="5.34"/>
    <n v="2"/>
    <n v="0"/>
    <n v="10.68"/>
    <x v="55"/>
  </r>
  <r>
    <x v="943"/>
    <x v="42"/>
    <n v="25"/>
    <n v="3"/>
    <n v="0"/>
    <n v="75"/>
    <x v="55"/>
  </r>
  <r>
    <x v="943"/>
    <x v="67"/>
    <n v="11.43"/>
    <n v="3"/>
    <n v="0"/>
    <n v="34.29"/>
    <x v="55"/>
  </r>
  <r>
    <x v="944"/>
    <x v="75"/>
    <n v="13.72"/>
    <n v="3"/>
    <n v="0.15"/>
    <n v="34.986000000000004"/>
    <x v="16"/>
  </r>
  <r>
    <x v="944"/>
    <x v="63"/>
    <n v="4.57"/>
    <n v="3"/>
    <n v="0"/>
    <n v="13.71"/>
    <x v="16"/>
  </r>
  <r>
    <x v="944"/>
    <x v="53"/>
    <n v="28.97"/>
    <n v="2"/>
    <n v="0.15"/>
    <n v="49.248999999999995"/>
    <x v="16"/>
  </r>
  <r>
    <x v="945"/>
    <x v="87"/>
    <n v="16.77"/>
    <n v="3"/>
    <n v="0.1"/>
    <n v="45.278999999999996"/>
    <x v="21"/>
  </r>
  <r>
    <x v="945"/>
    <x v="40"/>
    <n v="14.48"/>
    <n v="2"/>
    <n v="0.1"/>
    <n v="26.064"/>
    <x v="21"/>
  </r>
  <r>
    <x v="946"/>
    <x v="87"/>
    <n v="16.77"/>
    <n v="2"/>
    <n v="0.25"/>
    <n v="25.155000000000001"/>
    <x v="13"/>
  </r>
  <r>
    <x v="946"/>
    <x v="35"/>
    <n v="3.35"/>
    <n v="2"/>
    <n v="0.25"/>
    <n v="5.0250000000000004"/>
    <x v="13"/>
  </r>
  <r>
    <x v="946"/>
    <x v="43"/>
    <n v="9.91"/>
    <n v="2"/>
    <n v="0"/>
    <n v="19.82"/>
    <x v="13"/>
  </r>
  <r>
    <x v="947"/>
    <x v="0"/>
    <n v="16.010000000000002"/>
    <n v="3"/>
    <n v="0"/>
    <n v="48.03"/>
    <x v="43"/>
  </r>
  <r>
    <x v="947"/>
    <x v="35"/>
    <n v="3.35"/>
    <n v="2"/>
    <n v="0"/>
    <n v="6.7"/>
    <x v="43"/>
  </r>
  <r>
    <x v="948"/>
    <x v="38"/>
    <n v="14.48"/>
    <n v="2"/>
    <n v="0.2"/>
    <n v="23.168000000000003"/>
    <x v="13"/>
  </r>
  <r>
    <x v="948"/>
    <x v="81"/>
    <n v="7.62"/>
    <n v="3"/>
    <n v="0"/>
    <n v="22.86"/>
    <x v="13"/>
  </r>
  <r>
    <x v="948"/>
    <x v="87"/>
    <n v="16.77"/>
    <n v="2"/>
    <n v="0"/>
    <n v="33.54"/>
    <x v="13"/>
  </r>
  <r>
    <x v="948"/>
    <x v="88"/>
    <n v="19.059999999999999"/>
    <n v="2"/>
    <n v="0.02"/>
    <n v="37.357599999999998"/>
    <x v="13"/>
  </r>
  <r>
    <x v="948"/>
    <x v="52"/>
    <n v="22.87"/>
    <n v="2"/>
    <n v="0.05"/>
    <n v="43.453000000000003"/>
    <x v="13"/>
  </r>
  <r>
    <x v="948"/>
    <x v="96"/>
    <n v="30.49"/>
    <n v="3"/>
    <n v="0.1"/>
    <n v="82.322999999999993"/>
    <x v="13"/>
  </r>
  <r>
    <x v="948"/>
    <x v="61"/>
    <n v="23.63"/>
    <n v="2"/>
    <n v="0"/>
    <n v="47.26"/>
    <x v="13"/>
  </r>
  <r>
    <x v="948"/>
    <x v="56"/>
    <n v="28.97"/>
    <n v="3"/>
    <n v="0.05"/>
    <n v="82.564499999999981"/>
    <x v="13"/>
  </r>
  <r>
    <x v="948"/>
    <x v="63"/>
    <n v="4.57"/>
    <n v="3"/>
    <n v="0"/>
    <n v="13.71"/>
    <x v="13"/>
  </r>
  <r>
    <x v="948"/>
    <x v="23"/>
    <n v="17.68"/>
    <n v="2"/>
    <n v="0.03"/>
    <n v="34.299199999999999"/>
    <x v="13"/>
  </r>
  <r>
    <x v="948"/>
    <x v="39"/>
    <n v="13.26"/>
    <n v="3"/>
    <n v="0.03"/>
    <n v="38.586599999999997"/>
    <x v="13"/>
  </r>
  <r>
    <x v="948"/>
    <x v="29"/>
    <n v="61.74"/>
    <n v="2"/>
    <n v="0.04"/>
    <n v="118.5408"/>
    <x v="13"/>
  </r>
  <r>
    <x v="948"/>
    <x v="95"/>
    <n v="6.86"/>
    <n v="3"/>
    <n v="0"/>
    <n v="20.580000000000002"/>
    <x v="13"/>
  </r>
  <r>
    <x v="948"/>
    <x v="46"/>
    <n v="24.39"/>
    <n v="2"/>
    <n v="0"/>
    <n v="48.78"/>
    <x v="13"/>
  </r>
  <r>
    <x v="948"/>
    <x v="33"/>
    <n v="13.72"/>
    <n v="3"/>
    <n v="0.05"/>
    <n v="39.102000000000004"/>
    <x v="13"/>
  </r>
  <r>
    <x v="948"/>
    <x v="25"/>
    <n v="7.32"/>
    <n v="3"/>
    <n v="0"/>
    <n v="21.96"/>
    <x v="13"/>
  </r>
  <r>
    <x v="948"/>
    <x v="77"/>
    <n v="9.15"/>
    <n v="3"/>
    <n v="0.02"/>
    <n v="26.901000000000003"/>
    <x v="13"/>
  </r>
  <r>
    <x v="948"/>
    <x v="90"/>
    <n v="5.34"/>
    <n v="3"/>
    <n v="0"/>
    <n v="16.02"/>
    <x v="13"/>
  </r>
  <r>
    <x v="948"/>
    <x v="36"/>
    <n v="18.29"/>
    <n v="3"/>
    <n v="0"/>
    <n v="54.87"/>
    <x v="13"/>
  </r>
  <r>
    <x v="948"/>
    <x v="31"/>
    <n v="25.92"/>
    <n v="3"/>
    <n v="0.06"/>
    <n v="73.094399999999993"/>
    <x v="13"/>
  </r>
  <r>
    <x v="948"/>
    <x v="82"/>
    <n v="25.31"/>
    <n v="3"/>
    <n v="0.03"/>
    <n v="73.65209999999999"/>
    <x v="13"/>
  </r>
  <r>
    <x v="948"/>
    <x v="85"/>
    <n v="12.96"/>
    <n v="2"/>
    <n v="0"/>
    <n v="25.92"/>
    <x v="13"/>
  </r>
  <r>
    <x v="948"/>
    <x v="67"/>
    <n v="11.43"/>
    <n v="3"/>
    <n v="0.01"/>
    <n v="33.947099999999999"/>
    <x v="13"/>
  </r>
  <r>
    <x v="948"/>
    <x v="68"/>
    <n v="5.95"/>
    <n v="3"/>
    <n v="0"/>
    <n v="17.850000000000001"/>
    <x v="13"/>
  </r>
  <r>
    <x v="948"/>
    <x v="43"/>
    <n v="9.91"/>
    <n v="3"/>
    <n v="0"/>
    <n v="29.73"/>
    <x v="13"/>
  </r>
  <r>
    <x v="949"/>
    <x v="51"/>
    <n v="10.98"/>
    <n v="3"/>
    <n v="0"/>
    <n v="32.94"/>
    <x v="42"/>
  </r>
  <r>
    <x v="950"/>
    <x v="88"/>
    <n v="19.059999999999999"/>
    <n v="2"/>
    <n v="0.25"/>
    <n v="28.589999999999996"/>
    <x v="48"/>
  </r>
  <r>
    <x v="950"/>
    <x v="23"/>
    <n v="17.68"/>
    <n v="2"/>
    <n v="0.25"/>
    <n v="26.52"/>
    <x v="48"/>
  </r>
  <r>
    <x v="950"/>
    <x v="70"/>
    <n v="7.01"/>
    <n v="3"/>
    <n v="0.25"/>
    <n v="15.772500000000001"/>
    <x v="48"/>
  </r>
  <r>
    <x v="951"/>
    <x v="59"/>
    <n v="75.459999999999994"/>
    <n v="2"/>
    <n v="0"/>
    <n v="150.91999999999999"/>
    <x v="20"/>
  </r>
  <r>
    <x v="951"/>
    <x v="53"/>
    <n v="23.17"/>
    <n v="3"/>
    <n v="0.25"/>
    <n v="52.132500000000007"/>
    <x v="20"/>
  </r>
  <r>
    <x v="952"/>
    <x v="75"/>
    <n v="10.98"/>
    <n v="3"/>
    <n v="0.15"/>
    <n v="27.999000000000002"/>
    <x v="5"/>
  </r>
  <r>
    <x v="952"/>
    <x v="38"/>
    <n v="14.48"/>
    <n v="1"/>
    <n v="0"/>
    <n v="14.48"/>
    <x v="5"/>
  </r>
  <r>
    <x v="952"/>
    <x v="61"/>
    <n v="23.63"/>
    <n v="3"/>
    <n v="0"/>
    <n v="70.89"/>
    <x v="5"/>
  </r>
  <r>
    <x v="952"/>
    <x v="65"/>
    <n v="14.83"/>
    <n v="3"/>
    <n v="0"/>
    <n v="44.49"/>
    <x v="5"/>
  </r>
  <r>
    <x v="952"/>
    <x v="94"/>
    <n v="7.24"/>
    <n v="1"/>
    <n v="0"/>
    <n v="7.24"/>
    <x v="5"/>
  </r>
  <r>
    <x v="952"/>
    <x v="82"/>
    <n v="20.28"/>
    <n v="2"/>
    <n v="0"/>
    <n v="40.56"/>
    <x v="5"/>
  </r>
  <r>
    <x v="952"/>
    <x v="50"/>
    <n v="11.43"/>
    <n v="1"/>
    <n v="0"/>
    <n v="11.43"/>
    <x v="5"/>
  </r>
  <r>
    <x v="952"/>
    <x v="37"/>
    <n v="6.1"/>
    <n v="2"/>
    <n v="0.15"/>
    <n v="10.37"/>
    <x v="5"/>
  </r>
  <r>
    <x v="952"/>
    <x v="69"/>
    <n v="16.77"/>
    <n v="2"/>
    <n v="0"/>
    <n v="33.54"/>
    <x v="5"/>
  </r>
  <r>
    <x v="953"/>
    <x v="40"/>
    <n v="11.59"/>
    <n v="3"/>
    <n v="0.2"/>
    <n v="27.816000000000003"/>
    <x v="53"/>
  </r>
  <r>
    <x v="954"/>
    <x v="38"/>
    <n v="14.48"/>
    <n v="3"/>
    <n v="0.15"/>
    <n v="36.923999999999999"/>
    <x v="6"/>
  </r>
  <r>
    <x v="954"/>
    <x v="77"/>
    <n v="9.15"/>
    <n v="2"/>
    <n v="0.15"/>
    <n v="15.555"/>
    <x v="6"/>
  </r>
  <r>
    <x v="954"/>
    <x v="58"/>
    <n v="13.72"/>
    <n v="3"/>
    <n v="0.15"/>
    <n v="34.986000000000004"/>
    <x v="6"/>
  </r>
  <r>
    <x v="955"/>
    <x v="95"/>
    <n v="5.49"/>
    <n v="3"/>
    <n v="0"/>
    <n v="16.47"/>
    <x v="9"/>
  </r>
  <r>
    <x v="955"/>
    <x v="66"/>
    <n v="26.83"/>
    <n v="3"/>
    <n v="0"/>
    <n v="80.489999999999995"/>
    <x v="9"/>
  </r>
  <r>
    <x v="956"/>
    <x v="39"/>
    <n v="10.67"/>
    <n v="2"/>
    <n v="0.15"/>
    <n v="18.138999999999999"/>
    <x v="9"/>
  </r>
  <r>
    <x v="956"/>
    <x v="72"/>
    <n v="7.77"/>
    <n v="3"/>
    <n v="0.15"/>
    <n v="19.813499999999998"/>
    <x v="9"/>
  </r>
  <r>
    <x v="957"/>
    <x v="93"/>
    <n v="18.899999999999999"/>
    <n v="2"/>
    <n v="0.05"/>
    <n v="35.909999999999997"/>
    <x v="22"/>
  </r>
  <r>
    <x v="957"/>
    <x v="1"/>
    <n v="8.5399999999999991"/>
    <n v="2"/>
    <n v="0.05"/>
    <n v="16.225999999999999"/>
    <x v="22"/>
  </r>
  <r>
    <x v="957"/>
    <x v="34"/>
    <n v="12.2"/>
    <n v="2"/>
    <n v="0.05"/>
    <n v="23.179999999999996"/>
    <x v="22"/>
  </r>
  <r>
    <x v="958"/>
    <x v="87"/>
    <n v="13.42"/>
    <n v="3"/>
    <n v="0.2"/>
    <n v="32.207999999999998"/>
    <x v="47"/>
  </r>
  <r>
    <x v="958"/>
    <x v="60"/>
    <n v="28.05"/>
    <n v="3"/>
    <n v="0"/>
    <n v="84.15"/>
    <x v="47"/>
  </r>
  <r>
    <x v="958"/>
    <x v="53"/>
    <n v="23.17"/>
    <n v="2"/>
    <n v="0.2"/>
    <n v="37.072000000000003"/>
    <x v="47"/>
  </r>
  <r>
    <x v="958"/>
    <x v="31"/>
    <n v="20.73"/>
    <n v="2"/>
    <n v="0"/>
    <n v="41.46"/>
    <x v="47"/>
  </r>
  <r>
    <x v="959"/>
    <x v="39"/>
    <n v="13.26"/>
    <n v="3"/>
    <n v="0.05"/>
    <n v="37.790999999999997"/>
    <x v="51"/>
  </r>
  <r>
    <x v="960"/>
    <x v="53"/>
    <n v="23.17"/>
    <n v="3"/>
    <n v="0"/>
    <n v="69.510000000000005"/>
    <x v="26"/>
  </r>
  <r>
    <x v="960"/>
    <x v="2"/>
    <n v="21.19"/>
    <n v="2"/>
    <n v="0"/>
    <n v="42.38"/>
    <x v="26"/>
  </r>
  <r>
    <x v="960"/>
    <x v="43"/>
    <n v="7.93"/>
    <n v="2"/>
    <n v="0"/>
    <n v="15.86"/>
    <x v="26"/>
  </r>
  <r>
    <x v="961"/>
    <x v="38"/>
    <n v="14.48"/>
    <n v="3"/>
    <n v="0"/>
    <n v="43.44"/>
    <x v="9"/>
  </r>
  <r>
    <x v="961"/>
    <x v="25"/>
    <n v="7.32"/>
    <n v="2"/>
    <n v="0"/>
    <n v="14.64"/>
    <x v="9"/>
  </r>
  <r>
    <x v="961"/>
    <x v="97"/>
    <n v="12.35"/>
    <n v="2"/>
    <n v="0"/>
    <n v="24.7"/>
    <x v="9"/>
  </r>
  <r>
    <x v="961"/>
    <x v="82"/>
    <n v="25.31"/>
    <n v="3"/>
    <n v="0"/>
    <n v="75.929999999999993"/>
    <x v="9"/>
  </r>
  <r>
    <x v="962"/>
    <x v="55"/>
    <n v="23.78"/>
    <n v="3"/>
    <n v="0"/>
    <n v="71.34"/>
    <x v="23"/>
  </r>
  <r>
    <x v="962"/>
    <x v="64"/>
    <n v="27.75"/>
    <n v="3"/>
    <n v="0"/>
    <n v="83.25"/>
    <x v="23"/>
  </r>
  <r>
    <x v="962"/>
    <x v="58"/>
    <n v="10.98"/>
    <n v="2"/>
    <n v="0"/>
    <n v="21.96"/>
    <x v="23"/>
  </r>
  <r>
    <x v="963"/>
    <x v="52"/>
    <n v="22.87"/>
    <n v="3"/>
    <n v="0.05"/>
    <n v="65.179500000000004"/>
    <x v="28"/>
  </r>
  <r>
    <x v="963"/>
    <x v="63"/>
    <n v="4.57"/>
    <n v="3"/>
    <n v="0.05"/>
    <n v="13.0245"/>
    <x v="28"/>
  </r>
  <r>
    <x v="964"/>
    <x v="70"/>
    <n v="5.49"/>
    <n v="2"/>
    <n v="0"/>
    <n v="10.98"/>
    <x v="4"/>
  </r>
  <r>
    <x v="964"/>
    <x v="1"/>
    <n v="8.5399999999999991"/>
    <n v="3"/>
    <n v="0"/>
    <n v="25.619999999999997"/>
    <x v="4"/>
  </r>
  <r>
    <x v="965"/>
    <x v="25"/>
    <n v="7.32"/>
    <n v="3"/>
    <n v="0.05"/>
    <n v="20.861999999999998"/>
    <x v="15"/>
  </r>
  <r>
    <x v="965"/>
    <x v="36"/>
    <n v="18.29"/>
    <n v="3"/>
    <n v="0.05"/>
    <n v="52.126499999999993"/>
    <x v="15"/>
  </r>
  <r>
    <x v="966"/>
    <x v="35"/>
    <n v="2.74"/>
    <n v="2"/>
    <n v="0"/>
    <n v="5.48"/>
    <x v="61"/>
  </r>
  <r>
    <x v="966"/>
    <x v="59"/>
    <n v="75.459999999999994"/>
    <n v="3"/>
    <n v="0.1"/>
    <n v="203.74200000000002"/>
    <x v="61"/>
  </r>
  <r>
    <x v="966"/>
    <x v="57"/>
    <n v="11.28"/>
    <n v="2"/>
    <n v="0"/>
    <n v="22.56"/>
    <x v="61"/>
  </r>
  <r>
    <x v="966"/>
    <x v="98"/>
    <n v="5.79"/>
    <n v="2"/>
    <n v="0.1"/>
    <n v="10.422000000000001"/>
    <x v="61"/>
  </r>
  <r>
    <x v="966"/>
    <x v="97"/>
    <n v="9.91"/>
    <n v="2"/>
    <n v="0"/>
    <n v="19.82"/>
    <x v="61"/>
  </r>
  <r>
    <x v="967"/>
    <x v="75"/>
    <n v="13.72"/>
    <n v="2"/>
    <n v="0.15"/>
    <n v="23.324000000000002"/>
    <x v="26"/>
  </r>
  <r>
    <x v="967"/>
    <x v="38"/>
    <n v="14.48"/>
    <n v="2"/>
    <n v="0.15"/>
    <n v="24.616"/>
    <x v="26"/>
  </r>
  <r>
    <x v="967"/>
    <x v="39"/>
    <n v="13.26"/>
    <n v="2"/>
    <n v="0.15"/>
    <n v="22.541999999999998"/>
    <x v="26"/>
  </r>
  <r>
    <x v="967"/>
    <x v="32"/>
    <n v="9.4499999999999993"/>
    <n v="2"/>
    <n v="0"/>
    <n v="18.899999999999999"/>
    <x v="26"/>
  </r>
  <r>
    <x v="968"/>
    <x v="75"/>
    <n v="13.72"/>
    <n v="3"/>
    <n v="0"/>
    <n v="41.160000000000004"/>
    <x v="84"/>
  </r>
  <r>
    <x v="968"/>
    <x v="57"/>
    <n v="14.03"/>
    <n v="3"/>
    <n v="0"/>
    <n v="42.089999999999996"/>
    <x v="84"/>
  </r>
  <r>
    <x v="968"/>
    <x v="90"/>
    <n v="5.34"/>
    <n v="3"/>
    <n v="0"/>
    <n v="16.02"/>
    <x v="84"/>
  </r>
  <r>
    <x v="969"/>
    <x v="63"/>
    <n v="4.57"/>
    <n v="3"/>
    <n v="0"/>
    <n v="13.71"/>
    <x v="45"/>
  </r>
  <r>
    <x v="969"/>
    <x v="51"/>
    <n v="13.72"/>
    <n v="3"/>
    <n v="0.15"/>
    <n v="34.986000000000004"/>
    <x v="45"/>
  </r>
  <r>
    <x v="969"/>
    <x v="1"/>
    <n v="10.67"/>
    <n v="2"/>
    <n v="0.15"/>
    <n v="18.138999999999999"/>
    <x v="45"/>
  </r>
  <r>
    <x v="969"/>
    <x v="36"/>
    <n v="18.29"/>
    <n v="2"/>
    <n v="0"/>
    <n v="36.58"/>
    <x v="45"/>
  </r>
  <r>
    <x v="970"/>
    <x v="52"/>
    <n v="22.87"/>
    <n v="3"/>
    <n v="0"/>
    <n v="68.61"/>
    <x v="14"/>
  </r>
  <r>
    <x v="970"/>
    <x v="27"/>
    <n v="16.010000000000002"/>
    <n v="2"/>
    <n v="0"/>
    <n v="32.020000000000003"/>
    <x v="14"/>
  </r>
  <r>
    <x v="970"/>
    <x v="77"/>
    <n v="9.15"/>
    <n v="2"/>
    <n v="0"/>
    <n v="18.3"/>
    <x v="14"/>
  </r>
  <r>
    <x v="970"/>
    <x v="36"/>
    <n v="18.29"/>
    <n v="3"/>
    <n v="0"/>
    <n v="54.87"/>
    <x v="14"/>
  </r>
  <r>
    <x v="971"/>
    <x v="32"/>
    <n v="7.62"/>
    <n v="2"/>
    <n v="0.05"/>
    <n v="14.478"/>
    <x v="33"/>
  </r>
  <r>
    <x v="972"/>
    <x v="62"/>
    <n v="13.11"/>
    <n v="2"/>
    <n v="0"/>
    <n v="26.22"/>
    <x v="16"/>
  </r>
  <r>
    <x v="973"/>
    <x v="47"/>
    <n v="7.62"/>
    <n v="2"/>
    <n v="0"/>
    <n v="15.24"/>
    <x v="4"/>
  </r>
  <r>
    <x v="973"/>
    <x v="44"/>
    <n v="33.54"/>
    <n v="2"/>
    <n v="0"/>
    <n v="67.08"/>
    <x v="4"/>
  </r>
  <r>
    <x v="973"/>
    <x v="36"/>
    <n v="18.29"/>
    <n v="2"/>
    <n v="0.2"/>
    <n v="29.263999999999999"/>
    <x v="4"/>
  </r>
  <r>
    <x v="973"/>
    <x v="89"/>
    <n v="10.06"/>
    <n v="2"/>
    <n v="0.2"/>
    <n v="16.096"/>
    <x v="4"/>
  </r>
  <r>
    <x v="974"/>
    <x v="87"/>
    <n v="16.77"/>
    <n v="2"/>
    <n v="0"/>
    <n v="33.54"/>
    <x v="58"/>
  </r>
  <r>
    <x v="974"/>
    <x v="0"/>
    <n v="16.010000000000002"/>
    <n v="3"/>
    <n v="0"/>
    <n v="48.03"/>
    <x v="58"/>
  </r>
  <r>
    <x v="975"/>
    <x v="54"/>
    <n v="19.670000000000002"/>
    <n v="3"/>
    <n v="0"/>
    <n v="59.010000000000005"/>
    <x v="62"/>
  </r>
  <r>
    <x v="975"/>
    <x v="57"/>
    <n v="14.03"/>
    <n v="3"/>
    <n v="0"/>
    <n v="42.089999999999996"/>
    <x v="62"/>
  </r>
  <r>
    <x v="975"/>
    <x v="36"/>
    <n v="18.29"/>
    <n v="3"/>
    <n v="0"/>
    <n v="54.87"/>
    <x v="62"/>
  </r>
  <r>
    <x v="975"/>
    <x v="31"/>
    <n v="25.92"/>
    <n v="3"/>
    <n v="0"/>
    <n v="77.760000000000005"/>
    <x v="62"/>
  </r>
  <r>
    <x v="976"/>
    <x v="35"/>
    <n v="3.35"/>
    <n v="3"/>
    <n v="0"/>
    <n v="10.050000000000001"/>
    <x v="75"/>
  </r>
  <r>
    <x v="976"/>
    <x v="90"/>
    <n v="5.34"/>
    <n v="3"/>
    <n v="0"/>
    <n v="16.02"/>
    <x v="75"/>
  </r>
  <r>
    <x v="977"/>
    <x v="47"/>
    <n v="7.62"/>
    <n v="2"/>
    <n v="0"/>
    <n v="15.24"/>
    <x v="68"/>
  </r>
  <r>
    <x v="977"/>
    <x v="27"/>
    <n v="16.010000000000002"/>
    <n v="3"/>
    <n v="0"/>
    <n v="48.03"/>
    <x v="68"/>
  </r>
  <r>
    <x v="977"/>
    <x v="35"/>
    <n v="3.35"/>
    <n v="2"/>
    <n v="0"/>
    <n v="6.7"/>
    <x v="68"/>
  </r>
  <r>
    <x v="978"/>
    <x v="81"/>
    <n v="7.62"/>
    <n v="2"/>
    <n v="0.1"/>
    <n v="13.716000000000001"/>
    <x v="9"/>
  </r>
  <r>
    <x v="978"/>
    <x v="33"/>
    <n v="13.72"/>
    <n v="3"/>
    <n v="0.1"/>
    <n v="37.044000000000004"/>
    <x v="9"/>
  </r>
  <r>
    <x v="979"/>
    <x v="26"/>
    <n v="16.010000000000002"/>
    <n v="3"/>
    <n v="0.1"/>
    <n v="43.227000000000004"/>
    <x v="21"/>
  </r>
  <r>
    <x v="980"/>
    <x v="61"/>
    <n v="18.899999999999999"/>
    <n v="2"/>
    <n v="0.05"/>
    <n v="35.909999999999997"/>
    <x v="21"/>
  </r>
  <r>
    <x v="980"/>
    <x v="32"/>
    <n v="7.62"/>
    <n v="3"/>
    <n v="0.05"/>
    <n v="21.716999999999999"/>
    <x v="21"/>
  </r>
  <r>
    <x v="980"/>
    <x v="30"/>
    <n v="1.52"/>
    <n v="2"/>
    <n v="0"/>
    <n v="3.04"/>
    <x v="21"/>
  </r>
  <r>
    <x v="980"/>
    <x v="57"/>
    <n v="11.28"/>
    <n v="3"/>
    <n v="0.05"/>
    <n v="32.147999999999996"/>
    <x v="21"/>
  </r>
  <r>
    <x v="981"/>
    <x v="42"/>
    <n v="25"/>
    <n v="3"/>
    <n v="0"/>
    <n v="75"/>
    <x v="42"/>
  </r>
  <r>
    <x v="981"/>
    <x v="99"/>
    <n v="21.65"/>
    <n v="2"/>
    <n v="0"/>
    <n v="43.3"/>
    <x v="42"/>
  </r>
  <r>
    <x v="982"/>
    <x v="23"/>
    <n v="14.18"/>
    <n v="3"/>
    <n v="0"/>
    <n v="42.54"/>
    <x v="1"/>
  </r>
  <r>
    <x v="982"/>
    <x v="24"/>
    <n v="32.32"/>
    <n v="2"/>
    <n v="0"/>
    <n v="64.64"/>
    <x v="1"/>
  </r>
  <r>
    <x v="983"/>
    <x v="63"/>
    <n v="4.57"/>
    <n v="2"/>
    <n v="0.15"/>
    <n v="7.7690000000000001"/>
    <x v="6"/>
  </r>
  <r>
    <x v="983"/>
    <x v="28"/>
    <n v="14.94"/>
    <n v="2"/>
    <n v="0"/>
    <n v="29.88"/>
    <x v="6"/>
  </r>
  <r>
    <x v="984"/>
    <x v="55"/>
    <n v="29.73"/>
    <n v="2"/>
    <n v="0.05"/>
    <n v="56.486999999999995"/>
    <x v="30"/>
  </r>
  <r>
    <x v="984"/>
    <x v="53"/>
    <n v="28.97"/>
    <n v="3"/>
    <n v="0.05"/>
    <n v="82.564499999999981"/>
    <x v="30"/>
  </r>
  <r>
    <x v="984"/>
    <x v="41"/>
    <n v="41.92"/>
    <n v="3"/>
    <n v="0.05"/>
    <n v="119.47199999999999"/>
    <x v="30"/>
  </r>
  <r>
    <x v="985"/>
    <x v="47"/>
    <n v="7.62"/>
    <n v="3"/>
    <n v="0"/>
    <n v="22.86"/>
    <x v="17"/>
  </r>
  <r>
    <x v="985"/>
    <x v="68"/>
    <n v="5.95"/>
    <n v="2"/>
    <n v="0"/>
    <n v="11.9"/>
    <x v="17"/>
  </r>
  <r>
    <x v="985"/>
    <x v="43"/>
    <n v="9.91"/>
    <n v="3"/>
    <n v="0"/>
    <n v="29.73"/>
    <x v="17"/>
  </r>
  <r>
    <x v="986"/>
    <x v="94"/>
    <n v="7.32"/>
    <n v="3"/>
    <n v="0"/>
    <n v="21.96"/>
    <x v="60"/>
  </r>
  <r>
    <x v="986"/>
    <x v="58"/>
    <n v="13.72"/>
    <n v="3"/>
    <n v="0"/>
    <n v="41.160000000000004"/>
    <x v="60"/>
  </r>
  <r>
    <x v="987"/>
    <x v="29"/>
    <n v="61.74"/>
    <n v="3"/>
    <n v="0"/>
    <n v="185.22"/>
    <x v="88"/>
  </r>
  <r>
    <x v="987"/>
    <x v="90"/>
    <n v="5.34"/>
    <n v="3"/>
    <n v="0"/>
    <n v="16.02"/>
    <x v="88"/>
  </r>
  <r>
    <x v="987"/>
    <x v="58"/>
    <n v="13.72"/>
    <n v="2"/>
    <n v="0"/>
    <n v="27.44"/>
    <x v="88"/>
  </r>
  <r>
    <x v="988"/>
    <x v="75"/>
    <n v="13.72"/>
    <n v="2"/>
    <n v="0.15"/>
    <n v="23.324000000000002"/>
    <x v="8"/>
  </r>
  <r>
    <x v="988"/>
    <x v="89"/>
    <n v="10.06"/>
    <n v="3"/>
    <n v="0.15"/>
    <n v="25.652999999999999"/>
    <x v="8"/>
  </r>
  <r>
    <x v="989"/>
    <x v="51"/>
    <n v="13.72"/>
    <n v="3"/>
    <n v="0"/>
    <n v="41.160000000000004"/>
    <x v="55"/>
  </r>
  <r>
    <x v="989"/>
    <x v="101"/>
    <n v="10.67"/>
    <n v="3"/>
    <n v="0"/>
    <n v="32.01"/>
    <x v="55"/>
  </r>
  <r>
    <x v="990"/>
    <x v="92"/>
    <n v="200.93"/>
    <n v="3"/>
    <n v="0.05"/>
    <n v="572.65049999999997"/>
    <x v="21"/>
  </r>
  <r>
    <x v="990"/>
    <x v="33"/>
    <n v="13.72"/>
    <n v="3"/>
    <n v="0.05"/>
    <n v="39.102000000000004"/>
    <x v="21"/>
  </r>
  <r>
    <x v="991"/>
    <x v="38"/>
    <n v="14.48"/>
    <n v="2"/>
    <n v="0.25"/>
    <n v="21.72"/>
    <x v="25"/>
  </r>
  <r>
    <x v="991"/>
    <x v="35"/>
    <n v="3.35"/>
    <n v="3"/>
    <n v="0.25"/>
    <n v="7.5375000000000005"/>
    <x v="25"/>
  </r>
  <r>
    <x v="991"/>
    <x v="54"/>
    <n v="19.670000000000002"/>
    <n v="2"/>
    <n v="0.25"/>
    <n v="29.505000000000003"/>
    <x v="25"/>
  </r>
  <r>
    <x v="992"/>
    <x v="42"/>
    <n v="25"/>
    <n v="3"/>
    <n v="0"/>
    <n v="75"/>
    <x v="38"/>
  </r>
  <r>
    <x v="993"/>
    <x v="39"/>
    <n v="13.26"/>
    <n v="2"/>
    <n v="0.1"/>
    <n v="23.867999999999999"/>
    <x v="48"/>
  </r>
  <r>
    <x v="993"/>
    <x v="49"/>
    <n v="37.5"/>
    <n v="3"/>
    <n v="0.1"/>
    <n v="101.25"/>
    <x v="48"/>
  </r>
  <r>
    <x v="993"/>
    <x v="2"/>
    <n v="26.53"/>
    <n v="3"/>
    <n v="0"/>
    <n v="79.59"/>
    <x v="48"/>
  </r>
  <r>
    <x v="993"/>
    <x v="68"/>
    <n v="5.95"/>
    <n v="2"/>
    <n v="0.1"/>
    <n v="10.71"/>
    <x v="48"/>
  </r>
  <r>
    <x v="994"/>
    <x v="33"/>
    <n v="10.98"/>
    <n v="3"/>
    <n v="0"/>
    <n v="32.94"/>
    <x v="15"/>
  </r>
  <r>
    <x v="994"/>
    <x v="2"/>
    <n v="21.19"/>
    <n v="2"/>
    <n v="0"/>
    <n v="42.38"/>
    <x v="15"/>
  </r>
  <r>
    <x v="995"/>
    <x v="75"/>
    <n v="13.72"/>
    <n v="3"/>
    <n v="0"/>
    <n v="41.160000000000004"/>
    <x v="67"/>
  </r>
  <r>
    <x v="995"/>
    <x v="47"/>
    <n v="7.62"/>
    <n v="2"/>
    <n v="0"/>
    <n v="15.24"/>
    <x v="67"/>
  </r>
  <r>
    <x v="995"/>
    <x v="97"/>
    <n v="12.35"/>
    <n v="2"/>
    <n v="0"/>
    <n v="24.7"/>
    <x v="67"/>
  </r>
  <r>
    <x v="996"/>
    <x v="71"/>
    <n v="11.89"/>
    <n v="3"/>
    <n v="0"/>
    <n v="35.67"/>
    <x v="45"/>
  </r>
  <r>
    <x v="996"/>
    <x v="25"/>
    <n v="7.32"/>
    <n v="2"/>
    <n v="0"/>
    <n v="14.64"/>
    <x v="45"/>
  </r>
  <r>
    <x v="996"/>
    <x v="77"/>
    <n v="9.15"/>
    <n v="2"/>
    <n v="0"/>
    <n v="18.3"/>
    <x v="45"/>
  </r>
  <r>
    <x v="996"/>
    <x v="94"/>
    <n v="7.32"/>
    <n v="3"/>
    <n v="0"/>
    <n v="21.96"/>
    <x v="45"/>
  </r>
  <r>
    <x v="996"/>
    <x v="53"/>
    <n v="28.97"/>
    <n v="2"/>
    <n v="0"/>
    <n v="57.94"/>
    <x v="45"/>
  </r>
  <r>
    <x v="996"/>
    <x v="31"/>
    <n v="25.92"/>
    <n v="2"/>
    <n v="0"/>
    <n v="51.84"/>
    <x v="45"/>
  </r>
  <r>
    <x v="997"/>
    <x v="23"/>
    <n v="17.68"/>
    <n v="3"/>
    <n v="0.1"/>
    <n v="47.736000000000004"/>
    <x v="79"/>
  </r>
  <r>
    <x v="997"/>
    <x v="65"/>
    <n v="14.79"/>
    <n v="2"/>
    <n v="0.1"/>
    <n v="26.622"/>
    <x v="79"/>
  </r>
  <r>
    <x v="997"/>
    <x v="94"/>
    <n v="7.32"/>
    <n v="3"/>
    <n v="0.1"/>
    <n v="19.763999999999999"/>
    <x v="79"/>
  </r>
  <r>
    <x v="998"/>
    <x v="70"/>
    <n v="7.01"/>
    <n v="3"/>
    <n v="0"/>
    <n v="21.03"/>
    <x v="42"/>
  </r>
  <r>
    <x v="998"/>
    <x v="95"/>
    <n v="6.86"/>
    <n v="3"/>
    <n v="0"/>
    <n v="20.580000000000002"/>
    <x v="42"/>
  </r>
  <r>
    <x v="998"/>
    <x v="50"/>
    <n v="11.43"/>
    <n v="2"/>
    <n v="0"/>
    <n v="22.86"/>
    <x v="42"/>
  </r>
  <r>
    <x v="998"/>
    <x v="62"/>
    <n v="16.46"/>
    <n v="3"/>
    <n v="0"/>
    <n v="49.38"/>
    <x v="42"/>
  </r>
  <r>
    <x v="999"/>
    <x v="0"/>
    <n v="10.67"/>
    <n v="3"/>
    <n v="0"/>
    <n v="32.01"/>
    <x v="0"/>
  </r>
  <r>
    <x v="999"/>
    <x v="1"/>
    <n v="7.47"/>
    <n v="3"/>
    <n v="0"/>
    <n v="22.41"/>
    <x v="0"/>
  </r>
  <r>
    <x v="999"/>
    <x v="2"/>
    <n v="26.53"/>
    <n v="3"/>
    <n v="0"/>
    <n v="79.59"/>
    <x v="0"/>
  </r>
  <r>
    <x v="999"/>
    <x v="3"/>
    <n v="6.1"/>
    <n v="2"/>
    <n v="0"/>
    <n v="12.2"/>
    <x v="0"/>
  </r>
  <r>
    <x v="999"/>
    <x v="4"/>
    <n v="6.86"/>
    <n v="3"/>
    <n v="0"/>
    <n v="20.580000000000002"/>
    <x v="0"/>
  </r>
  <r>
    <x v="999"/>
    <x v="5"/>
    <n v="7.01"/>
    <n v="4"/>
    <n v="0"/>
    <n v="28.04"/>
    <x v="0"/>
  </r>
  <r>
    <x v="999"/>
    <x v="6"/>
    <n v="7.24"/>
    <n v="3"/>
    <n v="0"/>
    <n v="21.72"/>
    <x v="0"/>
  </r>
  <r>
    <x v="999"/>
    <x v="7"/>
    <n v="7.36"/>
    <n v="4"/>
    <n v="0"/>
    <n v="29.44"/>
    <x v="0"/>
  </r>
  <r>
    <x v="999"/>
    <x v="8"/>
    <n v="7.62"/>
    <n v="3"/>
    <n v="0"/>
    <n v="22.86"/>
    <x v="0"/>
  </r>
  <r>
    <x v="999"/>
    <x v="9"/>
    <n v="7.62"/>
    <n v="4"/>
    <n v="0"/>
    <n v="30.48"/>
    <x v="0"/>
  </r>
  <r>
    <x v="999"/>
    <x v="10"/>
    <n v="9.15"/>
    <n v="2"/>
    <n v="0"/>
    <n v="18.3"/>
    <x v="0"/>
  </r>
  <r>
    <x v="999"/>
    <x v="11"/>
    <n v="9.5299999999999994"/>
    <n v="4"/>
    <n v="0"/>
    <n v="38.119999999999997"/>
    <x v="0"/>
  </r>
  <r>
    <x v="999"/>
    <x v="12"/>
    <n v="9.7200000000000006"/>
    <n v="2"/>
    <n v="0"/>
    <n v="19.440000000000001"/>
    <x v="0"/>
  </r>
  <r>
    <x v="999"/>
    <x v="13"/>
    <n v="9.91"/>
    <n v="3"/>
    <n v="0"/>
    <n v="29.73"/>
    <x v="0"/>
  </r>
  <r>
    <x v="999"/>
    <x v="14"/>
    <n v="10.1"/>
    <n v="4"/>
    <n v="0"/>
    <n v="40.4"/>
    <x v="0"/>
  </r>
  <r>
    <x v="999"/>
    <x v="15"/>
    <n v="10.67"/>
    <n v="2"/>
    <n v="0"/>
    <n v="21.34"/>
    <x v="0"/>
  </r>
  <r>
    <x v="999"/>
    <x v="16"/>
    <n v="10.67"/>
    <n v="3"/>
    <n v="0"/>
    <n v="32.01"/>
    <x v="0"/>
  </r>
  <r>
    <x v="999"/>
    <x v="17"/>
    <n v="10.67"/>
    <n v="4"/>
    <n v="0"/>
    <n v="42.68"/>
    <x v="0"/>
  </r>
  <r>
    <x v="999"/>
    <x v="18"/>
    <n v="10.67"/>
    <n v="2"/>
    <n v="0"/>
    <n v="21.34"/>
    <x v="0"/>
  </r>
  <r>
    <x v="999"/>
    <x v="19"/>
    <n v="11.43"/>
    <n v="3"/>
    <n v="0"/>
    <n v="34.29"/>
    <x v="0"/>
  </r>
  <r>
    <x v="999"/>
    <x v="20"/>
    <n v="11.43"/>
    <n v="4"/>
    <n v="0"/>
    <n v="45.72"/>
    <x v="0"/>
  </r>
  <r>
    <x v="999"/>
    <x v="21"/>
    <n v="11.81"/>
    <n v="2"/>
    <n v="0"/>
    <n v="23.62"/>
    <x v="0"/>
  </r>
  <r>
    <x v="999"/>
    <x v="22"/>
    <n v="3.43"/>
    <n v="3"/>
    <n v="0"/>
    <n v="10.290000000000001"/>
    <x v="0"/>
  </r>
  <r>
    <x v="1000"/>
    <x v="47"/>
    <n v="7.62"/>
    <n v="3"/>
    <n v="0"/>
    <n v="22.86"/>
    <x v="21"/>
  </r>
  <r>
    <x v="1000"/>
    <x v="57"/>
    <n v="14.03"/>
    <n v="3"/>
    <n v="0.05"/>
    <n v="39.985499999999995"/>
    <x v="21"/>
  </r>
  <r>
    <x v="1000"/>
    <x v="31"/>
    <n v="25.92"/>
    <n v="3"/>
    <n v="0.05"/>
    <n v="73.872"/>
    <x v="21"/>
  </r>
  <r>
    <x v="1000"/>
    <x v="43"/>
    <n v="9.91"/>
    <n v="3"/>
    <n v="0.05"/>
    <n v="28.243500000000001"/>
    <x v="21"/>
  </r>
  <r>
    <x v="1001"/>
    <x v="47"/>
    <n v="7.62"/>
    <n v="2"/>
    <n v="0"/>
    <n v="15.24"/>
    <x v="49"/>
  </r>
  <r>
    <x v="1001"/>
    <x v="27"/>
    <n v="16.010000000000002"/>
    <n v="2"/>
    <n v="0"/>
    <n v="32.020000000000003"/>
    <x v="49"/>
  </r>
  <r>
    <x v="1002"/>
    <x v="32"/>
    <n v="9.4499999999999993"/>
    <n v="2"/>
    <n v="0.05"/>
    <n v="17.954999999999998"/>
    <x v="62"/>
  </r>
  <r>
    <x v="1002"/>
    <x v="57"/>
    <n v="14.03"/>
    <n v="2"/>
    <n v="0.05"/>
    <n v="26.656999999999996"/>
    <x v="62"/>
  </r>
  <r>
    <x v="1002"/>
    <x v="50"/>
    <n v="11.43"/>
    <n v="2"/>
    <n v="0.05"/>
    <n v="21.716999999999999"/>
    <x v="62"/>
  </r>
  <r>
    <x v="1003"/>
    <x v="75"/>
    <n v="13.72"/>
    <n v="2"/>
    <n v="0"/>
    <n v="27.44"/>
    <x v="21"/>
  </r>
  <r>
    <x v="1003"/>
    <x v="59"/>
    <n v="94.37"/>
    <n v="2"/>
    <n v="0"/>
    <n v="188.74"/>
    <x v="21"/>
  </r>
  <r>
    <x v="1003"/>
    <x v="60"/>
    <n v="35.06"/>
    <n v="2"/>
    <n v="0"/>
    <n v="70.12"/>
    <x v="21"/>
  </r>
  <r>
    <x v="1003"/>
    <x v="65"/>
    <n v="14.79"/>
    <n v="2"/>
    <n v="0"/>
    <n v="29.58"/>
    <x v="21"/>
  </r>
  <r>
    <x v="1003"/>
    <x v="49"/>
    <n v="37.5"/>
    <n v="2"/>
    <n v="0"/>
    <n v="75"/>
    <x v="21"/>
  </r>
  <r>
    <x v="1004"/>
    <x v="38"/>
    <n v="11.59"/>
    <n v="2"/>
    <n v="0"/>
    <n v="23.18"/>
    <x v="34"/>
  </r>
  <r>
    <x v="1004"/>
    <x v="52"/>
    <n v="4.25"/>
    <n v="1"/>
    <n v="0"/>
    <n v="4.25"/>
    <x v="34"/>
  </r>
  <r>
    <x v="1004"/>
    <x v="44"/>
    <n v="26.83"/>
    <n v="3"/>
    <n v="0.25"/>
    <n v="60.367499999999993"/>
    <x v="34"/>
  </r>
  <r>
    <x v="1004"/>
    <x v="40"/>
    <n v="11.59"/>
    <n v="2"/>
    <n v="0.25"/>
    <n v="17.384999999999998"/>
    <x v="34"/>
  </r>
  <r>
    <x v="1004"/>
    <x v="65"/>
    <n v="11.89"/>
    <n v="2"/>
    <n v="0"/>
    <n v="23.78"/>
    <x v="34"/>
  </r>
  <r>
    <x v="1004"/>
    <x v="78"/>
    <n v="4.57"/>
    <n v="3"/>
    <n v="0.1"/>
    <n v="12.339000000000002"/>
    <x v="34"/>
  </r>
  <r>
    <x v="1004"/>
    <x v="49"/>
    <n v="30.03"/>
    <n v="3"/>
    <n v="0"/>
    <n v="90.09"/>
    <x v="34"/>
  </r>
  <r>
    <x v="1004"/>
    <x v="79"/>
    <n v="3.64"/>
    <n v="1"/>
    <n v="0"/>
    <n v="3.64"/>
    <x v="34"/>
  </r>
  <r>
    <x v="1004"/>
    <x v="73"/>
    <n v="9.77"/>
    <n v="1"/>
    <n v="0"/>
    <n v="9.77"/>
    <x v="34"/>
  </r>
  <r>
    <x v="1004"/>
    <x v="80"/>
    <n v="12.41"/>
    <n v="1"/>
    <n v="0"/>
    <n v="12.41"/>
    <x v="34"/>
  </r>
  <r>
    <x v="1004"/>
    <x v="74"/>
    <n v="8.5399999999999991"/>
    <n v="3"/>
    <n v="0.25"/>
    <n v="19.214999999999996"/>
    <x v="34"/>
  </r>
  <r>
    <x v="1005"/>
    <x v="66"/>
    <n v="33.54"/>
    <n v="2"/>
    <n v="0"/>
    <n v="67.08"/>
    <x v="31"/>
  </r>
  <r>
    <x v="1006"/>
    <x v="51"/>
    <n v="13.72"/>
    <n v="3"/>
    <n v="0"/>
    <n v="41.160000000000004"/>
    <x v="79"/>
  </r>
  <r>
    <x v="1007"/>
    <x v="25"/>
    <n v="7.32"/>
    <n v="3"/>
    <n v="0"/>
    <n v="21.96"/>
    <x v="14"/>
  </r>
  <r>
    <x v="1007"/>
    <x v="50"/>
    <n v="11.43"/>
    <n v="3"/>
    <n v="0"/>
    <n v="34.29"/>
    <x v="14"/>
  </r>
  <r>
    <x v="1008"/>
    <x v="0"/>
    <n v="16.010000000000002"/>
    <n v="2"/>
    <n v="0.1"/>
    <n v="28.818000000000005"/>
    <x v="28"/>
  </r>
  <r>
    <x v="1008"/>
    <x v="28"/>
    <n v="14.94"/>
    <n v="3"/>
    <n v="0"/>
    <n v="44.82"/>
    <x v="28"/>
  </r>
  <r>
    <x v="1008"/>
    <x v="41"/>
    <n v="41.92"/>
    <n v="2"/>
    <n v="0.1"/>
    <n v="75.456000000000003"/>
    <x v="28"/>
  </r>
  <r>
    <x v="1008"/>
    <x v="43"/>
    <n v="9.91"/>
    <n v="3"/>
    <n v="0.1"/>
    <n v="26.757000000000001"/>
    <x v="28"/>
  </r>
  <r>
    <x v="1009"/>
    <x v="51"/>
    <n v="13.72"/>
    <n v="2"/>
    <n v="0.25"/>
    <n v="20.580000000000002"/>
    <x v="9"/>
  </r>
  <r>
    <x v="1009"/>
    <x v="99"/>
    <n v="21.65"/>
    <n v="3"/>
    <n v="0.25"/>
    <n v="48.712499999999991"/>
    <x v="9"/>
  </r>
  <r>
    <x v="1009"/>
    <x v="84"/>
    <n v="27.44"/>
    <n v="3"/>
    <n v="0.25"/>
    <n v="61.740000000000009"/>
    <x v="9"/>
  </r>
  <r>
    <x v="1010"/>
    <x v="94"/>
    <n v="7.32"/>
    <n v="3"/>
    <n v="0"/>
    <n v="21.96"/>
    <x v="24"/>
  </r>
  <r>
    <x v="1011"/>
    <x v="78"/>
    <n v="4.57"/>
    <n v="2"/>
    <n v="0"/>
    <n v="9.14"/>
    <x v="20"/>
  </r>
  <r>
    <x v="1012"/>
    <x v="55"/>
    <n v="23.78"/>
    <n v="2"/>
    <n v="0"/>
    <n v="47.56"/>
    <x v="4"/>
  </r>
  <r>
    <x v="1012"/>
    <x v="64"/>
    <n v="27.75"/>
    <n v="2"/>
    <n v="0"/>
    <n v="55.5"/>
    <x v="4"/>
  </r>
  <r>
    <x v="1012"/>
    <x v="60"/>
    <n v="28.05"/>
    <n v="3"/>
    <n v="0"/>
    <n v="84.15"/>
    <x v="4"/>
  </r>
  <r>
    <x v="1013"/>
    <x v="55"/>
    <n v="29.73"/>
    <n v="3"/>
    <n v="0.05"/>
    <n v="84.730499999999992"/>
    <x v="13"/>
  </r>
  <r>
    <x v="1013"/>
    <x v="32"/>
    <n v="9.4499999999999993"/>
    <n v="3"/>
    <n v="0.05"/>
    <n v="26.932499999999997"/>
    <x v="13"/>
  </r>
  <r>
    <x v="1013"/>
    <x v="36"/>
    <n v="18.29"/>
    <n v="2"/>
    <n v="0.05"/>
    <n v="34.750999999999998"/>
    <x v="13"/>
  </r>
  <r>
    <x v="1014"/>
    <x v="93"/>
    <n v="23.78"/>
    <n v="3"/>
    <n v="0"/>
    <n v="71.34"/>
    <x v="57"/>
  </r>
  <r>
    <x v="1014"/>
    <x v="42"/>
    <n v="25"/>
    <n v="2"/>
    <n v="0"/>
    <n v="50"/>
    <x v="57"/>
  </r>
  <r>
    <x v="1015"/>
    <x v="34"/>
    <n v="15.24"/>
    <n v="2"/>
    <n v="0"/>
    <n v="30.48"/>
    <x v="30"/>
  </r>
  <r>
    <x v="1016"/>
    <x v="32"/>
    <n v="7.62"/>
    <n v="2"/>
    <n v="0"/>
    <n v="15.24"/>
    <x v="2"/>
  </r>
  <r>
    <x v="1016"/>
    <x v="33"/>
    <n v="10.98"/>
    <n v="2"/>
    <n v="0"/>
    <n v="21.96"/>
    <x v="2"/>
  </r>
  <r>
    <x v="1016"/>
    <x v="34"/>
    <n v="12.2"/>
    <n v="2"/>
    <n v="0"/>
    <n v="24.4"/>
    <x v="2"/>
  </r>
  <r>
    <x v="1017"/>
    <x v="61"/>
    <n v="23.63"/>
    <n v="2"/>
    <n v="0.15"/>
    <n v="40.170999999999999"/>
    <x v="47"/>
  </r>
  <r>
    <x v="1017"/>
    <x v="53"/>
    <n v="28.97"/>
    <n v="3"/>
    <n v="0.15"/>
    <n v="73.873499999999993"/>
    <x v="47"/>
  </r>
  <r>
    <x v="1017"/>
    <x v="26"/>
    <n v="16.010000000000002"/>
    <n v="3"/>
    <n v="0.15"/>
    <n v="40.825500000000005"/>
    <x v="47"/>
  </r>
  <r>
    <x v="1018"/>
    <x v="38"/>
    <n v="11.59"/>
    <n v="2"/>
    <n v="0.15"/>
    <n v="19.702999999999999"/>
    <x v="19"/>
  </r>
  <r>
    <x v="1018"/>
    <x v="61"/>
    <n v="23.63"/>
    <n v="3"/>
    <n v="0"/>
    <n v="70.89"/>
    <x v="19"/>
  </r>
  <r>
    <x v="1018"/>
    <x v="39"/>
    <n v="10.67"/>
    <n v="2"/>
    <n v="0.15"/>
    <n v="18.138999999999999"/>
    <x v="19"/>
  </r>
  <r>
    <x v="1018"/>
    <x v="65"/>
    <n v="11.89"/>
    <n v="3"/>
    <n v="0.15"/>
    <n v="30.319500000000001"/>
    <x v="19"/>
  </r>
  <r>
    <x v="1018"/>
    <x v="69"/>
    <n v="16.77"/>
    <n v="2"/>
    <n v="0"/>
    <n v="33.54"/>
    <x v="19"/>
  </r>
  <r>
    <x v="1019"/>
    <x v="48"/>
    <n v="15.85"/>
    <n v="3"/>
    <n v="0"/>
    <n v="47.55"/>
    <x v="68"/>
  </r>
  <r>
    <x v="1019"/>
    <x v="78"/>
    <n v="4.57"/>
    <n v="3"/>
    <n v="0"/>
    <n v="13.71"/>
    <x v="68"/>
  </r>
  <r>
    <x v="1019"/>
    <x v="49"/>
    <n v="30.03"/>
    <n v="2"/>
    <n v="0"/>
    <n v="60.06"/>
    <x v="68"/>
  </r>
  <r>
    <x v="1020"/>
    <x v="40"/>
    <n v="14.48"/>
    <n v="2"/>
    <n v="0"/>
    <n v="28.96"/>
    <x v="29"/>
  </r>
  <r>
    <x v="1020"/>
    <x v="90"/>
    <n v="5.34"/>
    <n v="3"/>
    <n v="0"/>
    <n v="16.02"/>
    <x v="29"/>
  </r>
  <r>
    <x v="1021"/>
    <x v="0"/>
    <n v="16.010000000000002"/>
    <n v="3"/>
    <n v="0.25"/>
    <n v="36.022500000000001"/>
    <x v="2"/>
  </r>
  <r>
    <x v="1022"/>
    <x v="56"/>
    <n v="23.17"/>
    <n v="3"/>
    <n v="0"/>
    <n v="69.510000000000005"/>
    <x v="49"/>
  </r>
  <r>
    <x v="1022"/>
    <x v="39"/>
    <n v="10.67"/>
    <n v="3"/>
    <n v="0"/>
    <n v="32.01"/>
    <x v="49"/>
  </r>
  <r>
    <x v="1022"/>
    <x v="82"/>
    <n v="20.28"/>
    <n v="3"/>
    <n v="0"/>
    <n v="60.84"/>
    <x v="49"/>
  </r>
  <r>
    <x v="1022"/>
    <x v="37"/>
    <n v="6.1"/>
    <n v="2"/>
    <n v="0"/>
    <n v="12.2"/>
    <x v="49"/>
  </r>
  <r>
    <x v="1023"/>
    <x v="32"/>
    <n v="9.4499999999999993"/>
    <n v="2"/>
    <n v="0.25"/>
    <n v="14.174999999999999"/>
    <x v="45"/>
  </r>
  <r>
    <x v="1023"/>
    <x v="49"/>
    <n v="37.5"/>
    <n v="2"/>
    <n v="0.25"/>
    <n v="56.25"/>
    <x v="45"/>
  </r>
  <r>
    <x v="1023"/>
    <x v="86"/>
    <n v="9.4499999999999993"/>
    <n v="3"/>
    <n v="0.25"/>
    <n v="21.262499999999999"/>
    <x v="45"/>
  </r>
  <r>
    <x v="1023"/>
    <x v="2"/>
    <n v="26.53"/>
    <n v="3"/>
    <n v="0"/>
    <n v="79.59"/>
    <x v="45"/>
  </r>
  <r>
    <x v="1024"/>
    <x v="52"/>
    <n v="22.87"/>
    <n v="3"/>
    <n v="0"/>
    <n v="68.61"/>
    <x v="48"/>
  </r>
  <r>
    <x v="1024"/>
    <x v="63"/>
    <n v="4.57"/>
    <n v="2"/>
    <n v="0"/>
    <n v="9.14"/>
    <x v="48"/>
  </r>
  <r>
    <x v="1025"/>
    <x v="98"/>
    <n v="7.32"/>
    <n v="2"/>
    <n v="0"/>
    <n v="14.64"/>
    <x v="43"/>
  </r>
  <r>
    <x v="1025"/>
    <x v="42"/>
    <n v="25"/>
    <n v="3"/>
    <n v="0"/>
    <n v="75"/>
    <x v="43"/>
  </r>
  <r>
    <x v="1025"/>
    <x v="101"/>
    <n v="10.67"/>
    <n v="2"/>
    <n v="0"/>
    <n v="21.34"/>
    <x v="43"/>
  </r>
  <r>
    <x v="1026"/>
    <x v="57"/>
    <n v="14.03"/>
    <n v="2"/>
    <n v="0.05"/>
    <n v="26.656999999999996"/>
    <x v="48"/>
  </r>
  <r>
    <x v="1026"/>
    <x v="1"/>
    <n v="10.67"/>
    <n v="2"/>
    <n v="0.05"/>
    <n v="20.273"/>
    <x v="48"/>
  </r>
  <r>
    <x v="1026"/>
    <x v="24"/>
    <n v="40.4"/>
    <n v="2"/>
    <n v="0.05"/>
    <n v="76.759999999999991"/>
    <x v="48"/>
  </r>
  <r>
    <x v="1027"/>
    <x v="0"/>
    <n v="16.010000000000002"/>
    <n v="3"/>
    <n v="0"/>
    <n v="48.03"/>
    <x v="9"/>
  </r>
  <r>
    <x v="1027"/>
    <x v="55"/>
    <n v="29.73"/>
    <n v="3"/>
    <n v="0.05"/>
    <n v="84.730499999999992"/>
    <x v="9"/>
  </r>
  <r>
    <x v="1027"/>
    <x v="59"/>
    <n v="94.37"/>
    <n v="3"/>
    <n v="0.05"/>
    <n v="268.9545"/>
    <x v="9"/>
  </r>
  <r>
    <x v="1027"/>
    <x v="26"/>
    <n v="16.010000000000002"/>
    <n v="3"/>
    <n v="0.05"/>
    <n v="45.628500000000003"/>
    <x v="9"/>
  </r>
  <r>
    <x v="1027"/>
    <x v="50"/>
    <n v="11.43"/>
    <n v="3"/>
    <n v="0.05"/>
    <n v="32.575499999999998"/>
    <x v="9"/>
  </r>
  <r>
    <x v="1028"/>
    <x v="63"/>
    <n v="4.57"/>
    <n v="3"/>
    <n v="0"/>
    <n v="13.71"/>
    <x v="31"/>
  </r>
  <r>
    <x v="1028"/>
    <x v="27"/>
    <n v="16.010000000000002"/>
    <n v="2"/>
    <n v="0"/>
    <n v="32.020000000000003"/>
    <x v="31"/>
  </r>
  <r>
    <x v="1028"/>
    <x v="77"/>
    <n v="9.15"/>
    <n v="3"/>
    <n v="0"/>
    <n v="27.450000000000003"/>
    <x v="31"/>
  </r>
  <r>
    <x v="1029"/>
    <x v="38"/>
    <n v="11.59"/>
    <n v="3"/>
    <n v="0.2"/>
    <n v="27.816000000000003"/>
    <x v="9"/>
  </r>
  <r>
    <x v="1029"/>
    <x v="45"/>
    <n v="12.96"/>
    <n v="3"/>
    <n v="0.2"/>
    <n v="31.104000000000006"/>
    <x v="9"/>
  </r>
  <r>
    <x v="1029"/>
    <x v="46"/>
    <n v="19.510000000000002"/>
    <n v="3"/>
    <n v="0.2"/>
    <n v="46.824000000000005"/>
    <x v="9"/>
  </r>
  <r>
    <x v="1030"/>
    <x v="49"/>
    <n v="30.03"/>
    <n v="3"/>
    <n v="0"/>
    <n v="90.09"/>
    <x v="38"/>
  </r>
  <r>
    <x v="1030"/>
    <x v="86"/>
    <n v="7.62"/>
    <n v="3"/>
    <n v="0"/>
    <n v="22.86"/>
    <x v="38"/>
  </r>
  <r>
    <x v="1031"/>
    <x v="92"/>
    <n v="200.93"/>
    <n v="3"/>
    <n v="0.1"/>
    <n v="542.51100000000008"/>
    <x v="25"/>
  </r>
  <r>
    <x v="1031"/>
    <x v="62"/>
    <n v="16.46"/>
    <n v="3"/>
    <n v="0"/>
    <n v="49.38"/>
    <x v="25"/>
  </r>
  <r>
    <x v="1032"/>
    <x v="68"/>
    <n v="5.95"/>
    <n v="2"/>
    <n v="0.15"/>
    <n v="10.115"/>
    <x v="71"/>
  </r>
  <r>
    <x v="1033"/>
    <x v="45"/>
    <n v="16.309999999999999"/>
    <n v="2"/>
    <n v="0"/>
    <n v="32.619999999999997"/>
    <x v="69"/>
  </r>
  <r>
    <x v="1033"/>
    <x v="52"/>
    <n v="22.87"/>
    <n v="3"/>
    <n v="0"/>
    <n v="68.61"/>
    <x v="69"/>
  </r>
  <r>
    <x v="1033"/>
    <x v="2"/>
    <n v="26.53"/>
    <n v="3"/>
    <n v="0"/>
    <n v="79.59"/>
    <x v="69"/>
  </r>
  <r>
    <x v="1034"/>
    <x v="44"/>
    <n v="26.83"/>
    <n v="3"/>
    <n v="0.25"/>
    <n v="60.367499999999993"/>
    <x v="8"/>
  </r>
  <r>
    <x v="1034"/>
    <x v="54"/>
    <n v="19.670000000000002"/>
    <n v="2"/>
    <n v="0"/>
    <n v="39.340000000000003"/>
    <x v="8"/>
  </r>
  <r>
    <x v="1034"/>
    <x v="51"/>
    <n v="13.72"/>
    <n v="2"/>
    <n v="0"/>
    <n v="27.44"/>
    <x v="8"/>
  </r>
  <r>
    <x v="1034"/>
    <x v="82"/>
    <n v="25.31"/>
    <n v="3"/>
    <n v="0"/>
    <n v="75.929999999999993"/>
    <x v="8"/>
  </r>
  <r>
    <x v="1034"/>
    <x v="108"/>
    <n v="0"/>
    <n v="1"/>
    <n v="0"/>
    <n v="0"/>
    <x v="8"/>
  </r>
  <r>
    <x v="1034"/>
    <x v="109"/>
    <n v="4.57"/>
    <n v="3"/>
    <n v="0.1"/>
    <n v="12.339000000000002"/>
    <x v="8"/>
  </r>
  <r>
    <x v="1034"/>
    <x v="110"/>
    <n v="0"/>
    <n v="1"/>
    <n v="0"/>
    <n v="0"/>
    <x v="8"/>
  </r>
  <r>
    <x v="1034"/>
    <x v="111"/>
    <n v="0"/>
    <n v="1"/>
    <n v="0"/>
    <n v="0"/>
    <x v="8"/>
  </r>
  <r>
    <x v="1034"/>
    <x v="112"/>
    <n v="11.89"/>
    <n v="2"/>
    <n v="0"/>
    <n v="23.78"/>
    <x v="8"/>
  </r>
  <r>
    <x v="1035"/>
    <x v="63"/>
    <n v="4.57"/>
    <n v="3"/>
    <n v="0"/>
    <n v="13.71"/>
    <x v="25"/>
  </r>
  <r>
    <x v="1035"/>
    <x v="57"/>
    <n v="14.03"/>
    <n v="2"/>
    <n v="0"/>
    <n v="28.06"/>
    <x v="25"/>
  </r>
  <r>
    <x v="1035"/>
    <x v="94"/>
    <n v="7.32"/>
    <n v="2"/>
    <n v="0.25"/>
    <n v="10.98"/>
    <x v="25"/>
  </r>
  <r>
    <x v="1035"/>
    <x v="58"/>
    <n v="13.72"/>
    <n v="2"/>
    <n v="0.25"/>
    <n v="20.580000000000002"/>
    <x v="25"/>
  </r>
  <r>
    <x v="1036"/>
    <x v="27"/>
    <n v="16.010000000000002"/>
    <n v="3"/>
    <n v="0"/>
    <n v="48.03"/>
    <x v="9"/>
  </r>
  <r>
    <x v="1036"/>
    <x v="51"/>
    <n v="13.72"/>
    <n v="3"/>
    <n v="0"/>
    <n v="41.160000000000004"/>
    <x v="9"/>
  </r>
  <r>
    <x v="1036"/>
    <x v="28"/>
    <n v="14.94"/>
    <n v="2"/>
    <n v="0"/>
    <n v="29.88"/>
    <x v="9"/>
  </r>
  <r>
    <x v="1036"/>
    <x v="31"/>
    <n v="25.92"/>
    <n v="3"/>
    <n v="0"/>
    <n v="77.760000000000005"/>
    <x v="9"/>
  </r>
  <r>
    <x v="1036"/>
    <x v="82"/>
    <n v="25.31"/>
    <n v="2"/>
    <n v="0"/>
    <n v="50.62"/>
    <x v="9"/>
  </r>
  <r>
    <x v="1037"/>
    <x v="50"/>
    <n v="11.43"/>
    <n v="2"/>
    <n v="0"/>
    <n v="22.86"/>
    <x v="28"/>
  </r>
  <r>
    <x v="1037"/>
    <x v="43"/>
    <n v="9.91"/>
    <n v="3"/>
    <n v="0"/>
    <n v="29.73"/>
    <x v="28"/>
  </r>
  <r>
    <x v="1038"/>
    <x v="39"/>
    <n v="13.26"/>
    <n v="2"/>
    <n v="0"/>
    <n v="26.52"/>
    <x v="24"/>
  </r>
  <r>
    <x v="1038"/>
    <x v="49"/>
    <n v="37.5"/>
    <n v="2"/>
    <n v="0"/>
    <n v="75"/>
    <x v="24"/>
  </r>
  <r>
    <x v="1039"/>
    <x v="25"/>
    <n v="7.32"/>
    <n v="3"/>
    <n v="0"/>
    <n v="21.96"/>
    <x v="25"/>
  </r>
  <r>
    <x v="1040"/>
    <x v="36"/>
    <n v="18.29"/>
    <n v="2"/>
    <n v="0"/>
    <n v="36.58"/>
    <x v="55"/>
  </r>
  <r>
    <x v="1040"/>
    <x v="28"/>
    <n v="14.94"/>
    <n v="2"/>
    <n v="0"/>
    <n v="29.88"/>
    <x v="55"/>
  </r>
  <r>
    <x v="1040"/>
    <x v="50"/>
    <n v="11.43"/>
    <n v="2"/>
    <n v="0.15"/>
    <n v="19.430999999999997"/>
    <x v="55"/>
  </r>
  <r>
    <x v="1041"/>
    <x v="39"/>
    <n v="13.26"/>
    <n v="3"/>
    <n v="0"/>
    <n v="39.78"/>
    <x v="85"/>
  </r>
  <r>
    <x v="1041"/>
    <x v="49"/>
    <n v="37.5"/>
    <n v="3"/>
    <n v="0"/>
    <n v="112.5"/>
    <x v="85"/>
  </r>
  <r>
    <x v="1041"/>
    <x v="26"/>
    <n v="16.010000000000002"/>
    <n v="3"/>
    <n v="0"/>
    <n v="48.03"/>
    <x v="85"/>
  </r>
  <r>
    <x v="1042"/>
    <x v="23"/>
    <n v="17.68"/>
    <n v="2"/>
    <n v="0"/>
    <n v="35.36"/>
    <x v="17"/>
  </r>
  <r>
    <x v="1042"/>
    <x v="42"/>
    <n v="25"/>
    <n v="3"/>
    <n v="0"/>
    <n v="75"/>
    <x v="17"/>
  </r>
  <r>
    <x v="1042"/>
    <x v="89"/>
    <n v="10.06"/>
    <n v="2"/>
    <n v="0"/>
    <n v="20.12"/>
    <x v="17"/>
  </r>
  <r>
    <x v="1043"/>
    <x v="70"/>
    <n v="5.49"/>
    <n v="3"/>
    <n v="0.05"/>
    <n v="15.6465"/>
    <x v="20"/>
  </r>
  <r>
    <x v="1043"/>
    <x v="54"/>
    <n v="15.85"/>
    <n v="3"/>
    <n v="0.05"/>
    <n v="45.172499999999999"/>
    <x v="20"/>
  </r>
  <r>
    <x v="1043"/>
    <x v="92"/>
    <n v="160.68"/>
    <n v="2"/>
    <n v="0.05"/>
    <n v="305.29199999999997"/>
    <x v="20"/>
  </r>
  <r>
    <x v="1043"/>
    <x v="53"/>
    <n v="23.17"/>
    <n v="3"/>
    <n v="0.05"/>
    <n v="66.034500000000008"/>
    <x v="20"/>
  </r>
  <r>
    <x v="1044"/>
    <x v="43"/>
    <n v="9.91"/>
    <n v="3"/>
    <n v="0.25"/>
    <n v="22.297499999999999"/>
    <x v="61"/>
  </r>
  <r>
    <x v="1045"/>
    <x v="23"/>
    <n v="17.68"/>
    <n v="3"/>
    <n v="0.15"/>
    <n v="45.083999999999996"/>
    <x v="9"/>
  </r>
  <r>
    <x v="1045"/>
    <x v="1"/>
    <n v="10.67"/>
    <n v="2"/>
    <n v="0.15"/>
    <n v="18.138999999999999"/>
    <x v="9"/>
  </r>
  <r>
    <x v="1046"/>
    <x v="0"/>
    <n v="16.010000000000002"/>
    <n v="3"/>
    <n v="0.05"/>
    <n v="45.628500000000003"/>
    <x v="49"/>
  </r>
  <r>
    <x v="1046"/>
    <x v="53"/>
    <n v="28.97"/>
    <n v="3"/>
    <n v="0.05"/>
    <n v="82.564499999999981"/>
    <x v="49"/>
  </r>
  <r>
    <x v="1047"/>
    <x v="64"/>
    <n v="34.76"/>
    <n v="3"/>
    <n v="0"/>
    <n v="104.28"/>
    <x v="76"/>
  </r>
  <r>
    <x v="1048"/>
    <x v="75"/>
    <n v="10.98"/>
    <n v="3"/>
    <n v="0"/>
    <n v="32.94"/>
    <x v="50"/>
  </r>
  <r>
    <x v="1048"/>
    <x v="47"/>
    <n v="6.1"/>
    <n v="2"/>
    <n v="0.25"/>
    <n v="9.1499999999999986"/>
    <x v="50"/>
  </r>
  <r>
    <x v="1048"/>
    <x v="33"/>
    <n v="10.98"/>
    <n v="2"/>
    <n v="0.25"/>
    <n v="16.47"/>
    <x v="50"/>
  </r>
  <r>
    <x v="1049"/>
    <x v="36"/>
    <n v="14.64"/>
    <n v="3"/>
    <n v="0.05"/>
    <n v="41.723999999999997"/>
    <x v="8"/>
  </r>
  <r>
    <x v="1049"/>
    <x v="50"/>
    <n v="9.15"/>
    <n v="3"/>
    <n v="0"/>
    <n v="27.450000000000003"/>
    <x v="8"/>
  </r>
  <r>
    <x v="1050"/>
    <x v="52"/>
    <n v="4.25"/>
    <n v="1"/>
    <n v="0"/>
    <n v="4.25"/>
    <x v="29"/>
  </r>
  <r>
    <x v="1050"/>
    <x v="70"/>
    <n v="5.49"/>
    <n v="2"/>
    <n v="0"/>
    <n v="10.98"/>
    <x v="29"/>
  </r>
  <r>
    <x v="1050"/>
    <x v="44"/>
    <n v="26.83"/>
    <n v="3"/>
    <n v="0.25"/>
    <n v="60.367499999999993"/>
    <x v="29"/>
  </r>
  <r>
    <x v="1050"/>
    <x v="65"/>
    <n v="11.89"/>
    <n v="2"/>
    <n v="0"/>
    <n v="23.78"/>
    <x v="29"/>
  </r>
  <r>
    <x v="1050"/>
    <x v="78"/>
    <n v="4.57"/>
    <n v="3"/>
    <n v="0.1"/>
    <n v="12.339000000000002"/>
    <x v="29"/>
  </r>
  <r>
    <x v="1050"/>
    <x v="31"/>
    <n v="20.73"/>
    <n v="2"/>
    <n v="0.25"/>
    <n v="31.094999999999999"/>
    <x v="29"/>
  </r>
  <r>
    <x v="1050"/>
    <x v="26"/>
    <n v="12.81"/>
    <n v="2"/>
    <n v="0"/>
    <n v="25.62"/>
    <x v="29"/>
  </r>
  <r>
    <x v="1050"/>
    <x v="62"/>
    <n v="13.11"/>
    <n v="3"/>
    <n v="0"/>
    <n v="39.33"/>
    <x v="29"/>
  </r>
  <r>
    <x v="1050"/>
    <x v="79"/>
    <n v="3.64"/>
    <n v="1"/>
    <n v="0"/>
    <n v="3.64"/>
    <x v="29"/>
  </r>
  <r>
    <x v="1050"/>
    <x v="73"/>
    <n v="9.77"/>
    <n v="1"/>
    <n v="0"/>
    <n v="9.77"/>
    <x v="29"/>
  </r>
  <r>
    <x v="1050"/>
    <x v="80"/>
    <n v="12.41"/>
    <n v="1"/>
    <n v="0"/>
    <n v="12.41"/>
    <x v="29"/>
  </r>
  <r>
    <x v="1050"/>
    <x v="74"/>
    <n v="8.5399999999999991"/>
    <n v="3"/>
    <n v="0.25"/>
    <n v="19.214999999999996"/>
    <x v="29"/>
  </r>
  <r>
    <x v="1051"/>
    <x v="70"/>
    <n v="5.49"/>
    <n v="3"/>
    <n v="0.1"/>
    <n v="14.823000000000002"/>
    <x v="1"/>
  </r>
  <r>
    <x v="1051"/>
    <x v="35"/>
    <n v="2.74"/>
    <n v="2"/>
    <n v="0.1"/>
    <n v="4.9320000000000004"/>
    <x v="1"/>
  </r>
  <r>
    <x v="1051"/>
    <x v="32"/>
    <n v="7.62"/>
    <n v="3"/>
    <n v="0.1"/>
    <n v="20.574000000000002"/>
    <x v="1"/>
  </r>
  <r>
    <x v="1051"/>
    <x v="90"/>
    <n v="4.2699999999999996"/>
    <n v="3"/>
    <n v="0.1"/>
    <n v="11.528999999999998"/>
    <x v="1"/>
  </r>
  <r>
    <x v="1052"/>
    <x v="55"/>
    <n v="23.78"/>
    <n v="3"/>
    <n v="0"/>
    <n v="71.34"/>
    <x v="64"/>
  </r>
  <r>
    <x v="1052"/>
    <x v="30"/>
    <n v="1.52"/>
    <n v="2"/>
    <n v="0"/>
    <n v="3.04"/>
    <x v="64"/>
  </r>
  <r>
    <x v="1053"/>
    <x v="35"/>
    <n v="2.74"/>
    <n v="2"/>
    <n v="0"/>
    <n v="5.48"/>
    <x v="55"/>
  </r>
  <r>
    <x v="1053"/>
    <x v="28"/>
    <n v="11.89"/>
    <n v="2"/>
    <n v="0"/>
    <n v="23.78"/>
    <x v="55"/>
  </r>
  <r>
    <x v="1054"/>
    <x v="39"/>
    <n v="13.26"/>
    <n v="2"/>
    <n v="0"/>
    <n v="26.52"/>
    <x v="37"/>
  </r>
  <r>
    <x v="1054"/>
    <x v="60"/>
    <n v="35.06"/>
    <n v="2"/>
    <n v="0"/>
    <n v="70.12"/>
    <x v="37"/>
  </r>
  <r>
    <x v="1054"/>
    <x v="41"/>
    <n v="41.92"/>
    <n v="3"/>
    <n v="0"/>
    <n v="125.76"/>
    <x v="3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9">
  <r>
    <x v="0"/>
    <x v="0"/>
    <n v="12.96"/>
    <n v="4"/>
    <n v="0.2"/>
    <n v="41.472000000000008"/>
    <x v="0"/>
  </r>
  <r>
    <x v="0"/>
    <x v="1"/>
    <n v="18.29"/>
    <n v="4"/>
    <n v="0"/>
    <n v="73.16"/>
    <x v="0"/>
  </r>
  <r>
    <x v="0"/>
    <x v="2"/>
    <n v="23.17"/>
    <n v="4"/>
    <n v="0"/>
    <n v="92.68"/>
    <x v="0"/>
  </r>
  <r>
    <x v="1"/>
    <x v="3"/>
    <n v="18.899999999999999"/>
    <n v="3"/>
    <n v="0.2"/>
    <n v="45.36"/>
    <x v="1"/>
  </r>
  <r>
    <x v="1"/>
    <x v="4"/>
    <n v="4.57"/>
    <n v="4"/>
    <n v="0.2"/>
    <n v="14.624000000000002"/>
    <x v="1"/>
  </r>
  <r>
    <x v="2"/>
    <x v="5"/>
    <n v="3.35"/>
    <n v="4"/>
    <n v="0.15"/>
    <n v="11.39"/>
    <x v="2"/>
  </r>
  <r>
    <x v="2"/>
    <x v="6"/>
    <n v="9.15"/>
    <n v="4"/>
    <n v="0.15"/>
    <n v="31.11"/>
    <x v="2"/>
  </r>
  <r>
    <x v="2"/>
    <x v="7"/>
    <n v="7.32"/>
    <n v="4"/>
    <n v="0.15"/>
    <n v="24.888000000000002"/>
    <x v="2"/>
  </r>
  <r>
    <x v="2"/>
    <x v="8"/>
    <n v="25.92"/>
    <n v="4"/>
    <n v="0.15"/>
    <n v="88.128"/>
    <x v="2"/>
  </r>
  <r>
    <x v="3"/>
    <x v="9"/>
    <n v="16.77"/>
    <n v="3"/>
    <n v="0.2"/>
    <n v="40.248000000000005"/>
    <x v="3"/>
  </r>
  <r>
    <x v="3"/>
    <x v="10"/>
    <n v="18.29"/>
    <n v="3"/>
    <n v="0.2"/>
    <n v="43.896000000000001"/>
    <x v="3"/>
  </r>
  <r>
    <x v="3"/>
    <x v="11"/>
    <n v="37.5"/>
    <n v="4"/>
    <n v="0.2"/>
    <n v="120"/>
    <x v="3"/>
  </r>
  <r>
    <x v="4"/>
    <x v="12"/>
    <n v="7.62"/>
    <n v="3"/>
    <n v="0.2"/>
    <n v="18.288"/>
    <x v="4"/>
  </r>
  <r>
    <x v="4"/>
    <x v="13"/>
    <n v="21.65"/>
    <n v="3"/>
    <n v="0.2"/>
    <n v="51.96"/>
    <x v="4"/>
  </r>
  <r>
    <x v="5"/>
    <x v="14"/>
    <n v="25"/>
    <n v="4"/>
    <n v="0.05"/>
    <n v="95"/>
    <x v="5"/>
  </r>
  <r>
    <x v="5"/>
    <x v="2"/>
    <n v="28.97"/>
    <n v="3"/>
    <n v="0"/>
    <n v="86.91"/>
    <x v="5"/>
  </r>
  <r>
    <x v="6"/>
    <x v="15"/>
    <n v="6.86"/>
    <n v="3"/>
    <n v="0"/>
    <n v="20.580000000000002"/>
    <x v="6"/>
  </r>
  <r>
    <x v="6"/>
    <x v="16"/>
    <n v="14.03"/>
    <n v="3"/>
    <n v="0"/>
    <n v="42.089999999999996"/>
    <x v="6"/>
  </r>
  <r>
    <x v="6"/>
    <x v="2"/>
    <n v="28.97"/>
    <n v="3"/>
    <n v="0"/>
    <n v="86.91"/>
    <x v="6"/>
  </r>
  <r>
    <x v="7"/>
    <x v="17"/>
    <n v="16.010000000000002"/>
    <n v="4"/>
    <n v="0"/>
    <n v="64.040000000000006"/>
    <x v="7"/>
  </r>
  <r>
    <x v="7"/>
    <x v="18"/>
    <n v="35.06"/>
    <n v="4"/>
    <n v="0"/>
    <n v="140.24"/>
    <x v="7"/>
  </r>
  <r>
    <x v="7"/>
    <x v="19"/>
    <n v="9.4499999999999993"/>
    <n v="3"/>
    <n v="0"/>
    <n v="28.349999999999998"/>
    <x v="7"/>
  </r>
  <r>
    <x v="7"/>
    <x v="20"/>
    <n v="11.43"/>
    <n v="4"/>
    <n v="0"/>
    <n v="45.72"/>
    <x v="7"/>
  </r>
  <r>
    <x v="8"/>
    <x v="21"/>
    <n v="4.57"/>
    <n v="4"/>
    <n v="0"/>
    <n v="18.28"/>
    <x v="8"/>
  </r>
  <r>
    <x v="9"/>
    <x v="20"/>
    <n v="11.43"/>
    <n v="4"/>
    <n v="0.25"/>
    <n v="34.29"/>
    <x v="9"/>
  </r>
  <r>
    <x v="10"/>
    <x v="22"/>
    <n v="28.97"/>
    <n v="3"/>
    <n v="0"/>
    <n v="86.91"/>
    <x v="10"/>
  </r>
  <r>
    <x v="10"/>
    <x v="5"/>
    <n v="3.35"/>
    <n v="3"/>
    <n v="0"/>
    <n v="10.050000000000001"/>
    <x v="10"/>
  </r>
  <r>
    <x v="10"/>
    <x v="23"/>
    <n v="25.31"/>
    <n v="4"/>
    <n v="0"/>
    <n v="101.24"/>
    <x v="10"/>
  </r>
  <r>
    <x v="11"/>
    <x v="12"/>
    <n v="7.62"/>
    <n v="3"/>
    <n v="0"/>
    <n v="22.86"/>
    <x v="11"/>
  </r>
  <r>
    <x v="12"/>
    <x v="24"/>
    <n v="14.79"/>
    <n v="4"/>
    <n v="0"/>
    <n v="59.16"/>
    <x v="12"/>
  </r>
  <r>
    <x v="12"/>
    <x v="13"/>
    <n v="21.65"/>
    <n v="4"/>
    <n v="0"/>
    <n v="86.6"/>
    <x v="12"/>
  </r>
  <r>
    <x v="13"/>
    <x v="25"/>
    <n v="17.68"/>
    <n v="3"/>
    <n v="0.15"/>
    <n v="45.083999999999996"/>
    <x v="13"/>
  </r>
  <r>
    <x v="13"/>
    <x v="26"/>
    <n v="7.32"/>
    <n v="2"/>
    <n v="0.15"/>
    <n v="12.444000000000001"/>
    <x v="13"/>
  </r>
  <r>
    <x v="13"/>
    <x v="27"/>
    <n v="41.92"/>
    <n v="2"/>
    <n v="0.15"/>
    <n v="71.263999999999996"/>
    <x v="13"/>
  </r>
  <r>
    <x v="14"/>
    <x v="28"/>
    <n v="24.39"/>
    <n v="2"/>
    <n v="0.15"/>
    <n v="41.463000000000001"/>
    <x v="14"/>
  </r>
  <r>
    <x v="14"/>
    <x v="29"/>
    <n v="14.48"/>
    <n v="3"/>
    <n v="0"/>
    <n v="43.44"/>
    <x v="14"/>
  </r>
  <r>
    <x v="15"/>
    <x v="30"/>
    <n v="47.56"/>
    <n v="2"/>
    <n v="0"/>
    <n v="95.12"/>
    <x v="15"/>
  </r>
  <r>
    <x v="15"/>
    <x v="31"/>
    <n v="13.72"/>
    <n v="3"/>
    <n v="0"/>
    <n v="41.160000000000004"/>
    <x v="15"/>
  </r>
  <r>
    <x v="15"/>
    <x v="32"/>
    <n v="33.54"/>
    <n v="2"/>
    <n v="0"/>
    <n v="67.08"/>
    <x v="15"/>
  </r>
  <r>
    <x v="15"/>
    <x v="19"/>
    <n v="9.4499999999999993"/>
    <n v="3"/>
    <n v="0"/>
    <n v="28.349999999999998"/>
    <x v="15"/>
  </r>
  <r>
    <x v="16"/>
    <x v="33"/>
    <n v="7.01"/>
    <n v="3"/>
    <n v="0.05"/>
    <n v="19.978499999999997"/>
    <x v="16"/>
  </r>
  <r>
    <x v="16"/>
    <x v="34"/>
    <n v="5.95"/>
    <n v="2"/>
    <n v="0.05"/>
    <n v="11.305"/>
    <x v="16"/>
  </r>
  <r>
    <x v="17"/>
    <x v="35"/>
    <n v="29.73"/>
    <n v="3"/>
    <n v="0"/>
    <n v="89.19"/>
    <x v="17"/>
  </r>
  <r>
    <x v="17"/>
    <x v="36"/>
    <n v="1.83"/>
    <n v="3"/>
    <n v="0"/>
    <n v="5.49"/>
    <x v="17"/>
  </r>
  <r>
    <x v="18"/>
    <x v="37"/>
    <n v="5.34"/>
    <n v="2"/>
    <n v="0.2"/>
    <n v="8.5440000000000005"/>
    <x v="18"/>
  </r>
  <r>
    <x v="19"/>
    <x v="3"/>
    <n v="23.63"/>
    <n v="3"/>
    <n v="0"/>
    <n v="70.89"/>
    <x v="6"/>
  </r>
  <r>
    <x v="19"/>
    <x v="38"/>
    <n v="23.78"/>
    <n v="2"/>
    <n v="0"/>
    <n v="47.56"/>
    <x v="6"/>
  </r>
  <r>
    <x v="19"/>
    <x v="26"/>
    <n v="7.32"/>
    <n v="3"/>
    <n v="0"/>
    <n v="21.96"/>
    <x v="6"/>
  </r>
  <r>
    <x v="19"/>
    <x v="6"/>
    <n v="9.15"/>
    <n v="2"/>
    <n v="0"/>
    <n v="18.3"/>
    <x v="6"/>
  </r>
  <r>
    <x v="20"/>
    <x v="1"/>
    <n v="4.25"/>
    <n v="1"/>
    <n v="0"/>
    <n v="4.25"/>
    <x v="19"/>
  </r>
  <r>
    <x v="20"/>
    <x v="39"/>
    <n v="26.83"/>
    <n v="3"/>
    <n v="0.25"/>
    <n v="60.367499999999993"/>
    <x v="19"/>
  </r>
  <r>
    <x v="20"/>
    <x v="24"/>
    <n v="11.89"/>
    <n v="2"/>
    <n v="0"/>
    <n v="23.78"/>
    <x v="19"/>
  </r>
  <r>
    <x v="20"/>
    <x v="4"/>
    <n v="4.57"/>
    <n v="3"/>
    <n v="0.1"/>
    <n v="12.339000000000002"/>
    <x v="19"/>
  </r>
  <r>
    <x v="20"/>
    <x v="8"/>
    <n v="20.73"/>
    <n v="2"/>
    <n v="0.25"/>
    <n v="31.094999999999999"/>
    <x v="19"/>
  </r>
  <r>
    <x v="20"/>
    <x v="40"/>
    <n v="3.64"/>
    <n v="1"/>
    <n v="0"/>
    <n v="3.64"/>
    <x v="19"/>
  </r>
  <r>
    <x v="20"/>
    <x v="41"/>
    <n v="9.77"/>
    <n v="1"/>
    <n v="0"/>
    <n v="9.77"/>
    <x v="19"/>
  </r>
  <r>
    <x v="20"/>
    <x v="42"/>
    <n v="12.41"/>
    <n v="1"/>
    <n v="0"/>
    <n v="12.41"/>
    <x v="19"/>
  </r>
  <r>
    <x v="20"/>
    <x v="43"/>
    <n v="8.5399999999999991"/>
    <n v="3"/>
    <n v="0.25"/>
    <n v="19.214999999999996"/>
    <x v="19"/>
  </r>
  <r>
    <x v="21"/>
    <x v="5"/>
    <n v="2.74"/>
    <n v="3"/>
    <n v="0.05"/>
    <n v="7.8090000000000011"/>
    <x v="20"/>
  </r>
  <r>
    <x v="21"/>
    <x v="44"/>
    <n v="8.5399999999999991"/>
    <n v="3"/>
    <n v="0.05"/>
    <n v="24.338999999999999"/>
    <x v="20"/>
  </r>
  <r>
    <x v="21"/>
    <x v="29"/>
    <n v="11.59"/>
    <n v="2"/>
    <n v="0.05"/>
    <n v="22.020999999999997"/>
    <x v="20"/>
  </r>
  <r>
    <x v="22"/>
    <x v="15"/>
    <n v="6.86"/>
    <n v="3"/>
    <n v="0.1"/>
    <n v="18.522000000000002"/>
    <x v="16"/>
  </r>
  <r>
    <x v="22"/>
    <x v="31"/>
    <n v="13.72"/>
    <n v="2"/>
    <n v="0.1"/>
    <n v="24.696000000000002"/>
    <x v="16"/>
  </r>
  <r>
    <x v="22"/>
    <x v="45"/>
    <n v="10.67"/>
    <n v="2"/>
    <n v="0.1"/>
    <n v="19.206"/>
    <x v="16"/>
  </r>
  <r>
    <x v="22"/>
    <x v="24"/>
    <n v="11.89"/>
    <n v="2"/>
    <n v="0"/>
    <n v="23.78"/>
    <x v="16"/>
  </r>
  <r>
    <x v="22"/>
    <x v="4"/>
    <n v="4.57"/>
    <n v="3"/>
    <n v="0.1"/>
    <n v="12.339000000000002"/>
    <x v="16"/>
  </r>
  <r>
    <x v="22"/>
    <x v="46"/>
    <n v="10.06"/>
    <n v="3"/>
    <n v="0.1"/>
    <n v="27.161999999999999"/>
    <x v="16"/>
  </r>
  <r>
    <x v="22"/>
    <x v="8"/>
    <n v="20.73"/>
    <n v="2"/>
    <n v="0.25"/>
    <n v="31.094999999999999"/>
    <x v="16"/>
  </r>
  <r>
    <x v="22"/>
    <x v="23"/>
    <n v="25.31"/>
    <n v="2"/>
    <n v="0"/>
    <n v="50.62"/>
    <x v="16"/>
  </r>
  <r>
    <x v="22"/>
    <x v="40"/>
    <n v="3.64"/>
    <n v="1"/>
    <n v="0"/>
    <n v="3.64"/>
    <x v="16"/>
  </r>
  <r>
    <x v="22"/>
    <x v="41"/>
    <n v="9.77"/>
    <n v="1"/>
    <n v="0"/>
    <n v="9.77"/>
    <x v="16"/>
  </r>
  <r>
    <x v="22"/>
    <x v="42"/>
    <n v="12.41"/>
    <n v="1"/>
    <n v="0"/>
    <n v="12.41"/>
    <x v="16"/>
  </r>
  <r>
    <x v="23"/>
    <x v="47"/>
    <n v="27.75"/>
    <n v="3"/>
    <n v="0"/>
    <n v="83.25"/>
    <x v="6"/>
  </r>
  <r>
    <x v="23"/>
    <x v="24"/>
    <n v="11.89"/>
    <n v="3"/>
    <n v="0.05"/>
    <n v="33.886499999999998"/>
    <x v="6"/>
  </r>
  <r>
    <x v="24"/>
    <x v="22"/>
    <n v="28.97"/>
    <n v="2"/>
    <n v="0.05"/>
    <n v="55.042999999999992"/>
    <x v="21"/>
  </r>
  <r>
    <x v="24"/>
    <x v="28"/>
    <n v="24.39"/>
    <n v="3"/>
    <n v="0.05"/>
    <n v="69.511499999999998"/>
    <x v="21"/>
  </r>
  <r>
    <x v="24"/>
    <x v="31"/>
    <n v="13.72"/>
    <n v="3"/>
    <n v="0.05"/>
    <n v="39.102000000000004"/>
    <x v="21"/>
  </r>
  <r>
    <x v="24"/>
    <x v="24"/>
    <n v="11.89"/>
    <n v="2"/>
    <n v="0"/>
    <n v="23.78"/>
    <x v="21"/>
  </r>
  <r>
    <x v="24"/>
    <x v="41"/>
    <n v="9.77"/>
    <n v="1"/>
    <n v="0"/>
    <n v="9.77"/>
    <x v="21"/>
  </r>
  <r>
    <x v="24"/>
    <x v="42"/>
    <n v="12.41"/>
    <n v="1"/>
    <n v="0"/>
    <n v="12.41"/>
    <x v="21"/>
  </r>
  <r>
    <x v="25"/>
    <x v="28"/>
    <n v="24.39"/>
    <n v="3"/>
    <n v="0.05"/>
    <n v="69.511499999999998"/>
    <x v="22"/>
  </r>
  <r>
    <x v="25"/>
    <x v="31"/>
    <n v="13.72"/>
    <n v="3"/>
    <n v="0.05"/>
    <n v="39.102000000000004"/>
    <x v="22"/>
  </r>
  <r>
    <x v="25"/>
    <x v="24"/>
    <n v="11.89"/>
    <n v="2"/>
    <n v="0"/>
    <n v="23.78"/>
    <x v="22"/>
  </r>
  <r>
    <x v="25"/>
    <x v="11"/>
    <n v="37.5"/>
    <n v="3"/>
    <n v="0"/>
    <n v="112.5"/>
    <x v="22"/>
  </r>
  <r>
    <x v="25"/>
    <x v="41"/>
    <n v="9.77"/>
    <n v="1"/>
    <n v="0"/>
    <n v="9.77"/>
    <x v="22"/>
  </r>
  <r>
    <x v="26"/>
    <x v="48"/>
    <n v="10.67"/>
    <n v="3"/>
    <n v="0"/>
    <n v="32.01"/>
    <x v="23"/>
  </r>
  <r>
    <x v="26"/>
    <x v="28"/>
    <n v="24.39"/>
    <n v="3"/>
    <n v="0.05"/>
    <n v="69.511499999999998"/>
    <x v="23"/>
  </r>
  <r>
    <x v="26"/>
    <x v="31"/>
    <n v="13.72"/>
    <n v="3"/>
    <n v="0.05"/>
    <n v="39.102000000000004"/>
    <x v="23"/>
  </r>
  <r>
    <x v="26"/>
    <x v="24"/>
    <n v="11.89"/>
    <n v="2"/>
    <n v="0"/>
    <n v="23.78"/>
    <x v="23"/>
  </r>
  <r>
    <x v="26"/>
    <x v="11"/>
    <n v="30.03"/>
    <n v="3"/>
    <n v="0"/>
    <n v="90.09"/>
    <x v="23"/>
  </r>
  <r>
    <x v="26"/>
    <x v="41"/>
    <n v="9.77"/>
    <n v="1"/>
    <n v="0"/>
    <n v="9.77"/>
    <x v="23"/>
  </r>
  <r>
    <x v="27"/>
    <x v="1"/>
    <n v="4.25"/>
    <n v="1"/>
    <n v="0"/>
    <n v="4.25"/>
    <x v="19"/>
  </r>
  <r>
    <x v="27"/>
    <x v="39"/>
    <n v="26.83"/>
    <n v="4"/>
    <n v="0.25"/>
    <n v="80.489999999999995"/>
    <x v="19"/>
  </r>
  <r>
    <x v="27"/>
    <x v="24"/>
    <n v="11.89"/>
    <n v="3"/>
    <n v="0"/>
    <n v="35.67"/>
    <x v="19"/>
  </r>
  <r>
    <x v="27"/>
    <x v="4"/>
    <n v="4.57"/>
    <n v="4"/>
    <n v="0.1"/>
    <n v="16.452000000000002"/>
    <x v="19"/>
  </r>
  <r>
    <x v="27"/>
    <x v="8"/>
    <n v="20.73"/>
    <n v="3"/>
    <n v="0.25"/>
    <n v="46.642499999999998"/>
    <x v="19"/>
  </r>
  <r>
    <x v="27"/>
    <x v="40"/>
    <n v="3.64"/>
    <n v="1"/>
    <n v="0"/>
    <n v="3.64"/>
    <x v="19"/>
  </r>
  <r>
    <x v="27"/>
    <x v="41"/>
    <n v="9.77"/>
    <n v="1"/>
    <n v="0"/>
    <n v="9.77"/>
    <x v="19"/>
  </r>
  <r>
    <x v="27"/>
    <x v="42"/>
    <n v="12.41"/>
    <n v="1"/>
    <n v="0"/>
    <n v="12.41"/>
    <x v="19"/>
  </r>
  <r>
    <x v="27"/>
    <x v="43"/>
    <n v="8.5399999999999991"/>
    <n v="4"/>
    <n v="0.25"/>
    <n v="25.619999999999997"/>
    <x v="19"/>
  </r>
  <r>
    <x v="28"/>
    <x v="48"/>
    <n v="10.67"/>
    <n v="4"/>
    <n v="0"/>
    <n v="42.68"/>
    <x v="23"/>
  </r>
  <r>
    <x v="28"/>
    <x v="11"/>
    <n v="30.03"/>
    <n v="4"/>
    <n v="0"/>
    <n v="120.12"/>
    <x v="23"/>
  </r>
  <r>
    <x v="29"/>
    <x v="28"/>
    <n v="24.39"/>
    <n v="3"/>
    <n v="0.05"/>
    <n v="69.511499999999998"/>
    <x v="1"/>
  </r>
  <r>
    <x v="29"/>
    <x v="31"/>
    <n v="13.72"/>
    <n v="3"/>
    <n v="0.05"/>
    <n v="39.102000000000004"/>
    <x v="1"/>
  </r>
  <r>
    <x v="29"/>
    <x v="24"/>
    <n v="11.89"/>
    <n v="2"/>
    <n v="0"/>
    <n v="23.78"/>
    <x v="1"/>
  </r>
  <r>
    <x v="29"/>
    <x v="37"/>
    <n v="4.2699999999999996"/>
    <n v="4"/>
    <n v="0"/>
    <n v="17.079999999999998"/>
    <x v="1"/>
  </r>
  <r>
    <x v="29"/>
    <x v="19"/>
    <n v="7.62"/>
    <n v="4"/>
    <n v="0"/>
    <n v="30.48"/>
    <x v="1"/>
  </r>
  <r>
    <x v="29"/>
    <x v="41"/>
    <n v="9.77"/>
    <n v="1"/>
    <n v="0"/>
    <n v="9.77"/>
    <x v="1"/>
  </r>
  <r>
    <x v="30"/>
    <x v="5"/>
    <n v="2.74"/>
    <n v="4"/>
    <n v="0.05"/>
    <n v="10.412000000000001"/>
    <x v="20"/>
  </r>
  <r>
    <x v="30"/>
    <x v="44"/>
    <n v="8.5399999999999991"/>
    <n v="4"/>
    <n v="0.05"/>
    <n v="32.451999999999998"/>
    <x v="20"/>
  </r>
  <r>
    <x v="30"/>
    <x v="29"/>
    <n v="11.59"/>
    <n v="3"/>
    <n v="0.05"/>
    <n v="33.031499999999994"/>
    <x v="20"/>
  </r>
  <r>
    <x v="31"/>
    <x v="47"/>
    <n v="27.75"/>
    <n v="4"/>
    <n v="0"/>
    <n v="111"/>
    <x v="6"/>
  </r>
  <r>
    <x v="31"/>
    <x v="24"/>
    <n v="11.89"/>
    <n v="4"/>
    <n v="0.05"/>
    <n v="45.182000000000002"/>
    <x v="6"/>
  </r>
  <r>
    <x v="32"/>
    <x v="49"/>
    <n v="61.74"/>
    <n v="3"/>
    <n v="0"/>
    <n v="185.22"/>
    <x v="10"/>
  </r>
  <r>
    <x v="32"/>
    <x v="47"/>
    <n v="34.76"/>
    <n v="3"/>
    <n v="0"/>
    <n v="104.28"/>
    <x v="10"/>
  </r>
  <r>
    <x v="32"/>
    <x v="2"/>
    <n v="28.97"/>
    <n v="4"/>
    <n v="0"/>
    <n v="115.88"/>
    <x v="10"/>
  </r>
  <r>
    <x v="32"/>
    <x v="50"/>
    <n v="16.010000000000002"/>
    <n v="3"/>
    <n v="0"/>
    <n v="48.03"/>
    <x v="10"/>
  </r>
  <r>
    <x v="32"/>
    <x v="34"/>
    <n v="5.95"/>
    <n v="4"/>
    <n v="0"/>
    <n v="23.8"/>
    <x v="10"/>
  </r>
  <r>
    <x v="33"/>
    <x v="1"/>
    <n v="22.87"/>
    <n v="4"/>
    <n v="0"/>
    <n v="91.48"/>
    <x v="1"/>
  </r>
  <r>
    <x v="33"/>
    <x v="31"/>
    <n v="13.72"/>
    <n v="3"/>
    <n v="0"/>
    <n v="41.160000000000004"/>
    <x v="1"/>
  </r>
  <r>
    <x v="33"/>
    <x v="11"/>
    <n v="37.5"/>
    <n v="3"/>
    <n v="0"/>
    <n v="112.5"/>
    <x v="1"/>
  </r>
  <r>
    <x v="34"/>
    <x v="2"/>
    <n v="28.97"/>
    <n v="3"/>
    <n v="0"/>
    <n v="86.91"/>
    <x v="24"/>
  </r>
  <r>
    <x v="35"/>
    <x v="51"/>
    <n v="14.48"/>
    <n v="3"/>
    <n v="0.25"/>
    <n v="32.58"/>
    <x v="6"/>
  </r>
  <r>
    <x v="35"/>
    <x v="35"/>
    <n v="29.73"/>
    <n v="3"/>
    <n v="0.25"/>
    <n v="66.892499999999998"/>
    <x v="6"/>
  </r>
  <r>
    <x v="35"/>
    <x v="7"/>
    <n v="7.32"/>
    <n v="4"/>
    <n v="0.25"/>
    <n v="21.96"/>
    <x v="6"/>
  </r>
  <r>
    <x v="35"/>
    <x v="2"/>
    <n v="28.97"/>
    <n v="4"/>
    <n v="0.25"/>
    <n v="86.91"/>
    <x v="6"/>
  </r>
  <r>
    <x v="35"/>
    <x v="46"/>
    <n v="10.06"/>
    <n v="4"/>
    <n v="0.25"/>
    <n v="30.18"/>
    <x v="6"/>
  </r>
  <r>
    <x v="36"/>
    <x v="25"/>
    <n v="17.68"/>
    <n v="4"/>
    <n v="0.15"/>
    <n v="60.111999999999995"/>
    <x v="13"/>
  </r>
  <r>
    <x v="36"/>
    <x v="26"/>
    <n v="7.32"/>
    <n v="3"/>
    <n v="0.15"/>
    <n v="18.666"/>
    <x v="13"/>
  </r>
  <r>
    <x v="36"/>
    <x v="27"/>
    <n v="41.92"/>
    <n v="3"/>
    <n v="0.15"/>
    <n v="106.89599999999999"/>
    <x v="13"/>
  </r>
  <r>
    <x v="37"/>
    <x v="33"/>
    <n v="7.01"/>
    <n v="4"/>
    <n v="0.05"/>
    <n v="26.637999999999998"/>
    <x v="16"/>
  </r>
  <r>
    <x v="37"/>
    <x v="34"/>
    <n v="5.95"/>
    <n v="3"/>
    <n v="0.05"/>
    <n v="16.9575"/>
    <x v="16"/>
  </r>
  <r>
    <x v="38"/>
    <x v="1"/>
    <n v="22.87"/>
    <n v="4"/>
    <n v="0.15"/>
    <n v="77.757999999999996"/>
    <x v="25"/>
  </r>
  <r>
    <x v="38"/>
    <x v="2"/>
    <n v="28.97"/>
    <n v="3"/>
    <n v="0.15"/>
    <n v="73.873499999999993"/>
    <x v="25"/>
  </r>
  <r>
    <x v="39"/>
    <x v="52"/>
    <n v="16.010000000000002"/>
    <n v="3"/>
    <n v="0"/>
    <n v="48.03"/>
    <x v="26"/>
  </r>
  <r>
    <x v="40"/>
    <x v="37"/>
    <n v="5.34"/>
    <n v="3"/>
    <n v="0.2"/>
    <n v="12.816000000000001"/>
    <x v="18"/>
  </r>
  <r>
    <x v="41"/>
    <x v="35"/>
    <n v="29.73"/>
    <n v="4"/>
    <n v="0"/>
    <n v="118.92"/>
    <x v="17"/>
  </r>
  <r>
    <x v="41"/>
    <x v="36"/>
    <n v="1.83"/>
    <n v="4"/>
    <n v="0"/>
    <n v="7.32"/>
    <x v="17"/>
  </r>
  <r>
    <x v="42"/>
    <x v="11"/>
    <n v="37.5"/>
    <n v="4"/>
    <n v="0"/>
    <n v="150"/>
    <x v="22"/>
  </r>
  <r>
    <x v="43"/>
    <x v="22"/>
    <n v="28.97"/>
    <n v="3"/>
    <n v="0.05"/>
    <n v="82.564499999999981"/>
    <x v="21"/>
  </r>
  <r>
    <x v="43"/>
    <x v="28"/>
    <n v="24.39"/>
    <n v="4"/>
    <n v="0.05"/>
    <n v="92.682000000000002"/>
    <x v="21"/>
  </r>
  <r>
    <x v="43"/>
    <x v="31"/>
    <n v="13.72"/>
    <n v="4"/>
    <n v="0.05"/>
    <n v="52.136000000000003"/>
    <x v="21"/>
  </r>
  <r>
    <x v="44"/>
    <x v="51"/>
    <n v="11.59"/>
    <n v="3"/>
    <n v="0"/>
    <n v="34.769999999999996"/>
    <x v="27"/>
  </r>
  <r>
    <x v="44"/>
    <x v="53"/>
    <n v="5.79"/>
    <n v="3"/>
    <n v="0.15"/>
    <n v="14.7645"/>
    <x v="27"/>
  </r>
  <r>
    <x v="45"/>
    <x v="54"/>
    <n v="59.15"/>
    <n v="3"/>
    <n v="0.1"/>
    <n v="159.70499999999998"/>
    <x v="9"/>
  </r>
  <r>
    <x v="45"/>
    <x v="21"/>
    <n v="3.66"/>
    <n v="4"/>
    <n v="0.1"/>
    <n v="13.176"/>
    <x v="9"/>
  </r>
  <r>
    <x v="45"/>
    <x v="20"/>
    <n v="9.15"/>
    <n v="4"/>
    <n v="0.1"/>
    <n v="32.940000000000005"/>
    <x v="9"/>
  </r>
  <r>
    <x v="45"/>
    <x v="55"/>
    <n v="9.15"/>
    <n v="3"/>
    <n v="0.1"/>
    <n v="24.705000000000005"/>
    <x v="9"/>
  </r>
  <r>
    <x v="46"/>
    <x v="48"/>
    <n v="10.67"/>
    <n v="3"/>
    <n v="0.2"/>
    <n v="25.607999999999997"/>
    <x v="20"/>
  </r>
  <r>
    <x v="46"/>
    <x v="36"/>
    <n v="1.52"/>
    <n v="3"/>
    <n v="0.2"/>
    <n v="3.6480000000000006"/>
    <x v="20"/>
  </r>
  <r>
    <x v="46"/>
    <x v="6"/>
    <n v="7.32"/>
    <n v="4"/>
    <n v="0.2"/>
    <n v="23.424000000000003"/>
    <x v="20"/>
  </r>
  <r>
    <x v="47"/>
    <x v="12"/>
    <n v="6.1"/>
    <n v="4"/>
    <n v="0"/>
    <n v="24.4"/>
    <x v="28"/>
  </r>
  <r>
    <x v="47"/>
    <x v="16"/>
    <n v="11.28"/>
    <n v="4"/>
    <n v="0"/>
    <n v="45.12"/>
    <x v="28"/>
  </r>
  <r>
    <x v="47"/>
    <x v="56"/>
    <n v="32.32"/>
    <n v="4"/>
    <n v="0"/>
    <n v="129.28"/>
    <x v="28"/>
  </r>
  <r>
    <x v="48"/>
    <x v="57"/>
    <n v="13.72"/>
    <n v="4"/>
    <n v="0"/>
    <n v="54.88"/>
    <x v="7"/>
  </r>
  <r>
    <x v="48"/>
    <x v="58"/>
    <n v="9.4499999999999993"/>
    <n v="3"/>
    <n v="0"/>
    <n v="28.349999999999998"/>
    <x v="7"/>
  </r>
  <r>
    <x v="48"/>
    <x v="24"/>
    <n v="14.79"/>
    <n v="3"/>
    <n v="0"/>
    <n v="44.37"/>
    <x v="7"/>
  </r>
  <r>
    <x v="49"/>
    <x v="3"/>
    <n v="23.63"/>
    <n v="4"/>
    <n v="0"/>
    <n v="94.52"/>
    <x v="7"/>
  </r>
  <r>
    <x v="49"/>
    <x v="33"/>
    <n v="7.01"/>
    <n v="4"/>
    <n v="0"/>
    <n v="28.04"/>
    <x v="7"/>
  </r>
  <r>
    <x v="49"/>
    <x v="24"/>
    <n v="14.79"/>
    <n v="3"/>
    <n v="0"/>
    <n v="44.37"/>
    <x v="7"/>
  </r>
  <r>
    <x v="50"/>
    <x v="51"/>
    <n v="14.48"/>
    <n v="4"/>
    <n v="0"/>
    <n v="57.92"/>
    <x v="22"/>
  </r>
  <r>
    <x v="50"/>
    <x v="4"/>
    <n v="5.64"/>
    <n v="4"/>
    <n v="0"/>
    <n v="22.56"/>
    <x v="22"/>
  </r>
  <r>
    <x v="50"/>
    <x v="19"/>
    <n v="9.4499999999999993"/>
    <n v="4"/>
    <n v="0"/>
    <n v="37.799999999999997"/>
    <x v="22"/>
  </r>
  <r>
    <x v="51"/>
    <x v="9"/>
    <n v="16.77"/>
    <n v="3"/>
    <n v="0"/>
    <n v="50.31"/>
    <x v="29"/>
  </r>
  <r>
    <x v="51"/>
    <x v="20"/>
    <n v="11.43"/>
    <n v="3"/>
    <n v="0"/>
    <n v="34.29"/>
    <x v="29"/>
  </r>
  <r>
    <x v="51"/>
    <x v="59"/>
    <n v="7.62"/>
    <n v="3"/>
    <n v="0"/>
    <n v="22.86"/>
    <x v="29"/>
  </r>
  <r>
    <x v="52"/>
    <x v="32"/>
    <n v="33.54"/>
    <n v="4"/>
    <n v="0"/>
    <n v="134.16"/>
    <x v="30"/>
  </r>
  <r>
    <x v="53"/>
    <x v="47"/>
    <n v="34.76"/>
    <n v="3"/>
    <n v="0"/>
    <n v="104.28"/>
    <x v="31"/>
  </r>
  <r>
    <x v="54"/>
    <x v="19"/>
    <n v="9.4499999999999993"/>
    <n v="3"/>
    <n v="0"/>
    <n v="28.349999999999998"/>
    <x v="32"/>
  </r>
  <r>
    <x v="55"/>
    <x v="9"/>
    <n v="13.42"/>
    <n v="4"/>
    <n v="0.1"/>
    <n v="48.311999999999998"/>
    <x v="33"/>
  </r>
  <r>
    <x v="56"/>
    <x v="47"/>
    <n v="27.75"/>
    <n v="3"/>
    <n v="0"/>
    <n v="83.25"/>
    <x v="34"/>
  </r>
  <r>
    <x v="56"/>
    <x v="60"/>
    <n v="75.459999999999994"/>
    <n v="3"/>
    <n v="0"/>
    <n v="226.38"/>
    <x v="34"/>
  </r>
  <r>
    <x v="56"/>
    <x v="61"/>
    <n v="160.68"/>
    <n v="4"/>
    <n v="0"/>
    <n v="642.72"/>
    <x v="34"/>
  </r>
  <r>
    <x v="56"/>
    <x v="62"/>
    <n v="12.2"/>
    <n v="3"/>
    <n v="0"/>
    <n v="36.599999999999994"/>
    <x v="34"/>
  </r>
  <r>
    <x v="56"/>
    <x v="4"/>
    <n v="4.57"/>
    <n v="3"/>
    <n v="0"/>
    <n v="13.71"/>
    <x v="34"/>
  </r>
  <r>
    <x v="57"/>
    <x v="58"/>
    <n v="7.62"/>
    <n v="4"/>
    <n v="0.1"/>
    <n v="27.432000000000002"/>
    <x v="10"/>
  </r>
  <r>
    <x v="57"/>
    <x v="31"/>
    <n v="10.98"/>
    <n v="3"/>
    <n v="0.1"/>
    <n v="29.646000000000004"/>
    <x v="10"/>
  </r>
  <r>
    <x v="57"/>
    <x v="6"/>
    <n v="7.32"/>
    <n v="3"/>
    <n v="0"/>
    <n v="21.96"/>
    <x v="10"/>
  </r>
  <r>
    <x v="57"/>
    <x v="63"/>
    <n v="21.19"/>
    <n v="3"/>
    <n v="0.1"/>
    <n v="57.213000000000008"/>
    <x v="10"/>
  </r>
  <r>
    <x v="58"/>
    <x v="38"/>
    <n v="18.899999999999999"/>
    <n v="4"/>
    <n v="0"/>
    <n v="75.599999999999994"/>
    <x v="35"/>
  </r>
  <r>
    <x v="59"/>
    <x v="30"/>
    <n v="47.56"/>
    <n v="3"/>
    <n v="0.1"/>
    <n v="128.41200000000001"/>
    <x v="5"/>
  </r>
  <r>
    <x v="59"/>
    <x v="53"/>
    <n v="7.32"/>
    <n v="4"/>
    <n v="0.1"/>
    <n v="26.352"/>
    <x v="5"/>
  </r>
  <r>
    <x v="59"/>
    <x v="45"/>
    <n v="10.67"/>
    <n v="3"/>
    <n v="0"/>
    <n v="32.01"/>
    <x v="5"/>
  </r>
  <r>
    <x v="60"/>
    <x v="31"/>
    <n v="13.72"/>
    <n v="3"/>
    <n v="0"/>
    <n v="41.160000000000004"/>
    <x v="28"/>
  </r>
  <r>
    <x v="60"/>
    <x v="64"/>
    <n v="14.94"/>
    <n v="4"/>
    <n v="0"/>
    <n v="59.76"/>
    <x v="28"/>
  </r>
  <r>
    <x v="61"/>
    <x v="29"/>
    <n v="14.48"/>
    <n v="3"/>
    <n v="0.25"/>
    <n v="32.58"/>
    <x v="20"/>
  </r>
  <r>
    <x v="62"/>
    <x v="30"/>
    <n v="47.56"/>
    <n v="4"/>
    <n v="0.1"/>
    <n v="171.21600000000001"/>
    <x v="9"/>
  </r>
  <r>
    <x v="62"/>
    <x v="18"/>
    <n v="35.06"/>
    <n v="3"/>
    <n v="0"/>
    <n v="105.18"/>
    <x v="9"/>
  </r>
  <r>
    <x v="62"/>
    <x v="6"/>
    <n v="9.15"/>
    <n v="3"/>
    <n v="0.1"/>
    <n v="24.705000000000005"/>
    <x v="9"/>
  </r>
  <r>
    <x v="63"/>
    <x v="22"/>
    <n v="28.97"/>
    <n v="4"/>
    <n v="0"/>
    <n v="115.88"/>
    <x v="6"/>
  </r>
  <r>
    <x v="63"/>
    <x v="36"/>
    <n v="1.83"/>
    <n v="3"/>
    <n v="0"/>
    <n v="5.49"/>
    <x v="6"/>
  </r>
  <r>
    <x v="63"/>
    <x v="53"/>
    <n v="7.32"/>
    <n v="4"/>
    <n v="0"/>
    <n v="29.28"/>
    <x v="6"/>
  </r>
  <r>
    <x v="63"/>
    <x v="4"/>
    <n v="5.64"/>
    <n v="3"/>
    <n v="0"/>
    <n v="16.919999999999998"/>
    <x v="6"/>
  </r>
  <r>
    <x v="64"/>
    <x v="12"/>
    <n v="7.62"/>
    <n v="4"/>
    <n v="0"/>
    <n v="30.48"/>
    <x v="36"/>
  </r>
  <r>
    <x v="64"/>
    <x v="56"/>
    <n v="40.4"/>
    <n v="4"/>
    <n v="0"/>
    <n v="161.6"/>
    <x v="36"/>
  </r>
  <r>
    <x v="64"/>
    <x v="13"/>
    <n v="21.65"/>
    <n v="4"/>
    <n v="0"/>
    <n v="86.6"/>
    <x v="36"/>
  </r>
  <r>
    <x v="65"/>
    <x v="25"/>
    <n v="17.68"/>
    <n v="4"/>
    <n v="0.2"/>
    <n v="56.576000000000001"/>
    <x v="37"/>
  </r>
  <r>
    <x v="65"/>
    <x v="4"/>
    <n v="5.64"/>
    <n v="4"/>
    <n v="0.2"/>
    <n v="18.047999999999998"/>
    <x v="37"/>
  </r>
  <r>
    <x v="66"/>
    <x v="0"/>
    <n v="16.309999999999999"/>
    <n v="3"/>
    <n v="0"/>
    <n v="48.929999999999993"/>
    <x v="38"/>
  </r>
  <r>
    <x v="66"/>
    <x v="54"/>
    <n v="73.94"/>
    <n v="4"/>
    <n v="0"/>
    <n v="295.76"/>
    <x v="38"/>
  </r>
  <r>
    <x v="67"/>
    <x v="65"/>
    <n v="10.67"/>
    <n v="3"/>
    <n v="0.15"/>
    <n v="27.208500000000001"/>
    <x v="1"/>
  </r>
  <r>
    <x v="67"/>
    <x v="36"/>
    <n v="1.83"/>
    <n v="4"/>
    <n v="0.15"/>
    <n v="6.2220000000000004"/>
    <x v="1"/>
  </r>
  <r>
    <x v="67"/>
    <x v="20"/>
    <n v="11.43"/>
    <n v="3"/>
    <n v="0.15"/>
    <n v="29.146499999999996"/>
    <x v="1"/>
  </r>
  <r>
    <x v="68"/>
    <x v="10"/>
    <n v="18.29"/>
    <n v="3"/>
    <n v="0.15"/>
    <n v="46.639499999999998"/>
    <x v="27"/>
  </r>
  <r>
    <x v="68"/>
    <x v="11"/>
    <n v="37.5"/>
    <n v="4"/>
    <n v="0.15"/>
    <n v="127.5"/>
    <x v="27"/>
  </r>
  <r>
    <x v="69"/>
    <x v="66"/>
    <n v="30.49"/>
    <n v="3"/>
    <n v="0.15"/>
    <n v="77.749499999999998"/>
    <x v="39"/>
  </r>
  <r>
    <x v="69"/>
    <x v="12"/>
    <n v="7.62"/>
    <n v="3"/>
    <n v="0.15"/>
    <n v="19.431000000000001"/>
    <x v="39"/>
  </r>
  <r>
    <x v="69"/>
    <x v="16"/>
    <n v="14.03"/>
    <n v="4"/>
    <n v="0"/>
    <n v="56.12"/>
    <x v="39"/>
  </r>
  <r>
    <x v="69"/>
    <x v="24"/>
    <n v="14.79"/>
    <n v="4"/>
    <n v="0.15"/>
    <n v="50.285999999999994"/>
    <x v="39"/>
  </r>
  <r>
    <x v="70"/>
    <x v="22"/>
    <n v="23.17"/>
    <n v="3"/>
    <n v="0.05"/>
    <n v="66.034500000000008"/>
    <x v="13"/>
  </r>
  <r>
    <x v="70"/>
    <x v="67"/>
    <n v="9.7200000000000006"/>
    <n v="2"/>
    <n v="0"/>
    <n v="19.440000000000001"/>
    <x v="13"/>
  </r>
  <r>
    <x v="70"/>
    <x v="68"/>
    <n v="9.91"/>
    <n v="3"/>
    <n v="0"/>
    <n v="29.73"/>
    <x v="13"/>
  </r>
  <r>
    <x v="70"/>
    <x v="69"/>
    <n v="10.1"/>
    <n v="4"/>
    <n v="0"/>
    <n v="40.4"/>
    <x v="13"/>
  </r>
  <r>
    <x v="70"/>
    <x v="70"/>
    <n v="10.67"/>
    <n v="2"/>
    <n v="0"/>
    <n v="21.34"/>
    <x v="13"/>
  </r>
  <r>
    <x v="70"/>
    <x v="71"/>
    <n v="10.67"/>
    <n v="3"/>
    <n v="0"/>
    <n v="32.01"/>
    <x v="13"/>
  </r>
  <r>
    <x v="71"/>
    <x v="21"/>
    <n v="4.57"/>
    <n v="2"/>
    <n v="0"/>
    <n v="9.14"/>
    <x v="40"/>
  </r>
  <r>
    <x v="71"/>
    <x v="50"/>
    <n v="16.010000000000002"/>
    <n v="2"/>
    <n v="0"/>
    <n v="32.020000000000003"/>
    <x v="40"/>
  </r>
  <r>
    <x v="71"/>
    <x v="19"/>
    <n v="9.4499999999999993"/>
    <n v="2"/>
    <n v="0"/>
    <n v="18.899999999999999"/>
    <x v="40"/>
  </r>
  <r>
    <x v="72"/>
    <x v="46"/>
    <n v="10.06"/>
    <n v="3"/>
    <n v="0"/>
    <n v="30.18"/>
    <x v="41"/>
  </r>
  <r>
    <x v="72"/>
    <x v="11"/>
    <n v="37.5"/>
    <n v="2"/>
    <n v="0"/>
    <n v="75"/>
    <x v="41"/>
  </r>
  <r>
    <x v="73"/>
    <x v="72"/>
    <n v="6.1"/>
    <n v="2"/>
    <n v="0"/>
    <n v="12.2"/>
    <x v="28"/>
  </r>
  <r>
    <x v="73"/>
    <x v="23"/>
    <n v="20.28"/>
    <n v="3"/>
    <n v="0"/>
    <n v="60.84"/>
    <x v="28"/>
  </r>
  <r>
    <x v="74"/>
    <x v="30"/>
    <n v="47.56"/>
    <n v="2"/>
    <n v="0"/>
    <n v="95.12"/>
    <x v="40"/>
  </r>
  <r>
    <x v="74"/>
    <x v="29"/>
    <n v="14.48"/>
    <n v="3"/>
    <n v="0"/>
    <n v="43.44"/>
    <x v="40"/>
  </r>
  <r>
    <x v="75"/>
    <x v="44"/>
    <n v="10.67"/>
    <n v="3"/>
    <n v="0.25"/>
    <n v="24.0075"/>
    <x v="24"/>
  </r>
  <r>
    <x v="75"/>
    <x v="53"/>
    <n v="7.32"/>
    <n v="3"/>
    <n v="0"/>
    <n v="21.96"/>
    <x v="24"/>
  </r>
  <r>
    <x v="76"/>
    <x v="33"/>
    <n v="5.49"/>
    <n v="3"/>
    <n v="0"/>
    <n v="16.47"/>
    <x v="42"/>
  </r>
  <r>
    <x v="76"/>
    <x v="38"/>
    <n v="18.899999999999999"/>
    <n v="2"/>
    <n v="0"/>
    <n v="37.799999999999997"/>
    <x v="42"/>
  </r>
  <r>
    <x v="76"/>
    <x v="4"/>
    <n v="4.57"/>
    <n v="2"/>
    <n v="0.25"/>
    <n v="6.8550000000000004"/>
    <x v="42"/>
  </r>
  <r>
    <x v="77"/>
    <x v="47"/>
    <n v="27.75"/>
    <n v="3"/>
    <n v="0"/>
    <n v="83.25"/>
    <x v="21"/>
  </r>
  <r>
    <x v="77"/>
    <x v="18"/>
    <n v="28.05"/>
    <n v="2"/>
    <n v="0"/>
    <n v="56.1"/>
    <x v="21"/>
  </r>
  <r>
    <x v="77"/>
    <x v="14"/>
    <n v="19.97"/>
    <n v="2"/>
    <n v="0"/>
    <n v="39.94"/>
    <x v="21"/>
  </r>
  <r>
    <x v="77"/>
    <x v="34"/>
    <n v="4.7300000000000004"/>
    <n v="3"/>
    <n v="0"/>
    <n v="14.190000000000001"/>
    <x v="21"/>
  </r>
  <r>
    <x v="78"/>
    <x v="58"/>
    <n v="7.62"/>
    <n v="3"/>
    <n v="0"/>
    <n v="22.86"/>
    <x v="25"/>
  </r>
  <r>
    <x v="78"/>
    <x v="27"/>
    <n v="33.54"/>
    <n v="2"/>
    <n v="0"/>
    <n v="67.08"/>
    <x v="25"/>
  </r>
  <r>
    <x v="79"/>
    <x v="15"/>
    <n v="5.49"/>
    <n v="2"/>
    <n v="0"/>
    <n v="10.98"/>
    <x v="43"/>
  </r>
  <r>
    <x v="79"/>
    <x v="38"/>
    <n v="18.899999999999999"/>
    <n v="2"/>
    <n v="0"/>
    <n v="37.799999999999997"/>
    <x v="43"/>
  </r>
  <r>
    <x v="79"/>
    <x v="29"/>
    <n v="11.59"/>
    <n v="2"/>
    <n v="0"/>
    <n v="23.18"/>
    <x v="43"/>
  </r>
  <r>
    <x v="79"/>
    <x v="73"/>
    <n v="15.85"/>
    <n v="2"/>
    <n v="0"/>
    <n v="31.7"/>
    <x v="43"/>
  </r>
  <r>
    <x v="79"/>
    <x v="63"/>
    <n v="21.19"/>
    <n v="2"/>
    <n v="0"/>
    <n v="42.38"/>
    <x v="43"/>
  </r>
  <r>
    <x v="80"/>
    <x v="34"/>
    <n v="5.95"/>
    <n v="2"/>
    <n v="0.2"/>
    <n v="9.5200000000000014"/>
    <x v="27"/>
  </r>
  <r>
    <x v="81"/>
    <x v="61"/>
    <n v="200.93"/>
    <n v="3"/>
    <n v="0"/>
    <n v="602.79"/>
    <x v="40"/>
  </r>
  <r>
    <x v="82"/>
    <x v="22"/>
    <n v="23.17"/>
    <n v="4"/>
    <n v="0.05"/>
    <n v="88.046000000000006"/>
    <x v="13"/>
  </r>
  <r>
    <x v="82"/>
    <x v="67"/>
    <n v="9.7200000000000006"/>
    <n v="3"/>
    <n v="0"/>
    <n v="29.160000000000004"/>
    <x v="13"/>
  </r>
  <r>
    <x v="82"/>
    <x v="68"/>
    <n v="9.91"/>
    <n v="4"/>
    <n v="0"/>
    <n v="39.64"/>
    <x v="13"/>
  </r>
  <r>
    <x v="82"/>
    <x v="69"/>
    <n v="10.1"/>
    <n v="5"/>
    <n v="0"/>
    <n v="50.5"/>
    <x v="13"/>
  </r>
  <r>
    <x v="82"/>
    <x v="70"/>
    <n v="10.67"/>
    <n v="3"/>
    <n v="0"/>
    <n v="32.01"/>
    <x v="13"/>
  </r>
  <r>
    <x v="82"/>
    <x v="71"/>
    <n v="10.67"/>
    <n v="4"/>
    <n v="0"/>
    <n v="42.68"/>
    <x v="13"/>
  </r>
  <r>
    <x v="83"/>
    <x v="47"/>
    <n v="27.75"/>
    <n v="4"/>
    <n v="0"/>
    <n v="111"/>
    <x v="21"/>
  </r>
  <r>
    <x v="83"/>
    <x v="18"/>
    <n v="28.05"/>
    <n v="3"/>
    <n v="0"/>
    <n v="84.15"/>
    <x v="21"/>
  </r>
  <r>
    <x v="83"/>
    <x v="14"/>
    <n v="19.97"/>
    <n v="3"/>
    <n v="0"/>
    <n v="59.91"/>
    <x v="21"/>
  </r>
  <r>
    <x v="83"/>
    <x v="34"/>
    <n v="4.7300000000000004"/>
    <n v="4"/>
    <n v="0"/>
    <n v="18.920000000000002"/>
    <x v="21"/>
  </r>
  <r>
    <x v="84"/>
    <x v="74"/>
    <n v="21.95"/>
    <n v="4"/>
    <n v="0"/>
    <n v="87.8"/>
    <x v="26"/>
  </r>
  <r>
    <x v="85"/>
    <x v="31"/>
    <n v="10.98"/>
    <n v="4"/>
    <n v="0.2"/>
    <n v="35.136000000000003"/>
    <x v="44"/>
  </r>
  <r>
    <x v="85"/>
    <x v="61"/>
    <n v="160.68"/>
    <n v="3"/>
    <n v="0.2"/>
    <n v="385.63200000000006"/>
    <x v="44"/>
  </r>
  <r>
    <x v="85"/>
    <x v="19"/>
    <n v="7.62"/>
    <n v="3"/>
    <n v="0.2"/>
    <n v="18.288"/>
    <x v="44"/>
  </r>
  <r>
    <x v="86"/>
    <x v="17"/>
    <n v="12.81"/>
    <n v="4"/>
    <n v="0"/>
    <n v="51.24"/>
    <x v="31"/>
  </r>
  <r>
    <x v="86"/>
    <x v="56"/>
    <n v="32.32"/>
    <n v="3"/>
    <n v="0"/>
    <n v="96.960000000000008"/>
    <x v="31"/>
  </r>
  <r>
    <x v="86"/>
    <x v="59"/>
    <n v="6.1"/>
    <n v="4"/>
    <n v="0"/>
    <n v="24.4"/>
    <x v="31"/>
  </r>
  <r>
    <x v="87"/>
    <x v="5"/>
    <n v="3.35"/>
    <n v="4"/>
    <n v="0"/>
    <n v="13.4"/>
    <x v="7"/>
  </r>
  <r>
    <x v="87"/>
    <x v="61"/>
    <n v="200.93"/>
    <n v="4"/>
    <n v="0"/>
    <n v="803.72"/>
    <x v="7"/>
  </r>
  <r>
    <x v="87"/>
    <x v="24"/>
    <n v="14.79"/>
    <n v="4"/>
    <n v="0"/>
    <n v="59.16"/>
    <x v="7"/>
  </r>
  <r>
    <x v="88"/>
    <x v="44"/>
    <n v="10.67"/>
    <n v="4"/>
    <n v="0.25"/>
    <n v="32.01"/>
    <x v="24"/>
  </r>
  <r>
    <x v="88"/>
    <x v="53"/>
    <n v="7.32"/>
    <n v="4"/>
    <n v="0"/>
    <n v="29.28"/>
    <x v="24"/>
  </r>
  <r>
    <x v="89"/>
    <x v="51"/>
    <n v="14.48"/>
    <n v="1"/>
    <n v="0"/>
    <n v="14.48"/>
    <x v="45"/>
  </r>
  <r>
    <x v="89"/>
    <x v="58"/>
    <n v="9.4499999999999993"/>
    <n v="3"/>
    <n v="0.25"/>
    <n v="21.262499999999999"/>
    <x v="45"/>
  </r>
  <r>
    <x v="89"/>
    <x v="45"/>
    <n v="10.67"/>
    <n v="3"/>
    <n v="0.25"/>
    <n v="24.0075"/>
    <x v="45"/>
  </r>
  <r>
    <x v="89"/>
    <x v="24"/>
    <n v="14.83"/>
    <n v="4"/>
    <n v="0"/>
    <n v="59.32"/>
    <x v="45"/>
  </r>
  <r>
    <x v="89"/>
    <x v="6"/>
    <n v="9.15"/>
    <n v="1"/>
    <n v="0"/>
    <n v="9.15"/>
    <x v="45"/>
  </r>
  <r>
    <x v="89"/>
    <x v="20"/>
    <n v="11.43"/>
    <n v="1"/>
    <n v="0"/>
    <n v="11.43"/>
    <x v="45"/>
  </r>
  <r>
    <x v="89"/>
    <x v="75"/>
    <n v="16.77"/>
    <n v="3"/>
    <n v="0"/>
    <n v="50.31"/>
    <x v="45"/>
  </r>
  <r>
    <x v="89"/>
    <x v="76"/>
    <n v="6.59"/>
    <n v="1"/>
    <n v="0"/>
    <n v="6.59"/>
    <x v="45"/>
  </r>
  <r>
    <x v="89"/>
    <x v="77"/>
    <n v="7.24"/>
    <n v="1"/>
    <n v="0"/>
    <n v="7.24"/>
    <x v="45"/>
  </r>
  <r>
    <x v="90"/>
    <x v="57"/>
    <n v="13.72"/>
    <n v="4"/>
    <n v="0"/>
    <n v="54.88"/>
    <x v="46"/>
  </r>
  <r>
    <x v="90"/>
    <x v="74"/>
    <n v="27.44"/>
    <n v="4"/>
    <n v="0"/>
    <n v="109.76"/>
    <x v="46"/>
  </r>
  <r>
    <x v="91"/>
    <x v="38"/>
    <n v="23.78"/>
    <n v="3"/>
    <n v="0.2"/>
    <n v="57.072000000000003"/>
    <x v="31"/>
  </r>
  <r>
    <x v="91"/>
    <x v="24"/>
    <n v="14.79"/>
    <n v="4"/>
    <n v="0"/>
    <n v="59.16"/>
    <x v="31"/>
  </r>
  <r>
    <x v="91"/>
    <x v="23"/>
    <n v="25.31"/>
    <n v="3"/>
    <n v="0.2"/>
    <n v="60.744"/>
    <x v="31"/>
  </r>
  <r>
    <x v="91"/>
    <x v="74"/>
    <n v="27.44"/>
    <n v="3"/>
    <n v="0.2"/>
    <n v="65.856000000000009"/>
    <x v="31"/>
  </r>
  <r>
    <x v="92"/>
    <x v="46"/>
    <n v="10.06"/>
    <n v="4"/>
    <n v="0"/>
    <n v="40.24"/>
    <x v="41"/>
  </r>
  <r>
    <x v="92"/>
    <x v="11"/>
    <n v="37.5"/>
    <n v="3"/>
    <n v="0"/>
    <n v="112.5"/>
    <x v="41"/>
  </r>
  <r>
    <x v="93"/>
    <x v="34"/>
    <n v="5.95"/>
    <n v="3"/>
    <n v="0.2"/>
    <n v="14.280000000000001"/>
    <x v="27"/>
  </r>
  <r>
    <x v="94"/>
    <x v="1"/>
    <n v="22.87"/>
    <n v="3"/>
    <n v="0"/>
    <n v="68.61"/>
    <x v="32"/>
  </r>
  <r>
    <x v="94"/>
    <x v="18"/>
    <n v="35.06"/>
    <n v="4"/>
    <n v="0"/>
    <n v="140.24"/>
    <x v="32"/>
  </r>
  <r>
    <x v="95"/>
    <x v="0"/>
    <n v="12.96"/>
    <n v="3"/>
    <n v="0"/>
    <n v="38.880000000000003"/>
    <x v="12"/>
  </r>
  <r>
    <x v="95"/>
    <x v="60"/>
    <n v="75.459999999999994"/>
    <n v="4"/>
    <n v="0"/>
    <n v="301.83999999999997"/>
    <x v="12"/>
  </r>
  <r>
    <x v="95"/>
    <x v="62"/>
    <n v="12.2"/>
    <n v="4"/>
    <n v="0"/>
    <n v="48.8"/>
    <x v="12"/>
  </r>
  <r>
    <x v="95"/>
    <x v="78"/>
    <n v="7.93"/>
    <n v="4"/>
    <n v="0"/>
    <n v="31.72"/>
    <x v="12"/>
  </r>
  <r>
    <x v="96"/>
    <x v="35"/>
    <n v="23.78"/>
    <n v="3"/>
    <n v="0"/>
    <n v="71.34"/>
    <x v="45"/>
  </r>
  <r>
    <x v="96"/>
    <x v="79"/>
    <n v="15.85"/>
    <n v="4"/>
    <n v="0"/>
    <n v="63.4"/>
    <x v="45"/>
  </r>
  <r>
    <x v="97"/>
    <x v="21"/>
    <n v="3.66"/>
    <n v="4"/>
    <n v="0"/>
    <n v="14.64"/>
    <x v="47"/>
  </r>
  <r>
    <x v="97"/>
    <x v="11"/>
    <n v="30.03"/>
    <n v="4"/>
    <n v="0"/>
    <n v="120.12"/>
    <x v="47"/>
  </r>
  <r>
    <x v="98"/>
    <x v="33"/>
    <n v="7.01"/>
    <n v="4"/>
    <n v="0"/>
    <n v="28.04"/>
    <x v="43"/>
  </r>
  <r>
    <x v="98"/>
    <x v="12"/>
    <n v="7.62"/>
    <n v="4"/>
    <n v="0.1"/>
    <n v="27.432000000000002"/>
    <x v="43"/>
  </r>
  <r>
    <x v="98"/>
    <x v="4"/>
    <n v="5.64"/>
    <n v="3"/>
    <n v="0"/>
    <n v="16.919999999999998"/>
    <x v="43"/>
  </r>
  <r>
    <x v="98"/>
    <x v="13"/>
    <n v="21.65"/>
    <n v="4"/>
    <n v="0.1"/>
    <n v="77.94"/>
    <x v="43"/>
  </r>
  <r>
    <x v="98"/>
    <x v="55"/>
    <n v="9.15"/>
    <n v="3"/>
    <n v="0.2"/>
    <n v="21.96"/>
    <x v="43"/>
  </r>
  <r>
    <x v="99"/>
    <x v="25"/>
    <n v="17.68"/>
    <n v="4"/>
    <n v="0.05"/>
    <n v="67.183999999999997"/>
    <x v="48"/>
  </r>
  <r>
    <x v="99"/>
    <x v="53"/>
    <n v="7.32"/>
    <n v="4"/>
    <n v="0.05"/>
    <n v="27.815999999999999"/>
    <x v="48"/>
  </r>
  <r>
    <x v="99"/>
    <x v="50"/>
    <n v="16.010000000000002"/>
    <n v="3"/>
    <n v="0.05"/>
    <n v="45.628500000000003"/>
    <x v="48"/>
  </r>
  <r>
    <x v="100"/>
    <x v="57"/>
    <n v="13.72"/>
    <n v="4"/>
    <n v="0.25"/>
    <n v="41.160000000000004"/>
    <x v="5"/>
  </r>
  <r>
    <x v="100"/>
    <x v="3"/>
    <n v="23.63"/>
    <n v="4"/>
    <n v="0.25"/>
    <n v="70.89"/>
    <x v="5"/>
  </r>
  <r>
    <x v="100"/>
    <x v="80"/>
    <n v="16.46"/>
    <n v="3"/>
    <n v="0.25"/>
    <n v="37.035000000000004"/>
    <x v="5"/>
  </r>
  <r>
    <x v="100"/>
    <x v="78"/>
    <n v="9.91"/>
    <n v="3"/>
    <n v="0.25"/>
    <n v="22.297499999999999"/>
    <x v="5"/>
  </r>
  <r>
    <x v="101"/>
    <x v="36"/>
    <n v="1.83"/>
    <n v="3"/>
    <n v="0"/>
    <n v="5.49"/>
    <x v="49"/>
  </r>
  <r>
    <x v="101"/>
    <x v="81"/>
    <n v="12.96"/>
    <n v="4"/>
    <n v="0"/>
    <n v="51.84"/>
    <x v="49"/>
  </r>
  <r>
    <x v="101"/>
    <x v="34"/>
    <n v="5.95"/>
    <n v="3"/>
    <n v="0"/>
    <n v="17.850000000000001"/>
    <x v="49"/>
  </r>
  <r>
    <x v="102"/>
    <x v="16"/>
    <n v="14.03"/>
    <n v="4"/>
    <n v="0"/>
    <n v="56.12"/>
    <x v="50"/>
  </r>
  <r>
    <x v="102"/>
    <x v="55"/>
    <n v="11.43"/>
    <n v="4"/>
    <n v="0"/>
    <n v="45.72"/>
    <x v="50"/>
  </r>
  <r>
    <x v="102"/>
    <x v="82"/>
    <n v="4.8"/>
    <n v="1"/>
    <n v="0"/>
    <n v="4.8"/>
    <x v="50"/>
  </r>
  <r>
    <x v="102"/>
    <x v="83"/>
    <n v="9.6199999999999992"/>
    <n v="1"/>
    <n v="0"/>
    <n v="9.6199999999999992"/>
    <x v="50"/>
  </r>
  <r>
    <x v="103"/>
    <x v="11"/>
    <n v="37.5"/>
    <n v="4"/>
    <n v="0"/>
    <n v="150"/>
    <x v="51"/>
  </r>
  <r>
    <x v="103"/>
    <x v="63"/>
    <n v="26.53"/>
    <n v="4"/>
    <n v="0"/>
    <n v="106.12"/>
    <x v="51"/>
  </r>
  <r>
    <x v="104"/>
    <x v="17"/>
    <n v="16.010000000000002"/>
    <n v="4"/>
    <n v="0.1"/>
    <n v="57.63600000000001"/>
    <x v="14"/>
  </r>
  <r>
    <x v="104"/>
    <x v="56"/>
    <n v="40.4"/>
    <n v="4"/>
    <n v="0.1"/>
    <n v="145.44"/>
    <x v="14"/>
  </r>
  <r>
    <x v="104"/>
    <x v="4"/>
    <n v="5.64"/>
    <n v="4"/>
    <n v="0.1"/>
    <n v="20.303999999999998"/>
    <x v="14"/>
  </r>
  <r>
    <x v="105"/>
    <x v="13"/>
    <n v="21.65"/>
    <n v="4"/>
    <n v="0"/>
    <n v="86.6"/>
    <x v="22"/>
  </r>
  <r>
    <x v="106"/>
    <x v="33"/>
    <n v="7.01"/>
    <n v="4"/>
    <n v="0"/>
    <n v="28.04"/>
    <x v="27"/>
  </r>
  <r>
    <x v="106"/>
    <x v="12"/>
    <n v="7.62"/>
    <n v="4"/>
    <n v="0.1"/>
    <n v="27.432000000000002"/>
    <x v="27"/>
  </r>
  <r>
    <x v="106"/>
    <x v="4"/>
    <n v="5.64"/>
    <n v="3"/>
    <n v="0"/>
    <n v="16.919999999999998"/>
    <x v="27"/>
  </r>
  <r>
    <x v="106"/>
    <x v="13"/>
    <n v="21.65"/>
    <n v="4"/>
    <n v="0.1"/>
    <n v="77.94"/>
    <x v="27"/>
  </r>
  <r>
    <x v="106"/>
    <x v="84"/>
    <n v="13.72"/>
    <n v="4"/>
    <n v="0.1"/>
    <n v="49.392000000000003"/>
    <x v="27"/>
  </r>
  <r>
    <x v="107"/>
    <x v="18"/>
    <n v="35.06"/>
    <n v="3"/>
    <n v="0.2"/>
    <n v="84.144000000000005"/>
    <x v="40"/>
  </r>
  <r>
    <x v="107"/>
    <x v="13"/>
    <n v="21.65"/>
    <n v="4"/>
    <n v="0.2"/>
    <n v="69.28"/>
    <x v="40"/>
  </r>
  <r>
    <x v="108"/>
    <x v="49"/>
    <n v="49.39"/>
    <n v="3"/>
    <n v="0"/>
    <n v="148.17000000000002"/>
    <x v="3"/>
  </r>
  <r>
    <x v="109"/>
    <x v="28"/>
    <n v="19.510000000000002"/>
    <n v="3"/>
    <n v="0.1"/>
    <n v="52.677000000000007"/>
    <x v="0"/>
  </r>
  <r>
    <x v="109"/>
    <x v="46"/>
    <n v="8.08"/>
    <n v="3"/>
    <n v="0.1"/>
    <n v="21.816000000000003"/>
    <x v="0"/>
  </r>
  <r>
    <x v="109"/>
    <x v="11"/>
    <n v="30.03"/>
    <n v="3"/>
    <n v="0.1"/>
    <n v="81.081000000000003"/>
    <x v="0"/>
  </r>
  <r>
    <x v="110"/>
    <x v="33"/>
    <n v="7.01"/>
    <n v="4"/>
    <n v="0"/>
    <n v="28.04"/>
    <x v="52"/>
  </r>
  <r>
    <x v="110"/>
    <x v="12"/>
    <n v="7.62"/>
    <n v="4"/>
    <n v="0.1"/>
    <n v="27.432000000000002"/>
    <x v="52"/>
  </r>
  <r>
    <x v="110"/>
    <x v="65"/>
    <n v="8.5399999999999991"/>
    <n v="4"/>
    <n v="0"/>
    <n v="34.159999999999997"/>
    <x v="52"/>
  </r>
  <r>
    <x v="110"/>
    <x v="56"/>
    <n v="32.32"/>
    <n v="3"/>
    <n v="0"/>
    <n v="96.960000000000008"/>
    <x v="52"/>
  </r>
  <r>
    <x v="110"/>
    <x v="4"/>
    <n v="4.57"/>
    <n v="3"/>
    <n v="0"/>
    <n v="13.71"/>
    <x v="52"/>
  </r>
  <r>
    <x v="110"/>
    <x v="13"/>
    <n v="21.65"/>
    <n v="4"/>
    <n v="0.1"/>
    <n v="77.94"/>
    <x v="52"/>
  </r>
  <r>
    <x v="111"/>
    <x v="12"/>
    <n v="6.1"/>
    <n v="3"/>
    <n v="0.15"/>
    <n v="15.555"/>
    <x v="53"/>
  </r>
  <r>
    <x v="111"/>
    <x v="62"/>
    <n v="12.2"/>
    <n v="3"/>
    <n v="0.15"/>
    <n v="31.11"/>
    <x v="53"/>
  </r>
  <r>
    <x v="112"/>
    <x v="35"/>
    <n v="29.73"/>
    <n v="4"/>
    <n v="0.1"/>
    <n v="107.02800000000001"/>
    <x v="54"/>
  </r>
  <r>
    <x v="112"/>
    <x v="33"/>
    <n v="7.01"/>
    <n v="4"/>
    <n v="0"/>
    <n v="28.04"/>
    <x v="54"/>
  </r>
  <r>
    <x v="112"/>
    <x v="12"/>
    <n v="7.62"/>
    <n v="4"/>
    <n v="0.1"/>
    <n v="27.432000000000002"/>
    <x v="54"/>
  </r>
  <r>
    <x v="112"/>
    <x v="5"/>
    <n v="3.35"/>
    <n v="3"/>
    <n v="0"/>
    <n v="10.050000000000001"/>
    <x v="54"/>
  </r>
  <r>
    <x v="112"/>
    <x v="29"/>
    <n v="14.48"/>
    <n v="3"/>
    <n v="0"/>
    <n v="43.44"/>
    <x v="54"/>
  </r>
  <r>
    <x v="112"/>
    <x v="4"/>
    <n v="5.64"/>
    <n v="3"/>
    <n v="0"/>
    <n v="16.919999999999998"/>
    <x v="54"/>
  </r>
  <r>
    <x v="112"/>
    <x v="13"/>
    <n v="21.65"/>
    <n v="4"/>
    <n v="0.1"/>
    <n v="77.94"/>
    <x v="54"/>
  </r>
  <r>
    <x v="113"/>
    <x v="64"/>
    <n v="14.94"/>
    <n v="4"/>
    <n v="0"/>
    <n v="59.76"/>
    <x v="55"/>
  </r>
  <r>
    <x v="113"/>
    <x v="84"/>
    <n v="13.72"/>
    <n v="4"/>
    <n v="0"/>
    <n v="54.88"/>
    <x v="55"/>
  </r>
  <r>
    <x v="114"/>
    <x v="3"/>
    <n v="23.63"/>
    <n v="4"/>
    <n v="0"/>
    <n v="94.52"/>
    <x v="6"/>
  </r>
  <r>
    <x v="114"/>
    <x v="29"/>
    <n v="14.48"/>
    <n v="4"/>
    <n v="0"/>
    <n v="57.92"/>
    <x v="6"/>
  </r>
  <r>
    <x v="114"/>
    <x v="62"/>
    <n v="15.24"/>
    <n v="4"/>
    <n v="0"/>
    <n v="60.96"/>
    <x v="6"/>
  </r>
  <r>
    <x v="114"/>
    <x v="8"/>
    <n v="25.92"/>
    <n v="3"/>
    <n v="0"/>
    <n v="77.760000000000005"/>
    <x v="6"/>
  </r>
  <r>
    <x v="114"/>
    <x v="84"/>
    <n v="13.72"/>
    <n v="4"/>
    <n v="0"/>
    <n v="54.88"/>
    <x v="6"/>
  </r>
  <r>
    <x v="115"/>
    <x v="52"/>
    <n v="16.010000000000002"/>
    <n v="4"/>
    <n v="0"/>
    <n v="64.040000000000006"/>
    <x v="56"/>
  </r>
  <r>
    <x v="115"/>
    <x v="5"/>
    <n v="3.35"/>
    <n v="4"/>
    <n v="0.15"/>
    <n v="11.39"/>
    <x v="56"/>
  </r>
  <r>
    <x v="116"/>
    <x v="5"/>
    <n v="3.35"/>
    <n v="3"/>
    <n v="0"/>
    <n v="10.050000000000001"/>
    <x v="48"/>
  </r>
  <r>
    <x v="116"/>
    <x v="29"/>
    <n v="14.48"/>
    <n v="3"/>
    <n v="0"/>
    <n v="43.44"/>
    <x v="48"/>
  </r>
  <r>
    <x v="116"/>
    <x v="16"/>
    <n v="14.03"/>
    <n v="3"/>
    <n v="0"/>
    <n v="42.089999999999996"/>
    <x v="48"/>
  </r>
  <r>
    <x v="116"/>
    <x v="7"/>
    <n v="7.32"/>
    <n v="3"/>
    <n v="0"/>
    <n v="21.96"/>
    <x v="48"/>
  </r>
  <r>
    <x v="116"/>
    <x v="14"/>
    <n v="25"/>
    <n v="3"/>
    <n v="0.05"/>
    <n v="71.25"/>
    <x v="48"/>
  </r>
  <r>
    <x v="116"/>
    <x v="4"/>
    <n v="5.64"/>
    <n v="3"/>
    <n v="0"/>
    <n v="16.919999999999998"/>
    <x v="48"/>
  </r>
  <r>
    <x v="116"/>
    <x v="8"/>
    <n v="25.92"/>
    <n v="3"/>
    <n v="0"/>
    <n v="77.760000000000005"/>
    <x v="48"/>
  </r>
  <r>
    <x v="117"/>
    <x v="22"/>
    <n v="28.97"/>
    <n v="3"/>
    <n v="0"/>
    <n v="86.91"/>
    <x v="53"/>
  </r>
  <r>
    <x v="117"/>
    <x v="48"/>
    <n v="13.26"/>
    <n v="3"/>
    <n v="0"/>
    <n v="39.78"/>
    <x v="53"/>
  </r>
  <r>
    <x v="117"/>
    <x v="29"/>
    <n v="14.48"/>
    <n v="3"/>
    <n v="0"/>
    <n v="43.44"/>
    <x v="53"/>
  </r>
  <r>
    <x v="117"/>
    <x v="11"/>
    <n v="37.5"/>
    <n v="3"/>
    <n v="0"/>
    <n v="112.5"/>
    <x v="53"/>
  </r>
  <r>
    <x v="118"/>
    <x v="51"/>
    <n v="14.48"/>
    <n v="4"/>
    <n v="0"/>
    <n v="57.92"/>
    <x v="0"/>
  </r>
  <r>
    <x v="118"/>
    <x v="35"/>
    <n v="29.73"/>
    <n v="4"/>
    <n v="0"/>
    <n v="118.92"/>
    <x v="0"/>
  </r>
  <r>
    <x v="118"/>
    <x v="11"/>
    <n v="37.5"/>
    <n v="4"/>
    <n v="0"/>
    <n v="150"/>
    <x v="0"/>
  </r>
  <r>
    <x v="119"/>
    <x v="1"/>
    <n v="22.87"/>
    <n v="3"/>
    <n v="0.05"/>
    <n v="65.179500000000004"/>
    <x v="19"/>
  </r>
  <r>
    <x v="119"/>
    <x v="37"/>
    <n v="5.34"/>
    <n v="4"/>
    <n v="0.05"/>
    <n v="20.291999999999998"/>
    <x v="19"/>
  </r>
  <r>
    <x v="120"/>
    <x v="33"/>
    <n v="7.01"/>
    <n v="4"/>
    <n v="0"/>
    <n v="28.04"/>
    <x v="57"/>
  </r>
  <r>
    <x v="120"/>
    <x v="5"/>
    <n v="3.35"/>
    <n v="3"/>
    <n v="0"/>
    <n v="10.050000000000001"/>
    <x v="57"/>
  </r>
  <r>
    <x v="120"/>
    <x v="29"/>
    <n v="14.48"/>
    <n v="3"/>
    <n v="0"/>
    <n v="43.44"/>
    <x v="57"/>
  </r>
  <r>
    <x v="120"/>
    <x v="62"/>
    <n v="15.24"/>
    <n v="4"/>
    <n v="0"/>
    <n v="60.96"/>
    <x v="57"/>
  </r>
  <r>
    <x v="120"/>
    <x v="14"/>
    <n v="25"/>
    <n v="3"/>
    <n v="0.05"/>
    <n v="71.25"/>
    <x v="57"/>
  </r>
  <r>
    <x v="120"/>
    <x v="4"/>
    <n v="5.64"/>
    <n v="3"/>
    <n v="0"/>
    <n v="16.919999999999998"/>
    <x v="57"/>
  </r>
  <r>
    <x v="120"/>
    <x v="13"/>
    <n v="21.65"/>
    <n v="4"/>
    <n v="0"/>
    <n v="86.6"/>
    <x v="57"/>
  </r>
  <r>
    <x v="121"/>
    <x v="17"/>
    <n v="16.010000000000002"/>
    <n v="3"/>
    <n v="0.25"/>
    <n v="36.022500000000001"/>
    <x v="5"/>
  </r>
  <r>
    <x v="121"/>
    <x v="60"/>
    <n v="94.37"/>
    <n v="4"/>
    <n v="0.25"/>
    <n v="283.11"/>
    <x v="5"/>
  </r>
  <r>
    <x v="122"/>
    <x v="36"/>
    <n v="1.83"/>
    <n v="4"/>
    <n v="0"/>
    <n v="7.32"/>
    <x v="58"/>
  </r>
  <r>
    <x v="122"/>
    <x v="85"/>
    <n v="10.67"/>
    <n v="3"/>
    <n v="0"/>
    <n v="32.01"/>
    <x v="58"/>
  </r>
  <r>
    <x v="123"/>
    <x v="1"/>
    <n v="22.87"/>
    <n v="3"/>
    <n v="0"/>
    <n v="68.61"/>
    <x v="59"/>
  </r>
  <r>
    <x v="123"/>
    <x v="5"/>
    <n v="3.35"/>
    <n v="3"/>
    <n v="0"/>
    <n v="10.050000000000001"/>
    <x v="59"/>
  </r>
  <r>
    <x v="123"/>
    <x v="29"/>
    <n v="14.48"/>
    <n v="3"/>
    <n v="0"/>
    <n v="43.44"/>
    <x v="59"/>
  </r>
  <r>
    <x v="123"/>
    <x v="14"/>
    <n v="25"/>
    <n v="3"/>
    <n v="0.05"/>
    <n v="71.25"/>
    <x v="59"/>
  </r>
  <r>
    <x v="123"/>
    <x v="4"/>
    <n v="5.64"/>
    <n v="3"/>
    <n v="0"/>
    <n v="16.919999999999998"/>
    <x v="59"/>
  </r>
  <r>
    <x v="123"/>
    <x v="10"/>
    <n v="18.29"/>
    <n v="3"/>
    <n v="0"/>
    <n v="54.87"/>
    <x v="59"/>
  </r>
  <r>
    <x v="123"/>
    <x v="8"/>
    <n v="25.92"/>
    <n v="4"/>
    <n v="0"/>
    <n v="103.68"/>
    <x v="59"/>
  </r>
  <r>
    <x v="124"/>
    <x v="74"/>
    <n v="21.95"/>
    <n v="3"/>
    <n v="0"/>
    <n v="65.849999999999994"/>
    <x v="59"/>
  </r>
  <r>
    <x v="124"/>
    <x v="80"/>
    <n v="13.11"/>
    <n v="4"/>
    <n v="0"/>
    <n v="52.44"/>
    <x v="59"/>
  </r>
  <r>
    <x v="125"/>
    <x v="15"/>
    <n v="5.49"/>
    <n v="3"/>
    <n v="0"/>
    <n v="16.47"/>
    <x v="43"/>
  </r>
  <r>
    <x v="125"/>
    <x v="80"/>
    <n v="13.11"/>
    <n v="4"/>
    <n v="0"/>
    <n v="52.44"/>
    <x v="43"/>
  </r>
  <r>
    <x v="125"/>
    <x v="63"/>
    <n v="21.19"/>
    <n v="3"/>
    <n v="0"/>
    <n v="63.570000000000007"/>
    <x v="43"/>
  </r>
  <r>
    <x v="126"/>
    <x v="38"/>
    <n v="18.899999999999999"/>
    <n v="3"/>
    <n v="0"/>
    <n v="56.699999999999996"/>
    <x v="29"/>
  </r>
  <r>
    <x v="126"/>
    <x v="47"/>
    <n v="27.75"/>
    <n v="3"/>
    <n v="0"/>
    <n v="83.25"/>
    <x v="29"/>
  </r>
  <r>
    <x v="126"/>
    <x v="18"/>
    <n v="28.05"/>
    <n v="3"/>
    <n v="0"/>
    <n v="84.15"/>
    <x v="29"/>
  </r>
  <r>
    <x v="126"/>
    <x v="2"/>
    <n v="23.17"/>
    <n v="4"/>
    <n v="0"/>
    <n v="92.68"/>
    <x v="29"/>
  </r>
  <r>
    <x v="126"/>
    <x v="80"/>
    <n v="13.11"/>
    <n v="4"/>
    <n v="0"/>
    <n v="52.44"/>
    <x v="29"/>
  </r>
  <r>
    <x v="127"/>
    <x v="74"/>
    <n v="27.44"/>
    <n v="4"/>
    <n v="0"/>
    <n v="109.76"/>
    <x v="31"/>
  </r>
  <r>
    <x v="127"/>
    <x v="34"/>
    <n v="5.95"/>
    <n v="3"/>
    <n v="0"/>
    <n v="17.850000000000001"/>
    <x v="31"/>
  </r>
  <r>
    <x v="128"/>
    <x v="17"/>
    <n v="16.010000000000002"/>
    <n v="4"/>
    <n v="0"/>
    <n v="64.040000000000006"/>
    <x v="55"/>
  </r>
  <r>
    <x v="128"/>
    <x v="12"/>
    <n v="7.62"/>
    <n v="4"/>
    <n v="0"/>
    <n v="30.48"/>
    <x v="55"/>
  </r>
  <r>
    <x v="128"/>
    <x v="86"/>
    <n v="13.72"/>
    <n v="4"/>
    <n v="0"/>
    <n v="54.88"/>
    <x v="55"/>
  </r>
  <r>
    <x v="129"/>
    <x v="5"/>
    <n v="3.35"/>
    <n v="3"/>
    <n v="0"/>
    <n v="10.050000000000001"/>
    <x v="2"/>
  </r>
  <r>
    <x v="129"/>
    <x v="79"/>
    <n v="19.670000000000002"/>
    <n v="3"/>
    <n v="0"/>
    <n v="59.010000000000005"/>
    <x v="2"/>
  </r>
  <r>
    <x v="129"/>
    <x v="29"/>
    <n v="14.48"/>
    <n v="3"/>
    <n v="0"/>
    <n v="43.44"/>
    <x v="2"/>
  </r>
  <r>
    <x v="129"/>
    <x v="56"/>
    <n v="40.4"/>
    <n v="3"/>
    <n v="0.25"/>
    <n v="90.899999999999991"/>
    <x v="2"/>
  </r>
  <r>
    <x v="129"/>
    <x v="14"/>
    <n v="25"/>
    <n v="3"/>
    <n v="0.05"/>
    <n v="71.25"/>
    <x v="2"/>
  </r>
  <r>
    <x v="129"/>
    <x v="4"/>
    <n v="5.64"/>
    <n v="3"/>
    <n v="0"/>
    <n v="16.919999999999998"/>
    <x v="2"/>
  </r>
  <r>
    <x v="129"/>
    <x v="23"/>
    <n v="20.28"/>
    <n v="4"/>
    <n v="0"/>
    <n v="81.12"/>
    <x v="2"/>
  </r>
  <r>
    <x v="130"/>
    <x v="31"/>
    <n v="13.72"/>
    <n v="3"/>
    <n v="0"/>
    <n v="41.160000000000004"/>
    <x v="37"/>
  </r>
  <r>
    <x v="130"/>
    <x v="80"/>
    <n v="16.46"/>
    <n v="4"/>
    <n v="0"/>
    <n v="65.84"/>
    <x v="37"/>
  </r>
  <r>
    <x v="131"/>
    <x v="30"/>
    <n v="47.56"/>
    <n v="3"/>
    <n v="0.2"/>
    <n v="114.14400000000001"/>
    <x v="30"/>
  </r>
  <r>
    <x v="131"/>
    <x v="5"/>
    <n v="3.35"/>
    <n v="3"/>
    <n v="0"/>
    <n v="10.050000000000001"/>
    <x v="30"/>
  </r>
  <r>
    <x v="131"/>
    <x v="29"/>
    <n v="14.48"/>
    <n v="3"/>
    <n v="0.2"/>
    <n v="34.752000000000002"/>
    <x v="30"/>
  </r>
  <r>
    <x v="131"/>
    <x v="19"/>
    <n v="9.4499999999999993"/>
    <n v="4"/>
    <n v="0.2"/>
    <n v="30.24"/>
    <x v="30"/>
  </r>
  <r>
    <x v="131"/>
    <x v="74"/>
    <n v="27.44"/>
    <n v="3"/>
    <n v="0.2"/>
    <n v="65.856000000000009"/>
    <x v="30"/>
  </r>
  <r>
    <x v="132"/>
    <x v="3"/>
    <n v="23.63"/>
    <n v="4"/>
    <n v="0.15"/>
    <n v="80.341999999999999"/>
    <x v="10"/>
  </r>
  <r>
    <x v="132"/>
    <x v="21"/>
    <n v="4.57"/>
    <n v="4"/>
    <n v="0.15"/>
    <n v="15.538"/>
    <x v="10"/>
  </r>
  <r>
    <x v="133"/>
    <x v="80"/>
    <n v="16.46"/>
    <n v="3"/>
    <n v="0"/>
    <n v="49.38"/>
    <x v="42"/>
  </r>
  <r>
    <x v="134"/>
    <x v="48"/>
    <n v="13.26"/>
    <n v="4"/>
    <n v="0"/>
    <n v="53.04"/>
    <x v="36"/>
  </r>
  <r>
    <x v="134"/>
    <x v="28"/>
    <n v="24.39"/>
    <n v="4"/>
    <n v="0"/>
    <n v="97.56"/>
    <x v="36"/>
  </r>
  <r>
    <x v="134"/>
    <x v="64"/>
    <n v="14.94"/>
    <n v="3"/>
    <n v="0"/>
    <n v="44.82"/>
    <x v="36"/>
  </r>
  <r>
    <x v="135"/>
    <x v="48"/>
    <n v="13.26"/>
    <n v="4"/>
    <n v="0"/>
    <n v="53.04"/>
    <x v="6"/>
  </r>
  <r>
    <x v="135"/>
    <x v="5"/>
    <n v="3.35"/>
    <n v="3"/>
    <n v="0"/>
    <n v="10.050000000000001"/>
    <x v="6"/>
  </r>
  <r>
    <x v="135"/>
    <x v="29"/>
    <n v="14.48"/>
    <n v="3"/>
    <n v="0"/>
    <n v="43.44"/>
    <x v="6"/>
  </r>
  <r>
    <x v="135"/>
    <x v="56"/>
    <n v="40.4"/>
    <n v="3"/>
    <n v="0.25"/>
    <n v="90.899999999999991"/>
    <x v="6"/>
  </r>
  <r>
    <x v="135"/>
    <x v="10"/>
    <n v="18.29"/>
    <n v="4"/>
    <n v="0.25"/>
    <n v="54.87"/>
    <x v="6"/>
  </r>
  <r>
    <x v="135"/>
    <x v="11"/>
    <n v="37.5"/>
    <n v="4"/>
    <n v="0.25"/>
    <n v="112.5"/>
    <x v="6"/>
  </r>
  <r>
    <x v="135"/>
    <x v="23"/>
    <n v="20.28"/>
    <n v="4"/>
    <n v="0"/>
    <n v="81.12"/>
    <x v="6"/>
  </r>
  <r>
    <x v="136"/>
    <x v="17"/>
    <n v="16.010000000000002"/>
    <n v="3"/>
    <n v="0"/>
    <n v="48.03"/>
    <x v="8"/>
  </r>
  <r>
    <x v="136"/>
    <x v="49"/>
    <n v="61.74"/>
    <n v="4"/>
    <n v="0"/>
    <n v="246.96"/>
    <x v="8"/>
  </r>
  <r>
    <x v="136"/>
    <x v="84"/>
    <n v="13.72"/>
    <n v="4"/>
    <n v="0"/>
    <n v="54.88"/>
    <x v="8"/>
  </r>
  <r>
    <x v="136"/>
    <x v="78"/>
    <n v="9.91"/>
    <n v="4"/>
    <n v="0"/>
    <n v="39.64"/>
    <x v="8"/>
  </r>
  <r>
    <x v="137"/>
    <x v="12"/>
    <n v="7.62"/>
    <n v="4"/>
    <n v="0"/>
    <n v="30.48"/>
    <x v="55"/>
  </r>
  <r>
    <x v="137"/>
    <x v="8"/>
    <n v="25.92"/>
    <n v="3"/>
    <n v="0"/>
    <n v="77.760000000000005"/>
    <x v="55"/>
  </r>
  <r>
    <x v="137"/>
    <x v="13"/>
    <n v="21.65"/>
    <n v="4"/>
    <n v="0"/>
    <n v="86.6"/>
    <x v="55"/>
  </r>
  <r>
    <x v="138"/>
    <x v="51"/>
    <n v="14.48"/>
    <n v="1"/>
    <n v="0"/>
    <n v="14.48"/>
    <x v="60"/>
  </r>
  <r>
    <x v="138"/>
    <x v="24"/>
    <n v="14.83"/>
    <n v="4"/>
    <n v="0"/>
    <n v="59.32"/>
    <x v="60"/>
  </r>
  <r>
    <x v="138"/>
    <x v="6"/>
    <n v="9.15"/>
    <n v="1"/>
    <n v="0"/>
    <n v="9.15"/>
    <x v="60"/>
  </r>
  <r>
    <x v="138"/>
    <x v="20"/>
    <n v="11.43"/>
    <n v="1"/>
    <n v="0"/>
    <n v="11.43"/>
    <x v="60"/>
  </r>
  <r>
    <x v="138"/>
    <x v="75"/>
    <n v="16.77"/>
    <n v="3"/>
    <n v="0"/>
    <n v="50.31"/>
    <x v="60"/>
  </r>
  <r>
    <x v="138"/>
    <x v="76"/>
    <n v="6.59"/>
    <n v="1"/>
    <n v="0"/>
    <n v="6.59"/>
    <x v="60"/>
  </r>
  <r>
    <x v="138"/>
    <x v="77"/>
    <n v="7.24"/>
    <n v="1"/>
    <n v="0"/>
    <n v="7.24"/>
    <x v="60"/>
  </r>
  <r>
    <x v="139"/>
    <x v="60"/>
    <n v="75.459999999999994"/>
    <n v="4"/>
    <n v="0"/>
    <n v="301.83999999999997"/>
    <x v="61"/>
  </r>
  <r>
    <x v="139"/>
    <x v="56"/>
    <n v="40.4"/>
    <n v="3"/>
    <n v="0.25"/>
    <n v="90.899999999999991"/>
    <x v="61"/>
  </r>
  <r>
    <x v="139"/>
    <x v="10"/>
    <n v="18.29"/>
    <n v="4"/>
    <n v="0.25"/>
    <n v="54.87"/>
    <x v="61"/>
  </r>
  <r>
    <x v="139"/>
    <x v="11"/>
    <n v="37.5"/>
    <n v="4"/>
    <n v="0.25"/>
    <n v="112.5"/>
    <x v="61"/>
  </r>
  <r>
    <x v="139"/>
    <x v="23"/>
    <n v="20.28"/>
    <n v="4"/>
    <n v="0"/>
    <n v="81.12"/>
    <x v="61"/>
  </r>
  <r>
    <x v="139"/>
    <x v="63"/>
    <n v="21.19"/>
    <n v="4"/>
    <n v="0"/>
    <n v="84.76"/>
    <x v="61"/>
  </r>
  <r>
    <x v="140"/>
    <x v="57"/>
    <n v="10.98"/>
    <n v="4"/>
    <n v="0"/>
    <n v="43.92"/>
    <x v="0"/>
  </r>
  <r>
    <x v="140"/>
    <x v="35"/>
    <n v="23.78"/>
    <n v="4"/>
    <n v="0"/>
    <n v="95.12"/>
    <x v="0"/>
  </r>
  <r>
    <x v="140"/>
    <x v="18"/>
    <n v="28.05"/>
    <n v="4"/>
    <n v="0"/>
    <n v="112.2"/>
    <x v="0"/>
  </r>
  <r>
    <x v="140"/>
    <x v="8"/>
    <n v="20.73"/>
    <n v="3"/>
    <n v="0"/>
    <n v="62.19"/>
    <x v="0"/>
  </r>
  <r>
    <x v="140"/>
    <x v="34"/>
    <n v="4.7300000000000004"/>
    <n v="4"/>
    <n v="0"/>
    <n v="18.920000000000002"/>
    <x v="0"/>
  </r>
  <r>
    <x v="141"/>
    <x v="53"/>
    <n v="5.79"/>
    <n v="4"/>
    <n v="0"/>
    <n v="23.16"/>
    <x v="0"/>
  </r>
  <r>
    <x v="141"/>
    <x v="11"/>
    <n v="30.03"/>
    <n v="4"/>
    <n v="0"/>
    <n v="120.12"/>
    <x v="0"/>
  </r>
  <r>
    <x v="142"/>
    <x v="56"/>
    <n v="40.4"/>
    <n v="3"/>
    <n v="0.25"/>
    <n v="90.899999999999991"/>
    <x v="62"/>
  </r>
  <r>
    <x v="142"/>
    <x v="10"/>
    <n v="18.29"/>
    <n v="4"/>
    <n v="0.25"/>
    <n v="54.87"/>
    <x v="62"/>
  </r>
  <r>
    <x v="142"/>
    <x v="2"/>
    <n v="23.17"/>
    <n v="4"/>
    <n v="0"/>
    <n v="92.68"/>
    <x v="62"/>
  </r>
  <r>
    <x v="142"/>
    <x v="11"/>
    <n v="37.5"/>
    <n v="4"/>
    <n v="0.25"/>
    <n v="112.5"/>
    <x v="62"/>
  </r>
  <r>
    <x v="142"/>
    <x v="23"/>
    <n v="20.28"/>
    <n v="4"/>
    <n v="0"/>
    <n v="81.12"/>
    <x v="62"/>
  </r>
  <r>
    <x v="142"/>
    <x v="69"/>
    <n v="10.1"/>
    <n v="5"/>
    <n v="0"/>
    <n v="50.5"/>
    <x v="62"/>
  </r>
  <r>
    <x v="142"/>
    <x v="70"/>
    <n v="10.67"/>
    <n v="3"/>
    <n v="0"/>
    <n v="32.01"/>
    <x v="62"/>
  </r>
  <r>
    <x v="143"/>
    <x v="5"/>
    <n v="3.35"/>
    <n v="4"/>
    <n v="0"/>
    <n v="13.4"/>
    <x v="63"/>
  </r>
  <r>
    <x v="143"/>
    <x v="14"/>
    <n v="25"/>
    <n v="4"/>
    <n v="0"/>
    <n v="100"/>
    <x v="63"/>
  </r>
  <r>
    <x v="144"/>
    <x v="48"/>
    <n v="13.26"/>
    <n v="3"/>
    <n v="0.05"/>
    <n v="37.790999999999997"/>
    <x v="48"/>
  </r>
  <r>
    <x v="144"/>
    <x v="15"/>
    <n v="6.86"/>
    <n v="3"/>
    <n v="0.05"/>
    <n v="19.551000000000002"/>
    <x v="48"/>
  </r>
  <r>
    <x v="144"/>
    <x v="56"/>
    <n v="40.4"/>
    <n v="3"/>
    <n v="0.25"/>
    <n v="90.899999999999991"/>
    <x v="48"/>
  </r>
  <r>
    <x v="144"/>
    <x v="10"/>
    <n v="18.29"/>
    <n v="4"/>
    <n v="0.25"/>
    <n v="54.87"/>
    <x v="48"/>
  </r>
  <r>
    <x v="144"/>
    <x v="11"/>
    <n v="37.5"/>
    <n v="3"/>
    <n v="0.05"/>
    <n v="106.875"/>
    <x v="48"/>
  </r>
  <r>
    <x v="144"/>
    <x v="78"/>
    <n v="9.91"/>
    <n v="4"/>
    <n v="0.05"/>
    <n v="37.658000000000001"/>
    <x v="48"/>
  </r>
  <r>
    <x v="145"/>
    <x v="51"/>
    <n v="14.48"/>
    <n v="4"/>
    <n v="0"/>
    <n v="57.92"/>
    <x v="6"/>
  </r>
  <r>
    <x v="145"/>
    <x v="58"/>
    <n v="9.4499999999999993"/>
    <n v="4"/>
    <n v="0"/>
    <n v="37.799999999999997"/>
    <x v="6"/>
  </r>
  <r>
    <x v="145"/>
    <x v="19"/>
    <n v="9.4499999999999993"/>
    <n v="3"/>
    <n v="0"/>
    <n v="28.349999999999998"/>
    <x v="6"/>
  </r>
  <r>
    <x v="145"/>
    <x v="34"/>
    <n v="5.95"/>
    <n v="3"/>
    <n v="0"/>
    <n v="17.850000000000001"/>
    <x v="6"/>
  </r>
  <r>
    <x v="146"/>
    <x v="38"/>
    <n v="23.78"/>
    <n v="3"/>
    <n v="0"/>
    <n v="71.34"/>
    <x v="64"/>
  </r>
  <r>
    <x v="146"/>
    <x v="37"/>
    <n v="5.34"/>
    <n v="4"/>
    <n v="0"/>
    <n v="21.36"/>
    <x v="64"/>
  </r>
  <r>
    <x v="146"/>
    <x v="20"/>
    <n v="11.43"/>
    <n v="3"/>
    <n v="0"/>
    <n v="34.29"/>
    <x v="64"/>
  </r>
  <r>
    <x v="147"/>
    <x v="79"/>
    <n v="19.670000000000002"/>
    <n v="3"/>
    <n v="0.25"/>
    <n v="44.257500000000007"/>
    <x v="4"/>
  </r>
  <r>
    <x v="147"/>
    <x v="56"/>
    <n v="40.4"/>
    <n v="3"/>
    <n v="0.25"/>
    <n v="90.899999999999991"/>
    <x v="4"/>
  </r>
  <r>
    <x v="147"/>
    <x v="10"/>
    <n v="18.29"/>
    <n v="4"/>
    <n v="0.25"/>
    <n v="54.87"/>
    <x v="4"/>
  </r>
  <r>
    <x v="147"/>
    <x v="11"/>
    <n v="37.5"/>
    <n v="4"/>
    <n v="0.25"/>
    <n v="112.5"/>
    <x v="4"/>
  </r>
  <r>
    <x v="147"/>
    <x v="69"/>
    <n v="10.1"/>
    <n v="5"/>
    <n v="0"/>
    <n v="50.5"/>
    <x v="4"/>
  </r>
  <r>
    <x v="147"/>
    <x v="70"/>
    <n v="10.67"/>
    <n v="3"/>
    <n v="0"/>
    <n v="32.01"/>
    <x v="4"/>
  </r>
  <r>
    <x v="147"/>
    <x v="71"/>
    <n v="10.67"/>
    <n v="4"/>
    <n v="0"/>
    <n v="42.68"/>
    <x v="4"/>
  </r>
  <r>
    <x v="148"/>
    <x v="51"/>
    <n v="14.48"/>
    <n v="3"/>
    <n v="0"/>
    <n v="43.44"/>
    <x v="49"/>
  </r>
  <r>
    <x v="148"/>
    <x v="45"/>
    <n v="10.67"/>
    <n v="3"/>
    <n v="0"/>
    <n v="32.01"/>
    <x v="49"/>
  </r>
  <r>
    <x v="149"/>
    <x v="1"/>
    <n v="22.87"/>
    <n v="4"/>
    <n v="0"/>
    <n v="91.48"/>
    <x v="0"/>
  </r>
  <r>
    <x v="149"/>
    <x v="11"/>
    <n v="37.5"/>
    <n v="3"/>
    <n v="0.1"/>
    <n v="101.25"/>
    <x v="0"/>
  </r>
  <r>
    <x v="150"/>
    <x v="8"/>
    <n v="25.92"/>
    <n v="4"/>
    <n v="0"/>
    <n v="103.68"/>
    <x v="35"/>
  </r>
  <r>
    <x v="150"/>
    <x v="78"/>
    <n v="9.91"/>
    <n v="4"/>
    <n v="0"/>
    <n v="39.64"/>
    <x v="35"/>
  </r>
  <r>
    <x v="151"/>
    <x v="28"/>
    <n v="24.39"/>
    <n v="3"/>
    <n v="0.05"/>
    <n v="69.511499999999998"/>
    <x v="19"/>
  </r>
  <r>
    <x v="151"/>
    <x v="19"/>
    <n v="7.62"/>
    <n v="4"/>
    <n v="0"/>
    <n v="30.48"/>
    <x v="19"/>
  </r>
  <r>
    <x v="151"/>
    <x v="67"/>
    <n v="9.7200000000000006"/>
    <n v="3"/>
    <n v="0"/>
    <n v="29.160000000000004"/>
    <x v="19"/>
  </r>
  <r>
    <x v="151"/>
    <x v="68"/>
    <n v="9.91"/>
    <n v="4"/>
    <n v="0"/>
    <n v="39.64"/>
    <x v="19"/>
  </r>
  <r>
    <x v="151"/>
    <x v="69"/>
    <n v="10.1"/>
    <n v="5"/>
    <n v="0"/>
    <n v="50.5"/>
    <x v="19"/>
  </r>
  <r>
    <x v="151"/>
    <x v="70"/>
    <n v="10.67"/>
    <n v="3"/>
    <n v="0"/>
    <n v="32.01"/>
    <x v="19"/>
  </r>
  <r>
    <x v="151"/>
    <x v="71"/>
    <n v="10.67"/>
    <n v="4"/>
    <n v="0"/>
    <n v="42.68"/>
    <x v="19"/>
  </r>
  <r>
    <x v="151"/>
    <x v="87"/>
    <n v="10.67"/>
    <n v="5"/>
    <n v="0"/>
    <n v="53.35"/>
    <x v="19"/>
  </r>
  <r>
    <x v="152"/>
    <x v="30"/>
    <n v="38.11"/>
    <n v="3"/>
    <n v="0.05"/>
    <n v="108.61349999999999"/>
    <x v="52"/>
  </r>
  <r>
    <x v="152"/>
    <x v="53"/>
    <n v="5.79"/>
    <n v="4"/>
    <n v="0.05"/>
    <n v="22.001999999999999"/>
    <x v="52"/>
  </r>
  <r>
    <x v="152"/>
    <x v="18"/>
    <n v="28.05"/>
    <n v="3"/>
    <n v="0.05"/>
    <n v="79.942499999999995"/>
    <x v="52"/>
  </r>
  <r>
    <x v="153"/>
    <x v="50"/>
    <n v="12.81"/>
    <n v="4"/>
    <n v="0"/>
    <n v="51.24"/>
    <x v="62"/>
  </r>
  <r>
    <x v="153"/>
    <x v="78"/>
    <n v="7.93"/>
    <n v="4"/>
    <n v="0"/>
    <n v="31.72"/>
    <x v="62"/>
  </r>
  <r>
    <x v="154"/>
    <x v="6"/>
    <n v="7.32"/>
    <n v="3"/>
    <n v="0"/>
    <n v="21.96"/>
    <x v="19"/>
  </r>
  <r>
    <x v="154"/>
    <x v="67"/>
    <n v="9.7200000000000006"/>
    <n v="3"/>
    <n v="0"/>
    <n v="29.160000000000004"/>
    <x v="19"/>
  </r>
  <r>
    <x v="154"/>
    <x v="68"/>
    <n v="9.91"/>
    <n v="4"/>
    <n v="0"/>
    <n v="39.64"/>
    <x v="19"/>
  </r>
  <r>
    <x v="154"/>
    <x v="69"/>
    <n v="10.1"/>
    <n v="5"/>
    <n v="0"/>
    <n v="50.5"/>
    <x v="19"/>
  </r>
  <r>
    <x v="154"/>
    <x v="70"/>
    <n v="10.67"/>
    <n v="3"/>
    <n v="0"/>
    <n v="32.01"/>
    <x v="19"/>
  </r>
  <r>
    <x v="154"/>
    <x v="71"/>
    <n v="10.67"/>
    <n v="4"/>
    <n v="0"/>
    <n v="42.68"/>
    <x v="19"/>
  </r>
  <r>
    <x v="155"/>
    <x v="19"/>
    <n v="7.62"/>
    <n v="3"/>
    <n v="0.25"/>
    <n v="17.145"/>
    <x v="27"/>
  </r>
  <r>
    <x v="155"/>
    <x v="34"/>
    <n v="4.7300000000000004"/>
    <n v="4"/>
    <n v="0.25"/>
    <n v="14.190000000000001"/>
    <x v="27"/>
  </r>
  <r>
    <x v="156"/>
    <x v="27"/>
    <n v="33.54"/>
    <n v="4"/>
    <n v="0"/>
    <n v="134.16"/>
    <x v="31"/>
  </r>
  <r>
    <x v="156"/>
    <x v="19"/>
    <n v="7.62"/>
    <n v="3"/>
    <n v="0"/>
    <n v="22.86"/>
    <x v="31"/>
  </r>
  <r>
    <x v="156"/>
    <x v="34"/>
    <n v="4.7300000000000004"/>
    <n v="3"/>
    <n v="0"/>
    <n v="14.190000000000001"/>
    <x v="31"/>
  </r>
  <r>
    <x v="157"/>
    <x v="57"/>
    <n v="13.72"/>
    <n v="3"/>
    <n v="0.2"/>
    <n v="32.928000000000004"/>
    <x v="65"/>
  </r>
  <r>
    <x v="157"/>
    <x v="66"/>
    <n v="30.49"/>
    <n v="3"/>
    <n v="0"/>
    <n v="91.47"/>
    <x v="65"/>
  </r>
  <r>
    <x v="157"/>
    <x v="79"/>
    <n v="19.670000000000002"/>
    <n v="3"/>
    <n v="0.2"/>
    <n v="47.208000000000006"/>
    <x v="65"/>
  </r>
  <r>
    <x v="157"/>
    <x v="16"/>
    <n v="14.03"/>
    <n v="3"/>
    <n v="0.2"/>
    <n v="33.671999999999997"/>
    <x v="65"/>
  </r>
  <r>
    <x v="158"/>
    <x v="58"/>
    <n v="9.4499999999999993"/>
    <n v="4"/>
    <n v="0.05"/>
    <n v="35.909999999999997"/>
    <x v="34"/>
  </r>
  <r>
    <x v="159"/>
    <x v="61"/>
    <n v="200.93"/>
    <n v="4"/>
    <n v="0.05"/>
    <n v="763.53399999999999"/>
    <x v="11"/>
  </r>
  <r>
    <x v="159"/>
    <x v="2"/>
    <n v="28.97"/>
    <n v="4"/>
    <n v="0"/>
    <n v="115.88"/>
    <x v="11"/>
  </r>
  <r>
    <x v="159"/>
    <x v="20"/>
    <n v="11.43"/>
    <n v="4"/>
    <n v="0.05"/>
    <n v="43.433999999999997"/>
    <x v="11"/>
  </r>
  <r>
    <x v="159"/>
    <x v="80"/>
    <n v="16.46"/>
    <n v="4"/>
    <n v="0.05"/>
    <n v="62.548000000000002"/>
    <x v="11"/>
  </r>
  <r>
    <x v="160"/>
    <x v="3"/>
    <n v="23.63"/>
    <n v="4"/>
    <n v="0"/>
    <n v="94.52"/>
    <x v="44"/>
  </r>
  <r>
    <x v="160"/>
    <x v="13"/>
    <n v="21.65"/>
    <n v="4"/>
    <n v="0"/>
    <n v="86.6"/>
    <x v="44"/>
  </r>
  <r>
    <x v="161"/>
    <x v="3"/>
    <n v="23.63"/>
    <n v="3"/>
    <n v="0"/>
    <n v="70.89"/>
    <x v="14"/>
  </r>
  <r>
    <x v="161"/>
    <x v="47"/>
    <n v="34.76"/>
    <n v="3"/>
    <n v="0"/>
    <n v="104.28"/>
    <x v="14"/>
  </r>
  <r>
    <x v="161"/>
    <x v="62"/>
    <n v="15.24"/>
    <n v="4"/>
    <n v="0.15"/>
    <n v="51.816000000000003"/>
    <x v="14"/>
  </r>
  <r>
    <x v="162"/>
    <x v="1"/>
    <n v="22.87"/>
    <n v="4"/>
    <n v="0"/>
    <n v="91.48"/>
    <x v="17"/>
  </r>
  <r>
    <x v="162"/>
    <x v="39"/>
    <n v="33.54"/>
    <n v="4"/>
    <n v="0"/>
    <n v="134.16"/>
    <x v="17"/>
  </r>
  <r>
    <x v="162"/>
    <x v="20"/>
    <n v="11.43"/>
    <n v="4"/>
    <n v="0"/>
    <n v="45.72"/>
    <x v="17"/>
  </r>
  <r>
    <x v="163"/>
    <x v="56"/>
    <n v="40.4"/>
    <n v="4"/>
    <n v="0"/>
    <n v="161.6"/>
    <x v="66"/>
  </r>
  <r>
    <x v="163"/>
    <x v="84"/>
    <n v="13.72"/>
    <n v="3"/>
    <n v="0"/>
    <n v="41.160000000000004"/>
    <x v="66"/>
  </r>
  <r>
    <x v="164"/>
    <x v="12"/>
    <n v="7.62"/>
    <n v="4"/>
    <n v="0"/>
    <n v="30.48"/>
    <x v="10"/>
  </r>
  <r>
    <x v="164"/>
    <x v="44"/>
    <n v="10.67"/>
    <n v="4"/>
    <n v="0.15"/>
    <n v="36.277999999999999"/>
    <x v="10"/>
  </r>
  <r>
    <x v="164"/>
    <x v="10"/>
    <n v="18.29"/>
    <n v="4"/>
    <n v="0.15"/>
    <n v="62.185999999999993"/>
    <x v="10"/>
  </r>
  <r>
    <x v="164"/>
    <x v="13"/>
    <n v="21.65"/>
    <n v="4"/>
    <n v="0.15"/>
    <n v="73.61"/>
    <x v="10"/>
  </r>
  <r>
    <x v="165"/>
    <x v="63"/>
    <n v="26.53"/>
    <n v="4"/>
    <n v="0"/>
    <n v="106.12"/>
    <x v="23"/>
  </r>
  <r>
    <x v="166"/>
    <x v="35"/>
    <n v="29.73"/>
    <n v="4"/>
    <n v="0.1"/>
    <n v="107.02800000000001"/>
    <x v="6"/>
  </r>
  <r>
    <x v="166"/>
    <x v="53"/>
    <n v="7.32"/>
    <n v="4"/>
    <n v="0"/>
    <n v="29.28"/>
    <x v="6"/>
  </r>
  <r>
    <x v="166"/>
    <x v="14"/>
    <n v="25"/>
    <n v="3"/>
    <n v="0.1"/>
    <n v="67.5"/>
    <x v="6"/>
  </r>
  <r>
    <x v="166"/>
    <x v="10"/>
    <n v="18.29"/>
    <n v="4"/>
    <n v="0.1"/>
    <n v="65.843999999999994"/>
    <x v="6"/>
  </r>
  <r>
    <x v="166"/>
    <x v="19"/>
    <n v="9.4499999999999993"/>
    <n v="4"/>
    <n v="0"/>
    <n v="37.799999999999997"/>
    <x v="6"/>
  </r>
  <r>
    <x v="167"/>
    <x v="48"/>
    <n v="13.26"/>
    <n v="4"/>
    <n v="0"/>
    <n v="53.04"/>
    <x v="41"/>
  </r>
  <r>
    <x v="167"/>
    <x v="33"/>
    <n v="7.01"/>
    <n v="3"/>
    <n v="0"/>
    <n v="21.03"/>
    <x v="41"/>
  </r>
  <r>
    <x v="167"/>
    <x v="44"/>
    <n v="10.67"/>
    <n v="3"/>
    <n v="0"/>
    <n v="32.01"/>
    <x v="41"/>
  </r>
  <r>
    <x v="168"/>
    <x v="57"/>
    <n v="13.72"/>
    <n v="3"/>
    <n v="0.25"/>
    <n v="30.870000000000005"/>
    <x v="32"/>
  </r>
  <r>
    <x v="168"/>
    <x v="8"/>
    <n v="25.92"/>
    <n v="2"/>
    <n v="0.25"/>
    <n v="38.880000000000003"/>
    <x v="32"/>
  </r>
  <r>
    <x v="169"/>
    <x v="31"/>
    <n v="10.98"/>
    <n v="2"/>
    <n v="0"/>
    <n v="21.96"/>
    <x v="6"/>
  </r>
  <r>
    <x v="169"/>
    <x v="10"/>
    <n v="14.64"/>
    <n v="3"/>
    <n v="0.1"/>
    <n v="39.527999999999999"/>
    <x v="6"/>
  </r>
  <r>
    <x v="170"/>
    <x v="45"/>
    <n v="10.67"/>
    <n v="2"/>
    <n v="0"/>
    <n v="21.34"/>
    <x v="16"/>
  </r>
  <r>
    <x v="171"/>
    <x v="36"/>
    <n v="1.52"/>
    <n v="2"/>
    <n v="0"/>
    <n v="3.04"/>
    <x v="30"/>
  </r>
  <r>
    <x v="172"/>
    <x v="39"/>
    <n v="26.83"/>
    <n v="3"/>
    <n v="0.25"/>
    <n v="60.367499999999993"/>
    <x v="35"/>
  </r>
  <r>
    <x v="172"/>
    <x v="16"/>
    <n v="14.03"/>
    <n v="2"/>
    <n v="0"/>
    <n v="28.06"/>
    <x v="35"/>
  </r>
  <r>
    <x v="172"/>
    <x v="24"/>
    <n v="11.89"/>
    <n v="2"/>
    <n v="0"/>
    <n v="23.78"/>
    <x v="35"/>
  </r>
  <r>
    <x v="172"/>
    <x v="37"/>
    <n v="4.2699999999999996"/>
    <n v="2"/>
    <n v="0"/>
    <n v="8.5399999999999991"/>
    <x v="35"/>
  </r>
  <r>
    <x v="172"/>
    <x v="4"/>
    <n v="4.57"/>
    <n v="3"/>
    <n v="0.1"/>
    <n v="12.339000000000002"/>
    <x v="35"/>
  </r>
  <r>
    <x v="172"/>
    <x v="11"/>
    <n v="30.03"/>
    <n v="2"/>
    <n v="0"/>
    <n v="60.06"/>
    <x v="35"/>
  </r>
  <r>
    <x v="172"/>
    <x v="50"/>
    <n v="12.81"/>
    <n v="2"/>
    <n v="0"/>
    <n v="25.62"/>
    <x v="35"/>
  </r>
  <r>
    <x v="172"/>
    <x v="80"/>
    <n v="13.11"/>
    <n v="3"/>
    <n v="0"/>
    <n v="39.33"/>
    <x v="35"/>
  </r>
  <r>
    <x v="173"/>
    <x v="33"/>
    <n v="7.01"/>
    <n v="3"/>
    <n v="0.25"/>
    <n v="15.772500000000001"/>
    <x v="21"/>
  </r>
  <r>
    <x v="173"/>
    <x v="52"/>
    <n v="16.010000000000002"/>
    <n v="2"/>
    <n v="0.25"/>
    <n v="24.015000000000001"/>
    <x v="21"/>
  </r>
  <r>
    <x v="174"/>
    <x v="35"/>
    <n v="29.73"/>
    <n v="2"/>
    <n v="0.1"/>
    <n v="53.514000000000003"/>
    <x v="14"/>
  </r>
  <r>
    <x v="174"/>
    <x v="49"/>
    <n v="61.74"/>
    <n v="3"/>
    <n v="0.1"/>
    <n v="166.69800000000001"/>
    <x v="14"/>
  </r>
  <r>
    <x v="174"/>
    <x v="73"/>
    <n v="19.82"/>
    <n v="3"/>
    <n v="0.1"/>
    <n v="53.514000000000003"/>
    <x v="14"/>
  </r>
  <r>
    <x v="174"/>
    <x v="53"/>
    <n v="7.32"/>
    <n v="3"/>
    <n v="0.1"/>
    <n v="19.763999999999999"/>
    <x v="14"/>
  </r>
  <r>
    <x v="175"/>
    <x v="54"/>
    <n v="73.94"/>
    <n v="3"/>
    <n v="0.25"/>
    <n v="166.36500000000001"/>
    <x v="5"/>
  </r>
  <r>
    <x v="175"/>
    <x v="60"/>
    <n v="94.37"/>
    <n v="3"/>
    <n v="0"/>
    <n v="283.11"/>
    <x v="5"/>
  </r>
  <r>
    <x v="175"/>
    <x v="29"/>
    <n v="14.48"/>
    <n v="3"/>
    <n v="0.25"/>
    <n v="32.58"/>
    <x v="5"/>
  </r>
  <r>
    <x v="176"/>
    <x v="25"/>
    <n v="17.72"/>
    <n v="2"/>
    <n v="0"/>
    <n v="35.44"/>
    <x v="60"/>
  </r>
  <r>
    <x v="176"/>
    <x v="88"/>
    <n v="9.7200000000000006"/>
    <n v="3"/>
    <n v="0.05"/>
    <n v="27.701999999999998"/>
    <x v="60"/>
  </r>
  <r>
    <x v="176"/>
    <x v="46"/>
    <n v="14.48"/>
    <n v="3"/>
    <n v="0"/>
    <n v="43.44"/>
    <x v="60"/>
  </r>
  <r>
    <x v="177"/>
    <x v="17"/>
    <n v="16.010000000000002"/>
    <n v="2"/>
    <n v="0"/>
    <n v="32.020000000000003"/>
    <x v="65"/>
  </r>
  <r>
    <x v="177"/>
    <x v="37"/>
    <n v="5.34"/>
    <n v="3"/>
    <n v="0"/>
    <n v="16.02"/>
    <x v="65"/>
  </r>
  <r>
    <x v="178"/>
    <x v="48"/>
    <n v="13.26"/>
    <n v="2"/>
    <n v="0"/>
    <n v="26.52"/>
    <x v="67"/>
  </r>
  <r>
    <x v="178"/>
    <x v="65"/>
    <n v="10.67"/>
    <n v="2"/>
    <n v="0"/>
    <n v="21.34"/>
    <x v="67"/>
  </r>
  <r>
    <x v="178"/>
    <x v="16"/>
    <n v="14.03"/>
    <n v="2"/>
    <n v="0"/>
    <n v="28.06"/>
    <x v="67"/>
  </r>
  <r>
    <x v="179"/>
    <x v="27"/>
    <n v="41.92"/>
    <n v="3"/>
    <n v="0.05"/>
    <n v="119.47199999999999"/>
    <x v="68"/>
  </r>
  <r>
    <x v="180"/>
    <x v="12"/>
    <n v="6.1"/>
    <n v="3"/>
    <n v="0.1"/>
    <n v="16.47"/>
    <x v="10"/>
  </r>
  <r>
    <x v="180"/>
    <x v="47"/>
    <n v="27.75"/>
    <n v="3"/>
    <n v="0.1"/>
    <n v="74.925000000000011"/>
    <x v="10"/>
  </r>
  <r>
    <x v="180"/>
    <x v="64"/>
    <n v="11.89"/>
    <n v="2"/>
    <n v="0"/>
    <n v="23.78"/>
    <x v="10"/>
  </r>
  <r>
    <x v="180"/>
    <x v="23"/>
    <n v="20.28"/>
    <n v="2"/>
    <n v="0.1"/>
    <n v="36.504000000000005"/>
    <x v="10"/>
  </r>
  <r>
    <x v="181"/>
    <x v="7"/>
    <n v="7.32"/>
    <n v="3"/>
    <n v="0"/>
    <n v="21.96"/>
    <x v="9"/>
  </r>
  <r>
    <x v="182"/>
    <x v="29"/>
    <n v="11.59"/>
    <n v="3"/>
    <n v="0"/>
    <n v="34.769999999999996"/>
    <x v="13"/>
  </r>
  <r>
    <x v="182"/>
    <x v="18"/>
    <n v="28.05"/>
    <n v="3"/>
    <n v="0"/>
    <n v="84.15"/>
    <x v="13"/>
  </r>
  <r>
    <x v="183"/>
    <x v="51"/>
    <n v="11.59"/>
    <n v="3"/>
    <n v="0.2"/>
    <n v="27.816000000000003"/>
    <x v="43"/>
  </r>
  <r>
    <x v="183"/>
    <x v="58"/>
    <n v="7.62"/>
    <n v="4"/>
    <n v="0.2"/>
    <n v="24.384"/>
    <x v="43"/>
  </r>
  <r>
    <x v="183"/>
    <x v="29"/>
    <n v="11.59"/>
    <n v="3"/>
    <n v="0.2"/>
    <n v="27.816000000000003"/>
    <x v="43"/>
  </r>
  <r>
    <x v="183"/>
    <x v="10"/>
    <n v="14.64"/>
    <n v="3"/>
    <n v="0.2"/>
    <n v="35.136000000000003"/>
    <x v="43"/>
  </r>
  <r>
    <x v="184"/>
    <x v="12"/>
    <n v="6.1"/>
    <n v="4"/>
    <n v="0.1"/>
    <n v="21.96"/>
    <x v="10"/>
  </r>
  <r>
    <x v="184"/>
    <x v="47"/>
    <n v="27.75"/>
    <n v="4"/>
    <n v="0.1"/>
    <n v="99.9"/>
    <x v="10"/>
  </r>
  <r>
    <x v="184"/>
    <x v="64"/>
    <n v="11.89"/>
    <n v="3"/>
    <n v="0"/>
    <n v="35.67"/>
    <x v="10"/>
  </r>
  <r>
    <x v="184"/>
    <x v="23"/>
    <n v="20.28"/>
    <n v="3"/>
    <n v="0.1"/>
    <n v="54.756000000000007"/>
    <x v="10"/>
  </r>
  <r>
    <x v="185"/>
    <x v="31"/>
    <n v="10.98"/>
    <n v="3"/>
    <n v="0"/>
    <n v="32.94"/>
    <x v="6"/>
  </r>
  <r>
    <x v="185"/>
    <x v="10"/>
    <n v="14.64"/>
    <n v="4"/>
    <n v="0.1"/>
    <n v="52.704000000000001"/>
    <x v="6"/>
  </r>
  <r>
    <x v="186"/>
    <x v="65"/>
    <n v="8.5399999999999991"/>
    <n v="4"/>
    <n v="0.05"/>
    <n v="32.451999999999998"/>
    <x v="32"/>
  </r>
  <r>
    <x v="186"/>
    <x v="45"/>
    <n v="8.5399999999999991"/>
    <n v="3"/>
    <n v="0.05"/>
    <n v="24.338999999999999"/>
    <x v="32"/>
  </r>
  <r>
    <x v="187"/>
    <x v="3"/>
    <n v="23.63"/>
    <n v="4"/>
    <n v="0"/>
    <n v="94.52"/>
    <x v="60"/>
  </r>
  <r>
    <x v="187"/>
    <x v="79"/>
    <n v="19.670000000000002"/>
    <n v="4"/>
    <n v="0"/>
    <n v="78.680000000000007"/>
    <x v="60"/>
  </r>
  <r>
    <x v="187"/>
    <x v="18"/>
    <n v="35.06"/>
    <n v="4"/>
    <n v="0"/>
    <n v="140.24"/>
    <x v="60"/>
  </r>
  <r>
    <x v="187"/>
    <x v="4"/>
    <n v="5.64"/>
    <n v="4"/>
    <n v="0"/>
    <n v="22.56"/>
    <x v="60"/>
  </r>
  <r>
    <x v="188"/>
    <x v="89"/>
    <n v="19.059999999999999"/>
    <n v="4"/>
    <n v="0"/>
    <n v="76.239999999999995"/>
    <x v="44"/>
  </r>
  <r>
    <x v="188"/>
    <x v="2"/>
    <n v="28.97"/>
    <n v="3"/>
    <n v="0"/>
    <n v="86.91"/>
    <x v="44"/>
  </r>
  <r>
    <x v="188"/>
    <x v="19"/>
    <n v="9.4499999999999993"/>
    <n v="4"/>
    <n v="0"/>
    <n v="37.799999999999997"/>
    <x v="44"/>
  </r>
  <r>
    <x v="189"/>
    <x v="79"/>
    <n v="19.670000000000002"/>
    <n v="4"/>
    <n v="0.25"/>
    <n v="59.010000000000005"/>
    <x v="25"/>
  </r>
  <r>
    <x v="189"/>
    <x v="45"/>
    <n v="10.67"/>
    <n v="3"/>
    <n v="0"/>
    <n v="32.01"/>
    <x v="25"/>
  </r>
  <r>
    <x v="190"/>
    <x v="35"/>
    <n v="29.73"/>
    <n v="3"/>
    <n v="0.2"/>
    <n v="71.352000000000004"/>
    <x v="26"/>
  </r>
  <r>
    <x v="190"/>
    <x v="38"/>
    <n v="23.78"/>
    <n v="4"/>
    <n v="0"/>
    <n v="95.12"/>
    <x v="26"/>
  </r>
  <r>
    <x v="191"/>
    <x v="51"/>
    <n v="14.48"/>
    <n v="3"/>
    <n v="0.25"/>
    <n v="32.58"/>
    <x v="1"/>
  </r>
  <r>
    <x v="191"/>
    <x v="50"/>
    <n v="16.010000000000002"/>
    <n v="4"/>
    <n v="0"/>
    <n v="64.040000000000006"/>
    <x v="1"/>
  </r>
  <r>
    <x v="191"/>
    <x v="59"/>
    <n v="7.62"/>
    <n v="4"/>
    <n v="0.25"/>
    <n v="22.86"/>
    <x v="1"/>
  </r>
  <r>
    <x v="192"/>
    <x v="17"/>
    <n v="16.010000000000002"/>
    <n v="3"/>
    <n v="0"/>
    <n v="48.03"/>
    <x v="65"/>
  </r>
  <r>
    <x v="192"/>
    <x v="37"/>
    <n v="5.34"/>
    <n v="4"/>
    <n v="0"/>
    <n v="21.36"/>
    <x v="65"/>
  </r>
  <r>
    <x v="193"/>
    <x v="57"/>
    <n v="13.72"/>
    <n v="4"/>
    <n v="0.25"/>
    <n v="41.160000000000004"/>
    <x v="32"/>
  </r>
  <r>
    <x v="193"/>
    <x v="8"/>
    <n v="25.92"/>
    <n v="3"/>
    <n v="0.25"/>
    <n v="58.320000000000007"/>
    <x v="32"/>
  </r>
  <r>
    <x v="194"/>
    <x v="27"/>
    <n v="41.92"/>
    <n v="4"/>
    <n v="0.05"/>
    <n v="159.29599999999999"/>
    <x v="68"/>
  </r>
  <r>
    <x v="195"/>
    <x v="45"/>
    <n v="10.67"/>
    <n v="3"/>
    <n v="0"/>
    <n v="32.01"/>
    <x v="16"/>
  </r>
  <r>
    <x v="196"/>
    <x v="25"/>
    <n v="17.72"/>
    <n v="3"/>
    <n v="0"/>
    <n v="53.16"/>
    <x v="60"/>
  </r>
  <r>
    <x v="196"/>
    <x v="88"/>
    <n v="9.7200000000000006"/>
    <n v="4"/>
    <n v="0.05"/>
    <n v="36.936"/>
    <x v="60"/>
  </r>
  <r>
    <x v="196"/>
    <x v="46"/>
    <n v="14.48"/>
    <n v="4"/>
    <n v="0"/>
    <n v="57.92"/>
    <x v="60"/>
  </r>
  <r>
    <x v="197"/>
    <x v="38"/>
    <n v="23.78"/>
    <n v="3"/>
    <n v="0"/>
    <n v="71.34"/>
    <x v="37"/>
  </r>
  <r>
    <x v="197"/>
    <x v="31"/>
    <n v="13.72"/>
    <n v="2"/>
    <n v="0"/>
    <n v="27.44"/>
    <x v="37"/>
  </r>
  <r>
    <x v="197"/>
    <x v="78"/>
    <n v="9.91"/>
    <n v="2"/>
    <n v="0"/>
    <n v="19.82"/>
    <x v="37"/>
  </r>
  <r>
    <x v="198"/>
    <x v="5"/>
    <n v="3.35"/>
    <n v="3"/>
    <n v="0"/>
    <n v="10.050000000000001"/>
    <x v="22"/>
  </r>
  <r>
    <x v="198"/>
    <x v="13"/>
    <n v="21.65"/>
    <n v="3"/>
    <n v="0"/>
    <n v="64.949999999999989"/>
    <x v="22"/>
  </r>
  <r>
    <x v="198"/>
    <x v="59"/>
    <n v="7.62"/>
    <n v="2"/>
    <n v="0"/>
    <n v="15.24"/>
    <x v="22"/>
  </r>
  <r>
    <x v="198"/>
    <x v="34"/>
    <n v="5.95"/>
    <n v="2"/>
    <n v="0"/>
    <n v="11.9"/>
    <x v="22"/>
  </r>
  <r>
    <x v="199"/>
    <x v="2"/>
    <n v="23.17"/>
    <n v="2"/>
    <n v="0"/>
    <n v="46.34"/>
    <x v="12"/>
  </r>
  <r>
    <x v="200"/>
    <x v="3"/>
    <n v="23.63"/>
    <n v="3"/>
    <n v="0.1"/>
    <n v="63.801000000000002"/>
    <x v="68"/>
  </r>
  <r>
    <x v="200"/>
    <x v="47"/>
    <n v="34.76"/>
    <n v="3"/>
    <n v="0.1"/>
    <n v="93.852000000000004"/>
    <x v="68"/>
  </r>
  <r>
    <x v="200"/>
    <x v="44"/>
    <n v="10.67"/>
    <n v="3"/>
    <n v="0"/>
    <n v="32.01"/>
    <x v="68"/>
  </r>
  <r>
    <x v="201"/>
    <x v="90"/>
    <n v="12.35"/>
    <n v="2"/>
    <n v="0"/>
    <n v="24.7"/>
    <x v="69"/>
  </r>
  <r>
    <x v="202"/>
    <x v="2"/>
    <n v="23.17"/>
    <n v="3"/>
    <n v="0"/>
    <n v="69.510000000000005"/>
    <x v="70"/>
  </r>
  <r>
    <x v="203"/>
    <x v="53"/>
    <n v="7.32"/>
    <n v="2"/>
    <n v="0.05"/>
    <n v="13.907999999999999"/>
    <x v="48"/>
  </r>
  <r>
    <x v="203"/>
    <x v="56"/>
    <n v="40.4"/>
    <n v="3"/>
    <n v="0.05"/>
    <n v="115.13999999999999"/>
    <x v="48"/>
  </r>
  <r>
    <x v="203"/>
    <x v="78"/>
    <n v="9.91"/>
    <n v="2"/>
    <n v="0.05"/>
    <n v="18.829000000000001"/>
    <x v="48"/>
  </r>
  <r>
    <x v="204"/>
    <x v="37"/>
    <n v="5.34"/>
    <n v="3"/>
    <n v="0.15"/>
    <n v="13.616999999999999"/>
    <x v="19"/>
  </r>
  <r>
    <x v="205"/>
    <x v="29"/>
    <n v="14.48"/>
    <n v="2"/>
    <n v="0"/>
    <n v="28.96"/>
    <x v="52"/>
  </r>
  <r>
    <x v="205"/>
    <x v="16"/>
    <n v="14.03"/>
    <n v="3"/>
    <n v="0.1"/>
    <n v="37.881"/>
    <x v="52"/>
  </r>
  <r>
    <x v="206"/>
    <x v="65"/>
    <n v="10.67"/>
    <n v="3"/>
    <n v="0.25"/>
    <n v="24.0075"/>
    <x v="39"/>
  </r>
  <r>
    <x v="206"/>
    <x v="39"/>
    <n v="33.54"/>
    <n v="2"/>
    <n v="0"/>
    <n v="67.08"/>
    <x v="39"/>
  </r>
  <r>
    <x v="206"/>
    <x v="18"/>
    <n v="35.06"/>
    <n v="2"/>
    <n v="0.25"/>
    <n v="52.59"/>
    <x v="39"/>
  </r>
  <r>
    <x v="207"/>
    <x v="35"/>
    <n v="23.78"/>
    <n v="3"/>
    <n v="0.25"/>
    <n v="53.505000000000003"/>
    <x v="32"/>
  </r>
  <r>
    <x v="207"/>
    <x v="16"/>
    <n v="11.28"/>
    <n v="3"/>
    <n v="0.25"/>
    <n v="25.379999999999995"/>
    <x v="32"/>
  </r>
  <r>
    <x v="207"/>
    <x v="7"/>
    <n v="5.79"/>
    <n v="2"/>
    <n v="0.25"/>
    <n v="8.6850000000000005"/>
    <x v="32"/>
  </r>
  <r>
    <x v="208"/>
    <x v="2"/>
    <n v="28.97"/>
    <n v="2"/>
    <n v="0.15"/>
    <n v="49.248999999999995"/>
    <x v="45"/>
  </r>
  <r>
    <x v="208"/>
    <x v="84"/>
    <n v="13.72"/>
    <n v="3"/>
    <n v="0.15"/>
    <n v="34.986000000000004"/>
    <x v="45"/>
  </r>
  <r>
    <x v="209"/>
    <x v="49"/>
    <n v="49.39"/>
    <n v="3"/>
    <n v="0"/>
    <n v="148.17000000000002"/>
    <x v="0"/>
  </r>
  <r>
    <x v="209"/>
    <x v="58"/>
    <n v="7.62"/>
    <n v="2"/>
    <n v="0"/>
    <n v="15.24"/>
    <x v="0"/>
  </r>
  <r>
    <x v="209"/>
    <x v="63"/>
    <n v="21.19"/>
    <n v="2"/>
    <n v="0"/>
    <n v="42.38"/>
    <x v="0"/>
  </r>
  <r>
    <x v="210"/>
    <x v="35"/>
    <n v="23.78"/>
    <n v="2"/>
    <n v="0.2"/>
    <n v="38.048000000000002"/>
    <x v="10"/>
  </r>
  <r>
    <x v="210"/>
    <x v="12"/>
    <n v="6.1"/>
    <n v="3"/>
    <n v="0"/>
    <n v="18.299999999999997"/>
    <x v="10"/>
  </r>
  <r>
    <x v="210"/>
    <x v="2"/>
    <n v="23.17"/>
    <n v="2"/>
    <n v="0"/>
    <n v="46.34"/>
    <x v="10"/>
  </r>
  <r>
    <x v="210"/>
    <x v="27"/>
    <n v="33.54"/>
    <n v="3"/>
    <n v="0.2"/>
    <n v="80.496000000000009"/>
    <x v="10"/>
  </r>
  <r>
    <x v="211"/>
    <x v="49"/>
    <n v="49.39"/>
    <n v="4"/>
    <n v="0"/>
    <n v="197.56"/>
    <x v="0"/>
  </r>
  <r>
    <x v="211"/>
    <x v="58"/>
    <n v="7.62"/>
    <n v="3"/>
    <n v="0"/>
    <n v="22.86"/>
    <x v="0"/>
  </r>
  <r>
    <x v="211"/>
    <x v="63"/>
    <n v="21.19"/>
    <n v="3"/>
    <n v="0"/>
    <n v="63.570000000000007"/>
    <x v="0"/>
  </r>
  <r>
    <x v="212"/>
    <x v="35"/>
    <n v="23.78"/>
    <n v="3"/>
    <n v="0.2"/>
    <n v="57.072000000000003"/>
    <x v="10"/>
  </r>
  <r>
    <x v="212"/>
    <x v="12"/>
    <n v="6.1"/>
    <n v="4"/>
    <n v="0"/>
    <n v="24.4"/>
    <x v="10"/>
  </r>
  <r>
    <x v="212"/>
    <x v="2"/>
    <n v="23.17"/>
    <n v="3"/>
    <n v="0"/>
    <n v="69.510000000000005"/>
    <x v="10"/>
  </r>
  <r>
    <x v="212"/>
    <x v="27"/>
    <n v="33.54"/>
    <n v="4"/>
    <n v="0.2"/>
    <n v="107.328"/>
    <x v="10"/>
  </r>
  <r>
    <x v="213"/>
    <x v="2"/>
    <n v="23.17"/>
    <n v="3"/>
    <n v="0"/>
    <n v="69.510000000000005"/>
    <x v="12"/>
  </r>
  <r>
    <x v="214"/>
    <x v="37"/>
    <n v="5.34"/>
    <n v="4"/>
    <n v="0.15"/>
    <n v="18.155999999999999"/>
    <x v="19"/>
  </r>
  <r>
    <x v="215"/>
    <x v="9"/>
    <n v="16.77"/>
    <n v="4"/>
    <n v="0.1"/>
    <n v="60.372"/>
    <x v="60"/>
  </r>
  <r>
    <x v="215"/>
    <x v="86"/>
    <n v="13.72"/>
    <n v="3"/>
    <n v="0.1"/>
    <n v="37.044000000000004"/>
    <x v="60"/>
  </r>
  <r>
    <x v="215"/>
    <x v="4"/>
    <n v="5.64"/>
    <n v="4"/>
    <n v="0.1"/>
    <n v="20.303999999999998"/>
    <x v="60"/>
  </r>
  <r>
    <x v="216"/>
    <x v="3"/>
    <n v="23.63"/>
    <n v="4"/>
    <n v="0.1"/>
    <n v="85.067999999999998"/>
    <x v="68"/>
  </r>
  <r>
    <x v="216"/>
    <x v="47"/>
    <n v="34.76"/>
    <n v="4"/>
    <n v="0.1"/>
    <n v="125.136"/>
    <x v="68"/>
  </r>
  <r>
    <x v="216"/>
    <x v="44"/>
    <n v="10.67"/>
    <n v="4"/>
    <n v="0"/>
    <n v="42.68"/>
    <x v="68"/>
  </r>
  <r>
    <x v="217"/>
    <x v="65"/>
    <n v="10.67"/>
    <n v="4"/>
    <n v="0.25"/>
    <n v="32.01"/>
    <x v="39"/>
  </r>
  <r>
    <x v="217"/>
    <x v="39"/>
    <n v="33.54"/>
    <n v="3"/>
    <n v="0"/>
    <n v="100.62"/>
    <x v="39"/>
  </r>
  <r>
    <x v="217"/>
    <x v="18"/>
    <n v="35.06"/>
    <n v="3"/>
    <n v="0.25"/>
    <n v="78.885000000000005"/>
    <x v="39"/>
  </r>
  <r>
    <x v="218"/>
    <x v="2"/>
    <n v="28.97"/>
    <n v="3"/>
    <n v="0.15"/>
    <n v="73.873499999999993"/>
    <x v="45"/>
  </r>
  <r>
    <x v="218"/>
    <x v="84"/>
    <n v="13.72"/>
    <n v="4"/>
    <n v="0.15"/>
    <n v="46.648000000000003"/>
    <x v="45"/>
  </r>
  <r>
    <x v="219"/>
    <x v="21"/>
    <n v="4.57"/>
    <n v="4"/>
    <n v="0"/>
    <n v="18.28"/>
    <x v="71"/>
  </r>
  <r>
    <x v="219"/>
    <x v="65"/>
    <n v="10.67"/>
    <n v="4"/>
    <n v="0"/>
    <n v="42.68"/>
    <x v="71"/>
  </r>
  <r>
    <x v="219"/>
    <x v="20"/>
    <n v="11.43"/>
    <n v="4"/>
    <n v="0"/>
    <n v="45.72"/>
    <x v="71"/>
  </r>
  <r>
    <x v="220"/>
    <x v="90"/>
    <n v="12.35"/>
    <n v="3"/>
    <n v="0"/>
    <n v="37.049999999999997"/>
    <x v="69"/>
  </r>
  <r>
    <x v="221"/>
    <x v="35"/>
    <n v="29.73"/>
    <n v="4"/>
    <n v="0"/>
    <n v="118.92"/>
    <x v="40"/>
  </r>
  <r>
    <x v="221"/>
    <x v="5"/>
    <n v="3.35"/>
    <n v="3"/>
    <n v="0"/>
    <n v="10.050000000000001"/>
    <x v="40"/>
  </r>
  <r>
    <x v="222"/>
    <x v="5"/>
    <n v="3.35"/>
    <n v="4"/>
    <n v="0"/>
    <n v="13.4"/>
    <x v="22"/>
  </r>
  <r>
    <x v="222"/>
    <x v="13"/>
    <n v="21.65"/>
    <n v="4"/>
    <n v="0"/>
    <n v="86.6"/>
    <x v="22"/>
  </r>
  <r>
    <x v="222"/>
    <x v="59"/>
    <n v="7.62"/>
    <n v="3"/>
    <n v="0"/>
    <n v="22.86"/>
    <x v="22"/>
  </r>
  <r>
    <x v="222"/>
    <x v="34"/>
    <n v="5.95"/>
    <n v="3"/>
    <n v="0"/>
    <n v="17.850000000000001"/>
    <x v="22"/>
  </r>
  <r>
    <x v="223"/>
    <x v="17"/>
    <n v="12.81"/>
    <n v="4"/>
    <n v="0"/>
    <n v="51.24"/>
    <x v="72"/>
  </r>
  <r>
    <x v="223"/>
    <x v="48"/>
    <n v="10.67"/>
    <n v="3"/>
    <n v="0"/>
    <n v="32.01"/>
    <x v="72"/>
  </r>
  <r>
    <x v="223"/>
    <x v="74"/>
    <n v="21.95"/>
    <n v="4"/>
    <n v="0"/>
    <n v="87.8"/>
    <x v="72"/>
  </r>
  <r>
    <x v="224"/>
    <x v="53"/>
    <n v="5.79"/>
    <n v="3"/>
    <n v="0"/>
    <n v="17.37"/>
    <x v="51"/>
  </r>
  <r>
    <x v="224"/>
    <x v="84"/>
    <n v="10.98"/>
    <n v="4"/>
    <n v="0"/>
    <n v="43.92"/>
    <x v="51"/>
  </r>
  <r>
    <x v="225"/>
    <x v="9"/>
    <n v="13.42"/>
    <n v="3"/>
    <n v="0"/>
    <n v="40.26"/>
    <x v="41"/>
  </r>
  <r>
    <x v="225"/>
    <x v="66"/>
    <n v="24.39"/>
    <n v="4"/>
    <n v="0.25"/>
    <n v="73.17"/>
    <x v="41"/>
  </r>
  <r>
    <x v="226"/>
    <x v="60"/>
    <n v="75.459999999999994"/>
    <n v="3"/>
    <n v="0"/>
    <n v="226.38"/>
    <x v="59"/>
  </r>
  <r>
    <x v="226"/>
    <x v="31"/>
    <n v="10.98"/>
    <n v="3"/>
    <n v="0"/>
    <n v="32.94"/>
    <x v="59"/>
  </r>
  <r>
    <x v="226"/>
    <x v="62"/>
    <n v="12.2"/>
    <n v="3"/>
    <n v="0"/>
    <n v="36.599999999999994"/>
    <x v="59"/>
  </r>
  <r>
    <x v="227"/>
    <x v="38"/>
    <n v="18.899999999999999"/>
    <n v="4"/>
    <n v="0"/>
    <n v="75.599999999999994"/>
    <x v="30"/>
  </r>
  <r>
    <x v="227"/>
    <x v="4"/>
    <n v="4.57"/>
    <n v="3"/>
    <n v="0"/>
    <n v="13.71"/>
    <x v="30"/>
  </r>
  <r>
    <x v="228"/>
    <x v="21"/>
    <n v="3.66"/>
    <n v="3"/>
    <n v="0"/>
    <n v="10.98"/>
    <x v="38"/>
  </r>
  <r>
    <x v="228"/>
    <x v="15"/>
    <n v="5.49"/>
    <n v="3"/>
    <n v="0"/>
    <n v="16.47"/>
    <x v="38"/>
  </r>
  <r>
    <x v="229"/>
    <x v="63"/>
    <n v="26.53"/>
    <n v="3"/>
    <n v="0"/>
    <n v="79.59"/>
    <x v="4"/>
  </r>
  <r>
    <x v="230"/>
    <x v="30"/>
    <n v="47.56"/>
    <n v="3"/>
    <n v="0.2"/>
    <n v="114.14400000000001"/>
    <x v="16"/>
  </r>
  <r>
    <x v="230"/>
    <x v="45"/>
    <n v="10.67"/>
    <n v="4"/>
    <n v="0.2"/>
    <n v="34.143999999999998"/>
    <x v="16"/>
  </r>
  <r>
    <x v="231"/>
    <x v="2"/>
    <n v="28.97"/>
    <n v="3"/>
    <n v="0.25"/>
    <n v="65.182500000000005"/>
    <x v="40"/>
  </r>
  <r>
    <x v="231"/>
    <x v="78"/>
    <n v="9.91"/>
    <n v="3"/>
    <n v="0.25"/>
    <n v="22.297499999999999"/>
    <x v="40"/>
  </r>
  <r>
    <x v="232"/>
    <x v="86"/>
    <n v="13.72"/>
    <n v="4"/>
    <n v="0"/>
    <n v="54.88"/>
    <x v="27"/>
  </r>
  <r>
    <x v="232"/>
    <x v="7"/>
    <n v="7.32"/>
    <n v="3"/>
    <n v="0"/>
    <n v="21.96"/>
    <x v="27"/>
  </r>
  <r>
    <x v="232"/>
    <x v="56"/>
    <n v="40.4"/>
    <n v="3"/>
    <n v="0"/>
    <n v="121.19999999999999"/>
    <x v="27"/>
  </r>
  <r>
    <x v="232"/>
    <x v="2"/>
    <n v="28.97"/>
    <n v="4"/>
    <n v="0"/>
    <n v="115.88"/>
    <x v="27"/>
  </r>
  <r>
    <x v="233"/>
    <x v="58"/>
    <n v="9.4499999999999993"/>
    <n v="4"/>
    <n v="0.1"/>
    <n v="34.019999999999996"/>
    <x v="19"/>
  </r>
  <r>
    <x v="233"/>
    <x v="63"/>
    <n v="26.53"/>
    <n v="3"/>
    <n v="0.1"/>
    <n v="71.631"/>
    <x v="19"/>
  </r>
  <r>
    <x v="233"/>
    <x v="78"/>
    <n v="9.91"/>
    <n v="3"/>
    <n v="0"/>
    <n v="29.73"/>
    <x v="19"/>
  </r>
  <r>
    <x v="234"/>
    <x v="51"/>
    <n v="14.48"/>
    <n v="1"/>
    <n v="0"/>
    <n v="14.48"/>
    <x v="60"/>
  </r>
  <r>
    <x v="234"/>
    <x v="3"/>
    <n v="23.63"/>
    <n v="3"/>
    <n v="0.1"/>
    <n v="63.801000000000002"/>
    <x v="60"/>
  </r>
  <r>
    <x v="234"/>
    <x v="47"/>
    <n v="34.76"/>
    <n v="3"/>
    <n v="0.1"/>
    <n v="93.852000000000004"/>
    <x v="60"/>
  </r>
  <r>
    <x v="234"/>
    <x v="24"/>
    <n v="14.83"/>
    <n v="4"/>
    <n v="0"/>
    <n v="59.32"/>
    <x v="60"/>
  </r>
  <r>
    <x v="234"/>
    <x v="6"/>
    <n v="9.15"/>
    <n v="1"/>
    <n v="0"/>
    <n v="9.15"/>
    <x v="60"/>
  </r>
  <r>
    <x v="234"/>
    <x v="20"/>
    <n v="11.43"/>
    <n v="1"/>
    <n v="0"/>
    <n v="11.43"/>
    <x v="60"/>
  </r>
  <r>
    <x v="234"/>
    <x v="34"/>
    <n v="5.95"/>
    <n v="4"/>
    <n v="0"/>
    <n v="23.8"/>
    <x v="60"/>
  </r>
  <r>
    <x v="234"/>
    <x v="75"/>
    <n v="16.77"/>
    <n v="3"/>
    <n v="0"/>
    <n v="50.31"/>
    <x v="60"/>
  </r>
  <r>
    <x v="234"/>
    <x v="76"/>
    <n v="6.59"/>
    <n v="1"/>
    <n v="0"/>
    <n v="6.59"/>
    <x v="60"/>
  </r>
  <r>
    <x v="234"/>
    <x v="77"/>
    <n v="7.24"/>
    <n v="1"/>
    <n v="0"/>
    <n v="7.24"/>
    <x v="60"/>
  </r>
  <r>
    <x v="235"/>
    <x v="17"/>
    <n v="16.010000000000002"/>
    <n v="4"/>
    <n v="0"/>
    <n v="64.040000000000006"/>
    <x v="73"/>
  </r>
  <r>
    <x v="235"/>
    <x v="21"/>
    <n v="4.57"/>
    <n v="4"/>
    <n v="0"/>
    <n v="18.28"/>
    <x v="73"/>
  </r>
  <r>
    <x v="235"/>
    <x v="33"/>
    <n v="7.01"/>
    <n v="4"/>
    <n v="0"/>
    <n v="28.04"/>
    <x v="73"/>
  </r>
  <r>
    <x v="235"/>
    <x v="63"/>
    <n v="26.53"/>
    <n v="4"/>
    <n v="0"/>
    <n v="106.12"/>
    <x v="73"/>
  </r>
  <r>
    <x v="236"/>
    <x v="47"/>
    <n v="34.76"/>
    <n v="4"/>
    <n v="0.15"/>
    <n v="118.18399999999998"/>
    <x v="42"/>
  </r>
  <r>
    <x v="236"/>
    <x v="18"/>
    <n v="35.06"/>
    <n v="3"/>
    <n v="0.15"/>
    <n v="89.403000000000006"/>
    <x v="42"/>
  </r>
  <r>
    <x v="236"/>
    <x v="78"/>
    <n v="9.91"/>
    <n v="3"/>
    <n v="0.15"/>
    <n v="25.270500000000002"/>
    <x v="42"/>
  </r>
  <r>
    <x v="237"/>
    <x v="39"/>
    <n v="21.72"/>
    <n v="3"/>
    <n v="0"/>
    <n v="65.16"/>
    <x v="72"/>
  </r>
  <r>
    <x v="237"/>
    <x v="61"/>
    <n v="26.53"/>
    <n v="4"/>
    <n v="0"/>
    <n v="106.12"/>
    <x v="72"/>
  </r>
  <r>
    <x v="238"/>
    <x v="57"/>
    <n v="13.72"/>
    <n v="3"/>
    <n v="0.15"/>
    <n v="34.986000000000004"/>
    <x v="13"/>
  </r>
  <r>
    <x v="238"/>
    <x v="21"/>
    <n v="4.57"/>
    <n v="3"/>
    <n v="0"/>
    <n v="13.71"/>
    <x v="13"/>
  </r>
  <r>
    <x v="238"/>
    <x v="2"/>
    <n v="28.97"/>
    <n v="2"/>
    <n v="0.15"/>
    <n v="49.248999999999995"/>
    <x v="13"/>
  </r>
  <r>
    <x v="239"/>
    <x v="9"/>
    <n v="16.77"/>
    <n v="2"/>
    <n v="0.25"/>
    <n v="25.155000000000001"/>
    <x v="0"/>
  </r>
  <r>
    <x v="239"/>
    <x v="5"/>
    <n v="3.35"/>
    <n v="2"/>
    <n v="0.25"/>
    <n v="5.0250000000000004"/>
    <x v="0"/>
  </r>
  <r>
    <x v="239"/>
    <x v="78"/>
    <n v="9.91"/>
    <n v="2"/>
    <n v="0"/>
    <n v="19.82"/>
    <x v="0"/>
  </r>
  <r>
    <x v="240"/>
    <x v="51"/>
    <n v="14.48"/>
    <n v="2"/>
    <n v="0.2"/>
    <n v="23.168000000000003"/>
    <x v="0"/>
  </r>
  <r>
    <x v="240"/>
    <x v="72"/>
    <n v="7.62"/>
    <n v="3"/>
    <n v="0"/>
    <n v="22.86"/>
    <x v="0"/>
  </r>
  <r>
    <x v="240"/>
    <x v="9"/>
    <n v="16.77"/>
    <n v="2"/>
    <n v="0"/>
    <n v="33.54"/>
    <x v="0"/>
  </r>
  <r>
    <x v="240"/>
    <x v="89"/>
    <n v="19.059999999999999"/>
    <n v="2"/>
    <n v="0.02"/>
    <n v="37.357599999999998"/>
    <x v="0"/>
  </r>
  <r>
    <x v="240"/>
    <x v="1"/>
    <n v="22.87"/>
    <n v="2"/>
    <n v="0.05"/>
    <n v="43.453000000000003"/>
    <x v="0"/>
  </r>
  <r>
    <x v="240"/>
    <x v="66"/>
    <n v="30.49"/>
    <n v="3"/>
    <n v="0.1"/>
    <n v="82.322999999999993"/>
    <x v="0"/>
  </r>
  <r>
    <x v="240"/>
    <x v="3"/>
    <n v="23.63"/>
    <n v="2"/>
    <n v="0"/>
    <n v="47.26"/>
    <x v="0"/>
  </r>
  <r>
    <x v="240"/>
    <x v="22"/>
    <n v="28.97"/>
    <n v="3"/>
    <n v="0.05"/>
    <n v="82.564499999999981"/>
    <x v="0"/>
  </r>
  <r>
    <x v="240"/>
    <x v="21"/>
    <n v="4.57"/>
    <n v="3"/>
    <n v="0"/>
    <n v="13.71"/>
    <x v="0"/>
  </r>
  <r>
    <x v="240"/>
    <x v="25"/>
    <n v="17.68"/>
    <n v="2"/>
    <n v="0.03"/>
    <n v="34.299199999999999"/>
    <x v="0"/>
  </r>
  <r>
    <x v="240"/>
    <x v="48"/>
    <n v="13.26"/>
    <n v="3"/>
    <n v="0.03"/>
    <n v="38.586599999999997"/>
    <x v="0"/>
  </r>
  <r>
    <x v="240"/>
    <x v="49"/>
    <n v="61.74"/>
    <n v="2"/>
    <n v="0.04"/>
    <n v="118.5408"/>
    <x v="0"/>
  </r>
  <r>
    <x v="240"/>
    <x v="15"/>
    <n v="6.86"/>
    <n v="3"/>
    <n v="0"/>
    <n v="20.580000000000002"/>
    <x v="0"/>
  </r>
  <r>
    <x v="240"/>
    <x v="28"/>
    <n v="24.39"/>
    <n v="2"/>
    <n v="0"/>
    <n v="48.78"/>
    <x v="0"/>
  </r>
  <r>
    <x v="240"/>
    <x v="86"/>
    <n v="13.72"/>
    <n v="3"/>
    <n v="0.05"/>
    <n v="39.102000000000004"/>
    <x v="0"/>
  </r>
  <r>
    <x v="240"/>
    <x v="53"/>
    <n v="7.32"/>
    <n v="3"/>
    <n v="0"/>
    <n v="21.96"/>
    <x v="0"/>
  </r>
  <r>
    <x v="240"/>
    <x v="6"/>
    <n v="9.15"/>
    <n v="3"/>
    <n v="0.02"/>
    <n v="26.901000000000003"/>
    <x v="0"/>
  </r>
  <r>
    <x v="240"/>
    <x v="37"/>
    <n v="5.34"/>
    <n v="3"/>
    <n v="0"/>
    <n v="16.02"/>
    <x v="0"/>
  </r>
  <r>
    <x v="240"/>
    <x v="10"/>
    <n v="18.29"/>
    <n v="3"/>
    <n v="0"/>
    <n v="54.87"/>
    <x v="0"/>
  </r>
  <r>
    <x v="240"/>
    <x v="8"/>
    <n v="25.92"/>
    <n v="3"/>
    <n v="0.06"/>
    <n v="73.094399999999993"/>
    <x v="0"/>
  </r>
  <r>
    <x v="240"/>
    <x v="23"/>
    <n v="25.31"/>
    <n v="3"/>
    <n v="0.03"/>
    <n v="73.65209999999999"/>
    <x v="0"/>
  </r>
  <r>
    <x v="240"/>
    <x v="81"/>
    <n v="12.96"/>
    <n v="2"/>
    <n v="0"/>
    <n v="25.92"/>
    <x v="0"/>
  </r>
  <r>
    <x v="240"/>
    <x v="55"/>
    <n v="11.43"/>
    <n v="3"/>
    <n v="0.01"/>
    <n v="33.947099999999999"/>
    <x v="0"/>
  </r>
  <r>
    <x v="240"/>
    <x v="34"/>
    <n v="5.95"/>
    <n v="3"/>
    <n v="0"/>
    <n v="17.850000000000001"/>
    <x v="0"/>
  </r>
  <r>
    <x v="240"/>
    <x v="78"/>
    <n v="9.91"/>
    <n v="3"/>
    <n v="0"/>
    <n v="29.73"/>
    <x v="0"/>
  </r>
  <r>
    <x v="241"/>
    <x v="89"/>
    <n v="19.059999999999999"/>
    <n v="2"/>
    <n v="0.25"/>
    <n v="28.589999999999996"/>
    <x v="52"/>
  </r>
  <r>
    <x v="241"/>
    <x v="25"/>
    <n v="17.68"/>
    <n v="2"/>
    <n v="0.25"/>
    <n v="26.52"/>
    <x v="52"/>
  </r>
  <r>
    <x v="241"/>
    <x v="33"/>
    <n v="7.01"/>
    <n v="3"/>
    <n v="0.25"/>
    <n v="15.772500000000001"/>
    <x v="52"/>
  </r>
  <r>
    <x v="242"/>
    <x v="57"/>
    <n v="10.98"/>
    <n v="3"/>
    <n v="0.15"/>
    <n v="27.999000000000002"/>
    <x v="74"/>
  </r>
  <r>
    <x v="242"/>
    <x v="51"/>
    <n v="14.48"/>
    <n v="1"/>
    <n v="0"/>
    <n v="14.48"/>
    <x v="74"/>
  </r>
  <r>
    <x v="242"/>
    <x v="3"/>
    <n v="23.63"/>
    <n v="3"/>
    <n v="0"/>
    <n v="70.89"/>
    <x v="74"/>
  </r>
  <r>
    <x v="242"/>
    <x v="24"/>
    <n v="14.83"/>
    <n v="3"/>
    <n v="0"/>
    <n v="44.49"/>
    <x v="74"/>
  </r>
  <r>
    <x v="242"/>
    <x v="7"/>
    <n v="7.24"/>
    <n v="1"/>
    <n v="0"/>
    <n v="7.24"/>
    <x v="74"/>
  </r>
  <r>
    <x v="242"/>
    <x v="23"/>
    <n v="20.28"/>
    <n v="2"/>
    <n v="0"/>
    <n v="40.56"/>
    <x v="74"/>
  </r>
  <r>
    <x v="242"/>
    <x v="20"/>
    <n v="11.43"/>
    <n v="1"/>
    <n v="0"/>
    <n v="11.43"/>
    <x v="74"/>
  </r>
  <r>
    <x v="242"/>
    <x v="59"/>
    <n v="6.1"/>
    <n v="2"/>
    <n v="0.15"/>
    <n v="10.37"/>
    <x v="74"/>
  </r>
  <r>
    <x v="242"/>
    <x v="75"/>
    <n v="16.77"/>
    <n v="2"/>
    <n v="0"/>
    <n v="33.54"/>
    <x v="74"/>
  </r>
  <r>
    <x v="243"/>
    <x v="51"/>
    <n v="14.48"/>
    <n v="3"/>
    <n v="0.15"/>
    <n v="36.923999999999999"/>
    <x v="64"/>
  </r>
  <r>
    <x v="243"/>
    <x v="6"/>
    <n v="9.15"/>
    <n v="2"/>
    <n v="0.15"/>
    <n v="15.555"/>
    <x v="64"/>
  </r>
  <r>
    <x v="243"/>
    <x v="84"/>
    <n v="13.72"/>
    <n v="3"/>
    <n v="0.15"/>
    <n v="34.986000000000004"/>
    <x v="64"/>
  </r>
  <r>
    <x v="244"/>
    <x v="48"/>
    <n v="10.67"/>
    <n v="2"/>
    <n v="0.15"/>
    <n v="18.138999999999999"/>
    <x v="10"/>
  </r>
  <r>
    <x v="244"/>
    <x v="88"/>
    <n v="7.77"/>
    <n v="3"/>
    <n v="0.15"/>
    <n v="19.813499999999998"/>
    <x v="10"/>
  </r>
  <r>
    <x v="245"/>
    <x v="9"/>
    <n v="13.42"/>
    <n v="3"/>
    <n v="0.2"/>
    <n v="32.207999999999998"/>
    <x v="75"/>
  </r>
  <r>
    <x v="245"/>
    <x v="18"/>
    <n v="28.05"/>
    <n v="3"/>
    <n v="0"/>
    <n v="84.15"/>
    <x v="75"/>
  </r>
  <r>
    <x v="245"/>
    <x v="2"/>
    <n v="23.17"/>
    <n v="2"/>
    <n v="0.2"/>
    <n v="37.072000000000003"/>
    <x v="75"/>
  </r>
  <r>
    <x v="245"/>
    <x v="8"/>
    <n v="20.73"/>
    <n v="2"/>
    <n v="0"/>
    <n v="41.46"/>
    <x v="75"/>
  </r>
  <r>
    <x v="246"/>
    <x v="2"/>
    <n v="23.17"/>
    <n v="3"/>
    <n v="0"/>
    <n v="69.510000000000005"/>
    <x v="65"/>
  </r>
  <r>
    <x v="246"/>
    <x v="63"/>
    <n v="21.19"/>
    <n v="2"/>
    <n v="0"/>
    <n v="42.38"/>
    <x v="65"/>
  </r>
  <r>
    <x v="246"/>
    <x v="78"/>
    <n v="7.93"/>
    <n v="2"/>
    <n v="0"/>
    <n v="15.86"/>
    <x v="65"/>
  </r>
  <r>
    <x v="247"/>
    <x v="35"/>
    <n v="23.78"/>
    <n v="3"/>
    <n v="0"/>
    <n v="71.34"/>
    <x v="7"/>
  </r>
  <r>
    <x v="247"/>
    <x v="47"/>
    <n v="27.75"/>
    <n v="3"/>
    <n v="0"/>
    <n v="83.25"/>
    <x v="7"/>
  </r>
  <r>
    <x v="247"/>
    <x v="84"/>
    <n v="10.98"/>
    <n v="2"/>
    <n v="0"/>
    <n v="21.96"/>
    <x v="7"/>
  </r>
  <r>
    <x v="248"/>
    <x v="33"/>
    <n v="5.49"/>
    <n v="2"/>
    <n v="0"/>
    <n v="10.98"/>
    <x v="29"/>
  </r>
  <r>
    <x v="248"/>
    <x v="45"/>
    <n v="8.5399999999999991"/>
    <n v="3"/>
    <n v="0"/>
    <n v="25.619999999999997"/>
    <x v="29"/>
  </r>
  <r>
    <x v="249"/>
    <x v="5"/>
    <n v="2.74"/>
    <n v="2"/>
    <n v="0"/>
    <n v="5.48"/>
    <x v="68"/>
  </r>
  <r>
    <x v="249"/>
    <x v="60"/>
    <n v="75.459999999999994"/>
    <n v="3"/>
    <n v="0.1"/>
    <n v="203.74200000000002"/>
    <x v="68"/>
  </r>
  <r>
    <x v="249"/>
    <x v="16"/>
    <n v="11.28"/>
    <n v="2"/>
    <n v="0"/>
    <n v="22.56"/>
    <x v="68"/>
  </r>
  <r>
    <x v="249"/>
    <x v="26"/>
    <n v="5.79"/>
    <n v="2"/>
    <n v="0.1"/>
    <n v="10.422000000000001"/>
    <x v="68"/>
  </r>
  <r>
    <x v="249"/>
    <x v="90"/>
    <n v="9.91"/>
    <n v="2"/>
    <n v="0"/>
    <n v="19.82"/>
    <x v="68"/>
  </r>
  <r>
    <x v="250"/>
    <x v="57"/>
    <n v="13.72"/>
    <n v="3"/>
    <n v="0"/>
    <n v="41.160000000000004"/>
    <x v="76"/>
  </r>
  <r>
    <x v="250"/>
    <x v="16"/>
    <n v="14.03"/>
    <n v="3"/>
    <n v="0"/>
    <n v="42.089999999999996"/>
    <x v="76"/>
  </r>
  <r>
    <x v="250"/>
    <x v="37"/>
    <n v="5.34"/>
    <n v="3"/>
    <n v="0"/>
    <n v="16.02"/>
    <x v="76"/>
  </r>
  <r>
    <x v="251"/>
    <x v="1"/>
    <n v="22.87"/>
    <n v="3"/>
    <n v="0"/>
    <n v="68.61"/>
    <x v="27"/>
  </r>
  <r>
    <x v="251"/>
    <x v="52"/>
    <n v="16.010000000000002"/>
    <n v="2"/>
    <n v="0"/>
    <n v="32.020000000000003"/>
    <x v="27"/>
  </r>
  <r>
    <x v="251"/>
    <x v="6"/>
    <n v="9.15"/>
    <n v="2"/>
    <n v="0"/>
    <n v="18.3"/>
    <x v="27"/>
  </r>
  <r>
    <x v="251"/>
    <x v="10"/>
    <n v="18.29"/>
    <n v="3"/>
    <n v="0"/>
    <n v="54.87"/>
    <x v="27"/>
  </r>
  <r>
    <x v="252"/>
    <x v="80"/>
    <n v="13.11"/>
    <n v="2"/>
    <n v="0"/>
    <n v="26.22"/>
    <x v="13"/>
  </r>
  <r>
    <x v="253"/>
    <x v="9"/>
    <n v="16.77"/>
    <n v="2"/>
    <n v="0"/>
    <n v="33.54"/>
    <x v="59"/>
  </r>
  <r>
    <x v="253"/>
    <x v="17"/>
    <n v="16.010000000000002"/>
    <n v="3"/>
    <n v="0"/>
    <n v="48.03"/>
    <x v="59"/>
  </r>
  <r>
    <x v="254"/>
    <x v="5"/>
    <n v="3.35"/>
    <n v="3"/>
    <n v="0"/>
    <n v="10.050000000000001"/>
    <x v="71"/>
  </r>
  <r>
    <x v="254"/>
    <x v="37"/>
    <n v="5.34"/>
    <n v="3"/>
    <n v="0"/>
    <n v="16.02"/>
    <x v="71"/>
  </r>
  <r>
    <x v="255"/>
    <x v="72"/>
    <n v="7.62"/>
    <n v="2"/>
    <n v="0.1"/>
    <n v="13.716000000000001"/>
    <x v="10"/>
  </r>
  <r>
    <x v="255"/>
    <x v="86"/>
    <n v="13.72"/>
    <n v="3"/>
    <n v="0.1"/>
    <n v="37.044000000000004"/>
    <x v="10"/>
  </r>
  <r>
    <x v="256"/>
    <x v="3"/>
    <n v="18.899999999999999"/>
    <n v="2"/>
    <n v="0.05"/>
    <n v="35.909999999999997"/>
    <x v="16"/>
  </r>
  <r>
    <x v="256"/>
    <x v="58"/>
    <n v="7.62"/>
    <n v="3"/>
    <n v="0.05"/>
    <n v="21.716999999999999"/>
    <x v="16"/>
  </r>
  <r>
    <x v="256"/>
    <x v="36"/>
    <n v="1.52"/>
    <n v="2"/>
    <n v="0"/>
    <n v="3.04"/>
    <x v="16"/>
  </r>
  <r>
    <x v="256"/>
    <x v="16"/>
    <n v="11.28"/>
    <n v="3"/>
    <n v="0.05"/>
    <n v="32.147999999999996"/>
    <x v="16"/>
  </r>
  <r>
    <x v="257"/>
    <x v="25"/>
    <n v="14.18"/>
    <n v="3"/>
    <n v="0"/>
    <n v="42.54"/>
    <x v="24"/>
  </r>
  <r>
    <x v="257"/>
    <x v="56"/>
    <n v="32.32"/>
    <n v="2"/>
    <n v="0"/>
    <n v="64.64"/>
    <x v="24"/>
  </r>
  <r>
    <x v="258"/>
    <x v="35"/>
    <n v="29.73"/>
    <n v="2"/>
    <n v="0.05"/>
    <n v="56.486999999999995"/>
    <x v="19"/>
  </r>
  <r>
    <x v="258"/>
    <x v="2"/>
    <n v="28.97"/>
    <n v="3"/>
    <n v="0.05"/>
    <n v="82.564499999999981"/>
    <x v="19"/>
  </r>
  <r>
    <x v="258"/>
    <x v="27"/>
    <n v="41.92"/>
    <n v="3"/>
    <n v="0.05"/>
    <n v="119.47199999999999"/>
    <x v="19"/>
  </r>
  <r>
    <x v="259"/>
    <x v="7"/>
    <n v="7.32"/>
    <n v="3"/>
    <n v="0"/>
    <n v="21.96"/>
    <x v="62"/>
  </r>
  <r>
    <x v="259"/>
    <x v="84"/>
    <n v="13.72"/>
    <n v="3"/>
    <n v="0"/>
    <n v="41.160000000000004"/>
    <x v="62"/>
  </r>
  <r>
    <x v="260"/>
    <x v="57"/>
    <n v="13.72"/>
    <n v="2"/>
    <n v="0.15"/>
    <n v="23.324000000000002"/>
    <x v="31"/>
  </r>
  <r>
    <x v="260"/>
    <x v="46"/>
    <n v="10.06"/>
    <n v="3"/>
    <n v="0.15"/>
    <n v="25.652999999999999"/>
    <x v="31"/>
  </r>
  <r>
    <x v="261"/>
    <x v="61"/>
    <n v="200.93"/>
    <n v="3"/>
    <n v="0.05"/>
    <n v="572.65049999999997"/>
    <x v="16"/>
  </r>
  <r>
    <x v="261"/>
    <x v="86"/>
    <n v="13.72"/>
    <n v="3"/>
    <n v="0.05"/>
    <n v="39.102000000000004"/>
    <x v="16"/>
  </r>
  <r>
    <x v="262"/>
    <x v="14"/>
    <n v="25"/>
    <n v="3"/>
    <n v="0"/>
    <n v="75"/>
    <x v="77"/>
  </r>
  <r>
    <x v="263"/>
    <x v="86"/>
    <n v="10.98"/>
    <n v="3"/>
    <n v="0"/>
    <n v="32.94"/>
    <x v="34"/>
  </r>
  <r>
    <x v="263"/>
    <x v="63"/>
    <n v="21.19"/>
    <n v="2"/>
    <n v="0"/>
    <n v="42.38"/>
    <x v="34"/>
  </r>
  <r>
    <x v="264"/>
    <x v="91"/>
    <n v="11.89"/>
    <n v="3"/>
    <n v="0"/>
    <n v="35.67"/>
    <x v="6"/>
  </r>
  <r>
    <x v="264"/>
    <x v="53"/>
    <n v="7.32"/>
    <n v="2"/>
    <n v="0"/>
    <n v="14.64"/>
    <x v="6"/>
  </r>
  <r>
    <x v="264"/>
    <x v="6"/>
    <n v="9.15"/>
    <n v="2"/>
    <n v="0"/>
    <n v="18.3"/>
    <x v="6"/>
  </r>
  <r>
    <x v="264"/>
    <x v="7"/>
    <n v="7.32"/>
    <n v="3"/>
    <n v="0"/>
    <n v="21.96"/>
    <x v="6"/>
  </r>
  <r>
    <x v="264"/>
    <x v="2"/>
    <n v="28.97"/>
    <n v="2"/>
    <n v="0"/>
    <n v="57.94"/>
    <x v="6"/>
  </r>
  <r>
    <x v="264"/>
    <x v="8"/>
    <n v="25.92"/>
    <n v="2"/>
    <n v="0"/>
    <n v="51.84"/>
    <x v="6"/>
  </r>
  <r>
    <x v="265"/>
    <x v="33"/>
    <n v="7.01"/>
    <n v="3"/>
    <n v="0"/>
    <n v="21.03"/>
    <x v="51"/>
  </r>
  <r>
    <x v="265"/>
    <x v="15"/>
    <n v="6.86"/>
    <n v="3"/>
    <n v="0"/>
    <n v="20.580000000000002"/>
    <x v="51"/>
  </r>
  <r>
    <x v="265"/>
    <x v="20"/>
    <n v="11.43"/>
    <n v="2"/>
    <n v="0"/>
    <n v="22.86"/>
    <x v="51"/>
  </r>
  <r>
    <x v="265"/>
    <x v="80"/>
    <n v="16.46"/>
    <n v="3"/>
    <n v="0"/>
    <n v="49.38"/>
    <x v="51"/>
  </r>
  <r>
    <x v="266"/>
    <x v="12"/>
    <n v="7.62"/>
    <n v="3"/>
    <n v="0"/>
    <n v="22.86"/>
    <x v="16"/>
  </r>
  <r>
    <x v="266"/>
    <x v="16"/>
    <n v="14.03"/>
    <n v="3"/>
    <n v="0.05"/>
    <n v="39.985499999999995"/>
    <x v="16"/>
  </r>
  <r>
    <x v="266"/>
    <x v="8"/>
    <n v="25.92"/>
    <n v="3"/>
    <n v="0.05"/>
    <n v="73.872"/>
    <x v="16"/>
  </r>
  <r>
    <x v="266"/>
    <x v="78"/>
    <n v="9.91"/>
    <n v="3"/>
    <n v="0.05"/>
    <n v="28.243500000000001"/>
    <x v="16"/>
  </r>
  <r>
    <x v="267"/>
    <x v="58"/>
    <n v="9.4499999999999993"/>
    <n v="2"/>
    <n v="0.05"/>
    <n v="17.954999999999998"/>
    <x v="42"/>
  </r>
  <r>
    <x v="267"/>
    <x v="16"/>
    <n v="14.03"/>
    <n v="2"/>
    <n v="0.05"/>
    <n v="26.656999999999996"/>
    <x v="42"/>
  </r>
  <r>
    <x v="267"/>
    <x v="20"/>
    <n v="11.43"/>
    <n v="2"/>
    <n v="0.05"/>
    <n v="21.716999999999999"/>
    <x v="42"/>
  </r>
  <r>
    <x v="268"/>
    <x v="51"/>
    <n v="11.59"/>
    <n v="2"/>
    <n v="0"/>
    <n v="23.18"/>
    <x v="5"/>
  </r>
  <r>
    <x v="268"/>
    <x v="1"/>
    <n v="4.25"/>
    <n v="1"/>
    <n v="0"/>
    <n v="4.25"/>
    <x v="5"/>
  </r>
  <r>
    <x v="268"/>
    <x v="39"/>
    <n v="26.83"/>
    <n v="3"/>
    <n v="0.25"/>
    <n v="60.367499999999993"/>
    <x v="5"/>
  </r>
  <r>
    <x v="268"/>
    <x v="29"/>
    <n v="11.59"/>
    <n v="2"/>
    <n v="0.25"/>
    <n v="17.384999999999998"/>
    <x v="5"/>
  </r>
  <r>
    <x v="268"/>
    <x v="24"/>
    <n v="11.89"/>
    <n v="2"/>
    <n v="0"/>
    <n v="23.78"/>
    <x v="5"/>
  </r>
  <r>
    <x v="268"/>
    <x v="4"/>
    <n v="4.57"/>
    <n v="3"/>
    <n v="0.1"/>
    <n v="12.339000000000002"/>
    <x v="5"/>
  </r>
  <r>
    <x v="268"/>
    <x v="11"/>
    <n v="30.03"/>
    <n v="3"/>
    <n v="0"/>
    <n v="90.09"/>
    <x v="5"/>
  </r>
  <r>
    <x v="268"/>
    <x v="40"/>
    <n v="3.64"/>
    <n v="1"/>
    <n v="0"/>
    <n v="3.64"/>
    <x v="5"/>
  </r>
  <r>
    <x v="268"/>
    <x v="41"/>
    <n v="9.77"/>
    <n v="1"/>
    <n v="0"/>
    <n v="9.77"/>
    <x v="5"/>
  </r>
  <r>
    <x v="268"/>
    <x v="42"/>
    <n v="12.41"/>
    <n v="1"/>
    <n v="0"/>
    <n v="12.41"/>
    <x v="5"/>
  </r>
  <r>
    <x v="268"/>
    <x v="43"/>
    <n v="8.5399999999999991"/>
    <n v="3"/>
    <n v="0.25"/>
    <n v="19.214999999999996"/>
    <x v="5"/>
  </r>
  <r>
    <x v="269"/>
    <x v="31"/>
    <n v="13.72"/>
    <n v="3"/>
    <n v="0"/>
    <n v="41.160000000000004"/>
    <x v="11"/>
  </r>
  <r>
    <x v="270"/>
    <x v="17"/>
    <n v="10.67"/>
    <n v="4"/>
    <n v="0"/>
    <n v="42.68"/>
    <x v="70"/>
  </r>
  <r>
    <x v="270"/>
    <x v="45"/>
    <n v="7.47"/>
    <n v="4"/>
    <n v="0"/>
    <n v="29.88"/>
    <x v="70"/>
  </r>
  <r>
    <x v="270"/>
    <x v="63"/>
    <n v="26.53"/>
    <n v="4"/>
    <n v="0"/>
    <n v="106.12"/>
    <x v="70"/>
  </r>
  <r>
    <x v="270"/>
    <x v="92"/>
    <n v="6.1"/>
    <n v="3"/>
    <n v="0"/>
    <n v="18.299999999999997"/>
    <x v="70"/>
  </r>
  <r>
    <x v="270"/>
    <x v="93"/>
    <n v="6.86"/>
    <n v="4"/>
    <n v="0"/>
    <n v="27.44"/>
    <x v="70"/>
  </r>
  <r>
    <x v="270"/>
    <x v="94"/>
    <n v="7.01"/>
    <n v="5"/>
    <n v="0"/>
    <n v="35.049999999999997"/>
    <x v="70"/>
  </r>
  <r>
    <x v="270"/>
    <x v="95"/>
    <n v="7.24"/>
    <n v="4"/>
    <n v="0"/>
    <n v="28.96"/>
    <x v="70"/>
  </r>
  <r>
    <x v="270"/>
    <x v="96"/>
    <n v="7.36"/>
    <n v="5"/>
    <n v="0"/>
    <n v="36.800000000000004"/>
    <x v="70"/>
  </r>
  <r>
    <x v="270"/>
    <x v="97"/>
    <n v="7.62"/>
    <n v="4"/>
    <n v="0"/>
    <n v="30.48"/>
    <x v="70"/>
  </r>
  <r>
    <x v="270"/>
    <x v="98"/>
    <n v="7.62"/>
    <n v="5"/>
    <n v="0"/>
    <n v="38.1"/>
    <x v="70"/>
  </r>
  <r>
    <x v="270"/>
    <x v="99"/>
    <n v="9.15"/>
    <n v="3"/>
    <n v="0"/>
    <n v="27.450000000000003"/>
    <x v="70"/>
  </r>
  <r>
    <x v="270"/>
    <x v="100"/>
    <n v="9.5299999999999994"/>
    <n v="5"/>
    <n v="0"/>
    <n v="47.65"/>
    <x v="70"/>
  </r>
  <r>
    <x v="270"/>
    <x v="67"/>
    <n v="9.7200000000000006"/>
    <n v="3"/>
    <n v="0"/>
    <n v="29.160000000000004"/>
    <x v="70"/>
  </r>
  <r>
    <x v="270"/>
    <x v="68"/>
    <n v="9.91"/>
    <n v="4"/>
    <n v="0"/>
    <n v="39.64"/>
    <x v="70"/>
  </r>
  <r>
    <x v="270"/>
    <x v="69"/>
    <n v="10.1"/>
    <n v="5"/>
    <n v="0"/>
    <n v="50.5"/>
    <x v="70"/>
  </r>
  <r>
    <x v="270"/>
    <x v="70"/>
    <n v="10.67"/>
    <n v="3"/>
    <n v="0"/>
    <n v="32.01"/>
    <x v="70"/>
  </r>
  <r>
    <x v="270"/>
    <x v="71"/>
    <n v="10.67"/>
    <n v="4"/>
    <n v="0"/>
    <n v="42.68"/>
    <x v="70"/>
  </r>
  <r>
    <x v="270"/>
    <x v="87"/>
    <n v="10.67"/>
    <n v="5"/>
    <n v="0"/>
    <n v="53.35"/>
    <x v="70"/>
  </r>
  <r>
    <x v="270"/>
    <x v="101"/>
    <n v="10.67"/>
    <n v="3"/>
    <n v="0"/>
    <n v="32.01"/>
    <x v="70"/>
  </r>
  <r>
    <x v="270"/>
    <x v="102"/>
    <n v="11.43"/>
    <n v="4"/>
    <n v="0"/>
    <n v="45.72"/>
    <x v="70"/>
  </r>
  <r>
    <x v="270"/>
    <x v="103"/>
    <n v="11.43"/>
    <n v="5"/>
    <n v="0"/>
    <n v="57.15"/>
    <x v="70"/>
  </r>
  <r>
    <x v="270"/>
    <x v="104"/>
    <n v="11.81"/>
    <n v="3"/>
    <n v="0"/>
    <n v="35.43"/>
    <x v="70"/>
  </r>
  <r>
    <x v="270"/>
    <x v="105"/>
    <n v="3.43"/>
    <n v="4"/>
    <n v="0"/>
    <n v="13.72"/>
    <x v="70"/>
  </r>
  <r>
    <x v="271"/>
    <x v="51"/>
    <n v="11.59"/>
    <n v="3"/>
    <n v="0"/>
    <n v="34.769999999999996"/>
    <x v="5"/>
  </r>
  <r>
    <x v="271"/>
    <x v="1"/>
    <n v="4.25"/>
    <n v="1"/>
    <n v="0"/>
    <n v="4.25"/>
    <x v="5"/>
  </r>
  <r>
    <x v="271"/>
    <x v="39"/>
    <n v="26.83"/>
    <n v="4"/>
    <n v="0.25"/>
    <n v="80.489999999999995"/>
    <x v="5"/>
  </r>
  <r>
    <x v="271"/>
    <x v="29"/>
    <n v="11.59"/>
    <n v="3"/>
    <n v="0.25"/>
    <n v="26.077499999999997"/>
    <x v="5"/>
  </r>
  <r>
    <x v="271"/>
    <x v="24"/>
    <n v="11.89"/>
    <n v="3"/>
    <n v="0"/>
    <n v="35.67"/>
    <x v="5"/>
  </r>
  <r>
    <x v="271"/>
    <x v="4"/>
    <n v="4.57"/>
    <n v="4"/>
    <n v="0.1"/>
    <n v="16.452000000000002"/>
    <x v="5"/>
  </r>
  <r>
    <x v="271"/>
    <x v="11"/>
    <n v="30.03"/>
    <n v="4"/>
    <n v="0"/>
    <n v="120.12"/>
    <x v="5"/>
  </r>
  <r>
    <x v="271"/>
    <x v="40"/>
    <n v="3.64"/>
    <n v="1"/>
    <n v="0"/>
    <n v="3.64"/>
    <x v="5"/>
  </r>
  <r>
    <x v="271"/>
    <x v="41"/>
    <n v="9.77"/>
    <n v="1"/>
    <n v="0"/>
    <n v="9.77"/>
    <x v="5"/>
  </r>
  <r>
    <x v="271"/>
    <x v="42"/>
    <n v="12.41"/>
    <n v="1"/>
    <n v="0"/>
    <n v="12.41"/>
    <x v="5"/>
  </r>
  <r>
    <x v="271"/>
    <x v="43"/>
    <n v="8.5399999999999991"/>
    <n v="4"/>
    <n v="0.25"/>
    <n v="25.619999999999997"/>
    <x v="5"/>
  </r>
  <r>
    <x v="272"/>
    <x v="80"/>
    <n v="13.11"/>
    <n v="3"/>
    <n v="0"/>
    <n v="39.33"/>
    <x v="13"/>
  </r>
  <r>
    <x v="273"/>
    <x v="57"/>
    <n v="10.98"/>
    <n v="4"/>
    <n v="0.15"/>
    <n v="37.332000000000001"/>
    <x v="74"/>
  </r>
  <r>
    <x v="273"/>
    <x v="51"/>
    <n v="14.48"/>
    <n v="1"/>
    <n v="0"/>
    <n v="14.48"/>
    <x v="74"/>
  </r>
  <r>
    <x v="273"/>
    <x v="3"/>
    <n v="23.63"/>
    <n v="4"/>
    <n v="0"/>
    <n v="94.52"/>
    <x v="74"/>
  </r>
  <r>
    <x v="273"/>
    <x v="24"/>
    <n v="14.83"/>
    <n v="4"/>
    <n v="0"/>
    <n v="59.32"/>
    <x v="74"/>
  </r>
  <r>
    <x v="273"/>
    <x v="7"/>
    <n v="7.24"/>
    <n v="1"/>
    <n v="0"/>
    <n v="7.24"/>
    <x v="74"/>
  </r>
  <r>
    <x v="273"/>
    <x v="23"/>
    <n v="20.28"/>
    <n v="3"/>
    <n v="0"/>
    <n v="60.84"/>
    <x v="74"/>
  </r>
  <r>
    <x v="273"/>
    <x v="20"/>
    <n v="11.43"/>
    <n v="1"/>
    <n v="0"/>
    <n v="11.43"/>
    <x v="74"/>
  </r>
  <r>
    <x v="273"/>
    <x v="59"/>
    <n v="6.1"/>
    <n v="3"/>
    <n v="0.15"/>
    <n v="15.555"/>
    <x v="74"/>
  </r>
  <r>
    <x v="273"/>
    <x v="75"/>
    <n v="16.77"/>
    <n v="3"/>
    <n v="0"/>
    <n v="50.31"/>
    <x v="74"/>
  </r>
  <r>
    <x v="274"/>
    <x v="15"/>
    <n v="5.49"/>
    <n v="4"/>
    <n v="0"/>
    <n v="21.96"/>
    <x v="10"/>
  </r>
  <r>
    <x v="274"/>
    <x v="32"/>
    <n v="26.83"/>
    <n v="4"/>
    <n v="0"/>
    <n v="107.32"/>
    <x v="10"/>
  </r>
  <r>
    <x v="275"/>
    <x v="38"/>
    <n v="18.899999999999999"/>
    <n v="3"/>
    <n v="0.05"/>
    <n v="53.864999999999995"/>
    <x v="50"/>
  </r>
  <r>
    <x v="275"/>
    <x v="45"/>
    <n v="8.5399999999999991"/>
    <n v="3"/>
    <n v="0.05"/>
    <n v="24.338999999999999"/>
    <x v="50"/>
  </r>
  <r>
    <x v="275"/>
    <x v="62"/>
    <n v="12.2"/>
    <n v="3"/>
    <n v="0.05"/>
    <n v="34.769999999999996"/>
    <x v="50"/>
  </r>
  <r>
    <x v="276"/>
    <x v="9"/>
    <n v="13.42"/>
    <n v="4"/>
    <n v="0.2"/>
    <n v="42.944000000000003"/>
    <x v="75"/>
  </r>
  <r>
    <x v="276"/>
    <x v="18"/>
    <n v="28.05"/>
    <n v="4"/>
    <n v="0"/>
    <n v="112.2"/>
    <x v="75"/>
  </r>
  <r>
    <x v="276"/>
    <x v="2"/>
    <n v="23.17"/>
    <n v="3"/>
    <n v="0.2"/>
    <n v="55.608000000000004"/>
    <x v="75"/>
  </r>
  <r>
    <x v="276"/>
    <x v="8"/>
    <n v="20.73"/>
    <n v="3"/>
    <n v="0"/>
    <n v="62.19"/>
    <x v="75"/>
  </r>
  <r>
    <x v="277"/>
    <x v="58"/>
    <n v="7.62"/>
    <n v="3"/>
    <n v="0.05"/>
    <n v="21.716999999999999"/>
    <x v="3"/>
  </r>
  <r>
    <x v="278"/>
    <x v="57"/>
    <n v="13.72"/>
    <n v="4"/>
    <n v="0.15"/>
    <n v="46.648000000000003"/>
    <x v="13"/>
  </r>
  <r>
    <x v="278"/>
    <x v="21"/>
    <n v="4.57"/>
    <n v="4"/>
    <n v="0"/>
    <n v="18.28"/>
    <x v="13"/>
  </r>
  <r>
    <x v="278"/>
    <x v="2"/>
    <n v="28.97"/>
    <n v="3"/>
    <n v="0.15"/>
    <n v="73.873499999999993"/>
    <x v="13"/>
  </r>
  <r>
    <x v="279"/>
    <x v="7"/>
    <n v="7.32"/>
    <n v="3"/>
    <n v="0"/>
    <n v="21.96"/>
    <x v="69"/>
  </r>
  <r>
    <x v="279"/>
    <x v="56"/>
    <n v="40.4"/>
    <n v="3"/>
    <n v="0"/>
    <n v="121.19999999999999"/>
    <x v="69"/>
  </r>
  <r>
    <x v="279"/>
    <x v="37"/>
    <n v="5.34"/>
    <n v="3"/>
    <n v="0"/>
    <n v="16.02"/>
    <x v="69"/>
  </r>
  <r>
    <x v="279"/>
    <x v="14"/>
    <n v="25"/>
    <n v="4"/>
    <n v="0"/>
    <n v="100"/>
    <x v="69"/>
  </r>
  <r>
    <x v="279"/>
    <x v="55"/>
    <n v="11.43"/>
    <n v="4"/>
    <n v="0"/>
    <n v="45.72"/>
    <x v="69"/>
  </r>
  <r>
    <x v="280"/>
    <x v="5"/>
    <n v="3.35"/>
    <n v="4"/>
    <n v="0"/>
    <n v="13.4"/>
    <x v="71"/>
  </r>
  <r>
    <x v="280"/>
    <x v="37"/>
    <n v="5.34"/>
    <n v="4"/>
    <n v="0"/>
    <n v="21.36"/>
    <x v="71"/>
  </r>
  <r>
    <x v="281"/>
    <x v="25"/>
    <n v="17.68"/>
    <n v="4"/>
    <n v="0.1"/>
    <n v="63.648000000000003"/>
    <x v="11"/>
  </r>
  <r>
    <x v="281"/>
    <x v="24"/>
    <n v="14.79"/>
    <n v="3"/>
    <n v="0.1"/>
    <n v="39.933"/>
    <x v="11"/>
  </r>
  <r>
    <x v="281"/>
    <x v="7"/>
    <n v="7.32"/>
    <n v="4"/>
    <n v="0.1"/>
    <n v="26.352"/>
    <x v="11"/>
  </r>
  <r>
    <x v="282"/>
    <x v="12"/>
    <n v="7.62"/>
    <n v="4"/>
    <n v="0"/>
    <n v="30.48"/>
    <x v="16"/>
  </r>
  <r>
    <x v="282"/>
    <x v="16"/>
    <n v="14.03"/>
    <n v="4"/>
    <n v="0.05"/>
    <n v="53.313999999999993"/>
    <x v="16"/>
  </r>
  <r>
    <x v="282"/>
    <x v="8"/>
    <n v="25.92"/>
    <n v="4"/>
    <n v="0.05"/>
    <n v="98.495999999999995"/>
    <x v="16"/>
  </r>
  <r>
    <x v="282"/>
    <x v="78"/>
    <n v="9.91"/>
    <n v="4"/>
    <n v="0.05"/>
    <n v="37.658000000000001"/>
    <x v="16"/>
  </r>
  <r>
    <x v="283"/>
    <x v="32"/>
    <n v="33.54"/>
    <n v="3"/>
    <n v="0"/>
    <n v="100.62"/>
    <x v="28"/>
  </r>
  <r>
    <x v="284"/>
    <x v="9"/>
    <n v="16.77"/>
    <n v="3"/>
    <n v="0"/>
    <n v="50.31"/>
    <x v="59"/>
  </r>
  <r>
    <x v="284"/>
    <x v="17"/>
    <n v="16.010000000000002"/>
    <n v="4"/>
    <n v="0"/>
    <n v="64.040000000000006"/>
    <x v="59"/>
  </r>
  <r>
    <x v="285"/>
    <x v="79"/>
    <n v="19.670000000000002"/>
    <n v="4"/>
    <n v="0"/>
    <n v="78.680000000000007"/>
    <x v="42"/>
  </r>
  <r>
    <x v="285"/>
    <x v="16"/>
    <n v="14.03"/>
    <n v="4"/>
    <n v="0"/>
    <n v="56.12"/>
    <x v="42"/>
  </r>
  <r>
    <x v="285"/>
    <x v="10"/>
    <n v="18.29"/>
    <n v="4"/>
    <n v="0"/>
    <n v="73.16"/>
    <x v="42"/>
  </r>
  <r>
    <x v="285"/>
    <x v="8"/>
    <n v="25.92"/>
    <n v="4"/>
    <n v="0"/>
    <n v="103.68"/>
    <x v="42"/>
  </r>
  <r>
    <x v="286"/>
    <x v="72"/>
    <n v="7.62"/>
    <n v="3"/>
    <n v="0.1"/>
    <n v="20.574000000000002"/>
    <x v="10"/>
  </r>
  <r>
    <x v="286"/>
    <x v="86"/>
    <n v="13.72"/>
    <n v="4"/>
    <n v="0.1"/>
    <n v="49.392000000000003"/>
    <x v="10"/>
  </r>
  <r>
    <x v="287"/>
    <x v="31"/>
    <n v="13.72"/>
    <n v="4"/>
    <n v="0"/>
    <n v="54.88"/>
    <x v="69"/>
  </r>
  <r>
    <x v="287"/>
    <x v="85"/>
    <n v="10.67"/>
    <n v="4"/>
    <n v="0"/>
    <n v="42.68"/>
    <x v="69"/>
  </r>
  <r>
    <x v="288"/>
    <x v="51"/>
    <n v="14.48"/>
    <n v="3"/>
    <n v="0.25"/>
    <n v="32.58"/>
    <x v="60"/>
  </r>
  <r>
    <x v="288"/>
    <x v="5"/>
    <n v="3.35"/>
    <n v="4"/>
    <n v="0.25"/>
    <n v="10.050000000000001"/>
    <x v="60"/>
  </r>
  <r>
    <x v="288"/>
    <x v="79"/>
    <n v="19.670000000000002"/>
    <n v="3"/>
    <n v="0.25"/>
    <n v="44.257500000000007"/>
    <x v="60"/>
  </r>
  <r>
    <x v="289"/>
    <x v="7"/>
    <n v="7.32"/>
    <n v="4"/>
    <n v="0"/>
    <n v="29.28"/>
    <x v="62"/>
  </r>
  <r>
    <x v="289"/>
    <x v="84"/>
    <n v="13.72"/>
    <n v="4"/>
    <n v="0"/>
    <n v="54.88"/>
    <x v="62"/>
  </r>
  <r>
    <x v="290"/>
    <x v="12"/>
    <n v="7.62"/>
    <n v="3"/>
    <n v="0"/>
    <n v="22.86"/>
    <x v="29"/>
  </r>
  <r>
    <x v="290"/>
    <x v="39"/>
    <n v="33.54"/>
    <n v="3"/>
    <n v="0"/>
    <n v="100.62"/>
    <x v="29"/>
  </r>
  <r>
    <x v="290"/>
    <x v="10"/>
    <n v="18.29"/>
    <n v="3"/>
    <n v="0.2"/>
    <n v="43.896000000000001"/>
    <x v="29"/>
  </r>
  <r>
    <x v="290"/>
    <x v="46"/>
    <n v="10.06"/>
    <n v="3"/>
    <n v="0.2"/>
    <n v="24.143999999999998"/>
    <x v="29"/>
  </r>
  <r>
    <x v="291"/>
    <x v="48"/>
    <n v="13.26"/>
    <n v="3"/>
    <n v="0.1"/>
    <n v="35.802"/>
    <x v="52"/>
  </r>
  <r>
    <x v="291"/>
    <x v="11"/>
    <n v="37.5"/>
    <n v="4"/>
    <n v="0.1"/>
    <n v="135"/>
    <x v="52"/>
  </r>
  <r>
    <x v="291"/>
    <x v="63"/>
    <n v="26.53"/>
    <n v="4"/>
    <n v="0"/>
    <n v="106.12"/>
    <x v="52"/>
  </r>
  <r>
    <x v="291"/>
    <x v="34"/>
    <n v="5.95"/>
    <n v="3"/>
    <n v="0.1"/>
    <n v="16.065000000000001"/>
    <x v="52"/>
  </r>
  <r>
    <x v="292"/>
    <x v="9"/>
    <n v="16.77"/>
    <n v="3"/>
    <n v="0.25"/>
    <n v="37.732500000000002"/>
    <x v="0"/>
  </r>
  <r>
    <x v="292"/>
    <x v="5"/>
    <n v="3.35"/>
    <n v="3"/>
    <n v="0.25"/>
    <n v="7.5375000000000005"/>
    <x v="0"/>
  </r>
  <r>
    <x v="292"/>
    <x v="78"/>
    <n v="9.91"/>
    <n v="3"/>
    <n v="0"/>
    <n v="29.73"/>
    <x v="0"/>
  </r>
  <r>
    <x v="293"/>
    <x v="21"/>
    <n v="4.57"/>
    <n v="4"/>
    <n v="0"/>
    <n v="18.28"/>
    <x v="6"/>
  </r>
  <r>
    <x v="293"/>
    <x v="31"/>
    <n v="13.72"/>
    <n v="4"/>
    <n v="0.15"/>
    <n v="46.648000000000003"/>
    <x v="6"/>
  </r>
  <r>
    <x v="293"/>
    <x v="45"/>
    <n v="10.67"/>
    <n v="3"/>
    <n v="0.15"/>
    <n v="27.208500000000001"/>
    <x v="6"/>
  </r>
  <r>
    <x v="293"/>
    <x v="10"/>
    <n v="18.29"/>
    <n v="3"/>
    <n v="0"/>
    <n v="54.87"/>
    <x v="6"/>
  </r>
  <r>
    <x v="294"/>
    <x v="57"/>
    <n v="13.72"/>
    <n v="3"/>
    <n v="0.15"/>
    <n v="34.986000000000004"/>
    <x v="65"/>
  </r>
  <r>
    <x v="294"/>
    <x v="51"/>
    <n v="14.48"/>
    <n v="3"/>
    <n v="0.15"/>
    <n v="36.923999999999999"/>
    <x v="65"/>
  </r>
  <r>
    <x v="294"/>
    <x v="48"/>
    <n v="13.26"/>
    <n v="3"/>
    <n v="0.15"/>
    <n v="33.812999999999995"/>
    <x v="65"/>
  </r>
  <r>
    <x v="294"/>
    <x v="58"/>
    <n v="9.4499999999999993"/>
    <n v="3"/>
    <n v="0"/>
    <n v="28.349999999999998"/>
    <x v="65"/>
  </r>
  <r>
    <x v="295"/>
    <x v="51"/>
    <n v="14.48"/>
    <n v="4"/>
    <n v="0"/>
    <n v="57.92"/>
    <x v="10"/>
  </r>
  <r>
    <x v="295"/>
    <x v="53"/>
    <n v="7.32"/>
    <n v="3"/>
    <n v="0"/>
    <n v="21.96"/>
    <x v="10"/>
  </r>
  <r>
    <x v="295"/>
    <x v="90"/>
    <n v="12.35"/>
    <n v="3"/>
    <n v="0"/>
    <n v="37.049999999999997"/>
    <x v="10"/>
  </r>
  <r>
    <x v="295"/>
    <x v="23"/>
    <n v="25.31"/>
    <n v="4"/>
    <n v="0"/>
    <n v="101.24"/>
    <x v="10"/>
  </r>
  <r>
    <x v="296"/>
    <x v="48"/>
    <n v="13.26"/>
    <n v="4"/>
    <n v="0.05"/>
    <n v="50.387999999999998"/>
    <x v="4"/>
  </r>
  <r>
    <x v="297"/>
    <x v="89"/>
    <n v="19.059999999999999"/>
    <n v="3"/>
    <n v="0.25"/>
    <n v="42.884999999999991"/>
    <x v="52"/>
  </r>
  <r>
    <x v="297"/>
    <x v="25"/>
    <n v="17.68"/>
    <n v="3"/>
    <n v="0.25"/>
    <n v="39.78"/>
    <x v="52"/>
  </r>
  <r>
    <x v="297"/>
    <x v="33"/>
    <n v="7.01"/>
    <n v="4"/>
    <n v="0.25"/>
    <n v="21.03"/>
    <x v="52"/>
  </r>
  <r>
    <x v="298"/>
    <x v="80"/>
    <n v="13.11"/>
    <n v="3"/>
    <n v="0"/>
    <n v="39.33"/>
    <x v="70"/>
  </r>
  <r>
    <x v="298"/>
    <x v="63"/>
    <n v="21.19"/>
    <n v="4"/>
    <n v="0"/>
    <n v="84.76"/>
    <x v="70"/>
  </r>
  <r>
    <x v="299"/>
    <x v="37"/>
    <n v="4.2699999999999996"/>
    <n v="3"/>
    <n v="0"/>
    <n v="12.809999999999999"/>
    <x v="78"/>
  </r>
  <r>
    <x v="300"/>
    <x v="49"/>
    <n v="49.39"/>
    <n v="4"/>
    <n v="0.25"/>
    <n v="148.17000000000002"/>
    <x v="42"/>
  </r>
  <r>
    <x v="300"/>
    <x v="61"/>
    <n v="160.68"/>
    <n v="3"/>
    <n v="0.25"/>
    <n v="361.53000000000003"/>
    <x v="42"/>
  </r>
  <r>
    <x v="300"/>
    <x v="8"/>
    <n v="20.73"/>
    <n v="4"/>
    <n v="0.25"/>
    <n v="62.19"/>
    <x v="42"/>
  </r>
  <r>
    <x v="300"/>
    <x v="63"/>
    <n v="21.19"/>
    <n v="3"/>
    <n v="0.25"/>
    <n v="47.677500000000009"/>
    <x v="42"/>
  </r>
  <r>
    <x v="301"/>
    <x v="17"/>
    <n v="12.81"/>
    <n v="4"/>
    <n v="0"/>
    <n v="51.24"/>
    <x v="27"/>
  </r>
  <r>
    <x v="301"/>
    <x v="84"/>
    <n v="10.98"/>
    <n v="4"/>
    <n v="0.15"/>
    <n v="37.332000000000001"/>
    <x v="27"/>
  </r>
  <r>
    <x v="302"/>
    <x v="17"/>
    <n v="12.81"/>
    <n v="4"/>
    <n v="0"/>
    <n v="51.24"/>
    <x v="12"/>
  </r>
  <r>
    <x v="302"/>
    <x v="6"/>
    <n v="7.32"/>
    <n v="4"/>
    <n v="0"/>
    <n v="29.28"/>
    <x v="12"/>
  </r>
  <r>
    <x v="303"/>
    <x v="17"/>
    <n v="16.010000000000002"/>
    <n v="4"/>
    <n v="0"/>
    <n v="64.040000000000006"/>
    <x v="11"/>
  </r>
  <r>
    <x v="303"/>
    <x v="36"/>
    <n v="1.83"/>
    <n v="4"/>
    <n v="0.2"/>
    <n v="5.8560000000000008"/>
    <x v="11"/>
  </r>
  <r>
    <x v="303"/>
    <x v="63"/>
    <n v="26.53"/>
    <n v="4"/>
    <n v="0"/>
    <n v="106.12"/>
    <x v="11"/>
  </r>
  <r>
    <x v="304"/>
    <x v="79"/>
    <n v="19.670000000000002"/>
    <n v="3"/>
    <n v="0"/>
    <n v="59.010000000000005"/>
    <x v="43"/>
  </r>
  <r>
    <x v="304"/>
    <x v="11"/>
    <n v="37.5"/>
    <n v="4"/>
    <n v="0.25"/>
    <n v="112.5"/>
    <x v="43"/>
  </r>
  <r>
    <x v="305"/>
    <x v="51"/>
    <n v="14.48"/>
    <n v="3"/>
    <n v="0"/>
    <n v="43.44"/>
    <x v="56"/>
  </r>
  <r>
    <x v="305"/>
    <x v="19"/>
    <n v="9.4499999999999993"/>
    <n v="4"/>
    <n v="0.2"/>
    <n v="30.24"/>
    <x v="56"/>
  </r>
  <r>
    <x v="306"/>
    <x v="48"/>
    <n v="13.26"/>
    <n v="4"/>
    <n v="0.05"/>
    <n v="50.387999999999998"/>
    <x v="52"/>
  </r>
  <r>
    <x v="306"/>
    <x v="58"/>
    <n v="9.4499999999999993"/>
    <n v="4"/>
    <n v="0.05"/>
    <n v="35.909999999999997"/>
    <x v="52"/>
  </r>
  <r>
    <x v="306"/>
    <x v="50"/>
    <n v="16.010000000000002"/>
    <n v="4"/>
    <n v="0.05"/>
    <n v="60.838000000000001"/>
    <x v="52"/>
  </r>
  <r>
    <x v="307"/>
    <x v="51"/>
    <n v="14.48"/>
    <n v="3"/>
    <n v="0"/>
    <n v="43.44"/>
    <x v="48"/>
  </r>
  <r>
    <x v="307"/>
    <x v="1"/>
    <n v="22.87"/>
    <n v="3"/>
    <n v="0"/>
    <n v="68.61"/>
    <x v="48"/>
  </r>
  <r>
    <x v="307"/>
    <x v="19"/>
    <n v="9.4499999999999993"/>
    <n v="3"/>
    <n v="0"/>
    <n v="28.349999999999998"/>
    <x v="48"/>
  </r>
  <r>
    <x v="308"/>
    <x v="33"/>
    <n v="0"/>
    <n v="1"/>
    <n v="0"/>
    <n v="0"/>
    <x v="1"/>
  </r>
  <r>
    <x v="308"/>
    <x v="39"/>
    <n v="0"/>
    <n v="1"/>
    <n v="0"/>
    <n v="0"/>
    <x v="1"/>
  </r>
  <r>
    <x v="308"/>
    <x v="53"/>
    <n v="7.32"/>
    <n v="3"/>
    <n v="0"/>
    <n v="21.96"/>
    <x v="1"/>
  </r>
  <r>
    <x v="308"/>
    <x v="18"/>
    <n v="35.06"/>
    <n v="3"/>
    <n v="0.15"/>
    <n v="89.403000000000006"/>
    <x v="1"/>
  </r>
  <r>
    <x v="308"/>
    <x v="24"/>
    <n v="0"/>
    <n v="1"/>
    <n v="0"/>
    <n v="0"/>
    <x v="1"/>
  </r>
  <r>
    <x v="308"/>
    <x v="88"/>
    <n v="9.76"/>
    <n v="4"/>
    <n v="0.15"/>
    <n v="33.183999999999997"/>
    <x v="1"/>
  </r>
  <r>
    <x v="308"/>
    <x v="4"/>
    <n v="0"/>
    <n v="1"/>
    <n v="0"/>
    <n v="0"/>
    <x v="1"/>
  </r>
  <r>
    <x v="308"/>
    <x v="13"/>
    <n v="21.65"/>
    <n v="3"/>
    <n v="0.15"/>
    <n v="55.207499999999996"/>
    <x v="1"/>
  </r>
  <r>
    <x v="309"/>
    <x v="38"/>
    <n v="23.78"/>
    <n v="3"/>
    <n v="0"/>
    <n v="71.34"/>
    <x v="42"/>
  </r>
  <r>
    <x v="309"/>
    <x v="31"/>
    <n v="13.72"/>
    <n v="3"/>
    <n v="0"/>
    <n v="41.160000000000004"/>
    <x v="42"/>
  </r>
  <r>
    <x v="309"/>
    <x v="62"/>
    <n v="15.24"/>
    <n v="3"/>
    <n v="0.1"/>
    <n v="41.148000000000003"/>
    <x v="42"/>
  </r>
  <r>
    <x v="310"/>
    <x v="31"/>
    <n v="13.72"/>
    <n v="4"/>
    <n v="0"/>
    <n v="54.88"/>
    <x v="22"/>
  </r>
  <r>
    <x v="310"/>
    <x v="56"/>
    <n v="40.4"/>
    <n v="4"/>
    <n v="0"/>
    <n v="161.6"/>
    <x v="22"/>
  </r>
  <r>
    <x v="311"/>
    <x v="38"/>
    <n v="23.78"/>
    <n v="4"/>
    <n v="0"/>
    <n v="95.12"/>
    <x v="39"/>
  </r>
  <r>
    <x v="311"/>
    <x v="84"/>
    <n v="13.72"/>
    <n v="4"/>
    <n v="0"/>
    <n v="54.88"/>
    <x v="39"/>
  </r>
  <r>
    <x v="312"/>
    <x v="57"/>
    <n v="13.72"/>
    <n v="4"/>
    <n v="0"/>
    <n v="54.88"/>
    <x v="11"/>
  </r>
  <r>
    <x v="312"/>
    <x v="60"/>
    <n v="94.37"/>
    <n v="4"/>
    <n v="0.25"/>
    <n v="283.11"/>
    <x v="11"/>
  </r>
  <r>
    <x v="313"/>
    <x v="35"/>
    <n v="23.78"/>
    <n v="3"/>
    <n v="0.1"/>
    <n v="64.206000000000003"/>
    <x v="0"/>
  </r>
  <r>
    <x v="313"/>
    <x v="2"/>
    <n v="23.17"/>
    <n v="3"/>
    <n v="0"/>
    <n v="69.510000000000005"/>
    <x v="0"/>
  </r>
  <r>
    <x v="314"/>
    <x v="58"/>
    <n v="7.62"/>
    <n v="3"/>
    <n v="0"/>
    <n v="22.86"/>
    <x v="22"/>
  </r>
  <r>
    <x v="314"/>
    <x v="46"/>
    <n v="8.08"/>
    <n v="4"/>
    <n v="0"/>
    <n v="32.32"/>
    <x v="22"/>
  </r>
  <r>
    <x v="315"/>
    <x v="79"/>
    <n v="15.85"/>
    <n v="4"/>
    <n v="0"/>
    <n v="63.4"/>
    <x v="53"/>
  </r>
  <r>
    <x v="315"/>
    <x v="18"/>
    <n v="28.05"/>
    <n v="4"/>
    <n v="0"/>
    <n v="112.2"/>
    <x v="53"/>
  </r>
  <r>
    <x v="316"/>
    <x v="5"/>
    <n v="3.35"/>
    <n v="4"/>
    <n v="0"/>
    <n v="13.4"/>
    <x v="31"/>
  </r>
  <r>
    <x v="316"/>
    <x v="16"/>
    <n v="14.03"/>
    <n v="4"/>
    <n v="0"/>
    <n v="56.12"/>
    <x v="31"/>
  </r>
  <r>
    <x v="316"/>
    <x v="45"/>
    <n v="10.67"/>
    <n v="3"/>
    <n v="0"/>
    <n v="32.01"/>
    <x v="31"/>
  </r>
  <r>
    <x v="317"/>
    <x v="57"/>
    <n v="13.72"/>
    <n v="3"/>
    <n v="0"/>
    <n v="41.160000000000004"/>
    <x v="44"/>
  </r>
  <r>
    <x v="317"/>
    <x v="78"/>
    <n v="9.91"/>
    <n v="4"/>
    <n v="0.05"/>
    <n v="37.658000000000001"/>
    <x v="44"/>
  </r>
  <r>
    <x v="318"/>
    <x v="47"/>
    <n v="34.76"/>
    <n v="4"/>
    <n v="0"/>
    <n v="139.04"/>
    <x v="76"/>
  </r>
  <r>
    <x v="318"/>
    <x v="60"/>
    <n v="94.37"/>
    <n v="4"/>
    <n v="0"/>
    <n v="377.48"/>
    <x v="76"/>
  </r>
  <r>
    <x v="318"/>
    <x v="24"/>
    <n v="14.79"/>
    <n v="4"/>
    <n v="0"/>
    <n v="59.16"/>
    <x v="76"/>
  </r>
  <r>
    <x v="319"/>
    <x v="1"/>
    <n v="22.87"/>
    <n v="4"/>
    <n v="0"/>
    <n v="91.48"/>
    <x v="16"/>
  </r>
  <r>
    <x v="319"/>
    <x v="27"/>
    <n v="41.92"/>
    <n v="3"/>
    <n v="0"/>
    <n v="125.76"/>
    <x v="16"/>
  </r>
  <r>
    <x v="319"/>
    <x v="20"/>
    <n v="11.43"/>
    <n v="4"/>
    <n v="0"/>
    <n v="45.72"/>
    <x v="16"/>
  </r>
  <r>
    <x v="320"/>
    <x v="84"/>
    <n v="13.72"/>
    <n v="3"/>
    <n v="0"/>
    <n v="41.160000000000004"/>
    <x v="52"/>
  </r>
  <r>
    <x v="321"/>
    <x v="61"/>
    <n v="200.93"/>
    <n v="3"/>
    <n v="0.05"/>
    <n v="572.65049999999997"/>
    <x v="11"/>
  </r>
  <r>
    <x v="321"/>
    <x v="11"/>
    <n v="37.5"/>
    <n v="3"/>
    <n v="0.05"/>
    <n v="106.875"/>
    <x v="11"/>
  </r>
  <r>
    <x v="322"/>
    <x v="10"/>
    <n v="18.29"/>
    <n v="4"/>
    <n v="0.05"/>
    <n v="69.501999999999995"/>
    <x v="54"/>
  </r>
  <r>
    <x v="322"/>
    <x v="11"/>
    <n v="37.5"/>
    <n v="3"/>
    <n v="0.05"/>
    <n v="106.875"/>
    <x v="54"/>
  </r>
  <r>
    <x v="322"/>
    <x v="23"/>
    <n v="25.31"/>
    <n v="4"/>
    <n v="0.05"/>
    <n v="96.177999999999997"/>
    <x v="54"/>
  </r>
  <r>
    <x v="322"/>
    <x v="50"/>
    <n v="16.010000000000002"/>
    <n v="3"/>
    <n v="0.05"/>
    <n v="45.628500000000003"/>
    <x v="54"/>
  </r>
  <r>
    <x v="323"/>
    <x v="47"/>
    <n v="34.76"/>
    <n v="4"/>
    <n v="0.05"/>
    <n v="132.08799999999999"/>
    <x v="10"/>
  </r>
  <r>
    <x v="323"/>
    <x v="44"/>
    <n v="10.67"/>
    <n v="4"/>
    <n v="0.05"/>
    <n v="40.545999999999999"/>
    <x v="10"/>
  </r>
  <r>
    <x v="323"/>
    <x v="80"/>
    <n v="16.46"/>
    <n v="3"/>
    <n v="0"/>
    <n v="49.38"/>
    <x v="10"/>
  </r>
  <r>
    <x v="324"/>
    <x v="53"/>
    <n v="5.79"/>
    <n v="4"/>
    <n v="0"/>
    <n v="23.16"/>
    <x v="40"/>
  </r>
  <r>
    <x v="324"/>
    <x v="56"/>
    <n v="32.32"/>
    <n v="3"/>
    <n v="0.15"/>
    <n v="82.415999999999997"/>
    <x v="40"/>
  </r>
  <r>
    <x v="324"/>
    <x v="50"/>
    <n v="12.81"/>
    <n v="4"/>
    <n v="0.15"/>
    <n v="43.554000000000002"/>
    <x v="40"/>
  </r>
  <r>
    <x v="324"/>
    <x v="67"/>
    <n v="9.7200000000000006"/>
    <n v="3"/>
    <n v="0"/>
    <n v="29.160000000000004"/>
    <x v="40"/>
  </r>
  <r>
    <x v="324"/>
    <x v="68"/>
    <n v="9.91"/>
    <n v="4"/>
    <n v="0"/>
    <n v="39.64"/>
    <x v="40"/>
  </r>
  <r>
    <x v="324"/>
    <x v="69"/>
    <n v="10.1"/>
    <n v="5"/>
    <n v="0"/>
    <n v="50.5"/>
    <x v="40"/>
  </r>
  <r>
    <x v="324"/>
    <x v="70"/>
    <n v="10.67"/>
    <n v="3"/>
    <n v="0"/>
    <n v="32.01"/>
    <x v="40"/>
  </r>
  <r>
    <x v="324"/>
    <x v="71"/>
    <n v="10.67"/>
    <n v="4"/>
    <n v="0"/>
    <n v="42.68"/>
    <x v="40"/>
  </r>
  <r>
    <x v="324"/>
    <x v="87"/>
    <n v="10.67"/>
    <n v="5"/>
    <n v="0"/>
    <n v="53.35"/>
    <x v="40"/>
  </r>
  <r>
    <x v="325"/>
    <x v="3"/>
    <n v="18.899999999999999"/>
    <n v="4"/>
    <n v="0"/>
    <n v="75.599999999999994"/>
    <x v="7"/>
  </r>
  <r>
    <x v="325"/>
    <x v="21"/>
    <n v="3.66"/>
    <n v="4"/>
    <n v="0"/>
    <n v="14.64"/>
    <x v="7"/>
  </r>
  <r>
    <x v="326"/>
    <x v="6"/>
    <n v="7.32"/>
    <n v="4"/>
    <n v="0"/>
    <n v="29.28"/>
    <x v="34"/>
  </r>
  <r>
    <x v="326"/>
    <x v="2"/>
    <n v="23.17"/>
    <n v="3"/>
    <n v="0.1"/>
    <n v="62.559000000000005"/>
    <x v="34"/>
  </r>
  <r>
    <x v="326"/>
    <x v="23"/>
    <n v="20.28"/>
    <n v="3"/>
    <n v="0.1"/>
    <n v="54.756000000000007"/>
    <x v="34"/>
  </r>
  <r>
    <x v="326"/>
    <x v="34"/>
    <n v="4.7300000000000004"/>
    <n v="3"/>
    <n v="0.1"/>
    <n v="12.771000000000001"/>
    <x v="34"/>
  </r>
  <r>
    <x v="327"/>
    <x v="35"/>
    <n v="29.73"/>
    <n v="3"/>
    <n v="0"/>
    <n v="89.19"/>
    <x v="26"/>
  </r>
  <r>
    <x v="327"/>
    <x v="18"/>
    <n v="35.06"/>
    <n v="3"/>
    <n v="0"/>
    <n v="105.18"/>
    <x v="26"/>
  </r>
  <r>
    <x v="327"/>
    <x v="13"/>
    <n v="21.65"/>
    <n v="3"/>
    <n v="0"/>
    <n v="64.949999999999989"/>
    <x v="26"/>
  </r>
  <r>
    <x v="327"/>
    <x v="84"/>
    <n v="13.72"/>
    <n v="4"/>
    <n v="0"/>
    <n v="54.88"/>
    <x v="26"/>
  </r>
  <r>
    <x v="328"/>
    <x v="91"/>
    <n v="11.89"/>
    <n v="3"/>
    <n v="0.05"/>
    <n v="33.886499999999998"/>
    <x v="65"/>
  </r>
  <r>
    <x v="328"/>
    <x v="38"/>
    <n v="23.78"/>
    <n v="4"/>
    <n v="0.05"/>
    <n v="90.364000000000004"/>
    <x v="65"/>
  </r>
  <r>
    <x v="329"/>
    <x v="49"/>
    <n v="61.74"/>
    <n v="3"/>
    <n v="0"/>
    <n v="185.22"/>
    <x v="47"/>
  </r>
  <r>
    <x v="330"/>
    <x v="89"/>
    <n v="19.059999999999999"/>
    <n v="3"/>
    <n v="0"/>
    <n v="57.179999999999993"/>
    <x v="25"/>
  </r>
  <r>
    <x v="330"/>
    <x v="79"/>
    <n v="19.670000000000002"/>
    <n v="4"/>
    <n v="0"/>
    <n v="78.680000000000007"/>
    <x v="25"/>
  </r>
  <r>
    <x v="330"/>
    <x v="84"/>
    <n v="13.72"/>
    <n v="3"/>
    <n v="0"/>
    <n v="41.160000000000004"/>
    <x v="25"/>
  </r>
  <r>
    <x v="331"/>
    <x v="28"/>
    <n v="24.39"/>
    <n v="3"/>
    <n v="0"/>
    <n v="73.17"/>
    <x v="50"/>
  </r>
  <r>
    <x v="331"/>
    <x v="53"/>
    <n v="7.32"/>
    <n v="3"/>
    <n v="0"/>
    <n v="21.96"/>
    <x v="50"/>
  </r>
  <r>
    <x v="332"/>
    <x v="2"/>
    <n v="28.97"/>
    <n v="3"/>
    <n v="0"/>
    <n v="86.91"/>
    <x v="0"/>
  </r>
  <r>
    <x v="333"/>
    <x v="3"/>
    <n v="23.63"/>
    <n v="4"/>
    <n v="0"/>
    <n v="94.52"/>
    <x v="54"/>
  </r>
  <r>
    <x v="334"/>
    <x v="89"/>
    <n v="19.059999999999999"/>
    <n v="3"/>
    <n v="0"/>
    <n v="57.179999999999993"/>
    <x v="65"/>
  </r>
  <r>
    <x v="335"/>
    <x v="29"/>
    <n v="14.48"/>
    <n v="3"/>
    <n v="0.2"/>
    <n v="34.752000000000002"/>
    <x v="11"/>
  </r>
  <r>
    <x v="336"/>
    <x v="1"/>
    <n v="22.87"/>
    <n v="3"/>
    <n v="0"/>
    <n v="68.61"/>
    <x v="19"/>
  </r>
  <r>
    <x v="336"/>
    <x v="5"/>
    <n v="3.35"/>
    <n v="4"/>
    <n v="0"/>
    <n v="13.4"/>
    <x v="19"/>
  </r>
  <r>
    <x v="337"/>
    <x v="33"/>
    <n v="7.01"/>
    <n v="4"/>
    <n v="0.05"/>
    <n v="26.637999999999998"/>
    <x v="43"/>
  </r>
  <r>
    <x v="337"/>
    <x v="8"/>
    <n v="25.92"/>
    <n v="3"/>
    <n v="0.05"/>
    <n v="73.872"/>
    <x v="43"/>
  </r>
  <r>
    <x v="337"/>
    <x v="80"/>
    <n v="16.46"/>
    <n v="4"/>
    <n v="0.05"/>
    <n v="62.548000000000002"/>
    <x v="43"/>
  </r>
  <r>
    <x v="338"/>
    <x v="49"/>
    <n v="49.39"/>
    <n v="3"/>
    <n v="0.05"/>
    <n v="140.76149999999998"/>
    <x v="29"/>
  </r>
  <r>
    <x v="338"/>
    <x v="36"/>
    <n v="1.52"/>
    <n v="3"/>
    <n v="0.05"/>
    <n v="4.3319999999999999"/>
    <x v="29"/>
  </r>
  <r>
    <x v="338"/>
    <x v="8"/>
    <n v="20.73"/>
    <n v="3"/>
    <n v="0"/>
    <n v="62.19"/>
    <x v="29"/>
  </r>
  <r>
    <x v="338"/>
    <x v="67"/>
    <n v="9.7200000000000006"/>
    <n v="3"/>
    <n v="0"/>
    <n v="29.160000000000004"/>
    <x v="29"/>
  </r>
  <r>
    <x v="338"/>
    <x v="68"/>
    <n v="9.91"/>
    <n v="4"/>
    <n v="0"/>
    <n v="39.64"/>
    <x v="29"/>
  </r>
  <r>
    <x v="338"/>
    <x v="69"/>
    <n v="10.1"/>
    <n v="5"/>
    <n v="0"/>
    <n v="50.5"/>
    <x v="29"/>
  </r>
  <r>
    <x v="338"/>
    <x v="70"/>
    <n v="10.67"/>
    <n v="3"/>
    <n v="0"/>
    <n v="32.01"/>
    <x v="29"/>
  </r>
  <r>
    <x v="338"/>
    <x v="71"/>
    <n v="10.67"/>
    <n v="4"/>
    <n v="0"/>
    <n v="42.68"/>
    <x v="29"/>
  </r>
  <r>
    <x v="338"/>
    <x v="87"/>
    <n v="10.67"/>
    <n v="5"/>
    <n v="0"/>
    <n v="53.35"/>
    <x v="29"/>
  </r>
  <r>
    <x v="339"/>
    <x v="81"/>
    <n v="10.37"/>
    <n v="3"/>
    <n v="0"/>
    <n v="31.11"/>
    <x v="50"/>
  </r>
  <r>
    <x v="339"/>
    <x v="19"/>
    <n v="7.62"/>
    <n v="3"/>
    <n v="0"/>
    <n v="22.86"/>
    <x v="50"/>
  </r>
  <r>
    <x v="340"/>
    <x v="48"/>
    <n v="10.67"/>
    <n v="3"/>
    <n v="0.15"/>
    <n v="27.208500000000001"/>
    <x v="6"/>
  </r>
  <r>
    <x v="340"/>
    <x v="31"/>
    <n v="10.98"/>
    <n v="4"/>
    <n v="0.15"/>
    <n v="37.332000000000001"/>
    <x v="6"/>
  </r>
  <r>
    <x v="340"/>
    <x v="6"/>
    <n v="7.32"/>
    <n v="3"/>
    <n v="0"/>
    <n v="21.96"/>
    <x v="6"/>
  </r>
  <r>
    <x v="340"/>
    <x v="27"/>
    <n v="33.54"/>
    <n v="3"/>
    <n v="0.15"/>
    <n v="85.526999999999987"/>
    <x v="6"/>
  </r>
  <r>
    <x v="340"/>
    <x v="32"/>
    <n v="26.83"/>
    <n v="4"/>
    <n v="0.15"/>
    <n v="91.221999999999994"/>
    <x v="6"/>
  </r>
  <r>
    <x v="341"/>
    <x v="57"/>
    <n v="10.98"/>
    <n v="4"/>
    <n v="0.15"/>
    <n v="37.332000000000001"/>
    <x v="21"/>
  </r>
  <r>
    <x v="341"/>
    <x v="15"/>
    <n v="5.49"/>
    <n v="3"/>
    <n v="0"/>
    <n v="16.47"/>
    <x v="21"/>
  </r>
  <r>
    <x v="342"/>
    <x v="57"/>
    <n v="10.98"/>
    <n v="4"/>
    <n v="0"/>
    <n v="43.92"/>
    <x v="42"/>
  </r>
  <r>
    <x v="342"/>
    <x v="12"/>
    <n v="6.1"/>
    <n v="3"/>
    <n v="0.1"/>
    <n v="16.47"/>
    <x v="42"/>
  </r>
  <r>
    <x v="342"/>
    <x v="47"/>
    <n v="27.75"/>
    <n v="3"/>
    <n v="0.1"/>
    <n v="74.925000000000011"/>
    <x v="42"/>
  </r>
  <r>
    <x v="342"/>
    <x v="29"/>
    <n v="11.59"/>
    <n v="4"/>
    <n v="0.1"/>
    <n v="41.724000000000004"/>
    <x v="42"/>
  </r>
  <r>
    <x v="342"/>
    <x v="16"/>
    <n v="11.28"/>
    <n v="4"/>
    <n v="0.1"/>
    <n v="40.607999999999997"/>
    <x v="42"/>
  </r>
  <r>
    <x v="343"/>
    <x v="33"/>
    <n v="5.49"/>
    <n v="4"/>
    <n v="0.2"/>
    <n v="17.568000000000001"/>
    <x v="24"/>
  </r>
  <r>
    <x v="343"/>
    <x v="44"/>
    <n v="8.5399999999999991"/>
    <n v="3"/>
    <n v="0.2"/>
    <n v="20.495999999999999"/>
    <x v="24"/>
  </r>
  <r>
    <x v="343"/>
    <x v="64"/>
    <n v="11.89"/>
    <n v="4"/>
    <n v="0.2"/>
    <n v="38.048000000000002"/>
    <x v="24"/>
  </r>
  <r>
    <x v="344"/>
    <x v="91"/>
    <n v="11.89"/>
    <n v="4"/>
    <n v="0.05"/>
    <n v="45.182000000000002"/>
    <x v="20"/>
  </r>
  <r>
    <x v="344"/>
    <x v="47"/>
    <n v="34.76"/>
    <n v="4"/>
    <n v="0.05"/>
    <n v="132.08799999999999"/>
    <x v="20"/>
  </r>
  <r>
    <x v="345"/>
    <x v="79"/>
    <n v="19.670000000000002"/>
    <n v="4"/>
    <n v="0"/>
    <n v="78.680000000000007"/>
    <x v="59"/>
  </r>
  <r>
    <x v="345"/>
    <x v="81"/>
    <n v="12.96"/>
    <n v="3"/>
    <n v="0"/>
    <n v="38.880000000000003"/>
    <x v="59"/>
  </r>
  <r>
    <x v="346"/>
    <x v="36"/>
    <n v="1.83"/>
    <n v="3"/>
    <n v="0.1"/>
    <n v="4.9409999999999998"/>
    <x v="19"/>
  </r>
  <r>
    <x v="346"/>
    <x v="11"/>
    <n v="37.5"/>
    <n v="4"/>
    <n v="0.1"/>
    <n v="135"/>
    <x v="19"/>
  </r>
  <r>
    <x v="347"/>
    <x v="37"/>
    <n v="5.34"/>
    <n v="3"/>
    <n v="0"/>
    <n v="16.02"/>
    <x v="45"/>
  </r>
  <r>
    <x v="347"/>
    <x v="46"/>
    <n v="10.06"/>
    <n v="3"/>
    <n v="0"/>
    <n v="30.18"/>
    <x v="45"/>
  </r>
  <r>
    <x v="348"/>
    <x v="19"/>
    <n v="9.4499999999999993"/>
    <n v="4"/>
    <n v="0"/>
    <n v="37.799999999999997"/>
    <x v="77"/>
  </r>
  <r>
    <x v="349"/>
    <x v="35"/>
    <n v="29.73"/>
    <n v="3"/>
    <n v="0"/>
    <n v="89.19"/>
    <x v="41"/>
  </r>
  <r>
    <x v="349"/>
    <x v="6"/>
    <n v="9.15"/>
    <n v="4"/>
    <n v="0"/>
    <n v="36.6"/>
    <x v="41"/>
  </r>
  <r>
    <x v="350"/>
    <x v="52"/>
    <n v="16.010000000000002"/>
    <n v="4"/>
    <n v="0"/>
    <n v="64.040000000000006"/>
    <x v="69"/>
  </r>
  <r>
    <x v="350"/>
    <x v="58"/>
    <n v="9.4499999999999993"/>
    <n v="4"/>
    <n v="0"/>
    <n v="37.799999999999997"/>
    <x v="69"/>
  </r>
  <r>
    <x v="350"/>
    <x v="8"/>
    <n v="25.92"/>
    <n v="4"/>
    <n v="0"/>
    <n v="103.68"/>
    <x v="69"/>
  </r>
  <r>
    <x v="350"/>
    <x v="80"/>
    <n v="16.46"/>
    <n v="4"/>
    <n v="0"/>
    <n v="65.84"/>
    <x v="69"/>
  </r>
  <r>
    <x v="351"/>
    <x v="11"/>
    <n v="37.5"/>
    <n v="4"/>
    <n v="0"/>
    <n v="150"/>
    <x v="79"/>
  </r>
  <r>
    <x v="351"/>
    <x v="20"/>
    <n v="11.43"/>
    <n v="4"/>
    <n v="0"/>
    <n v="45.72"/>
    <x v="79"/>
  </r>
  <r>
    <x v="352"/>
    <x v="21"/>
    <n v="4.57"/>
    <n v="3"/>
    <n v="0.25"/>
    <n v="10.282500000000001"/>
    <x v="16"/>
  </r>
  <r>
    <x v="352"/>
    <x v="18"/>
    <n v="35.06"/>
    <n v="3"/>
    <n v="0.25"/>
    <n v="78.885000000000005"/>
    <x v="16"/>
  </r>
  <r>
    <x v="352"/>
    <x v="8"/>
    <n v="25.92"/>
    <n v="3"/>
    <n v="0.25"/>
    <n v="58.320000000000007"/>
    <x v="16"/>
  </r>
  <r>
    <x v="352"/>
    <x v="80"/>
    <n v="16.46"/>
    <n v="3"/>
    <n v="0.25"/>
    <n v="37.035000000000004"/>
    <x v="16"/>
  </r>
  <r>
    <x v="353"/>
    <x v="53"/>
    <n v="7.32"/>
    <n v="3"/>
    <n v="0.1"/>
    <n v="19.763999999999999"/>
    <x v="67"/>
  </r>
  <r>
    <x v="354"/>
    <x v="58"/>
    <n v="9.4499999999999993"/>
    <n v="4"/>
    <n v="0"/>
    <n v="37.799999999999997"/>
    <x v="69"/>
  </r>
  <r>
    <x v="354"/>
    <x v="29"/>
    <n v="14.48"/>
    <n v="4"/>
    <n v="0"/>
    <n v="57.92"/>
    <x v="69"/>
  </r>
  <r>
    <x v="355"/>
    <x v="17"/>
    <n v="16.010000000000002"/>
    <n v="2"/>
    <n v="0.1"/>
    <n v="28.818000000000005"/>
    <x v="72"/>
  </r>
  <r>
    <x v="355"/>
    <x v="64"/>
    <n v="14.94"/>
    <n v="3"/>
    <n v="0"/>
    <n v="44.82"/>
    <x v="72"/>
  </r>
  <r>
    <x v="355"/>
    <x v="27"/>
    <n v="41.92"/>
    <n v="2"/>
    <n v="0.1"/>
    <n v="75.456000000000003"/>
    <x v="72"/>
  </r>
  <r>
    <x v="355"/>
    <x v="78"/>
    <n v="9.91"/>
    <n v="3"/>
    <n v="0.1"/>
    <n v="26.757000000000001"/>
    <x v="72"/>
  </r>
  <r>
    <x v="356"/>
    <x v="7"/>
    <n v="7.32"/>
    <n v="3"/>
    <n v="0"/>
    <n v="21.96"/>
    <x v="80"/>
  </r>
  <r>
    <x v="357"/>
    <x v="35"/>
    <n v="23.78"/>
    <n v="2"/>
    <n v="0"/>
    <n v="47.56"/>
    <x v="29"/>
  </r>
  <r>
    <x v="357"/>
    <x v="47"/>
    <n v="27.75"/>
    <n v="2"/>
    <n v="0"/>
    <n v="55.5"/>
    <x v="29"/>
  </r>
  <r>
    <x v="357"/>
    <x v="18"/>
    <n v="28.05"/>
    <n v="3"/>
    <n v="0"/>
    <n v="84.15"/>
    <x v="29"/>
  </r>
  <r>
    <x v="358"/>
    <x v="38"/>
    <n v="23.78"/>
    <n v="3"/>
    <n v="0"/>
    <n v="71.34"/>
    <x v="81"/>
  </r>
  <r>
    <x v="358"/>
    <x v="14"/>
    <n v="25"/>
    <n v="2"/>
    <n v="0"/>
    <n v="50"/>
    <x v="81"/>
  </r>
  <r>
    <x v="359"/>
    <x v="58"/>
    <n v="7.62"/>
    <n v="2"/>
    <n v="0"/>
    <n v="15.24"/>
    <x v="40"/>
  </r>
  <r>
    <x v="359"/>
    <x v="86"/>
    <n v="10.98"/>
    <n v="2"/>
    <n v="0"/>
    <n v="21.96"/>
    <x v="40"/>
  </r>
  <r>
    <x v="359"/>
    <x v="62"/>
    <n v="12.2"/>
    <n v="2"/>
    <n v="0"/>
    <n v="24.4"/>
    <x v="40"/>
  </r>
  <r>
    <x v="360"/>
    <x v="51"/>
    <n v="11.59"/>
    <n v="2"/>
    <n v="0.15"/>
    <n v="19.702999999999999"/>
    <x v="41"/>
  </r>
  <r>
    <x v="360"/>
    <x v="3"/>
    <n v="23.63"/>
    <n v="3"/>
    <n v="0"/>
    <n v="70.89"/>
    <x v="41"/>
  </r>
  <r>
    <x v="360"/>
    <x v="48"/>
    <n v="10.67"/>
    <n v="2"/>
    <n v="0.15"/>
    <n v="18.138999999999999"/>
    <x v="41"/>
  </r>
  <r>
    <x v="360"/>
    <x v="24"/>
    <n v="11.89"/>
    <n v="3"/>
    <n v="0.15"/>
    <n v="30.319500000000001"/>
    <x v="41"/>
  </r>
  <r>
    <x v="360"/>
    <x v="75"/>
    <n v="16.77"/>
    <n v="2"/>
    <n v="0"/>
    <n v="33.54"/>
    <x v="41"/>
  </r>
  <r>
    <x v="361"/>
    <x v="29"/>
    <n v="14.48"/>
    <n v="2"/>
    <n v="0"/>
    <n v="28.96"/>
    <x v="56"/>
  </r>
  <r>
    <x v="361"/>
    <x v="37"/>
    <n v="5.34"/>
    <n v="3"/>
    <n v="0"/>
    <n v="16.02"/>
    <x v="56"/>
  </r>
  <r>
    <x v="362"/>
    <x v="22"/>
    <n v="23.17"/>
    <n v="3"/>
    <n v="0"/>
    <n v="69.510000000000005"/>
    <x v="44"/>
  </r>
  <r>
    <x v="362"/>
    <x v="48"/>
    <n v="10.67"/>
    <n v="3"/>
    <n v="0"/>
    <n v="32.01"/>
    <x v="44"/>
  </r>
  <r>
    <x v="362"/>
    <x v="23"/>
    <n v="20.28"/>
    <n v="3"/>
    <n v="0"/>
    <n v="60.84"/>
    <x v="44"/>
  </r>
  <r>
    <x v="362"/>
    <x v="59"/>
    <n v="6.1"/>
    <n v="2"/>
    <n v="0"/>
    <n v="12.2"/>
    <x v="44"/>
  </r>
  <r>
    <x v="363"/>
    <x v="1"/>
    <n v="22.87"/>
    <n v="3"/>
    <n v="0"/>
    <n v="68.61"/>
    <x v="52"/>
  </r>
  <r>
    <x v="363"/>
    <x v="21"/>
    <n v="4.57"/>
    <n v="2"/>
    <n v="0"/>
    <n v="9.14"/>
    <x v="52"/>
  </r>
  <r>
    <x v="364"/>
    <x v="16"/>
    <n v="14.03"/>
    <n v="2"/>
    <n v="0.05"/>
    <n v="26.656999999999996"/>
    <x v="52"/>
  </r>
  <r>
    <x v="364"/>
    <x v="45"/>
    <n v="10.67"/>
    <n v="2"/>
    <n v="0.05"/>
    <n v="20.273"/>
    <x v="52"/>
  </r>
  <r>
    <x v="364"/>
    <x v="56"/>
    <n v="40.4"/>
    <n v="2"/>
    <n v="0.05"/>
    <n v="76.759999999999991"/>
    <x v="52"/>
  </r>
  <r>
    <x v="365"/>
    <x v="21"/>
    <n v="4.57"/>
    <n v="3"/>
    <n v="0"/>
    <n v="13.71"/>
    <x v="28"/>
  </r>
  <r>
    <x v="365"/>
    <x v="52"/>
    <n v="16.010000000000002"/>
    <n v="2"/>
    <n v="0"/>
    <n v="32.020000000000003"/>
    <x v="28"/>
  </r>
  <r>
    <x v="365"/>
    <x v="6"/>
    <n v="9.15"/>
    <n v="3"/>
    <n v="0"/>
    <n v="27.450000000000003"/>
    <x v="28"/>
  </r>
  <r>
    <x v="366"/>
    <x v="35"/>
    <n v="23.78"/>
    <n v="3"/>
    <n v="0"/>
    <n v="71.34"/>
    <x v="29"/>
  </r>
  <r>
    <x v="366"/>
    <x v="47"/>
    <n v="27.75"/>
    <n v="3"/>
    <n v="0"/>
    <n v="83.25"/>
    <x v="29"/>
  </r>
  <r>
    <x v="366"/>
    <x v="18"/>
    <n v="28.05"/>
    <n v="4"/>
    <n v="0"/>
    <n v="112.2"/>
    <x v="29"/>
  </r>
  <r>
    <x v="367"/>
    <x v="73"/>
    <n v="15.85"/>
    <n v="4"/>
    <n v="0"/>
    <n v="63.4"/>
    <x v="15"/>
  </r>
  <r>
    <x v="367"/>
    <x v="4"/>
    <n v="4.57"/>
    <n v="4"/>
    <n v="0"/>
    <n v="18.28"/>
    <x v="15"/>
  </r>
  <r>
    <x v="367"/>
    <x v="11"/>
    <n v="30.03"/>
    <n v="3"/>
    <n v="0"/>
    <n v="90.09"/>
    <x v="15"/>
  </r>
  <r>
    <x v="368"/>
    <x v="26"/>
    <n v="7.32"/>
    <n v="3"/>
    <n v="0"/>
    <n v="21.96"/>
    <x v="78"/>
  </r>
  <r>
    <x v="368"/>
    <x v="14"/>
    <n v="25"/>
    <n v="4"/>
    <n v="0"/>
    <n v="100"/>
    <x v="78"/>
  </r>
  <r>
    <x v="368"/>
    <x v="85"/>
    <n v="10.67"/>
    <n v="3"/>
    <n v="0"/>
    <n v="32.01"/>
    <x v="78"/>
  </r>
  <r>
    <x v="369"/>
    <x v="35"/>
    <n v="29.73"/>
    <n v="4"/>
    <n v="0.05"/>
    <n v="112.97399999999999"/>
    <x v="0"/>
  </r>
  <r>
    <x v="369"/>
    <x v="58"/>
    <n v="9.4499999999999993"/>
    <n v="4"/>
    <n v="0.05"/>
    <n v="35.909999999999997"/>
    <x v="0"/>
  </r>
  <r>
    <x v="369"/>
    <x v="10"/>
    <n v="18.29"/>
    <n v="3"/>
    <n v="0.05"/>
    <n v="52.126499999999993"/>
    <x v="0"/>
  </r>
  <r>
    <x v="370"/>
    <x v="3"/>
    <n v="23.63"/>
    <n v="3"/>
    <n v="0.15"/>
    <n v="60.256500000000003"/>
    <x v="75"/>
  </r>
  <r>
    <x v="370"/>
    <x v="2"/>
    <n v="28.97"/>
    <n v="4"/>
    <n v="0.15"/>
    <n v="98.49799999999999"/>
    <x v="75"/>
  </r>
  <r>
    <x v="370"/>
    <x v="50"/>
    <n v="16.010000000000002"/>
    <n v="4"/>
    <n v="0.15"/>
    <n v="54.434000000000005"/>
    <x v="75"/>
  </r>
  <r>
    <x v="371"/>
    <x v="17"/>
    <n v="16.010000000000002"/>
    <n v="4"/>
    <n v="0"/>
    <n v="64.040000000000006"/>
    <x v="10"/>
  </r>
  <r>
    <x v="371"/>
    <x v="35"/>
    <n v="29.73"/>
    <n v="4"/>
    <n v="0.05"/>
    <n v="112.97399999999999"/>
    <x v="10"/>
  </r>
  <r>
    <x v="371"/>
    <x v="60"/>
    <n v="94.37"/>
    <n v="4"/>
    <n v="0.05"/>
    <n v="358.60599999999999"/>
    <x v="10"/>
  </r>
  <r>
    <x v="371"/>
    <x v="50"/>
    <n v="16.010000000000002"/>
    <n v="4"/>
    <n v="0.05"/>
    <n v="60.838000000000001"/>
    <x v="10"/>
  </r>
  <r>
    <x v="371"/>
    <x v="20"/>
    <n v="11.43"/>
    <n v="4"/>
    <n v="0.05"/>
    <n v="43.433999999999997"/>
    <x v="10"/>
  </r>
  <r>
    <x v="372"/>
    <x v="17"/>
    <n v="16.010000000000002"/>
    <n v="4"/>
    <n v="0.25"/>
    <n v="48.03"/>
    <x v="40"/>
  </r>
  <r>
    <x v="373"/>
    <x v="53"/>
    <n v="7.32"/>
    <n v="4"/>
    <n v="0"/>
    <n v="29.28"/>
    <x v="27"/>
  </r>
  <r>
    <x v="373"/>
    <x v="20"/>
    <n v="11.43"/>
    <n v="4"/>
    <n v="0"/>
    <n v="45.72"/>
    <x v="27"/>
  </r>
  <r>
    <x v="374"/>
    <x v="1"/>
    <n v="22.87"/>
    <n v="4"/>
    <n v="0"/>
    <n v="91.48"/>
    <x v="52"/>
  </r>
  <r>
    <x v="374"/>
    <x v="21"/>
    <n v="4.57"/>
    <n v="3"/>
    <n v="0"/>
    <n v="13.71"/>
    <x v="52"/>
  </r>
  <r>
    <x v="375"/>
    <x v="62"/>
    <n v="15.24"/>
    <n v="3"/>
    <n v="0"/>
    <n v="45.72"/>
    <x v="19"/>
  </r>
  <r>
    <x v="376"/>
    <x v="5"/>
    <n v="2.74"/>
    <n v="4"/>
    <n v="0.15"/>
    <n v="9.3160000000000007"/>
    <x v="74"/>
  </r>
  <r>
    <x v="376"/>
    <x v="10"/>
    <n v="14.64"/>
    <n v="3"/>
    <n v="0.15"/>
    <n v="37.332000000000001"/>
    <x v="74"/>
  </r>
  <r>
    <x v="376"/>
    <x v="59"/>
    <n v="6.1"/>
    <n v="3"/>
    <n v="0"/>
    <n v="18.299999999999997"/>
    <x v="74"/>
  </r>
  <r>
    <x v="377"/>
    <x v="58"/>
    <n v="7.62"/>
    <n v="3"/>
    <n v="0.05"/>
    <n v="21.716999999999999"/>
    <x v="44"/>
  </r>
  <r>
    <x v="378"/>
    <x v="30"/>
    <n v="38.11"/>
    <n v="3"/>
    <n v="0"/>
    <n v="114.33"/>
    <x v="52"/>
  </r>
  <r>
    <x v="378"/>
    <x v="15"/>
    <n v="5.49"/>
    <n v="4"/>
    <n v="0"/>
    <n v="21.96"/>
    <x v="52"/>
  </r>
  <r>
    <x v="378"/>
    <x v="23"/>
    <n v="20.28"/>
    <n v="4"/>
    <n v="0"/>
    <n v="81.12"/>
    <x v="52"/>
  </r>
  <r>
    <x v="379"/>
    <x v="51"/>
    <n v="14.48"/>
    <n v="4"/>
    <n v="0"/>
    <n v="57.92"/>
    <x v="41"/>
  </r>
  <r>
    <x v="379"/>
    <x v="12"/>
    <n v="7.62"/>
    <n v="4"/>
    <n v="0"/>
    <n v="30.48"/>
    <x v="41"/>
  </r>
  <r>
    <x v="379"/>
    <x v="14"/>
    <n v="25"/>
    <n v="4"/>
    <n v="0"/>
    <n v="100"/>
    <x v="41"/>
  </r>
  <r>
    <x v="379"/>
    <x v="13"/>
    <n v="21.65"/>
    <n v="3"/>
    <n v="0"/>
    <n v="64.949999999999989"/>
    <x v="41"/>
  </r>
  <r>
    <x v="380"/>
    <x v="2"/>
    <n v="28.97"/>
    <n v="4"/>
    <n v="0.2"/>
    <n v="92.704000000000008"/>
    <x v="41"/>
  </r>
  <r>
    <x v="380"/>
    <x v="32"/>
    <n v="33.54"/>
    <n v="3"/>
    <n v="0.2"/>
    <n v="80.496000000000009"/>
    <x v="41"/>
  </r>
  <r>
    <x v="380"/>
    <x v="34"/>
    <n v="5.95"/>
    <n v="3"/>
    <n v="0.2"/>
    <n v="14.280000000000001"/>
    <x v="41"/>
  </r>
  <r>
    <x v="381"/>
    <x v="14"/>
    <n v="25"/>
    <n v="4"/>
    <n v="0"/>
    <n v="100"/>
    <x v="60"/>
  </r>
  <r>
    <x v="381"/>
    <x v="8"/>
    <n v="25.92"/>
    <n v="3"/>
    <n v="0"/>
    <n v="77.760000000000005"/>
    <x v="60"/>
  </r>
  <r>
    <x v="381"/>
    <x v="80"/>
    <n v="16.46"/>
    <n v="3"/>
    <n v="0"/>
    <n v="49.38"/>
    <x v="60"/>
  </r>
  <r>
    <x v="382"/>
    <x v="57"/>
    <n v="13.72"/>
    <n v="4"/>
    <n v="0.2"/>
    <n v="43.904000000000003"/>
    <x v="6"/>
  </r>
  <r>
    <x v="382"/>
    <x v="44"/>
    <n v="10.67"/>
    <n v="4"/>
    <n v="0.2"/>
    <n v="34.143999999999998"/>
    <x v="6"/>
  </r>
  <r>
    <x v="382"/>
    <x v="19"/>
    <n v="9.4499999999999993"/>
    <n v="3"/>
    <n v="0.2"/>
    <n v="22.68"/>
    <x v="6"/>
  </r>
  <r>
    <x v="382"/>
    <x v="80"/>
    <n v="16.46"/>
    <n v="4"/>
    <n v="0.2"/>
    <n v="52.672000000000004"/>
    <x v="6"/>
  </r>
  <r>
    <x v="383"/>
    <x v="60"/>
    <n v="94.37"/>
    <n v="4"/>
    <n v="0"/>
    <n v="377.48"/>
    <x v="65"/>
  </r>
  <r>
    <x v="383"/>
    <x v="27"/>
    <n v="41.92"/>
    <n v="3"/>
    <n v="0"/>
    <n v="125.76"/>
    <x v="65"/>
  </r>
  <r>
    <x v="384"/>
    <x v="6"/>
    <n v="9.15"/>
    <n v="3"/>
    <n v="0"/>
    <n v="27.450000000000003"/>
    <x v="52"/>
  </r>
  <r>
    <x v="384"/>
    <x v="23"/>
    <n v="25.31"/>
    <n v="3"/>
    <n v="0"/>
    <n v="75.929999999999993"/>
    <x v="52"/>
  </r>
  <r>
    <x v="385"/>
    <x v="17"/>
    <n v="16.010000000000002"/>
    <n v="4"/>
    <n v="0.25"/>
    <n v="48.03"/>
    <x v="32"/>
  </r>
  <r>
    <x v="385"/>
    <x v="24"/>
    <n v="14.79"/>
    <n v="4"/>
    <n v="0.25"/>
    <n v="44.37"/>
    <x v="32"/>
  </r>
  <r>
    <x v="385"/>
    <x v="2"/>
    <n v="28.97"/>
    <n v="4"/>
    <n v="0"/>
    <n v="115.88"/>
    <x v="32"/>
  </r>
  <r>
    <x v="386"/>
    <x v="3"/>
    <n v="23.63"/>
    <n v="3"/>
    <n v="0"/>
    <n v="70.89"/>
    <x v="68"/>
  </r>
  <r>
    <x v="386"/>
    <x v="5"/>
    <n v="3.35"/>
    <n v="3"/>
    <n v="0"/>
    <n v="10.050000000000001"/>
    <x v="68"/>
  </r>
  <r>
    <x v="386"/>
    <x v="78"/>
    <n v="9.91"/>
    <n v="3"/>
    <n v="0"/>
    <n v="29.73"/>
    <x v="68"/>
  </r>
  <r>
    <x v="387"/>
    <x v="24"/>
    <n v="11.89"/>
    <n v="4"/>
    <n v="0"/>
    <n v="47.56"/>
    <x v="60"/>
  </r>
  <r>
    <x v="387"/>
    <x v="27"/>
    <n v="33.54"/>
    <n v="4"/>
    <n v="0"/>
    <n v="134.16"/>
    <x v="60"/>
  </r>
  <r>
    <x v="387"/>
    <x v="32"/>
    <n v="26.83"/>
    <n v="4"/>
    <n v="0"/>
    <n v="107.32"/>
    <x v="60"/>
  </r>
  <r>
    <x v="387"/>
    <x v="55"/>
    <n v="9.15"/>
    <n v="3"/>
    <n v="0"/>
    <n v="27.450000000000003"/>
    <x v="60"/>
  </r>
  <r>
    <x v="388"/>
    <x v="1"/>
    <n v="4.25"/>
    <n v="1"/>
    <n v="0"/>
    <n v="4.25"/>
    <x v="7"/>
  </r>
  <r>
    <x v="388"/>
    <x v="39"/>
    <n v="26.83"/>
    <n v="4"/>
    <n v="0.25"/>
    <n v="80.489999999999995"/>
    <x v="7"/>
  </r>
  <r>
    <x v="388"/>
    <x v="24"/>
    <n v="11.89"/>
    <n v="3"/>
    <n v="0"/>
    <n v="35.67"/>
    <x v="7"/>
  </r>
  <r>
    <x v="388"/>
    <x v="62"/>
    <n v="12.2"/>
    <n v="3"/>
    <n v="0"/>
    <n v="36.599999999999994"/>
    <x v="7"/>
  </r>
  <r>
    <x v="388"/>
    <x v="4"/>
    <n v="4.57"/>
    <n v="4"/>
    <n v="0.1"/>
    <n v="16.452000000000002"/>
    <x v="7"/>
  </r>
  <r>
    <x v="388"/>
    <x v="8"/>
    <n v="20.73"/>
    <n v="3"/>
    <n v="0.25"/>
    <n v="46.642499999999998"/>
    <x v="7"/>
  </r>
  <r>
    <x v="388"/>
    <x v="80"/>
    <n v="13.11"/>
    <n v="4"/>
    <n v="0"/>
    <n v="52.44"/>
    <x v="7"/>
  </r>
  <r>
    <x v="388"/>
    <x v="40"/>
    <n v="3.64"/>
    <n v="1"/>
    <n v="0"/>
    <n v="3.64"/>
    <x v="7"/>
  </r>
  <r>
    <x v="388"/>
    <x v="41"/>
    <n v="9.77"/>
    <n v="1"/>
    <n v="0"/>
    <n v="9.77"/>
    <x v="7"/>
  </r>
  <r>
    <x v="388"/>
    <x v="42"/>
    <n v="12.41"/>
    <n v="1"/>
    <n v="0"/>
    <n v="12.41"/>
    <x v="7"/>
  </r>
  <r>
    <x v="389"/>
    <x v="9"/>
    <n v="13.42"/>
    <n v="3"/>
    <n v="0"/>
    <n v="40.26"/>
    <x v="18"/>
  </r>
  <r>
    <x v="389"/>
    <x v="64"/>
    <n v="11.89"/>
    <n v="4"/>
    <n v="0"/>
    <n v="47.56"/>
    <x v="18"/>
  </r>
  <r>
    <x v="389"/>
    <x v="34"/>
    <n v="4.7300000000000004"/>
    <n v="4"/>
    <n v="0"/>
    <n v="18.920000000000002"/>
    <x v="18"/>
  </r>
  <r>
    <x v="390"/>
    <x v="80"/>
    <n v="13.11"/>
    <n v="4"/>
    <n v="0"/>
    <n v="52.44"/>
    <x v="27"/>
  </r>
  <r>
    <x v="391"/>
    <x v="36"/>
    <n v="1.52"/>
    <n v="3"/>
    <n v="0"/>
    <n v="4.5600000000000005"/>
    <x v="32"/>
  </r>
  <r>
    <x v="391"/>
    <x v="27"/>
    <n v="33.54"/>
    <n v="4"/>
    <n v="0"/>
    <n v="134.16"/>
    <x v="32"/>
  </r>
  <r>
    <x v="392"/>
    <x v="5"/>
    <n v="2.74"/>
    <n v="4"/>
    <n v="0.05"/>
    <n v="10.412000000000001"/>
    <x v="14"/>
  </r>
  <r>
    <x v="392"/>
    <x v="56"/>
    <n v="32.32"/>
    <n v="4"/>
    <n v="0"/>
    <n v="129.28"/>
    <x v="14"/>
  </r>
  <r>
    <x v="393"/>
    <x v="79"/>
    <n v="19.670000000000002"/>
    <n v="4"/>
    <n v="0"/>
    <n v="78.680000000000007"/>
    <x v="65"/>
  </r>
  <r>
    <x v="393"/>
    <x v="16"/>
    <n v="14.03"/>
    <n v="4"/>
    <n v="0.2"/>
    <n v="44.896000000000001"/>
    <x v="65"/>
  </r>
  <r>
    <x v="393"/>
    <x v="4"/>
    <n v="5.64"/>
    <n v="4"/>
    <n v="0.2"/>
    <n v="18.047999999999998"/>
    <x v="65"/>
  </r>
  <r>
    <x v="394"/>
    <x v="17"/>
    <n v="16.010000000000002"/>
    <n v="3"/>
    <n v="0.15"/>
    <n v="40.825500000000005"/>
    <x v="34"/>
  </r>
  <r>
    <x v="394"/>
    <x v="30"/>
    <n v="47.56"/>
    <n v="4"/>
    <n v="0.15"/>
    <n v="161.70400000000001"/>
    <x v="34"/>
  </r>
  <r>
    <x v="394"/>
    <x v="84"/>
    <n v="13.72"/>
    <n v="4"/>
    <n v="0"/>
    <n v="54.88"/>
    <x v="34"/>
  </r>
  <r>
    <x v="395"/>
    <x v="57"/>
    <n v="13.72"/>
    <n v="3"/>
    <n v="0"/>
    <n v="41.160000000000004"/>
    <x v="34"/>
  </r>
  <r>
    <x v="396"/>
    <x v="60"/>
    <n v="94.37"/>
    <n v="3"/>
    <n v="0"/>
    <n v="283.11"/>
    <x v="64"/>
  </r>
  <r>
    <x v="396"/>
    <x v="50"/>
    <n v="16.010000000000002"/>
    <n v="4"/>
    <n v="0"/>
    <n v="64.040000000000006"/>
    <x v="64"/>
  </r>
  <r>
    <x v="397"/>
    <x v="50"/>
    <n v="16.010000000000002"/>
    <n v="3"/>
    <n v="0"/>
    <n v="48.03"/>
    <x v="5"/>
  </r>
  <r>
    <x v="397"/>
    <x v="34"/>
    <n v="5.95"/>
    <n v="3"/>
    <n v="0"/>
    <n v="17.850000000000001"/>
    <x v="5"/>
  </r>
  <r>
    <x v="398"/>
    <x v="58"/>
    <n v="9.4499999999999993"/>
    <n v="4"/>
    <n v="0.25"/>
    <n v="28.349999999999998"/>
    <x v="27"/>
  </r>
  <r>
    <x v="398"/>
    <x v="81"/>
    <n v="12.96"/>
    <n v="4"/>
    <n v="0"/>
    <n v="51.84"/>
    <x v="27"/>
  </r>
  <r>
    <x v="399"/>
    <x v="49"/>
    <n v="61.74"/>
    <n v="3"/>
    <n v="0.05"/>
    <n v="175.959"/>
    <x v="16"/>
  </r>
  <r>
    <x v="400"/>
    <x v="15"/>
    <n v="6.86"/>
    <n v="3"/>
    <n v="0.2"/>
    <n v="16.464000000000002"/>
    <x v="27"/>
  </r>
  <r>
    <x v="400"/>
    <x v="13"/>
    <n v="21.65"/>
    <n v="3"/>
    <n v="0.2"/>
    <n v="51.96"/>
    <x v="27"/>
  </r>
  <r>
    <x v="400"/>
    <x v="20"/>
    <n v="11.43"/>
    <n v="4"/>
    <n v="0.2"/>
    <n v="36.576000000000001"/>
    <x v="27"/>
  </r>
  <r>
    <x v="401"/>
    <x v="90"/>
    <n v="12.35"/>
    <n v="4"/>
    <n v="0"/>
    <n v="49.4"/>
    <x v="54"/>
  </r>
  <r>
    <x v="401"/>
    <x v="56"/>
    <n v="40.4"/>
    <n v="3"/>
    <n v="0"/>
    <n v="121.19999999999999"/>
    <x v="54"/>
  </r>
  <r>
    <x v="401"/>
    <x v="10"/>
    <n v="18.29"/>
    <n v="4"/>
    <n v="0"/>
    <n v="73.16"/>
    <x v="54"/>
  </r>
  <r>
    <x v="402"/>
    <x v="22"/>
    <n v="28.97"/>
    <n v="3"/>
    <n v="0"/>
    <n v="86.91"/>
    <x v="77"/>
  </r>
  <r>
    <x v="402"/>
    <x v="30"/>
    <n v="47.56"/>
    <n v="4"/>
    <n v="0"/>
    <n v="190.24"/>
    <x v="77"/>
  </r>
  <r>
    <x v="402"/>
    <x v="2"/>
    <n v="28.97"/>
    <n v="4"/>
    <n v="0"/>
    <n v="115.88"/>
    <x v="77"/>
  </r>
  <r>
    <x v="403"/>
    <x v="90"/>
    <n v="9.91"/>
    <n v="4"/>
    <n v="0.1"/>
    <n v="35.676000000000002"/>
    <x v="20"/>
  </r>
  <r>
    <x v="403"/>
    <x v="74"/>
    <n v="21.95"/>
    <n v="4"/>
    <n v="0.1"/>
    <n v="79.02"/>
    <x v="20"/>
  </r>
  <r>
    <x v="404"/>
    <x v="51"/>
    <n v="11.59"/>
    <n v="3"/>
    <n v="0.15"/>
    <n v="29.554499999999997"/>
    <x v="6"/>
  </r>
  <r>
    <x v="404"/>
    <x v="48"/>
    <n v="10.67"/>
    <n v="3"/>
    <n v="0.15"/>
    <n v="27.208500000000001"/>
    <x v="6"/>
  </r>
  <r>
    <x v="404"/>
    <x v="60"/>
    <n v="75.459999999999994"/>
    <n v="3"/>
    <n v="0.15"/>
    <n v="192.42299999999997"/>
    <x v="6"/>
  </r>
  <r>
    <x v="404"/>
    <x v="13"/>
    <n v="17.38"/>
    <n v="4"/>
    <n v="0.15"/>
    <n v="59.091999999999992"/>
    <x v="6"/>
  </r>
  <r>
    <x v="405"/>
    <x v="25"/>
    <n v="14.18"/>
    <n v="4"/>
    <n v="0"/>
    <n v="56.72"/>
    <x v="78"/>
  </r>
  <r>
    <x v="405"/>
    <x v="47"/>
    <n v="27.75"/>
    <n v="4"/>
    <n v="0"/>
    <n v="111"/>
    <x v="78"/>
  </r>
  <r>
    <x v="405"/>
    <x v="16"/>
    <n v="11.28"/>
    <n v="3"/>
    <n v="0"/>
    <n v="33.839999999999996"/>
    <x v="78"/>
  </r>
  <r>
    <x v="405"/>
    <x v="34"/>
    <n v="4.7300000000000004"/>
    <n v="4"/>
    <n v="0"/>
    <n v="18.920000000000002"/>
    <x v="78"/>
  </r>
  <r>
    <x v="406"/>
    <x v="51"/>
    <n v="14.48"/>
    <n v="1"/>
    <n v="0"/>
    <n v="14.48"/>
    <x v="62"/>
  </r>
  <r>
    <x v="406"/>
    <x v="3"/>
    <n v="23.63"/>
    <n v="4"/>
    <n v="0"/>
    <n v="94.52"/>
    <x v="62"/>
  </r>
  <r>
    <x v="406"/>
    <x v="24"/>
    <n v="14.83"/>
    <n v="4"/>
    <n v="0"/>
    <n v="59.32"/>
    <x v="62"/>
  </r>
  <r>
    <x v="406"/>
    <x v="7"/>
    <n v="7.24"/>
    <n v="1"/>
    <n v="0"/>
    <n v="7.24"/>
    <x v="62"/>
  </r>
  <r>
    <x v="406"/>
    <x v="20"/>
    <n v="11.43"/>
    <n v="1"/>
    <n v="0"/>
    <n v="11.43"/>
    <x v="62"/>
  </r>
  <r>
    <x v="406"/>
    <x v="75"/>
    <n v="16.77"/>
    <n v="3"/>
    <n v="0"/>
    <n v="50.31"/>
    <x v="62"/>
  </r>
  <r>
    <x v="406"/>
    <x v="77"/>
    <n v="7.24"/>
    <n v="1"/>
    <n v="0"/>
    <n v="7.24"/>
    <x v="62"/>
  </r>
  <r>
    <x v="407"/>
    <x v="10"/>
    <n v="18.29"/>
    <n v="4"/>
    <n v="0.05"/>
    <n v="69.501999999999995"/>
    <x v="53"/>
  </r>
  <r>
    <x v="407"/>
    <x v="84"/>
    <n v="13.72"/>
    <n v="3"/>
    <n v="0"/>
    <n v="41.160000000000004"/>
    <x v="53"/>
  </r>
  <r>
    <x v="408"/>
    <x v="48"/>
    <n v="13.26"/>
    <n v="4"/>
    <n v="0"/>
    <n v="53.04"/>
    <x v="82"/>
  </r>
  <r>
    <x v="409"/>
    <x v="58"/>
    <n v="9.4499999999999993"/>
    <n v="3"/>
    <n v="0"/>
    <n v="28.349999999999998"/>
    <x v="34"/>
  </r>
  <r>
    <x v="409"/>
    <x v="64"/>
    <n v="14.94"/>
    <n v="4"/>
    <n v="0"/>
    <n v="59.76"/>
    <x v="34"/>
  </r>
  <r>
    <x v="410"/>
    <x v="45"/>
    <n v="10.67"/>
    <n v="3"/>
    <n v="0"/>
    <n v="32.01"/>
    <x v="6"/>
  </r>
  <r>
    <x v="410"/>
    <x v="62"/>
    <n v="15.24"/>
    <n v="3"/>
    <n v="0.15"/>
    <n v="38.862000000000002"/>
    <x v="6"/>
  </r>
  <r>
    <x v="410"/>
    <x v="4"/>
    <n v="5.64"/>
    <n v="3"/>
    <n v="0.15"/>
    <n v="14.381999999999998"/>
    <x v="6"/>
  </r>
  <r>
    <x v="411"/>
    <x v="3"/>
    <n v="23.63"/>
    <n v="3"/>
    <n v="0.15"/>
    <n v="60.256500000000003"/>
    <x v="48"/>
  </r>
  <r>
    <x v="412"/>
    <x v="33"/>
    <n v="7.01"/>
    <n v="3"/>
    <n v="0"/>
    <n v="21.03"/>
    <x v="40"/>
  </r>
  <r>
    <x v="412"/>
    <x v="74"/>
    <n v="27.44"/>
    <n v="3"/>
    <n v="0"/>
    <n v="82.320000000000007"/>
    <x v="40"/>
  </r>
  <r>
    <x v="413"/>
    <x v="51"/>
    <n v="14.48"/>
    <n v="1"/>
    <n v="0"/>
    <n v="14.48"/>
    <x v="60"/>
  </r>
  <r>
    <x v="413"/>
    <x v="5"/>
    <n v="2.74"/>
    <n v="4"/>
    <n v="0"/>
    <n v="10.96"/>
    <x v="60"/>
  </r>
  <r>
    <x v="413"/>
    <x v="24"/>
    <n v="14.83"/>
    <n v="4"/>
    <n v="0"/>
    <n v="59.32"/>
    <x v="60"/>
  </r>
  <r>
    <x v="413"/>
    <x v="10"/>
    <n v="14.64"/>
    <n v="3"/>
    <n v="0"/>
    <n v="43.92"/>
    <x v="60"/>
  </r>
  <r>
    <x v="413"/>
    <x v="34"/>
    <n v="4.7300000000000004"/>
    <n v="3"/>
    <n v="0"/>
    <n v="14.190000000000001"/>
    <x v="60"/>
  </r>
  <r>
    <x v="413"/>
    <x v="78"/>
    <n v="7.93"/>
    <n v="4"/>
    <n v="0"/>
    <n v="31.72"/>
    <x v="60"/>
  </r>
  <r>
    <x v="413"/>
    <x v="75"/>
    <n v="16.77"/>
    <n v="3"/>
    <n v="0"/>
    <n v="50.31"/>
    <x v="60"/>
  </r>
  <r>
    <x v="414"/>
    <x v="5"/>
    <n v="2.74"/>
    <n v="4"/>
    <n v="0"/>
    <n v="10.96"/>
    <x v="75"/>
  </r>
  <r>
    <x v="414"/>
    <x v="4"/>
    <n v="4.57"/>
    <n v="3"/>
    <n v="0.15"/>
    <n v="11.653500000000001"/>
    <x v="75"/>
  </r>
  <r>
    <x v="415"/>
    <x v="79"/>
    <n v="15.85"/>
    <n v="4"/>
    <n v="0.1"/>
    <n v="57.06"/>
    <x v="5"/>
  </r>
  <r>
    <x v="415"/>
    <x v="14"/>
    <n v="19.97"/>
    <n v="3"/>
    <n v="0.1"/>
    <n v="53.918999999999997"/>
    <x v="5"/>
  </r>
  <r>
    <x v="415"/>
    <x v="8"/>
    <n v="20.73"/>
    <n v="4"/>
    <n v="0.1"/>
    <n v="74.628"/>
    <x v="5"/>
  </r>
  <r>
    <x v="415"/>
    <x v="20"/>
    <n v="9.15"/>
    <n v="3"/>
    <n v="0"/>
    <n v="27.450000000000003"/>
    <x v="5"/>
  </r>
  <r>
    <x v="416"/>
    <x v="17"/>
    <n v="12.81"/>
    <n v="3"/>
    <n v="0"/>
    <n v="38.43"/>
    <x v="10"/>
  </r>
  <r>
    <x v="416"/>
    <x v="4"/>
    <n v="4.57"/>
    <n v="4"/>
    <n v="0"/>
    <n v="18.28"/>
    <x v="10"/>
  </r>
  <r>
    <x v="416"/>
    <x v="81"/>
    <n v="10.37"/>
    <n v="4"/>
    <n v="0"/>
    <n v="41.48"/>
    <x v="10"/>
  </r>
  <r>
    <x v="417"/>
    <x v="22"/>
    <n v="28.97"/>
    <n v="4"/>
    <n v="0.25"/>
    <n v="86.91"/>
    <x v="65"/>
  </r>
  <r>
    <x v="417"/>
    <x v="58"/>
    <n v="9.4499999999999993"/>
    <n v="3"/>
    <n v="0"/>
    <n v="28.349999999999998"/>
    <x v="65"/>
  </r>
  <r>
    <x v="417"/>
    <x v="36"/>
    <n v="1.83"/>
    <n v="3"/>
    <n v="0"/>
    <n v="5.49"/>
    <x v="65"/>
  </r>
  <r>
    <x v="417"/>
    <x v="8"/>
    <n v="25.92"/>
    <n v="3"/>
    <n v="0.25"/>
    <n v="58.320000000000007"/>
    <x v="65"/>
  </r>
  <r>
    <x v="418"/>
    <x v="39"/>
    <n v="33.54"/>
    <n v="4"/>
    <n v="0"/>
    <n v="134.16"/>
    <x v="0"/>
  </r>
  <r>
    <x v="418"/>
    <x v="80"/>
    <n v="16.46"/>
    <n v="4"/>
    <n v="0"/>
    <n v="65.84"/>
    <x v="0"/>
  </r>
  <r>
    <x v="419"/>
    <x v="51"/>
    <n v="14.48"/>
    <n v="3"/>
    <n v="0.05"/>
    <n v="41.268000000000001"/>
    <x v="21"/>
  </r>
  <r>
    <x v="419"/>
    <x v="36"/>
    <n v="1.83"/>
    <n v="3"/>
    <n v="0.05"/>
    <n v="5.2154999999999996"/>
    <x v="21"/>
  </r>
  <r>
    <x v="420"/>
    <x v="72"/>
    <n v="7.62"/>
    <n v="4"/>
    <n v="0"/>
    <n v="30.48"/>
    <x v="73"/>
  </r>
  <r>
    <x v="420"/>
    <x v="84"/>
    <n v="13.72"/>
    <n v="4"/>
    <n v="0"/>
    <n v="54.88"/>
    <x v="73"/>
  </r>
  <r>
    <x v="421"/>
    <x v="47"/>
    <n v="34.76"/>
    <n v="4"/>
    <n v="0.2"/>
    <n v="111.232"/>
    <x v="41"/>
  </r>
  <r>
    <x v="421"/>
    <x v="31"/>
    <n v="13.72"/>
    <n v="3"/>
    <n v="0.2"/>
    <n v="32.928000000000004"/>
    <x v="41"/>
  </r>
  <r>
    <x v="421"/>
    <x v="26"/>
    <n v="7.32"/>
    <n v="3"/>
    <n v="0.2"/>
    <n v="17.568000000000001"/>
    <x v="41"/>
  </r>
  <r>
    <x v="421"/>
    <x v="2"/>
    <n v="28.97"/>
    <n v="4"/>
    <n v="0.2"/>
    <n v="92.704000000000008"/>
    <x v="41"/>
  </r>
  <r>
    <x v="422"/>
    <x v="49"/>
    <n v="61.74"/>
    <n v="4"/>
    <n v="0"/>
    <n v="246.96"/>
    <x v="36"/>
  </r>
  <r>
    <x v="422"/>
    <x v="61"/>
    <n v="200.93"/>
    <n v="4"/>
    <n v="0"/>
    <n v="803.72"/>
    <x v="36"/>
  </r>
  <r>
    <x v="423"/>
    <x v="89"/>
    <n v="19.059999999999999"/>
    <n v="4"/>
    <n v="0"/>
    <n v="76.239999999999995"/>
    <x v="3"/>
  </r>
  <r>
    <x v="423"/>
    <x v="86"/>
    <n v="13.72"/>
    <n v="3"/>
    <n v="0"/>
    <n v="41.160000000000004"/>
    <x v="3"/>
  </r>
  <r>
    <x v="423"/>
    <x v="8"/>
    <n v="25.92"/>
    <n v="3"/>
    <n v="0"/>
    <n v="77.760000000000005"/>
    <x v="3"/>
  </r>
  <r>
    <x v="423"/>
    <x v="19"/>
    <n v="9.4499999999999993"/>
    <n v="3"/>
    <n v="0"/>
    <n v="28.349999999999998"/>
    <x v="3"/>
  </r>
  <r>
    <x v="424"/>
    <x v="12"/>
    <n v="7.62"/>
    <n v="3"/>
    <n v="0.05"/>
    <n v="21.716999999999999"/>
    <x v="83"/>
  </r>
  <r>
    <x v="424"/>
    <x v="2"/>
    <n v="28.97"/>
    <n v="3"/>
    <n v="0.05"/>
    <n v="82.564499999999981"/>
    <x v="83"/>
  </r>
  <r>
    <x v="424"/>
    <x v="50"/>
    <n v="16.010000000000002"/>
    <n v="4"/>
    <n v="0.05"/>
    <n v="60.838000000000001"/>
    <x v="83"/>
  </r>
  <r>
    <x v="425"/>
    <x v="38"/>
    <n v="23.78"/>
    <n v="4"/>
    <n v="0"/>
    <n v="95.12"/>
    <x v="59"/>
  </r>
  <r>
    <x v="425"/>
    <x v="36"/>
    <n v="1.83"/>
    <n v="3"/>
    <n v="0"/>
    <n v="5.49"/>
    <x v="59"/>
  </r>
  <r>
    <x v="425"/>
    <x v="50"/>
    <n v="16.010000000000002"/>
    <n v="3"/>
    <n v="0"/>
    <n v="48.03"/>
    <x v="59"/>
  </r>
  <r>
    <x v="425"/>
    <x v="80"/>
    <n v="16.46"/>
    <n v="4"/>
    <n v="0"/>
    <n v="65.84"/>
    <x v="59"/>
  </r>
  <r>
    <x v="426"/>
    <x v="30"/>
    <n v="47.56"/>
    <n v="4"/>
    <n v="0"/>
    <n v="190.24"/>
    <x v="35"/>
  </r>
  <r>
    <x v="426"/>
    <x v="56"/>
    <n v="40.4"/>
    <n v="4"/>
    <n v="0"/>
    <n v="161.6"/>
    <x v="35"/>
  </r>
  <r>
    <x v="427"/>
    <x v="14"/>
    <n v="19.97"/>
    <n v="4"/>
    <n v="0"/>
    <n v="79.88"/>
    <x v="9"/>
  </r>
  <r>
    <x v="427"/>
    <x v="78"/>
    <n v="7.93"/>
    <n v="4"/>
    <n v="0"/>
    <n v="31.72"/>
    <x v="9"/>
  </r>
  <r>
    <x v="428"/>
    <x v="79"/>
    <n v="15.85"/>
    <n v="4"/>
    <n v="0"/>
    <n v="63.4"/>
    <x v="84"/>
  </r>
  <r>
    <x v="428"/>
    <x v="64"/>
    <n v="11.89"/>
    <n v="4"/>
    <n v="0"/>
    <n v="47.56"/>
    <x v="84"/>
  </r>
  <r>
    <x v="429"/>
    <x v="0"/>
    <n v="12.96"/>
    <n v="3"/>
    <n v="0"/>
    <n v="38.880000000000003"/>
    <x v="10"/>
  </r>
  <r>
    <x v="429"/>
    <x v="30"/>
    <n v="38.11"/>
    <n v="4"/>
    <n v="0"/>
    <n v="152.44"/>
    <x v="10"/>
  </r>
  <r>
    <x v="429"/>
    <x v="60"/>
    <n v="75.459999999999994"/>
    <n v="4"/>
    <n v="0"/>
    <n v="301.83999999999997"/>
    <x v="10"/>
  </r>
  <r>
    <x v="429"/>
    <x v="36"/>
    <n v="1.52"/>
    <n v="4"/>
    <n v="0"/>
    <n v="6.08"/>
    <x v="10"/>
  </r>
  <r>
    <x v="429"/>
    <x v="59"/>
    <n v="6.1"/>
    <n v="4"/>
    <n v="0"/>
    <n v="24.4"/>
    <x v="10"/>
  </r>
  <r>
    <x v="430"/>
    <x v="25"/>
    <n v="14.18"/>
    <n v="3"/>
    <n v="0.1"/>
    <n v="38.286000000000001"/>
    <x v="13"/>
  </r>
  <r>
    <x v="431"/>
    <x v="35"/>
    <n v="23.78"/>
    <n v="4"/>
    <n v="0"/>
    <n v="95.12"/>
    <x v="60"/>
  </r>
  <r>
    <x v="431"/>
    <x v="38"/>
    <n v="18.899999999999999"/>
    <n v="4"/>
    <n v="0"/>
    <n v="75.599999999999994"/>
    <x v="60"/>
  </r>
  <r>
    <x v="431"/>
    <x v="31"/>
    <n v="10.98"/>
    <n v="4"/>
    <n v="0"/>
    <n v="43.92"/>
    <x v="60"/>
  </r>
  <r>
    <x v="431"/>
    <x v="53"/>
    <n v="5.79"/>
    <n v="3"/>
    <n v="0"/>
    <n v="17.37"/>
    <x v="60"/>
  </r>
  <r>
    <x v="432"/>
    <x v="65"/>
    <n v="10.67"/>
    <n v="4"/>
    <n v="0.1"/>
    <n v="38.411999999999999"/>
    <x v="53"/>
  </r>
  <r>
    <x v="432"/>
    <x v="20"/>
    <n v="11.43"/>
    <n v="4"/>
    <n v="0.1"/>
    <n v="41.148000000000003"/>
    <x v="53"/>
  </r>
  <r>
    <x v="433"/>
    <x v="20"/>
    <n v="11.43"/>
    <n v="4"/>
    <n v="0"/>
    <n v="45.72"/>
    <x v="28"/>
  </r>
  <r>
    <x v="433"/>
    <x v="63"/>
    <n v="26.53"/>
    <n v="3"/>
    <n v="0"/>
    <n v="79.59"/>
    <x v="28"/>
  </r>
  <r>
    <x v="434"/>
    <x v="1"/>
    <n v="22.87"/>
    <n v="3"/>
    <n v="0"/>
    <n v="68.61"/>
    <x v="15"/>
  </r>
  <r>
    <x v="434"/>
    <x v="30"/>
    <n v="47.56"/>
    <n v="4"/>
    <n v="0"/>
    <n v="190.24"/>
    <x v="15"/>
  </r>
  <r>
    <x v="434"/>
    <x v="56"/>
    <n v="40.4"/>
    <n v="4"/>
    <n v="0"/>
    <n v="161.6"/>
    <x v="15"/>
  </r>
  <r>
    <x v="434"/>
    <x v="34"/>
    <n v="5.95"/>
    <n v="4"/>
    <n v="0"/>
    <n v="23.8"/>
    <x v="15"/>
  </r>
  <r>
    <x v="435"/>
    <x v="58"/>
    <n v="9.4499999999999993"/>
    <n v="4"/>
    <n v="0.1"/>
    <n v="34.019999999999996"/>
    <x v="21"/>
  </r>
  <r>
    <x v="435"/>
    <x v="10"/>
    <n v="18.29"/>
    <n v="4"/>
    <n v="0.1"/>
    <n v="65.843999999999994"/>
    <x v="21"/>
  </r>
  <r>
    <x v="435"/>
    <x v="23"/>
    <n v="25.31"/>
    <n v="4"/>
    <n v="0.1"/>
    <n v="91.116"/>
    <x v="21"/>
  </r>
  <r>
    <x v="436"/>
    <x v="9"/>
    <n v="16.77"/>
    <n v="4"/>
    <n v="0"/>
    <n v="67.08"/>
    <x v="42"/>
  </r>
  <r>
    <x v="436"/>
    <x v="5"/>
    <n v="3.35"/>
    <n v="3"/>
    <n v="0"/>
    <n v="10.050000000000001"/>
    <x v="42"/>
  </r>
  <r>
    <x v="436"/>
    <x v="88"/>
    <n v="9.76"/>
    <n v="3"/>
    <n v="0"/>
    <n v="29.28"/>
    <x v="42"/>
  </r>
  <r>
    <x v="437"/>
    <x v="72"/>
    <n v="7.62"/>
    <n v="3"/>
    <n v="0"/>
    <n v="22.86"/>
    <x v="32"/>
  </r>
  <r>
    <x v="437"/>
    <x v="8"/>
    <n v="25.92"/>
    <n v="4"/>
    <n v="0"/>
    <n v="103.68"/>
    <x v="32"/>
  </r>
  <r>
    <x v="437"/>
    <x v="63"/>
    <n v="26.53"/>
    <n v="3"/>
    <n v="0"/>
    <n v="79.59"/>
    <x v="32"/>
  </r>
  <r>
    <x v="438"/>
    <x v="21"/>
    <n v="4.57"/>
    <n v="4"/>
    <n v="0.2"/>
    <n v="14.624000000000002"/>
    <x v="20"/>
  </r>
  <r>
    <x v="438"/>
    <x v="65"/>
    <n v="10.67"/>
    <n v="4"/>
    <n v="0.2"/>
    <n v="34.143999999999998"/>
    <x v="20"/>
  </r>
  <r>
    <x v="438"/>
    <x v="24"/>
    <n v="14.79"/>
    <n v="4"/>
    <n v="0.2"/>
    <n v="47.328000000000003"/>
    <x v="20"/>
  </r>
  <r>
    <x v="438"/>
    <x v="23"/>
    <n v="25.31"/>
    <n v="4"/>
    <n v="0"/>
    <n v="101.24"/>
    <x v="20"/>
  </r>
  <r>
    <x v="439"/>
    <x v="3"/>
    <n v="23.63"/>
    <n v="4"/>
    <n v="0"/>
    <n v="94.52"/>
    <x v="40"/>
  </r>
  <r>
    <x v="439"/>
    <x v="58"/>
    <n v="9.4499999999999993"/>
    <n v="3"/>
    <n v="0"/>
    <n v="28.349999999999998"/>
    <x v="40"/>
  </r>
  <r>
    <x v="439"/>
    <x v="78"/>
    <n v="9.91"/>
    <n v="3"/>
    <n v="0"/>
    <n v="29.73"/>
    <x v="40"/>
  </r>
  <r>
    <x v="440"/>
    <x v="9"/>
    <n v="16.77"/>
    <n v="4"/>
    <n v="0"/>
    <n v="67.08"/>
    <x v="50"/>
  </r>
  <r>
    <x v="441"/>
    <x v="89"/>
    <n v="19.059999999999999"/>
    <n v="4"/>
    <n v="0.05"/>
    <n v="72.427999999999997"/>
    <x v="85"/>
  </r>
  <r>
    <x v="441"/>
    <x v="47"/>
    <n v="34.76"/>
    <n v="4"/>
    <n v="0"/>
    <n v="139.04"/>
    <x v="85"/>
  </r>
  <r>
    <x v="442"/>
    <x v="10"/>
    <n v="18.29"/>
    <n v="3"/>
    <n v="0"/>
    <n v="54.87"/>
    <x v="53"/>
  </r>
  <r>
    <x v="442"/>
    <x v="27"/>
    <n v="41.92"/>
    <n v="3"/>
    <n v="0"/>
    <n v="125.76"/>
    <x v="53"/>
  </r>
  <r>
    <x v="443"/>
    <x v="79"/>
    <n v="15.85"/>
    <n v="4"/>
    <n v="0"/>
    <n v="63.4"/>
    <x v="84"/>
  </r>
  <r>
    <x v="443"/>
    <x v="14"/>
    <n v="19.97"/>
    <n v="4"/>
    <n v="0"/>
    <n v="79.88"/>
    <x v="84"/>
  </r>
  <r>
    <x v="443"/>
    <x v="4"/>
    <n v="4.57"/>
    <n v="4"/>
    <n v="0"/>
    <n v="18.28"/>
    <x v="84"/>
  </r>
  <r>
    <x v="444"/>
    <x v="27"/>
    <n v="33.54"/>
    <n v="4"/>
    <n v="0"/>
    <n v="134.16"/>
    <x v="75"/>
  </r>
  <r>
    <x v="444"/>
    <x v="50"/>
    <n v="12.81"/>
    <n v="3"/>
    <n v="0"/>
    <n v="38.43"/>
    <x v="75"/>
  </r>
  <r>
    <x v="444"/>
    <x v="19"/>
    <n v="7.62"/>
    <n v="4"/>
    <n v="0"/>
    <n v="30.48"/>
    <x v="75"/>
  </r>
  <r>
    <x v="445"/>
    <x v="57"/>
    <n v="10.98"/>
    <n v="4"/>
    <n v="0"/>
    <n v="43.92"/>
    <x v="78"/>
  </r>
  <r>
    <x v="445"/>
    <x v="60"/>
    <n v="75.459999999999994"/>
    <n v="4"/>
    <n v="0"/>
    <n v="301.83999999999997"/>
    <x v="78"/>
  </r>
  <r>
    <x v="446"/>
    <x v="33"/>
    <n v="5.49"/>
    <n v="4"/>
    <n v="0.05"/>
    <n v="20.861999999999998"/>
    <x v="2"/>
  </r>
  <r>
    <x v="446"/>
    <x v="36"/>
    <n v="1.52"/>
    <n v="4"/>
    <n v="0"/>
    <n v="6.08"/>
    <x v="2"/>
  </r>
  <r>
    <x v="447"/>
    <x v="21"/>
    <n v="4.57"/>
    <n v="4"/>
    <n v="0"/>
    <n v="18.28"/>
    <x v="48"/>
  </r>
  <r>
    <x v="447"/>
    <x v="86"/>
    <n v="13.72"/>
    <n v="4"/>
    <n v="0"/>
    <n v="54.88"/>
    <x v="48"/>
  </r>
  <r>
    <x v="448"/>
    <x v="4"/>
    <n v="5.64"/>
    <n v="4"/>
    <n v="0"/>
    <n v="22.56"/>
    <x v="47"/>
  </r>
  <r>
    <x v="448"/>
    <x v="55"/>
    <n v="11.43"/>
    <n v="3"/>
    <n v="0"/>
    <n v="34.29"/>
    <x v="47"/>
  </r>
  <r>
    <x v="449"/>
    <x v="15"/>
    <n v="6.86"/>
    <n v="3"/>
    <n v="0"/>
    <n v="20.580000000000002"/>
    <x v="43"/>
  </r>
  <r>
    <x v="449"/>
    <x v="6"/>
    <n v="9.15"/>
    <n v="4"/>
    <n v="0"/>
    <n v="36.6"/>
    <x v="43"/>
  </r>
  <r>
    <x v="449"/>
    <x v="85"/>
    <n v="10.67"/>
    <n v="3"/>
    <n v="0"/>
    <n v="32.01"/>
    <x v="43"/>
  </r>
  <r>
    <x v="449"/>
    <x v="55"/>
    <n v="11.43"/>
    <n v="4"/>
    <n v="0"/>
    <n v="45.72"/>
    <x v="43"/>
  </r>
  <r>
    <x v="449"/>
    <x v="34"/>
    <n v="5.95"/>
    <n v="3"/>
    <n v="0"/>
    <n v="17.850000000000001"/>
    <x v="43"/>
  </r>
  <r>
    <x v="450"/>
    <x v="58"/>
    <n v="9.4499999999999993"/>
    <n v="4"/>
    <n v="0.05"/>
    <n v="35.909999999999997"/>
    <x v="10"/>
  </r>
  <r>
    <x v="450"/>
    <x v="45"/>
    <n v="10.67"/>
    <n v="4"/>
    <n v="0.05"/>
    <n v="40.545999999999999"/>
    <x v="10"/>
  </r>
  <r>
    <x v="450"/>
    <x v="26"/>
    <n v="7.32"/>
    <n v="3"/>
    <n v="0.05"/>
    <n v="20.861999999999998"/>
    <x v="10"/>
  </r>
  <r>
    <x v="450"/>
    <x v="56"/>
    <n v="40.4"/>
    <n v="4"/>
    <n v="0.05"/>
    <n v="153.51999999999998"/>
    <x v="10"/>
  </r>
  <r>
    <x v="451"/>
    <x v="60"/>
    <n v="94.37"/>
    <n v="4"/>
    <n v="0.05"/>
    <n v="358.60599999999999"/>
    <x v="3"/>
  </r>
  <r>
    <x v="451"/>
    <x v="79"/>
    <n v="19.670000000000002"/>
    <n v="3"/>
    <n v="0.05"/>
    <n v="56.059500000000007"/>
    <x v="3"/>
  </r>
  <r>
    <x v="452"/>
    <x v="48"/>
    <n v="13.26"/>
    <n v="3"/>
    <n v="0.15"/>
    <n v="33.812999999999995"/>
    <x v="67"/>
  </r>
  <r>
    <x v="452"/>
    <x v="58"/>
    <n v="9.4499999999999993"/>
    <n v="3"/>
    <n v="0.15"/>
    <n v="24.097499999999997"/>
    <x v="67"/>
  </r>
  <r>
    <x v="452"/>
    <x v="26"/>
    <n v="7.32"/>
    <n v="3"/>
    <n v="0"/>
    <n v="21.96"/>
    <x v="67"/>
  </r>
  <r>
    <x v="452"/>
    <x v="8"/>
    <n v="25.92"/>
    <n v="3"/>
    <n v="0.15"/>
    <n v="66.096000000000004"/>
    <x v="67"/>
  </r>
  <r>
    <x v="453"/>
    <x v="12"/>
    <n v="7.62"/>
    <n v="4"/>
    <n v="0"/>
    <n v="30.48"/>
    <x v="55"/>
  </r>
  <r>
    <x v="453"/>
    <x v="7"/>
    <n v="7.32"/>
    <n v="4"/>
    <n v="0"/>
    <n v="29.28"/>
    <x v="55"/>
  </r>
  <r>
    <x v="453"/>
    <x v="56"/>
    <n v="40.4"/>
    <n v="4"/>
    <n v="0"/>
    <n v="161.6"/>
    <x v="55"/>
  </r>
  <r>
    <x v="454"/>
    <x v="51"/>
    <n v="14.48"/>
    <n v="4"/>
    <n v="0.25"/>
    <n v="43.44"/>
    <x v="6"/>
  </r>
  <r>
    <x v="454"/>
    <x v="0"/>
    <n v="16.309999999999999"/>
    <n v="4"/>
    <n v="0"/>
    <n v="65.239999999999995"/>
    <x v="6"/>
  </r>
  <r>
    <x v="454"/>
    <x v="60"/>
    <n v="94.37"/>
    <n v="4"/>
    <n v="0.25"/>
    <n v="283.11"/>
    <x v="6"/>
  </r>
  <r>
    <x v="454"/>
    <x v="27"/>
    <n v="41.92"/>
    <n v="4"/>
    <n v="0.25"/>
    <n v="125.76"/>
    <x v="6"/>
  </r>
  <r>
    <x v="455"/>
    <x v="29"/>
    <n v="14.48"/>
    <n v="3"/>
    <n v="0"/>
    <n v="43.44"/>
    <x v="41"/>
  </r>
  <r>
    <x v="455"/>
    <x v="61"/>
    <n v="200.93"/>
    <n v="3"/>
    <n v="0"/>
    <n v="602.79"/>
    <x v="41"/>
  </r>
  <r>
    <x v="455"/>
    <x v="27"/>
    <n v="41.92"/>
    <n v="3"/>
    <n v="0"/>
    <n v="125.76"/>
    <x v="41"/>
  </r>
  <r>
    <x v="456"/>
    <x v="11"/>
    <n v="30.03"/>
    <n v="3"/>
    <n v="0"/>
    <n v="90.09"/>
    <x v="77"/>
  </r>
  <r>
    <x v="456"/>
    <x v="19"/>
    <n v="7.62"/>
    <n v="3"/>
    <n v="0"/>
    <n v="22.86"/>
    <x v="77"/>
  </r>
  <r>
    <x v="457"/>
    <x v="34"/>
    <n v="5.95"/>
    <n v="2"/>
    <n v="0.15"/>
    <n v="10.115"/>
    <x v="25"/>
  </r>
  <r>
    <x v="458"/>
    <x v="39"/>
    <n v="26.83"/>
    <n v="3"/>
    <n v="0.25"/>
    <n v="60.367499999999993"/>
    <x v="31"/>
  </r>
  <r>
    <x v="458"/>
    <x v="79"/>
    <n v="19.670000000000002"/>
    <n v="2"/>
    <n v="0"/>
    <n v="39.340000000000003"/>
    <x v="31"/>
  </r>
  <r>
    <x v="458"/>
    <x v="31"/>
    <n v="13.72"/>
    <n v="2"/>
    <n v="0"/>
    <n v="27.44"/>
    <x v="31"/>
  </r>
  <r>
    <x v="458"/>
    <x v="23"/>
    <n v="25.31"/>
    <n v="3"/>
    <n v="0"/>
    <n v="75.929999999999993"/>
    <x v="31"/>
  </r>
  <r>
    <x v="458"/>
    <x v="106"/>
    <n v="0"/>
    <n v="1"/>
    <n v="0"/>
    <n v="0"/>
    <x v="31"/>
  </r>
  <r>
    <x v="458"/>
    <x v="107"/>
    <n v="4.57"/>
    <n v="3"/>
    <n v="0.1"/>
    <n v="12.339000000000002"/>
    <x v="31"/>
  </r>
  <r>
    <x v="458"/>
    <x v="108"/>
    <n v="0"/>
    <n v="1"/>
    <n v="0"/>
    <n v="0"/>
    <x v="31"/>
  </r>
  <r>
    <x v="458"/>
    <x v="109"/>
    <n v="0"/>
    <n v="1"/>
    <n v="0"/>
    <n v="0"/>
    <x v="31"/>
  </r>
  <r>
    <x v="458"/>
    <x v="110"/>
    <n v="11.89"/>
    <n v="2"/>
    <n v="0"/>
    <n v="23.78"/>
    <x v="31"/>
  </r>
  <r>
    <x v="459"/>
    <x v="52"/>
    <n v="16.010000000000002"/>
    <n v="3"/>
    <n v="0"/>
    <n v="48.03"/>
    <x v="10"/>
  </r>
  <r>
    <x v="459"/>
    <x v="31"/>
    <n v="13.72"/>
    <n v="3"/>
    <n v="0"/>
    <n v="41.160000000000004"/>
    <x v="10"/>
  </r>
  <r>
    <x v="459"/>
    <x v="64"/>
    <n v="14.94"/>
    <n v="2"/>
    <n v="0"/>
    <n v="29.88"/>
    <x v="10"/>
  </r>
  <r>
    <x v="459"/>
    <x v="8"/>
    <n v="25.92"/>
    <n v="3"/>
    <n v="0"/>
    <n v="77.760000000000005"/>
    <x v="10"/>
  </r>
  <r>
    <x v="459"/>
    <x v="23"/>
    <n v="25.31"/>
    <n v="2"/>
    <n v="0"/>
    <n v="50.62"/>
    <x v="10"/>
  </r>
  <r>
    <x v="460"/>
    <x v="48"/>
    <n v="13.26"/>
    <n v="2"/>
    <n v="0"/>
    <n v="26.52"/>
    <x v="80"/>
  </r>
  <r>
    <x v="460"/>
    <x v="11"/>
    <n v="37.5"/>
    <n v="2"/>
    <n v="0"/>
    <n v="75"/>
    <x v="80"/>
  </r>
  <r>
    <x v="461"/>
    <x v="10"/>
    <n v="18.29"/>
    <n v="2"/>
    <n v="0"/>
    <n v="36.58"/>
    <x v="69"/>
  </r>
  <r>
    <x v="461"/>
    <x v="64"/>
    <n v="14.94"/>
    <n v="2"/>
    <n v="0"/>
    <n v="29.88"/>
    <x v="69"/>
  </r>
  <r>
    <x v="461"/>
    <x v="20"/>
    <n v="11.43"/>
    <n v="2"/>
    <n v="0.15"/>
    <n v="19.430999999999997"/>
    <x v="69"/>
  </r>
  <r>
    <x v="462"/>
    <x v="25"/>
    <n v="17.68"/>
    <n v="2"/>
    <n v="0"/>
    <n v="35.36"/>
    <x v="43"/>
  </r>
  <r>
    <x v="462"/>
    <x v="14"/>
    <n v="25"/>
    <n v="3"/>
    <n v="0"/>
    <n v="75"/>
    <x v="43"/>
  </r>
  <r>
    <x v="462"/>
    <x v="46"/>
    <n v="10.06"/>
    <n v="2"/>
    <n v="0"/>
    <n v="20.12"/>
    <x v="43"/>
  </r>
  <r>
    <x v="463"/>
    <x v="78"/>
    <n v="9.91"/>
    <n v="3"/>
    <n v="0.25"/>
    <n v="22.297499999999999"/>
    <x v="68"/>
  </r>
  <r>
    <x v="464"/>
    <x v="17"/>
    <n v="16.010000000000002"/>
    <n v="3"/>
    <n v="0.05"/>
    <n v="45.628500000000003"/>
    <x v="44"/>
  </r>
  <r>
    <x v="464"/>
    <x v="2"/>
    <n v="28.97"/>
    <n v="3"/>
    <n v="0.05"/>
    <n v="82.564499999999981"/>
    <x v="44"/>
  </r>
  <r>
    <x v="465"/>
    <x v="57"/>
    <n v="10.98"/>
    <n v="3"/>
    <n v="0"/>
    <n v="32.94"/>
    <x v="33"/>
  </r>
  <r>
    <x v="465"/>
    <x v="12"/>
    <n v="6.1"/>
    <n v="2"/>
    <n v="0.25"/>
    <n v="9.1499999999999986"/>
    <x v="33"/>
  </r>
  <r>
    <x v="465"/>
    <x v="86"/>
    <n v="10.98"/>
    <n v="2"/>
    <n v="0.25"/>
    <n v="16.47"/>
    <x v="33"/>
  </r>
  <r>
    <x v="466"/>
    <x v="1"/>
    <n v="4.25"/>
    <n v="1"/>
    <n v="0"/>
    <n v="4.25"/>
    <x v="56"/>
  </r>
  <r>
    <x v="466"/>
    <x v="33"/>
    <n v="5.49"/>
    <n v="2"/>
    <n v="0"/>
    <n v="10.98"/>
    <x v="56"/>
  </r>
  <r>
    <x v="466"/>
    <x v="39"/>
    <n v="26.83"/>
    <n v="3"/>
    <n v="0.25"/>
    <n v="60.367499999999993"/>
    <x v="56"/>
  </r>
  <r>
    <x v="466"/>
    <x v="24"/>
    <n v="11.89"/>
    <n v="2"/>
    <n v="0"/>
    <n v="23.78"/>
    <x v="56"/>
  </r>
  <r>
    <x v="466"/>
    <x v="4"/>
    <n v="4.57"/>
    <n v="3"/>
    <n v="0.1"/>
    <n v="12.339000000000002"/>
    <x v="56"/>
  </r>
  <r>
    <x v="466"/>
    <x v="8"/>
    <n v="20.73"/>
    <n v="2"/>
    <n v="0.25"/>
    <n v="31.094999999999999"/>
    <x v="56"/>
  </r>
  <r>
    <x v="466"/>
    <x v="50"/>
    <n v="12.81"/>
    <n v="2"/>
    <n v="0"/>
    <n v="25.62"/>
    <x v="56"/>
  </r>
  <r>
    <x v="466"/>
    <x v="80"/>
    <n v="13.11"/>
    <n v="3"/>
    <n v="0"/>
    <n v="39.33"/>
    <x v="56"/>
  </r>
  <r>
    <x v="466"/>
    <x v="40"/>
    <n v="3.64"/>
    <n v="1"/>
    <n v="0"/>
    <n v="3.64"/>
    <x v="56"/>
  </r>
  <r>
    <x v="466"/>
    <x v="41"/>
    <n v="9.77"/>
    <n v="1"/>
    <n v="0"/>
    <n v="9.77"/>
    <x v="56"/>
  </r>
  <r>
    <x v="466"/>
    <x v="42"/>
    <n v="12.41"/>
    <n v="1"/>
    <n v="0"/>
    <n v="12.41"/>
    <x v="56"/>
  </r>
  <r>
    <x v="466"/>
    <x v="43"/>
    <n v="8.5399999999999991"/>
    <n v="3"/>
    <n v="0.25"/>
    <n v="19.214999999999996"/>
    <x v="56"/>
  </r>
  <r>
    <x v="467"/>
    <x v="35"/>
    <n v="23.78"/>
    <n v="3"/>
    <n v="0"/>
    <n v="71.34"/>
    <x v="47"/>
  </r>
  <r>
    <x v="467"/>
    <x v="36"/>
    <n v="1.52"/>
    <n v="2"/>
    <n v="0"/>
    <n v="3.04"/>
    <x v="47"/>
  </r>
  <r>
    <x v="468"/>
    <x v="48"/>
    <n v="13.26"/>
    <n v="2"/>
    <n v="0"/>
    <n v="26.52"/>
    <x v="45"/>
  </r>
  <r>
    <x v="468"/>
    <x v="18"/>
    <n v="35.06"/>
    <n v="2"/>
    <n v="0"/>
    <n v="70.12"/>
    <x v="45"/>
  </r>
  <r>
    <x v="468"/>
    <x v="27"/>
    <n v="41.92"/>
    <n v="3"/>
    <n v="0"/>
    <n v="125.76"/>
    <x v="45"/>
  </r>
  <r>
    <x v="469"/>
    <x v="51"/>
    <n v="11.59"/>
    <n v="4"/>
    <n v="0.2"/>
    <n v="37.088000000000001"/>
    <x v="10"/>
  </r>
  <r>
    <x v="469"/>
    <x v="0"/>
    <n v="12.96"/>
    <n v="4"/>
    <n v="0.2"/>
    <n v="41.472000000000008"/>
    <x v="10"/>
  </r>
  <r>
    <x v="469"/>
    <x v="28"/>
    <n v="19.510000000000002"/>
    <n v="4"/>
    <n v="0.2"/>
    <n v="62.432000000000009"/>
    <x v="10"/>
  </r>
  <r>
    <x v="470"/>
    <x v="33"/>
    <n v="5.49"/>
    <n v="4"/>
    <n v="0.1"/>
    <n v="19.764000000000003"/>
    <x v="24"/>
  </r>
  <r>
    <x v="470"/>
    <x v="5"/>
    <n v="2.74"/>
    <n v="3"/>
    <n v="0.1"/>
    <n v="7.3980000000000006"/>
    <x v="24"/>
  </r>
  <r>
    <x v="470"/>
    <x v="58"/>
    <n v="7.62"/>
    <n v="4"/>
    <n v="0.1"/>
    <n v="27.432000000000002"/>
    <x v="24"/>
  </r>
  <r>
    <x v="470"/>
    <x v="37"/>
    <n v="4.2699999999999996"/>
    <n v="4"/>
    <n v="0.1"/>
    <n v="15.371999999999998"/>
    <x v="24"/>
  </r>
  <r>
    <x v="471"/>
    <x v="10"/>
    <n v="14.64"/>
    <n v="4"/>
    <n v="0.05"/>
    <n v="55.631999999999998"/>
    <x v="31"/>
  </r>
  <r>
    <x v="471"/>
    <x v="20"/>
    <n v="9.15"/>
    <n v="4"/>
    <n v="0"/>
    <n v="36.6"/>
    <x v="31"/>
  </r>
  <r>
    <x v="472"/>
    <x v="17"/>
    <n v="16.010000000000002"/>
    <n v="4"/>
    <n v="0.05"/>
    <n v="60.838000000000001"/>
    <x v="44"/>
  </r>
  <r>
    <x v="472"/>
    <x v="2"/>
    <n v="28.97"/>
    <n v="4"/>
    <n v="0.05"/>
    <n v="110.08599999999998"/>
    <x v="44"/>
  </r>
  <r>
    <x v="473"/>
    <x v="78"/>
    <n v="9.91"/>
    <n v="4"/>
    <n v="0.25"/>
    <n v="29.73"/>
    <x v="68"/>
  </r>
  <r>
    <x v="474"/>
    <x v="61"/>
    <n v="200.93"/>
    <n v="4"/>
    <n v="0.1"/>
    <n v="723.34800000000007"/>
    <x v="60"/>
  </r>
  <r>
    <x v="474"/>
    <x v="80"/>
    <n v="16.46"/>
    <n v="4"/>
    <n v="0"/>
    <n v="65.84"/>
    <x v="60"/>
  </r>
  <r>
    <x v="475"/>
    <x v="48"/>
    <n v="13.26"/>
    <n v="3"/>
    <n v="0"/>
    <n v="39.78"/>
    <x v="45"/>
  </r>
  <r>
    <x v="475"/>
    <x v="18"/>
    <n v="35.06"/>
    <n v="3"/>
    <n v="0"/>
    <n v="105.18"/>
    <x v="45"/>
  </r>
  <r>
    <x v="475"/>
    <x v="27"/>
    <n v="41.92"/>
    <n v="4"/>
    <n v="0"/>
    <n v="167.68"/>
    <x v="45"/>
  </r>
  <r>
    <x v="476"/>
    <x v="53"/>
    <n v="7.32"/>
    <n v="4"/>
    <n v="0"/>
    <n v="29.28"/>
    <x v="60"/>
  </r>
  <r>
    <x v="477"/>
    <x v="20"/>
    <n v="11.43"/>
    <n v="3"/>
    <n v="0"/>
    <n v="34.29"/>
    <x v="72"/>
  </r>
  <r>
    <x v="477"/>
    <x v="78"/>
    <n v="9.91"/>
    <n v="4"/>
    <n v="0"/>
    <n v="39.64"/>
    <x v="72"/>
  </r>
  <r>
    <x v="478"/>
    <x v="52"/>
    <n v="16.010000000000002"/>
    <n v="4"/>
    <n v="0"/>
    <n v="64.040000000000006"/>
    <x v="10"/>
  </r>
  <r>
    <x v="478"/>
    <x v="31"/>
    <n v="13.72"/>
    <n v="4"/>
    <n v="0"/>
    <n v="54.88"/>
    <x v="10"/>
  </r>
  <r>
    <x v="478"/>
    <x v="64"/>
    <n v="14.94"/>
    <n v="3"/>
    <n v="0"/>
    <n v="44.82"/>
    <x v="10"/>
  </r>
  <r>
    <x v="478"/>
    <x v="8"/>
    <n v="25.92"/>
    <n v="4"/>
    <n v="0"/>
    <n v="103.68"/>
    <x v="10"/>
  </r>
  <r>
    <x v="478"/>
    <x v="23"/>
    <n v="25.31"/>
    <n v="3"/>
    <n v="0"/>
    <n v="75.929999999999993"/>
    <x v="10"/>
  </r>
  <r>
    <x v="479"/>
    <x v="0"/>
    <n v="16.309999999999999"/>
    <n v="3"/>
    <n v="0"/>
    <n v="48.929999999999993"/>
    <x v="8"/>
  </r>
  <r>
    <x v="479"/>
    <x v="1"/>
    <n v="22.87"/>
    <n v="4"/>
    <n v="0"/>
    <n v="91.48"/>
    <x v="8"/>
  </r>
  <r>
    <x v="479"/>
    <x v="63"/>
    <n v="26.53"/>
    <n v="4"/>
    <n v="0"/>
    <n v="106.12"/>
    <x v="8"/>
  </r>
  <r>
    <x v="480"/>
    <x v="74"/>
    <n v="21.95"/>
    <n v="3"/>
    <n v="0"/>
    <n v="65.849999999999994"/>
    <x v="73"/>
  </r>
  <r>
    <x v="480"/>
    <x v="20"/>
    <n v="9.15"/>
    <n v="4"/>
    <n v="0"/>
    <n v="36.6"/>
    <x v="73"/>
  </r>
  <r>
    <x v="481"/>
    <x v="38"/>
    <n v="18.899999999999999"/>
    <n v="4"/>
    <n v="0.15"/>
    <n v="64.259999999999991"/>
    <x v="72"/>
  </r>
  <r>
    <x v="481"/>
    <x v="63"/>
    <n v="21.19"/>
    <n v="3"/>
    <n v="0.15"/>
    <n v="54.034500000000008"/>
    <x v="72"/>
  </r>
  <r>
    <x v="482"/>
    <x v="49"/>
    <n v="49.39"/>
    <n v="3"/>
    <n v="0"/>
    <n v="148.17000000000002"/>
    <x v="60"/>
  </r>
  <r>
    <x v="482"/>
    <x v="8"/>
    <n v="20.73"/>
    <n v="4"/>
    <n v="0"/>
    <n v="82.92"/>
    <x v="60"/>
  </r>
  <r>
    <x v="483"/>
    <x v="33"/>
    <n v="5.49"/>
    <n v="3"/>
    <n v="0"/>
    <n v="16.47"/>
    <x v="13"/>
  </r>
  <r>
    <x v="483"/>
    <x v="14"/>
    <n v="19.97"/>
    <n v="4"/>
    <n v="0"/>
    <n v="79.88"/>
    <x v="13"/>
  </r>
  <r>
    <x v="483"/>
    <x v="64"/>
    <n v="11.89"/>
    <n v="3"/>
    <n v="0"/>
    <n v="35.67"/>
    <x v="13"/>
  </r>
  <r>
    <x v="484"/>
    <x v="3"/>
    <n v="18.899999999999999"/>
    <n v="3"/>
    <n v="0.05"/>
    <n v="53.864999999999995"/>
    <x v="1"/>
  </r>
  <r>
    <x v="485"/>
    <x v="60"/>
    <n v="94.37"/>
    <n v="3"/>
    <n v="0"/>
    <n v="283.11"/>
    <x v="6"/>
  </r>
  <r>
    <x v="485"/>
    <x v="34"/>
    <n v="5.95"/>
    <n v="3"/>
    <n v="0.1"/>
    <n v="16.065000000000001"/>
    <x v="6"/>
  </r>
  <r>
    <x v="486"/>
    <x v="48"/>
    <n v="13.26"/>
    <n v="4"/>
    <n v="0.1"/>
    <n v="47.735999999999997"/>
    <x v="60"/>
  </r>
  <r>
    <x v="486"/>
    <x v="28"/>
    <n v="24.39"/>
    <n v="4"/>
    <n v="0.1"/>
    <n v="87.804000000000002"/>
    <x v="60"/>
  </r>
  <r>
    <x v="486"/>
    <x v="16"/>
    <n v="14.03"/>
    <n v="4"/>
    <n v="0"/>
    <n v="56.12"/>
    <x v="60"/>
  </r>
  <r>
    <x v="486"/>
    <x v="34"/>
    <n v="5.95"/>
    <n v="4"/>
    <n v="0.1"/>
    <n v="21.42"/>
    <x v="60"/>
  </r>
  <r>
    <x v="487"/>
    <x v="88"/>
    <n v="9.76"/>
    <n v="4"/>
    <n v="0.1"/>
    <n v="35.136000000000003"/>
    <x v="75"/>
  </r>
  <r>
    <x v="487"/>
    <x v="84"/>
    <n v="13.72"/>
    <n v="4"/>
    <n v="0.1"/>
    <n v="49.392000000000003"/>
    <x v="75"/>
  </r>
  <r>
    <x v="488"/>
    <x v="15"/>
    <n v="6.86"/>
    <n v="4"/>
    <n v="0"/>
    <n v="27.44"/>
    <x v="51"/>
  </r>
  <r>
    <x v="489"/>
    <x v="0"/>
    <n v="16.309999999999999"/>
    <n v="4"/>
    <n v="0"/>
    <n v="65.239999999999995"/>
    <x v="23"/>
  </r>
  <r>
    <x v="489"/>
    <x v="29"/>
    <n v="14.48"/>
    <n v="4"/>
    <n v="0"/>
    <n v="57.92"/>
    <x v="23"/>
  </r>
  <r>
    <x v="490"/>
    <x v="16"/>
    <n v="14.03"/>
    <n v="4"/>
    <n v="0.2"/>
    <n v="44.896000000000001"/>
    <x v="68"/>
  </r>
  <r>
    <x v="491"/>
    <x v="58"/>
    <n v="9.4499999999999993"/>
    <n v="3"/>
    <n v="0"/>
    <n v="28.349999999999998"/>
    <x v="58"/>
  </r>
  <r>
    <x v="492"/>
    <x v="51"/>
    <n v="14.48"/>
    <n v="3"/>
    <n v="0"/>
    <n v="43.44"/>
    <x v="54"/>
  </r>
  <r>
    <x v="492"/>
    <x v="19"/>
    <n v="9.4499999999999993"/>
    <n v="4"/>
    <n v="0"/>
    <n v="37.799999999999997"/>
    <x v="54"/>
  </r>
  <r>
    <x v="493"/>
    <x v="35"/>
    <n v="29.73"/>
    <n v="4"/>
    <n v="0"/>
    <n v="118.92"/>
    <x v="86"/>
  </r>
  <r>
    <x v="493"/>
    <x v="44"/>
    <n v="10.67"/>
    <n v="4"/>
    <n v="0"/>
    <n v="42.68"/>
    <x v="86"/>
  </r>
  <r>
    <x v="493"/>
    <x v="53"/>
    <n v="7.32"/>
    <n v="4"/>
    <n v="0"/>
    <n v="29.28"/>
    <x v="86"/>
  </r>
  <r>
    <x v="494"/>
    <x v="106"/>
    <n v="0"/>
    <n v="1"/>
    <n v="0"/>
    <n v="0"/>
    <x v="31"/>
  </r>
  <r>
    <x v="494"/>
    <x v="107"/>
    <n v="0"/>
    <n v="1"/>
    <n v="0"/>
    <n v="0"/>
    <x v="31"/>
  </r>
  <r>
    <x v="494"/>
    <x v="68"/>
    <n v="0"/>
    <n v="1"/>
    <n v="0"/>
    <n v="0"/>
    <x v="31"/>
  </r>
  <r>
    <x v="494"/>
    <x v="111"/>
    <n v="7.32"/>
    <n v="3"/>
    <n v="0"/>
    <n v="21.96"/>
    <x v="31"/>
  </r>
  <r>
    <x v="494"/>
    <x v="108"/>
    <n v="0"/>
    <n v="1"/>
    <n v="0"/>
    <n v="0"/>
    <x v="31"/>
  </r>
  <r>
    <x v="494"/>
    <x v="112"/>
    <n v="0"/>
    <n v="1"/>
    <n v="0"/>
    <n v="0"/>
    <x v="31"/>
  </r>
  <r>
    <x v="494"/>
    <x v="109"/>
    <n v="0"/>
    <n v="1"/>
    <n v="0"/>
    <n v="0"/>
    <x v="31"/>
  </r>
  <r>
    <x v="494"/>
    <x v="113"/>
    <n v="3.35"/>
    <n v="4"/>
    <n v="0.25"/>
    <n v="10.050000000000001"/>
    <x v="31"/>
  </r>
  <r>
    <x v="494"/>
    <x v="110"/>
    <n v="0"/>
    <n v="1"/>
    <n v="0"/>
    <n v="0"/>
    <x v="31"/>
  </r>
  <r>
    <x v="495"/>
    <x v="1"/>
    <n v="22.87"/>
    <n v="3"/>
    <n v="0"/>
    <n v="68.61"/>
    <x v="16"/>
  </r>
  <r>
    <x v="495"/>
    <x v="21"/>
    <n v="4.57"/>
    <n v="4"/>
    <n v="0"/>
    <n v="18.28"/>
    <x v="16"/>
  </r>
  <r>
    <x v="495"/>
    <x v="14"/>
    <n v="25"/>
    <n v="3"/>
    <n v="0"/>
    <n v="75"/>
    <x v="16"/>
  </r>
  <r>
    <x v="495"/>
    <x v="74"/>
    <n v="27.44"/>
    <n v="4"/>
    <n v="0"/>
    <n v="109.76"/>
    <x v="16"/>
  </r>
  <r>
    <x v="495"/>
    <x v="84"/>
    <n v="13.72"/>
    <n v="3"/>
    <n v="0"/>
    <n v="41.160000000000004"/>
    <x v="16"/>
  </r>
  <r>
    <x v="496"/>
    <x v="53"/>
    <n v="5.79"/>
    <n v="4"/>
    <n v="0.25"/>
    <n v="17.37"/>
    <x v="48"/>
  </r>
  <r>
    <x v="496"/>
    <x v="64"/>
    <n v="11.89"/>
    <n v="4"/>
    <n v="0"/>
    <n v="47.56"/>
    <x v="48"/>
  </r>
  <r>
    <x v="496"/>
    <x v="11"/>
    <n v="30.03"/>
    <n v="4"/>
    <n v="0.25"/>
    <n v="90.09"/>
    <x v="48"/>
  </r>
  <r>
    <x v="496"/>
    <x v="20"/>
    <n v="9.15"/>
    <n v="3"/>
    <n v="0.25"/>
    <n v="20.587500000000002"/>
    <x v="48"/>
  </r>
  <r>
    <x v="497"/>
    <x v="1"/>
    <n v="4.25"/>
    <n v="1"/>
    <n v="0"/>
    <n v="4.25"/>
    <x v="65"/>
  </r>
  <r>
    <x v="497"/>
    <x v="39"/>
    <n v="26.83"/>
    <n v="4"/>
    <n v="0.25"/>
    <n v="80.489999999999995"/>
    <x v="65"/>
  </r>
  <r>
    <x v="497"/>
    <x v="24"/>
    <n v="11.89"/>
    <n v="3"/>
    <n v="0"/>
    <n v="35.67"/>
    <x v="65"/>
  </r>
  <r>
    <x v="497"/>
    <x v="88"/>
    <n v="9.7200000000000006"/>
    <n v="1"/>
    <n v="0"/>
    <n v="9.7200000000000006"/>
    <x v="65"/>
  </r>
  <r>
    <x v="497"/>
    <x v="8"/>
    <n v="20.73"/>
    <n v="3"/>
    <n v="0.25"/>
    <n v="46.642499999999998"/>
    <x v="65"/>
  </r>
  <r>
    <x v="497"/>
    <x v="41"/>
    <n v="9.77"/>
    <n v="1"/>
    <n v="0"/>
    <n v="9.77"/>
    <x v="65"/>
  </r>
  <r>
    <x v="497"/>
    <x v="43"/>
    <n v="8.5399999999999991"/>
    <n v="4"/>
    <n v="0.25"/>
    <n v="25.619999999999997"/>
    <x v="65"/>
  </r>
  <r>
    <x v="498"/>
    <x v="30"/>
    <n v="38.11"/>
    <n v="3"/>
    <n v="0.2"/>
    <n v="91.463999999999999"/>
    <x v="44"/>
  </r>
  <r>
    <x v="498"/>
    <x v="45"/>
    <n v="8.5399999999999991"/>
    <n v="4"/>
    <n v="0.2"/>
    <n v="27.327999999999999"/>
    <x v="44"/>
  </r>
  <r>
    <x v="498"/>
    <x v="7"/>
    <n v="5.79"/>
    <n v="4"/>
    <n v="0.2"/>
    <n v="18.528000000000002"/>
    <x v="44"/>
  </r>
  <r>
    <x v="499"/>
    <x v="51"/>
    <n v="11.59"/>
    <n v="4"/>
    <n v="0"/>
    <n v="46.36"/>
    <x v="16"/>
  </r>
  <r>
    <x v="499"/>
    <x v="7"/>
    <n v="5.79"/>
    <n v="4"/>
    <n v="0"/>
    <n v="23.16"/>
    <x v="16"/>
  </r>
  <r>
    <x v="499"/>
    <x v="13"/>
    <n v="17.38"/>
    <n v="4"/>
    <n v="0"/>
    <n v="69.52"/>
    <x v="16"/>
  </r>
  <r>
    <x v="499"/>
    <x v="59"/>
    <n v="6.1"/>
    <n v="4"/>
    <n v="0"/>
    <n v="24.4"/>
    <x v="16"/>
  </r>
  <r>
    <x v="500"/>
    <x v="72"/>
    <n v="7.62"/>
    <n v="4"/>
    <n v="0"/>
    <n v="30.48"/>
    <x v="16"/>
  </r>
  <r>
    <x v="500"/>
    <x v="38"/>
    <n v="23.78"/>
    <n v="3"/>
    <n v="0"/>
    <n v="71.34"/>
    <x v="16"/>
  </r>
  <r>
    <x v="500"/>
    <x v="61"/>
    <n v="200.93"/>
    <n v="3"/>
    <n v="0"/>
    <n v="602.79"/>
    <x v="16"/>
  </r>
  <r>
    <x v="500"/>
    <x v="19"/>
    <n v="9.4499999999999993"/>
    <n v="3"/>
    <n v="0"/>
    <n v="28.349999999999998"/>
    <x v="16"/>
  </r>
  <r>
    <x v="501"/>
    <x v="36"/>
    <n v="1.83"/>
    <n v="4"/>
    <n v="0"/>
    <n v="7.32"/>
    <x v="79"/>
  </r>
  <r>
    <x v="501"/>
    <x v="16"/>
    <n v="14.03"/>
    <n v="4"/>
    <n v="0"/>
    <n v="56.12"/>
    <x v="79"/>
  </r>
  <r>
    <x v="501"/>
    <x v="11"/>
    <n v="37.5"/>
    <n v="4"/>
    <n v="0"/>
    <n v="150"/>
    <x v="79"/>
  </r>
  <r>
    <x v="501"/>
    <x v="23"/>
    <n v="25.31"/>
    <n v="4"/>
    <n v="0"/>
    <n v="101.24"/>
    <x v="79"/>
  </r>
  <r>
    <x v="502"/>
    <x v="9"/>
    <n v="16.77"/>
    <n v="3"/>
    <n v="0"/>
    <n v="50.31"/>
    <x v="13"/>
  </r>
  <r>
    <x v="502"/>
    <x v="46"/>
    <n v="10.06"/>
    <n v="4"/>
    <n v="0"/>
    <n v="40.24"/>
    <x v="13"/>
  </r>
  <r>
    <x v="503"/>
    <x v="29"/>
    <n v="14.48"/>
    <n v="3"/>
    <n v="0"/>
    <n v="43.44"/>
    <x v="50"/>
  </r>
  <r>
    <x v="503"/>
    <x v="86"/>
    <n v="13.72"/>
    <n v="4"/>
    <n v="0.15"/>
    <n v="46.648000000000003"/>
    <x v="50"/>
  </r>
  <r>
    <x v="503"/>
    <x v="63"/>
    <n v="26.53"/>
    <n v="3"/>
    <n v="0.15"/>
    <n v="67.651499999999999"/>
    <x v="50"/>
  </r>
  <r>
    <x v="504"/>
    <x v="27"/>
    <n v="41.92"/>
    <n v="3"/>
    <n v="0.05"/>
    <n v="119.47199999999999"/>
    <x v="39"/>
  </r>
  <r>
    <x v="505"/>
    <x v="72"/>
    <n v="7.62"/>
    <n v="1"/>
    <n v="0"/>
    <n v="7.62"/>
    <x v="74"/>
  </r>
  <r>
    <x v="505"/>
    <x v="9"/>
    <n v="16.77"/>
    <n v="1"/>
    <n v="0"/>
    <n v="16.77"/>
    <x v="74"/>
  </r>
  <r>
    <x v="505"/>
    <x v="89"/>
    <n v="19.059999999999999"/>
    <n v="1"/>
    <n v="0"/>
    <n v="19.059999999999999"/>
    <x v="74"/>
  </r>
  <r>
    <x v="505"/>
    <x v="1"/>
    <n v="4.25"/>
    <n v="1"/>
    <n v="0"/>
    <n v="4.25"/>
    <x v="74"/>
  </r>
  <r>
    <x v="505"/>
    <x v="73"/>
    <n v="19.82"/>
    <n v="4"/>
    <n v="0"/>
    <n v="79.28"/>
    <x v="74"/>
  </r>
  <r>
    <x v="505"/>
    <x v="2"/>
    <n v="28.97"/>
    <n v="4"/>
    <n v="0.15"/>
    <n v="98.49799999999999"/>
    <x v="74"/>
  </r>
  <r>
    <x v="505"/>
    <x v="11"/>
    <n v="37.5"/>
    <n v="4"/>
    <n v="0.15"/>
    <n v="127.5"/>
    <x v="74"/>
  </r>
  <r>
    <x v="506"/>
    <x v="12"/>
    <n v="7.62"/>
    <n v="4"/>
    <n v="0.1"/>
    <n v="27.432000000000002"/>
    <x v="45"/>
  </r>
  <r>
    <x v="506"/>
    <x v="24"/>
    <n v="14.79"/>
    <n v="4"/>
    <n v="0"/>
    <n v="59.16"/>
    <x v="45"/>
  </r>
  <r>
    <x v="506"/>
    <x v="13"/>
    <n v="21.65"/>
    <n v="4"/>
    <n v="0"/>
    <n v="86.6"/>
    <x v="45"/>
  </r>
  <r>
    <x v="507"/>
    <x v="21"/>
    <n v="4.57"/>
    <n v="4"/>
    <n v="0"/>
    <n v="18.28"/>
    <x v="81"/>
  </r>
  <r>
    <x v="507"/>
    <x v="27"/>
    <n v="41.92"/>
    <n v="3"/>
    <n v="0"/>
    <n v="125.76"/>
    <x v="81"/>
  </r>
  <r>
    <x v="508"/>
    <x v="58"/>
    <n v="7.62"/>
    <n v="3"/>
    <n v="0"/>
    <n v="22.86"/>
    <x v="21"/>
  </r>
  <r>
    <x v="508"/>
    <x v="10"/>
    <n v="14.64"/>
    <n v="4"/>
    <n v="0"/>
    <n v="58.56"/>
    <x v="21"/>
  </r>
  <r>
    <x v="508"/>
    <x v="74"/>
    <n v="21.95"/>
    <n v="3"/>
    <n v="0"/>
    <n v="65.849999999999994"/>
    <x v="21"/>
  </r>
  <r>
    <x v="509"/>
    <x v="5"/>
    <n v="2.74"/>
    <n v="4"/>
    <n v="0"/>
    <n v="10.96"/>
    <x v="2"/>
  </r>
  <r>
    <x v="509"/>
    <x v="44"/>
    <n v="8.5399999999999991"/>
    <n v="4"/>
    <n v="0"/>
    <n v="34.159999999999997"/>
    <x v="2"/>
  </r>
  <r>
    <x v="510"/>
    <x v="38"/>
    <n v="18.899999999999999"/>
    <n v="4"/>
    <n v="0"/>
    <n v="75.599999999999994"/>
    <x v="36"/>
  </r>
  <r>
    <x v="510"/>
    <x v="16"/>
    <n v="11.28"/>
    <n v="3"/>
    <n v="0"/>
    <n v="33.839999999999996"/>
    <x v="36"/>
  </r>
  <r>
    <x v="511"/>
    <x v="7"/>
    <n v="5.79"/>
    <n v="3"/>
    <n v="0"/>
    <n v="17.37"/>
    <x v="15"/>
  </r>
  <r>
    <x v="511"/>
    <x v="27"/>
    <n v="33.54"/>
    <n v="4"/>
    <n v="0"/>
    <n v="134.16"/>
    <x v="15"/>
  </r>
  <r>
    <x v="512"/>
    <x v="17"/>
    <n v="16.010000000000002"/>
    <n v="4"/>
    <n v="0.05"/>
    <n v="60.838000000000001"/>
    <x v="53"/>
  </r>
  <r>
    <x v="512"/>
    <x v="4"/>
    <n v="5.64"/>
    <n v="3"/>
    <n v="0.05"/>
    <n v="16.073999999999998"/>
    <x v="53"/>
  </r>
  <r>
    <x v="513"/>
    <x v="26"/>
    <n v="7.32"/>
    <n v="3"/>
    <n v="0"/>
    <n v="21.96"/>
    <x v="67"/>
  </r>
  <r>
    <x v="513"/>
    <x v="50"/>
    <n v="16.010000000000002"/>
    <n v="3"/>
    <n v="0"/>
    <n v="48.03"/>
    <x v="67"/>
  </r>
  <r>
    <x v="513"/>
    <x v="63"/>
    <n v="26.53"/>
    <n v="4"/>
    <n v="0"/>
    <n v="106.12"/>
    <x v="67"/>
  </r>
  <r>
    <x v="514"/>
    <x v="21"/>
    <n v="4.57"/>
    <n v="4"/>
    <n v="0"/>
    <n v="18.28"/>
    <x v="74"/>
  </r>
  <r>
    <x v="514"/>
    <x v="45"/>
    <n v="10.67"/>
    <n v="3"/>
    <n v="0"/>
    <n v="32.01"/>
    <x v="74"/>
  </r>
  <r>
    <x v="514"/>
    <x v="11"/>
    <n v="37.5"/>
    <n v="4"/>
    <n v="0"/>
    <n v="150"/>
    <x v="74"/>
  </r>
  <r>
    <x v="514"/>
    <x v="74"/>
    <n v="27.44"/>
    <n v="3"/>
    <n v="0"/>
    <n v="82.320000000000007"/>
    <x v="74"/>
  </r>
  <r>
    <x v="515"/>
    <x v="66"/>
    <n v="30.49"/>
    <n v="3"/>
    <n v="0.2"/>
    <n v="73.176000000000002"/>
    <x v="42"/>
  </r>
  <r>
    <x v="515"/>
    <x v="79"/>
    <n v="19.670000000000002"/>
    <n v="4"/>
    <n v="0.2"/>
    <n v="62.94400000000001"/>
    <x v="42"/>
  </r>
  <r>
    <x v="515"/>
    <x v="34"/>
    <n v="5.95"/>
    <n v="3"/>
    <n v="0.2"/>
    <n v="14.280000000000001"/>
    <x v="42"/>
  </r>
  <r>
    <x v="516"/>
    <x v="57"/>
    <n v="13.72"/>
    <n v="4"/>
    <n v="0.25"/>
    <n v="41.160000000000004"/>
    <x v="67"/>
  </r>
  <r>
    <x v="516"/>
    <x v="30"/>
    <n v="47.56"/>
    <n v="3"/>
    <n v="0.25"/>
    <n v="107.01"/>
    <x v="67"/>
  </r>
  <r>
    <x v="516"/>
    <x v="29"/>
    <n v="14.48"/>
    <n v="4"/>
    <n v="0.25"/>
    <n v="43.44"/>
    <x v="67"/>
  </r>
  <r>
    <x v="517"/>
    <x v="65"/>
    <n v="10.67"/>
    <n v="4"/>
    <n v="0.2"/>
    <n v="34.143999999999998"/>
    <x v="67"/>
  </r>
  <r>
    <x v="517"/>
    <x v="86"/>
    <n v="13.72"/>
    <n v="4"/>
    <n v="0.2"/>
    <n v="43.904000000000003"/>
    <x v="67"/>
  </r>
  <r>
    <x v="518"/>
    <x v="21"/>
    <n v="4.57"/>
    <n v="3"/>
    <n v="0.05"/>
    <n v="13.0245"/>
    <x v="6"/>
  </r>
  <r>
    <x v="518"/>
    <x v="74"/>
    <n v="27.44"/>
    <n v="4"/>
    <n v="0.05"/>
    <n v="104.27200000000001"/>
    <x v="6"/>
  </r>
  <r>
    <x v="518"/>
    <x v="34"/>
    <n v="5.95"/>
    <n v="4"/>
    <n v="0.05"/>
    <n v="22.61"/>
    <x v="6"/>
  </r>
  <r>
    <x v="519"/>
    <x v="30"/>
    <n v="47.56"/>
    <n v="4"/>
    <n v="0"/>
    <n v="190.24"/>
    <x v="82"/>
  </r>
  <r>
    <x v="519"/>
    <x v="61"/>
    <n v="200.93"/>
    <n v="4"/>
    <n v="0"/>
    <n v="803.72"/>
    <x v="82"/>
  </r>
  <r>
    <x v="519"/>
    <x v="74"/>
    <n v="27.44"/>
    <n v="4"/>
    <n v="0"/>
    <n v="109.76"/>
    <x v="82"/>
  </r>
  <r>
    <x v="520"/>
    <x v="16"/>
    <n v="14.03"/>
    <n v="4"/>
    <n v="0.2"/>
    <n v="44.896000000000001"/>
    <x v="29"/>
  </r>
  <r>
    <x v="520"/>
    <x v="37"/>
    <n v="5.34"/>
    <n v="4"/>
    <n v="0"/>
    <n v="21.36"/>
    <x v="29"/>
  </r>
  <r>
    <x v="520"/>
    <x v="80"/>
    <n v="16.46"/>
    <n v="3"/>
    <n v="0"/>
    <n v="49.38"/>
    <x v="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341A38-2A9A-4550-ADD7-982EED9C276D}" name="Tableau croisé dynamique5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E4:F429" firstHeaderRow="1" firstDataRow="1" firstDataCol="1" rowPageCount="1" colPageCount="1"/>
  <pivotFields count="7">
    <pivotField axis="axisRow" showAll="0">
      <items count="836">
        <item x="190"/>
        <item x="260"/>
        <item x="651"/>
        <item x="422"/>
        <item x="386"/>
        <item x="545"/>
        <item x="438"/>
        <item x="38"/>
        <item x="726"/>
        <item x="493"/>
        <item x="39"/>
        <item x="398"/>
        <item x="652"/>
        <item x="399"/>
        <item x="110"/>
        <item x="285"/>
        <item x="40"/>
        <item x="315"/>
        <item x="224"/>
        <item x="640"/>
        <item x="515"/>
        <item x="576"/>
        <item x="608"/>
        <item x="577"/>
        <item x="387"/>
        <item x="161"/>
        <item x="817"/>
        <item x="439"/>
        <item x="162"/>
        <item x="498"/>
        <item x="678"/>
        <item x="316"/>
        <item x="440"/>
        <item x="359"/>
        <item x="528"/>
        <item x="279"/>
        <item x="494"/>
        <item x="0"/>
        <item x="595"/>
        <item x="286"/>
        <item x="734"/>
        <item x="80"/>
        <item x="111"/>
        <item x="234"/>
        <item x="388"/>
        <item x="341"/>
        <item x="1"/>
        <item x="750"/>
        <item x="191"/>
        <item x="630"/>
        <item x="41"/>
        <item x="360"/>
        <item x="801"/>
        <item x="641"/>
        <item x="317"/>
        <item x="642"/>
        <item x="705"/>
        <item x="342"/>
        <item x="529"/>
        <item x="786"/>
        <item x="806"/>
        <item x="90"/>
        <item x="287"/>
        <item x="669"/>
        <item x="499"/>
        <item x="609"/>
        <item x="571"/>
        <item x="588"/>
        <item x="653"/>
        <item x="2"/>
        <item x="654"/>
        <item x="318"/>
        <item x="818"/>
        <item x="596"/>
        <item x="717"/>
        <item x="280"/>
        <item x="288"/>
        <item x="116"/>
        <item x="91"/>
        <item x="42"/>
        <item x="767"/>
        <item x="361"/>
        <item x="475"/>
        <item x="735"/>
        <item x="343"/>
        <item x="261"/>
        <item x="718"/>
        <item x="43"/>
        <item x="92"/>
        <item x="428"/>
        <item x="319"/>
        <item x="93"/>
        <item x="344"/>
        <item x="578"/>
        <item x="44"/>
        <item x="795"/>
        <item x="94"/>
        <item x="149"/>
        <item x="320"/>
        <item x="466"/>
        <item x="3"/>
        <item x="736"/>
        <item x="708"/>
        <item x="622"/>
        <item x="441"/>
        <item x="192"/>
        <item x="4"/>
        <item x="442"/>
        <item x="546"/>
        <item x="163"/>
        <item x="443"/>
        <item x="289"/>
        <item x="500"/>
        <item x="631"/>
        <item x="467"/>
        <item x="547"/>
        <item x="807"/>
        <item x="193"/>
        <item x="797"/>
        <item x="589"/>
        <item x="400"/>
        <item x="516"/>
        <item x="5"/>
        <item x="610"/>
        <item x="389"/>
        <item x="763"/>
        <item x="548"/>
        <item x="262"/>
        <item x="549"/>
        <item x="501"/>
        <item x="819"/>
        <item x="655"/>
        <item x="530"/>
        <item x="825"/>
        <item x="112"/>
        <item x="235"/>
        <item x="390"/>
        <item x="126"/>
        <item x="444"/>
        <item x="445"/>
        <item x="683"/>
        <item x="164"/>
        <item x="550"/>
        <item x="236"/>
        <item x="808"/>
        <item x="45"/>
        <item x="237"/>
        <item x="688"/>
        <item x="429"/>
        <item x="401"/>
        <item x="597"/>
        <item x="802"/>
        <item x="517"/>
        <item x="531"/>
        <item x="430"/>
        <item x="290"/>
        <item x="476"/>
        <item x="81"/>
        <item x="6"/>
        <item x="194"/>
        <item x="620"/>
        <item x="263"/>
        <item x="579"/>
        <item x="656"/>
        <item x="264"/>
        <item x="7"/>
        <item x="362"/>
        <item x="321"/>
        <item x="363"/>
        <item x="623"/>
        <item x="46"/>
        <item x="780"/>
        <item x="157"/>
        <item x="364"/>
        <item x="477"/>
        <item x="551"/>
        <item x="598"/>
        <item x="740"/>
        <item x="751"/>
        <item x="265"/>
        <item x="689"/>
        <item x="709"/>
        <item x="322"/>
        <item x="323"/>
        <item x="478"/>
        <item x="752"/>
        <item x="195"/>
        <item x="47"/>
        <item x="690"/>
        <item x="727"/>
        <item x="365"/>
        <item x="225"/>
        <item x="48"/>
        <item x="495"/>
        <item x="196"/>
        <item x="197"/>
        <item x="324"/>
        <item x="632"/>
        <item x="366"/>
        <item x="367"/>
        <item x="479"/>
        <item x="165"/>
        <item x="166"/>
        <item x="741"/>
        <item x="502"/>
        <item x="701"/>
        <item x="291"/>
        <item x="633"/>
        <item x="402"/>
        <item x="768"/>
        <item x="480"/>
        <item x="127"/>
        <item x="803"/>
        <item x="403"/>
        <item x="238"/>
        <item x="368"/>
        <item x="95"/>
        <item x="446"/>
        <item x="198"/>
        <item x="447"/>
        <item x="532"/>
        <item x="49"/>
        <item x="345"/>
        <item x="128"/>
        <item x="448"/>
        <item x="580"/>
        <item x="266"/>
        <item x="552"/>
        <item x="742"/>
        <item x="8"/>
        <item x="167"/>
        <item x="624"/>
        <item x="695"/>
        <item x="706"/>
        <item x="643"/>
        <item x="590"/>
        <item x="404"/>
        <item x="50"/>
        <item x="199"/>
        <item x="369"/>
        <item x="769"/>
        <item x="200"/>
        <item x="770"/>
        <item x="679"/>
        <item x="468"/>
        <item x="798"/>
        <item x="753"/>
        <item x="431"/>
        <item x="553"/>
        <item x="754"/>
        <item x="449"/>
        <item x="503"/>
        <item x="281"/>
        <item x="737"/>
        <item x="684"/>
        <item x="267"/>
        <item x="51"/>
        <item x="787"/>
        <item x="469"/>
        <item x="675"/>
        <item x="239"/>
        <item x="504"/>
        <item x="518"/>
        <item x="96"/>
        <item x="450"/>
        <item x="405"/>
        <item x="391"/>
        <item x="158"/>
        <item x="346"/>
        <item x="719"/>
        <item x="451"/>
        <item x="168"/>
        <item x="452"/>
        <item x="599"/>
        <item x="9"/>
        <item x="325"/>
        <item x="169"/>
        <item x="611"/>
        <item x="10"/>
        <item x="97"/>
        <item x="201"/>
        <item x="743"/>
        <item x="326"/>
        <item x="771"/>
        <item x="533"/>
        <item x="98"/>
        <item x="534"/>
        <item x="202"/>
        <item x="226"/>
        <item x="554"/>
        <item x="812"/>
        <item x="240"/>
        <item x="82"/>
        <item x="453"/>
        <item x="203"/>
        <item x="227"/>
        <item x="505"/>
        <item x="204"/>
        <item x="129"/>
        <item x="572"/>
        <item x="591"/>
        <item x="555"/>
        <item x="327"/>
        <item x="292"/>
        <item x="809"/>
        <item x="205"/>
        <item x="293"/>
        <item x="268"/>
        <item x="822"/>
        <item x="796"/>
        <item x="696"/>
        <item x="657"/>
        <item x="535"/>
        <item x="680"/>
        <item x="581"/>
        <item x="612"/>
        <item x="328"/>
        <item x="454"/>
        <item x="206"/>
        <item x="556"/>
        <item x="170"/>
        <item x="557"/>
        <item x="207"/>
        <item x="269"/>
        <item x="294"/>
        <item x="329"/>
        <item x="582"/>
        <item x="772"/>
        <item x="11"/>
        <item x="634"/>
        <item x="600"/>
        <item x="282"/>
        <item x="270"/>
        <item x="826"/>
        <item x="762"/>
        <item x="519"/>
        <item x="558"/>
        <item x="697"/>
        <item x="720"/>
        <item x="481"/>
        <item x="347"/>
        <item x="601"/>
        <item x="12"/>
        <item x="83"/>
        <item x="283"/>
        <item x="392"/>
        <item x="721"/>
        <item x="602"/>
        <item x="755"/>
        <item x="455"/>
        <item x="496"/>
        <item x="788"/>
        <item x="738"/>
        <item x="241"/>
        <item x="834"/>
        <item x="423"/>
        <item x="702"/>
        <item x="295"/>
        <item x="99"/>
        <item x="130"/>
        <item x="756"/>
        <item x="13"/>
        <item x="613"/>
        <item x="14"/>
        <item x="171"/>
        <item x="242"/>
        <item x="208"/>
        <item x="744"/>
        <item x="625"/>
        <item x="773"/>
        <item x="117"/>
        <item x="406"/>
        <item x="456"/>
        <item x="370"/>
        <item x="52"/>
        <item x="271"/>
        <item x="506"/>
        <item x="272"/>
        <item x="728"/>
        <item x="789"/>
        <item x="15"/>
        <item x="520"/>
        <item x="745"/>
        <item x="827"/>
        <item x="53"/>
        <item x="228"/>
        <item x="131"/>
        <item x="100"/>
        <item x="101"/>
        <item x="209"/>
        <item x="685"/>
        <item x="348"/>
        <item x="810"/>
        <item x="54"/>
        <item x="407"/>
        <item x="507"/>
        <item x="349"/>
        <item x="350"/>
        <item x="16"/>
        <item x="371"/>
        <item x="424"/>
        <item x="508"/>
        <item x="536"/>
        <item x="372"/>
        <item x="537"/>
        <item x="296"/>
        <item x="102"/>
        <item x="658"/>
        <item x="273"/>
        <item x="284"/>
        <item x="408"/>
        <item x="559"/>
        <item x="393"/>
        <item x="635"/>
        <item x="804"/>
        <item x="644"/>
        <item x="172"/>
        <item x="712"/>
        <item x="521"/>
        <item x="811"/>
        <item x="560"/>
        <item x="614"/>
        <item x="432"/>
        <item x="297"/>
        <item x="626"/>
        <item x="298"/>
        <item x="433"/>
        <item x="274"/>
        <item x="173"/>
        <item x="482"/>
        <item x="229"/>
        <item x="774"/>
        <item x="299"/>
        <item x="373"/>
        <item x="583"/>
        <item x="722"/>
        <item x="645"/>
        <item x="174"/>
        <item x="330"/>
        <item x="159"/>
        <item x="175"/>
        <item x="17"/>
        <item x="757"/>
        <item x="18"/>
        <item x="793"/>
        <item x="160"/>
        <item x="132"/>
        <item x="150"/>
        <item x="331"/>
        <item x="374"/>
        <item x="210"/>
        <item x="698"/>
        <item x="19"/>
        <item x="775"/>
        <item x="84"/>
        <item x="55"/>
        <item x="103"/>
        <item x="561"/>
        <item x="300"/>
        <item x="746"/>
        <item x="113"/>
        <item x="151"/>
        <item x="375"/>
        <item x="376"/>
        <item x="729"/>
        <item x="176"/>
        <item x="56"/>
        <item x="177"/>
        <item x="409"/>
        <item x="410"/>
        <item x="230"/>
        <item x="351"/>
        <item x="603"/>
        <item x="681"/>
        <item x="57"/>
        <item x="483"/>
        <item x="178"/>
        <item x="659"/>
        <item x="104"/>
        <item x="332"/>
        <item x="538"/>
        <item x="20"/>
        <item x="301"/>
        <item x="411"/>
        <item x="832"/>
        <item x="275"/>
        <item x="118"/>
        <item x="784"/>
        <item x="799"/>
        <item x="243"/>
        <item x="302"/>
        <item x="615"/>
        <item x="509"/>
        <item x="58"/>
        <item x="85"/>
        <item x="691"/>
        <item x="646"/>
        <item x="352"/>
        <item x="244"/>
        <item x="562"/>
        <item x="434"/>
        <item x="758"/>
        <item x="276"/>
        <item x="484"/>
        <item x="21"/>
        <item x="686"/>
        <item x="647"/>
        <item x="699"/>
        <item x="353"/>
        <item x="592"/>
        <item x="485"/>
        <item x="573"/>
        <item x="470"/>
        <item x="471"/>
        <item x="636"/>
        <item x="412"/>
        <item x="86"/>
        <item x="800"/>
        <item x="59"/>
        <item x="670"/>
        <item x="425"/>
        <item x="660"/>
        <item x="211"/>
        <item x="820"/>
        <item x="522"/>
        <item x="333"/>
        <item x="563"/>
        <item x="179"/>
        <item x="564"/>
        <item x="671"/>
        <item x="661"/>
        <item x="303"/>
        <item x="813"/>
        <item x="739"/>
        <item x="565"/>
        <item x="566"/>
        <item x="616"/>
        <item x="180"/>
        <item x="152"/>
        <item x="60"/>
        <item x="377"/>
        <item x="354"/>
        <item x="133"/>
        <item x="523"/>
        <item x="61"/>
        <item x="662"/>
        <item x="277"/>
        <item x="304"/>
        <item x="486"/>
        <item x="212"/>
        <item x="790"/>
        <item x="245"/>
        <item x="213"/>
        <item x="334"/>
        <item x="539"/>
        <item x="378"/>
        <item x="181"/>
        <item x="593"/>
        <item x="62"/>
        <item x="648"/>
        <item x="759"/>
        <item x="723"/>
        <item x="246"/>
        <item x="379"/>
        <item x="567"/>
        <item x="63"/>
        <item x="663"/>
        <item x="584"/>
        <item x="627"/>
        <item x="487"/>
        <item x="574"/>
        <item x="676"/>
        <item x="760"/>
        <item x="604"/>
        <item x="791"/>
        <item x="214"/>
        <item x="664"/>
        <item x="488"/>
        <item x="568"/>
        <item x="182"/>
        <item x="394"/>
        <item x="64"/>
        <item x="119"/>
        <item x="380"/>
        <item x="247"/>
        <item x="134"/>
        <item x="524"/>
        <item x="776"/>
        <item x="426"/>
        <item x="248"/>
        <item x="22"/>
        <item x="764"/>
        <item x="472"/>
        <item x="183"/>
        <item x="215"/>
        <item x="713"/>
        <item x="427"/>
        <item x="435"/>
        <item x="105"/>
        <item x="23"/>
        <item x="114"/>
        <item x="87"/>
        <item x="473"/>
        <item x="65"/>
        <item x="66"/>
        <item x="355"/>
        <item x="184"/>
        <item x="305"/>
        <item x="67"/>
        <item x="88"/>
        <item x="135"/>
        <item x="457"/>
        <item x="714"/>
        <item x="335"/>
        <item x="216"/>
        <item x="24"/>
        <item x="605"/>
        <item x="628"/>
        <item x="68"/>
        <item x="730"/>
        <item x="489"/>
        <item x="25"/>
        <item x="606"/>
        <item x="120"/>
        <item x="747"/>
        <item x="413"/>
        <item x="185"/>
        <item x="381"/>
        <item x="692"/>
        <item x="306"/>
        <item x="395"/>
        <item x="649"/>
        <item x="436"/>
        <item x="824"/>
        <item x="672"/>
        <item x="458"/>
        <item x="414"/>
        <item x="69"/>
        <item x="186"/>
        <item x="474"/>
        <item x="70"/>
        <item x="217"/>
        <item x="336"/>
        <item x="540"/>
        <item x="777"/>
        <item x="153"/>
        <item x="249"/>
        <item x="459"/>
        <item x="687"/>
        <item x="525"/>
        <item x="250"/>
        <item x="637"/>
        <item x="814"/>
        <item x="665"/>
        <item x="748"/>
        <item x="251"/>
        <item x="765"/>
        <item x="26"/>
        <item x="785"/>
        <item x="828"/>
        <item x="136"/>
        <item x="137"/>
        <item x="382"/>
        <item x="27"/>
        <item x="218"/>
        <item x="106"/>
        <item x="821"/>
        <item x="337"/>
        <item x="307"/>
        <item x="541"/>
        <item x="28"/>
        <item x="308"/>
        <item x="710"/>
        <item x="607"/>
        <item x="338"/>
        <item x="673"/>
        <item x="187"/>
        <item x="617"/>
        <item x="219"/>
        <item x="396"/>
        <item x="700"/>
        <item x="415"/>
        <item x="416"/>
        <item x="252"/>
        <item x="309"/>
        <item x="731"/>
        <item x="121"/>
        <item x="29"/>
        <item x="618"/>
        <item x="510"/>
        <item x="253"/>
        <item x="71"/>
        <item x="138"/>
        <item x="569"/>
        <item x="707"/>
        <item x="254"/>
        <item x="220"/>
        <item x="255"/>
        <item x="188"/>
        <item x="778"/>
        <item x="711"/>
        <item x="122"/>
        <item x="107"/>
        <item x="585"/>
        <item x="123"/>
        <item x="397"/>
        <item x="310"/>
        <item x="829"/>
        <item x="417"/>
        <item x="542"/>
        <item x="115"/>
        <item x="830"/>
        <item x="460"/>
        <item x="724"/>
        <item x="139"/>
        <item x="781"/>
        <item x="356"/>
        <item x="715"/>
        <item x="621"/>
        <item x="383"/>
        <item x="231"/>
        <item x="693"/>
        <item x="725"/>
        <item x="526"/>
        <item x="339"/>
        <item x="490"/>
        <item x="794"/>
        <item x="154"/>
        <item x="511"/>
        <item x="638"/>
        <item x="155"/>
        <item x="140"/>
        <item x="831"/>
        <item x="629"/>
        <item x="141"/>
        <item x="256"/>
        <item x="311"/>
        <item x="312"/>
        <item x="221"/>
        <item x="142"/>
        <item x="143"/>
        <item x="124"/>
        <item x="418"/>
        <item x="72"/>
        <item x="823"/>
        <item x="527"/>
        <item x="779"/>
        <item x="716"/>
        <item x="674"/>
        <item x="575"/>
        <item x="461"/>
        <item x="666"/>
        <item x="108"/>
        <item x="144"/>
        <item x="257"/>
        <item x="30"/>
        <item x="491"/>
        <item x="31"/>
        <item x="32"/>
        <item x="156"/>
        <item x="512"/>
        <item x="462"/>
        <item x="145"/>
        <item x="766"/>
        <item x="384"/>
        <item x="437"/>
        <item x="667"/>
        <item x="543"/>
        <item x="570"/>
        <item x="89"/>
        <item x="232"/>
        <item x="694"/>
        <item x="189"/>
        <item x="73"/>
        <item x="385"/>
        <item x="146"/>
        <item x="492"/>
        <item x="33"/>
        <item x="357"/>
        <item x="463"/>
        <item x="749"/>
        <item x="761"/>
        <item x="74"/>
        <item x="34"/>
        <item x="619"/>
        <item x="732"/>
        <item x="419"/>
        <item x="35"/>
        <item x="258"/>
        <item x="815"/>
        <item x="650"/>
        <item x="513"/>
        <item x="420"/>
        <item x="75"/>
        <item x="682"/>
        <item x="222"/>
        <item x="792"/>
        <item x="586"/>
        <item x="233"/>
        <item x="36"/>
        <item x="805"/>
        <item x="76"/>
        <item x="833"/>
        <item x="464"/>
        <item x="677"/>
        <item x="358"/>
        <item x="587"/>
        <item x="465"/>
        <item x="147"/>
        <item x="816"/>
        <item x="421"/>
        <item x="259"/>
        <item x="782"/>
        <item x="783"/>
        <item x="733"/>
        <item x="594"/>
        <item x="340"/>
        <item x="544"/>
        <item x="313"/>
        <item x="668"/>
        <item x="514"/>
        <item x="639"/>
        <item x="37"/>
        <item x="148"/>
        <item x="77"/>
        <item x="223"/>
        <item x="314"/>
        <item x="78"/>
        <item x="125"/>
        <item x="79"/>
        <item x="278"/>
        <item x="703"/>
        <item x="497"/>
        <item x="704"/>
        <item x="109"/>
        <item t="default"/>
      </items>
    </pivotField>
    <pivotField axis="axisPage" multipleItemSelectionAllowed="1" showAll="0">
      <items count="102"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x="12"/>
        <item h="1" x="13"/>
        <item h="1" x="14"/>
        <item h="1" x="15"/>
        <item h="1" x="16"/>
        <item h="1" x="17"/>
        <item h="1" x="18"/>
        <item h="1" x="19"/>
        <item h="1" x="20"/>
        <item x="21"/>
        <item x="22"/>
        <item h="1" x="23"/>
        <item h="1" x="24"/>
        <item h="1" x="25"/>
        <item h="1" x="26"/>
        <item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x="53"/>
        <item h="1" x="54"/>
        <item h="1" x="55"/>
        <item h="1" x="56"/>
        <item h="1" x="57"/>
        <item h="1" x="58"/>
        <item h="1" x="59"/>
        <item h="1" x="60"/>
        <item h="1" x="61"/>
        <item x="62"/>
        <item h="1" x="63"/>
        <item h="1" x="64"/>
        <item h="1" x="65"/>
        <item h="1" x="66"/>
        <item h="1" x="67"/>
        <item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t="default"/>
      </items>
    </pivotField>
    <pivotField showAll="0"/>
    <pivotField showAll="0"/>
    <pivotField showAll="0"/>
    <pivotField dataField="1" numFmtId="165" showAll="0"/>
    <pivotField axis="axisRow" showAll="0">
      <items count="91">
        <item x="85"/>
        <item x="1"/>
        <item x="62"/>
        <item x="9"/>
        <item x="0"/>
        <item x="57"/>
        <item x="54"/>
        <item x="69"/>
        <item x="44"/>
        <item x="76"/>
        <item x="7"/>
        <item x="52"/>
        <item x="48"/>
        <item x="59"/>
        <item x="37"/>
        <item x="26"/>
        <item x="11"/>
        <item x="36"/>
        <item x="32"/>
        <item x="35"/>
        <item x="2"/>
        <item x="38"/>
        <item x="10"/>
        <item x="61"/>
        <item x="67"/>
        <item x="14"/>
        <item x="30"/>
        <item x="77"/>
        <item x="72"/>
        <item x="34"/>
        <item x="31"/>
        <item x="16"/>
        <item x="51"/>
        <item x="27"/>
        <item x="89"/>
        <item x="41"/>
        <item x="81"/>
        <item x="25"/>
        <item x="28"/>
        <item x="40"/>
        <item x="49"/>
        <item x="12"/>
        <item x="15"/>
        <item x="79"/>
        <item x="17"/>
        <item x="86"/>
        <item x="24"/>
        <item x="63"/>
        <item x="60"/>
        <item x="83"/>
        <item x="84"/>
        <item x="50"/>
        <item x="13"/>
        <item x="22"/>
        <item x="73"/>
        <item x="68"/>
        <item x="47"/>
        <item x="87"/>
        <item x="29"/>
        <item x="18"/>
        <item x="21"/>
        <item x="43"/>
        <item x="71"/>
        <item x="82"/>
        <item x="39"/>
        <item x="6"/>
        <item x="3"/>
        <item x="56"/>
        <item x="78"/>
        <item x="53"/>
        <item x="74"/>
        <item x="58"/>
        <item x="80"/>
        <item x="19"/>
        <item x="33"/>
        <item x="55"/>
        <item x="20"/>
        <item x="88"/>
        <item x="65"/>
        <item x="42"/>
        <item x="70"/>
        <item x="4"/>
        <item x="45"/>
        <item x="5"/>
        <item x="66"/>
        <item x="75"/>
        <item x="8"/>
        <item x="23"/>
        <item x="64"/>
        <item x="46"/>
        <item t="default"/>
      </items>
    </pivotField>
  </pivotFields>
  <rowFields count="2">
    <field x="0"/>
    <field x="6"/>
  </rowFields>
  <rowItems count="425">
    <i>
      <x/>
    </i>
    <i r="1">
      <x v="55"/>
    </i>
    <i>
      <x v="3"/>
    </i>
    <i r="1">
      <x v="39"/>
    </i>
    <i>
      <x v="10"/>
    </i>
    <i r="1">
      <x v="18"/>
    </i>
    <i>
      <x v="14"/>
    </i>
    <i r="1">
      <x v="1"/>
    </i>
    <i>
      <x v="28"/>
    </i>
    <i r="1">
      <x v="16"/>
    </i>
    <i>
      <x v="29"/>
    </i>
    <i r="1">
      <x v="9"/>
    </i>
    <i>
      <x v="30"/>
    </i>
    <i r="1">
      <x v="44"/>
    </i>
    <i>
      <x v="40"/>
    </i>
    <i r="1">
      <x v="23"/>
    </i>
    <i>
      <x v="42"/>
    </i>
    <i r="1">
      <x v="69"/>
    </i>
    <i>
      <x v="43"/>
    </i>
    <i r="1">
      <x v="5"/>
    </i>
    <i>
      <x v="45"/>
    </i>
    <i r="1">
      <x v="16"/>
    </i>
    <i>
      <x v="48"/>
    </i>
    <i r="1">
      <x v="47"/>
    </i>
    <i>
      <x v="54"/>
    </i>
    <i r="1">
      <x v="58"/>
    </i>
    <i>
      <x v="58"/>
    </i>
    <i r="1">
      <x v="50"/>
    </i>
    <i>
      <x v="60"/>
    </i>
    <i r="1">
      <x v="56"/>
    </i>
    <i>
      <x v="61"/>
    </i>
    <i r="1">
      <x v="31"/>
    </i>
    <i>
      <x v="63"/>
    </i>
    <i r="1">
      <x v="52"/>
    </i>
    <i>
      <x v="64"/>
    </i>
    <i r="1">
      <x v="66"/>
    </i>
    <i>
      <x v="71"/>
    </i>
    <i r="1">
      <x v="16"/>
    </i>
    <i>
      <x v="76"/>
    </i>
    <i r="1">
      <x v="59"/>
    </i>
    <i>
      <x v="77"/>
    </i>
    <i r="1">
      <x v="12"/>
    </i>
    <i>
      <x v="83"/>
    </i>
    <i r="1">
      <x v="32"/>
    </i>
    <i>
      <x v="84"/>
    </i>
    <i r="1">
      <x v="41"/>
    </i>
    <i>
      <x v="89"/>
    </i>
    <i r="1">
      <x v="29"/>
    </i>
    <i>
      <x v="97"/>
    </i>
    <i r="1">
      <x v="4"/>
    </i>
    <i>
      <x v="100"/>
    </i>
    <i r="1">
      <x v="66"/>
    </i>
    <i>
      <x v="101"/>
    </i>
    <i r="1">
      <x v="71"/>
    </i>
    <i>
      <x v="102"/>
    </i>
    <i r="1">
      <x v="10"/>
    </i>
    <i>
      <x v="104"/>
    </i>
    <i r="1">
      <x v="51"/>
    </i>
    <i>
      <x v="108"/>
    </i>
    <i r="1">
      <x v="66"/>
    </i>
    <i>
      <x v="112"/>
    </i>
    <i r="1">
      <x v="42"/>
    </i>
    <i>
      <x v="114"/>
    </i>
    <i r="1">
      <x v="32"/>
    </i>
    <i>
      <x v="116"/>
    </i>
    <i r="1">
      <x v="26"/>
    </i>
    <i>
      <x v="119"/>
    </i>
    <i r="1">
      <x v="89"/>
    </i>
    <i>
      <x v="120"/>
    </i>
    <i r="1">
      <x v="18"/>
    </i>
    <i>
      <x v="127"/>
    </i>
    <i r="1">
      <x v="70"/>
    </i>
    <i>
      <x v="129"/>
    </i>
    <i r="1">
      <x v="53"/>
    </i>
    <i>
      <x v="131"/>
    </i>
    <i r="1">
      <x v="5"/>
    </i>
    <i>
      <x v="134"/>
    </i>
    <i r="1">
      <x v="18"/>
    </i>
    <i>
      <x v="135"/>
    </i>
    <i r="1">
      <x v="21"/>
    </i>
    <i>
      <x v="139"/>
    </i>
    <i r="1">
      <x v="2"/>
    </i>
    <i>
      <x v="143"/>
    </i>
    <i r="1">
      <x v="28"/>
    </i>
    <i>
      <x v="144"/>
    </i>
    <i r="1">
      <x v="7"/>
    </i>
    <i>
      <x v="146"/>
    </i>
    <i r="1">
      <x v="70"/>
    </i>
    <i>
      <x v="147"/>
    </i>
    <i r="1">
      <x v="60"/>
    </i>
    <i>
      <x v="148"/>
    </i>
    <i r="1">
      <x v="29"/>
    </i>
    <i>
      <x v="154"/>
    </i>
    <i r="1">
      <x v="18"/>
    </i>
    <i>
      <x v="156"/>
    </i>
    <i r="1">
      <x v="61"/>
    </i>
    <i>
      <x v="158"/>
    </i>
    <i r="1">
      <x v="65"/>
    </i>
    <i>
      <x v="159"/>
    </i>
    <i r="1">
      <x v="64"/>
    </i>
    <i>
      <x v="160"/>
    </i>
    <i r="1">
      <x v="13"/>
    </i>
    <i>
      <x v="171"/>
    </i>
    <i r="1">
      <x v="30"/>
    </i>
    <i>
      <x v="172"/>
    </i>
    <i r="1">
      <x v="87"/>
    </i>
    <i>
      <x v="181"/>
    </i>
    <i r="1">
      <x v="31"/>
    </i>
    <i>
      <x v="184"/>
    </i>
    <i r="1">
      <x v="71"/>
    </i>
    <i>
      <x v="187"/>
    </i>
    <i r="1">
      <x v="19"/>
    </i>
    <i>
      <x v="194"/>
    </i>
    <i r="1">
      <x v="18"/>
    </i>
    <i>
      <x v="195"/>
    </i>
    <i r="1">
      <x v="23"/>
    </i>
    <i>
      <x v="197"/>
    </i>
    <i r="1">
      <x v="44"/>
    </i>
    <i>
      <x v="202"/>
    </i>
    <i r="1">
      <x v="39"/>
    </i>
    <i>
      <x v="204"/>
    </i>
    <i r="1">
      <x v="59"/>
    </i>
    <i>
      <x v="210"/>
    </i>
    <i r="1">
      <x v="58"/>
    </i>
    <i>
      <x v="214"/>
    </i>
    <i r="1">
      <x v="19"/>
    </i>
    <i>
      <x v="215"/>
    </i>
    <i r="1">
      <x v="58"/>
    </i>
    <i>
      <x v="222"/>
    </i>
    <i r="1">
      <x v="32"/>
    </i>
    <i>
      <x v="226"/>
    </i>
    <i r="1">
      <x v="81"/>
    </i>
    <i>
      <x v="239"/>
    </i>
    <i r="1">
      <x v="65"/>
    </i>
    <i>
      <x v="244"/>
    </i>
    <i r="1">
      <x v="37"/>
    </i>
    <i>
      <x v="245"/>
    </i>
    <i r="1">
      <x v="10"/>
    </i>
    <i>
      <x v="247"/>
    </i>
    <i r="1">
      <x v="85"/>
    </i>
    <i>
      <x v="250"/>
    </i>
    <i r="1">
      <x v="60"/>
    </i>
    <i>
      <x v="251"/>
    </i>
    <i r="1">
      <x v="47"/>
    </i>
    <i>
      <x v="252"/>
    </i>
    <i r="1">
      <x v="10"/>
    </i>
    <i>
      <x v="253"/>
    </i>
    <i r="1">
      <x v="62"/>
    </i>
    <i>
      <x v="260"/>
    </i>
    <i r="1">
      <x v="64"/>
    </i>
    <i>
      <x v="261"/>
    </i>
    <i r="1">
      <x v="62"/>
    </i>
    <i>
      <x v="266"/>
    </i>
    <i r="1">
      <x v="18"/>
    </i>
    <i>
      <x v="268"/>
    </i>
    <i r="1">
      <x v="31"/>
    </i>
    <i>
      <x v="276"/>
    </i>
    <i r="1">
      <x v="44"/>
    </i>
    <i>
      <x v="278"/>
    </i>
    <i r="1">
      <x v="22"/>
    </i>
    <i>
      <x v="281"/>
    </i>
    <i r="1">
      <x v="88"/>
    </i>
    <i>
      <x v="286"/>
    </i>
    <i r="1">
      <x v="3"/>
    </i>
    <i>
      <x v="291"/>
    </i>
    <i r="1">
      <x v="82"/>
    </i>
    <i>
      <x v="294"/>
    </i>
    <i r="1">
      <x v="12"/>
    </i>
    <i>
      <x v="295"/>
    </i>
    <i r="1">
      <x v="47"/>
    </i>
    <i>
      <x v="296"/>
    </i>
    <i r="1">
      <x v="20"/>
    </i>
    <i>
      <x v="304"/>
    </i>
    <i r="1">
      <x v="60"/>
    </i>
    <i>
      <x v="305"/>
    </i>
    <i r="1">
      <x v="22"/>
    </i>
    <i>
      <x v="306"/>
    </i>
    <i r="1">
      <x v="64"/>
    </i>
    <i>
      <x v="323"/>
    </i>
    <i r="1">
      <x v="18"/>
    </i>
    <i>
      <x v="327"/>
    </i>
    <i r="1">
      <x v="9"/>
    </i>
    <i>
      <x v="335"/>
    </i>
    <i r="1">
      <x v="22"/>
    </i>
    <i>
      <x v="340"/>
    </i>
    <i r="1">
      <x v="4"/>
    </i>
    <i>
      <x v="343"/>
    </i>
    <i r="1">
      <x v="89"/>
    </i>
    <i>
      <x v="345"/>
    </i>
    <i r="1">
      <x v="3"/>
    </i>
    <i>
      <x v="347"/>
    </i>
    <i r="1">
      <x v="18"/>
    </i>
    <i>
      <x v="348"/>
    </i>
    <i r="1">
      <x v="17"/>
    </i>
    <i>
      <x v="352"/>
    </i>
    <i r="1">
      <x v="70"/>
    </i>
    <i>
      <x v="353"/>
    </i>
    <i r="1">
      <x v="60"/>
    </i>
    <i>
      <x v="355"/>
    </i>
    <i r="1">
      <x v="59"/>
    </i>
    <i>
      <x v="365"/>
    </i>
    <i r="1">
      <x v="60"/>
    </i>
    <i>
      <x v="371"/>
    </i>
    <i r="1">
      <x v="41"/>
    </i>
    <i>
      <x v="373"/>
    </i>
    <i r="1">
      <x v="35"/>
    </i>
    <i>
      <x v="376"/>
    </i>
    <i r="1">
      <x v="15"/>
    </i>
    <i>
      <x v="377"/>
    </i>
    <i r="1">
      <x v="56"/>
    </i>
    <i>
      <x v="385"/>
    </i>
    <i r="1">
      <x v="18"/>
    </i>
    <i>
      <x v="387"/>
    </i>
    <i r="1">
      <x v="61"/>
    </i>
    <i>
      <x v="392"/>
    </i>
    <i r="1">
      <x v="66"/>
    </i>
    <i>
      <x v="395"/>
    </i>
    <i r="1">
      <x v="21"/>
    </i>
    <i>
      <x v="400"/>
    </i>
    <i r="1">
      <x v="14"/>
    </i>
    <i>
      <x v="401"/>
    </i>
    <i r="1">
      <x v="88"/>
    </i>
    <i>
      <x v="402"/>
    </i>
    <i r="1">
      <x/>
    </i>
    <i>
      <x v="403"/>
    </i>
    <i r="1">
      <x v="66"/>
    </i>
    <i>
      <x v="404"/>
    </i>
    <i r="1">
      <x v="8"/>
    </i>
    <i>
      <x v="406"/>
    </i>
    <i r="1">
      <x v="44"/>
    </i>
    <i>
      <x v="415"/>
    </i>
    <i r="1">
      <x v="32"/>
    </i>
    <i>
      <x v="419"/>
    </i>
    <i r="1">
      <x v="18"/>
    </i>
    <i>
      <x v="422"/>
    </i>
    <i r="1">
      <x v="29"/>
    </i>
    <i>
      <x v="425"/>
    </i>
    <i r="1">
      <x v="33"/>
    </i>
    <i>
      <x v="426"/>
    </i>
    <i r="1">
      <x v="35"/>
    </i>
    <i>
      <x v="430"/>
    </i>
    <i r="1">
      <x v="59"/>
    </i>
    <i>
      <x v="432"/>
    </i>
    <i r="1">
      <x v="72"/>
    </i>
    <i>
      <x v="440"/>
    </i>
    <i r="1">
      <x v="89"/>
    </i>
    <i>
      <x v="444"/>
    </i>
    <i r="1">
      <x v="82"/>
    </i>
    <i>
      <x v="445"/>
    </i>
    <i r="1">
      <x v="17"/>
    </i>
    <i>
      <x v="460"/>
    </i>
    <i r="1">
      <x v="6"/>
    </i>
    <i>
      <x v="469"/>
    </i>
    <i r="1">
      <x v="29"/>
    </i>
    <i>
      <x v="471"/>
    </i>
    <i r="1">
      <x v="68"/>
    </i>
    <i>
      <x v="485"/>
    </i>
    <i r="1">
      <x v="44"/>
    </i>
    <i>
      <x v="489"/>
    </i>
    <i r="1">
      <x v="55"/>
    </i>
    <i>
      <x v="492"/>
    </i>
    <i r="1">
      <x v="17"/>
    </i>
    <i>
      <x v="498"/>
    </i>
    <i r="1">
      <x v="83"/>
    </i>
    <i>
      <x v="499"/>
    </i>
    <i r="1">
      <x v="7"/>
    </i>
    <i>
      <x v="500"/>
    </i>
    <i r="1">
      <x v="59"/>
    </i>
    <i>
      <x v="504"/>
    </i>
    <i r="1">
      <x v="76"/>
    </i>
    <i>
      <x v="507"/>
    </i>
    <i r="1">
      <x v="32"/>
    </i>
    <i>
      <x v="508"/>
    </i>
    <i r="1">
      <x v="71"/>
    </i>
    <i>
      <x v="515"/>
    </i>
    <i r="1">
      <x v="13"/>
    </i>
    <i>
      <x v="519"/>
    </i>
    <i r="1">
      <x v="58"/>
    </i>
    <i>
      <x v="520"/>
    </i>
    <i r="1">
      <x v="21"/>
    </i>
    <i>
      <x v="528"/>
    </i>
    <i r="1">
      <x v="18"/>
    </i>
    <i>
      <x v="529"/>
    </i>
    <i r="1">
      <x v="8"/>
    </i>
    <i>
      <x v="533"/>
    </i>
    <i r="1">
      <x v="22"/>
    </i>
    <i>
      <x v="541"/>
    </i>
    <i r="1">
      <x v="13"/>
    </i>
    <i>
      <x v="544"/>
    </i>
    <i r="1">
      <x v="25"/>
    </i>
    <i>
      <x v="546"/>
    </i>
    <i r="1">
      <x v="5"/>
    </i>
    <i>
      <x v="548"/>
    </i>
    <i r="1">
      <x v="60"/>
    </i>
    <i>
      <x v="551"/>
    </i>
    <i r="1">
      <x v="12"/>
    </i>
    <i>
      <x v="552"/>
    </i>
    <i r="1">
      <x v="53"/>
    </i>
    <i>
      <x v="556"/>
    </i>
    <i r="1">
      <x v="53"/>
    </i>
    <i>
      <x v="562"/>
    </i>
    <i r="1">
      <x v="85"/>
    </i>
    <i>
      <x v="563"/>
    </i>
    <i r="1">
      <x v="73"/>
    </i>
    <i>
      <x v="581"/>
    </i>
    <i r="1">
      <x v="35"/>
    </i>
    <i>
      <x v="584"/>
    </i>
    <i r="1">
      <x v="10"/>
    </i>
    <i>
      <x v="588"/>
    </i>
    <i r="1">
      <x v="18"/>
    </i>
    <i>
      <x v="589"/>
    </i>
    <i r="1">
      <x v="44"/>
    </i>
    <i>
      <x v="596"/>
    </i>
    <i r="1">
      <x v="7"/>
    </i>
    <i>
      <x v="597"/>
    </i>
    <i r="1">
      <x v="4"/>
    </i>
    <i>
      <x v="600"/>
    </i>
    <i r="1">
      <x v="19"/>
    </i>
    <i>
      <x v="606"/>
    </i>
    <i r="1">
      <x v="18"/>
    </i>
    <i>
      <x v="608"/>
    </i>
    <i r="1">
      <x v="79"/>
    </i>
    <i>
      <x v="611"/>
    </i>
    <i r="1">
      <x v="29"/>
    </i>
    <i>
      <x v="621"/>
    </i>
    <i r="1">
      <x v="53"/>
    </i>
    <i>
      <x v="625"/>
    </i>
    <i r="1">
      <x v="33"/>
    </i>
    <i>
      <x v="632"/>
    </i>
    <i r="1">
      <x v="74"/>
    </i>
    <i>
      <x v="634"/>
    </i>
    <i r="1">
      <x v="59"/>
    </i>
    <i>
      <x v="646"/>
    </i>
    <i r="1">
      <x v="59"/>
    </i>
    <i>
      <x v="650"/>
    </i>
    <i r="1">
      <x v="75"/>
    </i>
    <i>
      <x v="655"/>
    </i>
    <i r="1">
      <x v="24"/>
    </i>
    <i>
      <x v="667"/>
    </i>
    <i r="1">
      <x v="16"/>
    </i>
    <i>
      <x v="673"/>
    </i>
    <i r="1">
      <x v="89"/>
    </i>
    <i>
      <x v="675"/>
    </i>
    <i r="1">
      <x v="10"/>
    </i>
    <i>
      <x v="676"/>
    </i>
    <i r="1">
      <x v="44"/>
    </i>
    <i>
      <x v="678"/>
    </i>
    <i r="1">
      <x v="56"/>
    </i>
    <i>
      <x v="683"/>
    </i>
    <i r="1">
      <x v="30"/>
    </i>
    <i>
      <x v="687"/>
    </i>
    <i r="1">
      <x v="87"/>
    </i>
    <i>
      <x v="689"/>
    </i>
    <i r="1">
      <x v="57"/>
    </i>
    <i>
      <x v="690"/>
    </i>
    <i r="1">
      <x v="4"/>
    </i>
    <i>
      <x v="692"/>
    </i>
    <i r="1">
      <x v="32"/>
    </i>
    <i>
      <x v="695"/>
    </i>
    <i r="1">
      <x v="82"/>
    </i>
    <i>
      <x v="697"/>
    </i>
    <i r="1">
      <x v="9"/>
    </i>
    <i>
      <x v="704"/>
    </i>
    <i r="1">
      <x v="67"/>
    </i>
    <i>
      <x v="710"/>
    </i>
    <i r="1">
      <x v="75"/>
    </i>
    <i>
      <x v="714"/>
    </i>
    <i r="1">
      <x v="4"/>
    </i>
    <i>
      <x v="716"/>
    </i>
    <i r="1">
      <x v="54"/>
    </i>
    <i>
      <x v="726"/>
    </i>
    <i r="1">
      <x v="71"/>
    </i>
    <i>
      <x v="728"/>
    </i>
    <i r="1">
      <x v="60"/>
    </i>
    <i>
      <x v="729"/>
    </i>
    <i r="1">
      <x v="74"/>
    </i>
    <i>
      <x v="731"/>
    </i>
    <i r="1">
      <x v="18"/>
    </i>
    <i>
      <x v="735"/>
    </i>
    <i r="1">
      <x v="59"/>
    </i>
    <i>
      <x v="748"/>
    </i>
    <i r="1">
      <x v="4"/>
    </i>
    <i>
      <x v="753"/>
    </i>
    <i r="1">
      <x v="74"/>
    </i>
    <i>
      <x v="754"/>
    </i>
    <i r="1">
      <x v="59"/>
    </i>
    <i>
      <x v="759"/>
    </i>
    <i r="1">
      <x v="86"/>
    </i>
    <i>
      <x v="760"/>
    </i>
    <i r="1">
      <x v="18"/>
    </i>
    <i>
      <x v="765"/>
    </i>
    <i r="1">
      <x v="50"/>
    </i>
    <i>
      <x v="774"/>
    </i>
    <i r="1">
      <x v="24"/>
    </i>
    <i>
      <x v="777"/>
    </i>
    <i r="1">
      <x v="22"/>
    </i>
    <i>
      <x v="781"/>
    </i>
    <i r="1">
      <x v="83"/>
    </i>
    <i>
      <x v="782"/>
    </i>
    <i r="1">
      <x v="59"/>
    </i>
    <i>
      <x v="783"/>
    </i>
    <i r="1">
      <x v="59"/>
    </i>
    <i>
      <x v="785"/>
    </i>
    <i r="1">
      <x v="30"/>
    </i>
    <i>
      <x v="787"/>
    </i>
    <i r="1">
      <x v="58"/>
    </i>
    <i>
      <x v="788"/>
    </i>
    <i r="1">
      <x v="28"/>
    </i>
    <i>
      <x v="791"/>
    </i>
    <i r="1">
      <x v="73"/>
    </i>
    <i>
      <x v="793"/>
    </i>
    <i r="1">
      <x v="83"/>
    </i>
    <i>
      <x v="799"/>
    </i>
    <i r="1">
      <x v="26"/>
    </i>
    <i>
      <x v="811"/>
    </i>
    <i r="1">
      <x v="14"/>
    </i>
    <i>
      <x v="817"/>
    </i>
    <i r="1">
      <x v="47"/>
    </i>
    <i>
      <x v="820"/>
    </i>
    <i r="1">
      <x v="65"/>
    </i>
    <i>
      <x v="823"/>
    </i>
    <i r="1">
      <x v="47"/>
    </i>
    <i>
      <x v="829"/>
    </i>
    <i r="1">
      <x v="1"/>
    </i>
    <i t="grand">
      <x/>
    </i>
  </rowItems>
  <colItems count="1">
    <i/>
  </colItems>
  <pageFields count="1">
    <pageField fld="1" hier="-1"/>
  </pageFields>
  <dataFields count="1">
    <dataField name="Somme de Chiffre d'affai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0F3D08-3703-442F-A598-F56F16C5FB0A}" name="Tableau croisé dynamique4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A4:B7" firstHeaderRow="1" firstDataRow="1" firstDataCol="1" rowPageCount="1" colPageCount="1"/>
  <pivotFields count="7">
    <pivotField axis="axisRow" showAll="0">
      <items count="836">
        <item x="190"/>
        <item x="260"/>
        <item x="651"/>
        <item x="422"/>
        <item x="386"/>
        <item x="545"/>
        <item x="438"/>
        <item x="38"/>
        <item x="726"/>
        <item x="493"/>
        <item x="39"/>
        <item x="398"/>
        <item x="652"/>
        <item x="399"/>
        <item x="110"/>
        <item x="285"/>
        <item x="40"/>
        <item x="315"/>
        <item x="224"/>
        <item x="640"/>
        <item x="515"/>
        <item x="576"/>
        <item x="608"/>
        <item x="577"/>
        <item x="387"/>
        <item x="161"/>
        <item x="817"/>
        <item x="439"/>
        <item x="162"/>
        <item x="498"/>
        <item x="678"/>
        <item x="316"/>
        <item x="440"/>
        <item x="359"/>
        <item x="528"/>
        <item x="279"/>
        <item x="494"/>
        <item x="0"/>
        <item x="595"/>
        <item x="286"/>
        <item x="734"/>
        <item x="80"/>
        <item x="111"/>
        <item x="234"/>
        <item x="388"/>
        <item x="341"/>
        <item x="1"/>
        <item x="750"/>
        <item x="191"/>
        <item x="630"/>
        <item x="41"/>
        <item x="360"/>
        <item x="801"/>
        <item x="641"/>
        <item x="317"/>
        <item x="642"/>
        <item x="705"/>
        <item x="342"/>
        <item x="529"/>
        <item x="786"/>
        <item x="806"/>
        <item x="90"/>
        <item x="287"/>
        <item x="669"/>
        <item x="499"/>
        <item x="609"/>
        <item x="571"/>
        <item x="588"/>
        <item x="653"/>
        <item x="2"/>
        <item x="654"/>
        <item x="318"/>
        <item x="818"/>
        <item x="596"/>
        <item x="717"/>
        <item x="280"/>
        <item x="288"/>
        <item x="116"/>
        <item x="91"/>
        <item x="42"/>
        <item x="767"/>
        <item x="361"/>
        <item x="475"/>
        <item x="735"/>
        <item x="343"/>
        <item x="261"/>
        <item x="718"/>
        <item x="43"/>
        <item x="92"/>
        <item x="428"/>
        <item x="319"/>
        <item x="93"/>
        <item x="344"/>
        <item x="578"/>
        <item x="44"/>
        <item x="795"/>
        <item x="94"/>
        <item x="149"/>
        <item x="320"/>
        <item x="466"/>
        <item x="3"/>
        <item x="736"/>
        <item x="708"/>
        <item x="622"/>
        <item x="441"/>
        <item x="192"/>
        <item x="4"/>
        <item x="442"/>
        <item x="546"/>
        <item x="163"/>
        <item x="443"/>
        <item x="289"/>
        <item x="500"/>
        <item x="631"/>
        <item x="467"/>
        <item x="547"/>
        <item x="807"/>
        <item x="193"/>
        <item x="797"/>
        <item x="589"/>
        <item x="400"/>
        <item x="516"/>
        <item x="5"/>
        <item x="610"/>
        <item x="389"/>
        <item x="763"/>
        <item x="548"/>
        <item x="262"/>
        <item x="549"/>
        <item x="501"/>
        <item x="819"/>
        <item x="655"/>
        <item x="530"/>
        <item x="825"/>
        <item x="112"/>
        <item x="235"/>
        <item x="390"/>
        <item x="126"/>
        <item x="444"/>
        <item x="445"/>
        <item x="683"/>
        <item x="164"/>
        <item x="550"/>
        <item x="236"/>
        <item x="808"/>
        <item x="45"/>
        <item x="237"/>
        <item x="688"/>
        <item x="429"/>
        <item x="401"/>
        <item x="597"/>
        <item x="802"/>
        <item x="517"/>
        <item x="531"/>
        <item x="430"/>
        <item x="290"/>
        <item x="476"/>
        <item x="81"/>
        <item x="6"/>
        <item x="194"/>
        <item x="620"/>
        <item x="263"/>
        <item x="579"/>
        <item x="656"/>
        <item x="264"/>
        <item x="7"/>
        <item x="362"/>
        <item x="321"/>
        <item x="363"/>
        <item x="623"/>
        <item x="46"/>
        <item x="780"/>
        <item x="157"/>
        <item x="364"/>
        <item x="477"/>
        <item x="551"/>
        <item x="598"/>
        <item x="740"/>
        <item x="751"/>
        <item x="265"/>
        <item x="689"/>
        <item x="709"/>
        <item x="322"/>
        <item x="323"/>
        <item x="478"/>
        <item x="752"/>
        <item x="195"/>
        <item x="47"/>
        <item x="690"/>
        <item x="727"/>
        <item x="365"/>
        <item x="225"/>
        <item x="48"/>
        <item x="495"/>
        <item x="196"/>
        <item x="197"/>
        <item x="324"/>
        <item x="632"/>
        <item x="366"/>
        <item x="367"/>
        <item x="479"/>
        <item x="165"/>
        <item x="166"/>
        <item x="741"/>
        <item x="502"/>
        <item x="701"/>
        <item x="291"/>
        <item x="633"/>
        <item x="402"/>
        <item x="768"/>
        <item x="480"/>
        <item x="127"/>
        <item x="803"/>
        <item x="403"/>
        <item x="238"/>
        <item x="368"/>
        <item x="95"/>
        <item x="446"/>
        <item x="198"/>
        <item x="447"/>
        <item x="532"/>
        <item x="49"/>
        <item x="345"/>
        <item x="128"/>
        <item x="448"/>
        <item x="580"/>
        <item x="266"/>
        <item x="552"/>
        <item x="742"/>
        <item x="8"/>
        <item x="167"/>
        <item x="624"/>
        <item x="695"/>
        <item x="706"/>
        <item x="643"/>
        <item x="590"/>
        <item x="404"/>
        <item x="50"/>
        <item x="199"/>
        <item x="369"/>
        <item x="769"/>
        <item x="200"/>
        <item x="770"/>
        <item x="679"/>
        <item x="468"/>
        <item x="798"/>
        <item x="753"/>
        <item x="431"/>
        <item x="553"/>
        <item x="754"/>
        <item x="449"/>
        <item x="503"/>
        <item x="281"/>
        <item x="737"/>
        <item x="684"/>
        <item x="267"/>
        <item x="51"/>
        <item x="787"/>
        <item x="469"/>
        <item x="675"/>
        <item x="239"/>
        <item x="504"/>
        <item x="518"/>
        <item x="96"/>
        <item x="450"/>
        <item x="405"/>
        <item x="391"/>
        <item x="158"/>
        <item x="346"/>
        <item x="719"/>
        <item x="451"/>
        <item x="168"/>
        <item x="452"/>
        <item x="599"/>
        <item x="9"/>
        <item x="325"/>
        <item x="169"/>
        <item x="611"/>
        <item x="10"/>
        <item x="97"/>
        <item x="201"/>
        <item x="743"/>
        <item x="326"/>
        <item x="771"/>
        <item x="533"/>
        <item x="98"/>
        <item x="534"/>
        <item x="202"/>
        <item x="226"/>
        <item x="554"/>
        <item x="812"/>
        <item x="240"/>
        <item x="82"/>
        <item x="453"/>
        <item x="203"/>
        <item x="227"/>
        <item x="505"/>
        <item x="204"/>
        <item x="129"/>
        <item x="572"/>
        <item x="591"/>
        <item x="555"/>
        <item x="327"/>
        <item x="292"/>
        <item x="809"/>
        <item x="205"/>
        <item x="293"/>
        <item x="268"/>
        <item x="822"/>
        <item x="796"/>
        <item x="696"/>
        <item x="657"/>
        <item x="535"/>
        <item x="680"/>
        <item x="581"/>
        <item x="612"/>
        <item x="328"/>
        <item x="454"/>
        <item x="206"/>
        <item x="556"/>
        <item x="170"/>
        <item x="557"/>
        <item x="207"/>
        <item x="269"/>
        <item x="294"/>
        <item x="329"/>
        <item x="582"/>
        <item x="772"/>
        <item x="11"/>
        <item x="634"/>
        <item x="600"/>
        <item x="282"/>
        <item x="270"/>
        <item x="826"/>
        <item x="762"/>
        <item x="519"/>
        <item x="558"/>
        <item x="697"/>
        <item x="720"/>
        <item x="481"/>
        <item x="347"/>
        <item x="601"/>
        <item x="12"/>
        <item x="83"/>
        <item x="283"/>
        <item x="392"/>
        <item x="721"/>
        <item x="602"/>
        <item x="755"/>
        <item x="455"/>
        <item x="496"/>
        <item x="788"/>
        <item x="738"/>
        <item x="241"/>
        <item x="834"/>
        <item x="423"/>
        <item x="702"/>
        <item x="295"/>
        <item x="99"/>
        <item x="130"/>
        <item x="756"/>
        <item x="13"/>
        <item x="613"/>
        <item x="14"/>
        <item x="171"/>
        <item x="242"/>
        <item x="208"/>
        <item x="744"/>
        <item x="625"/>
        <item x="773"/>
        <item x="117"/>
        <item x="406"/>
        <item x="456"/>
        <item x="370"/>
        <item x="52"/>
        <item x="271"/>
        <item x="506"/>
        <item x="272"/>
        <item x="728"/>
        <item x="789"/>
        <item x="15"/>
        <item x="520"/>
        <item x="745"/>
        <item x="827"/>
        <item x="53"/>
        <item x="228"/>
        <item x="131"/>
        <item x="100"/>
        <item x="101"/>
        <item x="209"/>
        <item x="685"/>
        <item x="348"/>
        <item x="810"/>
        <item x="54"/>
        <item x="407"/>
        <item x="507"/>
        <item x="349"/>
        <item x="350"/>
        <item x="16"/>
        <item x="371"/>
        <item x="424"/>
        <item x="508"/>
        <item x="536"/>
        <item x="372"/>
        <item x="537"/>
        <item x="296"/>
        <item x="102"/>
        <item x="658"/>
        <item x="273"/>
        <item x="284"/>
        <item x="408"/>
        <item x="559"/>
        <item x="393"/>
        <item x="635"/>
        <item x="804"/>
        <item x="644"/>
        <item x="172"/>
        <item x="712"/>
        <item x="521"/>
        <item x="811"/>
        <item x="560"/>
        <item x="614"/>
        <item x="432"/>
        <item x="297"/>
        <item x="626"/>
        <item x="298"/>
        <item x="433"/>
        <item x="274"/>
        <item x="173"/>
        <item x="482"/>
        <item x="229"/>
        <item x="774"/>
        <item x="299"/>
        <item x="373"/>
        <item x="583"/>
        <item x="722"/>
        <item x="645"/>
        <item x="174"/>
        <item x="330"/>
        <item x="159"/>
        <item x="175"/>
        <item x="17"/>
        <item x="757"/>
        <item x="18"/>
        <item x="793"/>
        <item x="160"/>
        <item x="132"/>
        <item x="150"/>
        <item x="331"/>
        <item x="374"/>
        <item x="210"/>
        <item x="698"/>
        <item x="19"/>
        <item x="775"/>
        <item x="84"/>
        <item x="55"/>
        <item x="103"/>
        <item x="561"/>
        <item x="300"/>
        <item x="746"/>
        <item x="113"/>
        <item x="151"/>
        <item x="375"/>
        <item x="376"/>
        <item x="729"/>
        <item x="176"/>
        <item x="56"/>
        <item x="177"/>
        <item x="409"/>
        <item x="410"/>
        <item x="230"/>
        <item x="351"/>
        <item x="603"/>
        <item x="681"/>
        <item x="57"/>
        <item x="483"/>
        <item x="178"/>
        <item x="659"/>
        <item x="104"/>
        <item x="332"/>
        <item x="538"/>
        <item x="20"/>
        <item x="301"/>
        <item x="411"/>
        <item x="832"/>
        <item x="275"/>
        <item x="118"/>
        <item x="784"/>
        <item x="799"/>
        <item x="243"/>
        <item x="302"/>
        <item x="615"/>
        <item x="509"/>
        <item x="58"/>
        <item x="85"/>
        <item x="691"/>
        <item x="646"/>
        <item x="352"/>
        <item x="244"/>
        <item x="562"/>
        <item x="434"/>
        <item x="758"/>
        <item x="276"/>
        <item x="484"/>
        <item x="21"/>
        <item x="686"/>
        <item x="647"/>
        <item x="699"/>
        <item x="353"/>
        <item x="592"/>
        <item x="485"/>
        <item x="573"/>
        <item x="470"/>
        <item x="471"/>
        <item x="636"/>
        <item x="412"/>
        <item x="86"/>
        <item x="800"/>
        <item x="59"/>
        <item x="670"/>
        <item x="425"/>
        <item x="660"/>
        <item x="211"/>
        <item x="820"/>
        <item x="522"/>
        <item x="333"/>
        <item x="563"/>
        <item x="179"/>
        <item x="564"/>
        <item x="671"/>
        <item x="661"/>
        <item x="303"/>
        <item x="813"/>
        <item x="739"/>
        <item x="565"/>
        <item x="566"/>
        <item x="616"/>
        <item x="180"/>
        <item x="152"/>
        <item x="60"/>
        <item x="377"/>
        <item x="354"/>
        <item x="133"/>
        <item x="523"/>
        <item x="61"/>
        <item x="662"/>
        <item x="277"/>
        <item x="304"/>
        <item x="486"/>
        <item x="212"/>
        <item x="790"/>
        <item x="245"/>
        <item x="213"/>
        <item x="334"/>
        <item x="539"/>
        <item x="378"/>
        <item x="181"/>
        <item x="593"/>
        <item x="62"/>
        <item x="648"/>
        <item x="759"/>
        <item x="723"/>
        <item x="246"/>
        <item x="379"/>
        <item x="567"/>
        <item x="63"/>
        <item x="663"/>
        <item x="584"/>
        <item x="627"/>
        <item x="487"/>
        <item x="574"/>
        <item x="676"/>
        <item x="760"/>
        <item x="604"/>
        <item x="791"/>
        <item x="214"/>
        <item x="664"/>
        <item x="488"/>
        <item x="568"/>
        <item x="182"/>
        <item x="394"/>
        <item x="64"/>
        <item x="119"/>
        <item x="380"/>
        <item x="247"/>
        <item x="134"/>
        <item x="524"/>
        <item x="776"/>
        <item x="426"/>
        <item x="248"/>
        <item x="22"/>
        <item x="764"/>
        <item x="472"/>
        <item x="183"/>
        <item x="215"/>
        <item x="713"/>
        <item x="427"/>
        <item x="435"/>
        <item x="105"/>
        <item x="23"/>
        <item x="114"/>
        <item x="87"/>
        <item x="473"/>
        <item x="65"/>
        <item x="66"/>
        <item x="355"/>
        <item x="184"/>
        <item x="305"/>
        <item x="67"/>
        <item x="88"/>
        <item x="135"/>
        <item x="457"/>
        <item x="714"/>
        <item x="335"/>
        <item x="216"/>
        <item x="24"/>
        <item x="605"/>
        <item x="628"/>
        <item x="68"/>
        <item x="730"/>
        <item x="489"/>
        <item x="25"/>
        <item x="606"/>
        <item x="120"/>
        <item x="747"/>
        <item x="413"/>
        <item x="185"/>
        <item x="381"/>
        <item x="692"/>
        <item x="306"/>
        <item x="395"/>
        <item x="649"/>
        <item x="436"/>
        <item x="824"/>
        <item x="672"/>
        <item x="458"/>
        <item x="414"/>
        <item x="69"/>
        <item x="186"/>
        <item x="474"/>
        <item x="70"/>
        <item x="217"/>
        <item x="336"/>
        <item x="540"/>
        <item x="777"/>
        <item x="153"/>
        <item x="249"/>
        <item x="459"/>
        <item x="687"/>
        <item x="525"/>
        <item x="250"/>
        <item x="637"/>
        <item x="814"/>
        <item x="665"/>
        <item x="748"/>
        <item x="251"/>
        <item x="765"/>
        <item x="26"/>
        <item x="785"/>
        <item x="828"/>
        <item x="136"/>
        <item x="137"/>
        <item x="382"/>
        <item x="27"/>
        <item x="218"/>
        <item x="106"/>
        <item x="821"/>
        <item x="337"/>
        <item x="307"/>
        <item x="541"/>
        <item x="28"/>
        <item x="308"/>
        <item x="710"/>
        <item x="607"/>
        <item x="338"/>
        <item x="673"/>
        <item x="187"/>
        <item x="617"/>
        <item x="219"/>
        <item x="396"/>
        <item x="700"/>
        <item x="415"/>
        <item x="416"/>
        <item x="252"/>
        <item x="309"/>
        <item x="731"/>
        <item x="121"/>
        <item x="29"/>
        <item x="618"/>
        <item x="510"/>
        <item x="253"/>
        <item x="71"/>
        <item x="138"/>
        <item x="569"/>
        <item x="707"/>
        <item x="254"/>
        <item x="220"/>
        <item x="255"/>
        <item x="188"/>
        <item x="778"/>
        <item x="711"/>
        <item x="122"/>
        <item x="107"/>
        <item x="585"/>
        <item x="123"/>
        <item x="397"/>
        <item x="310"/>
        <item x="829"/>
        <item x="417"/>
        <item x="542"/>
        <item x="115"/>
        <item x="830"/>
        <item x="460"/>
        <item x="724"/>
        <item x="139"/>
        <item x="781"/>
        <item x="356"/>
        <item x="715"/>
        <item x="621"/>
        <item x="383"/>
        <item x="231"/>
        <item x="693"/>
        <item x="725"/>
        <item x="526"/>
        <item x="339"/>
        <item x="490"/>
        <item x="794"/>
        <item x="154"/>
        <item x="511"/>
        <item x="638"/>
        <item x="155"/>
        <item x="140"/>
        <item x="831"/>
        <item x="629"/>
        <item x="141"/>
        <item x="256"/>
        <item x="311"/>
        <item x="312"/>
        <item x="221"/>
        <item x="142"/>
        <item x="143"/>
        <item x="124"/>
        <item x="418"/>
        <item x="72"/>
        <item x="823"/>
        <item x="527"/>
        <item x="779"/>
        <item x="716"/>
        <item x="674"/>
        <item x="575"/>
        <item x="461"/>
        <item x="666"/>
        <item x="108"/>
        <item x="144"/>
        <item x="257"/>
        <item x="30"/>
        <item x="491"/>
        <item x="31"/>
        <item x="32"/>
        <item x="156"/>
        <item x="512"/>
        <item x="462"/>
        <item x="145"/>
        <item x="766"/>
        <item x="384"/>
        <item x="437"/>
        <item x="667"/>
        <item x="543"/>
        <item x="570"/>
        <item x="89"/>
        <item x="232"/>
        <item x="694"/>
        <item x="189"/>
        <item x="73"/>
        <item x="385"/>
        <item x="146"/>
        <item x="492"/>
        <item x="33"/>
        <item x="357"/>
        <item x="463"/>
        <item x="749"/>
        <item x="761"/>
        <item x="74"/>
        <item x="34"/>
        <item x="619"/>
        <item x="732"/>
        <item x="419"/>
        <item x="35"/>
        <item x="258"/>
        <item x="815"/>
        <item x="650"/>
        <item x="513"/>
        <item x="420"/>
        <item x="75"/>
        <item x="682"/>
        <item x="222"/>
        <item x="792"/>
        <item x="586"/>
        <item x="233"/>
        <item x="36"/>
        <item x="805"/>
        <item x="76"/>
        <item x="833"/>
        <item x="464"/>
        <item x="677"/>
        <item x="358"/>
        <item x="587"/>
        <item x="465"/>
        <item x="147"/>
        <item x="816"/>
        <item x="421"/>
        <item x="259"/>
        <item x="782"/>
        <item x="783"/>
        <item x="733"/>
        <item x="594"/>
        <item x="340"/>
        <item x="544"/>
        <item x="313"/>
        <item x="668"/>
        <item x="514"/>
        <item x="639"/>
        <item x="37"/>
        <item x="148"/>
        <item x="77"/>
        <item x="223"/>
        <item x="314"/>
        <item x="78"/>
        <item x="125"/>
        <item x="79"/>
        <item x="278"/>
        <item x="703"/>
        <item x="497"/>
        <item x="704"/>
        <item x="109"/>
        <item t="default"/>
      </items>
    </pivotField>
    <pivotField axis="axisPage" multipleItemSelectionAllowed="1" showAll="0">
      <items count="10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x="89"/>
        <item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t="default"/>
      </items>
    </pivotField>
    <pivotField showAll="0"/>
    <pivotField showAll="0"/>
    <pivotField showAll="0"/>
    <pivotField dataField="1" numFmtId="165" showAll="0"/>
    <pivotField axis="axisRow" showAll="0">
      <items count="91">
        <item x="85"/>
        <item x="1"/>
        <item x="62"/>
        <item x="9"/>
        <item x="0"/>
        <item x="57"/>
        <item x="54"/>
        <item x="69"/>
        <item x="44"/>
        <item x="76"/>
        <item x="7"/>
        <item x="52"/>
        <item x="48"/>
        <item x="59"/>
        <item x="37"/>
        <item x="26"/>
        <item x="11"/>
        <item x="36"/>
        <item x="32"/>
        <item x="35"/>
        <item x="2"/>
        <item x="38"/>
        <item x="10"/>
        <item x="61"/>
        <item x="67"/>
        <item x="14"/>
        <item x="30"/>
        <item x="77"/>
        <item x="72"/>
        <item x="34"/>
        <item x="31"/>
        <item x="16"/>
        <item x="51"/>
        <item x="27"/>
        <item x="89"/>
        <item x="41"/>
        <item x="81"/>
        <item x="25"/>
        <item x="28"/>
        <item x="40"/>
        <item x="49"/>
        <item x="12"/>
        <item x="15"/>
        <item x="79"/>
        <item x="17"/>
        <item x="86"/>
        <item x="24"/>
        <item x="63"/>
        <item x="60"/>
        <item x="83"/>
        <item x="84"/>
        <item x="50"/>
        <item x="13"/>
        <item x="22"/>
        <item x="73"/>
        <item x="68"/>
        <item x="47"/>
        <item x="87"/>
        <item x="29"/>
        <item x="18"/>
        <item x="21"/>
        <item x="43"/>
        <item x="71"/>
        <item x="82"/>
        <item x="39"/>
        <item x="6"/>
        <item x="3"/>
        <item x="56"/>
        <item x="78"/>
        <item x="53"/>
        <item x="74"/>
        <item x="58"/>
        <item x="80"/>
        <item x="19"/>
        <item x="33"/>
        <item x="55"/>
        <item x="20"/>
        <item x="88"/>
        <item x="65"/>
        <item x="42"/>
        <item x="70"/>
        <item x="4"/>
        <item x="45"/>
        <item x="5"/>
        <item x="66"/>
        <item x="75"/>
        <item x="8"/>
        <item x="23"/>
        <item x="64"/>
        <item x="46"/>
        <item t="default"/>
      </items>
    </pivotField>
  </pivotFields>
  <rowFields count="2">
    <field x="0"/>
    <field x="6"/>
  </rowFields>
  <rowItems count="3">
    <i>
      <x/>
    </i>
    <i r="1">
      <x v="55"/>
    </i>
    <i t="grand">
      <x/>
    </i>
  </rowItems>
  <colItems count="1">
    <i/>
  </colItems>
  <pageFields count="1">
    <pageField fld="1" hier="-1"/>
  </pageFields>
  <dataFields count="1">
    <dataField name="Somme de Chiffre d'affai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6B7FE4-132A-4D78-B34C-D9DD58AB909B}" name="Tableau croisé dynamique7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M4:N581" firstHeaderRow="1" firstDataRow="1" firstDataCol="1" rowPageCount="1" colPageCount="1"/>
  <pivotFields count="7">
    <pivotField axis="axisRow" showAll="0">
      <items count="836">
        <item x="190"/>
        <item x="260"/>
        <item x="651"/>
        <item x="422"/>
        <item x="386"/>
        <item x="545"/>
        <item x="438"/>
        <item x="38"/>
        <item x="726"/>
        <item x="493"/>
        <item x="39"/>
        <item x="398"/>
        <item x="652"/>
        <item x="399"/>
        <item x="110"/>
        <item x="285"/>
        <item x="40"/>
        <item x="315"/>
        <item x="224"/>
        <item x="640"/>
        <item x="515"/>
        <item x="576"/>
        <item x="608"/>
        <item x="577"/>
        <item x="387"/>
        <item x="161"/>
        <item x="817"/>
        <item x="439"/>
        <item x="162"/>
        <item x="498"/>
        <item x="678"/>
        <item x="316"/>
        <item x="440"/>
        <item x="359"/>
        <item x="528"/>
        <item x="279"/>
        <item x="494"/>
        <item x="0"/>
        <item x="595"/>
        <item x="286"/>
        <item x="734"/>
        <item x="80"/>
        <item x="111"/>
        <item x="234"/>
        <item x="388"/>
        <item x="341"/>
        <item x="1"/>
        <item x="750"/>
        <item x="191"/>
        <item x="630"/>
        <item x="41"/>
        <item x="360"/>
        <item x="801"/>
        <item x="641"/>
        <item x="317"/>
        <item x="642"/>
        <item x="705"/>
        <item x="342"/>
        <item x="529"/>
        <item x="786"/>
        <item x="806"/>
        <item x="90"/>
        <item x="287"/>
        <item x="669"/>
        <item x="499"/>
        <item x="609"/>
        <item x="571"/>
        <item x="588"/>
        <item x="653"/>
        <item x="2"/>
        <item x="654"/>
        <item x="318"/>
        <item x="818"/>
        <item x="596"/>
        <item x="717"/>
        <item x="280"/>
        <item x="288"/>
        <item x="116"/>
        <item x="91"/>
        <item x="42"/>
        <item x="767"/>
        <item x="361"/>
        <item x="475"/>
        <item x="735"/>
        <item x="343"/>
        <item x="261"/>
        <item x="718"/>
        <item x="43"/>
        <item x="92"/>
        <item x="428"/>
        <item x="319"/>
        <item x="93"/>
        <item x="344"/>
        <item x="578"/>
        <item x="44"/>
        <item x="795"/>
        <item x="94"/>
        <item x="149"/>
        <item x="320"/>
        <item x="466"/>
        <item x="3"/>
        <item x="736"/>
        <item x="708"/>
        <item x="622"/>
        <item x="441"/>
        <item x="192"/>
        <item x="4"/>
        <item x="442"/>
        <item x="546"/>
        <item x="163"/>
        <item x="443"/>
        <item x="289"/>
        <item x="500"/>
        <item x="631"/>
        <item x="467"/>
        <item x="547"/>
        <item x="807"/>
        <item x="193"/>
        <item x="797"/>
        <item x="589"/>
        <item x="400"/>
        <item x="516"/>
        <item x="5"/>
        <item x="610"/>
        <item x="389"/>
        <item x="763"/>
        <item x="548"/>
        <item x="262"/>
        <item x="549"/>
        <item x="501"/>
        <item x="819"/>
        <item x="655"/>
        <item x="530"/>
        <item x="825"/>
        <item x="112"/>
        <item x="235"/>
        <item x="390"/>
        <item x="126"/>
        <item x="444"/>
        <item x="445"/>
        <item x="683"/>
        <item x="164"/>
        <item x="550"/>
        <item x="236"/>
        <item x="808"/>
        <item x="45"/>
        <item x="237"/>
        <item x="688"/>
        <item x="429"/>
        <item x="401"/>
        <item x="597"/>
        <item x="802"/>
        <item x="517"/>
        <item x="531"/>
        <item x="430"/>
        <item x="290"/>
        <item x="476"/>
        <item x="81"/>
        <item x="6"/>
        <item x="194"/>
        <item x="620"/>
        <item x="263"/>
        <item x="579"/>
        <item x="656"/>
        <item x="264"/>
        <item x="7"/>
        <item x="362"/>
        <item x="321"/>
        <item x="363"/>
        <item x="623"/>
        <item x="46"/>
        <item x="780"/>
        <item x="157"/>
        <item x="364"/>
        <item x="477"/>
        <item x="551"/>
        <item x="598"/>
        <item x="740"/>
        <item x="751"/>
        <item x="265"/>
        <item x="689"/>
        <item x="709"/>
        <item x="322"/>
        <item x="323"/>
        <item x="478"/>
        <item x="752"/>
        <item x="195"/>
        <item x="47"/>
        <item x="690"/>
        <item x="727"/>
        <item x="365"/>
        <item x="225"/>
        <item x="48"/>
        <item x="495"/>
        <item x="196"/>
        <item x="197"/>
        <item x="324"/>
        <item x="632"/>
        <item x="366"/>
        <item x="367"/>
        <item x="479"/>
        <item x="165"/>
        <item x="166"/>
        <item x="741"/>
        <item x="502"/>
        <item x="701"/>
        <item x="291"/>
        <item x="633"/>
        <item x="402"/>
        <item x="768"/>
        <item x="480"/>
        <item x="127"/>
        <item x="803"/>
        <item x="403"/>
        <item x="238"/>
        <item x="368"/>
        <item x="95"/>
        <item x="446"/>
        <item x="198"/>
        <item x="447"/>
        <item x="532"/>
        <item x="49"/>
        <item x="345"/>
        <item x="128"/>
        <item x="448"/>
        <item x="580"/>
        <item x="266"/>
        <item x="552"/>
        <item x="742"/>
        <item x="8"/>
        <item x="167"/>
        <item x="624"/>
        <item x="695"/>
        <item x="706"/>
        <item x="643"/>
        <item x="590"/>
        <item x="404"/>
        <item x="50"/>
        <item x="199"/>
        <item x="369"/>
        <item x="769"/>
        <item x="200"/>
        <item x="770"/>
        <item x="679"/>
        <item x="468"/>
        <item x="798"/>
        <item x="753"/>
        <item x="431"/>
        <item x="553"/>
        <item x="754"/>
        <item x="449"/>
        <item x="503"/>
        <item x="281"/>
        <item x="737"/>
        <item x="684"/>
        <item x="267"/>
        <item x="51"/>
        <item x="787"/>
        <item x="469"/>
        <item x="675"/>
        <item x="239"/>
        <item x="504"/>
        <item x="518"/>
        <item x="96"/>
        <item x="450"/>
        <item x="405"/>
        <item x="391"/>
        <item x="158"/>
        <item x="346"/>
        <item x="719"/>
        <item x="451"/>
        <item x="168"/>
        <item x="452"/>
        <item x="599"/>
        <item x="9"/>
        <item x="325"/>
        <item x="169"/>
        <item x="611"/>
        <item x="10"/>
        <item x="97"/>
        <item x="201"/>
        <item x="743"/>
        <item x="326"/>
        <item x="771"/>
        <item x="533"/>
        <item x="98"/>
        <item x="534"/>
        <item x="202"/>
        <item x="226"/>
        <item x="554"/>
        <item x="812"/>
        <item x="240"/>
        <item x="82"/>
        <item x="453"/>
        <item x="203"/>
        <item x="227"/>
        <item x="505"/>
        <item x="204"/>
        <item x="129"/>
        <item x="572"/>
        <item x="591"/>
        <item x="555"/>
        <item x="327"/>
        <item x="292"/>
        <item x="809"/>
        <item x="205"/>
        <item x="293"/>
        <item x="268"/>
        <item x="822"/>
        <item x="796"/>
        <item x="696"/>
        <item x="657"/>
        <item x="535"/>
        <item x="680"/>
        <item x="581"/>
        <item x="612"/>
        <item x="328"/>
        <item x="454"/>
        <item x="206"/>
        <item x="556"/>
        <item x="170"/>
        <item x="557"/>
        <item x="207"/>
        <item x="269"/>
        <item x="294"/>
        <item x="329"/>
        <item x="582"/>
        <item x="772"/>
        <item x="11"/>
        <item x="634"/>
        <item x="600"/>
        <item x="282"/>
        <item x="270"/>
        <item x="826"/>
        <item x="762"/>
        <item x="519"/>
        <item x="558"/>
        <item x="697"/>
        <item x="720"/>
        <item x="481"/>
        <item x="347"/>
        <item x="601"/>
        <item x="12"/>
        <item x="83"/>
        <item x="283"/>
        <item x="392"/>
        <item x="721"/>
        <item x="602"/>
        <item x="755"/>
        <item x="455"/>
        <item x="496"/>
        <item x="788"/>
        <item x="738"/>
        <item x="241"/>
        <item x="834"/>
        <item x="423"/>
        <item x="702"/>
        <item x="295"/>
        <item x="99"/>
        <item x="130"/>
        <item x="756"/>
        <item x="13"/>
        <item x="613"/>
        <item x="14"/>
        <item x="171"/>
        <item x="242"/>
        <item x="208"/>
        <item x="744"/>
        <item x="625"/>
        <item x="773"/>
        <item x="117"/>
        <item x="406"/>
        <item x="456"/>
        <item x="370"/>
        <item x="52"/>
        <item x="271"/>
        <item x="506"/>
        <item x="272"/>
        <item x="728"/>
        <item x="789"/>
        <item x="15"/>
        <item x="520"/>
        <item x="745"/>
        <item x="827"/>
        <item x="53"/>
        <item x="228"/>
        <item x="131"/>
        <item x="100"/>
        <item x="101"/>
        <item x="209"/>
        <item x="685"/>
        <item x="348"/>
        <item x="810"/>
        <item x="54"/>
        <item x="407"/>
        <item x="507"/>
        <item x="349"/>
        <item x="350"/>
        <item x="16"/>
        <item x="371"/>
        <item x="424"/>
        <item x="508"/>
        <item x="536"/>
        <item x="372"/>
        <item x="537"/>
        <item x="296"/>
        <item x="102"/>
        <item x="658"/>
        <item x="273"/>
        <item x="284"/>
        <item x="408"/>
        <item x="559"/>
        <item x="393"/>
        <item x="635"/>
        <item x="804"/>
        <item x="644"/>
        <item x="172"/>
        <item x="712"/>
        <item x="521"/>
        <item x="811"/>
        <item x="560"/>
        <item x="614"/>
        <item x="432"/>
        <item x="297"/>
        <item x="626"/>
        <item x="298"/>
        <item x="433"/>
        <item x="274"/>
        <item x="173"/>
        <item x="482"/>
        <item x="229"/>
        <item x="774"/>
        <item x="299"/>
        <item x="373"/>
        <item x="583"/>
        <item x="722"/>
        <item x="645"/>
        <item x="174"/>
        <item x="330"/>
        <item x="159"/>
        <item x="175"/>
        <item x="17"/>
        <item x="757"/>
        <item x="18"/>
        <item x="793"/>
        <item x="160"/>
        <item x="132"/>
        <item x="150"/>
        <item x="331"/>
        <item x="374"/>
        <item x="210"/>
        <item x="698"/>
        <item x="19"/>
        <item x="775"/>
        <item x="84"/>
        <item x="55"/>
        <item x="103"/>
        <item x="561"/>
        <item x="300"/>
        <item x="746"/>
        <item x="113"/>
        <item x="151"/>
        <item x="375"/>
        <item x="376"/>
        <item x="729"/>
        <item x="176"/>
        <item x="56"/>
        <item x="177"/>
        <item x="409"/>
        <item x="410"/>
        <item x="230"/>
        <item x="351"/>
        <item x="603"/>
        <item x="681"/>
        <item x="57"/>
        <item x="483"/>
        <item x="178"/>
        <item x="659"/>
        <item x="104"/>
        <item x="332"/>
        <item x="538"/>
        <item x="20"/>
        <item x="301"/>
        <item x="411"/>
        <item x="832"/>
        <item x="275"/>
        <item x="118"/>
        <item x="784"/>
        <item x="799"/>
        <item x="243"/>
        <item x="302"/>
        <item x="615"/>
        <item x="509"/>
        <item x="58"/>
        <item x="85"/>
        <item x="691"/>
        <item x="646"/>
        <item x="352"/>
        <item x="244"/>
        <item x="562"/>
        <item x="434"/>
        <item x="758"/>
        <item x="276"/>
        <item x="484"/>
        <item x="21"/>
        <item x="686"/>
        <item x="647"/>
        <item x="699"/>
        <item x="353"/>
        <item x="592"/>
        <item x="485"/>
        <item x="573"/>
        <item x="470"/>
        <item x="471"/>
        <item x="636"/>
        <item x="412"/>
        <item x="86"/>
        <item x="800"/>
        <item x="59"/>
        <item x="670"/>
        <item x="425"/>
        <item x="660"/>
        <item x="211"/>
        <item x="820"/>
        <item x="522"/>
        <item x="333"/>
        <item x="563"/>
        <item x="179"/>
        <item x="564"/>
        <item x="671"/>
        <item x="661"/>
        <item x="303"/>
        <item x="813"/>
        <item x="739"/>
        <item x="565"/>
        <item x="566"/>
        <item x="616"/>
        <item x="180"/>
        <item x="152"/>
        <item x="60"/>
        <item x="377"/>
        <item x="354"/>
        <item x="133"/>
        <item x="523"/>
        <item x="61"/>
        <item x="662"/>
        <item x="277"/>
        <item x="304"/>
        <item x="486"/>
        <item x="212"/>
        <item x="790"/>
        <item x="245"/>
        <item x="213"/>
        <item x="334"/>
        <item x="539"/>
        <item x="378"/>
        <item x="181"/>
        <item x="593"/>
        <item x="62"/>
        <item x="648"/>
        <item x="759"/>
        <item x="723"/>
        <item x="246"/>
        <item x="379"/>
        <item x="567"/>
        <item x="63"/>
        <item x="663"/>
        <item x="584"/>
        <item x="627"/>
        <item x="487"/>
        <item x="574"/>
        <item x="676"/>
        <item x="760"/>
        <item x="604"/>
        <item x="791"/>
        <item x="214"/>
        <item x="664"/>
        <item x="488"/>
        <item x="568"/>
        <item x="182"/>
        <item x="394"/>
        <item x="64"/>
        <item x="119"/>
        <item x="380"/>
        <item x="247"/>
        <item x="134"/>
        <item x="524"/>
        <item x="776"/>
        <item x="426"/>
        <item x="248"/>
        <item x="22"/>
        <item x="764"/>
        <item x="472"/>
        <item x="183"/>
        <item x="215"/>
        <item x="713"/>
        <item x="427"/>
        <item x="435"/>
        <item x="105"/>
        <item x="23"/>
        <item x="114"/>
        <item x="87"/>
        <item x="473"/>
        <item x="65"/>
        <item x="66"/>
        <item x="355"/>
        <item x="184"/>
        <item x="305"/>
        <item x="67"/>
        <item x="88"/>
        <item x="135"/>
        <item x="457"/>
        <item x="714"/>
        <item x="335"/>
        <item x="216"/>
        <item x="24"/>
        <item x="605"/>
        <item x="628"/>
        <item x="68"/>
        <item x="730"/>
        <item x="489"/>
        <item x="25"/>
        <item x="606"/>
        <item x="120"/>
        <item x="747"/>
        <item x="413"/>
        <item x="185"/>
        <item x="381"/>
        <item x="692"/>
        <item x="306"/>
        <item x="395"/>
        <item x="649"/>
        <item x="436"/>
        <item x="824"/>
        <item x="672"/>
        <item x="458"/>
        <item x="414"/>
        <item x="69"/>
        <item x="186"/>
        <item x="474"/>
        <item x="70"/>
        <item x="217"/>
        <item x="336"/>
        <item x="540"/>
        <item x="777"/>
        <item x="153"/>
        <item x="249"/>
        <item x="459"/>
        <item x="687"/>
        <item x="525"/>
        <item x="250"/>
        <item x="637"/>
        <item x="814"/>
        <item x="665"/>
        <item x="748"/>
        <item x="251"/>
        <item x="765"/>
        <item x="26"/>
        <item x="785"/>
        <item x="828"/>
        <item x="136"/>
        <item x="137"/>
        <item x="382"/>
        <item x="27"/>
        <item x="218"/>
        <item x="106"/>
        <item x="821"/>
        <item x="337"/>
        <item x="307"/>
        <item x="541"/>
        <item x="28"/>
        <item x="308"/>
        <item x="710"/>
        <item x="607"/>
        <item x="338"/>
        <item x="673"/>
        <item x="187"/>
        <item x="617"/>
        <item x="219"/>
        <item x="396"/>
        <item x="700"/>
        <item x="415"/>
        <item x="416"/>
        <item x="252"/>
        <item x="309"/>
        <item x="731"/>
        <item x="121"/>
        <item x="29"/>
        <item x="618"/>
        <item x="510"/>
        <item x="253"/>
        <item x="71"/>
        <item x="138"/>
        <item x="569"/>
        <item x="707"/>
        <item x="254"/>
        <item x="220"/>
        <item x="255"/>
        <item x="188"/>
        <item x="778"/>
        <item x="711"/>
        <item x="122"/>
        <item x="107"/>
        <item x="585"/>
        <item x="123"/>
        <item x="397"/>
        <item x="310"/>
        <item x="829"/>
        <item x="417"/>
        <item x="542"/>
        <item x="115"/>
        <item x="830"/>
        <item x="460"/>
        <item x="724"/>
        <item x="139"/>
        <item x="781"/>
        <item x="356"/>
        <item x="715"/>
        <item x="621"/>
        <item x="383"/>
        <item x="231"/>
        <item x="693"/>
        <item x="725"/>
        <item x="526"/>
        <item x="339"/>
        <item x="490"/>
        <item x="794"/>
        <item x="154"/>
        <item x="511"/>
        <item x="638"/>
        <item x="155"/>
        <item x="140"/>
        <item x="831"/>
        <item x="629"/>
        <item x="141"/>
        <item x="256"/>
        <item x="311"/>
        <item x="312"/>
        <item x="221"/>
        <item x="142"/>
        <item x="143"/>
        <item x="124"/>
        <item x="418"/>
        <item x="72"/>
        <item x="823"/>
        <item x="527"/>
        <item x="779"/>
        <item x="716"/>
        <item x="674"/>
        <item x="575"/>
        <item x="461"/>
        <item x="666"/>
        <item x="108"/>
        <item x="144"/>
        <item x="257"/>
        <item x="30"/>
        <item x="491"/>
        <item x="31"/>
        <item x="32"/>
        <item x="156"/>
        <item x="512"/>
        <item x="462"/>
        <item x="145"/>
        <item x="766"/>
        <item x="384"/>
        <item x="437"/>
        <item x="667"/>
        <item x="543"/>
        <item x="570"/>
        <item x="89"/>
        <item x="232"/>
        <item x="694"/>
        <item x="189"/>
        <item x="73"/>
        <item x="385"/>
        <item x="146"/>
        <item x="492"/>
        <item x="33"/>
        <item x="357"/>
        <item x="463"/>
        <item x="749"/>
        <item x="761"/>
        <item x="74"/>
        <item x="34"/>
        <item x="619"/>
        <item x="732"/>
        <item x="419"/>
        <item x="35"/>
        <item x="258"/>
        <item x="815"/>
        <item x="650"/>
        <item x="513"/>
        <item x="420"/>
        <item x="75"/>
        <item x="682"/>
        <item x="222"/>
        <item x="792"/>
        <item x="586"/>
        <item x="233"/>
        <item x="36"/>
        <item x="805"/>
        <item x="76"/>
        <item x="833"/>
        <item x="464"/>
        <item x="677"/>
        <item x="358"/>
        <item x="587"/>
        <item x="465"/>
        <item x="147"/>
        <item x="816"/>
        <item x="421"/>
        <item x="259"/>
        <item x="782"/>
        <item x="783"/>
        <item x="733"/>
        <item x="594"/>
        <item x="340"/>
        <item x="544"/>
        <item x="313"/>
        <item x="668"/>
        <item x="514"/>
        <item x="639"/>
        <item x="37"/>
        <item x="148"/>
        <item x="77"/>
        <item x="223"/>
        <item x="314"/>
        <item x="78"/>
        <item x="125"/>
        <item x="79"/>
        <item x="278"/>
        <item x="703"/>
        <item x="497"/>
        <item x="704"/>
        <item x="109"/>
        <item t="default"/>
      </items>
    </pivotField>
    <pivotField axis="axisPage" multipleItemSelectionAllowed="1" showAll="0">
      <items count="102">
        <item h="1" x="0"/>
        <item x="1"/>
        <item h="1" x="2"/>
        <item x="3"/>
        <item h="1" x="4"/>
        <item x="5"/>
        <item h="1" x="6"/>
        <item h="1" x="7"/>
        <item h="1" x="8"/>
        <item h="1" x="9"/>
        <item x="10"/>
        <item h="1" x="11"/>
        <item h="1" x="12"/>
        <item x="13"/>
        <item h="1" x="14"/>
        <item h="1" x="15"/>
        <item x="16"/>
        <item x="17"/>
        <item h="1" x="18"/>
        <item x="19"/>
        <item x="20"/>
        <item h="1" x="21"/>
        <item h="1" x="22"/>
        <item h="1" x="23"/>
        <item h="1" x="24"/>
        <item h="1" x="25"/>
        <item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x="49"/>
        <item h="1" x="50"/>
        <item h="1" x="51"/>
        <item h="1" x="52"/>
        <item h="1" x="53"/>
        <item h="1" x="54"/>
        <item h="1" x="55"/>
        <item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t="default"/>
      </items>
    </pivotField>
    <pivotField showAll="0"/>
    <pivotField showAll="0"/>
    <pivotField showAll="0"/>
    <pivotField dataField="1" numFmtId="165" showAll="0"/>
    <pivotField axis="axisRow" showAll="0">
      <items count="91">
        <item x="85"/>
        <item x="1"/>
        <item x="62"/>
        <item x="9"/>
        <item x="0"/>
        <item x="57"/>
        <item x="54"/>
        <item x="69"/>
        <item x="44"/>
        <item x="76"/>
        <item x="7"/>
        <item x="52"/>
        <item x="48"/>
        <item x="59"/>
        <item x="37"/>
        <item x="26"/>
        <item x="11"/>
        <item x="36"/>
        <item x="32"/>
        <item x="35"/>
        <item x="2"/>
        <item x="38"/>
        <item x="10"/>
        <item x="61"/>
        <item x="67"/>
        <item x="14"/>
        <item x="30"/>
        <item x="77"/>
        <item x="72"/>
        <item x="34"/>
        <item x="31"/>
        <item x="16"/>
        <item x="51"/>
        <item x="27"/>
        <item x="89"/>
        <item x="41"/>
        <item x="81"/>
        <item x="25"/>
        <item x="28"/>
        <item x="40"/>
        <item x="49"/>
        <item x="12"/>
        <item x="15"/>
        <item x="79"/>
        <item x="17"/>
        <item x="86"/>
        <item x="24"/>
        <item x="63"/>
        <item x="60"/>
        <item x="83"/>
        <item x="84"/>
        <item x="50"/>
        <item x="13"/>
        <item x="22"/>
        <item x="73"/>
        <item x="68"/>
        <item x="47"/>
        <item x="87"/>
        <item x="29"/>
        <item x="18"/>
        <item x="21"/>
        <item x="43"/>
        <item x="71"/>
        <item x="82"/>
        <item x="39"/>
        <item x="6"/>
        <item x="3"/>
        <item x="56"/>
        <item x="78"/>
        <item x="53"/>
        <item x="74"/>
        <item x="58"/>
        <item x="80"/>
        <item x="19"/>
        <item x="33"/>
        <item x="55"/>
        <item x="20"/>
        <item x="88"/>
        <item x="65"/>
        <item x="42"/>
        <item x="70"/>
        <item x="4"/>
        <item x="45"/>
        <item x="5"/>
        <item x="66"/>
        <item x="75"/>
        <item x="8"/>
        <item x="23"/>
        <item x="64"/>
        <item x="46"/>
        <item t="default"/>
      </items>
    </pivotField>
  </pivotFields>
  <rowFields count="2">
    <field x="0"/>
    <field x="6"/>
  </rowFields>
  <rowItems count="577">
    <i>
      <x/>
    </i>
    <i r="1">
      <x v="55"/>
    </i>
    <i>
      <x v="1"/>
    </i>
    <i r="1">
      <x v="27"/>
    </i>
    <i>
      <x v="3"/>
    </i>
    <i r="1">
      <x v="39"/>
    </i>
    <i>
      <x v="4"/>
    </i>
    <i r="1">
      <x v="58"/>
    </i>
    <i>
      <x v="6"/>
    </i>
    <i r="1">
      <x v="83"/>
    </i>
    <i>
      <x v="7"/>
    </i>
    <i r="1">
      <x v="30"/>
    </i>
    <i>
      <x v="9"/>
    </i>
    <i r="1">
      <x v="60"/>
    </i>
    <i>
      <x v="10"/>
    </i>
    <i r="1">
      <x v="18"/>
    </i>
    <i>
      <x v="11"/>
    </i>
    <i r="1">
      <x v="45"/>
    </i>
    <i>
      <x v="12"/>
    </i>
    <i r="1">
      <x v="64"/>
    </i>
    <i>
      <x v="13"/>
    </i>
    <i r="1">
      <x v="5"/>
    </i>
    <i>
      <x v="15"/>
    </i>
    <i r="1">
      <x v="18"/>
    </i>
    <i>
      <x v="16"/>
    </i>
    <i r="1">
      <x v="74"/>
    </i>
    <i>
      <x v="17"/>
    </i>
    <i r="1">
      <x v="42"/>
    </i>
    <i>
      <x v="24"/>
    </i>
    <i r="1">
      <x v="1"/>
    </i>
    <i>
      <x v="31"/>
    </i>
    <i r="1">
      <x v="3"/>
    </i>
    <i>
      <x v="34"/>
    </i>
    <i r="1">
      <x v="50"/>
    </i>
    <i>
      <x v="36"/>
    </i>
    <i r="1">
      <x v="3"/>
    </i>
    <i>
      <x v="44"/>
    </i>
    <i r="1">
      <x v="11"/>
    </i>
    <i>
      <x v="45"/>
    </i>
    <i r="1">
      <x v="16"/>
    </i>
    <i>
      <x v="46"/>
    </i>
    <i r="1">
      <x v="1"/>
    </i>
    <i>
      <x v="48"/>
    </i>
    <i r="1">
      <x v="47"/>
    </i>
    <i>
      <x v="50"/>
    </i>
    <i r="1">
      <x v="31"/>
    </i>
    <i>
      <x v="54"/>
    </i>
    <i r="1">
      <x v="58"/>
    </i>
    <i>
      <x v="57"/>
    </i>
    <i r="1">
      <x v="72"/>
    </i>
    <i>
      <x v="61"/>
    </i>
    <i r="1">
      <x v="31"/>
    </i>
    <i>
      <x v="71"/>
    </i>
    <i r="1">
      <x v="16"/>
    </i>
    <i>
      <x v="77"/>
    </i>
    <i r="1">
      <x v="12"/>
    </i>
    <i>
      <x v="78"/>
    </i>
    <i r="1">
      <x v="40"/>
    </i>
    <i>
      <x v="79"/>
    </i>
    <i r="1">
      <x v="74"/>
    </i>
    <i>
      <x v="81"/>
    </i>
    <i r="1">
      <x v="71"/>
    </i>
    <i>
      <x v="84"/>
    </i>
    <i r="1">
      <x v="41"/>
    </i>
    <i>
      <x v="85"/>
    </i>
    <i r="1">
      <x v="22"/>
    </i>
    <i>
      <x v="87"/>
    </i>
    <i r="1">
      <x v="31"/>
    </i>
    <i>
      <x v="88"/>
    </i>
    <i r="1">
      <x v="86"/>
    </i>
    <i>
      <x v="90"/>
    </i>
    <i r="1">
      <x v="72"/>
    </i>
    <i>
      <x v="91"/>
    </i>
    <i r="1">
      <x v="41"/>
    </i>
    <i>
      <x v="92"/>
    </i>
    <i r="1">
      <x v="32"/>
    </i>
    <i>
      <x v="94"/>
    </i>
    <i r="1">
      <x v="29"/>
    </i>
    <i>
      <x v="96"/>
    </i>
    <i r="1">
      <x v="17"/>
    </i>
    <i>
      <x v="98"/>
    </i>
    <i r="1">
      <x v="1"/>
    </i>
    <i>
      <x v="102"/>
    </i>
    <i r="1">
      <x v="10"/>
    </i>
    <i>
      <x v="103"/>
    </i>
    <i r="1">
      <x v="18"/>
    </i>
    <i>
      <x v="105"/>
    </i>
    <i r="1">
      <x v="7"/>
    </i>
    <i>
      <x v="107"/>
    </i>
    <i r="1">
      <x v="21"/>
    </i>
    <i>
      <x v="112"/>
    </i>
    <i r="1">
      <x v="42"/>
    </i>
    <i>
      <x v="117"/>
    </i>
    <i r="1">
      <x v="79"/>
    </i>
    <i>
      <x v="120"/>
    </i>
    <i r="1">
      <x v="18"/>
    </i>
    <i>
      <x v="122"/>
    </i>
    <i r="1">
      <x v="83"/>
    </i>
    <i>
      <x v="124"/>
    </i>
    <i r="1">
      <x v="65"/>
    </i>
    <i>
      <x v="127"/>
    </i>
    <i r="1">
      <x v="70"/>
    </i>
    <i>
      <x v="133"/>
    </i>
    <i r="1">
      <x v="47"/>
    </i>
    <i>
      <x v="134"/>
    </i>
    <i r="1">
      <x v="18"/>
    </i>
    <i>
      <x v="135"/>
    </i>
    <i r="1">
      <x v="21"/>
    </i>
    <i>
      <x v="136"/>
    </i>
    <i r="1">
      <x v="44"/>
    </i>
    <i>
      <x v="145"/>
    </i>
    <i r="1">
      <x v="59"/>
    </i>
    <i>
      <x v="149"/>
    </i>
    <i r="1">
      <x v="86"/>
    </i>
    <i>
      <x v="158"/>
    </i>
    <i r="1">
      <x v="65"/>
    </i>
    <i>
      <x v="159"/>
    </i>
    <i r="1">
      <x v="64"/>
    </i>
    <i>
      <x v="161"/>
    </i>
    <i r="1">
      <x v="75"/>
    </i>
    <i>
      <x v="164"/>
    </i>
    <i r="1">
      <x v="22"/>
    </i>
    <i>
      <x v="167"/>
    </i>
    <i r="1">
      <x v="70"/>
    </i>
    <i>
      <x v="168"/>
    </i>
    <i r="1">
      <x v="22"/>
    </i>
    <i>
      <x v="169"/>
    </i>
    <i r="1">
      <x v="63"/>
    </i>
    <i>
      <x v="170"/>
    </i>
    <i r="1">
      <x v="4"/>
    </i>
    <i>
      <x v="176"/>
    </i>
    <i r="1">
      <x v="41"/>
    </i>
    <i>
      <x v="179"/>
    </i>
    <i r="1">
      <x v="7"/>
    </i>
    <i>
      <x v="181"/>
    </i>
    <i r="1">
      <x v="31"/>
    </i>
    <i>
      <x v="182"/>
    </i>
    <i r="1">
      <x v="18"/>
    </i>
    <i>
      <x v="183"/>
    </i>
    <i r="1">
      <x v="37"/>
    </i>
    <i>
      <x v="186"/>
    </i>
    <i r="1">
      <x v="74"/>
    </i>
    <i>
      <x v="187"/>
    </i>
    <i r="1">
      <x v="19"/>
    </i>
    <i>
      <x v="190"/>
    </i>
    <i r="1">
      <x v="27"/>
    </i>
    <i>
      <x v="191"/>
    </i>
    <i r="1">
      <x v="41"/>
    </i>
    <i>
      <x v="192"/>
    </i>
    <i r="1">
      <x v="59"/>
    </i>
    <i>
      <x v="193"/>
    </i>
    <i r="1">
      <x v="72"/>
    </i>
    <i>
      <x v="194"/>
    </i>
    <i r="1">
      <x v="18"/>
    </i>
    <i>
      <x v="195"/>
    </i>
    <i r="1">
      <x v="23"/>
    </i>
    <i>
      <x v="196"/>
    </i>
    <i r="1">
      <x v="44"/>
    </i>
    <i>
      <x v="208"/>
    </i>
    <i r="1">
      <x v="12"/>
    </i>
    <i>
      <x v="213"/>
    </i>
    <i r="1">
      <x v="47"/>
    </i>
    <i>
      <x v="216"/>
    </i>
    <i r="1">
      <x v="51"/>
    </i>
    <i>
      <x v="217"/>
    </i>
    <i r="1">
      <x v="89"/>
    </i>
    <i>
      <x v="218"/>
    </i>
    <i r="1">
      <x v="69"/>
    </i>
    <i>
      <x v="221"/>
    </i>
    <i r="1">
      <x v="17"/>
    </i>
    <i>
      <x v="222"/>
    </i>
    <i r="1">
      <x v="32"/>
    </i>
    <i>
      <x v="226"/>
    </i>
    <i r="1">
      <x v="81"/>
    </i>
    <i>
      <x v="229"/>
    </i>
    <i r="1">
      <x v="86"/>
    </i>
    <i>
      <x v="231"/>
    </i>
    <i r="1">
      <x v="1"/>
    </i>
    <i>
      <x v="236"/>
    </i>
    <i r="1">
      <x v="82"/>
    </i>
    <i>
      <x v="237"/>
    </i>
    <i r="1">
      <x v="73"/>
    </i>
    <i>
      <x v="238"/>
    </i>
    <i r="1">
      <x v="60"/>
    </i>
    <i>
      <x v="241"/>
    </i>
    <i r="1">
      <x v="7"/>
    </i>
    <i>
      <x v="255"/>
    </i>
    <i r="1">
      <x v="31"/>
    </i>
    <i>
      <x v="256"/>
    </i>
    <i r="1">
      <x v="17"/>
    </i>
    <i>
      <x v="263"/>
    </i>
    <i r="1">
      <x v="32"/>
    </i>
    <i>
      <x v="265"/>
    </i>
    <i r="1">
      <x v="66"/>
    </i>
    <i>
      <x v="266"/>
    </i>
    <i r="1">
      <x v="18"/>
    </i>
    <i>
      <x v="267"/>
    </i>
    <i r="1">
      <x v="4"/>
    </i>
    <i>
      <x v="268"/>
    </i>
    <i r="1">
      <x v="31"/>
    </i>
    <i>
      <x v="270"/>
    </i>
    <i r="1">
      <x v="16"/>
    </i>
    <i>
      <x v="275"/>
    </i>
    <i r="1">
      <x v="53"/>
    </i>
    <i>
      <x v="279"/>
    </i>
    <i r="1">
      <x v="4"/>
    </i>
    <i>
      <x v="280"/>
    </i>
    <i r="1">
      <x v="38"/>
    </i>
    <i>
      <x v="282"/>
    </i>
    <i r="1">
      <x v="7"/>
    </i>
    <i>
      <x v="285"/>
    </i>
    <i r="1">
      <x v="74"/>
    </i>
    <i>
      <x v="287"/>
    </i>
    <i r="1">
      <x v="79"/>
    </i>
    <i>
      <x v="291"/>
    </i>
    <i r="1">
      <x v="82"/>
    </i>
    <i>
      <x v="292"/>
    </i>
    <i r="1">
      <x v="4"/>
    </i>
    <i>
      <x v="293"/>
    </i>
    <i r="1">
      <x v="24"/>
    </i>
    <i>
      <x v="294"/>
    </i>
    <i r="1">
      <x v="12"/>
    </i>
    <i>
      <x v="297"/>
    </i>
    <i r="1">
      <x v="80"/>
    </i>
    <i>
      <x v="302"/>
    </i>
    <i r="1">
      <x v="46"/>
    </i>
    <i>
      <x v="305"/>
    </i>
    <i r="1">
      <x v="22"/>
    </i>
    <i>
      <x v="307"/>
    </i>
    <i r="1">
      <x v="59"/>
    </i>
    <i>
      <x v="316"/>
    </i>
    <i r="1">
      <x v="1"/>
    </i>
    <i>
      <x v="318"/>
    </i>
    <i r="1">
      <x v="42"/>
    </i>
    <i>
      <x v="322"/>
    </i>
    <i r="1">
      <x v="41"/>
    </i>
    <i>
      <x v="323"/>
    </i>
    <i r="1">
      <x v="18"/>
    </i>
    <i>
      <x v="325"/>
    </i>
    <i r="1">
      <x v="79"/>
    </i>
    <i>
      <x v="330"/>
    </i>
    <i r="1">
      <x v="82"/>
    </i>
    <i>
      <x v="332"/>
    </i>
    <i r="1">
      <x v="64"/>
    </i>
    <i>
      <x v="334"/>
    </i>
    <i r="1">
      <x v="62"/>
    </i>
    <i>
      <x v="340"/>
    </i>
    <i r="1">
      <x v="4"/>
    </i>
    <i>
      <x v="345"/>
    </i>
    <i r="1">
      <x v="3"/>
    </i>
    <i>
      <x v="349"/>
    </i>
    <i r="1">
      <x v="7"/>
    </i>
    <i>
      <x v="350"/>
    </i>
    <i r="1">
      <x v="1"/>
    </i>
    <i>
      <x v="358"/>
    </i>
    <i r="1">
      <x v="11"/>
    </i>
    <i>
      <x v="359"/>
    </i>
    <i r="1">
      <x v="59"/>
    </i>
    <i>
      <x v="361"/>
    </i>
    <i r="1">
      <x v="52"/>
    </i>
    <i>
      <x v="363"/>
    </i>
    <i r="1">
      <x v="25"/>
    </i>
    <i>
      <x v="366"/>
    </i>
    <i r="1">
      <x v="62"/>
    </i>
    <i>
      <x v="368"/>
    </i>
    <i r="1">
      <x v="38"/>
    </i>
    <i>
      <x v="370"/>
    </i>
    <i r="1">
      <x v="41"/>
    </i>
    <i>
      <x v="371"/>
    </i>
    <i r="1">
      <x v="41"/>
    </i>
    <i>
      <x v="374"/>
    </i>
    <i r="1">
      <x v="14"/>
    </i>
    <i>
      <x v="375"/>
    </i>
    <i r="1">
      <x v="29"/>
    </i>
    <i>
      <x v="377"/>
    </i>
    <i r="1">
      <x v="56"/>
    </i>
    <i>
      <x v="384"/>
    </i>
    <i r="1">
      <x v="66"/>
    </i>
    <i>
      <x v="386"/>
    </i>
    <i r="1">
      <x v="13"/>
    </i>
    <i>
      <x v="387"/>
    </i>
    <i r="1">
      <x v="61"/>
    </i>
    <i>
      <x v="388"/>
    </i>
    <i r="1">
      <x v="22"/>
    </i>
    <i>
      <x v="389"/>
    </i>
    <i r="1">
      <x v="65"/>
    </i>
    <i>
      <x v="391"/>
    </i>
    <i r="1">
      <x v="2"/>
    </i>
    <i>
      <x v="393"/>
    </i>
    <i r="1">
      <x v="60"/>
    </i>
    <i>
      <x v="394"/>
    </i>
    <i r="1">
      <x v="63"/>
    </i>
    <i>
      <x v="396"/>
    </i>
    <i r="1">
      <x v="87"/>
    </i>
    <i>
      <x v="397"/>
    </i>
    <i r="1">
      <x v="24"/>
    </i>
    <i>
      <x v="406"/>
    </i>
    <i r="1">
      <x v="44"/>
    </i>
    <i>
      <x v="408"/>
    </i>
    <i r="1">
      <x v="38"/>
    </i>
    <i>
      <x v="410"/>
    </i>
    <i r="1">
      <x v="4"/>
    </i>
    <i>
      <x v="412"/>
    </i>
    <i r="1">
      <x v="70"/>
    </i>
    <i>
      <x v="424"/>
    </i>
    <i r="1">
      <x v="44"/>
    </i>
    <i>
      <x v="427"/>
    </i>
    <i r="1">
      <x v="29"/>
    </i>
    <i>
      <x v="433"/>
    </i>
    <i r="1">
      <x v="38"/>
    </i>
    <i>
      <x v="438"/>
    </i>
    <i r="1">
      <x v="7"/>
    </i>
    <i>
      <x v="448"/>
    </i>
    <i r="1">
      <x v="17"/>
    </i>
    <i>
      <x v="450"/>
    </i>
    <i r="1">
      <x v="18"/>
    </i>
    <i>
      <x v="455"/>
    </i>
    <i r="1">
      <x v="74"/>
    </i>
    <i>
      <x v="456"/>
    </i>
    <i r="1">
      <x v="65"/>
    </i>
    <i>
      <x v="459"/>
    </i>
    <i r="1">
      <x v="21"/>
    </i>
    <i>
      <x v="466"/>
    </i>
    <i r="1">
      <x v="59"/>
    </i>
    <i>
      <x v="468"/>
    </i>
    <i r="1">
      <x v="36"/>
    </i>
    <i>
      <x v="469"/>
    </i>
    <i r="1">
      <x v="29"/>
    </i>
    <i>
      <x v="471"/>
    </i>
    <i r="1">
      <x v="68"/>
    </i>
    <i>
      <x v="474"/>
    </i>
    <i r="1">
      <x v="59"/>
    </i>
    <i>
      <x v="478"/>
    </i>
    <i r="1">
      <x v="26"/>
    </i>
    <i>
      <x v="479"/>
    </i>
    <i r="1">
      <x v="23"/>
    </i>
    <i>
      <x v="481"/>
    </i>
    <i r="1">
      <x v="73"/>
    </i>
    <i>
      <x v="483"/>
    </i>
    <i r="1">
      <x v="83"/>
    </i>
    <i>
      <x v="485"/>
    </i>
    <i r="1">
      <x v="44"/>
    </i>
    <i>
      <x v="486"/>
    </i>
    <i r="1">
      <x v="8"/>
    </i>
    <i>
      <x v="493"/>
    </i>
    <i r="1">
      <x v="21"/>
    </i>
    <i>
      <x v="497"/>
    </i>
    <i r="1">
      <x v="4"/>
    </i>
    <i>
      <x v="502"/>
    </i>
    <i r="1">
      <x v="22"/>
    </i>
    <i>
      <x v="503"/>
    </i>
    <i r="1">
      <x v="30"/>
    </i>
    <i>
      <x v="505"/>
    </i>
    <i r="1">
      <x v="49"/>
    </i>
    <i>
      <x v="507"/>
    </i>
    <i r="1">
      <x v="32"/>
    </i>
    <i>
      <x v="508"/>
    </i>
    <i r="1">
      <x v="71"/>
    </i>
    <i>
      <x v="512"/>
    </i>
    <i r="1">
      <x v="88"/>
    </i>
    <i>
      <x v="515"/>
    </i>
    <i r="1">
      <x v="13"/>
    </i>
    <i>
      <x v="518"/>
    </i>
    <i r="1">
      <x v="64"/>
    </i>
    <i>
      <x v="522"/>
    </i>
    <i r="1">
      <x v="24"/>
    </i>
    <i>
      <x v="525"/>
    </i>
    <i r="1">
      <x v="18"/>
    </i>
    <i>
      <x v="533"/>
    </i>
    <i r="1">
      <x v="22"/>
    </i>
    <i>
      <x v="535"/>
    </i>
    <i r="1">
      <x v="24"/>
    </i>
    <i>
      <x v="539"/>
    </i>
    <i r="1">
      <x v="10"/>
    </i>
    <i>
      <x v="541"/>
    </i>
    <i r="1">
      <x v="13"/>
    </i>
    <i>
      <x v="544"/>
    </i>
    <i r="1">
      <x v="25"/>
    </i>
    <i>
      <x v="546"/>
    </i>
    <i r="1">
      <x v="5"/>
    </i>
    <i>
      <x v="547"/>
    </i>
    <i r="1">
      <x v="18"/>
    </i>
    <i>
      <x v="549"/>
    </i>
    <i r="1">
      <x v="28"/>
    </i>
    <i>
      <x v="552"/>
    </i>
    <i r="1">
      <x v="53"/>
    </i>
    <i>
      <x v="553"/>
    </i>
    <i r="1">
      <x v="40"/>
    </i>
    <i>
      <x v="557"/>
    </i>
    <i r="1">
      <x v="6"/>
    </i>
    <i>
      <x v="558"/>
    </i>
    <i r="1">
      <x v="39"/>
    </i>
    <i>
      <x v="565"/>
    </i>
    <i r="1">
      <x v="14"/>
    </i>
    <i>
      <x v="568"/>
    </i>
    <i r="1">
      <x v="38"/>
    </i>
    <i>
      <x v="569"/>
    </i>
    <i r="1">
      <x v="12"/>
    </i>
    <i>
      <x v="575"/>
    </i>
    <i r="1">
      <x v="47"/>
    </i>
    <i>
      <x v="578"/>
    </i>
    <i r="1">
      <x v="42"/>
    </i>
    <i>
      <x v="580"/>
    </i>
    <i r="1">
      <x v="36"/>
    </i>
    <i>
      <x v="581"/>
    </i>
    <i r="1">
      <x v="35"/>
    </i>
    <i>
      <x v="582"/>
    </i>
    <i r="1">
      <x v="11"/>
    </i>
    <i>
      <x v="583"/>
    </i>
    <i r="1">
      <x v="2"/>
    </i>
    <i>
      <x v="588"/>
    </i>
    <i r="1">
      <x v="18"/>
    </i>
    <i>
      <x v="590"/>
    </i>
    <i r="1">
      <x v="73"/>
    </i>
    <i>
      <x v="594"/>
    </i>
    <i r="1">
      <x v="16"/>
    </i>
    <i>
      <x v="598"/>
    </i>
    <i r="1">
      <x v="58"/>
    </i>
    <i>
      <x v="603"/>
    </i>
    <i r="1">
      <x v="14"/>
    </i>
    <i>
      <x v="604"/>
    </i>
    <i r="1">
      <x v="1"/>
    </i>
    <i>
      <x v="605"/>
    </i>
    <i r="1">
      <x v="62"/>
    </i>
    <i>
      <x v="608"/>
    </i>
    <i r="1">
      <x v="79"/>
    </i>
    <i>
      <x v="610"/>
    </i>
    <i r="1">
      <x v="48"/>
    </i>
    <i>
      <x v="613"/>
    </i>
    <i r="1">
      <x v="17"/>
    </i>
    <i>
      <x v="614"/>
    </i>
    <i r="1">
      <x v="3"/>
    </i>
    <i>
      <x v="617"/>
    </i>
    <i r="1">
      <x v="4"/>
    </i>
    <i>
      <x v="618"/>
    </i>
    <i r="1">
      <x v="44"/>
    </i>
    <i>
      <x v="621"/>
    </i>
    <i r="1">
      <x v="53"/>
    </i>
    <i>
      <x v="623"/>
    </i>
    <i r="1">
      <x v="32"/>
    </i>
    <i>
      <x v="625"/>
    </i>
    <i r="1">
      <x v="33"/>
    </i>
    <i>
      <x v="629"/>
    </i>
    <i r="1">
      <x v="14"/>
    </i>
    <i>
      <x v="630"/>
    </i>
    <i r="1">
      <x v="4"/>
    </i>
    <i>
      <x v="636"/>
    </i>
    <i r="1">
      <x v="68"/>
    </i>
    <i>
      <x v="637"/>
    </i>
    <i r="1">
      <x v="58"/>
    </i>
    <i>
      <x v="640"/>
    </i>
    <i r="1">
      <x v="46"/>
    </i>
    <i>
      <x v="641"/>
    </i>
    <i r="1">
      <x v="1"/>
    </i>
    <i>
      <x v="642"/>
    </i>
    <i r="1">
      <x v="52"/>
    </i>
    <i>
      <x v="663"/>
    </i>
    <i r="1">
      <x v="46"/>
    </i>
    <i>
      <x v="664"/>
    </i>
    <i r="1">
      <x v="31"/>
    </i>
    <i>
      <x v="665"/>
    </i>
    <i r="1">
      <x v="65"/>
    </i>
    <i>
      <x v="667"/>
    </i>
    <i r="1">
      <x v="16"/>
    </i>
    <i>
      <x v="668"/>
    </i>
    <i r="1">
      <x v="36"/>
    </i>
    <i>
      <x v="672"/>
    </i>
    <i r="1">
      <x v="21"/>
    </i>
    <i>
      <x v="674"/>
    </i>
    <i r="1">
      <x v="24"/>
    </i>
    <i>
      <x v="678"/>
    </i>
    <i r="1">
      <x v="56"/>
    </i>
    <i>
      <x v="679"/>
    </i>
    <i r="1">
      <x v="48"/>
    </i>
    <i>
      <x v="681"/>
    </i>
    <i r="1">
      <x v="29"/>
    </i>
    <i>
      <x v="682"/>
    </i>
    <i r="1">
      <x v="58"/>
    </i>
    <i>
      <x v="683"/>
    </i>
    <i r="1">
      <x v="30"/>
    </i>
    <i>
      <x v="686"/>
    </i>
    <i r="1">
      <x v="3"/>
    </i>
    <i>
      <x v="687"/>
    </i>
    <i r="1">
      <x v="87"/>
    </i>
    <i>
      <x v="691"/>
    </i>
    <i r="1">
      <x v="61"/>
    </i>
    <i>
      <x v="696"/>
    </i>
    <i r="1">
      <x v="37"/>
    </i>
    <i>
      <x v="700"/>
    </i>
    <i r="1">
      <x v="46"/>
    </i>
    <i>
      <x v="701"/>
    </i>
    <i r="1">
      <x v="37"/>
    </i>
    <i>
      <x v="702"/>
    </i>
    <i r="1">
      <x v="61"/>
    </i>
    <i>
      <x v="704"/>
    </i>
    <i r="1">
      <x v="67"/>
    </i>
    <i>
      <x v="705"/>
    </i>
    <i r="1">
      <x v="21"/>
    </i>
    <i>
      <x v="708"/>
    </i>
    <i r="1">
      <x v="62"/>
    </i>
    <i>
      <x v="716"/>
    </i>
    <i r="1">
      <x v="54"/>
    </i>
    <i>
      <x v="724"/>
    </i>
    <i r="1">
      <x v="48"/>
    </i>
    <i>
      <x v="730"/>
    </i>
    <i r="1">
      <x v="88"/>
    </i>
    <i>
      <x v="731"/>
    </i>
    <i r="1">
      <x v="18"/>
    </i>
    <i>
      <x v="733"/>
    </i>
    <i r="1">
      <x v="24"/>
    </i>
    <i>
      <x v="735"/>
    </i>
    <i r="1">
      <x v="59"/>
    </i>
    <i>
      <x v="737"/>
    </i>
    <i r="1">
      <x v="31"/>
    </i>
    <i>
      <x v="738"/>
    </i>
    <i r="1">
      <x v="75"/>
    </i>
    <i>
      <x v="741"/>
    </i>
    <i r="1">
      <x v="5"/>
    </i>
    <i>
      <x v="742"/>
    </i>
    <i r="1">
      <x v="18"/>
    </i>
    <i>
      <x v="743"/>
    </i>
    <i r="1">
      <x v="4"/>
    </i>
    <i>
      <x v="750"/>
    </i>
    <i r="1">
      <x v="25"/>
    </i>
    <i>
      <x v="752"/>
    </i>
    <i r="1">
      <x v="1"/>
    </i>
    <i>
      <x v="770"/>
    </i>
    <i r="1">
      <x v="20"/>
    </i>
    <i>
      <x v="773"/>
    </i>
    <i r="1">
      <x v="4"/>
    </i>
    <i>
      <x v="778"/>
    </i>
    <i r="1">
      <x v="49"/>
    </i>
    <i>
      <x v="782"/>
    </i>
    <i r="1">
      <x v="59"/>
    </i>
    <i>
      <x v="784"/>
    </i>
    <i r="1">
      <x v="17"/>
    </i>
    <i>
      <x v="786"/>
    </i>
    <i r="1">
      <x v="72"/>
    </i>
    <i>
      <x v="791"/>
    </i>
    <i r="1">
      <x v="73"/>
    </i>
    <i>
      <x v="792"/>
    </i>
    <i r="1">
      <x v="38"/>
    </i>
    <i>
      <x v="793"/>
    </i>
    <i r="1">
      <x v="83"/>
    </i>
    <i>
      <x v="795"/>
    </i>
    <i r="1">
      <x v="54"/>
    </i>
    <i>
      <x v="801"/>
    </i>
    <i r="1">
      <x v="8"/>
    </i>
    <i>
      <x v="805"/>
    </i>
    <i r="1">
      <x v="7"/>
    </i>
    <i>
      <x v="807"/>
    </i>
    <i r="1">
      <x v="60"/>
    </i>
    <i>
      <x v="810"/>
    </i>
    <i r="1">
      <x v="62"/>
    </i>
    <i>
      <x v="811"/>
    </i>
    <i r="1">
      <x v="14"/>
    </i>
    <i>
      <x v="816"/>
    </i>
    <i r="1">
      <x v="59"/>
    </i>
    <i>
      <x v="822"/>
    </i>
    <i r="1">
      <x v="3"/>
    </i>
    <i>
      <x v="824"/>
    </i>
    <i r="1">
      <x v="18"/>
    </i>
    <i>
      <x v="825"/>
    </i>
    <i r="1">
      <x v="81"/>
    </i>
    <i>
      <x v="827"/>
    </i>
    <i r="1">
      <x v="30"/>
    </i>
    <i>
      <x v="828"/>
    </i>
    <i r="1">
      <x v="32"/>
    </i>
    <i>
      <x v="829"/>
    </i>
    <i r="1">
      <x v="1"/>
    </i>
    <i>
      <x v="830"/>
    </i>
    <i r="1">
      <x v="44"/>
    </i>
    <i>
      <x v="832"/>
    </i>
    <i r="1">
      <x v="47"/>
    </i>
    <i>
      <x v="834"/>
    </i>
    <i r="1">
      <x v="44"/>
    </i>
    <i t="grand">
      <x/>
    </i>
  </rowItems>
  <colItems count="1">
    <i/>
  </colItems>
  <pageFields count="1">
    <pageField fld="1" hier="-1"/>
  </pageFields>
  <dataFields count="1">
    <dataField name="Somme de Chiffre d'affai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97A376-8B16-4542-AE00-9D5514422B79}" name="Tableau croisé dynamique6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I4:J137" firstHeaderRow="1" firstDataRow="1" firstDataCol="1" rowPageCount="1" colPageCount="1"/>
  <pivotFields count="7">
    <pivotField axis="axisRow" showAll="0">
      <items count="836">
        <item x="190"/>
        <item x="260"/>
        <item x="651"/>
        <item x="422"/>
        <item x="386"/>
        <item x="545"/>
        <item x="438"/>
        <item x="38"/>
        <item x="726"/>
        <item x="493"/>
        <item x="39"/>
        <item x="398"/>
        <item x="652"/>
        <item x="399"/>
        <item x="110"/>
        <item x="285"/>
        <item x="40"/>
        <item x="315"/>
        <item x="224"/>
        <item x="640"/>
        <item x="515"/>
        <item x="576"/>
        <item x="608"/>
        <item x="577"/>
        <item x="387"/>
        <item x="161"/>
        <item x="817"/>
        <item x="439"/>
        <item x="162"/>
        <item x="498"/>
        <item x="678"/>
        <item x="316"/>
        <item x="440"/>
        <item x="359"/>
        <item x="528"/>
        <item x="279"/>
        <item x="494"/>
        <item x="0"/>
        <item x="595"/>
        <item x="286"/>
        <item x="734"/>
        <item x="80"/>
        <item x="111"/>
        <item x="234"/>
        <item x="388"/>
        <item x="341"/>
        <item x="1"/>
        <item x="750"/>
        <item x="191"/>
        <item x="630"/>
        <item x="41"/>
        <item x="360"/>
        <item x="801"/>
        <item x="641"/>
        <item x="317"/>
        <item x="642"/>
        <item x="705"/>
        <item x="342"/>
        <item x="529"/>
        <item x="786"/>
        <item x="806"/>
        <item x="90"/>
        <item x="287"/>
        <item x="669"/>
        <item x="499"/>
        <item x="609"/>
        <item x="571"/>
        <item x="588"/>
        <item x="653"/>
        <item x="2"/>
        <item x="654"/>
        <item x="318"/>
        <item x="818"/>
        <item x="596"/>
        <item x="717"/>
        <item x="280"/>
        <item x="288"/>
        <item x="116"/>
        <item x="91"/>
        <item x="42"/>
        <item x="767"/>
        <item x="361"/>
        <item x="475"/>
        <item x="735"/>
        <item x="343"/>
        <item x="261"/>
        <item x="718"/>
        <item x="43"/>
        <item x="92"/>
        <item x="428"/>
        <item x="319"/>
        <item x="93"/>
        <item x="344"/>
        <item x="578"/>
        <item x="44"/>
        <item x="795"/>
        <item x="94"/>
        <item x="149"/>
        <item x="320"/>
        <item x="466"/>
        <item x="3"/>
        <item x="736"/>
        <item x="708"/>
        <item x="622"/>
        <item x="441"/>
        <item x="192"/>
        <item x="4"/>
        <item x="442"/>
        <item x="546"/>
        <item x="163"/>
        <item x="443"/>
        <item x="289"/>
        <item x="500"/>
        <item x="631"/>
        <item x="467"/>
        <item x="547"/>
        <item x="807"/>
        <item x="193"/>
        <item x="797"/>
        <item x="589"/>
        <item x="400"/>
        <item x="516"/>
        <item x="5"/>
        <item x="610"/>
        <item x="389"/>
        <item x="763"/>
        <item x="548"/>
        <item x="262"/>
        <item x="549"/>
        <item x="501"/>
        <item x="819"/>
        <item x="655"/>
        <item x="530"/>
        <item x="825"/>
        <item x="112"/>
        <item x="235"/>
        <item x="390"/>
        <item x="126"/>
        <item x="444"/>
        <item x="445"/>
        <item x="683"/>
        <item x="164"/>
        <item x="550"/>
        <item x="236"/>
        <item x="808"/>
        <item x="45"/>
        <item x="237"/>
        <item x="688"/>
        <item x="429"/>
        <item x="401"/>
        <item x="597"/>
        <item x="802"/>
        <item x="517"/>
        <item x="531"/>
        <item x="430"/>
        <item x="290"/>
        <item x="476"/>
        <item x="81"/>
        <item x="6"/>
        <item x="194"/>
        <item x="620"/>
        <item x="263"/>
        <item x="579"/>
        <item x="656"/>
        <item x="264"/>
        <item x="7"/>
        <item x="362"/>
        <item x="321"/>
        <item x="363"/>
        <item x="623"/>
        <item x="46"/>
        <item x="780"/>
        <item x="157"/>
        <item x="364"/>
        <item x="477"/>
        <item x="551"/>
        <item x="598"/>
        <item x="740"/>
        <item x="751"/>
        <item x="265"/>
        <item x="689"/>
        <item x="709"/>
        <item x="322"/>
        <item x="323"/>
        <item x="478"/>
        <item x="752"/>
        <item x="195"/>
        <item x="47"/>
        <item x="690"/>
        <item x="727"/>
        <item x="365"/>
        <item x="225"/>
        <item x="48"/>
        <item x="495"/>
        <item x="196"/>
        <item x="197"/>
        <item x="324"/>
        <item x="632"/>
        <item x="366"/>
        <item x="367"/>
        <item x="479"/>
        <item x="165"/>
        <item x="166"/>
        <item x="741"/>
        <item x="502"/>
        <item x="701"/>
        <item x="291"/>
        <item x="633"/>
        <item x="402"/>
        <item x="768"/>
        <item x="480"/>
        <item x="127"/>
        <item x="803"/>
        <item x="403"/>
        <item x="238"/>
        <item x="368"/>
        <item x="95"/>
        <item x="446"/>
        <item x="198"/>
        <item x="447"/>
        <item x="532"/>
        <item x="49"/>
        <item x="345"/>
        <item x="128"/>
        <item x="448"/>
        <item x="580"/>
        <item x="266"/>
        <item x="552"/>
        <item x="742"/>
        <item x="8"/>
        <item x="167"/>
        <item x="624"/>
        <item x="695"/>
        <item x="706"/>
        <item x="643"/>
        <item x="590"/>
        <item x="404"/>
        <item x="50"/>
        <item x="199"/>
        <item x="369"/>
        <item x="769"/>
        <item x="200"/>
        <item x="770"/>
        <item x="679"/>
        <item x="468"/>
        <item x="798"/>
        <item x="753"/>
        <item x="431"/>
        <item x="553"/>
        <item x="754"/>
        <item x="449"/>
        <item x="503"/>
        <item x="281"/>
        <item x="737"/>
        <item x="684"/>
        <item x="267"/>
        <item x="51"/>
        <item x="787"/>
        <item x="469"/>
        <item x="675"/>
        <item x="239"/>
        <item x="504"/>
        <item x="518"/>
        <item x="96"/>
        <item x="450"/>
        <item x="405"/>
        <item x="391"/>
        <item x="158"/>
        <item x="346"/>
        <item x="719"/>
        <item x="451"/>
        <item x="168"/>
        <item x="452"/>
        <item x="599"/>
        <item x="9"/>
        <item x="325"/>
        <item x="169"/>
        <item x="611"/>
        <item x="10"/>
        <item x="97"/>
        <item x="201"/>
        <item x="743"/>
        <item x="326"/>
        <item x="771"/>
        <item x="533"/>
        <item x="98"/>
        <item x="534"/>
        <item x="202"/>
        <item x="226"/>
        <item x="554"/>
        <item x="812"/>
        <item x="240"/>
        <item x="82"/>
        <item x="453"/>
        <item x="203"/>
        <item x="227"/>
        <item x="505"/>
        <item x="204"/>
        <item x="129"/>
        <item x="572"/>
        <item x="591"/>
        <item x="555"/>
        <item x="327"/>
        <item x="292"/>
        <item x="809"/>
        <item x="205"/>
        <item x="293"/>
        <item x="268"/>
        <item x="822"/>
        <item x="796"/>
        <item x="696"/>
        <item x="657"/>
        <item x="535"/>
        <item x="680"/>
        <item x="581"/>
        <item x="612"/>
        <item x="328"/>
        <item x="454"/>
        <item x="206"/>
        <item x="556"/>
        <item x="170"/>
        <item x="557"/>
        <item x="207"/>
        <item x="269"/>
        <item x="294"/>
        <item x="329"/>
        <item x="582"/>
        <item x="772"/>
        <item x="11"/>
        <item x="634"/>
        <item x="600"/>
        <item x="282"/>
        <item x="270"/>
        <item x="826"/>
        <item x="762"/>
        <item x="519"/>
        <item x="558"/>
        <item x="697"/>
        <item x="720"/>
        <item x="481"/>
        <item x="347"/>
        <item x="601"/>
        <item x="12"/>
        <item x="83"/>
        <item x="283"/>
        <item x="392"/>
        <item x="721"/>
        <item x="602"/>
        <item x="755"/>
        <item x="455"/>
        <item x="496"/>
        <item x="788"/>
        <item x="738"/>
        <item x="241"/>
        <item x="834"/>
        <item x="423"/>
        <item x="702"/>
        <item x="295"/>
        <item x="99"/>
        <item x="130"/>
        <item x="756"/>
        <item x="13"/>
        <item x="613"/>
        <item x="14"/>
        <item x="171"/>
        <item x="242"/>
        <item x="208"/>
        <item x="744"/>
        <item x="625"/>
        <item x="773"/>
        <item x="117"/>
        <item x="406"/>
        <item x="456"/>
        <item x="370"/>
        <item x="52"/>
        <item x="271"/>
        <item x="506"/>
        <item x="272"/>
        <item x="728"/>
        <item x="789"/>
        <item x="15"/>
        <item x="520"/>
        <item x="745"/>
        <item x="827"/>
        <item x="53"/>
        <item x="228"/>
        <item x="131"/>
        <item x="100"/>
        <item x="101"/>
        <item x="209"/>
        <item x="685"/>
        <item x="348"/>
        <item x="810"/>
        <item x="54"/>
        <item x="407"/>
        <item x="507"/>
        <item x="349"/>
        <item x="350"/>
        <item x="16"/>
        <item x="371"/>
        <item x="424"/>
        <item x="508"/>
        <item x="536"/>
        <item x="372"/>
        <item x="537"/>
        <item x="296"/>
        <item x="102"/>
        <item x="658"/>
        <item x="273"/>
        <item x="284"/>
        <item x="408"/>
        <item x="559"/>
        <item x="393"/>
        <item x="635"/>
        <item x="804"/>
        <item x="644"/>
        <item x="172"/>
        <item x="712"/>
        <item x="521"/>
        <item x="811"/>
        <item x="560"/>
        <item x="614"/>
        <item x="432"/>
        <item x="297"/>
        <item x="626"/>
        <item x="298"/>
        <item x="433"/>
        <item x="274"/>
        <item x="173"/>
        <item x="482"/>
        <item x="229"/>
        <item x="774"/>
        <item x="299"/>
        <item x="373"/>
        <item x="583"/>
        <item x="722"/>
        <item x="645"/>
        <item x="174"/>
        <item x="330"/>
        <item x="159"/>
        <item x="175"/>
        <item x="17"/>
        <item x="757"/>
        <item x="18"/>
        <item x="793"/>
        <item x="160"/>
        <item x="132"/>
        <item x="150"/>
        <item x="331"/>
        <item x="374"/>
        <item x="210"/>
        <item x="698"/>
        <item x="19"/>
        <item x="775"/>
        <item x="84"/>
        <item x="55"/>
        <item x="103"/>
        <item x="561"/>
        <item x="300"/>
        <item x="746"/>
        <item x="113"/>
        <item x="151"/>
        <item x="375"/>
        <item x="376"/>
        <item x="729"/>
        <item x="176"/>
        <item x="56"/>
        <item x="177"/>
        <item x="409"/>
        <item x="410"/>
        <item x="230"/>
        <item x="351"/>
        <item x="603"/>
        <item x="681"/>
        <item x="57"/>
        <item x="483"/>
        <item x="178"/>
        <item x="659"/>
        <item x="104"/>
        <item x="332"/>
        <item x="538"/>
        <item x="20"/>
        <item x="301"/>
        <item x="411"/>
        <item x="832"/>
        <item x="275"/>
        <item x="118"/>
        <item x="784"/>
        <item x="799"/>
        <item x="243"/>
        <item x="302"/>
        <item x="615"/>
        <item x="509"/>
        <item x="58"/>
        <item x="85"/>
        <item x="691"/>
        <item x="646"/>
        <item x="352"/>
        <item x="244"/>
        <item x="562"/>
        <item x="434"/>
        <item x="758"/>
        <item x="276"/>
        <item x="484"/>
        <item x="21"/>
        <item x="686"/>
        <item x="647"/>
        <item x="699"/>
        <item x="353"/>
        <item x="592"/>
        <item x="485"/>
        <item x="573"/>
        <item x="470"/>
        <item x="471"/>
        <item x="636"/>
        <item x="412"/>
        <item x="86"/>
        <item x="800"/>
        <item x="59"/>
        <item x="670"/>
        <item x="425"/>
        <item x="660"/>
        <item x="211"/>
        <item x="820"/>
        <item x="522"/>
        <item x="333"/>
        <item x="563"/>
        <item x="179"/>
        <item x="564"/>
        <item x="671"/>
        <item x="661"/>
        <item x="303"/>
        <item x="813"/>
        <item x="739"/>
        <item x="565"/>
        <item x="566"/>
        <item x="616"/>
        <item x="180"/>
        <item x="152"/>
        <item x="60"/>
        <item x="377"/>
        <item x="354"/>
        <item x="133"/>
        <item x="523"/>
        <item x="61"/>
        <item x="662"/>
        <item x="277"/>
        <item x="304"/>
        <item x="486"/>
        <item x="212"/>
        <item x="790"/>
        <item x="245"/>
        <item x="213"/>
        <item x="334"/>
        <item x="539"/>
        <item x="378"/>
        <item x="181"/>
        <item x="593"/>
        <item x="62"/>
        <item x="648"/>
        <item x="759"/>
        <item x="723"/>
        <item x="246"/>
        <item x="379"/>
        <item x="567"/>
        <item x="63"/>
        <item x="663"/>
        <item x="584"/>
        <item x="627"/>
        <item x="487"/>
        <item x="574"/>
        <item x="676"/>
        <item x="760"/>
        <item x="604"/>
        <item x="791"/>
        <item x="214"/>
        <item x="664"/>
        <item x="488"/>
        <item x="568"/>
        <item x="182"/>
        <item x="394"/>
        <item x="64"/>
        <item x="119"/>
        <item x="380"/>
        <item x="247"/>
        <item x="134"/>
        <item x="524"/>
        <item x="776"/>
        <item x="426"/>
        <item x="248"/>
        <item x="22"/>
        <item x="764"/>
        <item x="472"/>
        <item x="183"/>
        <item x="215"/>
        <item x="713"/>
        <item x="427"/>
        <item x="435"/>
        <item x="105"/>
        <item x="23"/>
        <item x="114"/>
        <item x="87"/>
        <item x="473"/>
        <item x="65"/>
        <item x="66"/>
        <item x="355"/>
        <item x="184"/>
        <item x="305"/>
        <item x="67"/>
        <item x="88"/>
        <item x="135"/>
        <item x="457"/>
        <item x="714"/>
        <item x="335"/>
        <item x="216"/>
        <item x="24"/>
        <item x="605"/>
        <item x="628"/>
        <item x="68"/>
        <item x="730"/>
        <item x="489"/>
        <item x="25"/>
        <item x="606"/>
        <item x="120"/>
        <item x="747"/>
        <item x="413"/>
        <item x="185"/>
        <item x="381"/>
        <item x="692"/>
        <item x="306"/>
        <item x="395"/>
        <item x="649"/>
        <item x="436"/>
        <item x="824"/>
        <item x="672"/>
        <item x="458"/>
        <item x="414"/>
        <item x="69"/>
        <item x="186"/>
        <item x="474"/>
        <item x="70"/>
        <item x="217"/>
        <item x="336"/>
        <item x="540"/>
        <item x="777"/>
        <item x="153"/>
        <item x="249"/>
        <item x="459"/>
        <item x="687"/>
        <item x="525"/>
        <item x="250"/>
        <item x="637"/>
        <item x="814"/>
        <item x="665"/>
        <item x="748"/>
        <item x="251"/>
        <item x="765"/>
        <item x="26"/>
        <item x="785"/>
        <item x="828"/>
        <item x="136"/>
        <item x="137"/>
        <item x="382"/>
        <item x="27"/>
        <item x="218"/>
        <item x="106"/>
        <item x="821"/>
        <item x="337"/>
        <item x="307"/>
        <item x="541"/>
        <item x="28"/>
        <item x="308"/>
        <item x="710"/>
        <item x="607"/>
        <item x="338"/>
        <item x="673"/>
        <item x="187"/>
        <item x="617"/>
        <item x="219"/>
        <item x="396"/>
        <item x="700"/>
        <item x="415"/>
        <item x="416"/>
        <item x="252"/>
        <item x="309"/>
        <item x="731"/>
        <item x="121"/>
        <item x="29"/>
        <item x="618"/>
        <item x="510"/>
        <item x="253"/>
        <item x="71"/>
        <item x="138"/>
        <item x="569"/>
        <item x="707"/>
        <item x="254"/>
        <item x="220"/>
        <item x="255"/>
        <item x="188"/>
        <item x="778"/>
        <item x="711"/>
        <item x="122"/>
        <item x="107"/>
        <item x="585"/>
        <item x="123"/>
        <item x="397"/>
        <item x="310"/>
        <item x="829"/>
        <item x="417"/>
        <item x="542"/>
        <item x="115"/>
        <item x="830"/>
        <item x="460"/>
        <item x="724"/>
        <item x="139"/>
        <item x="781"/>
        <item x="356"/>
        <item x="715"/>
        <item x="621"/>
        <item x="383"/>
        <item x="231"/>
        <item x="693"/>
        <item x="725"/>
        <item x="526"/>
        <item x="339"/>
        <item x="490"/>
        <item x="794"/>
        <item x="154"/>
        <item x="511"/>
        <item x="638"/>
        <item x="155"/>
        <item x="140"/>
        <item x="831"/>
        <item x="629"/>
        <item x="141"/>
        <item x="256"/>
        <item x="311"/>
        <item x="312"/>
        <item x="221"/>
        <item x="142"/>
        <item x="143"/>
        <item x="124"/>
        <item x="418"/>
        <item x="72"/>
        <item x="823"/>
        <item x="527"/>
        <item x="779"/>
        <item x="716"/>
        <item x="674"/>
        <item x="575"/>
        <item x="461"/>
        <item x="666"/>
        <item x="108"/>
        <item x="144"/>
        <item x="257"/>
        <item x="30"/>
        <item x="491"/>
        <item x="31"/>
        <item x="32"/>
        <item x="156"/>
        <item x="512"/>
        <item x="462"/>
        <item x="145"/>
        <item x="766"/>
        <item x="384"/>
        <item x="437"/>
        <item x="667"/>
        <item x="543"/>
        <item x="570"/>
        <item x="89"/>
        <item x="232"/>
        <item x="694"/>
        <item x="189"/>
        <item x="73"/>
        <item x="385"/>
        <item x="146"/>
        <item x="492"/>
        <item x="33"/>
        <item x="357"/>
        <item x="463"/>
        <item x="749"/>
        <item x="761"/>
        <item x="74"/>
        <item x="34"/>
        <item x="619"/>
        <item x="732"/>
        <item x="419"/>
        <item x="35"/>
        <item x="258"/>
        <item x="815"/>
        <item x="650"/>
        <item x="513"/>
        <item x="420"/>
        <item x="75"/>
        <item x="682"/>
        <item x="222"/>
        <item x="792"/>
        <item x="586"/>
        <item x="233"/>
        <item x="36"/>
        <item x="805"/>
        <item x="76"/>
        <item x="833"/>
        <item x="464"/>
        <item x="677"/>
        <item x="358"/>
        <item x="587"/>
        <item x="465"/>
        <item x="147"/>
        <item x="816"/>
        <item x="421"/>
        <item x="259"/>
        <item x="782"/>
        <item x="783"/>
        <item x="733"/>
        <item x="594"/>
        <item x="340"/>
        <item x="544"/>
        <item x="313"/>
        <item x="668"/>
        <item x="514"/>
        <item x="639"/>
        <item x="37"/>
        <item x="148"/>
        <item x="77"/>
        <item x="223"/>
        <item x="314"/>
        <item x="78"/>
        <item x="125"/>
        <item x="79"/>
        <item x="278"/>
        <item x="703"/>
        <item x="497"/>
        <item x="704"/>
        <item x="109"/>
        <item t="default"/>
      </items>
    </pivotField>
    <pivotField axis="axisPage" multipleItemSelectionAllowed="1" showAll="0">
      <items count="102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t="default"/>
      </items>
    </pivotField>
    <pivotField showAll="0"/>
    <pivotField showAll="0"/>
    <pivotField showAll="0"/>
    <pivotField dataField="1" numFmtId="165" showAll="0"/>
    <pivotField axis="axisRow" showAll="0">
      <items count="91">
        <item x="85"/>
        <item x="1"/>
        <item x="62"/>
        <item x="9"/>
        <item x="0"/>
        <item x="57"/>
        <item x="54"/>
        <item x="69"/>
        <item x="44"/>
        <item x="76"/>
        <item x="7"/>
        <item x="52"/>
        <item x="48"/>
        <item x="59"/>
        <item x="37"/>
        <item x="26"/>
        <item x="11"/>
        <item x="36"/>
        <item x="32"/>
        <item x="35"/>
        <item x="2"/>
        <item x="38"/>
        <item x="10"/>
        <item x="61"/>
        <item x="67"/>
        <item x="14"/>
        <item x="30"/>
        <item x="77"/>
        <item x="72"/>
        <item x="34"/>
        <item x="31"/>
        <item x="16"/>
        <item x="51"/>
        <item x="27"/>
        <item x="89"/>
        <item x="41"/>
        <item x="81"/>
        <item x="25"/>
        <item x="28"/>
        <item x="40"/>
        <item x="49"/>
        <item x="12"/>
        <item x="15"/>
        <item x="79"/>
        <item x="17"/>
        <item x="86"/>
        <item x="24"/>
        <item x="63"/>
        <item x="60"/>
        <item x="83"/>
        <item x="84"/>
        <item x="50"/>
        <item x="13"/>
        <item x="22"/>
        <item x="73"/>
        <item x="68"/>
        <item x="47"/>
        <item x="87"/>
        <item x="29"/>
        <item x="18"/>
        <item x="21"/>
        <item x="43"/>
        <item x="71"/>
        <item x="82"/>
        <item x="39"/>
        <item x="6"/>
        <item x="3"/>
        <item x="56"/>
        <item x="78"/>
        <item x="53"/>
        <item x="74"/>
        <item x="58"/>
        <item x="80"/>
        <item x="19"/>
        <item x="33"/>
        <item x="55"/>
        <item x="20"/>
        <item x="88"/>
        <item x="65"/>
        <item x="42"/>
        <item x="70"/>
        <item x="4"/>
        <item x="45"/>
        <item x="5"/>
        <item x="66"/>
        <item x="75"/>
        <item x="8"/>
        <item x="23"/>
        <item x="64"/>
        <item x="46"/>
        <item t="default"/>
      </items>
    </pivotField>
  </pivotFields>
  <rowFields count="2">
    <field x="0"/>
    <field x="6"/>
  </rowFields>
  <rowItems count="133">
    <i>
      <x v="8"/>
    </i>
    <i r="1">
      <x v="87"/>
    </i>
    <i>
      <x v="20"/>
    </i>
    <i r="1">
      <x v="84"/>
    </i>
    <i>
      <x v="37"/>
    </i>
    <i r="1">
      <x v="4"/>
    </i>
    <i>
      <x v="42"/>
    </i>
    <i r="1">
      <x v="69"/>
    </i>
    <i>
      <x v="57"/>
    </i>
    <i r="1">
      <x v="72"/>
    </i>
    <i>
      <x v="58"/>
    </i>
    <i r="1">
      <x v="50"/>
    </i>
    <i>
      <x v="64"/>
    </i>
    <i r="1">
      <x v="66"/>
    </i>
    <i>
      <x v="106"/>
    </i>
    <i r="1">
      <x v="81"/>
    </i>
    <i>
      <x v="112"/>
    </i>
    <i r="1">
      <x v="42"/>
    </i>
    <i>
      <x v="121"/>
    </i>
    <i r="1">
      <x v="71"/>
    </i>
    <i>
      <x v="132"/>
    </i>
    <i r="1">
      <x v="31"/>
    </i>
    <i>
      <x v="134"/>
    </i>
    <i r="1">
      <x v="18"/>
    </i>
    <i>
      <x v="140"/>
    </i>
    <i r="1">
      <x v="53"/>
    </i>
    <i>
      <x v="147"/>
    </i>
    <i r="1">
      <x v="60"/>
    </i>
    <i>
      <x v="152"/>
    </i>
    <i r="1">
      <x v="26"/>
    </i>
    <i>
      <x v="168"/>
    </i>
    <i r="1">
      <x v="22"/>
    </i>
    <i>
      <x v="172"/>
    </i>
    <i r="1">
      <x v="87"/>
    </i>
    <i>
      <x v="173"/>
    </i>
    <i r="1">
      <x v="5"/>
    </i>
    <i>
      <x v="189"/>
    </i>
    <i r="1">
      <x v="22"/>
    </i>
    <i>
      <x v="192"/>
    </i>
    <i r="1">
      <x v="59"/>
    </i>
    <i>
      <x v="207"/>
    </i>
    <i r="1">
      <x v="22"/>
    </i>
    <i>
      <x v="217"/>
    </i>
    <i r="1">
      <x v="89"/>
    </i>
    <i>
      <x v="231"/>
    </i>
    <i r="1">
      <x v="1"/>
    </i>
    <i>
      <x v="254"/>
    </i>
    <i r="1">
      <x v="81"/>
    </i>
    <i>
      <x v="256"/>
    </i>
    <i r="1">
      <x v="17"/>
    </i>
    <i>
      <x v="262"/>
    </i>
    <i r="1">
      <x v="59"/>
    </i>
    <i>
      <x v="267"/>
    </i>
    <i r="1">
      <x v="4"/>
    </i>
    <i>
      <x v="272"/>
    </i>
    <i r="1">
      <x v="2"/>
    </i>
    <i>
      <x v="310"/>
    </i>
    <i r="1">
      <x v="21"/>
    </i>
    <i>
      <x v="325"/>
    </i>
    <i r="1">
      <x v="79"/>
    </i>
    <i>
      <x v="335"/>
    </i>
    <i r="1">
      <x v="22"/>
    </i>
    <i>
      <x v="376"/>
    </i>
    <i r="1">
      <x v="15"/>
    </i>
    <i>
      <x v="378"/>
    </i>
    <i r="1">
      <x v="44"/>
    </i>
    <i>
      <x v="381"/>
    </i>
    <i r="1">
      <x v="46"/>
    </i>
    <i>
      <x v="402"/>
    </i>
    <i r="1">
      <x/>
    </i>
    <i>
      <x v="418"/>
    </i>
    <i r="1">
      <x v="30"/>
    </i>
    <i>
      <x v="427"/>
    </i>
    <i r="1">
      <x v="29"/>
    </i>
    <i>
      <x v="439"/>
    </i>
    <i r="1">
      <x v="31"/>
    </i>
    <i>
      <x v="443"/>
    </i>
    <i r="1">
      <x v="4"/>
    </i>
    <i>
      <x v="445"/>
    </i>
    <i r="1">
      <x v="17"/>
    </i>
    <i>
      <x v="450"/>
    </i>
    <i r="1">
      <x v="18"/>
    </i>
    <i>
      <x v="463"/>
    </i>
    <i r="1">
      <x v="59"/>
    </i>
    <i>
      <x v="464"/>
    </i>
    <i r="1">
      <x v="31"/>
    </i>
    <i>
      <x v="524"/>
    </i>
    <i r="1">
      <x v="3"/>
    </i>
    <i>
      <x v="539"/>
    </i>
    <i r="1">
      <x v="10"/>
    </i>
    <i>
      <x v="543"/>
    </i>
    <i r="1">
      <x v="29"/>
    </i>
    <i>
      <x v="553"/>
    </i>
    <i r="1">
      <x v="40"/>
    </i>
    <i>
      <x v="577"/>
    </i>
    <i r="1">
      <x v="28"/>
    </i>
    <i>
      <x v="585"/>
    </i>
    <i r="1">
      <x v="64"/>
    </i>
    <i>
      <x v="586"/>
    </i>
    <i r="1">
      <x v="11"/>
    </i>
    <i>
      <x v="600"/>
    </i>
    <i r="1">
      <x v="19"/>
    </i>
    <i>
      <x v="609"/>
    </i>
    <i r="1">
      <x v="44"/>
    </i>
    <i>
      <x v="619"/>
    </i>
    <i r="1">
      <x v="20"/>
    </i>
    <i>
      <x v="645"/>
    </i>
    <i r="1">
      <x v="12"/>
    </i>
    <i>
      <x v="649"/>
    </i>
    <i r="1">
      <x v="31"/>
    </i>
    <i>
      <x v="664"/>
    </i>
    <i r="1">
      <x v="31"/>
    </i>
    <i>
      <x v="685"/>
    </i>
    <i r="1">
      <x v="35"/>
    </i>
    <i>
      <x v="714"/>
    </i>
    <i r="1">
      <x v="4"/>
    </i>
    <i>
      <x v="723"/>
    </i>
    <i r="1">
      <x v="43"/>
    </i>
    <i>
      <x v="745"/>
    </i>
    <i r="1">
      <x v="74"/>
    </i>
    <i>
      <x v="758"/>
    </i>
    <i r="1">
      <x v="38"/>
    </i>
    <i>
      <x v="759"/>
    </i>
    <i r="1">
      <x v="86"/>
    </i>
    <i>
      <x v="782"/>
    </i>
    <i r="1">
      <x v="59"/>
    </i>
    <i>
      <x v="785"/>
    </i>
    <i r="1">
      <x v="30"/>
    </i>
    <i>
      <x v="814"/>
    </i>
    <i r="1">
      <x v="23"/>
    </i>
    <i>
      <x v="816"/>
    </i>
    <i r="1">
      <x v="59"/>
    </i>
    <i t="grand">
      <x/>
    </i>
  </rowItems>
  <colItems count="1">
    <i/>
  </colItems>
  <pageFields count="1">
    <pageField fld="1" hier="-1"/>
  </pageFields>
  <dataFields count="1">
    <dataField name="Somme de Chiffre d'affai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CC1EDD-A69C-4DD8-906E-C2C792A35CAB}" name="Tableau croisé dynamique4" cacheId="1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M4:N789" firstHeaderRow="1" firstDataRow="1" firstDataCol="1" rowPageCount="1" colPageCount="1"/>
  <pivotFields count="7">
    <pivotField axis="axisRow" showAll="0">
      <items count="10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t="default"/>
      </items>
    </pivotField>
    <pivotField axis="axisPage" multipleItemSelectionAllowed="1" showAll="0">
      <items count="120">
        <item h="1" x="75"/>
        <item x="38"/>
        <item h="1" x="81"/>
        <item x="87"/>
        <item h="1" x="45"/>
        <item x="88"/>
        <item h="1" x="52"/>
        <item h="1" x="96"/>
        <item h="1" x="100"/>
        <item h="1" x="61"/>
        <item x="0"/>
        <item h="1" x="56"/>
        <item h="1" x="63"/>
        <item x="23"/>
        <item h="1" x="71"/>
        <item h="1" x="39"/>
        <item x="55"/>
        <item x="83"/>
        <item h="1" x="70"/>
        <item x="29"/>
        <item x="47"/>
        <item h="1" x="27"/>
        <item h="1" x="95"/>
        <item h="1" x="35"/>
        <item h="1" x="91"/>
        <item h="1" x="93"/>
        <item x="44"/>
        <item h="1" x="64"/>
        <item h="1" x="59"/>
        <item h="1" x="54"/>
        <item h="1" x="32"/>
        <item h="1" x="46"/>
        <item h="1" x="30"/>
        <item h="1" x="76"/>
        <item h="1" x="51"/>
        <item h="1" x="40"/>
        <item h="1" x="48"/>
        <item x="92"/>
        <item h="1" x="33"/>
        <item h="1" x="57"/>
        <item h="1" x="25"/>
        <item h="1" x="1"/>
        <item h="1" x="60"/>
        <item h="1" x="65"/>
        <item h="1" x="98"/>
        <item h="1" x="77"/>
        <item h="1" x="94"/>
        <item h="1" x="72"/>
        <item h="1" x="34"/>
        <item x="97"/>
        <item h="1" x="24"/>
        <item h="1" x="90"/>
        <item h="1" x="42"/>
        <item h="1" x="78"/>
        <item h="1" x="36"/>
        <item h="1" x="53"/>
        <item x="28"/>
        <item h="1" x="89"/>
        <item h="1" x="41"/>
        <item h="1" x="31"/>
        <item h="1" x="99"/>
        <item h="1" x="49"/>
        <item h="1" x="66"/>
        <item h="1" x="82"/>
        <item h="1" x="26"/>
        <item h="1" x="85"/>
        <item h="1" x="101"/>
        <item h="1" x="86"/>
        <item h="1" x="84"/>
        <item h="1" x="50"/>
        <item h="1" x="62"/>
        <item h="1" x="2"/>
        <item h="1" x="67"/>
        <item x="37"/>
        <item h="1" x="68"/>
        <item h="1" x="58"/>
        <item h="1" x="43"/>
        <item x="69"/>
        <item h="1" x="103"/>
        <item h="1" x="108"/>
        <item h="1" x="109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104"/>
        <item h="1" x="114"/>
        <item h="1" x="106"/>
        <item h="1" x="102"/>
        <item h="1" x="110"/>
        <item h="1" x="115"/>
        <item h="1" x="111"/>
        <item h="1" x="79"/>
        <item h="1" x="116"/>
        <item h="1" x="73"/>
        <item h="1" x="80"/>
        <item h="1" x="107"/>
        <item h="1" x="74"/>
        <item h="1" x="117"/>
        <item h="1" x="112"/>
        <item h="1" x="113"/>
        <item h="1" x="105"/>
        <item h="1" x="118"/>
        <item t="default"/>
      </items>
    </pivotField>
    <pivotField showAll="0"/>
    <pivotField showAll="0"/>
    <pivotField showAll="0"/>
    <pivotField dataField="1" numFmtId="44" showAll="0"/>
    <pivotField axis="axisRow" showAll="0">
      <items count="91">
        <item x="52"/>
        <item x="13"/>
        <item x="65"/>
        <item x="26"/>
        <item x="21"/>
        <item x="12"/>
        <item x="40"/>
        <item x="54"/>
        <item x="71"/>
        <item x="24"/>
        <item x="53"/>
        <item x="33"/>
        <item x="44"/>
        <item x="68"/>
        <item x="41"/>
        <item x="29"/>
        <item x="84"/>
        <item x="23"/>
        <item x="19"/>
        <item x="9"/>
        <item x="72"/>
        <item x="38"/>
        <item x="55"/>
        <item x="16"/>
        <item x="30"/>
        <item x="2"/>
        <item x="63"/>
        <item x="58"/>
        <item x="1"/>
        <item x="57"/>
        <item x="17"/>
        <item x="6"/>
        <item x="34"/>
        <item x="48"/>
        <item x="83"/>
        <item x="89"/>
        <item x="42"/>
        <item x="73"/>
        <item x="66"/>
        <item x="79"/>
        <item x="3"/>
        <item x="46"/>
        <item x="49"/>
        <item x="15"/>
        <item x="85"/>
        <item x="25"/>
        <item x="10"/>
        <item x="36"/>
        <item x="28"/>
        <item x="88"/>
        <item x="70"/>
        <item x="27"/>
        <item x="47"/>
        <item x="56"/>
        <item x="86"/>
        <item x="0"/>
        <item x="39"/>
        <item x="78"/>
        <item x="4"/>
        <item x="45"/>
        <item x="8"/>
        <item x="22"/>
        <item x="76"/>
        <item x="51"/>
        <item x="11"/>
        <item x="62"/>
        <item x="35"/>
        <item x="87"/>
        <item x="82"/>
        <item x="32"/>
        <item x="64"/>
        <item x="20"/>
        <item x="37"/>
        <item x="67"/>
        <item x="14"/>
        <item x="69"/>
        <item x="77"/>
        <item x="81"/>
        <item x="60"/>
        <item x="59"/>
        <item x="74"/>
        <item x="43"/>
        <item x="31"/>
        <item x="5"/>
        <item x="18"/>
        <item x="75"/>
        <item x="50"/>
        <item x="7"/>
        <item x="80"/>
        <item x="61"/>
        <item t="default"/>
      </items>
    </pivotField>
  </pivotFields>
  <rowFields count="2">
    <field x="0"/>
    <field x="6"/>
  </rowFields>
  <rowItems count="785">
    <i>
      <x/>
    </i>
    <i r="1">
      <x v="55"/>
    </i>
    <i>
      <x v="1"/>
    </i>
    <i r="1">
      <x v="28"/>
    </i>
    <i>
      <x v="3"/>
    </i>
    <i r="1">
      <x v="40"/>
    </i>
    <i>
      <x v="4"/>
    </i>
    <i r="1">
      <x v="58"/>
    </i>
    <i>
      <x v="6"/>
    </i>
    <i r="1">
      <x v="83"/>
    </i>
    <i>
      <x v="7"/>
    </i>
    <i r="1">
      <x v="31"/>
    </i>
    <i>
      <x v="9"/>
    </i>
    <i r="1">
      <x v="60"/>
    </i>
    <i>
      <x v="10"/>
    </i>
    <i r="1">
      <x v="19"/>
    </i>
    <i>
      <x v="11"/>
    </i>
    <i r="1">
      <x v="46"/>
    </i>
    <i>
      <x v="12"/>
    </i>
    <i r="1">
      <x v="64"/>
    </i>
    <i>
      <x v="13"/>
    </i>
    <i r="1">
      <x v="5"/>
    </i>
    <i>
      <x v="15"/>
    </i>
    <i r="1">
      <x v="19"/>
    </i>
    <i>
      <x v="16"/>
    </i>
    <i r="1">
      <x v="74"/>
    </i>
    <i>
      <x v="17"/>
    </i>
    <i r="1">
      <x v="43"/>
    </i>
    <i>
      <x v="24"/>
    </i>
    <i r="1">
      <x v="1"/>
    </i>
    <i>
      <x v="31"/>
    </i>
    <i r="1">
      <x v="3"/>
    </i>
    <i>
      <x v="32"/>
    </i>
    <i r="1">
      <x v="45"/>
    </i>
    <i>
      <x v="34"/>
    </i>
    <i r="1">
      <x v="51"/>
    </i>
    <i>
      <x v="36"/>
    </i>
    <i r="1">
      <x v="3"/>
    </i>
    <i>
      <x v="40"/>
    </i>
    <i r="1">
      <x v="24"/>
    </i>
    <i>
      <x v="44"/>
    </i>
    <i r="1">
      <x v="11"/>
    </i>
    <i>
      <x v="45"/>
    </i>
    <i r="1">
      <x v="17"/>
    </i>
    <i>
      <x v="46"/>
    </i>
    <i r="1">
      <x v="1"/>
    </i>
    <i>
      <x v="48"/>
    </i>
    <i r="1">
      <x v="48"/>
    </i>
    <i>
      <x v="50"/>
    </i>
    <i r="1">
      <x v="32"/>
    </i>
    <i>
      <x v="54"/>
    </i>
    <i r="1">
      <x v="58"/>
    </i>
    <i>
      <x v="56"/>
    </i>
    <i r="1">
      <x v="17"/>
    </i>
    <i>
      <x v="57"/>
    </i>
    <i r="1">
      <x v="72"/>
    </i>
    <i>
      <x v="61"/>
    </i>
    <i r="1">
      <x v="32"/>
    </i>
    <i>
      <x v="71"/>
    </i>
    <i r="1">
      <x v="17"/>
    </i>
    <i>
      <x v="77"/>
    </i>
    <i r="1">
      <x v="12"/>
    </i>
    <i>
      <x v="78"/>
    </i>
    <i r="1">
      <x v="41"/>
    </i>
    <i>
      <x v="79"/>
    </i>
    <i r="1">
      <x v="74"/>
    </i>
    <i>
      <x v="81"/>
    </i>
    <i r="1">
      <x v="71"/>
    </i>
    <i>
      <x v="84"/>
    </i>
    <i r="1">
      <x v="42"/>
    </i>
    <i>
      <x v="85"/>
    </i>
    <i r="1">
      <x v="23"/>
    </i>
    <i>
      <x v="87"/>
    </i>
    <i r="1">
      <x v="32"/>
    </i>
    <i>
      <x v="88"/>
    </i>
    <i r="1">
      <x v="86"/>
    </i>
    <i>
      <x v="90"/>
    </i>
    <i r="1">
      <x v="72"/>
    </i>
    <i>
      <x v="91"/>
    </i>
    <i r="1">
      <x v="42"/>
    </i>
    <i>
      <x v="92"/>
    </i>
    <i r="1">
      <x v="33"/>
    </i>
    <i>
      <x v="94"/>
    </i>
    <i r="1">
      <x v="30"/>
    </i>
    <i>
      <x v="96"/>
    </i>
    <i r="1">
      <x v="18"/>
    </i>
    <i>
      <x v="98"/>
    </i>
    <i r="1">
      <x v="1"/>
    </i>
    <i>
      <x v="102"/>
    </i>
    <i r="1">
      <x v="10"/>
    </i>
    <i>
      <x v="103"/>
    </i>
    <i r="1">
      <x v="19"/>
    </i>
    <i>
      <x v="105"/>
    </i>
    <i r="1">
      <x v="7"/>
    </i>
    <i>
      <x v="107"/>
    </i>
    <i r="1">
      <x v="22"/>
    </i>
    <i>
      <x v="112"/>
    </i>
    <i r="1">
      <x v="43"/>
    </i>
    <i>
      <x v="117"/>
    </i>
    <i r="1">
      <x v="79"/>
    </i>
    <i>
      <x v="119"/>
    </i>
    <i r="1">
      <x v="89"/>
    </i>
    <i>
      <x v="120"/>
    </i>
    <i r="1">
      <x v="19"/>
    </i>
    <i>
      <x v="122"/>
    </i>
    <i r="1">
      <x v="83"/>
    </i>
    <i>
      <x v="124"/>
    </i>
    <i r="1">
      <x v="65"/>
    </i>
    <i>
      <x v="127"/>
    </i>
    <i r="1">
      <x v="70"/>
    </i>
    <i>
      <x v="133"/>
    </i>
    <i r="1">
      <x v="48"/>
    </i>
    <i>
      <x v="134"/>
    </i>
    <i r="1">
      <x v="19"/>
    </i>
    <i>
      <x v="135"/>
    </i>
    <i r="1">
      <x v="22"/>
    </i>
    <i>
      <x v="136"/>
    </i>
    <i r="1">
      <x v="45"/>
    </i>
    <i>
      <x v="145"/>
    </i>
    <i r="1">
      <x v="59"/>
    </i>
    <i>
      <x v="149"/>
    </i>
    <i r="1">
      <x v="86"/>
    </i>
    <i>
      <x v="158"/>
    </i>
    <i r="1">
      <x v="65"/>
    </i>
    <i>
      <x v="159"/>
    </i>
    <i r="1">
      <x v="64"/>
    </i>
    <i>
      <x v="161"/>
    </i>
    <i r="1">
      <x v="75"/>
    </i>
    <i>
      <x v="164"/>
    </i>
    <i r="1">
      <x v="23"/>
    </i>
    <i>
      <x v="167"/>
    </i>
    <i r="1">
      <x v="70"/>
    </i>
    <i>
      <x v="168"/>
    </i>
    <i r="1">
      <x v="23"/>
    </i>
    <i>
      <x v="169"/>
    </i>
    <i r="1">
      <x v="63"/>
    </i>
    <i>
      <x v="170"/>
    </i>
    <i r="1">
      <x v="4"/>
    </i>
    <i>
      <x v="176"/>
    </i>
    <i r="1">
      <x v="42"/>
    </i>
    <i>
      <x v="179"/>
    </i>
    <i r="1">
      <x v="7"/>
    </i>
    <i>
      <x v="181"/>
    </i>
    <i r="1">
      <x v="32"/>
    </i>
    <i>
      <x v="182"/>
    </i>
    <i r="1">
      <x v="19"/>
    </i>
    <i>
      <x v="183"/>
    </i>
    <i r="1">
      <x v="38"/>
    </i>
    <i>
      <x v="186"/>
    </i>
    <i r="1">
      <x v="74"/>
    </i>
    <i>
      <x v="187"/>
    </i>
    <i r="1">
      <x v="20"/>
    </i>
    <i>
      <x v="190"/>
    </i>
    <i r="1">
      <x v="28"/>
    </i>
    <i>
      <x v="191"/>
    </i>
    <i r="1">
      <x v="42"/>
    </i>
    <i>
      <x v="192"/>
    </i>
    <i r="1">
      <x v="59"/>
    </i>
    <i>
      <x v="193"/>
    </i>
    <i r="1">
      <x v="72"/>
    </i>
    <i>
      <x v="194"/>
    </i>
    <i r="1">
      <x v="19"/>
    </i>
    <i>
      <x v="195"/>
    </i>
    <i r="1">
      <x v="24"/>
    </i>
    <i>
      <x v="196"/>
    </i>
    <i r="1">
      <x v="45"/>
    </i>
    <i>
      <x v="199"/>
    </i>
    <i r="1">
      <x v="15"/>
    </i>
    <i>
      <x v="201"/>
    </i>
    <i r="1">
      <x v="43"/>
    </i>
    <i>
      <x v="205"/>
    </i>
    <i r="1">
      <x v="22"/>
    </i>
    <i>
      <x v="208"/>
    </i>
    <i r="1">
      <x v="12"/>
    </i>
    <i>
      <x v="213"/>
    </i>
    <i r="1">
      <x v="48"/>
    </i>
    <i>
      <x v="216"/>
    </i>
    <i r="1">
      <x v="52"/>
    </i>
    <i>
      <x v="217"/>
    </i>
    <i r="1">
      <x v="89"/>
    </i>
    <i>
      <x v="218"/>
    </i>
    <i r="1">
      <x v="69"/>
    </i>
    <i>
      <x v="221"/>
    </i>
    <i r="1">
      <x v="18"/>
    </i>
    <i>
      <x v="222"/>
    </i>
    <i r="1">
      <x v="33"/>
    </i>
    <i>
      <x v="226"/>
    </i>
    <i r="1">
      <x v="81"/>
    </i>
    <i>
      <x v="229"/>
    </i>
    <i r="1">
      <x v="86"/>
    </i>
    <i>
      <x v="231"/>
    </i>
    <i r="1">
      <x v="1"/>
    </i>
    <i>
      <x v="236"/>
    </i>
    <i r="1">
      <x v="82"/>
    </i>
    <i>
      <x v="237"/>
    </i>
    <i r="1">
      <x v="73"/>
    </i>
    <i>
      <x v="238"/>
    </i>
    <i r="1">
      <x v="60"/>
    </i>
    <i>
      <x v="241"/>
    </i>
    <i r="1">
      <x v="7"/>
    </i>
    <i>
      <x v="255"/>
    </i>
    <i r="1">
      <x v="32"/>
    </i>
    <i>
      <x v="256"/>
    </i>
    <i r="1">
      <x v="18"/>
    </i>
    <i>
      <x v="263"/>
    </i>
    <i r="1">
      <x v="33"/>
    </i>
    <i>
      <x v="265"/>
    </i>
    <i r="1">
      <x v="66"/>
    </i>
    <i>
      <x v="266"/>
    </i>
    <i r="1">
      <x v="19"/>
    </i>
    <i>
      <x v="267"/>
    </i>
    <i r="1">
      <x v="4"/>
    </i>
    <i>
      <x v="268"/>
    </i>
    <i r="1">
      <x v="32"/>
    </i>
    <i>
      <x v="270"/>
    </i>
    <i r="1">
      <x v="17"/>
    </i>
    <i>
      <x v="275"/>
    </i>
    <i r="1">
      <x v="53"/>
    </i>
    <i>
      <x v="279"/>
    </i>
    <i r="1">
      <x v="4"/>
    </i>
    <i>
      <x v="280"/>
    </i>
    <i r="1">
      <x v="39"/>
    </i>
    <i>
      <x v="282"/>
    </i>
    <i r="1">
      <x v="7"/>
    </i>
    <i>
      <x v="285"/>
    </i>
    <i r="1">
      <x v="74"/>
    </i>
    <i>
      <x v="287"/>
    </i>
    <i r="1">
      <x v="79"/>
    </i>
    <i>
      <x v="291"/>
    </i>
    <i r="1">
      <x v="82"/>
    </i>
    <i>
      <x v="292"/>
    </i>
    <i r="1">
      <x v="4"/>
    </i>
    <i>
      <x v="293"/>
    </i>
    <i r="1">
      <x v="25"/>
    </i>
    <i>
      <x v="294"/>
    </i>
    <i r="1">
      <x v="12"/>
    </i>
    <i>
      <x v="297"/>
    </i>
    <i r="1">
      <x v="80"/>
    </i>
    <i>
      <x v="302"/>
    </i>
    <i r="1">
      <x v="47"/>
    </i>
    <i>
      <x v="305"/>
    </i>
    <i r="1">
      <x v="23"/>
    </i>
    <i>
      <x v="307"/>
    </i>
    <i r="1">
      <x v="59"/>
    </i>
    <i>
      <x v="316"/>
    </i>
    <i r="1">
      <x v="1"/>
    </i>
    <i>
      <x v="318"/>
    </i>
    <i r="1">
      <x v="43"/>
    </i>
    <i>
      <x v="320"/>
    </i>
    <i r="1">
      <x v="78"/>
    </i>
    <i>
      <x v="322"/>
    </i>
    <i r="1">
      <x v="42"/>
    </i>
    <i>
      <x v="323"/>
    </i>
    <i r="1">
      <x v="19"/>
    </i>
    <i>
      <x v="325"/>
    </i>
    <i r="1">
      <x v="79"/>
    </i>
    <i>
      <x v="330"/>
    </i>
    <i r="1">
      <x v="82"/>
    </i>
    <i>
      <x v="332"/>
    </i>
    <i r="1">
      <x v="64"/>
    </i>
    <i>
      <x v="334"/>
    </i>
    <i r="1">
      <x v="62"/>
    </i>
    <i>
      <x v="340"/>
    </i>
    <i r="1">
      <x v="4"/>
    </i>
    <i>
      <x v="345"/>
    </i>
    <i r="1">
      <x v="3"/>
    </i>
    <i>
      <x v="349"/>
    </i>
    <i r="1">
      <x v="7"/>
    </i>
    <i>
      <x v="350"/>
    </i>
    <i r="1">
      <x v="1"/>
    </i>
    <i>
      <x v="358"/>
    </i>
    <i r="1">
      <x v="11"/>
    </i>
    <i>
      <x v="359"/>
    </i>
    <i r="1">
      <x v="59"/>
    </i>
    <i>
      <x v="361"/>
    </i>
    <i r="1">
      <x v="14"/>
    </i>
    <i>
      <x v="363"/>
    </i>
    <i r="1">
      <x v="26"/>
    </i>
    <i>
      <x v="366"/>
    </i>
    <i r="1">
      <x v="62"/>
    </i>
    <i>
      <x v="368"/>
    </i>
    <i r="1">
      <x v="39"/>
    </i>
    <i>
      <x v="370"/>
    </i>
    <i r="1">
      <x v="42"/>
    </i>
    <i>
      <x v="371"/>
    </i>
    <i r="1">
      <x v="42"/>
    </i>
    <i>
      <x v="374"/>
    </i>
    <i r="1">
      <x v="15"/>
    </i>
    <i>
      <x v="375"/>
    </i>
    <i r="1">
      <x v="30"/>
    </i>
    <i>
      <x v="377"/>
    </i>
    <i r="1">
      <x v="56"/>
    </i>
    <i>
      <x v="384"/>
    </i>
    <i r="1">
      <x v="66"/>
    </i>
    <i>
      <x v="386"/>
    </i>
    <i r="1">
      <x v="13"/>
    </i>
    <i>
      <x v="387"/>
    </i>
    <i r="1">
      <x v="61"/>
    </i>
    <i>
      <x v="388"/>
    </i>
    <i r="1">
      <x v="23"/>
    </i>
    <i>
      <x v="389"/>
    </i>
    <i r="1">
      <x v="65"/>
    </i>
    <i>
      <x v="391"/>
    </i>
    <i r="1">
      <x v="2"/>
    </i>
    <i>
      <x v="393"/>
    </i>
    <i r="1">
      <x v="60"/>
    </i>
    <i>
      <x v="394"/>
    </i>
    <i r="1">
      <x v="63"/>
    </i>
    <i>
      <x v="396"/>
    </i>
    <i r="1">
      <x v="87"/>
    </i>
    <i>
      <x v="397"/>
    </i>
    <i r="1">
      <x v="25"/>
    </i>
    <i>
      <x v="399"/>
    </i>
    <i r="1">
      <x v="5"/>
    </i>
    <i>
      <x v="406"/>
    </i>
    <i r="1">
      <x v="45"/>
    </i>
    <i>
      <x v="408"/>
    </i>
    <i r="1">
      <x v="39"/>
    </i>
    <i>
      <x v="410"/>
    </i>
    <i r="1">
      <x v="4"/>
    </i>
    <i>
      <x v="412"/>
    </i>
    <i r="1">
      <x v="70"/>
    </i>
    <i>
      <x v="424"/>
    </i>
    <i r="1">
      <x v="45"/>
    </i>
    <i>
      <x v="427"/>
    </i>
    <i r="1">
      <x v="30"/>
    </i>
    <i>
      <x v="432"/>
    </i>
    <i r="1">
      <x v="72"/>
    </i>
    <i>
      <x v="433"/>
    </i>
    <i r="1">
      <x v="39"/>
    </i>
    <i>
      <x v="438"/>
    </i>
    <i r="1">
      <x v="7"/>
    </i>
    <i>
      <x v="448"/>
    </i>
    <i r="1">
      <x v="18"/>
    </i>
    <i>
      <x v="450"/>
    </i>
    <i r="1">
      <x v="19"/>
    </i>
    <i>
      <x v="455"/>
    </i>
    <i r="1">
      <x v="74"/>
    </i>
    <i>
      <x v="456"/>
    </i>
    <i r="1">
      <x v="65"/>
    </i>
    <i>
      <x v="459"/>
    </i>
    <i r="1">
      <x v="22"/>
    </i>
    <i>
      <x v="466"/>
    </i>
    <i r="1">
      <x v="59"/>
    </i>
    <i>
      <x v="468"/>
    </i>
    <i r="1">
      <x v="37"/>
    </i>
    <i>
      <x v="469"/>
    </i>
    <i r="1">
      <x v="30"/>
    </i>
    <i>
      <x v="471"/>
    </i>
    <i r="1">
      <x v="68"/>
    </i>
    <i>
      <x v="474"/>
    </i>
    <i r="1">
      <x v="59"/>
    </i>
    <i>
      <x v="478"/>
    </i>
    <i r="1">
      <x v="27"/>
    </i>
    <i>
      <x v="479"/>
    </i>
    <i r="1">
      <x v="24"/>
    </i>
    <i>
      <x v="481"/>
    </i>
    <i r="1">
      <x v="73"/>
    </i>
    <i>
      <x v="483"/>
    </i>
    <i r="1">
      <x v="83"/>
    </i>
    <i>
      <x v="485"/>
    </i>
    <i r="1">
      <x v="45"/>
    </i>
    <i>
      <x v="486"/>
    </i>
    <i r="1">
      <x v="8"/>
    </i>
    <i>
      <x v="493"/>
    </i>
    <i r="1">
      <x v="22"/>
    </i>
    <i>
      <x v="497"/>
    </i>
    <i r="1">
      <x v="4"/>
    </i>
    <i>
      <x v="502"/>
    </i>
    <i r="1">
      <x v="23"/>
    </i>
    <i>
      <x v="503"/>
    </i>
    <i r="1">
      <x v="31"/>
    </i>
    <i>
      <x v="505"/>
    </i>
    <i r="1">
      <x v="50"/>
    </i>
    <i>
      <x v="507"/>
    </i>
    <i r="1">
      <x v="33"/>
    </i>
    <i>
      <x v="508"/>
    </i>
    <i r="1">
      <x v="71"/>
    </i>
    <i>
      <x v="512"/>
    </i>
    <i r="1">
      <x v="88"/>
    </i>
    <i>
      <x v="515"/>
    </i>
    <i r="1">
      <x v="13"/>
    </i>
    <i>
      <x v="518"/>
    </i>
    <i r="1">
      <x v="64"/>
    </i>
    <i>
      <x v="522"/>
    </i>
    <i r="1">
      <x v="25"/>
    </i>
    <i>
      <x v="525"/>
    </i>
    <i r="1">
      <x v="19"/>
    </i>
    <i>
      <x v="533"/>
    </i>
    <i r="1">
      <x v="23"/>
    </i>
    <i>
      <x v="535"/>
    </i>
    <i r="1">
      <x v="25"/>
    </i>
    <i>
      <x v="539"/>
    </i>
    <i r="1">
      <x v="10"/>
    </i>
    <i>
      <x v="541"/>
    </i>
    <i r="1">
      <x v="13"/>
    </i>
    <i>
      <x v="544"/>
    </i>
    <i r="1">
      <x v="26"/>
    </i>
    <i>
      <x v="546"/>
    </i>
    <i r="1">
      <x v="5"/>
    </i>
    <i>
      <x v="547"/>
    </i>
    <i r="1">
      <x v="19"/>
    </i>
    <i>
      <x v="549"/>
    </i>
    <i r="1">
      <x v="29"/>
    </i>
    <i>
      <x v="552"/>
    </i>
    <i r="1">
      <x v="53"/>
    </i>
    <i>
      <x v="553"/>
    </i>
    <i r="1">
      <x v="41"/>
    </i>
    <i>
      <x v="557"/>
    </i>
    <i r="1">
      <x v="6"/>
    </i>
    <i>
      <x v="558"/>
    </i>
    <i r="1">
      <x v="40"/>
    </i>
    <i>
      <x v="559"/>
    </i>
    <i r="1">
      <x v="50"/>
    </i>
    <i>
      <x v="563"/>
    </i>
    <i r="1">
      <x v="73"/>
    </i>
    <i>
      <x v="565"/>
    </i>
    <i r="1">
      <x v="15"/>
    </i>
    <i>
      <x v="566"/>
    </i>
    <i r="1">
      <x v="40"/>
    </i>
    <i>
      <x v="568"/>
    </i>
    <i r="1">
      <x v="39"/>
    </i>
    <i>
      <x v="569"/>
    </i>
    <i r="1">
      <x v="12"/>
    </i>
    <i>
      <x v="571"/>
    </i>
    <i r="1">
      <x v="57"/>
    </i>
    <i>
      <x v="575"/>
    </i>
    <i r="1">
      <x v="48"/>
    </i>
    <i>
      <x v="578"/>
    </i>
    <i r="1">
      <x v="43"/>
    </i>
    <i>
      <x v="580"/>
    </i>
    <i r="1">
      <x v="37"/>
    </i>
    <i>
      <x v="581"/>
    </i>
    <i r="1">
      <x v="36"/>
    </i>
    <i>
      <x v="582"/>
    </i>
    <i r="1">
      <x v="11"/>
    </i>
    <i>
      <x v="583"/>
    </i>
    <i r="1">
      <x v="2"/>
    </i>
    <i>
      <x v="588"/>
    </i>
    <i r="1">
      <x v="19"/>
    </i>
    <i>
      <x v="590"/>
    </i>
    <i r="1">
      <x v="73"/>
    </i>
    <i>
      <x v="594"/>
    </i>
    <i r="1">
      <x v="17"/>
    </i>
    <i>
      <x v="598"/>
    </i>
    <i r="1">
      <x v="58"/>
    </i>
    <i>
      <x v="603"/>
    </i>
    <i r="1">
      <x v="15"/>
    </i>
    <i>
      <x v="604"/>
    </i>
    <i r="1">
      <x v="1"/>
    </i>
    <i>
      <x v="605"/>
    </i>
    <i r="1">
      <x v="62"/>
    </i>
    <i>
      <x v="608"/>
    </i>
    <i r="1">
      <x v="79"/>
    </i>
    <i>
      <x v="610"/>
    </i>
    <i r="1">
      <x v="49"/>
    </i>
    <i>
      <x v="613"/>
    </i>
    <i r="1">
      <x v="18"/>
    </i>
    <i>
      <x v="614"/>
    </i>
    <i r="1">
      <x v="3"/>
    </i>
    <i>
      <x v="617"/>
    </i>
    <i r="1">
      <x v="4"/>
    </i>
    <i>
      <x v="618"/>
    </i>
    <i r="1">
      <x v="45"/>
    </i>
    <i>
      <x v="621"/>
    </i>
    <i r="1">
      <x v="53"/>
    </i>
    <i>
      <x v="623"/>
    </i>
    <i r="1">
      <x v="33"/>
    </i>
    <i>
      <x v="625"/>
    </i>
    <i r="1">
      <x v="34"/>
    </i>
    <i>
      <x v="629"/>
    </i>
    <i r="1">
      <x v="15"/>
    </i>
    <i>
      <x v="630"/>
    </i>
    <i r="1">
      <x v="4"/>
    </i>
    <i>
      <x v="636"/>
    </i>
    <i r="1">
      <x v="68"/>
    </i>
    <i>
      <x v="637"/>
    </i>
    <i r="1">
      <x v="58"/>
    </i>
    <i>
      <x v="640"/>
    </i>
    <i r="1">
      <x v="47"/>
    </i>
    <i>
      <x v="641"/>
    </i>
    <i r="1">
      <x v="1"/>
    </i>
    <i>
      <x v="642"/>
    </i>
    <i r="1">
      <x v="14"/>
    </i>
    <i>
      <x v="663"/>
    </i>
    <i r="1">
      <x v="47"/>
    </i>
    <i>
      <x v="664"/>
    </i>
    <i r="1">
      <x v="32"/>
    </i>
    <i>
      <x v="665"/>
    </i>
    <i r="1">
      <x v="65"/>
    </i>
    <i>
      <x v="667"/>
    </i>
    <i r="1">
      <x v="17"/>
    </i>
    <i>
      <x v="668"/>
    </i>
    <i r="1">
      <x v="37"/>
    </i>
    <i>
      <x v="672"/>
    </i>
    <i r="1">
      <x v="22"/>
    </i>
    <i>
      <x v="674"/>
    </i>
    <i r="1">
      <x v="25"/>
    </i>
    <i>
      <x v="676"/>
    </i>
    <i r="1">
      <x v="45"/>
    </i>
    <i>
      <x v="678"/>
    </i>
    <i r="1">
      <x v="56"/>
    </i>
    <i>
      <x v="679"/>
    </i>
    <i r="1">
      <x v="49"/>
    </i>
    <i>
      <x v="681"/>
    </i>
    <i r="1">
      <x v="30"/>
    </i>
    <i>
      <x v="682"/>
    </i>
    <i r="1">
      <x v="58"/>
    </i>
    <i>
      <x v="683"/>
    </i>
    <i r="1">
      <x v="31"/>
    </i>
    <i>
      <x v="686"/>
    </i>
    <i r="1">
      <x v="3"/>
    </i>
    <i>
      <x v="687"/>
    </i>
    <i r="1">
      <x v="87"/>
    </i>
    <i>
      <x v="691"/>
    </i>
    <i r="1">
      <x v="61"/>
    </i>
    <i>
      <x v="696"/>
    </i>
    <i r="1">
      <x v="38"/>
    </i>
    <i>
      <x v="699"/>
    </i>
    <i r="1">
      <x v="82"/>
    </i>
    <i>
      <x v="700"/>
    </i>
    <i r="1">
      <x v="47"/>
    </i>
    <i>
      <x v="701"/>
    </i>
    <i r="1">
      <x v="38"/>
    </i>
    <i>
      <x v="702"/>
    </i>
    <i r="1">
      <x v="61"/>
    </i>
    <i>
      <x v="704"/>
    </i>
    <i r="1">
      <x v="67"/>
    </i>
    <i>
      <x v="705"/>
    </i>
    <i r="1">
      <x v="22"/>
    </i>
    <i>
      <x v="708"/>
    </i>
    <i r="1">
      <x v="62"/>
    </i>
    <i>
      <x v="709"/>
    </i>
    <i r="1">
      <x v="60"/>
    </i>
    <i>
      <x v="716"/>
    </i>
    <i r="1">
      <x v="54"/>
    </i>
    <i>
      <x v="717"/>
    </i>
    <i r="1">
      <x v="72"/>
    </i>
    <i>
      <x v="718"/>
    </i>
    <i r="1">
      <x v="83"/>
    </i>
    <i>
      <x v="724"/>
    </i>
    <i r="1">
      <x v="49"/>
    </i>
    <i>
      <x v="730"/>
    </i>
    <i r="1">
      <x v="88"/>
    </i>
    <i>
      <x v="731"/>
    </i>
    <i r="1">
      <x v="19"/>
    </i>
    <i>
      <x v="733"/>
    </i>
    <i r="1">
      <x v="25"/>
    </i>
    <i>
      <x v="735"/>
    </i>
    <i r="1">
      <x v="59"/>
    </i>
    <i>
      <x v="737"/>
    </i>
    <i r="1">
      <x v="32"/>
    </i>
    <i>
      <x v="738"/>
    </i>
    <i r="1">
      <x v="75"/>
    </i>
    <i>
      <x v="741"/>
    </i>
    <i r="1">
      <x v="5"/>
    </i>
    <i>
      <x v="742"/>
    </i>
    <i r="1">
      <x v="19"/>
    </i>
    <i>
      <x v="743"/>
    </i>
    <i r="1">
      <x v="4"/>
    </i>
    <i>
      <x v="750"/>
    </i>
    <i r="1">
      <x v="26"/>
    </i>
    <i>
      <x v="752"/>
    </i>
    <i r="1">
      <x v="1"/>
    </i>
    <i>
      <x v="770"/>
    </i>
    <i r="1">
      <x v="21"/>
    </i>
    <i>
      <x v="773"/>
    </i>
    <i r="1">
      <x v="4"/>
    </i>
    <i>
      <x v="778"/>
    </i>
    <i r="1">
      <x v="50"/>
    </i>
    <i>
      <x v="782"/>
    </i>
    <i r="1">
      <x v="59"/>
    </i>
    <i>
      <x v="784"/>
    </i>
    <i r="1">
      <x v="18"/>
    </i>
    <i>
      <x v="786"/>
    </i>
    <i r="1">
      <x v="72"/>
    </i>
    <i>
      <x v="791"/>
    </i>
    <i r="1">
      <x v="73"/>
    </i>
    <i>
      <x v="792"/>
    </i>
    <i r="1">
      <x v="39"/>
    </i>
    <i>
      <x v="793"/>
    </i>
    <i r="1">
      <x v="83"/>
    </i>
    <i>
      <x v="795"/>
    </i>
    <i r="1">
      <x v="54"/>
    </i>
    <i>
      <x v="801"/>
    </i>
    <i r="1">
      <x v="8"/>
    </i>
    <i>
      <x v="805"/>
    </i>
    <i r="1">
      <x v="7"/>
    </i>
    <i>
      <x v="807"/>
    </i>
    <i r="1">
      <x v="60"/>
    </i>
    <i>
      <x v="810"/>
    </i>
    <i r="1">
      <x v="62"/>
    </i>
    <i>
      <x v="811"/>
    </i>
    <i r="1">
      <x v="15"/>
    </i>
    <i>
      <x v="816"/>
    </i>
    <i r="1">
      <x v="59"/>
    </i>
    <i>
      <x v="822"/>
    </i>
    <i r="1">
      <x v="3"/>
    </i>
    <i>
      <x v="824"/>
    </i>
    <i r="1">
      <x v="19"/>
    </i>
    <i>
      <x v="825"/>
    </i>
    <i r="1">
      <x v="81"/>
    </i>
    <i>
      <x v="827"/>
    </i>
    <i r="1">
      <x v="31"/>
    </i>
    <i>
      <x v="828"/>
    </i>
    <i r="1">
      <x v="33"/>
    </i>
    <i>
      <x v="829"/>
    </i>
    <i r="1">
      <x v="1"/>
    </i>
    <i>
      <x v="830"/>
    </i>
    <i r="1">
      <x v="45"/>
    </i>
    <i>
      <x v="832"/>
    </i>
    <i r="1">
      <x v="48"/>
    </i>
    <i>
      <x v="833"/>
    </i>
    <i r="1">
      <x v="35"/>
    </i>
    <i>
      <x v="834"/>
    </i>
    <i r="1">
      <x v="45"/>
    </i>
    <i>
      <x v="836"/>
    </i>
    <i r="1">
      <x v="23"/>
    </i>
    <i>
      <x v="840"/>
    </i>
    <i r="1">
      <x v="13"/>
    </i>
    <i>
      <x v="841"/>
    </i>
    <i r="1">
      <x v="19"/>
    </i>
    <i>
      <x v="843"/>
    </i>
    <i r="1">
      <x v="66"/>
    </i>
    <i>
      <x v="844"/>
    </i>
    <i r="1">
      <x v="49"/>
    </i>
    <i>
      <x v="849"/>
    </i>
    <i r="1">
      <x v="59"/>
    </i>
    <i>
      <x v="850"/>
    </i>
    <i r="1">
      <x v="24"/>
    </i>
    <i>
      <x v="865"/>
    </i>
    <i r="1">
      <x v="29"/>
    </i>
    <i>
      <x v="867"/>
    </i>
    <i r="1">
      <x v="31"/>
    </i>
    <i>
      <x v="872"/>
    </i>
    <i r="1">
      <x v="25"/>
    </i>
    <i>
      <x v="875"/>
    </i>
    <i r="1">
      <x v="17"/>
    </i>
    <i>
      <x v="877"/>
    </i>
    <i r="1">
      <x v="60"/>
    </i>
    <i>
      <x v="879"/>
    </i>
    <i r="1">
      <x v="42"/>
    </i>
    <i>
      <x v="883"/>
    </i>
    <i r="1">
      <x v="72"/>
    </i>
    <i>
      <x v="885"/>
    </i>
    <i r="1">
      <x v="59"/>
    </i>
    <i>
      <x v="886"/>
    </i>
    <i r="1">
      <x v="25"/>
    </i>
    <i>
      <x v="889"/>
    </i>
    <i r="1">
      <x v="40"/>
    </i>
    <i>
      <x v="895"/>
    </i>
    <i r="1">
      <x v="42"/>
    </i>
    <i>
      <x v="896"/>
    </i>
    <i r="1">
      <x v="50"/>
    </i>
    <i>
      <x v="900"/>
    </i>
    <i r="1">
      <x v="53"/>
    </i>
    <i>
      <x v="903"/>
    </i>
    <i r="1">
      <x v="7"/>
    </i>
    <i>
      <x v="904"/>
    </i>
    <i r="1">
      <x v="45"/>
    </i>
    <i>
      <x v="905"/>
    </i>
    <i r="1">
      <x v="32"/>
    </i>
    <i>
      <x v="906"/>
    </i>
    <i r="1">
      <x v="3"/>
    </i>
    <i>
      <x v="909"/>
    </i>
    <i r="1">
      <x v="30"/>
    </i>
    <i>
      <x v="911"/>
    </i>
    <i r="1">
      <x v="18"/>
    </i>
    <i>
      <x v="912"/>
    </i>
    <i r="1">
      <x v="19"/>
    </i>
    <i>
      <x v="918"/>
    </i>
    <i r="1">
      <x v="26"/>
    </i>
    <i>
      <x v="924"/>
    </i>
    <i r="1">
      <x v="22"/>
    </i>
    <i>
      <x v="933"/>
    </i>
    <i r="1">
      <x v="25"/>
    </i>
    <i>
      <x v="934"/>
    </i>
    <i r="1">
      <x v="88"/>
    </i>
    <i>
      <x v="935"/>
    </i>
    <i r="1">
      <x v="45"/>
    </i>
    <i>
      <x v="936"/>
    </i>
    <i r="1">
      <x v="38"/>
    </i>
    <i>
      <x v="940"/>
    </i>
    <i r="1">
      <x v="1"/>
    </i>
    <i>
      <x v="941"/>
    </i>
    <i r="1">
      <x v="59"/>
    </i>
    <i>
      <x v="942"/>
    </i>
    <i r="1">
      <x v="19"/>
    </i>
    <i>
      <x v="945"/>
    </i>
    <i r="1">
      <x v="4"/>
    </i>
    <i>
      <x v="946"/>
    </i>
    <i r="1">
      <x v="1"/>
    </i>
    <i>
      <x v="947"/>
    </i>
    <i r="1">
      <x v="81"/>
    </i>
    <i>
      <x v="948"/>
    </i>
    <i r="1">
      <x v="1"/>
    </i>
    <i>
      <x v="950"/>
    </i>
    <i r="1">
      <x v="33"/>
    </i>
    <i>
      <x v="952"/>
    </i>
    <i r="1">
      <x v="83"/>
    </i>
    <i>
      <x v="954"/>
    </i>
    <i r="1">
      <x v="31"/>
    </i>
    <i>
      <x v="958"/>
    </i>
    <i r="1">
      <x v="52"/>
    </i>
    <i>
      <x v="961"/>
    </i>
    <i r="1">
      <x v="19"/>
    </i>
    <i>
      <x v="962"/>
    </i>
    <i r="1">
      <x v="17"/>
    </i>
    <i>
      <x v="966"/>
    </i>
    <i r="1">
      <x v="89"/>
    </i>
    <i>
      <x v="967"/>
    </i>
    <i r="1">
      <x v="3"/>
    </i>
    <i>
      <x v="973"/>
    </i>
    <i r="1">
      <x v="58"/>
    </i>
    <i>
      <x v="974"/>
    </i>
    <i r="1">
      <x v="27"/>
    </i>
    <i>
      <x v="977"/>
    </i>
    <i r="1">
      <x v="13"/>
    </i>
    <i>
      <x v="982"/>
    </i>
    <i r="1">
      <x v="28"/>
    </i>
    <i>
      <x v="983"/>
    </i>
    <i r="1">
      <x v="31"/>
    </i>
    <i>
      <x v="984"/>
    </i>
    <i r="1">
      <x v="24"/>
    </i>
    <i>
      <x v="985"/>
    </i>
    <i r="1">
      <x v="30"/>
    </i>
    <i>
      <x v="987"/>
    </i>
    <i r="1">
      <x v="49"/>
    </i>
    <i>
      <x v="990"/>
    </i>
    <i r="1">
      <x v="4"/>
    </i>
    <i>
      <x v="991"/>
    </i>
    <i r="1">
      <x v="45"/>
    </i>
    <i>
      <x v="995"/>
    </i>
    <i r="1">
      <x v="73"/>
    </i>
    <i>
      <x v="997"/>
    </i>
    <i r="1">
      <x v="39"/>
    </i>
    <i>
      <x v="999"/>
    </i>
    <i r="1">
      <x v="55"/>
    </i>
    <i>
      <x v="1000"/>
    </i>
    <i r="1">
      <x v="4"/>
    </i>
    <i>
      <x v="1001"/>
    </i>
    <i r="1">
      <x v="42"/>
    </i>
    <i>
      <x v="1004"/>
    </i>
    <i r="1">
      <x v="32"/>
    </i>
    <i>
      <x v="1008"/>
    </i>
    <i r="1">
      <x v="48"/>
    </i>
    <i>
      <x v="1012"/>
    </i>
    <i r="1">
      <x v="58"/>
    </i>
    <i>
      <x v="1013"/>
    </i>
    <i r="1">
      <x v="1"/>
    </i>
    <i>
      <x v="1018"/>
    </i>
    <i r="1">
      <x v="18"/>
    </i>
    <i>
      <x v="1021"/>
    </i>
    <i r="1">
      <x v="25"/>
    </i>
    <i>
      <x v="1022"/>
    </i>
    <i r="1">
      <x v="42"/>
    </i>
    <i>
      <x v="1027"/>
    </i>
    <i r="1">
      <x v="19"/>
    </i>
    <i>
      <x v="1029"/>
    </i>
    <i r="1">
      <x v="19"/>
    </i>
    <i>
      <x v="1031"/>
    </i>
    <i r="1">
      <x v="45"/>
    </i>
    <i>
      <x v="1034"/>
    </i>
    <i r="1">
      <x v="60"/>
    </i>
    <i>
      <x v="1036"/>
    </i>
    <i r="1">
      <x v="19"/>
    </i>
    <i>
      <x v="1040"/>
    </i>
    <i r="1">
      <x v="22"/>
    </i>
    <i>
      <x v="1042"/>
    </i>
    <i r="1">
      <x v="30"/>
    </i>
    <i>
      <x v="1043"/>
    </i>
    <i r="1">
      <x v="71"/>
    </i>
    <i>
      <x v="1045"/>
    </i>
    <i r="1">
      <x v="19"/>
    </i>
    <i>
      <x v="1046"/>
    </i>
    <i r="1">
      <x v="42"/>
    </i>
    <i>
      <x v="1048"/>
    </i>
    <i r="1">
      <x v="86"/>
    </i>
    <i>
      <x v="1050"/>
    </i>
    <i r="1">
      <x v="15"/>
    </i>
    <i>
      <x v="1052"/>
    </i>
    <i r="1">
      <x v="70"/>
    </i>
    <i>
      <x v="1053"/>
    </i>
    <i r="1">
      <x v="22"/>
    </i>
    <i t="grand">
      <x/>
    </i>
  </rowItems>
  <colItems count="1">
    <i/>
  </colItems>
  <pageFields count="1">
    <pageField fld="1" hier="-1"/>
  </pageFields>
  <dataFields count="1">
    <dataField name="Somme de Chiffre d'affai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B8F45F-5A00-4CE6-8546-BFF9F524F79A}" name="Tableau croisé dynamique3" cacheId="1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I4:J161" firstHeaderRow="1" firstDataRow="1" firstDataCol="1" rowPageCount="1" colPageCount="1"/>
  <pivotFields count="7">
    <pivotField axis="axisRow" showAll="0">
      <items count="10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t="default"/>
      </items>
    </pivotField>
    <pivotField axis="axisPage" multipleItemSelectionAllowed="1" showAll="0">
      <items count="120">
        <item h="1" x="75"/>
        <item h="1" x="38"/>
        <item h="1" x="81"/>
        <item h="1" x="87"/>
        <item h="1" x="45"/>
        <item h="1" x="88"/>
        <item h="1" x="52"/>
        <item h="1" x="96"/>
        <item x="100"/>
        <item h="1" x="61"/>
        <item h="1" x="0"/>
        <item h="1" x="56"/>
        <item h="1" x="63"/>
        <item h="1" x="23"/>
        <item h="1" x="71"/>
        <item h="1" x="39"/>
        <item h="1" x="55"/>
        <item h="1" x="83"/>
        <item h="1" x="70"/>
        <item h="1" x="29"/>
        <item h="1" x="47"/>
        <item h="1" x="27"/>
        <item h="1" x="95"/>
        <item h="1" x="35"/>
        <item h="1" x="91"/>
        <item h="1" x="93"/>
        <item h="1" x="44"/>
        <item h="1" x="64"/>
        <item x="59"/>
        <item h="1" x="54"/>
        <item h="1" x="32"/>
        <item h="1" x="46"/>
        <item h="1" x="30"/>
        <item h="1" x="76"/>
        <item h="1" x="51"/>
        <item h="1" x="40"/>
        <item h="1" x="48"/>
        <item h="1" x="92"/>
        <item h="1" x="33"/>
        <item h="1" x="57"/>
        <item h="1" x="25"/>
        <item h="1" x="1"/>
        <item h="1" x="60"/>
        <item h="1" x="65"/>
        <item h="1" x="98"/>
        <item h="1" x="77"/>
        <item h="1" x="94"/>
        <item h="1" x="72"/>
        <item h="1" x="34"/>
        <item h="1" x="97"/>
        <item h="1" x="24"/>
        <item h="1" x="90"/>
        <item x="42"/>
        <item h="1" x="78"/>
        <item h="1" x="36"/>
        <item h="1" x="53"/>
        <item h="1" x="28"/>
        <item h="1" x="89"/>
        <item h="1" x="41"/>
        <item h="1" x="31"/>
        <item h="1" x="99"/>
        <item h="1" x="49"/>
        <item h="1" x="66"/>
        <item h="1" x="82"/>
        <item h="1" x="26"/>
        <item h="1" x="85"/>
        <item h="1" x="101"/>
        <item h="1" x="86"/>
        <item h="1" x="84"/>
        <item h="1" x="50"/>
        <item h="1" x="62"/>
        <item h="1" x="2"/>
        <item h="1" x="67"/>
        <item h="1" x="37"/>
        <item h="1" x="68"/>
        <item h="1" x="58"/>
        <item h="1" x="43"/>
        <item h="1" x="69"/>
        <item h="1" x="103"/>
        <item h="1" x="108"/>
        <item h="1" x="109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104"/>
        <item h="1" x="114"/>
        <item h="1" x="106"/>
        <item h="1" x="102"/>
        <item h="1" x="110"/>
        <item h="1" x="115"/>
        <item h="1" x="111"/>
        <item h="1" x="79"/>
        <item h="1" x="116"/>
        <item h="1" x="73"/>
        <item h="1" x="80"/>
        <item h="1" x="107"/>
        <item h="1" x="74"/>
        <item h="1" x="117"/>
        <item h="1" x="112"/>
        <item h="1" x="113"/>
        <item h="1" x="105"/>
        <item h="1" x="118"/>
        <item t="default"/>
      </items>
    </pivotField>
    <pivotField showAll="0"/>
    <pivotField showAll="0"/>
    <pivotField showAll="0"/>
    <pivotField dataField="1" numFmtId="44" showAll="0"/>
    <pivotField axis="axisRow" showAll="0">
      <items count="91">
        <item x="52"/>
        <item x="13"/>
        <item x="65"/>
        <item x="26"/>
        <item x="21"/>
        <item x="12"/>
        <item x="40"/>
        <item x="54"/>
        <item x="71"/>
        <item x="24"/>
        <item x="53"/>
        <item x="33"/>
        <item x="44"/>
        <item x="68"/>
        <item x="41"/>
        <item x="29"/>
        <item x="84"/>
        <item x="23"/>
        <item x="19"/>
        <item x="9"/>
        <item x="72"/>
        <item x="38"/>
        <item x="55"/>
        <item x="16"/>
        <item x="30"/>
        <item x="2"/>
        <item x="63"/>
        <item x="58"/>
        <item x="1"/>
        <item x="57"/>
        <item x="17"/>
        <item x="6"/>
        <item x="34"/>
        <item x="48"/>
        <item x="83"/>
        <item x="89"/>
        <item x="42"/>
        <item x="73"/>
        <item x="66"/>
        <item x="79"/>
        <item x="3"/>
        <item x="46"/>
        <item x="49"/>
        <item x="15"/>
        <item x="85"/>
        <item x="25"/>
        <item x="10"/>
        <item x="36"/>
        <item x="28"/>
        <item x="88"/>
        <item x="70"/>
        <item x="27"/>
        <item x="47"/>
        <item x="56"/>
        <item x="86"/>
        <item x="0"/>
        <item x="39"/>
        <item x="78"/>
        <item x="4"/>
        <item x="45"/>
        <item x="8"/>
        <item x="22"/>
        <item x="76"/>
        <item x="51"/>
        <item x="11"/>
        <item x="62"/>
        <item x="35"/>
        <item x="87"/>
        <item x="82"/>
        <item x="32"/>
        <item x="64"/>
        <item x="20"/>
        <item x="37"/>
        <item x="67"/>
        <item x="14"/>
        <item x="69"/>
        <item x="77"/>
        <item x="81"/>
        <item x="60"/>
        <item x="59"/>
        <item x="74"/>
        <item x="43"/>
        <item x="31"/>
        <item x="5"/>
        <item x="18"/>
        <item x="75"/>
        <item x="50"/>
        <item x="7"/>
        <item x="80"/>
        <item x="61"/>
        <item t="default"/>
      </items>
    </pivotField>
  </pivotFields>
  <rowFields count="2">
    <field x="0"/>
    <field x="6"/>
  </rowFields>
  <rowItems count="157">
    <i>
      <x v="8"/>
    </i>
    <i r="1">
      <x v="87"/>
    </i>
    <i>
      <x v="20"/>
    </i>
    <i r="1">
      <x v="84"/>
    </i>
    <i>
      <x v="37"/>
    </i>
    <i r="1">
      <x v="4"/>
    </i>
    <i>
      <x v="42"/>
    </i>
    <i r="1">
      <x v="69"/>
    </i>
    <i>
      <x v="57"/>
    </i>
    <i r="1">
      <x v="72"/>
    </i>
    <i>
      <x v="58"/>
    </i>
    <i r="1">
      <x v="51"/>
    </i>
    <i>
      <x v="64"/>
    </i>
    <i r="1">
      <x v="66"/>
    </i>
    <i>
      <x v="106"/>
    </i>
    <i r="1">
      <x v="81"/>
    </i>
    <i>
      <x v="112"/>
    </i>
    <i r="1">
      <x v="43"/>
    </i>
    <i>
      <x v="121"/>
    </i>
    <i r="1">
      <x v="71"/>
    </i>
    <i>
      <x v="132"/>
    </i>
    <i r="1">
      <x v="32"/>
    </i>
    <i>
      <x v="134"/>
    </i>
    <i r="1">
      <x v="19"/>
    </i>
    <i>
      <x v="140"/>
    </i>
    <i r="1">
      <x v="53"/>
    </i>
    <i>
      <x v="147"/>
    </i>
    <i r="1">
      <x v="60"/>
    </i>
    <i>
      <x v="152"/>
    </i>
    <i r="1">
      <x v="27"/>
    </i>
    <i>
      <x v="168"/>
    </i>
    <i r="1">
      <x v="23"/>
    </i>
    <i>
      <x v="172"/>
    </i>
    <i r="1">
      <x v="87"/>
    </i>
    <i>
      <x v="173"/>
    </i>
    <i r="1">
      <x v="5"/>
    </i>
    <i>
      <x v="189"/>
    </i>
    <i r="1">
      <x v="23"/>
    </i>
    <i>
      <x v="192"/>
    </i>
    <i r="1">
      <x v="59"/>
    </i>
    <i>
      <x v="207"/>
    </i>
    <i r="1">
      <x v="23"/>
    </i>
    <i>
      <x v="217"/>
    </i>
    <i r="1">
      <x v="89"/>
    </i>
    <i>
      <x v="231"/>
    </i>
    <i r="1">
      <x v="1"/>
    </i>
    <i>
      <x v="254"/>
    </i>
    <i r="1">
      <x v="81"/>
    </i>
    <i>
      <x v="256"/>
    </i>
    <i r="1">
      <x v="18"/>
    </i>
    <i>
      <x v="262"/>
    </i>
    <i r="1">
      <x v="59"/>
    </i>
    <i>
      <x v="267"/>
    </i>
    <i r="1">
      <x v="4"/>
    </i>
    <i>
      <x v="272"/>
    </i>
    <i r="1">
      <x v="2"/>
    </i>
    <i>
      <x v="310"/>
    </i>
    <i r="1">
      <x v="22"/>
    </i>
    <i>
      <x v="325"/>
    </i>
    <i r="1">
      <x v="79"/>
    </i>
    <i>
      <x v="335"/>
    </i>
    <i r="1">
      <x v="23"/>
    </i>
    <i>
      <x v="376"/>
    </i>
    <i r="1">
      <x v="16"/>
    </i>
    <i>
      <x v="378"/>
    </i>
    <i r="1">
      <x v="45"/>
    </i>
    <i>
      <x v="381"/>
    </i>
    <i r="1">
      <x v="47"/>
    </i>
    <i>
      <x v="402"/>
    </i>
    <i r="1">
      <x/>
    </i>
    <i>
      <x v="418"/>
    </i>
    <i r="1">
      <x v="31"/>
    </i>
    <i>
      <x v="427"/>
    </i>
    <i r="1">
      <x v="30"/>
    </i>
    <i>
      <x v="439"/>
    </i>
    <i r="1">
      <x v="32"/>
    </i>
    <i>
      <x v="443"/>
    </i>
    <i r="1">
      <x v="4"/>
    </i>
    <i>
      <x v="445"/>
    </i>
    <i r="1">
      <x v="18"/>
    </i>
    <i>
      <x v="450"/>
    </i>
    <i r="1">
      <x v="19"/>
    </i>
    <i>
      <x v="463"/>
    </i>
    <i r="1">
      <x v="59"/>
    </i>
    <i>
      <x v="464"/>
    </i>
    <i r="1">
      <x v="32"/>
    </i>
    <i>
      <x v="524"/>
    </i>
    <i r="1">
      <x v="3"/>
    </i>
    <i>
      <x v="539"/>
    </i>
    <i r="1">
      <x v="10"/>
    </i>
    <i>
      <x v="543"/>
    </i>
    <i r="1">
      <x v="30"/>
    </i>
    <i>
      <x v="553"/>
    </i>
    <i r="1">
      <x v="41"/>
    </i>
    <i>
      <x v="577"/>
    </i>
    <i r="1">
      <x v="29"/>
    </i>
    <i>
      <x v="585"/>
    </i>
    <i r="1">
      <x v="64"/>
    </i>
    <i>
      <x v="586"/>
    </i>
    <i r="1">
      <x v="11"/>
    </i>
    <i>
      <x v="600"/>
    </i>
    <i r="1">
      <x v="20"/>
    </i>
    <i>
      <x v="609"/>
    </i>
    <i r="1">
      <x v="45"/>
    </i>
    <i>
      <x v="619"/>
    </i>
    <i r="1">
      <x v="21"/>
    </i>
    <i>
      <x v="645"/>
    </i>
    <i r="1">
      <x v="12"/>
    </i>
    <i>
      <x v="649"/>
    </i>
    <i r="1">
      <x v="32"/>
    </i>
    <i>
      <x v="664"/>
    </i>
    <i r="1">
      <x v="32"/>
    </i>
    <i>
      <x v="685"/>
    </i>
    <i r="1">
      <x v="36"/>
    </i>
    <i>
      <x v="714"/>
    </i>
    <i r="1">
      <x v="4"/>
    </i>
    <i>
      <x v="723"/>
    </i>
    <i r="1">
      <x v="44"/>
    </i>
    <i>
      <x v="745"/>
    </i>
    <i r="1">
      <x v="74"/>
    </i>
    <i>
      <x v="758"/>
    </i>
    <i r="1">
      <x v="39"/>
    </i>
    <i>
      <x v="759"/>
    </i>
    <i r="1">
      <x v="86"/>
    </i>
    <i>
      <x v="782"/>
    </i>
    <i r="1">
      <x v="59"/>
    </i>
    <i>
      <x v="785"/>
    </i>
    <i r="1">
      <x v="31"/>
    </i>
    <i>
      <x v="816"/>
    </i>
    <i r="1">
      <x v="59"/>
    </i>
    <i>
      <x v="845"/>
    </i>
    <i r="1">
      <x v="44"/>
    </i>
    <i>
      <x v="878"/>
    </i>
    <i r="1">
      <x v="66"/>
    </i>
    <i>
      <x v="902"/>
    </i>
    <i r="1">
      <x v="32"/>
    </i>
    <i>
      <x v="943"/>
    </i>
    <i r="1">
      <x v="22"/>
    </i>
    <i>
      <x v="951"/>
    </i>
    <i r="1">
      <x v="71"/>
    </i>
    <i>
      <x v="966"/>
    </i>
    <i r="1">
      <x v="89"/>
    </i>
    <i>
      <x v="981"/>
    </i>
    <i r="1">
      <x v="36"/>
    </i>
    <i>
      <x v="992"/>
    </i>
    <i r="1">
      <x v="21"/>
    </i>
    <i>
      <x v="1003"/>
    </i>
    <i r="1">
      <x v="4"/>
    </i>
    <i>
      <x v="1014"/>
    </i>
    <i r="1">
      <x v="29"/>
    </i>
    <i>
      <x v="1025"/>
    </i>
    <i r="1">
      <x v="81"/>
    </i>
    <i>
      <x v="1027"/>
    </i>
    <i r="1">
      <x v="19"/>
    </i>
    <i>
      <x v="1042"/>
    </i>
    <i r="1">
      <x v="30"/>
    </i>
    <i t="grand">
      <x/>
    </i>
  </rowItems>
  <colItems count="1">
    <i/>
  </colItems>
  <pageFields count="1">
    <pageField fld="1" hier="-1"/>
  </pageFields>
  <dataFields count="1">
    <dataField name="Somme de Chiffre d'affai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2499DE-034F-4BCF-AB26-FC26BE0F2DCC}" name="Tableau croisé dynamique2" cacheId="1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E4:F571" firstHeaderRow="1" firstDataRow="1" firstDataCol="1" rowPageCount="1" colPageCount="1"/>
  <pivotFields count="7">
    <pivotField axis="axisRow" showAll="0">
      <items count="10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t="default"/>
      </items>
    </pivotField>
    <pivotField axis="axisPage" multipleItemSelectionAllowed="1" showAll="0">
      <items count="120">
        <item h="1" x="75"/>
        <item h="1" x="38"/>
        <item h="1" x="81"/>
        <item h="1" x="87"/>
        <item x="45"/>
        <item h="1" x="88"/>
        <item h="1" x="52"/>
        <item h="1" x="96"/>
        <item h="1" x="100"/>
        <item h="1" x="61"/>
        <item h="1" x="0"/>
        <item h="1" x="56"/>
        <item x="63"/>
        <item h="1" x="23"/>
        <item h="1" x="71"/>
        <item h="1" x="39"/>
        <item h="1" x="55"/>
        <item h="1" x="83"/>
        <item h="1" x="70"/>
        <item h="1" x="29"/>
        <item h="1" x="47"/>
        <item x="27"/>
        <item x="95"/>
        <item h="1" x="35"/>
        <item h="1" x="91"/>
        <item h="1" x="93"/>
        <item h="1" x="44"/>
        <item x="64"/>
        <item h="1" x="59"/>
        <item h="1" x="54"/>
        <item h="1" x="32"/>
        <item h="1" x="46"/>
        <item h="1" x="30"/>
        <item h="1" x="76"/>
        <item h="1" x="51"/>
        <item h="1" x="40"/>
        <item h="1" x="48"/>
        <item h="1" x="92"/>
        <item h="1" x="33"/>
        <item h="1" x="57"/>
        <item h="1" x="25"/>
        <item x="1"/>
        <item h="1" x="60"/>
        <item h="1" x="65"/>
        <item h="1" x="98"/>
        <item h="1" x="77"/>
        <item h="1" x="94"/>
        <item h="1" x="72"/>
        <item h="1" x="34"/>
        <item h="1" x="97"/>
        <item h="1" x="24"/>
        <item h="1" x="90"/>
        <item h="1" x="42"/>
        <item x="78"/>
        <item h="1" x="36"/>
        <item h="1" x="53"/>
        <item h="1" x="28"/>
        <item h="1" x="89"/>
        <item h="1" x="41"/>
        <item h="1" x="31"/>
        <item h="1" x="99"/>
        <item h="1" x="49"/>
        <item x="66"/>
        <item h="1" x="82"/>
        <item h="1" x="26"/>
        <item h="1" x="85"/>
        <item h="1" x="101"/>
        <item h="1" x="86"/>
        <item x="84"/>
        <item h="1" x="50"/>
        <item h="1" x="62"/>
        <item h="1" x="2"/>
        <item h="1" x="67"/>
        <item h="1" x="37"/>
        <item h="1" x="68"/>
        <item h="1" x="58"/>
        <item h="1" x="43"/>
        <item h="1" x="69"/>
        <item h="1" x="103"/>
        <item h="1" x="108"/>
        <item h="1" x="109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104"/>
        <item h="1" x="114"/>
        <item h="1" x="106"/>
        <item h="1" x="102"/>
        <item h="1" x="110"/>
        <item h="1" x="115"/>
        <item h="1" x="111"/>
        <item h="1" x="79"/>
        <item h="1" x="116"/>
        <item h="1" x="73"/>
        <item h="1" x="80"/>
        <item h="1" x="107"/>
        <item h="1" x="74"/>
        <item h="1" x="117"/>
        <item h="1" x="112"/>
        <item h="1" x="113"/>
        <item h="1" x="105"/>
        <item h="1" x="118"/>
        <item t="default"/>
      </items>
    </pivotField>
    <pivotField showAll="0"/>
    <pivotField showAll="0"/>
    <pivotField showAll="0"/>
    <pivotField dataField="1" numFmtId="44" showAll="0"/>
    <pivotField axis="axisRow" showAll="0">
      <items count="91">
        <item x="52"/>
        <item x="13"/>
        <item x="65"/>
        <item x="26"/>
        <item x="21"/>
        <item x="12"/>
        <item x="40"/>
        <item x="54"/>
        <item x="71"/>
        <item x="24"/>
        <item x="53"/>
        <item x="33"/>
        <item x="44"/>
        <item x="68"/>
        <item x="41"/>
        <item x="29"/>
        <item x="84"/>
        <item x="23"/>
        <item x="19"/>
        <item x="9"/>
        <item x="72"/>
        <item x="38"/>
        <item x="55"/>
        <item x="16"/>
        <item x="30"/>
        <item x="2"/>
        <item x="63"/>
        <item x="58"/>
        <item x="1"/>
        <item x="57"/>
        <item x="17"/>
        <item x="6"/>
        <item x="34"/>
        <item x="48"/>
        <item x="83"/>
        <item x="89"/>
        <item x="42"/>
        <item x="73"/>
        <item x="66"/>
        <item x="79"/>
        <item x="3"/>
        <item x="46"/>
        <item x="49"/>
        <item x="15"/>
        <item x="85"/>
        <item x="25"/>
        <item x="10"/>
        <item x="36"/>
        <item x="28"/>
        <item x="88"/>
        <item x="70"/>
        <item x="27"/>
        <item x="47"/>
        <item x="56"/>
        <item x="86"/>
        <item x="0"/>
        <item x="39"/>
        <item x="78"/>
        <item x="4"/>
        <item x="45"/>
        <item x="8"/>
        <item x="22"/>
        <item x="76"/>
        <item x="51"/>
        <item x="11"/>
        <item x="62"/>
        <item x="35"/>
        <item x="87"/>
        <item x="82"/>
        <item x="32"/>
        <item x="64"/>
        <item x="20"/>
        <item x="37"/>
        <item x="67"/>
        <item x="14"/>
        <item x="69"/>
        <item x="77"/>
        <item x="81"/>
        <item x="60"/>
        <item x="59"/>
        <item x="74"/>
        <item x="43"/>
        <item x="31"/>
        <item x="5"/>
        <item x="18"/>
        <item x="75"/>
        <item x="50"/>
        <item x="7"/>
        <item x="80"/>
        <item x="61"/>
        <item t="default"/>
      </items>
    </pivotField>
  </pivotFields>
  <rowFields count="2">
    <field x="0"/>
    <field x="6"/>
  </rowFields>
  <rowItems count="567">
    <i>
      <x/>
    </i>
    <i r="1">
      <x v="55"/>
    </i>
    <i>
      <x v="3"/>
    </i>
    <i r="1">
      <x v="40"/>
    </i>
    <i>
      <x v="10"/>
    </i>
    <i r="1">
      <x v="19"/>
    </i>
    <i>
      <x v="14"/>
    </i>
    <i r="1">
      <x v="1"/>
    </i>
    <i>
      <x v="28"/>
    </i>
    <i r="1">
      <x v="17"/>
    </i>
    <i>
      <x v="29"/>
    </i>
    <i r="1">
      <x v="9"/>
    </i>
    <i>
      <x v="30"/>
    </i>
    <i r="1">
      <x v="45"/>
    </i>
    <i>
      <x v="40"/>
    </i>
    <i r="1">
      <x v="24"/>
    </i>
    <i>
      <x v="42"/>
    </i>
    <i r="1">
      <x v="69"/>
    </i>
    <i>
      <x v="43"/>
    </i>
    <i r="1">
      <x v="5"/>
    </i>
    <i>
      <x v="45"/>
    </i>
    <i r="1">
      <x v="17"/>
    </i>
    <i>
      <x v="48"/>
    </i>
    <i r="1">
      <x v="48"/>
    </i>
    <i>
      <x v="50"/>
    </i>
    <i r="1">
      <x v="32"/>
    </i>
    <i>
      <x v="54"/>
    </i>
    <i r="1">
      <x v="58"/>
    </i>
    <i>
      <x v="56"/>
    </i>
    <i r="1">
      <x v="17"/>
    </i>
    <i>
      <x v="57"/>
    </i>
    <i r="1">
      <x v="72"/>
    </i>
    <i>
      <x v="58"/>
    </i>
    <i r="1">
      <x v="51"/>
    </i>
    <i>
      <x v="60"/>
    </i>
    <i r="1">
      <x v="56"/>
    </i>
    <i>
      <x v="61"/>
    </i>
    <i r="1">
      <x v="32"/>
    </i>
    <i>
      <x v="63"/>
    </i>
    <i r="1">
      <x v="14"/>
    </i>
    <i>
      <x v="64"/>
    </i>
    <i r="1">
      <x v="66"/>
    </i>
    <i>
      <x v="71"/>
    </i>
    <i r="1">
      <x v="17"/>
    </i>
    <i>
      <x v="76"/>
    </i>
    <i r="1">
      <x v="59"/>
    </i>
    <i>
      <x v="77"/>
    </i>
    <i r="1">
      <x v="12"/>
    </i>
    <i>
      <x v="83"/>
    </i>
    <i r="1">
      <x v="33"/>
    </i>
    <i>
      <x v="84"/>
    </i>
    <i r="1">
      <x v="42"/>
    </i>
    <i>
      <x v="89"/>
    </i>
    <i r="1">
      <x v="30"/>
    </i>
    <i>
      <x v="97"/>
    </i>
    <i r="1">
      <x v="4"/>
    </i>
    <i>
      <x v="100"/>
    </i>
    <i r="1">
      <x v="66"/>
    </i>
    <i>
      <x v="101"/>
    </i>
    <i r="1">
      <x v="71"/>
    </i>
    <i>
      <x v="102"/>
    </i>
    <i r="1">
      <x v="10"/>
    </i>
    <i>
      <x v="104"/>
    </i>
    <i r="1">
      <x v="52"/>
    </i>
    <i>
      <x v="108"/>
    </i>
    <i r="1">
      <x v="66"/>
    </i>
    <i>
      <x v="112"/>
    </i>
    <i r="1">
      <x v="43"/>
    </i>
    <i>
      <x v="114"/>
    </i>
    <i r="1">
      <x v="33"/>
    </i>
    <i>
      <x v="116"/>
    </i>
    <i r="1">
      <x v="27"/>
    </i>
    <i>
      <x v="119"/>
    </i>
    <i r="1">
      <x v="89"/>
    </i>
    <i>
      <x v="120"/>
    </i>
    <i r="1">
      <x v="19"/>
    </i>
    <i>
      <x v="127"/>
    </i>
    <i r="1">
      <x v="70"/>
    </i>
    <i>
      <x v="129"/>
    </i>
    <i r="1">
      <x v="53"/>
    </i>
    <i>
      <x v="131"/>
    </i>
    <i r="1">
      <x v="5"/>
    </i>
    <i>
      <x v="134"/>
    </i>
    <i r="1">
      <x v="19"/>
    </i>
    <i>
      <x v="135"/>
    </i>
    <i r="1">
      <x v="22"/>
    </i>
    <i>
      <x v="139"/>
    </i>
    <i r="1">
      <x v="2"/>
    </i>
    <i>
      <x v="143"/>
    </i>
    <i r="1">
      <x v="29"/>
    </i>
    <i>
      <x v="144"/>
    </i>
    <i r="1">
      <x v="7"/>
    </i>
    <i>
      <x v="146"/>
    </i>
    <i r="1">
      <x v="70"/>
    </i>
    <i>
      <x v="147"/>
    </i>
    <i r="1">
      <x v="60"/>
    </i>
    <i>
      <x v="148"/>
    </i>
    <i r="1">
      <x v="30"/>
    </i>
    <i>
      <x v="154"/>
    </i>
    <i r="1">
      <x v="19"/>
    </i>
    <i>
      <x v="156"/>
    </i>
    <i r="1">
      <x v="61"/>
    </i>
    <i>
      <x v="158"/>
    </i>
    <i r="1">
      <x v="65"/>
    </i>
    <i>
      <x v="159"/>
    </i>
    <i r="1">
      <x v="64"/>
    </i>
    <i>
      <x v="160"/>
    </i>
    <i r="1">
      <x v="13"/>
    </i>
    <i>
      <x v="171"/>
    </i>
    <i r="1">
      <x v="31"/>
    </i>
    <i>
      <x v="172"/>
    </i>
    <i r="1">
      <x v="87"/>
    </i>
    <i>
      <x v="181"/>
    </i>
    <i r="1">
      <x v="32"/>
    </i>
    <i>
      <x v="184"/>
    </i>
    <i r="1">
      <x v="71"/>
    </i>
    <i>
      <x v="187"/>
    </i>
    <i r="1">
      <x v="20"/>
    </i>
    <i>
      <x v="194"/>
    </i>
    <i r="1">
      <x v="19"/>
    </i>
    <i>
      <x v="195"/>
    </i>
    <i r="1">
      <x v="24"/>
    </i>
    <i>
      <x v="197"/>
    </i>
    <i r="1">
      <x v="45"/>
    </i>
    <i>
      <x v="199"/>
    </i>
    <i r="1">
      <x v="15"/>
    </i>
    <i>
      <x v="201"/>
    </i>
    <i r="1">
      <x v="43"/>
    </i>
    <i>
      <x v="202"/>
    </i>
    <i r="1">
      <x v="40"/>
    </i>
    <i>
      <x v="204"/>
    </i>
    <i r="1">
      <x v="59"/>
    </i>
    <i>
      <x v="205"/>
    </i>
    <i r="1">
      <x v="22"/>
    </i>
    <i>
      <x v="210"/>
    </i>
    <i r="1">
      <x v="58"/>
    </i>
    <i>
      <x v="214"/>
    </i>
    <i r="1">
      <x v="20"/>
    </i>
    <i>
      <x v="215"/>
    </i>
    <i r="1">
      <x v="58"/>
    </i>
    <i>
      <x v="222"/>
    </i>
    <i r="1">
      <x v="33"/>
    </i>
    <i>
      <x v="226"/>
    </i>
    <i r="1">
      <x v="81"/>
    </i>
    <i>
      <x v="239"/>
    </i>
    <i r="1">
      <x v="65"/>
    </i>
    <i>
      <x v="244"/>
    </i>
    <i r="1">
      <x v="38"/>
    </i>
    <i>
      <x v="245"/>
    </i>
    <i r="1">
      <x v="10"/>
    </i>
    <i>
      <x v="247"/>
    </i>
    <i r="1">
      <x v="85"/>
    </i>
    <i>
      <x v="250"/>
    </i>
    <i r="1">
      <x v="60"/>
    </i>
    <i>
      <x v="251"/>
    </i>
    <i r="1">
      <x v="48"/>
    </i>
    <i>
      <x v="252"/>
    </i>
    <i r="1">
      <x v="10"/>
    </i>
    <i>
      <x v="253"/>
    </i>
    <i r="1">
      <x v="62"/>
    </i>
    <i>
      <x v="260"/>
    </i>
    <i r="1">
      <x v="64"/>
    </i>
    <i>
      <x v="261"/>
    </i>
    <i r="1">
      <x v="62"/>
    </i>
    <i>
      <x v="266"/>
    </i>
    <i r="1">
      <x v="19"/>
    </i>
    <i>
      <x v="268"/>
    </i>
    <i r="1">
      <x v="32"/>
    </i>
    <i>
      <x v="276"/>
    </i>
    <i r="1">
      <x v="45"/>
    </i>
    <i>
      <x v="278"/>
    </i>
    <i r="1">
      <x v="23"/>
    </i>
    <i>
      <x v="281"/>
    </i>
    <i r="1">
      <x v="88"/>
    </i>
    <i>
      <x v="286"/>
    </i>
    <i r="1">
      <x v="3"/>
    </i>
    <i>
      <x v="291"/>
    </i>
    <i r="1">
      <x v="82"/>
    </i>
    <i>
      <x v="294"/>
    </i>
    <i r="1">
      <x v="12"/>
    </i>
    <i>
      <x v="295"/>
    </i>
    <i r="1">
      <x v="48"/>
    </i>
    <i>
      <x v="296"/>
    </i>
    <i r="1">
      <x v="21"/>
    </i>
    <i>
      <x v="304"/>
    </i>
    <i r="1">
      <x v="60"/>
    </i>
    <i>
      <x v="305"/>
    </i>
    <i r="1">
      <x v="23"/>
    </i>
    <i>
      <x v="306"/>
    </i>
    <i r="1">
      <x v="64"/>
    </i>
    <i>
      <x v="323"/>
    </i>
    <i r="1">
      <x v="19"/>
    </i>
    <i>
      <x v="327"/>
    </i>
    <i r="1">
      <x v="9"/>
    </i>
    <i>
      <x v="335"/>
    </i>
    <i r="1">
      <x v="23"/>
    </i>
    <i>
      <x v="340"/>
    </i>
    <i r="1">
      <x v="4"/>
    </i>
    <i>
      <x v="343"/>
    </i>
    <i r="1">
      <x v="89"/>
    </i>
    <i>
      <x v="345"/>
    </i>
    <i r="1">
      <x v="3"/>
    </i>
    <i>
      <x v="347"/>
    </i>
    <i r="1">
      <x v="19"/>
    </i>
    <i>
      <x v="348"/>
    </i>
    <i r="1">
      <x v="18"/>
    </i>
    <i>
      <x v="352"/>
    </i>
    <i r="1">
      <x v="70"/>
    </i>
    <i>
      <x v="353"/>
    </i>
    <i r="1">
      <x v="60"/>
    </i>
    <i>
      <x v="355"/>
    </i>
    <i r="1">
      <x v="59"/>
    </i>
    <i>
      <x v="365"/>
    </i>
    <i r="1">
      <x v="60"/>
    </i>
    <i>
      <x v="371"/>
    </i>
    <i r="1">
      <x v="42"/>
    </i>
    <i>
      <x v="373"/>
    </i>
    <i r="1">
      <x v="36"/>
    </i>
    <i>
      <x v="376"/>
    </i>
    <i r="1">
      <x v="16"/>
    </i>
    <i>
      <x v="377"/>
    </i>
    <i r="1">
      <x v="56"/>
    </i>
    <i>
      <x v="385"/>
    </i>
    <i r="1">
      <x v="19"/>
    </i>
    <i>
      <x v="387"/>
    </i>
    <i r="1">
      <x v="61"/>
    </i>
    <i>
      <x v="392"/>
    </i>
    <i r="1">
      <x v="66"/>
    </i>
    <i>
      <x v="395"/>
    </i>
    <i r="1">
      <x v="22"/>
    </i>
    <i>
      <x v="399"/>
    </i>
    <i r="1">
      <x v="5"/>
    </i>
    <i>
      <x v="400"/>
    </i>
    <i r="1">
      <x v="15"/>
    </i>
    <i>
      <x v="401"/>
    </i>
    <i r="1">
      <x v="88"/>
    </i>
    <i>
      <x v="402"/>
    </i>
    <i r="1">
      <x/>
    </i>
    <i>
      <x v="403"/>
    </i>
    <i r="1">
      <x v="66"/>
    </i>
    <i>
      <x v="404"/>
    </i>
    <i r="1">
      <x v="8"/>
    </i>
    <i>
      <x v="406"/>
    </i>
    <i r="1">
      <x v="45"/>
    </i>
    <i>
      <x v="415"/>
    </i>
    <i r="1">
      <x v="33"/>
    </i>
    <i>
      <x v="419"/>
    </i>
    <i r="1">
      <x v="19"/>
    </i>
    <i>
      <x v="422"/>
    </i>
    <i r="1">
      <x v="30"/>
    </i>
    <i>
      <x v="425"/>
    </i>
    <i r="1">
      <x v="34"/>
    </i>
    <i>
      <x v="426"/>
    </i>
    <i r="1">
      <x v="36"/>
    </i>
    <i>
      <x v="430"/>
    </i>
    <i r="1">
      <x v="59"/>
    </i>
    <i>
      <x v="432"/>
    </i>
    <i r="1">
      <x v="72"/>
    </i>
    <i>
      <x v="440"/>
    </i>
    <i r="1">
      <x v="89"/>
    </i>
    <i>
      <x v="444"/>
    </i>
    <i r="1">
      <x v="82"/>
    </i>
    <i>
      <x v="445"/>
    </i>
    <i r="1">
      <x v="18"/>
    </i>
    <i>
      <x v="460"/>
    </i>
    <i r="1">
      <x v="6"/>
    </i>
    <i>
      <x v="469"/>
    </i>
    <i r="1">
      <x v="30"/>
    </i>
    <i>
      <x v="471"/>
    </i>
    <i r="1">
      <x v="68"/>
    </i>
    <i>
      <x v="485"/>
    </i>
    <i r="1">
      <x v="45"/>
    </i>
    <i>
      <x v="489"/>
    </i>
    <i r="1">
      <x v="55"/>
    </i>
    <i>
      <x v="492"/>
    </i>
    <i r="1">
      <x v="18"/>
    </i>
    <i>
      <x v="498"/>
    </i>
    <i r="1">
      <x v="83"/>
    </i>
    <i>
      <x v="499"/>
    </i>
    <i r="1">
      <x v="7"/>
    </i>
    <i>
      <x v="500"/>
    </i>
    <i r="1">
      <x v="59"/>
    </i>
    <i>
      <x v="504"/>
    </i>
    <i r="1">
      <x v="76"/>
    </i>
    <i>
      <x v="507"/>
    </i>
    <i r="1">
      <x v="33"/>
    </i>
    <i>
      <x v="508"/>
    </i>
    <i r="1">
      <x v="71"/>
    </i>
    <i>
      <x v="515"/>
    </i>
    <i r="1">
      <x v="13"/>
    </i>
    <i>
      <x v="519"/>
    </i>
    <i r="1">
      <x v="58"/>
    </i>
    <i>
      <x v="520"/>
    </i>
    <i r="1">
      <x v="22"/>
    </i>
    <i>
      <x v="528"/>
    </i>
    <i r="1">
      <x v="19"/>
    </i>
    <i>
      <x v="529"/>
    </i>
    <i r="1">
      <x v="8"/>
    </i>
    <i>
      <x v="533"/>
    </i>
    <i r="1">
      <x v="23"/>
    </i>
    <i>
      <x v="541"/>
    </i>
    <i r="1">
      <x v="13"/>
    </i>
    <i>
      <x v="544"/>
    </i>
    <i r="1">
      <x v="26"/>
    </i>
    <i>
      <x v="546"/>
    </i>
    <i r="1">
      <x v="5"/>
    </i>
    <i>
      <x v="548"/>
    </i>
    <i r="1">
      <x v="60"/>
    </i>
    <i>
      <x v="551"/>
    </i>
    <i r="1">
      <x v="12"/>
    </i>
    <i>
      <x v="552"/>
    </i>
    <i r="1">
      <x v="53"/>
    </i>
    <i>
      <x v="556"/>
    </i>
    <i r="1">
      <x v="53"/>
    </i>
    <i>
      <x v="559"/>
    </i>
    <i r="1">
      <x v="50"/>
    </i>
    <i>
      <x v="562"/>
    </i>
    <i r="1">
      <x v="85"/>
    </i>
    <i>
      <x v="563"/>
    </i>
    <i r="1">
      <x v="73"/>
    </i>
    <i>
      <x v="566"/>
    </i>
    <i r="1">
      <x v="40"/>
    </i>
    <i>
      <x v="571"/>
    </i>
    <i r="1">
      <x v="57"/>
    </i>
    <i>
      <x v="581"/>
    </i>
    <i r="1">
      <x v="36"/>
    </i>
    <i>
      <x v="584"/>
    </i>
    <i r="1">
      <x v="10"/>
    </i>
    <i>
      <x v="588"/>
    </i>
    <i r="1">
      <x v="19"/>
    </i>
    <i>
      <x v="589"/>
    </i>
    <i r="1">
      <x v="45"/>
    </i>
    <i>
      <x v="596"/>
    </i>
    <i r="1">
      <x v="7"/>
    </i>
    <i>
      <x v="597"/>
    </i>
    <i r="1">
      <x v="4"/>
    </i>
    <i>
      <x v="600"/>
    </i>
    <i r="1">
      <x v="20"/>
    </i>
    <i>
      <x v="606"/>
    </i>
    <i r="1">
      <x v="19"/>
    </i>
    <i>
      <x v="608"/>
    </i>
    <i r="1">
      <x v="79"/>
    </i>
    <i>
      <x v="611"/>
    </i>
    <i r="1">
      <x v="30"/>
    </i>
    <i>
      <x v="621"/>
    </i>
    <i r="1">
      <x v="53"/>
    </i>
    <i>
      <x v="625"/>
    </i>
    <i r="1">
      <x v="34"/>
    </i>
    <i>
      <x v="632"/>
    </i>
    <i r="1">
      <x v="74"/>
    </i>
    <i>
      <x v="634"/>
    </i>
    <i r="1">
      <x v="59"/>
    </i>
    <i>
      <x v="646"/>
    </i>
    <i r="1">
      <x v="59"/>
    </i>
    <i>
      <x v="650"/>
    </i>
    <i r="1">
      <x v="75"/>
    </i>
    <i>
      <x v="655"/>
    </i>
    <i r="1">
      <x v="25"/>
    </i>
    <i>
      <x v="667"/>
    </i>
    <i r="1">
      <x v="17"/>
    </i>
    <i>
      <x v="673"/>
    </i>
    <i r="1">
      <x v="89"/>
    </i>
    <i>
      <x v="675"/>
    </i>
    <i r="1">
      <x v="10"/>
    </i>
    <i>
      <x v="676"/>
    </i>
    <i r="1">
      <x v="45"/>
    </i>
    <i>
      <x v="678"/>
    </i>
    <i r="1">
      <x v="56"/>
    </i>
    <i>
      <x v="683"/>
    </i>
    <i r="1">
      <x v="31"/>
    </i>
    <i>
      <x v="687"/>
    </i>
    <i r="1">
      <x v="87"/>
    </i>
    <i>
      <x v="689"/>
    </i>
    <i r="1">
      <x v="57"/>
    </i>
    <i>
      <x v="690"/>
    </i>
    <i r="1">
      <x v="4"/>
    </i>
    <i>
      <x v="692"/>
    </i>
    <i r="1">
      <x v="33"/>
    </i>
    <i>
      <x v="695"/>
    </i>
    <i r="1">
      <x v="82"/>
    </i>
    <i>
      <x v="697"/>
    </i>
    <i r="1">
      <x v="9"/>
    </i>
    <i>
      <x v="704"/>
    </i>
    <i r="1">
      <x v="67"/>
    </i>
    <i>
      <x v="710"/>
    </i>
    <i r="1">
      <x v="75"/>
    </i>
    <i>
      <x v="714"/>
    </i>
    <i r="1">
      <x v="4"/>
    </i>
    <i>
      <x v="716"/>
    </i>
    <i r="1">
      <x v="54"/>
    </i>
    <i>
      <x v="726"/>
    </i>
    <i r="1">
      <x v="71"/>
    </i>
    <i>
      <x v="728"/>
    </i>
    <i r="1">
      <x v="60"/>
    </i>
    <i>
      <x v="729"/>
    </i>
    <i r="1">
      <x v="74"/>
    </i>
    <i>
      <x v="731"/>
    </i>
    <i r="1">
      <x v="19"/>
    </i>
    <i>
      <x v="735"/>
    </i>
    <i r="1">
      <x v="59"/>
    </i>
    <i>
      <x v="748"/>
    </i>
    <i r="1">
      <x v="4"/>
    </i>
    <i>
      <x v="753"/>
    </i>
    <i r="1">
      <x v="74"/>
    </i>
    <i>
      <x v="754"/>
    </i>
    <i r="1">
      <x v="59"/>
    </i>
    <i>
      <x v="759"/>
    </i>
    <i r="1">
      <x v="86"/>
    </i>
    <i>
      <x v="760"/>
    </i>
    <i r="1">
      <x v="19"/>
    </i>
    <i>
      <x v="765"/>
    </i>
    <i r="1">
      <x v="51"/>
    </i>
    <i>
      <x v="774"/>
    </i>
    <i r="1">
      <x v="25"/>
    </i>
    <i>
      <x v="777"/>
    </i>
    <i r="1">
      <x v="23"/>
    </i>
    <i>
      <x v="781"/>
    </i>
    <i r="1">
      <x v="83"/>
    </i>
    <i>
      <x v="782"/>
    </i>
    <i r="1">
      <x v="59"/>
    </i>
    <i>
      <x v="783"/>
    </i>
    <i r="1">
      <x v="59"/>
    </i>
    <i>
      <x v="785"/>
    </i>
    <i r="1">
      <x v="31"/>
    </i>
    <i>
      <x v="787"/>
    </i>
    <i r="1">
      <x v="58"/>
    </i>
    <i>
      <x v="788"/>
    </i>
    <i r="1">
      <x v="29"/>
    </i>
    <i>
      <x v="791"/>
    </i>
    <i r="1">
      <x v="73"/>
    </i>
    <i>
      <x v="793"/>
    </i>
    <i r="1">
      <x v="83"/>
    </i>
    <i>
      <x v="799"/>
    </i>
    <i r="1">
      <x v="27"/>
    </i>
    <i>
      <x v="811"/>
    </i>
    <i r="1">
      <x v="15"/>
    </i>
    <i>
      <x v="817"/>
    </i>
    <i r="1">
      <x v="48"/>
    </i>
    <i>
      <x v="820"/>
    </i>
    <i r="1">
      <x v="65"/>
    </i>
    <i>
      <x v="823"/>
    </i>
    <i r="1">
      <x v="48"/>
    </i>
    <i>
      <x v="829"/>
    </i>
    <i r="1">
      <x v="1"/>
    </i>
    <i>
      <x v="840"/>
    </i>
    <i r="1">
      <x v="13"/>
    </i>
    <i>
      <x v="841"/>
    </i>
    <i r="1">
      <x v="19"/>
    </i>
    <i>
      <x v="850"/>
    </i>
    <i r="1">
      <x v="24"/>
    </i>
    <i>
      <x v="853"/>
    </i>
    <i r="1">
      <x v="31"/>
    </i>
    <i>
      <x v="854"/>
    </i>
    <i r="1">
      <x v="4"/>
    </i>
    <i>
      <x v="855"/>
    </i>
    <i r="1">
      <x v="7"/>
    </i>
    <i>
      <x v="856"/>
    </i>
    <i r="1">
      <x v="59"/>
    </i>
    <i>
      <x v="861"/>
    </i>
    <i r="1">
      <x v="14"/>
    </i>
    <i>
      <x v="863"/>
    </i>
    <i r="1">
      <x v="60"/>
    </i>
    <i>
      <x v="866"/>
    </i>
    <i r="1">
      <x v="25"/>
    </i>
    <i>
      <x v="869"/>
    </i>
    <i r="1">
      <x v="76"/>
    </i>
    <i>
      <x v="876"/>
    </i>
    <i r="1">
      <x v="65"/>
    </i>
    <i>
      <x v="878"/>
    </i>
    <i r="1">
      <x v="66"/>
    </i>
    <i>
      <x v="881"/>
    </i>
    <i r="1">
      <x v="7"/>
    </i>
    <i>
      <x v="882"/>
    </i>
    <i r="1">
      <x v="30"/>
    </i>
    <i>
      <x v="883"/>
    </i>
    <i r="1">
      <x v="72"/>
    </i>
    <i>
      <x v="885"/>
    </i>
    <i r="1">
      <x v="59"/>
    </i>
    <i>
      <x v="892"/>
    </i>
    <i r="1">
      <x v="4"/>
    </i>
    <i>
      <x v="896"/>
    </i>
    <i r="1">
      <x v="50"/>
    </i>
    <i>
      <x v="897"/>
    </i>
    <i r="1">
      <x v="45"/>
    </i>
    <i>
      <x v="898"/>
    </i>
    <i r="1">
      <x v="66"/>
    </i>
    <i>
      <x v="899"/>
    </i>
    <i r="1">
      <x v="8"/>
    </i>
    <i>
      <x v="901"/>
    </i>
    <i r="1">
      <x v="38"/>
    </i>
    <i>
      <x v="905"/>
    </i>
    <i r="1">
      <x v="32"/>
    </i>
    <i>
      <x v="912"/>
    </i>
    <i r="1">
      <x v="19"/>
    </i>
    <i>
      <x v="915"/>
    </i>
    <i r="1">
      <x v="89"/>
    </i>
    <i>
      <x v="919"/>
    </i>
    <i r="1">
      <x v="10"/>
    </i>
    <i>
      <x v="922"/>
    </i>
    <i r="1">
      <x v="89"/>
    </i>
    <i>
      <x v="925"/>
    </i>
    <i r="1">
      <x v="85"/>
    </i>
    <i>
      <x v="931"/>
    </i>
    <i r="1">
      <x v="10"/>
    </i>
    <i>
      <x v="935"/>
    </i>
    <i r="1">
      <x v="45"/>
    </i>
    <i>
      <x v="944"/>
    </i>
    <i r="1">
      <x v="23"/>
    </i>
    <i>
      <x v="948"/>
    </i>
    <i r="1">
      <x v="1"/>
    </i>
    <i>
      <x v="955"/>
    </i>
    <i r="1">
      <x v="19"/>
    </i>
    <i>
      <x v="957"/>
    </i>
    <i r="1">
      <x v="61"/>
    </i>
    <i>
      <x v="962"/>
    </i>
    <i r="1">
      <x v="17"/>
    </i>
    <i>
      <x v="963"/>
    </i>
    <i r="1">
      <x v="48"/>
    </i>
    <i>
      <x v="964"/>
    </i>
    <i r="1">
      <x v="58"/>
    </i>
    <i>
      <x v="969"/>
    </i>
    <i r="1">
      <x v="59"/>
    </i>
    <i>
      <x v="970"/>
    </i>
    <i r="1">
      <x v="74"/>
    </i>
    <i>
      <x v="977"/>
    </i>
    <i r="1">
      <x v="13"/>
    </i>
    <i>
      <x v="983"/>
    </i>
    <i r="1">
      <x v="31"/>
    </i>
    <i>
      <x v="998"/>
    </i>
    <i r="1">
      <x v="36"/>
    </i>
    <i>
      <x v="999"/>
    </i>
    <i r="1">
      <x v="55"/>
    </i>
    <i>
      <x v="1001"/>
    </i>
    <i r="1">
      <x v="42"/>
    </i>
    <i>
      <x v="1004"/>
    </i>
    <i r="1">
      <x v="32"/>
    </i>
    <i>
      <x v="1005"/>
    </i>
    <i r="1">
      <x v="82"/>
    </i>
    <i>
      <x v="1009"/>
    </i>
    <i r="1">
      <x v="19"/>
    </i>
    <i>
      <x v="1011"/>
    </i>
    <i r="1">
      <x v="71"/>
    </i>
    <i>
      <x v="1012"/>
    </i>
    <i r="1">
      <x v="58"/>
    </i>
    <i>
      <x v="1019"/>
    </i>
    <i r="1">
      <x v="13"/>
    </i>
    <i>
      <x v="1024"/>
    </i>
    <i r="1">
      <x v="33"/>
    </i>
    <i>
      <x v="1026"/>
    </i>
    <i r="1">
      <x v="33"/>
    </i>
    <i>
      <x v="1028"/>
    </i>
    <i r="1">
      <x v="82"/>
    </i>
    <i>
      <x v="1029"/>
    </i>
    <i r="1">
      <x v="19"/>
    </i>
    <i>
      <x v="1033"/>
    </i>
    <i r="1">
      <x v="75"/>
    </i>
    <i>
      <x v="1035"/>
    </i>
    <i r="1">
      <x v="45"/>
    </i>
    <i>
      <x v="1036"/>
    </i>
    <i r="1">
      <x v="19"/>
    </i>
    <i>
      <x v="1045"/>
    </i>
    <i r="1">
      <x v="19"/>
    </i>
    <i>
      <x v="1047"/>
    </i>
    <i r="1">
      <x v="62"/>
    </i>
    <i>
      <x v="1050"/>
    </i>
    <i r="1">
      <x v="15"/>
    </i>
    <i t="grand">
      <x/>
    </i>
  </rowItems>
  <colItems count="1">
    <i/>
  </colItems>
  <pageFields count="1">
    <pageField fld="1" hier="-1"/>
  </pageFields>
  <dataFields count="1">
    <dataField name="Somme de Chiffre d'affai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137A50-00EC-4827-AA9D-2EDFC14EED87}" name="Tableau croisé dynamique1" cacheId="1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A4:B31" firstHeaderRow="1" firstDataRow="1" firstDataCol="1" rowPageCount="1" colPageCount="1"/>
  <pivotFields count="7">
    <pivotField axis="axisRow" showAll="0">
      <items count="10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t="default"/>
      </items>
    </pivotField>
    <pivotField axis="axisPage" multipleItemSelectionAllowed="1" showAll="0">
      <items count="120">
        <item h="1" x="75"/>
        <item h="1" x="38"/>
        <item h="1" x="81"/>
        <item h="1" x="87"/>
        <item h="1" x="45"/>
        <item h="1" x="88"/>
        <item h="1" x="52"/>
        <item h="1" x="96"/>
        <item h="1" x="100"/>
        <item h="1" x="61"/>
        <item h="1" x="0"/>
        <item h="1" x="56"/>
        <item h="1" x="63"/>
        <item h="1" x="23"/>
        <item h="1" x="71"/>
        <item h="1" x="39"/>
        <item h="1" x="55"/>
        <item h="1" x="83"/>
        <item h="1" x="70"/>
        <item h="1" x="29"/>
        <item h="1" x="47"/>
        <item h="1" x="27"/>
        <item h="1" x="95"/>
        <item h="1" x="35"/>
        <item h="1" x="91"/>
        <item h="1" x="93"/>
        <item h="1" x="44"/>
        <item h="1" x="64"/>
        <item h="1" x="59"/>
        <item h="1" x="54"/>
        <item h="1" x="32"/>
        <item h="1" x="46"/>
        <item h="1" x="30"/>
        <item h="1" x="76"/>
        <item h="1" x="51"/>
        <item h="1" x="40"/>
        <item h="1" x="48"/>
        <item h="1" x="92"/>
        <item h="1" x="33"/>
        <item h="1" x="57"/>
        <item h="1" x="25"/>
        <item h="1" x="1"/>
        <item h="1" x="60"/>
        <item h="1" x="65"/>
        <item h="1" x="98"/>
        <item h="1" x="77"/>
        <item h="1" x="94"/>
        <item h="1" x="72"/>
        <item h="1" x="34"/>
        <item h="1" x="97"/>
        <item h="1" x="24"/>
        <item h="1" x="90"/>
        <item h="1" x="42"/>
        <item h="1" x="78"/>
        <item h="1" x="36"/>
        <item h="1" x="53"/>
        <item h="1" x="28"/>
        <item h="1" x="89"/>
        <item h="1" x="41"/>
        <item h="1" x="31"/>
        <item h="1" x="99"/>
        <item h="1" x="49"/>
        <item h="1" x="66"/>
        <item h="1" x="82"/>
        <item h="1" x="26"/>
        <item h="1" x="85"/>
        <item h="1" x="101"/>
        <item h="1" x="86"/>
        <item h="1" x="84"/>
        <item h="1" x="50"/>
        <item h="1" x="62"/>
        <item h="1" x="2"/>
        <item h="1" x="67"/>
        <item h="1" x="37"/>
        <item h="1" x="68"/>
        <item h="1" x="58"/>
        <item h="1" x="43"/>
        <item h="1" x="69"/>
        <item h="1" x="103"/>
        <item x="108"/>
        <item x="109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104"/>
        <item h="1" x="114"/>
        <item h="1" x="106"/>
        <item h="1" x="102"/>
        <item h="1" x="110"/>
        <item h="1" x="115"/>
        <item h="1" x="111"/>
        <item h="1" x="79"/>
        <item h="1" x="116"/>
        <item h="1" x="73"/>
        <item h="1" x="80"/>
        <item h="1" x="107"/>
        <item h="1" x="74"/>
        <item h="1" x="117"/>
        <item h="1" x="112"/>
        <item h="1" x="113"/>
        <item h="1" x="105"/>
        <item h="1" x="118"/>
        <item t="default"/>
      </items>
    </pivotField>
    <pivotField showAll="0"/>
    <pivotField showAll="0"/>
    <pivotField showAll="0"/>
    <pivotField dataField="1" numFmtId="44" showAll="0"/>
    <pivotField axis="axisRow" showAll="0">
      <items count="91">
        <item x="52"/>
        <item x="13"/>
        <item x="65"/>
        <item x="26"/>
        <item x="21"/>
        <item x="12"/>
        <item x="40"/>
        <item x="54"/>
        <item x="71"/>
        <item x="24"/>
        <item x="53"/>
        <item x="33"/>
        <item x="44"/>
        <item x="68"/>
        <item x="41"/>
        <item x="29"/>
        <item x="84"/>
        <item x="23"/>
        <item x="19"/>
        <item x="9"/>
        <item x="72"/>
        <item x="38"/>
        <item x="55"/>
        <item x="16"/>
        <item x="30"/>
        <item x="2"/>
        <item x="63"/>
        <item x="58"/>
        <item x="1"/>
        <item x="57"/>
        <item x="17"/>
        <item x="6"/>
        <item x="34"/>
        <item x="48"/>
        <item x="83"/>
        <item x="89"/>
        <item x="42"/>
        <item x="73"/>
        <item x="66"/>
        <item x="79"/>
        <item x="3"/>
        <item x="46"/>
        <item x="49"/>
        <item x="15"/>
        <item x="85"/>
        <item x="25"/>
        <item x="10"/>
        <item x="36"/>
        <item x="28"/>
        <item x="88"/>
        <item x="70"/>
        <item x="27"/>
        <item x="47"/>
        <item x="56"/>
        <item x="86"/>
        <item x="0"/>
        <item x="39"/>
        <item x="78"/>
        <item x="4"/>
        <item x="45"/>
        <item x="8"/>
        <item x="22"/>
        <item x="76"/>
        <item x="51"/>
        <item x="11"/>
        <item x="62"/>
        <item x="35"/>
        <item x="87"/>
        <item x="82"/>
        <item x="32"/>
        <item x="64"/>
        <item x="20"/>
        <item x="37"/>
        <item x="67"/>
        <item x="14"/>
        <item x="69"/>
        <item x="77"/>
        <item x="81"/>
        <item x="60"/>
        <item x="59"/>
        <item x="74"/>
        <item x="43"/>
        <item x="31"/>
        <item x="5"/>
        <item x="18"/>
        <item x="75"/>
        <item x="50"/>
        <item x="7"/>
        <item x="80"/>
        <item x="61"/>
        <item t="default"/>
      </items>
    </pivotField>
  </pivotFields>
  <rowFields count="2">
    <field x="0"/>
    <field x="6"/>
  </rowFields>
  <rowItems count="27">
    <i>
      <x/>
    </i>
    <i r="1">
      <x v="55"/>
    </i>
    <i>
      <x v="2"/>
    </i>
    <i r="1">
      <x v="25"/>
    </i>
    <i>
      <x v="4"/>
    </i>
    <i r="1">
      <x v="58"/>
    </i>
    <i>
      <x v="18"/>
    </i>
    <i r="1">
      <x v="23"/>
    </i>
    <i>
      <x v="699"/>
    </i>
    <i r="1">
      <x v="82"/>
    </i>
    <i>
      <x v="709"/>
    </i>
    <i r="1">
      <x v="60"/>
    </i>
    <i>
      <x v="712"/>
    </i>
    <i r="1">
      <x v="60"/>
    </i>
    <i>
      <x v="717"/>
    </i>
    <i r="1">
      <x v="72"/>
    </i>
    <i>
      <x v="814"/>
    </i>
    <i r="1">
      <x v="24"/>
    </i>
    <i>
      <x v="819"/>
    </i>
    <i r="1">
      <x v="29"/>
    </i>
    <i>
      <x v="864"/>
    </i>
    <i r="1">
      <x v="23"/>
    </i>
    <i>
      <x v="999"/>
    </i>
    <i r="1">
      <x v="55"/>
    </i>
    <i>
      <x v="1034"/>
    </i>
    <i r="1">
      <x v="60"/>
    </i>
    <i t="grand">
      <x/>
    </i>
  </rowItems>
  <colItems count="1">
    <i/>
  </colItems>
  <pageFields count="1">
    <pageField fld="1" hier="-1"/>
  </pageFields>
  <dataFields count="1">
    <dataField name="Somme de Chiffre d'affai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D454CE-DC20-4899-885E-BF1C296D5AC6}" name="Tableau croisé dynamique9" cacheId="2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M4:N407" firstHeaderRow="1" firstDataRow="1" firstDataCol="1" rowPageCount="1" colPageCount="1"/>
  <pivotFields count="7">
    <pivotField axis="axisRow" showAll="0">
      <items count="5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t="default"/>
      </items>
    </pivotField>
    <pivotField axis="axisPage" multipleItemSelectionAllowed="1" showAll="0">
      <items count="115">
        <item h="1" x="57"/>
        <item x="51"/>
        <item h="1" x="72"/>
        <item x="9"/>
        <item h="1" x="0"/>
        <item x="89"/>
        <item h="1" x="1"/>
        <item h="1" x="66"/>
        <item h="1" x="54"/>
        <item h="1" x="3"/>
        <item x="17"/>
        <item h="1" x="22"/>
        <item h="1" x="21"/>
        <item x="25"/>
        <item h="1" x="91"/>
        <item h="1" x="48"/>
        <item x="35"/>
        <item x="30"/>
        <item h="1" x="33"/>
        <item x="49"/>
        <item x="12"/>
        <item h="1" x="52"/>
        <item h="1" x="15"/>
        <item h="1" x="5"/>
        <item h="1" x="65"/>
        <item h="1" x="38"/>
        <item x="39"/>
        <item h="1" x="47"/>
        <item h="1" x="60"/>
        <item h="1" x="79"/>
        <item h="1" x="58"/>
        <item h="1" x="28"/>
        <item h="1" x="36"/>
        <item h="1" x="44"/>
        <item h="1" x="31"/>
        <item h="1" x="29"/>
        <item h="1" x="73"/>
        <item x="61"/>
        <item h="1" x="86"/>
        <item h="1" x="16"/>
        <item h="1" x="53"/>
        <item h="1" x="45"/>
        <item h="1" x="18"/>
        <item h="1" x="24"/>
        <item h="1" x="26"/>
        <item h="1" x="6"/>
        <item h="1" x="7"/>
        <item h="1" x="88"/>
        <item h="1" x="62"/>
        <item x="90"/>
        <item h="1" x="56"/>
        <item h="1" x="37"/>
        <item h="1" x="14"/>
        <item h="1" x="4"/>
        <item h="1" x="10"/>
        <item h="1" x="2"/>
        <item x="64"/>
        <item h="1" x="46"/>
        <item h="1" x="27"/>
        <item h="1" x="8"/>
        <item h="1" x="13"/>
        <item h="1" x="11"/>
        <item h="1" x="32"/>
        <item h="1" x="23"/>
        <item h="1" x="50"/>
        <item h="1" x="81"/>
        <item h="1" x="85"/>
        <item h="1" x="19"/>
        <item h="1" x="74"/>
        <item h="1" x="20"/>
        <item h="1" x="80"/>
        <item h="1" x="63"/>
        <item h="1" x="55"/>
        <item x="59"/>
        <item h="1" x="34"/>
        <item h="1" x="84"/>
        <item h="1" x="78"/>
        <item x="75"/>
        <item h="1" x="76"/>
        <item h="1" x="106"/>
        <item h="1" x="107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67"/>
        <item h="1" x="68"/>
        <item h="1" x="69"/>
        <item h="1" x="70"/>
        <item h="1" x="71"/>
        <item h="1" x="87"/>
        <item h="1" x="101"/>
        <item h="1" x="102"/>
        <item h="1" x="103"/>
        <item h="1" x="104"/>
        <item h="1" x="105"/>
        <item h="1" x="111"/>
        <item h="1" x="82"/>
        <item h="1" x="77"/>
        <item h="1" x="108"/>
        <item h="1" x="112"/>
        <item h="1" x="109"/>
        <item h="1" x="40"/>
        <item h="1" x="113"/>
        <item h="1" x="41"/>
        <item h="1" x="42"/>
        <item h="1" x="83"/>
        <item h="1" x="43"/>
        <item h="1" x="110"/>
        <item t="default"/>
      </items>
    </pivotField>
    <pivotField showAll="0"/>
    <pivotField showAll="0"/>
    <pivotField showAll="0"/>
    <pivotField dataField="1" showAll="0"/>
    <pivotField axis="axisRow" showAll="0">
      <items count="88">
        <item x="2"/>
        <item x="0"/>
        <item x="63"/>
        <item x="65"/>
        <item x="16"/>
        <item x="37"/>
        <item x="23"/>
        <item x="26"/>
        <item x="25"/>
        <item x="80"/>
        <item x="20"/>
        <item x="3"/>
        <item x="53"/>
        <item x="15"/>
        <item x="86"/>
        <item x="56"/>
        <item x="76"/>
        <item x="7"/>
        <item x="41"/>
        <item x="10"/>
        <item x="38"/>
        <item x="77"/>
        <item x="69"/>
        <item x="13"/>
        <item x="19"/>
        <item x="40"/>
        <item x="22"/>
        <item x="59"/>
        <item x="24"/>
        <item x="81"/>
        <item x="43"/>
        <item x="64"/>
        <item x="5"/>
        <item x="52"/>
        <item x="57"/>
        <item x="51"/>
        <item x="36"/>
        <item x="32"/>
        <item x="11"/>
        <item x="1"/>
        <item x="18"/>
        <item x="44"/>
        <item x="34"/>
        <item x="66"/>
        <item x="60"/>
        <item x="54"/>
        <item x="72"/>
        <item x="17"/>
        <item x="35"/>
        <item x="84"/>
        <item x="75"/>
        <item x="14"/>
        <item x="82"/>
        <item x="70"/>
        <item x="73"/>
        <item x="58"/>
        <item x="29"/>
        <item x="6"/>
        <item x="31"/>
        <item x="50"/>
        <item x="55"/>
        <item x="4"/>
        <item x="48"/>
        <item x="42"/>
        <item x="21"/>
        <item x="85"/>
        <item x="83"/>
        <item x="12"/>
        <item x="47"/>
        <item x="30"/>
        <item x="45"/>
        <item x="67"/>
        <item x="27"/>
        <item x="8"/>
        <item x="46"/>
        <item x="79"/>
        <item x="62"/>
        <item x="49"/>
        <item x="78"/>
        <item x="28"/>
        <item x="74"/>
        <item x="61"/>
        <item x="71"/>
        <item x="33"/>
        <item x="9"/>
        <item x="39"/>
        <item x="68"/>
        <item t="default"/>
      </items>
    </pivotField>
  </pivotFields>
  <rowFields count="2">
    <field x="0"/>
    <field x="6"/>
  </rowFields>
  <rowItems count="403">
    <i>
      <x v="3"/>
    </i>
    <i r="1">
      <x v="11"/>
    </i>
    <i>
      <x v="4"/>
    </i>
    <i r="1">
      <x v="61"/>
    </i>
    <i>
      <x v="7"/>
    </i>
    <i r="1">
      <x v="17"/>
    </i>
    <i>
      <x v="11"/>
    </i>
    <i r="1">
      <x v="38"/>
    </i>
    <i>
      <x v="13"/>
    </i>
    <i r="1">
      <x v="23"/>
    </i>
    <i>
      <x v="15"/>
    </i>
    <i r="1">
      <x v="13"/>
    </i>
    <i>
      <x v="17"/>
    </i>
    <i r="1">
      <x v="47"/>
    </i>
    <i>
      <x v="20"/>
    </i>
    <i r="1">
      <x v="24"/>
    </i>
    <i>
      <x v="27"/>
    </i>
    <i r="1">
      <x v="24"/>
    </i>
    <i>
      <x v="32"/>
    </i>
    <i r="1">
      <x v="19"/>
    </i>
    <i>
      <x v="35"/>
    </i>
    <i r="1">
      <x v="57"/>
    </i>
    <i>
      <x v="36"/>
    </i>
    <i r="1">
      <x v="23"/>
    </i>
    <i>
      <x v="41"/>
    </i>
    <i r="1">
      <x v="47"/>
    </i>
    <i>
      <x v="44"/>
    </i>
    <i r="1">
      <x v="72"/>
    </i>
    <i>
      <x v="47"/>
    </i>
    <i r="1">
      <x v="79"/>
    </i>
    <i>
      <x v="50"/>
    </i>
    <i r="1">
      <x v="26"/>
    </i>
    <i>
      <x v="51"/>
    </i>
    <i r="1">
      <x v="56"/>
    </i>
    <i>
      <x v="55"/>
    </i>
    <i r="1">
      <x v="83"/>
    </i>
    <i>
      <x v="56"/>
    </i>
    <i r="1">
      <x v="42"/>
    </i>
    <i>
      <x v="59"/>
    </i>
    <i r="1">
      <x v="32"/>
    </i>
    <i>
      <x v="60"/>
    </i>
    <i r="1">
      <x v="79"/>
    </i>
    <i>
      <x v="62"/>
    </i>
    <i r="1">
      <x v="84"/>
    </i>
    <i>
      <x v="64"/>
    </i>
    <i r="1">
      <x v="36"/>
    </i>
    <i>
      <x v="65"/>
    </i>
    <i r="1">
      <x v="5"/>
    </i>
    <i>
      <x v="69"/>
    </i>
    <i r="1">
      <x v="85"/>
    </i>
    <i>
      <x v="74"/>
    </i>
    <i r="1">
      <x v="25"/>
    </i>
    <i>
      <x v="81"/>
    </i>
    <i r="1">
      <x v="25"/>
    </i>
    <i>
      <x v="85"/>
    </i>
    <i r="1">
      <x v="41"/>
    </i>
    <i>
      <x v="86"/>
    </i>
    <i r="1">
      <x v="58"/>
    </i>
    <i>
      <x v="87"/>
    </i>
    <i r="1">
      <x v="17"/>
    </i>
    <i>
      <x v="89"/>
    </i>
    <i r="1">
      <x v="70"/>
    </i>
    <i>
      <x v="96"/>
    </i>
    <i r="1">
      <x v="70"/>
    </i>
    <i>
      <x v="98"/>
    </i>
    <i r="1">
      <x v="30"/>
    </i>
    <i>
      <x v="99"/>
    </i>
    <i r="1">
      <x v="62"/>
    </i>
    <i>
      <x v="104"/>
    </i>
    <i r="1">
      <x v="51"/>
    </i>
    <i>
      <x v="106"/>
    </i>
    <i r="1">
      <x v="72"/>
    </i>
    <i>
      <x v="108"/>
    </i>
    <i r="1">
      <x v="11"/>
    </i>
    <i>
      <x v="110"/>
    </i>
    <i r="1">
      <x v="33"/>
    </i>
    <i>
      <x v="111"/>
    </i>
    <i r="1">
      <x v="12"/>
    </i>
    <i>
      <x v="112"/>
    </i>
    <i r="1">
      <x v="45"/>
    </i>
    <i>
      <x v="113"/>
    </i>
    <i r="1">
      <x v="60"/>
    </i>
    <i>
      <x v="118"/>
    </i>
    <i r="1">
      <x v="1"/>
    </i>
    <i>
      <x v="121"/>
    </i>
    <i r="1">
      <x v="32"/>
    </i>
    <i>
      <x v="128"/>
    </i>
    <i r="1">
      <x v="60"/>
    </i>
    <i>
      <x v="131"/>
    </i>
    <i r="1">
      <x v="69"/>
    </i>
    <i>
      <x v="134"/>
    </i>
    <i r="1">
      <x v="36"/>
    </i>
    <i>
      <x v="136"/>
    </i>
    <i r="1">
      <x v="73"/>
    </i>
    <i>
      <x v="137"/>
    </i>
    <i r="1">
      <x v="60"/>
    </i>
    <i>
      <x v="138"/>
    </i>
    <i r="1">
      <x v="44"/>
    </i>
    <i>
      <x v="140"/>
    </i>
    <i r="1">
      <x v="1"/>
    </i>
    <i>
      <x v="145"/>
    </i>
    <i r="1">
      <x v="57"/>
    </i>
    <i>
      <x v="148"/>
    </i>
    <i r="1">
      <x v="77"/>
    </i>
    <i>
      <x v="152"/>
    </i>
    <i r="1">
      <x v="33"/>
    </i>
    <i>
      <x v="159"/>
    </i>
    <i r="1">
      <x v="38"/>
    </i>
    <i>
      <x v="162"/>
    </i>
    <i r="1">
      <x v="47"/>
    </i>
    <i>
      <x v="164"/>
    </i>
    <i r="1">
      <x v="19"/>
    </i>
    <i>
      <x v="166"/>
    </i>
    <i r="1">
      <x v="57"/>
    </i>
    <i>
      <x v="172"/>
    </i>
    <i r="1">
      <x v="48"/>
    </i>
    <i>
      <x v="174"/>
    </i>
    <i r="1">
      <x v="51"/>
    </i>
    <i>
      <x v="176"/>
    </i>
    <i r="1">
      <x v="44"/>
    </i>
    <i>
      <x v="177"/>
    </i>
    <i r="1">
      <x v="3"/>
    </i>
    <i>
      <x v="180"/>
    </i>
    <i r="1">
      <x v="19"/>
    </i>
    <i>
      <x v="183"/>
    </i>
    <i r="1">
      <x v="30"/>
    </i>
    <i>
      <x v="184"/>
    </i>
    <i r="1">
      <x v="19"/>
    </i>
    <i>
      <x v="188"/>
    </i>
    <i r="1">
      <x v="41"/>
    </i>
    <i>
      <x v="190"/>
    </i>
    <i r="1">
      <x v="7"/>
    </i>
    <i>
      <x v="191"/>
    </i>
    <i r="1">
      <x v="39"/>
    </i>
    <i>
      <x v="192"/>
    </i>
    <i r="1">
      <x v="3"/>
    </i>
    <i>
      <x v="196"/>
    </i>
    <i r="1">
      <x v="44"/>
    </i>
    <i>
      <x v="198"/>
    </i>
    <i r="1">
      <x v="26"/>
    </i>
    <i>
      <x v="201"/>
    </i>
    <i r="1">
      <x v="22"/>
    </i>
    <i>
      <x v="206"/>
    </i>
    <i r="1">
      <x v="85"/>
    </i>
    <i>
      <x v="207"/>
    </i>
    <i r="1">
      <x v="37"/>
    </i>
    <i>
      <x v="209"/>
    </i>
    <i r="1">
      <x v="1"/>
    </i>
    <i>
      <x v="210"/>
    </i>
    <i r="1">
      <x v="19"/>
    </i>
    <i>
      <x v="211"/>
    </i>
    <i r="1">
      <x v="1"/>
    </i>
    <i>
      <x v="212"/>
    </i>
    <i r="1">
      <x v="19"/>
    </i>
    <i>
      <x v="215"/>
    </i>
    <i r="1">
      <x v="44"/>
    </i>
    <i>
      <x v="217"/>
    </i>
    <i r="1">
      <x v="85"/>
    </i>
    <i>
      <x v="220"/>
    </i>
    <i r="1">
      <x v="22"/>
    </i>
    <i>
      <x v="221"/>
    </i>
    <i r="1">
      <x v="25"/>
    </i>
    <i>
      <x v="222"/>
    </i>
    <i r="1">
      <x v="26"/>
    </i>
    <i>
      <x v="223"/>
    </i>
    <i r="1">
      <x v="46"/>
    </i>
    <i>
      <x v="225"/>
    </i>
    <i r="1">
      <x v="18"/>
    </i>
    <i>
      <x v="230"/>
    </i>
    <i r="1">
      <x v="4"/>
    </i>
    <i>
      <x v="234"/>
    </i>
    <i r="1">
      <x v="44"/>
    </i>
    <i>
      <x v="235"/>
    </i>
    <i r="1">
      <x v="54"/>
    </i>
    <i>
      <x v="237"/>
    </i>
    <i r="1">
      <x v="46"/>
    </i>
    <i>
      <x v="239"/>
    </i>
    <i r="1">
      <x v="1"/>
    </i>
    <i>
      <x v="240"/>
    </i>
    <i r="1">
      <x v="1"/>
    </i>
    <i>
      <x v="241"/>
    </i>
    <i r="1">
      <x v="33"/>
    </i>
    <i>
      <x v="242"/>
    </i>
    <i r="1">
      <x v="80"/>
    </i>
    <i>
      <x v="243"/>
    </i>
    <i r="1">
      <x v="31"/>
    </i>
    <i>
      <x v="245"/>
    </i>
    <i r="1">
      <x v="50"/>
    </i>
    <i>
      <x v="247"/>
    </i>
    <i r="1">
      <x v="17"/>
    </i>
    <i>
      <x v="249"/>
    </i>
    <i r="1">
      <x v="86"/>
    </i>
    <i>
      <x v="253"/>
    </i>
    <i r="1">
      <x v="27"/>
    </i>
    <i>
      <x v="257"/>
    </i>
    <i r="1">
      <x v="28"/>
    </i>
    <i>
      <x v="258"/>
    </i>
    <i r="1">
      <x v="24"/>
    </i>
    <i>
      <x v="261"/>
    </i>
    <i r="1">
      <x v="4"/>
    </i>
    <i>
      <x v="266"/>
    </i>
    <i r="1">
      <x v="4"/>
    </i>
    <i>
      <x v="268"/>
    </i>
    <i r="1">
      <x v="32"/>
    </i>
    <i>
      <x v="270"/>
    </i>
    <i r="1">
      <x v="53"/>
    </i>
    <i>
      <x v="271"/>
    </i>
    <i r="1">
      <x v="32"/>
    </i>
    <i>
      <x v="273"/>
    </i>
    <i r="1">
      <x v="80"/>
    </i>
    <i>
      <x v="276"/>
    </i>
    <i r="1">
      <x v="50"/>
    </i>
    <i>
      <x v="281"/>
    </i>
    <i r="1">
      <x v="38"/>
    </i>
    <i>
      <x v="282"/>
    </i>
    <i r="1">
      <x v="4"/>
    </i>
    <i>
      <x v="284"/>
    </i>
    <i r="1">
      <x v="27"/>
    </i>
    <i>
      <x v="288"/>
    </i>
    <i r="1">
      <x v="44"/>
    </i>
    <i>
      <x v="290"/>
    </i>
    <i r="1">
      <x v="56"/>
    </i>
    <i>
      <x v="292"/>
    </i>
    <i r="1">
      <x v="1"/>
    </i>
    <i>
      <x v="294"/>
    </i>
    <i r="1">
      <x v="3"/>
    </i>
    <i>
      <x v="295"/>
    </i>
    <i r="1">
      <x v="19"/>
    </i>
    <i>
      <x v="297"/>
    </i>
    <i r="1">
      <x v="33"/>
    </i>
    <i>
      <x v="300"/>
    </i>
    <i r="1">
      <x v="63"/>
    </i>
    <i>
      <x v="301"/>
    </i>
    <i r="1">
      <x v="72"/>
    </i>
    <i>
      <x v="302"/>
    </i>
    <i r="1">
      <x v="67"/>
    </i>
    <i>
      <x v="303"/>
    </i>
    <i r="1">
      <x v="38"/>
    </i>
    <i>
      <x v="305"/>
    </i>
    <i r="1">
      <x v="15"/>
    </i>
    <i>
      <x v="307"/>
    </i>
    <i r="1">
      <x v="62"/>
    </i>
    <i>
      <x v="308"/>
    </i>
    <i r="1">
      <x v="39"/>
    </i>
    <i>
      <x v="313"/>
    </i>
    <i r="1">
      <x v="1"/>
    </i>
    <i>
      <x v="321"/>
    </i>
    <i r="1">
      <x v="38"/>
    </i>
    <i>
      <x v="327"/>
    </i>
    <i r="1">
      <x v="7"/>
    </i>
    <i>
      <x v="329"/>
    </i>
    <i r="1">
      <x v="68"/>
    </i>
    <i>
      <x v="330"/>
    </i>
    <i r="1">
      <x v="8"/>
    </i>
    <i>
      <x v="334"/>
    </i>
    <i r="1">
      <x v="3"/>
    </i>
    <i>
      <x v="338"/>
    </i>
    <i r="1">
      <x v="56"/>
    </i>
    <i>
      <x v="342"/>
    </i>
    <i r="1">
      <x v="63"/>
    </i>
    <i>
      <x v="343"/>
    </i>
    <i r="1">
      <x v="28"/>
    </i>
    <i>
      <x v="349"/>
    </i>
    <i r="1">
      <x v="18"/>
    </i>
    <i>
      <x v="355"/>
    </i>
    <i r="1">
      <x v="46"/>
    </i>
    <i>
      <x v="357"/>
    </i>
    <i r="1">
      <x v="56"/>
    </i>
    <i>
      <x v="360"/>
    </i>
    <i r="1">
      <x v="18"/>
    </i>
    <i>
      <x v="362"/>
    </i>
    <i r="1">
      <x v="41"/>
    </i>
    <i>
      <x v="366"/>
    </i>
    <i r="1">
      <x v="56"/>
    </i>
    <i>
      <x v="369"/>
    </i>
    <i r="1">
      <x v="1"/>
    </i>
    <i>
      <x v="371"/>
    </i>
    <i r="1">
      <x v="19"/>
    </i>
    <i>
      <x v="372"/>
    </i>
    <i r="1">
      <x v="25"/>
    </i>
    <i>
      <x v="376"/>
    </i>
    <i r="1">
      <x v="80"/>
    </i>
    <i>
      <x v="378"/>
    </i>
    <i r="1">
      <x v="33"/>
    </i>
    <i>
      <x v="379"/>
    </i>
    <i r="1">
      <x v="18"/>
    </i>
    <i>
      <x v="385"/>
    </i>
    <i r="1">
      <x v="37"/>
    </i>
    <i>
      <x v="388"/>
    </i>
    <i r="1">
      <x v="17"/>
    </i>
    <i>
      <x v="389"/>
    </i>
    <i r="1">
      <x v="40"/>
    </i>
    <i>
      <x v="394"/>
    </i>
    <i r="1">
      <x v="42"/>
    </i>
    <i>
      <x v="399"/>
    </i>
    <i r="1">
      <x v="4"/>
    </i>
    <i>
      <x v="401"/>
    </i>
    <i r="1">
      <x v="45"/>
    </i>
    <i>
      <x v="402"/>
    </i>
    <i r="1">
      <x v="21"/>
    </i>
    <i>
      <x v="403"/>
    </i>
    <i r="1">
      <x v="10"/>
    </i>
    <i>
      <x v="404"/>
    </i>
    <i r="1">
      <x v="57"/>
    </i>
    <i>
      <x v="405"/>
    </i>
    <i r="1">
      <x v="78"/>
    </i>
    <i>
      <x v="406"/>
    </i>
    <i r="1">
      <x v="76"/>
    </i>
    <i>
      <x v="409"/>
    </i>
    <i r="1">
      <x v="42"/>
    </i>
    <i>
      <x v="413"/>
    </i>
    <i r="1">
      <x v="44"/>
    </i>
    <i>
      <x v="416"/>
    </i>
    <i r="1">
      <x v="19"/>
    </i>
    <i>
      <x v="418"/>
    </i>
    <i r="1">
      <x v="1"/>
    </i>
    <i>
      <x v="419"/>
    </i>
    <i r="1">
      <x v="64"/>
    </i>
    <i>
      <x v="422"/>
    </i>
    <i r="1">
      <x v="36"/>
    </i>
    <i>
      <x v="423"/>
    </i>
    <i r="1">
      <x v="11"/>
    </i>
    <i>
      <x v="424"/>
    </i>
    <i r="1">
      <x v="66"/>
    </i>
    <i>
      <x v="426"/>
    </i>
    <i r="1">
      <x v="48"/>
    </i>
    <i>
      <x v="428"/>
    </i>
    <i r="1">
      <x v="49"/>
    </i>
    <i>
      <x v="429"/>
    </i>
    <i r="1">
      <x v="19"/>
    </i>
    <i>
      <x v="430"/>
    </i>
    <i r="1">
      <x v="23"/>
    </i>
    <i>
      <x v="431"/>
    </i>
    <i r="1">
      <x v="44"/>
    </i>
    <i>
      <x v="434"/>
    </i>
    <i r="1">
      <x v="13"/>
    </i>
    <i>
      <x v="436"/>
    </i>
    <i r="1">
      <x v="63"/>
    </i>
    <i>
      <x v="440"/>
    </i>
    <i r="1">
      <x v="59"/>
    </i>
    <i>
      <x v="441"/>
    </i>
    <i r="1">
      <x v="65"/>
    </i>
    <i>
      <x v="453"/>
    </i>
    <i r="1">
      <x v="60"/>
    </i>
    <i>
      <x v="454"/>
    </i>
    <i r="1">
      <x v="57"/>
    </i>
    <i>
      <x v="455"/>
    </i>
    <i r="1">
      <x v="18"/>
    </i>
    <i>
      <x v="458"/>
    </i>
    <i r="1">
      <x v="58"/>
    </i>
    <i>
      <x v="459"/>
    </i>
    <i r="1">
      <x v="19"/>
    </i>
    <i>
      <x v="461"/>
    </i>
    <i r="1">
      <x v="22"/>
    </i>
    <i>
      <x v="462"/>
    </i>
    <i r="1">
      <x v="30"/>
    </i>
    <i>
      <x v="464"/>
    </i>
    <i r="1">
      <x v="41"/>
    </i>
    <i>
      <x v="465"/>
    </i>
    <i r="1">
      <x v="83"/>
    </i>
    <i>
      <x v="466"/>
    </i>
    <i r="1">
      <x v="15"/>
    </i>
    <i>
      <x v="467"/>
    </i>
    <i r="1">
      <x v="68"/>
    </i>
    <i>
      <x v="469"/>
    </i>
    <i r="1">
      <x v="19"/>
    </i>
    <i>
      <x v="472"/>
    </i>
    <i r="1">
      <x v="41"/>
    </i>
    <i>
      <x v="474"/>
    </i>
    <i r="1">
      <x v="44"/>
    </i>
    <i>
      <x v="478"/>
    </i>
    <i r="1">
      <x v="19"/>
    </i>
    <i>
      <x v="482"/>
    </i>
    <i r="1">
      <x v="44"/>
    </i>
    <i>
      <x v="483"/>
    </i>
    <i r="1">
      <x v="23"/>
    </i>
    <i>
      <x v="492"/>
    </i>
    <i r="1">
      <x v="45"/>
    </i>
    <i>
      <x v="493"/>
    </i>
    <i r="1">
      <x v="14"/>
    </i>
    <i>
      <x v="496"/>
    </i>
    <i r="1">
      <x v="62"/>
    </i>
    <i>
      <x v="497"/>
    </i>
    <i r="1">
      <x v="3"/>
    </i>
    <i>
      <x v="498"/>
    </i>
    <i r="1">
      <x v="41"/>
    </i>
    <i>
      <x v="499"/>
    </i>
    <i r="1">
      <x v="4"/>
    </i>
    <i>
      <x v="500"/>
    </i>
    <i r="1">
      <x v="4"/>
    </i>
    <i>
      <x v="502"/>
    </i>
    <i r="1">
      <x v="23"/>
    </i>
    <i>
      <x v="505"/>
    </i>
    <i r="1">
      <x v="80"/>
    </i>
    <i>
      <x v="506"/>
    </i>
    <i r="1">
      <x v="70"/>
    </i>
    <i>
      <x v="512"/>
    </i>
    <i r="1">
      <x v="12"/>
    </i>
    <i>
      <x v="516"/>
    </i>
    <i r="1">
      <x v="71"/>
    </i>
    <i>
      <x v="519"/>
    </i>
    <i r="1">
      <x v="52"/>
    </i>
    <i t="grand">
      <x/>
    </i>
  </rowItems>
  <colItems count="1">
    <i/>
  </colItems>
  <pageFields count="1">
    <pageField fld="1" hier="-1"/>
  </pageFields>
  <dataFields count="1">
    <dataField name="Somme de Chiffre d'affai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47D152-2577-4116-98BB-EF46E02C622D}" name="Tableau croisé dynamique8" cacheId="2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I4:J87" firstHeaderRow="1" firstDataRow="1" firstDataCol="1" rowPageCount="1" colPageCount="1"/>
  <pivotFields count="7">
    <pivotField axis="axisRow" showAll="0">
      <items count="5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t="default"/>
      </items>
    </pivotField>
    <pivotField axis="axisPage" multipleItemSelectionAllowed="1" showAll="0">
      <items count="115">
        <item h="1" x="57"/>
        <item h="1" x="51"/>
        <item h="1" x="72"/>
        <item h="1" x="9"/>
        <item h="1" x="0"/>
        <item h="1" x="89"/>
        <item h="1" x="1"/>
        <item h="1" x="66"/>
        <item x="54"/>
        <item h="1" x="3"/>
        <item h="1" x="17"/>
        <item h="1" x="22"/>
        <item h="1" x="21"/>
        <item h="1" x="25"/>
        <item h="1" x="91"/>
        <item h="1" x="48"/>
        <item h="1" x="35"/>
        <item h="1" x="30"/>
        <item h="1" x="33"/>
        <item h="1" x="49"/>
        <item h="1" x="12"/>
        <item h="1" x="52"/>
        <item h="1" x="15"/>
        <item h="1" x="5"/>
        <item h="1" x="65"/>
        <item h="1" x="38"/>
        <item h="1" x="39"/>
        <item h="1" x="47"/>
        <item x="60"/>
        <item h="1" x="79"/>
        <item h="1" x="58"/>
        <item h="1" x="28"/>
        <item h="1" x="36"/>
        <item h="1" x="44"/>
        <item h="1" x="31"/>
        <item h="1" x="29"/>
        <item h="1" x="73"/>
        <item h="1" x="61"/>
        <item h="1" x="86"/>
        <item h="1" x="16"/>
        <item h="1" x="53"/>
        <item h="1" x="45"/>
        <item h="1" x="18"/>
        <item h="1" x="24"/>
        <item h="1" x="26"/>
        <item h="1" x="6"/>
        <item h="1" x="7"/>
        <item h="1" x="88"/>
        <item h="1" x="62"/>
        <item h="1" x="90"/>
        <item h="1" x="56"/>
        <item h="1" x="37"/>
        <item x="14"/>
        <item h="1" x="4"/>
        <item h="1" x="10"/>
        <item h="1" x="2"/>
        <item h="1" x="64"/>
        <item h="1" x="46"/>
        <item h="1" x="27"/>
        <item h="1" x="8"/>
        <item h="1" x="13"/>
        <item h="1" x="11"/>
        <item h="1" x="32"/>
        <item h="1" x="23"/>
        <item h="1" x="50"/>
        <item h="1" x="81"/>
        <item h="1" x="85"/>
        <item h="1" x="19"/>
        <item h="1" x="74"/>
        <item h="1" x="20"/>
        <item h="1" x="80"/>
        <item h="1" x="63"/>
        <item h="1" x="55"/>
        <item h="1" x="59"/>
        <item h="1" x="34"/>
        <item h="1" x="84"/>
        <item h="1" x="78"/>
        <item h="1" x="75"/>
        <item h="1" x="76"/>
        <item h="1" x="106"/>
        <item h="1" x="107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67"/>
        <item h="1" x="68"/>
        <item h="1" x="69"/>
        <item h="1" x="70"/>
        <item h="1" x="71"/>
        <item h="1" x="87"/>
        <item h="1" x="101"/>
        <item h="1" x="102"/>
        <item h="1" x="103"/>
        <item h="1" x="104"/>
        <item h="1" x="105"/>
        <item h="1" x="111"/>
        <item h="1" x="82"/>
        <item h="1" x="77"/>
        <item h="1" x="108"/>
        <item h="1" x="112"/>
        <item h="1" x="109"/>
        <item h="1" x="40"/>
        <item h="1" x="113"/>
        <item h="1" x="41"/>
        <item h="1" x="42"/>
        <item h="1" x="83"/>
        <item h="1" x="43"/>
        <item h="1" x="110"/>
        <item t="default"/>
      </items>
    </pivotField>
    <pivotField showAll="0"/>
    <pivotField showAll="0"/>
    <pivotField showAll="0"/>
    <pivotField dataField="1" showAll="0"/>
    <pivotField axis="axisRow" showAll="0">
      <items count="88">
        <item x="2"/>
        <item x="0"/>
        <item x="63"/>
        <item x="65"/>
        <item x="16"/>
        <item x="37"/>
        <item x="23"/>
        <item x="26"/>
        <item x="25"/>
        <item x="80"/>
        <item x="20"/>
        <item x="3"/>
        <item x="53"/>
        <item x="15"/>
        <item x="86"/>
        <item x="56"/>
        <item x="76"/>
        <item x="7"/>
        <item x="41"/>
        <item x="10"/>
        <item x="38"/>
        <item x="77"/>
        <item x="69"/>
        <item x="13"/>
        <item x="19"/>
        <item x="40"/>
        <item x="22"/>
        <item x="59"/>
        <item x="24"/>
        <item x="81"/>
        <item x="43"/>
        <item x="64"/>
        <item x="5"/>
        <item x="52"/>
        <item x="57"/>
        <item x="51"/>
        <item x="36"/>
        <item x="32"/>
        <item x="11"/>
        <item x="1"/>
        <item x="18"/>
        <item x="44"/>
        <item x="34"/>
        <item x="66"/>
        <item x="60"/>
        <item x="54"/>
        <item x="72"/>
        <item x="17"/>
        <item x="35"/>
        <item x="84"/>
        <item x="75"/>
        <item x="14"/>
        <item x="82"/>
        <item x="70"/>
        <item x="73"/>
        <item x="58"/>
        <item x="29"/>
        <item x="6"/>
        <item x="31"/>
        <item x="50"/>
        <item x="55"/>
        <item x="4"/>
        <item x="48"/>
        <item x="42"/>
        <item x="21"/>
        <item x="85"/>
        <item x="83"/>
        <item x="12"/>
        <item x="47"/>
        <item x="30"/>
        <item x="45"/>
        <item x="67"/>
        <item x="27"/>
        <item x="8"/>
        <item x="46"/>
        <item x="79"/>
        <item x="62"/>
        <item x="49"/>
        <item x="78"/>
        <item x="28"/>
        <item x="74"/>
        <item x="61"/>
        <item x="71"/>
        <item x="33"/>
        <item x="9"/>
        <item x="39"/>
        <item x="68"/>
        <item t="default"/>
      </items>
    </pivotField>
  </pivotFields>
  <rowFields count="2">
    <field x="0"/>
    <field x="6"/>
  </rowFields>
  <rowItems count="83">
    <i>
      <x v="5"/>
    </i>
    <i r="1">
      <x v="32"/>
    </i>
    <i>
      <x v="45"/>
    </i>
    <i r="1">
      <x v="84"/>
    </i>
    <i>
      <x v="56"/>
    </i>
    <i r="1">
      <x v="42"/>
    </i>
    <i>
      <x v="66"/>
    </i>
    <i r="1">
      <x v="20"/>
    </i>
    <i>
      <x v="77"/>
    </i>
    <i r="1">
      <x v="64"/>
    </i>
    <i>
      <x v="83"/>
    </i>
    <i r="1">
      <x v="64"/>
    </i>
    <i>
      <x v="95"/>
    </i>
    <i r="1">
      <x v="67"/>
    </i>
    <i>
      <x v="116"/>
    </i>
    <i r="1">
      <x v="62"/>
    </i>
    <i>
      <x v="120"/>
    </i>
    <i r="1">
      <x v="34"/>
    </i>
    <i>
      <x v="121"/>
    </i>
    <i r="1">
      <x v="32"/>
    </i>
    <i>
      <x v="123"/>
    </i>
    <i r="1">
      <x v="27"/>
    </i>
    <i>
      <x v="129"/>
    </i>
    <i r="1">
      <x/>
    </i>
    <i>
      <x v="139"/>
    </i>
    <i r="1">
      <x v="81"/>
    </i>
    <i>
      <x v="143"/>
    </i>
    <i r="1">
      <x v="2"/>
    </i>
    <i>
      <x v="166"/>
    </i>
    <i r="1">
      <x v="57"/>
    </i>
    <i>
      <x v="175"/>
    </i>
    <i r="1">
      <x v="32"/>
    </i>
    <i>
      <x v="226"/>
    </i>
    <i r="1">
      <x v="27"/>
    </i>
    <i>
      <x v="249"/>
    </i>
    <i r="1">
      <x v="86"/>
    </i>
    <i>
      <x v="262"/>
    </i>
    <i r="1">
      <x v="21"/>
    </i>
    <i>
      <x v="279"/>
    </i>
    <i r="1">
      <x v="22"/>
    </i>
    <i>
      <x v="312"/>
    </i>
    <i r="1">
      <x v="38"/>
    </i>
    <i>
      <x v="318"/>
    </i>
    <i r="1">
      <x v="16"/>
    </i>
    <i>
      <x v="358"/>
    </i>
    <i r="1">
      <x v="29"/>
    </i>
    <i>
      <x v="368"/>
    </i>
    <i r="1">
      <x v="78"/>
    </i>
    <i>
      <x v="371"/>
    </i>
    <i r="1">
      <x v="19"/>
    </i>
    <i>
      <x v="379"/>
    </i>
    <i r="1">
      <x v="18"/>
    </i>
    <i>
      <x v="381"/>
    </i>
    <i r="1">
      <x v="44"/>
    </i>
    <i>
      <x v="383"/>
    </i>
    <i r="1">
      <x v="3"/>
    </i>
    <i>
      <x v="396"/>
    </i>
    <i r="1">
      <x v="31"/>
    </i>
    <i>
      <x v="404"/>
    </i>
    <i r="1">
      <x v="57"/>
    </i>
    <i>
      <x v="415"/>
    </i>
    <i r="1">
      <x v="32"/>
    </i>
    <i>
      <x v="427"/>
    </i>
    <i r="1">
      <x v="84"/>
    </i>
    <i>
      <x v="429"/>
    </i>
    <i r="1">
      <x v="19"/>
    </i>
    <i>
      <x v="443"/>
    </i>
    <i r="1">
      <x v="49"/>
    </i>
    <i>
      <x v="445"/>
    </i>
    <i r="1">
      <x v="78"/>
    </i>
    <i>
      <x v="451"/>
    </i>
    <i r="1">
      <x v="11"/>
    </i>
    <i>
      <x v="454"/>
    </i>
    <i r="1">
      <x v="57"/>
    </i>
    <i>
      <x v="462"/>
    </i>
    <i r="1">
      <x v="30"/>
    </i>
    <i>
      <x v="483"/>
    </i>
    <i r="1">
      <x v="23"/>
    </i>
    <i>
      <x v="485"/>
    </i>
    <i r="1">
      <x v="57"/>
    </i>
    <i>
      <x v="495"/>
    </i>
    <i r="1">
      <x v="4"/>
    </i>
    <i t="grand">
      <x/>
    </i>
  </rowItems>
  <colItems count="1">
    <i/>
  </colItems>
  <pageFields count="1">
    <pageField fld="1" hier="-1"/>
  </pageFields>
  <dataFields count="1">
    <dataField name="Somme de Chiffre d'affai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9EBD33-607B-45B5-9491-E3D8F7670982}" name="Tableau croisé dynamique7" cacheId="2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E4:F287" firstHeaderRow="1" firstDataRow="1" firstDataCol="1" rowPageCount="1" colPageCount="1"/>
  <pivotFields count="7">
    <pivotField axis="axisRow" showAll="0">
      <items count="5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t="default"/>
      </items>
    </pivotField>
    <pivotField axis="axisPage" multipleItemSelectionAllowed="1" showAll="0">
      <items count="115">
        <item h="1" x="57"/>
        <item h="1" x="51"/>
        <item h="1" x="72"/>
        <item h="1" x="9"/>
        <item x="0"/>
        <item h="1" x="89"/>
        <item h="1" x="1"/>
        <item h="1" x="66"/>
        <item h="1" x="54"/>
        <item h="1" x="3"/>
        <item h="1" x="17"/>
        <item h="1" x="22"/>
        <item x="21"/>
        <item h="1" x="25"/>
        <item h="1" x="91"/>
        <item h="1" x="48"/>
        <item h="1" x="35"/>
        <item h="1" x="30"/>
        <item h="1" x="33"/>
        <item h="1" x="49"/>
        <item h="1" x="12"/>
        <item x="52"/>
        <item x="15"/>
        <item h="1" x="5"/>
        <item h="1" x="65"/>
        <item h="1" x="38"/>
        <item h="1" x="39"/>
        <item x="47"/>
        <item h="1" x="60"/>
        <item h="1" x="79"/>
        <item h="1" x="58"/>
        <item h="1" x="28"/>
        <item h="1" x="36"/>
        <item h="1" x="44"/>
        <item h="1" x="31"/>
        <item h="1" x="29"/>
        <item h="1" x="73"/>
        <item h="1" x="61"/>
        <item h="1" x="86"/>
        <item h="1" x="16"/>
        <item h="1" x="53"/>
        <item x="45"/>
        <item h="1" x="18"/>
        <item h="1" x="24"/>
        <item h="1" x="26"/>
        <item h="1" x="6"/>
        <item h="1" x="7"/>
        <item h="1" x="88"/>
        <item h="1" x="62"/>
        <item h="1" x="90"/>
        <item h="1" x="56"/>
        <item h="1" x="37"/>
        <item h="1" x="14"/>
        <item x="4"/>
        <item h="1" x="10"/>
        <item h="1" x="2"/>
        <item h="1" x="64"/>
        <item h="1" x="46"/>
        <item h="1" x="27"/>
        <item h="1" x="8"/>
        <item h="1" x="13"/>
        <item h="1" x="11"/>
        <item x="32"/>
        <item h="1" x="23"/>
        <item h="1" x="50"/>
        <item h="1" x="81"/>
        <item h="1" x="85"/>
        <item h="1" x="19"/>
        <item x="74"/>
        <item h="1" x="20"/>
        <item h="1" x="80"/>
        <item h="1" x="63"/>
        <item h="1" x="55"/>
        <item h="1" x="59"/>
        <item h="1" x="34"/>
        <item h="1" x="84"/>
        <item h="1" x="78"/>
        <item h="1" x="75"/>
        <item h="1" x="76"/>
        <item h="1" x="106"/>
        <item h="1" x="107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67"/>
        <item h="1" x="68"/>
        <item h="1" x="69"/>
        <item h="1" x="70"/>
        <item h="1" x="71"/>
        <item h="1" x="87"/>
        <item h="1" x="101"/>
        <item h="1" x="102"/>
        <item h="1" x="103"/>
        <item h="1" x="104"/>
        <item h="1" x="105"/>
        <item h="1" x="111"/>
        <item h="1" x="82"/>
        <item h="1" x="77"/>
        <item h="1" x="108"/>
        <item h="1" x="112"/>
        <item h="1" x="109"/>
        <item h="1" x="40"/>
        <item h="1" x="113"/>
        <item h="1" x="41"/>
        <item h="1" x="42"/>
        <item h="1" x="83"/>
        <item h="1" x="43"/>
        <item h="1" x="110"/>
        <item t="default"/>
      </items>
    </pivotField>
    <pivotField showAll="0"/>
    <pivotField showAll="0"/>
    <pivotField showAll="0"/>
    <pivotField dataField="1" showAll="0"/>
    <pivotField axis="axisRow" showAll="0">
      <items count="88">
        <item x="2"/>
        <item x="0"/>
        <item x="63"/>
        <item x="65"/>
        <item x="16"/>
        <item x="37"/>
        <item x="23"/>
        <item x="26"/>
        <item x="25"/>
        <item x="80"/>
        <item x="20"/>
        <item x="3"/>
        <item x="53"/>
        <item x="15"/>
        <item x="86"/>
        <item x="56"/>
        <item x="76"/>
        <item x="7"/>
        <item x="41"/>
        <item x="10"/>
        <item x="38"/>
        <item x="77"/>
        <item x="69"/>
        <item x="13"/>
        <item x="19"/>
        <item x="40"/>
        <item x="22"/>
        <item x="59"/>
        <item x="24"/>
        <item x="81"/>
        <item x="43"/>
        <item x="64"/>
        <item x="5"/>
        <item x="52"/>
        <item x="57"/>
        <item x="51"/>
        <item x="36"/>
        <item x="32"/>
        <item x="11"/>
        <item x="1"/>
        <item x="18"/>
        <item x="44"/>
        <item x="34"/>
        <item x="66"/>
        <item x="60"/>
        <item x="54"/>
        <item x="72"/>
        <item x="17"/>
        <item x="35"/>
        <item x="84"/>
        <item x="75"/>
        <item x="14"/>
        <item x="82"/>
        <item x="70"/>
        <item x="73"/>
        <item x="58"/>
        <item x="29"/>
        <item x="6"/>
        <item x="31"/>
        <item x="50"/>
        <item x="55"/>
        <item x="4"/>
        <item x="48"/>
        <item x="42"/>
        <item x="21"/>
        <item x="85"/>
        <item x="83"/>
        <item x="12"/>
        <item x="47"/>
        <item x="30"/>
        <item x="45"/>
        <item x="67"/>
        <item x="27"/>
        <item x="8"/>
        <item x="46"/>
        <item x="79"/>
        <item x="62"/>
        <item x="49"/>
        <item x="78"/>
        <item x="28"/>
        <item x="74"/>
        <item x="61"/>
        <item x="71"/>
        <item x="33"/>
        <item x="9"/>
        <item x="39"/>
        <item x="68"/>
        <item t="default"/>
      </items>
    </pivotField>
  </pivotFields>
  <rowFields count="2">
    <field x="0"/>
    <field x="6"/>
  </rowFields>
  <rowItems count="283">
    <i>
      <x/>
    </i>
    <i r="1">
      <x v="1"/>
    </i>
    <i>
      <x v="1"/>
    </i>
    <i r="1">
      <x v="39"/>
    </i>
    <i>
      <x v="6"/>
    </i>
    <i r="1">
      <x v="57"/>
    </i>
    <i>
      <x v="8"/>
    </i>
    <i r="1">
      <x v="73"/>
    </i>
    <i>
      <x v="15"/>
    </i>
    <i r="1">
      <x v="13"/>
    </i>
    <i>
      <x v="20"/>
    </i>
    <i r="1">
      <x v="24"/>
    </i>
    <i>
      <x v="22"/>
    </i>
    <i r="1">
      <x v="4"/>
    </i>
    <i>
      <x v="23"/>
    </i>
    <i r="1">
      <x v="57"/>
    </i>
    <i>
      <x v="27"/>
    </i>
    <i r="1">
      <x v="24"/>
    </i>
    <i>
      <x v="31"/>
    </i>
    <i r="1">
      <x v="57"/>
    </i>
    <i>
      <x v="32"/>
    </i>
    <i r="1">
      <x v="19"/>
    </i>
    <i>
      <x v="39"/>
    </i>
    <i r="1">
      <x v="7"/>
    </i>
    <i>
      <x v="45"/>
    </i>
    <i r="1">
      <x v="84"/>
    </i>
    <i>
      <x v="50"/>
    </i>
    <i r="1">
      <x v="26"/>
    </i>
    <i>
      <x v="52"/>
    </i>
    <i r="1">
      <x v="69"/>
    </i>
    <i>
      <x v="53"/>
    </i>
    <i r="1">
      <x v="58"/>
    </i>
    <i>
      <x v="56"/>
    </i>
    <i r="1">
      <x v="42"/>
    </i>
    <i>
      <x v="59"/>
    </i>
    <i r="1">
      <x v="32"/>
    </i>
    <i>
      <x v="63"/>
    </i>
    <i r="1">
      <x v="57"/>
    </i>
    <i>
      <x v="65"/>
    </i>
    <i r="1">
      <x v="5"/>
    </i>
    <i>
      <x v="66"/>
    </i>
    <i r="1">
      <x v="20"/>
    </i>
    <i>
      <x v="71"/>
    </i>
    <i r="1">
      <x v="25"/>
    </i>
    <i>
      <x v="76"/>
    </i>
    <i r="1">
      <x v="63"/>
    </i>
    <i>
      <x v="77"/>
    </i>
    <i r="1">
      <x v="64"/>
    </i>
    <i>
      <x v="79"/>
    </i>
    <i r="1">
      <x v="30"/>
    </i>
    <i>
      <x v="83"/>
    </i>
    <i r="1">
      <x v="64"/>
    </i>
    <i>
      <x v="84"/>
    </i>
    <i r="1">
      <x v="7"/>
    </i>
    <i>
      <x v="89"/>
    </i>
    <i r="1">
      <x v="70"/>
    </i>
    <i>
      <x v="90"/>
    </i>
    <i r="1">
      <x v="74"/>
    </i>
    <i>
      <x v="91"/>
    </i>
    <i r="1">
      <x v="58"/>
    </i>
    <i>
      <x v="95"/>
    </i>
    <i r="1">
      <x v="67"/>
    </i>
    <i>
      <x v="97"/>
    </i>
    <i r="1">
      <x v="68"/>
    </i>
    <i>
      <x v="98"/>
    </i>
    <i r="1">
      <x v="30"/>
    </i>
    <i>
      <x v="104"/>
    </i>
    <i r="1">
      <x v="51"/>
    </i>
    <i>
      <x v="106"/>
    </i>
    <i r="1">
      <x v="72"/>
    </i>
    <i>
      <x v="110"/>
    </i>
    <i r="1">
      <x v="33"/>
    </i>
    <i>
      <x v="112"/>
    </i>
    <i r="1">
      <x v="45"/>
    </i>
    <i>
      <x v="115"/>
    </i>
    <i r="1">
      <x v="15"/>
    </i>
    <i>
      <x v="116"/>
    </i>
    <i r="1">
      <x v="62"/>
    </i>
    <i>
      <x v="120"/>
    </i>
    <i r="1">
      <x v="34"/>
    </i>
    <i>
      <x v="123"/>
    </i>
    <i r="1">
      <x v="27"/>
    </i>
    <i>
      <x v="124"/>
    </i>
    <i r="1">
      <x v="27"/>
    </i>
    <i>
      <x v="125"/>
    </i>
    <i r="1">
      <x v="30"/>
    </i>
    <i>
      <x v="126"/>
    </i>
    <i r="1">
      <x v="56"/>
    </i>
    <i>
      <x v="127"/>
    </i>
    <i r="1">
      <x v="58"/>
    </i>
    <i>
      <x v="129"/>
    </i>
    <i r="1">
      <x/>
    </i>
    <i>
      <x v="131"/>
    </i>
    <i r="1">
      <x v="69"/>
    </i>
    <i>
      <x v="132"/>
    </i>
    <i r="1">
      <x v="19"/>
    </i>
    <i>
      <x v="144"/>
    </i>
    <i r="1">
      <x v="62"/>
    </i>
    <i>
      <x v="148"/>
    </i>
    <i r="1">
      <x v="77"/>
    </i>
    <i>
      <x v="161"/>
    </i>
    <i r="1">
      <x v="51"/>
    </i>
    <i>
      <x v="170"/>
    </i>
    <i r="1">
      <x v="4"/>
    </i>
    <i>
      <x v="172"/>
    </i>
    <i r="1">
      <x v="48"/>
    </i>
    <i>
      <x v="173"/>
    </i>
    <i r="1">
      <x v="64"/>
    </i>
    <i>
      <x v="180"/>
    </i>
    <i r="1">
      <x v="19"/>
    </i>
    <i>
      <x v="184"/>
    </i>
    <i r="1">
      <x v="19"/>
    </i>
    <i>
      <x v="186"/>
    </i>
    <i r="1">
      <x v="37"/>
    </i>
    <i>
      <x v="187"/>
    </i>
    <i r="1">
      <x v="44"/>
    </i>
    <i>
      <x v="189"/>
    </i>
    <i r="1">
      <x v="8"/>
    </i>
    <i>
      <x v="195"/>
    </i>
    <i r="1">
      <x v="4"/>
    </i>
    <i>
      <x v="200"/>
    </i>
    <i r="1">
      <x v="86"/>
    </i>
    <i>
      <x v="215"/>
    </i>
    <i r="1">
      <x v="44"/>
    </i>
    <i>
      <x v="216"/>
    </i>
    <i r="1">
      <x v="86"/>
    </i>
    <i>
      <x v="219"/>
    </i>
    <i r="1">
      <x v="82"/>
    </i>
    <i>
      <x v="223"/>
    </i>
    <i r="1">
      <x v="46"/>
    </i>
    <i>
      <x v="227"/>
    </i>
    <i r="1">
      <x v="69"/>
    </i>
    <i>
      <x v="228"/>
    </i>
    <i r="1">
      <x v="20"/>
    </i>
    <i>
      <x v="230"/>
    </i>
    <i r="1">
      <x v="4"/>
    </i>
    <i>
      <x v="234"/>
    </i>
    <i r="1">
      <x v="44"/>
    </i>
    <i>
      <x v="235"/>
    </i>
    <i r="1">
      <x v="54"/>
    </i>
    <i>
      <x v="236"/>
    </i>
    <i r="1">
      <x v="63"/>
    </i>
    <i>
      <x v="238"/>
    </i>
    <i r="1">
      <x v="23"/>
    </i>
    <i>
      <x v="240"/>
    </i>
    <i r="1">
      <x v="1"/>
    </i>
    <i>
      <x v="247"/>
    </i>
    <i r="1">
      <x v="17"/>
    </i>
    <i>
      <x v="248"/>
    </i>
    <i r="1">
      <x v="56"/>
    </i>
    <i>
      <x v="251"/>
    </i>
    <i r="1">
      <x v="72"/>
    </i>
    <i>
      <x v="265"/>
    </i>
    <i r="1">
      <x v="35"/>
    </i>
    <i>
      <x v="268"/>
    </i>
    <i r="1">
      <x v="32"/>
    </i>
    <i>
      <x v="270"/>
    </i>
    <i r="1">
      <x v="53"/>
    </i>
    <i>
      <x v="271"/>
    </i>
    <i r="1">
      <x v="32"/>
    </i>
    <i>
      <x v="274"/>
    </i>
    <i r="1">
      <x v="19"/>
    </i>
    <i>
      <x v="275"/>
    </i>
    <i r="1">
      <x v="59"/>
    </i>
    <i>
      <x v="278"/>
    </i>
    <i r="1">
      <x v="23"/>
    </i>
    <i>
      <x v="283"/>
    </i>
    <i r="1">
      <x v="79"/>
    </i>
    <i>
      <x v="293"/>
    </i>
    <i r="1">
      <x v="57"/>
    </i>
    <i>
      <x v="308"/>
    </i>
    <i r="1">
      <x v="39"/>
    </i>
    <i>
      <x v="316"/>
    </i>
    <i r="1">
      <x v="58"/>
    </i>
    <i>
      <x v="318"/>
    </i>
    <i r="1">
      <x v="16"/>
    </i>
    <i>
      <x v="323"/>
    </i>
    <i r="1">
      <x v="19"/>
    </i>
    <i>
      <x v="325"/>
    </i>
    <i r="1">
      <x v="17"/>
    </i>
    <i>
      <x v="340"/>
    </i>
    <i r="1">
      <x v="57"/>
    </i>
    <i>
      <x v="341"/>
    </i>
    <i r="1">
      <x v="64"/>
    </i>
    <i>
      <x v="342"/>
    </i>
    <i r="1">
      <x v="63"/>
    </i>
    <i>
      <x v="344"/>
    </i>
    <i r="1">
      <x v="10"/>
    </i>
    <i>
      <x v="350"/>
    </i>
    <i r="1">
      <x v="22"/>
    </i>
    <i>
      <x v="352"/>
    </i>
    <i r="1">
      <x v="4"/>
    </i>
    <i>
      <x v="357"/>
    </i>
    <i r="1">
      <x v="56"/>
    </i>
    <i>
      <x v="363"/>
    </i>
    <i r="1">
      <x v="33"/>
    </i>
    <i>
      <x v="364"/>
    </i>
    <i r="1">
      <x v="33"/>
    </i>
    <i>
      <x v="365"/>
    </i>
    <i r="1">
      <x v="79"/>
    </i>
    <i>
      <x v="366"/>
    </i>
    <i r="1">
      <x v="56"/>
    </i>
    <i>
      <x v="367"/>
    </i>
    <i r="1">
      <x v="13"/>
    </i>
    <i>
      <x v="374"/>
    </i>
    <i r="1">
      <x v="33"/>
    </i>
    <i>
      <x v="378"/>
    </i>
    <i r="1">
      <x v="33"/>
    </i>
    <i>
      <x v="380"/>
    </i>
    <i r="1">
      <x v="18"/>
    </i>
    <i>
      <x v="387"/>
    </i>
    <i r="1">
      <x v="44"/>
    </i>
    <i>
      <x v="388"/>
    </i>
    <i r="1">
      <x v="17"/>
    </i>
    <i>
      <x v="393"/>
    </i>
    <i r="1">
      <x v="3"/>
    </i>
    <i>
      <x v="400"/>
    </i>
    <i r="1">
      <x v="72"/>
    </i>
    <i>
      <x v="403"/>
    </i>
    <i r="1">
      <x v="10"/>
    </i>
    <i>
      <x v="405"/>
    </i>
    <i r="1">
      <x v="78"/>
    </i>
    <i>
      <x v="410"/>
    </i>
    <i r="1">
      <x v="57"/>
    </i>
    <i>
      <x v="412"/>
    </i>
    <i r="1">
      <x v="25"/>
    </i>
    <i>
      <x v="414"/>
    </i>
    <i r="1">
      <x v="50"/>
    </i>
    <i>
      <x v="416"/>
    </i>
    <i r="1">
      <x v="19"/>
    </i>
    <i>
      <x v="421"/>
    </i>
    <i r="1">
      <x v="18"/>
    </i>
    <i>
      <x v="429"/>
    </i>
    <i r="1">
      <x v="19"/>
    </i>
    <i>
      <x v="438"/>
    </i>
    <i r="1">
      <x v="10"/>
    </i>
    <i>
      <x v="441"/>
    </i>
    <i r="1">
      <x v="65"/>
    </i>
    <i>
      <x v="443"/>
    </i>
    <i r="1">
      <x v="49"/>
    </i>
    <i>
      <x v="447"/>
    </i>
    <i r="1">
      <x v="62"/>
    </i>
    <i>
      <x v="448"/>
    </i>
    <i r="1">
      <x v="68"/>
    </i>
    <i>
      <x v="449"/>
    </i>
    <i r="1">
      <x v="30"/>
    </i>
    <i>
      <x v="450"/>
    </i>
    <i r="1">
      <x v="19"/>
    </i>
    <i>
      <x v="454"/>
    </i>
    <i r="1">
      <x v="57"/>
    </i>
    <i>
      <x v="459"/>
    </i>
    <i r="1">
      <x v="19"/>
    </i>
    <i>
      <x v="466"/>
    </i>
    <i r="1">
      <x v="15"/>
    </i>
    <i>
      <x v="469"/>
    </i>
    <i r="1">
      <x v="19"/>
    </i>
    <i>
      <x v="478"/>
    </i>
    <i r="1">
      <x v="19"/>
    </i>
    <i>
      <x v="479"/>
    </i>
    <i r="1">
      <x v="73"/>
    </i>
    <i>
      <x v="480"/>
    </i>
    <i r="1">
      <x v="54"/>
    </i>
    <i>
      <x v="488"/>
    </i>
    <i r="1">
      <x v="35"/>
    </i>
    <i>
      <x v="489"/>
    </i>
    <i r="1">
      <x v="6"/>
    </i>
    <i>
      <x v="495"/>
    </i>
    <i r="1">
      <x v="4"/>
    </i>
    <i>
      <x v="498"/>
    </i>
    <i r="1">
      <x v="41"/>
    </i>
    <i>
      <x v="507"/>
    </i>
    <i r="1">
      <x v="29"/>
    </i>
    <i>
      <x v="508"/>
    </i>
    <i r="1">
      <x v="64"/>
    </i>
    <i>
      <x v="512"/>
    </i>
    <i r="1">
      <x v="12"/>
    </i>
    <i>
      <x v="514"/>
    </i>
    <i r="1">
      <x v="80"/>
    </i>
    <i>
      <x v="518"/>
    </i>
    <i r="1">
      <x v="57"/>
    </i>
    <i>
      <x v="519"/>
    </i>
    <i r="1">
      <x v="52"/>
    </i>
    <i t="grand">
      <x/>
    </i>
  </rowItems>
  <colItems count="1">
    <i/>
  </colItems>
  <pageFields count="1">
    <pageField fld="1" hier="-1"/>
  </pageFields>
  <dataFields count="1">
    <dataField name="Somme de Chiffre d'affai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B179D0-C79D-40F0-917A-5DC4375EEBA6}" name="Tableau croisé dynamique5" cacheId="2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A4:B23" firstHeaderRow="1" firstDataRow="1" firstDataCol="1" rowPageCount="1" colPageCount="1"/>
  <pivotFields count="7">
    <pivotField axis="axisRow" showAll="0">
      <items count="5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t="default"/>
      </items>
    </pivotField>
    <pivotField axis="axisPage" multipleItemSelectionAllowed="1" showAll="0">
      <items count="115">
        <item h="1" x="57"/>
        <item h="1" x="51"/>
        <item h="1" x="72"/>
        <item h="1" x="9"/>
        <item h="1" x="0"/>
        <item h="1" x="89"/>
        <item h="1" x="1"/>
        <item h="1" x="66"/>
        <item h="1" x="54"/>
        <item h="1" x="3"/>
        <item h="1" x="17"/>
        <item h="1" x="22"/>
        <item h="1" x="21"/>
        <item h="1" x="25"/>
        <item h="1" x="91"/>
        <item h="1" x="48"/>
        <item h="1" x="35"/>
        <item h="1" x="30"/>
        <item h="1" x="33"/>
        <item h="1" x="49"/>
        <item h="1" x="12"/>
        <item h="1" x="52"/>
        <item h="1" x="15"/>
        <item h="1" x="5"/>
        <item h="1" x="65"/>
        <item h="1" x="38"/>
        <item h="1" x="39"/>
        <item h="1" x="47"/>
        <item h="1" x="60"/>
        <item h="1" x="79"/>
        <item h="1" x="58"/>
        <item h="1" x="28"/>
        <item h="1" x="36"/>
        <item h="1" x="44"/>
        <item h="1" x="31"/>
        <item h="1" x="29"/>
        <item h="1" x="73"/>
        <item h="1" x="61"/>
        <item h="1" x="86"/>
        <item h="1" x="16"/>
        <item h="1" x="53"/>
        <item h="1" x="45"/>
        <item h="1" x="18"/>
        <item h="1" x="24"/>
        <item h="1" x="26"/>
        <item h="1" x="6"/>
        <item h="1" x="7"/>
        <item h="1" x="88"/>
        <item h="1" x="62"/>
        <item h="1" x="90"/>
        <item h="1" x="56"/>
        <item h="1" x="37"/>
        <item h="1" x="14"/>
        <item h="1" x="4"/>
        <item h="1" x="10"/>
        <item h="1" x="2"/>
        <item h="1" x="64"/>
        <item h="1" x="46"/>
        <item h="1" x="27"/>
        <item h="1" x="8"/>
        <item h="1" x="13"/>
        <item h="1" x="11"/>
        <item h="1" x="32"/>
        <item h="1" x="23"/>
        <item h="1" x="50"/>
        <item h="1" x="81"/>
        <item h="1" x="85"/>
        <item h="1" x="19"/>
        <item h="1" x="74"/>
        <item h="1" x="20"/>
        <item h="1" x="80"/>
        <item h="1" x="63"/>
        <item h="1" x="55"/>
        <item h="1" x="59"/>
        <item h="1" x="34"/>
        <item h="1" x="84"/>
        <item h="1" x="78"/>
        <item h="1" x="75"/>
        <item h="1" x="76"/>
        <item h="1" x="106"/>
        <item x="107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x="67"/>
        <item x="68"/>
        <item h="1" x="69"/>
        <item h="1" x="70"/>
        <item h="1" x="71"/>
        <item h="1" x="87"/>
        <item h="1" x="101"/>
        <item h="1" x="102"/>
        <item h="1" x="103"/>
        <item h="1" x="104"/>
        <item h="1" x="105"/>
        <item h="1" x="111"/>
        <item h="1" x="82"/>
        <item h="1" x="77"/>
        <item h="1" x="108"/>
        <item h="1" x="112"/>
        <item h="1" x="109"/>
        <item h="1" x="40"/>
        <item h="1" x="113"/>
        <item h="1" x="41"/>
        <item h="1" x="42"/>
        <item h="1" x="83"/>
        <item h="1" x="43"/>
        <item h="1" x="110"/>
        <item t="default"/>
      </items>
    </pivotField>
    <pivotField showAll="0"/>
    <pivotField showAll="0"/>
    <pivotField showAll="0"/>
    <pivotField dataField="1" showAll="0"/>
    <pivotField axis="axisRow" showAll="0">
      <items count="88">
        <item x="2"/>
        <item x="0"/>
        <item x="63"/>
        <item x="65"/>
        <item x="16"/>
        <item x="37"/>
        <item x="23"/>
        <item x="26"/>
        <item x="25"/>
        <item x="80"/>
        <item x="20"/>
        <item x="3"/>
        <item x="53"/>
        <item x="15"/>
        <item x="86"/>
        <item x="56"/>
        <item x="76"/>
        <item x="7"/>
        <item x="41"/>
        <item x="10"/>
        <item x="38"/>
        <item x="77"/>
        <item x="69"/>
        <item x="13"/>
        <item x="19"/>
        <item x="40"/>
        <item x="22"/>
        <item x="59"/>
        <item x="24"/>
        <item x="81"/>
        <item x="43"/>
        <item x="64"/>
        <item x="5"/>
        <item x="52"/>
        <item x="57"/>
        <item x="51"/>
        <item x="36"/>
        <item x="32"/>
        <item x="11"/>
        <item x="1"/>
        <item x="18"/>
        <item x="44"/>
        <item x="34"/>
        <item x="66"/>
        <item x="60"/>
        <item x="54"/>
        <item x="72"/>
        <item x="17"/>
        <item x="35"/>
        <item x="84"/>
        <item x="75"/>
        <item x="14"/>
        <item x="82"/>
        <item x="70"/>
        <item x="73"/>
        <item x="58"/>
        <item x="29"/>
        <item x="6"/>
        <item x="31"/>
        <item x="50"/>
        <item x="55"/>
        <item x="4"/>
        <item x="48"/>
        <item x="42"/>
        <item x="21"/>
        <item x="85"/>
        <item x="83"/>
        <item x="12"/>
        <item x="47"/>
        <item x="30"/>
        <item x="45"/>
        <item x="67"/>
        <item x="27"/>
        <item x="8"/>
        <item x="46"/>
        <item x="79"/>
        <item x="62"/>
        <item x="49"/>
        <item x="78"/>
        <item x="28"/>
        <item x="74"/>
        <item x="61"/>
        <item x="71"/>
        <item x="33"/>
        <item x="9"/>
        <item x="39"/>
        <item x="68"/>
        <item t="default"/>
      </items>
    </pivotField>
  </pivotFields>
  <rowFields count="2">
    <field x="0"/>
    <field x="6"/>
  </rowFields>
  <rowItems count="19">
    <i>
      <x v="70"/>
    </i>
    <i r="1">
      <x v="23"/>
    </i>
    <i>
      <x v="82"/>
    </i>
    <i r="1">
      <x v="23"/>
    </i>
    <i>
      <x v="151"/>
    </i>
    <i r="1">
      <x v="24"/>
    </i>
    <i>
      <x v="154"/>
    </i>
    <i r="1">
      <x v="24"/>
    </i>
    <i>
      <x v="270"/>
    </i>
    <i r="1">
      <x v="53"/>
    </i>
    <i>
      <x v="324"/>
    </i>
    <i r="1">
      <x v="25"/>
    </i>
    <i>
      <x v="338"/>
    </i>
    <i r="1">
      <x v="56"/>
    </i>
    <i>
      <x v="458"/>
    </i>
    <i r="1">
      <x v="58"/>
    </i>
    <i>
      <x v="494"/>
    </i>
    <i r="1">
      <x v="58"/>
    </i>
    <i t="grand">
      <x/>
    </i>
  </rowItems>
  <colItems count="1">
    <i/>
  </colItems>
  <pageFields count="1">
    <pageField fld="1" hier="-1"/>
  </pageFields>
  <dataFields count="1">
    <dataField name="Somme de Chiffre d'affai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7" xr16:uid="{816820EF-593C-43D9-A01B-0EB8D63EE8EA}" autoFormatId="16" applyNumberFormats="0" applyBorderFormats="0" applyFontFormats="0" applyPatternFormats="0" applyAlignmentFormats="0" applyWidthHeightFormats="0">
  <queryTableRefresh nextId="5">
    <queryTableFields count="4">
      <queryTableField id="1" name="NoTicket" tableColumnId="1"/>
      <queryTableField id="2" name="CodeCli" tableColumnId="2"/>
      <queryTableField id="3" name="Caissier" tableColumnId="3"/>
      <queryTableField id="4" name="DateTicket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3" xr16:uid="{EA6132AE-74F6-4B14-9B78-BFF38B5D18AA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NoTicket" tableColumnId="1"/>
      <queryTableField id="2" name="Refprod" tableColumnId="2"/>
      <queryTableField id="3" name="PrixUnit" tableColumnId="3"/>
      <queryTableField id="4" name="Qte" tableColumnId="4"/>
      <queryTableField id="5" name="Remise%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4" xr16:uid="{CAE5E469-F3A8-41A2-8728-B87AF3DD9026}" autoFormatId="16" applyNumberFormats="0" applyBorderFormats="0" applyFontFormats="0" applyPatternFormats="0" applyAlignmentFormats="0" applyWidthHeightFormats="0">
  <queryTableRefresh nextId="8" unboundColumnsRight="2">
    <queryTableFields count="7">
      <queryTableField id="1" name="NoTicket" tableColumnId="1"/>
      <queryTableField id="2" name="Refprod" tableColumnId="2"/>
      <queryTableField id="3" name="PrixUnit" tableColumnId="3"/>
      <queryTableField id="4" name="Qte" tableColumnId="4"/>
      <queryTableField id="5" name="Remise%" tableColumnId="5"/>
      <queryTableField id="6" dataBound="0" tableColumnId="6"/>
      <queryTableField id="7" dataBound="0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6" xr16:uid="{2860CF1F-E93B-49A0-AA4F-44C6BE180148}" autoFormatId="16" applyNumberFormats="0" applyBorderFormats="0" applyFontFormats="0" applyPatternFormats="0" applyAlignmentFormats="0" applyWidthHeightFormats="0">
  <queryTableRefresh nextId="16" unboundColumnsRight="4">
    <queryTableFields count="15">
      <queryTableField id="1" name="Refprod" tableColumnId="1"/>
      <queryTableField id="2" name="Nomprod" tableColumnId="2"/>
      <queryTableField id="3" name="NoFour" tableColumnId="3"/>
      <queryTableField id="4" name="CodeCateg" tableColumnId="4"/>
      <queryTableField id="5" name="NoSousCateg" tableColumnId="5"/>
      <queryTableField id="6" name="QteParUnit" tableColumnId="6"/>
      <queryTableField id="7" name="PrixUnit" tableColumnId="7"/>
      <queryTableField id="8" name="UnitesStock" tableColumnId="8"/>
      <queryTableField id="9" name="UnitesCom" tableColumnId="9"/>
      <queryTableField id="10" name="NiveauReap" tableColumnId="10"/>
      <queryTableField id="11" name="Indisponible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connectionId="2" xr16:uid="{30A6A3D1-B90A-4629-B0A3-548848FFBB06}" autoFormatId="16" applyNumberFormats="0" applyBorderFormats="0" applyFontFormats="0" applyPatternFormats="0" applyAlignmentFormats="0" applyWidthHeightFormats="0">
  <queryTableRefresh nextId="4">
    <queryTableFields count="3">
      <queryTableField id="1" name="CodeCateg" tableColumnId="1"/>
      <queryTableField id="2" name="NomCateg" tableColumnId="2"/>
      <queryTableField id="3" name="Description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" connectionId="1" xr16:uid="{2B88EB49-FBBF-43E9-81F9-7ADB3F5A5171}" autoFormatId="16" applyNumberFormats="0" applyBorderFormats="0" applyFontFormats="0" applyPatternFormats="0" applyAlignmentFormats="0" applyWidthHeightFormats="0">
  <queryTableRefresh nextId="10">
    <queryTableFields count="9">
      <queryTableField id="1" name="CodeCli" tableColumnId="1"/>
      <queryTableField id="2" name="Nom" tableColumnId="2"/>
      <queryTableField id="3" name="Prenom" tableColumnId="3"/>
      <queryTableField id="4" name="DateNaiss" tableColumnId="4"/>
      <queryTableField id="5" name="Adresse" tableColumnId="5"/>
      <queryTableField id="6" name="Ville" tableColumnId="6"/>
      <queryTableField id="7" name="CodePostal" tableColumnId="7"/>
      <queryTableField id="8" name="Pays" tableColumnId="8"/>
      <queryTableField id="9" name="Tel" tableColumnId="9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" connectionId="8" xr16:uid="{9FC573D1-A55F-49F3-91A6-0A563B97099E}" autoFormatId="16" applyNumberFormats="0" applyBorderFormats="0" applyFontFormats="0" applyPatternFormats="0" applyAlignmentFormats="0" applyWidthHeightFormats="0">
  <queryTableRefresh nextId="5">
    <queryTableFields count="4">
      <queryTableField id="1" name="NoTicket" tableColumnId="1"/>
      <queryTableField id="2" name="CodeCli" tableColumnId="2"/>
      <queryTableField id="3" name="Caissier" tableColumnId="3"/>
      <queryTableField id="4" name="DateTicket" tableColumnId="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6" connectionId="5" xr16:uid="{09173E4D-84AD-48DA-8045-7A3928F5E281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NoTicket" tableColumnId="1"/>
      <queryTableField id="2" name="Refprod" tableColumnId="2"/>
      <queryTableField id="3" name="PrixUnit" tableColumnId="3"/>
      <queryTableField id="4" name="Qte" tableColumnId="4"/>
      <queryTableField id="5" name="Remise%" tableColumnId="5"/>
      <queryTableField id="6" dataBound="0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05D2FC6-FA59-4AFF-A0B5-0E121C965282}" name="Ticket" displayName="Ticket" ref="A1:D836" tableType="queryTable" totalsRowShown="0">
  <autoFilter ref="A1:D836" xr:uid="{F70150CF-E010-464F-8D2F-CF2E6D595137}"/>
  <tableColumns count="4">
    <tableColumn id="1" xr3:uid="{86D5F82E-18BF-43EC-9C8D-9B1514BA6E16}" uniqueName="1" name="NoTicket" queryTableFieldId="1"/>
    <tableColumn id="2" xr3:uid="{95DED70F-F7A9-44D7-861B-0AC1A6DD98F0}" uniqueName="2" name="CodeCli" queryTableFieldId="2" dataDxfId="29"/>
    <tableColumn id="3" xr3:uid="{ADCB1BD7-A893-4FB6-AC52-B30AEEBA525F}" uniqueName="3" name="Caissier" queryTableFieldId="3"/>
    <tableColumn id="4" xr3:uid="{7BCC9C31-AF4A-47D5-A978-81053749785A}" uniqueName="4" name="DateTicket" queryTableFieldId="4" dataDxfId="2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5688F5F-EA39-4FC3-A620-D18DBD172C42}" name="DetailTicket" displayName="DetailTicket" ref="A1:F2191" tableType="queryTable" totalsRowCount="1">
  <autoFilter ref="A1:F2190" xr:uid="{56D4FB64-AAAC-45B5-9D31-3D36BB37B2A1}"/>
  <sortState xmlns:xlrd2="http://schemas.microsoft.com/office/spreadsheetml/2017/richdata2" ref="A2:F2190">
    <sortCondition ref="B1:B2190"/>
  </sortState>
  <tableColumns count="6">
    <tableColumn id="1" xr3:uid="{C770906E-BEA6-4B0B-9B45-DFAC51FB8167}" uniqueName="1" name="NoTicket" queryTableFieldId="1"/>
    <tableColumn id="2" xr3:uid="{0CD845CB-347F-4868-8551-57D178CA4BF3}" uniqueName="2" name="Refprod" queryTableFieldId="2"/>
    <tableColumn id="3" xr3:uid="{FEF1DC17-AB73-4181-8122-C726F96A8B34}" uniqueName="3" name="PrixUnit" queryTableFieldId="3"/>
    <tableColumn id="4" xr3:uid="{6F133038-32FA-41BC-8C78-FEE834F8CB83}" uniqueName="4" name="Qte" queryTableFieldId="4"/>
    <tableColumn id="5" xr3:uid="{C09FEDFE-EC51-498C-961C-6E462C91E463}" uniqueName="5" name="Remise%" queryTableFieldId="5"/>
    <tableColumn id="6" xr3:uid="{66A2D471-161F-4BB5-9D0B-9057F0BBF59C}" uniqueName="6" name="Chiffre d'affaire" totalsRowFunction="sum" queryTableFieldId="6" dataDxfId="27" totalsRowDxfId="26">
      <calculatedColumnFormula>DetailTicket[[#This Row],[Qte]]*(DetailTicket[[#This Row],[PrixUnit]]*(1-DetailTicket[[#This Row],[Remise%]]))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0934E6-C107-4AEE-980A-4A26F83EA019}" name="DetailTicket2" displayName="DetailTicket2" ref="A1:G2191" tableType="queryTable" totalsRowCount="1">
  <sortState xmlns:xlrd2="http://schemas.microsoft.com/office/spreadsheetml/2017/richdata2" ref="A2:F2190">
    <sortCondition ref="B1:B2190"/>
  </sortState>
  <tableColumns count="7">
    <tableColumn id="1" xr3:uid="{C6423BC5-2041-4D8C-9F64-50AB3384EDC1}" uniqueName="1" name="NoTicket" queryTableFieldId="1"/>
    <tableColumn id="2" xr3:uid="{57DBB787-EBBD-463E-96FF-5E0186E6E606}" uniqueName="2" name="Refprod" queryTableFieldId="2"/>
    <tableColumn id="3" xr3:uid="{200A74D8-944E-47F8-B1D2-37DC9346E0C8}" uniqueName="3" name="PrixUnit" queryTableFieldId="3"/>
    <tableColumn id="4" xr3:uid="{08CCF764-CE57-4EEA-AD0F-8E16DC2ADC82}" uniqueName="4" name="Qte" queryTableFieldId="4"/>
    <tableColumn id="5" xr3:uid="{62B62456-BECC-45C5-BCC2-6E5DDB69D172}" uniqueName="5" name="Remise%" queryTableFieldId="5"/>
    <tableColumn id="6" xr3:uid="{4AD45764-FD7F-4323-9CA5-505231A09A68}" uniqueName="6" name="Chiffre d'affaire" totalsRowFunction="sum" queryTableFieldId="6" dataDxfId="25" totalsRowDxfId="24">
      <calculatedColumnFormula>DetailTicket2[[#This Row],[Qte]]*(DetailTicket2[[#This Row],[PrixUnit]]*(1-DetailTicket2[[#This Row],[Remise%]]))</calculatedColumnFormula>
    </tableColumn>
    <tableColumn id="7" xr3:uid="{5A1545D2-6DDA-4C4A-AD77-3F66C2AE9D32}" uniqueName="7" name="Clients" queryTableFieldId="7" dataDxfId="23">
      <calculatedColumnFormula>VLOOKUP(A2,$I$2:$J$836,2,FALSE)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772A48C-87DD-41B4-8CD6-4B67DCE53F7A}" name="Produit" displayName="Produit" ref="A1:O3116" tableType="queryTable" totalsRowShown="0">
  <autoFilter ref="A1:O3116" xr:uid="{EDDD9D35-2466-4D7D-83B9-404763146DD9}"/>
  <sortState xmlns:xlrd2="http://schemas.microsoft.com/office/spreadsheetml/2017/richdata2" ref="A2:O3116">
    <sortCondition ref="A1:A3116"/>
  </sortState>
  <tableColumns count="15">
    <tableColumn id="1" xr3:uid="{64138E1C-6F36-4008-A814-E17A5749C94C}" uniqueName="1" name="Refprod" queryTableFieldId="1"/>
    <tableColumn id="2" xr3:uid="{5369B579-1DFF-48E6-87CE-45C4F84F645B}" uniqueName="2" name="Nomprod" queryTableFieldId="2" dataDxfId="22"/>
    <tableColumn id="3" xr3:uid="{641A8758-3C9E-4FA7-A8D2-0641C450676A}" uniqueName="3" name="NoFour" queryTableFieldId="3"/>
    <tableColumn id="4" xr3:uid="{B5737BE5-CA38-401B-B68A-9DA21191FDD8}" uniqueName="4" name="CodeCateg" queryTableFieldId="4"/>
    <tableColumn id="5" xr3:uid="{911BE7B0-A161-4100-A557-096A79F95586}" uniqueName="5" name="NoSousCateg" queryTableFieldId="5"/>
    <tableColumn id="6" xr3:uid="{29419B53-EF9E-4545-993F-5281B55DFE56}" uniqueName="6" name="QteParUnit" queryTableFieldId="6" dataDxfId="21"/>
    <tableColumn id="7" xr3:uid="{0EE2AE2A-8138-45BB-86AA-6D18A7AF8A92}" uniqueName="7" name="PrixUnit" queryTableFieldId="7"/>
    <tableColumn id="8" xr3:uid="{7C4F8408-B8A3-4358-895B-7F4FB3B4C21C}" uniqueName="8" name="UnitesStock" queryTableFieldId="8"/>
    <tableColumn id="9" xr3:uid="{012B591F-A348-434E-A64D-3F8B38A0507B}" uniqueName="9" name="UnitesCom" queryTableFieldId="9"/>
    <tableColumn id="10" xr3:uid="{2704DDA5-D694-459F-A84B-5B7E0AB13389}" uniqueName="10" name="NiveauReap" queryTableFieldId="10"/>
    <tableColumn id="11" xr3:uid="{48705323-5246-42C9-9595-1C186AEA8EC3}" uniqueName="11" name="Indisponible" queryTableFieldId="11"/>
    <tableColumn id="12" xr3:uid="{792B0D4F-0B68-4FB1-9457-7091F2F4E1D0}" uniqueName="12" name="Produit Vegan" queryTableFieldId="12" dataDxfId="20">
      <calculatedColumnFormula>IF(ISNUMBER(FIND(" VEGAN",UPPER(B2))),TRUE,FALSE)</calculatedColumnFormula>
    </tableColumn>
    <tableColumn id="13" xr3:uid="{58787E0F-719A-4AC3-B274-EF7C62613F62}" uniqueName="13" name="Produit Bio" queryTableFieldId="13" dataDxfId="19">
      <calculatedColumnFormula>IF(ISNUMBER(FIND(" BIO",UPPER(B2))),TRUE)</calculatedColumnFormula>
    </tableColumn>
    <tableColumn id="14" xr3:uid="{4E449C09-5CEF-44C6-9635-7AD659C73A1A}" uniqueName="14" name="Produit Halal" queryTableFieldId="14" dataDxfId="18">
      <calculatedColumnFormula>IF(ISNUMBER(FIND(" HALAL",UPPER(B2))),TRUE)</calculatedColumnFormula>
    </tableColumn>
    <tableColumn id="15" xr3:uid="{F5119F88-36E5-4D81-93E9-92EFA29CDB4F}" uniqueName="15" name="Produit Casher" queryTableFieldId="15" dataDxfId="17">
      <calculatedColumnFormula>IF(ISNUMBER(FIND(" CASHER",UPPER(B2))),TRUE)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715226D-E59A-46EC-88BA-3C5908414122}" name="Categorie" displayName="Categorie" ref="A1:C66" tableType="queryTable" totalsRowShown="0">
  <autoFilter ref="A1:C66" xr:uid="{3C7C33CA-2828-4ACF-94A7-2BE0B160F920}"/>
  <tableColumns count="3">
    <tableColumn id="1" xr3:uid="{E388F1B9-C2A2-43EE-9FF1-37D3F4EF4BC7}" uniqueName="1" name="CodeCateg" queryTableFieldId="1"/>
    <tableColumn id="2" xr3:uid="{9F515677-7196-4274-8793-15E9305FA4B7}" uniqueName="2" name="NomCateg" queryTableFieldId="2" dataDxfId="16"/>
    <tableColumn id="3" xr3:uid="{0A00D17D-3260-4CFE-B678-37C223881AAF}" uniqueName="3" name="Description" queryTableFieldId="3" dataDxfId="1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15352EA-CC51-414F-8BA9-B33EF9DC38FC}" name="CarteFidelite" displayName="CarteFidelite" ref="A1:I97" tableType="queryTable" totalsRowShown="0">
  <autoFilter ref="A1:I97" xr:uid="{ECC80BE7-3C0D-43F8-B289-9FAB94580E95}"/>
  <tableColumns count="9">
    <tableColumn id="1" xr3:uid="{5420D01C-760B-40C1-84A1-087331DCC27A}" uniqueName="1" name="CodeCli" queryTableFieldId="1" dataDxfId="14"/>
    <tableColumn id="2" xr3:uid="{BCFA8D01-7D44-46B8-AA18-4B4BD935A584}" uniqueName="2" name="Nom" queryTableFieldId="2" dataDxfId="13"/>
    <tableColumn id="3" xr3:uid="{121BA39D-F4CB-4AD6-AECE-9BEFD140AA49}" uniqueName="3" name="Prenom" queryTableFieldId="3" dataDxfId="12"/>
    <tableColumn id="4" xr3:uid="{8333B8EC-1B06-48D4-9F4B-749378DF707C}" uniqueName="4" name="DateNaiss" queryTableFieldId="4" dataDxfId="11"/>
    <tableColumn id="5" xr3:uid="{F7FBADB3-90C2-49CC-A3A2-FE7F487CD8B5}" uniqueName="5" name="Adresse" queryTableFieldId="5" dataDxfId="10"/>
    <tableColumn id="6" xr3:uid="{8F6648BE-6DEC-49A0-898D-58282DA5E3AC}" uniqueName="6" name="Ville" queryTableFieldId="6" dataDxfId="9"/>
    <tableColumn id="7" xr3:uid="{FAE15438-03D0-4AF1-AEEB-DE5AF1A1B09C}" uniqueName="7" name="CodePostal" queryTableFieldId="7"/>
    <tableColumn id="8" xr3:uid="{CE099B49-1779-4A0E-832E-C6FA39870FD8}" uniqueName="8" name="Pays" queryTableFieldId="8" dataDxfId="8"/>
    <tableColumn id="9" xr3:uid="{6F5342D7-C71A-4CC9-8701-220797A74CAD}" uniqueName="9" name="Tel" queryTableFieldId="9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E707042-83D8-4CC1-84C2-B17A1105A4F7}" name="TicketJuilletAout2021" displayName="TicketJuilletAout2021" ref="A1:D1577" tableType="queryTable" totalsRowShown="0">
  <autoFilter ref="A1:D1577" xr:uid="{F827438B-B002-4A40-81BE-6DB109BE2B24}"/>
  <tableColumns count="4">
    <tableColumn id="1" xr3:uid="{4775C28F-1B5D-4BDC-A625-028A10F737CB}" uniqueName="1" name="NoTicket" queryTableFieldId="1"/>
    <tableColumn id="2" xr3:uid="{A8E67C94-1D0F-48A3-B1F0-A7DE8B103FAB}" uniqueName="2" name="CodeCli" queryTableFieldId="2" dataDxfId="7"/>
    <tableColumn id="3" xr3:uid="{23C77890-5368-4F54-B7C6-755264E2BE55}" uniqueName="3" name="Caissier" queryTableFieldId="3"/>
    <tableColumn id="4" xr3:uid="{55B1A9A5-42DB-45F6-B190-F9D33C4E8D72}" uniqueName="4" name="DateTicket" queryTableFieldId="4" dataDxfId="6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E133647-6401-4319-8F8C-7D6D79181A4B}" name="DetailTicketJuilletAout2021" displayName="DetailTicketJuilletAout2021" ref="A1:F4645" tableType="queryTable" totalsRowCount="1">
  <autoFilter ref="A1:F4644" xr:uid="{2A405BCE-5ABC-4F0F-AA35-42F26498FF31}"/>
  <tableColumns count="6">
    <tableColumn id="1" xr3:uid="{8B1C3B15-8C28-4C88-8C89-E294C747C53A}" uniqueName="1" name="NoTicket" queryTableFieldId="1" totalsRowDxfId="5"/>
    <tableColumn id="2" xr3:uid="{EAB187F7-F5F6-4527-8882-5BCD170F5315}" uniqueName="2" name="Refprod" queryTableFieldId="2" totalsRowDxfId="4"/>
    <tableColumn id="3" xr3:uid="{54356D46-BBA4-443E-B1B5-0E461037AC9E}" uniqueName="3" name="PrixUnit" queryTableFieldId="3" totalsRowDxfId="3"/>
    <tableColumn id="4" xr3:uid="{507F2FD8-8D2A-4727-9637-FC657355D1FF}" uniqueName="4" name="Qte" queryTableFieldId="4" totalsRowDxfId="2"/>
    <tableColumn id="5" xr3:uid="{D1BB247E-D06A-4AAA-8B24-A2A8612DCDC0}" uniqueName="5" name="Remise%" queryTableFieldId="5" totalsRowDxfId="1"/>
    <tableColumn id="6" xr3:uid="{6E1013A0-F99F-4031-9AD8-43368810E4F6}" uniqueName="6" name="Chiffre d'affaire" totalsRowFunction="custom" queryTableFieldId="6" totalsRowDxfId="0" dataCellStyle="Monétaire" totalsRowCellStyle="Monétaire">
      <calculatedColumnFormula>DetailTicketJuilletAout2021[[#This Row],[Qte]]*(DetailTicketJuilletAout2021[[#This Row],[PrixUnit]]*(1-DetailTicketJuilletAout2021[[#This Row],[Remise%]]))</calculatedColumnFormula>
      <totalsRowFormula>SUM(F3036:F4644)</totalsRowFormula>
    </tableColumn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84DE0-EDFE-4D30-95D2-FF2541E39EC1}">
  <sheetPr>
    <tabColor theme="9"/>
  </sheetPr>
  <dimension ref="A1:D836"/>
  <sheetViews>
    <sheetView tabSelected="1" topLeftCell="A290" workbookViewId="0">
      <selection activeCell="G26" sqref="G26"/>
    </sheetView>
  </sheetViews>
  <sheetFormatPr baseColWidth="10" defaultRowHeight="15" x14ac:dyDescent="0.25"/>
  <cols>
    <col min="1" max="1" width="11.140625" bestFit="1" customWidth="1"/>
    <col min="2" max="3" width="10.140625" bestFit="1" customWidth="1"/>
    <col min="4" max="4" width="15.7109375" bestFit="1" customWidth="1"/>
  </cols>
  <sheetData>
    <row r="1" spans="1:4" x14ac:dyDescent="0.25">
      <c r="A1" t="s">
        <v>21</v>
      </c>
      <c r="B1" t="s">
        <v>22</v>
      </c>
      <c r="C1" t="s">
        <v>0</v>
      </c>
      <c r="D1" t="s">
        <v>1</v>
      </c>
    </row>
    <row r="2" spans="1:4" x14ac:dyDescent="0.25">
      <c r="A2">
        <v>10248</v>
      </c>
      <c r="B2" s="2" t="s">
        <v>23</v>
      </c>
      <c r="C2">
        <v>5</v>
      </c>
      <c r="D2" s="3">
        <v>44361</v>
      </c>
    </row>
    <row r="3" spans="1:4" x14ac:dyDescent="0.25">
      <c r="A3">
        <v>10249</v>
      </c>
      <c r="B3" s="2" t="s">
        <v>24</v>
      </c>
      <c r="C3">
        <v>6</v>
      </c>
      <c r="D3" s="3">
        <v>44362</v>
      </c>
    </row>
    <row r="4" spans="1:4" x14ac:dyDescent="0.25">
      <c r="A4">
        <v>10250</v>
      </c>
      <c r="B4" s="2" t="s">
        <v>25</v>
      </c>
      <c r="C4">
        <v>4</v>
      </c>
      <c r="D4" s="3">
        <v>44365</v>
      </c>
    </row>
    <row r="5" spans="1:4" x14ac:dyDescent="0.25">
      <c r="A5">
        <v>10251</v>
      </c>
      <c r="B5" s="2" t="s">
        <v>26</v>
      </c>
      <c r="C5">
        <v>3</v>
      </c>
      <c r="D5" s="3">
        <v>44365</v>
      </c>
    </row>
    <row r="6" spans="1:4" x14ac:dyDescent="0.25">
      <c r="A6">
        <v>10252</v>
      </c>
      <c r="B6" s="2" t="s">
        <v>27</v>
      </c>
      <c r="C6">
        <v>4</v>
      </c>
      <c r="D6" s="3">
        <v>44366</v>
      </c>
    </row>
    <row r="7" spans="1:4" x14ac:dyDescent="0.25">
      <c r="A7">
        <v>10253</v>
      </c>
      <c r="B7" s="2" t="s">
        <v>25</v>
      </c>
      <c r="C7">
        <v>3</v>
      </c>
      <c r="D7" s="3">
        <v>44367</v>
      </c>
    </row>
    <row r="8" spans="1:4" x14ac:dyDescent="0.25">
      <c r="A8">
        <v>10254</v>
      </c>
      <c r="B8" s="2" t="s">
        <v>28</v>
      </c>
      <c r="C8">
        <v>5</v>
      </c>
      <c r="D8" s="3">
        <v>44368</v>
      </c>
    </row>
    <row r="9" spans="1:4" x14ac:dyDescent="0.25">
      <c r="A9">
        <v>10255</v>
      </c>
      <c r="B9" s="2" t="s">
        <v>29</v>
      </c>
      <c r="C9">
        <v>9</v>
      </c>
      <c r="D9" s="3">
        <v>44370</v>
      </c>
    </row>
    <row r="10" spans="1:4" x14ac:dyDescent="0.25">
      <c r="A10">
        <v>10256</v>
      </c>
      <c r="B10" s="2" t="s">
        <v>30</v>
      </c>
      <c r="C10">
        <v>3</v>
      </c>
      <c r="D10" s="3">
        <v>44372</v>
      </c>
    </row>
    <row r="11" spans="1:4" x14ac:dyDescent="0.25">
      <c r="A11">
        <v>10257</v>
      </c>
      <c r="B11" s="2" t="s">
        <v>31</v>
      </c>
      <c r="C11">
        <v>4</v>
      </c>
      <c r="D11" s="3">
        <v>44373</v>
      </c>
    </row>
    <row r="12" spans="1:4" x14ac:dyDescent="0.25">
      <c r="A12">
        <v>10258</v>
      </c>
      <c r="B12" s="2" t="s">
        <v>32</v>
      </c>
      <c r="C12">
        <v>1</v>
      </c>
      <c r="D12" s="3">
        <v>44374</v>
      </c>
    </row>
    <row r="13" spans="1:4" x14ac:dyDescent="0.25">
      <c r="A13">
        <v>10259</v>
      </c>
      <c r="B13" s="2" t="s">
        <v>33</v>
      </c>
      <c r="C13">
        <v>4</v>
      </c>
      <c r="D13" s="3">
        <v>44375</v>
      </c>
    </row>
    <row r="14" spans="1:4" x14ac:dyDescent="0.25">
      <c r="A14">
        <v>10260</v>
      </c>
      <c r="B14" s="2" t="s">
        <v>34</v>
      </c>
      <c r="C14">
        <v>4</v>
      </c>
      <c r="D14" s="3">
        <v>44376</v>
      </c>
    </row>
    <row r="15" spans="1:4" x14ac:dyDescent="0.25">
      <c r="A15">
        <v>10261</v>
      </c>
      <c r="B15" s="2" t="s">
        <v>35</v>
      </c>
      <c r="C15">
        <v>4</v>
      </c>
      <c r="D15" s="3">
        <v>44376</v>
      </c>
    </row>
    <row r="16" spans="1:4" x14ac:dyDescent="0.25">
      <c r="A16">
        <v>10262</v>
      </c>
      <c r="B16" s="2" t="s">
        <v>36</v>
      </c>
      <c r="C16">
        <v>10</v>
      </c>
      <c r="D16" s="3">
        <v>44349</v>
      </c>
    </row>
    <row r="17" spans="1:4" x14ac:dyDescent="0.25">
      <c r="A17">
        <v>10263</v>
      </c>
      <c r="B17" s="2" t="s">
        <v>32</v>
      </c>
      <c r="C17">
        <v>9</v>
      </c>
      <c r="D17" s="3">
        <v>44351</v>
      </c>
    </row>
    <row r="18" spans="1:4" x14ac:dyDescent="0.25">
      <c r="A18">
        <v>10264</v>
      </c>
      <c r="B18" s="2" t="s">
        <v>37</v>
      </c>
      <c r="C18">
        <v>6</v>
      </c>
      <c r="D18" s="3">
        <v>44350</v>
      </c>
    </row>
    <row r="19" spans="1:4" x14ac:dyDescent="0.25">
      <c r="A19">
        <v>10265</v>
      </c>
      <c r="B19" s="2" t="s">
        <v>38</v>
      </c>
      <c r="C19">
        <v>10</v>
      </c>
      <c r="D19" s="3">
        <v>44351</v>
      </c>
    </row>
    <row r="20" spans="1:4" x14ac:dyDescent="0.25">
      <c r="A20">
        <v>10266</v>
      </c>
      <c r="B20" s="2" t="s">
        <v>39</v>
      </c>
      <c r="C20">
        <v>3</v>
      </c>
      <c r="D20" s="3">
        <v>44352</v>
      </c>
    </row>
    <row r="21" spans="1:4" x14ac:dyDescent="0.25">
      <c r="A21">
        <v>10267</v>
      </c>
      <c r="B21" s="2" t="s">
        <v>40</v>
      </c>
      <c r="C21">
        <v>4</v>
      </c>
      <c r="D21" s="3">
        <v>44355</v>
      </c>
    </row>
    <row r="22" spans="1:4" x14ac:dyDescent="0.25">
      <c r="A22">
        <v>10268</v>
      </c>
      <c r="B22" s="2" t="s">
        <v>41</v>
      </c>
      <c r="C22">
        <v>12</v>
      </c>
      <c r="D22" s="3">
        <v>44356</v>
      </c>
    </row>
    <row r="23" spans="1:4" x14ac:dyDescent="0.25">
      <c r="A23">
        <v>10269</v>
      </c>
      <c r="B23" s="2" t="s">
        <v>42</v>
      </c>
      <c r="C23">
        <v>5</v>
      </c>
      <c r="D23" s="3">
        <v>44357</v>
      </c>
    </row>
    <row r="24" spans="1:4" x14ac:dyDescent="0.25">
      <c r="A24">
        <v>10270</v>
      </c>
      <c r="B24" s="2" t="s">
        <v>39</v>
      </c>
      <c r="C24">
        <v>1</v>
      </c>
      <c r="D24" s="3">
        <v>44358</v>
      </c>
    </row>
    <row r="25" spans="1:4" x14ac:dyDescent="0.25">
      <c r="A25">
        <v>10271</v>
      </c>
      <c r="B25" s="2" t="s">
        <v>43</v>
      </c>
      <c r="C25">
        <v>6</v>
      </c>
      <c r="D25" s="3">
        <v>44358</v>
      </c>
    </row>
    <row r="26" spans="1:4" x14ac:dyDescent="0.25">
      <c r="A26">
        <v>10272</v>
      </c>
      <c r="B26" s="2" t="s">
        <v>36</v>
      </c>
      <c r="C26">
        <v>6</v>
      </c>
      <c r="D26" s="3">
        <v>44359</v>
      </c>
    </row>
    <row r="27" spans="1:4" x14ac:dyDescent="0.25">
      <c r="A27">
        <v>10273</v>
      </c>
      <c r="B27" s="2" t="s">
        <v>44</v>
      </c>
      <c r="C27">
        <v>3</v>
      </c>
      <c r="D27" s="3">
        <v>44362</v>
      </c>
    </row>
    <row r="28" spans="1:4" x14ac:dyDescent="0.25">
      <c r="A28">
        <v>10274</v>
      </c>
      <c r="B28" s="2" t="s">
        <v>23</v>
      </c>
      <c r="C28">
        <v>6</v>
      </c>
      <c r="D28" s="3">
        <v>44363</v>
      </c>
    </row>
    <row r="29" spans="1:4" x14ac:dyDescent="0.25">
      <c r="A29">
        <v>10275</v>
      </c>
      <c r="B29" s="2" t="s">
        <v>45</v>
      </c>
      <c r="C29">
        <v>1</v>
      </c>
      <c r="D29" s="3">
        <v>44364</v>
      </c>
    </row>
    <row r="30" spans="1:4" x14ac:dyDescent="0.25">
      <c r="A30">
        <v>10276</v>
      </c>
      <c r="B30" s="2" t="s">
        <v>46</v>
      </c>
      <c r="C30">
        <v>11</v>
      </c>
      <c r="D30" s="3">
        <v>44365</v>
      </c>
    </row>
    <row r="31" spans="1:4" x14ac:dyDescent="0.25">
      <c r="A31">
        <v>10277</v>
      </c>
      <c r="B31" s="2" t="s">
        <v>47</v>
      </c>
      <c r="C31">
        <v>10</v>
      </c>
      <c r="D31" s="3">
        <v>44366</v>
      </c>
    </row>
    <row r="32" spans="1:4" x14ac:dyDescent="0.25">
      <c r="A32">
        <v>10278</v>
      </c>
      <c r="B32" s="2" t="s">
        <v>48</v>
      </c>
      <c r="C32">
        <v>9</v>
      </c>
      <c r="D32" s="3">
        <v>44369</v>
      </c>
    </row>
    <row r="33" spans="1:4" x14ac:dyDescent="0.25">
      <c r="A33">
        <v>10279</v>
      </c>
      <c r="B33" s="2" t="s">
        <v>49</v>
      </c>
      <c r="C33">
        <v>7</v>
      </c>
      <c r="D33" s="3">
        <v>44370</v>
      </c>
    </row>
    <row r="34" spans="1:4" x14ac:dyDescent="0.25">
      <c r="A34">
        <v>10280</v>
      </c>
      <c r="B34" s="2" t="s">
        <v>48</v>
      </c>
      <c r="C34">
        <v>6</v>
      </c>
      <c r="D34" s="3">
        <v>44371</v>
      </c>
    </row>
    <row r="35" spans="1:4" x14ac:dyDescent="0.25">
      <c r="A35">
        <v>10281</v>
      </c>
      <c r="B35" s="2" t="s">
        <v>50</v>
      </c>
      <c r="C35">
        <v>4</v>
      </c>
      <c r="D35" s="3">
        <v>44371</v>
      </c>
    </row>
    <row r="36" spans="1:4" x14ac:dyDescent="0.25">
      <c r="A36">
        <v>10282</v>
      </c>
      <c r="B36" s="2" t="s">
        <v>50</v>
      </c>
      <c r="C36">
        <v>4</v>
      </c>
      <c r="D36" s="3">
        <v>44372</v>
      </c>
    </row>
    <row r="37" spans="1:4" x14ac:dyDescent="0.25">
      <c r="A37">
        <v>10283</v>
      </c>
      <c r="B37" s="2" t="s">
        <v>51</v>
      </c>
      <c r="C37">
        <v>3</v>
      </c>
      <c r="D37" s="3">
        <v>44373</v>
      </c>
    </row>
    <row r="38" spans="1:4" x14ac:dyDescent="0.25">
      <c r="A38">
        <v>10284</v>
      </c>
      <c r="B38" s="2" t="s">
        <v>49</v>
      </c>
      <c r="C38">
        <v>4</v>
      </c>
      <c r="D38" s="3">
        <v>44376</v>
      </c>
    </row>
    <row r="39" spans="1:4" x14ac:dyDescent="0.25">
      <c r="A39">
        <v>10285</v>
      </c>
      <c r="B39" s="2" t="s">
        <v>44</v>
      </c>
      <c r="C39">
        <v>1</v>
      </c>
      <c r="D39" s="3">
        <v>44377</v>
      </c>
    </row>
    <row r="40" spans="1:4" x14ac:dyDescent="0.25">
      <c r="A40">
        <v>10286</v>
      </c>
      <c r="B40" s="2" t="s">
        <v>44</v>
      </c>
      <c r="C40">
        <v>5</v>
      </c>
      <c r="D40" s="3">
        <v>44377</v>
      </c>
    </row>
    <row r="41" spans="1:4" x14ac:dyDescent="0.25">
      <c r="A41">
        <v>10287</v>
      </c>
      <c r="B41" s="2" t="s">
        <v>52</v>
      </c>
      <c r="C41">
        <v>4</v>
      </c>
      <c r="D41" s="3">
        <v>44349</v>
      </c>
    </row>
    <row r="42" spans="1:4" x14ac:dyDescent="0.25">
      <c r="A42">
        <v>10288</v>
      </c>
      <c r="B42" s="2" t="s">
        <v>53</v>
      </c>
      <c r="C42">
        <v>4</v>
      </c>
      <c r="D42" s="3">
        <v>44349</v>
      </c>
    </row>
    <row r="43" spans="1:4" x14ac:dyDescent="0.25">
      <c r="A43">
        <v>10289</v>
      </c>
      <c r="B43" s="2" t="s">
        <v>54</v>
      </c>
      <c r="C43">
        <v>7</v>
      </c>
      <c r="D43" s="3">
        <v>44352</v>
      </c>
    </row>
    <row r="44" spans="1:4" x14ac:dyDescent="0.25">
      <c r="A44">
        <v>10290</v>
      </c>
      <c r="B44" s="2" t="s">
        <v>55</v>
      </c>
      <c r="C44">
        <v>3</v>
      </c>
      <c r="D44" s="3">
        <v>44353</v>
      </c>
    </row>
    <row r="45" spans="1:4" x14ac:dyDescent="0.25">
      <c r="A45">
        <v>10291</v>
      </c>
      <c r="B45" s="2" t="s">
        <v>35</v>
      </c>
      <c r="C45">
        <v>6</v>
      </c>
      <c r="D45" s="3">
        <v>44353</v>
      </c>
    </row>
    <row r="46" spans="1:4" x14ac:dyDescent="0.25">
      <c r="A46">
        <v>10292</v>
      </c>
      <c r="B46" s="2" t="s">
        <v>56</v>
      </c>
      <c r="C46">
        <v>1</v>
      </c>
      <c r="D46" s="3">
        <v>44354</v>
      </c>
    </row>
    <row r="47" spans="1:4" x14ac:dyDescent="0.25">
      <c r="A47">
        <v>10293</v>
      </c>
      <c r="B47" s="2" t="s">
        <v>46</v>
      </c>
      <c r="C47">
        <v>1</v>
      </c>
      <c r="D47" s="3">
        <v>44355</v>
      </c>
    </row>
    <row r="48" spans="1:4" x14ac:dyDescent="0.25">
      <c r="A48">
        <v>10294</v>
      </c>
      <c r="B48" s="2" t="s">
        <v>36</v>
      </c>
      <c r="C48">
        <v>4</v>
      </c>
      <c r="D48" s="3">
        <v>44356</v>
      </c>
    </row>
    <row r="49" spans="1:4" x14ac:dyDescent="0.25">
      <c r="A49">
        <v>10295</v>
      </c>
      <c r="B49" s="2" t="s">
        <v>23</v>
      </c>
      <c r="C49">
        <v>1</v>
      </c>
      <c r="D49" s="3">
        <v>44359</v>
      </c>
    </row>
    <row r="50" spans="1:4" x14ac:dyDescent="0.25">
      <c r="A50">
        <v>10296</v>
      </c>
      <c r="B50" s="2" t="s">
        <v>51</v>
      </c>
      <c r="C50">
        <v>6</v>
      </c>
      <c r="D50" s="3">
        <v>44360</v>
      </c>
    </row>
    <row r="51" spans="1:4" x14ac:dyDescent="0.25">
      <c r="A51">
        <v>10297</v>
      </c>
      <c r="B51" s="2" t="s">
        <v>38</v>
      </c>
      <c r="C51">
        <v>5</v>
      </c>
      <c r="D51" s="3">
        <v>44361</v>
      </c>
    </row>
    <row r="52" spans="1:4" x14ac:dyDescent="0.25">
      <c r="A52">
        <v>10298</v>
      </c>
      <c r="B52" s="2" t="s">
        <v>57</v>
      </c>
      <c r="C52">
        <v>6</v>
      </c>
      <c r="D52" s="3">
        <v>44362</v>
      </c>
    </row>
    <row r="53" spans="1:4" x14ac:dyDescent="0.25">
      <c r="A53">
        <v>10299</v>
      </c>
      <c r="B53" s="2" t="s">
        <v>52</v>
      </c>
      <c r="C53">
        <v>4</v>
      </c>
      <c r="D53" s="3">
        <v>44363</v>
      </c>
    </row>
    <row r="54" spans="1:4" x14ac:dyDescent="0.25">
      <c r="A54">
        <v>10300</v>
      </c>
      <c r="B54" s="2" t="s">
        <v>45</v>
      </c>
      <c r="C54">
        <v>12</v>
      </c>
      <c r="D54" s="3">
        <v>44366</v>
      </c>
    </row>
    <row r="55" spans="1:4" x14ac:dyDescent="0.25">
      <c r="A55">
        <v>10301</v>
      </c>
      <c r="B55" s="2" t="s">
        <v>58</v>
      </c>
      <c r="C55">
        <v>11</v>
      </c>
      <c r="D55" s="3">
        <v>44366</v>
      </c>
    </row>
    <row r="56" spans="1:4" x14ac:dyDescent="0.25">
      <c r="A56">
        <v>10302</v>
      </c>
      <c r="B56" s="2" t="s">
        <v>27</v>
      </c>
      <c r="C56">
        <v>4</v>
      </c>
      <c r="D56" s="3">
        <v>44367</v>
      </c>
    </row>
    <row r="57" spans="1:4" x14ac:dyDescent="0.25">
      <c r="A57">
        <v>10303</v>
      </c>
      <c r="B57" s="2" t="s">
        <v>59</v>
      </c>
      <c r="C57">
        <v>7</v>
      </c>
      <c r="D57" s="3">
        <v>44368</v>
      </c>
    </row>
    <row r="58" spans="1:4" x14ac:dyDescent="0.25">
      <c r="A58">
        <v>10304</v>
      </c>
      <c r="B58" s="2" t="s">
        <v>46</v>
      </c>
      <c r="C58">
        <v>1</v>
      </c>
      <c r="D58" s="3">
        <v>44369</v>
      </c>
    </row>
    <row r="59" spans="1:4" x14ac:dyDescent="0.25">
      <c r="A59">
        <v>10305</v>
      </c>
      <c r="B59" s="2" t="s">
        <v>60</v>
      </c>
      <c r="C59">
        <v>10</v>
      </c>
      <c r="D59" s="3">
        <v>44370</v>
      </c>
    </row>
    <row r="60" spans="1:4" x14ac:dyDescent="0.25">
      <c r="A60">
        <v>10306</v>
      </c>
      <c r="B60" s="2" t="s">
        <v>50</v>
      </c>
      <c r="C60">
        <v>1</v>
      </c>
      <c r="D60" s="3">
        <v>44373</v>
      </c>
    </row>
    <row r="61" spans="1:4" x14ac:dyDescent="0.25">
      <c r="A61">
        <v>10307</v>
      </c>
      <c r="B61" s="2" t="s">
        <v>61</v>
      </c>
      <c r="C61">
        <v>9</v>
      </c>
      <c r="D61" s="3">
        <v>44374</v>
      </c>
    </row>
    <row r="62" spans="1:4" x14ac:dyDescent="0.25">
      <c r="A62">
        <v>10308</v>
      </c>
      <c r="B62" s="2" t="s">
        <v>62</v>
      </c>
      <c r="C62">
        <v>7</v>
      </c>
      <c r="D62" s="3">
        <v>44375</v>
      </c>
    </row>
    <row r="63" spans="1:4" x14ac:dyDescent="0.25">
      <c r="A63">
        <v>10309</v>
      </c>
      <c r="B63" s="2" t="s">
        <v>57</v>
      </c>
      <c r="C63">
        <v>3</v>
      </c>
      <c r="D63" s="3">
        <v>44349</v>
      </c>
    </row>
    <row r="64" spans="1:4" x14ac:dyDescent="0.25">
      <c r="A64">
        <v>10310</v>
      </c>
      <c r="B64" s="2" t="s">
        <v>63</v>
      </c>
      <c r="C64">
        <v>7</v>
      </c>
      <c r="D64" s="3">
        <v>44349</v>
      </c>
    </row>
    <row r="65" spans="1:4" x14ac:dyDescent="0.25">
      <c r="A65">
        <v>10311</v>
      </c>
      <c r="B65" s="2" t="s">
        <v>64</v>
      </c>
      <c r="C65">
        <v>1</v>
      </c>
      <c r="D65" s="3">
        <v>44349</v>
      </c>
    </row>
    <row r="66" spans="1:4" x14ac:dyDescent="0.25">
      <c r="A66">
        <v>10312</v>
      </c>
      <c r="B66" s="2" t="s">
        <v>58</v>
      </c>
      <c r="C66">
        <v>6</v>
      </c>
      <c r="D66" s="3">
        <v>44352</v>
      </c>
    </row>
    <row r="67" spans="1:4" x14ac:dyDescent="0.25">
      <c r="A67">
        <v>10313</v>
      </c>
      <c r="B67" s="2" t="s">
        <v>44</v>
      </c>
      <c r="C67">
        <v>5</v>
      </c>
      <c r="D67" s="3">
        <v>44353</v>
      </c>
    </row>
    <row r="68" spans="1:4" x14ac:dyDescent="0.25">
      <c r="A68">
        <v>10314</v>
      </c>
      <c r="B68" s="2" t="s">
        <v>36</v>
      </c>
      <c r="C68">
        <v>1</v>
      </c>
      <c r="D68" s="3">
        <v>44354</v>
      </c>
    </row>
    <row r="69" spans="1:4" x14ac:dyDescent="0.25">
      <c r="A69">
        <v>10315</v>
      </c>
      <c r="B69" s="2" t="s">
        <v>65</v>
      </c>
      <c r="C69">
        <v>4</v>
      </c>
      <c r="D69" s="3">
        <v>44355</v>
      </c>
    </row>
    <row r="70" spans="1:4" x14ac:dyDescent="0.25">
      <c r="A70">
        <v>10316</v>
      </c>
      <c r="B70" s="2" t="s">
        <v>36</v>
      </c>
      <c r="C70">
        <v>1</v>
      </c>
      <c r="D70" s="3">
        <v>44356</v>
      </c>
    </row>
    <row r="71" spans="1:4" x14ac:dyDescent="0.25">
      <c r="A71">
        <v>10317</v>
      </c>
      <c r="B71" s="2" t="s">
        <v>61</v>
      </c>
      <c r="C71">
        <v>6</v>
      </c>
      <c r="D71" s="3">
        <v>44359</v>
      </c>
    </row>
    <row r="72" spans="1:4" x14ac:dyDescent="0.25">
      <c r="A72">
        <v>10318</v>
      </c>
      <c r="B72" s="2" t="s">
        <v>65</v>
      </c>
      <c r="C72">
        <v>4</v>
      </c>
      <c r="D72" s="3">
        <v>44360</v>
      </c>
    </row>
    <row r="73" spans="1:4" x14ac:dyDescent="0.25">
      <c r="A73">
        <v>10319</v>
      </c>
      <c r="B73" s="2" t="s">
        <v>46</v>
      </c>
      <c r="C73">
        <v>7</v>
      </c>
      <c r="D73" s="3">
        <v>44361</v>
      </c>
    </row>
    <row r="74" spans="1:4" x14ac:dyDescent="0.25">
      <c r="A74">
        <v>10320</v>
      </c>
      <c r="B74" s="2" t="s">
        <v>39</v>
      </c>
      <c r="C74">
        <v>5</v>
      </c>
      <c r="D74" s="3">
        <v>44362</v>
      </c>
    </row>
    <row r="75" spans="1:4" x14ac:dyDescent="0.25">
      <c r="A75">
        <v>10321</v>
      </c>
      <c r="B75" s="2" t="s">
        <v>65</v>
      </c>
      <c r="C75">
        <v>3</v>
      </c>
      <c r="D75" s="3">
        <v>44362</v>
      </c>
    </row>
    <row r="76" spans="1:4" x14ac:dyDescent="0.25">
      <c r="A76">
        <v>10322</v>
      </c>
      <c r="B76" s="2" t="s">
        <v>66</v>
      </c>
      <c r="C76">
        <v>7</v>
      </c>
      <c r="D76" s="3">
        <v>44363</v>
      </c>
    </row>
    <row r="77" spans="1:4" x14ac:dyDescent="0.25">
      <c r="A77">
        <v>10323</v>
      </c>
      <c r="B77" s="2" t="s">
        <v>67</v>
      </c>
      <c r="C77">
        <v>4</v>
      </c>
      <c r="D77" s="3">
        <v>44366</v>
      </c>
    </row>
    <row r="78" spans="1:4" x14ac:dyDescent="0.25">
      <c r="A78">
        <v>10324</v>
      </c>
      <c r="B78" s="2" t="s">
        <v>68</v>
      </c>
      <c r="C78">
        <v>9</v>
      </c>
      <c r="D78" s="3">
        <v>44366</v>
      </c>
    </row>
    <row r="79" spans="1:4" x14ac:dyDescent="0.25">
      <c r="A79">
        <v>10325</v>
      </c>
      <c r="B79" s="2" t="s">
        <v>67</v>
      </c>
      <c r="C79">
        <v>1</v>
      </c>
      <c r="D79" s="3">
        <v>44368</v>
      </c>
    </row>
    <row r="80" spans="1:4" x14ac:dyDescent="0.25">
      <c r="A80">
        <v>10326</v>
      </c>
      <c r="B80" s="2" t="s">
        <v>69</v>
      </c>
      <c r="C80">
        <v>4</v>
      </c>
      <c r="D80" s="3">
        <v>44369</v>
      </c>
    </row>
    <row r="81" spans="1:4" x14ac:dyDescent="0.25">
      <c r="A81">
        <v>10327</v>
      </c>
      <c r="B81" s="2" t="s">
        <v>37</v>
      </c>
      <c r="C81">
        <v>3</v>
      </c>
      <c r="D81" s="3">
        <v>44370</v>
      </c>
    </row>
    <row r="82" spans="1:4" x14ac:dyDescent="0.25">
      <c r="A82">
        <v>10328</v>
      </c>
      <c r="B82" s="2" t="s">
        <v>70</v>
      </c>
      <c r="C82">
        <v>4</v>
      </c>
      <c r="D82" s="3">
        <v>44373</v>
      </c>
    </row>
    <row r="83" spans="1:4" x14ac:dyDescent="0.25">
      <c r="A83">
        <v>10329</v>
      </c>
      <c r="B83" s="2" t="s">
        <v>43</v>
      </c>
      <c r="C83">
        <v>4</v>
      </c>
      <c r="D83" s="3">
        <v>44374</v>
      </c>
    </row>
    <row r="84" spans="1:4" x14ac:dyDescent="0.25">
      <c r="A84">
        <v>10330</v>
      </c>
      <c r="B84" s="2" t="s">
        <v>51</v>
      </c>
      <c r="C84">
        <v>3</v>
      </c>
      <c r="D84" s="3">
        <v>44375</v>
      </c>
    </row>
    <row r="85" spans="1:4" x14ac:dyDescent="0.25">
      <c r="A85">
        <v>10331</v>
      </c>
      <c r="B85" s="2" t="s">
        <v>71</v>
      </c>
      <c r="C85">
        <v>9</v>
      </c>
      <c r="D85" s="3">
        <v>44375</v>
      </c>
    </row>
    <row r="86" spans="1:4" x14ac:dyDescent="0.25">
      <c r="A86">
        <v>10332</v>
      </c>
      <c r="B86" s="2" t="s">
        <v>72</v>
      </c>
      <c r="C86">
        <v>3</v>
      </c>
      <c r="D86" s="3">
        <v>44376</v>
      </c>
    </row>
    <row r="87" spans="1:4" x14ac:dyDescent="0.25">
      <c r="A87">
        <v>10333</v>
      </c>
      <c r="B87" s="2" t="s">
        <v>39</v>
      </c>
      <c r="C87">
        <v>5</v>
      </c>
      <c r="D87" s="3">
        <v>44377</v>
      </c>
    </row>
    <row r="88" spans="1:4" x14ac:dyDescent="0.25">
      <c r="A88">
        <v>10334</v>
      </c>
      <c r="B88" s="2" t="s">
        <v>26</v>
      </c>
      <c r="C88">
        <v>1</v>
      </c>
      <c r="D88" s="3">
        <v>44349</v>
      </c>
    </row>
    <row r="89" spans="1:4" x14ac:dyDescent="0.25">
      <c r="A89">
        <v>10335</v>
      </c>
      <c r="B89" s="2" t="s">
        <v>57</v>
      </c>
      <c r="C89">
        <v>7</v>
      </c>
      <c r="D89" s="3">
        <v>44350</v>
      </c>
    </row>
    <row r="90" spans="1:4" x14ac:dyDescent="0.25">
      <c r="A90">
        <v>10336</v>
      </c>
      <c r="B90" s="2" t="s">
        <v>73</v>
      </c>
      <c r="C90">
        <v>7</v>
      </c>
      <c r="D90" s="3">
        <v>44351</v>
      </c>
    </row>
    <row r="91" spans="1:4" x14ac:dyDescent="0.25">
      <c r="A91">
        <v>10337</v>
      </c>
      <c r="B91" s="2" t="s">
        <v>40</v>
      </c>
      <c r="C91">
        <v>4</v>
      </c>
      <c r="D91" s="3">
        <v>44352</v>
      </c>
    </row>
    <row r="92" spans="1:4" x14ac:dyDescent="0.25">
      <c r="A92">
        <v>10338</v>
      </c>
      <c r="B92" s="2" t="s">
        <v>60</v>
      </c>
      <c r="C92">
        <v>4</v>
      </c>
      <c r="D92" s="3">
        <v>44353</v>
      </c>
    </row>
    <row r="93" spans="1:4" x14ac:dyDescent="0.25">
      <c r="A93">
        <v>10339</v>
      </c>
      <c r="B93" s="2" t="s">
        <v>72</v>
      </c>
      <c r="C93">
        <v>1</v>
      </c>
      <c r="D93" s="3">
        <v>44356</v>
      </c>
    </row>
    <row r="94" spans="1:4" x14ac:dyDescent="0.25">
      <c r="A94">
        <v>10340</v>
      </c>
      <c r="B94" s="2" t="s">
        <v>71</v>
      </c>
      <c r="C94">
        <v>1</v>
      </c>
      <c r="D94" s="3">
        <v>44357</v>
      </c>
    </row>
    <row r="95" spans="1:4" x14ac:dyDescent="0.25">
      <c r="A95">
        <v>10341</v>
      </c>
      <c r="B95" s="2" t="s">
        <v>74</v>
      </c>
      <c r="C95">
        <v>7</v>
      </c>
      <c r="D95" s="3">
        <v>44357</v>
      </c>
    </row>
    <row r="96" spans="1:4" x14ac:dyDescent="0.25">
      <c r="A96">
        <v>10342</v>
      </c>
      <c r="B96" s="2" t="s">
        <v>40</v>
      </c>
      <c r="C96">
        <v>4</v>
      </c>
      <c r="D96" s="3">
        <v>44358</v>
      </c>
    </row>
    <row r="97" spans="1:4" x14ac:dyDescent="0.25">
      <c r="A97">
        <v>10343</v>
      </c>
      <c r="B97" s="2" t="s">
        <v>49</v>
      </c>
      <c r="C97">
        <v>4</v>
      </c>
      <c r="D97" s="3">
        <v>44359</v>
      </c>
    </row>
    <row r="98" spans="1:4" x14ac:dyDescent="0.25">
      <c r="A98">
        <v>10344</v>
      </c>
      <c r="B98" s="2" t="s">
        <v>42</v>
      </c>
      <c r="C98">
        <v>4</v>
      </c>
      <c r="D98" s="3">
        <v>44360</v>
      </c>
    </row>
    <row r="99" spans="1:4" x14ac:dyDescent="0.25">
      <c r="A99">
        <v>10345</v>
      </c>
      <c r="B99" s="2" t="s">
        <v>44</v>
      </c>
      <c r="C99">
        <v>3</v>
      </c>
      <c r="D99" s="3">
        <v>44363</v>
      </c>
    </row>
    <row r="100" spans="1:4" x14ac:dyDescent="0.25">
      <c r="A100">
        <v>10346</v>
      </c>
      <c r="B100" s="2" t="s">
        <v>36</v>
      </c>
      <c r="C100">
        <v>3</v>
      </c>
      <c r="D100" s="3">
        <v>44364</v>
      </c>
    </row>
    <row r="101" spans="1:4" x14ac:dyDescent="0.25">
      <c r="A101">
        <v>10347</v>
      </c>
      <c r="B101" s="2" t="s">
        <v>75</v>
      </c>
      <c r="C101">
        <v>4</v>
      </c>
      <c r="D101" s="3">
        <v>44365</v>
      </c>
    </row>
    <row r="102" spans="1:4" x14ac:dyDescent="0.25">
      <c r="A102">
        <v>10348</v>
      </c>
      <c r="B102" s="2" t="s">
        <v>58</v>
      </c>
      <c r="C102">
        <v>4</v>
      </c>
      <c r="D102" s="3">
        <v>44366</v>
      </c>
    </row>
    <row r="103" spans="1:4" x14ac:dyDescent="0.25">
      <c r="A103">
        <v>10349</v>
      </c>
      <c r="B103" s="2" t="s">
        <v>43</v>
      </c>
      <c r="C103">
        <v>7</v>
      </c>
      <c r="D103" s="3">
        <v>44367</v>
      </c>
    </row>
    <row r="104" spans="1:4" x14ac:dyDescent="0.25">
      <c r="A104">
        <v>10350</v>
      </c>
      <c r="B104" s="2" t="s">
        <v>76</v>
      </c>
      <c r="C104">
        <v>6</v>
      </c>
      <c r="D104" s="3">
        <v>44370</v>
      </c>
    </row>
    <row r="105" spans="1:4" x14ac:dyDescent="0.25">
      <c r="A105">
        <v>10351</v>
      </c>
      <c r="B105" s="2" t="s">
        <v>32</v>
      </c>
      <c r="C105">
        <v>1</v>
      </c>
      <c r="D105" s="3">
        <v>44370</v>
      </c>
    </row>
    <row r="106" spans="1:4" x14ac:dyDescent="0.25">
      <c r="A106">
        <v>10352</v>
      </c>
      <c r="B106" s="2" t="s">
        <v>70</v>
      </c>
      <c r="C106">
        <v>3</v>
      </c>
      <c r="D106" s="3">
        <v>44371</v>
      </c>
    </row>
    <row r="107" spans="1:4" x14ac:dyDescent="0.25">
      <c r="A107">
        <v>10353</v>
      </c>
      <c r="B107" s="2" t="s">
        <v>77</v>
      </c>
      <c r="C107">
        <v>7</v>
      </c>
      <c r="D107" s="3">
        <v>44372</v>
      </c>
    </row>
    <row r="108" spans="1:4" x14ac:dyDescent="0.25">
      <c r="A108">
        <v>10354</v>
      </c>
      <c r="B108" s="2" t="s">
        <v>66</v>
      </c>
      <c r="C108">
        <v>4</v>
      </c>
      <c r="D108" s="3">
        <v>44373</v>
      </c>
    </row>
    <row r="109" spans="1:4" x14ac:dyDescent="0.25">
      <c r="A109">
        <v>10355</v>
      </c>
      <c r="B109" s="2" t="s">
        <v>78</v>
      </c>
      <c r="C109">
        <v>6</v>
      </c>
      <c r="D109" s="3">
        <v>44374</v>
      </c>
    </row>
    <row r="110" spans="1:4" x14ac:dyDescent="0.25">
      <c r="A110">
        <v>10356</v>
      </c>
      <c r="B110" s="2" t="s">
        <v>58</v>
      </c>
      <c r="C110">
        <v>6</v>
      </c>
      <c r="D110" s="3">
        <v>44377</v>
      </c>
    </row>
    <row r="111" spans="1:4" x14ac:dyDescent="0.25">
      <c r="A111">
        <v>10357</v>
      </c>
      <c r="B111" s="2" t="s">
        <v>51</v>
      </c>
      <c r="C111">
        <v>1</v>
      </c>
      <c r="D111" s="3">
        <v>44349</v>
      </c>
    </row>
    <row r="112" spans="1:4" x14ac:dyDescent="0.25">
      <c r="A112">
        <v>10358</v>
      </c>
      <c r="B112" s="2" t="s">
        <v>76</v>
      </c>
      <c r="C112">
        <v>5</v>
      </c>
      <c r="D112" s="3">
        <v>44349</v>
      </c>
    </row>
    <row r="113" spans="1:4" x14ac:dyDescent="0.25">
      <c r="A113">
        <v>10359</v>
      </c>
      <c r="B113" s="2" t="s">
        <v>79</v>
      </c>
      <c r="C113">
        <v>5</v>
      </c>
      <c r="D113" s="3">
        <v>44350</v>
      </c>
    </row>
    <row r="114" spans="1:4" x14ac:dyDescent="0.25">
      <c r="A114">
        <v>10360</v>
      </c>
      <c r="B114" s="2" t="s">
        <v>38</v>
      </c>
      <c r="C114">
        <v>4</v>
      </c>
      <c r="D114" s="3">
        <v>44351</v>
      </c>
    </row>
    <row r="115" spans="1:4" x14ac:dyDescent="0.25">
      <c r="A115">
        <v>10361</v>
      </c>
      <c r="B115" s="2" t="s">
        <v>44</v>
      </c>
      <c r="C115">
        <v>1</v>
      </c>
      <c r="D115" s="3">
        <v>44351</v>
      </c>
    </row>
    <row r="116" spans="1:4" x14ac:dyDescent="0.25">
      <c r="A116">
        <v>10362</v>
      </c>
      <c r="B116" s="2" t="s">
        <v>71</v>
      </c>
      <c r="C116">
        <v>3</v>
      </c>
      <c r="D116" s="3">
        <v>44354</v>
      </c>
    </row>
    <row r="117" spans="1:4" x14ac:dyDescent="0.25">
      <c r="A117">
        <v>10363</v>
      </c>
      <c r="B117" s="2" t="s">
        <v>80</v>
      </c>
      <c r="C117">
        <v>4</v>
      </c>
      <c r="D117" s="3">
        <v>44355</v>
      </c>
    </row>
    <row r="118" spans="1:4" x14ac:dyDescent="0.25">
      <c r="A118">
        <v>10364</v>
      </c>
      <c r="B118" s="2" t="s">
        <v>81</v>
      </c>
      <c r="C118">
        <v>1</v>
      </c>
      <c r="D118" s="3">
        <v>44355</v>
      </c>
    </row>
    <row r="119" spans="1:4" x14ac:dyDescent="0.25">
      <c r="A119">
        <v>10365</v>
      </c>
      <c r="B119" s="2" t="s">
        <v>82</v>
      </c>
      <c r="C119">
        <v>3</v>
      </c>
      <c r="D119" s="3">
        <v>44356</v>
      </c>
    </row>
    <row r="120" spans="1:4" x14ac:dyDescent="0.25">
      <c r="A120">
        <v>10366</v>
      </c>
      <c r="B120" s="2" t="s">
        <v>83</v>
      </c>
      <c r="C120">
        <v>5</v>
      </c>
      <c r="D120" s="3">
        <v>44357</v>
      </c>
    </row>
    <row r="121" spans="1:4" x14ac:dyDescent="0.25">
      <c r="A121">
        <v>10367</v>
      </c>
      <c r="B121" s="2" t="s">
        <v>84</v>
      </c>
      <c r="C121">
        <v>7</v>
      </c>
      <c r="D121" s="3">
        <v>44357</v>
      </c>
    </row>
    <row r="122" spans="1:4" x14ac:dyDescent="0.25">
      <c r="A122">
        <v>10368</v>
      </c>
      <c r="B122" s="2" t="s">
        <v>32</v>
      </c>
      <c r="C122">
        <v>6</v>
      </c>
      <c r="D122" s="3">
        <v>44358</v>
      </c>
    </row>
    <row r="123" spans="1:4" x14ac:dyDescent="0.25">
      <c r="A123">
        <v>10369</v>
      </c>
      <c r="B123" s="2" t="s">
        <v>43</v>
      </c>
      <c r="C123">
        <v>7</v>
      </c>
      <c r="D123" s="3">
        <v>44361</v>
      </c>
    </row>
    <row r="124" spans="1:4" x14ac:dyDescent="0.25">
      <c r="A124">
        <v>10370</v>
      </c>
      <c r="B124" s="2" t="s">
        <v>28</v>
      </c>
      <c r="C124">
        <v>6</v>
      </c>
      <c r="D124" s="3">
        <v>44362</v>
      </c>
    </row>
    <row r="125" spans="1:4" x14ac:dyDescent="0.25">
      <c r="A125">
        <v>10371</v>
      </c>
      <c r="B125" s="2" t="s">
        <v>76</v>
      </c>
      <c r="C125">
        <v>1</v>
      </c>
      <c r="D125" s="3">
        <v>44362</v>
      </c>
    </row>
    <row r="126" spans="1:4" x14ac:dyDescent="0.25">
      <c r="A126">
        <v>10372</v>
      </c>
      <c r="B126" s="2" t="s">
        <v>85</v>
      </c>
      <c r="C126">
        <v>5</v>
      </c>
      <c r="D126" s="3">
        <v>44363</v>
      </c>
    </row>
    <row r="127" spans="1:4" x14ac:dyDescent="0.25">
      <c r="A127">
        <v>10373</v>
      </c>
      <c r="B127" s="2" t="s">
        <v>57</v>
      </c>
      <c r="C127">
        <v>4</v>
      </c>
      <c r="D127" s="3">
        <v>44364</v>
      </c>
    </row>
    <row r="128" spans="1:4" x14ac:dyDescent="0.25">
      <c r="A128">
        <v>10374</v>
      </c>
      <c r="B128" s="2" t="s">
        <v>86</v>
      </c>
      <c r="C128">
        <v>1</v>
      </c>
      <c r="D128" s="3">
        <v>44364</v>
      </c>
    </row>
    <row r="129" spans="1:4" x14ac:dyDescent="0.25">
      <c r="A129">
        <v>10375</v>
      </c>
      <c r="B129" s="2" t="s">
        <v>87</v>
      </c>
      <c r="C129">
        <v>3</v>
      </c>
      <c r="D129" s="3">
        <v>44365</v>
      </c>
    </row>
    <row r="130" spans="1:4" x14ac:dyDescent="0.25">
      <c r="A130">
        <v>10376</v>
      </c>
      <c r="B130" s="2" t="s">
        <v>72</v>
      </c>
      <c r="C130">
        <v>1</v>
      </c>
      <c r="D130" s="3">
        <v>44368</v>
      </c>
    </row>
    <row r="131" spans="1:4" x14ac:dyDescent="0.25">
      <c r="A131">
        <v>10377</v>
      </c>
      <c r="B131" s="2" t="s">
        <v>79</v>
      </c>
      <c r="C131">
        <v>1</v>
      </c>
      <c r="D131" s="3">
        <v>44368</v>
      </c>
    </row>
    <row r="132" spans="1:4" x14ac:dyDescent="0.25">
      <c r="A132">
        <v>10378</v>
      </c>
      <c r="B132" s="2" t="s">
        <v>37</v>
      </c>
      <c r="C132">
        <v>5</v>
      </c>
      <c r="D132" s="3">
        <v>44369</v>
      </c>
    </row>
    <row r="133" spans="1:4" x14ac:dyDescent="0.25">
      <c r="A133">
        <v>10379</v>
      </c>
      <c r="B133" s="2" t="s">
        <v>35</v>
      </c>
      <c r="C133">
        <v>9</v>
      </c>
      <c r="D133" s="3">
        <v>44370</v>
      </c>
    </row>
    <row r="134" spans="1:4" x14ac:dyDescent="0.25">
      <c r="A134">
        <v>10380</v>
      </c>
      <c r="B134" s="2" t="s">
        <v>57</v>
      </c>
      <c r="C134">
        <v>10</v>
      </c>
      <c r="D134" s="3">
        <v>44371</v>
      </c>
    </row>
    <row r="135" spans="1:4" x14ac:dyDescent="0.25">
      <c r="A135">
        <v>10381</v>
      </c>
      <c r="B135" s="2" t="s">
        <v>51</v>
      </c>
      <c r="C135">
        <v>3</v>
      </c>
      <c r="D135" s="3">
        <v>44371</v>
      </c>
    </row>
    <row r="136" spans="1:4" x14ac:dyDescent="0.25">
      <c r="A136">
        <v>10382</v>
      </c>
      <c r="B136" s="2" t="s">
        <v>32</v>
      </c>
      <c r="C136">
        <v>4</v>
      </c>
      <c r="D136" s="3">
        <v>44372</v>
      </c>
    </row>
    <row r="137" spans="1:4" x14ac:dyDescent="0.25">
      <c r="A137">
        <v>10383</v>
      </c>
      <c r="B137" s="2" t="s">
        <v>78</v>
      </c>
      <c r="C137">
        <v>11</v>
      </c>
      <c r="D137" s="3">
        <v>44375</v>
      </c>
    </row>
    <row r="138" spans="1:4" x14ac:dyDescent="0.25">
      <c r="A138">
        <v>10384</v>
      </c>
      <c r="B138" s="2" t="s">
        <v>48</v>
      </c>
      <c r="C138">
        <v>3</v>
      </c>
      <c r="D138" s="3">
        <v>44375</v>
      </c>
    </row>
    <row r="139" spans="1:4" x14ac:dyDescent="0.25">
      <c r="A139">
        <v>10385</v>
      </c>
      <c r="B139" s="2" t="s">
        <v>43</v>
      </c>
      <c r="C139">
        <v>1</v>
      </c>
      <c r="D139" s="3">
        <v>44376</v>
      </c>
    </row>
    <row r="140" spans="1:4" x14ac:dyDescent="0.25">
      <c r="A140">
        <v>10386</v>
      </c>
      <c r="B140" s="2" t="s">
        <v>75</v>
      </c>
      <c r="C140">
        <v>9</v>
      </c>
      <c r="D140" s="3">
        <v>44377</v>
      </c>
    </row>
    <row r="141" spans="1:4" x14ac:dyDescent="0.25">
      <c r="A141">
        <v>10387</v>
      </c>
      <c r="B141" s="2" t="s">
        <v>88</v>
      </c>
      <c r="C141">
        <v>1</v>
      </c>
      <c r="D141" s="3">
        <v>44377</v>
      </c>
    </row>
    <row r="142" spans="1:4" x14ac:dyDescent="0.25">
      <c r="A142">
        <v>10388</v>
      </c>
      <c r="B142" s="2" t="s">
        <v>79</v>
      </c>
      <c r="C142">
        <v>12</v>
      </c>
      <c r="D142" s="3">
        <v>44377</v>
      </c>
    </row>
    <row r="143" spans="1:4" x14ac:dyDescent="0.25">
      <c r="A143">
        <v>10389</v>
      </c>
      <c r="B143" s="2" t="s">
        <v>89</v>
      </c>
      <c r="C143">
        <v>4</v>
      </c>
      <c r="D143" s="3">
        <v>44349</v>
      </c>
    </row>
    <row r="144" spans="1:4" x14ac:dyDescent="0.25">
      <c r="A144">
        <v>10390</v>
      </c>
      <c r="B144" s="2" t="s">
        <v>32</v>
      </c>
      <c r="C144">
        <v>6</v>
      </c>
      <c r="D144" s="3">
        <v>44351</v>
      </c>
    </row>
    <row r="145" spans="1:4" x14ac:dyDescent="0.25">
      <c r="A145">
        <v>10391</v>
      </c>
      <c r="B145" s="2" t="s">
        <v>80</v>
      </c>
      <c r="C145">
        <v>3</v>
      </c>
      <c r="D145" s="3">
        <v>44351</v>
      </c>
    </row>
    <row r="146" spans="1:4" x14ac:dyDescent="0.25">
      <c r="A146">
        <v>10392</v>
      </c>
      <c r="B146" s="2" t="s">
        <v>77</v>
      </c>
      <c r="C146">
        <v>1</v>
      </c>
      <c r="D146" s="3">
        <v>44352</v>
      </c>
    </row>
    <row r="147" spans="1:4" x14ac:dyDescent="0.25">
      <c r="A147">
        <v>10393</v>
      </c>
      <c r="B147" s="2" t="s">
        <v>68</v>
      </c>
      <c r="C147">
        <v>1</v>
      </c>
      <c r="D147" s="3">
        <v>44353</v>
      </c>
    </row>
    <row r="148" spans="1:4" x14ac:dyDescent="0.25">
      <c r="A148">
        <v>10394</v>
      </c>
      <c r="B148" s="2" t="s">
        <v>87</v>
      </c>
      <c r="C148">
        <v>1</v>
      </c>
      <c r="D148" s="3">
        <v>44353</v>
      </c>
    </row>
    <row r="149" spans="1:4" x14ac:dyDescent="0.25">
      <c r="A149">
        <v>10395</v>
      </c>
      <c r="B149" s="2" t="s">
        <v>31</v>
      </c>
      <c r="C149">
        <v>6</v>
      </c>
      <c r="D149" s="3">
        <v>44354</v>
      </c>
    </row>
    <row r="150" spans="1:4" x14ac:dyDescent="0.25">
      <c r="A150">
        <v>10396</v>
      </c>
      <c r="B150" s="2" t="s">
        <v>40</v>
      </c>
      <c r="C150">
        <v>1</v>
      </c>
      <c r="D150" s="3">
        <v>44355</v>
      </c>
    </row>
    <row r="151" spans="1:4" x14ac:dyDescent="0.25">
      <c r="A151">
        <v>10397</v>
      </c>
      <c r="B151" s="2" t="s">
        <v>73</v>
      </c>
      <c r="C151">
        <v>5</v>
      </c>
      <c r="D151" s="3">
        <v>44355</v>
      </c>
    </row>
    <row r="152" spans="1:4" x14ac:dyDescent="0.25">
      <c r="A152">
        <v>10398</v>
      </c>
      <c r="B152" s="2" t="s">
        <v>68</v>
      </c>
      <c r="C152">
        <v>3</v>
      </c>
      <c r="D152" s="3">
        <v>44358</v>
      </c>
    </row>
    <row r="153" spans="1:4" x14ac:dyDescent="0.25">
      <c r="A153">
        <v>10399</v>
      </c>
      <c r="B153" s="2" t="s">
        <v>84</v>
      </c>
      <c r="C153">
        <v>4</v>
      </c>
      <c r="D153" s="3">
        <v>44359</v>
      </c>
    </row>
    <row r="154" spans="1:4" x14ac:dyDescent="0.25">
      <c r="A154">
        <v>10400</v>
      </c>
      <c r="B154" s="2" t="s">
        <v>81</v>
      </c>
      <c r="C154">
        <v>1</v>
      </c>
      <c r="D154" s="3">
        <v>44360</v>
      </c>
    </row>
    <row r="155" spans="1:4" x14ac:dyDescent="0.25">
      <c r="A155">
        <v>10401</v>
      </c>
      <c r="B155" s="2" t="s">
        <v>36</v>
      </c>
      <c r="C155">
        <v>1</v>
      </c>
      <c r="D155" s="3">
        <v>44360</v>
      </c>
    </row>
    <row r="156" spans="1:4" x14ac:dyDescent="0.25">
      <c r="A156">
        <v>10402</v>
      </c>
      <c r="B156" s="2" t="s">
        <v>32</v>
      </c>
      <c r="C156">
        <v>5</v>
      </c>
      <c r="D156" s="3">
        <v>44361</v>
      </c>
    </row>
    <row r="157" spans="1:4" x14ac:dyDescent="0.25">
      <c r="A157">
        <v>10403</v>
      </c>
      <c r="B157" s="2" t="s">
        <v>32</v>
      </c>
      <c r="C157">
        <v>4</v>
      </c>
      <c r="D157" s="3">
        <v>44362</v>
      </c>
    </row>
    <row r="158" spans="1:4" x14ac:dyDescent="0.25">
      <c r="A158">
        <v>10404</v>
      </c>
      <c r="B158" s="2" t="s">
        <v>45</v>
      </c>
      <c r="C158">
        <v>6</v>
      </c>
      <c r="D158" s="3">
        <v>44362</v>
      </c>
    </row>
    <row r="159" spans="1:4" x14ac:dyDescent="0.25">
      <c r="A159">
        <v>10405</v>
      </c>
      <c r="B159" s="2" t="s">
        <v>90</v>
      </c>
      <c r="C159">
        <v>1</v>
      </c>
      <c r="D159" s="3">
        <v>44365</v>
      </c>
    </row>
    <row r="160" spans="1:4" x14ac:dyDescent="0.25">
      <c r="A160">
        <v>10406</v>
      </c>
      <c r="B160" s="2" t="s">
        <v>85</v>
      </c>
      <c r="C160">
        <v>7</v>
      </c>
      <c r="D160" s="3">
        <v>44366</v>
      </c>
    </row>
    <row r="161" spans="1:4" x14ac:dyDescent="0.25">
      <c r="A161">
        <v>10407</v>
      </c>
      <c r="B161" s="2" t="s">
        <v>34</v>
      </c>
      <c r="C161">
        <v>7</v>
      </c>
      <c r="D161" s="3">
        <v>44366</v>
      </c>
    </row>
    <row r="162" spans="1:4" x14ac:dyDescent="0.25">
      <c r="A162">
        <v>10408</v>
      </c>
      <c r="B162" s="2" t="s">
        <v>91</v>
      </c>
      <c r="C162">
        <v>9</v>
      </c>
      <c r="D162" s="3">
        <v>44367</v>
      </c>
    </row>
    <row r="163" spans="1:4" x14ac:dyDescent="0.25">
      <c r="A163">
        <v>10409</v>
      </c>
      <c r="B163" s="2" t="s">
        <v>92</v>
      </c>
      <c r="C163">
        <v>3</v>
      </c>
      <c r="D163" s="3">
        <v>44368</v>
      </c>
    </row>
    <row r="164" spans="1:4" x14ac:dyDescent="0.25">
      <c r="A164">
        <v>10410</v>
      </c>
      <c r="B164" s="2" t="s">
        <v>89</v>
      </c>
      <c r="C164">
        <v>3</v>
      </c>
      <c r="D164" s="3">
        <v>44369</v>
      </c>
    </row>
    <row r="165" spans="1:4" x14ac:dyDescent="0.25">
      <c r="A165">
        <v>10411</v>
      </c>
      <c r="B165" s="2" t="s">
        <v>89</v>
      </c>
      <c r="C165">
        <v>9</v>
      </c>
      <c r="D165" s="3">
        <v>44369</v>
      </c>
    </row>
    <row r="166" spans="1:4" x14ac:dyDescent="0.25">
      <c r="A166">
        <v>10412</v>
      </c>
      <c r="B166" s="2" t="s">
        <v>39</v>
      </c>
      <c r="C166">
        <v>10</v>
      </c>
      <c r="D166" s="3">
        <v>44372</v>
      </c>
    </row>
    <row r="167" spans="1:4" x14ac:dyDescent="0.25">
      <c r="A167">
        <v>10413</v>
      </c>
      <c r="B167" s="2" t="s">
        <v>76</v>
      </c>
      <c r="C167">
        <v>3</v>
      </c>
      <c r="D167" s="3">
        <v>44373</v>
      </c>
    </row>
    <row r="168" spans="1:4" x14ac:dyDescent="0.25">
      <c r="A168">
        <v>10414</v>
      </c>
      <c r="B168" s="2" t="s">
        <v>75</v>
      </c>
      <c r="C168">
        <v>11</v>
      </c>
      <c r="D168" s="3">
        <v>44373</v>
      </c>
    </row>
    <row r="169" spans="1:4" x14ac:dyDescent="0.25">
      <c r="A169">
        <v>10415</v>
      </c>
      <c r="B169" s="2" t="s">
        <v>87</v>
      </c>
      <c r="C169">
        <v>3</v>
      </c>
      <c r="D169" s="3">
        <v>44374</v>
      </c>
    </row>
    <row r="170" spans="1:4" x14ac:dyDescent="0.25">
      <c r="A170">
        <v>10416</v>
      </c>
      <c r="B170" s="2" t="s">
        <v>39</v>
      </c>
      <c r="C170">
        <v>12</v>
      </c>
      <c r="D170" s="3">
        <v>44375</v>
      </c>
    </row>
    <row r="171" spans="1:4" x14ac:dyDescent="0.25">
      <c r="A171">
        <v>10417</v>
      </c>
      <c r="B171" s="2" t="s">
        <v>74</v>
      </c>
      <c r="C171">
        <v>4</v>
      </c>
      <c r="D171" s="3">
        <v>44375</v>
      </c>
    </row>
    <row r="172" spans="1:4" x14ac:dyDescent="0.25">
      <c r="A172">
        <v>10418</v>
      </c>
      <c r="B172" s="2" t="s">
        <v>44</v>
      </c>
      <c r="C172">
        <v>4</v>
      </c>
      <c r="D172" s="3">
        <v>44376</v>
      </c>
    </row>
    <row r="173" spans="1:4" x14ac:dyDescent="0.25">
      <c r="A173">
        <v>10419</v>
      </c>
      <c r="B173" s="2" t="s">
        <v>29</v>
      </c>
      <c r="C173">
        <v>4</v>
      </c>
      <c r="D173" s="3">
        <v>44349</v>
      </c>
    </row>
    <row r="174" spans="1:4" x14ac:dyDescent="0.25">
      <c r="A174">
        <v>10420</v>
      </c>
      <c r="B174" s="2" t="s">
        <v>30</v>
      </c>
      <c r="C174">
        <v>3</v>
      </c>
      <c r="D174" s="3">
        <v>44350</v>
      </c>
    </row>
    <row r="175" spans="1:4" x14ac:dyDescent="0.25">
      <c r="A175">
        <v>10421</v>
      </c>
      <c r="B175" s="2" t="s">
        <v>35</v>
      </c>
      <c r="C175">
        <v>1</v>
      </c>
      <c r="D175" s="3">
        <v>44350</v>
      </c>
    </row>
    <row r="176" spans="1:4" x14ac:dyDescent="0.25">
      <c r="A176">
        <v>10422</v>
      </c>
      <c r="B176" s="2" t="s">
        <v>93</v>
      </c>
      <c r="C176">
        <v>3</v>
      </c>
      <c r="D176" s="3">
        <v>44351</v>
      </c>
    </row>
    <row r="177" spans="1:4" x14ac:dyDescent="0.25">
      <c r="A177">
        <v>10423</v>
      </c>
      <c r="B177" s="2" t="s">
        <v>94</v>
      </c>
      <c r="C177">
        <v>6</v>
      </c>
      <c r="D177" s="3">
        <v>44352</v>
      </c>
    </row>
    <row r="178" spans="1:4" x14ac:dyDescent="0.25">
      <c r="A178">
        <v>10424</v>
      </c>
      <c r="B178" s="2" t="s">
        <v>72</v>
      </c>
      <c r="C178">
        <v>7</v>
      </c>
      <c r="D178" s="3">
        <v>44352</v>
      </c>
    </row>
    <row r="179" spans="1:4" x14ac:dyDescent="0.25">
      <c r="A179">
        <v>10425</v>
      </c>
      <c r="B179" s="2" t="s">
        <v>76</v>
      </c>
      <c r="C179">
        <v>6</v>
      </c>
      <c r="D179" s="3">
        <v>44353</v>
      </c>
    </row>
    <row r="180" spans="1:4" x14ac:dyDescent="0.25">
      <c r="A180">
        <v>10426</v>
      </c>
      <c r="B180" s="2" t="s">
        <v>83</v>
      </c>
      <c r="C180">
        <v>4</v>
      </c>
      <c r="D180" s="3">
        <v>44356</v>
      </c>
    </row>
    <row r="181" spans="1:4" x14ac:dyDescent="0.25">
      <c r="A181">
        <v>10427</v>
      </c>
      <c r="B181" s="2" t="s">
        <v>77</v>
      </c>
      <c r="C181">
        <v>4</v>
      </c>
      <c r="D181" s="3">
        <v>44356</v>
      </c>
    </row>
    <row r="182" spans="1:4" x14ac:dyDescent="0.25">
      <c r="A182">
        <v>10428</v>
      </c>
      <c r="B182" s="2" t="s">
        <v>53</v>
      </c>
      <c r="C182">
        <v>7</v>
      </c>
      <c r="D182" s="3">
        <v>44357</v>
      </c>
    </row>
    <row r="183" spans="1:4" x14ac:dyDescent="0.25">
      <c r="A183">
        <v>10429</v>
      </c>
      <c r="B183" s="2" t="s">
        <v>57</v>
      </c>
      <c r="C183">
        <v>3</v>
      </c>
      <c r="D183" s="3">
        <v>44358</v>
      </c>
    </row>
    <row r="184" spans="1:4" x14ac:dyDescent="0.25">
      <c r="A184">
        <v>10430</v>
      </c>
      <c r="B184" s="2" t="s">
        <v>32</v>
      </c>
      <c r="C184">
        <v>4</v>
      </c>
      <c r="D184" s="3">
        <v>44359</v>
      </c>
    </row>
    <row r="185" spans="1:4" x14ac:dyDescent="0.25">
      <c r="A185">
        <v>10431</v>
      </c>
      <c r="B185" s="2" t="s">
        <v>89</v>
      </c>
      <c r="C185">
        <v>4</v>
      </c>
      <c r="D185" s="3">
        <v>44359</v>
      </c>
    </row>
    <row r="186" spans="1:4" x14ac:dyDescent="0.25">
      <c r="A186">
        <v>10432</v>
      </c>
      <c r="B186" s="2" t="s">
        <v>43</v>
      </c>
      <c r="C186">
        <v>3</v>
      </c>
      <c r="D186" s="3">
        <v>44360</v>
      </c>
    </row>
    <row r="187" spans="1:4" x14ac:dyDescent="0.25">
      <c r="A187">
        <v>10433</v>
      </c>
      <c r="B187" s="2" t="s">
        <v>73</v>
      </c>
      <c r="C187">
        <v>3</v>
      </c>
      <c r="D187" s="3">
        <v>44363</v>
      </c>
    </row>
    <row r="188" spans="1:4" x14ac:dyDescent="0.25">
      <c r="A188">
        <v>10434</v>
      </c>
      <c r="B188" s="2" t="s">
        <v>37</v>
      </c>
      <c r="C188">
        <v>3</v>
      </c>
      <c r="D188" s="3">
        <v>44363</v>
      </c>
    </row>
    <row r="189" spans="1:4" x14ac:dyDescent="0.25">
      <c r="A189">
        <v>10435</v>
      </c>
      <c r="B189" s="2" t="s">
        <v>95</v>
      </c>
      <c r="C189">
        <v>4</v>
      </c>
      <c r="D189" s="3">
        <v>44364</v>
      </c>
    </row>
    <row r="190" spans="1:4" x14ac:dyDescent="0.25">
      <c r="A190">
        <v>10436</v>
      </c>
      <c r="B190" s="2" t="s">
        <v>38</v>
      </c>
      <c r="C190">
        <v>3</v>
      </c>
      <c r="D190" s="3">
        <v>44365</v>
      </c>
    </row>
    <row r="191" spans="1:4" x14ac:dyDescent="0.25">
      <c r="A191">
        <v>10437</v>
      </c>
      <c r="B191" s="2" t="s">
        <v>39</v>
      </c>
      <c r="C191">
        <v>5</v>
      </c>
      <c r="D191" s="3">
        <v>44365</v>
      </c>
    </row>
    <row r="192" spans="1:4" x14ac:dyDescent="0.25">
      <c r="A192">
        <v>10438</v>
      </c>
      <c r="B192" s="2" t="s">
        <v>24</v>
      </c>
      <c r="C192">
        <v>3</v>
      </c>
      <c r="D192" s="3">
        <v>44366</v>
      </c>
    </row>
    <row r="193" spans="1:4" x14ac:dyDescent="0.25">
      <c r="A193">
        <v>10439</v>
      </c>
      <c r="B193" s="2" t="s">
        <v>72</v>
      </c>
      <c r="C193">
        <v>6</v>
      </c>
      <c r="D193" s="3">
        <v>44367</v>
      </c>
    </row>
    <row r="194" spans="1:4" x14ac:dyDescent="0.25">
      <c r="A194">
        <v>10440</v>
      </c>
      <c r="B194" s="2" t="s">
        <v>68</v>
      </c>
      <c r="C194">
        <v>4</v>
      </c>
      <c r="D194" s="3">
        <v>44370</v>
      </c>
    </row>
    <row r="195" spans="1:4" x14ac:dyDescent="0.25">
      <c r="A195">
        <v>10441</v>
      </c>
      <c r="B195" s="2" t="s">
        <v>60</v>
      </c>
      <c r="C195">
        <v>3</v>
      </c>
      <c r="D195" s="3">
        <v>44370</v>
      </c>
    </row>
    <row r="196" spans="1:4" x14ac:dyDescent="0.25">
      <c r="A196">
        <v>10442</v>
      </c>
      <c r="B196" s="2" t="s">
        <v>32</v>
      </c>
      <c r="C196">
        <v>3</v>
      </c>
      <c r="D196" s="3">
        <v>44371</v>
      </c>
    </row>
    <row r="197" spans="1:4" x14ac:dyDescent="0.25">
      <c r="A197">
        <v>10443</v>
      </c>
      <c r="B197" s="2" t="s">
        <v>53</v>
      </c>
      <c r="C197">
        <v>6</v>
      </c>
      <c r="D197" s="3">
        <v>44372</v>
      </c>
    </row>
    <row r="198" spans="1:4" x14ac:dyDescent="0.25">
      <c r="A198">
        <v>10444</v>
      </c>
      <c r="B198" s="2" t="s">
        <v>48</v>
      </c>
      <c r="C198">
        <v>3</v>
      </c>
      <c r="D198" s="3">
        <v>44372</v>
      </c>
    </row>
    <row r="199" spans="1:4" x14ac:dyDescent="0.25">
      <c r="A199">
        <v>10445</v>
      </c>
      <c r="B199" s="2" t="s">
        <v>48</v>
      </c>
      <c r="C199">
        <v>3</v>
      </c>
      <c r="D199" s="3">
        <v>44373</v>
      </c>
    </row>
    <row r="200" spans="1:4" x14ac:dyDescent="0.25">
      <c r="A200">
        <v>10446</v>
      </c>
      <c r="B200" s="2" t="s">
        <v>24</v>
      </c>
      <c r="C200">
        <v>6</v>
      </c>
      <c r="D200" s="3">
        <v>44374</v>
      </c>
    </row>
    <row r="201" spans="1:4" x14ac:dyDescent="0.25">
      <c r="A201">
        <v>10447</v>
      </c>
      <c r="B201" s="2" t="s">
        <v>52</v>
      </c>
      <c r="C201">
        <v>4</v>
      </c>
      <c r="D201" s="3">
        <v>44374</v>
      </c>
    </row>
    <row r="202" spans="1:4" x14ac:dyDescent="0.25">
      <c r="A202">
        <v>10448</v>
      </c>
      <c r="B202" s="2" t="s">
        <v>96</v>
      </c>
      <c r="C202">
        <v>4</v>
      </c>
      <c r="D202" s="3">
        <v>44377</v>
      </c>
    </row>
    <row r="203" spans="1:4" x14ac:dyDescent="0.25">
      <c r="A203">
        <v>10449</v>
      </c>
      <c r="B203" s="2" t="s">
        <v>38</v>
      </c>
      <c r="C203">
        <v>3</v>
      </c>
      <c r="D203" s="3">
        <v>44377</v>
      </c>
    </row>
    <row r="204" spans="1:4" x14ac:dyDescent="0.25">
      <c r="A204">
        <v>10450</v>
      </c>
      <c r="B204" s="2" t="s">
        <v>26</v>
      </c>
      <c r="C204">
        <v>7</v>
      </c>
      <c r="D204" s="3">
        <v>44349</v>
      </c>
    </row>
    <row r="205" spans="1:4" x14ac:dyDescent="0.25">
      <c r="A205">
        <v>10451</v>
      </c>
      <c r="B205" s="2" t="s">
        <v>44</v>
      </c>
      <c r="C205">
        <v>4</v>
      </c>
      <c r="D205" s="3">
        <v>44349</v>
      </c>
    </row>
    <row r="206" spans="1:4" x14ac:dyDescent="0.25">
      <c r="A206">
        <v>10452</v>
      </c>
      <c r="B206" s="2" t="s">
        <v>68</v>
      </c>
      <c r="C206">
        <v>9</v>
      </c>
      <c r="D206" s="3">
        <v>44349</v>
      </c>
    </row>
    <row r="207" spans="1:4" x14ac:dyDescent="0.25">
      <c r="A207">
        <v>10453</v>
      </c>
      <c r="B207" s="2" t="s">
        <v>78</v>
      </c>
      <c r="C207">
        <v>1</v>
      </c>
      <c r="D207" s="3">
        <v>44350</v>
      </c>
    </row>
    <row r="208" spans="1:4" x14ac:dyDescent="0.25">
      <c r="A208">
        <v>10454</v>
      </c>
      <c r="B208" s="2" t="s">
        <v>76</v>
      </c>
      <c r="C208">
        <v>4</v>
      </c>
      <c r="D208" s="3">
        <v>44350</v>
      </c>
    </row>
    <row r="209" spans="1:4" x14ac:dyDescent="0.25">
      <c r="A209">
        <v>10455</v>
      </c>
      <c r="B209" s="2" t="s">
        <v>39</v>
      </c>
      <c r="C209">
        <v>10</v>
      </c>
      <c r="D209" s="3">
        <v>44353</v>
      </c>
    </row>
    <row r="210" spans="1:4" x14ac:dyDescent="0.25">
      <c r="A210">
        <v>10456</v>
      </c>
      <c r="B210" s="2" t="s">
        <v>67</v>
      </c>
      <c r="C210">
        <v>12</v>
      </c>
      <c r="D210" s="3">
        <v>44354</v>
      </c>
    </row>
    <row r="211" spans="1:4" x14ac:dyDescent="0.25">
      <c r="A211">
        <v>10457</v>
      </c>
      <c r="B211" s="2" t="s">
        <v>67</v>
      </c>
      <c r="C211">
        <v>11</v>
      </c>
      <c r="D211" s="3">
        <v>44354</v>
      </c>
    </row>
    <row r="212" spans="1:4" x14ac:dyDescent="0.25">
      <c r="A212">
        <v>10458</v>
      </c>
      <c r="B212" s="2" t="s">
        <v>27</v>
      </c>
      <c r="C212">
        <v>7</v>
      </c>
      <c r="D212" s="3">
        <v>44355</v>
      </c>
    </row>
    <row r="213" spans="1:4" x14ac:dyDescent="0.25">
      <c r="A213">
        <v>10459</v>
      </c>
      <c r="B213" s="2" t="s">
        <v>26</v>
      </c>
      <c r="C213">
        <v>4</v>
      </c>
      <c r="D213" s="3">
        <v>44356</v>
      </c>
    </row>
    <row r="214" spans="1:4" x14ac:dyDescent="0.25">
      <c r="A214">
        <v>10460</v>
      </c>
      <c r="B214" s="2" t="s">
        <v>37</v>
      </c>
      <c r="C214">
        <v>1</v>
      </c>
      <c r="D214" s="3">
        <v>44357</v>
      </c>
    </row>
    <row r="215" spans="1:4" x14ac:dyDescent="0.25">
      <c r="A215">
        <v>10461</v>
      </c>
      <c r="B215" s="2" t="s">
        <v>51</v>
      </c>
      <c r="C215">
        <v>1</v>
      </c>
      <c r="D215" s="3">
        <v>44357</v>
      </c>
    </row>
    <row r="216" spans="1:4" x14ac:dyDescent="0.25">
      <c r="A216">
        <v>10462</v>
      </c>
      <c r="B216" s="2" t="s">
        <v>95</v>
      </c>
      <c r="C216">
        <v>3</v>
      </c>
      <c r="D216" s="3">
        <v>44360</v>
      </c>
    </row>
    <row r="217" spans="1:4" x14ac:dyDescent="0.25">
      <c r="A217">
        <v>10463</v>
      </c>
      <c r="B217" s="2" t="s">
        <v>27</v>
      </c>
      <c r="C217">
        <v>5</v>
      </c>
      <c r="D217" s="3">
        <v>44361</v>
      </c>
    </row>
    <row r="218" spans="1:4" x14ac:dyDescent="0.25">
      <c r="A218">
        <v>10464</v>
      </c>
      <c r="B218" s="2" t="s">
        <v>70</v>
      </c>
      <c r="C218">
        <v>4</v>
      </c>
      <c r="D218" s="3">
        <v>44361</v>
      </c>
    </row>
    <row r="219" spans="1:4" x14ac:dyDescent="0.25">
      <c r="A219">
        <v>10465</v>
      </c>
      <c r="B219" s="2" t="s">
        <v>84</v>
      </c>
      <c r="C219">
        <v>1</v>
      </c>
      <c r="D219" s="3">
        <v>44362</v>
      </c>
    </row>
    <row r="220" spans="1:4" x14ac:dyDescent="0.25">
      <c r="A220">
        <v>10466</v>
      </c>
      <c r="B220" s="2" t="s">
        <v>55</v>
      </c>
      <c r="C220">
        <v>4</v>
      </c>
      <c r="D220" s="3">
        <v>44363</v>
      </c>
    </row>
    <row r="221" spans="1:4" x14ac:dyDescent="0.25">
      <c r="A221">
        <v>10467</v>
      </c>
      <c r="B221" s="2" t="s">
        <v>45</v>
      </c>
      <c r="C221">
        <v>4</v>
      </c>
      <c r="D221" s="3">
        <v>44363</v>
      </c>
    </row>
    <row r="222" spans="1:4" x14ac:dyDescent="0.25">
      <c r="A222">
        <v>10468</v>
      </c>
      <c r="B222" s="2" t="s">
        <v>67</v>
      </c>
      <c r="C222">
        <v>3</v>
      </c>
      <c r="D222" s="3">
        <v>44364</v>
      </c>
    </row>
    <row r="223" spans="1:4" x14ac:dyDescent="0.25">
      <c r="A223">
        <v>10469</v>
      </c>
      <c r="B223" s="2" t="s">
        <v>42</v>
      </c>
      <c r="C223">
        <v>1</v>
      </c>
      <c r="D223" s="3">
        <v>44367</v>
      </c>
    </row>
    <row r="224" spans="1:4" x14ac:dyDescent="0.25">
      <c r="A224">
        <v>10470</v>
      </c>
      <c r="B224" s="2" t="s">
        <v>71</v>
      </c>
      <c r="C224">
        <v>4</v>
      </c>
      <c r="D224" s="3">
        <v>44368</v>
      </c>
    </row>
    <row r="225" spans="1:4" x14ac:dyDescent="0.25">
      <c r="A225">
        <v>10471</v>
      </c>
      <c r="B225" s="2" t="s">
        <v>54</v>
      </c>
      <c r="C225">
        <v>5</v>
      </c>
      <c r="D225" s="3">
        <v>44368</v>
      </c>
    </row>
    <row r="226" spans="1:4" x14ac:dyDescent="0.25">
      <c r="A226">
        <v>10472</v>
      </c>
      <c r="B226" s="2" t="s">
        <v>79</v>
      </c>
      <c r="C226">
        <v>6</v>
      </c>
      <c r="D226" s="3">
        <v>44369</v>
      </c>
    </row>
    <row r="227" spans="1:4" x14ac:dyDescent="0.25">
      <c r="A227">
        <v>10473</v>
      </c>
      <c r="B227" s="2" t="s">
        <v>65</v>
      </c>
      <c r="C227">
        <v>1</v>
      </c>
      <c r="D227" s="3">
        <v>44370</v>
      </c>
    </row>
    <row r="228" spans="1:4" x14ac:dyDescent="0.25">
      <c r="A228">
        <v>10474</v>
      </c>
      <c r="B228" s="2" t="s">
        <v>66</v>
      </c>
      <c r="C228">
        <v>5</v>
      </c>
      <c r="D228" s="3">
        <v>44370</v>
      </c>
    </row>
    <row r="229" spans="1:4" x14ac:dyDescent="0.25">
      <c r="A229">
        <v>10475</v>
      </c>
      <c r="B229" s="2" t="s">
        <v>27</v>
      </c>
      <c r="C229">
        <v>9</v>
      </c>
      <c r="D229" s="3">
        <v>44371</v>
      </c>
    </row>
    <row r="230" spans="1:4" x14ac:dyDescent="0.25">
      <c r="A230">
        <v>10476</v>
      </c>
      <c r="B230" s="2" t="s">
        <v>31</v>
      </c>
      <c r="C230">
        <v>7</v>
      </c>
      <c r="D230" s="3">
        <v>44374</v>
      </c>
    </row>
    <row r="231" spans="1:4" x14ac:dyDescent="0.25">
      <c r="A231">
        <v>10477</v>
      </c>
      <c r="B231" s="2" t="s">
        <v>73</v>
      </c>
      <c r="C231">
        <v>5</v>
      </c>
      <c r="D231" s="3">
        <v>44374</v>
      </c>
    </row>
    <row r="232" spans="1:4" x14ac:dyDescent="0.25">
      <c r="A232">
        <v>10478</v>
      </c>
      <c r="B232" s="2" t="s">
        <v>26</v>
      </c>
      <c r="C232">
        <v>9</v>
      </c>
      <c r="D232" s="3">
        <v>44375</v>
      </c>
    </row>
    <row r="233" spans="1:4" x14ac:dyDescent="0.25">
      <c r="A233">
        <v>10479</v>
      </c>
      <c r="B233" s="2" t="s">
        <v>36</v>
      </c>
      <c r="C233">
        <v>3</v>
      </c>
      <c r="D233" s="3">
        <v>44376</v>
      </c>
    </row>
    <row r="234" spans="1:4" x14ac:dyDescent="0.25">
      <c r="A234">
        <v>10480</v>
      </c>
      <c r="B234" s="2" t="s">
        <v>91</v>
      </c>
      <c r="C234">
        <v>6</v>
      </c>
      <c r="D234" s="3">
        <v>44377</v>
      </c>
    </row>
    <row r="235" spans="1:4" x14ac:dyDescent="0.25">
      <c r="A235">
        <v>10481</v>
      </c>
      <c r="B235" s="2" t="s">
        <v>52</v>
      </c>
      <c r="C235">
        <v>10</v>
      </c>
      <c r="D235" s="3">
        <v>44377</v>
      </c>
    </row>
    <row r="236" spans="1:4" x14ac:dyDescent="0.25">
      <c r="A236">
        <v>10482</v>
      </c>
      <c r="B236" s="2" t="s">
        <v>97</v>
      </c>
      <c r="C236">
        <v>1</v>
      </c>
      <c r="D236" s="3">
        <v>44377</v>
      </c>
    </row>
    <row r="237" spans="1:4" x14ac:dyDescent="0.25">
      <c r="A237">
        <v>10483</v>
      </c>
      <c r="B237" s="2" t="s">
        <v>42</v>
      </c>
      <c r="C237">
        <v>7</v>
      </c>
      <c r="D237" s="3">
        <v>44350</v>
      </c>
    </row>
    <row r="238" spans="1:4" x14ac:dyDescent="0.25">
      <c r="A238">
        <v>10484</v>
      </c>
      <c r="B238" s="2" t="s">
        <v>54</v>
      </c>
      <c r="C238">
        <v>3</v>
      </c>
      <c r="D238" s="3">
        <v>44350</v>
      </c>
    </row>
    <row r="239" spans="1:4" x14ac:dyDescent="0.25">
      <c r="A239">
        <v>10485</v>
      </c>
      <c r="B239" s="2" t="s">
        <v>90</v>
      </c>
      <c r="C239">
        <v>4</v>
      </c>
      <c r="D239" s="3">
        <v>44351</v>
      </c>
    </row>
    <row r="240" spans="1:4" x14ac:dyDescent="0.25">
      <c r="A240">
        <v>10486</v>
      </c>
      <c r="B240" s="2" t="s">
        <v>31</v>
      </c>
      <c r="C240">
        <v>1</v>
      </c>
      <c r="D240" s="3">
        <v>44352</v>
      </c>
    </row>
    <row r="241" spans="1:4" x14ac:dyDescent="0.25">
      <c r="A241">
        <v>10487</v>
      </c>
      <c r="B241" s="2" t="s">
        <v>85</v>
      </c>
      <c r="C241">
        <v>11</v>
      </c>
      <c r="D241" s="3">
        <v>44352</v>
      </c>
    </row>
    <row r="242" spans="1:4" x14ac:dyDescent="0.25">
      <c r="A242">
        <v>10488</v>
      </c>
      <c r="B242" s="2" t="s">
        <v>40</v>
      </c>
      <c r="C242">
        <v>12</v>
      </c>
      <c r="D242" s="3">
        <v>44353</v>
      </c>
    </row>
    <row r="243" spans="1:4" x14ac:dyDescent="0.25">
      <c r="A243">
        <v>10489</v>
      </c>
      <c r="B243" s="2" t="s">
        <v>77</v>
      </c>
      <c r="C243">
        <v>6</v>
      </c>
      <c r="D243" s="3">
        <v>44354</v>
      </c>
    </row>
    <row r="244" spans="1:4" x14ac:dyDescent="0.25">
      <c r="A244">
        <v>10490</v>
      </c>
      <c r="B244" s="2" t="s">
        <v>31</v>
      </c>
      <c r="C244">
        <v>7</v>
      </c>
      <c r="D244" s="3">
        <v>44357</v>
      </c>
    </row>
    <row r="245" spans="1:4" x14ac:dyDescent="0.25">
      <c r="A245">
        <v>10491</v>
      </c>
      <c r="B245" s="2" t="s">
        <v>70</v>
      </c>
      <c r="C245">
        <v>1</v>
      </c>
      <c r="D245" s="3">
        <v>44357</v>
      </c>
    </row>
    <row r="246" spans="1:4" x14ac:dyDescent="0.25">
      <c r="A246">
        <v>10492</v>
      </c>
      <c r="B246" s="2" t="s">
        <v>89</v>
      </c>
      <c r="C246">
        <v>3</v>
      </c>
      <c r="D246" s="3">
        <v>44358</v>
      </c>
    </row>
    <row r="247" spans="1:4" x14ac:dyDescent="0.25">
      <c r="A247">
        <v>10493</v>
      </c>
      <c r="B247" s="2" t="s">
        <v>76</v>
      </c>
      <c r="C247">
        <v>4</v>
      </c>
      <c r="D247" s="3">
        <v>44359</v>
      </c>
    </row>
    <row r="248" spans="1:4" x14ac:dyDescent="0.25">
      <c r="A248">
        <v>10494</v>
      </c>
      <c r="B248" s="2" t="s">
        <v>55</v>
      </c>
      <c r="C248">
        <v>4</v>
      </c>
      <c r="D248" s="3">
        <v>44359</v>
      </c>
    </row>
    <row r="249" spans="1:4" x14ac:dyDescent="0.25">
      <c r="A249">
        <v>10495</v>
      </c>
      <c r="B249" s="2" t="s">
        <v>98</v>
      </c>
      <c r="C249">
        <v>3</v>
      </c>
      <c r="D249" s="3">
        <v>44360</v>
      </c>
    </row>
    <row r="250" spans="1:4" x14ac:dyDescent="0.25">
      <c r="A250">
        <v>10496</v>
      </c>
      <c r="B250" s="2" t="s">
        <v>56</v>
      </c>
      <c r="C250">
        <v>7</v>
      </c>
      <c r="D250" s="3">
        <v>44361</v>
      </c>
    </row>
    <row r="251" spans="1:4" x14ac:dyDescent="0.25">
      <c r="A251">
        <v>10497</v>
      </c>
      <c r="B251" s="2" t="s">
        <v>49</v>
      </c>
      <c r="C251">
        <v>7</v>
      </c>
      <c r="D251" s="3">
        <v>44361</v>
      </c>
    </row>
    <row r="252" spans="1:4" x14ac:dyDescent="0.25">
      <c r="A252">
        <v>10498</v>
      </c>
      <c r="B252" s="2" t="s">
        <v>31</v>
      </c>
      <c r="C252">
        <v>3</v>
      </c>
      <c r="D252" s="3">
        <v>44364</v>
      </c>
    </row>
    <row r="253" spans="1:4" x14ac:dyDescent="0.25">
      <c r="A253">
        <v>10499</v>
      </c>
      <c r="B253" s="2" t="s">
        <v>51</v>
      </c>
      <c r="C253">
        <v>4</v>
      </c>
      <c r="D253" s="3">
        <v>44365</v>
      </c>
    </row>
    <row r="254" spans="1:4" x14ac:dyDescent="0.25">
      <c r="A254">
        <v>10500</v>
      </c>
      <c r="B254" s="2" t="s">
        <v>76</v>
      </c>
      <c r="C254">
        <v>6</v>
      </c>
      <c r="D254" s="3">
        <v>44366</v>
      </c>
    </row>
    <row r="255" spans="1:4" x14ac:dyDescent="0.25">
      <c r="A255">
        <v>10501</v>
      </c>
      <c r="B255" s="2" t="s">
        <v>99</v>
      </c>
      <c r="C255">
        <v>9</v>
      </c>
      <c r="D255" s="3">
        <v>44366</v>
      </c>
    </row>
    <row r="256" spans="1:4" x14ac:dyDescent="0.25">
      <c r="A256">
        <v>10502</v>
      </c>
      <c r="B256" s="2" t="s">
        <v>66</v>
      </c>
      <c r="C256">
        <v>4</v>
      </c>
      <c r="D256" s="3">
        <v>44367</v>
      </c>
    </row>
    <row r="257" spans="1:4" x14ac:dyDescent="0.25">
      <c r="A257">
        <v>10503</v>
      </c>
      <c r="B257" s="2" t="s">
        <v>57</v>
      </c>
      <c r="C257">
        <v>6</v>
      </c>
      <c r="D257" s="3">
        <v>44368</v>
      </c>
    </row>
    <row r="258" spans="1:4" x14ac:dyDescent="0.25">
      <c r="A258">
        <v>10504</v>
      </c>
      <c r="B258" s="2" t="s">
        <v>42</v>
      </c>
      <c r="C258">
        <v>4</v>
      </c>
      <c r="D258" s="3">
        <v>44368</v>
      </c>
    </row>
    <row r="259" spans="1:4" x14ac:dyDescent="0.25">
      <c r="A259">
        <v>10505</v>
      </c>
      <c r="B259" s="2" t="s">
        <v>72</v>
      </c>
      <c r="C259">
        <v>3</v>
      </c>
      <c r="D259" s="3">
        <v>44371</v>
      </c>
    </row>
    <row r="260" spans="1:4" x14ac:dyDescent="0.25">
      <c r="A260">
        <v>10506</v>
      </c>
      <c r="B260" s="2" t="s">
        <v>67</v>
      </c>
      <c r="C260">
        <v>9</v>
      </c>
      <c r="D260" s="3">
        <v>44372</v>
      </c>
    </row>
    <row r="261" spans="1:4" x14ac:dyDescent="0.25">
      <c r="A261">
        <v>10507</v>
      </c>
      <c r="B261" s="2" t="s">
        <v>82</v>
      </c>
      <c r="C261">
        <v>7</v>
      </c>
      <c r="D261" s="3">
        <v>44372</v>
      </c>
    </row>
    <row r="262" spans="1:4" x14ac:dyDescent="0.25">
      <c r="A262">
        <v>10508</v>
      </c>
      <c r="B262" s="2" t="s">
        <v>34</v>
      </c>
      <c r="C262">
        <v>1</v>
      </c>
      <c r="D262" s="3">
        <v>44373</v>
      </c>
    </row>
    <row r="263" spans="1:4" x14ac:dyDescent="0.25">
      <c r="A263">
        <v>10509</v>
      </c>
      <c r="B263" s="2" t="s">
        <v>99</v>
      </c>
      <c r="C263">
        <v>4</v>
      </c>
      <c r="D263" s="3">
        <v>44374</v>
      </c>
    </row>
    <row r="264" spans="1:4" x14ac:dyDescent="0.25">
      <c r="A264">
        <v>10510</v>
      </c>
      <c r="B264" s="2" t="s">
        <v>68</v>
      </c>
      <c r="C264">
        <v>6</v>
      </c>
      <c r="D264" s="3">
        <v>44375</v>
      </c>
    </row>
    <row r="265" spans="1:4" x14ac:dyDescent="0.25">
      <c r="A265">
        <v>10511</v>
      </c>
      <c r="B265" s="2" t="s">
        <v>71</v>
      </c>
      <c r="C265">
        <v>4</v>
      </c>
      <c r="D265" s="3">
        <v>44375</v>
      </c>
    </row>
    <row r="266" spans="1:4" x14ac:dyDescent="0.25">
      <c r="A266">
        <v>10512</v>
      </c>
      <c r="B266" s="2" t="s">
        <v>75</v>
      </c>
      <c r="C266">
        <v>7</v>
      </c>
      <c r="D266" s="3">
        <v>44349</v>
      </c>
    </row>
    <row r="267" spans="1:4" x14ac:dyDescent="0.25">
      <c r="A267">
        <v>10513</v>
      </c>
      <c r="B267" s="2" t="s">
        <v>58</v>
      </c>
      <c r="C267">
        <v>7</v>
      </c>
      <c r="D267" s="3">
        <v>44349</v>
      </c>
    </row>
    <row r="268" spans="1:4" x14ac:dyDescent="0.25">
      <c r="A268">
        <v>10514</v>
      </c>
      <c r="B268" s="2" t="s">
        <v>32</v>
      </c>
      <c r="C268">
        <v>3</v>
      </c>
      <c r="D268" s="3">
        <v>44349</v>
      </c>
    </row>
    <row r="269" spans="1:4" x14ac:dyDescent="0.25">
      <c r="A269">
        <v>10515</v>
      </c>
      <c r="B269" s="2" t="s">
        <v>44</v>
      </c>
      <c r="C269">
        <v>5</v>
      </c>
      <c r="D269" s="3">
        <v>44350</v>
      </c>
    </row>
    <row r="270" spans="1:4" x14ac:dyDescent="0.25">
      <c r="A270">
        <v>10516</v>
      </c>
      <c r="B270" s="2" t="s">
        <v>57</v>
      </c>
      <c r="C270">
        <v>6</v>
      </c>
      <c r="D270" s="3">
        <v>44351</v>
      </c>
    </row>
    <row r="271" spans="1:4" x14ac:dyDescent="0.25">
      <c r="A271">
        <v>10517</v>
      </c>
      <c r="B271" s="2" t="s">
        <v>100</v>
      </c>
      <c r="C271">
        <v>3</v>
      </c>
      <c r="D271" s="3">
        <v>44351</v>
      </c>
    </row>
    <row r="272" spans="1:4" x14ac:dyDescent="0.25">
      <c r="A272">
        <v>10518</v>
      </c>
      <c r="B272" s="2" t="s">
        <v>46</v>
      </c>
      <c r="C272">
        <v>4</v>
      </c>
      <c r="D272" s="3">
        <v>44352</v>
      </c>
    </row>
    <row r="273" spans="1:4" x14ac:dyDescent="0.25">
      <c r="A273">
        <v>10519</v>
      </c>
      <c r="B273" s="2" t="s">
        <v>28</v>
      </c>
      <c r="C273">
        <v>6</v>
      </c>
      <c r="D273" s="3">
        <v>44355</v>
      </c>
    </row>
    <row r="274" spans="1:4" x14ac:dyDescent="0.25">
      <c r="A274">
        <v>10520</v>
      </c>
      <c r="B274" s="2" t="s">
        <v>88</v>
      </c>
      <c r="C274">
        <v>7</v>
      </c>
      <c r="D274" s="3">
        <v>44356</v>
      </c>
    </row>
    <row r="275" spans="1:4" x14ac:dyDescent="0.25">
      <c r="A275">
        <v>10521</v>
      </c>
      <c r="B275" s="2" t="s">
        <v>101</v>
      </c>
      <c r="C275">
        <v>7</v>
      </c>
      <c r="D275" s="3">
        <v>44356</v>
      </c>
    </row>
    <row r="276" spans="1:4" x14ac:dyDescent="0.25">
      <c r="A276">
        <v>10522</v>
      </c>
      <c r="B276" s="2" t="s">
        <v>49</v>
      </c>
      <c r="C276">
        <v>4</v>
      </c>
      <c r="D276" s="3">
        <v>44357</v>
      </c>
    </row>
    <row r="277" spans="1:4" x14ac:dyDescent="0.25">
      <c r="A277">
        <v>10523</v>
      </c>
      <c r="B277" s="2" t="s">
        <v>79</v>
      </c>
      <c r="C277">
        <v>7</v>
      </c>
      <c r="D277" s="3">
        <v>44358</v>
      </c>
    </row>
    <row r="278" spans="1:4" x14ac:dyDescent="0.25">
      <c r="A278">
        <v>10524</v>
      </c>
      <c r="B278" s="2" t="s">
        <v>48</v>
      </c>
      <c r="C278">
        <v>1</v>
      </c>
      <c r="D278" s="3">
        <v>44358</v>
      </c>
    </row>
    <row r="279" spans="1:4" x14ac:dyDescent="0.25">
      <c r="A279">
        <v>10525</v>
      </c>
      <c r="B279" s="2" t="s">
        <v>71</v>
      </c>
      <c r="C279">
        <v>1</v>
      </c>
      <c r="D279" s="3">
        <v>44359</v>
      </c>
    </row>
    <row r="280" spans="1:4" x14ac:dyDescent="0.25">
      <c r="A280">
        <v>10526</v>
      </c>
      <c r="B280" s="2" t="s">
        <v>39</v>
      </c>
      <c r="C280">
        <v>4</v>
      </c>
      <c r="D280" s="3">
        <v>44362</v>
      </c>
    </row>
    <row r="281" spans="1:4" x14ac:dyDescent="0.25">
      <c r="A281">
        <v>10527</v>
      </c>
      <c r="B281" s="2" t="s">
        <v>44</v>
      </c>
      <c r="C281">
        <v>7</v>
      </c>
      <c r="D281" s="3">
        <v>44362</v>
      </c>
    </row>
    <row r="282" spans="1:4" x14ac:dyDescent="0.25">
      <c r="A282">
        <v>10528</v>
      </c>
      <c r="B282" s="2" t="s">
        <v>102</v>
      </c>
      <c r="C282">
        <v>6</v>
      </c>
      <c r="D282" s="3">
        <v>44363</v>
      </c>
    </row>
    <row r="283" spans="1:4" x14ac:dyDescent="0.25">
      <c r="A283">
        <v>10529</v>
      </c>
      <c r="B283" s="2" t="s">
        <v>103</v>
      </c>
      <c r="C283">
        <v>5</v>
      </c>
      <c r="D283" s="3">
        <v>44364</v>
      </c>
    </row>
    <row r="284" spans="1:4" x14ac:dyDescent="0.25">
      <c r="A284">
        <v>10530</v>
      </c>
      <c r="B284" s="2" t="s">
        <v>77</v>
      </c>
      <c r="C284">
        <v>3</v>
      </c>
      <c r="D284" s="3">
        <v>44365</v>
      </c>
    </row>
    <row r="285" spans="1:4" x14ac:dyDescent="0.25">
      <c r="A285">
        <v>10531</v>
      </c>
      <c r="B285" s="2" t="s">
        <v>92</v>
      </c>
      <c r="C285">
        <v>7</v>
      </c>
      <c r="D285" s="3">
        <v>44365</v>
      </c>
    </row>
    <row r="286" spans="1:4" x14ac:dyDescent="0.25">
      <c r="A286">
        <v>10532</v>
      </c>
      <c r="B286" s="2" t="s">
        <v>81</v>
      </c>
      <c r="C286">
        <v>7</v>
      </c>
      <c r="D286" s="3">
        <v>44366</v>
      </c>
    </row>
    <row r="287" spans="1:4" x14ac:dyDescent="0.25">
      <c r="A287">
        <v>10533</v>
      </c>
      <c r="B287" s="2" t="s">
        <v>37</v>
      </c>
      <c r="C287">
        <v>9</v>
      </c>
      <c r="D287" s="3">
        <v>44369</v>
      </c>
    </row>
    <row r="288" spans="1:4" x14ac:dyDescent="0.25">
      <c r="A288">
        <v>10534</v>
      </c>
      <c r="B288" s="2" t="s">
        <v>49</v>
      </c>
      <c r="C288">
        <v>10</v>
      </c>
      <c r="D288" s="3">
        <v>44369</v>
      </c>
    </row>
    <row r="289" spans="1:4" x14ac:dyDescent="0.25">
      <c r="A289">
        <v>10535</v>
      </c>
      <c r="B289" s="2" t="s">
        <v>82</v>
      </c>
      <c r="C289">
        <v>4</v>
      </c>
      <c r="D289" s="3">
        <v>44370</v>
      </c>
    </row>
    <row r="290" spans="1:4" x14ac:dyDescent="0.25">
      <c r="A290">
        <v>10536</v>
      </c>
      <c r="B290" s="2" t="s">
        <v>49</v>
      </c>
      <c r="C290">
        <v>3</v>
      </c>
      <c r="D290" s="3">
        <v>44371</v>
      </c>
    </row>
    <row r="291" spans="1:4" x14ac:dyDescent="0.25">
      <c r="A291">
        <v>10537</v>
      </c>
      <c r="B291" s="2" t="s">
        <v>29</v>
      </c>
      <c r="C291">
        <v>1</v>
      </c>
      <c r="D291" s="3">
        <v>44371</v>
      </c>
    </row>
    <row r="292" spans="1:4" x14ac:dyDescent="0.25">
      <c r="A292">
        <v>10538</v>
      </c>
      <c r="B292" s="2" t="s">
        <v>54</v>
      </c>
      <c r="C292">
        <v>9</v>
      </c>
      <c r="D292" s="3">
        <v>44372</v>
      </c>
    </row>
    <row r="293" spans="1:4" x14ac:dyDescent="0.25">
      <c r="A293">
        <v>10539</v>
      </c>
      <c r="B293" s="2" t="s">
        <v>54</v>
      </c>
      <c r="C293">
        <v>6</v>
      </c>
      <c r="D293" s="3">
        <v>44373</v>
      </c>
    </row>
    <row r="294" spans="1:4" x14ac:dyDescent="0.25">
      <c r="A294">
        <v>10540</v>
      </c>
      <c r="B294" s="2" t="s">
        <v>44</v>
      </c>
      <c r="C294">
        <v>3</v>
      </c>
      <c r="D294" s="3">
        <v>44376</v>
      </c>
    </row>
    <row r="295" spans="1:4" x14ac:dyDescent="0.25">
      <c r="A295">
        <v>10541</v>
      </c>
      <c r="B295" s="2" t="s">
        <v>25</v>
      </c>
      <c r="C295">
        <v>12</v>
      </c>
      <c r="D295" s="3">
        <v>44376</v>
      </c>
    </row>
    <row r="296" spans="1:4" x14ac:dyDescent="0.25">
      <c r="A296">
        <v>10542</v>
      </c>
      <c r="B296" s="2" t="s">
        <v>67</v>
      </c>
      <c r="C296">
        <v>1</v>
      </c>
      <c r="D296" s="3">
        <v>44377</v>
      </c>
    </row>
    <row r="297" spans="1:4" x14ac:dyDescent="0.25">
      <c r="A297">
        <v>10543</v>
      </c>
      <c r="B297" s="2" t="s">
        <v>51</v>
      </c>
      <c r="C297">
        <v>3</v>
      </c>
      <c r="D297" s="3">
        <v>44377</v>
      </c>
    </row>
    <row r="298" spans="1:4" x14ac:dyDescent="0.25">
      <c r="A298">
        <v>10544</v>
      </c>
      <c r="B298" s="2" t="s">
        <v>61</v>
      </c>
      <c r="C298">
        <v>4</v>
      </c>
      <c r="D298" s="3">
        <v>44377</v>
      </c>
    </row>
    <row r="299" spans="1:4" x14ac:dyDescent="0.25">
      <c r="A299">
        <v>10545</v>
      </c>
      <c r="B299" s="2" t="s">
        <v>97</v>
      </c>
      <c r="C299">
        <v>4</v>
      </c>
      <c r="D299" s="3">
        <v>44349</v>
      </c>
    </row>
    <row r="300" spans="1:4" x14ac:dyDescent="0.25">
      <c r="A300">
        <v>10546</v>
      </c>
      <c r="B300" s="2" t="s">
        <v>26</v>
      </c>
      <c r="C300">
        <v>1</v>
      </c>
      <c r="D300" s="3">
        <v>44349</v>
      </c>
    </row>
    <row r="301" spans="1:4" x14ac:dyDescent="0.25">
      <c r="A301">
        <v>10547</v>
      </c>
      <c r="B301" s="2" t="s">
        <v>79</v>
      </c>
      <c r="C301">
        <v>3</v>
      </c>
      <c r="D301" s="3">
        <v>44349</v>
      </c>
    </row>
    <row r="302" spans="1:4" x14ac:dyDescent="0.25">
      <c r="A302">
        <v>10548</v>
      </c>
      <c r="B302" s="2" t="s">
        <v>24</v>
      </c>
      <c r="C302">
        <v>3</v>
      </c>
      <c r="D302" s="3">
        <v>44352</v>
      </c>
    </row>
    <row r="303" spans="1:4" x14ac:dyDescent="0.25">
      <c r="A303">
        <v>10549</v>
      </c>
      <c r="B303" s="2" t="s">
        <v>44</v>
      </c>
      <c r="C303">
        <v>5</v>
      </c>
      <c r="D303" s="3">
        <v>44353</v>
      </c>
    </row>
    <row r="304" spans="1:4" x14ac:dyDescent="0.25">
      <c r="A304">
        <v>10550</v>
      </c>
      <c r="B304" s="2" t="s">
        <v>59</v>
      </c>
      <c r="C304">
        <v>7</v>
      </c>
      <c r="D304" s="3">
        <v>44354</v>
      </c>
    </row>
    <row r="305" spans="1:4" x14ac:dyDescent="0.25">
      <c r="A305">
        <v>10551</v>
      </c>
      <c r="B305" s="2" t="s">
        <v>70</v>
      </c>
      <c r="C305">
        <v>4</v>
      </c>
      <c r="D305" s="3">
        <v>44354</v>
      </c>
    </row>
    <row r="306" spans="1:4" x14ac:dyDescent="0.25">
      <c r="A306">
        <v>10552</v>
      </c>
      <c r="B306" s="2" t="s">
        <v>31</v>
      </c>
      <c r="C306">
        <v>11</v>
      </c>
      <c r="D306" s="3">
        <v>44355</v>
      </c>
    </row>
    <row r="307" spans="1:4" x14ac:dyDescent="0.25">
      <c r="A307">
        <v>10553</v>
      </c>
      <c r="B307" s="2" t="s">
        <v>39</v>
      </c>
      <c r="C307">
        <v>1</v>
      </c>
      <c r="D307" s="3">
        <v>44356</v>
      </c>
    </row>
    <row r="308" spans="1:4" x14ac:dyDescent="0.25">
      <c r="A308">
        <v>10554</v>
      </c>
      <c r="B308" s="2" t="s">
        <v>34</v>
      </c>
      <c r="C308">
        <v>4</v>
      </c>
      <c r="D308" s="3">
        <v>44356</v>
      </c>
    </row>
    <row r="309" spans="1:4" x14ac:dyDescent="0.25">
      <c r="A309">
        <v>10555</v>
      </c>
      <c r="B309" s="2" t="s">
        <v>68</v>
      </c>
      <c r="C309">
        <v>6</v>
      </c>
      <c r="D309" s="3">
        <v>44359</v>
      </c>
    </row>
    <row r="310" spans="1:4" x14ac:dyDescent="0.25">
      <c r="A310">
        <v>10556</v>
      </c>
      <c r="B310" s="2" t="s">
        <v>74</v>
      </c>
      <c r="C310">
        <v>5</v>
      </c>
      <c r="D310" s="3">
        <v>44360</v>
      </c>
    </row>
    <row r="311" spans="1:4" x14ac:dyDescent="0.25">
      <c r="A311">
        <v>10557</v>
      </c>
      <c r="B311" s="2" t="s">
        <v>49</v>
      </c>
      <c r="C311">
        <v>9</v>
      </c>
      <c r="D311" s="3">
        <v>44360</v>
      </c>
    </row>
    <row r="312" spans="1:4" x14ac:dyDescent="0.25">
      <c r="A312">
        <v>10558</v>
      </c>
      <c r="B312" s="2" t="s">
        <v>78</v>
      </c>
      <c r="C312">
        <v>1</v>
      </c>
      <c r="D312" s="3">
        <v>44361</v>
      </c>
    </row>
    <row r="313" spans="1:4" x14ac:dyDescent="0.25">
      <c r="A313">
        <v>10559</v>
      </c>
      <c r="B313" s="2" t="s">
        <v>38</v>
      </c>
      <c r="C313">
        <v>6</v>
      </c>
      <c r="D313" s="3">
        <v>44362</v>
      </c>
    </row>
    <row r="314" spans="1:4" x14ac:dyDescent="0.25">
      <c r="A314">
        <v>10560</v>
      </c>
      <c r="B314" s="2" t="s">
        <v>40</v>
      </c>
      <c r="C314">
        <v>6</v>
      </c>
      <c r="D314" s="3">
        <v>44363</v>
      </c>
    </row>
    <row r="315" spans="1:4" x14ac:dyDescent="0.25">
      <c r="A315">
        <v>10561</v>
      </c>
      <c r="B315" s="2" t="s">
        <v>37</v>
      </c>
      <c r="C315">
        <v>7</v>
      </c>
      <c r="D315" s="3">
        <v>44363</v>
      </c>
    </row>
    <row r="316" spans="1:4" x14ac:dyDescent="0.25">
      <c r="A316">
        <v>10562</v>
      </c>
      <c r="B316" s="2" t="s">
        <v>53</v>
      </c>
      <c r="C316">
        <v>1</v>
      </c>
      <c r="D316" s="3">
        <v>44366</v>
      </c>
    </row>
    <row r="317" spans="1:4" x14ac:dyDescent="0.25">
      <c r="A317">
        <v>10563</v>
      </c>
      <c r="B317" s="2" t="s">
        <v>52</v>
      </c>
      <c r="C317">
        <v>9</v>
      </c>
      <c r="D317" s="3">
        <v>44367</v>
      </c>
    </row>
    <row r="318" spans="1:4" x14ac:dyDescent="0.25">
      <c r="A318">
        <v>10564</v>
      </c>
      <c r="B318" s="2" t="s">
        <v>36</v>
      </c>
      <c r="C318">
        <v>4</v>
      </c>
      <c r="D318" s="3">
        <v>44367</v>
      </c>
    </row>
    <row r="319" spans="1:4" x14ac:dyDescent="0.25">
      <c r="A319">
        <v>10565</v>
      </c>
      <c r="B319" s="2" t="s">
        <v>72</v>
      </c>
      <c r="C319">
        <v>10</v>
      </c>
      <c r="D319" s="3">
        <v>44368</v>
      </c>
    </row>
    <row r="320" spans="1:4" x14ac:dyDescent="0.25">
      <c r="A320">
        <v>10566</v>
      </c>
      <c r="B320" s="2" t="s">
        <v>38</v>
      </c>
      <c r="C320">
        <v>9</v>
      </c>
      <c r="D320" s="3">
        <v>44369</v>
      </c>
    </row>
    <row r="321" spans="1:4" x14ac:dyDescent="0.25">
      <c r="A321">
        <v>10567</v>
      </c>
      <c r="B321" s="2" t="s">
        <v>57</v>
      </c>
      <c r="C321">
        <v>1</v>
      </c>
      <c r="D321" s="3">
        <v>44369</v>
      </c>
    </row>
    <row r="322" spans="1:4" x14ac:dyDescent="0.25">
      <c r="A322">
        <v>10568</v>
      </c>
      <c r="B322" s="2" t="s">
        <v>83</v>
      </c>
      <c r="C322">
        <v>3</v>
      </c>
      <c r="D322" s="3">
        <v>44370</v>
      </c>
    </row>
    <row r="323" spans="1:4" x14ac:dyDescent="0.25">
      <c r="A323">
        <v>10569</v>
      </c>
      <c r="B323" s="2" t="s">
        <v>36</v>
      </c>
      <c r="C323">
        <v>5</v>
      </c>
      <c r="D323" s="3">
        <v>44373</v>
      </c>
    </row>
    <row r="324" spans="1:4" x14ac:dyDescent="0.25">
      <c r="A324">
        <v>10570</v>
      </c>
      <c r="B324" s="2" t="s">
        <v>72</v>
      </c>
      <c r="C324">
        <v>3</v>
      </c>
      <c r="D324" s="3">
        <v>44374</v>
      </c>
    </row>
    <row r="325" spans="1:4" x14ac:dyDescent="0.25">
      <c r="A325">
        <v>10571</v>
      </c>
      <c r="B325" s="2" t="s">
        <v>32</v>
      </c>
      <c r="C325">
        <v>11</v>
      </c>
      <c r="D325" s="3">
        <v>44374</v>
      </c>
    </row>
    <row r="326" spans="1:4" x14ac:dyDescent="0.25">
      <c r="A326">
        <v>10572</v>
      </c>
      <c r="B326" s="2" t="s">
        <v>48</v>
      </c>
      <c r="C326">
        <v>3</v>
      </c>
      <c r="D326" s="3">
        <v>44375</v>
      </c>
    </row>
    <row r="327" spans="1:4" x14ac:dyDescent="0.25">
      <c r="A327">
        <v>10573</v>
      </c>
      <c r="B327" s="2" t="s">
        <v>82</v>
      </c>
      <c r="C327">
        <v>7</v>
      </c>
      <c r="D327" s="3">
        <v>44376</v>
      </c>
    </row>
    <row r="328" spans="1:4" x14ac:dyDescent="0.25">
      <c r="A328">
        <v>10574</v>
      </c>
      <c r="B328" s="2" t="s">
        <v>104</v>
      </c>
      <c r="C328">
        <v>4</v>
      </c>
      <c r="D328" s="3">
        <v>44376</v>
      </c>
    </row>
    <row r="329" spans="1:4" x14ac:dyDescent="0.25">
      <c r="A329">
        <v>10575</v>
      </c>
      <c r="B329" s="2" t="s">
        <v>47</v>
      </c>
      <c r="C329">
        <v>5</v>
      </c>
      <c r="D329" s="3">
        <v>44377</v>
      </c>
    </row>
    <row r="330" spans="1:4" x14ac:dyDescent="0.25">
      <c r="A330">
        <v>10576</v>
      </c>
      <c r="B330" s="2" t="s">
        <v>46</v>
      </c>
      <c r="C330">
        <v>3</v>
      </c>
      <c r="D330" s="3">
        <v>44350</v>
      </c>
    </row>
    <row r="331" spans="1:4" x14ac:dyDescent="0.25">
      <c r="A331">
        <v>10577</v>
      </c>
      <c r="B331" s="2" t="s">
        <v>104</v>
      </c>
      <c r="C331">
        <v>9</v>
      </c>
      <c r="D331" s="3">
        <v>44350</v>
      </c>
    </row>
    <row r="332" spans="1:4" x14ac:dyDescent="0.25">
      <c r="A332">
        <v>10578</v>
      </c>
      <c r="B332" s="2" t="s">
        <v>54</v>
      </c>
      <c r="C332">
        <v>4</v>
      </c>
      <c r="D332" s="3">
        <v>44351</v>
      </c>
    </row>
    <row r="333" spans="1:4" x14ac:dyDescent="0.25">
      <c r="A333">
        <v>10579</v>
      </c>
      <c r="B333" s="2" t="s">
        <v>105</v>
      </c>
      <c r="C333">
        <v>1</v>
      </c>
      <c r="D333" s="3">
        <v>44352</v>
      </c>
    </row>
    <row r="334" spans="1:4" x14ac:dyDescent="0.25">
      <c r="A334">
        <v>10580</v>
      </c>
      <c r="B334" s="2" t="s">
        <v>34</v>
      </c>
      <c r="C334">
        <v>4</v>
      </c>
      <c r="D334" s="3">
        <v>44353</v>
      </c>
    </row>
    <row r="335" spans="1:4" x14ac:dyDescent="0.25">
      <c r="A335">
        <v>10581</v>
      </c>
      <c r="B335" s="2" t="s">
        <v>75</v>
      </c>
      <c r="C335">
        <v>3</v>
      </c>
      <c r="D335" s="3">
        <v>44353</v>
      </c>
    </row>
    <row r="336" spans="1:4" x14ac:dyDescent="0.25">
      <c r="A336">
        <v>10582</v>
      </c>
      <c r="B336" s="2" t="s">
        <v>99</v>
      </c>
      <c r="C336">
        <v>3</v>
      </c>
      <c r="D336" s="3">
        <v>44354</v>
      </c>
    </row>
    <row r="337" spans="1:4" x14ac:dyDescent="0.25">
      <c r="A337">
        <v>10583</v>
      </c>
      <c r="B337" s="2" t="s">
        <v>39</v>
      </c>
      <c r="C337">
        <v>12</v>
      </c>
      <c r="D337" s="3">
        <v>44357</v>
      </c>
    </row>
    <row r="338" spans="1:4" x14ac:dyDescent="0.25">
      <c r="A338">
        <v>10584</v>
      </c>
      <c r="B338" s="2" t="s">
        <v>38</v>
      </c>
      <c r="C338">
        <v>4</v>
      </c>
      <c r="D338" s="3">
        <v>44357</v>
      </c>
    </row>
    <row r="339" spans="1:4" x14ac:dyDescent="0.25">
      <c r="A339">
        <v>10585</v>
      </c>
      <c r="B339" s="2" t="s">
        <v>30</v>
      </c>
      <c r="C339">
        <v>7</v>
      </c>
      <c r="D339" s="3">
        <v>44358</v>
      </c>
    </row>
    <row r="340" spans="1:4" x14ac:dyDescent="0.25">
      <c r="A340">
        <v>10586</v>
      </c>
      <c r="B340" s="2" t="s">
        <v>53</v>
      </c>
      <c r="C340">
        <v>9</v>
      </c>
      <c r="D340" s="3">
        <v>44359</v>
      </c>
    </row>
    <row r="341" spans="1:4" x14ac:dyDescent="0.25">
      <c r="A341">
        <v>10587</v>
      </c>
      <c r="B341" s="2" t="s">
        <v>35</v>
      </c>
      <c r="C341">
        <v>1</v>
      </c>
      <c r="D341" s="3">
        <v>44359</v>
      </c>
    </row>
    <row r="342" spans="1:4" x14ac:dyDescent="0.25">
      <c r="A342">
        <v>10588</v>
      </c>
      <c r="B342" s="2" t="s">
        <v>44</v>
      </c>
      <c r="C342">
        <v>1</v>
      </c>
      <c r="D342" s="3">
        <v>44360</v>
      </c>
    </row>
    <row r="343" spans="1:4" x14ac:dyDescent="0.25">
      <c r="A343">
        <v>10589</v>
      </c>
      <c r="B343" s="2" t="s">
        <v>102</v>
      </c>
      <c r="C343">
        <v>3</v>
      </c>
      <c r="D343" s="3">
        <v>44361</v>
      </c>
    </row>
    <row r="344" spans="1:4" x14ac:dyDescent="0.25">
      <c r="A344">
        <v>10590</v>
      </c>
      <c r="B344" s="2" t="s">
        <v>72</v>
      </c>
      <c r="C344">
        <v>4</v>
      </c>
      <c r="D344" s="3">
        <v>44364</v>
      </c>
    </row>
    <row r="345" spans="1:4" x14ac:dyDescent="0.25">
      <c r="A345">
        <v>10591</v>
      </c>
      <c r="B345" s="2" t="s">
        <v>84</v>
      </c>
      <c r="C345">
        <v>1</v>
      </c>
      <c r="D345" s="3">
        <v>44364</v>
      </c>
    </row>
    <row r="346" spans="1:4" x14ac:dyDescent="0.25">
      <c r="A346">
        <v>10592</v>
      </c>
      <c r="B346" s="2" t="s">
        <v>49</v>
      </c>
      <c r="C346">
        <v>3</v>
      </c>
      <c r="D346" s="3">
        <v>44365</v>
      </c>
    </row>
    <row r="347" spans="1:4" x14ac:dyDescent="0.25">
      <c r="A347">
        <v>10593</v>
      </c>
      <c r="B347" s="2" t="s">
        <v>49</v>
      </c>
      <c r="C347">
        <v>7</v>
      </c>
      <c r="D347" s="3">
        <v>44366</v>
      </c>
    </row>
    <row r="348" spans="1:4" x14ac:dyDescent="0.25">
      <c r="A348">
        <v>10594</v>
      </c>
      <c r="B348" s="2" t="s">
        <v>60</v>
      </c>
      <c r="C348">
        <v>3</v>
      </c>
      <c r="D348" s="3">
        <v>44366</v>
      </c>
    </row>
    <row r="349" spans="1:4" x14ac:dyDescent="0.25">
      <c r="A349">
        <v>10595</v>
      </c>
      <c r="B349" s="2" t="s">
        <v>32</v>
      </c>
      <c r="C349">
        <v>4</v>
      </c>
      <c r="D349" s="3">
        <v>44367</v>
      </c>
    </row>
    <row r="350" spans="1:4" x14ac:dyDescent="0.25">
      <c r="A350">
        <v>10596</v>
      </c>
      <c r="B350" s="2" t="s">
        <v>42</v>
      </c>
      <c r="C350">
        <v>5</v>
      </c>
      <c r="D350" s="3">
        <v>44368</v>
      </c>
    </row>
    <row r="351" spans="1:4" x14ac:dyDescent="0.25">
      <c r="A351">
        <v>10597</v>
      </c>
      <c r="B351" s="2" t="s">
        <v>77</v>
      </c>
      <c r="C351">
        <v>7</v>
      </c>
      <c r="D351" s="3">
        <v>44368</v>
      </c>
    </row>
    <row r="352" spans="1:4" x14ac:dyDescent="0.25">
      <c r="A352">
        <v>10598</v>
      </c>
      <c r="B352" s="2" t="s">
        <v>36</v>
      </c>
      <c r="C352">
        <v>1</v>
      </c>
      <c r="D352" s="3">
        <v>44371</v>
      </c>
    </row>
    <row r="353" spans="1:4" x14ac:dyDescent="0.25">
      <c r="A353">
        <v>10599</v>
      </c>
      <c r="B353" s="2" t="s">
        <v>54</v>
      </c>
      <c r="C353">
        <v>6</v>
      </c>
      <c r="D353" s="3">
        <v>44372</v>
      </c>
    </row>
    <row r="354" spans="1:4" x14ac:dyDescent="0.25">
      <c r="A354">
        <v>10600</v>
      </c>
      <c r="B354" s="2" t="s">
        <v>87</v>
      </c>
      <c r="C354">
        <v>4</v>
      </c>
      <c r="D354" s="3">
        <v>44373</v>
      </c>
    </row>
    <row r="355" spans="1:4" x14ac:dyDescent="0.25">
      <c r="A355">
        <v>10601</v>
      </c>
      <c r="B355" s="2" t="s">
        <v>31</v>
      </c>
      <c r="C355">
        <v>7</v>
      </c>
      <c r="D355" s="3">
        <v>44373</v>
      </c>
    </row>
    <row r="356" spans="1:4" x14ac:dyDescent="0.25">
      <c r="A356">
        <v>10602</v>
      </c>
      <c r="B356" s="2" t="s">
        <v>84</v>
      </c>
      <c r="C356">
        <v>6</v>
      </c>
      <c r="D356" s="3">
        <v>44374</v>
      </c>
    </row>
    <row r="357" spans="1:4" x14ac:dyDescent="0.25">
      <c r="A357">
        <v>10603</v>
      </c>
      <c r="B357" s="2" t="s">
        <v>68</v>
      </c>
      <c r="C357">
        <v>7</v>
      </c>
      <c r="D357" s="3">
        <v>44375</v>
      </c>
    </row>
    <row r="358" spans="1:4" x14ac:dyDescent="0.25">
      <c r="A358">
        <v>10604</v>
      </c>
      <c r="B358" s="2" t="s">
        <v>70</v>
      </c>
      <c r="C358">
        <v>1</v>
      </c>
      <c r="D358" s="3">
        <v>44375</v>
      </c>
    </row>
    <row r="359" spans="1:4" x14ac:dyDescent="0.25">
      <c r="A359">
        <v>10605</v>
      </c>
      <c r="B359" s="2" t="s">
        <v>72</v>
      </c>
      <c r="C359">
        <v>1</v>
      </c>
      <c r="D359" s="3">
        <v>44377</v>
      </c>
    </row>
    <row r="360" spans="1:4" x14ac:dyDescent="0.25">
      <c r="A360">
        <v>10606</v>
      </c>
      <c r="B360" s="2" t="s">
        <v>56</v>
      </c>
      <c r="C360">
        <v>4</v>
      </c>
      <c r="D360" s="3">
        <v>44349</v>
      </c>
    </row>
    <row r="361" spans="1:4" x14ac:dyDescent="0.25">
      <c r="A361">
        <v>10607</v>
      </c>
      <c r="B361" s="2" t="s">
        <v>68</v>
      </c>
      <c r="C361">
        <v>5</v>
      </c>
      <c r="D361" s="3">
        <v>44349</v>
      </c>
    </row>
    <row r="362" spans="1:4" x14ac:dyDescent="0.25">
      <c r="A362">
        <v>10608</v>
      </c>
      <c r="B362" s="2" t="s">
        <v>24</v>
      </c>
      <c r="C362">
        <v>4</v>
      </c>
      <c r="D362" s="3">
        <v>44349</v>
      </c>
    </row>
    <row r="363" spans="1:4" x14ac:dyDescent="0.25">
      <c r="A363">
        <v>10609</v>
      </c>
      <c r="B363" s="2" t="s">
        <v>64</v>
      </c>
      <c r="C363">
        <v>7</v>
      </c>
      <c r="D363" s="3">
        <v>44350</v>
      </c>
    </row>
    <row r="364" spans="1:4" x14ac:dyDescent="0.25">
      <c r="A364">
        <v>10610</v>
      </c>
      <c r="B364" s="2" t="s">
        <v>76</v>
      </c>
      <c r="C364">
        <v>9</v>
      </c>
      <c r="D364" s="3">
        <v>44351</v>
      </c>
    </row>
    <row r="365" spans="1:4" x14ac:dyDescent="0.25">
      <c r="A365">
        <v>10611</v>
      </c>
      <c r="B365" s="2" t="s">
        <v>86</v>
      </c>
      <c r="C365">
        <v>6</v>
      </c>
      <c r="D365" s="3">
        <v>44351</v>
      </c>
    </row>
    <row r="366" spans="1:4" x14ac:dyDescent="0.25">
      <c r="A366">
        <v>10612</v>
      </c>
      <c r="B366" s="2" t="s">
        <v>68</v>
      </c>
      <c r="C366">
        <v>1</v>
      </c>
      <c r="D366" s="3">
        <v>44354</v>
      </c>
    </row>
    <row r="367" spans="1:4" x14ac:dyDescent="0.25">
      <c r="A367">
        <v>10613</v>
      </c>
      <c r="B367" s="2" t="s">
        <v>31</v>
      </c>
      <c r="C367">
        <v>4</v>
      </c>
      <c r="D367" s="3">
        <v>44355</v>
      </c>
    </row>
    <row r="368" spans="1:4" x14ac:dyDescent="0.25">
      <c r="A368">
        <v>10614</v>
      </c>
      <c r="B368" s="2" t="s">
        <v>99</v>
      </c>
      <c r="C368">
        <v>15</v>
      </c>
      <c r="D368" s="3">
        <v>44355</v>
      </c>
    </row>
    <row r="369" spans="1:4" x14ac:dyDescent="0.25">
      <c r="A369">
        <v>10615</v>
      </c>
      <c r="B369" s="2" t="s">
        <v>106</v>
      </c>
      <c r="C369">
        <v>11</v>
      </c>
      <c r="D369" s="3">
        <v>44356</v>
      </c>
    </row>
    <row r="370" spans="1:4" x14ac:dyDescent="0.25">
      <c r="A370">
        <v>10616</v>
      </c>
      <c r="B370" s="2" t="s">
        <v>102</v>
      </c>
      <c r="C370">
        <v>1</v>
      </c>
      <c r="D370" s="3">
        <v>44357</v>
      </c>
    </row>
    <row r="371" spans="1:4" x14ac:dyDescent="0.25">
      <c r="A371">
        <v>10617</v>
      </c>
      <c r="B371" s="2" t="s">
        <v>102</v>
      </c>
      <c r="C371">
        <v>4</v>
      </c>
      <c r="D371" s="3">
        <v>44357</v>
      </c>
    </row>
    <row r="372" spans="1:4" x14ac:dyDescent="0.25">
      <c r="A372">
        <v>10618</v>
      </c>
      <c r="B372" s="2" t="s">
        <v>72</v>
      </c>
      <c r="C372">
        <v>1</v>
      </c>
      <c r="D372" s="3">
        <v>44358</v>
      </c>
    </row>
    <row r="373" spans="1:4" x14ac:dyDescent="0.25">
      <c r="A373">
        <v>10619</v>
      </c>
      <c r="B373" s="2" t="s">
        <v>72</v>
      </c>
      <c r="C373">
        <v>3</v>
      </c>
      <c r="D373" s="3">
        <v>44361</v>
      </c>
    </row>
    <row r="374" spans="1:4" x14ac:dyDescent="0.25">
      <c r="A374">
        <v>10620</v>
      </c>
      <c r="B374" s="2" t="s">
        <v>98</v>
      </c>
      <c r="C374">
        <v>1</v>
      </c>
      <c r="D374" s="3">
        <v>44362</v>
      </c>
    </row>
    <row r="375" spans="1:4" x14ac:dyDescent="0.25">
      <c r="A375">
        <v>10621</v>
      </c>
      <c r="B375" s="2" t="s">
        <v>65</v>
      </c>
      <c r="C375">
        <v>4</v>
      </c>
      <c r="D375" s="3">
        <v>44362</v>
      </c>
    </row>
    <row r="376" spans="1:4" x14ac:dyDescent="0.25">
      <c r="A376">
        <v>10622</v>
      </c>
      <c r="B376" s="2" t="s">
        <v>52</v>
      </c>
      <c r="C376">
        <v>4</v>
      </c>
      <c r="D376" s="3">
        <v>44363</v>
      </c>
    </row>
    <row r="377" spans="1:4" x14ac:dyDescent="0.25">
      <c r="A377">
        <v>10623</v>
      </c>
      <c r="B377" s="2" t="s">
        <v>40</v>
      </c>
      <c r="C377">
        <v>12</v>
      </c>
      <c r="D377" s="3">
        <v>44364</v>
      </c>
    </row>
    <row r="378" spans="1:4" x14ac:dyDescent="0.25">
      <c r="A378">
        <v>10624</v>
      </c>
      <c r="B378" s="2" t="s">
        <v>107</v>
      </c>
      <c r="C378">
        <v>4</v>
      </c>
      <c r="D378" s="3">
        <v>44364</v>
      </c>
    </row>
    <row r="379" spans="1:4" x14ac:dyDescent="0.25">
      <c r="A379">
        <v>10625</v>
      </c>
      <c r="B379" s="2" t="s">
        <v>62</v>
      </c>
      <c r="C379">
        <v>3</v>
      </c>
      <c r="D379" s="3">
        <v>44365</v>
      </c>
    </row>
    <row r="380" spans="1:4" x14ac:dyDescent="0.25">
      <c r="A380">
        <v>10626</v>
      </c>
      <c r="B380" s="2" t="s">
        <v>48</v>
      </c>
      <c r="C380">
        <v>1</v>
      </c>
      <c r="D380" s="3">
        <v>44368</v>
      </c>
    </row>
    <row r="381" spans="1:4" x14ac:dyDescent="0.25">
      <c r="A381">
        <v>10627</v>
      </c>
      <c r="B381" s="2" t="s">
        <v>68</v>
      </c>
      <c r="C381">
        <v>1</v>
      </c>
      <c r="D381" s="3">
        <v>44368</v>
      </c>
    </row>
    <row r="382" spans="1:4" x14ac:dyDescent="0.25">
      <c r="A382">
        <v>10628</v>
      </c>
      <c r="B382" s="2" t="s">
        <v>38</v>
      </c>
      <c r="C382">
        <v>4</v>
      </c>
      <c r="D382" s="3">
        <v>44369</v>
      </c>
    </row>
    <row r="383" spans="1:4" x14ac:dyDescent="0.25">
      <c r="A383">
        <v>10629</v>
      </c>
      <c r="B383" s="2" t="s">
        <v>59</v>
      </c>
      <c r="C383">
        <v>4</v>
      </c>
      <c r="D383" s="3">
        <v>44369</v>
      </c>
    </row>
    <row r="384" spans="1:4" x14ac:dyDescent="0.25">
      <c r="A384">
        <v>10630</v>
      </c>
      <c r="B384" s="2" t="s">
        <v>67</v>
      </c>
      <c r="C384">
        <v>1</v>
      </c>
      <c r="D384" s="3">
        <v>44370</v>
      </c>
    </row>
    <row r="385" spans="1:4" x14ac:dyDescent="0.25">
      <c r="A385">
        <v>10631</v>
      </c>
      <c r="B385" s="2" t="s">
        <v>76</v>
      </c>
      <c r="C385">
        <v>4</v>
      </c>
      <c r="D385" s="3">
        <v>44371</v>
      </c>
    </row>
    <row r="386" spans="1:4" x14ac:dyDescent="0.25">
      <c r="A386">
        <v>10632</v>
      </c>
      <c r="B386" s="2" t="s">
        <v>58</v>
      </c>
      <c r="C386">
        <v>3</v>
      </c>
      <c r="D386" s="3">
        <v>44371</v>
      </c>
    </row>
    <row r="387" spans="1:4" x14ac:dyDescent="0.25">
      <c r="A387">
        <v>10633</v>
      </c>
      <c r="B387" s="2" t="s">
        <v>32</v>
      </c>
      <c r="C387">
        <v>7</v>
      </c>
      <c r="D387" s="3">
        <v>44372</v>
      </c>
    </row>
    <row r="388" spans="1:4" x14ac:dyDescent="0.25">
      <c r="A388">
        <v>10634</v>
      </c>
      <c r="B388" s="2" t="s">
        <v>91</v>
      </c>
      <c r="C388">
        <v>4</v>
      </c>
      <c r="D388" s="3">
        <v>44372</v>
      </c>
    </row>
    <row r="389" spans="1:4" x14ac:dyDescent="0.25">
      <c r="A389">
        <v>10635</v>
      </c>
      <c r="B389" s="2" t="s">
        <v>45</v>
      </c>
      <c r="C389">
        <v>5</v>
      </c>
      <c r="D389" s="3">
        <v>44375</v>
      </c>
    </row>
    <row r="390" spans="1:4" x14ac:dyDescent="0.25">
      <c r="A390">
        <v>10636</v>
      </c>
      <c r="B390" s="2" t="s">
        <v>39</v>
      </c>
      <c r="C390">
        <v>4</v>
      </c>
      <c r="D390" s="3">
        <v>44376</v>
      </c>
    </row>
    <row r="391" spans="1:4" x14ac:dyDescent="0.25">
      <c r="A391">
        <v>10637</v>
      </c>
      <c r="B391" s="2" t="s">
        <v>85</v>
      </c>
      <c r="C391">
        <v>6</v>
      </c>
      <c r="D391" s="3">
        <v>44376</v>
      </c>
    </row>
    <row r="392" spans="1:4" x14ac:dyDescent="0.25">
      <c r="A392">
        <v>10638</v>
      </c>
      <c r="B392" s="2" t="s">
        <v>90</v>
      </c>
      <c r="C392">
        <v>3</v>
      </c>
      <c r="D392" s="3">
        <v>44377</v>
      </c>
    </row>
    <row r="393" spans="1:4" x14ac:dyDescent="0.25">
      <c r="A393">
        <v>10639</v>
      </c>
      <c r="B393" s="2" t="s">
        <v>88</v>
      </c>
      <c r="C393">
        <v>7</v>
      </c>
      <c r="D393" s="3">
        <v>44377</v>
      </c>
    </row>
    <row r="394" spans="1:4" x14ac:dyDescent="0.25">
      <c r="A394">
        <v>10640</v>
      </c>
      <c r="B394" s="2" t="s">
        <v>58</v>
      </c>
      <c r="C394">
        <v>4</v>
      </c>
      <c r="D394" s="3">
        <v>44377</v>
      </c>
    </row>
    <row r="395" spans="1:4" x14ac:dyDescent="0.25">
      <c r="A395">
        <v>10641</v>
      </c>
      <c r="B395" s="2" t="s">
        <v>31</v>
      </c>
      <c r="C395">
        <v>4</v>
      </c>
      <c r="D395" s="3">
        <v>44349</v>
      </c>
    </row>
    <row r="396" spans="1:4" x14ac:dyDescent="0.25">
      <c r="A396">
        <v>10642</v>
      </c>
      <c r="B396" s="2" t="s">
        <v>74</v>
      </c>
      <c r="C396">
        <v>7</v>
      </c>
      <c r="D396" s="3">
        <v>44349</v>
      </c>
    </row>
    <row r="397" spans="1:4" x14ac:dyDescent="0.25">
      <c r="A397">
        <v>10643</v>
      </c>
      <c r="B397" s="2" t="s">
        <v>78</v>
      </c>
      <c r="C397">
        <v>6</v>
      </c>
      <c r="D397" s="3">
        <v>44351</v>
      </c>
    </row>
    <row r="398" spans="1:4" x14ac:dyDescent="0.25">
      <c r="A398">
        <v>10644</v>
      </c>
      <c r="B398" s="2" t="s">
        <v>30</v>
      </c>
      <c r="C398">
        <v>3</v>
      </c>
      <c r="D398" s="3">
        <v>44351</v>
      </c>
    </row>
    <row r="399" spans="1:4" x14ac:dyDescent="0.25">
      <c r="A399">
        <v>10645</v>
      </c>
      <c r="B399" s="2" t="s">
        <v>25</v>
      </c>
      <c r="C399">
        <v>4</v>
      </c>
      <c r="D399" s="3">
        <v>44352</v>
      </c>
    </row>
    <row r="400" spans="1:4" x14ac:dyDescent="0.25">
      <c r="A400">
        <v>10646</v>
      </c>
      <c r="B400" s="2" t="s">
        <v>57</v>
      </c>
      <c r="C400">
        <v>9</v>
      </c>
      <c r="D400" s="3">
        <v>44353</v>
      </c>
    </row>
    <row r="401" spans="1:4" x14ac:dyDescent="0.25">
      <c r="A401">
        <v>10647</v>
      </c>
      <c r="B401" s="2" t="s">
        <v>35</v>
      </c>
      <c r="C401">
        <v>4</v>
      </c>
      <c r="D401" s="3">
        <v>44353</v>
      </c>
    </row>
    <row r="402" spans="1:4" x14ac:dyDescent="0.25">
      <c r="A402">
        <v>10648</v>
      </c>
      <c r="B402" s="2" t="s">
        <v>52</v>
      </c>
      <c r="C402">
        <v>5</v>
      </c>
      <c r="D402" s="3">
        <v>44354</v>
      </c>
    </row>
    <row r="403" spans="1:4" x14ac:dyDescent="0.25">
      <c r="A403">
        <v>10649</v>
      </c>
      <c r="B403" s="2" t="s">
        <v>103</v>
      </c>
      <c r="C403">
        <v>5</v>
      </c>
      <c r="D403" s="3">
        <v>44354</v>
      </c>
    </row>
    <row r="404" spans="1:4" x14ac:dyDescent="0.25">
      <c r="A404">
        <v>10650</v>
      </c>
      <c r="B404" s="2" t="s">
        <v>75</v>
      </c>
      <c r="C404">
        <v>5</v>
      </c>
      <c r="D404" s="3">
        <v>44355</v>
      </c>
    </row>
    <row r="405" spans="1:4" x14ac:dyDescent="0.25">
      <c r="A405">
        <v>10651</v>
      </c>
      <c r="B405" s="2" t="s">
        <v>58</v>
      </c>
      <c r="C405">
        <v>6</v>
      </c>
      <c r="D405" s="3">
        <v>44358</v>
      </c>
    </row>
    <row r="406" spans="1:4" x14ac:dyDescent="0.25">
      <c r="A406">
        <v>10652</v>
      </c>
      <c r="B406" s="2" t="s">
        <v>94</v>
      </c>
      <c r="C406">
        <v>4</v>
      </c>
      <c r="D406" s="3">
        <v>44358</v>
      </c>
    </row>
    <row r="407" spans="1:4" x14ac:dyDescent="0.25">
      <c r="A407">
        <v>10653</v>
      </c>
      <c r="B407" s="2" t="s">
        <v>40</v>
      </c>
      <c r="C407">
        <v>1</v>
      </c>
      <c r="D407" s="3">
        <v>44359</v>
      </c>
    </row>
    <row r="408" spans="1:4" x14ac:dyDescent="0.25">
      <c r="A408">
        <v>10654</v>
      </c>
      <c r="B408" s="2" t="s">
        <v>48</v>
      </c>
      <c r="C408">
        <v>5</v>
      </c>
      <c r="D408" s="3">
        <v>44359</v>
      </c>
    </row>
    <row r="409" spans="1:4" x14ac:dyDescent="0.25">
      <c r="A409">
        <v>10655</v>
      </c>
      <c r="B409" s="2" t="s">
        <v>53</v>
      </c>
      <c r="C409">
        <v>1</v>
      </c>
      <c r="D409" s="3">
        <v>44360</v>
      </c>
    </row>
    <row r="410" spans="1:4" x14ac:dyDescent="0.25">
      <c r="A410">
        <v>10656</v>
      </c>
      <c r="B410" s="2" t="s">
        <v>102</v>
      </c>
      <c r="C410">
        <v>6</v>
      </c>
      <c r="D410" s="3">
        <v>44361</v>
      </c>
    </row>
    <row r="411" spans="1:4" x14ac:dyDescent="0.25">
      <c r="A411">
        <v>10657</v>
      </c>
      <c r="B411" s="2" t="s">
        <v>68</v>
      </c>
      <c r="C411">
        <v>3</v>
      </c>
      <c r="D411" s="3">
        <v>44361</v>
      </c>
    </row>
    <row r="412" spans="1:4" x14ac:dyDescent="0.25">
      <c r="A412">
        <v>10658</v>
      </c>
      <c r="B412" s="2" t="s">
        <v>44</v>
      </c>
      <c r="C412">
        <v>4</v>
      </c>
      <c r="D412" s="3">
        <v>44362</v>
      </c>
    </row>
    <row r="413" spans="1:4" x14ac:dyDescent="0.25">
      <c r="A413">
        <v>10659</v>
      </c>
      <c r="B413" s="2" t="s">
        <v>85</v>
      </c>
      <c r="C413">
        <v>7</v>
      </c>
      <c r="D413" s="3">
        <v>44362</v>
      </c>
    </row>
    <row r="414" spans="1:4" x14ac:dyDescent="0.25">
      <c r="A414">
        <v>10660</v>
      </c>
      <c r="B414" s="2" t="s">
        <v>87</v>
      </c>
      <c r="C414">
        <v>7</v>
      </c>
      <c r="D414" s="3">
        <v>44365</v>
      </c>
    </row>
    <row r="415" spans="1:4" x14ac:dyDescent="0.25">
      <c r="A415">
        <v>10661</v>
      </c>
      <c r="B415" s="2" t="s">
        <v>57</v>
      </c>
      <c r="C415">
        <v>7</v>
      </c>
      <c r="D415" s="3">
        <v>44366</v>
      </c>
    </row>
    <row r="416" spans="1:4" x14ac:dyDescent="0.25">
      <c r="A416">
        <v>10662</v>
      </c>
      <c r="B416" s="2" t="s">
        <v>61</v>
      </c>
      <c r="C416">
        <v>3</v>
      </c>
      <c r="D416" s="3">
        <v>44366</v>
      </c>
    </row>
    <row r="417" spans="1:4" x14ac:dyDescent="0.25">
      <c r="A417">
        <v>10663</v>
      </c>
      <c r="B417" s="2" t="s">
        <v>71</v>
      </c>
      <c r="C417">
        <v>4</v>
      </c>
      <c r="D417" s="3">
        <v>44367</v>
      </c>
    </row>
    <row r="418" spans="1:4" x14ac:dyDescent="0.25">
      <c r="A418">
        <v>10664</v>
      </c>
      <c r="B418" s="2" t="s">
        <v>70</v>
      </c>
      <c r="C418">
        <v>1</v>
      </c>
      <c r="D418" s="3">
        <v>44367</v>
      </c>
    </row>
    <row r="419" spans="1:4" x14ac:dyDescent="0.25">
      <c r="A419">
        <v>10665</v>
      </c>
      <c r="B419" s="2" t="s">
        <v>61</v>
      </c>
      <c r="C419">
        <v>1</v>
      </c>
      <c r="D419" s="3">
        <v>44368</v>
      </c>
    </row>
    <row r="420" spans="1:4" x14ac:dyDescent="0.25">
      <c r="A420">
        <v>10666</v>
      </c>
      <c r="B420" s="2" t="s">
        <v>29</v>
      </c>
      <c r="C420">
        <v>7</v>
      </c>
      <c r="D420" s="3">
        <v>44369</v>
      </c>
    </row>
    <row r="421" spans="1:4" x14ac:dyDescent="0.25">
      <c r="A421">
        <v>10667</v>
      </c>
      <c r="B421" s="2" t="s">
        <v>32</v>
      </c>
      <c r="C421">
        <v>7</v>
      </c>
      <c r="D421" s="3">
        <v>44369</v>
      </c>
    </row>
    <row r="422" spans="1:4" x14ac:dyDescent="0.25">
      <c r="A422">
        <v>10668</v>
      </c>
      <c r="B422" s="2" t="s">
        <v>58</v>
      </c>
      <c r="C422">
        <v>1</v>
      </c>
      <c r="D422" s="3">
        <v>44372</v>
      </c>
    </row>
    <row r="423" spans="1:4" x14ac:dyDescent="0.25">
      <c r="A423">
        <v>10669</v>
      </c>
      <c r="B423" s="2" t="s">
        <v>74</v>
      </c>
      <c r="C423">
        <v>5</v>
      </c>
      <c r="D423" s="3">
        <v>44372</v>
      </c>
    </row>
    <row r="424" spans="1:4" x14ac:dyDescent="0.25">
      <c r="A424">
        <v>10670</v>
      </c>
      <c r="B424" s="2" t="s">
        <v>40</v>
      </c>
      <c r="C424">
        <v>4</v>
      </c>
      <c r="D424" s="3">
        <v>44373</v>
      </c>
    </row>
    <row r="425" spans="1:4" x14ac:dyDescent="0.25">
      <c r="A425">
        <v>10671</v>
      </c>
      <c r="B425" s="2" t="s">
        <v>108</v>
      </c>
      <c r="C425">
        <v>1</v>
      </c>
      <c r="D425" s="3">
        <v>44374</v>
      </c>
    </row>
    <row r="426" spans="1:4" x14ac:dyDescent="0.25">
      <c r="A426">
        <v>10672</v>
      </c>
      <c r="B426" s="2" t="s">
        <v>48</v>
      </c>
      <c r="C426">
        <v>9</v>
      </c>
      <c r="D426" s="3">
        <v>44374</v>
      </c>
    </row>
    <row r="427" spans="1:4" x14ac:dyDescent="0.25">
      <c r="A427">
        <v>10673</v>
      </c>
      <c r="B427" s="2" t="s">
        <v>106</v>
      </c>
      <c r="C427">
        <v>6</v>
      </c>
      <c r="D427" s="3">
        <v>44375</v>
      </c>
    </row>
    <row r="428" spans="1:4" x14ac:dyDescent="0.25">
      <c r="A428">
        <v>10674</v>
      </c>
      <c r="B428" s="2" t="s">
        <v>65</v>
      </c>
      <c r="C428">
        <v>4</v>
      </c>
      <c r="D428" s="3">
        <v>44375</v>
      </c>
    </row>
    <row r="429" spans="1:4" x14ac:dyDescent="0.25">
      <c r="A429">
        <v>10675</v>
      </c>
      <c r="B429" s="2" t="s">
        <v>40</v>
      </c>
      <c r="C429">
        <v>5</v>
      </c>
      <c r="D429" s="3">
        <v>44374</v>
      </c>
    </row>
    <row r="430" spans="1:4" x14ac:dyDescent="0.25">
      <c r="A430">
        <v>10676</v>
      </c>
      <c r="B430" s="2" t="s">
        <v>46</v>
      </c>
      <c r="C430">
        <v>7</v>
      </c>
      <c r="D430" s="3">
        <v>44350</v>
      </c>
    </row>
    <row r="431" spans="1:4" x14ac:dyDescent="0.25">
      <c r="A431">
        <v>10677</v>
      </c>
      <c r="B431" s="2" t="s">
        <v>82</v>
      </c>
      <c r="C431">
        <v>1</v>
      </c>
      <c r="D431" s="3">
        <v>44350</v>
      </c>
    </row>
    <row r="432" spans="1:4" x14ac:dyDescent="0.25">
      <c r="A432">
        <v>10678</v>
      </c>
      <c r="B432" s="2" t="s">
        <v>68</v>
      </c>
      <c r="C432">
        <v>7</v>
      </c>
      <c r="D432" s="3">
        <v>44351</v>
      </c>
    </row>
    <row r="433" spans="1:4" x14ac:dyDescent="0.25">
      <c r="A433">
        <v>10679</v>
      </c>
      <c r="B433" s="2" t="s">
        <v>38</v>
      </c>
      <c r="C433">
        <v>9</v>
      </c>
      <c r="D433" s="3">
        <v>44351</v>
      </c>
    </row>
    <row r="434" spans="1:4" x14ac:dyDescent="0.25">
      <c r="A434">
        <v>10680</v>
      </c>
      <c r="B434" s="2" t="s">
        <v>60</v>
      </c>
      <c r="C434">
        <v>1</v>
      </c>
      <c r="D434" s="3">
        <v>44352</v>
      </c>
    </row>
    <row r="435" spans="1:4" x14ac:dyDescent="0.25">
      <c r="A435">
        <v>10681</v>
      </c>
      <c r="B435" s="2" t="s">
        <v>102</v>
      </c>
      <c r="C435">
        <v>3</v>
      </c>
      <c r="D435" s="3">
        <v>44353</v>
      </c>
    </row>
    <row r="436" spans="1:4" x14ac:dyDescent="0.25">
      <c r="A436">
        <v>10682</v>
      </c>
      <c r="B436" s="2" t="s">
        <v>82</v>
      </c>
      <c r="C436">
        <v>3</v>
      </c>
      <c r="D436" s="3">
        <v>44353</v>
      </c>
    </row>
    <row r="437" spans="1:4" x14ac:dyDescent="0.25">
      <c r="A437">
        <v>10683</v>
      </c>
      <c r="B437" s="2" t="s">
        <v>64</v>
      </c>
      <c r="C437">
        <v>9</v>
      </c>
      <c r="D437" s="3">
        <v>44354</v>
      </c>
    </row>
    <row r="438" spans="1:4" x14ac:dyDescent="0.25">
      <c r="A438">
        <v>10684</v>
      </c>
      <c r="B438" s="2" t="s">
        <v>34</v>
      </c>
      <c r="C438">
        <v>3</v>
      </c>
      <c r="D438" s="3">
        <v>44354</v>
      </c>
    </row>
    <row r="439" spans="1:4" x14ac:dyDescent="0.25">
      <c r="A439">
        <v>10685</v>
      </c>
      <c r="B439" s="2" t="s">
        <v>94</v>
      </c>
      <c r="C439">
        <v>4</v>
      </c>
      <c r="D439" s="3">
        <v>44357</v>
      </c>
    </row>
    <row r="440" spans="1:4" x14ac:dyDescent="0.25">
      <c r="A440">
        <v>10686</v>
      </c>
      <c r="B440" s="2" t="s">
        <v>77</v>
      </c>
      <c r="C440">
        <v>10</v>
      </c>
      <c r="D440" s="3">
        <v>44358</v>
      </c>
    </row>
    <row r="441" spans="1:4" x14ac:dyDescent="0.25">
      <c r="A441">
        <v>10687</v>
      </c>
      <c r="B441" s="2" t="s">
        <v>57</v>
      </c>
      <c r="C441">
        <v>9</v>
      </c>
      <c r="D441" s="3">
        <v>44358</v>
      </c>
    </row>
    <row r="442" spans="1:4" x14ac:dyDescent="0.25">
      <c r="A442">
        <v>10688</v>
      </c>
      <c r="B442" s="2" t="s">
        <v>84</v>
      </c>
      <c r="C442">
        <v>4</v>
      </c>
      <c r="D442" s="3">
        <v>44359</v>
      </c>
    </row>
    <row r="443" spans="1:4" x14ac:dyDescent="0.25">
      <c r="A443">
        <v>10689</v>
      </c>
      <c r="B443" s="2" t="s">
        <v>48</v>
      </c>
      <c r="C443">
        <v>1</v>
      </c>
      <c r="D443" s="3">
        <v>44359</v>
      </c>
    </row>
    <row r="444" spans="1:4" x14ac:dyDescent="0.25">
      <c r="A444">
        <v>10690</v>
      </c>
      <c r="B444" s="2" t="s">
        <v>25</v>
      </c>
      <c r="C444">
        <v>1</v>
      </c>
      <c r="D444" s="3">
        <v>44360</v>
      </c>
    </row>
    <row r="445" spans="1:4" x14ac:dyDescent="0.25">
      <c r="A445">
        <v>10691</v>
      </c>
      <c r="B445" s="2" t="s">
        <v>44</v>
      </c>
      <c r="C445">
        <v>11</v>
      </c>
      <c r="D445" s="3">
        <v>44361</v>
      </c>
    </row>
    <row r="446" spans="1:4" x14ac:dyDescent="0.25">
      <c r="A446">
        <v>10692</v>
      </c>
      <c r="B446" s="2" t="s">
        <v>54</v>
      </c>
      <c r="C446">
        <v>4</v>
      </c>
      <c r="D446" s="3">
        <v>44361</v>
      </c>
    </row>
    <row r="447" spans="1:4" x14ac:dyDescent="0.25">
      <c r="A447">
        <v>10693</v>
      </c>
      <c r="B447" s="2" t="s">
        <v>42</v>
      </c>
      <c r="C447">
        <v>3</v>
      </c>
      <c r="D447" s="3">
        <v>44364</v>
      </c>
    </row>
    <row r="448" spans="1:4" x14ac:dyDescent="0.25">
      <c r="A448">
        <v>10694</v>
      </c>
      <c r="B448" s="2" t="s">
        <v>44</v>
      </c>
      <c r="C448">
        <v>10</v>
      </c>
      <c r="D448" s="3">
        <v>44364</v>
      </c>
    </row>
    <row r="449" spans="1:4" x14ac:dyDescent="0.25">
      <c r="A449">
        <v>10695</v>
      </c>
      <c r="B449" s="2" t="s">
        <v>106</v>
      </c>
      <c r="C449">
        <v>7</v>
      </c>
      <c r="D449" s="3">
        <v>44365</v>
      </c>
    </row>
    <row r="450" spans="1:4" x14ac:dyDescent="0.25">
      <c r="A450">
        <v>10696</v>
      </c>
      <c r="B450" s="2" t="s">
        <v>42</v>
      </c>
      <c r="C450">
        <v>11</v>
      </c>
      <c r="D450" s="3">
        <v>44366</v>
      </c>
    </row>
    <row r="451" spans="1:4" x14ac:dyDescent="0.25">
      <c r="A451">
        <v>10697</v>
      </c>
      <c r="B451" s="2" t="s">
        <v>90</v>
      </c>
      <c r="C451">
        <v>3</v>
      </c>
      <c r="D451" s="3">
        <v>44366</v>
      </c>
    </row>
    <row r="452" spans="1:4" x14ac:dyDescent="0.25">
      <c r="A452">
        <v>10698</v>
      </c>
      <c r="B452" s="2" t="s">
        <v>32</v>
      </c>
      <c r="C452">
        <v>4</v>
      </c>
      <c r="D452" s="3">
        <v>44367</v>
      </c>
    </row>
    <row r="453" spans="1:4" x14ac:dyDescent="0.25">
      <c r="A453">
        <v>10699</v>
      </c>
      <c r="B453" s="2" t="s">
        <v>47</v>
      </c>
      <c r="C453">
        <v>3</v>
      </c>
      <c r="D453" s="3">
        <v>44367</v>
      </c>
    </row>
    <row r="454" spans="1:4" x14ac:dyDescent="0.25">
      <c r="A454">
        <v>10700</v>
      </c>
      <c r="B454" s="2" t="s">
        <v>68</v>
      </c>
      <c r="C454">
        <v>3</v>
      </c>
      <c r="D454" s="3">
        <v>44368</v>
      </c>
    </row>
    <row r="455" spans="1:4" x14ac:dyDescent="0.25">
      <c r="A455">
        <v>10701</v>
      </c>
      <c r="B455" s="2" t="s">
        <v>57</v>
      </c>
      <c r="C455">
        <v>6</v>
      </c>
      <c r="D455" s="3">
        <v>44371</v>
      </c>
    </row>
    <row r="456" spans="1:4" x14ac:dyDescent="0.25">
      <c r="A456">
        <v>10702</v>
      </c>
      <c r="B456" s="2" t="s">
        <v>62</v>
      </c>
      <c r="C456">
        <v>4</v>
      </c>
      <c r="D456" s="3">
        <v>44371</v>
      </c>
    </row>
    <row r="457" spans="1:4" x14ac:dyDescent="0.25">
      <c r="A457">
        <v>10703</v>
      </c>
      <c r="B457" s="2" t="s">
        <v>37</v>
      </c>
      <c r="C457">
        <v>6</v>
      </c>
      <c r="D457" s="3">
        <v>44372</v>
      </c>
    </row>
    <row r="458" spans="1:4" x14ac:dyDescent="0.25">
      <c r="A458">
        <v>10704</v>
      </c>
      <c r="B458" s="2" t="s">
        <v>85</v>
      </c>
      <c r="C458">
        <v>6</v>
      </c>
      <c r="D458" s="3">
        <v>44372</v>
      </c>
    </row>
    <row r="459" spans="1:4" x14ac:dyDescent="0.25">
      <c r="A459">
        <v>10705</v>
      </c>
      <c r="B459" s="2" t="s">
        <v>31</v>
      </c>
      <c r="C459">
        <v>9</v>
      </c>
      <c r="D459" s="3">
        <v>44373</v>
      </c>
    </row>
    <row r="460" spans="1:4" x14ac:dyDescent="0.25">
      <c r="A460">
        <v>10706</v>
      </c>
      <c r="B460" s="2" t="s">
        <v>60</v>
      </c>
      <c r="C460">
        <v>12</v>
      </c>
      <c r="D460" s="3">
        <v>44374</v>
      </c>
    </row>
    <row r="461" spans="1:4" x14ac:dyDescent="0.25">
      <c r="A461">
        <v>10707</v>
      </c>
      <c r="B461" s="2" t="s">
        <v>78</v>
      </c>
      <c r="C461">
        <v>4</v>
      </c>
      <c r="D461" s="3">
        <v>44374</v>
      </c>
    </row>
    <row r="462" spans="1:4" x14ac:dyDescent="0.25">
      <c r="A462">
        <v>10708</v>
      </c>
      <c r="B462" s="2" t="s">
        <v>63</v>
      </c>
      <c r="C462">
        <v>6</v>
      </c>
      <c r="D462" s="3">
        <v>44375</v>
      </c>
    </row>
    <row r="463" spans="1:4" x14ac:dyDescent="0.25">
      <c r="A463">
        <v>10709</v>
      </c>
      <c r="B463" s="2" t="s">
        <v>94</v>
      </c>
      <c r="C463">
        <v>1</v>
      </c>
      <c r="D463" s="3">
        <v>44375</v>
      </c>
    </row>
    <row r="464" spans="1:4" x14ac:dyDescent="0.25">
      <c r="A464">
        <v>10710</v>
      </c>
      <c r="B464" s="2" t="s">
        <v>93</v>
      </c>
      <c r="C464">
        <v>1</v>
      </c>
      <c r="D464" s="3">
        <v>44377</v>
      </c>
    </row>
    <row r="465" spans="1:4" x14ac:dyDescent="0.25">
      <c r="A465">
        <v>10711</v>
      </c>
      <c r="B465" s="2" t="s">
        <v>68</v>
      </c>
      <c r="C465">
        <v>5</v>
      </c>
      <c r="D465" s="3">
        <v>44349</v>
      </c>
    </row>
    <row r="466" spans="1:4" x14ac:dyDescent="0.25">
      <c r="A466">
        <v>10712</v>
      </c>
      <c r="B466" s="2" t="s">
        <v>57</v>
      </c>
      <c r="C466">
        <v>3</v>
      </c>
      <c r="D466" s="3">
        <v>44349</v>
      </c>
    </row>
    <row r="467" spans="1:4" x14ac:dyDescent="0.25">
      <c r="A467">
        <v>10713</v>
      </c>
      <c r="B467" s="2" t="s">
        <v>68</v>
      </c>
      <c r="C467">
        <v>1</v>
      </c>
      <c r="D467" s="3">
        <v>44349</v>
      </c>
    </row>
    <row r="468" spans="1:4" x14ac:dyDescent="0.25">
      <c r="A468">
        <v>10714</v>
      </c>
      <c r="B468" s="2" t="s">
        <v>68</v>
      </c>
      <c r="C468">
        <v>5</v>
      </c>
      <c r="D468" s="3">
        <v>44349</v>
      </c>
    </row>
    <row r="469" spans="1:4" x14ac:dyDescent="0.25">
      <c r="A469">
        <v>10715</v>
      </c>
      <c r="B469" s="2" t="s">
        <v>71</v>
      </c>
      <c r="C469">
        <v>3</v>
      </c>
      <c r="D469" s="3">
        <v>44350</v>
      </c>
    </row>
    <row r="470" spans="1:4" x14ac:dyDescent="0.25">
      <c r="A470">
        <v>10716</v>
      </c>
      <c r="B470" s="2" t="s">
        <v>96</v>
      </c>
      <c r="C470">
        <v>4</v>
      </c>
      <c r="D470" s="3">
        <v>44351</v>
      </c>
    </row>
    <row r="471" spans="1:4" x14ac:dyDescent="0.25">
      <c r="A471">
        <v>10717</v>
      </c>
      <c r="B471" s="2" t="s">
        <v>40</v>
      </c>
      <c r="C471">
        <v>1</v>
      </c>
      <c r="D471" s="3">
        <v>44351</v>
      </c>
    </row>
    <row r="472" spans="1:4" x14ac:dyDescent="0.25">
      <c r="A472">
        <v>10718</v>
      </c>
      <c r="B472" s="2" t="s">
        <v>67</v>
      </c>
      <c r="C472">
        <v>1</v>
      </c>
      <c r="D472" s="3">
        <v>44354</v>
      </c>
    </row>
    <row r="473" spans="1:4" x14ac:dyDescent="0.25">
      <c r="A473">
        <v>10719</v>
      </c>
      <c r="B473" s="2" t="s">
        <v>105</v>
      </c>
      <c r="C473">
        <v>1</v>
      </c>
      <c r="D473" s="3">
        <v>44354</v>
      </c>
    </row>
    <row r="474" spans="1:4" x14ac:dyDescent="0.25">
      <c r="A474">
        <v>10720</v>
      </c>
      <c r="B474" s="2" t="s">
        <v>35</v>
      </c>
      <c r="C474">
        <v>3</v>
      </c>
      <c r="D474" s="3">
        <v>44355</v>
      </c>
    </row>
    <row r="475" spans="1:4" x14ac:dyDescent="0.25">
      <c r="A475">
        <v>10721</v>
      </c>
      <c r="B475" s="2" t="s">
        <v>44</v>
      </c>
      <c r="C475">
        <v>5</v>
      </c>
      <c r="D475" s="3">
        <v>44356</v>
      </c>
    </row>
    <row r="476" spans="1:4" x14ac:dyDescent="0.25">
      <c r="A476">
        <v>10722</v>
      </c>
      <c r="B476" s="2" t="s">
        <v>68</v>
      </c>
      <c r="C476">
        <v>4</v>
      </c>
      <c r="D476" s="3">
        <v>44356</v>
      </c>
    </row>
    <row r="477" spans="1:4" x14ac:dyDescent="0.25">
      <c r="A477">
        <v>10723</v>
      </c>
      <c r="B477" s="2" t="s">
        <v>42</v>
      </c>
      <c r="C477">
        <v>3</v>
      </c>
      <c r="D477" s="3">
        <v>44357</v>
      </c>
    </row>
    <row r="478" spans="1:4" x14ac:dyDescent="0.25">
      <c r="A478">
        <v>10724</v>
      </c>
      <c r="B478" s="2" t="s">
        <v>72</v>
      </c>
      <c r="C478">
        <v>5</v>
      </c>
      <c r="D478" s="3">
        <v>44357</v>
      </c>
    </row>
    <row r="479" spans="1:4" x14ac:dyDescent="0.25">
      <c r="A479">
        <v>10725</v>
      </c>
      <c r="B479" s="2" t="s">
        <v>75</v>
      </c>
      <c r="C479">
        <v>4</v>
      </c>
      <c r="D479" s="3">
        <v>44358</v>
      </c>
    </row>
    <row r="480" spans="1:4" x14ac:dyDescent="0.25">
      <c r="A480">
        <v>10726</v>
      </c>
      <c r="B480" s="2" t="s">
        <v>81</v>
      </c>
      <c r="C480">
        <v>4</v>
      </c>
      <c r="D480" s="3">
        <v>44361</v>
      </c>
    </row>
    <row r="481" spans="1:4" x14ac:dyDescent="0.25">
      <c r="A481">
        <v>10727</v>
      </c>
      <c r="B481" s="2" t="s">
        <v>53</v>
      </c>
      <c r="C481">
        <v>12</v>
      </c>
      <c r="D481" s="3">
        <v>44361</v>
      </c>
    </row>
    <row r="482" spans="1:4" x14ac:dyDescent="0.25">
      <c r="A482">
        <v>10728</v>
      </c>
      <c r="B482" s="2" t="s">
        <v>85</v>
      </c>
      <c r="C482">
        <v>4</v>
      </c>
      <c r="D482" s="3">
        <v>44362</v>
      </c>
    </row>
    <row r="483" spans="1:4" x14ac:dyDescent="0.25">
      <c r="A483">
        <v>10729</v>
      </c>
      <c r="B483" s="2" t="s">
        <v>90</v>
      </c>
      <c r="C483">
        <v>6</v>
      </c>
      <c r="D483" s="3">
        <v>44362</v>
      </c>
    </row>
    <row r="484" spans="1:4" x14ac:dyDescent="0.25">
      <c r="A484">
        <v>10730</v>
      </c>
      <c r="B484" s="2" t="s">
        <v>71</v>
      </c>
      <c r="C484">
        <v>5</v>
      </c>
      <c r="D484" s="3">
        <v>44363</v>
      </c>
    </row>
    <row r="485" spans="1:4" x14ac:dyDescent="0.25">
      <c r="A485">
        <v>10731</v>
      </c>
      <c r="B485" s="2" t="s">
        <v>28</v>
      </c>
      <c r="C485">
        <v>7</v>
      </c>
      <c r="D485" s="3">
        <v>44364</v>
      </c>
    </row>
    <row r="486" spans="1:4" x14ac:dyDescent="0.25">
      <c r="A486">
        <v>10732</v>
      </c>
      <c r="B486" s="2" t="s">
        <v>71</v>
      </c>
      <c r="C486">
        <v>3</v>
      </c>
      <c r="D486" s="3">
        <v>44364</v>
      </c>
    </row>
    <row r="487" spans="1:4" x14ac:dyDescent="0.25">
      <c r="A487">
        <v>10733</v>
      </c>
      <c r="B487" s="2" t="s">
        <v>48</v>
      </c>
      <c r="C487">
        <v>1</v>
      </c>
      <c r="D487" s="3">
        <v>44365</v>
      </c>
    </row>
    <row r="488" spans="1:4" x14ac:dyDescent="0.25">
      <c r="A488">
        <v>10734</v>
      </c>
      <c r="B488" s="2" t="s">
        <v>94</v>
      </c>
      <c r="C488">
        <v>1</v>
      </c>
      <c r="D488" s="3">
        <v>44365</v>
      </c>
    </row>
    <row r="489" spans="1:4" x14ac:dyDescent="0.25">
      <c r="A489">
        <v>10735</v>
      </c>
      <c r="B489" s="2" t="s">
        <v>105</v>
      </c>
      <c r="C489">
        <v>6</v>
      </c>
      <c r="D489" s="3">
        <v>44368</v>
      </c>
    </row>
    <row r="490" spans="1:4" x14ac:dyDescent="0.25">
      <c r="A490">
        <v>10736</v>
      </c>
      <c r="B490" s="2" t="s">
        <v>57</v>
      </c>
      <c r="C490">
        <v>9</v>
      </c>
      <c r="D490" s="3">
        <v>44369</v>
      </c>
    </row>
    <row r="491" spans="1:4" x14ac:dyDescent="0.25">
      <c r="A491">
        <v>10737</v>
      </c>
      <c r="B491" s="2" t="s">
        <v>23</v>
      </c>
      <c r="C491">
        <v>3</v>
      </c>
      <c r="D491" s="3">
        <v>44369</v>
      </c>
    </row>
    <row r="492" spans="1:4" x14ac:dyDescent="0.25">
      <c r="A492">
        <v>10738</v>
      </c>
      <c r="B492" s="2" t="s">
        <v>109</v>
      </c>
      <c r="C492">
        <v>4</v>
      </c>
      <c r="D492" s="3">
        <v>44370</v>
      </c>
    </row>
    <row r="493" spans="1:4" x14ac:dyDescent="0.25">
      <c r="A493">
        <v>10739</v>
      </c>
      <c r="B493" s="2" t="s">
        <v>23</v>
      </c>
      <c r="C493">
        <v>3</v>
      </c>
      <c r="D493" s="3">
        <v>44370</v>
      </c>
    </row>
    <row r="494" spans="1:4" x14ac:dyDescent="0.25">
      <c r="A494">
        <v>10740</v>
      </c>
      <c r="B494" s="2" t="s">
        <v>42</v>
      </c>
      <c r="C494">
        <v>4</v>
      </c>
      <c r="D494" s="3">
        <v>44371</v>
      </c>
    </row>
    <row r="495" spans="1:4" x14ac:dyDescent="0.25">
      <c r="A495">
        <v>10741</v>
      </c>
      <c r="B495" s="2" t="s">
        <v>78</v>
      </c>
      <c r="C495">
        <v>4</v>
      </c>
      <c r="D495" s="3">
        <v>44372</v>
      </c>
    </row>
    <row r="496" spans="1:4" x14ac:dyDescent="0.25">
      <c r="A496">
        <v>10742</v>
      </c>
      <c r="B496" s="2" t="s">
        <v>89</v>
      </c>
      <c r="C496">
        <v>3</v>
      </c>
      <c r="D496" s="3">
        <v>44372</v>
      </c>
    </row>
    <row r="497" spans="1:4" x14ac:dyDescent="0.25">
      <c r="A497">
        <v>10743</v>
      </c>
      <c r="B497" s="2" t="s">
        <v>78</v>
      </c>
      <c r="C497">
        <v>1</v>
      </c>
      <c r="D497" s="3">
        <v>44375</v>
      </c>
    </row>
    <row r="498" spans="1:4" x14ac:dyDescent="0.25">
      <c r="A498">
        <v>10744</v>
      </c>
      <c r="B498" s="2" t="s">
        <v>84</v>
      </c>
      <c r="C498">
        <v>6</v>
      </c>
      <c r="D498" s="3">
        <v>44375</v>
      </c>
    </row>
    <row r="499" spans="1:4" x14ac:dyDescent="0.25">
      <c r="A499">
        <v>10745</v>
      </c>
      <c r="B499" s="2" t="s">
        <v>44</v>
      </c>
      <c r="C499">
        <v>9</v>
      </c>
      <c r="D499" s="3">
        <v>44376</v>
      </c>
    </row>
    <row r="500" spans="1:4" x14ac:dyDescent="0.25">
      <c r="A500">
        <v>10746</v>
      </c>
      <c r="B500" s="2" t="s">
        <v>28</v>
      </c>
      <c r="C500">
        <v>1</v>
      </c>
      <c r="D500" s="3">
        <v>44377</v>
      </c>
    </row>
    <row r="501" spans="1:4" x14ac:dyDescent="0.25">
      <c r="A501">
        <v>10747</v>
      </c>
      <c r="B501" s="2" t="s">
        <v>77</v>
      </c>
      <c r="C501">
        <v>6</v>
      </c>
      <c r="D501" s="3">
        <v>44377</v>
      </c>
    </row>
    <row r="502" spans="1:4" x14ac:dyDescent="0.25">
      <c r="A502">
        <v>10748</v>
      </c>
      <c r="B502" s="2" t="s">
        <v>68</v>
      </c>
      <c r="C502">
        <v>3</v>
      </c>
      <c r="D502" s="3">
        <v>44349</v>
      </c>
    </row>
    <row r="503" spans="1:4" x14ac:dyDescent="0.25">
      <c r="A503">
        <v>10749</v>
      </c>
      <c r="B503" s="2" t="s">
        <v>65</v>
      </c>
      <c r="C503">
        <v>4</v>
      </c>
      <c r="D503" s="3">
        <v>44349</v>
      </c>
    </row>
    <row r="504" spans="1:4" x14ac:dyDescent="0.25">
      <c r="A504">
        <v>10750</v>
      </c>
      <c r="B504" s="2" t="s">
        <v>39</v>
      </c>
      <c r="C504">
        <v>9</v>
      </c>
      <c r="D504" s="3">
        <v>44349</v>
      </c>
    </row>
    <row r="505" spans="1:4" x14ac:dyDescent="0.25">
      <c r="A505">
        <v>10751</v>
      </c>
      <c r="B505" s="2" t="s">
        <v>29</v>
      </c>
      <c r="C505">
        <v>3</v>
      </c>
      <c r="D505" s="3">
        <v>44352</v>
      </c>
    </row>
    <row r="506" spans="1:4" x14ac:dyDescent="0.25">
      <c r="A506">
        <v>10752</v>
      </c>
      <c r="B506" s="2" t="s">
        <v>100</v>
      </c>
      <c r="C506">
        <v>5</v>
      </c>
      <c r="D506" s="3">
        <v>44352</v>
      </c>
    </row>
    <row r="507" spans="1:4" x14ac:dyDescent="0.25">
      <c r="A507">
        <v>10753</v>
      </c>
      <c r="B507" s="2" t="s">
        <v>93</v>
      </c>
      <c r="C507">
        <v>3</v>
      </c>
      <c r="D507" s="3">
        <v>44353</v>
      </c>
    </row>
    <row r="508" spans="1:4" x14ac:dyDescent="0.25">
      <c r="A508">
        <v>10754</v>
      </c>
      <c r="B508" s="2" t="s">
        <v>45</v>
      </c>
      <c r="C508">
        <v>6</v>
      </c>
      <c r="D508" s="3">
        <v>44353</v>
      </c>
    </row>
    <row r="509" spans="1:4" x14ac:dyDescent="0.25">
      <c r="A509">
        <v>10755</v>
      </c>
      <c r="B509" s="2" t="s">
        <v>71</v>
      </c>
      <c r="C509">
        <v>4</v>
      </c>
      <c r="D509" s="3">
        <v>44354</v>
      </c>
    </row>
    <row r="510" spans="1:4" x14ac:dyDescent="0.25">
      <c r="A510">
        <v>10756</v>
      </c>
      <c r="B510" s="2" t="s">
        <v>43</v>
      </c>
      <c r="C510">
        <v>7</v>
      </c>
      <c r="D510" s="3">
        <v>44355</v>
      </c>
    </row>
    <row r="511" spans="1:4" x14ac:dyDescent="0.25">
      <c r="A511">
        <v>10757</v>
      </c>
      <c r="B511" s="2" t="s">
        <v>68</v>
      </c>
      <c r="C511">
        <v>6</v>
      </c>
      <c r="D511" s="3">
        <v>44355</v>
      </c>
    </row>
    <row r="512" spans="1:4" x14ac:dyDescent="0.25">
      <c r="A512">
        <v>10758</v>
      </c>
      <c r="B512" s="2" t="s">
        <v>29</v>
      </c>
      <c r="C512">
        <v>3</v>
      </c>
      <c r="D512" s="3">
        <v>44356</v>
      </c>
    </row>
    <row r="513" spans="1:4" x14ac:dyDescent="0.25">
      <c r="A513">
        <v>10759</v>
      </c>
      <c r="B513" s="2" t="s">
        <v>62</v>
      </c>
      <c r="C513">
        <v>3</v>
      </c>
      <c r="D513" s="3">
        <v>44356</v>
      </c>
    </row>
    <row r="514" spans="1:4" x14ac:dyDescent="0.25">
      <c r="A514">
        <v>10760</v>
      </c>
      <c r="B514" s="2" t="s">
        <v>103</v>
      </c>
      <c r="C514">
        <v>4</v>
      </c>
      <c r="D514" s="3">
        <v>44359</v>
      </c>
    </row>
    <row r="515" spans="1:4" x14ac:dyDescent="0.25">
      <c r="A515">
        <v>10761</v>
      </c>
      <c r="B515" s="2" t="s">
        <v>36</v>
      </c>
      <c r="C515">
        <v>5</v>
      </c>
      <c r="D515" s="3">
        <v>44360</v>
      </c>
    </row>
    <row r="516" spans="1:4" x14ac:dyDescent="0.25">
      <c r="A516">
        <v>10762</v>
      </c>
      <c r="B516" s="2" t="s">
        <v>37</v>
      </c>
      <c r="C516">
        <v>3</v>
      </c>
      <c r="D516" s="3">
        <v>44360</v>
      </c>
    </row>
    <row r="517" spans="1:4" x14ac:dyDescent="0.25">
      <c r="A517">
        <v>10763</v>
      </c>
      <c r="B517" s="2" t="s">
        <v>91</v>
      </c>
      <c r="C517">
        <v>3</v>
      </c>
      <c r="D517" s="3">
        <v>44361</v>
      </c>
    </row>
    <row r="518" spans="1:4" x14ac:dyDescent="0.25">
      <c r="A518">
        <v>10764</v>
      </c>
      <c r="B518" s="2" t="s">
        <v>32</v>
      </c>
      <c r="C518">
        <v>6</v>
      </c>
      <c r="D518" s="3">
        <v>44361</v>
      </c>
    </row>
    <row r="519" spans="1:4" x14ac:dyDescent="0.25">
      <c r="A519">
        <v>10765</v>
      </c>
      <c r="B519" s="2" t="s">
        <v>44</v>
      </c>
      <c r="C519">
        <v>3</v>
      </c>
      <c r="D519" s="3">
        <v>44362</v>
      </c>
    </row>
    <row r="520" spans="1:4" x14ac:dyDescent="0.25">
      <c r="A520">
        <v>10766</v>
      </c>
      <c r="B520" s="2" t="s">
        <v>34</v>
      </c>
      <c r="C520">
        <v>4</v>
      </c>
      <c r="D520" s="3">
        <v>44363</v>
      </c>
    </row>
    <row r="521" spans="1:4" x14ac:dyDescent="0.25">
      <c r="A521">
        <v>10767</v>
      </c>
      <c r="B521" s="2" t="s">
        <v>27</v>
      </c>
      <c r="C521">
        <v>4</v>
      </c>
      <c r="D521" s="3">
        <v>44363</v>
      </c>
    </row>
    <row r="522" spans="1:4" x14ac:dyDescent="0.25">
      <c r="A522">
        <v>10768</v>
      </c>
      <c r="B522" s="2" t="s">
        <v>78</v>
      </c>
      <c r="C522">
        <v>3</v>
      </c>
      <c r="D522" s="3">
        <v>44366</v>
      </c>
    </row>
    <row r="523" spans="1:4" x14ac:dyDescent="0.25">
      <c r="A523">
        <v>10769</v>
      </c>
      <c r="B523" s="2" t="s">
        <v>84</v>
      </c>
      <c r="C523">
        <v>3</v>
      </c>
      <c r="D523" s="3">
        <v>44366</v>
      </c>
    </row>
    <row r="524" spans="1:4" x14ac:dyDescent="0.25">
      <c r="A524">
        <v>10770</v>
      </c>
      <c r="B524" s="2" t="s">
        <v>25</v>
      </c>
      <c r="C524">
        <v>9</v>
      </c>
      <c r="D524" s="3">
        <v>44367</v>
      </c>
    </row>
    <row r="525" spans="1:4" x14ac:dyDescent="0.25">
      <c r="A525">
        <v>10771</v>
      </c>
      <c r="B525" s="2" t="s">
        <v>32</v>
      </c>
      <c r="C525">
        <v>9</v>
      </c>
      <c r="D525" s="3">
        <v>44368</v>
      </c>
    </row>
    <row r="526" spans="1:4" x14ac:dyDescent="0.25">
      <c r="A526">
        <v>10772</v>
      </c>
      <c r="B526" s="2" t="s">
        <v>49</v>
      </c>
      <c r="C526">
        <v>3</v>
      </c>
      <c r="D526" s="3">
        <v>44368</v>
      </c>
    </row>
    <row r="527" spans="1:4" x14ac:dyDescent="0.25">
      <c r="A527">
        <v>10773</v>
      </c>
      <c r="B527" s="2" t="s">
        <v>32</v>
      </c>
      <c r="C527">
        <v>1</v>
      </c>
      <c r="D527" s="3">
        <v>44369</v>
      </c>
    </row>
    <row r="528" spans="1:4" x14ac:dyDescent="0.25">
      <c r="A528">
        <v>10774</v>
      </c>
      <c r="B528" s="2" t="s">
        <v>37</v>
      </c>
      <c r="C528">
        <v>4</v>
      </c>
      <c r="D528" s="3">
        <v>44369</v>
      </c>
    </row>
    <row r="529" spans="1:4" x14ac:dyDescent="0.25">
      <c r="A529">
        <v>10775</v>
      </c>
      <c r="B529" s="2" t="s">
        <v>107</v>
      </c>
      <c r="C529">
        <v>7</v>
      </c>
      <c r="D529" s="3">
        <v>44370</v>
      </c>
    </row>
    <row r="530" spans="1:4" x14ac:dyDescent="0.25">
      <c r="A530">
        <v>10776</v>
      </c>
      <c r="B530" s="2" t="s">
        <v>32</v>
      </c>
      <c r="C530">
        <v>1</v>
      </c>
      <c r="D530" s="3">
        <v>44373</v>
      </c>
    </row>
    <row r="531" spans="1:4" x14ac:dyDescent="0.25">
      <c r="A531">
        <v>10777</v>
      </c>
      <c r="B531" s="2" t="s">
        <v>94</v>
      </c>
      <c r="C531">
        <v>7</v>
      </c>
      <c r="D531" s="3">
        <v>44373</v>
      </c>
    </row>
    <row r="532" spans="1:4" x14ac:dyDescent="0.25">
      <c r="A532">
        <v>10778</v>
      </c>
      <c r="B532" s="2" t="s">
        <v>48</v>
      </c>
      <c r="C532">
        <v>3</v>
      </c>
      <c r="D532" s="3">
        <v>44374</v>
      </c>
    </row>
    <row r="533" spans="1:4" x14ac:dyDescent="0.25">
      <c r="A533">
        <v>10779</v>
      </c>
      <c r="B533" s="2" t="s">
        <v>47</v>
      </c>
      <c r="C533">
        <v>3</v>
      </c>
      <c r="D533" s="3">
        <v>44374</v>
      </c>
    </row>
    <row r="534" spans="1:4" x14ac:dyDescent="0.25">
      <c r="A534">
        <v>10780</v>
      </c>
      <c r="B534" s="2" t="s">
        <v>51</v>
      </c>
      <c r="C534">
        <v>6</v>
      </c>
      <c r="D534" s="3">
        <v>44374</v>
      </c>
    </row>
    <row r="535" spans="1:4" x14ac:dyDescent="0.25">
      <c r="A535">
        <v>10781</v>
      </c>
      <c r="B535" s="2" t="s">
        <v>39</v>
      </c>
      <c r="C535">
        <v>7</v>
      </c>
      <c r="D535" s="3">
        <v>44375</v>
      </c>
    </row>
    <row r="536" spans="1:4" x14ac:dyDescent="0.25">
      <c r="A536">
        <v>10782</v>
      </c>
      <c r="B536" s="2" t="s">
        <v>101</v>
      </c>
      <c r="C536">
        <v>9</v>
      </c>
      <c r="D536" s="3">
        <v>44375</v>
      </c>
    </row>
    <row r="537" spans="1:4" x14ac:dyDescent="0.25">
      <c r="A537">
        <v>10783</v>
      </c>
      <c r="B537" s="2" t="s">
        <v>25</v>
      </c>
      <c r="C537">
        <v>4</v>
      </c>
      <c r="D537" s="3">
        <v>44376</v>
      </c>
    </row>
    <row r="538" spans="1:4" x14ac:dyDescent="0.25">
      <c r="A538">
        <v>10784</v>
      </c>
      <c r="B538" s="2" t="s">
        <v>45</v>
      </c>
      <c r="C538">
        <v>4</v>
      </c>
      <c r="D538" s="3">
        <v>44376</v>
      </c>
    </row>
    <row r="539" spans="1:4" x14ac:dyDescent="0.25">
      <c r="A539">
        <v>10785</v>
      </c>
      <c r="B539" s="2" t="s">
        <v>41</v>
      </c>
      <c r="C539">
        <v>1</v>
      </c>
      <c r="D539" s="3">
        <v>44376</v>
      </c>
    </row>
    <row r="540" spans="1:4" x14ac:dyDescent="0.25">
      <c r="A540">
        <v>10786</v>
      </c>
      <c r="B540" s="2" t="s">
        <v>85</v>
      </c>
      <c r="C540">
        <v>15</v>
      </c>
      <c r="D540" s="3">
        <v>44377</v>
      </c>
    </row>
    <row r="541" spans="1:4" x14ac:dyDescent="0.25">
      <c r="A541">
        <v>10787</v>
      </c>
      <c r="B541" s="2" t="s">
        <v>76</v>
      </c>
      <c r="C541">
        <v>9</v>
      </c>
      <c r="D541" s="3">
        <v>44377</v>
      </c>
    </row>
    <row r="542" spans="1:4" x14ac:dyDescent="0.25">
      <c r="A542">
        <v>10788</v>
      </c>
      <c r="B542" s="2" t="s">
        <v>44</v>
      </c>
      <c r="C542">
        <v>1</v>
      </c>
      <c r="D542" s="3">
        <v>44349</v>
      </c>
    </row>
    <row r="543" spans="1:4" x14ac:dyDescent="0.25">
      <c r="A543">
        <v>10789</v>
      </c>
      <c r="B543" s="2" t="s">
        <v>91</v>
      </c>
      <c r="C543">
        <v>1</v>
      </c>
      <c r="D543" s="3">
        <v>44349</v>
      </c>
    </row>
    <row r="544" spans="1:4" x14ac:dyDescent="0.25">
      <c r="A544">
        <v>10790</v>
      </c>
      <c r="B544" s="2" t="s">
        <v>94</v>
      </c>
      <c r="C544">
        <v>6</v>
      </c>
      <c r="D544" s="3">
        <v>44349</v>
      </c>
    </row>
    <row r="545" spans="1:4" x14ac:dyDescent="0.25">
      <c r="A545">
        <v>10791</v>
      </c>
      <c r="B545" s="2" t="s">
        <v>40</v>
      </c>
      <c r="C545">
        <v>6</v>
      </c>
      <c r="D545" s="3">
        <v>44350</v>
      </c>
    </row>
    <row r="546" spans="1:4" x14ac:dyDescent="0.25">
      <c r="A546">
        <v>10792</v>
      </c>
      <c r="B546" s="2" t="s">
        <v>86</v>
      </c>
      <c r="C546">
        <v>1</v>
      </c>
      <c r="D546" s="3">
        <v>44350</v>
      </c>
    </row>
    <row r="547" spans="1:4" x14ac:dyDescent="0.25">
      <c r="A547">
        <v>10793</v>
      </c>
      <c r="B547" s="2" t="s">
        <v>78</v>
      </c>
      <c r="C547">
        <v>3</v>
      </c>
      <c r="D547" s="3">
        <v>44351</v>
      </c>
    </row>
    <row r="548" spans="1:4" x14ac:dyDescent="0.25">
      <c r="A548">
        <v>10794</v>
      </c>
      <c r="B548" s="2" t="s">
        <v>35</v>
      </c>
      <c r="C548">
        <v>6</v>
      </c>
      <c r="D548" s="3">
        <v>44351</v>
      </c>
    </row>
    <row r="549" spans="1:4" x14ac:dyDescent="0.25">
      <c r="A549">
        <v>10795</v>
      </c>
      <c r="B549" s="2" t="s">
        <v>32</v>
      </c>
      <c r="C549">
        <v>11</v>
      </c>
      <c r="D549" s="3">
        <v>44351</v>
      </c>
    </row>
    <row r="550" spans="1:4" x14ac:dyDescent="0.25">
      <c r="A550">
        <v>10796</v>
      </c>
      <c r="B550" s="2" t="s">
        <v>31</v>
      </c>
      <c r="C550">
        <v>3</v>
      </c>
      <c r="D550" s="3">
        <v>44352</v>
      </c>
    </row>
    <row r="551" spans="1:4" x14ac:dyDescent="0.25">
      <c r="A551">
        <v>10797</v>
      </c>
      <c r="B551" s="2" t="s">
        <v>80</v>
      </c>
      <c r="C551">
        <v>7</v>
      </c>
      <c r="D551" s="3">
        <v>44352</v>
      </c>
    </row>
    <row r="552" spans="1:4" x14ac:dyDescent="0.25">
      <c r="A552">
        <v>10798</v>
      </c>
      <c r="B552" s="2" t="s">
        <v>65</v>
      </c>
      <c r="C552">
        <v>10</v>
      </c>
      <c r="D552" s="3">
        <v>44353</v>
      </c>
    </row>
    <row r="553" spans="1:4" x14ac:dyDescent="0.25">
      <c r="A553">
        <v>10799</v>
      </c>
      <c r="B553" s="2" t="s">
        <v>67</v>
      </c>
      <c r="C553">
        <v>9</v>
      </c>
      <c r="D553" s="3">
        <v>44353</v>
      </c>
    </row>
    <row r="554" spans="1:4" x14ac:dyDescent="0.25">
      <c r="A554">
        <v>10800</v>
      </c>
      <c r="B554" s="2" t="s">
        <v>79</v>
      </c>
      <c r="C554">
        <v>1</v>
      </c>
      <c r="D554" s="3">
        <v>44353</v>
      </c>
    </row>
    <row r="555" spans="1:4" x14ac:dyDescent="0.25">
      <c r="A555">
        <v>10801</v>
      </c>
      <c r="B555" s="2" t="s">
        <v>69</v>
      </c>
      <c r="C555">
        <v>4</v>
      </c>
      <c r="D555" s="3">
        <v>44356</v>
      </c>
    </row>
    <row r="556" spans="1:4" x14ac:dyDescent="0.25">
      <c r="A556">
        <v>10802</v>
      </c>
      <c r="B556" s="2" t="s">
        <v>74</v>
      </c>
      <c r="C556">
        <v>4</v>
      </c>
      <c r="D556" s="3">
        <v>44356</v>
      </c>
    </row>
    <row r="557" spans="1:4" x14ac:dyDescent="0.25">
      <c r="A557">
        <v>10803</v>
      </c>
      <c r="B557" s="2" t="s">
        <v>30</v>
      </c>
      <c r="C557">
        <v>4</v>
      </c>
      <c r="D557" s="3">
        <v>44357</v>
      </c>
    </row>
    <row r="558" spans="1:4" x14ac:dyDescent="0.25">
      <c r="A558">
        <v>10804</v>
      </c>
      <c r="B558" s="2" t="s">
        <v>79</v>
      </c>
      <c r="C558">
        <v>6</v>
      </c>
      <c r="D558" s="3">
        <v>44357</v>
      </c>
    </row>
    <row r="559" spans="1:4" x14ac:dyDescent="0.25">
      <c r="A559">
        <v>10805</v>
      </c>
      <c r="B559" s="2" t="s">
        <v>63</v>
      </c>
      <c r="C559">
        <v>14</v>
      </c>
      <c r="D559" s="3">
        <v>44357</v>
      </c>
    </row>
    <row r="560" spans="1:4" x14ac:dyDescent="0.25">
      <c r="A560">
        <v>10806</v>
      </c>
      <c r="B560" s="2" t="s">
        <v>26</v>
      </c>
      <c r="C560">
        <v>3</v>
      </c>
      <c r="D560" s="3">
        <v>44358</v>
      </c>
    </row>
    <row r="561" spans="1:4" x14ac:dyDescent="0.25">
      <c r="A561">
        <v>10807</v>
      </c>
      <c r="B561" s="2" t="s">
        <v>93</v>
      </c>
      <c r="C561">
        <v>4</v>
      </c>
      <c r="D561" s="3">
        <v>44358</v>
      </c>
    </row>
    <row r="562" spans="1:4" x14ac:dyDescent="0.25">
      <c r="A562">
        <v>10808</v>
      </c>
      <c r="B562" s="2" t="s">
        <v>60</v>
      </c>
      <c r="C562">
        <v>12</v>
      </c>
      <c r="D562" s="3">
        <v>44359</v>
      </c>
    </row>
    <row r="563" spans="1:4" x14ac:dyDescent="0.25">
      <c r="A563">
        <v>10809</v>
      </c>
      <c r="B563" s="2" t="s">
        <v>30</v>
      </c>
      <c r="C563">
        <v>7</v>
      </c>
      <c r="D563" s="3">
        <v>44359</v>
      </c>
    </row>
    <row r="564" spans="1:4" x14ac:dyDescent="0.25">
      <c r="A564">
        <v>10810</v>
      </c>
      <c r="B564" s="2" t="s">
        <v>98</v>
      </c>
      <c r="C564">
        <v>1</v>
      </c>
      <c r="D564" s="3">
        <v>44359</v>
      </c>
    </row>
    <row r="565" spans="1:4" x14ac:dyDescent="0.25">
      <c r="A565">
        <v>10811</v>
      </c>
      <c r="B565" s="2" t="s">
        <v>90</v>
      </c>
      <c r="C565">
        <v>12</v>
      </c>
      <c r="D565" s="3">
        <v>44360</v>
      </c>
    </row>
    <row r="566" spans="1:4" x14ac:dyDescent="0.25">
      <c r="A566">
        <v>10812</v>
      </c>
      <c r="B566" s="2" t="s">
        <v>53</v>
      </c>
      <c r="C566">
        <v>5</v>
      </c>
      <c r="D566" s="3">
        <v>44360</v>
      </c>
    </row>
    <row r="567" spans="1:4" x14ac:dyDescent="0.25">
      <c r="A567">
        <v>10813</v>
      </c>
      <c r="B567" s="2" t="s">
        <v>52</v>
      </c>
      <c r="C567">
        <v>1</v>
      </c>
      <c r="D567" s="3">
        <v>44363</v>
      </c>
    </row>
    <row r="568" spans="1:4" x14ac:dyDescent="0.25">
      <c r="A568">
        <v>10814</v>
      </c>
      <c r="B568" s="2" t="s">
        <v>26</v>
      </c>
      <c r="C568">
        <v>3</v>
      </c>
      <c r="D568" s="3">
        <v>44363</v>
      </c>
    </row>
    <row r="569" spans="1:4" x14ac:dyDescent="0.25">
      <c r="A569">
        <v>10815</v>
      </c>
      <c r="B569" s="2" t="s">
        <v>68</v>
      </c>
      <c r="C569">
        <v>3</v>
      </c>
      <c r="D569" s="3">
        <v>44363</v>
      </c>
    </row>
    <row r="570" spans="1:4" x14ac:dyDescent="0.25">
      <c r="A570">
        <v>10816</v>
      </c>
      <c r="B570" s="2" t="s">
        <v>102</v>
      </c>
      <c r="C570">
        <v>4</v>
      </c>
      <c r="D570" s="3">
        <v>44364</v>
      </c>
    </row>
    <row r="571" spans="1:4" x14ac:dyDescent="0.25">
      <c r="A571">
        <v>10817</v>
      </c>
      <c r="B571" s="2" t="s">
        <v>67</v>
      </c>
      <c r="C571">
        <v>3</v>
      </c>
      <c r="D571" s="3">
        <v>44364</v>
      </c>
    </row>
    <row r="572" spans="1:4" x14ac:dyDescent="0.25">
      <c r="A572">
        <v>10818</v>
      </c>
      <c r="B572" s="2" t="s">
        <v>45</v>
      </c>
      <c r="C572">
        <v>7</v>
      </c>
      <c r="D572" s="3">
        <v>44365</v>
      </c>
    </row>
    <row r="573" spans="1:4" x14ac:dyDescent="0.25">
      <c r="A573">
        <v>10819</v>
      </c>
      <c r="B573" s="2" t="s">
        <v>101</v>
      </c>
      <c r="C573">
        <v>4</v>
      </c>
      <c r="D573" s="3">
        <v>44365</v>
      </c>
    </row>
    <row r="574" spans="1:4" x14ac:dyDescent="0.25">
      <c r="A574">
        <v>10820</v>
      </c>
      <c r="B574" s="2" t="s">
        <v>36</v>
      </c>
      <c r="C574">
        <v>3</v>
      </c>
      <c r="D574" s="3">
        <v>44365</v>
      </c>
    </row>
    <row r="575" spans="1:4" x14ac:dyDescent="0.25">
      <c r="A575">
        <v>10821</v>
      </c>
      <c r="B575" s="2" t="s">
        <v>43</v>
      </c>
      <c r="C575">
        <v>1</v>
      </c>
      <c r="D575" s="3">
        <v>44366</v>
      </c>
    </row>
    <row r="576" spans="1:4" x14ac:dyDescent="0.25">
      <c r="A576">
        <v>10822</v>
      </c>
      <c r="B576" s="2" t="s">
        <v>104</v>
      </c>
      <c r="C576">
        <v>6</v>
      </c>
      <c r="D576" s="3">
        <v>44366</v>
      </c>
    </row>
    <row r="577" spans="1:4" x14ac:dyDescent="0.25">
      <c r="A577">
        <v>10823</v>
      </c>
      <c r="B577" s="2" t="s">
        <v>51</v>
      </c>
      <c r="C577">
        <v>5</v>
      </c>
      <c r="D577" s="3">
        <v>44367</v>
      </c>
    </row>
    <row r="578" spans="1:4" x14ac:dyDescent="0.25">
      <c r="A578">
        <v>10824</v>
      </c>
      <c r="B578" s="2" t="s">
        <v>37</v>
      </c>
      <c r="C578">
        <v>1</v>
      </c>
      <c r="D578" s="3">
        <v>44367</v>
      </c>
    </row>
    <row r="579" spans="1:4" x14ac:dyDescent="0.25">
      <c r="A579">
        <v>10825</v>
      </c>
      <c r="B579" s="2" t="s">
        <v>80</v>
      </c>
      <c r="C579">
        <v>1</v>
      </c>
      <c r="D579" s="3">
        <v>44367</v>
      </c>
    </row>
    <row r="580" spans="1:4" x14ac:dyDescent="0.25">
      <c r="A580">
        <v>10826</v>
      </c>
      <c r="B580" s="2" t="s">
        <v>38</v>
      </c>
      <c r="C580">
        <v>6</v>
      </c>
      <c r="D580" s="3">
        <v>44370</v>
      </c>
    </row>
    <row r="581" spans="1:4" x14ac:dyDescent="0.25">
      <c r="A581">
        <v>10827</v>
      </c>
      <c r="B581" s="2" t="s">
        <v>71</v>
      </c>
      <c r="C581">
        <v>1</v>
      </c>
      <c r="D581" s="3">
        <v>44370</v>
      </c>
    </row>
    <row r="582" spans="1:4" x14ac:dyDescent="0.25">
      <c r="A582">
        <v>10828</v>
      </c>
      <c r="B582" s="2" t="s">
        <v>96</v>
      </c>
      <c r="C582">
        <v>9</v>
      </c>
      <c r="D582" s="3">
        <v>44371</v>
      </c>
    </row>
    <row r="583" spans="1:4" x14ac:dyDescent="0.25">
      <c r="A583">
        <v>10829</v>
      </c>
      <c r="B583" s="2" t="s">
        <v>65</v>
      </c>
      <c r="C583">
        <v>9</v>
      </c>
      <c r="D583" s="3">
        <v>44371</v>
      </c>
    </row>
    <row r="584" spans="1:4" x14ac:dyDescent="0.25">
      <c r="A584">
        <v>10830</v>
      </c>
      <c r="B584" s="2" t="s">
        <v>56</v>
      </c>
      <c r="C584">
        <v>4</v>
      </c>
      <c r="D584" s="3">
        <v>44371</v>
      </c>
    </row>
    <row r="585" spans="1:4" x14ac:dyDescent="0.25">
      <c r="A585">
        <v>10831</v>
      </c>
      <c r="B585" s="2" t="s">
        <v>88</v>
      </c>
      <c r="C585">
        <v>3</v>
      </c>
      <c r="D585" s="3">
        <v>44372</v>
      </c>
    </row>
    <row r="586" spans="1:4" x14ac:dyDescent="0.25">
      <c r="A586">
        <v>10832</v>
      </c>
      <c r="B586" s="2" t="s">
        <v>76</v>
      </c>
      <c r="C586">
        <v>5</v>
      </c>
      <c r="D586" s="3">
        <v>44372</v>
      </c>
    </row>
    <row r="587" spans="1:4" x14ac:dyDescent="0.25">
      <c r="A587">
        <v>10833</v>
      </c>
      <c r="B587" s="2" t="s">
        <v>34</v>
      </c>
      <c r="C587">
        <v>6</v>
      </c>
      <c r="D587" s="3">
        <v>44373</v>
      </c>
    </row>
    <row r="588" spans="1:4" x14ac:dyDescent="0.25">
      <c r="A588">
        <v>10834</v>
      </c>
      <c r="B588" s="2" t="s">
        <v>56</v>
      </c>
      <c r="C588">
        <v>1</v>
      </c>
      <c r="D588" s="3">
        <v>44373</v>
      </c>
    </row>
    <row r="589" spans="1:4" x14ac:dyDescent="0.25">
      <c r="A589">
        <v>10835</v>
      </c>
      <c r="B589" s="2" t="s">
        <v>110</v>
      </c>
      <c r="C589">
        <v>1</v>
      </c>
      <c r="D589" s="3">
        <v>44373</v>
      </c>
    </row>
    <row r="590" spans="1:4" x14ac:dyDescent="0.25">
      <c r="A590">
        <v>10836</v>
      </c>
      <c r="B590" s="2" t="s">
        <v>32</v>
      </c>
      <c r="C590">
        <v>7</v>
      </c>
      <c r="D590" s="3">
        <v>44374</v>
      </c>
    </row>
    <row r="591" spans="1:4" x14ac:dyDescent="0.25">
      <c r="A591">
        <v>10837</v>
      </c>
      <c r="B591" s="2" t="s">
        <v>48</v>
      </c>
      <c r="C591">
        <v>9</v>
      </c>
      <c r="D591" s="3">
        <v>44374</v>
      </c>
    </row>
    <row r="592" spans="1:4" x14ac:dyDescent="0.25">
      <c r="A592">
        <v>10838</v>
      </c>
      <c r="B592" s="2" t="s">
        <v>90</v>
      </c>
      <c r="C592">
        <v>3</v>
      </c>
      <c r="D592" s="3">
        <v>44377</v>
      </c>
    </row>
    <row r="593" spans="1:4" x14ac:dyDescent="0.25">
      <c r="A593">
        <v>10839</v>
      </c>
      <c r="B593" s="2" t="s">
        <v>56</v>
      </c>
      <c r="C593">
        <v>3</v>
      </c>
      <c r="D593" s="3">
        <v>44377</v>
      </c>
    </row>
    <row r="594" spans="1:4" x14ac:dyDescent="0.25">
      <c r="A594">
        <v>10840</v>
      </c>
      <c r="B594" s="2" t="s">
        <v>90</v>
      </c>
      <c r="C594">
        <v>4</v>
      </c>
      <c r="D594" s="3">
        <v>44377</v>
      </c>
    </row>
    <row r="595" spans="1:4" x14ac:dyDescent="0.25">
      <c r="A595">
        <v>10841</v>
      </c>
      <c r="B595" s="2" t="s">
        <v>27</v>
      </c>
      <c r="C595">
        <v>5</v>
      </c>
      <c r="D595" s="3">
        <v>44349</v>
      </c>
    </row>
    <row r="596" spans="1:4" x14ac:dyDescent="0.25">
      <c r="A596">
        <v>10842</v>
      </c>
      <c r="B596" s="2" t="s">
        <v>46</v>
      </c>
      <c r="C596">
        <v>1</v>
      </c>
      <c r="D596" s="3">
        <v>44349</v>
      </c>
    </row>
    <row r="597" spans="1:4" x14ac:dyDescent="0.25">
      <c r="A597">
        <v>10843</v>
      </c>
      <c r="B597" s="2" t="s">
        <v>26</v>
      </c>
      <c r="C597">
        <v>4</v>
      </c>
      <c r="D597" s="3">
        <v>44349</v>
      </c>
    </row>
    <row r="598" spans="1:4" x14ac:dyDescent="0.25">
      <c r="A598">
        <v>10844</v>
      </c>
      <c r="B598" s="2" t="s">
        <v>77</v>
      </c>
      <c r="C598">
        <v>5</v>
      </c>
      <c r="D598" s="3">
        <v>44349</v>
      </c>
    </row>
    <row r="599" spans="1:4" x14ac:dyDescent="0.25">
      <c r="A599">
        <v>10845</v>
      </c>
      <c r="B599" s="2" t="s">
        <v>44</v>
      </c>
      <c r="C599">
        <v>3</v>
      </c>
      <c r="D599" s="3">
        <v>44349</v>
      </c>
    </row>
    <row r="600" spans="1:4" x14ac:dyDescent="0.25">
      <c r="A600">
        <v>10846</v>
      </c>
      <c r="B600" s="2" t="s">
        <v>27</v>
      </c>
      <c r="C600">
        <v>6</v>
      </c>
      <c r="D600" s="3">
        <v>44350</v>
      </c>
    </row>
    <row r="601" spans="1:4" x14ac:dyDescent="0.25">
      <c r="A601">
        <v>10847</v>
      </c>
      <c r="B601" s="2" t="s">
        <v>68</v>
      </c>
      <c r="C601">
        <v>4</v>
      </c>
      <c r="D601" s="3">
        <v>44350</v>
      </c>
    </row>
    <row r="602" spans="1:4" x14ac:dyDescent="0.25">
      <c r="A602">
        <v>10848</v>
      </c>
      <c r="B602" s="2" t="s">
        <v>95</v>
      </c>
      <c r="C602">
        <v>7</v>
      </c>
      <c r="D602" s="3">
        <v>44351</v>
      </c>
    </row>
    <row r="603" spans="1:4" x14ac:dyDescent="0.25">
      <c r="A603">
        <v>10849</v>
      </c>
      <c r="B603" s="2" t="s">
        <v>67</v>
      </c>
      <c r="C603">
        <v>9</v>
      </c>
      <c r="D603" s="3">
        <v>44351</v>
      </c>
    </row>
    <row r="604" spans="1:4" x14ac:dyDescent="0.25">
      <c r="A604">
        <v>10850</v>
      </c>
      <c r="B604" s="2" t="s">
        <v>26</v>
      </c>
      <c r="C604">
        <v>1</v>
      </c>
      <c r="D604" s="3">
        <v>44351</v>
      </c>
    </row>
    <row r="605" spans="1:4" x14ac:dyDescent="0.25">
      <c r="A605">
        <v>10851</v>
      </c>
      <c r="B605" s="2" t="s">
        <v>52</v>
      </c>
      <c r="C605">
        <v>5</v>
      </c>
      <c r="D605" s="3">
        <v>44354</v>
      </c>
    </row>
    <row r="606" spans="1:4" x14ac:dyDescent="0.25">
      <c r="A606">
        <v>10852</v>
      </c>
      <c r="B606" s="2" t="s">
        <v>36</v>
      </c>
      <c r="C606">
        <v>4</v>
      </c>
      <c r="D606" s="3">
        <v>44354</v>
      </c>
    </row>
    <row r="607" spans="1:4" x14ac:dyDescent="0.25">
      <c r="A607">
        <v>10853</v>
      </c>
      <c r="B607" s="2" t="s">
        <v>99</v>
      </c>
      <c r="C607">
        <v>9</v>
      </c>
      <c r="D607" s="3">
        <v>44355</v>
      </c>
    </row>
    <row r="608" spans="1:4" x14ac:dyDescent="0.25">
      <c r="A608">
        <v>10854</v>
      </c>
      <c r="B608" s="2" t="s">
        <v>32</v>
      </c>
      <c r="C608">
        <v>3</v>
      </c>
      <c r="D608" s="3">
        <v>44355</v>
      </c>
    </row>
    <row r="609" spans="1:4" x14ac:dyDescent="0.25">
      <c r="A609">
        <v>10855</v>
      </c>
      <c r="B609" s="2" t="s">
        <v>60</v>
      </c>
      <c r="C609">
        <v>3</v>
      </c>
      <c r="D609" s="3">
        <v>44355</v>
      </c>
    </row>
    <row r="610" spans="1:4" x14ac:dyDescent="0.25">
      <c r="A610">
        <v>10856</v>
      </c>
      <c r="B610" s="2" t="s">
        <v>82</v>
      </c>
      <c r="C610">
        <v>3</v>
      </c>
      <c r="D610" s="3">
        <v>44356</v>
      </c>
    </row>
    <row r="611" spans="1:4" x14ac:dyDescent="0.25">
      <c r="A611">
        <v>10857</v>
      </c>
      <c r="B611" s="2" t="s">
        <v>48</v>
      </c>
      <c r="C611">
        <v>6</v>
      </c>
      <c r="D611" s="3">
        <v>44356</v>
      </c>
    </row>
    <row r="612" spans="1:4" x14ac:dyDescent="0.25">
      <c r="A612">
        <v>10858</v>
      </c>
      <c r="B612" s="2" t="s">
        <v>111</v>
      </c>
      <c r="C612">
        <v>7</v>
      </c>
      <c r="D612" s="3">
        <v>44357</v>
      </c>
    </row>
    <row r="613" spans="1:4" x14ac:dyDescent="0.25">
      <c r="A613">
        <v>10859</v>
      </c>
      <c r="B613" s="2" t="s">
        <v>40</v>
      </c>
      <c r="C613">
        <v>1</v>
      </c>
      <c r="D613" s="3">
        <v>44357</v>
      </c>
    </row>
    <row r="614" spans="1:4" x14ac:dyDescent="0.25">
      <c r="A614">
        <v>10860</v>
      </c>
      <c r="B614" s="2" t="s">
        <v>108</v>
      </c>
      <c r="C614">
        <v>3</v>
      </c>
      <c r="D614" s="3">
        <v>44357</v>
      </c>
    </row>
    <row r="615" spans="1:4" x14ac:dyDescent="0.25">
      <c r="A615">
        <v>10861</v>
      </c>
      <c r="B615" s="2" t="s">
        <v>42</v>
      </c>
      <c r="C615">
        <v>4</v>
      </c>
      <c r="D615" s="3">
        <v>44358</v>
      </c>
    </row>
    <row r="616" spans="1:4" x14ac:dyDescent="0.25">
      <c r="A616">
        <v>10862</v>
      </c>
      <c r="B616" s="2" t="s">
        <v>49</v>
      </c>
      <c r="C616">
        <v>7</v>
      </c>
      <c r="D616" s="3">
        <v>44358</v>
      </c>
    </row>
    <row r="617" spans="1:4" x14ac:dyDescent="0.25">
      <c r="A617">
        <v>10863</v>
      </c>
      <c r="B617" s="2" t="s">
        <v>31</v>
      </c>
      <c r="C617">
        <v>4</v>
      </c>
      <c r="D617" s="3">
        <v>44361</v>
      </c>
    </row>
    <row r="618" spans="1:4" x14ac:dyDescent="0.25">
      <c r="A618">
        <v>10864</v>
      </c>
      <c r="B618" s="2" t="s">
        <v>78</v>
      </c>
      <c r="C618">
        <v>4</v>
      </c>
      <c r="D618" s="3">
        <v>44361</v>
      </c>
    </row>
    <row r="619" spans="1:4" x14ac:dyDescent="0.25">
      <c r="A619">
        <v>10865</v>
      </c>
      <c r="B619" s="2" t="s">
        <v>44</v>
      </c>
      <c r="C619">
        <v>9</v>
      </c>
      <c r="D619" s="3">
        <v>44361</v>
      </c>
    </row>
    <row r="620" spans="1:4" x14ac:dyDescent="0.25">
      <c r="A620">
        <v>10866</v>
      </c>
      <c r="B620" s="2" t="s">
        <v>48</v>
      </c>
      <c r="C620">
        <v>5</v>
      </c>
      <c r="D620" s="3">
        <v>44362</v>
      </c>
    </row>
    <row r="621" spans="1:4" x14ac:dyDescent="0.25">
      <c r="A621">
        <v>10867</v>
      </c>
      <c r="B621" s="2" t="s">
        <v>61</v>
      </c>
      <c r="C621">
        <v>6</v>
      </c>
      <c r="D621" s="3">
        <v>44362</v>
      </c>
    </row>
    <row r="622" spans="1:4" x14ac:dyDescent="0.25">
      <c r="A622">
        <v>10868</v>
      </c>
      <c r="B622" s="2" t="s">
        <v>85</v>
      </c>
      <c r="C622">
        <v>7</v>
      </c>
      <c r="D622" s="3">
        <v>44363</v>
      </c>
    </row>
    <row r="623" spans="1:4" x14ac:dyDescent="0.25">
      <c r="A623">
        <v>10869</v>
      </c>
      <c r="B623" s="2" t="s">
        <v>79</v>
      </c>
      <c r="C623">
        <v>5</v>
      </c>
      <c r="D623" s="3">
        <v>44363</v>
      </c>
    </row>
    <row r="624" spans="1:4" x14ac:dyDescent="0.25">
      <c r="A624">
        <v>10870</v>
      </c>
      <c r="B624" s="2" t="s">
        <v>86</v>
      </c>
      <c r="C624">
        <v>5</v>
      </c>
      <c r="D624" s="3">
        <v>44363</v>
      </c>
    </row>
    <row r="625" spans="1:4" x14ac:dyDescent="0.25">
      <c r="A625">
        <v>10871</v>
      </c>
      <c r="B625" s="2" t="s">
        <v>71</v>
      </c>
      <c r="C625">
        <v>9</v>
      </c>
      <c r="D625" s="3">
        <v>44364</v>
      </c>
    </row>
    <row r="626" spans="1:4" x14ac:dyDescent="0.25">
      <c r="A626">
        <v>10872</v>
      </c>
      <c r="B626" s="2" t="s">
        <v>59</v>
      </c>
      <c r="C626">
        <v>5</v>
      </c>
      <c r="D626" s="3">
        <v>44364</v>
      </c>
    </row>
    <row r="627" spans="1:4" x14ac:dyDescent="0.25">
      <c r="A627">
        <v>10873</v>
      </c>
      <c r="B627" s="2" t="s">
        <v>106</v>
      </c>
      <c r="C627">
        <v>4</v>
      </c>
      <c r="D627" s="3">
        <v>44365</v>
      </c>
    </row>
    <row r="628" spans="1:4" x14ac:dyDescent="0.25">
      <c r="A628">
        <v>10874</v>
      </c>
      <c r="B628" s="2" t="s">
        <v>59</v>
      </c>
      <c r="C628">
        <v>5</v>
      </c>
      <c r="D628" s="3">
        <v>44365</v>
      </c>
    </row>
    <row r="629" spans="1:4" x14ac:dyDescent="0.25">
      <c r="A629">
        <v>10875</v>
      </c>
      <c r="B629" s="2" t="s">
        <v>48</v>
      </c>
      <c r="C629">
        <v>4</v>
      </c>
      <c r="D629" s="3">
        <v>44365</v>
      </c>
    </row>
    <row r="630" spans="1:4" x14ac:dyDescent="0.25">
      <c r="A630">
        <v>10876</v>
      </c>
      <c r="B630" s="2" t="s">
        <v>71</v>
      </c>
      <c r="C630">
        <v>7</v>
      </c>
      <c r="D630" s="3">
        <v>44368</v>
      </c>
    </row>
    <row r="631" spans="1:4" x14ac:dyDescent="0.25">
      <c r="A631">
        <v>10877</v>
      </c>
      <c r="B631" s="2" t="s">
        <v>52</v>
      </c>
      <c r="C631">
        <v>1</v>
      </c>
      <c r="D631" s="3">
        <v>44368</v>
      </c>
    </row>
    <row r="632" spans="1:4" x14ac:dyDescent="0.25">
      <c r="A632">
        <v>10878</v>
      </c>
      <c r="B632" s="2" t="s">
        <v>44</v>
      </c>
      <c r="C632">
        <v>4</v>
      </c>
      <c r="D632" s="3">
        <v>44369</v>
      </c>
    </row>
    <row r="633" spans="1:4" x14ac:dyDescent="0.25">
      <c r="A633">
        <v>10879</v>
      </c>
      <c r="B633" s="2" t="s">
        <v>106</v>
      </c>
      <c r="C633">
        <v>3</v>
      </c>
      <c r="D633" s="3">
        <v>44369</v>
      </c>
    </row>
    <row r="634" spans="1:4" x14ac:dyDescent="0.25">
      <c r="A634">
        <v>10880</v>
      </c>
      <c r="B634" s="2" t="s">
        <v>37</v>
      </c>
      <c r="C634">
        <v>7</v>
      </c>
      <c r="D634" s="3">
        <v>44369</v>
      </c>
    </row>
    <row r="635" spans="1:4" x14ac:dyDescent="0.25">
      <c r="A635">
        <v>10881</v>
      </c>
      <c r="B635" s="2" t="s">
        <v>101</v>
      </c>
      <c r="C635">
        <v>4</v>
      </c>
      <c r="D635" s="3">
        <v>44370</v>
      </c>
    </row>
    <row r="636" spans="1:4" x14ac:dyDescent="0.25">
      <c r="A636">
        <v>10882</v>
      </c>
      <c r="B636" s="2" t="s">
        <v>68</v>
      </c>
      <c r="C636">
        <v>4</v>
      </c>
      <c r="D636" s="3">
        <v>44370</v>
      </c>
    </row>
    <row r="637" spans="1:4" x14ac:dyDescent="0.25">
      <c r="A637">
        <v>10883</v>
      </c>
      <c r="B637" s="2" t="s">
        <v>61</v>
      </c>
      <c r="C637">
        <v>9</v>
      </c>
      <c r="D637" s="3">
        <v>44371</v>
      </c>
    </row>
    <row r="638" spans="1:4" x14ac:dyDescent="0.25">
      <c r="A638">
        <v>10884</v>
      </c>
      <c r="B638" s="2" t="s">
        <v>105</v>
      </c>
      <c r="C638">
        <v>4</v>
      </c>
      <c r="D638" s="3">
        <v>44371</v>
      </c>
    </row>
    <row r="639" spans="1:4" x14ac:dyDescent="0.25">
      <c r="A639">
        <v>10885</v>
      </c>
      <c r="B639" s="2" t="s">
        <v>27</v>
      </c>
      <c r="C639">
        <v>6</v>
      </c>
      <c r="D639" s="3">
        <v>44371</v>
      </c>
    </row>
    <row r="640" spans="1:4" x14ac:dyDescent="0.25">
      <c r="A640">
        <v>10886</v>
      </c>
      <c r="B640" s="2" t="s">
        <v>25</v>
      </c>
      <c r="C640">
        <v>1</v>
      </c>
      <c r="D640" s="3">
        <v>44372</v>
      </c>
    </row>
    <row r="641" spans="1:4" x14ac:dyDescent="0.25">
      <c r="A641">
        <v>10887</v>
      </c>
      <c r="B641" s="2" t="s">
        <v>83</v>
      </c>
      <c r="C641">
        <v>10</v>
      </c>
      <c r="D641" s="3">
        <v>44372</v>
      </c>
    </row>
    <row r="642" spans="1:4" x14ac:dyDescent="0.25">
      <c r="A642">
        <v>10888</v>
      </c>
      <c r="B642" s="2" t="s">
        <v>59</v>
      </c>
      <c r="C642">
        <v>1</v>
      </c>
      <c r="D642" s="3">
        <v>44375</v>
      </c>
    </row>
    <row r="643" spans="1:4" x14ac:dyDescent="0.25">
      <c r="A643">
        <v>10889</v>
      </c>
      <c r="B643" s="2" t="s">
        <v>36</v>
      </c>
      <c r="C643">
        <v>9</v>
      </c>
      <c r="D643" s="3">
        <v>44375</v>
      </c>
    </row>
    <row r="644" spans="1:4" x14ac:dyDescent="0.25">
      <c r="A644">
        <v>10890</v>
      </c>
      <c r="B644" s="2" t="s">
        <v>64</v>
      </c>
      <c r="C644">
        <v>7</v>
      </c>
      <c r="D644" s="3">
        <v>44375</v>
      </c>
    </row>
    <row r="645" spans="1:4" x14ac:dyDescent="0.25">
      <c r="A645">
        <v>10891</v>
      </c>
      <c r="B645" s="2" t="s">
        <v>49</v>
      </c>
      <c r="C645">
        <v>7</v>
      </c>
      <c r="D645" s="3">
        <v>44376</v>
      </c>
    </row>
    <row r="646" spans="1:4" x14ac:dyDescent="0.25">
      <c r="A646">
        <v>10892</v>
      </c>
      <c r="B646" s="2" t="s">
        <v>103</v>
      </c>
      <c r="C646">
        <v>4</v>
      </c>
      <c r="D646" s="3">
        <v>44376</v>
      </c>
    </row>
    <row r="647" spans="1:4" x14ac:dyDescent="0.25">
      <c r="A647">
        <v>10893</v>
      </c>
      <c r="B647" s="2" t="s">
        <v>67</v>
      </c>
      <c r="C647">
        <v>9</v>
      </c>
      <c r="D647" s="3">
        <v>44377</v>
      </c>
    </row>
    <row r="648" spans="1:4" x14ac:dyDescent="0.25">
      <c r="A648">
        <v>10894</v>
      </c>
      <c r="B648" s="2" t="s">
        <v>68</v>
      </c>
      <c r="C648">
        <v>1</v>
      </c>
      <c r="D648" s="3">
        <v>44377</v>
      </c>
    </row>
    <row r="649" spans="1:4" x14ac:dyDescent="0.25">
      <c r="A649">
        <v>10895</v>
      </c>
      <c r="B649" s="2" t="s">
        <v>32</v>
      </c>
      <c r="C649">
        <v>3</v>
      </c>
      <c r="D649" s="3">
        <v>44377</v>
      </c>
    </row>
    <row r="650" spans="1:4" x14ac:dyDescent="0.25">
      <c r="A650">
        <v>10896</v>
      </c>
      <c r="B650" s="2" t="s">
        <v>103</v>
      </c>
      <c r="C650">
        <v>7</v>
      </c>
      <c r="D650" s="3">
        <v>44377</v>
      </c>
    </row>
    <row r="651" spans="1:4" x14ac:dyDescent="0.25">
      <c r="A651">
        <v>10897</v>
      </c>
      <c r="B651" s="2" t="s">
        <v>57</v>
      </c>
      <c r="C651">
        <v>3</v>
      </c>
      <c r="D651" s="3">
        <v>44377</v>
      </c>
    </row>
    <row r="652" spans="1:4" x14ac:dyDescent="0.25">
      <c r="A652">
        <v>10898</v>
      </c>
      <c r="B652" s="2" t="s">
        <v>92</v>
      </c>
      <c r="C652">
        <v>4</v>
      </c>
      <c r="D652" s="3">
        <v>44349</v>
      </c>
    </row>
    <row r="653" spans="1:4" x14ac:dyDescent="0.25">
      <c r="A653">
        <v>10899</v>
      </c>
      <c r="B653" s="2" t="s">
        <v>51</v>
      </c>
      <c r="C653">
        <v>5</v>
      </c>
      <c r="D653" s="3">
        <v>44349</v>
      </c>
    </row>
    <row r="654" spans="1:4" x14ac:dyDescent="0.25">
      <c r="A654">
        <v>10900</v>
      </c>
      <c r="B654" s="2" t="s">
        <v>30</v>
      </c>
      <c r="C654">
        <v>1</v>
      </c>
      <c r="D654" s="3">
        <v>44349</v>
      </c>
    </row>
    <row r="655" spans="1:4" x14ac:dyDescent="0.25">
      <c r="A655">
        <v>10901</v>
      </c>
      <c r="B655" s="2" t="s">
        <v>31</v>
      </c>
      <c r="C655">
        <v>4</v>
      </c>
      <c r="D655" s="3">
        <v>44351</v>
      </c>
    </row>
    <row r="656" spans="1:4" x14ac:dyDescent="0.25">
      <c r="A656">
        <v>10902</v>
      </c>
      <c r="B656" s="2" t="s">
        <v>37</v>
      </c>
      <c r="C656">
        <v>1</v>
      </c>
      <c r="D656" s="3">
        <v>44351</v>
      </c>
    </row>
    <row r="657" spans="1:4" x14ac:dyDescent="0.25">
      <c r="A657">
        <v>10903</v>
      </c>
      <c r="B657" s="2" t="s">
        <v>25</v>
      </c>
      <c r="C657">
        <v>3</v>
      </c>
      <c r="D657" s="3">
        <v>44352</v>
      </c>
    </row>
    <row r="658" spans="1:4" x14ac:dyDescent="0.25">
      <c r="A658">
        <v>10904</v>
      </c>
      <c r="B658" s="2" t="s">
        <v>42</v>
      </c>
      <c r="C658">
        <v>3</v>
      </c>
      <c r="D658" s="3">
        <v>44352</v>
      </c>
    </row>
    <row r="659" spans="1:4" x14ac:dyDescent="0.25">
      <c r="A659">
        <v>10905</v>
      </c>
      <c r="B659" s="2" t="s">
        <v>30</v>
      </c>
      <c r="C659">
        <v>9</v>
      </c>
      <c r="D659" s="3">
        <v>44352</v>
      </c>
    </row>
    <row r="660" spans="1:4" x14ac:dyDescent="0.25">
      <c r="A660">
        <v>10906</v>
      </c>
      <c r="B660" s="2" t="s">
        <v>86</v>
      </c>
      <c r="C660">
        <v>4</v>
      </c>
      <c r="D660" s="3">
        <v>44353</v>
      </c>
    </row>
    <row r="661" spans="1:4" x14ac:dyDescent="0.25">
      <c r="A661">
        <v>10907</v>
      </c>
      <c r="B661" s="2" t="s">
        <v>109</v>
      </c>
      <c r="C661">
        <v>6</v>
      </c>
      <c r="D661" s="3">
        <v>44353</v>
      </c>
    </row>
    <row r="662" spans="1:4" x14ac:dyDescent="0.25">
      <c r="A662">
        <v>10908</v>
      </c>
      <c r="B662" s="2" t="s">
        <v>53</v>
      </c>
      <c r="C662">
        <v>4</v>
      </c>
      <c r="D662" s="3">
        <v>44354</v>
      </c>
    </row>
    <row r="663" spans="1:4" x14ac:dyDescent="0.25">
      <c r="A663">
        <v>10909</v>
      </c>
      <c r="B663" s="2" t="s">
        <v>88</v>
      </c>
      <c r="C663">
        <v>1</v>
      </c>
      <c r="D663" s="3">
        <v>44354</v>
      </c>
    </row>
    <row r="664" spans="1:4" x14ac:dyDescent="0.25">
      <c r="A664">
        <v>10910</v>
      </c>
      <c r="B664" s="2" t="s">
        <v>106</v>
      </c>
      <c r="C664">
        <v>1</v>
      </c>
      <c r="D664" s="3">
        <v>44354</v>
      </c>
    </row>
    <row r="665" spans="1:4" x14ac:dyDescent="0.25">
      <c r="A665">
        <v>10911</v>
      </c>
      <c r="B665" s="2" t="s">
        <v>59</v>
      </c>
      <c r="C665">
        <v>3</v>
      </c>
      <c r="D665" s="3">
        <v>44354</v>
      </c>
    </row>
    <row r="666" spans="1:4" x14ac:dyDescent="0.25">
      <c r="A666">
        <v>10912</v>
      </c>
      <c r="B666" s="2" t="s">
        <v>57</v>
      </c>
      <c r="C666">
        <v>10</v>
      </c>
      <c r="D666" s="3">
        <v>44354</v>
      </c>
    </row>
    <row r="667" spans="1:4" x14ac:dyDescent="0.25">
      <c r="A667">
        <v>10913</v>
      </c>
      <c r="B667" s="2" t="s">
        <v>85</v>
      </c>
      <c r="C667">
        <v>4</v>
      </c>
      <c r="D667" s="3">
        <v>44354</v>
      </c>
    </row>
    <row r="668" spans="1:4" x14ac:dyDescent="0.25">
      <c r="A668">
        <v>10914</v>
      </c>
      <c r="B668" s="2" t="s">
        <v>85</v>
      </c>
      <c r="C668">
        <v>6</v>
      </c>
      <c r="D668" s="3">
        <v>44355</v>
      </c>
    </row>
    <row r="669" spans="1:4" x14ac:dyDescent="0.25">
      <c r="A669">
        <v>10915</v>
      </c>
      <c r="B669" s="2" t="s">
        <v>46</v>
      </c>
      <c r="C669">
        <v>11</v>
      </c>
      <c r="D669" s="3">
        <v>44355</v>
      </c>
    </row>
    <row r="670" spans="1:4" x14ac:dyDescent="0.25">
      <c r="A670">
        <v>10916</v>
      </c>
      <c r="B670" s="2" t="s">
        <v>96</v>
      </c>
      <c r="C670">
        <v>1</v>
      </c>
      <c r="D670" s="3">
        <v>44355</v>
      </c>
    </row>
    <row r="671" spans="1:4" x14ac:dyDescent="0.25">
      <c r="A671">
        <v>10917</v>
      </c>
      <c r="B671" s="2" t="s">
        <v>50</v>
      </c>
      <c r="C671">
        <v>4</v>
      </c>
      <c r="D671" s="3">
        <v>44358</v>
      </c>
    </row>
    <row r="672" spans="1:4" x14ac:dyDescent="0.25">
      <c r="A672">
        <v>10918</v>
      </c>
      <c r="B672" s="2" t="s">
        <v>89</v>
      </c>
      <c r="C672">
        <v>3</v>
      </c>
      <c r="D672" s="3">
        <v>44358</v>
      </c>
    </row>
    <row r="673" spans="1:4" x14ac:dyDescent="0.25">
      <c r="A673">
        <v>10919</v>
      </c>
      <c r="B673" s="2" t="s">
        <v>90</v>
      </c>
      <c r="C673">
        <v>12</v>
      </c>
      <c r="D673" s="3">
        <v>44358</v>
      </c>
    </row>
    <row r="674" spans="1:4" x14ac:dyDescent="0.25">
      <c r="A674">
        <v>10920</v>
      </c>
      <c r="B674" s="2" t="s">
        <v>78</v>
      </c>
      <c r="C674">
        <v>4</v>
      </c>
      <c r="D674" s="3">
        <v>44359</v>
      </c>
    </row>
    <row r="675" spans="1:4" x14ac:dyDescent="0.25">
      <c r="A675">
        <v>10921</v>
      </c>
      <c r="B675" s="2" t="s">
        <v>84</v>
      </c>
      <c r="C675">
        <v>1</v>
      </c>
      <c r="D675" s="3">
        <v>44359</v>
      </c>
    </row>
    <row r="676" spans="1:4" x14ac:dyDescent="0.25">
      <c r="A676">
        <v>10922</v>
      </c>
      <c r="B676" s="2" t="s">
        <v>25</v>
      </c>
      <c r="C676">
        <v>5</v>
      </c>
      <c r="D676" s="3">
        <v>44359</v>
      </c>
    </row>
    <row r="677" spans="1:4" x14ac:dyDescent="0.25">
      <c r="A677">
        <v>10923</v>
      </c>
      <c r="B677" s="2" t="s">
        <v>76</v>
      </c>
      <c r="C677">
        <v>7</v>
      </c>
      <c r="D677" s="3">
        <v>44359</v>
      </c>
    </row>
    <row r="678" spans="1:4" x14ac:dyDescent="0.25">
      <c r="A678">
        <v>10924</v>
      </c>
      <c r="B678" s="2" t="s">
        <v>48</v>
      </c>
      <c r="C678">
        <v>3</v>
      </c>
      <c r="D678" s="3">
        <v>44360</v>
      </c>
    </row>
    <row r="679" spans="1:4" x14ac:dyDescent="0.25">
      <c r="A679">
        <v>10925</v>
      </c>
      <c r="B679" s="2" t="s">
        <v>25</v>
      </c>
      <c r="C679">
        <v>3</v>
      </c>
      <c r="D679" s="3">
        <v>44360</v>
      </c>
    </row>
    <row r="680" spans="1:4" x14ac:dyDescent="0.25">
      <c r="A680">
        <v>10926</v>
      </c>
      <c r="B680" s="2" t="s">
        <v>62</v>
      </c>
      <c r="C680">
        <v>4</v>
      </c>
      <c r="D680" s="3">
        <v>44360</v>
      </c>
    </row>
    <row r="681" spans="1:4" x14ac:dyDescent="0.25">
      <c r="A681">
        <v>10927</v>
      </c>
      <c r="B681" s="2" t="s">
        <v>111</v>
      </c>
      <c r="C681">
        <v>4</v>
      </c>
      <c r="D681" s="3">
        <v>44361</v>
      </c>
    </row>
    <row r="682" spans="1:4" x14ac:dyDescent="0.25">
      <c r="A682">
        <v>10928</v>
      </c>
      <c r="B682" s="2" t="s">
        <v>83</v>
      </c>
      <c r="C682">
        <v>1</v>
      </c>
      <c r="D682" s="3">
        <v>44361</v>
      </c>
    </row>
    <row r="683" spans="1:4" x14ac:dyDescent="0.25">
      <c r="A683">
        <v>10929</v>
      </c>
      <c r="B683" s="2" t="s">
        <v>40</v>
      </c>
      <c r="C683">
        <v>6</v>
      </c>
      <c r="D683" s="3">
        <v>44361</v>
      </c>
    </row>
    <row r="684" spans="1:4" x14ac:dyDescent="0.25">
      <c r="A684">
        <v>10930</v>
      </c>
      <c r="B684" s="2" t="s">
        <v>27</v>
      </c>
      <c r="C684">
        <v>4</v>
      </c>
      <c r="D684" s="3">
        <v>44362</v>
      </c>
    </row>
    <row r="685" spans="1:4" x14ac:dyDescent="0.25">
      <c r="A685">
        <v>10931</v>
      </c>
      <c r="B685" s="2" t="s">
        <v>29</v>
      </c>
      <c r="C685">
        <v>4</v>
      </c>
      <c r="D685" s="3">
        <v>44362</v>
      </c>
    </row>
    <row r="686" spans="1:4" x14ac:dyDescent="0.25">
      <c r="A686">
        <v>10932</v>
      </c>
      <c r="B686" s="2" t="s">
        <v>71</v>
      </c>
      <c r="C686">
        <v>11</v>
      </c>
      <c r="D686" s="3">
        <v>44362</v>
      </c>
    </row>
    <row r="687" spans="1:4" x14ac:dyDescent="0.25">
      <c r="A687">
        <v>10933</v>
      </c>
      <c r="B687" s="2" t="s">
        <v>65</v>
      </c>
      <c r="C687">
        <v>6</v>
      </c>
      <c r="D687" s="3">
        <v>44362</v>
      </c>
    </row>
    <row r="688" spans="1:4" x14ac:dyDescent="0.25">
      <c r="A688">
        <v>10934</v>
      </c>
      <c r="B688" s="2" t="s">
        <v>49</v>
      </c>
      <c r="C688">
        <v>3</v>
      </c>
      <c r="D688" s="3">
        <v>44365</v>
      </c>
    </row>
    <row r="689" spans="1:4" x14ac:dyDescent="0.25">
      <c r="A689">
        <v>10935</v>
      </c>
      <c r="B689" s="2" t="s">
        <v>30</v>
      </c>
      <c r="C689">
        <v>4</v>
      </c>
      <c r="D689" s="3">
        <v>44365</v>
      </c>
    </row>
    <row r="690" spans="1:4" x14ac:dyDescent="0.25">
      <c r="A690">
        <v>10936</v>
      </c>
      <c r="B690" s="2" t="s">
        <v>102</v>
      </c>
      <c r="C690">
        <v>3</v>
      </c>
      <c r="D690" s="3">
        <v>44365</v>
      </c>
    </row>
    <row r="691" spans="1:4" x14ac:dyDescent="0.25">
      <c r="A691">
        <v>10937</v>
      </c>
      <c r="B691" s="2" t="s">
        <v>101</v>
      </c>
      <c r="C691">
        <v>7</v>
      </c>
      <c r="D691" s="3">
        <v>44366</v>
      </c>
    </row>
    <row r="692" spans="1:4" x14ac:dyDescent="0.25">
      <c r="A692">
        <v>10938</v>
      </c>
      <c r="B692" s="2" t="s">
        <v>44</v>
      </c>
      <c r="C692">
        <v>3</v>
      </c>
      <c r="D692" s="3">
        <v>44366</v>
      </c>
    </row>
    <row r="693" spans="1:4" x14ac:dyDescent="0.25">
      <c r="A693">
        <v>10939</v>
      </c>
      <c r="B693" s="2" t="s">
        <v>45</v>
      </c>
      <c r="C693">
        <v>1</v>
      </c>
      <c r="D693" s="3">
        <v>44366</v>
      </c>
    </row>
    <row r="694" spans="1:4" x14ac:dyDescent="0.25">
      <c r="A694">
        <v>10940</v>
      </c>
      <c r="B694" s="2" t="s">
        <v>71</v>
      </c>
      <c r="C694">
        <v>12</v>
      </c>
      <c r="D694" s="3">
        <v>44367</v>
      </c>
    </row>
    <row r="695" spans="1:4" x14ac:dyDescent="0.25">
      <c r="A695">
        <v>10941</v>
      </c>
      <c r="B695" s="2" t="s">
        <v>68</v>
      </c>
      <c r="C695">
        <v>7</v>
      </c>
      <c r="D695" s="3">
        <v>44367</v>
      </c>
    </row>
    <row r="696" spans="1:4" x14ac:dyDescent="0.25">
      <c r="A696">
        <v>10942</v>
      </c>
      <c r="B696" s="2" t="s">
        <v>53</v>
      </c>
      <c r="C696">
        <v>9</v>
      </c>
      <c r="D696" s="3">
        <v>44367</v>
      </c>
    </row>
    <row r="697" spans="1:4" x14ac:dyDescent="0.25">
      <c r="A697">
        <v>10943</v>
      </c>
      <c r="B697" s="2" t="s">
        <v>54</v>
      </c>
      <c r="C697">
        <v>4</v>
      </c>
      <c r="D697" s="3">
        <v>44367</v>
      </c>
    </row>
    <row r="698" spans="1:4" x14ac:dyDescent="0.25">
      <c r="A698">
        <v>10944</v>
      </c>
      <c r="B698" s="2" t="s">
        <v>89</v>
      </c>
      <c r="C698">
        <v>6</v>
      </c>
      <c r="D698" s="3">
        <v>44368</v>
      </c>
    </row>
    <row r="699" spans="1:4" x14ac:dyDescent="0.25">
      <c r="A699">
        <v>10945</v>
      </c>
      <c r="B699" s="2" t="s">
        <v>47</v>
      </c>
      <c r="C699">
        <v>4</v>
      </c>
      <c r="D699" s="3">
        <v>44368</v>
      </c>
    </row>
    <row r="700" spans="1:4" x14ac:dyDescent="0.25">
      <c r="A700">
        <v>10946</v>
      </c>
      <c r="B700" s="2" t="s">
        <v>84</v>
      </c>
      <c r="C700">
        <v>1</v>
      </c>
      <c r="D700" s="3">
        <v>44368</v>
      </c>
    </row>
    <row r="701" spans="1:4" x14ac:dyDescent="0.25">
      <c r="A701">
        <v>10947</v>
      </c>
      <c r="B701" s="2" t="s">
        <v>54</v>
      </c>
      <c r="C701">
        <v>3</v>
      </c>
      <c r="D701" s="3">
        <v>44369</v>
      </c>
    </row>
    <row r="702" spans="1:4" x14ac:dyDescent="0.25">
      <c r="A702">
        <v>10948</v>
      </c>
      <c r="B702" s="2" t="s">
        <v>59</v>
      </c>
      <c r="C702">
        <v>3</v>
      </c>
      <c r="D702" s="3">
        <v>44369</v>
      </c>
    </row>
    <row r="703" spans="1:4" x14ac:dyDescent="0.25">
      <c r="A703">
        <v>10949</v>
      </c>
      <c r="B703" s="2" t="s">
        <v>89</v>
      </c>
      <c r="C703">
        <v>3</v>
      </c>
      <c r="D703" s="3">
        <v>44369</v>
      </c>
    </row>
    <row r="704" spans="1:4" x14ac:dyDescent="0.25">
      <c r="A704">
        <v>10950</v>
      </c>
      <c r="B704" s="2" t="s">
        <v>45</v>
      </c>
      <c r="C704">
        <v>1</v>
      </c>
      <c r="D704" s="3">
        <v>44372</v>
      </c>
    </row>
    <row r="705" spans="1:4" x14ac:dyDescent="0.25">
      <c r="A705">
        <v>10951</v>
      </c>
      <c r="B705" s="2" t="s">
        <v>29</v>
      </c>
      <c r="C705">
        <v>9</v>
      </c>
      <c r="D705" s="3">
        <v>44372</v>
      </c>
    </row>
    <row r="706" spans="1:4" x14ac:dyDescent="0.25">
      <c r="A706">
        <v>10952</v>
      </c>
      <c r="B706" s="2" t="s">
        <v>110</v>
      </c>
      <c r="C706">
        <v>1</v>
      </c>
      <c r="D706" s="3">
        <v>44372</v>
      </c>
    </row>
    <row r="707" spans="1:4" x14ac:dyDescent="0.25">
      <c r="A707">
        <v>10953</v>
      </c>
      <c r="B707" s="2" t="s">
        <v>78</v>
      </c>
      <c r="C707">
        <v>9</v>
      </c>
      <c r="D707" s="3">
        <v>44372</v>
      </c>
    </row>
    <row r="708" spans="1:4" x14ac:dyDescent="0.25">
      <c r="A708">
        <v>10954</v>
      </c>
      <c r="B708" s="2" t="s">
        <v>90</v>
      </c>
      <c r="C708">
        <v>5</v>
      </c>
      <c r="D708" s="3">
        <v>44373</v>
      </c>
    </row>
    <row r="709" spans="1:4" x14ac:dyDescent="0.25">
      <c r="A709">
        <v>10955</v>
      </c>
      <c r="B709" s="2" t="s">
        <v>37</v>
      </c>
      <c r="C709">
        <v>1</v>
      </c>
      <c r="D709" s="3">
        <v>44373</v>
      </c>
    </row>
    <row r="710" spans="1:4" x14ac:dyDescent="0.25">
      <c r="A710">
        <v>10956</v>
      </c>
      <c r="B710" s="2" t="s">
        <v>99</v>
      </c>
      <c r="C710">
        <v>6</v>
      </c>
      <c r="D710" s="3">
        <v>44373</v>
      </c>
    </row>
    <row r="711" spans="1:4" x14ac:dyDescent="0.25">
      <c r="A711">
        <v>10957</v>
      </c>
      <c r="B711" s="2" t="s">
        <v>31</v>
      </c>
      <c r="C711">
        <v>3</v>
      </c>
      <c r="D711" s="3">
        <v>44374</v>
      </c>
    </row>
    <row r="712" spans="1:4" x14ac:dyDescent="0.25">
      <c r="A712">
        <v>10958</v>
      </c>
      <c r="B712" s="2" t="s">
        <v>92</v>
      </c>
      <c r="C712">
        <v>7</v>
      </c>
      <c r="D712" s="3">
        <v>44374</v>
      </c>
    </row>
    <row r="713" spans="1:4" x14ac:dyDescent="0.25">
      <c r="A713">
        <v>10959</v>
      </c>
      <c r="B713" s="2" t="s">
        <v>94</v>
      </c>
      <c r="C713">
        <v>6</v>
      </c>
      <c r="D713" s="3">
        <v>44374</v>
      </c>
    </row>
    <row r="714" spans="1:4" x14ac:dyDescent="0.25">
      <c r="A714">
        <v>10960</v>
      </c>
      <c r="B714" s="2" t="s">
        <v>31</v>
      </c>
      <c r="C714">
        <v>3</v>
      </c>
      <c r="D714" s="3">
        <v>44375</v>
      </c>
    </row>
    <row r="715" spans="1:4" x14ac:dyDescent="0.25">
      <c r="A715">
        <v>10961</v>
      </c>
      <c r="B715" s="2" t="s">
        <v>85</v>
      </c>
      <c r="C715">
        <v>4</v>
      </c>
      <c r="D715" s="3">
        <v>44375</v>
      </c>
    </row>
    <row r="716" spans="1:4" x14ac:dyDescent="0.25">
      <c r="A716">
        <v>10962</v>
      </c>
      <c r="B716" s="2" t="s">
        <v>44</v>
      </c>
      <c r="C716">
        <v>5</v>
      </c>
      <c r="D716" s="3">
        <v>44375</v>
      </c>
    </row>
    <row r="717" spans="1:4" x14ac:dyDescent="0.25">
      <c r="A717">
        <v>10963</v>
      </c>
      <c r="B717" s="2" t="s">
        <v>70</v>
      </c>
      <c r="C717">
        <v>9</v>
      </c>
      <c r="D717" s="3">
        <v>44375</v>
      </c>
    </row>
    <row r="718" spans="1:4" x14ac:dyDescent="0.25">
      <c r="A718">
        <v>10964</v>
      </c>
      <c r="B718" s="2" t="s">
        <v>109</v>
      </c>
      <c r="C718">
        <v>3</v>
      </c>
      <c r="D718" s="3">
        <v>44377</v>
      </c>
    </row>
    <row r="719" spans="1:4" x14ac:dyDescent="0.25">
      <c r="A719">
        <v>10965</v>
      </c>
      <c r="B719" s="2" t="s">
        <v>60</v>
      </c>
      <c r="C719">
        <v>6</v>
      </c>
      <c r="D719" s="3">
        <v>44376</v>
      </c>
    </row>
    <row r="720" spans="1:4" x14ac:dyDescent="0.25">
      <c r="A720">
        <v>10966</v>
      </c>
      <c r="B720" s="2" t="s">
        <v>28</v>
      </c>
      <c r="C720">
        <v>4</v>
      </c>
      <c r="D720" s="3">
        <v>44376</v>
      </c>
    </row>
    <row r="721" spans="1:4" x14ac:dyDescent="0.25">
      <c r="A721">
        <v>10967</v>
      </c>
      <c r="B721" s="2" t="s">
        <v>24</v>
      </c>
      <c r="C721">
        <v>4</v>
      </c>
      <c r="D721" s="3">
        <v>44349</v>
      </c>
    </row>
    <row r="722" spans="1:4" x14ac:dyDescent="0.25">
      <c r="A722">
        <v>10968</v>
      </c>
      <c r="B722" s="2" t="s">
        <v>32</v>
      </c>
      <c r="C722">
        <v>1</v>
      </c>
      <c r="D722" s="3">
        <v>44349</v>
      </c>
    </row>
    <row r="723" spans="1:4" x14ac:dyDescent="0.25">
      <c r="A723">
        <v>10969</v>
      </c>
      <c r="B723" s="2" t="s">
        <v>55</v>
      </c>
      <c r="C723">
        <v>1</v>
      </c>
      <c r="D723" s="3">
        <v>44349</v>
      </c>
    </row>
    <row r="724" spans="1:4" x14ac:dyDescent="0.25">
      <c r="A724">
        <v>10970</v>
      </c>
      <c r="B724" s="2" t="s">
        <v>69</v>
      </c>
      <c r="C724">
        <v>9</v>
      </c>
      <c r="D724" s="3">
        <v>44349</v>
      </c>
    </row>
    <row r="725" spans="1:4" x14ac:dyDescent="0.25">
      <c r="A725">
        <v>10971</v>
      </c>
      <c r="B725" s="2" t="s">
        <v>108</v>
      </c>
      <c r="C725">
        <v>5</v>
      </c>
      <c r="D725" s="3">
        <v>44349</v>
      </c>
    </row>
    <row r="726" spans="1:4" x14ac:dyDescent="0.25">
      <c r="A726">
        <v>10972</v>
      </c>
      <c r="B726" s="2" t="s">
        <v>111</v>
      </c>
      <c r="C726">
        <v>4</v>
      </c>
      <c r="D726" s="3">
        <v>44349</v>
      </c>
    </row>
    <row r="727" spans="1:4" x14ac:dyDescent="0.25">
      <c r="A727">
        <v>10973</v>
      </c>
      <c r="B727" s="2" t="s">
        <v>111</v>
      </c>
      <c r="C727">
        <v>6</v>
      </c>
      <c r="D727" s="3">
        <v>44349</v>
      </c>
    </row>
    <row r="728" spans="1:4" x14ac:dyDescent="0.25">
      <c r="A728">
        <v>10974</v>
      </c>
      <c r="B728" s="2" t="s">
        <v>43</v>
      </c>
      <c r="C728">
        <v>3</v>
      </c>
      <c r="D728" s="3">
        <v>44350</v>
      </c>
    </row>
    <row r="729" spans="1:4" x14ac:dyDescent="0.25">
      <c r="A729">
        <v>10975</v>
      </c>
      <c r="B729" s="2" t="s">
        <v>89</v>
      </c>
      <c r="C729">
        <v>1</v>
      </c>
      <c r="D729" s="3">
        <v>44350</v>
      </c>
    </row>
    <row r="730" spans="1:4" x14ac:dyDescent="0.25">
      <c r="A730">
        <v>10976</v>
      </c>
      <c r="B730" s="2" t="s">
        <v>31</v>
      </c>
      <c r="C730">
        <v>1</v>
      </c>
      <c r="D730" s="3">
        <v>44350</v>
      </c>
    </row>
    <row r="731" spans="1:4" x14ac:dyDescent="0.25">
      <c r="A731">
        <v>10977</v>
      </c>
      <c r="B731" s="2" t="s">
        <v>37</v>
      </c>
      <c r="C731">
        <v>6</v>
      </c>
      <c r="D731" s="3">
        <v>44351</v>
      </c>
    </row>
    <row r="732" spans="1:4" x14ac:dyDescent="0.25">
      <c r="A732">
        <v>10978</v>
      </c>
      <c r="B732" s="2" t="s">
        <v>103</v>
      </c>
      <c r="C732">
        <v>9</v>
      </c>
      <c r="D732" s="3">
        <v>44351</v>
      </c>
    </row>
    <row r="733" spans="1:4" x14ac:dyDescent="0.25">
      <c r="A733">
        <v>10979</v>
      </c>
      <c r="B733" s="2" t="s">
        <v>32</v>
      </c>
      <c r="C733">
        <v>7</v>
      </c>
      <c r="D733" s="3">
        <v>44351</v>
      </c>
    </row>
    <row r="734" spans="1:4" x14ac:dyDescent="0.25">
      <c r="A734">
        <v>10980</v>
      </c>
      <c r="B734" s="2" t="s">
        <v>37</v>
      </c>
      <c r="C734">
        <v>4</v>
      </c>
      <c r="D734" s="3">
        <v>44352</v>
      </c>
    </row>
    <row r="735" spans="1:4" x14ac:dyDescent="0.25">
      <c r="A735">
        <v>10981</v>
      </c>
      <c r="B735" s="2" t="s">
        <v>25</v>
      </c>
      <c r="C735">
        <v>1</v>
      </c>
      <c r="D735" s="3">
        <v>44352</v>
      </c>
    </row>
    <row r="736" spans="1:4" x14ac:dyDescent="0.25">
      <c r="A736">
        <v>10982</v>
      </c>
      <c r="B736" s="2" t="s">
        <v>89</v>
      </c>
      <c r="C736">
        <v>6</v>
      </c>
      <c r="D736" s="3">
        <v>44352</v>
      </c>
    </row>
    <row r="737" spans="1:4" x14ac:dyDescent="0.25">
      <c r="A737">
        <v>10983</v>
      </c>
      <c r="B737" s="2" t="s">
        <v>68</v>
      </c>
      <c r="C737">
        <v>7</v>
      </c>
      <c r="D737" s="3">
        <v>44352</v>
      </c>
    </row>
    <row r="738" spans="1:4" x14ac:dyDescent="0.25">
      <c r="A738">
        <v>10984</v>
      </c>
      <c r="B738" s="2" t="s">
        <v>68</v>
      </c>
      <c r="C738">
        <v>1</v>
      </c>
      <c r="D738" s="3">
        <v>44355</v>
      </c>
    </row>
    <row r="739" spans="1:4" x14ac:dyDescent="0.25">
      <c r="A739">
        <v>10985</v>
      </c>
      <c r="B739" s="2" t="s">
        <v>57</v>
      </c>
      <c r="C739">
        <v>9</v>
      </c>
      <c r="D739" s="3">
        <v>44355</v>
      </c>
    </row>
    <row r="740" spans="1:4" x14ac:dyDescent="0.25">
      <c r="A740">
        <v>10986</v>
      </c>
      <c r="B740" s="2" t="s">
        <v>92</v>
      </c>
      <c r="C740">
        <v>9</v>
      </c>
      <c r="D740" s="3">
        <v>44355</v>
      </c>
    </row>
    <row r="741" spans="1:4" x14ac:dyDescent="0.25">
      <c r="A741">
        <v>10987</v>
      </c>
      <c r="B741" s="2" t="s">
        <v>81</v>
      </c>
      <c r="C741">
        <v>14</v>
      </c>
      <c r="D741" s="3">
        <v>44356</v>
      </c>
    </row>
    <row r="742" spans="1:4" x14ac:dyDescent="0.25">
      <c r="A742">
        <v>10988</v>
      </c>
      <c r="B742" s="2" t="s">
        <v>36</v>
      </c>
      <c r="C742">
        <v>3</v>
      </c>
      <c r="D742" s="3">
        <v>44356</v>
      </c>
    </row>
    <row r="743" spans="1:4" x14ac:dyDescent="0.25">
      <c r="A743">
        <v>10989</v>
      </c>
      <c r="B743" s="2" t="s">
        <v>35</v>
      </c>
      <c r="C743">
        <v>10</v>
      </c>
      <c r="D743" s="3">
        <v>44356</v>
      </c>
    </row>
    <row r="744" spans="1:4" x14ac:dyDescent="0.25">
      <c r="A744">
        <v>10990</v>
      </c>
      <c r="B744" s="2" t="s">
        <v>32</v>
      </c>
      <c r="C744">
        <v>11</v>
      </c>
      <c r="D744" s="3">
        <v>44357</v>
      </c>
    </row>
    <row r="745" spans="1:4" x14ac:dyDescent="0.25">
      <c r="A745">
        <v>10991</v>
      </c>
      <c r="B745" s="2" t="s">
        <v>44</v>
      </c>
      <c r="C745">
        <v>1</v>
      </c>
      <c r="D745" s="3">
        <v>44357</v>
      </c>
    </row>
    <row r="746" spans="1:4" x14ac:dyDescent="0.25">
      <c r="A746">
        <v>10992</v>
      </c>
      <c r="B746" s="2" t="s">
        <v>63</v>
      </c>
      <c r="C746">
        <v>1</v>
      </c>
      <c r="D746" s="3">
        <v>44357</v>
      </c>
    </row>
    <row r="747" spans="1:4" x14ac:dyDescent="0.25">
      <c r="A747">
        <v>10993</v>
      </c>
      <c r="B747" s="2" t="s">
        <v>37</v>
      </c>
      <c r="C747">
        <v>7</v>
      </c>
      <c r="D747" s="3">
        <v>44357</v>
      </c>
    </row>
    <row r="748" spans="1:4" x14ac:dyDescent="0.25">
      <c r="A748">
        <v>10994</v>
      </c>
      <c r="B748" s="2" t="s">
        <v>84</v>
      </c>
      <c r="C748">
        <v>12</v>
      </c>
      <c r="D748" s="3">
        <v>44358</v>
      </c>
    </row>
    <row r="749" spans="1:4" x14ac:dyDescent="0.25">
      <c r="A749">
        <v>10995</v>
      </c>
      <c r="B749" s="2" t="s">
        <v>66</v>
      </c>
      <c r="C749">
        <v>1</v>
      </c>
      <c r="D749" s="3">
        <v>44358</v>
      </c>
    </row>
    <row r="750" spans="1:4" x14ac:dyDescent="0.25">
      <c r="A750">
        <v>10996</v>
      </c>
      <c r="B750" s="2" t="s">
        <v>44</v>
      </c>
      <c r="C750">
        <v>4</v>
      </c>
      <c r="D750" s="3">
        <v>44358</v>
      </c>
    </row>
    <row r="751" spans="1:4" x14ac:dyDescent="0.25">
      <c r="A751">
        <v>10997</v>
      </c>
      <c r="B751" s="2" t="s">
        <v>51</v>
      </c>
      <c r="C751">
        <v>12</v>
      </c>
      <c r="D751" s="3">
        <v>44359</v>
      </c>
    </row>
    <row r="752" spans="1:4" x14ac:dyDescent="0.25">
      <c r="A752">
        <v>10998</v>
      </c>
      <c r="B752" s="2" t="s">
        <v>86</v>
      </c>
      <c r="C752">
        <v>11</v>
      </c>
      <c r="D752" s="3">
        <v>44359</v>
      </c>
    </row>
    <row r="753" spans="1:4" x14ac:dyDescent="0.25">
      <c r="A753">
        <v>10999</v>
      </c>
      <c r="B753" s="2" t="s">
        <v>34</v>
      </c>
      <c r="C753">
        <v>6</v>
      </c>
      <c r="D753" s="3">
        <v>44359</v>
      </c>
    </row>
    <row r="754" spans="1:4" x14ac:dyDescent="0.25">
      <c r="A754">
        <v>11000</v>
      </c>
      <c r="B754" s="2" t="s">
        <v>36</v>
      </c>
      <c r="C754">
        <v>1</v>
      </c>
      <c r="D754" s="3">
        <v>44362</v>
      </c>
    </row>
    <row r="755" spans="1:4" x14ac:dyDescent="0.25">
      <c r="A755">
        <v>11001</v>
      </c>
      <c r="B755" s="2" t="s">
        <v>37</v>
      </c>
      <c r="C755">
        <v>3</v>
      </c>
      <c r="D755" s="3">
        <v>44362</v>
      </c>
    </row>
    <row r="756" spans="1:4" x14ac:dyDescent="0.25">
      <c r="A756">
        <v>11002</v>
      </c>
      <c r="B756" s="2" t="s">
        <v>68</v>
      </c>
      <c r="C756">
        <v>4</v>
      </c>
      <c r="D756" s="3">
        <v>44362</v>
      </c>
    </row>
    <row r="757" spans="1:4" x14ac:dyDescent="0.25">
      <c r="A757">
        <v>11003</v>
      </c>
      <c r="B757" s="2" t="s">
        <v>107</v>
      </c>
      <c r="C757">
        <v>3</v>
      </c>
      <c r="D757" s="3">
        <v>44362</v>
      </c>
    </row>
    <row r="758" spans="1:4" x14ac:dyDescent="0.25">
      <c r="A758">
        <v>11004</v>
      </c>
      <c r="B758" s="2" t="s">
        <v>103</v>
      </c>
      <c r="C758">
        <v>3</v>
      </c>
      <c r="D758" s="3">
        <v>44363</v>
      </c>
    </row>
    <row r="759" spans="1:4" x14ac:dyDescent="0.25">
      <c r="A759">
        <v>11005</v>
      </c>
      <c r="B759" s="2" t="s">
        <v>106</v>
      </c>
      <c r="C759">
        <v>4</v>
      </c>
      <c r="D759" s="3">
        <v>44363</v>
      </c>
    </row>
    <row r="760" spans="1:4" x14ac:dyDescent="0.25">
      <c r="A760">
        <v>11006</v>
      </c>
      <c r="B760" s="2" t="s">
        <v>102</v>
      </c>
      <c r="C760">
        <v>3</v>
      </c>
      <c r="D760" s="3">
        <v>44363</v>
      </c>
    </row>
    <row r="761" spans="1:4" x14ac:dyDescent="0.25">
      <c r="A761">
        <v>11007</v>
      </c>
      <c r="B761" s="2" t="s">
        <v>73</v>
      </c>
      <c r="C761">
        <v>1</v>
      </c>
      <c r="D761" s="3">
        <v>44364</v>
      </c>
    </row>
    <row r="762" spans="1:4" x14ac:dyDescent="0.25">
      <c r="A762">
        <v>11008</v>
      </c>
      <c r="B762" s="2" t="s">
        <v>32</v>
      </c>
      <c r="C762">
        <v>7</v>
      </c>
      <c r="D762" s="3">
        <v>44364</v>
      </c>
    </row>
    <row r="763" spans="1:4" x14ac:dyDescent="0.25">
      <c r="A763">
        <v>11009</v>
      </c>
      <c r="B763" s="2" t="s">
        <v>59</v>
      </c>
      <c r="C763">
        <v>5</v>
      </c>
      <c r="D763" s="3">
        <v>44364</v>
      </c>
    </row>
    <row r="764" spans="1:4" x14ac:dyDescent="0.25">
      <c r="A764">
        <v>11010</v>
      </c>
      <c r="B764" s="2" t="s">
        <v>53</v>
      </c>
      <c r="C764">
        <v>6</v>
      </c>
      <c r="D764" s="3">
        <v>44365</v>
      </c>
    </row>
    <row r="765" spans="1:4" x14ac:dyDescent="0.25">
      <c r="A765">
        <v>11011</v>
      </c>
      <c r="B765" s="2" t="s">
        <v>110</v>
      </c>
      <c r="C765">
        <v>3</v>
      </c>
      <c r="D765" s="3">
        <v>44365</v>
      </c>
    </row>
    <row r="766" spans="1:4" x14ac:dyDescent="0.25">
      <c r="A766">
        <v>11012</v>
      </c>
      <c r="B766" s="2" t="s">
        <v>40</v>
      </c>
      <c r="C766">
        <v>1</v>
      </c>
      <c r="D766" s="3">
        <v>44365</v>
      </c>
    </row>
    <row r="767" spans="1:4" x14ac:dyDescent="0.25">
      <c r="A767">
        <v>11013</v>
      </c>
      <c r="B767" s="2" t="s">
        <v>50</v>
      </c>
      <c r="C767">
        <v>7</v>
      </c>
      <c r="D767" s="3">
        <v>44365</v>
      </c>
    </row>
    <row r="768" spans="1:4" x14ac:dyDescent="0.25">
      <c r="A768">
        <v>11014</v>
      </c>
      <c r="B768" s="2" t="s">
        <v>90</v>
      </c>
      <c r="C768">
        <v>10</v>
      </c>
      <c r="D768" s="3">
        <v>44366</v>
      </c>
    </row>
    <row r="769" spans="1:4" x14ac:dyDescent="0.25">
      <c r="A769">
        <v>11015</v>
      </c>
      <c r="B769" s="2" t="s">
        <v>88</v>
      </c>
      <c r="C769">
        <v>9</v>
      </c>
      <c r="D769" s="3">
        <v>44366</v>
      </c>
    </row>
    <row r="770" spans="1:4" x14ac:dyDescent="0.25">
      <c r="A770">
        <v>11016</v>
      </c>
      <c r="B770" s="2" t="s">
        <v>78</v>
      </c>
      <c r="C770">
        <v>9</v>
      </c>
      <c r="D770" s="3">
        <v>44366</v>
      </c>
    </row>
    <row r="771" spans="1:4" x14ac:dyDescent="0.25">
      <c r="A771">
        <v>11017</v>
      </c>
      <c r="B771" s="2" t="s">
        <v>32</v>
      </c>
      <c r="C771">
        <v>9</v>
      </c>
      <c r="D771" s="3">
        <v>44369</v>
      </c>
    </row>
    <row r="772" spans="1:4" x14ac:dyDescent="0.25">
      <c r="A772">
        <v>11018</v>
      </c>
      <c r="B772" s="2" t="s">
        <v>61</v>
      </c>
      <c r="C772">
        <v>4</v>
      </c>
      <c r="D772" s="3">
        <v>44369</v>
      </c>
    </row>
    <row r="773" spans="1:4" x14ac:dyDescent="0.25">
      <c r="A773">
        <v>11019</v>
      </c>
      <c r="B773" s="2" t="s">
        <v>96</v>
      </c>
      <c r="C773">
        <v>6</v>
      </c>
      <c r="D773" s="3">
        <v>44369</v>
      </c>
    </row>
    <row r="774" spans="1:4" x14ac:dyDescent="0.25">
      <c r="A774">
        <v>11020</v>
      </c>
      <c r="B774" s="2" t="s">
        <v>34</v>
      </c>
      <c r="C774">
        <v>11</v>
      </c>
      <c r="D774" s="3">
        <v>44370</v>
      </c>
    </row>
    <row r="775" spans="1:4" x14ac:dyDescent="0.25">
      <c r="A775">
        <v>11021</v>
      </c>
      <c r="B775" s="2" t="s">
        <v>44</v>
      </c>
      <c r="C775">
        <v>3</v>
      </c>
      <c r="D775" s="3">
        <v>44370</v>
      </c>
    </row>
    <row r="776" spans="1:4" x14ac:dyDescent="0.25">
      <c r="A776">
        <v>11022</v>
      </c>
      <c r="B776" s="2" t="s">
        <v>25</v>
      </c>
      <c r="C776">
        <v>9</v>
      </c>
      <c r="D776" s="3">
        <v>44370</v>
      </c>
    </row>
    <row r="777" spans="1:4" x14ac:dyDescent="0.25">
      <c r="A777">
        <v>11023</v>
      </c>
      <c r="B777" s="2" t="s">
        <v>54</v>
      </c>
      <c r="C777">
        <v>1</v>
      </c>
      <c r="D777" s="3">
        <v>44370</v>
      </c>
    </row>
    <row r="778" spans="1:4" x14ac:dyDescent="0.25">
      <c r="A778">
        <v>11024</v>
      </c>
      <c r="B778" s="2" t="s">
        <v>81</v>
      </c>
      <c r="C778">
        <v>4</v>
      </c>
      <c r="D778" s="3">
        <v>44371</v>
      </c>
    </row>
    <row r="779" spans="1:4" x14ac:dyDescent="0.25">
      <c r="A779">
        <v>11025</v>
      </c>
      <c r="B779" s="2" t="s">
        <v>39</v>
      </c>
      <c r="C779">
        <v>6</v>
      </c>
      <c r="D779" s="3">
        <v>44371</v>
      </c>
    </row>
    <row r="780" spans="1:4" x14ac:dyDescent="0.25">
      <c r="A780">
        <v>11026</v>
      </c>
      <c r="B780" s="2" t="s">
        <v>93</v>
      </c>
      <c r="C780">
        <v>4</v>
      </c>
      <c r="D780" s="3">
        <v>44371</v>
      </c>
    </row>
    <row r="781" spans="1:4" x14ac:dyDescent="0.25">
      <c r="A781">
        <v>11027</v>
      </c>
      <c r="B781" s="2" t="s">
        <v>89</v>
      </c>
      <c r="C781">
        <v>1</v>
      </c>
      <c r="D781" s="3">
        <v>44372</v>
      </c>
    </row>
    <row r="782" spans="1:4" x14ac:dyDescent="0.25">
      <c r="A782">
        <v>11028</v>
      </c>
      <c r="B782" s="2" t="s">
        <v>67</v>
      </c>
      <c r="C782">
        <v>12</v>
      </c>
      <c r="D782" s="3">
        <v>44372</v>
      </c>
    </row>
    <row r="783" spans="1:4" x14ac:dyDescent="0.25">
      <c r="A783">
        <v>11029</v>
      </c>
      <c r="B783" s="2" t="s">
        <v>28</v>
      </c>
      <c r="C783">
        <v>4</v>
      </c>
      <c r="D783" s="3">
        <v>44372</v>
      </c>
    </row>
    <row r="784" spans="1:4" x14ac:dyDescent="0.25">
      <c r="A784">
        <v>11030</v>
      </c>
      <c r="B784" s="2" t="s">
        <v>68</v>
      </c>
      <c r="C784">
        <v>7</v>
      </c>
      <c r="D784" s="3">
        <v>44373</v>
      </c>
    </row>
    <row r="785" spans="1:4" x14ac:dyDescent="0.25">
      <c r="A785">
        <v>11031</v>
      </c>
      <c r="B785" s="2" t="s">
        <v>68</v>
      </c>
      <c r="C785">
        <v>6</v>
      </c>
      <c r="D785" s="3">
        <v>44373</v>
      </c>
    </row>
    <row r="786" spans="1:4" x14ac:dyDescent="0.25">
      <c r="A786">
        <v>11032</v>
      </c>
      <c r="B786" s="2" t="s">
        <v>42</v>
      </c>
      <c r="C786">
        <v>1</v>
      </c>
      <c r="D786" s="3">
        <v>44373</v>
      </c>
    </row>
    <row r="787" spans="1:4" x14ac:dyDescent="0.25">
      <c r="A787">
        <v>11033</v>
      </c>
      <c r="B787" s="2" t="s">
        <v>29</v>
      </c>
      <c r="C787">
        <v>7</v>
      </c>
      <c r="D787" s="3">
        <v>44373</v>
      </c>
    </row>
    <row r="788" spans="1:4" x14ac:dyDescent="0.25">
      <c r="A788">
        <v>11034</v>
      </c>
      <c r="B788" s="2" t="s">
        <v>60</v>
      </c>
      <c r="C788">
        <v>3</v>
      </c>
      <c r="D788" s="3">
        <v>44376</v>
      </c>
    </row>
    <row r="789" spans="1:4" x14ac:dyDescent="0.25">
      <c r="A789">
        <v>11035</v>
      </c>
      <c r="B789" s="2" t="s">
        <v>27</v>
      </c>
      <c r="C789">
        <v>3</v>
      </c>
      <c r="D789" s="3">
        <v>44376</v>
      </c>
    </row>
    <row r="790" spans="1:4" x14ac:dyDescent="0.25">
      <c r="A790">
        <v>11036</v>
      </c>
      <c r="B790" s="2" t="s">
        <v>80</v>
      </c>
      <c r="C790">
        <v>4</v>
      </c>
      <c r="D790" s="3">
        <v>44376</v>
      </c>
    </row>
    <row r="791" spans="1:4" x14ac:dyDescent="0.25">
      <c r="A791">
        <v>11037</v>
      </c>
      <c r="B791" s="2" t="s">
        <v>59</v>
      </c>
      <c r="C791">
        <v>7</v>
      </c>
      <c r="D791" s="3">
        <v>44377</v>
      </c>
    </row>
    <row r="792" spans="1:4" x14ac:dyDescent="0.25">
      <c r="A792">
        <v>11038</v>
      </c>
      <c r="B792" s="2" t="s">
        <v>27</v>
      </c>
      <c r="C792">
        <v>1</v>
      </c>
      <c r="D792" s="3">
        <v>44377</v>
      </c>
    </row>
    <row r="793" spans="1:4" x14ac:dyDescent="0.25">
      <c r="A793">
        <v>11039</v>
      </c>
      <c r="B793" s="2" t="s">
        <v>90</v>
      </c>
      <c r="C793">
        <v>1</v>
      </c>
      <c r="D793" s="3">
        <v>44357</v>
      </c>
    </row>
    <row r="794" spans="1:4" x14ac:dyDescent="0.25">
      <c r="A794">
        <v>11040</v>
      </c>
      <c r="B794" s="2" t="s">
        <v>102</v>
      </c>
      <c r="C794">
        <v>4</v>
      </c>
      <c r="D794" s="3">
        <v>44349</v>
      </c>
    </row>
    <row r="795" spans="1:4" x14ac:dyDescent="0.25">
      <c r="A795">
        <v>11041</v>
      </c>
      <c r="B795" s="2" t="s">
        <v>28</v>
      </c>
      <c r="C795">
        <v>3</v>
      </c>
      <c r="D795" s="3">
        <v>44349</v>
      </c>
    </row>
    <row r="796" spans="1:4" x14ac:dyDescent="0.25">
      <c r="A796">
        <v>11042</v>
      </c>
      <c r="B796" s="2" t="s">
        <v>55</v>
      </c>
      <c r="C796">
        <v>4</v>
      </c>
      <c r="D796" s="3">
        <v>44349</v>
      </c>
    </row>
    <row r="797" spans="1:4" x14ac:dyDescent="0.25">
      <c r="A797">
        <v>11043</v>
      </c>
      <c r="B797" s="2" t="s">
        <v>109</v>
      </c>
      <c r="C797">
        <v>5</v>
      </c>
      <c r="D797" s="3">
        <v>44349</v>
      </c>
    </row>
    <row r="798" spans="1:4" x14ac:dyDescent="0.25">
      <c r="A798">
        <v>11044</v>
      </c>
      <c r="B798" s="2" t="s">
        <v>86</v>
      </c>
      <c r="C798">
        <v>4</v>
      </c>
      <c r="D798" s="3">
        <v>44349</v>
      </c>
    </row>
    <row r="799" spans="1:4" x14ac:dyDescent="0.25">
      <c r="A799">
        <v>11045</v>
      </c>
      <c r="B799" s="2" t="s">
        <v>89</v>
      </c>
      <c r="C799">
        <v>6</v>
      </c>
      <c r="D799" s="3">
        <v>44349</v>
      </c>
    </row>
    <row r="800" spans="1:4" x14ac:dyDescent="0.25">
      <c r="A800">
        <v>11046</v>
      </c>
      <c r="B800" s="2" t="s">
        <v>58</v>
      </c>
      <c r="C800">
        <v>5</v>
      </c>
      <c r="D800" s="3">
        <v>44349</v>
      </c>
    </row>
    <row r="801" spans="1:4" x14ac:dyDescent="0.25">
      <c r="A801">
        <v>11047</v>
      </c>
      <c r="B801" s="2" t="s">
        <v>81</v>
      </c>
      <c r="C801">
        <v>7</v>
      </c>
      <c r="D801" s="3">
        <v>44350</v>
      </c>
    </row>
    <row r="802" spans="1:4" x14ac:dyDescent="0.25">
      <c r="A802">
        <v>11048</v>
      </c>
      <c r="B802" s="2" t="s">
        <v>89</v>
      </c>
      <c r="C802">
        <v>7</v>
      </c>
      <c r="D802" s="3">
        <v>44350</v>
      </c>
    </row>
    <row r="803" spans="1:4" x14ac:dyDescent="0.25">
      <c r="A803">
        <v>11049</v>
      </c>
      <c r="B803" s="2" t="s">
        <v>94</v>
      </c>
      <c r="C803">
        <v>3</v>
      </c>
      <c r="D803" s="3">
        <v>44350</v>
      </c>
    </row>
    <row r="804" spans="1:4" x14ac:dyDescent="0.25">
      <c r="A804">
        <v>11050</v>
      </c>
      <c r="B804" s="2" t="s">
        <v>37</v>
      </c>
      <c r="C804">
        <v>6</v>
      </c>
      <c r="D804" s="3">
        <v>44353</v>
      </c>
    </row>
    <row r="805" spans="1:4" x14ac:dyDescent="0.25">
      <c r="A805">
        <v>11051</v>
      </c>
      <c r="B805" s="2" t="s">
        <v>76</v>
      </c>
      <c r="C805">
        <v>7</v>
      </c>
      <c r="D805" s="3">
        <v>44353</v>
      </c>
    </row>
    <row r="806" spans="1:4" x14ac:dyDescent="0.25">
      <c r="A806">
        <v>11052</v>
      </c>
      <c r="B806" s="2" t="s">
        <v>25</v>
      </c>
      <c r="C806">
        <v>3</v>
      </c>
      <c r="D806" s="3">
        <v>44353</v>
      </c>
    </row>
    <row r="807" spans="1:4" x14ac:dyDescent="0.25">
      <c r="A807">
        <v>11053</v>
      </c>
      <c r="B807" s="2" t="s">
        <v>77</v>
      </c>
      <c r="C807">
        <v>5</v>
      </c>
      <c r="D807" s="3">
        <v>44353</v>
      </c>
    </row>
    <row r="808" spans="1:4" x14ac:dyDescent="0.25">
      <c r="A808">
        <v>11054</v>
      </c>
      <c r="B808" s="2" t="s">
        <v>101</v>
      </c>
      <c r="C808">
        <v>9</v>
      </c>
      <c r="D808" s="3">
        <v>44354</v>
      </c>
    </row>
    <row r="809" spans="1:4" x14ac:dyDescent="0.25">
      <c r="A809">
        <v>11055</v>
      </c>
      <c r="B809" s="2" t="s">
        <v>31</v>
      </c>
      <c r="C809">
        <v>7</v>
      </c>
      <c r="D809" s="3">
        <v>44354</v>
      </c>
    </row>
    <row r="810" spans="1:4" x14ac:dyDescent="0.25">
      <c r="A810">
        <v>11056</v>
      </c>
      <c r="B810" s="2" t="s">
        <v>81</v>
      </c>
      <c r="C810">
        <v>7</v>
      </c>
      <c r="D810" s="3">
        <v>44354</v>
      </c>
    </row>
    <row r="811" spans="1:4" x14ac:dyDescent="0.25">
      <c r="A811">
        <v>11057</v>
      </c>
      <c r="B811" s="2" t="s">
        <v>100</v>
      </c>
      <c r="C811">
        <v>3</v>
      </c>
      <c r="D811" s="3">
        <v>44355</v>
      </c>
    </row>
    <row r="812" spans="1:4" x14ac:dyDescent="0.25">
      <c r="A812">
        <v>11058</v>
      </c>
      <c r="B812" s="2" t="s">
        <v>99</v>
      </c>
      <c r="C812">
        <v>9</v>
      </c>
      <c r="D812" s="3">
        <v>44355</v>
      </c>
    </row>
    <row r="813" spans="1:4" x14ac:dyDescent="0.25">
      <c r="A813">
        <v>11059</v>
      </c>
      <c r="B813" s="2" t="s">
        <v>52</v>
      </c>
      <c r="C813">
        <v>6</v>
      </c>
      <c r="D813" s="3">
        <v>44355</v>
      </c>
    </row>
    <row r="814" spans="1:4" x14ac:dyDescent="0.25">
      <c r="A814">
        <v>11060</v>
      </c>
      <c r="B814" s="2" t="s">
        <v>93</v>
      </c>
      <c r="C814">
        <v>7</v>
      </c>
      <c r="D814" s="3">
        <v>44356</v>
      </c>
    </row>
    <row r="815" spans="1:4" x14ac:dyDescent="0.25">
      <c r="A815">
        <v>11061</v>
      </c>
      <c r="B815" s="2" t="s">
        <v>102</v>
      </c>
      <c r="C815">
        <v>4</v>
      </c>
      <c r="D815" s="3">
        <v>44356</v>
      </c>
    </row>
    <row r="816" spans="1:4" x14ac:dyDescent="0.25">
      <c r="A816">
        <v>11062</v>
      </c>
      <c r="B816" s="2" t="s">
        <v>53</v>
      </c>
      <c r="C816">
        <v>4</v>
      </c>
      <c r="D816" s="3">
        <v>44356</v>
      </c>
    </row>
    <row r="817" spans="1:4" x14ac:dyDescent="0.25">
      <c r="A817">
        <v>11063</v>
      </c>
      <c r="B817" s="2" t="s">
        <v>57</v>
      </c>
      <c r="C817">
        <v>3</v>
      </c>
      <c r="D817" s="3">
        <v>44356</v>
      </c>
    </row>
    <row r="818" spans="1:4" x14ac:dyDescent="0.25">
      <c r="A818">
        <v>11064</v>
      </c>
      <c r="B818" s="2" t="s">
        <v>68</v>
      </c>
      <c r="C818">
        <v>1</v>
      </c>
      <c r="D818" s="3">
        <v>44357</v>
      </c>
    </row>
    <row r="819" spans="1:4" x14ac:dyDescent="0.25">
      <c r="A819">
        <v>11065</v>
      </c>
      <c r="B819" s="2" t="s">
        <v>51</v>
      </c>
      <c r="C819">
        <v>10</v>
      </c>
      <c r="D819" s="3">
        <v>44357</v>
      </c>
    </row>
    <row r="820" spans="1:4" x14ac:dyDescent="0.25">
      <c r="A820">
        <v>11066</v>
      </c>
      <c r="B820" s="2" t="s">
        <v>42</v>
      </c>
      <c r="C820">
        <v>7</v>
      </c>
      <c r="D820" s="3">
        <v>44357</v>
      </c>
    </row>
    <row r="821" spans="1:4" x14ac:dyDescent="0.25">
      <c r="A821">
        <v>11067</v>
      </c>
      <c r="B821" s="2" t="s">
        <v>80</v>
      </c>
      <c r="C821">
        <v>1</v>
      </c>
      <c r="D821" s="3">
        <v>44360</v>
      </c>
    </row>
    <row r="822" spans="1:4" x14ac:dyDescent="0.25">
      <c r="A822">
        <v>11068</v>
      </c>
      <c r="B822" s="2" t="s">
        <v>85</v>
      </c>
      <c r="C822">
        <v>11</v>
      </c>
      <c r="D822" s="3">
        <v>44360</v>
      </c>
    </row>
    <row r="823" spans="1:4" x14ac:dyDescent="0.25">
      <c r="A823">
        <v>11069</v>
      </c>
      <c r="B823" s="2" t="s">
        <v>46</v>
      </c>
      <c r="C823">
        <v>1</v>
      </c>
      <c r="D823" s="3">
        <v>44360</v>
      </c>
    </row>
    <row r="824" spans="1:4" x14ac:dyDescent="0.25">
      <c r="A824">
        <v>11070</v>
      </c>
      <c r="B824" s="2" t="s">
        <v>49</v>
      </c>
      <c r="C824">
        <v>9</v>
      </c>
      <c r="D824" s="3">
        <v>44361</v>
      </c>
    </row>
    <row r="825" spans="1:4" x14ac:dyDescent="0.25">
      <c r="A825">
        <v>11071</v>
      </c>
      <c r="B825" s="2" t="s">
        <v>51</v>
      </c>
      <c r="C825">
        <v>1</v>
      </c>
      <c r="D825" s="3">
        <v>44361</v>
      </c>
    </row>
    <row r="826" spans="1:4" x14ac:dyDescent="0.25">
      <c r="A826">
        <v>11072</v>
      </c>
      <c r="B826" s="2" t="s">
        <v>32</v>
      </c>
      <c r="C826">
        <v>4</v>
      </c>
      <c r="D826" s="3">
        <v>44361</v>
      </c>
    </row>
    <row r="827" spans="1:4" x14ac:dyDescent="0.25">
      <c r="A827">
        <v>11073</v>
      </c>
      <c r="B827" s="2" t="s">
        <v>66</v>
      </c>
      <c r="C827">
        <v>10</v>
      </c>
      <c r="D827" s="3">
        <v>44361</v>
      </c>
    </row>
    <row r="828" spans="1:4" x14ac:dyDescent="0.25">
      <c r="A828">
        <v>11074</v>
      </c>
      <c r="B828" s="2" t="s">
        <v>74</v>
      </c>
      <c r="C828">
        <v>7</v>
      </c>
      <c r="D828" s="3">
        <v>44362</v>
      </c>
    </row>
    <row r="829" spans="1:4" x14ac:dyDescent="0.25">
      <c r="A829">
        <v>11075</v>
      </c>
      <c r="B829" s="2" t="s">
        <v>29</v>
      </c>
      <c r="C829">
        <v>12</v>
      </c>
      <c r="D829" s="3">
        <v>44362</v>
      </c>
    </row>
    <row r="830" spans="1:4" x14ac:dyDescent="0.25">
      <c r="A830">
        <v>11076</v>
      </c>
      <c r="B830" s="2" t="s">
        <v>71</v>
      </c>
      <c r="C830">
        <v>4</v>
      </c>
      <c r="D830" s="3">
        <v>44362</v>
      </c>
    </row>
    <row r="831" spans="1:4" x14ac:dyDescent="0.25">
      <c r="A831">
        <v>11077</v>
      </c>
      <c r="B831" s="2" t="s">
        <v>36</v>
      </c>
      <c r="C831">
        <v>1</v>
      </c>
      <c r="D831" s="3">
        <v>44362</v>
      </c>
    </row>
    <row r="832" spans="1:4" x14ac:dyDescent="0.25">
      <c r="A832">
        <v>11078</v>
      </c>
      <c r="B832" s="2" t="s">
        <v>48</v>
      </c>
      <c r="C832">
        <v>11</v>
      </c>
      <c r="D832" s="3">
        <v>44358</v>
      </c>
    </row>
    <row r="833" spans="1:4" x14ac:dyDescent="0.25">
      <c r="A833">
        <v>11079</v>
      </c>
      <c r="B833" s="2" t="s">
        <v>38</v>
      </c>
      <c r="C833">
        <v>7</v>
      </c>
      <c r="D833" s="3">
        <v>44371</v>
      </c>
    </row>
    <row r="834" spans="1:4" x14ac:dyDescent="0.25">
      <c r="A834">
        <v>11080</v>
      </c>
      <c r="B834" s="2" t="s">
        <v>51</v>
      </c>
      <c r="C834">
        <v>3</v>
      </c>
      <c r="D834" s="3">
        <v>44360</v>
      </c>
    </row>
    <row r="835" spans="1:4" x14ac:dyDescent="0.25">
      <c r="A835">
        <v>11081</v>
      </c>
      <c r="B835" s="2" t="s">
        <v>112</v>
      </c>
      <c r="C835">
        <v>1</v>
      </c>
      <c r="D835" s="3">
        <v>44372</v>
      </c>
    </row>
    <row r="836" spans="1:4" x14ac:dyDescent="0.25">
      <c r="A836">
        <v>11082</v>
      </c>
      <c r="B836" s="2" t="s">
        <v>48</v>
      </c>
      <c r="C836">
        <v>13</v>
      </c>
      <c r="D836" s="3">
        <v>44355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759F3-793A-4D5B-BD66-6F5BBAF1314A}">
  <sheetPr>
    <tabColor theme="9"/>
  </sheetPr>
  <dimension ref="A1:Z2191"/>
  <sheetViews>
    <sheetView topLeftCell="A811" zoomScale="95" zoomScaleNormal="95" workbookViewId="0">
      <selection activeCell="H860" sqref="H860"/>
    </sheetView>
  </sheetViews>
  <sheetFormatPr baseColWidth="10" defaultRowHeight="15" x14ac:dyDescent="0.25"/>
  <cols>
    <col min="1" max="1" width="11.140625" bestFit="1" customWidth="1"/>
    <col min="2" max="2" width="10.42578125" bestFit="1" customWidth="1"/>
    <col min="3" max="3" width="10.5703125" bestFit="1" customWidth="1"/>
    <col min="4" max="4" width="6.5703125" bestFit="1" customWidth="1"/>
    <col min="6" max="6" width="16.5703125" style="4" customWidth="1"/>
    <col min="8" max="8" width="22.140625" customWidth="1"/>
    <col min="9" max="9" width="16.140625" customWidth="1"/>
    <col min="13" max="13" width="10.85546875" style="21"/>
    <col min="15" max="15" width="10.85546875" style="21"/>
    <col min="16" max="16" width="11.42578125" style="52"/>
    <col min="22" max="22" width="12.85546875" bestFit="1" customWidth="1"/>
    <col min="25" max="25" width="12.140625" bestFit="1" customWidth="1"/>
  </cols>
  <sheetData>
    <row r="1" spans="1:25" x14ac:dyDescent="0.25">
      <c r="A1" t="s">
        <v>21</v>
      </c>
      <c r="B1" t="s">
        <v>113</v>
      </c>
      <c r="C1" t="s">
        <v>2</v>
      </c>
      <c r="D1" t="s">
        <v>3</v>
      </c>
      <c r="E1" t="s">
        <v>4</v>
      </c>
      <c r="F1" s="4" t="s">
        <v>3637</v>
      </c>
      <c r="K1" s="56" t="s">
        <v>3664</v>
      </c>
      <c r="L1" s="56"/>
      <c r="M1" s="56"/>
      <c r="N1" s="41"/>
      <c r="O1" s="56" t="s">
        <v>3665</v>
      </c>
      <c r="P1" s="56"/>
      <c r="Q1" s="56"/>
      <c r="R1" s="42"/>
      <c r="S1" s="56" t="s">
        <v>3666</v>
      </c>
      <c r="T1" s="56"/>
      <c r="U1" s="56"/>
      <c r="V1" s="42"/>
      <c r="W1" s="56" t="s">
        <v>3667</v>
      </c>
      <c r="X1" s="56"/>
      <c r="Y1" s="56"/>
    </row>
    <row r="2" spans="1:25" x14ac:dyDescent="0.25">
      <c r="A2">
        <v>10285</v>
      </c>
      <c r="B2">
        <v>1</v>
      </c>
      <c r="C2">
        <v>10.98</v>
      </c>
      <c r="D2">
        <v>1</v>
      </c>
      <c r="E2">
        <v>0.2</v>
      </c>
      <c r="F2" s="4">
        <f>DetailTicket[[#This Row],[Qte]]*(DetailTicket[[#This Row],[PrixUnit]]*(1-DetailTicket[[#This Row],[Remise%]]))</f>
        <v>8.7840000000000007</v>
      </c>
      <c r="G2" t="str">
        <f>DetailTicket[[#This Row],[NoTicket]]&amp;DetailTicket[[#This Row],[Refprod]]</f>
        <v>102851</v>
      </c>
      <c r="L2">
        <f>IF(Produit!N88=TRUE,Produit!A88,"faux")</f>
        <v>87</v>
      </c>
      <c r="M2" s="47">
        <f>SUMIF(DetailTicket[Refprod],L2,DetailTicket[Chiffre d''affaire])</f>
        <v>0</v>
      </c>
      <c r="P2" s="51">
        <f>IF(Produit!L6,Produit!A6,"faux")</f>
        <v>5</v>
      </c>
      <c r="Q2" s="5">
        <f>SUMIF(DetailTicket[Refprod],P2,DetailTicket[Chiffre d''affaire])</f>
        <v>206.8425</v>
      </c>
      <c r="S2" s="5"/>
      <c r="T2">
        <f>IF(Produit!O10,Produit!A10,"faux")</f>
        <v>9</v>
      </c>
      <c r="U2" s="5">
        <f>SUMIF(DetailTicket[Refprod],T2,DetailTicket[Chiffre d''affaire])</f>
        <v>585.60299999999995</v>
      </c>
      <c r="V2" s="5"/>
      <c r="X2">
        <f>IF(Produit!M3,Produit!A3,"faux")</f>
        <v>2</v>
      </c>
      <c r="Y2" s="5">
        <f>SUMIF(DetailTicket[Refprod],X2,DetailTicket[Chiffre d''affaire])</f>
        <v>830.80849999999998</v>
      </c>
    </row>
    <row r="3" spans="1:25" x14ac:dyDescent="0.25">
      <c r="A3">
        <v>10294</v>
      </c>
      <c r="B3">
        <v>1</v>
      </c>
      <c r="C3">
        <v>10.98</v>
      </c>
      <c r="D3">
        <v>2</v>
      </c>
      <c r="E3">
        <v>0</v>
      </c>
      <c r="F3" s="4">
        <f>DetailTicket[[#This Row],[Qte]]*(DetailTicket[[#This Row],[PrixUnit]]*(1-DetailTicket[[#This Row],[Remise%]]))</f>
        <v>21.96</v>
      </c>
      <c r="G3" t="str">
        <f>DetailTicket[[#This Row],[NoTicket]]&amp;DetailTicket[[#This Row],[Refprod]]</f>
        <v>102941</v>
      </c>
      <c r="L3">
        <f>IF(Produit!N90=TRUE,Produit!A90,"faux")</f>
        <v>89</v>
      </c>
      <c r="M3" s="47">
        <f>SUMIF(DetailTicket[Refprod],L3,DetailTicket[Chiffre d''affaire])</f>
        <v>0</v>
      </c>
      <c r="P3" s="51">
        <f>IF(Produit!L14=TRUE,Produit!A14,"faux")</f>
        <v>13</v>
      </c>
      <c r="Q3" s="5">
        <f>SUMIF(DetailTicket[Refprod],P3,DetailTicket[Chiffre d''affaire])</f>
        <v>287.32099999999986</v>
      </c>
      <c r="S3" s="5"/>
      <c r="T3">
        <f>IF(Produit!O30,Produit!A30,"faux")</f>
        <v>29</v>
      </c>
      <c r="U3" s="5">
        <f>SUMIF(DetailTicket[Refprod],T3,DetailTicket[Chiffre d''affaire])</f>
        <v>4297.0859999999993</v>
      </c>
      <c r="V3" s="5"/>
      <c r="X3">
        <f>IF(Produit!M5,Produit!A5,"faux")</f>
        <v>4</v>
      </c>
      <c r="Y3" s="5">
        <f>SUMIF(DetailTicket[Refprod],X3,DetailTicket[Chiffre d''affaire])</f>
        <v>453.15899999999993</v>
      </c>
    </row>
    <row r="4" spans="1:25" x14ac:dyDescent="0.25">
      <c r="A4">
        <v>10317</v>
      </c>
      <c r="B4">
        <v>1</v>
      </c>
      <c r="C4">
        <v>10.98</v>
      </c>
      <c r="D4">
        <v>1</v>
      </c>
      <c r="E4">
        <v>0</v>
      </c>
      <c r="F4" s="4">
        <f>DetailTicket[[#This Row],[Qte]]*(DetailTicket[[#This Row],[PrixUnit]]*(1-DetailTicket[[#This Row],[Remise%]]))</f>
        <v>10.98</v>
      </c>
      <c r="G4" t="str">
        <f>DetailTicket[[#This Row],[NoTicket]]&amp;DetailTicket[[#This Row],[Refprod]]</f>
        <v>103171</v>
      </c>
      <c r="L4">
        <f>IF(Produit!N91=TRUE,Produit!A91,"faux")</f>
        <v>90</v>
      </c>
      <c r="M4" s="47">
        <f>SUMIF(DetailTicket[Refprod],L4,DetailTicket[Chiffre d''affaire])</f>
        <v>0</v>
      </c>
      <c r="P4" s="51">
        <f>IF(Produit!L23=TRUE,Produit!A23,"faux")</f>
        <v>22</v>
      </c>
      <c r="Q4" s="5">
        <f>SUMIF(DetailTicket[Refprod],P4,DetailTicket[Chiffre d''affaire])</f>
        <v>302.11650000000003</v>
      </c>
      <c r="S4" s="5"/>
      <c r="T4">
        <f>IF(Produit!O54,Produit!A54,"faux")</f>
        <v>53</v>
      </c>
      <c r="U4" s="5">
        <f>SUMIF(DetailTicket[Refprod],T4,DetailTicket[Chiffre d''affaire])</f>
        <v>1112.204</v>
      </c>
      <c r="V4" s="5"/>
      <c r="X4">
        <f>IF(Produit!M7,Produit!A7,"faux")</f>
        <v>6</v>
      </c>
      <c r="Y4" s="5">
        <f>SUMIF(DetailTicket[Refprod],X4,DetailTicket[Chiffre d''affaire])</f>
        <v>322.66180000000008</v>
      </c>
    </row>
    <row r="5" spans="1:25" x14ac:dyDescent="0.25">
      <c r="A5">
        <v>10348</v>
      </c>
      <c r="B5">
        <v>1</v>
      </c>
      <c r="C5">
        <v>10.98</v>
      </c>
      <c r="D5">
        <v>2</v>
      </c>
      <c r="E5">
        <v>0.15</v>
      </c>
      <c r="F5" s="4">
        <f>DetailTicket[[#This Row],[Qte]]*(DetailTicket[[#This Row],[PrixUnit]]*(1-DetailTicket[[#This Row],[Remise%]]))</f>
        <v>18.666</v>
      </c>
      <c r="G5" t="str">
        <f>DetailTicket[[#This Row],[NoTicket]]&amp;DetailTicket[[#This Row],[Refprod]]</f>
        <v>103481</v>
      </c>
      <c r="J5" s="11"/>
      <c r="L5">
        <f>IF(Produit!N92=TRUE,Produit!A92,"faux")</f>
        <v>91</v>
      </c>
      <c r="M5" s="47">
        <f>SUMIF(DetailTicket[Refprod],L5,DetailTicket[Chiffre d''affaire])</f>
        <v>0</v>
      </c>
      <c r="P5" s="51">
        <f>IF(Produit!L24=TRUE,Produit!A24,"faux")</f>
        <v>23</v>
      </c>
      <c r="Q5" s="5">
        <f>SUMIF(DetailTicket[Refprod],P5,DetailTicket[Chiffre d''affaire])</f>
        <v>197.245</v>
      </c>
      <c r="S5" s="5"/>
      <c r="T5">
        <f>IF(Produit!O89,Produit!A89,"faux")</f>
        <v>88</v>
      </c>
      <c r="U5" s="5">
        <f>SUMIF(DetailTicket[Refprod],T5,DetailTicket[Chiffre d''affaire])</f>
        <v>0</v>
      </c>
      <c r="V5" s="5"/>
      <c r="X5">
        <f>IF(Produit!M12,Produit!A12,"faux")</f>
        <v>11</v>
      </c>
      <c r="Y5" s="5">
        <f>SUMIF(DetailTicket[Refprod],X5,DetailTicket[Chiffre d''affaire])</f>
        <v>929.7819999999997</v>
      </c>
    </row>
    <row r="6" spans="1:25" x14ac:dyDescent="0.25">
      <c r="A6">
        <v>10354</v>
      </c>
      <c r="B6">
        <v>1</v>
      </c>
      <c r="C6">
        <v>10.98</v>
      </c>
      <c r="D6">
        <v>2</v>
      </c>
      <c r="E6">
        <v>0</v>
      </c>
      <c r="F6" s="4">
        <f>DetailTicket[[#This Row],[Qte]]*(DetailTicket[[#This Row],[PrixUnit]]*(1-DetailTicket[[#This Row],[Remise%]]))</f>
        <v>21.96</v>
      </c>
      <c r="G6" t="str">
        <f>DetailTicket[[#This Row],[NoTicket]]&amp;DetailTicket[[#This Row],[Refprod]]</f>
        <v>103541</v>
      </c>
      <c r="L6">
        <f>IF(Produit!N93=TRUE,Produit!A93,"faux")</f>
        <v>92</v>
      </c>
      <c r="M6" s="47">
        <f>SUMIF(DetailTicket[Refprod],L6,DetailTicket[Chiffre d''affaire])</f>
        <v>0</v>
      </c>
      <c r="P6" s="51">
        <f>IF(Produit!L29=TRUE,Produit!A29,"faux")</f>
        <v>28</v>
      </c>
      <c r="Q6" s="5">
        <f>SUMIF(DetailTicket[Refprod],P6,DetailTicket[Chiffre d''affaire])</f>
        <v>1595.7405000000001</v>
      </c>
      <c r="S6" s="5"/>
      <c r="T6">
        <f>IF(Produit!O102,Produit!A102,"faux")</f>
        <v>101</v>
      </c>
      <c r="U6" s="5">
        <f>SUMIF(DetailTicket[Refprod],T6,DetailTicket[Chiffre d''affaire])</f>
        <v>0</v>
      </c>
      <c r="V6" s="5"/>
      <c r="X6">
        <f>IF(Produit!M15,Produit!A15,"faux")</f>
        <v>14</v>
      </c>
      <c r="Y6" s="5">
        <f>SUMIF(DetailTicket[Refprod],X6,DetailTicket[Chiffre d''affaire])</f>
        <v>565.26660000000004</v>
      </c>
    </row>
    <row r="7" spans="1:25" x14ac:dyDescent="0.25">
      <c r="A7">
        <v>10370</v>
      </c>
      <c r="B7">
        <v>1</v>
      </c>
      <c r="C7">
        <v>10.98</v>
      </c>
      <c r="D7">
        <v>2</v>
      </c>
      <c r="E7">
        <v>0.15</v>
      </c>
      <c r="F7" s="4">
        <f>DetailTicket[[#This Row],[Qte]]*(DetailTicket[[#This Row],[PrixUnit]]*(1-DetailTicket[[#This Row],[Remise%]]))</f>
        <v>18.666</v>
      </c>
      <c r="G7" t="str">
        <f>DetailTicket[[#This Row],[NoTicket]]&amp;DetailTicket[[#This Row],[Refprod]]</f>
        <v>103701</v>
      </c>
      <c r="L7">
        <f>IF(Produit!N94=TRUE,Produit!A94,"faux")</f>
        <v>93</v>
      </c>
      <c r="M7" s="47">
        <f>SUMIF(DetailTicket[Refprod],L7,DetailTicket[Chiffre d''affaire])</f>
        <v>0</v>
      </c>
      <c r="P7" s="51">
        <f>IF(Produit!L43=TRUE,Produit!A43,"faux")</f>
        <v>42</v>
      </c>
      <c r="Q7" s="5">
        <f>SUMIF(DetailTicket[Refprod],P7,DetailTicket[Chiffre d''affaire])</f>
        <v>414.04400000000004</v>
      </c>
      <c r="S7" s="5"/>
      <c r="T7">
        <f>IF(Produit!O103,Produit!A103,"faux")</f>
        <v>102</v>
      </c>
      <c r="U7" s="5">
        <f>SUMIF(DetailTicket[Refprod],T7,DetailTicket[Chiffre d''affaire])</f>
        <v>0</v>
      </c>
      <c r="V7" s="5"/>
      <c r="X7">
        <f>IF(Produit!M18,Produit!A18,"faux")</f>
        <v>17</v>
      </c>
      <c r="Y7" s="5">
        <f>SUMIF(DetailTicket[Refprod],X7,DetailTicket[Chiffre d''affaire])</f>
        <v>1554.2140000000004</v>
      </c>
    </row>
    <row r="8" spans="1:25" x14ac:dyDescent="0.25">
      <c r="A8">
        <v>10406</v>
      </c>
      <c r="B8">
        <v>1</v>
      </c>
      <c r="C8">
        <v>10.98</v>
      </c>
      <c r="D8">
        <v>2</v>
      </c>
      <c r="E8">
        <v>0</v>
      </c>
      <c r="F8" s="4">
        <f>DetailTicket[[#This Row],[Qte]]*(DetailTicket[[#This Row],[PrixUnit]]*(1-DetailTicket[[#This Row],[Remise%]]))</f>
        <v>21.96</v>
      </c>
      <c r="G8" t="str">
        <f>DetailTicket[[#This Row],[NoTicket]]&amp;DetailTicket[[#This Row],[Refprod]]</f>
        <v>104061</v>
      </c>
      <c r="L8">
        <f>IF(Produit!N95=TRUE,Produit!A95,"faux")</f>
        <v>94</v>
      </c>
      <c r="M8" s="47">
        <f>SUMIF(DetailTicket[Refprod],L8,DetailTicket[Chiffre d''affaire])</f>
        <v>0</v>
      </c>
      <c r="P8" s="51">
        <f>IF(Produit!L55=TRUE,Produit!A55,"faux")</f>
        <v>54</v>
      </c>
      <c r="Q8" s="5">
        <f>SUMIF(DetailTicket[Refprod],P8,DetailTicket[Chiffre d''affaire])</f>
        <v>280.79599999999988</v>
      </c>
      <c r="S8" s="5"/>
      <c r="T8">
        <f>IF(Produit!O104,Produit!A104,"faux")</f>
        <v>103</v>
      </c>
      <c r="U8" s="5">
        <f>SUMIF(DetailTicket[Refprod],T8,DetailTicket[Chiffre d''affaire])</f>
        <v>0</v>
      </c>
      <c r="V8" s="5"/>
      <c r="X8">
        <f>IF(Produit!M19,Produit!A19,"faux")</f>
        <v>18</v>
      </c>
      <c r="Y8" s="5">
        <f>SUMIF(DetailTicket[Refprod],X8,DetailTicket[Chiffre d''affaire])</f>
        <v>1687.4274999999996</v>
      </c>
    </row>
    <row r="9" spans="1:25" x14ac:dyDescent="0.25">
      <c r="A9">
        <v>10413</v>
      </c>
      <c r="B9">
        <v>1</v>
      </c>
      <c r="C9">
        <v>10.98</v>
      </c>
      <c r="D9">
        <v>1</v>
      </c>
      <c r="E9">
        <v>0</v>
      </c>
      <c r="F9" s="4">
        <f>DetailTicket[[#This Row],[Qte]]*(DetailTicket[[#This Row],[PrixUnit]]*(1-DetailTicket[[#This Row],[Remise%]]))</f>
        <v>10.98</v>
      </c>
      <c r="G9" t="str">
        <f>DetailTicket[[#This Row],[NoTicket]]&amp;DetailTicket[[#This Row],[Refprod]]</f>
        <v>104131</v>
      </c>
      <c r="L9">
        <f>IF(Produit!N98=TRUE,Produit!A98,"faux")</f>
        <v>97</v>
      </c>
      <c r="M9" s="47">
        <f>SUMIF(DetailTicket[Refprod],L9,DetailTicket[Chiffre d''affaire])</f>
        <v>0</v>
      </c>
      <c r="P9" s="51">
        <f>IF(Produit!L64=TRUE,Produit!A64,"faux")</f>
        <v>63</v>
      </c>
      <c r="Q9" s="5">
        <f>SUMIF(DetailTicket[Refprod],P9,DetailTicket[Chiffre d''affaire])</f>
        <v>771.39949999999988</v>
      </c>
      <c r="S9" s="5"/>
      <c r="T9">
        <f>IF(Produit!O116,Produit!A116,"faux")</f>
        <v>115</v>
      </c>
      <c r="U9" s="5">
        <f>SUMIF(DetailTicket[Refprod],T9,DetailTicket[Chiffre d''affaire])</f>
        <v>0</v>
      </c>
      <c r="V9" s="5"/>
      <c r="X9">
        <f>IF(Produit!M21,Produit!A21,"faux")</f>
        <v>20</v>
      </c>
      <c r="Y9" s="5">
        <f>SUMIF(DetailTicket[Refprod],X9,DetailTicket[Chiffre d''affaire])</f>
        <v>1331.7189000000003</v>
      </c>
    </row>
    <row r="10" spans="1:25" x14ac:dyDescent="0.25">
      <c r="A10">
        <v>10477</v>
      </c>
      <c r="B10">
        <v>1</v>
      </c>
      <c r="C10">
        <v>10.98</v>
      </c>
      <c r="D10">
        <v>2</v>
      </c>
      <c r="E10">
        <v>0</v>
      </c>
      <c r="F10" s="4">
        <f>DetailTicket[[#This Row],[Qte]]*(DetailTicket[[#This Row],[PrixUnit]]*(1-DetailTicket[[#This Row],[Remise%]]))</f>
        <v>21.96</v>
      </c>
      <c r="G10" t="str">
        <f>DetailTicket[[#This Row],[NoTicket]]&amp;DetailTicket[[#This Row],[Refprod]]</f>
        <v>104771</v>
      </c>
      <c r="L10">
        <f>IF(Produit!N105=TRUE,Produit!A105,"faux")</f>
        <v>104</v>
      </c>
      <c r="M10" s="47">
        <f>SUMIF(DetailTicket[Refprod],L10,DetailTicket[Chiffre d''affaire])</f>
        <v>0</v>
      </c>
      <c r="P10" s="51">
        <f>IF(Produit!L70=TRUE,Produit!A70,"faux")</f>
        <v>69</v>
      </c>
      <c r="Q10" s="5">
        <f>SUMIF(DetailTicket[Refprod],P10,DetailTicket[Chiffre d''affaire])</f>
        <v>1084.9425000000001</v>
      </c>
      <c r="S10" s="5"/>
      <c r="T10">
        <f>IF(Produit!O119,Produit!A119,"faux")</f>
        <v>118</v>
      </c>
      <c r="U10" s="5">
        <f>SUMIF(DetailTicket[Refprod],T10,DetailTicket[Chiffre d''affaire])</f>
        <v>0</v>
      </c>
      <c r="V10" s="5"/>
      <c r="X10">
        <f>IF(Produit!M22,Produit!A22,"faux")</f>
        <v>21</v>
      </c>
      <c r="Y10" s="5">
        <f>SUMIF(DetailTicket[Refprod],X10,DetailTicket[Chiffre d''affaire])</f>
        <v>401.18700000000007</v>
      </c>
    </row>
    <row r="11" spans="1:25" x14ac:dyDescent="0.25">
      <c r="A11">
        <v>10522</v>
      </c>
      <c r="B11">
        <v>1</v>
      </c>
      <c r="C11">
        <v>13.72</v>
      </c>
      <c r="D11">
        <v>1</v>
      </c>
      <c r="E11">
        <v>0.2</v>
      </c>
      <c r="F11" s="4">
        <f>DetailTicket[[#This Row],[Qte]]*(DetailTicket[[#This Row],[PrixUnit]]*(1-DetailTicket[[#This Row],[Remise%]]))</f>
        <v>10.976000000000001</v>
      </c>
      <c r="G11" t="str">
        <f>DetailTicket[[#This Row],[NoTicket]]&amp;DetailTicket[[#This Row],[Refprod]]</f>
        <v>105221</v>
      </c>
      <c r="L11">
        <f>IF(Produit!N106=TRUE,Produit!A106,"faux")</f>
        <v>105</v>
      </c>
      <c r="M11" s="47">
        <f>SUMIF(DetailTicket[Refprod],L11,DetailTicket[Chiffre d''affaire])</f>
        <v>0</v>
      </c>
      <c r="P11" s="51">
        <f>IF(Produit!L279=TRUE,Produit!A279,"faux")</f>
        <v>278</v>
      </c>
      <c r="Q11" s="5">
        <f>SUMIF(DetailTicket[Refprod],P11,DetailTicket[Chiffre d''affaire])</f>
        <v>0</v>
      </c>
      <c r="S11" s="5"/>
      <c r="T11">
        <f>IF(Produit!O120,Produit!A120,"faux")</f>
        <v>119</v>
      </c>
      <c r="U11" s="5">
        <f>SUMIF(DetailTicket[Refprod],T11,DetailTicket[Chiffre d''affaire])</f>
        <v>0</v>
      </c>
      <c r="V11" s="5"/>
      <c r="X11">
        <f>IF(Produit!M28,Produit!A28,"faux")</f>
        <v>27</v>
      </c>
      <c r="Y11" s="5">
        <f>SUMIF(DetailTicket[Refprod],X11,DetailTicket[Chiffre d''affaire])</f>
        <v>444.31500000000005</v>
      </c>
    </row>
    <row r="12" spans="1:25" x14ac:dyDescent="0.25">
      <c r="A12">
        <v>10526</v>
      </c>
      <c r="B12">
        <v>1</v>
      </c>
      <c r="C12">
        <v>13.72</v>
      </c>
      <c r="D12">
        <v>2</v>
      </c>
      <c r="E12">
        <v>0.15</v>
      </c>
      <c r="F12" s="4">
        <f>DetailTicket[[#This Row],[Qte]]*(DetailTicket[[#This Row],[PrixUnit]]*(1-DetailTicket[[#This Row],[Remise%]]))</f>
        <v>23.324000000000002</v>
      </c>
      <c r="G12" t="str">
        <f>DetailTicket[[#This Row],[NoTicket]]&amp;DetailTicket[[#This Row],[Refprod]]</f>
        <v>105261</v>
      </c>
      <c r="L12">
        <f>IF(Produit!N107=TRUE,Produit!A107,"faux")</f>
        <v>106</v>
      </c>
      <c r="M12" s="47">
        <f>SUMIF(DetailTicket[Refprod],L12,DetailTicket[Chiffre d''affaire])</f>
        <v>0</v>
      </c>
      <c r="Q12" s="44">
        <f>SUM(Q2:Q11)</f>
        <v>5140.4475000000002</v>
      </c>
      <c r="R12" s="45" t="s">
        <v>3658</v>
      </c>
      <c r="S12" s="5"/>
      <c r="T12">
        <f>IF(Produit!O289,Produit!A289,"faux")</f>
        <v>288</v>
      </c>
      <c r="U12" s="5">
        <f>SUMIF(DetailTicket[Refprod],T12,DetailTicket[Chiffre d''affaire])</f>
        <v>0</v>
      </c>
      <c r="V12" s="5"/>
      <c r="X12">
        <f>IF(Produit!M39,Produit!A39,"faux")</f>
        <v>38</v>
      </c>
      <c r="Y12" s="5">
        <f>SUMIF(DetailTicket[Refprod],X12,DetailTicket[Chiffre d''affaire])</f>
        <v>6962.3994999999995</v>
      </c>
    </row>
    <row r="13" spans="1:25" x14ac:dyDescent="0.25">
      <c r="A13">
        <v>10576</v>
      </c>
      <c r="B13">
        <v>1</v>
      </c>
      <c r="C13">
        <v>13.72</v>
      </c>
      <c r="D13">
        <v>2</v>
      </c>
      <c r="E13">
        <v>0</v>
      </c>
      <c r="F13" s="4">
        <f>DetailTicket[[#This Row],[Qte]]*(DetailTicket[[#This Row],[PrixUnit]]*(1-DetailTicket[[#This Row],[Remise%]]))</f>
        <v>27.44</v>
      </c>
      <c r="G13" t="str">
        <f>DetailTicket[[#This Row],[NoTicket]]&amp;DetailTicket[[#This Row],[Refprod]]</f>
        <v>105761</v>
      </c>
      <c r="L13">
        <f>IF(Produit!N108=TRUE,Produit!A108,"faux")</f>
        <v>107</v>
      </c>
      <c r="M13" s="47">
        <f>SUMIF(DetailTicket[Refprod],L13,DetailTicket[Chiffre d''affaire])</f>
        <v>0</v>
      </c>
      <c r="S13" s="5"/>
      <c r="T13">
        <f>IF(Produit!O290,Produit!A290,"faux")</f>
        <v>289</v>
      </c>
      <c r="U13" s="5">
        <f>SUMIF(DetailTicket[Refprod],T13,DetailTicket[Chiffre d''affaire])</f>
        <v>0</v>
      </c>
      <c r="V13" s="5"/>
      <c r="X13">
        <f>IF(Produit!M51,Produit!A51,"faux")</f>
        <v>50</v>
      </c>
      <c r="Y13" s="5">
        <f>SUMIF(DetailTicket[Refprod],X13,DetailTicket[Chiffre d''affaire])</f>
        <v>142.07549999999998</v>
      </c>
    </row>
    <row r="14" spans="1:25" x14ac:dyDescent="0.25">
      <c r="A14">
        <v>10590</v>
      </c>
      <c r="B14">
        <v>1</v>
      </c>
      <c r="C14">
        <v>13.72</v>
      </c>
      <c r="D14">
        <v>1</v>
      </c>
      <c r="E14">
        <v>0</v>
      </c>
      <c r="F14" s="4">
        <f>DetailTicket[[#This Row],[Qte]]*(DetailTicket[[#This Row],[PrixUnit]]*(1-DetailTicket[[#This Row],[Remise%]]))</f>
        <v>13.72</v>
      </c>
      <c r="G14" t="str">
        <f>DetailTicket[[#This Row],[NoTicket]]&amp;DetailTicket[[#This Row],[Refprod]]</f>
        <v>105901</v>
      </c>
      <c r="L14">
        <f>IF(Produit!N109=TRUE,Produit!A109,"faux")</f>
        <v>108</v>
      </c>
      <c r="M14" s="47">
        <f>SUMIF(DetailTicket[Refprod],L14,DetailTicket[Chiffre d''affaire])</f>
        <v>0</v>
      </c>
      <c r="S14" s="19"/>
      <c r="U14" s="44">
        <f>SUM(U2:U13)</f>
        <v>5994.8929999999991</v>
      </c>
      <c r="V14" s="46" t="s">
        <v>3658</v>
      </c>
      <c r="X14">
        <f>IF(Produit!M58,Produit!A58,"faux")</f>
        <v>57</v>
      </c>
      <c r="Y14" s="5">
        <f>SUMIF(DetailTicket[Refprod],X14,DetailTicket[Chiffre d''affaire])</f>
        <v>480.29300000000001</v>
      </c>
    </row>
    <row r="15" spans="1:25" x14ac:dyDescent="0.25">
      <c r="A15">
        <v>10609</v>
      </c>
      <c r="B15">
        <v>1</v>
      </c>
      <c r="C15">
        <v>13.72</v>
      </c>
      <c r="D15">
        <v>2</v>
      </c>
      <c r="E15">
        <v>0</v>
      </c>
      <c r="F15" s="4">
        <f>DetailTicket[[#This Row],[Qte]]*(DetailTicket[[#This Row],[PrixUnit]]*(1-DetailTicket[[#This Row],[Remise%]]))</f>
        <v>27.44</v>
      </c>
      <c r="G15" t="str">
        <f>DetailTicket[[#This Row],[NoTicket]]&amp;DetailTicket[[#This Row],[Refprod]]</f>
        <v>106091</v>
      </c>
      <c r="L15">
        <f>IF(Produit!N110=TRUE,Produit!A110,"faux")</f>
        <v>109</v>
      </c>
      <c r="M15" s="47">
        <f>SUMIF(DetailTicket[Refprod],L15,DetailTicket[Chiffre d''affaire])</f>
        <v>0</v>
      </c>
      <c r="V15" s="5"/>
      <c r="X15">
        <f>IF(Produit!M75,Produit!A75,"faux")</f>
        <v>74</v>
      </c>
      <c r="Y15" s="5">
        <f>SUMIF(DetailTicket[Refprod],X15,DetailTicket[Chiffre d''affaire])</f>
        <v>120.28999999999999</v>
      </c>
    </row>
    <row r="16" spans="1:25" x14ac:dyDescent="0.25">
      <c r="A16">
        <v>10611</v>
      </c>
      <c r="B16">
        <v>1</v>
      </c>
      <c r="C16">
        <v>13.72</v>
      </c>
      <c r="D16">
        <v>2</v>
      </c>
      <c r="E16">
        <v>0</v>
      </c>
      <c r="F16" s="4">
        <f>DetailTicket[[#This Row],[Qte]]*(DetailTicket[[#This Row],[PrixUnit]]*(1-DetailTicket[[#This Row],[Remise%]]))</f>
        <v>27.44</v>
      </c>
      <c r="G16" t="str">
        <f>DetailTicket[[#This Row],[NoTicket]]&amp;DetailTicket[[#This Row],[Refprod]]</f>
        <v>106111</v>
      </c>
      <c r="L16">
        <f>IF(Produit!N111=TRUE,Produit!A111,"faux")</f>
        <v>110</v>
      </c>
      <c r="M16" s="47">
        <f>SUMIF(DetailTicket[Refprod],L16,DetailTicket[Chiffre d''affaire])</f>
        <v>0</v>
      </c>
      <c r="P16" s="53"/>
      <c r="Q16" s="5"/>
      <c r="V16" s="5"/>
      <c r="X16">
        <f>IF(Produit!M79,Produit!A79,"faux")</f>
        <v>78</v>
      </c>
      <c r="Y16" s="5">
        <f>SUMIF(DetailTicket[Refprod],X16,DetailTicket[Chiffre d''affaire])</f>
        <v>0</v>
      </c>
    </row>
    <row r="17" spans="1:26" x14ac:dyDescent="0.25">
      <c r="A17">
        <v>10628</v>
      </c>
      <c r="B17">
        <v>1</v>
      </c>
      <c r="C17">
        <v>13.72</v>
      </c>
      <c r="D17">
        <v>1</v>
      </c>
      <c r="E17">
        <v>0</v>
      </c>
      <c r="F17" s="4">
        <f>DetailTicket[[#This Row],[Qte]]*(DetailTicket[[#This Row],[PrixUnit]]*(1-DetailTicket[[#This Row],[Remise%]]))</f>
        <v>13.72</v>
      </c>
      <c r="G17" t="str">
        <f>DetailTicket[[#This Row],[NoTicket]]&amp;DetailTicket[[#This Row],[Refprod]]</f>
        <v>106281</v>
      </c>
      <c r="L17">
        <f>IF(Produit!N113=TRUE,Produit!A113,"faux")</f>
        <v>112</v>
      </c>
      <c r="M17" s="47">
        <f>SUMIF(DetailTicket[Refprod],L17,DetailTicket[Chiffre d''affaire])</f>
        <v>0</v>
      </c>
      <c r="P17" s="53"/>
      <c r="V17" s="5"/>
      <c r="X17">
        <f>IF(Produit!M268,Produit!A268,"faux")</f>
        <v>267</v>
      </c>
      <c r="Y17" s="5">
        <f>SUMIF(DetailTicket[Refprod],X17,DetailTicket[Chiffre d''affaire])</f>
        <v>0</v>
      </c>
    </row>
    <row r="18" spans="1:26" x14ac:dyDescent="0.25">
      <c r="A18">
        <v>10646</v>
      </c>
      <c r="B18">
        <v>1</v>
      </c>
      <c r="C18">
        <v>13.72</v>
      </c>
      <c r="D18">
        <v>2</v>
      </c>
      <c r="E18">
        <v>0.25</v>
      </c>
      <c r="F18" s="4">
        <f>DetailTicket[[#This Row],[Qte]]*(DetailTicket[[#This Row],[PrixUnit]]*(1-DetailTicket[[#This Row],[Remise%]]))</f>
        <v>20.580000000000002</v>
      </c>
      <c r="G18" t="str">
        <f>DetailTicket[[#This Row],[NoTicket]]&amp;DetailTicket[[#This Row],[Refprod]]</f>
        <v>106461</v>
      </c>
      <c r="L18">
        <f>IF(Produit!N114=TRUE,Produit!A114,"faux")</f>
        <v>113</v>
      </c>
      <c r="M18" s="47">
        <f>SUMIF(DetailTicket[Refprod],L18,DetailTicket[Chiffre d''affaire])</f>
        <v>0</v>
      </c>
      <c r="P18" s="53"/>
      <c r="V18" s="5"/>
      <c r="X18">
        <f>IF(Produit!M1151,Produit!A1151,"faux")</f>
        <v>1151</v>
      </c>
      <c r="Y18" s="5">
        <f>SUMIF(DetailTicket[Refprod],X18,DetailTicket[Chiffre d''affaire])</f>
        <v>0</v>
      </c>
    </row>
    <row r="19" spans="1:26" x14ac:dyDescent="0.25">
      <c r="A19">
        <v>10689</v>
      </c>
      <c r="B19">
        <v>1</v>
      </c>
      <c r="C19">
        <v>13.72</v>
      </c>
      <c r="D19">
        <v>1</v>
      </c>
      <c r="E19">
        <v>0.25</v>
      </c>
      <c r="F19" s="4">
        <f>DetailTicket[[#This Row],[Qte]]*(DetailTicket[[#This Row],[PrixUnit]]*(1-DetailTicket[[#This Row],[Remise%]]))</f>
        <v>10.290000000000001</v>
      </c>
      <c r="G19" t="str">
        <f>DetailTicket[[#This Row],[NoTicket]]&amp;DetailTicket[[#This Row],[Refprod]]</f>
        <v>106891</v>
      </c>
      <c r="L19">
        <f>IF(Produit!N117=TRUE,Produit!A117,"faux")</f>
        <v>116</v>
      </c>
      <c r="M19" s="47">
        <f>SUMIF(DetailTicket[Refprod],L19,DetailTicket[Chiffre d''affaire])</f>
        <v>0</v>
      </c>
      <c r="V19" s="5"/>
      <c r="X19">
        <f>IF(Produit!M2545,Produit!A2545,"faux")</f>
        <v>2545</v>
      </c>
      <c r="Y19" s="5">
        <f>SUMIF(DetailTicket[Refprod],X19,DetailTicket[Chiffre d''affaire])</f>
        <v>0</v>
      </c>
    </row>
    <row r="20" spans="1:26" x14ac:dyDescent="0.25">
      <c r="A20">
        <v>10691</v>
      </c>
      <c r="B20">
        <v>1</v>
      </c>
      <c r="C20">
        <v>13.72</v>
      </c>
      <c r="D20">
        <v>1</v>
      </c>
      <c r="E20">
        <v>0</v>
      </c>
      <c r="F20" s="4">
        <f>DetailTicket[[#This Row],[Qte]]*(DetailTicket[[#This Row],[PrixUnit]]*(1-DetailTicket[[#This Row],[Remise%]]))</f>
        <v>13.72</v>
      </c>
      <c r="G20" t="str">
        <f>DetailTicket[[#This Row],[NoTicket]]&amp;DetailTicket[[#This Row],[Refprod]]</f>
        <v>106911</v>
      </c>
      <c r="L20">
        <f>IF(Produit!N133=TRUE,Produit!A133,"faux")</f>
        <v>132</v>
      </c>
      <c r="M20" s="47">
        <f>SUMIF(DetailTicket[Refprod],L20,DetailTicket[Chiffre d''affaire])</f>
        <v>9.7200000000000006</v>
      </c>
      <c r="R20" s="5"/>
      <c r="V20" s="5"/>
      <c r="X20">
        <f>IF(Produit!M2878,Produit!A2878,"faux")</f>
        <v>2894</v>
      </c>
      <c r="Y20" s="5">
        <f>SUMIF(DetailTicket[Refprod],X20,DetailTicket[Chiffre d''affaire])</f>
        <v>0</v>
      </c>
    </row>
    <row r="21" spans="1:26" x14ac:dyDescent="0.25">
      <c r="A21">
        <v>10700</v>
      </c>
      <c r="B21">
        <v>1</v>
      </c>
      <c r="C21">
        <v>13.72</v>
      </c>
      <c r="D21">
        <v>2</v>
      </c>
      <c r="E21">
        <v>0.2</v>
      </c>
      <c r="F21" s="4">
        <f>DetailTicket[[#This Row],[Qte]]*(DetailTicket[[#This Row],[PrixUnit]]*(1-DetailTicket[[#This Row],[Remise%]]))</f>
        <v>21.952000000000002</v>
      </c>
      <c r="G21" t="str">
        <f>DetailTicket[[#This Row],[NoTicket]]&amp;DetailTicket[[#This Row],[Refprod]]</f>
        <v>107001</v>
      </c>
      <c r="L21">
        <f>IF(Produit!N134=TRUE,Produit!A134,"faux")</f>
        <v>133</v>
      </c>
      <c r="M21" s="47">
        <f>SUMIF(DetailTicket[Refprod],L21,DetailTicket[Chiffre d''affaire])</f>
        <v>19.82</v>
      </c>
      <c r="V21" s="19"/>
      <c r="W21" s="1"/>
      <c r="Y21" s="44">
        <f>SUM(Y2:Y20)</f>
        <v>16225.598300000001</v>
      </c>
      <c r="Z21" s="45" t="s">
        <v>3658</v>
      </c>
    </row>
    <row r="22" spans="1:26" x14ac:dyDescent="0.25">
      <c r="A22">
        <v>10729</v>
      </c>
      <c r="B22">
        <v>1</v>
      </c>
      <c r="C22">
        <v>13.72</v>
      </c>
      <c r="D22">
        <v>2</v>
      </c>
      <c r="E22">
        <v>0</v>
      </c>
      <c r="F22" s="4">
        <f>DetailTicket[[#This Row],[Qte]]*(DetailTicket[[#This Row],[PrixUnit]]*(1-DetailTicket[[#This Row],[Remise%]]))</f>
        <v>27.44</v>
      </c>
      <c r="G22" t="str">
        <f>DetailTicket[[#This Row],[NoTicket]]&amp;DetailTicket[[#This Row],[Refprod]]</f>
        <v>107291</v>
      </c>
      <c r="L22">
        <f>IF(Produit!N235=TRUE,Produit!A235,"faux")</f>
        <v>234</v>
      </c>
      <c r="M22" s="47">
        <f>SUMIF(DetailTicket[Refprod],L22,DetailTicket[Chiffre d''affaire])</f>
        <v>0</v>
      </c>
    </row>
    <row r="23" spans="1:26" x14ac:dyDescent="0.25">
      <c r="A23">
        <v>10752</v>
      </c>
      <c r="B23">
        <v>1</v>
      </c>
      <c r="C23">
        <v>13.72</v>
      </c>
      <c r="D23">
        <v>2</v>
      </c>
      <c r="E23">
        <v>0</v>
      </c>
      <c r="F23" s="4">
        <f>DetailTicket[[#This Row],[Qte]]*(DetailTicket[[#This Row],[PrixUnit]]*(1-DetailTicket[[#This Row],[Remise%]]))</f>
        <v>27.44</v>
      </c>
      <c r="G23" t="str">
        <f>DetailTicket[[#This Row],[NoTicket]]&amp;DetailTicket[[#This Row],[Refprod]]</f>
        <v>107521</v>
      </c>
      <c r="L23">
        <f>IF(Produit!N236=TRUE,Produit!A236,"faux")</f>
        <v>235</v>
      </c>
      <c r="M23" s="47">
        <f>SUMIF(DetailTicket[Refprod],L23,DetailTicket[Chiffre d''affaire])</f>
        <v>0</v>
      </c>
    </row>
    <row r="24" spans="1:26" x14ac:dyDescent="0.25">
      <c r="A24">
        <v>10838</v>
      </c>
      <c r="B24">
        <v>1</v>
      </c>
      <c r="C24">
        <v>13.72</v>
      </c>
      <c r="D24">
        <v>2</v>
      </c>
      <c r="E24">
        <v>0.25</v>
      </c>
      <c r="F24" s="4">
        <f>DetailTicket[[#This Row],[Qte]]*(DetailTicket[[#This Row],[PrixUnit]]*(1-DetailTicket[[#This Row],[Remise%]]))</f>
        <v>20.580000000000002</v>
      </c>
      <c r="G24" t="str">
        <f>DetailTicket[[#This Row],[NoTicket]]&amp;DetailTicket[[#This Row],[Refprod]]</f>
        <v>108381</v>
      </c>
      <c r="L24">
        <f>IF(Produit!N237=TRUE,Produit!A237,"faux")</f>
        <v>236</v>
      </c>
      <c r="M24" s="47">
        <f>SUMIF(DetailTicket[Refprod],L24,DetailTicket[Chiffre d''affaire])</f>
        <v>0</v>
      </c>
    </row>
    <row r="25" spans="1:26" x14ac:dyDescent="0.25">
      <c r="A25">
        <v>10847</v>
      </c>
      <c r="B25">
        <v>1</v>
      </c>
      <c r="C25">
        <v>13.72</v>
      </c>
      <c r="D25">
        <v>2</v>
      </c>
      <c r="E25">
        <v>0.2</v>
      </c>
      <c r="F25" s="4">
        <f>DetailTicket[[#This Row],[Qte]]*(DetailTicket[[#This Row],[PrixUnit]]*(1-DetailTicket[[#This Row],[Remise%]]))</f>
        <v>21.952000000000002</v>
      </c>
      <c r="G25" t="str">
        <f>DetailTicket[[#This Row],[NoTicket]]&amp;DetailTicket[[#This Row],[Refprod]]</f>
        <v>108471</v>
      </c>
      <c r="H25" s="10">
        <f>SUMIF(DetailTicket[NoTicket],I25,DetailTicket[Chiffre d''affaire])</f>
        <v>486.86000000000013</v>
      </c>
      <c r="I25">
        <v>10248</v>
      </c>
      <c r="L25">
        <f>IF(Produit!N238=TRUE,Produit!A238,"faux")</f>
        <v>237</v>
      </c>
      <c r="M25" s="47">
        <f>SUMIF(DetailTicket[Refprod],L25,DetailTicket[Chiffre d''affaire])</f>
        <v>0</v>
      </c>
    </row>
    <row r="26" spans="1:26" x14ac:dyDescent="0.25">
      <c r="A26">
        <v>10863</v>
      </c>
      <c r="B26">
        <v>1</v>
      </c>
      <c r="C26">
        <v>13.72</v>
      </c>
      <c r="D26">
        <v>1</v>
      </c>
      <c r="E26">
        <v>0.15</v>
      </c>
      <c r="F26" s="4">
        <f>DetailTicket[[#This Row],[Qte]]*(DetailTicket[[#This Row],[PrixUnit]]*(1-DetailTicket[[#This Row],[Remise%]]))</f>
        <v>11.662000000000001</v>
      </c>
      <c r="G26" t="str">
        <f>DetailTicket[[#This Row],[NoTicket]]&amp;DetailTicket[[#This Row],[Refprod]]</f>
        <v>108631</v>
      </c>
      <c r="H26" s="10">
        <f>SUMIF(DetailTicket[NoTicket],I26,DetailTicket[Chiffre d''affaire])</f>
        <v>60.68</v>
      </c>
      <c r="I26">
        <f>I25+1</f>
        <v>10249</v>
      </c>
      <c r="L26">
        <f>IF(Produit!N285=TRUE,Produit!A285,"faux")</f>
        <v>284</v>
      </c>
      <c r="M26" s="47">
        <f>SUMIF(DetailTicket[Refprod],L26,DetailTicket[Chiffre d''affaire])</f>
        <v>0</v>
      </c>
    </row>
    <row r="27" spans="1:26" x14ac:dyDescent="0.25">
      <c r="A27">
        <v>10869</v>
      </c>
      <c r="B27">
        <v>1</v>
      </c>
      <c r="C27">
        <v>13.72</v>
      </c>
      <c r="D27">
        <v>1</v>
      </c>
      <c r="E27">
        <v>0</v>
      </c>
      <c r="F27" s="4">
        <f>DetailTicket[[#This Row],[Qte]]*(DetailTicket[[#This Row],[PrixUnit]]*(1-DetailTicket[[#This Row],[Remise%]]))</f>
        <v>13.72</v>
      </c>
      <c r="G27" t="str">
        <f>DetailTicket[[#This Row],[NoTicket]]&amp;DetailTicket[[#This Row],[Refprod]]</f>
        <v>108691</v>
      </c>
      <c r="H27" s="10">
        <f>SUMIF(DetailTicket[NoTicket],I27,DetailTicket[Chiffre d''affaire])</f>
        <v>60.829000000000001</v>
      </c>
      <c r="I27">
        <f t="shared" ref="I27:I90" si="0">I26+1</f>
        <v>10250</v>
      </c>
      <c r="L27">
        <f>IF(Produit!N286=TRUE,Produit!A286,"faux")</f>
        <v>285</v>
      </c>
      <c r="M27" s="47">
        <f>SUMIF(DetailTicket[Refprod],L27,DetailTicket[Chiffre d''affaire])</f>
        <v>0</v>
      </c>
    </row>
    <row r="28" spans="1:26" x14ac:dyDescent="0.25">
      <c r="A28">
        <v>10905</v>
      </c>
      <c r="B28">
        <v>1</v>
      </c>
      <c r="C28">
        <v>13.72</v>
      </c>
      <c r="D28">
        <v>1</v>
      </c>
      <c r="E28">
        <v>0.05</v>
      </c>
      <c r="F28" s="4">
        <f>DetailTicket[[#This Row],[Qte]]*(DetailTicket[[#This Row],[PrixUnit]]*(1-DetailTicket[[#This Row],[Remise%]]))</f>
        <v>13.034000000000001</v>
      </c>
      <c r="G28" t="str">
        <f>DetailTicket[[#This Row],[NoTicket]]&amp;DetailTicket[[#This Row],[Refprod]]</f>
        <v>109051</v>
      </c>
      <c r="H28" s="10">
        <f>SUMIF(DetailTicket[NoTicket],I28,DetailTicket[Chiffre d''affaire])</f>
        <v>59.74</v>
      </c>
      <c r="I28">
        <f t="shared" si="0"/>
        <v>10251</v>
      </c>
      <c r="M28" s="48">
        <f>SUM(M2:M27)</f>
        <v>29.54</v>
      </c>
      <c r="N28" s="45" t="s">
        <v>3658</v>
      </c>
    </row>
    <row r="29" spans="1:26" x14ac:dyDescent="0.25">
      <c r="A29">
        <v>10911</v>
      </c>
      <c r="B29">
        <v>1</v>
      </c>
      <c r="C29">
        <v>13.72</v>
      </c>
      <c r="D29">
        <v>2</v>
      </c>
      <c r="E29">
        <v>0</v>
      </c>
      <c r="F29" s="4">
        <f>DetailTicket[[#This Row],[Qte]]*(DetailTicket[[#This Row],[PrixUnit]]*(1-DetailTicket[[#This Row],[Remise%]]))</f>
        <v>27.44</v>
      </c>
      <c r="G29" t="str">
        <f>DetailTicket[[#This Row],[NoTicket]]&amp;DetailTicket[[#This Row],[Refprod]]</f>
        <v>109111</v>
      </c>
      <c r="H29" s="10">
        <f>SUMIF(DetailTicket[NoTicket],I29,DetailTicket[Chiffre d''affaire])</f>
        <v>69.094499999999996</v>
      </c>
      <c r="I29">
        <f>I28+1</f>
        <v>10252</v>
      </c>
    </row>
    <row r="30" spans="1:26" x14ac:dyDescent="0.25">
      <c r="A30">
        <v>10918</v>
      </c>
      <c r="B30">
        <v>1</v>
      </c>
      <c r="C30">
        <v>13.72</v>
      </c>
      <c r="D30">
        <v>2</v>
      </c>
      <c r="E30">
        <v>0.25</v>
      </c>
      <c r="F30" s="4">
        <f>DetailTicket[[#This Row],[Qte]]*(DetailTicket[[#This Row],[PrixUnit]]*(1-DetailTicket[[#This Row],[Remise%]]))</f>
        <v>20.580000000000002</v>
      </c>
      <c r="G30" t="str">
        <f>DetailTicket[[#This Row],[NoTicket]]&amp;DetailTicket[[#This Row],[Refprod]]</f>
        <v>109181</v>
      </c>
      <c r="H30" s="10">
        <f>SUMIF(DetailTicket[NoTicket],I30,DetailTicket[Chiffre d''affaire])</f>
        <v>30.8</v>
      </c>
      <c r="I30">
        <f t="shared" si="0"/>
        <v>10253</v>
      </c>
    </row>
    <row r="31" spans="1:26" x14ac:dyDescent="0.25">
      <c r="A31">
        <v>10935</v>
      </c>
      <c r="B31">
        <v>1</v>
      </c>
      <c r="C31">
        <v>13.72</v>
      </c>
      <c r="D31">
        <v>1</v>
      </c>
      <c r="E31">
        <v>0</v>
      </c>
      <c r="F31" s="4">
        <f>DetailTicket[[#This Row],[Qte]]*(DetailTicket[[#This Row],[PrixUnit]]*(1-DetailTicket[[#This Row],[Remise%]]))</f>
        <v>13.72</v>
      </c>
      <c r="G31" t="str">
        <f>DetailTicket[[#This Row],[NoTicket]]&amp;DetailTicket[[#This Row],[Refprod]]</f>
        <v>109351</v>
      </c>
      <c r="H31" s="10">
        <f>SUMIF(DetailTicket[NoTicket],I31,DetailTicket[Chiffre d''affaire])</f>
        <v>23.201999999999998</v>
      </c>
      <c r="I31">
        <f t="shared" si="0"/>
        <v>10254</v>
      </c>
    </row>
    <row r="32" spans="1:26" x14ac:dyDescent="0.25">
      <c r="A32">
        <v>11003</v>
      </c>
      <c r="B32">
        <v>1</v>
      </c>
      <c r="C32">
        <v>13.72</v>
      </c>
      <c r="D32">
        <v>2</v>
      </c>
      <c r="E32">
        <v>0</v>
      </c>
      <c r="F32" s="4">
        <f>DetailTicket[[#This Row],[Qte]]*(DetailTicket[[#This Row],[PrixUnit]]*(1-DetailTicket[[#This Row],[Remise%]]))</f>
        <v>27.44</v>
      </c>
      <c r="G32" t="str">
        <f>DetailTicket[[#This Row],[NoTicket]]&amp;DetailTicket[[#This Row],[Refprod]]</f>
        <v>110031</v>
      </c>
      <c r="H32" s="10">
        <f>SUMIF(DetailTicket[NoTicket],I32,DetailTicket[Chiffre d''affaire])</f>
        <v>67.389999999999986</v>
      </c>
      <c r="I32">
        <f t="shared" si="0"/>
        <v>10255</v>
      </c>
      <c r="K32" s="43"/>
      <c r="L32" s="43" t="s">
        <v>3672</v>
      </c>
      <c r="M32" s="43"/>
      <c r="N32" s="41"/>
      <c r="O32" s="43"/>
      <c r="P32" s="54" t="s">
        <v>3673</v>
      </c>
      <c r="Q32" s="41"/>
      <c r="U32" s="21"/>
    </row>
    <row r="33" spans="1:22" x14ac:dyDescent="0.25">
      <c r="A33">
        <v>11005</v>
      </c>
      <c r="B33">
        <v>1</v>
      </c>
      <c r="C33">
        <v>13.72</v>
      </c>
      <c r="D33">
        <v>2</v>
      </c>
      <c r="E33">
        <v>0</v>
      </c>
      <c r="F33" s="4">
        <f>DetailTicket[[#This Row],[Qte]]*(DetailTicket[[#This Row],[PrixUnit]]*(1-DetailTicket[[#This Row],[Remise%]]))</f>
        <v>27.44</v>
      </c>
      <c r="G33" t="str">
        <f>DetailTicket[[#This Row],[NoTicket]]&amp;DetailTicket[[#This Row],[Refprod]]</f>
        <v>110051</v>
      </c>
      <c r="H33" s="10">
        <f>SUMIF(DetailTicket[NoTicket],I33,DetailTicket[Chiffre d''affaire])</f>
        <v>55.8</v>
      </c>
      <c r="I33">
        <f t="shared" si="0"/>
        <v>10256</v>
      </c>
      <c r="K33" s="21" t="str" cm="1">
        <f t="array" ref="K33">_xlfn.IFS(M33=Ticket!A2,Ticket!B2)</f>
        <v>MAHEN</v>
      </c>
      <c r="L33" s="22">
        <f>H25/COUNTIF(DetailTicket[NoTicket],M33)</f>
        <v>18.72538461538462</v>
      </c>
      <c r="M33" s="21">
        <v>10248</v>
      </c>
      <c r="O33" s="21" t="s">
        <v>3674</v>
      </c>
      <c r="V33" s="21"/>
    </row>
    <row r="34" spans="1:22" x14ac:dyDescent="0.25">
      <c r="A34">
        <v>11006</v>
      </c>
      <c r="B34">
        <v>1</v>
      </c>
      <c r="C34">
        <v>13.72</v>
      </c>
      <c r="D34">
        <v>2</v>
      </c>
      <c r="E34">
        <v>0</v>
      </c>
      <c r="F34" s="4">
        <f>DetailTicket[[#This Row],[Qte]]*(DetailTicket[[#This Row],[PrixUnit]]*(1-DetailTicket[[#This Row],[Remise%]]))</f>
        <v>27.44</v>
      </c>
      <c r="G34" t="str">
        <f>DetailTicket[[#This Row],[NoTicket]]&amp;DetailTicket[[#This Row],[Refprod]]</f>
        <v>110061</v>
      </c>
      <c r="H34" s="10">
        <f>SUMIF(DetailTicket[NoTicket],I34,DetailTicket[Chiffre d''affaire])</f>
        <v>64.650000000000006</v>
      </c>
      <c r="I34">
        <f t="shared" si="0"/>
        <v>10257</v>
      </c>
      <c r="K34" s="21" t="str" cm="1">
        <f t="array" ref="K34">_xlfn.IFS(M34=Ticket!A3,Ticket!B3)</f>
        <v>DIGOM</v>
      </c>
      <c r="L34" s="22">
        <f>H26/COUNTIF(DetailTicket[NoTicket],M34)</f>
        <v>30.34</v>
      </c>
      <c r="M34" s="21">
        <f>M33+1</f>
        <v>10249</v>
      </c>
      <c r="O34" s="49" t="s">
        <v>23</v>
      </c>
      <c r="P34" s="50">
        <f>SUMIF(K33:K867,O34,L33:L867)/COUNTIF(K33:K867,O34)</f>
        <v>24.904076923076921</v>
      </c>
      <c r="V34" s="26"/>
    </row>
    <row r="35" spans="1:22" x14ac:dyDescent="0.25">
      <c r="A35">
        <v>11025</v>
      </c>
      <c r="B35">
        <v>1</v>
      </c>
      <c r="C35">
        <v>13.72</v>
      </c>
      <c r="D35">
        <v>2</v>
      </c>
      <c r="E35">
        <v>0.1</v>
      </c>
      <c r="F35" s="4">
        <f>DetailTicket[[#This Row],[Qte]]*(DetailTicket[[#This Row],[PrixUnit]]*(1-DetailTicket[[#This Row],[Remise%]]))</f>
        <v>24.696000000000002</v>
      </c>
      <c r="G35" t="str">
        <f>DetailTicket[[#This Row],[NoTicket]]&amp;DetailTicket[[#This Row],[Refprod]]</f>
        <v>110251</v>
      </c>
      <c r="H35" s="10">
        <f>SUMIF(DetailTicket[NoTicket],I35,DetailTicket[Chiffre d''affaire])</f>
        <v>70.496000000000009</v>
      </c>
      <c r="I35">
        <f t="shared" si="0"/>
        <v>10258</v>
      </c>
      <c r="K35" s="21" t="str" cm="1">
        <f t="array" ref="K35">_xlfn.IFS(M35=Ticket!A4,Ticket!B4)</f>
        <v>DAMIC</v>
      </c>
      <c r="L35" s="22">
        <f>H27/COUNTIF(DetailTicket[NoTicket],M35)</f>
        <v>20.276333333333334</v>
      </c>
      <c r="M35" s="21">
        <f t="shared" ref="M35:M98" si="1">M34+1</f>
        <v>10250</v>
      </c>
      <c r="O35" s="49" t="s">
        <v>24</v>
      </c>
      <c r="P35" s="50">
        <f>SUMIF(K34:K868,O35,L34:L868)/COUNTIF(K34:K868,O35)</f>
        <v>18.207777777777778</v>
      </c>
    </row>
    <row r="36" spans="1:22" x14ac:dyDescent="0.25">
      <c r="A36">
        <v>11031</v>
      </c>
      <c r="B36">
        <v>1</v>
      </c>
      <c r="C36">
        <v>13.72</v>
      </c>
      <c r="D36">
        <v>1</v>
      </c>
      <c r="E36">
        <v>0</v>
      </c>
      <c r="F36" s="4">
        <f>DetailTicket[[#This Row],[Qte]]*(DetailTicket[[#This Row],[PrixUnit]]*(1-DetailTicket[[#This Row],[Remise%]]))</f>
        <v>13.72</v>
      </c>
      <c r="G36" t="str">
        <f>DetailTicket[[#This Row],[NoTicket]]&amp;DetailTicket[[#This Row],[Refprod]]</f>
        <v>110311</v>
      </c>
      <c r="H36" s="10">
        <f>SUMIF(DetailTicket[NoTicket],I36,DetailTicket[Chiffre d''affaire])</f>
        <v>28.049999999999997</v>
      </c>
      <c r="I36">
        <f t="shared" si="0"/>
        <v>10259</v>
      </c>
      <c r="K36" s="21" t="str" cm="1">
        <f t="array" ref="K36">_xlfn.IFS(M36=Ticket!A5,Ticket!B5)</f>
        <v>JAHEN</v>
      </c>
      <c r="L36" s="22">
        <f>H28/COUNTIF(DetailTicket[NoTicket],M36)</f>
        <v>19.913333333333334</v>
      </c>
      <c r="M36" s="21">
        <f t="shared" si="1"/>
        <v>10251</v>
      </c>
      <c r="O36" s="49" t="s">
        <v>25</v>
      </c>
      <c r="P36" s="50">
        <f t="shared" ref="P36:P98" si="2">SUMIF(K35:K869,O36,L35:L869)/COUNTIF(K35:K869,O36)</f>
        <v>67.478797619047626</v>
      </c>
    </row>
    <row r="37" spans="1:22" x14ac:dyDescent="0.25">
      <c r="A37">
        <v>11035</v>
      </c>
      <c r="B37">
        <v>1</v>
      </c>
      <c r="C37">
        <v>13.72</v>
      </c>
      <c r="D37">
        <v>2</v>
      </c>
      <c r="E37">
        <v>0</v>
      </c>
      <c r="F37" s="4">
        <f>DetailTicket[[#This Row],[Qte]]*(DetailTicket[[#This Row],[PrixUnit]]*(1-DetailTicket[[#This Row],[Remise%]]))</f>
        <v>27.44</v>
      </c>
      <c r="G37" t="str">
        <f>DetailTicket[[#This Row],[NoTicket]]&amp;DetailTicket[[#This Row],[Refprod]]</f>
        <v>110351</v>
      </c>
      <c r="H37" s="10">
        <f>SUMIF(DetailTicket[NoTicket],I37,DetailTicket[Chiffre d''affaire])</f>
        <v>84.372500000000002</v>
      </c>
      <c r="I37">
        <f t="shared" si="0"/>
        <v>10260</v>
      </c>
      <c r="K37" s="21" t="str" cm="1">
        <f t="array" ref="K37">_xlfn.IFS(M37=Ticket!A6,Ticket!B6)</f>
        <v>MIGAL</v>
      </c>
      <c r="L37" s="22">
        <f>H29/COUNTIF(DetailTicket[NoTicket],M37)</f>
        <v>23.031499999999998</v>
      </c>
      <c r="M37" s="21">
        <f t="shared" si="1"/>
        <v>10252</v>
      </c>
      <c r="O37" s="49" t="s">
        <v>26</v>
      </c>
      <c r="P37" s="50">
        <f t="shared" si="2"/>
        <v>21.829020833333331</v>
      </c>
    </row>
    <row r="38" spans="1:22" x14ac:dyDescent="0.25">
      <c r="A38">
        <v>11047</v>
      </c>
      <c r="B38">
        <v>1</v>
      </c>
      <c r="C38">
        <v>13.72</v>
      </c>
      <c r="D38">
        <v>1</v>
      </c>
      <c r="E38">
        <v>0.25</v>
      </c>
      <c r="F38" s="4">
        <f>DetailTicket[[#This Row],[Qte]]*(DetailTicket[[#This Row],[PrixUnit]]*(1-DetailTicket[[#This Row],[Remise%]]))</f>
        <v>10.290000000000001</v>
      </c>
      <c r="G38" t="str">
        <f>DetailTicket[[#This Row],[NoTicket]]&amp;DetailTicket[[#This Row],[Refprod]]</f>
        <v>110471</v>
      </c>
      <c r="H38" s="10">
        <f>SUMIF(DetailTicket[NoTicket],I38,DetailTicket[Chiffre d''affaire])</f>
        <v>17.079999999999998</v>
      </c>
      <c r="I38">
        <f t="shared" si="0"/>
        <v>10261</v>
      </c>
      <c r="K38" s="21" t="str" cm="1">
        <f t="array" ref="K38">_xlfn.IFS(M38=Ticket!A7,Ticket!B7)</f>
        <v>DAMIC</v>
      </c>
      <c r="L38" s="22">
        <f>H30/COUNTIF(DetailTicket[NoTicket],M38)</f>
        <v>10.266666666666667</v>
      </c>
      <c r="M38" s="21">
        <f t="shared" si="1"/>
        <v>10253</v>
      </c>
      <c r="O38" s="49" t="s">
        <v>27</v>
      </c>
      <c r="P38" s="50">
        <f t="shared" si="2"/>
        <v>20.947569444444444</v>
      </c>
    </row>
    <row r="39" spans="1:22" x14ac:dyDescent="0.25">
      <c r="A39">
        <v>11070</v>
      </c>
      <c r="B39">
        <v>1</v>
      </c>
      <c r="C39">
        <v>13.72</v>
      </c>
      <c r="D39">
        <v>1</v>
      </c>
      <c r="E39">
        <v>0.15</v>
      </c>
      <c r="F39" s="4">
        <f>DetailTicket[[#This Row],[Qte]]*(DetailTicket[[#This Row],[PrixUnit]]*(1-DetailTicket[[#This Row],[Remise%]]))</f>
        <v>11.662000000000001</v>
      </c>
      <c r="G39" t="str">
        <f>DetailTicket[[#This Row],[NoTicket]]&amp;DetailTicket[[#This Row],[Refprod]]</f>
        <v>110701</v>
      </c>
      <c r="H39" s="10">
        <f>SUMIF(DetailTicket[NoTicket],I39,DetailTicket[Chiffre d''affaire])</f>
        <v>103.65600000000001</v>
      </c>
      <c r="I39">
        <f t="shared" si="0"/>
        <v>10262</v>
      </c>
      <c r="K39" s="21" t="str" cm="1">
        <f t="array" ref="K39">_xlfn.IFS(M39=Ticket!A8,Ticket!B8)</f>
        <v>SYLEJ</v>
      </c>
      <c r="L39" s="22">
        <f>H31/COUNTIF(DetailTicket[NoTicket],M39)</f>
        <v>7.7339999999999991</v>
      </c>
      <c r="M39" s="21">
        <f t="shared" si="1"/>
        <v>10254</v>
      </c>
      <c r="O39" s="49" t="s">
        <v>28</v>
      </c>
      <c r="P39" s="50">
        <f t="shared" si="2"/>
        <v>29.790166666666668</v>
      </c>
    </row>
    <row r="40" spans="1:22" x14ac:dyDescent="0.25">
      <c r="A40">
        <v>10255</v>
      </c>
      <c r="B40">
        <v>2</v>
      </c>
      <c r="C40">
        <v>11.59</v>
      </c>
      <c r="D40">
        <v>1</v>
      </c>
      <c r="E40">
        <v>0</v>
      </c>
      <c r="F40" s="4">
        <f>DetailTicket[[#This Row],[Qte]]*(DetailTicket[[#This Row],[PrixUnit]]*(1-DetailTicket[[#This Row],[Remise%]]))</f>
        <v>11.59</v>
      </c>
      <c r="G40" t="str">
        <f>DetailTicket[[#This Row],[NoTicket]]&amp;DetailTicket[[#This Row],[Refprod]]</f>
        <v>102552</v>
      </c>
      <c r="H40" s="10">
        <f>SUMIF(DetailTicket[NoTicket],I40,DetailTicket[Chiffre d''affaire])</f>
        <v>47.094999999999999</v>
      </c>
      <c r="I40">
        <f t="shared" si="0"/>
        <v>10263</v>
      </c>
      <c r="K40" s="21" t="str" cm="1">
        <f t="array" ref="K40">_xlfn.IFS(M40=Ticket!A9,Ticket!B9)</f>
        <v>ERDUR</v>
      </c>
      <c r="L40" s="22">
        <f>H32/COUNTIF(DetailTicket[NoTicket],M40)</f>
        <v>16.847499999999997</v>
      </c>
      <c r="M40" s="21">
        <f t="shared" si="1"/>
        <v>10255</v>
      </c>
      <c r="O40" s="49" t="s">
        <v>29</v>
      </c>
      <c r="P40" s="50">
        <f t="shared" si="2"/>
        <v>25.190724999999997</v>
      </c>
    </row>
    <row r="41" spans="1:22" x14ac:dyDescent="0.25">
      <c r="A41">
        <v>10258</v>
      </c>
      <c r="B41">
        <v>2</v>
      </c>
      <c r="C41">
        <v>11.59</v>
      </c>
      <c r="D41">
        <v>2</v>
      </c>
      <c r="E41">
        <v>0.2</v>
      </c>
      <c r="F41" s="4">
        <f>DetailTicket[[#This Row],[Qte]]*(DetailTicket[[#This Row],[PrixUnit]]*(1-DetailTicket[[#This Row],[Remise%]]))</f>
        <v>18.544</v>
      </c>
      <c r="G41" t="str">
        <f>DetailTicket[[#This Row],[NoTicket]]&amp;DetailTicket[[#This Row],[Refprod]]</f>
        <v>102582</v>
      </c>
      <c r="H41" s="10">
        <f>SUMIF(DetailTicket[NoTicket],I41,DetailTicket[Chiffre d''affaire])</f>
        <v>16.511499999999998</v>
      </c>
      <c r="I41">
        <f t="shared" si="0"/>
        <v>10264</v>
      </c>
      <c r="K41" s="21" t="str" cm="1">
        <f t="array" ref="K41">_xlfn.IFS(M41=Ticket!A10,Ticket!B10)</f>
        <v>YAKAL</v>
      </c>
      <c r="L41" s="22">
        <f>H33/COUNTIF(DetailTicket[NoTicket],M41)</f>
        <v>27.9</v>
      </c>
      <c r="M41" s="21">
        <f t="shared" si="1"/>
        <v>10256</v>
      </c>
      <c r="O41" s="49" t="s">
        <v>30</v>
      </c>
      <c r="P41" s="55">
        <f t="shared" si="2"/>
        <v>23.274314814814815</v>
      </c>
    </row>
    <row r="42" spans="1:22" x14ac:dyDescent="0.25">
      <c r="A42">
        <v>10264</v>
      </c>
      <c r="B42">
        <v>2</v>
      </c>
      <c r="C42">
        <v>11.59</v>
      </c>
      <c r="D42">
        <v>1</v>
      </c>
      <c r="E42">
        <v>0</v>
      </c>
      <c r="F42" s="4">
        <f>DetailTicket[[#This Row],[Qte]]*(DetailTicket[[#This Row],[PrixUnit]]*(1-DetailTicket[[#This Row],[Remise%]]))</f>
        <v>11.59</v>
      </c>
      <c r="G42" t="str">
        <f>DetailTicket[[#This Row],[NoTicket]]&amp;DetailTicket[[#This Row],[Refprod]]</f>
        <v>102642</v>
      </c>
      <c r="H42" s="10">
        <f>SUMIF(DetailTicket[NoTicket],I42,DetailTicket[Chiffre d''affaire])</f>
        <v>32.93</v>
      </c>
      <c r="I42">
        <f t="shared" si="0"/>
        <v>10265</v>
      </c>
      <c r="K42" s="21" t="str" cm="1">
        <f t="array" ref="K42">_xlfn.IFS(M42=Ticket!A11,Ticket!B11)</f>
        <v>NAROU</v>
      </c>
      <c r="L42" s="22">
        <f>H34/COUNTIF(DetailTicket[NoTicket],M42)</f>
        <v>21.55</v>
      </c>
      <c r="M42" s="21">
        <f t="shared" si="1"/>
        <v>10257</v>
      </c>
      <c r="O42" s="49" t="s">
        <v>31</v>
      </c>
      <c r="P42" s="55">
        <f t="shared" si="2"/>
        <v>22.10173148148148</v>
      </c>
    </row>
    <row r="43" spans="1:22" x14ac:dyDescent="0.25">
      <c r="A43">
        <v>10298</v>
      </c>
      <c r="B43">
        <v>2</v>
      </c>
      <c r="C43">
        <v>11.59</v>
      </c>
      <c r="D43">
        <v>1</v>
      </c>
      <c r="E43">
        <v>0</v>
      </c>
      <c r="F43" s="4">
        <f>DetailTicket[[#This Row],[Qte]]*(DetailTicket[[#This Row],[PrixUnit]]*(1-DetailTicket[[#This Row],[Remise%]]))</f>
        <v>11.59</v>
      </c>
      <c r="G43" t="str">
        <f>DetailTicket[[#This Row],[NoTicket]]&amp;DetailTicket[[#This Row],[Refprod]]</f>
        <v>102982</v>
      </c>
      <c r="H43" s="10">
        <f>SUMIF(DetailTicket[NoTicket],I43,DetailTicket[Chiffre d''affaire])</f>
        <v>44.023000000000003</v>
      </c>
      <c r="I43">
        <f>I42+1</f>
        <v>10266</v>
      </c>
      <c r="K43" s="21" t="str" cm="1">
        <f t="array" ref="K43">_xlfn.IFS(M43=Ticket!A12,Ticket!B12)</f>
        <v>CHLEC</v>
      </c>
      <c r="L43" s="22">
        <f>H35/COUNTIF(DetailTicket[NoTicket],M43)</f>
        <v>23.498666666666669</v>
      </c>
      <c r="M43" s="21">
        <f t="shared" si="1"/>
        <v>10258</v>
      </c>
      <c r="O43" s="49" t="s">
        <v>32</v>
      </c>
      <c r="P43" s="55">
        <f t="shared" si="2"/>
        <v>27.802016388888891</v>
      </c>
    </row>
    <row r="44" spans="1:22" x14ac:dyDescent="0.25">
      <c r="A44">
        <v>10327</v>
      </c>
      <c r="B44">
        <v>2</v>
      </c>
      <c r="C44">
        <v>11.59</v>
      </c>
      <c r="D44">
        <v>1</v>
      </c>
      <c r="E44">
        <v>0.2</v>
      </c>
      <c r="F44" s="4">
        <f>DetailTicket[[#This Row],[Qte]]*(DetailTicket[[#This Row],[PrixUnit]]*(1-DetailTicket[[#This Row],[Remise%]]))</f>
        <v>9.2720000000000002</v>
      </c>
      <c r="G44" t="str">
        <f>DetailTicket[[#This Row],[NoTicket]]&amp;DetailTicket[[#This Row],[Refprod]]</f>
        <v>103272</v>
      </c>
      <c r="H44" s="10">
        <f>SUMIF(DetailTicket[NoTicket],I44,DetailTicket[Chiffre d''affaire])</f>
        <v>98.243999999999986</v>
      </c>
      <c r="I44">
        <f t="shared" si="0"/>
        <v>10267</v>
      </c>
      <c r="K44" s="21" t="str" cm="1">
        <f t="array" ref="K44">_xlfn.IFS(M44=Ticket!A13,Ticket!B13)</f>
        <v>JELAZ</v>
      </c>
      <c r="L44" s="22">
        <f>H36/COUNTIF(DetailTicket[NoTicket],M44)</f>
        <v>14.024999999999999</v>
      </c>
      <c r="M44" s="21">
        <f t="shared" si="1"/>
        <v>10259</v>
      </c>
      <c r="O44" s="49" t="s">
        <v>33</v>
      </c>
      <c r="P44" s="55">
        <f t="shared" si="2"/>
        <v>14.024999999999999</v>
      </c>
    </row>
    <row r="45" spans="1:22" x14ac:dyDescent="0.25">
      <c r="A45">
        <v>10335</v>
      </c>
      <c r="B45">
        <v>2</v>
      </c>
      <c r="C45">
        <v>11.59</v>
      </c>
      <c r="D45">
        <v>2</v>
      </c>
      <c r="E45">
        <v>0.2</v>
      </c>
      <c r="F45" s="4">
        <f>DetailTicket[[#This Row],[Qte]]*(DetailTicket[[#This Row],[PrixUnit]]*(1-DetailTicket[[#This Row],[Remise%]]))</f>
        <v>18.544</v>
      </c>
      <c r="G45" t="str">
        <f>DetailTicket[[#This Row],[NoTicket]]&amp;DetailTicket[[#This Row],[Refprod]]</f>
        <v>103352</v>
      </c>
      <c r="H45" s="10">
        <f>SUMIF(DetailTicket[NoTicket],I45,DetailTicket[Chiffre d''affaire])</f>
        <v>193.29999999999998</v>
      </c>
      <c r="I45">
        <f t="shared" si="0"/>
        <v>10268</v>
      </c>
      <c r="K45" s="21" t="str" cm="1">
        <f t="array" ref="K45">_xlfn.IFS(M45=Ticket!A14,Ticket!B14)</f>
        <v>OLLHE</v>
      </c>
      <c r="L45" s="22">
        <f>H37/COUNTIF(DetailTicket[NoTicket],M45)</f>
        <v>21.093125000000001</v>
      </c>
      <c r="M45" s="21">
        <f t="shared" si="1"/>
        <v>10260</v>
      </c>
      <c r="O45" s="49" t="s">
        <v>34</v>
      </c>
      <c r="P45" s="55">
        <f t="shared" si="2"/>
        <v>21.633762499999996</v>
      </c>
    </row>
    <row r="46" spans="1:22" x14ac:dyDescent="0.25">
      <c r="A46">
        <v>10342</v>
      </c>
      <c r="B46">
        <v>2</v>
      </c>
      <c r="C46">
        <v>11.59</v>
      </c>
      <c r="D46">
        <v>1</v>
      </c>
      <c r="E46">
        <v>0.2</v>
      </c>
      <c r="F46" s="4">
        <f>DetailTicket[[#This Row],[Qte]]*(DetailTicket[[#This Row],[PrixUnit]]*(1-DetailTicket[[#This Row],[Remise%]]))</f>
        <v>9.2720000000000002</v>
      </c>
      <c r="G46" t="str">
        <f>DetailTicket[[#This Row],[NoTicket]]&amp;DetailTicket[[#This Row],[Refprod]]</f>
        <v>103422</v>
      </c>
      <c r="H46" s="10">
        <f>SUMIF(DetailTicket[NoTicket],I46,DetailTicket[Chiffre d''affaire])</f>
        <v>23.018500000000003</v>
      </c>
      <c r="I46">
        <f t="shared" si="0"/>
        <v>10269</v>
      </c>
      <c r="K46" s="21" t="str" cm="1">
        <f t="array" ref="K46">_xlfn.IFS(M46=Ticket!A15,Ticket!B15)</f>
        <v>BEAVI</v>
      </c>
      <c r="L46" s="22">
        <f>H38/COUNTIF(DetailTicket[NoTicket],M46)</f>
        <v>8.5399999999999991</v>
      </c>
      <c r="M46" s="21">
        <f t="shared" si="1"/>
        <v>10261</v>
      </c>
      <c r="O46" s="49" t="s">
        <v>35</v>
      </c>
      <c r="P46" s="55">
        <f t="shared" si="2"/>
        <v>19.211712962962963</v>
      </c>
    </row>
    <row r="47" spans="1:22" x14ac:dyDescent="0.25">
      <c r="A47">
        <v>10393</v>
      </c>
      <c r="B47">
        <v>2</v>
      </c>
      <c r="C47">
        <v>11.59</v>
      </c>
      <c r="D47">
        <v>1</v>
      </c>
      <c r="E47">
        <v>0.25</v>
      </c>
      <c r="F47" s="4">
        <f>DetailTicket[[#This Row],[Qte]]*(DetailTicket[[#This Row],[PrixUnit]]*(1-DetailTicket[[#This Row],[Remise%]]))</f>
        <v>8.692499999999999</v>
      </c>
      <c r="G47" t="str">
        <f>DetailTicket[[#This Row],[NoTicket]]&amp;DetailTicket[[#This Row],[Refprod]]</f>
        <v>103932</v>
      </c>
      <c r="H47" s="10">
        <f>SUMIF(DetailTicket[NoTicket],I47,DetailTicket[Chiffre d''affaire])</f>
        <v>39.64</v>
      </c>
      <c r="I47">
        <f t="shared" si="0"/>
        <v>10270</v>
      </c>
      <c r="K47" s="21" t="str" cm="1">
        <f t="array" ref="K47">_xlfn.IFS(M47=Ticket!A16,Ticket!B16)</f>
        <v>ALCLE</v>
      </c>
      <c r="L47" s="22">
        <f>H39/COUNTIF(DetailTicket[NoTicket],M47)</f>
        <v>34.552</v>
      </c>
      <c r="M47" s="21">
        <f t="shared" si="1"/>
        <v>10262</v>
      </c>
      <c r="O47" s="49" t="s">
        <v>36</v>
      </c>
      <c r="P47" s="55">
        <f t="shared" si="2"/>
        <v>35.92302633333334</v>
      </c>
    </row>
    <row r="48" spans="1:22" x14ac:dyDescent="0.25">
      <c r="A48">
        <v>10418</v>
      </c>
      <c r="B48">
        <v>2</v>
      </c>
      <c r="C48">
        <v>11.59</v>
      </c>
      <c r="D48">
        <v>2</v>
      </c>
      <c r="E48">
        <v>0</v>
      </c>
      <c r="F48" s="4">
        <f>DetailTicket[[#This Row],[Qte]]*(DetailTicket[[#This Row],[PrixUnit]]*(1-DetailTicket[[#This Row],[Remise%]]))</f>
        <v>23.18</v>
      </c>
      <c r="G48" t="str">
        <f>DetailTicket[[#This Row],[NoTicket]]&amp;DetailTicket[[#This Row],[Refprod]]</f>
        <v>104182</v>
      </c>
      <c r="H48" s="10">
        <f>SUMIF(DetailTicket[NoTicket],I48,DetailTicket[Chiffre d''affaire])</f>
        <v>1.52</v>
      </c>
      <c r="I48">
        <f t="shared" si="0"/>
        <v>10271</v>
      </c>
      <c r="K48" s="21" t="str" cm="1">
        <f t="array" ref="K48">_xlfn.IFS(M48=Ticket!A17,Ticket!B17)</f>
        <v>CHLEC</v>
      </c>
      <c r="L48" s="22">
        <f>H40/COUNTIF(DetailTicket[NoTicket],M48)</f>
        <v>11.77375</v>
      </c>
      <c r="M48" s="21">
        <f t="shared" si="1"/>
        <v>10263</v>
      </c>
      <c r="O48" s="49" t="s">
        <v>37</v>
      </c>
      <c r="P48" s="55">
        <f t="shared" si="2"/>
        <v>25.241850877192984</v>
      </c>
    </row>
    <row r="49" spans="1:16" x14ac:dyDescent="0.25">
      <c r="A49">
        <v>10435</v>
      </c>
      <c r="B49">
        <v>2</v>
      </c>
      <c r="C49">
        <v>11.59</v>
      </c>
      <c r="D49">
        <v>2</v>
      </c>
      <c r="E49">
        <v>0</v>
      </c>
      <c r="F49" s="4">
        <f>DetailTicket[[#This Row],[Qte]]*(DetailTicket[[#This Row],[PrixUnit]]*(1-DetailTicket[[#This Row],[Remise%]]))</f>
        <v>23.18</v>
      </c>
      <c r="G49" t="str">
        <f>DetailTicket[[#This Row],[NoTicket]]&amp;DetailTicket[[#This Row],[Refprod]]</f>
        <v>104352</v>
      </c>
      <c r="H49" s="10">
        <f>SUMIF(DetailTicket[NoTicket],I49,DetailTicket[Chiffre d''affaire])</f>
        <v>127.59</v>
      </c>
      <c r="I49">
        <f t="shared" si="0"/>
        <v>10272</v>
      </c>
      <c r="K49" s="21" t="str" cm="1">
        <f t="array" ref="K49">_xlfn.IFS(M49=Ticket!A18,Ticket!B18)</f>
        <v>REDAN</v>
      </c>
      <c r="L49" s="22">
        <f>H41/COUNTIF(DetailTicket[NoTicket],M49)</f>
        <v>8.255749999999999</v>
      </c>
      <c r="M49" s="21">
        <f t="shared" si="1"/>
        <v>10264</v>
      </c>
      <c r="O49" s="49" t="s">
        <v>38</v>
      </c>
      <c r="P49" s="55">
        <f t="shared" si="2"/>
        <v>32.035402777777783</v>
      </c>
    </row>
    <row r="50" spans="1:16" x14ac:dyDescent="0.25">
      <c r="A50">
        <v>10440</v>
      </c>
      <c r="B50">
        <v>2</v>
      </c>
      <c r="C50">
        <v>11.59</v>
      </c>
      <c r="D50">
        <v>1</v>
      </c>
      <c r="E50">
        <v>0.15</v>
      </c>
      <c r="F50" s="4">
        <f>DetailTicket[[#This Row],[Qte]]*(DetailTicket[[#This Row],[PrixUnit]]*(1-DetailTicket[[#This Row],[Remise%]]))</f>
        <v>9.8514999999999997</v>
      </c>
      <c r="G50" t="str">
        <f>DetailTicket[[#This Row],[NoTicket]]&amp;DetailTicket[[#This Row],[Refprod]]</f>
        <v>104402</v>
      </c>
      <c r="H50" s="10">
        <f>SUMIF(DetailTicket[NoTicket],I50,DetailTicket[Chiffre d''affaire])</f>
        <v>65.816000000000003</v>
      </c>
      <c r="I50">
        <f t="shared" si="0"/>
        <v>10273</v>
      </c>
      <c r="K50" s="21" t="str" cm="1">
        <f t="array" ref="K50">_xlfn.IFS(M50=Ticket!A19,Ticket!B19)</f>
        <v>JEBOR</v>
      </c>
      <c r="L50" s="22">
        <f>H42/COUNTIF(DetailTicket[NoTicket],M50)</f>
        <v>16.465</v>
      </c>
      <c r="M50" s="21">
        <f t="shared" si="1"/>
        <v>10265</v>
      </c>
      <c r="O50" s="49" t="s">
        <v>39</v>
      </c>
      <c r="P50" s="55">
        <f t="shared" si="2"/>
        <v>25.558499999999995</v>
      </c>
    </row>
    <row r="51" spans="1:16" x14ac:dyDescent="0.25">
      <c r="A51">
        <v>10469</v>
      </c>
      <c r="B51">
        <v>2</v>
      </c>
      <c r="C51">
        <v>11.59</v>
      </c>
      <c r="D51">
        <v>1</v>
      </c>
      <c r="E51">
        <v>0.15</v>
      </c>
      <c r="F51" s="4">
        <f>DetailTicket[[#This Row],[Qte]]*(DetailTicket[[#This Row],[PrixUnit]]*(1-DetailTicket[[#This Row],[Remise%]]))</f>
        <v>9.8514999999999997</v>
      </c>
      <c r="G51" t="str">
        <f>DetailTicket[[#This Row],[NoTicket]]&amp;DetailTicket[[#This Row],[Refprod]]</f>
        <v>104692</v>
      </c>
      <c r="H51" s="10">
        <f>SUMIF(DetailTicket[NoTicket],I51,DetailTicket[Chiffre d''affaire])</f>
        <v>55.49</v>
      </c>
      <c r="I51">
        <f t="shared" si="0"/>
        <v>10274</v>
      </c>
      <c r="K51" s="21" t="str" cm="1">
        <f t="array" ref="K51">_xlfn.IFS(M51=Ticket!A20,Ticket!B20)</f>
        <v>CLJAN</v>
      </c>
      <c r="L51" s="22">
        <f>H43/COUNTIF(DetailTicket[NoTicket],M51)</f>
        <v>44.023000000000003</v>
      </c>
      <c r="M51" s="21">
        <f t="shared" si="1"/>
        <v>10266</v>
      </c>
      <c r="O51" s="49" t="s">
        <v>40</v>
      </c>
      <c r="P51" s="55">
        <f t="shared" si="2"/>
        <v>23.667242222222225</v>
      </c>
    </row>
    <row r="52" spans="1:16" x14ac:dyDescent="0.25">
      <c r="A52">
        <v>10485</v>
      </c>
      <c r="B52">
        <v>2</v>
      </c>
      <c r="C52">
        <v>11.59</v>
      </c>
      <c r="D52">
        <v>1</v>
      </c>
      <c r="E52">
        <v>0.1</v>
      </c>
      <c r="F52" s="4">
        <f>DetailTicket[[#This Row],[Qte]]*(DetailTicket[[#This Row],[PrixUnit]]*(1-DetailTicket[[#This Row],[Remise%]]))</f>
        <v>10.431000000000001</v>
      </c>
      <c r="G52" t="str">
        <f>DetailTicket[[#This Row],[NoTicket]]&amp;DetailTicket[[#This Row],[Refprod]]</f>
        <v>104852</v>
      </c>
      <c r="H52" s="10">
        <f>SUMIF(DetailTicket[NoTicket],I52,DetailTicket[Chiffre d''affaire])</f>
        <v>68.931999999999988</v>
      </c>
      <c r="I52">
        <f t="shared" si="0"/>
        <v>10275</v>
      </c>
      <c r="K52" s="21" t="str" cm="1">
        <f t="array" ref="K52">_xlfn.IFS(M52=Ticket!A21,Ticket!B21)</f>
        <v>ERDEB</v>
      </c>
      <c r="L52" s="22">
        <f>H44/COUNTIF(DetailTicket[NoTicket],M52)</f>
        <v>32.747999999999998</v>
      </c>
      <c r="M52" s="21">
        <f t="shared" si="1"/>
        <v>10267</v>
      </c>
      <c r="O52" s="49" t="s">
        <v>41</v>
      </c>
      <c r="P52" s="55">
        <f t="shared" si="2"/>
        <v>63.114999999999995</v>
      </c>
    </row>
    <row r="53" spans="1:16" x14ac:dyDescent="0.25">
      <c r="A53">
        <v>10504</v>
      </c>
      <c r="B53">
        <v>2</v>
      </c>
      <c r="C53">
        <v>14.48</v>
      </c>
      <c r="D53">
        <v>2</v>
      </c>
      <c r="E53">
        <v>0</v>
      </c>
      <c r="F53" s="4">
        <f>DetailTicket[[#This Row],[Qte]]*(DetailTicket[[#This Row],[PrixUnit]]*(1-DetailTicket[[#This Row],[Remise%]]))</f>
        <v>28.96</v>
      </c>
      <c r="G53" t="str">
        <f>DetailTicket[[#This Row],[NoTicket]]&amp;DetailTicket[[#This Row],[Refprod]]</f>
        <v>105042</v>
      </c>
      <c r="H53" s="10">
        <f>SUMIF(DetailTicket[NoTicket],I53,DetailTicket[Chiffre d''affaire])</f>
        <v>45.12</v>
      </c>
      <c r="I53">
        <f t="shared" si="0"/>
        <v>10276</v>
      </c>
      <c r="K53" s="21" t="str" cm="1">
        <f t="array" ref="K53">_xlfn.IFS(M53=Ticket!A22,Ticket!B22)</f>
        <v>THLOP</v>
      </c>
      <c r="L53" s="22">
        <f>H45/COUNTIF(DetailTicket[NoTicket],M53)</f>
        <v>96.649999999999991</v>
      </c>
      <c r="M53" s="21">
        <f t="shared" si="1"/>
        <v>10268</v>
      </c>
      <c r="O53" s="49" t="s">
        <v>42</v>
      </c>
      <c r="P53" s="55">
        <f t="shared" si="2"/>
        <v>30.380160714285715</v>
      </c>
    </row>
    <row r="54" spans="1:16" x14ac:dyDescent="0.25">
      <c r="A54">
        <v>10611</v>
      </c>
      <c r="B54">
        <v>2</v>
      </c>
      <c r="C54">
        <v>14.48</v>
      </c>
      <c r="D54">
        <v>2</v>
      </c>
      <c r="E54">
        <v>0</v>
      </c>
      <c r="F54" s="4">
        <f>DetailTicket[[#This Row],[Qte]]*(DetailTicket[[#This Row],[PrixUnit]]*(1-DetailTicket[[#This Row],[Remise%]]))</f>
        <v>28.96</v>
      </c>
      <c r="G54" t="str">
        <f>DetailTicket[[#This Row],[NoTicket]]&amp;DetailTicket[[#This Row],[Refprod]]</f>
        <v>106112</v>
      </c>
      <c r="H54" s="10">
        <f>SUMIF(DetailTicket[NoTicket],I54,DetailTicket[Chiffre d''affaire])</f>
        <v>87.81</v>
      </c>
      <c r="I54">
        <f t="shared" si="0"/>
        <v>10277</v>
      </c>
      <c r="K54" s="21" t="str" cm="1">
        <f t="array" ref="K54">_xlfn.IFS(M54=Ticket!A23,Ticket!B23)</f>
        <v>CHLAB</v>
      </c>
      <c r="L54" s="22">
        <f>H46/COUNTIF(DetailTicket[NoTicket],M54)</f>
        <v>11.509250000000002</v>
      </c>
      <c r="M54" s="21">
        <f t="shared" si="1"/>
        <v>10269</v>
      </c>
      <c r="O54" s="49" t="s">
        <v>43</v>
      </c>
      <c r="P54" s="55">
        <f t="shared" si="2"/>
        <v>33.005435185185178</v>
      </c>
    </row>
    <row r="55" spans="1:16" x14ac:dyDescent="0.25">
      <c r="A55">
        <v>10622</v>
      </c>
      <c r="B55">
        <v>2</v>
      </c>
      <c r="C55">
        <v>14.48</v>
      </c>
      <c r="D55">
        <v>1</v>
      </c>
      <c r="E55">
        <v>0</v>
      </c>
      <c r="F55" s="4">
        <f>DetailTicket[[#This Row],[Qte]]*(DetailTicket[[#This Row],[PrixUnit]]*(1-DetailTicket[[#This Row],[Remise%]]))</f>
        <v>14.48</v>
      </c>
      <c r="G55" t="str">
        <f>DetailTicket[[#This Row],[NoTicket]]&amp;DetailTicket[[#This Row],[Refprod]]</f>
        <v>106222</v>
      </c>
      <c r="H55" s="10">
        <f>SUMIF(DetailTicket[NoTicket],I55,DetailTicket[Chiffre d''affaire])</f>
        <v>153.66999999999999</v>
      </c>
      <c r="I55">
        <f>I54+1</f>
        <v>10278</v>
      </c>
      <c r="K55" s="21" t="str" cm="1">
        <f t="array" ref="K55">_xlfn.IFS(M55=Ticket!A24,Ticket!B24)</f>
        <v>CLJAN</v>
      </c>
      <c r="L55" s="22">
        <f>H47/COUNTIF(DetailTicket[NoTicket],M55)</f>
        <v>19.82</v>
      </c>
      <c r="M55" s="21">
        <f t="shared" si="1"/>
        <v>10270</v>
      </c>
      <c r="O55" s="49" t="s">
        <v>44</v>
      </c>
      <c r="P55" s="55">
        <f t="shared" si="2"/>
        <v>34.346139583333333</v>
      </c>
    </row>
    <row r="56" spans="1:16" x14ac:dyDescent="0.25">
      <c r="A56">
        <v>10632</v>
      </c>
      <c r="B56">
        <v>2</v>
      </c>
      <c r="C56">
        <v>14.48</v>
      </c>
      <c r="D56">
        <v>1</v>
      </c>
      <c r="E56">
        <v>0.05</v>
      </c>
      <c r="F56" s="4">
        <f>DetailTicket[[#This Row],[Qte]]*(DetailTicket[[#This Row],[PrixUnit]]*(1-DetailTicket[[#This Row],[Remise%]]))</f>
        <v>13.756</v>
      </c>
      <c r="G56" t="str">
        <f>DetailTicket[[#This Row],[NoTicket]]&amp;DetailTicket[[#This Row],[Refprod]]</f>
        <v>106322</v>
      </c>
      <c r="H56" s="10">
        <f>SUMIF(DetailTicket[NoTicket],I56,DetailTicket[Chiffre d''affaire])</f>
        <v>35.67</v>
      </c>
      <c r="I56">
        <f t="shared" si="0"/>
        <v>10279</v>
      </c>
      <c r="K56" s="21" t="str" cm="1">
        <f t="array" ref="K56">_xlfn.IFS(M56=Ticket!A25,Ticket!B25)</f>
        <v>PHFRO</v>
      </c>
      <c r="L56" s="22">
        <f>H48/COUNTIF(DetailTicket[NoTicket],M56)</f>
        <v>1.52</v>
      </c>
      <c r="M56" s="21">
        <f t="shared" si="1"/>
        <v>10271</v>
      </c>
      <c r="O56" s="49" t="s">
        <v>45</v>
      </c>
      <c r="P56" s="55">
        <f t="shared" si="2"/>
        <v>20.552424999999996</v>
      </c>
    </row>
    <row r="57" spans="1:16" x14ac:dyDescent="0.25">
      <c r="A57">
        <v>10641</v>
      </c>
      <c r="B57">
        <v>2</v>
      </c>
      <c r="C57">
        <v>14.48</v>
      </c>
      <c r="D57">
        <v>2</v>
      </c>
      <c r="E57">
        <v>0</v>
      </c>
      <c r="F57" s="4">
        <f>DetailTicket[[#This Row],[Qte]]*(DetailTicket[[#This Row],[PrixUnit]]*(1-DetailTicket[[#This Row],[Remise%]]))</f>
        <v>28.96</v>
      </c>
      <c r="G57" t="str">
        <f>DetailTicket[[#This Row],[NoTicket]]&amp;DetailTicket[[#This Row],[Refprod]]</f>
        <v>106412</v>
      </c>
      <c r="H57" s="10">
        <f>SUMIF(DetailTicket[NoTicket],I57,DetailTicket[Chiffre d''affaire])</f>
        <v>24.85</v>
      </c>
      <c r="I57">
        <f t="shared" si="0"/>
        <v>10280</v>
      </c>
      <c r="K57" s="21" t="str" cm="1">
        <f t="array" ref="K57">_xlfn.IFS(M57=Ticket!A26,Ticket!B26)</f>
        <v>ALCLE</v>
      </c>
      <c r="L57" s="22">
        <f>H49/COUNTIF(DetailTicket[NoTicket],M57)</f>
        <v>42.53</v>
      </c>
      <c r="M57" s="21">
        <f t="shared" si="1"/>
        <v>10272</v>
      </c>
      <c r="O57" s="49" t="s">
        <v>46</v>
      </c>
      <c r="P57" s="55">
        <f t="shared" si="2"/>
        <v>39.209750000000007</v>
      </c>
    </row>
    <row r="58" spans="1:16" x14ac:dyDescent="0.25">
      <c r="A58">
        <v>10703</v>
      </c>
      <c r="B58">
        <v>2</v>
      </c>
      <c r="C58">
        <v>14.48</v>
      </c>
      <c r="D58">
        <v>2</v>
      </c>
      <c r="E58">
        <v>0</v>
      </c>
      <c r="F58" s="4">
        <f>DetailTicket[[#This Row],[Qte]]*(DetailTicket[[#This Row],[PrixUnit]]*(1-DetailTicket[[#This Row],[Remise%]]))</f>
        <v>28.96</v>
      </c>
      <c r="G58" t="str">
        <f>DetailTicket[[#This Row],[NoTicket]]&amp;DetailTicket[[#This Row],[Refprod]]</f>
        <v>107032</v>
      </c>
      <c r="H58" s="10">
        <f>SUMIF(DetailTicket[NoTicket],I58,DetailTicket[Chiffre d''affaire])</f>
        <v>32.93</v>
      </c>
      <c r="I58">
        <f t="shared" si="0"/>
        <v>10281</v>
      </c>
      <c r="K58" s="21" t="str" cm="1">
        <f t="array" ref="K58">_xlfn.IFS(M58=Ticket!A27,Ticket!B27)</f>
        <v>ARBLA</v>
      </c>
      <c r="L58" s="22">
        <f>H50/COUNTIF(DetailTicket[NoTicket],M58)</f>
        <v>13.1632</v>
      </c>
      <c r="M58" s="21">
        <f t="shared" si="1"/>
        <v>10273</v>
      </c>
      <c r="O58" s="49" t="s">
        <v>47</v>
      </c>
      <c r="P58" s="55">
        <f t="shared" si="2"/>
        <v>29.3765</v>
      </c>
    </row>
    <row r="59" spans="1:16" x14ac:dyDescent="0.25">
      <c r="A59">
        <v>10714</v>
      </c>
      <c r="B59">
        <v>2</v>
      </c>
      <c r="C59">
        <v>14.48</v>
      </c>
      <c r="D59">
        <v>1</v>
      </c>
      <c r="E59">
        <v>0.25</v>
      </c>
      <c r="F59" s="4">
        <f>DetailTicket[[#This Row],[Qte]]*(DetailTicket[[#This Row],[PrixUnit]]*(1-DetailTicket[[#This Row],[Remise%]]))</f>
        <v>10.86</v>
      </c>
      <c r="G59" t="str">
        <f>DetailTicket[[#This Row],[NoTicket]]&amp;DetailTicket[[#This Row],[Refprod]]</f>
        <v>107142</v>
      </c>
      <c r="H59" s="10">
        <f>SUMIF(DetailTicket[NoTicket],I59,DetailTicket[Chiffre d''affaire])</f>
        <v>55.480000000000004</v>
      </c>
      <c r="I59">
        <f t="shared" si="0"/>
        <v>10282</v>
      </c>
      <c r="K59" s="21" t="str" cm="1">
        <f t="array" ref="K59">_xlfn.IFS(M59=Ticket!A28,Ticket!B28)</f>
        <v>MAHEN</v>
      </c>
      <c r="L59" s="22">
        <f>H51/COUNTIF(DetailTicket[NoTicket],M59)</f>
        <v>27.745000000000001</v>
      </c>
      <c r="M59" s="21">
        <f t="shared" si="1"/>
        <v>10274</v>
      </c>
      <c r="O59" s="49" t="s">
        <v>48</v>
      </c>
      <c r="P59" s="55">
        <f t="shared" si="2"/>
        <v>32.852566666666675</v>
      </c>
    </row>
    <row r="60" spans="1:16" x14ac:dyDescent="0.25">
      <c r="A60">
        <v>10722</v>
      </c>
      <c r="B60">
        <v>2</v>
      </c>
      <c r="C60">
        <v>14.48</v>
      </c>
      <c r="D60">
        <v>2</v>
      </c>
      <c r="E60">
        <v>0</v>
      </c>
      <c r="F60" s="4">
        <f>DetailTicket[[#This Row],[Qte]]*(DetailTicket[[#This Row],[PrixUnit]]*(1-DetailTicket[[#This Row],[Remise%]]))</f>
        <v>28.96</v>
      </c>
      <c r="G60" t="str">
        <f>DetailTicket[[#This Row],[NoTicket]]&amp;DetailTicket[[#This Row],[Refprod]]</f>
        <v>107222</v>
      </c>
      <c r="H60" s="10">
        <f>SUMIF(DetailTicket[NoTicket],I60,DetailTicket[Chiffre d''affaire])</f>
        <v>83.539999999999992</v>
      </c>
      <c r="I60">
        <f t="shared" si="0"/>
        <v>10283</v>
      </c>
      <c r="K60" s="21" t="str" cm="1">
        <f t="array" ref="K60">_xlfn.IFS(M60=Ticket!A29,Ticket!B29)</f>
        <v>NISCH</v>
      </c>
      <c r="L60" s="22">
        <f>H52/COUNTIF(DetailTicket[NoTicket],M60)</f>
        <v>34.465999999999994</v>
      </c>
      <c r="M60" s="21">
        <f t="shared" si="1"/>
        <v>10275</v>
      </c>
      <c r="O60" s="49" t="s">
        <v>49</v>
      </c>
      <c r="P60" s="55">
        <f t="shared" si="2"/>
        <v>29.140991666666668</v>
      </c>
    </row>
    <row r="61" spans="1:16" x14ac:dyDescent="0.25">
      <c r="A61">
        <v>10741</v>
      </c>
      <c r="B61">
        <v>2</v>
      </c>
      <c r="C61">
        <v>14.48</v>
      </c>
      <c r="D61">
        <v>2</v>
      </c>
      <c r="E61">
        <v>0.2</v>
      </c>
      <c r="F61" s="4">
        <f>DetailTicket[[#This Row],[Qte]]*(DetailTicket[[#This Row],[PrixUnit]]*(1-DetailTicket[[#This Row],[Remise%]]))</f>
        <v>23.168000000000003</v>
      </c>
      <c r="G61" t="str">
        <f>DetailTicket[[#This Row],[NoTicket]]&amp;DetailTicket[[#This Row],[Refprod]]</f>
        <v>107412</v>
      </c>
      <c r="H61" s="10">
        <f>SUMIF(DetailTicket[NoTicket],I61,DetailTicket[Chiffre d''affaire])</f>
        <v>80.492500000000007</v>
      </c>
      <c r="I61">
        <f t="shared" si="0"/>
        <v>10284</v>
      </c>
      <c r="K61" s="21" t="str" cm="1">
        <f t="array" ref="K61">_xlfn.IFS(M61=Ticket!A30,Ticket!B30)</f>
        <v>CHGRA</v>
      </c>
      <c r="L61" s="22">
        <f>H53/COUNTIF(DetailTicket[NoTicket],M61)</f>
        <v>22.56</v>
      </c>
      <c r="M61" s="21">
        <f t="shared" si="1"/>
        <v>10276</v>
      </c>
      <c r="O61" s="49" t="s">
        <v>50</v>
      </c>
      <c r="P61" s="55">
        <f t="shared" si="2"/>
        <v>23.343666666666667</v>
      </c>
    </row>
    <row r="62" spans="1:16" x14ac:dyDescent="0.25">
      <c r="A62">
        <v>10766</v>
      </c>
      <c r="B62">
        <v>2</v>
      </c>
      <c r="C62">
        <v>14.48</v>
      </c>
      <c r="D62">
        <v>1</v>
      </c>
      <c r="E62">
        <v>0</v>
      </c>
      <c r="F62" s="4">
        <f>DetailTicket[[#This Row],[Qte]]*(DetailTicket[[#This Row],[PrixUnit]]*(1-DetailTicket[[#This Row],[Remise%]]))</f>
        <v>14.48</v>
      </c>
      <c r="G62" t="str">
        <f>DetailTicket[[#This Row],[NoTicket]]&amp;DetailTicket[[#This Row],[Refprod]]</f>
        <v>107662</v>
      </c>
      <c r="H62" s="10">
        <f>SUMIF(DetailTicket[NoTicket],I62,DetailTicket[Chiffre d''affaire])</f>
        <v>33.783999999999999</v>
      </c>
      <c r="I62">
        <f t="shared" si="0"/>
        <v>10285</v>
      </c>
      <c r="K62" s="21" t="str" cm="1">
        <f t="array" ref="K62">_xlfn.IFS(M62=Ticket!A31,Ticket!B31)</f>
        <v>CECHA</v>
      </c>
      <c r="L62" s="22">
        <f>H54/COUNTIF(DetailTicket[NoTicket],M62)</f>
        <v>43.905000000000001</v>
      </c>
      <c r="M62" s="21">
        <f t="shared" si="1"/>
        <v>10277</v>
      </c>
      <c r="O62" s="49" t="s">
        <v>51</v>
      </c>
      <c r="P62" s="55">
        <f t="shared" si="2"/>
        <v>22.243549999999995</v>
      </c>
    </row>
    <row r="63" spans="1:16" x14ac:dyDescent="0.25">
      <c r="A63">
        <v>10787</v>
      </c>
      <c r="B63">
        <v>2</v>
      </c>
      <c r="C63">
        <v>14.48</v>
      </c>
      <c r="D63">
        <v>2</v>
      </c>
      <c r="E63">
        <v>0.05</v>
      </c>
      <c r="F63" s="4">
        <f>DetailTicket[[#This Row],[Qte]]*(DetailTicket[[#This Row],[PrixUnit]]*(1-DetailTicket[[#This Row],[Remise%]]))</f>
        <v>27.512</v>
      </c>
      <c r="G63" t="str">
        <f>DetailTicket[[#This Row],[NoTicket]]&amp;DetailTicket[[#This Row],[Refprod]]</f>
        <v>107872</v>
      </c>
      <c r="H63" s="10">
        <f>SUMIF(DetailTicket[NoTicket],I63,DetailTicket[Chiffre d''affaire])</f>
        <v>51.99</v>
      </c>
      <c r="I63">
        <f t="shared" si="0"/>
        <v>10286</v>
      </c>
      <c r="K63" s="21" t="str" cm="1">
        <f t="array" ref="K63">_xlfn.IFS(M63=Ticket!A32,Ticket!B32)</f>
        <v>JEHOU</v>
      </c>
      <c r="L63" s="22">
        <f>H55/COUNTIF(DetailTicket[NoTicket],M63)</f>
        <v>38.417499999999997</v>
      </c>
      <c r="M63" s="21">
        <f t="shared" si="1"/>
        <v>10278</v>
      </c>
      <c r="O63" s="49" t="s">
        <v>52</v>
      </c>
      <c r="P63" s="55">
        <f t="shared" si="2"/>
        <v>18.319901515151514</v>
      </c>
    </row>
    <row r="64" spans="1:16" x14ac:dyDescent="0.25">
      <c r="A64">
        <v>10792</v>
      </c>
      <c r="B64">
        <v>2</v>
      </c>
      <c r="C64">
        <v>14.48</v>
      </c>
      <c r="D64">
        <v>2</v>
      </c>
      <c r="E64">
        <v>0</v>
      </c>
      <c r="F64" s="4">
        <f>DetailTicket[[#This Row],[Qte]]*(DetailTicket[[#This Row],[PrixUnit]]*(1-DetailTicket[[#This Row],[Remise%]]))</f>
        <v>28.96</v>
      </c>
      <c r="G64" t="str">
        <f>DetailTicket[[#This Row],[NoTicket]]&amp;DetailTicket[[#This Row],[Refprod]]</f>
        <v>107922</v>
      </c>
      <c r="H64" s="10">
        <f>SUMIF(DetailTicket[NoTicket],I64,DetailTicket[Chiffre d''affaire])</f>
        <v>30.0535</v>
      </c>
      <c r="I64">
        <f>I63+1</f>
        <v>10287</v>
      </c>
      <c r="K64" s="21" t="str" cm="1">
        <f t="array" ref="K64">_xlfn.IFS(M64=Ticket!A33,Ticket!B33)</f>
        <v>ANLER</v>
      </c>
      <c r="L64" s="22">
        <f>H56/COUNTIF(DetailTicket[NoTicket],M64)</f>
        <v>35.67</v>
      </c>
      <c r="M64" s="21">
        <f t="shared" si="1"/>
        <v>10279</v>
      </c>
      <c r="O64" s="49" t="s">
        <v>53</v>
      </c>
      <c r="P64" s="55">
        <f t="shared" si="2"/>
        <v>21.012131944444445</v>
      </c>
    </row>
    <row r="65" spans="1:16" x14ac:dyDescent="0.25">
      <c r="A65">
        <v>10806</v>
      </c>
      <c r="B65">
        <v>2</v>
      </c>
      <c r="C65">
        <v>14.48</v>
      </c>
      <c r="D65">
        <v>1</v>
      </c>
      <c r="E65">
        <v>0.25</v>
      </c>
      <c r="F65" s="4">
        <f>DetailTicket[[#This Row],[Qte]]*(DetailTicket[[#This Row],[PrixUnit]]*(1-DetailTicket[[#This Row],[Remise%]]))</f>
        <v>10.86</v>
      </c>
      <c r="G65" t="str">
        <f>DetailTicket[[#This Row],[NoTicket]]&amp;DetailTicket[[#This Row],[Refprod]]</f>
        <v>108062</v>
      </c>
      <c r="H65" s="10">
        <f>SUMIF(DetailTicket[NoTicket],I65,DetailTicket[Chiffre d''affaire])</f>
        <v>21.942</v>
      </c>
      <c r="I65">
        <f t="shared" si="0"/>
        <v>10288</v>
      </c>
      <c r="K65" s="21" t="str" cm="1">
        <f t="array" ref="K65">_xlfn.IFS(M65=Ticket!A34,Ticket!B34)</f>
        <v>JEHOU</v>
      </c>
      <c r="L65" s="22">
        <f>H57/COUNTIF(DetailTicket[NoTicket],M65)</f>
        <v>8.2833333333333332</v>
      </c>
      <c r="M65" s="21">
        <f t="shared" si="1"/>
        <v>10280</v>
      </c>
      <c r="O65" s="49" t="s">
        <v>54</v>
      </c>
      <c r="P65" s="55">
        <f t="shared" si="2"/>
        <v>35.052878787878782</v>
      </c>
    </row>
    <row r="66" spans="1:16" x14ac:dyDescent="0.25">
      <c r="A66">
        <v>10813</v>
      </c>
      <c r="B66">
        <v>2</v>
      </c>
      <c r="C66">
        <v>14.48</v>
      </c>
      <c r="D66">
        <v>2</v>
      </c>
      <c r="E66">
        <v>0.2</v>
      </c>
      <c r="F66" s="4">
        <f>DetailTicket[[#This Row],[Qte]]*(DetailTicket[[#This Row],[PrixUnit]]*(1-DetailTicket[[#This Row],[Remise%]]))</f>
        <v>23.168000000000003</v>
      </c>
      <c r="G66" t="str">
        <f>DetailTicket[[#This Row],[NoTicket]]&amp;DetailTicket[[#This Row],[Refprod]]</f>
        <v>108132</v>
      </c>
      <c r="H66" s="10">
        <f>SUMIF(DetailTicket[NoTicket],I66,DetailTicket[Chiffre d''affaire])</f>
        <v>46.660000000000004</v>
      </c>
      <c r="I66">
        <f t="shared" si="0"/>
        <v>10289</v>
      </c>
      <c r="K66" s="21" t="str" cm="1">
        <f t="array" ref="K66">_xlfn.IFS(M66=Ticket!A35,Ticket!B35)</f>
        <v>LODUR</v>
      </c>
      <c r="L66" s="22">
        <f>H58/COUNTIF(DetailTicket[NoTicket],M66)</f>
        <v>10.976666666666667</v>
      </c>
      <c r="M66" s="21">
        <f t="shared" si="1"/>
        <v>10281</v>
      </c>
      <c r="O66" s="49" t="s">
        <v>55</v>
      </c>
      <c r="P66" s="55">
        <f t="shared" si="2"/>
        <v>29.814999999999998</v>
      </c>
    </row>
    <row r="67" spans="1:16" x14ac:dyDescent="0.25">
      <c r="A67">
        <v>10829</v>
      </c>
      <c r="B67">
        <v>2</v>
      </c>
      <c r="C67">
        <v>14.48</v>
      </c>
      <c r="D67">
        <v>2</v>
      </c>
      <c r="E67">
        <v>0</v>
      </c>
      <c r="F67" s="4">
        <f>DetailTicket[[#This Row],[Qte]]*(DetailTicket[[#This Row],[PrixUnit]]*(1-DetailTicket[[#This Row],[Remise%]]))</f>
        <v>28.96</v>
      </c>
      <c r="G67" t="str">
        <f>DetailTicket[[#This Row],[NoTicket]]&amp;DetailTicket[[#This Row],[Refprod]]</f>
        <v>108292</v>
      </c>
      <c r="H67" s="10">
        <f>SUMIF(DetailTicket[NoTicket],I67,DetailTicket[Chiffre d''affaire])</f>
        <v>204.14</v>
      </c>
      <c r="I67">
        <f t="shared" si="0"/>
        <v>10290</v>
      </c>
      <c r="K67" s="21" t="str" cm="1">
        <f t="array" ref="K67">_xlfn.IFS(M67=Ticket!A36,Ticket!B36)</f>
        <v>LODUR</v>
      </c>
      <c r="L67" s="22">
        <f>H59/COUNTIF(DetailTicket[NoTicket],M67)</f>
        <v>27.740000000000002</v>
      </c>
      <c r="M67" s="21">
        <f t="shared" si="1"/>
        <v>10282</v>
      </c>
      <c r="O67" s="49" t="s">
        <v>56</v>
      </c>
      <c r="P67" s="55">
        <f t="shared" si="2"/>
        <v>39.196597222222216</v>
      </c>
    </row>
    <row r="68" spans="1:16" x14ac:dyDescent="0.25">
      <c r="A68">
        <v>10851</v>
      </c>
      <c r="B68">
        <v>2</v>
      </c>
      <c r="C68">
        <v>14.48</v>
      </c>
      <c r="D68">
        <v>2</v>
      </c>
      <c r="E68">
        <v>0.05</v>
      </c>
      <c r="F68" s="4">
        <f>DetailTicket[[#This Row],[Qte]]*(DetailTicket[[#This Row],[PrixUnit]]*(1-DetailTicket[[#This Row],[Remise%]]))</f>
        <v>27.512</v>
      </c>
      <c r="G68" t="str">
        <f>DetailTicket[[#This Row],[NoTicket]]&amp;DetailTicket[[#This Row],[Refprod]]</f>
        <v>108512</v>
      </c>
      <c r="H68" s="10">
        <f>SUMIF(DetailTicket[NoTicket],I68,DetailTicket[Chiffre d''affaire])</f>
        <v>72.171000000000006</v>
      </c>
      <c r="I68">
        <f t="shared" si="0"/>
        <v>10291</v>
      </c>
      <c r="K68" s="21" t="str" cm="1">
        <f t="array" ref="K68">_xlfn.IFS(M68=Ticket!A37,Ticket!B37)</f>
        <v>JEMAN</v>
      </c>
      <c r="L68" s="22">
        <f>H60/COUNTIF(DetailTicket[NoTicket],M68)</f>
        <v>20.884999999999998</v>
      </c>
      <c r="M68" s="21">
        <f t="shared" si="1"/>
        <v>10283</v>
      </c>
      <c r="O68" s="49" t="s">
        <v>57</v>
      </c>
      <c r="P68" s="55">
        <f t="shared" si="2"/>
        <v>34.450750000000006</v>
      </c>
    </row>
    <row r="69" spans="1:16" x14ac:dyDescent="0.25">
      <c r="A69">
        <v>10852</v>
      </c>
      <c r="B69">
        <v>2</v>
      </c>
      <c r="C69">
        <v>14.48</v>
      </c>
      <c r="D69">
        <v>2</v>
      </c>
      <c r="E69">
        <v>0</v>
      </c>
      <c r="F69" s="4">
        <f>DetailTicket[[#This Row],[Qte]]*(DetailTicket[[#This Row],[PrixUnit]]*(1-DetailTicket[[#This Row],[Remise%]]))</f>
        <v>28.96</v>
      </c>
      <c r="G69" t="str">
        <f>DetailTicket[[#This Row],[NoTicket]]&amp;DetailTicket[[#This Row],[Refprod]]</f>
        <v>108522</v>
      </c>
      <c r="H69" s="10">
        <f>SUMIF(DetailTicket[NoTicket],I69,DetailTicket[Chiffre d''affaire])</f>
        <v>49.39</v>
      </c>
      <c r="I69">
        <f t="shared" si="0"/>
        <v>10292</v>
      </c>
      <c r="K69" s="21" t="str" cm="1">
        <f t="array" ref="K69">_xlfn.IFS(M69=Ticket!A38,Ticket!B38)</f>
        <v>ANLER</v>
      </c>
      <c r="L69" s="22">
        <f>H61/COUNTIF(DetailTicket[NoTicket],M69)</f>
        <v>20.123125000000002</v>
      </c>
      <c r="M69" s="21">
        <f t="shared" si="1"/>
        <v>10284</v>
      </c>
      <c r="O69" s="49" t="s">
        <v>58</v>
      </c>
      <c r="P69" s="55">
        <f t="shared" si="2"/>
        <v>21.24025</v>
      </c>
    </row>
    <row r="70" spans="1:16" x14ac:dyDescent="0.25">
      <c r="A70">
        <v>10856</v>
      </c>
      <c r="B70">
        <v>2</v>
      </c>
      <c r="C70">
        <v>14.48</v>
      </c>
      <c r="D70">
        <v>1</v>
      </c>
      <c r="E70">
        <v>0</v>
      </c>
      <c r="F70" s="4">
        <f>DetailTicket[[#This Row],[Qte]]*(DetailTicket[[#This Row],[PrixUnit]]*(1-DetailTicket[[#This Row],[Remise%]]))</f>
        <v>14.48</v>
      </c>
      <c r="G70" t="str">
        <f>DetailTicket[[#This Row],[NoTicket]]&amp;DetailTicket[[#This Row],[Refprod]]</f>
        <v>108562</v>
      </c>
      <c r="H70" s="10">
        <f>SUMIF(DetailTicket[NoTicket],I70,DetailTicket[Chiffre d''affaire])</f>
        <v>144.82000000000002</v>
      </c>
      <c r="I70">
        <f>I69+1</f>
        <v>10293</v>
      </c>
      <c r="K70" s="21" t="str" cm="1">
        <f t="array" ref="K70">_xlfn.IFS(M70=Ticket!A39,Ticket!B39)</f>
        <v>ARBLA</v>
      </c>
      <c r="L70" s="22">
        <f>H62/COUNTIF(DetailTicket[NoTicket],M70)</f>
        <v>11.261333333333333</v>
      </c>
      <c r="M70" s="21">
        <f t="shared" si="1"/>
        <v>10285</v>
      </c>
      <c r="O70" s="49" t="s">
        <v>59</v>
      </c>
      <c r="P70" s="55">
        <f t="shared" si="2"/>
        <v>33.130429166666673</v>
      </c>
    </row>
    <row r="71" spans="1:16" x14ac:dyDescent="0.25">
      <c r="A71">
        <v>10866</v>
      </c>
      <c r="B71">
        <v>2</v>
      </c>
      <c r="C71">
        <v>14.48</v>
      </c>
      <c r="D71">
        <v>1</v>
      </c>
      <c r="E71">
        <v>0.25</v>
      </c>
      <c r="F71" s="4">
        <f>DetailTicket[[#This Row],[Qte]]*(DetailTicket[[#This Row],[PrixUnit]]*(1-DetailTicket[[#This Row],[Remise%]]))</f>
        <v>10.86</v>
      </c>
      <c r="G71" t="str">
        <f>DetailTicket[[#This Row],[NoTicket]]&amp;DetailTicket[[#This Row],[Refprod]]</f>
        <v>108662</v>
      </c>
      <c r="H71" s="10">
        <f>SUMIF(DetailTicket[NoTicket],I71,DetailTicket[Chiffre d''affaire])</f>
        <v>155.81</v>
      </c>
      <c r="I71">
        <f t="shared" si="0"/>
        <v>10294</v>
      </c>
      <c r="K71" s="21" t="str" cm="1">
        <f t="array" ref="K71">_xlfn.IFS(M71=Ticket!A40,Ticket!B40)</f>
        <v>ARBLA</v>
      </c>
      <c r="L71" s="22">
        <f>H63/COUNTIF(DetailTicket[NoTicket],M71)</f>
        <v>25.995000000000001</v>
      </c>
      <c r="M71" s="21">
        <f t="shared" si="1"/>
        <v>10286</v>
      </c>
      <c r="O71" s="49" t="s">
        <v>60</v>
      </c>
      <c r="P71" s="55">
        <f t="shared" si="2"/>
        <v>34.121966666666665</v>
      </c>
    </row>
    <row r="72" spans="1:16" x14ac:dyDescent="0.25">
      <c r="A72">
        <v>10885</v>
      </c>
      <c r="B72">
        <v>2</v>
      </c>
      <c r="C72">
        <v>14.48</v>
      </c>
      <c r="D72">
        <v>1</v>
      </c>
      <c r="E72">
        <v>0</v>
      </c>
      <c r="F72" s="4">
        <f>DetailTicket[[#This Row],[Qte]]*(DetailTicket[[#This Row],[PrixUnit]]*(1-DetailTicket[[#This Row],[Remise%]]))</f>
        <v>14.48</v>
      </c>
      <c r="G72" t="str">
        <f>DetailTicket[[#This Row],[NoTicket]]&amp;DetailTicket[[#This Row],[Refprod]]</f>
        <v>108852</v>
      </c>
      <c r="H72" s="10">
        <f>SUMIF(DetailTicket[NoTicket],I72,DetailTicket[Chiffre d''affaire])</f>
        <v>46.34</v>
      </c>
      <c r="I72">
        <f t="shared" si="0"/>
        <v>10295</v>
      </c>
      <c r="K72" s="21" t="str" cm="1">
        <f t="array" ref="K72">_xlfn.IFS(M72=Ticket!A41,Ticket!B41)</f>
        <v>CHDUD</v>
      </c>
      <c r="L72" s="22">
        <f>H64/COUNTIF(DetailTicket[NoTicket],M72)</f>
        <v>10.017833333333334</v>
      </c>
      <c r="M72" s="21">
        <f t="shared" si="1"/>
        <v>10287</v>
      </c>
      <c r="O72" s="49" t="s">
        <v>61</v>
      </c>
      <c r="P72" s="55">
        <f t="shared" si="2"/>
        <v>33.365416666666668</v>
      </c>
    </row>
    <row r="73" spans="1:16" x14ac:dyDescent="0.25">
      <c r="A73">
        <v>10888</v>
      </c>
      <c r="B73">
        <v>2</v>
      </c>
      <c r="C73">
        <v>14.48</v>
      </c>
      <c r="D73">
        <v>1</v>
      </c>
      <c r="E73">
        <v>0</v>
      </c>
      <c r="F73" s="4">
        <f>DetailTicket[[#This Row],[Qte]]*(DetailTicket[[#This Row],[PrixUnit]]*(1-DetailTicket[[#This Row],[Remise%]]))</f>
        <v>14.48</v>
      </c>
      <c r="G73" t="str">
        <f>DetailTicket[[#This Row],[NoTicket]]&amp;DetailTicket[[#This Row],[Refprod]]</f>
        <v>108882</v>
      </c>
      <c r="H73" s="10">
        <f>SUMIF(DetailTicket[NoTicket],I73,DetailTicket[Chiffre d''affaire])</f>
        <v>80.19</v>
      </c>
      <c r="I73">
        <f t="shared" si="0"/>
        <v>10296</v>
      </c>
      <c r="K73" s="21" t="str" cm="1">
        <f t="array" ref="K73">_xlfn.IFS(M73=Ticket!A42,Ticket!B42)</f>
        <v>DACOU</v>
      </c>
      <c r="L73" s="22">
        <f>H65/COUNTIF(DetailTicket[NoTicket],M73)</f>
        <v>10.971</v>
      </c>
      <c r="M73" s="21">
        <f t="shared" si="1"/>
        <v>10288</v>
      </c>
      <c r="O73" s="49" t="s">
        <v>62</v>
      </c>
      <c r="P73" s="55">
        <f t="shared" si="2"/>
        <v>30.697000000000003</v>
      </c>
    </row>
    <row r="74" spans="1:16" x14ac:dyDescent="0.25">
      <c r="A74">
        <v>10939</v>
      </c>
      <c r="B74">
        <v>2</v>
      </c>
      <c r="C74">
        <v>14.48</v>
      </c>
      <c r="D74">
        <v>2</v>
      </c>
      <c r="E74">
        <v>0.15</v>
      </c>
      <c r="F74" s="4">
        <f>DetailTicket[[#This Row],[Qte]]*(DetailTicket[[#This Row],[PrixUnit]]*(1-DetailTicket[[#This Row],[Remise%]]))</f>
        <v>24.616</v>
      </c>
      <c r="G74" t="str">
        <f>DetailTicket[[#This Row],[NoTicket]]&amp;DetailTicket[[#This Row],[Refprod]]</f>
        <v>109392</v>
      </c>
      <c r="H74" s="10">
        <f>SUMIF(DetailTicket[NoTicket],I74,DetailTicket[Chiffre d''affaire])</f>
        <v>43.150000000000006</v>
      </c>
      <c r="I74">
        <f t="shared" si="0"/>
        <v>10297</v>
      </c>
      <c r="K74" s="21" t="str" cm="1">
        <f t="array" ref="K74">_xlfn.IFS(M74=Ticket!A43,Ticket!B43)</f>
        <v>SYBEL</v>
      </c>
      <c r="L74" s="22">
        <f>H66/COUNTIF(DetailTicket[NoTicket],M74)</f>
        <v>23.330000000000002</v>
      </c>
      <c r="M74" s="21">
        <f t="shared" si="1"/>
        <v>10289</v>
      </c>
      <c r="O74" s="49" t="s">
        <v>63</v>
      </c>
      <c r="P74" s="55">
        <f t="shared" si="2"/>
        <v>84.037500000000009</v>
      </c>
    </row>
    <row r="75" spans="1:16" x14ac:dyDescent="0.25">
      <c r="A75">
        <v>10991</v>
      </c>
      <c r="B75">
        <v>2</v>
      </c>
      <c r="C75">
        <v>14.48</v>
      </c>
      <c r="D75">
        <v>2</v>
      </c>
      <c r="E75">
        <v>0.2</v>
      </c>
      <c r="F75" s="4">
        <f>DetailTicket[[#This Row],[Qte]]*(DetailTicket[[#This Row],[PrixUnit]]*(1-DetailTicket[[#This Row],[Remise%]]))</f>
        <v>23.168000000000003</v>
      </c>
      <c r="G75" t="str">
        <f>DetailTicket[[#This Row],[NoTicket]]&amp;DetailTicket[[#This Row],[Refprod]]</f>
        <v>109912</v>
      </c>
      <c r="H75" s="10">
        <f>SUMIF(DetailTicket[NoTicket],I75,DetailTicket[Chiffre d''affaire])</f>
        <v>105.4975</v>
      </c>
      <c r="I75">
        <f t="shared" si="0"/>
        <v>10298</v>
      </c>
      <c r="K75" s="21" t="str" cm="1">
        <f t="array" ref="K75">_xlfn.IFS(M75=Ticket!A44,Ticket!B44)</f>
        <v>PAMAR</v>
      </c>
      <c r="L75" s="22">
        <f>H67/COUNTIF(DetailTicket[NoTicket],M75)</f>
        <v>51.034999999999997</v>
      </c>
      <c r="M75" s="21">
        <f t="shared" si="1"/>
        <v>10290</v>
      </c>
      <c r="O75" s="49" t="s">
        <v>64</v>
      </c>
      <c r="P75" s="55">
        <f t="shared" si="2"/>
        <v>25.740833333333335</v>
      </c>
    </row>
    <row r="76" spans="1:16" x14ac:dyDescent="0.25">
      <c r="A76">
        <v>11021</v>
      </c>
      <c r="B76">
        <v>2</v>
      </c>
      <c r="C76">
        <v>14.48</v>
      </c>
      <c r="D76">
        <v>2</v>
      </c>
      <c r="E76">
        <v>0.25</v>
      </c>
      <c r="F76" s="4">
        <f>DetailTicket[[#This Row],[Qte]]*(DetailTicket[[#This Row],[PrixUnit]]*(1-DetailTicket[[#This Row],[Remise%]]))</f>
        <v>21.72</v>
      </c>
      <c r="G76" t="str">
        <f>DetailTicket[[#This Row],[NoTicket]]&amp;DetailTicket[[#This Row],[Refprod]]</f>
        <v>110212</v>
      </c>
      <c r="H76" s="10">
        <f>SUMIF(DetailTicket[NoTicket],I76,DetailTicket[Chiffre d''affaire])</f>
        <v>20.130000000000003</v>
      </c>
      <c r="I76">
        <f t="shared" si="0"/>
        <v>10299</v>
      </c>
      <c r="K76" s="21" t="str" cm="1">
        <f t="array" ref="K76">_xlfn.IFS(M76=Ticket!A45,Ticket!B45)</f>
        <v>BEAVI</v>
      </c>
      <c r="L76" s="22">
        <f>H68/COUNTIF(DetailTicket[NoTicket],M76)</f>
        <v>24.057000000000002</v>
      </c>
      <c r="M76" s="21">
        <f t="shared" si="1"/>
        <v>10291</v>
      </c>
      <c r="O76" s="49" t="s">
        <v>65</v>
      </c>
      <c r="P76" s="55">
        <f t="shared" si="2"/>
        <v>27.521166666666666</v>
      </c>
    </row>
    <row r="77" spans="1:16" x14ac:dyDescent="0.25">
      <c r="A77">
        <v>11030</v>
      </c>
      <c r="B77">
        <v>2</v>
      </c>
      <c r="C77">
        <v>14.48</v>
      </c>
      <c r="D77">
        <v>2</v>
      </c>
      <c r="E77">
        <v>0.25</v>
      </c>
      <c r="F77" s="4">
        <f>DetailTicket[[#This Row],[Qte]]*(DetailTicket[[#This Row],[PrixUnit]]*(1-DetailTicket[[#This Row],[Remise%]]))</f>
        <v>21.72</v>
      </c>
      <c r="G77" t="str">
        <f>DetailTicket[[#This Row],[NoTicket]]&amp;DetailTicket[[#This Row],[Refprod]]</f>
        <v>110302</v>
      </c>
      <c r="H77" s="10">
        <f>SUMIF(DetailTicket[NoTicket],I77,DetailTicket[Chiffre d''affaire])</f>
        <v>17.989999999999998</v>
      </c>
      <c r="I77">
        <f t="shared" si="0"/>
        <v>10300</v>
      </c>
      <c r="K77" s="21" t="str" cm="1">
        <f t="array" ref="K77">_xlfn.IFS(M77=Ticket!A46,Ticket!B46)</f>
        <v>CEGRO</v>
      </c>
      <c r="L77" s="22">
        <f>H69/COUNTIF(DetailTicket[NoTicket],M77)</f>
        <v>49.39</v>
      </c>
      <c r="M77" s="21">
        <f t="shared" si="1"/>
        <v>10292</v>
      </c>
      <c r="O77" s="49" t="s">
        <v>66</v>
      </c>
      <c r="P77" s="55">
        <f t="shared" si="2"/>
        <v>33.888055555555553</v>
      </c>
    </row>
    <row r="78" spans="1:16" x14ac:dyDescent="0.25">
      <c r="A78">
        <v>11041</v>
      </c>
      <c r="B78">
        <v>2</v>
      </c>
      <c r="C78">
        <v>14.48</v>
      </c>
      <c r="D78">
        <v>1</v>
      </c>
      <c r="E78">
        <v>0.2</v>
      </c>
      <c r="F78" s="4">
        <f>DetailTicket[[#This Row],[Qte]]*(DetailTicket[[#This Row],[PrixUnit]]*(1-DetailTicket[[#This Row],[Remise%]]))</f>
        <v>11.584000000000001</v>
      </c>
      <c r="G78" t="str">
        <f>DetailTicket[[#This Row],[NoTicket]]&amp;DetailTicket[[#This Row],[Refprod]]</f>
        <v>110412</v>
      </c>
      <c r="H78" s="10">
        <f>SUMIF(DetailTicket[NoTicket],I78,DetailTicket[Chiffre d''affaire])</f>
        <v>45.730000000000004</v>
      </c>
      <c r="I78">
        <f t="shared" si="0"/>
        <v>10301</v>
      </c>
      <c r="K78" s="21" t="str" cm="1">
        <f t="array" ref="K78">_xlfn.IFS(M78=Ticket!A47,Ticket!B47)</f>
        <v>CHGRA</v>
      </c>
      <c r="L78" s="22">
        <f>H70/COUNTIF(DetailTicket[NoTicket],M78)</f>
        <v>36.205000000000005</v>
      </c>
      <c r="M78" s="21">
        <f t="shared" si="1"/>
        <v>10293</v>
      </c>
      <c r="O78" s="49" t="s">
        <v>67</v>
      </c>
      <c r="P78" s="55">
        <f t="shared" si="2"/>
        <v>27.37999404761905</v>
      </c>
    </row>
    <row r="79" spans="1:16" x14ac:dyDescent="0.25">
      <c r="A79">
        <v>11049</v>
      </c>
      <c r="B79">
        <v>2</v>
      </c>
      <c r="C79">
        <v>14.48</v>
      </c>
      <c r="D79">
        <v>2</v>
      </c>
      <c r="E79">
        <v>0.2</v>
      </c>
      <c r="F79" s="4">
        <f>DetailTicket[[#This Row],[Qte]]*(DetailTicket[[#This Row],[PrixUnit]]*(1-DetailTicket[[#This Row],[Remise%]]))</f>
        <v>23.168000000000003</v>
      </c>
      <c r="G79" t="str">
        <f>DetailTicket[[#This Row],[NoTicket]]&amp;DetailTicket[[#This Row],[Refprod]]</f>
        <v>110492</v>
      </c>
      <c r="H79" s="10">
        <f>SUMIF(DetailTicket[NoTicket],I79,DetailTicket[Chiffre d''affaire])</f>
        <v>107.63</v>
      </c>
      <c r="I79">
        <f t="shared" si="0"/>
        <v>10302</v>
      </c>
      <c r="K79" s="21" t="str" cm="1">
        <f t="array" ref="K79">_xlfn.IFS(M79=Ticket!A48,Ticket!B48)</f>
        <v>ALCLE</v>
      </c>
      <c r="L79" s="22">
        <f>H71/COUNTIF(DetailTicket[NoTicket],M79)</f>
        <v>31.161999999999999</v>
      </c>
      <c r="M79" s="21">
        <f t="shared" si="1"/>
        <v>10294</v>
      </c>
      <c r="O79" s="49" t="s">
        <v>68</v>
      </c>
      <c r="P79" s="55">
        <f t="shared" si="2"/>
        <v>23.983101612903223</v>
      </c>
    </row>
    <row r="80" spans="1:16" x14ac:dyDescent="0.25">
      <c r="A80">
        <v>11070</v>
      </c>
      <c r="B80">
        <v>2</v>
      </c>
      <c r="C80">
        <v>14.48</v>
      </c>
      <c r="D80">
        <v>1</v>
      </c>
      <c r="E80">
        <v>0.15</v>
      </c>
      <c r="F80" s="4">
        <f>DetailTicket[[#This Row],[Qte]]*(DetailTicket[[#This Row],[PrixUnit]]*(1-DetailTicket[[#This Row],[Remise%]]))</f>
        <v>12.308</v>
      </c>
      <c r="G80" t="str">
        <f>DetailTicket[[#This Row],[NoTicket]]&amp;DetailTicket[[#This Row],[Refprod]]</f>
        <v>110702</v>
      </c>
      <c r="H80" s="10">
        <f>SUMIF(DetailTicket[NoTicket],I80,DetailTicket[Chiffre d''affaire])</f>
        <v>35.396999999999998</v>
      </c>
      <c r="I80">
        <f t="shared" si="0"/>
        <v>10303</v>
      </c>
      <c r="K80" s="21" t="str" cm="1">
        <f t="array" ref="K80">_xlfn.IFS(M80=Ticket!A49,Ticket!B49)</f>
        <v>MAHEN</v>
      </c>
      <c r="L80" s="22">
        <f>H72/COUNTIF(DetailTicket[NoTicket],M80)</f>
        <v>46.34</v>
      </c>
      <c r="M80" s="21">
        <f t="shared" si="1"/>
        <v>10295</v>
      </c>
      <c r="O80" s="49" t="s">
        <v>69</v>
      </c>
      <c r="P80" s="55">
        <f t="shared" si="2"/>
        <v>22.120944444444447</v>
      </c>
    </row>
    <row r="81" spans="1:16" x14ac:dyDescent="0.25">
      <c r="A81">
        <v>11072</v>
      </c>
      <c r="B81">
        <v>2</v>
      </c>
      <c r="C81">
        <v>14.48</v>
      </c>
      <c r="D81">
        <v>2</v>
      </c>
      <c r="E81">
        <v>0</v>
      </c>
      <c r="F81" s="4">
        <f>DetailTicket[[#This Row],[Qte]]*(DetailTicket[[#This Row],[PrixUnit]]*(1-DetailTicket[[#This Row],[Remise%]]))</f>
        <v>28.96</v>
      </c>
      <c r="G81" t="str">
        <f>DetailTicket[[#This Row],[NoTicket]]&amp;DetailTicket[[#This Row],[Refprod]]</f>
        <v>110722</v>
      </c>
      <c r="H81" s="10">
        <f>SUMIF(DetailTicket[NoTicket],I81,DetailTicket[Chiffre d''affaire])</f>
        <v>105.5</v>
      </c>
      <c r="I81">
        <f t="shared" si="0"/>
        <v>10304</v>
      </c>
      <c r="K81" s="21" t="str" cm="1">
        <f t="array" ref="K81">_xlfn.IFS(M81=Ticket!A50,Ticket!B50)</f>
        <v>JEMAN</v>
      </c>
      <c r="L81" s="22">
        <f>H73/COUNTIF(DetailTicket[NoTicket],M81)</f>
        <v>26.73</v>
      </c>
      <c r="M81" s="21">
        <f t="shared" si="1"/>
        <v>10296</v>
      </c>
      <c r="O81" s="49" t="s">
        <v>70</v>
      </c>
      <c r="P81" s="55">
        <f t="shared" si="2"/>
        <v>24.05036458333333</v>
      </c>
    </row>
    <row r="82" spans="1:16" x14ac:dyDescent="0.25">
      <c r="A82">
        <v>11075</v>
      </c>
      <c r="B82">
        <v>2</v>
      </c>
      <c r="C82">
        <v>14.48</v>
      </c>
      <c r="D82">
        <v>2</v>
      </c>
      <c r="E82">
        <v>0.15</v>
      </c>
      <c r="F82" s="4">
        <f>DetailTicket[[#This Row],[Qte]]*(DetailTicket[[#This Row],[PrixUnit]]*(1-DetailTicket[[#This Row],[Remise%]]))</f>
        <v>24.616</v>
      </c>
      <c r="G82" t="str">
        <f>DetailTicket[[#This Row],[NoTicket]]&amp;DetailTicket[[#This Row],[Refprod]]</f>
        <v>110752</v>
      </c>
      <c r="H82" s="10">
        <f>SUMIF(DetailTicket[NoTicket],I82,DetailTicket[Chiffre d''affaire])</f>
        <v>112.095</v>
      </c>
      <c r="I82">
        <f t="shared" si="0"/>
        <v>10305</v>
      </c>
      <c r="K82" s="21" t="str" cm="1">
        <f t="array" ref="K82">_xlfn.IFS(M82=Ticket!A51,Ticket!B51)</f>
        <v>JEBOR</v>
      </c>
      <c r="L82" s="22">
        <f>H74/COUNTIF(DetailTicket[NoTicket],M82)</f>
        <v>21.575000000000003</v>
      </c>
      <c r="M82" s="21">
        <f t="shared" si="1"/>
        <v>10297</v>
      </c>
      <c r="O82" s="49" t="s">
        <v>71</v>
      </c>
      <c r="P82" s="55">
        <f t="shared" si="2"/>
        <v>23.35402696078431</v>
      </c>
    </row>
    <row r="83" spans="1:16" x14ac:dyDescent="0.25">
      <c r="A83">
        <v>11077</v>
      </c>
      <c r="B83">
        <v>2</v>
      </c>
      <c r="C83">
        <v>14.48</v>
      </c>
      <c r="D83">
        <v>1</v>
      </c>
      <c r="E83">
        <v>0.2</v>
      </c>
      <c r="F83" s="4">
        <f>DetailTicket[[#This Row],[Qte]]*(DetailTicket[[#This Row],[PrixUnit]]*(1-DetailTicket[[#This Row],[Remise%]]))</f>
        <v>11.584000000000001</v>
      </c>
      <c r="G83" t="str">
        <f>DetailTicket[[#This Row],[NoTicket]]&amp;DetailTicket[[#This Row],[Refprod]]</f>
        <v>110772</v>
      </c>
      <c r="H83" s="10">
        <f>SUMIF(DetailTicket[NoTicket],I83,DetailTicket[Chiffre d''affaire])</f>
        <v>80.78</v>
      </c>
      <c r="I83">
        <f t="shared" si="0"/>
        <v>10306</v>
      </c>
      <c r="K83" s="21" t="str" cm="1">
        <f t="array" ref="K83">_xlfn.IFS(M83=Ticket!A52,Ticket!B52)</f>
        <v>ERSWE</v>
      </c>
      <c r="L83" s="22">
        <f>H75/COUNTIF(DetailTicket[NoTicket],M83)</f>
        <v>26.374375000000001</v>
      </c>
      <c r="M83" s="21">
        <f t="shared" si="1"/>
        <v>10298</v>
      </c>
      <c r="O83" s="49" t="s">
        <v>72</v>
      </c>
      <c r="P83" s="55">
        <f t="shared" si="2"/>
        <v>31.974519230769236</v>
      </c>
    </row>
    <row r="84" spans="1:16" x14ac:dyDescent="0.25">
      <c r="A84">
        <v>10289</v>
      </c>
      <c r="B84">
        <v>3</v>
      </c>
      <c r="C84">
        <v>6.1</v>
      </c>
      <c r="D84">
        <v>1</v>
      </c>
      <c r="E84">
        <v>0</v>
      </c>
      <c r="F84" s="4">
        <f>DetailTicket[[#This Row],[Qte]]*(DetailTicket[[#This Row],[PrixUnit]]*(1-DetailTicket[[#This Row],[Remise%]]))</f>
        <v>6.1</v>
      </c>
      <c r="G84" t="str">
        <f>DetailTicket[[#This Row],[NoTicket]]&amp;DetailTicket[[#This Row],[Refprod]]</f>
        <v>102893</v>
      </c>
      <c r="H84" s="10">
        <f>SUMIF(DetailTicket[NoTicket],I84,DetailTicket[Chiffre d''affaire])</f>
        <v>75.3</v>
      </c>
      <c r="I84">
        <f t="shared" si="0"/>
        <v>10307</v>
      </c>
      <c r="K84" s="21" t="str" cm="1">
        <f t="array" ref="K84">_xlfn.IFS(M84=Ticket!A53,Ticket!B53)</f>
        <v>CHDUD</v>
      </c>
      <c r="L84" s="22">
        <f>H76/COUNTIF(DetailTicket[NoTicket],M84)</f>
        <v>10.065000000000001</v>
      </c>
      <c r="M84" s="21">
        <f t="shared" si="1"/>
        <v>10299</v>
      </c>
      <c r="O84" s="49" t="s">
        <v>73</v>
      </c>
      <c r="P84" s="55">
        <f t="shared" si="2"/>
        <v>34.35260000000001</v>
      </c>
    </row>
    <row r="85" spans="1:16" x14ac:dyDescent="0.25">
      <c r="A85">
        <v>10405</v>
      </c>
      <c r="B85">
        <v>3</v>
      </c>
      <c r="C85">
        <v>6.1</v>
      </c>
      <c r="D85">
        <v>2</v>
      </c>
      <c r="E85">
        <v>0</v>
      </c>
      <c r="F85" s="4">
        <f>DetailTicket[[#This Row],[Qte]]*(DetailTicket[[#This Row],[PrixUnit]]*(1-DetailTicket[[#This Row],[Remise%]]))</f>
        <v>12.2</v>
      </c>
      <c r="G85" t="str">
        <f>DetailTicket[[#This Row],[NoTicket]]&amp;DetailTicket[[#This Row],[Refprod]]</f>
        <v>104053</v>
      </c>
      <c r="H85" s="10">
        <f>SUMIF(DetailTicket[NoTicket],I85,DetailTicket[Chiffre d''affaire])</f>
        <v>40.25</v>
      </c>
      <c r="I85">
        <f t="shared" si="0"/>
        <v>10308</v>
      </c>
      <c r="K85" s="21" t="str" cm="1">
        <f t="array" ref="K85">_xlfn.IFS(M85=Ticket!A54,Ticket!B54)</f>
        <v>NISCH</v>
      </c>
      <c r="L85" s="22">
        <f>H77/COUNTIF(DetailTicket[NoTicket],M85)</f>
        <v>8.9949999999999992</v>
      </c>
      <c r="M85" s="21">
        <f t="shared" si="1"/>
        <v>10300</v>
      </c>
      <c r="O85" s="49" t="s">
        <v>74</v>
      </c>
      <c r="P85" s="55">
        <f t="shared" si="2"/>
        <v>32.374517857142855</v>
      </c>
    </row>
    <row r="86" spans="1:16" x14ac:dyDescent="0.25">
      <c r="A86">
        <v>10485</v>
      </c>
      <c r="B86">
        <v>3</v>
      </c>
      <c r="C86">
        <v>6.1</v>
      </c>
      <c r="D86">
        <v>1</v>
      </c>
      <c r="E86">
        <v>0.1</v>
      </c>
      <c r="F86" s="4">
        <f>DetailTicket[[#This Row],[Qte]]*(DetailTicket[[#This Row],[PrixUnit]]*(1-DetailTicket[[#This Row],[Remise%]]))</f>
        <v>5.49</v>
      </c>
      <c r="G86" t="str">
        <f>DetailTicket[[#This Row],[NoTicket]]&amp;DetailTicket[[#This Row],[Refprod]]</f>
        <v>104853</v>
      </c>
      <c r="H86" s="10">
        <f>SUMIF(DetailTicket[NoTicket],I86,DetailTicket[Chiffre d''affaire])</f>
        <v>100.00999999999999</v>
      </c>
      <c r="I86">
        <f t="shared" si="0"/>
        <v>10309</v>
      </c>
      <c r="K86" s="21" t="str" cm="1">
        <f t="array" ref="K86">_xlfn.IFS(M86=Ticket!A55,Ticket!B55)</f>
        <v>PAJAL</v>
      </c>
      <c r="L86" s="22">
        <f>H78/COUNTIF(DetailTicket[NoTicket],M86)</f>
        <v>22.865000000000002</v>
      </c>
      <c r="M86" s="21">
        <f t="shared" si="1"/>
        <v>10301</v>
      </c>
      <c r="O86" s="49" t="s">
        <v>75</v>
      </c>
      <c r="P86" s="55">
        <f t="shared" si="2"/>
        <v>13.499297619047621</v>
      </c>
    </row>
    <row r="87" spans="1:16" x14ac:dyDescent="0.25">
      <c r="A87">
        <v>10540</v>
      </c>
      <c r="B87">
        <v>3</v>
      </c>
      <c r="C87">
        <v>7.62</v>
      </c>
      <c r="D87">
        <v>2</v>
      </c>
      <c r="E87">
        <v>0</v>
      </c>
      <c r="F87" s="4">
        <f>DetailTicket[[#This Row],[Qte]]*(DetailTicket[[#This Row],[PrixUnit]]*(1-DetailTicket[[#This Row],[Remise%]]))</f>
        <v>15.24</v>
      </c>
      <c r="G87" t="str">
        <f>DetailTicket[[#This Row],[NoTicket]]&amp;DetailTicket[[#This Row],[Refprod]]</f>
        <v>105403</v>
      </c>
      <c r="H87" s="10">
        <f>SUMIF(DetailTicket[NoTicket],I87,DetailTicket[Chiffre d''affaire])</f>
        <v>81.400000000000006</v>
      </c>
      <c r="I87">
        <f t="shared" si="0"/>
        <v>10310</v>
      </c>
      <c r="K87" s="21" t="str" cm="1">
        <f t="array" ref="K87">_xlfn.IFS(M87=Ticket!A56,Ticket!B56)</f>
        <v>MIGAL</v>
      </c>
      <c r="L87" s="22">
        <f>H79/COUNTIF(DetailTicket[NoTicket],M87)</f>
        <v>35.876666666666665</v>
      </c>
      <c r="M87" s="21">
        <f t="shared" si="1"/>
        <v>10302</v>
      </c>
      <c r="O87" s="49" t="s">
        <v>76</v>
      </c>
      <c r="P87" s="55">
        <f t="shared" si="2"/>
        <v>22.148803571428573</v>
      </c>
    </row>
    <row r="88" spans="1:16" x14ac:dyDescent="0.25">
      <c r="A88">
        <v>10591</v>
      </c>
      <c r="B88">
        <v>3</v>
      </c>
      <c r="C88">
        <v>7.62</v>
      </c>
      <c r="D88">
        <v>2</v>
      </c>
      <c r="E88">
        <v>0</v>
      </c>
      <c r="F88" s="4">
        <f>DetailTicket[[#This Row],[Qte]]*(DetailTicket[[#This Row],[PrixUnit]]*(1-DetailTicket[[#This Row],[Remise%]]))</f>
        <v>15.24</v>
      </c>
      <c r="G88" t="str">
        <f>DetailTicket[[#This Row],[NoTicket]]&amp;DetailTicket[[#This Row],[Refprod]]</f>
        <v>105913</v>
      </c>
      <c r="H88" s="10">
        <f>SUMIF(DetailTicket[NoTicket],I88,DetailTicket[Chiffre d''affaire])</f>
        <v>60.98</v>
      </c>
      <c r="I88">
        <f t="shared" si="0"/>
        <v>10311</v>
      </c>
      <c r="K88" s="21" t="str" cm="1">
        <f t="array" ref="K88">_xlfn.IFS(M88=Ticket!A57,Ticket!B57)</f>
        <v>JELEC</v>
      </c>
      <c r="L88" s="22">
        <f>H80/COUNTIF(DetailTicket[NoTicket],M88)</f>
        <v>11.798999999999999</v>
      </c>
      <c r="M88" s="21">
        <f t="shared" si="1"/>
        <v>10303</v>
      </c>
      <c r="O88" s="49" t="s">
        <v>77</v>
      </c>
      <c r="P88" s="55">
        <f t="shared" si="2"/>
        <v>36.94605</v>
      </c>
    </row>
    <row r="89" spans="1:16" x14ac:dyDescent="0.25">
      <c r="A89">
        <v>10702</v>
      </c>
      <c r="B89">
        <v>3</v>
      </c>
      <c r="C89">
        <v>7.62</v>
      </c>
      <c r="D89">
        <v>2</v>
      </c>
      <c r="E89">
        <v>0</v>
      </c>
      <c r="F89" s="4">
        <f>DetailTicket[[#This Row],[Qte]]*(DetailTicket[[#This Row],[PrixUnit]]*(1-DetailTicket[[#This Row],[Remise%]]))</f>
        <v>15.24</v>
      </c>
      <c r="G89" t="str">
        <f>DetailTicket[[#This Row],[NoTicket]]&amp;DetailTicket[[#This Row],[Refprod]]</f>
        <v>107023</v>
      </c>
      <c r="H89" s="10">
        <f>SUMIF(DetailTicket[NoTicket],I89,DetailTicket[Chiffre d''affaire])</f>
        <v>112.97999999999999</v>
      </c>
      <c r="I89">
        <f t="shared" si="0"/>
        <v>10312</v>
      </c>
      <c r="K89" s="21" t="str" cm="1">
        <f t="array" ref="K89">_xlfn.IFS(M89=Ticket!A58,Ticket!B58)</f>
        <v>CHGRA</v>
      </c>
      <c r="L89" s="22">
        <f>H81/COUNTIF(DetailTicket[NoTicket],M89)</f>
        <v>35.166666666666664</v>
      </c>
      <c r="M89" s="21">
        <f t="shared" si="1"/>
        <v>10304</v>
      </c>
      <c r="O89" s="49" t="s">
        <v>78</v>
      </c>
      <c r="P89" s="55">
        <f t="shared" si="2"/>
        <v>21.82861904761905</v>
      </c>
    </row>
    <row r="90" spans="1:16" x14ac:dyDescent="0.25">
      <c r="A90">
        <v>10742</v>
      </c>
      <c r="B90">
        <v>3</v>
      </c>
      <c r="C90">
        <v>7.62</v>
      </c>
      <c r="D90">
        <v>1</v>
      </c>
      <c r="E90">
        <v>0</v>
      </c>
      <c r="F90" s="4">
        <f>DetailTicket[[#This Row],[Qte]]*(DetailTicket[[#This Row],[PrixUnit]]*(1-DetailTicket[[#This Row],[Remise%]]))</f>
        <v>7.62</v>
      </c>
      <c r="G90" t="str">
        <f>DetailTicket[[#This Row],[NoTicket]]&amp;DetailTicket[[#This Row],[Refprod]]</f>
        <v>107423</v>
      </c>
      <c r="H90" s="10">
        <f>SUMIF(DetailTicket[NoTicket],I90,DetailTicket[Chiffre d''affaire])</f>
        <v>23.18</v>
      </c>
      <c r="I90">
        <f t="shared" si="0"/>
        <v>10313</v>
      </c>
      <c r="K90" s="21" t="str" cm="1">
        <f t="array" ref="K90">_xlfn.IFS(M90=Ticket!A59,Ticket!B59)</f>
        <v>PILED</v>
      </c>
      <c r="L90" s="22">
        <f>H82/COUNTIF(DetailTicket[NoTicket],M90)</f>
        <v>37.365000000000002</v>
      </c>
      <c r="M90" s="21">
        <f t="shared" si="1"/>
        <v>10305</v>
      </c>
      <c r="O90" s="49" t="s">
        <v>79</v>
      </c>
      <c r="P90" s="55">
        <f t="shared" si="2"/>
        <v>26.785231481481482</v>
      </c>
    </row>
    <row r="91" spans="1:16" x14ac:dyDescent="0.25">
      <c r="A91">
        <v>10764</v>
      </c>
      <c r="B91">
        <v>3</v>
      </c>
      <c r="C91">
        <v>7.62</v>
      </c>
      <c r="D91">
        <v>1</v>
      </c>
      <c r="E91">
        <v>0.1</v>
      </c>
      <c r="F91" s="4">
        <f>DetailTicket[[#This Row],[Qte]]*(DetailTicket[[#This Row],[PrixUnit]]*(1-DetailTicket[[#This Row],[Remise%]]))</f>
        <v>6.8580000000000005</v>
      </c>
      <c r="G91" t="str">
        <f>DetailTicket[[#This Row],[NoTicket]]&amp;DetailTicket[[#This Row],[Refprod]]</f>
        <v>107643</v>
      </c>
      <c r="H91" s="10">
        <f>SUMIF(DetailTicket[NoTicket],I91,DetailTicket[Chiffre d''affaire])</f>
        <v>51.858000000000004</v>
      </c>
      <c r="I91">
        <f t="shared" ref="I91:I154" si="3">I90+1</f>
        <v>10314</v>
      </c>
      <c r="K91" s="21" t="str" cm="1">
        <f t="array" ref="K91">_xlfn.IFS(M91=Ticket!A60,Ticket!B60)</f>
        <v>LODUR</v>
      </c>
      <c r="L91" s="22">
        <f>H83/COUNTIF(DetailTicket[NoTicket],M91)</f>
        <v>26.926666666666666</v>
      </c>
      <c r="M91" s="21">
        <f t="shared" si="1"/>
        <v>10306</v>
      </c>
      <c r="O91" s="49" t="s">
        <v>80</v>
      </c>
      <c r="P91" s="55">
        <f t="shared" si="2"/>
        <v>18.798888888888889</v>
      </c>
    </row>
    <row r="92" spans="1:16" x14ac:dyDescent="0.25">
      <c r="A92">
        <v>10849</v>
      </c>
      <c r="B92">
        <v>3</v>
      </c>
      <c r="C92">
        <v>7.62</v>
      </c>
      <c r="D92">
        <v>1</v>
      </c>
      <c r="E92">
        <v>0</v>
      </c>
      <c r="F92" s="4">
        <f>DetailTicket[[#This Row],[Qte]]*(DetailTicket[[#This Row],[PrixUnit]]*(1-DetailTicket[[#This Row],[Remise%]]))</f>
        <v>7.62</v>
      </c>
      <c r="G92" t="str">
        <f>DetailTicket[[#This Row],[NoTicket]]&amp;DetailTicket[[#This Row],[Refprod]]</f>
        <v>108493</v>
      </c>
      <c r="H92" s="10">
        <f>SUMIF(DetailTicket[NoTicket],I92,DetailTicket[Chiffre d''affaire])</f>
        <v>26.229999999999997</v>
      </c>
      <c r="I92">
        <f t="shared" si="3"/>
        <v>10315</v>
      </c>
      <c r="K92" s="21" t="str" cm="1">
        <f t="array" ref="K92">_xlfn.IFS(M92=Ticket!A61,Ticket!B61)</f>
        <v>CHROU</v>
      </c>
      <c r="L92" s="22">
        <f>H84/COUNTIF(DetailTicket[NoTicket],M92)</f>
        <v>37.65</v>
      </c>
      <c r="M92" s="21">
        <f t="shared" si="1"/>
        <v>10307</v>
      </c>
      <c r="O92" s="49" t="s">
        <v>81</v>
      </c>
      <c r="P92" s="55">
        <f t="shared" si="2"/>
        <v>27.72682291666667</v>
      </c>
    </row>
    <row r="93" spans="1:16" x14ac:dyDescent="0.25">
      <c r="A93">
        <v>10857</v>
      </c>
      <c r="B93">
        <v>3</v>
      </c>
      <c r="C93">
        <v>7.62</v>
      </c>
      <c r="D93">
        <v>1</v>
      </c>
      <c r="E93">
        <v>0</v>
      </c>
      <c r="F93" s="4">
        <f>DetailTicket[[#This Row],[Qte]]*(DetailTicket[[#This Row],[PrixUnit]]*(1-DetailTicket[[#This Row],[Remise%]]))</f>
        <v>7.62</v>
      </c>
      <c r="G93" t="str">
        <f>DetailTicket[[#This Row],[NoTicket]]&amp;DetailTicket[[#This Row],[Refprod]]</f>
        <v>108573</v>
      </c>
      <c r="H93" s="10">
        <f>SUMIF(DetailTicket[NoTicket],I93,DetailTicket[Chiffre d''affaire])</f>
        <v>71.64</v>
      </c>
      <c r="I93">
        <f t="shared" si="3"/>
        <v>10316</v>
      </c>
      <c r="K93" s="21" t="str" cm="1">
        <f t="array" ref="K93">_xlfn.IFS(M93=Ticket!A62,Ticket!B62)</f>
        <v>MALAZ</v>
      </c>
      <c r="L93" s="22">
        <f>H85/COUNTIF(DetailTicket[NoTicket],M93)</f>
        <v>20.125</v>
      </c>
      <c r="M93" s="21">
        <f t="shared" si="1"/>
        <v>10308</v>
      </c>
      <c r="O93" s="49" t="s">
        <v>82</v>
      </c>
      <c r="P93" s="55">
        <f t="shared" si="2"/>
        <v>22.456047619047613</v>
      </c>
    </row>
    <row r="94" spans="1:16" x14ac:dyDescent="0.25">
      <c r="A94">
        <v>11017</v>
      </c>
      <c r="B94">
        <v>3</v>
      </c>
      <c r="C94">
        <v>7.62</v>
      </c>
      <c r="D94">
        <v>1</v>
      </c>
      <c r="E94">
        <v>0</v>
      </c>
      <c r="F94" s="4">
        <f>DetailTicket[[#This Row],[Qte]]*(DetailTicket[[#This Row],[PrixUnit]]*(1-DetailTicket[[#This Row],[Remise%]]))</f>
        <v>7.62</v>
      </c>
      <c r="G94" t="str">
        <f>DetailTicket[[#This Row],[NoTicket]]&amp;DetailTicket[[#This Row],[Refprod]]</f>
        <v>110173</v>
      </c>
      <c r="H94" s="10">
        <f>SUMIF(DetailTicket[NoTicket],I94,DetailTicket[Chiffre d''affaire])</f>
        <v>10.98</v>
      </c>
      <c r="I94">
        <f t="shared" si="3"/>
        <v>10317</v>
      </c>
      <c r="K94" s="21" t="str" cm="1">
        <f t="array" ref="K94">_xlfn.IFS(M94=Ticket!A63,Ticket!B63)</f>
        <v>ERSWE</v>
      </c>
      <c r="L94" s="22">
        <f>H86/COUNTIF(DetailTicket[NoTicket],M94)</f>
        <v>20.001999999999999</v>
      </c>
      <c r="M94" s="21">
        <f t="shared" si="1"/>
        <v>10309</v>
      </c>
      <c r="O94" s="49" t="s">
        <v>83</v>
      </c>
      <c r="P94" s="55">
        <f t="shared" si="2"/>
        <v>30.765999999999998</v>
      </c>
    </row>
    <row r="95" spans="1:16" x14ac:dyDescent="0.25">
      <c r="A95">
        <v>11077</v>
      </c>
      <c r="B95">
        <v>3</v>
      </c>
      <c r="C95">
        <v>7.62</v>
      </c>
      <c r="D95">
        <v>2</v>
      </c>
      <c r="E95">
        <v>0</v>
      </c>
      <c r="F95" s="4">
        <f>DetailTicket[[#This Row],[Qte]]*(DetailTicket[[#This Row],[PrixUnit]]*(1-DetailTicket[[#This Row],[Remise%]]))</f>
        <v>15.24</v>
      </c>
      <c r="G95" t="str">
        <f>DetailTicket[[#This Row],[NoTicket]]&amp;DetailTicket[[#This Row],[Refprod]]</f>
        <v>110773</v>
      </c>
      <c r="H95" s="10">
        <f>SUMIF(DetailTicket[NoTicket],I95,DetailTicket[Chiffre d''affaire])</f>
        <v>27.75</v>
      </c>
      <c r="I95">
        <f t="shared" si="3"/>
        <v>10318</v>
      </c>
      <c r="K95" s="21" t="str" cm="1">
        <f t="array" ref="K95">_xlfn.IFS(M95=Ticket!A64,Ticket!B64)</f>
        <v>BEGAL</v>
      </c>
      <c r="L95" s="22">
        <f>H87/COUNTIF(DetailTicket[NoTicket],M95)</f>
        <v>40.700000000000003</v>
      </c>
      <c r="M95" s="21">
        <f t="shared" si="1"/>
        <v>10310</v>
      </c>
      <c r="O95" s="49" t="s">
        <v>84</v>
      </c>
      <c r="P95" s="55">
        <f t="shared" si="2"/>
        <v>28.727315151515146</v>
      </c>
    </row>
    <row r="96" spans="1:16" x14ac:dyDescent="0.25">
      <c r="A96">
        <v>10309</v>
      </c>
      <c r="B96">
        <v>4</v>
      </c>
      <c r="C96">
        <v>13.42</v>
      </c>
      <c r="D96">
        <v>1</v>
      </c>
      <c r="E96">
        <v>0</v>
      </c>
      <c r="F96" s="4">
        <f>DetailTicket[[#This Row],[Qte]]*(DetailTicket[[#This Row],[PrixUnit]]*(1-DetailTicket[[#This Row],[Remise%]]))</f>
        <v>13.42</v>
      </c>
      <c r="G96" t="str">
        <f>DetailTicket[[#This Row],[NoTicket]]&amp;DetailTicket[[#This Row],[Refprod]]</f>
        <v>103094</v>
      </c>
      <c r="H96" s="10">
        <f>SUMIF(DetailTicket[NoTicket],I96,DetailTicket[Chiffre d''affaire])</f>
        <v>114.04</v>
      </c>
      <c r="I96">
        <f t="shared" si="3"/>
        <v>10319</v>
      </c>
      <c r="K96" s="21" t="str" cm="1">
        <f t="array" ref="K96">_xlfn.IFS(M96=Ticket!A65,Ticket!B65)</f>
        <v>MABON</v>
      </c>
      <c r="L96" s="22">
        <f>H88/COUNTIF(DetailTicket[NoTicket],M96)</f>
        <v>30.49</v>
      </c>
      <c r="M96" s="21">
        <f t="shared" si="1"/>
        <v>10311</v>
      </c>
      <c r="O96" s="49" t="s">
        <v>85</v>
      </c>
      <c r="P96" s="55">
        <f t="shared" si="2"/>
        <v>23.464345512820515</v>
      </c>
    </row>
    <row r="97" spans="1:16" x14ac:dyDescent="0.25">
      <c r="A97">
        <v>10326</v>
      </c>
      <c r="B97">
        <v>4</v>
      </c>
      <c r="C97">
        <v>13.42</v>
      </c>
      <c r="D97">
        <v>1</v>
      </c>
      <c r="E97">
        <v>0</v>
      </c>
      <c r="F97" s="4">
        <f>DetailTicket[[#This Row],[Qte]]*(DetailTicket[[#This Row],[PrixUnit]]*(1-DetailTicket[[#This Row],[Remise%]]))</f>
        <v>13.42</v>
      </c>
      <c r="G97" t="str">
        <f>DetailTicket[[#This Row],[NoTicket]]&amp;DetailTicket[[#This Row],[Refprod]]</f>
        <v>103264</v>
      </c>
      <c r="H97" s="10">
        <f>SUMIF(DetailTicket[NoTicket],I97,DetailTicket[Chiffre d''affaire])</f>
        <v>13.11</v>
      </c>
      <c r="I97">
        <f t="shared" si="3"/>
        <v>10320</v>
      </c>
      <c r="K97" s="21" t="str" cm="1">
        <f t="array" ref="K97">_xlfn.IFS(M97=Ticket!A66,Ticket!B66)</f>
        <v>PAJAL</v>
      </c>
      <c r="L97" s="22">
        <f>H89/COUNTIF(DetailTicket[NoTicket],M97)</f>
        <v>28.244999999999997</v>
      </c>
      <c r="M97" s="21">
        <f t="shared" si="1"/>
        <v>10312</v>
      </c>
      <c r="O97" s="49" t="s">
        <v>86</v>
      </c>
      <c r="P97" s="55">
        <f t="shared" si="2"/>
        <v>36.57083333333334</v>
      </c>
    </row>
    <row r="98" spans="1:16" x14ac:dyDescent="0.25">
      <c r="A98">
        <v>10336</v>
      </c>
      <c r="B98">
        <v>4</v>
      </c>
      <c r="C98">
        <v>13.42</v>
      </c>
      <c r="D98">
        <v>2</v>
      </c>
      <c r="E98">
        <v>0.1</v>
      </c>
      <c r="F98" s="4">
        <f>DetailTicket[[#This Row],[Qte]]*(DetailTicket[[#This Row],[PrixUnit]]*(1-DetailTicket[[#This Row],[Remise%]]))</f>
        <v>24.155999999999999</v>
      </c>
      <c r="G98" t="str">
        <f>DetailTicket[[#This Row],[NoTicket]]&amp;DetailTicket[[#This Row],[Refprod]]</f>
        <v>103364</v>
      </c>
      <c r="H98" s="10">
        <f>SUMIF(DetailTicket[NoTicket],I98,DetailTicket[Chiffre d''affaire])</f>
        <v>21.96</v>
      </c>
      <c r="I98">
        <f t="shared" si="3"/>
        <v>10321</v>
      </c>
      <c r="K98" s="21" t="str" cm="1">
        <f t="array" ref="K98">_xlfn.IFS(M98=Ticket!A67,Ticket!B67)</f>
        <v>ARBLA</v>
      </c>
      <c r="L98" s="22">
        <f>H90/COUNTIF(DetailTicket[NoTicket],M98)</f>
        <v>23.18</v>
      </c>
      <c r="M98" s="21">
        <f t="shared" si="1"/>
        <v>10313</v>
      </c>
      <c r="O98" s="49" t="s">
        <v>87</v>
      </c>
      <c r="P98" s="55">
        <f t="shared" si="2"/>
        <v>30.015000000000004</v>
      </c>
    </row>
    <row r="99" spans="1:16" x14ac:dyDescent="0.25">
      <c r="A99">
        <v>10339</v>
      </c>
      <c r="B99">
        <v>4</v>
      </c>
      <c r="C99">
        <v>13.42</v>
      </c>
      <c r="D99">
        <v>2</v>
      </c>
      <c r="E99">
        <v>0</v>
      </c>
      <c r="F99" s="4">
        <f>DetailTicket[[#This Row],[Qte]]*(DetailTicket[[#This Row],[PrixUnit]]*(1-DetailTicket[[#This Row],[Remise%]]))</f>
        <v>26.84</v>
      </c>
      <c r="G99" t="str">
        <f>DetailTicket[[#This Row],[NoTicket]]&amp;DetailTicket[[#This Row],[Refprod]]</f>
        <v>103394</v>
      </c>
      <c r="H99" s="10">
        <f>SUMIF(DetailTicket[NoTicket],I99,DetailTicket[Chiffre d''affaire])</f>
        <v>4.2699999999999996</v>
      </c>
      <c r="I99">
        <f t="shared" si="3"/>
        <v>10322</v>
      </c>
      <c r="K99" s="21" t="str" cm="1">
        <f t="array" ref="K99">_xlfn.IFS(M99=Ticket!A68,Ticket!B68)</f>
        <v>ALCLE</v>
      </c>
      <c r="L99" s="22">
        <f>H91/COUNTIF(DetailTicket[NoTicket],M99)</f>
        <v>17.286000000000001</v>
      </c>
      <c r="M99" s="21">
        <f t="shared" ref="M99:M162" si="4">M98+1</f>
        <v>10314</v>
      </c>
      <c r="O99" s="49" t="s">
        <v>88</v>
      </c>
      <c r="P99" s="55">
        <f t="shared" ref="P99:P123" si="5">SUMIF(K98:K932,O99,L98:L932)/COUNTIF(K98:K932,O99)</f>
        <v>58.157777777777774</v>
      </c>
    </row>
    <row r="100" spans="1:16" x14ac:dyDescent="0.25">
      <c r="A100">
        <v>10344</v>
      </c>
      <c r="B100">
        <v>4</v>
      </c>
      <c r="C100">
        <v>13.42</v>
      </c>
      <c r="D100">
        <v>1</v>
      </c>
      <c r="E100">
        <v>0</v>
      </c>
      <c r="F100" s="4">
        <f>DetailTicket[[#This Row],[Qte]]*(DetailTicket[[#This Row],[PrixUnit]]*(1-DetailTicket[[#This Row],[Remise%]]))</f>
        <v>13.42</v>
      </c>
      <c r="G100" t="str">
        <f>DetailTicket[[#This Row],[NoTicket]]&amp;DetailTicket[[#This Row],[Refprod]]</f>
        <v>103444</v>
      </c>
      <c r="H100" s="10">
        <f>SUMIF(DetailTicket[NoTicket],I100,DetailTicket[Chiffre d''affaire])</f>
        <v>57.94</v>
      </c>
      <c r="I100">
        <f t="shared" si="3"/>
        <v>10323</v>
      </c>
      <c r="K100" s="21" t="str" cm="1">
        <f t="array" ref="K100">_xlfn.IFS(M100=Ticket!A69,Ticket!B69)</f>
        <v>GAANT</v>
      </c>
      <c r="L100" s="22">
        <f>H92/COUNTIF(DetailTicket[NoTicket],M100)</f>
        <v>13.114999999999998</v>
      </c>
      <c r="M100" s="21">
        <f t="shared" si="4"/>
        <v>10315</v>
      </c>
      <c r="O100" s="49" t="s">
        <v>89</v>
      </c>
      <c r="P100" s="55">
        <f t="shared" si="5"/>
        <v>26.913398809523809</v>
      </c>
    </row>
    <row r="101" spans="1:16" x14ac:dyDescent="0.25">
      <c r="A101">
        <v>10464</v>
      </c>
      <c r="B101">
        <v>4</v>
      </c>
      <c r="C101">
        <v>13.42</v>
      </c>
      <c r="D101">
        <v>2</v>
      </c>
      <c r="E101">
        <v>0.2</v>
      </c>
      <c r="F101" s="4">
        <f>DetailTicket[[#This Row],[Qte]]*(DetailTicket[[#This Row],[PrixUnit]]*(1-DetailTicket[[#This Row],[Remise%]]))</f>
        <v>21.472000000000001</v>
      </c>
      <c r="G101" t="str">
        <f>DetailTicket[[#This Row],[NoTicket]]&amp;DetailTicket[[#This Row],[Refprod]]</f>
        <v>104644</v>
      </c>
      <c r="H101" s="10">
        <f>SUMIF(DetailTicket[NoTicket],I101,DetailTicket[Chiffre d''affaire])</f>
        <v>109.1755</v>
      </c>
      <c r="I101">
        <f t="shared" si="3"/>
        <v>10324</v>
      </c>
      <c r="K101" s="21" t="str" cm="1">
        <f t="array" ref="K101">_xlfn.IFS(M101=Ticket!A70,Ticket!B70)</f>
        <v>ALCLE</v>
      </c>
      <c r="L101" s="22">
        <f>H93/COUNTIF(DetailTicket[NoTicket],M101)</f>
        <v>35.82</v>
      </c>
      <c r="M101" s="21">
        <f t="shared" si="4"/>
        <v>10316</v>
      </c>
      <c r="O101" s="49" t="s">
        <v>90</v>
      </c>
      <c r="P101" s="55">
        <f t="shared" si="5"/>
        <v>15.913923611111109</v>
      </c>
    </row>
    <row r="102" spans="1:16" x14ac:dyDescent="0.25">
      <c r="A102">
        <v>10511</v>
      </c>
      <c r="B102">
        <v>4</v>
      </c>
      <c r="C102">
        <v>16.77</v>
      </c>
      <c r="D102">
        <v>2</v>
      </c>
      <c r="E102">
        <v>0.15</v>
      </c>
      <c r="F102" s="4">
        <f>DetailTicket[[#This Row],[Qte]]*(DetailTicket[[#This Row],[PrixUnit]]*(1-DetailTicket[[#This Row],[Remise%]]))</f>
        <v>28.508999999999997</v>
      </c>
      <c r="G102" t="str">
        <f>DetailTicket[[#This Row],[NoTicket]]&amp;DetailTicket[[#This Row],[Refprod]]</f>
        <v>105114</v>
      </c>
      <c r="H102" s="10">
        <f>SUMIF(DetailTicket[NoTicket],I102,DetailTicket[Chiffre d''affaire])</f>
        <v>102.58999999999999</v>
      </c>
      <c r="I102">
        <f t="shared" si="3"/>
        <v>10325</v>
      </c>
      <c r="K102" s="21" t="str" cm="1">
        <f t="array" ref="K102">_xlfn.IFS(M102=Ticket!A71,Ticket!B71)</f>
        <v>CHROU</v>
      </c>
      <c r="L102" s="22">
        <f>H94/COUNTIF(DetailTicket[NoTicket],M102)</f>
        <v>10.98</v>
      </c>
      <c r="M102" s="21">
        <f t="shared" si="4"/>
        <v>10317</v>
      </c>
      <c r="O102" s="49" t="s">
        <v>91</v>
      </c>
      <c r="P102" s="55">
        <f t="shared" si="5"/>
        <v>31.784166666666671</v>
      </c>
    </row>
    <row r="103" spans="1:16" x14ac:dyDescent="0.25">
      <c r="A103">
        <v>10527</v>
      </c>
      <c r="B103">
        <v>4</v>
      </c>
      <c r="C103">
        <v>16.77</v>
      </c>
      <c r="D103">
        <v>2</v>
      </c>
      <c r="E103">
        <v>0.1</v>
      </c>
      <c r="F103" s="4">
        <f>DetailTicket[[#This Row],[Qte]]*(DetailTicket[[#This Row],[PrixUnit]]*(1-DetailTicket[[#This Row],[Remise%]]))</f>
        <v>30.186</v>
      </c>
      <c r="G103" t="str">
        <f>DetailTicket[[#This Row],[NoTicket]]&amp;DetailTicket[[#This Row],[Refprod]]</f>
        <v>105274</v>
      </c>
      <c r="H103" s="10">
        <f>SUMIF(DetailTicket[NoTicket],I103,DetailTicket[Chiffre d''affaire])</f>
        <v>46.660000000000004</v>
      </c>
      <c r="I103">
        <f t="shared" si="3"/>
        <v>10326</v>
      </c>
      <c r="K103" s="21" t="str" cm="1">
        <f t="array" ref="K103">_xlfn.IFS(M103=Ticket!A72,Ticket!B72)</f>
        <v>GAANT</v>
      </c>
      <c r="L103" s="22">
        <f>H95/COUNTIF(DetailTicket[NoTicket],M103)</f>
        <v>13.875</v>
      </c>
      <c r="M103" s="21">
        <f t="shared" si="4"/>
        <v>10318</v>
      </c>
      <c r="O103" s="49" t="s">
        <v>92</v>
      </c>
      <c r="P103" s="55">
        <f t="shared" si="5"/>
        <v>39.663499999999999</v>
      </c>
    </row>
    <row r="104" spans="1:16" x14ac:dyDescent="0.25">
      <c r="A104">
        <v>10533</v>
      </c>
      <c r="B104">
        <v>4</v>
      </c>
      <c r="C104">
        <v>16.77</v>
      </c>
      <c r="D104">
        <v>2</v>
      </c>
      <c r="E104">
        <v>0.05</v>
      </c>
      <c r="F104" s="4">
        <f>DetailTicket[[#This Row],[Qte]]*(DetailTicket[[#This Row],[PrixUnit]]*(1-DetailTicket[[#This Row],[Remise%]]))</f>
        <v>31.862999999999996</v>
      </c>
      <c r="G104" t="str">
        <f>DetailTicket[[#This Row],[NoTicket]]&amp;DetailTicket[[#This Row],[Refprod]]</f>
        <v>105334</v>
      </c>
      <c r="H104" s="10">
        <f>SUMIF(DetailTicket[NoTicket],I104,DetailTicket[Chiffre d''affaire])</f>
        <v>48.911999999999999</v>
      </c>
      <c r="I104">
        <f t="shared" si="3"/>
        <v>10327</v>
      </c>
      <c r="K104" s="21" t="str" cm="1">
        <f t="array" ref="K104">_xlfn.IFS(M104=Ticket!A73,Ticket!B73)</f>
        <v>CHGRA</v>
      </c>
      <c r="L104" s="22">
        <f>H96/COUNTIF(DetailTicket[NoTicket],M104)</f>
        <v>38.013333333333335</v>
      </c>
      <c r="M104" s="21">
        <f t="shared" si="4"/>
        <v>10319</v>
      </c>
      <c r="O104" s="49" t="s">
        <v>93</v>
      </c>
      <c r="P104" s="55">
        <f t="shared" si="5"/>
        <v>34.148333333333333</v>
      </c>
    </row>
    <row r="105" spans="1:16" x14ac:dyDescent="0.25">
      <c r="A105">
        <v>10606</v>
      </c>
      <c r="B105">
        <v>4</v>
      </c>
      <c r="C105">
        <v>16.77</v>
      </c>
      <c r="D105">
        <v>1</v>
      </c>
      <c r="E105">
        <v>0.2</v>
      </c>
      <c r="F105" s="4">
        <f>DetailTicket[[#This Row],[Qte]]*(DetailTicket[[#This Row],[PrixUnit]]*(1-DetailTicket[[#This Row],[Remise%]]))</f>
        <v>13.416</v>
      </c>
      <c r="G105" t="str">
        <f>DetailTicket[[#This Row],[NoTicket]]&amp;DetailTicket[[#This Row],[Refprod]]</f>
        <v>106064</v>
      </c>
      <c r="H105" s="10">
        <f>SUMIF(DetailTicket[NoTicket],I105,DetailTicket[Chiffre d''affaire])</f>
        <v>95.13</v>
      </c>
      <c r="I105">
        <f t="shared" si="3"/>
        <v>10328</v>
      </c>
      <c r="K105" s="21" t="str" cm="1">
        <f t="array" ref="K105">_xlfn.IFS(M105=Ticket!A74,Ticket!B74)</f>
        <v>CLJAN</v>
      </c>
      <c r="L105" s="22">
        <f>H97/COUNTIF(DetailTicket[NoTicket],M105)</f>
        <v>13.11</v>
      </c>
      <c r="M105" s="21">
        <f t="shared" si="4"/>
        <v>10320</v>
      </c>
      <c r="O105" s="49" t="s">
        <v>94</v>
      </c>
      <c r="P105" s="55">
        <f t="shared" si="5"/>
        <v>23.018824074074075</v>
      </c>
    </row>
    <row r="106" spans="1:16" x14ac:dyDescent="0.25">
      <c r="A106">
        <v>10635</v>
      </c>
      <c r="B106">
        <v>4</v>
      </c>
      <c r="C106">
        <v>16.77</v>
      </c>
      <c r="D106">
        <v>2</v>
      </c>
      <c r="E106">
        <v>0.1</v>
      </c>
      <c r="F106" s="4">
        <f>DetailTicket[[#This Row],[Qte]]*(DetailTicket[[#This Row],[PrixUnit]]*(1-DetailTicket[[#This Row],[Remise%]]))</f>
        <v>30.186</v>
      </c>
      <c r="G106" t="str">
        <f>DetailTicket[[#This Row],[NoTicket]]&amp;DetailTicket[[#This Row],[Refprod]]</f>
        <v>106354</v>
      </c>
      <c r="H106" s="10">
        <f>SUMIF(DetailTicket[NoTicket],I106,DetailTicket[Chiffre d''affaire])</f>
        <v>237.21499999999997</v>
      </c>
      <c r="I106">
        <f t="shared" si="3"/>
        <v>10329</v>
      </c>
      <c r="K106" s="21" t="str" cm="1">
        <f t="array" ref="K106">_xlfn.IFS(M106=Ticket!A75,Ticket!B75)</f>
        <v>GAANT</v>
      </c>
      <c r="L106" s="22">
        <f>H98/COUNTIF(DetailTicket[NoTicket],M106)</f>
        <v>21.96</v>
      </c>
      <c r="M106" s="21">
        <f t="shared" si="4"/>
        <v>10321</v>
      </c>
      <c r="O106" s="49" t="s">
        <v>95</v>
      </c>
      <c r="P106" s="55">
        <f t="shared" si="5"/>
        <v>39.021111111111111</v>
      </c>
    </row>
    <row r="107" spans="1:16" x14ac:dyDescent="0.25">
      <c r="A107">
        <v>10636</v>
      </c>
      <c r="B107">
        <v>4</v>
      </c>
      <c r="C107">
        <v>16.77</v>
      </c>
      <c r="D107">
        <v>1</v>
      </c>
      <c r="E107">
        <v>0</v>
      </c>
      <c r="F107" s="4">
        <f>DetailTicket[[#This Row],[Qte]]*(DetailTicket[[#This Row],[PrixUnit]]*(1-DetailTicket[[#This Row],[Remise%]]))</f>
        <v>16.77</v>
      </c>
      <c r="G107" t="str">
        <f>DetailTicket[[#This Row],[NoTicket]]&amp;DetailTicket[[#This Row],[Refprod]]</f>
        <v>106364</v>
      </c>
      <c r="H107" s="10">
        <f>SUMIF(DetailTicket[NoTicket],I107,DetailTicket[Chiffre d''affaire])</f>
        <v>50.141499999999994</v>
      </c>
      <c r="I107">
        <f t="shared" si="3"/>
        <v>10330</v>
      </c>
      <c r="K107" s="21" t="str" cm="1">
        <f t="array" ref="K107">_xlfn.IFS(M107=Ticket!A76,Ticket!B76)</f>
        <v>SORET</v>
      </c>
      <c r="L107" s="22">
        <f>H99/COUNTIF(DetailTicket[NoTicket],M107)</f>
        <v>4.2699999999999996</v>
      </c>
      <c r="M107" s="21">
        <f t="shared" si="4"/>
        <v>10322</v>
      </c>
      <c r="O107" s="49" t="s">
        <v>96</v>
      </c>
      <c r="P107" s="55">
        <f t="shared" si="5"/>
        <v>77.625333333333316</v>
      </c>
    </row>
    <row r="108" spans="1:16" x14ac:dyDescent="0.25">
      <c r="A108">
        <v>10654</v>
      </c>
      <c r="B108">
        <v>4</v>
      </c>
      <c r="C108">
        <v>16.77</v>
      </c>
      <c r="D108">
        <v>2</v>
      </c>
      <c r="E108">
        <v>0.1</v>
      </c>
      <c r="F108" s="4">
        <f>DetailTicket[[#This Row],[Qte]]*(DetailTicket[[#This Row],[PrixUnit]]*(1-DetailTicket[[#This Row],[Remise%]]))</f>
        <v>30.186</v>
      </c>
      <c r="G108" t="str">
        <f>DetailTicket[[#This Row],[NoTicket]]&amp;DetailTicket[[#This Row],[Refprod]]</f>
        <v>106544</v>
      </c>
      <c r="H108" s="10">
        <f>SUMIF(DetailTicket[NoTicket],I108,DetailTicket[Chiffre d''affaire])</f>
        <v>9.14</v>
      </c>
      <c r="I108">
        <f t="shared" si="3"/>
        <v>10331</v>
      </c>
      <c r="K108" s="21" t="str" cm="1">
        <f t="array" ref="K108">_xlfn.IFS(M108=Ticket!A77,Ticket!B77)</f>
        <v>CHBES</v>
      </c>
      <c r="L108" s="22">
        <f>H100/COUNTIF(DetailTicket[NoTicket],M108)</f>
        <v>19.313333333333333</v>
      </c>
      <c r="M108" s="21">
        <f t="shared" si="4"/>
        <v>10323</v>
      </c>
      <c r="O108" s="49" t="s">
        <v>97</v>
      </c>
      <c r="P108" s="55">
        <f t="shared" si="5"/>
        <v>27.29</v>
      </c>
    </row>
    <row r="109" spans="1:16" x14ac:dyDescent="0.25">
      <c r="A109">
        <v>10704</v>
      </c>
      <c r="B109">
        <v>4</v>
      </c>
      <c r="C109">
        <v>16.77</v>
      </c>
      <c r="D109">
        <v>2</v>
      </c>
      <c r="E109">
        <v>0</v>
      </c>
      <c r="F109" s="4">
        <f>DetailTicket[[#This Row],[Qte]]*(DetailTicket[[#This Row],[PrixUnit]]*(1-DetailTicket[[#This Row],[Remise%]]))</f>
        <v>33.54</v>
      </c>
      <c r="G109" t="str">
        <f>DetailTicket[[#This Row],[NoTicket]]&amp;DetailTicket[[#This Row],[Refprod]]</f>
        <v>107044</v>
      </c>
      <c r="H109" s="10">
        <f>SUMIF(DetailTicket[NoTicket],I109,DetailTicket[Chiffre d''affaire])</f>
        <v>53.416000000000004</v>
      </c>
      <c r="I109">
        <f t="shared" si="3"/>
        <v>10332</v>
      </c>
      <c r="K109" s="21" t="str" cm="1">
        <f t="array" ref="K109">_xlfn.IFS(M109=Ticket!A78,Ticket!B78)</f>
        <v>MOELK</v>
      </c>
      <c r="L109" s="22">
        <f>H101/COUNTIF(DetailTicket[NoTicket],M109)</f>
        <v>21.835100000000001</v>
      </c>
      <c r="M109" s="21">
        <f t="shared" si="4"/>
        <v>10324</v>
      </c>
      <c r="O109" s="49" t="s">
        <v>98</v>
      </c>
      <c r="P109" s="55">
        <f t="shared" si="5"/>
        <v>12.448888888888888</v>
      </c>
    </row>
    <row r="110" spans="1:16" x14ac:dyDescent="0.25">
      <c r="A110">
        <v>10726</v>
      </c>
      <c r="B110">
        <v>4</v>
      </c>
      <c r="C110">
        <v>16.77</v>
      </c>
      <c r="D110">
        <v>1</v>
      </c>
      <c r="E110">
        <v>0</v>
      </c>
      <c r="F110" s="4">
        <f>DetailTicket[[#This Row],[Qte]]*(DetailTicket[[#This Row],[PrixUnit]]*(1-DetailTicket[[#This Row],[Remise%]]))</f>
        <v>16.77</v>
      </c>
      <c r="G110" t="str">
        <f>DetailTicket[[#This Row],[NoTicket]]&amp;DetailTicket[[#This Row],[Refprod]]</f>
        <v>107264</v>
      </c>
      <c r="H110" s="10">
        <f>SUMIF(DetailTicket[NoTicket],I110,DetailTicket[Chiffre d''affaire])</f>
        <v>51.139000000000003</v>
      </c>
      <c r="I110">
        <f t="shared" si="3"/>
        <v>10333</v>
      </c>
      <c r="K110" s="21" t="str" cm="1">
        <f t="array" ref="K110">_xlfn.IFS(M110=Ticket!A79,Ticket!B79)</f>
        <v>CHBES</v>
      </c>
      <c r="L110" s="22">
        <f>H102/COUNTIF(DetailTicket[NoTicket],M110)</f>
        <v>20.517999999999997</v>
      </c>
      <c r="M110" s="21">
        <f t="shared" si="4"/>
        <v>10325</v>
      </c>
      <c r="O110" s="49" t="s">
        <v>99</v>
      </c>
      <c r="P110" s="55">
        <f t="shared" si="5"/>
        <v>41.269523809523811</v>
      </c>
    </row>
    <row r="111" spans="1:16" x14ac:dyDescent="0.25">
      <c r="A111">
        <v>10846</v>
      </c>
      <c r="B111">
        <v>4</v>
      </c>
      <c r="C111">
        <v>16.77</v>
      </c>
      <c r="D111">
        <v>1</v>
      </c>
      <c r="E111">
        <v>0</v>
      </c>
      <c r="F111" s="4">
        <f>DetailTicket[[#This Row],[Qte]]*(DetailTicket[[#This Row],[PrixUnit]]*(1-DetailTicket[[#This Row],[Remise%]]))</f>
        <v>16.77</v>
      </c>
      <c r="G111" t="str">
        <f>DetailTicket[[#This Row],[NoTicket]]&amp;DetailTicket[[#This Row],[Refprod]]</f>
        <v>108464</v>
      </c>
      <c r="H111" s="10">
        <f>SUMIF(DetailTicket[NoTicket],I111,DetailTicket[Chiffre d''affaire])</f>
        <v>23.78</v>
      </c>
      <c r="I111">
        <f t="shared" si="3"/>
        <v>10334</v>
      </c>
      <c r="K111" s="21" t="str" cm="1">
        <f t="array" ref="K111">_xlfn.IFS(M111=Ticket!A80,Ticket!B80)</f>
        <v>JALES</v>
      </c>
      <c r="L111" s="22">
        <f>H103/COUNTIF(DetailTicket[NoTicket],M111)</f>
        <v>15.553333333333335</v>
      </c>
      <c r="M111" s="21">
        <f t="shared" si="4"/>
        <v>10326</v>
      </c>
      <c r="O111" s="49" t="s">
        <v>100</v>
      </c>
      <c r="P111" s="55">
        <f t="shared" si="5"/>
        <v>34.382222222222225</v>
      </c>
    </row>
    <row r="112" spans="1:16" x14ac:dyDescent="0.25">
      <c r="A112">
        <v>10913</v>
      </c>
      <c r="B112">
        <v>4</v>
      </c>
      <c r="C112">
        <v>16.77</v>
      </c>
      <c r="D112">
        <v>1</v>
      </c>
      <c r="E112">
        <v>0.25</v>
      </c>
      <c r="F112" s="4">
        <f>DetailTicket[[#This Row],[Qte]]*(DetailTicket[[#This Row],[PrixUnit]]*(1-DetailTicket[[#This Row],[Remise%]]))</f>
        <v>12.577500000000001</v>
      </c>
      <c r="G112" t="str">
        <f>DetailTicket[[#This Row],[NoTicket]]&amp;DetailTicket[[#This Row],[Refprod]]</f>
        <v>109134</v>
      </c>
      <c r="H112" s="10">
        <f>SUMIF(DetailTicket[NoTicket],I112,DetailTicket[Chiffre d''affaire])</f>
        <v>81.712000000000018</v>
      </c>
      <c r="I112">
        <f t="shared" si="3"/>
        <v>10335</v>
      </c>
      <c r="K112" s="21" t="str" cm="1">
        <f t="array" ref="K112">_xlfn.IFS(M112=Ticket!A81,Ticket!B81)</f>
        <v>REDAN</v>
      </c>
      <c r="L112" s="22">
        <f>H104/COUNTIF(DetailTicket[NoTicket],M112)</f>
        <v>12.228</v>
      </c>
      <c r="M112" s="21">
        <f t="shared" si="4"/>
        <v>10327</v>
      </c>
      <c r="O112" s="49" t="s">
        <v>101</v>
      </c>
      <c r="P112" s="55">
        <f t="shared" si="5"/>
        <v>22.988611111111108</v>
      </c>
    </row>
    <row r="113" spans="1:16" x14ac:dyDescent="0.25">
      <c r="A113">
        <v>10950</v>
      </c>
      <c r="B113">
        <v>4</v>
      </c>
      <c r="C113">
        <v>16.77</v>
      </c>
      <c r="D113">
        <v>2</v>
      </c>
      <c r="E113">
        <v>0</v>
      </c>
      <c r="F113" s="4">
        <f>DetailTicket[[#This Row],[Qte]]*(DetailTicket[[#This Row],[PrixUnit]]*(1-DetailTicket[[#This Row],[Remise%]]))</f>
        <v>33.54</v>
      </c>
      <c r="G113" t="str">
        <f>DetailTicket[[#This Row],[NoTicket]]&amp;DetailTicket[[#This Row],[Refprod]]</f>
        <v>109504</v>
      </c>
      <c r="H113" s="10">
        <f>SUMIF(DetailTicket[NoTicket],I113,DetailTicket[Chiffre d''affaire])</f>
        <v>24.155999999999999</v>
      </c>
      <c r="I113">
        <f t="shared" si="3"/>
        <v>10336</v>
      </c>
      <c r="K113" s="21" t="str" cm="1">
        <f t="array" ref="K113">_xlfn.IFS(M113=Ticket!A82,Ticket!B82)</f>
        <v>LOHUE</v>
      </c>
      <c r="L113" s="22">
        <f>H105/COUNTIF(DetailTicket[NoTicket],M113)</f>
        <v>31.709999999999997</v>
      </c>
      <c r="M113" s="21">
        <f t="shared" si="4"/>
        <v>10328</v>
      </c>
      <c r="O113" s="49" t="s">
        <v>102</v>
      </c>
      <c r="P113" s="55">
        <f t="shared" si="5"/>
        <v>47.175174242424241</v>
      </c>
    </row>
    <row r="114" spans="1:16" x14ac:dyDescent="0.25">
      <c r="A114">
        <v>11000</v>
      </c>
      <c r="B114">
        <v>4</v>
      </c>
      <c r="C114">
        <v>16.77</v>
      </c>
      <c r="D114">
        <v>1</v>
      </c>
      <c r="E114">
        <v>0.25</v>
      </c>
      <c r="F114" s="4">
        <f>DetailTicket[[#This Row],[Qte]]*(DetailTicket[[#This Row],[PrixUnit]]*(1-DetailTicket[[#This Row],[Remise%]]))</f>
        <v>12.577500000000001</v>
      </c>
      <c r="G114" t="str">
        <f>DetailTicket[[#This Row],[NoTicket]]&amp;DetailTicket[[#This Row],[Refprod]]</f>
        <v>110004</v>
      </c>
      <c r="H114" s="10">
        <f>SUMIF(DetailTicket[NoTicket],I114,DetailTicket[Chiffre d''affaire])</f>
        <v>73.02000000000001</v>
      </c>
      <c r="I114">
        <f t="shared" si="3"/>
        <v>10337</v>
      </c>
      <c r="K114" s="21" t="str" cm="1">
        <f t="array" ref="K114">_xlfn.IFS(M114=Ticket!A83,Ticket!B83)</f>
        <v>PHFRO</v>
      </c>
      <c r="L114" s="22">
        <f>H106/COUNTIF(DetailTicket[NoTicket],M114)</f>
        <v>59.303749999999994</v>
      </c>
      <c r="M114" s="21">
        <f t="shared" si="4"/>
        <v>10329</v>
      </c>
      <c r="O114" s="49" t="s">
        <v>103</v>
      </c>
      <c r="P114" s="55">
        <f t="shared" si="5"/>
        <v>33.977113095238096</v>
      </c>
    </row>
    <row r="115" spans="1:16" x14ac:dyDescent="0.25">
      <c r="A115">
        <v>11077</v>
      </c>
      <c r="B115">
        <v>4</v>
      </c>
      <c r="C115">
        <v>16.77</v>
      </c>
      <c r="D115">
        <v>1</v>
      </c>
      <c r="E115">
        <v>0</v>
      </c>
      <c r="F115" s="4">
        <f>DetailTicket[[#This Row],[Qte]]*(DetailTicket[[#This Row],[PrixUnit]]*(1-DetailTicket[[#This Row],[Remise%]]))</f>
        <v>16.77</v>
      </c>
      <c r="G115" t="str">
        <f>DetailTicket[[#This Row],[NoTicket]]&amp;DetailTicket[[#This Row],[Refprod]]</f>
        <v>110774</v>
      </c>
      <c r="H115" s="10">
        <f>SUMIF(DetailTicket[NoTicket],I115,DetailTicket[Chiffre d''affaire])</f>
        <v>55.480000000000004</v>
      </c>
      <c r="I115">
        <f t="shared" si="3"/>
        <v>10338</v>
      </c>
      <c r="K115" s="21" t="str" cm="1">
        <f t="array" ref="K115">_xlfn.IFS(M115=Ticket!A84,Ticket!B84)</f>
        <v>JEMAN</v>
      </c>
      <c r="L115" s="22">
        <f>H107/COUNTIF(DetailTicket[NoTicket],M115)</f>
        <v>25.070749999999997</v>
      </c>
      <c r="M115" s="21">
        <f t="shared" si="4"/>
        <v>10330</v>
      </c>
      <c r="O115" s="49" t="s">
        <v>104</v>
      </c>
      <c r="P115" s="55">
        <f t="shared" si="5"/>
        <v>35.333888888888886</v>
      </c>
    </row>
    <row r="116" spans="1:16" x14ac:dyDescent="0.25">
      <c r="A116">
        <v>11082</v>
      </c>
      <c r="B116">
        <v>4</v>
      </c>
      <c r="C116">
        <v>16.77</v>
      </c>
      <c r="D116">
        <v>1</v>
      </c>
      <c r="E116">
        <v>0</v>
      </c>
      <c r="F116" s="4">
        <f>DetailTicket[[#This Row],[Qte]]*(DetailTicket[[#This Row],[PrixUnit]]*(1-DetailTicket[[#This Row],[Remise%]]))</f>
        <v>16.77</v>
      </c>
      <c r="G116" t="str">
        <f>DetailTicket[[#This Row],[NoTicket]]&amp;DetailTicket[[#This Row],[Refprod]]</f>
        <v>110824</v>
      </c>
      <c r="H116" s="10">
        <f>SUMIF(DetailTicket[NoTicket],I116,DetailTicket[Chiffre d''affaire])</f>
        <v>102.05200000000001</v>
      </c>
      <c r="I116">
        <f t="shared" si="3"/>
        <v>10339</v>
      </c>
      <c r="K116" s="21" t="str" cm="1">
        <f t="array" ref="K116">_xlfn.IFS(M116=Ticket!A85,Ticket!B85)</f>
        <v>FAMAR</v>
      </c>
      <c r="L116" s="22">
        <f>H108/COUNTIF(DetailTicket[NoTicket],M116)</f>
        <v>9.14</v>
      </c>
      <c r="M116" s="21">
        <f t="shared" si="4"/>
        <v>10331</v>
      </c>
      <c r="O116" s="49" t="s">
        <v>105</v>
      </c>
      <c r="P116" s="55">
        <f t="shared" si="5"/>
        <v>22.569500000000001</v>
      </c>
    </row>
    <row r="117" spans="1:16" x14ac:dyDescent="0.25">
      <c r="A117">
        <v>10258</v>
      </c>
      <c r="B117">
        <v>5</v>
      </c>
      <c r="C117">
        <v>12.96</v>
      </c>
      <c r="D117">
        <v>2</v>
      </c>
      <c r="E117">
        <v>0.2</v>
      </c>
      <c r="F117" s="4">
        <f>DetailTicket[[#This Row],[Qte]]*(DetailTicket[[#This Row],[PrixUnit]]*(1-DetailTicket[[#This Row],[Remise%]]))</f>
        <v>20.736000000000004</v>
      </c>
      <c r="G117" t="str">
        <f>DetailTicket[[#This Row],[NoTicket]]&amp;DetailTicket[[#This Row],[Refprod]]</f>
        <v>102585</v>
      </c>
      <c r="H117" s="10">
        <f>SUMIF(DetailTicket[NoTicket],I117,DetailTicket[Chiffre d''affaire])</f>
        <v>73.852999999999994</v>
      </c>
      <c r="I117">
        <f t="shared" si="3"/>
        <v>10340</v>
      </c>
      <c r="K117" s="21" t="str" cm="1">
        <f t="array" ref="K117">_xlfn.IFS(M117=Ticket!A86,Ticket!B86)</f>
        <v>JÉBAZ</v>
      </c>
      <c r="L117" s="22">
        <f>H109/COUNTIF(DetailTicket[NoTicket],M117)</f>
        <v>17.805333333333333</v>
      </c>
      <c r="M117" s="21">
        <f t="shared" si="4"/>
        <v>10332</v>
      </c>
      <c r="O117" s="49" t="s">
        <v>106</v>
      </c>
      <c r="P117" s="55">
        <f t="shared" si="5"/>
        <v>38.473333333333322</v>
      </c>
    </row>
    <row r="118" spans="1:16" x14ac:dyDescent="0.25">
      <c r="A118">
        <v>10262</v>
      </c>
      <c r="B118">
        <v>5</v>
      </c>
      <c r="C118">
        <v>12.96</v>
      </c>
      <c r="D118">
        <v>2</v>
      </c>
      <c r="E118">
        <v>0.2</v>
      </c>
      <c r="F118" s="4">
        <f>DetailTicket[[#This Row],[Qte]]*(DetailTicket[[#This Row],[PrixUnit]]*(1-DetailTicket[[#This Row],[Remise%]]))</f>
        <v>20.736000000000004</v>
      </c>
      <c r="G118" t="str">
        <f>DetailTicket[[#This Row],[NoTicket]]&amp;DetailTicket[[#This Row],[Refprod]]</f>
        <v>102625</v>
      </c>
      <c r="H118" s="10">
        <f>SUMIF(DetailTicket[NoTicket],I118,DetailTicket[Chiffre d''affaire])</f>
        <v>60.057999999999993</v>
      </c>
      <c r="I118">
        <f t="shared" si="3"/>
        <v>10341</v>
      </c>
      <c r="K118" s="21" t="str" cm="1">
        <f t="array" ref="K118">_xlfn.IFS(M118=Ticket!A87,Ticket!B87)</f>
        <v>CLJAN</v>
      </c>
      <c r="L118" s="22">
        <f>H110/COUNTIF(DetailTicket[NoTicket],M118)</f>
        <v>17.046333333333333</v>
      </c>
      <c r="M118" s="21">
        <f t="shared" si="4"/>
        <v>10333</v>
      </c>
      <c r="O118" s="49" t="s">
        <v>107</v>
      </c>
      <c r="P118" s="55">
        <f t="shared" si="5"/>
        <v>50.768888888888888</v>
      </c>
    </row>
    <row r="119" spans="1:16" x14ac:dyDescent="0.25">
      <c r="A119">
        <v>10290</v>
      </c>
      <c r="B119">
        <v>5</v>
      </c>
      <c r="C119">
        <v>12.96</v>
      </c>
      <c r="D119">
        <v>1</v>
      </c>
      <c r="E119">
        <v>0</v>
      </c>
      <c r="F119" s="4">
        <f>DetailTicket[[#This Row],[Qte]]*(DetailTicket[[#This Row],[PrixUnit]]*(1-DetailTicket[[#This Row],[Remise%]]))</f>
        <v>12.96</v>
      </c>
      <c r="G119" t="str">
        <f>DetailTicket[[#This Row],[NoTicket]]&amp;DetailTicket[[#This Row],[Refprod]]</f>
        <v>102905</v>
      </c>
      <c r="H119" s="10">
        <f>SUMIF(DetailTicket[NoTicket],I119,DetailTicket[Chiffre d''affaire])</f>
        <v>42.448</v>
      </c>
      <c r="I119">
        <f t="shared" si="3"/>
        <v>10342</v>
      </c>
      <c r="K119" s="21" t="str" cm="1">
        <f t="array" ref="K119">_xlfn.IFS(M119=Ticket!A88,Ticket!B88)</f>
        <v>JAHEN</v>
      </c>
      <c r="L119" s="22">
        <f>H111/COUNTIF(DetailTicket[NoTicket],M119)</f>
        <v>11.89</v>
      </c>
      <c r="M119" s="21">
        <f t="shared" si="4"/>
        <v>10334</v>
      </c>
      <c r="O119" s="49" t="s">
        <v>108</v>
      </c>
      <c r="P119" s="55">
        <f t="shared" si="5"/>
        <v>93.504444444444445</v>
      </c>
    </row>
    <row r="120" spans="1:16" x14ac:dyDescent="0.25">
      <c r="A120">
        <v>10382</v>
      </c>
      <c r="B120">
        <v>5</v>
      </c>
      <c r="C120">
        <v>12.96</v>
      </c>
      <c r="D120">
        <v>1</v>
      </c>
      <c r="E120">
        <v>0</v>
      </c>
      <c r="F120" s="4">
        <f>DetailTicket[[#This Row],[Qte]]*(DetailTicket[[#This Row],[PrixUnit]]*(1-DetailTicket[[#This Row],[Remise%]]))</f>
        <v>12.96</v>
      </c>
      <c r="G120" t="str">
        <f>DetailTicket[[#This Row],[NoTicket]]&amp;DetailTicket[[#This Row],[Refprod]]</f>
        <v>103825</v>
      </c>
      <c r="H120" s="10">
        <f>SUMIF(DetailTicket[NoTicket],I120,DetailTicket[Chiffre d''affaire])</f>
        <v>76.998000000000005</v>
      </c>
      <c r="I120">
        <f t="shared" si="3"/>
        <v>10343</v>
      </c>
      <c r="K120" s="21" t="str" cm="1">
        <f t="array" ref="K120">_xlfn.IFS(M120=Ticket!A89,Ticket!B89)</f>
        <v>ERSWE</v>
      </c>
      <c r="L120" s="22">
        <f>H112/COUNTIF(DetailTicket[NoTicket],M120)</f>
        <v>20.428000000000004</v>
      </c>
      <c r="M120" s="21">
        <f t="shared" si="4"/>
        <v>10335</v>
      </c>
      <c r="O120" s="49" t="s">
        <v>109</v>
      </c>
      <c r="P120" s="55">
        <f t="shared" si="5"/>
        <v>63.598333333333336</v>
      </c>
    </row>
    <row r="121" spans="1:16" x14ac:dyDescent="0.25">
      <c r="A121">
        <v>10635</v>
      </c>
      <c r="B121">
        <v>5</v>
      </c>
      <c r="C121">
        <v>16.309999999999999</v>
      </c>
      <c r="D121">
        <v>2</v>
      </c>
      <c r="E121">
        <v>0.1</v>
      </c>
      <c r="F121" s="4">
        <f>DetailTicket[[#This Row],[Qte]]*(DetailTicket[[#This Row],[PrixUnit]]*(1-DetailTicket[[#This Row],[Remise%]]))</f>
        <v>29.357999999999997</v>
      </c>
      <c r="G121" t="str">
        <f>DetailTicket[[#This Row],[NoTicket]]&amp;DetailTicket[[#This Row],[Refprod]]</f>
        <v>106355</v>
      </c>
      <c r="H121" s="10">
        <f>SUMIF(DetailTicket[NoTicket],I121,DetailTicket[Chiffre d''affaire])</f>
        <v>50.005000000000003</v>
      </c>
      <c r="I121">
        <f t="shared" si="3"/>
        <v>10344</v>
      </c>
      <c r="K121" s="21" t="str" cm="1">
        <f t="array" ref="K121">_xlfn.IFS(M121=Ticket!A90,Ticket!B90)</f>
        <v>VIVAN</v>
      </c>
      <c r="L121" s="22">
        <f>H113/COUNTIF(DetailTicket[NoTicket],M121)</f>
        <v>24.155999999999999</v>
      </c>
      <c r="M121" s="21">
        <f t="shared" si="4"/>
        <v>10336</v>
      </c>
      <c r="O121" s="49" t="s">
        <v>110</v>
      </c>
      <c r="P121" s="55">
        <f t="shared" si="5"/>
        <v>38.5745</v>
      </c>
    </row>
    <row r="122" spans="1:16" x14ac:dyDescent="0.25">
      <c r="A122">
        <v>10708</v>
      </c>
      <c r="B122">
        <v>5</v>
      </c>
      <c r="C122">
        <v>16.309999999999999</v>
      </c>
      <c r="D122">
        <v>2</v>
      </c>
      <c r="E122">
        <v>0</v>
      </c>
      <c r="F122" s="4">
        <f>DetailTicket[[#This Row],[Qte]]*(DetailTicket[[#This Row],[PrixUnit]]*(1-DetailTicket[[#This Row],[Remise%]]))</f>
        <v>32.619999999999997</v>
      </c>
      <c r="G122" t="str">
        <f>DetailTicket[[#This Row],[NoTicket]]&amp;DetailTicket[[#This Row],[Refprod]]</f>
        <v>107085</v>
      </c>
      <c r="H122" s="10">
        <f>SUMIF(DetailTicket[NoTicket],I122,DetailTicket[Chiffre d''affaire])</f>
        <v>76.84</v>
      </c>
      <c r="I122">
        <f t="shared" si="3"/>
        <v>10345</v>
      </c>
      <c r="K122" s="21" t="str" cm="1">
        <f t="array" ref="K122">_xlfn.IFS(M122=Ticket!A91,Ticket!B91)</f>
        <v>ERDEB</v>
      </c>
      <c r="L122" s="22">
        <f>H114/COUNTIF(DetailTicket[NoTicket],M122)</f>
        <v>14.604000000000003</v>
      </c>
      <c r="M122" s="21">
        <f t="shared" si="4"/>
        <v>10337</v>
      </c>
      <c r="O122" s="49" t="s">
        <v>111</v>
      </c>
      <c r="P122" s="55">
        <f t="shared" si="5"/>
        <v>37.695</v>
      </c>
    </row>
    <row r="123" spans="1:16" x14ac:dyDescent="0.25">
      <c r="A123">
        <v>10848</v>
      </c>
      <c r="B123">
        <v>5</v>
      </c>
      <c r="C123">
        <v>16.309999999999999</v>
      </c>
      <c r="D123">
        <v>1</v>
      </c>
      <c r="E123">
        <v>0</v>
      </c>
      <c r="F123" s="4">
        <f>DetailTicket[[#This Row],[Qte]]*(DetailTicket[[#This Row],[PrixUnit]]*(1-DetailTicket[[#This Row],[Remise%]]))</f>
        <v>16.309999999999999</v>
      </c>
      <c r="G123" t="str">
        <f>DetailTicket[[#This Row],[NoTicket]]&amp;DetailTicket[[#This Row],[Refprod]]</f>
        <v>108485</v>
      </c>
      <c r="H123" s="10">
        <f>SUMIF(DetailTicket[NoTicket],I123,DetailTicket[Chiffre d''affaire])</f>
        <v>44.572000000000003</v>
      </c>
      <c r="I123">
        <f t="shared" si="3"/>
        <v>10346</v>
      </c>
      <c r="K123" s="21" t="str" cm="1">
        <f t="array" ref="K123">_xlfn.IFS(M123=Ticket!A92,Ticket!B92)</f>
        <v>PILED</v>
      </c>
      <c r="L123" s="22">
        <f>H115/COUNTIF(DetailTicket[NoTicket],M123)</f>
        <v>27.740000000000002</v>
      </c>
      <c r="M123" s="21">
        <f t="shared" si="4"/>
        <v>10338</v>
      </c>
      <c r="O123" s="49" t="s">
        <v>112</v>
      </c>
      <c r="P123" s="55">
        <f t="shared" si="5"/>
        <v>19.440000000000001</v>
      </c>
    </row>
    <row r="124" spans="1:16" x14ac:dyDescent="0.25">
      <c r="A124">
        <v>10958</v>
      </c>
      <c r="B124">
        <v>5</v>
      </c>
      <c r="C124">
        <v>16.309999999999999</v>
      </c>
      <c r="D124">
        <v>1</v>
      </c>
      <c r="E124">
        <v>0</v>
      </c>
      <c r="F124" s="4">
        <f>DetailTicket[[#This Row],[Qte]]*(DetailTicket[[#This Row],[PrixUnit]]*(1-DetailTicket[[#This Row],[Remise%]]))</f>
        <v>16.309999999999999</v>
      </c>
      <c r="G124" t="str">
        <f>DetailTicket[[#This Row],[NoTicket]]&amp;DetailTicket[[#This Row],[Refprod]]</f>
        <v>109585</v>
      </c>
      <c r="H124" s="10">
        <f>SUMIF(DetailTicket[NoTicket],I124,DetailTicket[Chiffre d''affaire])</f>
        <v>66.346999999999994</v>
      </c>
      <c r="I124">
        <f t="shared" si="3"/>
        <v>10347</v>
      </c>
      <c r="K124" s="21" t="str" cm="1">
        <f t="array" ref="K124">_xlfn.IFS(M124=Ticket!A93,Ticket!B93)</f>
        <v>JÉBAZ</v>
      </c>
      <c r="L124" s="22">
        <f>H116/COUNTIF(DetailTicket[NoTicket],M124)</f>
        <v>34.017333333333333</v>
      </c>
      <c r="M124" s="21">
        <f t="shared" si="4"/>
        <v>10339</v>
      </c>
      <c r="O124" s="21" t="str">
        <f>IF(Produit!L3272=TRUE,Produit!A3271,"")</f>
        <v/>
      </c>
    </row>
    <row r="125" spans="1:16" x14ac:dyDescent="0.25">
      <c r="A125">
        <v>11030</v>
      </c>
      <c r="B125">
        <v>5</v>
      </c>
      <c r="C125">
        <v>16.309999999999999</v>
      </c>
      <c r="D125">
        <v>2</v>
      </c>
      <c r="E125">
        <v>0</v>
      </c>
      <c r="F125" s="4">
        <f>DetailTicket[[#This Row],[Qte]]*(DetailTicket[[#This Row],[PrixUnit]]*(1-DetailTicket[[#This Row],[Remise%]]))</f>
        <v>32.619999999999997</v>
      </c>
      <c r="G125" t="str">
        <f>DetailTicket[[#This Row],[NoTicket]]&amp;DetailTicket[[#This Row],[Refprod]]</f>
        <v>110305</v>
      </c>
      <c r="H125" s="10">
        <f>SUMIF(DetailTicket[NoTicket],I125,DetailTicket[Chiffre d''affaire])</f>
        <v>24.155999999999999</v>
      </c>
      <c r="I125">
        <f t="shared" si="3"/>
        <v>10348</v>
      </c>
      <c r="K125" s="21" t="str" cm="1">
        <f t="array" ref="K125">_xlfn.IFS(M125=Ticket!A94,Ticket!B94)</f>
        <v>FAMAR</v>
      </c>
      <c r="L125" s="22">
        <f>H117/COUNTIF(DetailTicket[NoTicket],M125)</f>
        <v>24.617666666666665</v>
      </c>
      <c r="M125" s="21">
        <f t="shared" si="4"/>
        <v>10340</v>
      </c>
      <c r="O125" s="21" t="str">
        <f>IF(Produit!L3273=TRUE,Produit!A3272,"")</f>
        <v/>
      </c>
    </row>
    <row r="126" spans="1:16" x14ac:dyDescent="0.25">
      <c r="A126">
        <v>11047</v>
      </c>
      <c r="B126">
        <v>5</v>
      </c>
      <c r="C126">
        <v>16.309999999999999</v>
      </c>
      <c r="D126">
        <v>1</v>
      </c>
      <c r="E126">
        <v>0.25</v>
      </c>
      <c r="F126" s="4">
        <f>DetailTicket[[#This Row],[Qte]]*(DetailTicket[[#This Row],[PrixUnit]]*(1-DetailTicket[[#This Row],[Remise%]]))</f>
        <v>12.232499999999998</v>
      </c>
      <c r="G126" t="str">
        <f>DetailTicket[[#This Row],[NoTicket]]&amp;DetailTicket[[#This Row],[Refprod]]</f>
        <v>110475</v>
      </c>
      <c r="H126" s="10">
        <f>SUMIF(DetailTicket[NoTicket],I126,DetailTicket[Chiffre d''affaire])</f>
        <v>4.57</v>
      </c>
      <c r="I126">
        <f t="shared" si="3"/>
        <v>10349</v>
      </c>
      <c r="K126" s="21" t="str" cm="1">
        <f t="array" ref="K126">_xlfn.IFS(M126=Ticket!A95,Ticket!B95)</f>
        <v>OLFER</v>
      </c>
      <c r="L126" s="22">
        <f>H118/COUNTIF(DetailTicket[NoTicket],M126)</f>
        <v>30.028999999999996</v>
      </c>
      <c r="M126" s="21">
        <f t="shared" si="4"/>
        <v>10341</v>
      </c>
      <c r="O126" s="21" t="str">
        <f>IF(Produit!L3274=TRUE,Produit!A3273,"")</f>
        <v/>
      </c>
    </row>
    <row r="127" spans="1:16" x14ac:dyDescent="0.25">
      <c r="A127">
        <v>10309</v>
      </c>
      <c r="B127">
        <v>6</v>
      </c>
      <c r="C127">
        <v>15.24</v>
      </c>
      <c r="D127">
        <v>1</v>
      </c>
      <c r="E127">
        <v>0</v>
      </c>
      <c r="F127" s="4">
        <f>DetailTicket[[#This Row],[Qte]]*(DetailTicket[[#This Row],[PrixUnit]]*(1-DetailTicket[[#This Row],[Remise%]]))</f>
        <v>15.24</v>
      </c>
      <c r="G127" t="str">
        <f>DetailTicket[[#This Row],[NoTicket]]&amp;DetailTicket[[#This Row],[Refprod]]</f>
        <v>103096</v>
      </c>
      <c r="H127" s="10">
        <f>SUMIF(DetailTicket[NoTicket],I127,DetailTicket[Chiffre d''affaire])</f>
        <v>57.347999999999999</v>
      </c>
      <c r="I127">
        <f t="shared" si="3"/>
        <v>10350</v>
      </c>
      <c r="K127" s="21" t="str" cm="1">
        <f t="array" ref="K127">_xlfn.IFS(M127=Ticket!A96,Ticket!B96)</f>
        <v>ERDEB</v>
      </c>
      <c r="L127" s="22">
        <f>H119/COUNTIF(DetailTicket[NoTicket],M127)</f>
        <v>10.612</v>
      </c>
      <c r="M127" s="21">
        <f t="shared" si="4"/>
        <v>10342</v>
      </c>
      <c r="O127" s="21" t="str">
        <f>IF(Produit!L3275=TRUE,Produit!A3274,"")</f>
        <v/>
      </c>
    </row>
    <row r="128" spans="1:16" x14ac:dyDescent="0.25">
      <c r="A128">
        <v>10325</v>
      </c>
      <c r="B128">
        <v>6</v>
      </c>
      <c r="C128">
        <v>15.24</v>
      </c>
      <c r="D128">
        <v>2</v>
      </c>
      <c r="E128">
        <v>0</v>
      </c>
      <c r="F128" s="4">
        <f>DetailTicket[[#This Row],[Qte]]*(DetailTicket[[#This Row],[PrixUnit]]*(1-DetailTicket[[#This Row],[Remise%]]))</f>
        <v>30.48</v>
      </c>
      <c r="G128" t="str">
        <f>DetailTicket[[#This Row],[NoTicket]]&amp;DetailTicket[[#This Row],[Refprod]]</f>
        <v>103256</v>
      </c>
      <c r="H128" s="10">
        <f>SUMIF(DetailTicket[NoTicket],I128,DetailTicket[Chiffre d''affaire])</f>
        <v>211.15600000000001</v>
      </c>
      <c r="I128">
        <f t="shared" si="3"/>
        <v>10351</v>
      </c>
      <c r="K128" s="21" t="str" cm="1">
        <f t="array" ref="K128">_xlfn.IFS(M128=Ticket!A97,Ticket!B97)</f>
        <v>ANLER</v>
      </c>
      <c r="L128" s="22">
        <f>H120/COUNTIF(DetailTicket[NoTicket],M128)</f>
        <v>25.666</v>
      </c>
      <c r="M128" s="21">
        <f t="shared" si="4"/>
        <v>10343</v>
      </c>
      <c r="O128" s="21" t="str">
        <f>IF(Produit!L3276=TRUE,Produit!A3275,"")</f>
        <v/>
      </c>
    </row>
    <row r="129" spans="1:15" x14ac:dyDescent="0.25">
      <c r="A129">
        <v>10618</v>
      </c>
      <c r="B129">
        <v>6</v>
      </c>
      <c r="C129">
        <v>19.059999999999999</v>
      </c>
      <c r="D129">
        <v>2</v>
      </c>
      <c r="E129">
        <v>0</v>
      </c>
      <c r="F129" s="4">
        <f>DetailTicket[[#This Row],[Qte]]*(DetailTicket[[#This Row],[PrixUnit]]*(1-DetailTicket[[#This Row],[Remise%]]))</f>
        <v>38.119999999999997</v>
      </c>
      <c r="G129" t="str">
        <f>DetailTicket[[#This Row],[NoTicket]]&amp;DetailTicket[[#This Row],[Refprod]]</f>
        <v>106186</v>
      </c>
      <c r="H129" s="10">
        <f>SUMIF(DetailTicket[NoTicket],I129,DetailTicket[Chiffre d''affaire])</f>
        <v>9.3644999999999996</v>
      </c>
      <c r="I129">
        <f t="shared" si="3"/>
        <v>10352</v>
      </c>
      <c r="K129" s="21" t="str" cm="1">
        <f t="array" ref="K129">_xlfn.IFS(M129=Ticket!A98,Ticket!B98)</f>
        <v>CHLAB</v>
      </c>
      <c r="L129" s="22">
        <f>H121/COUNTIF(DetailTicket[NoTicket],M129)</f>
        <v>25.002500000000001</v>
      </c>
      <c r="M129" s="21">
        <f t="shared" si="4"/>
        <v>10344</v>
      </c>
      <c r="O129" s="21" t="str">
        <f>IF(Produit!L3277=TRUE,Produit!A3276,"")</f>
        <v/>
      </c>
    </row>
    <row r="130" spans="1:15" x14ac:dyDescent="0.25">
      <c r="A130">
        <v>10734</v>
      </c>
      <c r="B130">
        <v>6</v>
      </c>
      <c r="C130">
        <v>19.059999999999999</v>
      </c>
      <c r="D130">
        <v>1</v>
      </c>
      <c r="E130">
        <v>0</v>
      </c>
      <c r="F130" s="4">
        <f>DetailTicket[[#This Row],[Qte]]*(DetailTicket[[#This Row],[PrixUnit]]*(1-DetailTicket[[#This Row],[Remise%]]))</f>
        <v>19.059999999999999</v>
      </c>
      <c r="G130" t="str">
        <f>DetailTicket[[#This Row],[NoTicket]]&amp;DetailTicket[[#This Row],[Refprod]]</f>
        <v>107346</v>
      </c>
      <c r="H130" s="10">
        <f>SUMIF(DetailTicket[NoTicket],I130,DetailTicket[Chiffre d''affaire])</f>
        <v>277.584</v>
      </c>
      <c r="I130">
        <f t="shared" si="3"/>
        <v>10353</v>
      </c>
      <c r="K130" s="21" t="str" cm="1">
        <f t="array" ref="K130">_xlfn.IFS(M130=Ticket!A99,Ticket!B99)</f>
        <v>ARBLA</v>
      </c>
      <c r="L130" s="22">
        <f>H122/COUNTIF(DetailTicket[NoTicket],M130)</f>
        <v>25.613333333333333</v>
      </c>
      <c r="M130" s="21">
        <f t="shared" si="4"/>
        <v>10345</v>
      </c>
      <c r="O130" s="21" t="str">
        <f>IF(Produit!L3278=TRUE,Produit!A3277,"")</f>
        <v/>
      </c>
    </row>
    <row r="131" spans="1:15" x14ac:dyDescent="0.25">
      <c r="A131">
        <v>10830</v>
      </c>
      <c r="B131">
        <v>6</v>
      </c>
      <c r="C131">
        <v>19.059999999999999</v>
      </c>
      <c r="D131">
        <v>2</v>
      </c>
      <c r="E131">
        <v>0</v>
      </c>
      <c r="F131" s="4">
        <f>DetailTicket[[#This Row],[Qte]]*(DetailTicket[[#This Row],[PrixUnit]]*(1-DetailTicket[[#This Row],[Remise%]]))</f>
        <v>38.119999999999997</v>
      </c>
      <c r="G131" t="str">
        <f>DetailTicket[[#This Row],[NoTicket]]&amp;DetailTicket[[#This Row],[Refprod]]</f>
        <v>108306</v>
      </c>
      <c r="H131" s="10">
        <f>SUMIF(DetailTicket[NoTicket],I131,DetailTicket[Chiffre d''affaire])</f>
        <v>172.88</v>
      </c>
      <c r="I131">
        <f t="shared" si="3"/>
        <v>10354</v>
      </c>
      <c r="K131" s="21" t="str" cm="1">
        <f t="array" ref="K131">_xlfn.IFS(M131=Ticket!A100,Ticket!B100)</f>
        <v>ALCLE</v>
      </c>
      <c r="L131" s="22">
        <f>H123/COUNTIF(DetailTicket[NoTicket],M131)</f>
        <v>22.286000000000001</v>
      </c>
      <c r="M131" s="21">
        <f t="shared" si="4"/>
        <v>10346</v>
      </c>
      <c r="O131" s="21" t="str">
        <f>IF(Produit!L3279=TRUE,Produit!A3278,"")</f>
        <v/>
      </c>
    </row>
    <row r="132" spans="1:15" x14ac:dyDescent="0.25">
      <c r="A132">
        <v>10871</v>
      </c>
      <c r="B132">
        <v>6</v>
      </c>
      <c r="C132">
        <v>19.059999999999999</v>
      </c>
      <c r="D132">
        <v>2</v>
      </c>
      <c r="E132">
        <v>0.05</v>
      </c>
      <c r="F132" s="4">
        <f>DetailTicket[[#This Row],[Qte]]*(DetailTicket[[#This Row],[PrixUnit]]*(1-DetailTicket[[#This Row],[Remise%]]))</f>
        <v>36.213999999999999</v>
      </c>
      <c r="G132" t="str">
        <f>DetailTicket[[#This Row],[NoTicket]]&amp;DetailTicket[[#This Row],[Refprod]]</f>
        <v>108716</v>
      </c>
      <c r="H132" s="10">
        <f>SUMIF(DetailTicket[NoTicket],I132,DetailTicket[Chiffre d''affaire])</f>
        <v>14.63</v>
      </c>
      <c r="I132">
        <f t="shared" si="3"/>
        <v>10355</v>
      </c>
      <c r="K132" s="21" t="str" cm="1">
        <f t="array" ref="K132">_xlfn.IFS(M132=Ticket!A101,Ticket!B101)</f>
        <v>ALAUV</v>
      </c>
      <c r="L132" s="22">
        <f>H124/COUNTIF(DetailTicket[NoTicket],M132)</f>
        <v>16.586749999999999</v>
      </c>
      <c r="M132" s="21">
        <f t="shared" si="4"/>
        <v>10347</v>
      </c>
      <c r="O132" s="21" t="str">
        <f>IF(Produit!L3280=TRUE,Produit!A3279,"")</f>
        <v/>
      </c>
    </row>
    <row r="133" spans="1:15" x14ac:dyDescent="0.25">
      <c r="A133">
        <v>10934</v>
      </c>
      <c r="B133">
        <v>6</v>
      </c>
      <c r="C133">
        <v>19.059999999999999</v>
      </c>
      <c r="D133">
        <v>1</v>
      </c>
      <c r="E133">
        <v>0</v>
      </c>
      <c r="F133" s="4">
        <f>DetailTicket[[#This Row],[Qte]]*(DetailTicket[[#This Row],[PrixUnit]]*(1-DetailTicket[[#This Row],[Remise%]]))</f>
        <v>19.059999999999999</v>
      </c>
      <c r="G133" t="str">
        <f>DetailTicket[[#This Row],[NoTicket]]&amp;DetailTicket[[#This Row],[Refprod]]</f>
        <v>109346</v>
      </c>
      <c r="H133" s="10">
        <f>SUMIF(DetailTicket[NoTicket],I133,DetailTicket[Chiffre d''affaire])</f>
        <v>58.849999999999994</v>
      </c>
      <c r="I133">
        <f t="shared" si="3"/>
        <v>10356</v>
      </c>
      <c r="K133" s="21" t="str" cm="1">
        <f t="array" ref="K133">_xlfn.IFS(M133=Ticket!A102,Ticket!B102)</f>
        <v>PAJAL</v>
      </c>
      <c r="L133" s="22">
        <f>H125/COUNTIF(DetailTicket[NoTicket],M133)</f>
        <v>12.077999999999999</v>
      </c>
      <c r="M133" s="21">
        <f t="shared" si="4"/>
        <v>10348</v>
      </c>
    </row>
    <row r="134" spans="1:15" x14ac:dyDescent="0.25">
      <c r="A134">
        <v>10949</v>
      </c>
      <c r="B134">
        <v>6</v>
      </c>
      <c r="C134">
        <v>19.059999999999999</v>
      </c>
      <c r="D134">
        <v>2</v>
      </c>
      <c r="E134">
        <v>0</v>
      </c>
      <c r="F134" s="4">
        <f>DetailTicket[[#This Row],[Qte]]*(DetailTicket[[#This Row],[PrixUnit]]*(1-DetailTicket[[#This Row],[Remise%]]))</f>
        <v>38.119999999999997</v>
      </c>
      <c r="G134" t="str">
        <f>DetailTicket[[#This Row],[NoTicket]]&amp;DetailTicket[[#This Row],[Refprod]]</f>
        <v>109496</v>
      </c>
      <c r="H134" s="10">
        <f>SUMIF(DetailTicket[NoTicket],I134,DetailTicket[Chiffre d''affaire])</f>
        <v>86.087999999999994</v>
      </c>
      <c r="I134">
        <f t="shared" si="3"/>
        <v>10357</v>
      </c>
      <c r="K134" s="21" t="str" cm="1">
        <f t="array" ref="K134">_xlfn.IFS(M134=Ticket!A103,Ticket!B103)</f>
        <v>PHFRO</v>
      </c>
      <c r="L134" s="22">
        <f>H126/COUNTIF(DetailTicket[NoTicket],M134)</f>
        <v>4.57</v>
      </c>
      <c r="M134" s="21">
        <f t="shared" si="4"/>
        <v>10349</v>
      </c>
    </row>
    <row r="135" spans="1:15" x14ac:dyDescent="0.25">
      <c r="A135">
        <v>10952</v>
      </c>
      <c r="B135">
        <v>6</v>
      </c>
      <c r="C135">
        <v>19.059999999999999</v>
      </c>
      <c r="D135">
        <v>2</v>
      </c>
      <c r="E135">
        <v>0.05</v>
      </c>
      <c r="F135" s="4">
        <f>DetailTicket[[#This Row],[Qte]]*(DetailTicket[[#This Row],[PrixUnit]]*(1-DetailTicket[[#This Row],[Remise%]]))</f>
        <v>36.213999999999999</v>
      </c>
      <c r="G135" t="str">
        <f>DetailTicket[[#This Row],[NoTicket]]&amp;DetailTicket[[#This Row],[Refprod]]</f>
        <v>109526</v>
      </c>
      <c r="H135" s="10">
        <f>SUMIF(DetailTicket[NoTicket],I135,DetailTicket[Chiffre d''affaire])</f>
        <v>32.442499999999995</v>
      </c>
      <c r="I135">
        <f t="shared" si="3"/>
        <v>10358</v>
      </c>
      <c r="K135" s="21" t="str" cm="1">
        <f t="array" ref="K135">_xlfn.IFS(M135=Ticket!A104,Ticket!B104)</f>
        <v>CÉDAU</v>
      </c>
      <c r="L135" s="22">
        <f>H127/COUNTIF(DetailTicket[NoTicket],M135)</f>
        <v>28.673999999999999</v>
      </c>
      <c r="M135" s="21">
        <f t="shared" si="4"/>
        <v>10350</v>
      </c>
    </row>
    <row r="136" spans="1:15" x14ac:dyDescent="0.25">
      <c r="A136">
        <v>10989</v>
      </c>
      <c r="B136">
        <v>6</v>
      </c>
      <c r="C136">
        <v>19.059999999999999</v>
      </c>
      <c r="D136">
        <v>1</v>
      </c>
      <c r="E136">
        <v>0</v>
      </c>
      <c r="F136" s="4">
        <f>DetailTicket[[#This Row],[Qte]]*(DetailTicket[[#This Row],[PrixUnit]]*(1-DetailTicket[[#This Row],[Remise%]]))</f>
        <v>19.059999999999999</v>
      </c>
      <c r="G136" t="str">
        <f>DetailTicket[[#This Row],[NoTicket]]&amp;DetailTicket[[#This Row],[Refprod]]</f>
        <v>109896</v>
      </c>
      <c r="H136" s="10">
        <f>SUMIF(DetailTicket[NoTicket],I136,DetailTicket[Chiffre d''affaire])</f>
        <v>74.138000000000005</v>
      </c>
      <c r="I136">
        <f t="shared" si="3"/>
        <v>10359</v>
      </c>
      <c r="K136" s="21" t="str" cm="1">
        <f t="array" ref="K136">_xlfn.IFS(M136=Ticket!A105,Ticket!B105)</f>
        <v>CHLEC</v>
      </c>
      <c r="L136" s="22">
        <f>H128/COUNTIF(DetailTicket[NoTicket],M136)</f>
        <v>52.789000000000001</v>
      </c>
      <c r="M136" s="21">
        <f t="shared" si="4"/>
        <v>10351</v>
      </c>
    </row>
    <row r="137" spans="1:15" x14ac:dyDescent="0.25">
      <c r="A137">
        <v>11076</v>
      </c>
      <c r="B137">
        <v>6</v>
      </c>
      <c r="C137">
        <v>19.059999999999999</v>
      </c>
      <c r="D137">
        <v>1</v>
      </c>
      <c r="E137">
        <v>0.25</v>
      </c>
      <c r="F137" s="4">
        <f>DetailTicket[[#This Row],[Qte]]*(DetailTicket[[#This Row],[PrixUnit]]*(1-DetailTicket[[#This Row],[Remise%]]))</f>
        <v>14.294999999999998</v>
      </c>
      <c r="G137" t="str">
        <f>DetailTicket[[#This Row],[NoTicket]]&amp;DetailTicket[[#This Row],[Refprod]]</f>
        <v>110766</v>
      </c>
      <c r="H137" s="10">
        <f>SUMIF(DetailTicket[NoTicket],I137,DetailTicket[Chiffre d''affaire])</f>
        <v>441.34</v>
      </c>
      <c r="I137">
        <f t="shared" si="3"/>
        <v>10360</v>
      </c>
      <c r="K137" s="21" t="str" cm="1">
        <f t="array" ref="K137">_xlfn.IFS(M137=Ticket!A106,Ticket!B106)</f>
        <v>LOHUE</v>
      </c>
      <c r="L137" s="22">
        <f>H129/COUNTIF(DetailTicket[NoTicket],M137)</f>
        <v>4.6822499999999998</v>
      </c>
      <c r="M137" s="21">
        <f t="shared" si="4"/>
        <v>10352</v>
      </c>
    </row>
    <row r="138" spans="1:15" x14ac:dyDescent="0.25">
      <c r="A138">
        <v>11077</v>
      </c>
      <c r="B138">
        <v>6</v>
      </c>
      <c r="C138">
        <v>19.059999999999999</v>
      </c>
      <c r="D138">
        <v>1</v>
      </c>
      <c r="E138">
        <v>0.02</v>
      </c>
      <c r="F138" s="4">
        <f>DetailTicket[[#This Row],[Qte]]*(DetailTicket[[#This Row],[PrixUnit]]*(1-DetailTicket[[#This Row],[Remise%]]))</f>
        <v>18.678799999999999</v>
      </c>
      <c r="G138" t="str">
        <f>DetailTicket[[#This Row],[NoTicket]]&amp;DetailTicket[[#This Row],[Refprod]]</f>
        <v>110776</v>
      </c>
      <c r="H138" s="10">
        <f>SUMIF(DetailTicket[NoTicket],I138,DetailTicket[Chiffre d''affaire])</f>
        <v>57.078000000000003</v>
      </c>
      <c r="I138">
        <f t="shared" si="3"/>
        <v>10361</v>
      </c>
      <c r="K138" s="21" t="str" cm="1">
        <f t="array" ref="K138">_xlfn.IFS(M138=Ticket!A107,Ticket!B107)</f>
        <v>BETIZ</v>
      </c>
      <c r="L138" s="22">
        <f>H130/COUNTIF(DetailTicket[NoTicket],M138)</f>
        <v>138.792</v>
      </c>
      <c r="M138" s="21">
        <f t="shared" si="4"/>
        <v>10353</v>
      </c>
    </row>
    <row r="139" spans="1:15" x14ac:dyDescent="0.25">
      <c r="A139">
        <v>10262</v>
      </c>
      <c r="B139">
        <v>7</v>
      </c>
      <c r="C139">
        <v>18.29</v>
      </c>
      <c r="D139">
        <v>2</v>
      </c>
      <c r="E139">
        <v>0</v>
      </c>
      <c r="F139" s="4">
        <f>DetailTicket[[#This Row],[Qte]]*(DetailTicket[[#This Row],[PrixUnit]]*(1-DetailTicket[[#This Row],[Remise%]]))</f>
        <v>36.58</v>
      </c>
      <c r="G139" t="str">
        <f>DetailTicket[[#This Row],[NoTicket]]&amp;DetailTicket[[#This Row],[Refprod]]</f>
        <v>102627</v>
      </c>
      <c r="H139" s="10">
        <f>SUMIF(DetailTicket[NoTicket],I139,DetailTicket[Chiffre d''affaire])</f>
        <v>53.97</v>
      </c>
      <c r="I139">
        <f t="shared" si="3"/>
        <v>10362</v>
      </c>
      <c r="K139" s="21" t="str" cm="1">
        <f t="array" ref="K139">_xlfn.IFS(M139=Ticket!A108,Ticket!B108)</f>
        <v>SORET</v>
      </c>
      <c r="L139" s="22">
        <f>H131/COUNTIF(DetailTicket[NoTicket],M139)</f>
        <v>86.44</v>
      </c>
      <c r="M139" s="21">
        <f t="shared" si="4"/>
        <v>10354</v>
      </c>
    </row>
    <row r="140" spans="1:15" x14ac:dyDescent="0.25">
      <c r="A140">
        <v>10385</v>
      </c>
      <c r="B140">
        <v>7</v>
      </c>
      <c r="C140">
        <v>18.29</v>
      </c>
      <c r="D140">
        <v>2</v>
      </c>
      <c r="E140">
        <v>0.2</v>
      </c>
      <c r="F140" s="4">
        <f>DetailTicket[[#This Row],[Qte]]*(DetailTicket[[#This Row],[PrixUnit]]*(1-DetailTicket[[#This Row],[Remise%]]))</f>
        <v>29.263999999999999</v>
      </c>
      <c r="G140" t="str">
        <f>DetailTicket[[#This Row],[NoTicket]]&amp;DetailTicket[[#This Row],[Refprod]]</f>
        <v>103857</v>
      </c>
      <c r="H140" s="10">
        <f>SUMIF(DetailTicket[NoTicket],I140,DetailTicket[Chiffre d''affaire])</f>
        <v>39.040000000000006</v>
      </c>
      <c r="I140">
        <f t="shared" si="3"/>
        <v>10363</v>
      </c>
      <c r="K140" s="21" t="str" cm="1">
        <f t="array" ref="K140">_xlfn.IFS(M140=Ticket!A109,Ticket!B109)</f>
        <v>CLHAL</v>
      </c>
      <c r="L140" s="22">
        <f>H132/COUNTIF(DetailTicket[NoTicket],M140)</f>
        <v>7.3150000000000004</v>
      </c>
      <c r="M140" s="21">
        <f t="shared" si="4"/>
        <v>10355</v>
      </c>
    </row>
    <row r="141" spans="1:15" x14ac:dyDescent="0.25">
      <c r="A141">
        <v>10459</v>
      </c>
      <c r="B141">
        <v>7</v>
      </c>
      <c r="C141">
        <v>18.29</v>
      </c>
      <c r="D141">
        <v>2</v>
      </c>
      <c r="E141">
        <v>0.05</v>
      </c>
      <c r="F141" s="4">
        <f>DetailTicket[[#This Row],[Qte]]*(DetailTicket[[#This Row],[PrixUnit]]*(1-DetailTicket[[#This Row],[Remise%]]))</f>
        <v>34.750999999999998</v>
      </c>
      <c r="G141" t="str">
        <f>DetailTicket[[#This Row],[NoTicket]]&amp;DetailTicket[[#This Row],[Refprod]]</f>
        <v>104597</v>
      </c>
      <c r="H141" s="10">
        <f>SUMIF(DetailTicket[NoTicket],I141,DetailTicket[Chiffre d''affaire])</f>
        <v>48.17</v>
      </c>
      <c r="I141">
        <f t="shared" si="3"/>
        <v>10364</v>
      </c>
      <c r="K141" s="21" t="str" cm="1">
        <f t="array" ref="K141">_xlfn.IFS(M141=Ticket!A110,Ticket!B110)</f>
        <v>PAJAL</v>
      </c>
      <c r="L141" s="22">
        <f>H133/COUNTIF(DetailTicket[NoTicket],M141)</f>
        <v>19.616666666666664</v>
      </c>
      <c r="M141" s="21">
        <f t="shared" si="4"/>
        <v>10356</v>
      </c>
    </row>
    <row r="142" spans="1:15" x14ac:dyDescent="0.25">
      <c r="A142">
        <v>10471</v>
      </c>
      <c r="B142">
        <v>7</v>
      </c>
      <c r="C142">
        <v>18.29</v>
      </c>
      <c r="D142">
        <v>1</v>
      </c>
      <c r="E142">
        <v>0</v>
      </c>
      <c r="F142" s="4">
        <f>DetailTicket[[#This Row],[Qte]]*(DetailTicket[[#This Row],[PrixUnit]]*(1-DetailTicket[[#This Row],[Remise%]]))</f>
        <v>18.29</v>
      </c>
      <c r="G142" t="str">
        <f>DetailTicket[[#This Row],[NoTicket]]&amp;DetailTicket[[#This Row],[Refprod]]</f>
        <v>104717</v>
      </c>
      <c r="H142" s="10">
        <f>SUMIF(DetailTicket[NoTicket],I142,DetailTicket[Chiffre d''affaire])</f>
        <v>12.81</v>
      </c>
      <c r="I142">
        <f t="shared" si="3"/>
        <v>10365</v>
      </c>
      <c r="K142" s="21" t="str" cm="1">
        <f t="array" ref="K142">_xlfn.IFS(M142=Ticket!A111,Ticket!B111)</f>
        <v>JEMAN</v>
      </c>
      <c r="L142" s="22">
        <f>H134/COUNTIF(DetailTicket[NoTicket],M142)</f>
        <v>28.695999999999998</v>
      </c>
      <c r="M142" s="21">
        <f t="shared" si="4"/>
        <v>10357</v>
      </c>
    </row>
    <row r="143" spans="1:15" x14ac:dyDescent="0.25">
      <c r="A143">
        <v>10511</v>
      </c>
      <c r="B143">
        <v>7</v>
      </c>
      <c r="C143">
        <v>22.87</v>
      </c>
      <c r="D143">
        <v>2</v>
      </c>
      <c r="E143">
        <v>0.15</v>
      </c>
      <c r="F143" s="4">
        <f>DetailTicket[[#This Row],[Qte]]*(DetailTicket[[#This Row],[PrixUnit]]*(1-DetailTicket[[#This Row],[Remise%]]))</f>
        <v>38.878999999999998</v>
      </c>
      <c r="G143" t="str">
        <f>DetailTicket[[#This Row],[NoTicket]]&amp;DetailTicket[[#This Row],[Refprod]]</f>
        <v>105117</v>
      </c>
      <c r="H143" s="10">
        <f>SUMIF(DetailTicket[NoTicket],I143,DetailTicket[Chiffre d''affaire])</f>
        <v>41.480000000000004</v>
      </c>
      <c r="I143">
        <f t="shared" si="3"/>
        <v>10366</v>
      </c>
      <c r="K143" s="21" t="str" cm="1">
        <f t="array" ref="K143">_xlfn.IFS(M143=Ticket!A112,Ticket!B112)</f>
        <v>CÉDAU</v>
      </c>
      <c r="L143" s="22">
        <f>H135/COUNTIF(DetailTicket[NoTicket],M143)</f>
        <v>10.814166666666665</v>
      </c>
      <c r="M143" s="21">
        <f t="shared" si="4"/>
        <v>10358</v>
      </c>
    </row>
    <row r="144" spans="1:15" x14ac:dyDescent="0.25">
      <c r="A144">
        <v>10546</v>
      </c>
      <c r="B144">
        <v>7</v>
      </c>
      <c r="C144">
        <v>22.87</v>
      </c>
      <c r="D144">
        <v>2</v>
      </c>
      <c r="E144">
        <v>0</v>
      </c>
      <c r="F144" s="4">
        <f>DetailTicket[[#This Row],[Qte]]*(DetailTicket[[#This Row],[PrixUnit]]*(1-DetailTicket[[#This Row],[Remise%]]))</f>
        <v>45.74</v>
      </c>
      <c r="G144" t="str">
        <f>DetailTicket[[#This Row],[NoTicket]]&amp;DetailTicket[[#This Row],[Refprod]]</f>
        <v>105467</v>
      </c>
      <c r="H144" s="10">
        <f>SUMIF(DetailTicket[NoTicket],I144,DetailTicket[Chiffre d''affaire])</f>
        <v>59.16</v>
      </c>
      <c r="I144">
        <f t="shared" si="3"/>
        <v>10367</v>
      </c>
      <c r="K144" s="21" t="str" cm="1">
        <f t="array" ref="K144">_xlfn.IFS(M144=Ticket!A113,Ticket!B113)</f>
        <v>MAEUS</v>
      </c>
      <c r="L144" s="22">
        <f>H136/COUNTIF(DetailTicket[NoTicket],M144)</f>
        <v>24.712666666666667</v>
      </c>
      <c r="M144" s="21">
        <f t="shared" si="4"/>
        <v>10359</v>
      </c>
    </row>
    <row r="145" spans="1:13" x14ac:dyDescent="0.25">
      <c r="A145">
        <v>10591</v>
      </c>
      <c r="B145">
        <v>7</v>
      </c>
      <c r="C145">
        <v>22.87</v>
      </c>
      <c r="D145">
        <v>2</v>
      </c>
      <c r="E145">
        <v>0</v>
      </c>
      <c r="F145" s="4">
        <f>DetailTicket[[#This Row],[Qte]]*(DetailTicket[[#This Row],[PrixUnit]]*(1-DetailTicket[[#This Row],[Remise%]]))</f>
        <v>45.74</v>
      </c>
      <c r="G145" t="str">
        <f>DetailTicket[[#This Row],[NoTicket]]&amp;DetailTicket[[#This Row],[Refprod]]</f>
        <v>105917</v>
      </c>
      <c r="H145" s="10">
        <f>SUMIF(DetailTicket[NoTicket],I145,DetailTicket[Chiffre d''affaire])</f>
        <v>91.072000000000003</v>
      </c>
      <c r="I145">
        <f t="shared" si="3"/>
        <v>10368</v>
      </c>
      <c r="K145" s="21" t="str" cm="1">
        <f t="array" ref="K145">_xlfn.IFS(M145=Ticket!A114,Ticket!B114)</f>
        <v>JEBOR</v>
      </c>
      <c r="L145" s="22">
        <f>H137/COUNTIF(DetailTicket[NoTicket],M145)</f>
        <v>88.268000000000001</v>
      </c>
      <c r="M145" s="21">
        <f t="shared" si="4"/>
        <v>10360</v>
      </c>
    </row>
    <row r="146" spans="1:13" x14ac:dyDescent="0.25">
      <c r="A146">
        <v>10607</v>
      </c>
      <c r="B146">
        <v>7</v>
      </c>
      <c r="C146">
        <v>22.87</v>
      </c>
      <c r="D146">
        <v>1</v>
      </c>
      <c r="E146">
        <v>0</v>
      </c>
      <c r="F146" s="4">
        <f>DetailTicket[[#This Row],[Qte]]*(DetailTicket[[#This Row],[PrixUnit]]*(1-DetailTicket[[#This Row],[Remise%]]))</f>
        <v>22.87</v>
      </c>
      <c r="G146" t="str">
        <f>DetailTicket[[#This Row],[NoTicket]]&amp;DetailTicket[[#This Row],[Refprod]]</f>
        <v>106077</v>
      </c>
      <c r="H146" s="10">
        <f>SUMIF(DetailTicket[NoTicket],I146,DetailTicket[Chiffre d''affaire])</f>
        <v>110.215</v>
      </c>
      <c r="I146">
        <f t="shared" si="3"/>
        <v>10369</v>
      </c>
      <c r="K146" s="21" t="str" cm="1">
        <f t="array" ref="K146">_xlfn.IFS(M146=Ticket!A115,Ticket!B115)</f>
        <v>ARBLA</v>
      </c>
      <c r="L146" s="22">
        <f>H138/COUNTIF(DetailTicket[NoTicket],M146)</f>
        <v>28.539000000000001</v>
      </c>
      <c r="M146" s="21">
        <f t="shared" si="4"/>
        <v>10361</v>
      </c>
    </row>
    <row r="147" spans="1:13" x14ac:dyDescent="0.25">
      <c r="A147">
        <v>10634</v>
      </c>
      <c r="B147">
        <v>7</v>
      </c>
      <c r="C147">
        <v>22.87</v>
      </c>
      <c r="D147">
        <v>1</v>
      </c>
      <c r="E147">
        <v>0</v>
      </c>
      <c r="F147" s="4">
        <f>DetailTicket[[#This Row],[Qte]]*(DetailTicket[[#This Row],[PrixUnit]]*(1-DetailTicket[[#This Row],[Remise%]]))</f>
        <v>22.87</v>
      </c>
      <c r="G147" t="str">
        <f>DetailTicket[[#This Row],[NoTicket]]&amp;DetailTicket[[#This Row],[Refprod]]</f>
        <v>106347</v>
      </c>
      <c r="H147" s="10">
        <f>SUMIF(DetailTicket[NoTicket],I147,DetailTicket[Chiffre d''affaire])</f>
        <v>44.131</v>
      </c>
      <c r="I147">
        <f t="shared" si="3"/>
        <v>10370</v>
      </c>
      <c r="K147" s="21" t="str" cm="1">
        <f t="array" ref="K147">_xlfn.IFS(M147=Ticket!A116,Ticket!B116)</f>
        <v>FAMAR</v>
      </c>
      <c r="L147" s="22">
        <f>H139/COUNTIF(DetailTicket[NoTicket],M147)</f>
        <v>17.989999999999998</v>
      </c>
      <c r="M147" s="21">
        <f t="shared" si="4"/>
        <v>10362</v>
      </c>
    </row>
    <row r="148" spans="1:13" x14ac:dyDescent="0.25">
      <c r="A148">
        <v>10694</v>
      </c>
      <c r="B148">
        <v>7</v>
      </c>
      <c r="C148">
        <v>22.87</v>
      </c>
      <c r="D148">
        <v>2</v>
      </c>
      <c r="E148">
        <v>0</v>
      </c>
      <c r="F148" s="4">
        <f>DetailTicket[[#This Row],[Qte]]*(DetailTicket[[#This Row],[PrixUnit]]*(1-DetailTicket[[#This Row],[Remise%]]))</f>
        <v>45.74</v>
      </c>
      <c r="G148" t="str">
        <f>DetailTicket[[#This Row],[NoTicket]]&amp;DetailTicket[[#This Row],[Refprod]]</f>
        <v>106947</v>
      </c>
      <c r="H148" s="10">
        <f>SUMIF(DetailTicket[NoTicket],I148,DetailTicket[Chiffre d''affaire])</f>
        <v>18.544</v>
      </c>
      <c r="I148">
        <f t="shared" si="3"/>
        <v>10371</v>
      </c>
      <c r="K148" s="21" t="str" cm="1">
        <f t="array" ref="K148">_xlfn.IFS(M148=Ticket!A117,Ticket!B117)</f>
        <v>ERBEC</v>
      </c>
      <c r="L148" s="22">
        <f>H140/COUNTIF(DetailTicket[NoTicket],M148)</f>
        <v>13.013333333333335</v>
      </c>
      <c r="M148" s="21">
        <f t="shared" si="4"/>
        <v>10363</v>
      </c>
    </row>
    <row r="149" spans="1:13" x14ac:dyDescent="0.25">
      <c r="A149">
        <v>10766</v>
      </c>
      <c r="B149">
        <v>7</v>
      </c>
      <c r="C149">
        <v>22.87</v>
      </c>
      <c r="D149">
        <v>1</v>
      </c>
      <c r="E149">
        <v>0</v>
      </c>
      <c r="F149" s="4">
        <f>DetailTicket[[#This Row],[Qte]]*(DetailTicket[[#This Row],[PrixUnit]]*(1-DetailTicket[[#This Row],[Remise%]]))</f>
        <v>22.87</v>
      </c>
      <c r="G149" t="str">
        <f>DetailTicket[[#This Row],[NoTicket]]&amp;DetailTicket[[#This Row],[Refprod]]</f>
        <v>107667</v>
      </c>
      <c r="H149" s="10">
        <f>SUMIF(DetailTicket[NoTicket],I149,DetailTicket[Chiffre d''affaire])</f>
        <v>241.58250000000004</v>
      </c>
      <c r="I149">
        <f t="shared" si="3"/>
        <v>10372</v>
      </c>
      <c r="K149" s="21" t="str" cm="1">
        <f t="array" ref="K149">_xlfn.IFS(M149=Ticket!A118,Ticket!B118)</f>
        <v>DIDAL</v>
      </c>
      <c r="L149" s="22">
        <f>H141/COUNTIF(DetailTicket[NoTicket],M149)</f>
        <v>24.085000000000001</v>
      </c>
      <c r="M149" s="21">
        <f t="shared" si="4"/>
        <v>10364</v>
      </c>
    </row>
    <row r="150" spans="1:13" x14ac:dyDescent="0.25">
      <c r="A150">
        <v>10790</v>
      </c>
      <c r="B150">
        <v>7</v>
      </c>
      <c r="C150">
        <v>22.87</v>
      </c>
      <c r="D150">
        <v>2</v>
      </c>
      <c r="E150">
        <v>0.15</v>
      </c>
      <c r="F150" s="4">
        <f>DetailTicket[[#This Row],[Qte]]*(DetailTicket[[#This Row],[PrixUnit]]*(1-DetailTicket[[#This Row],[Remise%]]))</f>
        <v>38.878999999999998</v>
      </c>
      <c r="G150" t="str">
        <f>DetailTicket[[#This Row],[NoTicket]]&amp;DetailTicket[[#This Row],[Refprod]]</f>
        <v>107907</v>
      </c>
      <c r="H150" s="10">
        <f>SUMIF(DetailTicket[NoTicket],I150,DetailTicket[Chiffre d''affaire])</f>
        <v>33.903999999999996</v>
      </c>
      <c r="I150">
        <f t="shared" si="3"/>
        <v>10373</v>
      </c>
      <c r="K150" s="21" t="str" cm="1">
        <f t="array" ref="K150">_xlfn.IFS(M150=Ticket!A119,Ticket!B119)</f>
        <v>SEADI</v>
      </c>
      <c r="L150" s="22">
        <f>H142/COUNTIF(DetailTicket[NoTicket],M150)</f>
        <v>12.81</v>
      </c>
      <c r="M150" s="21">
        <f t="shared" si="4"/>
        <v>10365</v>
      </c>
    </row>
    <row r="151" spans="1:13" x14ac:dyDescent="0.25">
      <c r="A151">
        <v>10833</v>
      </c>
      <c r="B151">
        <v>7</v>
      </c>
      <c r="C151">
        <v>22.87</v>
      </c>
      <c r="D151">
        <v>1</v>
      </c>
      <c r="E151">
        <v>0.1</v>
      </c>
      <c r="F151" s="4">
        <f>DetailTicket[[#This Row],[Qte]]*(DetailTicket[[#This Row],[PrixUnit]]*(1-DetailTicket[[#This Row],[Remise%]]))</f>
        <v>20.583000000000002</v>
      </c>
      <c r="G151" t="str">
        <f>DetailTicket[[#This Row],[NoTicket]]&amp;DetailTicket[[#This Row],[Refprod]]</f>
        <v>108337</v>
      </c>
      <c r="H151" s="10">
        <f>SUMIF(DetailTicket[NoTicket],I151,DetailTicket[Chiffre d''affaire])</f>
        <v>23.78</v>
      </c>
      <c r="I151">
        <f t="shared" si="3"/>
        <v>10374</v>
      </c>
      <c r="K151" s="21" t="str" cm="1">
        <f t="array" ref="K151">_xlfn.IFS(M151=Ticket!A120,Ticket!B120)</f>
        <v>SAJOU</v>
      </c>
      <c r="L151" s="22">
        <f>H143/COUNTIF(DetailTicket[NoTicket],M151)</f>
        <v>20.740000000000002</v>
      </c>
      <c r="M151" s="21">
        <f t="shared" si="4"/>
        <v>10366</v>
      </c>
    </row>
    <row r="152" spans="1:13" x14ac:dyDescent="0.25">
      <c r="A152">
        <v>10858</v>
      </c>
      <c r="B152">
        <v>7</v>
      </c>
      <c r="C152">
        <v>22.87</v>
      </c>
      <c r="D152">
        <v>2</v>
      </c>
      <c r="E152">
        <v>0</v>
      </c>
      <c r="F152" s="4">
        <f>DetailTicket[[#This Row],[Qte]]*(DetailTicket[[#This Row],[PrixUnit]]*(1-DetailTicket[[#This Row],[Remise%]]))</f>
        <v>45.74</v>
      </c>
      <c r="G152" t="str">
        <f>DetailTicket[[#This Row],[NoTicket]]&amp;DetailTicket[[#This Row],[Refprod]]</f>
        <v>108587</v>
      </c>
      <c r="H152" s="10">
        <f>SUMIF(DetailTicket[NoTicket],I152,DetailTicket[Chiffre d''affaire])</f>
        <v>37.5</v>
      </c>
      <c r="I152">
        <f t="shared" si="3"/>
        <v>10375</v>
      </c>
      <c r="K152" s="21" t="str" cm="1">
        <f t="array" ref="K152">_xlfn.IFS(M152=Ticket!A121,Ticket!B121)</f>
        <v>ZOHED</v>
      </c>
      <c r="L152" s="22">
        <f>H144/COUNTIF(DetailTicket[NoTicket],M152)</f>
        <v>14.79</v>
      </c>
      <c r="M152" s="21">
        <f t="shared" si="4"/>
        <v>10367</v>
      </c>
    </row>
    <row r="153" spans="1:13" x14ac:dyDescent="0.25">
      <c r="A153">
        <v>10908</v>
      </c>
      <c r="B153">
        <v>7</v>
      </c>
      <c r="C153">
        <v>22.87</v>
      </c>
      <c r="D153">
        <v>1</v>
      </c>
      <c r="E153">
        <v>0.05</v>
      </c>
      <c r="F153" s="4">
        <f>DetailTicket[[#This Row],[Qte]]*(DetailTicket[[#This Row],[PrixUnit]]*(1-DetailTicket[[#This Row],[Remise%]]))</f>
        <v>21.726500000000001</v>
      </c>
      <c r="G153" t="str">
        <f>DetailTicket[[#This Row],[NoTicket]]&amp;DetailTicket[[#This Row],[Refprod]]</f>
        <v>109087</v>
      </c>
      <c r="H153" s="10">
        <f>SUMIF(DetailTicket[NoTicket],I153,DetailTicket[Chiffre d''affaire])</f>
        <v>7.2389999999999999</v>
      </c>
      <c r="I153">
        <f t="shared" si="3"/>
        <v>10376</v>
      </c>
      <c r="K153" s="21" t="str" cm="1">
        <f t="array" ref="K153">_xlfn.IFS(M153=Ticket!A122,Ticket!B122)</f>
        <v>CHLEC</v>
      </c>
      <c r="L153" s="22">
        <f>H145/COUNTIF(DetailTicket[NoTicket],M153)</f>
        <v>22.768000000000001</v>
      </c>
      <c r="M153" s="21">
        <f t="shared" si="4"/>
        <v>10368</v>
      </c>
    </row>
    <row r="154" spans="1:13" x14ac:dyDescent="0.25">
      <c r="A154">
        <v>10909</v>
      </c>
      <c r="B154">
        <v>7</v>
      </c>
      <c r="C154">
        <v>22.87</v>
      </c>
      <c r="D154">
        <v>2</v>
      </c>
      <c r="E154">
        <v>0</v>
      </c>
      <c r="F154" s="4">
        <f>DetailTicket[[#This Row],[Qte]]*(DetailTicket[[#This Row],[PrixUnit]]*(1-DetailTicket[[#This Row],[Remise%]]))</f>
        <v>45.74</v>
      </c>
      <c r="G154" t="str">
        <f>DetailTicket[[#This Row],[NoTicket]]&amp;DetailTicket[[#This Row],[Refprod]]</f>
        <v>109097</v>
      </c>
      <c r="H154" s="10">
        <f>SUMIF(DetailTicket[NoTicket],I154,DetailTicket[Chiffre d''affaire])</f>
        <v>32.920499999999997</v>
      </c>
      <c r="I154">
        <f t="shared" si="3"/>
        <v>10377</v>
      </c>
      <c r="K154" s="21" t="str" cm="1">
        <f t="array" ref="K154">_xlfn.IFS(M154=Ticket!A123,Ticket!B123)</f>
        <v>PHFRO</v>
      </c>
      <c r="L154" s="22">
        <f>H146/COUNTIF(DetailTicket[NoTicket],M154)</f>
        <v>55.107500000000002</v>
      </c>
      <c r="M154" s="21">
        <f t="shared" si="4"/>
        <v>10369</v>
      </c>
    </row>
    <row r="155" spans="1:13" x14ac:dyDescent="0.25">
      <c r="A155">
        <v>10940</v>
      </c>
      <c r="B155">
        <v>7</v>
      </c>
      <c r="C155">
        <v>22.87</v>
      </c>
      <c r="D155">
        <v>2</v>
      </c>
      <c r="E155">
        <v>0</v>
      </c>
      <c r="F155" s="4">
        <f>DetailTicket[[#This Row],[Qte]]*(DetailTicket[[#This Row],[PrixUnit]]*(1-DetailTicket[[#This Row],[Remise%]]))</f>
        <v>45.74</v>
      </c>
      <c r="G155" t="str">
        <f>DetailTicket[[#This Row],[NoTicket]]&amp;DetailTicket[[#This Row],[Refprod]]</f>
        <v>109407</v>
      </c>
      <c r="H155" s="10">
        <f>SUMIF(DetailTicket[NoTicket],I155,DetailTicket[Chiffre d''affaire])</f>
        <v>26.22</v>
      </c>
      <c r="I155">
        <f t="shared" ref="I155:I218" si="6">I154+1</f>
        <v>10378</v>
      </c>
      <c r="K155" s="21" t="str" cm="1">
        <f t="array" ref="K155">_xlfn.IFS(M155=Ticket!A124,Ticket!B124)</f>
        <v>SYLEJ</v>
      </c>
      <c r="L155" s="22">
        <f>H147/COUNTIF(DetailTicket[NoTicket],M155)</f>
        <v>14.710333333333333</v>
      </c>
      <c r="M155" s="21">
        <f t="shared" si="4"/>
        <v>10370</v>
      </c>
    </row>
    <row r="156" spans="1:13" x14ac:dyDescent="0.25">
      <c r="A156">
        <v>10958</v>
      </c>
      <c r="B156">
        <v>7</v>
      </c>
      <c r="C156">
        <v>22.87</v>
      </c>
      <c r="D156">
        <v>2</v>
      </c>
      <c r="E156">
        <v>0</v>
      </c>
      <c r="F156" s="4">
        <f>DetailTicket[[#This Row],[Qte]]*(DetailTicket[[#This Row],[PrixUnit]]*(1-DetailTicket[[#This Row],[Remise%]]))</f>
        <v>45.74</v>
      </c>
      <c r="G156" t="str">
        <f>DetailTicket[[#This Row],[NoTicket]]&amp;DetailTicket[[#This Row],[Refprod]]</f>
        <v>109587</v>
      </c>
      <c r="H156" s="10">
        <f>SUMIF(DetailTicket[NoTicket],I156,DetailTicket[Chiffre d''affaire])</f>
        <v>70.24499999999999</v>
      </c>
      <c r="I156">
        <f t="shared" si="6"/>
        <v>10379</v>
      </c>
      <c r="K156" s="21" t="str" cm="1">
        <f t="array" ref="K156">_xlfn.IFS(M156=Ticket!A125,Ticket!B125)</f>
        <v>CÉDAU</v>
      </c>
      <c r="L156" s="22">
        <f>H148/COUNTIF(DetailTicket[NoTicket],M156)</f>
        <v>18.544</v>
      </c>
      <c r="M156" s="21">
        <f t="shared" si="4"/>
        <v>10371</v>
      </c>
    </row>
    <row r="157" spans="1:13" x14ac:dyDescent="0.25">
      <c r="A157">
        <v>10962</v>
      </c>
      <c r="B157">
        <v>7</v>
      </c>
      <c r="C157">
        <v>22.87</v>
      </c>
      <c r="D157">
        <v>1</v>
      </c>
      <c r="E157">
        <v>0</v>
      </c>
      <c r="F157" s="4">
        <f>DetailTicket[[#This Row],[Qte]]*(DetailTicket[[#This Row],[PrixUnit]]*(1-DetailTicket[[#This Row],[Remise%]]))</f>
        <v>22.87</v>
      </c>
      <c r="G157" t="str">
        <f>DetailTicket[[#This Row],[NoTicket]]&amp;DetailTicket[[#This Row],[Refprod]]</f>
        <v>109627</v>
      </c>
      <c r="H157" s="10">
        <f>SUMIF(DetailTicket[NoTicket],I157,DetailTicket[Chiffre d''affaire])</f>
        <v>92.967000000000013</v>
      </c>
      <c r="I157">
        <f t="shared" si="6"/>
        <v>10380</v>
      </c>
      <c r="K157" s="21" t="str" cm="1">
        <f t="array" ref="K157">_xlfn.IFS(M157=Ticket!A126,Ticket!B126)</f>
        <v>PABEL</v>
      </c>
      <c r="L157" s="22">
        <f>H149/COUNTIF(DetailTicket[NoTicket],M157)</f>
        <v>60.39562500000001</v>
      </c>
      <c r="M157" s="21">
        <f t="shared" si="4"/>
        <v>10372</v>
      </c>
    </row>
    <row r="158" spans="1:13" x14ac:dyDescent="0.25">
      <c r="A158">
        <v>10979</v>
      </c>
      <c r="B158">
        <v>7</v>
      </c>
      <c r="C158">
        <v>22.87</v>
      </c>
      <c r="D158">
        <v>2</v>
      </c>
      <c r="E158">
        <v>0</v>
      </c>
      <c r="F158" s="4">
        <f>DetailTicket[[#This Row],[Qte]]*(DetailTicket[[#This Row],[PrixUnit]]*(1-DetailTicket[[#This Row],[Remise%]]))</f>
        <v>45.74</v>
      </c>
      <c r="G158" t="str">
        <f>DetailTicket[[#This Row],[NoTicket]]&amp;DetailTicket[[#This Row],[Refprod]]</f>
        <v>109797</v>
      </c>
      <c r="H158" s="10">
        <f>SUMIF(DetailTicket[NoTicket],I158,DetailTicket[Chiffre d''affaire])</f>
        <v>12.2</v>
      </c>
      <c r="I158">
        <f t="shared" si="6"/>
        <v>10381</v>
      </c>
      <c r="K158" s="21" t="str" cm="1">
        <f t="array" ref="K158">_xlfn.IFS(M158=Ticket!A127,Ticket!B127)</f>
        <v>ERSWE</v>
      </c>
      <c r="L158" s="22">
        <f>H150/COUNTIF(DetailTicket[NoTicket],M158)</f>
        <v>16.951999999999998</v>
      </c>
      <c r="M158" s="21">
        <f t="shared" si="4"/>
        <v>10373</v>
      </c>
    </row>
    <row r="159" spans="1:13" x14ac:dyDescent="0.25">
      <c r="A159">
        <v>10982</v>
      </c>
      <c r="B159">
        <v>7</v>
      </c>
      <c r="C159">
        <v>22.87</v>
      </c>
      <c r="D159">
        <v>1</v>
      </c>
      <c r="E159">
        <v>0</v>
      </c>
      <c r="F159" s="4">
        <f>DetailTicket[[#This Row],[Qte]]*(DetailTicket[[#This Row],[PrixUnit]]*(1-DetailTicket[[#This Row],[Remise%]]))</f>
        <v>22.87</v>
      </c>
      <c r="G159" t="str">
        <f>DetailTicket[[#This Row],[NoTicket]]&amp;DetailTicket[[#This Row],[Refprod]]</f>
        <v>109827</v>
      </c>
      <c r="H159" s="10">
        <f>SUMIF(DetailTicket[NoTicket],I159,DetailTicket[Chiffre d''affaire])</f>
        <v>255.33999999999997</v>
      </c>
      <c r="I159">
        <f t="shared" si="6"/>
        <v>10382</v>
      </c>
      <c r="K159" s="21" t="str" cm="1">
        <f t="array" ref="K159">_xlfn.IFS(M159=Ticket!A128,Ticket!B128)</f>
        <v xml:space="preserve">DELE </v>
      </c>
      <c r="L159" s="22">
        <f>H151/COUNTIF(DetailTicket[NoTicket],M159)</f>
        <v>11.89</v>
      </c>
      <c r="M159" s="21">
        <f t="shared" si="4"/>
        <v>10374</v>
      </c>
    </row>
    <row r="160" spans="1:13" x14ac:dyDescent="0.25">
      <c r="A160">
        <v>10987</v>
      </c>
      <c r="B160">
        <v>7</v>
      </c>
      <c r="C160">
        <v>22.87</v>
      </c>
      <c r="D160">
        <v>2</v>
      </c>
      <c r="E160">
        <v>0</v>
      </c>
      <c r="F160" s="4">
        <f>DetailTicket[[#This Row],[Qte]]*(DetailTicket[[#This Row],[PrixUnit]]*(1-DetailTicket[[#This Row],[Remise%]]))</f>
        <v>45.74</v>
      </c>
      <c r="G160" t="str">
        <f>DetailTicket[[#This Row],[NoTicket]]&amp;DetailTicket[[#This Row],[Refprod]]</f>
        <v>109877</v>
      </c>
      <c r="H160" s="10">
        <f>SUMIF(DetailTicket[NoTicket],I160,DetailTicket[Chiffre d''affaire])</f>
        <v>46.650000000000006</v>
      </c>
      <c r="I160">
        <f t="shared" si="6"/>
        <v>10383</v>
      </c>
      <c r="K160" s="21" t="str" cm="1">
        <f t="array" ref="K160">_xlfn.IFS(M160=Ticket!A129,Ticket!B129)</f>
        <v>PASAU</v>
      </c>
      <c r="L160" s="22">
        <f>H152/COUNTIF(DetailTicket[NoTicket],M160)</f>
        <v>18.75</v>
      </c>
      <c r="M160" s="21">
        <f t="shared" si="4"/>
        <v>10375</v>
      </c>
    </row>
    <row r="161" spans="1:13" x14ac:dyDescent="0.25">
      <c r="A161">
        <v>10988</v>
      </c>
      <c r="B161">
        <v>7</v>
      </c>
      <c r="C161">
        <v>22.87</v>
      </c>
      <c r="D161">
        <v>2</v>
      </c>
      <c r="E161">
        <v>0</v>
      </c>
      <c r="F161" s="4">
        <f>DetailTicket[[#This Row],[Qte]]*(DetailTicket[[#This Row],[PrixUnit]]*(1-DetailTicket[[#This Row],[Remise%]]))</f>
        <v>45.74</v>
      </c>
      <c r="G161" t="str">
        <f>DetailTicket[[#This Row],[NoTicket]]&amp;DetailTicket[[#This Row],[Refprod]]</f>
        <v>109887</v>
      </c>
      <c r="H161" s="10">
        <f>SUMIF(DetailTicket[NoTicket],I161,DetailTicket[Chiffre d''affaire])</f>
        <v>90.85</v>
      </c>
      <c r="I161">
        <f t="shared" si="6"/>
        <v>10384</v>
      </c>
      <c r="K161" s="21" t="str" cm="1">
        <f t="array" ref="K161">_xlfn.IFS(M161=Ticket!A130,Ticket!B130)</f>
        <v>JÉBAZ</v>
      </c>
      <c r="L161" s="22">
        <f>H153/COUNTIF(DetailTicket[NoTicket],M161)</f>
        <v>7.2389999999999999</v>
      </c>
      <c r="M161" s="21">
        <f t="shared" si="4"/>
        <v>10376</v>
      </c>
    </row>
    <row r="162" spans="1:13" x14ac:dyDescent="0.25">
      <c r="A162">
        <v>11001</v>
      </c>
      <c r="B162">
        <v>7</v>
      </c>
      <c r="C162">
        <v>22.87</v>
      </c>
      <c r="D162">
        <v>2</v>
      </c>
      <c r="E162">
        <v>0</v>
      </c>
      <c r="F162" s="4">
        <f>DetailTicket[[#This Row],[Qte]]*(DetailTicket[[#This Row],[PrixUnit]]*(1-DetailTicket[[#This Row],[Remise%]]))</f>
        <v>45.74</v>
      </c>
      <c r="G162" t="str">
        <f>DetailTicket[[#This Row],[NoTicket]]&amp;DetailTicket[[#This Row],[Refprod]]</f>
        <v>110017</v>
      </c>
      <c r="H162" s="10">
        <f>SUMIF(DetailTicket[NoTicket],I162,DetailTicket[Chiffre d''affaire])</f>
        <v>58.04</v>
      </c>
      <c r="I162">
        <f t="shared" si="6"/>
        <v>10385</v>
      </c>
      <c r="K162" s="21" t="str" cm="1">
        <f t="array" ref="K162">_xlfn.IFS(M162=Ticket!A131,Ticket!B131)</f>
        <v>MAEUS</v>
      </c>
      <c r="L162" s="22">
        <f>H154/COUNTIF(DetailTicket[NoTicket],M162)</f>
        <v>16.460249999999998</v>
      </c>
      <c r="M162" s="21">
        <f t="shared" si="4"/>
        <v>10377</v>
      </c>
    </row>
    <row r="163" spans="1:13" x14ac:dyDescent="0.25">
      <c r="A163">
        <v>11010</v>
      </c>
      <c r="B163">
        <v>7</v>
      </c>
      <c r="C163">
        <v>22.87</v>
      </c>
      <c r="D163">
        <v>1</v>
      </c>
      <c r="E163">
        <v>0</v>
      </c>
      <c r="F163" s="4">
        <f>DetailTicket[[#This Row],[Qte]]*(DetailTicket[[#This Row],[PrixUnit]]*(1-DetailTicket[[#This Row],[Remise%]]))</f>
        <v>22.87</v>
      </c>
      <c r="G163" t="str">
        <f>DetailTicket[[#This Row],[NoTicket]]&amp;DetailTicket[[#This Row],[Refprod]]</f>
        <v>110107</v>
      </c>
      <c r="H163" s="10">
        <f>SUMIF(DetailTicket[NoTicket],I163,DetailTicket[Chiffre d''affaire])</f>
        <v>22.56</v>
      </c>
      <c r="I163">
        <f t="shared" si="6"/>
        <v>10386</v>
      </c>
      <c r="K163" s="21" t="str" cm="1">
        <f t="array" ref="K163">_xlfn.IFS(M163=Ticket!A132,Ticket!B132)</f>
        <v>REDAN</v>
      </c>
      <c r="L163" s="22">
        <f>H155/COUNTIF(DetailTicket[NoTicket],M163)</f>
        <v>26.22</v>
      </c>
      <c r="M163" s="21">
        <f t="shared" ref="M163:M226" si="7">M162+1</f>
        <v>10378</v>
      </c>
    </row>
    <row r="164" spans="1:13" x14ac:dyDescent="0.25">
      <c r="A164">
        <v>11023</v>
      </c>
      <c r="B164">
        <v>7</v>
      </c>
      <c r="C164">
        <v>22.87</v>
      </c>
      <c r="D164">
        <v>2</v>
      </c>
      <c r="E164">
        <v>0</v>
      </c>
      <c r="F164" s="4">
        <f>DetailTicket[[#This Row],[Qte]]*(DetailTicket[[#This Row],[PrixUnit]]*(1-DetailTicket[[#This Row],[Remise%]]))</f>
        <v>45.74</v>
      </c>
      <c r="G164" t="str">
        <f>DetailTicket[[#This Row],[NoTicket]]&amp;DetailTicket[[#This Row],[Refprod]]</f>
        <v>110237</v>
      </c>
      <c r="H164" s="10">
        <f>SUMIF(DetailTicket[NoTicket],I164,DetailTicket[Chiffre d''affaire])</f>
        <v>154.28</v>
      </c>
      <c r="I164">
        <f t="shared" si="6"/>
        <v>10387</v>
      </c>
      <c r="K164" s="21" t="str" cm="1">
        <f t="array" ref="K164">_xlfn.IFS(M164=Ticket!A133,Ticket!B133)</f>
        <v>BEAVI</v>
      </c>
      <c r="L164" s="22">
        <f>H156/COUNTIF(DetailTicket[NoTicket],M164)</f>
        <v>23.414999999999996</v>
      </c>
      <c r="M164" s="21">
        <f t="shared" si="7"/>
        <v>10379</v>
      </c>
    </row>
    <row r="165" spans="1:13" x14ac:dyDescent="0.25">
      <c r="A165">
        <v>11056</v>
      </c>
      <c r="B165">
        <v>7</v>
      </c>
      <c r="C165">
        <v>22.87</v>
      </c>
      <c r="D165">
        <v>1</v>
      </c>
      <c r="E165">
        <v>0</v>
      </c>
      <c r="F165" s="4">
        <f>DetailTicket[[#This Row],[Qte]]*(DetailTicket[[#This Row],[PrixUnit]]*(1-DetailTicket[[#This Row],[Remise%]]))</f>
        <v>22.87</v>
      </c>
      <c r="G165" t="str">
        <f>DetailTicket[[#This Row],[NoTicket]]&amp;DetailTicket[[#This Row],[Refprod]]</f>
        <v>110567</v>
      </c>
      <c r="H165" s="10">
        <f>SUMIF(DetailTicket[NoTicket],I165,DetailTicket[Chiffre d''affaire])</f>
        <v>32.65</v>
      </c>
      <c r="I165">
        <f t="shared" si="6"/>
        <v>10388</v>
      </c>
      <c r="K165" s="21" t="str" cm="1">
        <f t="array" ref="K165">_xlfn.IFS(M165=Ticket!A134,Ticket!B134)</f>
        <v>ERSWE</v>
      </c>
      <c r="L165" s="22">
        <f>H157/COUNTIF(DetailTicket[NoTicket],M165)</f>
        <v>23.241750000000003</v>
      </c>
      <c r="M165" s="21">
        <f t="shared" si="7"/>
        <v>10380</v>
      </c>
    </row>
    <row r="166" spans="1:13" x14ac:dyDescent="0.25">
      <c r="A166">
        <v>11071</v>
      </c>
      <c r="B166">
        <v>7</v>
      </c>
      <c r="C166">
        <v>22.87</v>
      </c>
      <c r="D166">
        <v>2</v>
      </c>
      <c r="E166">
        <v>0.05</v>
      </c>
      <c r="F166" s="4">
        <f>DetailTicket[[#This Row],[Qte]]*(DetailTicket[[#This Row],[PrixUnit]]*(1-DetailTicket[[#This Row],[Remise%]]))</f>
        <v>43.453000000000003</v>
      </c>
      <c r="G166" t="str">
        <f>DetailTicket[[#This Row],[NoTicket]]&amp;DetailTicket[[#This Row],[Refprod]]</f>
        <v>110717</v>
      </c>
      <c r="H166" s="10">
        <f>SUMIF(DetailTicket[NoTicket],I166,DetailTicket[Chiffre d''affaire])</f>
        <v>106.26</v>
      </c>
      <c r="I166">
        <f t="shared" si="6"/>
        <v>10389</v>
      </c>
      <c r="K166" s="21" t="str" cm="1">
        <f t="array" ref="K166">_xlfn.IFS(M166=Ticket!A135,Ticket!B135)</f>
        <v>JEMAN</v>
      </c>
      <c r="L166" s="22">
        <f>H158/COUNTIF(DetailTicket[NoTicket],M166)</f>
        <v>12.2</v>
      </c>
      <c r="M166" s="21">
        <f t="shared" si="7"/>
        <v>10381</v>
      </c>
    </row>
    <row r="167" spans="1:13" x14ac:dyDescent="0.25">
      <c r="A167">
        <v>11077</v>
      </c>
      <c r="B167">
        <v>7</v>
      </c>
      <c r="C167">
        <v>22.87</v>
      </c>
      <c r="D167">
        <v>1</v>
      </c>
      <c r="E167">
        <v>0.05</v>
      </c>
      <c r="F167" s="4">
        <f>DetailTicket[[#This Row],[Qte]]*(DetailTicket[[#This Row],[PrixUnit]]*(1-DetailTicket[[#This Row],[Remise%]]))</f>
        <v>21.726500000000001</v>
      </c>
      <c r="G167" t="str">
        <f>DetailTicket[[#This Row],[NoTicket]]&amp;DetailTicket[[#This Row],[Refprod]]</f>
        <v>110777</v>
      </c>
      <c r="H167" s="10">
        <f>SUMIF(DetailTicket[NoTicket],I167,DetailTicket[Chiffre d''affaire])</f>
        <v>49.989000000000004</v>
      </c>
      <c r="I167">
        <f t="shared" si="6"/>
        <v>10390</v>
      </c>
      <c r="K167" s="21" t="str" cm="1">
        <f t="array" ref="K167">_xlfn.IFS(M167=Ticket!A136,Ticket!B136)</f>
        <v>CHLEC</v>
      </c>
      <c r="L167" s="22">
        <f>H159/COUNTIF(DetailTicket[NoTicket],M167)</f>
        <v>51.067999999999998</v>
      </c>
      <c r="M167" s="21">
        <f t="shared" si="7"/>
        <v>10382</v>
      </c>
    </row>
    <row r="168" spans="1:13" x14ac:dyDescent="0.25">
      <c r="A168">
        <v>10344</v>
      </c>
      <c r="B168">
        <v>8</v>
      </c>
      <c r="C168">
        <v>24.39</v>
      </c>
      <c r="D168">
        <v>2</v>
      </c>
      <c r="E168">
        <v>0.25</v>
      </c>
      <c r="F168" s="4">
        <f>DetailTicket[[#This Row],[Qte]]*(DetailTicket[[#This Row],[PrixUnit]]*(1-DetailTicket[[#This Row],[Remise%]]))</f>
        <v>36.585000000000001</v>
      </c>
      <c r="G168" t="str">
        <f>DetailTicket[[#This Row],[NoTicket]]&amp;DetailTicket[[#This Row],[Refprod]]</f>
        <v>103448</v>
      </c>
      <c r="H168" s="10">
        <f>SUMIF(DetailTicket[NoTicket],I168,DetailTicket[Chiffre d''affaire])</f>
        <v>7.32</v>
      </c>
      <c r="I168">
        <f t="shared" si="6"/>
        <v>10391</v>
      </c>
      <c r="K168" s="21" t="str" cm="1">
        <f t="array" ref="K168">_xlfn.IFS(M168=Ticket!A137,Ticket!B137)</f>
        <v>CLHAL</v>
      </c>
      <c r="L168" s="22">
        <f>H160/COUNTIF(DetailTicket[NoTicket],M168)</f>
        <v>15.550000000000002</v>
      </c>
      <c r="M168" s="21">
        <f t="shared" si="7"/>
        <v>10383</v>
      </c>
    </row>
    <row r="169" spans="1:13" x14ac:dyDescent="0.25">
      <c r="A169">
        <v>10345</v>
      </c>
      <c r="B169">
        <v>8</v>
      </c>
      <c r="C169">
        <v>24.39</v>
      </c>
      <c r="D169">
        <v>2</v>
      </c>
      <c r="E169">
        <v>0</v>
      </c>
      <c r="F169" s="4">
        <f>DetailTicket[[#This Row],[Qte]]*(DetailTicket[[#This Row],[PrixUnit]]*(1-DetailTicket[[#This Row],[Remise%]]))</f>
        <v>48.78</v>
      </c>
      <c r="G169" t="str">
        <f>DetailTicket[[#This Row],[NoTicket]]&amp;DetailTicket[[#This Row],[Refprod]]</f>
        <v>103458</v>
      </c>
      <c r="H169" s="10">
        <f>SUMIF(DetailTicket[NoTicket],I169,DetailTicket[Chiffre d''affaire])</f>
        <v>43.9</v>
      </c>
      <c r="I169">
        <f t="shared" si="6"/>
        <v>10392</v>
      </c>
      <c r="K169" s="21" t="str" cm="1">
        <f t="array" ref="K169">_xlfn.IFS(M169=Ticket!A138,Ticket!B138)</f>
        <v>JEHOU</v>
      </c>
      <c r="L169" s="22">
        <f>H161/COUNTIF(DetailTicket[NoTicket],M169)</f>
        <v>45.424999999999997</v>
      </c>
      <c r="M169" s="21">
        <f t="shared" si="7"/>
        <v>10384</v>
      </c>
    </row>
    <row r="170" spans="1:13" x14ac:dyDescent="0.25">
      <c r="A170">
        <v>10511</v>
      </c>
      <c r="B170">
        <v>8</v>
      </c>
      <c r="C170">
        <v>30.49</v>
      </c>
      <c r="D170">
        <v>2</v>
      </c>
      <c r="E170">
        <v>0.15</v>
      </c>
      <c r="F170" s="4">
        <f>DetailTicket[[#This Row],[Qte]]*(DetailTicket[[#This Row],[PrixUnit]]*(1-DetailTicket[[#This Row],[Remise%]]))</f>
        <v>51.832999999999998</v>
      </c>
      <c r="G170" t="str">
        <f>DetailTicket[[#This Row],[NoTicket]]&amp;DetailTicket[[#This Row],[Refprod]]</f>
        <v>105118</v>
      </c>
      <c r="H170" s="10">
        <f>SUMIF(DetailTicket[NoTicket],I170,DetailTicket[Chiffre d''affaire])</f>
        <v>68.107500000000002</v>
      </c>
      <c r="I170">
        <f t="shared" si="6"/>
        <v>10393</v>
      </c>
      <c r="K170" s="21" t="str" cm="1">
        <f t="array" ref="K170">_xlfn.IFS(M170=Ticket!A139,Ticket!B139)</f>
        <v>PHFRO</v>
      </c>
      <c r="L170" s="22">
        <f>H162/COUNTIF(DetailTicket[NoTicket],M170)</f>
        <v>19.346666666666668</v>
      </c>
      <c r="M170" s="21">
        <f t="shared" si="7"/>
        <v>10385</v>
      </c>
    </row>
    <row r="171" spans="1:13" x14ac:dyDescent="0.25">
      <c r="A171">
        <v>10522</v>
      </c>
      <c r="B171">
        <v>8</v>
      </c>
      <c r="C171">
        <v>30.49</v>
      </c>
      <c r="D171">
        <v>1</v>
      </c>
      <c r="E171">
        <v>0</v>
      </c>
      <c r="F171" s="4">
        <f>DetailTicket[[#This Row],[Qte]]*(DetailTicket[[#This Row],[PrixUnit]]*(1-DetailTicket[[#This Row],[Remise%]]))</f>
        <v>30.49</v>
      </c>
      <c r="G171" t="str">
        <f>DetailTicket[[#This Row],[NoTicket]]&amp;DetailTicket[[#This Row],[Refprod]]</f>
        <v>105228</v>
      </c>
      <c r="H171" s="10">
        <f>SUMIF(DetailTicket[NoTicket],I171,DetailTicket[Chiffre d''affaire])</f>
        <v>67.38</v>
      </c>
      <c r="I171">
        <f t="shared" si="6"/>
        <v>10394</v>
      </c>
      <c r="K171" s="21" t="str" cm="1">
        <f t="array" ref="K171">_xlfn.IFS(M171=Ticket!A140,Ticket!B140)</f>
        <v>ALAUV</v>
      </c>
      <c r="L171" s="22">
        <f>H163/COUNTIF(DetailTicket[NoTicket],M171)</f>
        <v>11.28</v>
      </c>
      <c r="M171" s="21">
        <f t="shared" si="7"/>
        <v>10386</v>
      </c>
    </row>
    <row r="172" spans="1:13" x14ac:dyDescent="0.25">
      <c r="A172">
        <v>10695</v>
      </c>
      <c r="B172">
        <v>8</v>
      </c>
      <c r="C172">
        <v>30.49</v>
      </c>
      <c r="D172">
        <v>2</v>
      </c>
      <c r="E172">
        <v>0</v>
      </c>
      <c r="F172" s="4">
        <f>DetailTicket[[#This Row],[Qte]]*(DetailTicket[[#This Row],[PrixUnit]]*(1-DetailTicket[[#This Row],[Remise%]]))</f>
        <v>60.98</v>
      </c>
      <c r="G172" t="str">
        <f>DetailTicket[[#This Row],[NoTicket]]&amp;DetailTicket[[#This Row],[Refprod]]</f>
        <v>106958</v>
      </c>
      <c r="H172" s="10">
        <f>SUMIF(DetailTicket[NoTicket],I172,DetailTicket[Chiffre d''affaire])</f>
        <v>86.433999999999997</v>
      </c>
      <c r="I172">
        <f t="shared" si="6"/>
        <v>10395</v>
      </c>
      <c r="K172" s="21" t="str" cm="1">
        <f t="array" ref="K172">_xlfn.IFS(M172=Ticket!A141,Ticket!B141)</f>
        <v>ALDUV</v>
      </c>
      <c r="L172" s="22">
        <f>H164/COUNTIF(DetailTicket[NoTicket],M172)</f>
        <v>38.57</v>
      </c>
      <c r="M172" s="21">
        <f t="shared" si="7"/>
        <v>10387</v>
      </c>
    </row>
    <row r="173" spans="1:13" x14ac:dyDescent="0.25">
      <c r="A173">
        <v>10709</v>
      </c>
      <c r="B173">
        <v>8</v>
      </c>
      <c r="C173">
        <v>30.49</v>
      </c>
      <c r="D173">
        <v>1</v>
      </c>
      <c r="E173">
        <v>0</v>
      </c>
      <c r="F173" s="4">
        <f>DetailTicket[[#This Row],[Qte]]*(DetailTicket[[#This Row],[PrixUnit]]*(1-DetailTicket[[#This Row],[Remise%]]))</f>
        <v>30.49</v>
      </c>
      <c r="G173" t="str">
        <f>DetailTicket[[#This Row],[NoTicket]]&amp;DetailTicket[[#This Row],[Refprod]]</f>
        <v>107098</v>
      </c>
      <c r="H173" s="10">
        <f>SUMIF(DetailTicket[NoTicket],I173,DetailTicket[Chiffre d''affaire])</f>
        <v>52.900000000000006</v>
      </c>
      <c r="I173">
        <f t="shared" si="6"/>
        <v>10396</v>
      </c>
      <c r="K173" s="21" t="str" cm="1">
        <f t="array" ref="K173">_xlfn.IFS(M173=Ticket!A142,Ticket!B142)</f>
        <v>MAEUS</v>
      </c>
      <c r="L173" s="22">
        <f>H165/COUNTIF(DetailTicket[NoTicket],M173)</f>
        <v>10.883333333333333</v>
      </c>
      <c r="M173" s="21">
        <f t="shared" si="7"/>
        <v>10388</v>
      </c>
    </row>
    <row r="174" spans="1:13" x14ac:dyDescent="0.25">
      <c r="A174">
        <v>10786</v>
      </c>
      <c r="B174">
        <v>8</v>
      </c>
      <c r="C174">
        <v>30.49</v>
      </c>
      <c r="D174">
        <v>1</v>
      </c>
      <c r="E174">
        <v>0.2</v>
      </c>
      <c r="F174" s="4">
        <f>DetailTicket[[#This Row],[Qte]]*(DetailTicket[[#This Row],[PrixUnit]]*(1-DetailTicket[[#This Row],[Remise%]]))</f>
        <v>24.391999999999999</v>
      </c>
      <c r="G174" t="str">
        <f>DetailTicket[[#This Row],[NoTicket]]&amp;DetailTicket[[#This Row],[Refprod]]</f>
        <v>107868</v>
      </c>
      <c r="H174" s="10">
        <f>SUMIF(DetailTicket[NoTicket],I174,DetailTicket[Chiffre d''affaire])</f>
        <v>65.313999999999993</v>
      </c>
      <c r="I174">
        <f t="shared" si="6"/>
        <v>10397</v>
      </c>
      <c r="K174" s="21" t="str" cm="1">
        <f t="array" ref="K174">_xlfn.IFS(M174=Ticket!A143,Ticket!B143)</f>
        <v>GESEF</v>
      </c>
      <c r="L174" s="22">
        <f>H166/COUNTIF(DetailTicket[NoTicket],M174)</f>
        <v>26.565000000000001</v>
      </c>
      <c r="M174" s="21">
        <f t="shared" si="7"/>
        <v>10389</v>
      </c>
    </row>
    <row r="175" spans="1:13" x14ac:dyDescent="0.25">
      <c r="A175">
        <v>10829</v>
      </c>
      <c r="B175">
        <v>8</v>
      </c>
      <c r="C175">
        <v>30.49</v>
      </c>
      <c r="D175">
        <v>1</v>
      </c>
      <c r="E175">
        <v>0</v>
      </c>
      <c r="F175" s="4">
        <f>DetailTicket[[#This Row],[Qte]]*(DetailTicket[[#This Row],[PrixUnit]]*(1-DetailTicket[[#This Row],[Remise%]]))</f>
        <v>30.49</v>
      </c>
      <c r="G175" t="str">
        <f>DetailTicket[[#This Row],[NoTicket]]&amp;DetailTicket[[#This Row],[Refprod]]</f>
        <v>108298</v>
      </c>
      <c r="H175" s="10">
        <f>SUMIF(DetailTicket[NoTicket],I175,DetailTicket[Chiffre d''affaire])</f>
        <v>37.332000000000001</v>
      </c>
      <c r="I175">
        <f t="shared" si="6"/>
        <v>10398</v>
      </c>
      <c r="K175" s="21" t="str" cm="1">
        <f t="array" ref="K175">_xlfn.IFS(M175=Ticket!A144,Ticket!B144)</f>
        <v>CHLEC</v>
      </c>
      <c r="L175" s="22">
        <f>H167/COUNTIF(DetailTicket[NoTicket],M175)</f>
        <v>12.497250000000001</v>
      </c>
      <c r="M175" s="21">
        <f t="shared" si="7"/>
        <v>10390</v>
      </c>
    </row>
    <row r="176" spans="1:13" x14ac:dyDescent="0.25">
      <c r="A176">
        <v>10893</v>
      </c>
      <c r="B176">
        <v>8</v>
      </c>
      <c r="C176">
        <v>30.49</v>
      </c>
      <c r="D176">
        <v>1</v>
      </c>
      <c r="E176">
        <v>0</v>
      </c>
      <c r="F176" s="4">
        <f>DetailTicket[[#This Row],[Qte]]*(DetailTicket[[#This Row],[PrixUnit]]*(1-DetailTicket[[#This Row],[Remise%]]))</f>
        <v>30.49</v>
      </c>
      <c r="G176" t="str">
        <f>DetailTicket[[#This Row],[NoTicket]]&amp;DetailTicket[[#This Row],[Refprod]]</f>
        <v>108938</v>
      </c>
      <c r="H176" s="10">
        <f>SUMIF(DetailTicket[NoTicket],I176,DetailTicket[Chiffre d''affaire])</f>
        <v>55.19</v>
      </c>
      <c r="I176">
        <f t="shared" si="6"/>
        <v>10399</v>
      </c>
      <c r="K176" s="21" t="str" cm="1">
        <f t="array" ref="K176">_xlfn.IFS(M176=Ticket!A145,Ticket!B145)</f>
        <v>ERBEC</v>
      </c>
      <c r="L176" s="22">
        <f>H168/COUNTIF(DetailTicket[NoTicket],M176)</f>
        <v>7.32</v>
      </c>
      <c r="M176" s="21">
        <f t="shared" si="7"/>
        <v>10391</v>
      </c>
    </row>
    <row r="177" spans="1:13" x14ac:dyDescent="0.25">
      <c r="A177">
        <v>10975</v>
      </c>
      <c r="B177">
        <v>8</v>
      </c>
      <c r="C177">
        <v>30.49</v>
      </c>
      <c r="D177">
        <v>2</v>
      </c>
      <c r="E177">
        <v>0</v>
      </c>
      <c r="F177" s="4">
        <f>DetailTicket[[#This Row],[Qte]]*(DetailTicket[[#This Row],[PrixUnit]]*(1-DetailTicket[[#This Row],[Remise%]]))</f>
        <v>60.98</v>
      </c>
      <c r="G177" t="str">
        <f>DetailTicket[[#This Row],[NoTicket]]&amp;DetailTicket[[#This Row],[Refprod]]</f>
        <v>109758</v>
      </c>
      <c r="H177" s="10">
        <f>SUMIF(DetailTicket[NoTicket],I177,DetailTicket[Chiffre d''affaire])</f>
        <v>98.64</v>
      </c>
      <c r="I177">
        <f t="shared" si="6"/>
        <v>10400</v>
      </c>
      <c r="K177" s="21" t="str" cm="1">
        <f t="array" ref="K177">_xlfn.IFS(M177=Ticket!A146,Ticket!B146)</f>
        <v>BETIZ</v>
      </c>
      <c r="L177" s="22">
        <f>H169/COUNTIF(DetailTicket[NoTicket],M177)</f>
        <v>43.9</v>
      </c>
      <c r="M177" s="21">
        <f t="shared" si="7"/>
        <v>10392</v>
      </c>
    </row>
    <row r="178" spans="1:13" x14ac:dyDescent="0.25">
      <c r="A178">
        <v>10978</v>
      </c>
      <c r="B178">
        <v>8</v>
      </c>
      <c r="C178">
        <v>30.49</v>
      </c>
      <c r="D178">
        <v>1</v>
      </c>
      <c r="E178">
        <v>0.15</v>
      </c>
      <c r="F178" s="4">
        <f>DetailTicket[[#This Row],[Qte]]*(DetailTicket[[#This Row],[PrixUnit]]*(1-DetailTicket[[#This Row],[Remise%]]))</f>
        <v>25.916499999999999</v>
      </c>
      <c r="G178" t="str">
        <f>DetailTicket[[#This Row],[NoTicket]]&amp;DetailTicket[[#This Row],[Refprod]]</f>
        <v>109788</v>
      </c>
      <c r="H178" s="10">
        <f>SUMIF(DetailTicket[NoTicket],I178,DetailTicket[Chiffre d''affaire])</f>
        <v>117.07000000000001</v>
      </c>
      <c r="I178">
        <f t="shared" si="6"/>
        <v>10401</v>
      </c>
      <c r="K178" s="21" t="str" cm="1">
        <f t="array" ref="K178">_xlfn.IFS(M178=Ticket!A147,Ticket!B147)</f>
        <v>MOELK</v>
      </c>
      <c r="L178" s="22">
        <f>H170/COUNTIF(DetailTicket[NoTicket],M178)</f>
        <v>13.621500000000001</v>
      </c>
      <c r="M178" s="21">
        <f t="shared" si="7"/>
        <v>10393</v>
      </c>
    </row>
    <row r="179" spans="1:13" x14ac:dyDescent="0.25">
      <c r="A179">
        <v>11007</v>
      </c>
      <c r="B179">
        <v>8</v>
      </c>
      <c r="C179">
        <v>30.49</v>
      </c>
      <c r="D179">
        <v>1</v>
      </c>
      <c r="E179">
        <v>0</v>
      </c>
      <c r="F179" s="4">
        <f>DetailTicket[[#This Row],[Qte]]*(DetailTicket[[#This Row],[PrixUnit]]*(1-DetailTicket[[#This Row],[Remise%]]))</f>
        <v>30.49</v>
      </c>
      <c r="G179" t="str">
        <f>DetailTicket[[#This Row],[NoTicket]]&amp;DetailTicket[[#This Row],[Refprod]]</f>
        <v>110078</v>
      </c>
      <c r="H179" s="10">
        <f>SUMIF(DetailTicket[NoTicket],I179,DetailTicket[Chiffre d''affaire])</f>
        <v>64.64</v>
      </c>
      <c r="I179">
        <f t="shared" si="6"/>
        <v>10402</v>
      </c>
      <c r="K179" s="21" t="str" cm="1">
        <f t="array" ref="K179">_xlfn.IFS(M179=Ticket!A148,Ticket!B148)</f>
        <v>PASAU</v>
      </c>
      <c r="L179" s="22">
        <f>H171/COUNTIF(DetailTicket[NoTicket],M179)</f>
        <v>33.69</v>
      </c>
      <c r="M179" s="21">
        <f t="shared" si="7"/>
        <v>10394</v>
      </c>
    </row>
    <row r="180" spans="1:13" x14ac:dyDescent="0.25">
      <c r="A180">
        <v>11077</v>
      </c>
      <c r="B180">
        <v>8</v>
      </c>
      <c r="C180">
        <v>30.49</v>
      </c>
      <c r="D180">
        <v>2</v>
      </c>
      <c r="E180">
        <v>0.1</v>
      </c>
      <c r="F180" s="4">
        <f>DetailTicket[[#This Row],[Qte]]*(DetailTicket[[#This Row],[PrixUnit]]*(1-DetailTicket[[#This Row],[Remise%]]))</f>
        <v>54.881999999999998</v>
      </c>
      <c r="G180" t="str">
        <f>DetailTicket[[#This Row],[NoTicket]]&amp;DetailTicket[[#This Row],[Refprod]]</f>
        <v>110778</v>
      </c>
      <c r="H180" s="10">
        <f>SUMIF(DetailTicket[NoTicket],I180,DetailTicket[Chiffre d''affaire])</f>
        <v>22.278500000000001</v>
      </c>
      <c r="I180">
        <f t="shared" si="6"/>
        <v>10403</v>
      </c>
      <c r="K180" s="21" t="str" cm="1">
        <f t="array" ref="K180">_xlfn.IFS(M180=Ticket!A149,Ticket!B149)</f>
        <v>NAROU</v>
      </c>
      <c r="L180" s="22">
        <f>H172/COUNTIF(DetailTicket[NoTicket],M180)</f>
        <v>28.811333333333334</v>
      </c>
      <c r="M180" s="21">
        <f t="shared" si="7"/>
        <v>10395</v>
      </c>
    </row>
    <row r="181" spans="1:13" x14ac:dyDescent="0.25">
      <c r="A181">
        <v>10420</v>
      </c>
      <c r="B181">
        <v>9</v>
      </c>
      <c r="C181">
        <v>59.15</v>
      </c>
      <c r="D181">
        <v>1</v>
      </c>
      <c r="E181">
        <v>0.1</v>
      </c>
      <c r="F181" s="4">
        <f>DetailTicket[[#This Row],[Qte]]*(DetailTicket[[#This Row],[PrixUnit]]*(1-DetailTicket[[#This Row],[Remise%]]))</f>
        <v>53.234999999999999</v>
      </c>
      <c r="G181" t="str">
        <f>DetailTicket[[#This Row],[NoTicket]]&amp;DetailTicket[[#This Row],[Refprod]]</f>
        <v>104209</v>
      </c>
      <c r="H181" s="10">
        <f>SUMIF(DetailTicket[NoTicket],I181,DetailTicket[Chiffre d''affaire])</f>
        <v>37.657999999999994</v>
      </c>
      <c r="I181">
        <f t="shared" si="6"/>
        <v>10404</v>
      </c>
      <c r="K181" s="21" t="str" cm="1">
        <f t="array" ref="K181">_xlfn.IFS(M181=Ticket!A150,Ticket!B150)</f>
        <v>ERDEB</v>
      </c>
      <c r="L181" s="22">
        <f>H173/COUNTIF(DetailTicket[NoTicket],M181)</f>
        <v>17.633333333333336</v>
      </c>
      <c r="M181" s="21">
        <f t="shared" si="7"/>
        <v>10396</v>
      </c>
    </row>
    <row r="182" spans="1:13" x14ac:dyDescent="0.25">
      <c r="A182">
        <v>10515</v>
      </c>
      <c r="B182">
        <v>9</v>
      </c>
      <c r="C182">
        <v>73.94</v>
      </c>
      <c r="D182">
        <v>2</v>
      </c>
      <c r="E182">
        <v>0.15</v>
      </c>
      <c r="F182" s="4">
        <f>DetailTicket[[#This Row],[Qte]]*(DetailTicket[[#This Row],[PrixUnit]]*(1-DetailTicket[[#This Row],[Remise%]]))</f>
        <v>125.69799999999999</v>
      </c>
      <c r="G182" t="str">
        <f>DetailTicket[[#This Row],[NoTicket]]&amp;DetailTicket[[#This Row],[Refprod]]</f>
        <v>105159</v>
      </c>
      <c r="H182" s="10">
        <f>SUMIF(DetailTicket[NoTicket],I182,DetailTicket[Chiffre d''affaire])</f>
        <v>12.2</v>
      </c>
      <c r="I182">
        <f t="shared" si="6"/>
        <v>10405</v>
      </c>
      <c r="K182" s="21" t="str" cm="1">
        <f t="array" ref="K182">_xlfn.IFS(M182=Ticket!A151,Ticket!B151)</f>
        <v>VIVAN</v>
      </c>
      <c r="L182" s="22">
        <f>H174/COUNTIF(DetailTicket[NoTicket],M182)</f>
        <v>32.656999999999996</v>
      </c>
      <c r="M182" s="21">
        <f t="shared" si="7"/>
        <v>10397</v>
      </c>
    </row>
    <row r="183" spans="1:13" x14ac:dyDescent="0.25">
      <c r="A183">
        <v>10687</v>
      </c>
      <c r="B183">
        <v>9</v>
      </c>
      <c r="C183">
        <v>73.94</v>
      </c>
      <c r="D183">
        <v>2</v>
      </c>
      <c r="E183">
        <v>0.25</v>
      </c>
      <c r="F183" s="4">
        <f>DetailTicket[[#This Row],[Qte]]*(DetailTicket[[#This Row],[PrixUnit]]*(1-DetailTicket[[#This Row],[Remise%]]))</f>
        <v>110.91</v>
      </c>
      <c r="G183" t="str">
        <f>DetailTicket[[#This Row],[NoTicket]]&amp;DetailTicket[[#This Row],[Refprod]]</f>
        <v>106879</v>
      </c>
      <c r="H183" s="10">
        <f>SUMIF(DetailTicket[NoTicket],I183,DetailTicket[Chiffre d''affaire])</f>
        <v>93.591000000000008</v>
      </c>
      <c r="I183">
        <f t="shared" si="6"/>
        <v>10406</v>
      </c>
      <c r="K183" s="21" t="str" cm="1">
        <f t="array" ref="K183">_xlfn.IFS(M183=Ticket!A152,Ticket!B152)</f>
        <v>MOELK</v>
      </c>
      <c r="L183" s="22">
        <f>H175/COUNTIF(DetailTicket[NoTicket],M183)</f>
        <v>18.666</v>
      </c>
      <c r="M183" s="21">
        <f t="shared" si="7"/>
        <v>10398</v>
      </c>
    </row>
    <row r="184" spans="1:13" x14ac:dyDescent="0.25">
      <c r="A184">
        <v>10693</v>
      </c>
      <c r="B184">
        <v>9</v>
      </c>
      <c r="C184">
        <v>73.94</v>
      </c>
      <c r="D184">
        <v>2</v>
      </c>
      <c r="E184">
        <v>0</v>
      </c>
      <c r="F184" s="4">
        <f>DetailTicket[[#This Row],[Qte]]*(DetailTicket[[#This Row],[PrixUnit]]*(1-DetailTicket[[#This Row],[Remise%]]))</f>
        <v>147.88</v>
      </c>
      <c r="G184" t="str">
        <f>DetailTicket[[#This Row],[NoTicket]]&amp;DetailTicket[[#This Row],[Refprod]]</f>
        <v>106939</v>
      </c>
      <c r="H184" s="10">
        <f>SUMIF(DetailTicket[NoTicket],I184,DetailTicket[Chiffre d''affaire])</f>
        <v>82.93</v>
      </c>
      <c r="I184">
        <f t="shared" si="6"/>
        <v>10407</v>
      </c>
      <c r="K184" s="21" t="str" cm="1">
        <f t="array" ref="K184">_xlfn.IFS(M184=Ticket!A153,Ticket!B153)</f>
        <v>ZOHED</v>
      </c>
      <c r="L184" s="22">
        <f>H176/COUNTIF(DetailTicket[NoTicket],M184)</f>
        <v>13.797499999999999</v>
      </c>
      <c r="M184" s="21">
        <f t="shared" si="7"/>
        <v>10399</v>
      </c>
    </row>
    <row r="185" spans="1:13" x14ac:dyDescent="0.25">
      <c r="A185">
        <v>10848</v>
      </c>
      <c r="B185">
        <v>9</v>
      </c>
      <c r="C185">
        <v>73.94</v>
      </c>
      <c r="D185">
        <v>2</v>
      </c>
      <c r="E185">
        <v>0</v>
      </c>
      <c r="F185" s="4">
        <f>DetailTicket[[#This Row],[Qte]]*(DetailTicket[[#This Row],[PrixUnit]]*(1-DetailTicket[[#This Row],[Remise%]]))</f>
        <v>147.88</v>
      </c>
      <c r="G185" t="str">
        <f>DetailTicket[[#This Row],[NoTicket]]&amp;DetailTicket[[#This Row],[Refprod]]</f>
        <v>108489</v>
      </c>
      <c r="H185" s="10">
        <f>SUMIF(DetailTicket[NoTicket],I185,DetailTicket[Chiffre d''affaire])</f>
        <v>70.87</v>
      </c>
      <c r="I185">
        <f t="shared" si="6"/>
        <v>10408</v>
      </c>
      <c r="K185" s="21" t="str" cm="1">
        <f t="array" ref="K185">_xlfn.IFS(M185=Ticket!A154,Ticket!B154)</f>
        <v>DIDAL</v>
      </c>
      <c r="L185" s="22">
        <f>H177/COUNTIF(DetailTicket[NoTicket],M185)</f>
        <v>32.880000000000003</v>
      </c>
      <c r="M185" s="21">
        <f t="shared" si="7"/>
        <v>10400</v>
      </c>
    </row>
    <row r="186" spans="1:13" x14ac:dyDescent="0.25">
      <c r="A186">
        <v>10273</v>
      </c>
      <c r="B186">
        <v>10</v>
      </c>
      <c r="C186">
        <v>18.899999999999999</v>
      </c>
      <c r="D186">
        <v>1</v>
      </c>
      <c r="E186">
        <v>0.05</v>
      </c>
      <c r="F186" s="4">
        <f>DetailTicket[[#This Row],[Qte]]*(DetailTicket[[#This Row],[PrixUnit]]*(1-DetailTicket[[#This Row],[Remise%]]))</f>
        <v>17.954999999999998</v>
      </c>
      <c r="G186" t="str">
        <f>DetailTicket[[#This Row],[NoTicket]]&amp;DetailTicket[[#This Row],[Refprod]]</f>
        <v>1027310</v>
      </c>
      <c r="H186" s="10">
        <f>SUMIF(DetailTicket[NoTicket],I186,DetailTicket[Chiffre d''affaire])</f>
        <v>40.56</v>
      </c>
      <c r="I186">
        <f t="shared" si="6"/>
        <v>10409</v>
      </c>
      <c r="K186" s="21" t="str" cm="1">
        <f t="array" ref="K186">_xlfn.IFS(M186=Ticket!A155,Ticket!B155)</f>
        <v>ALCLE</v>
      </c>
      <c r="L186" s="22">
        <f>H178/COUNTIF(DetailTicket[NoTicket],M186)</f>
        <v>29.267500000000002</v>
      </c>
      <c r="M186" s="21">
        <f t="shared" si="7"/>
        <v>10401</v>
      </c>
    </row>
    <row r="187" spans="1:13" x14ac:dyDescent="0.25">
      <c r="A187">
        <v>10276</v>
      </c>
      <c r="B187">
        <v>10</v>
      </c>
      <c r="C187">
        <v>18.899999999999999</v>
      </c>
      <c r="D187">
        <v>2</v>
      </c>
      <c r="E187">
        <v>0</v>
      </c>
      <c r="F187" s="4">
        <f>DetailTicket[[#This Row],[Qte]]*(DetailTicket[[#This Row],[PrixUnit]]*(1-DetailTicket[[#This Row],[Remise%]]))</f>
        <v>37.799999999999997</v>
      </c>
      <c r="G187" t="str">
        <f>DetailTicket[[#This Row],[NoTicket]]&amp;DetailTicket[[#This Row],[Refprod]]</f>
        <v>1027610</v>
      </c>
      <c r="H187" s="10">
        <f>SUMIF(DetailTicket[NoTicket],I187,DetailTicket[Chiffre d''affaire])</f>
        <v>68.599999999999994</v>
      </c>
      <c r="I187">
        <f t="shared" si="6"/>
        <v>10410</v>
      </c>
      <c r="K187" s="21" t="str" cm="1">
        <f t="array" ref="K187">_xlfn.IFS(M187=Ticket!A156,Ticket!B156)</f>
        <v>CHLEC</v>
      </c>
      <c r="L187" s="22">
        <f>H179/COUNTIF(DetailTicket[NoTicket],M187)</f>
        <v>32.32</v>
      </c>
      <c r="M187" s="21">
        <f t="shared" si="7"/>
        <v>10402</v>
      </c>
    </row>
    <row r="188" spans="1:13" x14ac:dyDescent="0.25">
      <c r="A188">
        <v>10357</v>
      </c>
      <c r="B188">
        <v>10</v>
      </c>
      <c r="C188">
        <v>18.899999999999999</v>
      </c>
      <c r="D188">
        <v>1</v>
      </c>
      <c r="E188">
        <v>0.2</v>
      </c>
      <c r="F188" s="4">
        <f>DetailTicket[[#This Row],[Qte]]*(DetailTicket[[#This Row],[PrixUnit]]*(1-DetailTicket[[#This Row],[Remise%]]))</f>
        <v>15.12</v>
      </c>
      <c r="G188" t="str">
        <f>DetailTicket[[#This Row],[NoTicket]]&amp;DetailTicket[[#This Row],[Refprod]]</f>
        <v>1035710</v>
      </c>
      <c r="H188" s="10">
        <f>SUMIF(DetailTicket[NoTicket],I188,DetailTicket[Chiffre d''affaire])</f>
        <v>67.808000000000007</v>
      </c>
      <c r="I188">
        <f t="shared" si="6"/>
        <v>10411</v>
      </c>
      <c r="K188" s="21" t="str" cm="1">
        <f t="array" ref="K188">_xlfn.IFS(M188=Ticket!A157,Ticket!B157)</f>
        <v>CHLEC</v>
      </c>
      <c r="L188" s="22">
        <f>H180/COUNTIF(DetailTicket[NoTicket],M188)</f>
        <v>11.139250000000001</v>
      </c>
      <c r="M188" s="21">
        <f t="shared" si="7"/>
        <v>10403</v>
      </c>
    </row>
    <row r="189" spans="1:13" x14ac:dyDescent="0.25">
      <c r="A189">
        <v>10389</v>
      </c>
      <c r="B189">
        <v>10</v>
      </c>
      <c r="C189">
        <v>18.899999999999999</v>
      </c>
      <c r="D189">
        <v>2</v>
      </c>
      <c r="E189">
        <v>0</v>
      </c>
      <c r="F189" s="4">
        <f>DetailTicket[[#This Row],[Qte]]*(DetailTicket[[#This Row],[PrixUnit]]*(1-DetailTicket[[#This Row],[Remise%]]))</f>
        <v>37.799999999999997</v>
      </c>
      <c r="G189" t="str">
        <f>DetailTicket[[#This Row],[NoTicket]]&amp;DetailTicket[[#This Row],[Refprod]]</f>
        <v>1038910</v>
      </c>
      <c r="H189" s="10">
        <f>SUMIF(DetailTicket[NoTicket],I189,DetailTicket[Chiffre d''affaire])</f>
        <v>12.762</v>
      </c>
      <c r="I189">
        <f t="shared" si="6"/>
        <v>10412</v>
      </c>
      <c r="K189" s="21" t="str" cm="1">
        <f t="array" ref="K189">_xlfn.IFS(M189=Ticket!A158,Ticket!B158)</f>
        <v>NISCH</v>
      </c>
      <c r="L189" s="22">
        <f>H181/COUNTIF(DetailTicket[NoTicket],M189)</f>
        <v>12.552666666666665</v>
      </c>
      <c r="M189" s="21">
        <f t="shared" si="7"/>
        <v>10404</v>
      </c>
    </row>
    <row r="190" spans="1:13" x14ac:dyDescent="0.25">
      <c r="A190">
        <v>10449</v>
      </c>
      <c r="B190">
        <v>10</v>
      </c>
      <c r="C190">
        <v>18.899999999999999</v>
      </c>
      <c r="D190">
        <v>2</v>
      </c>
      <c r="E190">
        <v>0</v>
      </c>
      <c r="F190" s="4">
        <f>DetailTicket[[#This Row],[Qte]]*(DetailTicket[[#This Row],[PrixUnit]]*(1-DetailTicket[[#This Row],[Remise%]]))</f>
        <v>37.799999999999997</v>
      </c>
      <c r="G190" t="str">
        <f>DetailTicket[[#This Row],[NoTicket]]&amp;DetailTicket[[#This Row],[Refprod]]</f>
        <v>1044910</v>
      </c>
      <c r="H190" s="10">
        <f>SUMIF(DetailTicket[NoTicket],I190,DetailTicket[Chiffre d''affaire])</f>
        <v>62.970000000000006</v>
      </c>
      <c r="I190">
        <f t="shared" si="6"/>
        <v>10413</v>
      </c>
      <c r="K190" s="21" t="str" cm="1">
        <f t="array" ref="K190">_xlfn.IFS(M190=Ticket!A159,Ticket!B159)</f>
        <v>RARAB</v>
      </c>
      <c r="L190" s="22">
        <f>H182/COUNTIF(DetailTicket[NoTicket],M190)</f>
        <v>12.2</v>
      </c>
      <c r="M190" s="21">
        <f t="shared" si="7"/>
        <v>10405</v>
      </c>
    </row>
    <row r="191" spans="1:13" x14ac:dyDescent="0.25">
      <c r="A191">
        <v>10450</v>
      </c>
      <c r="B191">
        <v>10</v>
      </c>
      <c r="C191">
        <v>18.899999999999999</v>
      </c>
      <c r="D191">
        <v>1</v>
      </c>
      <c r="E191">
        <v>0.2</v>
      </c>
      <c r="F191" s="4">
        <f>DetailTicket[[#This Row],[Qte]]*(DetailTicket[[#This Row],[PrixUnit]]*(1-DetailTicket[[#This Row],[Remise%]]))</f>
        <v>15.12</v>
      </c>
      <c r="G191" t="str">
        <f>DetailTicket[[#This Row],[NoTicket]]&amp;DetailTicket[[#This Row],[Refprod]]</f>
        <v>1045010</v>
      </c>
      <c r="H191" s="10">
        <f>SUMIF(DetailTicket[NoTicket],I191,DetailTicket[Chiffre d''affaire])</f>
        <v>13.471</v>
      </c>
      <c r="I191">
        <f t="shared" si="6"/>
        <v>10414</v>
      </c>
      <c r="K191" s="21" t="str" cm="1">
        <f t="array" ref="K191">_xlfn.IFS(M191=Ticket!A160,Ticket!B160)</f>
        <v>PABEL</v>
      </c>
      <c r="L191" s="22">
        <f>H183/COUNTIF(DetailTicket[NoTicket],M191)</f>
        <v>18.718200000000003</v>
      </c>
      <c r="M191" s="21">
        <f t="shared" si="7"/>
        <v>10406</v>
      </c>
    </row>
    <row r="192" spans="1:13" x14ac:dyDescent="0.25">
      <c r="A192">
        <v>10478</v>
      </c>
      <c r="B192">
        <v>10</v>
      </c>
      <c r="C192">
        <v>18.899999999999999</v>
      </c>
      <c r="D192">
        <v>1</v>
      </c>
      <c r="E192">
        <v>0.05</v>
      </c>
      <c r="F192" s="4">
        <f>DetailTicket[[#This Row],[Qte]]*(DetailTicket[[#This Row],[PrixUnit]]*(1-DetailTicket[[#This Row],[Remise%]]))</f>
        <v>17.954999999999998</v>
      </c>
      <c r="G192" t="str">
        <f>DetailTicket[[#This Row],[NoTicket]]&amp;DetailTicket[[#This Row],[Refprod]]</f>
        <v>1047810</v>
      </c>
      <c r="H192" s="10">
        <f>SUMIF(DetailTicket[NoTicket],I192,DetailTicket[Chiffre d''affaire])</f>
        <v>49.080000000000005</v>
      </c>
      <c r="I192">
        <f t="shared" si="6"/>
        <v>10415</v>
      </c>
      <c r="K192" s="21" t="str" cm="1">
        <f t="array" ref="K192">_xlfn.IFS(M192=Ticket!A161,Ticket!B161)</f>
        <v>OLLHE</v>
      </c>
      <c r="L192" s="22">
        <f>H184/COUNTIF(DetailTicket[NoTicket],M192)</f>
        <v>27.643333333333334</v>
      </c>
      <c r="M192" s="21">
        <f t="shared" si="7"/>
        <v>10407</v>
      </c>
    </row>
    <row r="193" spans="1:13" x14ac:dyDescent="0.25">
      <c r="A193">
        <v>10519</v>
      </c>
      <c r="B193">
        <v>10</v>
      </c>
      <c r="C193">
        <v>23.63</v>
      </c>
      <c r="D193">
        <v>2</v>
      </c>
      <c r="E193">
        <v>0.05</v>
      </c>
      <c r="F193" s="4">
        <f>DetailTicket[[#This Row],[Qte]]*(DetailTicket[[#This Row],[PrixUnit]]*(1-DetailTicket[[#This Row],[Remise%]]))</f>
        <v>44.896999999999998</v>
      </c>
      <c r="G193" t="str">
        <f>DetailTicket[[#This Row],[NoTicket]]&amp;DetailTicket[[#This Row],[Refprod]]</f>
        <v>1051910</v>
      </c>
      <c r="H193" s="10">
        <f>SUMIF(DetailTicket[NoTicket],I193,DetailTicket[Chiffre d''affaire])</f>
        <v>57.32</v>
      </c>
      <c r="I193">
        <f t="shared" si="6"/>
        <v>10416</v>
      </c>
      <c r="K193" s="21" t="str" cm="1">
        <f t="array" ref="K193">_xlfn.IFS(M193=Ticket!A162,Ticket!B162)</f>
        <v>CHBON</v>
      </c>
      <c r="L193" s="22">
        <f>H185/COUNTIF(DetailTicket[NoTicket],M193)</f>
        <v>23.623333333333335</v>
      </c>
      <c r="M193" s="21">
        <f t="shared" si="7"/>
        <v>10408</v>
      </c>
    </row>
    <row r="194" spans="1:13" x14ac:dyDescent="0.25">
      <c r="A194">
        <v>10524</v>
      </c>
      <c r="B194">
        <v>10</v>
      </c>
      <c r="C194">
        <v>23.63</v>
      </c>
      <c r="D194">
        <v>2</v>
      </c>
      <c r="E194">
        <v>0</v>
      </c>
      <c r="F194" s="4">
        <f>DetailTicket[[#This Row],[Qte]]*(DetailTicket[[#This Row],[PrixUnit]]*(1-DetailTicket[[#This Row],[Remise%]]))</f>
        <v>47.26</v>
      </c>
      <c r="G194" t="str">
        <f>DetailTicket[[#This Row],[NoTicket]]&amp;DetailTicket[[#This Row],[Refprod]]</f>
        <v>1052410</v>
      </c>
      <c r="H194" s="10">
        <f>SUMIF(DetailTicket[NoTicket],I194,DetailTicket[Chiffre d''affaire])</f>
        <v>345.98500000000001</v>
      </c>
      <c r="I194">
        <f t="shared" si="6"/>
        <v>10417</v>
      </c>
      <c r="K194" s="21" t="str" cm="1">
        <f t="array" ref="K194">_xlfn.IFS(M194=Ticket!A163,Ticket!B163)</f>
        <v>RIDAB</v>
      </c>
      <c r="L194" s="22">
        <f>H186/COUNTIF(DetailTicket[NoTicket],M194)</f>
        <v>20.28</v>
      </c>
      <c r="M194" s="21">
        <f t="shared" si="7"/>
        <v>10409</v>
      </c>
    </row>
    <row r="195" spans="1:13" x14ac:dyDescent="0.25">
      <c r="A195">
        <v>10568</v>
      </c>
      <c r="B195">
        <v>10</v>
      </c>
      <c r="C195">
        <v>23.63</v>
      </c>
      <c r="D195">
        <v>2</v>
      </c>
      <c r="E195">
        <v>0</v>
      </c>
      <c r="F195" s="4">
        <f>DetailTicket[[#This Row],[Qte]]*(DetailTicket[[#This Row],[PrixUnit]]*(1-DetailTicket[[#This Row],[Remise%]]))</f>
        <v>47.26</v>
      </c>
      <c r="G195" t="str">
        <f>DetailTicket[[#This Row],[NoTicket]]&amp;DetailTicket[[#This Row],[Refprod]]</f>
        <v>1056810</v>
      </c>
      <c r="H195" s="10">
        <f>SUMIF(DetailTicket[NoTicket],I195,DetailTicket[Chiffre d''affaire])</f>
        <v>81.72</v>
      </c>
      <c r="I195">
        <f t="shared" si="6"/>
        <v>10418</v>
      </c>
      <c r="K195" s="21" t="str" cm="1">
        <f t="array" ref="K195">_xlfn.IFS(M195=Ticket!A164,Ticket!B164)</f>
        <v>GESEF</v>
      </c>
      <c r="L195" s="22">
        <f>H187/COUNTIF(DetailTicket[NoTicket],M195)</f>
        <v>34.299999999999997</v>
      </c>
      <c r="M195" s="21">
        <f t="shared" si="7"/>
        <v>10410</v>
      </c>
    </row>
    <row r="196" spans="1:13" x14ac:dyDescent="0.25">
      <c r="A196">
        <v>10609</v>
      </c>
      <c r="B196">
        <v>10</v>
      </c>
      <c r="C196">
        <v>23.63</v>
      </c>
      <c r="D196">
        <v>2</v>
      </c>
      <c r="E196">
        <v>0</v>
      </c>
      <c r="F196" s="4">
        <f>DetailTicket[[#This Row],[Qte]]*(DetailTicket[[#This Row],[PrixUnit]]*(1-DetailTicket[[#This Row],[Remise%]]))</f>
        <v>47.26</v>
      </c>
      <c r="G196" t="str">
        <f>DetailTicket[[#This Row],[NoTicket]]&amp;DetailTicket[[#This Row],[Refprod]]</f>
        <v>1060910</v>
      </c>
      <c r="H196" s="10">
        <f>SUMIF(DetailTicket[NoTicket],I196,DetailTicket[Chiffre d''affaire])</f>
        <v>60.2395</v>
      </c>
      <c r="I196">
        <f t="shared" si="6"/>
        <v>10419</v>
      </c>
      <c r="K196" s="21" t="str" cm="1">
        <f t="array" ref="K196">_xlfn.IFS(M196=Ticket!A165,Ticket!B165)</f>
        <v>GESEF</v>
      </c>
      <c r="L196" s="22">
        <f>H188/COUNTIF(DetailTicket[NoTicket],M196)</f>
        <v>22.602666666666668</v>
      </c>
      <c r="M196" s="21">
        <f t="shared" si="7"/>
        <v>10411</v>
      </c>
    </row>
    <row r="197" spans="1:13" x14ac:dyDescent="0.25">
      <c r="A197">
        <v>10612</v>
      </c>
      <c r="B197">
        <v>10</v>
      </c>
      <c r="C197">
        <v>23.63</v>
      </c>
      <c r="D197">
        <v>2</v>
      </c>
      <c r="E197">
        <v>0</v>
      </c>
      <c r="F197" s="4">
        <f>DetailTicket[[#This Row],[Qte]]*(DetailTicket[[#This Row],[PrixUnit]]*(1-DetailTicket[[#This Row],[Remise%]]))</f>
        <v>47.26</v>
      </c>
      <c r="G197" t="str">
        <f>DetailTicket[[#This Row],[NoTicket]]&amp;DetailTicket[[#This Row],[Refprod]]</f>
        <v>1061210</v>
      </c>
      <c r="H197" s="10">
        <f>SUMIF(DetailTicket[NoTicket],I197,DetailTicket[Chiffre d''affaire])</f>
        <v>84.528000000000006</v>
      </c>
      <c r="I197">
        <f t="shared" si="6"/>
        <v>10420</v>
      </c>
      <c r="K197" s="21" t="str" cm="1">
        <f t="array" ref="K197">_xlfn.IFS(M197=Ticket!A166,Ticket!B166)</f>
        <v>CLJAN</v>
      </c>
      <c r="L197" s="22">
        <f>H189/COUNTIF(DetailTicket[NoTicket],M197)</f>
        <v>12.762</v>
      </c>
      <c r="M197" s="21">
        <f t="shared" si="7"/>
        <v>10412</v>
      </c>
    </row>
    <row r="198" spans="1:13" x14ac:dyDescent="0.25">
      <c r="A198">
        <v>10646</v>
      </c>
      <c r="B198">
        <v>10</v>
      </c>
      <c r="C198">
        <v>23.63</v>
      </c>
      <c r="D198">
        <v>2</v>
      </c>
      <c r="E198">
        <v>0.25</v>
      </c>
      <c r="F198" s="4">
        <f>DetailTicket[[#This Row],[Qte]]*(DetailTicket[[#This Row],[PrixUnit]]*(1-DetailTicket[[#This Row],[Remise%]]))</f>
        <v>35.445</v>
      </c>
      <c r="G198" t="str">
        <f>DetailTicket[[#This Row],[NoTicket]]&amp;DetailTicket[[#This Row],[Refprod]]</f>
        <v>1064610</v>
      </c>
      <c r="H198" s="10">
        <f>SUMIF(DetailTicket[NoTicket],I198,DetailTicket[Chiffre d''affaire])</f>
        <v>75.662999999999997</v>
      </c>
      <c r="I198">
        <f t="shared" si="6"/>
        <v>10421</v>
      </c>
      <c r="K198" s="21" t="str" cm="1">
        <f t="array" ref="K198">_xlfn.IFS(M198=Ticket!A167,Ticket!B167)</f>
        <v>CÉDAU</v>
      </c>
      <c r="L198" s="22">
        <f>H190/COUNTIF(DetailTicket[NoTicket],M198)</f>
        <v>20.990000000000002</v>
      </c>
      <c r="M198" s="21">
        <f t="shared" si="7"/>
        <v>10413</v>
      </c>
    </row>
    <row r="199" spans="1:13" x14ac:dyDescent="0.25">
      <c r="A199">
        <v>10664</v>
      </c>
      <c r="B199">
        <v>10</v>
      </c>
      <c r="C199">
        <v>23.63</v>
      </c>
      <c r="D199">
        <v>1</v>
      </c>
      <c r="E199">
        <v>0.15</v>
      </c>
      <c r="F199" s="4">
        <f>DetailTicket[[#This Row],[Qte]]*(DetailTicket[[#This Row],[PrixUnit]]*(1-DetailTicket[[#This Row],[Remise%]]))</f>
        <v>20.0855</v>
      </c>
      <c r="G199" t="str">
        <f>DetailTicket[[#This Row],[NoTicket]]&amp;DetailTicket[[#This Row],[Refprod]]</f>
        <v>1066410</v>
      </c>
      <c r="H199" s="10">
        <f>SUMIF(DetailTicket[NoTicket],I199,DetailTicket[Chiffre d''affaire])</f>
        <v>37.799999999999997</v>
      </c>
      <c r="I199">
        <f t="shared" si="6"/>
        <v>10422</v>
      </c>
      <c r="K199" s="21" t="str" cm="1">
        <f t="array" ref="K199">_xlfn.IFS(M199=Ticket!A168,Ticket!B168)</f>
        <v>ALAUV</v>
      </c>
      <c r="L199" s="22">
        <f>H191/COUNTIF(DetailTicket[NoTicket],M199)</f>
        <v>6.7355</v>
      </c>
      <c r="M199" s="21">
        <f t="shared" si="7"/>
        <v>10414</v>
      </c>
    </row>
    <row r="200" spans="1:13" x14ac:dyDescent="0.25">
      <c r="A200">
        <v>10676</v>
      </c>
      <c r="B200">
        <v>10</v>
      </c>
      <c r="C200">
        <v>23.63</v>
      </c>
      <c r="D200">
        <v>2</v>
      </c>
      <c r="E200">
        <v>0</v>
      </c>
      <c r="F200" s="4">
        <f>DetailTicket[[#This Row],[Qte]]*(DetailTicket[[#This Row],[PrixUnit]]*(1-DetailTicket[[#This Row],[Remise%]]))</f>
        <v>47.26</v>
      </c>
      <c r="G200" t="str">
        <f>DetailTicket[[#This Row],[NoTicket]]&amp;DetailTicket[[#This Row],[Refprod]]</f>
        <v>1067610</v>
      </c>
      <c r="H200" s="10">
        <f>SUMIF(DetailTicket[NoTicket],I200,DetailTicket[Chiffre d''affaire])</f>
        <v>48.78</v>
      </c>
      <c r="I200">
        <f t="shared" si="6"/>
        <v>10423</v>
      </c>
      <c r="K200" s="21" t="str" cm="1">
        <f t="array" ref="K200">_xlfn.IFS(M200=Ticket!A169,Ticket!B169)</f>
        <v>PASAU</v>
      </c>
      <c r="L200" s="22">
        <f>H192/COUNTIF(DetailTicket[NoTicket],M200)</f>
        <v>24.540000000000003</v>
      </c>
      <c r="M200" s="21">
        <f t="shared" si="7"/>
        <v>10415</v>
      </c>
    </row>
    <row r="201" spans="1:13" x14ac:dyDescent="0.25">
      <c r="A201">
        <v>10685</v>
      </c>
      <c r="B201">
        <v>10</v>
      </c>
      <c r="C201">
        <v>23.63</v>
      </c>
      <c r="D201">
        <v>1</v>
      </c>
      <c r="E201">
        <v>0</v>
      </c>
      <c r="F201" s="4">
        <f>DetailTicket[[#This Row],[Qte]]*(DetailTicket[[#This Row],[PrixUnit]]*(1-DetailTicket[[#This Row],[Remise%]]))</f>
        <v>23.63</v>
      </c>
      <c r="G201" t="str">
        <f>DetailTicket[[#This Row],[NoTicket]]&amp;DetailTicket[[#This Row],[Refprod]]</f>
        <v>1068510</v>
      </c>
      <c r="H201" s="10">
        <f>SUMIF(DetailTicket[NoTicket],I201,DetailTicket[Chiffre d''affaire])</f>
        <v>152.20800000000003</v>
      </c>
      <c r="I201">
        <f t="shared" si="6"/>
        <v>10424</v>
      </c>
      <c r="K201" s="21" t="str" cm="1">
        <f t="array" ref="K201">_xlfn.IFS(M201=Ticket!A170,Ticket!B170)</f>
        <v>CLJAN</v>
      </c>
      <c r="L201" s="22">
        <f>H193/COUNTIF(DetailTicket[NoTicket],M201)</f>
        <v>19.106666666666666</v>
      </c>
      <c r="M201" s="21">
        <f t="shared" si="7"/>
        <v>10416</v>
      </c>
    </row>
    <row r="202" spans="1:13" x14ac:dyDescent="0.25">
      <c r="A202">
        <v>10688</v>
      </c>
      <c r="B202">
        <v>10</v>
      </c>
      <c r="C202">
        <v>23.63</v>
      </c>
      <c r="D202">
        <v>2</v>
      </c>
      <c r="E202">
        <v>0.1</v>
      </c>
      <c r="F202" s="4">
        <f>DetailTicket[[#This Row],[Qte]]*(DetailTicket[[#This Row],[PrixUnit]]*(1-DetailTicket[[#This Row],[Remise%]]))</f>
        <v>42.533999999999999</v>
      </c>
      <c r="G202" t="str">
        <f>DetailTicket[[#This Row],[NoTicket]]&amp;DetailTicket[[#This Row],[Refprod]]</f>
        <v>1068810</v>
      </c>
      <c r="H202" s="10">
        <f>SUMIF(DetailTicket[NoTicket],I202,DetailTicket[Chiffre d''affaire])</f>
        <v>30.195</v>
      </c>
      <c r="I202">
        <f t="shared" si="6"/>
        <v>10425</v>
      </c>
      <c r="K202" s="21" t="str" cm="1">
        <f t="array" ref="K202">_xlfn.IFS(M202=Ticket!A171,Ticket!B171)</f>
        <v>OLFER</v>
      </c>
      <c r="L202" s="22">
        <f>H194/COUNTIF(DetailTicket[NoTicket],M202)</f>
        <v>86.496250000000003</v>
      </c>
      <c r="M202" s="21">
        <f t="shared" si="7"/>
        <v>10417</v>
      </c>
    </row>
    <row r="203" spans="1:13" x14ac:dyDescent="0.25">
      <c r="A203">
        <v>10713</v>
      </c>
      <c r="B203">
        <v>10</v>
      </c>
      <c r="C203">
        <v>23.63</v>
      </c>
      <c r="D203">
        <v>2</v>
      </c>
      <c r="E203">
        <v>0</v>
      </c>
      <c r="F203" s="4">
        <f>DetailTicket[[#This Row],[Qte]]*(DetailTicket[[#This Row],[PrixUnit]]*(1-DetailTicket[[#This Row],[Remise%]]))</f>
        <v>47.26</v>
      </c>
      <c r="G203" t="str">
        <f>DetailTicket[[#This Row],[NoTicket]]&amp;DetailTicket[[#This Row],[Refprod]]</f>
        <v>1071310</v>
      </c>
      <c r="H203" s="10">
        <f>SUMIF(DetailTicket[NoTicket],I203,DetailTicket[Chiffre d''affaire])</f>
        <v>86.9</v>
      </c>
      <c r="I203">
        <f t="shared" si="6"/>
        <v>10426</v>
      </c>
      <c r="K203" s="21" t="str" cm="1">
        <f t="array" ref="K203">_xlfn.IFS(M203=Ticket!A172,Ticket!B172)</f>
        <v>ARBLA</v>
      </c>
      <c r="L203" s="22">
        <f>H195/COUNTIF(DetailTicket[NoTicket],M203)</f>
        <v>20.43</v>
      </c>
      <c r="M203" s="21">
        <f t="shared" si="7"/>
        <v>10418</v>
      </c>
    </row>
    <row r="204" spans="1:13" x14ac:dyDescent="0.25">
      <c r="A204">
        <v>10715</v>
      </c>
      <c r="B204">
        <v>10</v>
      </c>
      <c r="C204">
        <v>23.63</v>
      </c>
      <c r="D204">
        <v>1</v>
      </c>
      <c r="E204">
        <v>0</v>
      </c>
      <c r="F204" s="4">
        <f>DetailTicket[[#This Row],[Qte]]*(DetailTicket[[#This Row],[PrixUnit]]*(1-DetailTicket[[#This Row],[Remise%]]))</f>
        <v>23.63</v>
      </c>
      <c r="G204" t="str">
        <f>DetailTicket[[#This Row],[NoTicket]]&amp;DetailTicket[[#This Row],[Refprod]]</f>
        <v>1071510</v>
      </c>
      <c r="H204" s="10">
        <f>SUMIF(DetailTicket[NoTicket],I204,DetailTicket[Chiffre d''affaire])</f>
        <v>14.18</v>
      </c>
      <c r="I204">
        <f t="shared" si="6"/>
        <v>10427</v>
      </c>
      <c r="K204" s="21" t="str" cm="1">
        <f t="array" ref="K204">_xlfn.IFS(M204=Ticket!A173,Ticket!B173)</f>
        <v>ERDUR</v>
      </c>
      <c r="L204" s="22">
        <f>H196/COUNTIF(DetailTicket[NoTicket],M204)</f>
        <v>30.11975</v>
      </c>
      <c r="M204" s="21">
        <f t="shared" si="7"/>
        <v>10419</v>
      </c>
    </row>
    <row r="205" spans="1:13" x14ac:dyDescent="0.25">
      <c r="A205">
        <v>10724</v>
      </c>
      <c r="B205">
        <v>10</v>
      </c>
      <c r="C205">
        <v>23.63</v>
      </c>
      <c r="D205">
        <v>2</v>
      </c>
      <c r="E205">
        <v>0</v>
      </c>
      <c r="F205" s="4">
        <f>DetailTicket[[#This Row],[Qte]]*(DetailTicket[[#This Row],[PrixUnit]]*(1-DetailTicket[[#This Row],[Remise%]]))</f>
        <v>47.26</v>
      </c>
      <c r="G205" t="str">
        <f>DetailTicket[[#This Row],[NoTicket]]&amp;DetailTicket[[#This Row],[Refprod]]</f>
        <v>1072410</v>
      </c>
      <c r="H205" s="10">
        <f>SUMIF(DetailTicket[NoTicket],I205,DetailTicket[Chiffre d''affaire])</f>
        <v>7.32</v>
      </c>
      <c r="I205">
        <f t="shared" si="6"/>
        <v>10428</v>
      </c>
      <c r="K205" s="21" t="str" cm="1">
        <f t="array" ref="K205">_xlfn.IFS(M205=Ticket!A174,Ticket!B174)</f>
        <v>YAKAL</v>
      </c>
      <c r="L205" s="22">
        <f>H197/COUNTIF(DetailTicket[NoTicket],M205)</f>
        <v>21.132000000000001</v>
      </c>
      <c r="M205" s="21">
        <f t="shared" si="7"/>
        <v>10420</v>
      </c>
    </row>
    <row r="206" spans="1:13" x14ac:dyDescent="0.25">
      <c r="A206">
        <v>10775</v>
      </c>
      <c r="B206">
        <v>10</v>
      </c>
      <c r="C206">
        <v>23.63</v>
      </c>
      <c r="D206">
        <v>2</v>
      </c>
      <c r="E206">
        <v>0</v>
      </c>
      <c r="F206" s="4">
        <f>DetailTicket[[#This Row],[Qte]]*(DetailTicket[[#This Row],[PrixUnit]]*(1-DetailTicket[[#This Row],[Remise%]]))</f>
        <v>47.26</v>
      </c>
      <c r="G206" t="str">
        <f>DetailTicket[[#This Row],[NoTicket]]&amp;DetailTicket[[#This Row],[Refprod]]</f>
        <v>1077510</v>
      </c>
      <c r="H206" s="10">
        <f>SUMIF(DetailTicket[NoTicket],I206,DetailTicket[Chiffre d''affaire])</f>
        <v>30.032499999999999</v>
      </c>
      <c r="I206">
        <f t="shared" si="6"/>
        <v>10429</v>
      </c>
      <c r="K206" s="21" t="str" cm="1">
        <f t="array" ref="K206">_xlfn.IFS(M206=Ticket!A175,Ticket!B175)</f>
        <v>BEAVI</v>
      </c>
      <c r="L206" s="22">
        <f>H198/COUNTIF(DetailTicket[NoTicket],M206)</f>
        <v>18.915749999999999</v>
      </c>
      <c r="M206" s="21">
        <f t="shared" si="7"/>
        <v>10421</v>
      </c>
    </row>
    <row r="207" spans="1:13" x14ac:dyDescent="0.25">
      <c r="A207">
        <v>10785</v>
      </c>
      <c r="B207">
        <v>10</v>
      </c>
      <c r="C207">
        <v>23.63</v>
      </c>
      <c r="D207">
        <v>2</v>
      </c>
      <c r="E207">
        <v>0</v>
      </c>
      <c r="F207" s="4">
        <f>DetailTicket[[#This Row],[Qte]]*(DetailTicket[[#This Row],[PrixUnit]]*(1-DetailTicket[[#This Row],[Remise%]]))</f>
        <v>47.26</v>
      </c>
      <c r="G207" t="str">
        <f>DetailTicket[[#This Row],[NoTicket]]&amp;DetailTicket[[#This Row],[Refprod]]</f>
        <v>1078510</v>
      </c>
      <c r="H207" s="10">
        <f>SUMIF(DetailTicket[NoTicket],I207,DetailTicket[Chiffre d''affaire])</f>
        <v>108.05800000000001</v>
      </c>
      <c r="I207">
        <f t="shared" si="6"/>
        <v>10430</v>
      </c>
      <c r="K207" s="21" t="str" cm="1">
        <f t="array" ref="K207">_xlfn.IFS(M207=Ticket!A176,Ticket!B176)</f>
        <v>LEHOS</v>
      </c>
      <c r="L207" s="22">
        <f>H199/COUNTIF(DetailTicket[NoTicket],M207)</f>
        <v>37.799999999999997</v>
      </c>
      <c r="M207" s="21">
        <f t="shared" si="7"/>
        <v>10422</v>
      </c>
    </row>
    <row r="208" spans="1:13" x14ac:dyDescent="0.25">
      <c r="A208">
        <v>10804</v>
      </c>
      <c r="B208">
        <v>10</v>
      </c>
      <c r="C208">
        <v>23.63</v>
      </c>
      <c r="D208">
        <v>1</v>
      </c>
      <c r="E208">
        <v>0</v>
      </c>
      <c r="F208" s="4">
        <f>DetailTicket[[#This Row],[Qte]]*(DetailTicket[[#This Row],[PrixUnit]]*(1-DetailTicket[[#This Row],[Remise%]]))</f>
        <v>23.63</v>
      </c>
      <c r="G208" t="str">
        <f>DetailTicket[[#This Row],[NoTicket]]&amp;DetailTicket[[#This Row],[Refprod]]</f>
        <v>1080410</v>
      </c>
      <c r="H208" s="10">
        <f>SUMIF(DetailTicket[NoTicket],I208,DetailTicket[Chiffre d''affaire])</f>
        <v>56.932500000000005</v>
      </c>
      <c r="I208">
        <f t="shared" si="6"/>
        <v>10431</v>
      </c>
      <c r="K208" s="21" t="str" cm="1">
        <f t="array" ref="K208">_xlfn.IFS(M208=Ticket!A177,Ticket!B177)</f>
        <v>BRLEH</v>
      </c>
      <c r="L208" s="22">
        <f>H200/COUNTIF(DetailTicket[NoTicket],M208)</f>
        <v>24.39</v>
      </c>
      <c r="M208" s="21">
        <f t="shared" si="7"/>
        <v>10423</v>
      </c>
    </row>
    <row r="209" spans="1:13" x14ac:dyDescent="0.25">
      <c r="A209">
        <v>10827</v>
      </c>
      <c r="B209">
        <v>10</v>
      </c>
      <c r="C209">
        <v>23.63</v>
      </c>
      <c r="D209">
        <v>2</v>
      </c>
      <c r="E209">
        <v>0</v>
      </c>
      <c r="F209" s="4">
        <f>DetailTicket[[#This Row],[Qte]]*(DetailTicket[[#This Row],[PrixUnit]]*(1-DetailTicket[[#This Row],[Remise%]]))</f>
        <v>47.26</v>
      </c>
      <c r="G209" t="str">
        <f>DetailTicket[[#This Row],[NoTicket]]&amp;DetailTicket[[#This Row],[Refprod]]</f>
        <v>1082710</v>
      </c>
      <c r="H209" s="10">
        <f>SUMIF(DetailTicket[NoTicket],I209,DetailTicket[Chiffre d''affaire])</f>
        <v>42.37</v>
      </c>
      <c r="I209">
        <f t="shared" si="6"/>
        <v>10432</v>
      </c>
      <c r="K209" s="21" t="str" cm="1">
        <f t="array" ref="K209">_xlfn.IFS(M209=Ticket!A178,Ticket!B178)</f>
        <v>JÉBAZ</v>
      </c>
      <c r="L209" s="22">
        <f>H201/COUNTIF(DetailTicket[NoTicket],M209)</f>
        <v>50.736000000000011</v>
      </c>
      <c r="M209" s="21">
        <f t="shared" si="7"/>
        <v>10424</v>
      </c>
    </row>
    <row r="210" spans="1:13" x14ac:dyDescent="0.25">
      <c r="A210">
        <v>10841</v>
      </c>
      <c r="B210">
        <v>10</v>
      </c>
      <c r="C210">
        <v>23.63</v>
      </c>
      <c r="D210">
        <v>2</v>
      </c>
      <c r="E210">
        <v>0</v>
      </c>
      <c r="F210" s="4">
        <f>DetailTicket[[#This Row],[Qte]]*(DetailTicket[[#This Row],[PrixUnit]]*(1-DetailTicket[[#This Row],[Remise%]]))</f>
        <v>47.26</v>
      </c>
      <c r="G210" t="str">
        <f>DetailTicket[[#This Row],[NoTicket]]&amp;DetailTicket[[#This Row],[Refprod]]</f>
        <v>1084110</v>
      </c>
      <c r="H210" s="10">
        <f>SUMIF(DetailTicket[NoTicket],I210,DetailTicket[Chiffre d''affaire])</f>
        <v>23.17</v>
      </c>
      <c r="I210">
        <f t="shared" si="6"/>
        <v>10433</v>
      </c>
      <c r="K210" s="21" t="str" cm="1">
        <f t="array" ref="K210">_xlfn.IFS(M210=Ticket!A179,Ticket!B179)</f>
        <v>CÉDAU</v>
      </c>
      <c r="L210" s="22">
        <f>H202/COUNTIF(DetailTicket[NoTicket],M210)</f>
        <v>15.0975</v>
      </c>
      <c r="M210" s="21">
        <f t="shared" si="7"/>
        <v>10425</v>
      </c>
    </row>
    <row r="211" spans="1:13" x14ac:dyDescent="0.25">
      <c r="A211">
        <v>10854</v>
      </c>
      <c r="B211">
        <v>10</v>
      </c>
      <c r="C211">
        <v>23.63</v>
      </c>
      <c r="D211">
        <v>2</v>
      </c>
      <c r="E211">
        <v>0.15</v>
      </c>
      <c r="F211" s="4">
        <f>DetailTicket[[#This Row],[Qte]]*(DetailTicket[[#This Row],[PrixUnit]]*(1-DetailTicket[[#This Row],[Remise%]]))</f>
        <v>40.170999999999999</v>
      </c>
      <c r="G211" t="str">
        <f>DetailTicket[[#This Row],[NoTicket]]&amp;DetailTicket[[#This Row],[Refprod]]</f>
        <v>1085410</v>
      </c>
      <c r="H211" s="10">
        <f>SUMIF(DetailTicket[NoTicket],I211,DetailTicket[Chiffre d''affaire])</f>
        <v>44.286000000000001</v>
      </c>
      <c r="I211">
        <f t="shared" si="6"/>
        <v>10434</v>
      </c>
      <c r="K211" s="21" t="str" cm="1">
        <f t="array" ref="K211">_xlfn.IFS(M211=Ticket!A180,Ticket!B180)</f>
        <v>SAJOU</v>
      </c>
      <c r="L211" s="22">
        <f>H203/COUNTIF(DetailTicket[NoTicket],M211)</f>
        <v>43.45</v>
      </c>
      <c r="M211" s="21">
        <f t="shared" si="7"/>
        <v>10426</v>
      </c>
    </row>
    <row r="212" spans="1:13" x14ac:dyDescent="0.25">
      <c r="A212">
        <v>10874</v>
      </c>
      <c r="B212">
        <v>10</v>
      </c>
      <c r="C212">
        <v>23.63</v>
      </c>
      <c r="D212">
        <v>2</v>
      </c>
      <c r="E212">
        <v>0</v>
      </c>
      <c r="F212" s="4">
        <f>DetailTicket[[#This Row],[Qte]]*(DetailTicket[[#This Row],[PrixUnit]]*(1-DetailTicket[[#This Row],[Remise%]]))</f>
        <v>47.26</v>
      </c>
      <c r="G212" t="str">
        <f>DetailTicket[[#This Row],[NoTicket]]&amp;DetailTicket[[#This Row],[Refprod]]</f>
        <v>1087410</v>
      </c>
      <c r="H212" s="10">
        <f>SUMIF(DetailTicket[NoTicket],I212,DetailTicket[Chiffre d''affaire])</f>
        <v>91.18</v>
      </c>
      <c r="I212">
        <f t="shared" si="6"/>
        <v>10435</v>
      </c>
      <c r="K212" s="21" t="str" cm="1">
        <f t="array" ref="K212">_xlfn.IFS(M212=Ticket!A181,Ticket!B181)</f>
        <v>BETIZ</v>
      </c>
      <c r="L212" s="22">
        <f>H204/COUNTIF(DetailTicket[NoTicket],M212)</f>
        <v>14.18</v>
      </c>
      <c r="M212" s="21">
        <f t="shared" si="7"/>
        <v>10427</v>
      </c>
    </row>
    <row r="213" spans="1:13" x14ac:dyDescent="0.25">
      <c r="A213">
        <v>10886</v>
      </c>
      <c r="B213">
        <v>10</v>
      </c>
      <c r="C213">
        <v>23.63</v>
      </c>
      <c r="D213">
        <v>2</v>
      </c>
      <c r="E213">
        <v>0</v>
      </c>
      <c r="F213" s="4">
        <f>DetailTicket[[#This Row],[Qte]]*(DetailTicket[[#This Row],[PrixUnit]]*(1-DetailTicket[[#This Row],[Remise%]]))</f>
        <v>47.26</v>
      </c>
      <c r="G213" t="str">
        <f>DetailTicket[[#This Row],[NoTicket]]&amp;DetailTicket[[#This Row],[Refprod]]</f>
        <v>1088610</v>
      </c>
      <c r="H213" s="10">
        <f>SUMIF(DetailTicket[NoTicket],I213,DetailTicket[Chiffre d''affaire])</f>
        <v>58.002000000000002</v>
      </c>
      <c r="I213">
        <f t="shared" si="6"/>
        <v>10436</v>
      </c>
      <c r="K213" s="21" t="str" cm="1">
        <f t="array" ref="K213">_xlfn.IFS(M213=Ticket!A182,Ticket!B182)</f>
        <v>DACOU</v>
      </c>
      <c r="L213" s="22">
        <f>H205/COUNTIF(DetailTicket[NoTicket],M213)</f>
        <v>7.32</v>
      </c>
      <c r="M213" s="21">
        <f t="shared" si="7"/>
        <v>10428</v>
      </c>
    </row>
    <row r="214" spans="1:13" x14ac:dyDescent="0.25">
      <c r="A214">
        <v>10924</v>
      </c>
      <c r="B214">
        <v>10</v>
      </c>
      <c r="C214">
        <v>23.63</v>
      </c>
      <c r="D214">
        <v>1</v>
      </c>
      <c r="E214">
        <v>0.1</v>
      </c>
      <c r="F214" s="4">
        <f>DetailTicket[[#This Row],[Qte]]*(DetailTicket[[#This Row],[PrixUnit]]*(1-DetailTicket[[#This Row],[Remise%]]))</f>
        <v>21.266999999999999</v>
      </c>
      <c r="G214" t="str">
        <f>DetailTicket[[#This Row],[NoTicket]]&amp;DetailTicket[[#This Row],[Refprod]]</f>
        <v>1092410</v>
      </c>
      <c r="H214" s="10">
        <f>SUMIF(DetailTicket[NoTicket],I214,DetailTicket[Chiffre d''affaire])</f>
        <v>39.94</v>
      </c>
      <c r="I214">
        <f t="shared" si="6"/>
        <v>10437</v>
      </c>
      <c r="K214" s="21" t="str" cm="1">
        <f t="array" ref="K214">_xlfn.IFS(M214=Ticket!A183,Ticket!B183)</f>
        <v>ERSWE</v>
      </c>
      <c r="L214" s="22">
        <f>H206/COUNTIF(DetailTicket[NoTicket],M214)</f>
        <v>15.016249999999999</v>
      </c>
      <c r="M214" s="21">
        <f t="shared" si="7"/>
        <v>10429</v>
      </c>
    </row>
    <row r="215" spans="1:13" x14ac:dyDescent="0.25">
      <c r="A215">
        <v>10946</v>
      </c>
      <c r="B215">
        <v>10</v>
      </c>
      <c r="C215">
        <v>23.63</v>
      </c>
      <c r="D215">
        <v>1</v>
      </c>
      <c r="E215">
        <v>0</v>
      </c>
      <c r="F215" s="4">
        <f>DetailTicket[[#This Row],[Qte]]*(DetailTicket[[#This Row],[PrixUnit]]*(1-DetailTicket[[#This Row],[Remise%]]))</f>
        <v>23.63</v>
      </c>
      <c r="G215" t="str">
        <f>DetailTicket[[#This Row],[NoTicket]]&amp;DetailTicket[[#This Row],[Refprod]]</f>
        <v>1094610</v>
      </c>
      <c r="H215" s="10">
        <f>SUMIF(DetailTicket[NoTicket],I215,DetailTicket[Chiffre d''affaire])</f>
        <v>34.64</v>
      </c>
      <c r="I215">
        <f t="shared" si="6"/>
        <v>10438</v>
      </c>
      <c r="K215" s="21" t="str" cm="1">
        <f t="array" ref="K215">_xlfn.IFS(M215=Ticket!A184,Ticket!B184)</f>
        <v>CHLEC</v>
      </c>
      <c r="L215" s="22">
        <f>H207/COUNTIF(DetailTicket[NoTicket],M215)</f>
        <v>27.014500000000002</v>
      </c>
      <c r="M215" s="21">
        <f t="shared" si="7"/>
        <v>10430</v>
      </c>
    </row>
    <row r="216" spans="1:13" x14ac:dyDescent="0.25">
      <c r="A216">
        <v>10949</v>
      </c>
      <c r="B216">
        <v>10</v>
      </c>
      <c r="C216">
        <v>23.63</v>
      </c>
      <c r="D216">
        <v>1</v>
      </c>
      <c r="E216">
        <v>0</v>
      </c>
      <c r="F216" s="4">
        <f>DetailTicket[[#This Row],[Qte]]*(DetailTicket[[#This Row],[PrixUnit]]*(1-DetailTicket[[#This Row],[Remise%]]))</f>
        <v>23.63</v>
      </c>
      <c r="G216" t="str">
        <f>DetailTicket[[#This Row],[NoTicket]]&amp;DetailTicket[[#This Row],[Refprod]]</f>
        <v>1094910</v>
      </c>
      <c r="H216" s="10">
        <f>SUMIF(DetailTicket[NoTicket],I216,DetailTicket[Chiffre d''affaire])</f>
        <v>114.34</v>
      </c>
      <c r="I216">
        <f t="shared" si="6"/>
        <v>10439</v>
      </c>
      <c r="K216" s="21" t="str" cm="1">
        <f t="array" ref="K216">_xlfn.IFS(M216=Ticket!A185,Ticket!B185)</f>
        <v>GESEF</v>
      </c>
      <c r="L216" s="22">
        <f>H208/COUNTIF(DetailTicket[NoTicket],M216)</f>
        <v>18.977500000000003</v>
      </c>
      <c r="M216" s="21">
        <f t="shared" si="7"/>
        <v>10431</v>
      </c>
    </row>
    <row r="217" spans="1:13" x14ac:dyDescent="0.25">
      <c r="A217">
        <v>11020</v>
      </c>
      <c r="B217">
        <v>10</v>
      </c>
      <c r="C217">
        <v>23.63</v>
      </c>
      <c r="D217">
        <v>1</v>
      </c>
      <c r="E217">
        <v>0.15</v>
      </c>
      <c r="F217" s="4">
        <f>DetailTicket[[#This Row],[Qte]]*(DetailTicket[[#This Row],[PrixUnit]]*(1-DetailTicket[[#This Row],[Remise%]]))</f>
        <v>20.0855</v>
      </c>
      <c r="G217" t="str">
        <f>DetailTicket[[#This Row],[NoTicket]]&amp;DetailTicket[[#This Row],[Refprod]]</f>
        <v>1102010</v>
      </c>
      <c r="H217" s="10">
        <f>SUMIF(DetailTicket[NoTicket],I217,DetailTicket[Chiffre d''affaire])</f>
        <v>112.60799999999998</v>
      </c>
      <c r="I217">
        <f t="shared" si="6"/>
        <v>10440</v>
      </c>
      <c r="K217" s="21" t="str" cm="1">
        <f t="array" ref="K217">_xlfn.IFS(M217=Ticket!A186,Ticket!B186)</f>
        <v>PHFRO</v>
      </c>
      <c r="L217" s="22">
        <f>H209/COUNTIF(DetailTicket[NoTicket],M217)</f>
        <v>21.184999999999999</v>
      </c>
      <c r="M217" s="21">
        <f t="shared" si="7"/>
        <v>10432</v>
      </c>
    </row>
    <row r="218" spans="1:13" x14ac:dyDescent="0.25">
      <c r="A218">
        <v>11077</v>
      </c>
      <c r="B218">
        <v>10</v>
      </c>
      <c r="C218">
        <v>23.63</v>
      </c>
      <c r="D218">
        <v>1</v>
      </c>
      <c r="E218">
        <v>0</v>
      </c>
      <c r="F218" s="4">
        <f>DetailTicket[[#This Row],[Qte]]*(DetailTicket[[#This Row],[PrixUnit]]*(1-DetailTicket[[#This Row],[Remise%]]))</f>
        <v>23.63</v>
      </c>
      <c r="G218" t="str">
        <f>DetailTicket[[#This Row],[NoTicket]]&amp;DetailTicket[[#This Row],[Refprod]]</f>
        <v>1107710</v>
      </c>
      <c r="H218" s="10">
        <f>SUMIF(DetailTicket[NoTicket],I218,DetailTicket[Chiffre d''affaire])</f>
        <v>53.66</v>
      </c>
      <c r="I218">
        <f t="shared" si="6"/>
        <v>10441</v>
      </c>
      <c r="K218" s="21" t="str" cm="1">
        <f t="array" ref="K218">_xlfn.IFS(M218=Ticket!A187,Ticket!B187)</f>
        <v>VIVAN</v>
      </c>
      <c r="L218" s="22">
        <f>H210/COUNTIF(DetailTicket[NoTicket],M218)</f>
        <v>23.17</v>
      </c>
      <c r="M218" s="21">
        <f t="shared" si="7"/>
        <v>10433</v>
      </c>
    </row>
    <row r="219" spans="1:13" x14ac:dyDescent="0.25">
      <c r="A219">
        <v>10248</v>
      </c>
      <c r="B219">
        <v>11</v>
      </c>
      <c r="C219">
        <v>10.67</v>
      </c>
      <c r="D219">
        <v>2</v>
      </c>
      <c r="E219">
        <v>0</v>
      </c>
      <c r="F219" s="4">
        <f>DetailTicket[[#This Row],[Qte]]*(DetailTicket[[#This Row],[PrixUnit]]*(1-DetailTicket[[#This Row],[Remise%]]))</f>
        <v>21.34</v>
      </c>
      <c r="G219" t="str">
        <f>DetailTicket[[#This Row],[NoTicket]]&amp;DetailTicket[[#This Row],[Refprod]]</f>
        <v>1024811</v>
      </c>
      <c r="H219" s="10">
        <f>SUMIF(DetailTicket[NoTicket],I219,DetailTicket[Chiffre d''affaire])</f>
        <v>42.69</v>
      </c>
      <c r="I219">
        <f t="shared" ref="I219:I282" si="8">I218+1</f>
        <v>10442</v>
      </c>
      <c r="K219" s="21" t="str" cm="1">
        <f t="array" ref="K219">_xlfn.IFS(M219=Ticket!A188,Ticket!B188)</f>
        <v>REDAN</v>
      </c>
      <c r="L219" s="22">
        <f>H211/COUNTIF(DetailTicket[NoTicket],M219)</f>
        <v>22.143000000000001</v>
      </c>
      <c r="M219" s="21">
        <f t="shared" si="7"/>
        <v>10434</v>
      </c>
    </row>
    <row r="220" spans="1:13" x14ac:dyDescent="0.25">
      <c r="A220">
        <v>10296</v>
      </c>
      <c r="B220">
        <v>11</v>
      </c>
      <c r="C220">
        <v>12.81</v>
      </c>
      <c r="D220">
        <v>2</v>
      </c>
      <c r="E220">
        <v>0</v>
      </c>
      <c r="F220" s="4">
        <f>DetailTicket[[#This Row],[Qte]]*(DetailTicket[[#This Row],[PrixUnit]]*(1-DetailTicket[[#This Row],[Remise%]]))</f>
        <v>25.62</v>
      </c>
      <c r="G220" t="str">
        <f>DetailTicket[[#This Row],[NoTicket]]&amp;DetailTicket[[#This Row],[Refprod]]</f>
        <v>1029611</v>
      </c>
      <c r="H220" s="10">
        <f>SUMIF(DetailTicket[NoTicket],I220,DetailTicket[Chiffre d''affaire])</f>
        <v>75.996000000000009</v>
      </c>
      <c r="I220">
        <f t="shared" si="8"/>
        <v>10443</v>
      </c>
      <c r="K220" s="21" t="str" cm="1">
        <f t="array" ref="K220">_xlfn.IFS(M220=Ticket!A189,Ticket!B189)</f>
        <v>CHNIE</v>
      </c>
      <c r="L220" s="22">
        <f>H212/COUNTIF(DetailTicket[NoTicket],M220)</f>
        <v>30.393333333333334</v>
      </c>
      <c r="M220" s="21">
        <f t="shared" si="7"/>
        <v>10435</v>
      </c>
    </row>
    <row r="221" spans="1:13" x14ac:dyDescent="0.25">
      <c r="A221">
        <v>10327</v>
      </c>
      <c r="B221">
        <v>11</v>
      </c>
      <c r="C221">
        <v>12.81</v>
      </c>
      <c r="D221">
        <v>2</v>
      </c>
      <c r="E221">
        <v>0.2</v>
      </c>
      <c r="F221" s="4">
        <f>DetailTicket[[#This Row],[Qte]]*(DetailTicket[[#This Row],[PrixUnit]]*(1-DetailTicket[[#This Row],[Remise%]]))</f>
        <v>20.496000000000002</v>
      </c>
      <c r="G221" t="str">
        <f>DetailTicket[[#This Row],[NoTicket]]&amp;DetailTicket[[#This Row],[Refprod]]</f>
        <v>1032711</v>
      </c>
      <c r="H221" s="10">
        <f>SUMIF(DetailTicket[NoTicket],I221,DetailTicket[Chiffre d''affaire])</f>
        <v>113.11</v>
      </c>
      <c r="I221">
        <f t="shared" si="8"/>
        <v>10444</v>
      </c>
      <c r="K221" s="21" t="str" cm="1">
        <f t="array" ref="K221">_xlfn.IFS(M221=Ticket!A190,Ticket!B190)</f>
        <v>JEBOR</v>
      </c>
      <c r="L221" s="22">
        <f>H213/COUNTIF(DetailTicket[NoTicket],M221)</f>
        <v>14.500500000000001</v>
      </c>
      <c r="M221" s="21">
        <f t="shared" si="7"/>
        <v>10436</v>
      </c>
    </row>
    <row r="222" spans="1:13" x14ac:dyDescent="0.25">
      <c r="A222">
        <v>10353</v>
      </c>
      <c r="B222">
        <v>11</v>
      </c>
      <c r="C222">
        <v>12.81</v>
      </c>
      <c r="D222">
        <v>2</v>
      </c>
      <c r="E222">
        <v>0.2</v>
      </c>
      <c r="F222" s="4">
        <f>DetailTicket[[#This Row],[Qte]]*(DetailTicket[[#This Row],[PrixUnit]]*(1-DetailTicket[[#This Row],[Remise%]]))</f>
        <v>20.496000000000002</v>
      </c>
      <c r="G222" t="str">
        <f>DetailTicket[[#This Row],[NoTicket]]&amp;DetailTicket[[#This Row],[Refprod]]</f>
        <v>1035311</v>
      </c>
      <c r="H222" s="10">
        <f>SUMIF(DetailTicket[NoTicket],I222,DetailTicket[Chiffre d''affaire])</f>
        <v>31.1</v>
      </c>
      <c r="I222">
        <f t="shared" si="8"/>
        <v>10445</v>
      </c>
      <c r="K222" s="21" t="str" cm="1">
        <f t="array" ref="K222">_xlfn.IFS(M222=Ticket!A191,Ticket!B191)</f>
        <v>CLJAN</v>
      </c>
      <c r="L222" s="22">
        <f>H214/COUNTIF(DetailTicket[NoTicket],M222)</f>
        <v>39.94</v>
      </c>
      <c r="M222" s="21">
        <f t="shared" si="7"/>
        <v>10437</v>
      </c>
    </row>
    <row r="223" spans="1:13" x14ac:dyDescent="0.25">
      <c r="A223">
        <v>10365</v>
      </c>
      <c r="B223">
        <v>11</v>
      </c>
      <c r="C223">
        <v>12.81</v>
      </c>
      <c r="D223">
        <v>1</v>
      </c>
      <c r="E223">
        <v>0</v>
      </c>
      <c r="F223" s="4">
        <f>DetailTicket[[#This Row],[Qte]]*(DetailTicket[[#This Row],[PrixUnit]]*(1-DetailTicket[[#This Row],[Remise%]]))</f>
        <v>12.81</v>
      </c>
      <c r="G223" t="str">
        <f>DetailTicket[[#This Row],[NoTicket]]&amp;DetailTicket[[#This Row],[Refprod]]</f>
        <v>1036511</v>
      </c>
      <c r="H223" s="10">
        <f>SUMIF(DetailTicket[NoTicket],I223,DetailTicket[Chiffre d''affaire])</f>
        <v>33.75</v>
      </c>
      <c r="I223">
        <f t="shared" si="8"/>
        <v>10446</v>
      </c>
      <c r="K223" s="21" t="str" cm="1">
        <f t="array" ref="K223">_xlfn.IFS(M223=Ticket!A192,Ticket!B192)</f>
        <v>DIGOM</v>
      </c>
      <c r="L223" s="22">
        <f>H215/COUNTIF(DetailTicket[NoTicket],M223)</f>
        <v>11.546666666666667</v>
      </c>
      <c r="M223" s="21">
        <f t="shared" si="7"/>
        <v>10438</v>
      </c>
    </row>
    <row r="224" spans="1:13" x14ac:dyDescent="0.25">
      <c r="A224">
        <v>10407</v>
      </c>
      <c r="B224">
        <v>11</v>
      </c>
      <c r="C224">
        <v>12.81</v>
      </c>
      <c r="D224">
        <v>1</v>
      </c>
      <c r="E224">
        <v>0</v>
      </c>
      <c r="F224" s="4">
        <f>DetailTicket[[#This Row],[Qte]]*(DetailTicket[[#This Row],[PrixUnit]]*(1-DetailTicket[[#This Row],[Remise%]]))</f>
        <v>12.81</v>
      </c>
      <c r="G224" t="str">
        <f>DetailTicket[[#This Row],[NoTicket]]&amp;DetailTicket[[#This Row],[Refprod]]</f>
        <v>1040711</v>
      </c>
      <c r="H224" s="10">
        <f>SUMIF(DetailTicket[NoTicket],I224,DetailTicket[Chiffre d''affaire])</f>
        <v>44.519999999999996</v>
      </c>
      <c r="I224">
        <f t="shared" si="8"/>
        <v>10447</v>
      </c>
      <c r="K224" s="21" t="str" cm="1">
        <f t="array" ref="K224">_xlfn.IFS(M224=Ticket!A193,Ticket!B193)</f>
        <v>JÉBAZ</v>
      </c>
      <c r="L224" s="22">
        <f>H216/COUNTIF(DetailTicket[NoTicket],M224)</f>
        <v>28.585000000000001</v>
      </c>
      <c r="M224" s="21">
        <f t="shared" si="7"/>
        <v>10439</v>
      </c>
    </row>
    <row r="225" spans="1:13" x14ac:dyDescent="0.25">
      <c r="A225">
        <v>10434</v>
      </c>
      <c r="B225">
        <v>11</v>
      </c>
      <c r="C225">
        <v>12.81</v>
      </c>
      <c r="D225">
        <v>2</v>
      </c>
      <c r="E225">
        <v>0</v>
      </c>
      <c r="F225" s="4">
        <f>DetailTicket[[#This Row],[Qte]]*(DetailTicket[[#This Row],[PrixUnit]]*(1-DetailTicket[[#This Row],[Remise%]]))</f>
        <v>25.62</v>
      </c>
      <c r="G225" t="str">
        <f>DetailTicket[[#This Row],[NoTicket]]&amp;DetailTicket[[#This Row],[Refprod]]</f>
        <v>1043411</v>
      </c>
      <c r="H225" s="10">
        <f>SUMIF(DetailTicket[NoTicket],I225,DetailTicket[Chiffre d''affaire])</f>
        <v>49.08</v>
      </c>
      <c r="I225">
        <f t="shared" si="8"/>
        <v>10448</v>
      </c>
      <c r="K225" s="21" t="str" cm="1">
        <f t="array" ref="K225">_xlfn.IFS(M225=Ticket!A194,Ticket!B194)</f>
        <v>MOELK</v>
      </c>
      <c r="L225" s="22">
        <f>H217/COUNTIF(DetailTicket[NoTicket],M225)</f>
        <v>28.151999999999994</v>
      </c>
      <c r="M225" s="21">
        <f t="shared" si="7"/>
        <v>10440</v>
      </c>
    </row>
    <row r="226" spans="1:13" x14ac:dyDescent="0.25">
      <c r="A226">
        <v>10442</v>
      </c>
      <c r="B226">
        <v>11</v>
      </c>
      <c r="C226">
        <v>12.81</v>
      </c>
      <c r="D226">
        <v>1</v>
      </c>
      <c r="E226">
        <v>0</v>
      </c>
      <c r="F226" s="4">
        <f>DetailTicket[[#This Row],[Qte]]*(DetailTicket[[#This Row],[PrixUnit]]*(1-DetailTicket[[#This Row],[Remise%]]))</f>
        <v>12.81</v>
      </c>
      <c r="G226" t="str">
        <f>DetailTicket[[#This Row],[NoTicket]]&amp;DetailTicket[[#This Row],[Refprod]]</f>
        <v>1044211</v>
      </c>
      <c r="H226" s="10">
        <f>SUMIF(DetailTicket[NoTicket],I226,DetailTicket[Chiffre d''affaire])</f>
        <v>72.099999999999994</v>
      </c>
      <c r="I226">
        <f t="shared" si="8"/>
        <v>10449</v>
      </c>
      <c r="K226" s="21" t="str" cm="1">
        <f t="array" ref="K226">_xlfn.IFS(M226=Ticket!A195,Ticket!B195)</f>
        <v>PILED</v>
      </c>
      <c r="L226" s="22">
        <f>H218/COUNTIF(DetailTicket[NoTicket],M226)</f>
        <v>53.66</v>
      </c>
      <c r="M226" s="21">
        <f t="shared" si="7"/>
        <v>10441</v>
      </c>
    </row>
    <row r="227" spans="1:13" x14ac:dyDescent="0.25">
      <c r="A227">
        <v>10443</v>
      </c>
      <c r="B227">
        <v>11</v>
      </c>
      <c r="C227">
        <v>12.81</v>
      </c>
      <c r="D227">
        <v>2</v>
      </c>
      <c r="E227">
        <v>0.2</v>
      </c>
      <c r="F227" s="4">
        <f>DetailTicket[[#This Row],[Qte]]*(DetailTicket[[#This Row],[PrixUnit]]*(1-DetailTicket[[#This Row],[Remise%]]))</f>
        <v>20.496000000000002</v>
      </c>
      <c r="G227" t="str">
        <f>DetailTicket[[#This Row],[NoTicket]]&amp;DetailTicket[[#This Row],[Refprod]]</f>
        <v>1044311</v>
      </c>
      <c r="H227" s="10">
        <f>SUMIF(DetailTicket[NoTicket],I227,DetailTicket[Chiffre d''affaire])</f>
        <v>22.432000000000002</v>
      </c>
      <c r="I227">
        <f t="shared" si="8"/>
        <v>10450</v>
      </c>
      <c r="K227" s="21" t="str" cm="1">
        <f t="array" ref="K227">_xlfn.IFS(M227=Ticket!A196,Ticket!B196)</f>
        <v>CHLEC</v>
      </c>
      <c r="L227" s="22">
        <f>H219/COUNTIF(DetailTicket[NoTicket],M227)</f>
        <v>14.229999999999999</v>
      </c>
      <c r="M227" s="21">
        <f t="shared" ref="M227:M290" si="9">M226+1</f>
        <v>10442</v>
      </c>
    </row>
    <row r="228" spans="1:13" x14ac:dyDescent="0.25">
      <c r="A228">
        <v>10466</v>
      </c>
      <c r="B228">
        <v>11</v>
      </c>
      <c r="C228">
        <v>12.81</v>
      </c>
      <c r="D228">
        <v>2</v>
      </c>
      <c r="E228">
        <v>0</v>
      </c>
      <c r="F228" s="4">
        <f>DetailTicket[[#This Row],[Qte]]*(DetailTicket[[#This Row],[PrixUnit]]*(1-DetailTicket[[#This Row],[Remise%]]))</f>
        <v>25.62</v>
      </c>
      <c r="G228" t="str">
        <f>DetailTicket[[#This Row],[NoTicket]]&amp;DetailTicket[[#This Row],[Refprod]]</f>
        <v>1046611</v>
      </c>
      <c r="H228" s="10">
        <f>SUMIF(DetailTicket[NoTicket],I228,DetailTicket[Chiffre d''affaire])</f>
        <v>70.406999999999996</v>
      </c>
      <c r="I228">
        <f t="shared" si="8"/>
        <v>10451</v>
      </c>
      <c r="K228" s="21" t="str" cm="1">
        <f t="array" ref="K228">_xlfn.IFS(M228=Ticket!A197,Ticket!B197)</f>
        <v>DACOU</v>
      </c>
      <c r="L228" s="22">
        <f>H220/COUNTIF(DetailTicket[NoTicket],M228)</f>
        <v>37.998000000000005</v>
      </c>
      <c r="M228" s="21">
        <f t="shared" si="9"/>
        <v>10443</v>
      </c>
    </row>
    <row r="229" spans="1:13" x14ac:dyDescent="0.25">
      <c r="A229">
        <v>10486</v>
      </c>
      <c r="B229">
        <v>11</v>
      </c>
      <c r="C229">
        <v>12.81</v>
      </c>
      <c r="D229">
        <v>2</v>
      </c>
      <c r="E229">
        <v>0</v>
      </c>
      <c r="F229" s="4">
        <f>DetailTicket[[#This Row],[Qte]]*(DetailTicket[[#This Row],[PrixUnit]]*(1-DetailTicket[[#This Row],[Remise%]]))</f>
        <v>25.62</v>
      </c>
      <c r="G229" t="str">
        <f>DetailTicket[[#This Row],[NoTicket]]&amp;DetailTicket[[#This Row],[Refprod]]</f>
        <v>1048611</v>
      </c>
      <c r="H229" s="10">
        <f>SUMIF(DetailTicket[NoTicket],I229,DetailTicket[Chiffre d''affaire])</f>
        <v>78.091000000000008</v>
      </c>
      <c r="I229">
        <f t="shared" si="8"/>
        <v>10452</v>
      </c>
      <c r="K229" s="21" t="str" cm="1">
        <f t="array" ref="K229">_xlfn.IFS(M229=Ticket!A198,Ticket!B198)</f>
        <v>JEHOU</v>
      </c>
      <c r="L229" s="22">
        <f>H221/COUNTIF(DetailTicket[NoTicket],M229)</f>
        <v>28.2775</v>
      </c>
      <c r="M229" s="21">
        <f t="shared" si="9"/>
        <v>10444</v>
      </c>
    </row>
    <row r="230" spans="1:13" x14ac:dyDescent="0.25">
      <c r="A230">
        <v>10489</v>
      </c>
      <c r="B230">
        <v>11</v>
      </c>
      <c r="C230">
        <v>12.81</v>
      </c>
      <c r="D230">
        <v>2</v>
      </c>
      <c r="E230">
        <v>0.25</v>
      </c>
      <c r="F230" s="4">
        <f>DetailTicket[[#This Row],[Qte]]*(DetailTicket[[#This Row],[PrixUnit]]*(1-DetailTicket[[#This Row],[Remise%]]))</f>
        <v>19.215</v>
      </c>
      <c r="G230" t="str">
        <f>DetailTicket[[#This Row],[NoTicket]]&amp;DetailTicket[[#This Row],[Refprod]]</f>
        <v>1048911</v>
      </c>
      <c r="H230" s="10">
        <f>SUMIF(DetailTicket[NoTicket],I230,DetailTicket[Chiffre d''affaire])</f>
        <v>22.221</v>
      </c>
      <c r="I230">
        <f t="shared" si="8"/>
        <v>10453</v>
      </c>
      <c r="K230" s="21" t="str" cm="1">
        <f t="array" ref="K230">_xlfn.IFS(M230=Ticket!A199,Ticket!B199)</f>
        <v>JEHOU</v>
      </c>
      <c r="L230" s="22">
        <f>H222/COUNTIF(DetailTicket[NoTicket],M230)</f>
        <v>15.55</v>
      </c>
      <c r="M230" s="21">
        <f t="shared" si="9"/>
        <v>10445</v>
      </c>
    </row>
    <row r="231" spans="1:13" x14ac:dyDescent="0.25">
      <c r="A231">
        <v>10528</v>
      </c>
      <c r="B231">
        <v>11</v>
      </c>
      <c r="C231">
        <v>16.010000000000002</v>
      </c>
      <c r="D231">
        <v>2</v>
      </c>
      <c r="E231">
        <v>0</v>
      </c>
      <c r="F231" s="4">
        <f>DetailTicket[[#This Row],[Qte]]*(DetailTicket[[#This Row],[PrixUnit]]*(1-DetailTicket[[#This Row],[Remise%]]))</f>
        <v>32.020000000000003</v>
      </c>
      <c r="G231" t="str">
        <f>DetailTicket[[#This Row],[NoTicket]]&amp;DetailTicket[[#This Row],[Refprod]]</f>
        <v>1052811</v>
      </c>
      <c r="H231" s="10">
        <f>SUMIF(DetailTicket[NoTicket],I231,DetailTicket[Chiffre d''affaire])</f>
        <v>21.463999999999999</v>
      </c>
      <c r="I231">
        <f t="shared" si="8"/>
        <v>10454</v>
      </c>
      <c r="K231" s="21" t="str" cm="1">
        <f t="array" ref="K231">_xlfn.IFS(M231=Ticket!A200,Ticket!B200)</f>
        <v>DIGOM</v>
      </c>
      <c r="L231" s="22">
        <f>H223/COUNTIF(DetailTicket[NoTicket],M231)</f>
        <v>8.4375</v>
      </c>
      <c r="M231" s="21">
        <f t="shared" si="9"/>
        <v>10446</v>
      </c>
    </row>
    <row r="232" spans="1:13" x14ac:dyDescent="0.25">
      <c r="A232">
        <v>10535</v>
      </c>
      <c r="B232">
        <v>11</v>
      </c>
      <c r="C232">
        <v>16.010000000000002</v>
      </c>
      <c r="D232">
        <v>2</v>
      </c>
      <c r="E232">
        <v>0.1</v>
      </c>
      <c r="F232" s="4">
        <f>DetailTicket[[#This Row],[Qte]]*(DetailTicket[[#This Row],[PrixUnit]]*(1-DetailTicket[[#This Row],[Remise%]]))</f>
        <v>28.818000000000005</v>
      </c>
      <c r="G232" t="str">
        <f>DetailTicket[[#This Row],[NoTicket]]&amp;DetailTicket[[#This Row],[Refprod]]</f>
        <v>1053511</v>
      </c>
      <c r="H232" s="10">
        <f>SUMIF(DetailTicket[NoTicket],I232,DetailTicket[Chiffre d''affaire])</f>
        <v>81.41</v>
      </c>
      <c r="I232">
        <f t="shared" si="8"/>
        <v>10455</v>
      </c>
      <c r="K232" s="21" t="str" cm="1">
        <f t="array" ref="K232">_xlfn.IFS(M232=Ticket!A201,Ticket!B201)</f>
        <v>CHDUD</v>
      </c>
      <c r="L232" s="22">
        <f>H224/COUNTIF(DetailTicket[NoTicket],M232)</f>
        <v>14.839999999999998</v>
      </c>
      <c r="M232" s="21">
        <f t="shared" si="9"/>
        <v>10447</v>
      </c>
    </row>
    <row r="233" spans="1:13" x14ac:dyDescent="0.25">
      <c r="A233">
        <v>10542</v>
      </c>
      <c r="B233">
        <v>11</v>
      </c>
      <c r="C233">
        <v>16.010000000000002</v>
      </c>
      <c r="D233">
        <v>2</v>
      </c>
      <c r="E233">
        <v>0.05</v>
      </c>
      <c r="F233" s="4">
        <f>DetailTicket[[#This Row],[Qte]]*(DetailTicket[[#This Row],[PrixUnit]]*(1-DetailTicket[[#This Row],[Remise%]]))</f>
        <v>30.419</v>
      </c>
      <c r="G233" t="str">
        <f>DetailTicket[[#This Row],[NoTicket]]&amp;DetailTicket[[#This Row],[Refprod]]</f>
        <v>1054211</v>
      </c>
      <c r="H233" s="10">
        <f>SUMIF(DetailTicket[NoTicket],I233,DetailTicket[Chiffre d''affaire])</f>
        <v>15.555</v>
      </c>
      <c r="I233">
        <f t="shared" si="8"/>
        <v>10456</v>
      </c>
      <c r="K233" s="21" t="str" cm="1">
        <f t="array" ref="K233">_xlfn.IFS(M233=Ticket!A202,Ticket!B202)</f>
        <v>GECAU</v>
      </c>
      <c r="L233" s="22">
        <f>H225/COUNTIF(DetailTicket[NoTicket],M233)</f>
        <v>24.54</v>
      </c>
      <c r="M233" s="21">
        <f t="shared" si="9"/>
        <v>10448</v>
      </c>
    </row>
    <row r="234" spans="1:13" x14ac:dyDescent="0.25">
      <c r="A234">
        <v>10545</v>
      </c>
      <c r="B234">
        <v>11</v>
      </c>
      <c r="C234">
        <v>16.010000000000002</v>
      </c>
      <c r="D234">
        <v>2</v>
      </c>
      <c r="E234">
        <v>0</v>
      </c>
      <c r="F234" s="4">
        <f>DetailTicket[[#This Row],[Qte]]*(DetailTicket[[#This Row],[PrixUnit]]*(1-DetailTicket[[#This Row],[Remise%]]))</f>
        <v>32.020000000000003</v>
      </c>
      <c r="G234" t="str">
        <f>DetailTicket[[#This Row],[NoTicket]]&amp;DetailTicket[[#This Row],[Refprod]]</f>
        <v>1054511</v>
      </c>
      <c r="H234" s="10">
        <f>SUMIF(DetailTicket[NoTicket],I234,DetailTicket[Chiffre d''affaire])</f>
        <v>33.54</v>
      </c>
      <c r="I234">
        <f t="shared" si="8"/>
        <v>10457</v>
      </c>
      <c r="K234" s="21" t="str" cm="1">
        <f t="array" ref="K234">_xlfn.IFS(M234=Ticket!A203,Ticket!B203)</f>
        <v>JEBOR</v>
      </c>
      <c r="L234" s="22">
        <f>H226/COUNTIF(DetailTicket[NoTicket],M234)</f>
        <v>24.033333333333331</v>
      </c>
      <c r="M234" s="21">
        <f t="shared" si="9"/>
        <v>10449</v>
      </c>
    </row>
    <row r="235" spans="1:13" x14ac:dyDescent="0.25">
      <c r="A235">
        <v>10553</v>
      </c>
      <c r="B235">
        <v>11</v>
      </c>
      <c r="C235">
        <v>16.010000000000002</v>
      </c>
      <c r="D235">
        <v>2</v>
      </c>
      <c r="E235">
        <v>0</v>
      </c>
      <c r="F235" s="4">
        <f>DetailTicket[[#This Row],[Qte]]*(DetailTicket[[#This Row],[PrixUnit]]*(1-DetailTicket[[#This Row],[Remise%]]))</f>
        <v>32.020000000000003</v>
      </c>
      <c r="G235" t="str">
        <f>DetailTicket[[#This Row],[NoTicket]]&amp;DetailTicket[[#This Row],[Refprod]]</f>
        <v>1055311</v>
      </c>
      <c r="H235" s="10">
        <f>SUMIF(DetailTicket[NoTicket],I235,DetailTicket[Chiffre d''affaire])</f>
        <v>147.26</v>
      </c>
      <c r="I235">
        <f t="shared" si="8"/>
        <v>10458</v>
      </c>
      <c r="K235" s="21" t="str" cm="1">
        <f t="array" ref="K235">_xlfn.IFS(M235=Ticket!A204,Ticket!B204)</f>
        <v>JAHEN</v>
      </c>
      <c r="L235" s="22">
        <f>H227/COUNTIF(DetailTicket[NoTicket],M235)</f>
        <v>11.216000000000001</v>
      </c>
      <c r="M235" s="21">
        <f t="shared" si="9"/>
        <v>10450</v>
      </c>
    </row>
    <row r="236" spans="1:13" x14ac:dyDescent="0.25">
      <c r="A236">
        <v>10566</v>
      </c>
      <c r="B236">
        <v>11</v>
      </c>
      <c r="C236">
        <v>16.010000000000002</v>
      </c>
      <c r="D236">
        <v>1</v>
      </c>
      <c r="E236">
        <v>0.15</v>
      </c>
      <c r="F236" s="4">
        <f>DetailTicket[[#This Row],[Qte]]*(DetailTicket[[#This Row],[PrixUnit]]*(1-DetailTicket[[#This Row],[Remise%]]))</f>
        <v>13.608500000000001</v>
      </c>
      <c r="G236" t="str">
        <f>DetailTicket[[#This Row],[NoTicket]]&amp;DetailTicket[[#This Row],[Refprod]]</f>
        <v>1056611</v>
      </c>
      <c r="H236" s="10">
        <f>SUMIF(DetailTicket[NoTicket],I236,DetailTicket[Chiffre d''affaire])</f>
        <v>62.894999999999996</v>
      </c>
      <c r="I236">
        <f t="shared" si="8"/>
        <v>10459</v>
      </c>
      <c r="K236" s="21" t="str" cm="1">
        <f t="array" ref="K236">_xlfn.IFS(M236=Ticket!A205,Ticket!B205)</f>
        <v>ARBLA</v>
      </c>
      <c r="L236" s="22">
        <f>H228/COUNTIF(DetailTicket[NoTicket],M236)</f>
        <v>17.601749999999999</v>
      </c>
      <c r="M236" s="21">
        <f t="shared" si="9"/>
        <v>10451</v>
      </c>
    </row>
    <row r="237" spans="1:13" x14ac:dyDescent="0.25">
      <c r="A237">
        <v>10570</v>
      </c>
      <c r="B237">
        <v>11</v>
      </c>
      <c r="C237">
        <v>16.010000000000002</v>
      </c>
      <c r="D237">
        <v>2</v>
      </c>
      <c r="E237">
        <v>0.05</v>
      </c>
      <c r="F237" s="4">
        <f>DetailTicket[[#This Row],[Qte]]*(DetailTicket[[#This Row],[PrixUnit]]*(1-DetailTicket[[#This Row],[Remise%]]))</f>
        <v>30.419</v>
      </c>
      <c r="G237" t="str">
        <f>DetailTicket[[#This Row],[NoTicket]]&amp;DetailTicket[[#This Row],[Refprod]]</f>
        <v>1057011</v>
      </c>
      <c r="H237" s="10">
        <f>SUMIF(DetailTicket[NoTicket],I237,DetailTicket[Chiffre d''affaire])</f>
        <v>12.81</v>
      </c>
      <c r="I237">
        <f t="shared" si="8"/>
        <v>10460</v>
      </c>
      <c r="K237" s="21" t="str" cm="1">
        <f t="array" ref="K237">_xlfn.IFS(M237=Ticket!A206,Ticket!B206)</f>
        <v>MOELK</v>
      </c>
      <c r="L237" s="22">
        <f>H229/COUNTIF(DetailTicket[NoTicket],M237)</f>
        <v>39.045500000000004</v>
      </c>
      <c r="M237" s="21">
        <f t="shared" si="9"/>
        <v>10452</v>
      </c>
    </row>
    <row r="238" spans="1:13" x14ac:dyDescent="0.25">
      <c r="A238">
        <v>10614</v>
      </c>
      <c r="B238">
        <v>11</v>
      </c>
      <c r="C238">
        <v>16.010000000000002</v>
      </c>
      <c r="D238">
        <v>2</v>
      </c>
      <c r="E238">
        <v>0</v>
      </c>
      <c r="F238" s="4">
        <f>DetailTicket[[#This Row],[Qte]]*(DetailTicket[[#This Row],[PrixUnit]]*(1-DetailTicket[[#This Row],[Remise%]]))</f>
        <v>32.020000000000003</v>
      </c>
      <c r="G238" t="str">
        <f>DetailTicket[[#This Row],[NoTicket]]&amp;DetailTicket[[#This Row],[Refprod]]</f>
        <v>1061411</v>
      </c>
      <c r="H238" s="10">
        <f>SUMIF(DetailTicket[NoTicket],I238,DetailTicket[Chiffre d''affaire])</f>
        <v>38.422499999999999</v>
      </c>
      <c r="I238">
        <f t="shared" si="8"/>
        <v>10461</v>
      </c>
      <c r="K238" s="21" t="str" cm="1">
        <f t="array" ref="K238">_xlfn.IFS(M238=Ticket!A207,Ticket!B207)</f>
        <v>CLHAL</v>
      </c>
      <c r="L238" s="22">
        <f>H230/COUNTIF(DetailTicket[NoTicket],M238)</f>
        <v>11.1105</v>
      </c>
      <c r="M238" s="21">
        <f t="shared" si="9"/>
        <v>10453</v>
      </c>
    </row>
    <row r="239" spans="1:13" x14ac:dyDescent="0.25">
      <c r="A239">
        <v>10637</v>
      </c>
      <c r="B239">
        <v>11</v>
      </c>
      <c r="C239">
        <v>16.010000000000002</v>
      </c>
      <c r="D239">
        <v>2</v>
      </c>
      <c r="E239">
        <v>0</v>
      </c>
      <c r="F239" s="4">
        <f>DetailTicket[[#This Row],[Qte]]*(DetailTicket[[#This Row],[PrixUnit]]*(1-DetailTicket[[#This Row],[Remise%]]))</f>
        <v>32.020000000000003</v>
      </c>
      <c r="G239" t="str">
        <f>DetailTicket[[#This Row],[NoTicket]]&amp;DetailTicket[[#This Row],[Refprod]]</f>
        <v>1063711</v>
      </c>
      <c r="H239" s="10">
        <f>SUMIF(DetailTicket[NoTicket],I239,DetailTicket[Chiffre d''affaire])</f>
        <v>9.15</v>
      </c>
      <c r="I239">
        <f t="shared" si="8"/>
        <v>10462</v>
      </c>
      <c r="K239" s="21" t="str" cm="1">
        <f t="array" ref="K239">_xlfn.IFS(M239=Ticket!A208,Ticket!B208)</f>
        <v>CÉDAU</v>
      </c>
      <c r="L239" s="22">
        <f>H231/COUNTIF(DetailTicket[NoTicket],M239)</f>
        <v>7.1546666666666665</v>
      </c>
      <c r="M239" s="21">
        <f t="shared" si="9"/>
        <v>10454</v>
      </c>
    </row>
    <row r="240" spans="1:13" x14ac:dyDescent="0.25">
      <c r="A240">
        <v>10698</v>
      </c>
      <c r="B240">
        <v>11</v>
      </c>
      <c r="C240">
        <v>16.010000000000002</v>
      </c>
      <c r="D240">
        <v>2</v>
      </c>
      <c r="E240">
        <v>0</v>
      </c>
      <c r="F240" s="4">
        <f>DetailTicket[[#This Row],[Qte]]*(DetailTicket[[#This Row],[PrixUnit]]*(1-DetailTicket[[#This Row],[Remise%]]))</f>
        <v>32.020000000000003</v>
      </c>
      <c r="G240" t="str">
        <f>DetailTicket[[#This Row],[NoTicket]]&amp;DetailTicket[[#This Row],[Refprod]]</f>
        <v>1069811</v>
      </c>
      <c r="H240" s="10">
        <f>SUMIF(DetailTicket[NoTicket],I240,DetailTicket[Chiffre d''affaire])</f>
        <v>22.57</v>
      </c>
      <c r="I240">
        <f t="shared" si="8"/>
        <v>10463</v>
      </c>
      <c r="K240" s="21" t="str" cm="1">
        <f t="array" ref="K240">_xlfn.IFS(M240=Ticket!A209,Ticket!B209)</f>
        <v>CLJAN</v>
      </c>
      <c r="L240" s="22">
        <f>H232/COUNTIF(DetailTicket[NoTicket],M240)</f>
        <v>20.352499999999999</v>
      </c>
      <c r="M240" s="21">
        <f t="shared" si="9"/>
        <v>10455</v>
      </c>
    </row>
    <row r="241" spans="1:13" x14ac:dyDescent="0.25">
      <c r="A241">
        <v>10726</v>
      </c>
      <c r="B241">
        <v>11</v>
      </c>
      <c r="C241">
        <v>16.010000000000002</v>
      </c>
      <c r="D241">
        <v>2</v>
      </c>
      <c r="E241">
        <v>0</v>
      </c>
      <c r="F241" s="4">
        <f>DetailTicket[[#This Row],[Qte]]*(DetailTicket[[#This Row],[PrixUnit]]*(1-DetailTicket[[#This Row],[Remise%]]))</f>
        <v>32.020000000000003</v>
      </c>
      <c r="G241" t="str">
        <f>DetailTicket[[#This Row],[NoTicket]]&amp;DetailTicket[[#This Row],[Refprod]]</f>
        <v>1072611</v>
      </c>
      <c r="H241" s="10">
        <f>SUMIF(DetailTicket[NoTicket],I241,DetailTicket[Chiffre d''affaire])</f>
        <v>116.83800000000001</v>
      </c>
      <c r="I241">
        <f t="shared" si="8"/>
        <v>10464</v>
      </c>
      <c r="K241" s="21" t="str" cm="1">
        <f t="array" ref="K241">_xlfn.IFS(M241=Ticket!A210,Ticket!B210)</f>
        <v>CHBES</v>
      </c>
      <c r="L241" s="22">
        <f>H233/COUNTIF(DetailTicket[NoTicket],M241)</f>
        <v>7.7774999999999999</v>
      </c>
      <c r="M241" s="21">
        <f t="shared" si="9"/>
        <v>10456</v>
      </c>
    </row>
    <row r="242" spans="1:13" x14ac:dyDescent="0.25">
      <c r="A242">
        <v>10770</v>
      </c>
      <c r="B242">
        <v>11</v>
      </c>
      <c r="C242">
        <v>16.010000000000002</v>
      </c>
      <c r="D242">
        <v>2</v>
      </c>
      <c r="E242">
        <v>0.25</v>
      </c>
      <c r="F242" s="4">
        <f>DetailTicket[[#This Row],[Qte]]*(DetailTicket[[#This Row],[PrixUnit]]*(1-DetailTicket[[#This Row],[Remise%]]))</f>
        <v>24.015000000000001</v>
      </c>
      <c r="G242" t="str">
        <f>DetailTicket[[#This Row],[NoTicket]]&amp;DetailTicket[[#This Row],[Refprod]]</f>
        <v>1077011</v>
      </c>
      <c r="H242" s="10">
        <f>SUMIF(DetailTicket[NoTicket],I242,DetailTicket[Chiffre d''affaire])</f>
        <v>164.96900000000002</v>
      </c>
      <c r="I242">
        <f t="shared" si="8"/>
        <v>10465</v>
      </c>
      <c r="K242" s="21" t="str" cm="1">
        <f t="array" ref="K242">_xlfn.IFS(M242=Ticket!A211,Ticket!B211)</f>
        <v>CHBES</v>
      </c>
      <c r="L242" s="22">
        <f>H234/COUNTIF(DetailTicket[NoTicket],M242)</f>
        <v>33.54</v>
      </c>
      <c r="M242" s="21">
        <f t="shared" si="9"/>
        <v>10457</v>
      </c>
    </row>
    <row r="243" spans="1:13" x14ac:dyDescent="0.25">
      <c r="A243">
        <v>10797</v>
      </c>
      <c r="B243">
        <v>11</v>
      </c>
      <c r="C243">
        <v>16.010000000000002</v>
      </c>
      <c r="D243">
        <v>1</v>
      </c>
      <c r="E243">
        <v>0</v>
      </c>
      <c r="F243" s="4">
        <f>DetailTicket[[#This Row],[Qte]]*(DetailTicket[[#This Row],[PrixUnit]]*(1-DetailTicket[[#This Row],[Remise%]]))</f>
        <v>16.010000000000002</v>
      </c>
      <c r="G243" t="str">
        <f>DetailTicket[[#This Row],[NoTicket]]&amp;DetailTicket[[#This Row],[Refprod]]</f>
        <v>1079711</v>
      </c>
      <c r="H243" s="10">
        <f>SUMIF(DetailTicket[NoTicket],I243,DetailTicket[Chiffre d''affaire])</f>
        <v>40.260000000000005</v>
      </c>
      <c r="I243">
        <f t="shared" si="8"/>
        <v>10466</v>
      </c>
      <c r="K243" s="21" t="str" cm="1">
        <f t="array" ref="K243">_xlfn.IFS(M243=Ticket!A212,Ticket!B212)</f>
        <v>MIGAL</v>
      </c>
      <c r="L243" s="22">
        <f>H235/COUNTIF(DetailTicket[NoTicket],M243)</f>
        <v>29.451999999999998</v>
      </c>
      <c r="M243" s="21">
        <f t="shared" si="9"/>
        <v>10458</v>
      </c>
    </row>
    <row r="244" spans="1:13" x14ac:dyDescent="0.25">
      <c r="A244">
        <v>10800</v>
      </c>
      <c r="B244">
        <v>11</v>
      </c>
      <c r="C244">
        <v>16.010000000000002</v>
      </c>
      <c r="D244">
        <v>2</v>
      </c>
      <c r="E244">
        <v>0.1</v>
      </c>
      <c r="F244" s="4">
        <f>DetailTicket[[#This Row],[Qte]]*(DetailTicket[[#This Row],[PrixUnit]]*(1-DetailTicket[[#This Row],[Remise%]]))</f>
        <v>28.818000000000005</v>
      </c>
      <c r="G244" t="str">
        <f>DetailTicket[[#This Row],[NoTicket]]&amp;DetailTicket[[#This Row],[Refprod]]</f>
        <v>1080011</v>
      </c>
      <c r="H244" s="10">
        <f>SUMIF(DetailTicket[NoTicket],I244,DetailTicket[Chiffre d''affaire])</f>
        <v>19.82</v>
      </c>
      <c r="I244">
        <f t="shared" si="8"/>
        <v>10467</v>
      </c>
      <c r="K244" s="21" t="str" cm="1">
        <f t="array" ref="K244">_xlfn.IFS(M244=Ticket!A213,Ticket!B213)</f>
        <v>JAHEN</v>
      </c>
      <c r="L244" s="22">
        <f>H236/COUNTIF(DetailTicket[NoTicket],M244)</f>
        <v>20.965</v>
      </c>
      <c r="M244" s="21">
        <f t="shared" si="9"/>
        <v>10459</v>
      </c>
    </row>
    <row r="245" spans="1:13" x14ac:dyDescent="0.25">
      <c r="A245">
        <v>10823</v>
      </c>
      <c r="B245">
        <v>11</v>
      </c>
      <c r="C245">
        <v>16.010000000000002</v>
      </c>
      <c r="D245">
        <v>1</v>
      </c>
      <c r="E245">
        <v>0.1</v>
      </c>
      <c r="F245" s="4">
        <f>DetailTicket[[#This Row],[Qte]]*(DetailTicket[[#This Row],[PrixUnit]]*(1-DetailTicket[[#This Row],[Remise%]]))</f>
        <v>14.409000000000002</v>
      </c>
      <c r="G245" t="str">
        <f>DetailTicket[[#This Row],[NoTicket]]&amp;DetailTicket[[#This Row],[Refprod]]</f>
        <v>1082311</v>
      </c>
      <c r="H245" s="10">
        <f>SUMIF(DetailTicket[NoTicket],I245,DetailTicket[Chiffre d''affaire])</f>
        <v>87.8</v>
      </c>
      <c r="I245">
        <f t="shared" si="8"/>
        <v>10468</v>
      </c>
      <c r="K245" s="21" t="str" cm="1">
        <f t="array" ref="K245">_xlfn.IFS(M245=Ticket!A214,Ticket!B214)</f>
        <v>REDAN</v>
      </c>
      <c r="L245" s="22">
        <f>H237/COUNTIF(DetailTicket[NoTicket],M245)</f>
        <v>6.4050000000000002</v>
      </c>
      <c r="M245" s="21">
        <f t="shared" si="9"/>
        <v>10460</v>
      </c>
    </row>
    <row r="246" spans="1:13" x14ac:dyDescent="0.25">
      <c r="A246">
        <v>10842</v>
      </c>
      <c r="B246">
        <v>11</v>
      </c>
      <c r="C246">
        <v>16.010000000000002</v>
      </c>
      <c r="D246">
        <v>2</v>
      </c>
      <c r="E246">
        <v>0</v>
      </c>
      <c r="F246" s="4">
        <f>DetailTicket[[#This Row],[Qte]]*(DetailTicket[[#This Row],[PrixUnit]]*(1-DetailTicket[[#This Row],[Remise%]]))</f>
        <v>32.020000000000003</v>
      </c>
      <c r="G246" t="str">
        <f>DetailTicket[[#This Row],[NoTicket]]&amp;DetailTicket[[#This Row],[Refprod]]</f>
        <v>1084211</v>
      </c>
      <c r="H246" s="10">
        <f>SUMIF(DetailTicket[NoTicket],I246,DetailTicket[Chiffre d''affaire])</f>
        <v>39.134</v>
      </c>
      <c r="I246">
        <f t="shared" si="8"/>
        <v>10469</v>
      </c>
      <c r="K246" s="21" t="str" cm="1">
        <f t="array" ref="K246">_xlfn.IFS(M246=Ticket!A215,Ticket!B215)</f>
        <v>JEMAN</v>
      </c>
      <c r="L246" s="22">
        <f>H238/COUNTIF(DetailTicket[NoTicket],M246)</f>
        <v>12.807499999999999</v>
      </c>
      <c r="M246" s="21">
        <f t="shared" si="9"/>
        <v>10461</v>
      </c>
    </row>
    <row r="247" spans="1:13" x14ac:dyDescent="0.25">
      <c r="A247">
        <v>10862</v>
      </c>
      <c r="B247">
        <v>11</v>
      </c>
      <c r="C247">
        <v>16.010000000000002</v>
      </c>
      <c r="D247">
        <v>1</v>
      </c>
      <c r="E247">
        <v>0</v>
      </c>
      <c r="F247" s="4">
        <f>DetailTicket[[#This Row],[Qte]]*(DetailTicket[[#This Row],[PrixUnit]]*(1-DetailTicket[[#This Row],[Remise%]]))</f>
        <v>16.010000000000002</v>
      </c>
      <c r="G247" t="str">
        <f>DetailTicket[[#This Row],[NoTicket]]&amp;DetailTicket[[#This Row],[Refprod]]</f>
        <v>1086211</v>
      </c>
      <c r="H247" s="10">
        <f>SUMIF(DetailTicket[NoTicket],I247,DetailTicket[Chiffre d''affaire])</f>
        <v>89.65</v>
      </c>
      <c r="I247">
        <f t="shared" si="8"/>
        <v>10470</v>
      </c>
      <c r="K247" s="21" t="str" cm="1">
        <f t="array" ref="K247">_xlfn.IFS(M247=Ticket!A216,Ticket!B216)</f>
        <v>CHNIE</v>
      </c>
      <c r="L247" s="22">
        <f>H239/COUNTIF(DetailTicket[NoTicket],M247)</f>
        <v>4.5750000000000002</v>
      </c>
      <c r="M247" s="21">
        <f t="shared" si="9"/>
        <v>10462</v>
      </c>
    </row>
    <row r="248" spans="1:13" x14ac:dyDescent="0.25">
      <c r="A248">
        <v>10869</v>
      </c>
      <c r="B248">
        <v>11</v>
      </c>
      <c r="C248">
        <v>16.010000000000002</v>
      </c>
      <c r="D248">
        <v>2</v>
      </c>
      <c r="E248">
        <v>0</v>
      </c>
      <c r="F248" s="4">
        <f>DetailTicket[[#This Row],[Qte]]*(DetailTicket[[#This Row],[PrixUnit]]*(1-DetailTicket[[#This Row],[Remise%]]))</f>
        <v>32.020000000000003</v>
      </c>
      <c r="G248" t="str">
        <f>DetailTicket[[#This Row],[NoTicket]]&amp;DetailTicket[[#This Row],[Refprod]]</f>
        <v>1086911</v>
      </c>
      <c r="H248" s="10">
        <f>SUMIF(DetailTicket[NoTicket],I248,DetailTicket[Chiffre d''affaire])</f>
        <v>41.46</v>
      </c>
      <c r="I248">
        <f t="shared" si="8"/>
        <v>10471</v>
      </c>
      <c r="K248" s="21" t="str" cm="1">
        <f t="array" ref="K248">_xlfn.IFS(M248=Ticket!A217,Ticket!B217)</f>
        <v>MIGAL</v>
      </c>
      <c r="L248" s="22">
        <f>H240/COUNTIF(DetailTicket[NoTicket],M248)</f>
        <v>11.285</v>
      </c>
      <c r="M248" s="21">
        <f t="shared" si="9"/>
        <v>10463</v>
      </c>
    </row>
    <row r="249" spans="1:13" x14ac:dyDescent="0.25">
      <c r="A249">
        <v>10889</v>
      </c>
      <c r="B249">
        <v>11</v>
      </c>
      <c r="C249">
        <v>16.010000000000002</v>
      </c>
      <c r="D249">
        <v>1</v>
      </c>
      <c r="E249">
        <v>0</v>
      </c>
      <c r="F249" s="4">
        <f>DetailTicket[[#This Row],[Qte]]*(DetailTicket[[#This Row],[PrixUnit]]*(1-DetailTicket[[#This Row],[Remise%]]))</f>
        <v>16.010000000000002</v>
      </c>
      <c r="G249" t="str">
        <f>DetailTicket[[#This Row],[NoTicket]]&amp;DetailTicket[[#This Row],[Refprod]]</f>
        <v>1088911</v>
      </c>
      <c r="H249" s="10">
        <f>SUMIF(DetailTicket[NoTicket],I249,DetailTicket[Chiffre d''affaire])</f>
        <v>69.846000000000004</v>
      </c>
      <c r="I249">
        <f t="shared" si="8"/>
        <v>10472</v>
      </c>
      <c r="K249" s="21" t="str" cm="1">
        <f t="array" ref="K249">_xlfn.IFS(M249=Ticket!A218,Ticket!B218)</f>
        <v>LOHUE</v>
      </c>
      <c r="L249" s="22">
        <f>H241/COUNTIF(DetailTicket[NoTicket],M249)</f>
        <v>29.209500000000002</v>
      </c>
      <c r="M249" s="21">
        <f t="shared" si="9"/>
        <v>10464</v>
      </c>
    </row>
    <row r="250" spans="1:13" x14ac:dyDescent="0.25">
      <c r="A250">
        <v>10912</v>
      </c>
      <c r="B250">
        <v>11</v>
      </c>
      <c r="C250">
        <v>16.010000000000002</v>
      </c>
      <c r="D250">
        <v>1</v>
      </c>
      <c r="E250">
        <v>0.25</v>
      </c>
      <c r="F250" s="4">
        <f>DetailTicket[[#This Row],[Qte]]*(DetailTicket[[#This Row],[PrixUnit]]*(1-DetailTicket[[#This Row],[Remise%]]))</f>
        <v>12.0075</v>
      </c>
      <c r="G250" t="str">
        <f>DetailTicket[[#This Row],[NoTicket]]&amp;DetailTicket[[#This Row],[Refprod]]</f>
        <v>1091211</v>
      </c>
      <c r="H250" s="10">
        <f>SUMIF(DetailTicket[NoTicket],I250,DetailTicket[Chiffre d''affaire])</f>
        <v>29.259999999999998</v>
      </c>
      <c r="I250">
        <f t="shared" si="8"/>
        <v>10473</v>
      </c>
      <c r="K250" s="21" t="str" cm="1">
        <f t="array" ref="K250">_xlfn.IFS(M250=Ticket!A219,Ticket!B219)</f>
        <v>ZOHED</v>
      </c>
      <c r="L250" s="22">
        <f>H242/COUNTIF(DetailTicket[NoTicket],M250)</f>
        <v>32.993800000000007</v>
      </c>
      <c r="M250" s="21">
        <f t="shared" si="9"/>
        <v>10465</v>
      </c>
    </row>
    <row r="251" spans="1:13" x14ac:dyDescent="0.25">
      <c r="A251">
        <v>10926</v>
      </c>
      <c r="B251">
        <v>11</v>
      </c>
      <c r="C251">
        <v>16.010000000000002</v>
      </c>
      <c r="D251">
        <v>2</v>
      </c>
      <c r="E251">
        <v>0</v>
      </c>
      <c r="F251" s="4">
        <f>DetailTicket[[#This Row],[Qte]]*(DetailTicket[[#This Row],[PrixUnit]]*(1-DetailTicket[[#This Row],[Remise%]]))</f>
        <v>32.020000000000003</v>
      </c>
      <c r="G251" t="str">
        <f>DetailTicket[[#This Row],[NoTicket]]&amp;DetailTicket[[#This Row],[Refprod]]</f>
        <v>1092611</v>
      </c>
      <c r="H251" s="10">
        <f>SUMIF(DetailTicket[NoTicket],I251,DetailTicket[Chiffre d''affaire])</f>
        <v>104.6</v>
      </c>
      <c r="I251">
        <f t="shared" si="8"/>
        <v>10474</v>
      </c>
      <c r="K251" s="21" t="str" cm="1">
        <f t="array" ref="K251">_xlfn.IFS(M251=Ticket!A220,Ticket!B220)</f>
        <v>PAMAR</v>
      </c>
      <c r="L251" s="22">
        <f>H243/COUNTIF(DetailTicket[NoTicket],M251)</f>
        <v>20.130000000000003</v>
      </c>
      <c r="M251" s="21">
        <f t="shared" si="9"/>
        <v>10466</v>
      </c>
    </row>
    <row r="252" spans="1:13" x14ac:dyDescent="0.25">
      <c r="A252">
        <v>10944</v>
      </c>
      <c r="B252">
        <v>11</v>
      </c>
      <c r="C252">
        <v>16.010000000000002</v>
      </c>
      <c r="D252">
        <v>2</v>
      </c>
      <c r="E252">
        <v>0.25</v>
      </c>
      <c r="F252" s="4">
        <f>DetailTicket[[#This Row],[Qte]]*(DetailTicket[[#This Row],[PrixUnit]]*(1-DetailTicket[[#This Row],[Remise%]]))</f>
        <v>24.015000000000001</v>
      </c>
      <c r="G252" t="str">
        <f>DetailTicket[[#This Row],[NoTicket]]&amp;DetailTicket[[#This Row],[Refprod]]</f>
        <v>1094411</v>
      </c>
      <c r="H252" s="10">
        <f>SUMIF(DetailTicket[NoTicket],I252,DetailTicket[Chiffre d''affaire])</f>
        <v>33.439</v>
      </c>
      <c r="I252">
        <f t="shared" si="8"/>
        <v>10475</v>
      </c>
      <c r="K252" s="21" t="str" cm="1">
        <f t="array" ref="K252">_xlfn.IFS(M252=Ticket!A221,Ticket!B221)</f>
        <v>NISCH</v>
      </c>
      <c r="L252" s="22">
        <f>H244/COUNTIF(DetailTicket[NoTicket],M252)</f>
        <v>9.91</v>
      </c>
      <c r="M252" s="21">
        <f t="shared" si="9"/>
        <v>10467</v>
      </c>
    </row>
    <row r="253" spans="1:13" x14ac:dyDescent="0.25">
      <c r="A253">
        <v>10986</v>
      </c>
      <c r="B253">
        <v>11</v>
      </c>
      <c r="C253">
        <v>16.010000000000002</v>
      </c>
      <c r="D253">
        <v>1</v>
      </c>
      <c r="E253">
        <v>0</v>
      </c>
      <c r="F253" s="4">
        <f>DetailTicket[[#This Row],[Qte]]*(DetailTicket[[#This Row],[PrixUnit]]*(1-DetailTicket[[#This Row],[Remise%]]))</f>
        <v>16.010000000000002</v>
      </c>
      <c r="G253" t="str">
        <f>DetailTicket[[#This Row],[NoTicket]]&amp;DetailTicket[[#This Row],[Refprod]]</f>
        <v>1098611</v>
      </c>
      <c r="H253" s="10">
        <f>SUMIF(DetailTicket[NoTicket],I253,DetailTicket[Chiffre d''affaire])</f>
        <v>46.116</v>
      </c>
      <c r="I253">
        <f t="shared" si="8"/>
        <v>10476</v>
      </c>
      <c r="K253" s="21" t="str" cm="1">
        <f t="array" ref="K253">_xlfn.IFS(M253=Ticket!A222,Ticket!B222)</f>
        <v>CHBES</v>
      </c>
      <c r="L253" s="22">
        <f>H245/COUNTIF(DetailTicket[NoTicket],M253)</f>
        <v>43.9</v>
      </c>
      <c r="M253" s="21">
        <f t="shared" si="9"/>
        <v>10468</v>
      </c>
    </row>
    <row r="254" spans="1:13" x14ac:dyDescent="0.25">
      <c r="A254">
        <v>10989</v>
      </c>
      <c r="B254">
        <v>11</v>
      </c>
      <c r="C254">
        <v>16.010000000000002</v>
      </c>
      <c r="D254">
        <v>2</v>
      </c>
      <c r="E254">
        <v>0</v>
      </c>
      <c r="F254" s="4">
        <f>DetailTicket[[#This Row],[Qte]]*(DetailTicket[[#This Row],[PrixUnit]]*(1-DetailTicket[[#This Row],[Remise%]]))</f>
        <v>32.020000000000003</v>
      </c>
      <c r="G254" t="str">
        <f>DetailTicket[[#This Row],[NoTicket]]&amp;DetailTicket[[#This Row],[Refprod]]</f>
        <v>1098911</v>
      </c>
      <c r="H254" s="10">
        <f>SUMIF(DetailTicket[NoTicket],I254,DetailTicket[Chiffre d''affaire])</f>
        <v>34.769999999999996</v>
      </c>
      <c r="I254">
        <f t="shared" si="8"/>
        <v>10477</v>
      </c>
      <c r="K254" s="21" t="str" cm="1">
        <f t="array" ref="K254">_xlfn.IFS(M254=Ticket!A223,Ticket!B223)</f>
        <v>CHLAB</v>
      </c>
      <c r="L254" s="22">
        <f>H246/COUNTIF(DetailTicket[NoTicket],M254)</f>
        <v>13.044666666666666</v>
      </c>
      <c r="M254" s="21">
        <f t="shared" si="9"/>
        <v>10469</v>
      </c>
    </row>
    <row r="255" spans="1:13" x14ac:dyDescent="0.25">
      <c r="A255">
        <v>11043</v>
      </c>
      <c r="B255">
        <v>11</v>
      </c>
      <c r="C255">
        <v>16.010000000000002</v>
      </c>
      <c r="D255">
        <v>2</v>
      </c>
      <c r="E255">
        <v>0</v>
      </c>
      <c r="F255" s="4">
        <f>DetailTicket[[#This Row],[Qte]]*(DetailTicket[[#This Row],[PrixUnit]]*(1-DetailTicket[[#This Row],[Remise%]]))</f>
        <v>32.020000000000003</v>
      </c>
      <c r="G255" t="str">
        <f>DetailTicket[[#This Row],[NoTicket]]&amp;DetailTicket[[#This Row],[Refprod]]</f>
        <v>1104311</v>
      </c>
      <c r="H255" s="10">
        <f>SUMIF(DetailTicket[NoTicket],I255,DetailTicket[Chiffre d''affaire])</f>
        <v>17.954999999999998</v>
      </c>
      <c r="I255">
        <f t="shared" si="8"/>
        <v>10478</v>
      </c>
      <c r="K255" s="21" t="str" cm="1">
        <f t="array" ref="K255">_xlfn.IFS(M255=Ticket!A224,Ticket!B224)</f>
        <v>FAMAR</v>
      </c>
      <c r="L255" s="22">
        <f>H247/COUNTIF(DetailTicket[NoTicket],M255)</f>
        <v>29.883333333333336</v>
      </c>
      <c r="M255" s="21">
        <f t="shared" si="9"/>
        <v>10470</v>
      </c>
    </row>
    <row r="256" spans="1:13" x14ac:dyDescent="0.25">
      <c r="A256">
        <v>11073</v>
      </c>
      <c r="B256">
        <v>11</v>
      </c>
      <c r="C256">
        <v>16.010000000000002</v>
      </c>
      <c r="D256">
        <v>2</v>
      </c>
      <c r="E256">
        <v>0</v>
      </c>
      <c r="F256" s="4">
        <f>DetailTicket[[#This Row],[Qte]]*(DetailTicket[[#This Row],[PrixUnit]]*(1-DetailTicket[[#This Row],[Remise%]]))</f>
        <v>32.020000000000003</v>
      </c>
      <c r="G256" t="str">
        <f>DetailTicket[[#This Row],[NoTicket]]&amp;DetailTicket[[#This Row],[Refprod]]</f>
        <v>1107311</v>
      </c>
      <c r="H256" s="10">
        <f>SUMIF(DetailTicket[NoTicket],I256,DetailTicket[Chiffre d''affaire])</f>
        <v>268.01</v>
      </c>
      <c r="I256">
        <f t="shared" si="8"/>
        <v>10479</v>
      </c>
      <c r="K256" s="21" t="str" cm="1">
        <f t="array" ref="K256">_xlfn.IFS(M256=Ticket!A225,Ticket!B225)</f>
        <v>SYBEL</v>
      </c>
      <c r="L256" s="22">
        <f>H248/COUNTIF(DetailTicket[NoTicket],M256)</f>
        <v>20.73</v>
      </c>
      <c r="M256" s="21">
        <f t="shared" si="9"/>
        <v>10471</v>
      </c>
    </row>
    <row r="257" spans="1:13" x14ac:dyDescent="0.25">
      <c r="A257">
        <v>10266</v>
      </c>
      <c r="B257">
        <v>12</v>
      </c>
      <c r="C257">
        <v>23.17</v>
      </c>
      <c r="D257">
        <v>2</v>
      </c>
      <c r="E257">
        <v>0.05</v>
      </c>
      <c r="F257" s="4">
        <f>DetailTicket[[#This Row],[Qte]]*(DetailTicket[[#This Row],[PrixUnit]]*(1-DetailTicket[[#This Row],[Remise%]]))</f>
        <v>44.023000000000003</v>
      </c>
      <c r="G257" t="str">
        <f>DetailTicket[[#This Row],[NoTicket]]&amp;DetailTicket[[#This Row],[Refprod]]</f>
        <v>1026612</v>
      </c>
      <c r="H257" s="10">
        <f>SUMIF(DetailTicket[NoTicket],I257,DetailTicket[Chiffre d''affaire])</f>
        <v>72.87</v>
      </c>
      <c r="I257">
        <f t="shared" si="8"/>
        <v>10480</v>
      </c>
      <c r="K257" s="21" t="str" cm="1">
        <f t="array" ref="K257">_xlfn.IFS(M257=Ticket!A226,Ticket!B226)</f>
        <v>MAEUS</v>
      </c>
      <c r="L257" s="22">
        <f>H249/COUNTIF(DetailTicket[NoTicket],M257)</f>
        <v>34.923000000000002</v>
      </c>
      <c r="M257" s="21">
        <f t="shared" si="9"/>
        <v>10472</v>
      </c>
    </row>
    <row r="258" spans="1:13" x14ac:dyDescent="0.25">
      <c r="A258">
        <v>10439</v>
      </c>
      <c r="B258">
        <v>12</v>
      </c>
      <c r="C258">
        <v>23.17</v>
      </c>
      <c r="D258">
        <v>2</v>
      </c>
      <c r="E258">
        <v>0</v>
      </c>
      <c r="F258" s="4">
        <f>DetailTicket[[#This Row],[Qte]]*(DetailTicket[[#This Row],[PrixUnit]]*(1-DetailTicket[[#This Row],[Remise%]]))</f>
        <v>46.34</v>
      </c>
      <c r="G258" t="str">
        <f>DetailTicket[[#This Row],[NoTicket]]&amp;DetailTicket[[#This Row],[Refprod]]</f>
        <v>1043912</v>
      </c>
      <c r="H258" s="10">
        <f>SUMIF(DetailTicket[NoTicket],I258,DetailTicket[Chiffre d''affaire])</f>
        <v>32.93</v>
      </c>
      <c r="I258">
        <f t="shared" si="8"/>
        <v>10481</v>
      </c>
      <c r="K258" s="21" t="str" cm="1">
        <f t="array" ref="K258">_xlfn.IFS(M258=Ticket!A227,Ticket!B227)</f>
        <v>GAANT</v>
      </c>
      <c r="L258" s="22">
        <f>H250/COUNTIF(DetailTicket[NoTicket],M258)</f>
        <v>14.629999999999999</v>
      </c>
      <c r="M258" s="21">
        <f t="shared" si="9"/>
        <v>10473</v>
      </c>
    </row>
    <row r="259" spans="1:13" x14ac:dyDescent="0.25">
      <c r="A259">
        <v>10536</v>
      </c>
      <c r="B259">
        <v>12</v>
      </c>
      <c r="C259">
        <v>28.97</v>
      </c>
      <c r="D259">
        <v>2</v>
      </c>
      <c r="E259">
        <v>0.25</v>
      </c>
      <c r="F259" s="4">
        <f>DetailTicket[[#This Row],[Qte]]*(DetailTicket[[#This Row],[PrixUnit]]*(1-DetailTicket[[#This Row],[Remise%]]))</f>
        <v>43.454999999999998</v>
      </c>
      <c r="G259" t="str">
        <f>DetailTicket[[#This Row],[NoTicket]]&amp;DetailTicket[[#This Row],[Refprod]]</f>
        <v>1053612</v>
      </c>
      <c r="H259" s="10">
        <f>SUMIF(DetailTicket[NoTicket],I259,DetailTicket[Chiffre d''affaire])</f>
        <v>22.56</v>
      </c>
      <c r="I259">
        <f t="shared" si="8"/>
        <v>10482</v>
      </c>
      <c r="K259" s="21" t="str" cm="1">
        <f t="array" ref="K259">_xlfn.IFS(M259=Ticket!A228,Ticket!B228)</f>
        <v>SORET</v>
      </c>
      <c r="L259" s="22">
        <f>H251/COUNTIF(DetailTicket[NoTicket],M259)</f>
        <v>26.15</v>
      </c>
      <c r="M259" s="21">
        <f t="shared" si="9"/>
        <v>10474</v>
      </c>
    </row>
    <row r="260" spans="1:13" x14ac:dyDescent="0.25">
      <c r="A260">
        <v>10543</v>
      </c>
      <c r="B260">
        <v>12</v>
      </c>
      <c r="C260">
        <v>28.97</v>
      </c>
      <c r="D260">
        <v>1</v>
      </c>
      <c r="E260">
        <v>0.15</v>
      </c>
      <c r="F260" s="4">
        <f>DetailTicket[[#This Row],[Qte]]*(DetailTicket[[#This Row],[PrixUnit]]*(1-DetailTicket[[#This Row],[Remise%]]))</f>
        <v>24.624499999999998</v>
      </c>
      <c r="G260" t="str">
        <f>DetailTicket[[#This Row],[NoTicket]]&amp;DetailTicket[[#This Row],[Refprod]]</f>
        <v>1054312</v>
      </c>
      <c r="H260" s="10">
        <f>SUMIF(DetailTicket[NoTicket],I260,DetailTicket[Chiffre d''affaire])</f>
        <v>15.6465</v>
      </c>
      <c r="I260">
        <f t="shared" si="8"/>
        <v>10483</v>
      </c>
      <c r="K260" s="21" t="str" cm="1">
        <f t="array" ref="K260">_xlfn.IFS(M260=Ticket!A229,Ticket!B229)</f>
        <v>MIGAL</v>
      </c>
      <c r="L260" s="22">
        <f>H252/COUNTIF(DetailTicket[NoTicket],M260)</f>
        <v>11.146333333333333</v>
      </c>
      <c r="M260" s="21">
        <f t="shared" si="9"/>
        <v>10475</v>
      </c>
    </row>
    <row r="261" spans="1:13" x14ac:dyDescent="0.25">
      <c r="A261">
        <v>10633</v>
      </c>
      <c r="B261">
        <v>12</v>
      </c>
      <c r="C261">
        <v>28.97</v>
      </c>
      <c r="D261">
        <v>1</v>
      </c>
      <c r="E261">
        <v>0.15</v>
      </c>
      <c r="F261" s="4">
        <f>DetailTicket[[#This Row],[Qte]]*(DetailTicket[[#This Row],[PrixUnit]]*(1-DetailTicket[[#This Row],[Remise%]]))</f>
        <v>24.624499999999998</v>
      </c>
      <c r="G261" t="str">
        <f>DetailTicket[[#This Row],[NoTicket]]&amp;DetailTicket[[#This Row],[Refprod]]</f>
        <v>1063312</v>
      </c>
      <c r="H261" s="10">
        <f>SUMIF(DetailTicket[NoTicket],I261,DetailTicket[Chiffre d''affaire])</f>
        <v>99.4</v>
      </c>
      <c r="I261">
        <f t="shared" si="8"/>
        <v>10484</v>
      </c>
      <c r="K261" s="21" t="str" cm="1">
        <f t="array" ref="K261">_xlfn.IFS(M261=Ticket!A230,Ticket!B230)</f>
        <v>NAROU</v>
      </c>
      <c r="L261" s="22">
        <f>H253/COUNTIF(DetailTicket[NoTicket],M261)</f>
        <v>23.058</v>
      </c>
      <c r="M261" s="21">
        <f t="shared" si="9"/>
        <v>10476</v>
      </c>
    </row>
    <row r="262" spans="1:13" x14ac:dyDescent="0.25">
      <c r="A262">
        <v>10678</v>
      </c>
      <c r="B262">
        <v>12</v>
      </c>
      <c r="C262">
        <v>28.97</v>
      </c>
      <c r="D262">
        <v>2</v>
      </c>
      <c r="E262">
        <v>0</v>
      </c>
      <c r="F262" s="4">
        <f>DetailTicket[[#This Row],[Qte]]*(DetailTicket[[#This Row],[PrixUnit]]*(1-DetailTicket[[#This Row],[Remise%]]))</f>
        <v>57.94</v>
      </c>
      <c r="G262" t="str">
        <f>DetailTicket[[#This Row],[NoTicket]]&amp;DetailTicket[[#This Row],[Refprod]]</f>
        <v>1067812</v>
      </c>
      <c r="H262" s="10">
        <f>SUMIF(DetailTicket[NoTicket],I262,DetailTicket[Chiffre d''affaire])</f>
        <v>45.567000000000007</v>
      </c>
      <c r="I262">
        <f t="shared" si="8"/>
        <v>10485</v>
      </c>
      <c r="K262" s="21" t="str" cm="1">
        <f t="array" ref="K262">_xlfn.IFS(M262=Ticket!A231,Ticket!B231)</f>
        <v>VIVAN</v>
      </c>
      <c r="L262" s="22">
        <f>H254/COUNTIF(DetailTicket[NoTicket],M262)</f>
        <v>11.589999999999998</v>
      </c>
      <c r="M262" s="21">
        <f t="shared" si="9"/>
        <v>10477</v>
      </c>
    </row>
    <row r="263" spans="1:13" x14ac:dyDescent="0.25">
      <c r="A263">
        <v>10695</v>
      </c>
      <c r="B263">
        <v>12</v>
      </c>
      <c r="C263">
        <v>28.97</v>
      </c>
      <c r="D263">
        <v>2</v>
      </c>
      <c r="E263">
        <v>0</v>
      </c>
      <c r="F263" s="4">
        <f>DetailTicket[[#This Row],[Qte]]*(DetailTicket[[#This Row],[PrixUnit]]*(1-DetailTicket[[#This Row],[Remise%]]))</f>
        <v>57.94</v>
      </c>
      <c r="G263" t="str">
        <f>DetailTicket[[#This Row],[NoTicket]]&amp;DetailTicket[[#This Row],[Refprod]]</f>
        <v>1069512</v>
      </c>
      <c r="H263" s="10">
        <f>SUMIF(DetailTicket[NoTicket],I263,DetailTicket[Chiffre d''affaire])</f>
        <v>70.14</v>
      </c>
      <c r="I263">
        <f t="shared" si="8"/>
        <v>10486</v>
      </c>
      <c r="K263" s="21" t="str" cm="1">
        <f t="array" ref="K263">_xlfn.IFS(M263=Ticket!A232,Ticket!B232)</f>
        <v>JAHEN</v>
      </c>
      <c r="L263" s="22">
        <f>H255/COUNTIF(DetailTicket[NoTicket],M263)</f>
        <v>17.954999999999998</v>
      </c>
      <c r="M263" s="21">
        <f t="shared" si="9"/>
        <v>10478</v>
      </c>
    </row>
    <row r="264" spans="1:13" x14ac:dyDescent="0.25">
      <c r="A264">
        <v>10718</v>
      </c>
      <c r="B264">
        <v>12</v>
      </c>
      <c r="C264">
        <v>28.97</v>
      </c>
      <c r="D264">
        <v>1</v>
      </c>
      <c r="E264">
        <v>0</v>
      </c>
      <c r="F264" s="4">
        <f>DetailTicket[[#This Row],[Qte]]*(DetailTicket[[#This Row],[PrixUnit]]*(1-DetailTicket[[#This Row],[Remise%]]))</f>
        <v>28.97</v>
      </c>
      <c r="G264" t="str">
        <f>DetailTicket[[#This Row],[NoTicket]]&amp;DetailTicket[[#This Row],[Refprod]]</f>
        <v>1071812</v>
      </c>
      <c r="H264" s="10">
        <f>SUMIF(DetailTicket[NoTicket],I264,DetailTicket[Chiffre d''affaire])</f>
        <v>33.307499999999997</v>
      </c>
      <c r="I264">
        <f t="shared" si="8"/>
        <v>10487</v>
      </c>
      <c r="K264" s="21" t="str" cm="1">
        <f t="array" ref="K264">_xlfn.IFS(M264=Ticket!A233,Ticket!B233)</f>
        <v>ALCLE</v>
      </c>
      <c r="L264" s="22">
        <f>H256/COUNTIF(DetailTicket[NoTicket],M264)</f>
        <v>67.002499999999998</v>
      </c>
      <c r="M264" s="21">
        <f t="shared" si="9"/>
        <v>10479</v>
      </c>
    </row>
    <row r="265" spans="1:13" x14ac:dyDescent="0.25">
      <c r="A265">
        <v>10968</v>
      </c>
      <c r="B265">
        <v>12</v>
      </c>
      <c r="C265">
        <v>28.97</v>
      </c>
      <c r="D265">
        <v>1</v>
      </c>
      <c r="E265">
        <v>0</v>
      </c>
      <c r="F265" s="4">
        <f>DetailTicket[[#This Row],[Qte]]*(DetailTicket[[#This Row],[PrixUnit]]*(1-DetailTicket[[#This Row],[Remise%]]))</f>
        <v>28.97</v>
      </c>
      <c r="G265" t="str">
        <f>DetailTicket[[#This Row],[NoTicket]]&amp;DetailTicket[[#This Row],[Refprod]]</f>
        <v>1096812</v>
      </c>
      <c r="H265" s="10">
        <f>SUMIF(DetailTicket[NoTicket],I265,DetailTicket[Chiffre d''affaire])</f>
        <v>40.86</v>
      </c>
      <c r="I265">
        <f t="shared" si="8"/>
        <v>10488</v>
      </c>
      <c r="K265" s="21" t="str" cm="1">
        <f t="array" ref="K265">_xlfn.IFS(M265=Ticket!A234,Ticket!B234)</f>
        <v>CHBON</v>
      </c>
      <c r="L265" s="22">
        <f>H257/COUNTIF(DetailTicket[NoTicket],M265)</f>
        <v>36.435000000000002</v>
      </c>
      <c r="M265" s="21">
        <f t="shared" si="9"/>
        <v>10480</v>
      </c>
    </row>
    <row r="266" spans="1:13" x14ac:dyDescent="0.25">
      <c r="A266">
        <v>10979</v>
      </c>
      <c r="B266">
        <v>12</v>
      </c>
      <c r="C266">
        <v>28.97</v>
      </c>
      <c r="D266">
        <v>1</v>
      </c>
      <c r="E266">
        <v>0</v>
      </c>
      <c r="F266" s="4">
        <f>DetailTicket[[#This Row],[Qte]]*(DetailTicket[[#This Row],[PrixUnit]]*(1-DetailTicket[[#This Row],[Remise%]]))</f>
        <v>28.97</v>
      </c>
      <c r="G266" t="str">
        <f>DetailTicket[[#This Row],[NoTicket]]&amp;DetailTicket[[#This Row],[Refprod]]</f>
        <v>1097912</v>
      </c>
      <c r="H266" s="10">
        <f>SUMIF(DetailTicket[NoTicket],I266,DetailTicket[Chiffre d''affaire])</f>
        <v>40.555</v>
      </c>
      <c r="I266">
        <f t="shared" si="8"/>
        <v>10489</v>
      </c>
      <c r="K266" s="21" t="str" cm="1">
        <f t="array" ref="K266">_xlfn.IFS(M266=Ticket!A235,Ticket!B235)</f>
        <v>CHDUD</v>
      </c>
      <c r="L266" s="22">
        <f>H258/COUNTIF(DetailTicket[NoTicket],M266)</f>
        <v>16.465</v>
      </c>
      <c r="M266" s="21">
        <f t="shared" si="9"/>
        <v>10481</v>
      </c>
    </row>
    <row r="267" spans="1:13" x14ac:dyDescent="0.25">
      <c r="A267">
        <v>11018</v>
      </c>
      <c r="B267">
        <v>12</v>
      </c>
      <c r="C267">
        <v>28.97</v>
      </c>
      <c r="D267">
        <v>1</v>
      </c>
      <c r="E267">
        <v>0</v>
      </c>
      <c r="F267" s="4">
        <f>DetailTicket[[#This Row],[Qte]]*(DetailTicket[[#This Row],[PrixUnit]]*(1-DetailTicket[[#This Row],[Remise%]]))</f>
        <v>28.97</v>
      </c>
      <c r="G267" t="str">
        <f>DetailTicket[[#This Row],[NoTicket]]&amp;DetailTicket[[#This Row],[Refprod]]</f>
        <v>1101812</v>
      </c>
      <c r="H267" s="10">
        <f>SUMIF(DetailTicket[NoTicket],I267,DetailTicket[Chiffre d''affaire])</f>
        <v>79.430000000000007</v>
      </c>
      <c r="I267">
        <f t="shared" si="8"/>
        <v>10490</v>
      </c>
      <c r="K267" s="21" t="str" cm="1">
        <f t="array" ref="K267">_xlfn.IFS(M267=Ticket!A236,Ticket!B236)</f>
        <v>SELAU</v>
      </c>
      <c r="L267" s="22">
        <f>H259/COUNTIF(DetailTicket[NoTicket],M267)</f>
        <v>22.56</v>
      </c>
      <c r="M267" s="21">
        <f t="shared" si="9"/>
        <v>10482</v>
      </c>
    </row>
    <row r="268" spans="1:13" x14ac:dyDescent="0.25">
      <c r="A268">
        <v>11046</v>
      </c>
      <c r="B268">
        <v>12</v>
      </c>
      <c r="C268">
        <v>28.97</v>
      </c>
      <c r="D268">
        <v>1</v>
      </c>
      <c r="E268">
        <v>0.05</v>
      </c>
      <c r="F268" s="4">
        <f>DetailTicket[[#This Row],[Qte]]*(DetailTicket[[#This Row],[PrixUnit]]*(1-DetailTicket[[#This Row],[Remise%]]))</f>
        <v>27.521499999999996</v>
      </c>
      <c r="G268" t="str">
        <f>DetailTicket[[#This Row],[NoTicket]]&amp;DetailTicket[[#This Row],[Refprod]]</f>
        <v>1104612</v>
      </c>
      <c r="H268" s="10">
        <f>SUMIF(DetailTicket[NoTicket],I268,DetailTicket[Chiffre d''affaire])</f>
        <v>33.694000000000003</v>
      </c>
      <c r="I268">
        <f t="shared" si="8"/>
        <v>10491</v>
      </c>
      <c r="K268" s="21" t="str" cm="1">
        <f t="array" ref="K268">_xlfn.IFS(M268=Ticket!A237,Ticket!B237)</f>
        <v>CHLAB</v>
      </c>
      <c r="L268" s="22">
        <f>H260/COUNTIF(DetailTicket[NoTicket],M268)</f>
        <v>7.8232499999999998</v>
      </c>
      <c r="M268" s="21">
        <f t="shared" si="9"/>
        <v>10483</v>
      </c>
    </row>
    <row r="269" spans="1:13" x14ac:dyDescent="0.25">
      <c r="A269">
        <v>11049</v>
      </c>
      <c r="B269">
        <v>12</v>
      </c>
      <c r="C269">
        <v>28.97</v>
      </c>
      <c r="D269">
        <v>2</v>
      </c>
      <c r="E269">
        <v>0.2</v>
      </c>
      <c r="F269" s="4">
        <f>DetailTicket[[#This Row],[Qte]]*(DetailTicket[[#This Row],[PrixUnit]]*(1-DetailTicket[[#This Row],[Remise%]]))</f>
        <v>46.352000000000004</v>
      </c>
      <c r="G269" t="str">
        <f>DetailTicket[[#This Row],[NoTicket]]&amp;DetailTicket[[#This Row],[Refprod]]</f>
        <v>1104912</v>
      </c>
      <c r="H269" s="10">
        <f>SUMIF(DetailTicket[NoTicket],I269,DetailTicket[Chiffre d''affaire])</f>
        <v>24.338999999999999</v>
      </c>
      <c r="I269">
        <f t="shared" si="8"/>
        <v>10492</v>
      </c>
      <c r="K269" s="21" t="str" cm="1">
        <f t="array" ref="K269">_xlfn.IFS(M269=Ticket!A238,Ticket!B238)</f>
        <v>SYBEL</v>
      </c>
      <c r="L269" s="22">
        <f>H261/COUNTIF(DetailTicket[NoTicket],M269)</f>
        <v>33.133333333333333</v>
      </c>
      <c r="M269" s="21">
        <f t="shared" si="9"/>
        <v>10484</v>
      </c>
    </row>
    <row r="270" spans="1:13" x14ac:dyDescent="0.25">
      <c r="A270">
        <v>11077</v>
      </c>
      <c r="B270">
        <v>12</v>
      </c>
      <c r="C270">
        <v>28.97</v>
      </c>
      <c r="D270">
        <v>2</v>
      </c>
      <c r="E270">
        <v>0.05</v>
      </c>
      <c r="F270" s="4">
        <f>DetailTicket[[#This Row],[Qte]]*(DetailTicket[[#This Row],[PrixUnit]]*(1-DetailTicket[[#This Row],[Remise%]]))</f>
        <v>55.042999999999992</v>
      </c>
      <c r="G270" t="str">
        <f>DetailTicket[[#This Row],[NoTicket]]&amp;DetailTicket[[#This Row],[Refprod]]</f>
        <v>1107712</v>
      </c>
      <c r="H270" s="10">
        <f>SUMIF(DetailTicket[NoTicket],I270,DetailTicket[Chiffre d''affaire])</f>
        <v>81.234000000000009</v>
      </c>
      <c r="I270">
        <f t="shared" si="8"/>
        <v>10493</v>
      </c>
      <c r="K270" s="21" t="str" cm="1">
        <f t="array" ref="K270">_xlfn.IFS(M270=Ticket!A239,Ticket!B239)</f>
        <v>RARAB</v>
      </c>
      <c r="L270" s="22">
        <f>H262/COUNTIF(DetailTicket[NoTicket],M270)</f>
        <v>11.391750000000002</v>
      </c>
      <c r="M270" s="21">
        <f t="shared" si="9"/>
        <v>10485</v>
      </c>
    </row>
    <row r="271" spans="1:13" x14ac:dyDescent="0.25">
      <c r="A271">
        <v>10276</v>
      </c>
      <c r="B271">
        <v>13</v>
      </c>
      <c r="C271">
        <v>3.66</v>
      </c>
      <c r="D271">
        <v>2</v>
      </c>
      <c r="E271">
        <v>0</v>
      </c>
      <c r="F271" s="4">
        <f>DetailTicket[[#This Row],[Qte]]*(DetailTicket[[#This Row],[PrixUnit]]*(1-DetailTicket[[#This Row],[Remise%]]))</f>
        <v>7.32</v>
      </c>
      <c r="G271" t="str">
        <f>DetailTicket[[#This Row],[NoTicket]]&amp;DetailTicket[[#This Row],[Refprod]]</f>
        <v>1027613</v>
      </c>
      <c r="H271" s="10">
        <f>SUMIF(DetailTicket[NoTicket],I271,DetailTicket[Chiffre d''affaire])</f>
        <v>23.17</v>
      </c>
      <c r="I271">
        <f t="shared" si="8"/>
        <v>10494</v>
      </c>
      <c r="K271" s="21" t="str" cm="1">
        <f t="array" ref="K271">_xlfn.IFS(M271=Ticket!A240,Ticket!B240)</f>
        <v>NAROU</v>
      </c>
      <c r="L271" s="22">
        <f>H263/COUNTIF(DetailTicket[NoTicket],M271)</f>
        <v>23.38</v>
      </c>
      <c r="M271" s="21">
        <f t="shared" si="9"/>
        <v>10486</v>
      </c>
    </row>
    <row r="272" spans="1:13" x14ac:dyDescent="0.25">
      <c r="A272">
        <v>10291</v>
      </c>
      <c r="B272">
        <v>13</v>
      </c>
      <c r="C272">
        <v>3.66</v>
      </c>
      <c r="D272">
        <v>1</v>
      </c>
      <c r="E272">
        <v>0.1</v>
      </c>
      <c r="F272" s="4">
        <f>DetailTicket[[#This Row],[Qte]]*(DetailTicket[[#This Row],[PrixUnit]]*(1-DetailTicket[[#This Row],[Remise%]]))</f>
        <v>3.294</v>
      </c>
      <c r="G272" t="str">
        <f>DetailTicket[[#This Row],[NoTicket]]&amp;DetailTicket[[#This Row],[Refprod]]</f>
        <v>1029113</v>
      </c>
      <c r="H272" s="10">
        <f>SUMIF(DetailTicket[NoTicket],I272,DetailTicket[Chiffre d''affaire])</f>
        <v>32.629999999999995</v>
      </c>
      <c r="I272">
        <f t="shared" si="8"/>
        <v>10495</v>
      </c>
      <c r="K272" s="21" t="str" cm="1">
        <f t="array" ref="K272">_xlfn.IFS(M272=Ticket!A241,Ticket!B241)</f>
        <v>PABEL</v>
      </c>
      <c r="L272" s="22">
        <f>H264/COUNTIF(DetailTicket[NoTicket],M272)</f>
        <v>11.102499999999999</v>
      </c>
      <c r="M272" s="21">
        <f t="shared" si="9"/>
        <v>10487</v>
      </c>
    </row>
    <row r="273" spans="1:13" x14ac:dyDescent="0.25">
      <c r="A273">
        <v>10325</v>
      </c>
      <c r="B273">
        <v>13</v>
      </c>
      <c r="C273">
        <v>3.66</v>
      </c>
      <c r="D273">
        <v>2</v>
      </c>
      <c r="E273">
        <v>0</v>
      </c>
      <c r="F273" s="4">
        <f>DetailTicket[[#This Row],[Qte]]*(DetailTicket[[#This Row],[PrixUnit]]*(1-DetailTicket[[#This Row],[Remise%]]))</f>
        <v>7.32</v>
      </c>
      <c r="G273" t="str">
        <f>DetailTicket[[#This Row],[NoTicket]]&amp;DetailTicket[[#This Row],[Refprod]]</f>
        <v>1032513</v>
      </c>
      <c r="H273" s="10">
        <f>SUMIF(DetailTicket[NoTicket],I273,DetailTicket[Chiffre d''affaire])</f>
        <v>7.2389999999999999</v>
      </c>
      <c r="I273">
        <f t="shared" si="8"/>
        <v>10496</v>
      </c>
      <c r="K273" s="21" t="str" cm="1">
        <f t="array" ref="K273">_xlfn.IFS(M273=Ticket!A242,Ticket!B242)</f>
        <v>ERDEB</v>
      </c>
      <c r="L273" s="22">
        <f>H265/COUNTIF(DetailTicket[NoTicket],M273)</f>
        <v>20.43</v>
      </c>
      <c r="M273" s="21">
        <f t="shared" si="9"/>
        <v>10488</v>
      </c>
    </row>
    <row r="274" spans="1:13" x14ac:dyDescent="0.25">
      <c r="A274">
        <v>10383</v>
      </c>
      <c r="B274">
        <v>13</v>
      </c>
      <c r="C274">
        <v>3.66</v>
      </c>
      <c r="D274">
        <v>1</v>
      </c>
      <c r="E274">
        <v>0</v>
      </c>
      <c r="F274" s="4">
        <f>DetailTicket[[#This Row],[Qte]]*(DetailTicket[[#This Row],[PrixUnit]]*(1-DetailTicket[[#This Row],[Remise%]]))</f>
        <v>3.66</v>
      </c>
      <c r="G274" t="str">
        <f>DetailTicket[[#This Row],[NoTicket]]&amp;DetailTicket[[#This Row],[Refprod]]</f>
        <v>1038313</v>
      </c>
      <c r="H274" s="10">
        <f>SUMIF(DetailTicket[NoTicket],I274,DetailTicket[Chiffre d''affaire])</f>
        <v>75.460000000000008</v>
      </c>
      <c r="I274">
        <f t="shared" si="8"/>
        <v>10497</v>
      </c>
      <c r="K274" s="21" t="str" cm="1">
        <f t="array" ref="K274">_xlfn.IFS(M274=Ticket!A243,Ticket!B243)</f>
        <v>BETIZ</v>
      </c>
      <c r="L274" s="22">
        <f>H266/COUNTIF(DetailTicket[NoTicket],M274)</f>
        <v>20.2775</v>
      </c>
      <c r="M274" s="21">
        <f t="shared" si="9"/>
        <v>10489</v>
      </c>
    </row>
    <row r="275" spans="1:13" x14ac:dyDescent="0.25">
      <c r="A275">
        <v>10391</v>
      </c>
      <c r="B275">
        <v>13</v>
      </c>
      <c r="C275">
        <v>3.66</v>
      </c>
      <c r="D275">
        <v>2</v>
      </c>
      <c r="E275">
        <v>0</v>
      </c>
      <c r="F275" s="4">
        <f>DetailTicket[[#This Row],[Qte]]*(DetailTicket[[#This Row],[PrixUnit]]*(1-DetailTicket[[#This Row],[Remise%]]))</f>
        <v>7.32</v>
      </c>
      <c r="G275" t="str">
        <f>DetailTicket[[#This Row],[NoTicket]]&amp;DetailTicket[[#This Row],[Refprod]]</f>
        <v>1039113</v>
      </c>
      <c r="H275" s="10">
        <f>SUMIF(DetailTicket[NoTicket],I275,DetailTicket[Chiffre d''affaire])</f>
        <v>45.43</v>
      </c>
      <c r="I275">
        <f t="shared" si="8"/>
        <v>10498</v>
      </c>
      <c r="K275" s="21" t="str" cm="1">
        <f t="array" ref="K275">_xlfn.IFS(M275=Ticket!A244,Ticket!B244)</f>
        <v>NAROU</v>
      </c>
      <c r="L275" s="22">
        <f>H267/COUNTIF(DetailTicket[NoTicket],M275)</f>
        <v>26.47666666666667</v>
      </c>
      <c r="M275" s="21">
        <f t="shared" si="9"/>
        <v>10490</v>
      </c>
    </row>
    <row r="276" spans="1:13" x14ac:dyDescent="0.25">
      <c r="A276">
        <v>10394</v>
      </c>
      <c r="B276">
        <v>13</v>
      </c>
      <c r="C276">
        <v>3.66</v>
      </c>
      <c r="D276">
        <v>2</v>
      </c>
      <c r="E276">
        <v>0</v>
      </c>
      <c r="F276" s="4">
        <f>DetailTicket[[#This Row],[Qte]]*(DetailTicket[[#This Row],[PrixUnit]]*(1-DetailTicket[[#This Row],[Remise%]]))</f>
        <v>7.32</v>
      </c>
      <c r="G276" t="str">
        <f>DetailTicket[[#This Row],[NoTicket]]&amp;DetailTicket[[#This Row],[Refprod]]</f>
        <v>1039413</v>
      </c>
      <c r="H276" s="10">
        <f>SUMIF(DetailTicket[NoTicket],I276,DetailTicket[Chiffre d''affaire])</f>
        <v>50</v>
      </c>
      <c r="I276">
        <f t="shared" si="8"/>
        <v>10499</v>
      </c>
      <c r="K276" s="21" t="str" cm="1">
        <f t="array" ref="K276">_xlfn.IFS(M276=Ticket!A245,Ticket!B245)</f>
        <v>LOHUE</v>
      </c>
      <c r="L276" s="22">
        <f>H268/COUNTIF(DetailTicket[NoTicket],M276)</f>
        <v>16.847000000000001</v>
      </c>
      <c r="M276" s="21">
        <f t="shared" si="9"/>
        <v>10491</v>
      </c>
    </row>
    <row r="277" spans="1:13" x14ac:dyDescent="0.25">
      <c r="A277">
        <v>10420</v>
      </c>
      <c r="B277">
        <v>13</v>
      </c>
      <c r="C277">
        <v>3.66</v>
      </c>
      <c r="D277">
        <v>2</v>
      </c>
      <c r="E277">
        <v>0.1</v>
      </c>
      <c r="F277" s="4">
        <f>DetailTicket[[#This Row],[Qte]]*(DetailTicket[[#This Row],[PrixUnit]]*(1-DetailTicket[[#This Row],[Remise%]]))</f>
        <v>6.5880000000000001</v>
      </c>
      <c r="G277" t="str">
        <f>DetailTicket[[#This Row],[NoTicket]]&amp;DetailTicket[[#This Row],[Refprod]]</f>
        <v>1042013</v>
      </c>
      <c r="H277" s="10">
        <f>SUMIF(DetailTicket[NoTicket],I277,DetailTicket[Chiffre d''affaire])</f>
        <v>88.634999999999991</v>
      </c>
      <c r="I277">
        <f t="shared" si="8"/>
        <v>10500</v>
      </c>
      <c r="K277" s="21" t="str" cm="1">
        <f t="array" ref="K277">_xlfn.IFS(M277=Ticket!A246,Ticket!B246)</f>
        <v>GESEF</v>
      </c>
      <c r="L277" s="22">
        <f>H269/COUNTIF(DetailTicket[NoTicket],M277)</f>
        <v>12.169499999999999</v>
      </c>
      <c r="M277" s="21">
        <f t="shared" si="9"/>
        <v>10492</v>
      </c>
    </row>
    <row r="278" spans="1:13" x14ac:dyDescent="0.25">
      <c r="A278">
        <v>10462</v>
      </c>
      <c r="B278">
        <v>13</v>
      </c>
      <c r="C278">
        <v>3.66</v>
      </c>
      <c r="D278">
        <v>1</v>
      </c>
      <c r="E278">
        <v>0</v>
      </c>
      <c r="F278" s="4">
        <f>DetailTicket[[#This Row],[Qte]]*(DetailTicket[[#This Row],[PrixUnit]]*(1-DetailTicket[[#This Row],[Remise%]]))</f>
        <v>3.66</v>
      </c>
      <c r="G278" t="str">
        <f>DetailTicket[[#This Row],[NoTicket]]&amp;DetailTicket[[#This Row],[Refprod]]</f>
        <v>1046213</v>
      </c>
      <c r="H278" s="10">
        <f>SUMIF(DetailTicket[NoTicket],I278,DetailTicket[Chiffre d''affaire])</f>
        <v>5.64</v>
      </c>
      <c r="I278">
        <f t="shared" si="8"/>
        <v>10501</v>
      </c>
      <c r="K278" s="21" t="str" cm="1">
        <f t="array" ref="K278">_xlfn.IFS(M278=Ticket!A247,Ticket!B247)</f>
        <v>CÉDAU</v>
      </c>
      <c r="L278" s="22">
        <f>H270/COUNTIF(DetailTicket[NoTicket],M278)</f>
        <v>27.078000000000003</v>
      </c>
      <c r="M278" s="21">
        <f t="shared" si="9"/>
        <v>10493</v>
      </c>
    </row>
    <row r="279" spans="1:13" x14ac:dyDescent="0.25">
      <c r="A279">
        <v>10508</v>
      </c>
      <c r="B279">
        <v>13</v>
      </c>
      <c r="C279">
        <v>4.57</v>
      </c>
      <c r="D279">
        <v>2</v>
      </c>
      <c r="E279">
        <v>0</v>
      </c>
      <c r="F279" s="4">
        <f>DetailTicket[[#This Row],[Qte]]*(DetailTicket[[#This Row],[PrixUnit]]*(1-DetailTicket[[#This Row],[Remise%]]))</f>
        <v>9.14</v>
      </c>
      <c r="G279" t="str">
        <f>DetailTicket[[#This Row],[NoTicket]]&amp;DetailTicket[[#This Row],[Refprod]]</f>
        <v>1050813</v>
      </c>
      <c r="H279" s="10">
        <f>SUMIF(DetailTicket[NoTicket],I279,DetailTicket[Chiffre d''affaire])</f>
        <v>67.989999999999995</v>
      </c>
      <c r="I279">
        <f>I278+1</f>
        <v>10502</v>
      </c>
      <c r="K279" s="21" t="str" cm="1">
        <f t="array" ref="K279">_xlfn.IFS(M279=Ticket!A248,Ticket!B248)</f>
        <v>PAMAR</v>
      </c>
      <c r="L279" s="22">
        <f>H271/COUNTIF(DetailTicket[NoTicket],M279)</f>
        <v>23.17</v>
      </c>
      <c r="M279" s="21">
        <f t="shared" si="9"/>
        <v>10494</v>
      </c>
    </row>
    <row r="280" spans="1:13" x14ac:dyDescent="0.25">
      <c r="A280">
        <v>10526</v>
      </c>
      <c r="B280">
        <v>13</v>
      </c>
      <c r="C280">
        <v>4.57</v>
      </c>
      <c r="D280">
        <v>2</v>
      </c>
      <c r="E280">
        <v>0</v>
      </c>
      <c r="F280" s="4">
        <f>DetailTicket[[#This Row],[Qte]]*(DetailTicket[[#This Row],[PrixUnit]]*(1-DetailTicket[[#This Row],[Remise%]]))</f>
        <v>9.14</v>
      </c>
      <c r="G280" t="str">
        <f>DetailTicket[[#This Row],[NoTicket]]&amp;DetailTicket[[#This Row],[Refprod]]</f>
        <v>1052613</v>
      </c>
      <c r="H280" s="10">
        <f>SUMIF(DetailTicket[NoTicket],I280,DetailTicket[Chiffre d''affaire])</f>
        <v>51.370000000000005</v>
      </c>
      <c r="I280">
        <f t="shared" si="8"/>
        <v>10503</v>
      </c>
      <c r="K280" s="21" t="str" cm="1">
        <f t="array" ref="K280">_xlfn.IFS(M280=Ticket!A249,Ticket!B249)</f>
        <v>VIGUI</v>
      </c>
      <c r="L280" s="22">
        <f>H272/COUNTIF(DetailTicket[NoTicket],M280)</f>
        <v>10.876666666666665</v>
      </c>
      <c r="M280" s="21">
        <f t="shared" si="9"/>
        <v>10495</v>
      </c>
    </row>
    <row r="281" spans="1:13" x14ac:dyDescent="0.25">
      <c r="A281">
        <v>10539</v>
      </c>
      <c r="B281">
        <v>13</v>
      </c>
      <c r="C281">
        <v>4.57</v>
      </c>
      <c r="D281">
        <v>2</v>
      </c>
      <c r="E281">
        <v>0</v>
      </c>
      <c r="F281" s="4">
        <f>DetailTicket[[#This Row],[Qte]]*(DetailTicket[[#This Row],[PrixUnit]]*(1-DetailTicket[[#This Row],[Remise%]]))</f>
        <v>9.14</v>
      </c>
      <c r="G281" t="str">
        <f>DetailTicket[[#This Row],[NoTicket]]&amp;DetailTicket[[#This Row],[Refprod]]</f>
        <v>1053913</v>
      </c>
      <c r="H281" s="10">
        <f>SUMIF(DetailTicket[NoTicket],I281,DetailTicket[Chiffre d''affaire])</f>
        <v>115.85</v>
      </c>
      <c r="I281">
        <f t="shared" si="8"/>
        <v>10504</v>
      </c>
      <c r="K281" s="21" t="str" cm="1">
        <f t="array" ref="K281">_xlfn.IFS(M281=Ticket!A250,Ticket!B250)</f>
        <v>CEGRO</v>
      </c>
      <c r="L281" s="22">
        <f>H273/COUNTIF(DetailTicket[NoTicket],M281)</f>
        <v>7.2389999999999999</v>
      </c>
      <c r="M281" s="21">
        <f t="shared" si="9"/>
        <v>10496</v>
      </c>
    </row>
    <row r="282" spans="1:13" x14ac:dyDescent="0.25">
      <c r="A282">
        <v>10601</v>
      </c>
      <c r="B282">
        <v>13</v>
      </c>
      <c r="C282">
        <v>4.57</v>
      </c>
      <c r="D282">
        <v>2</v>
      </c>
      <c r="E282">
        <v>0</v>
      </c>
      <c r="F282" s="4">
        <f>DetailTicket[[#This Row],[Qte]]*(DetailTicket[[#This Row],[PrixUnit]]*(1-DetailTicket[[#This Row],[Remise%]]))</f>
        <v>9.14</v>
      </c>
      <c r="G282" t="str">
        <f>DetailTicket[[#This Row],[NoTicket]]&amp;DetailTicket[[#This Row],[Refprod]]</f>
        <v>1060113</v>
      </c>
      <c r="H282" s="10">
        <f>SUMIF(DetailTicket[NoTicket],I282,DetailTicket[Chiffre d''affaire])</f>
        <v>75</v>
      </c>
      <c r="I282">
        <f t="shared" si="8"/>
        <v>10505</v>
      </c>
      <c r="K282" s="21" t="str" cm="1">
        <f t="array" ref="K282">_xlfn.IFS(M282=Ticket!A251,Ticket!B251)</f>
        <v>ANLER</v>
      </c>
      <c r="L282" s="22">
        <f>H274/COUNTIF(DetailTicket[NoTicket],M282)</f>
        <v>25.153333333333336</v>
      </c>
      <c r="M282" s="21">
        <f t="shared" si="9"/>
        <v>10497</v>
      </c>
    </row>
    <row r="283" spans="1:13" x14ac:dyDescent="0.25">
      <c r="A283">
        <v>10613</v>
      </c>
      <c r="B283">
        <v>13</v>
      </c>
      <c r="C283">
        <v>4.57</v>
      </c>
      <c r="D283">
        <v>2</v>
      </c>
      <c r="E283">
        <v>0.1</v>
      </c>
      <c r="F283" s="4">
        <f>DetailTicket[[#This Row],[Qte]]*(DetailTicket[[#This Row],[PrixUnit]]*(1-DetailTicket[[#This Row],[Remise%]]))</f>
        <v>8.2260000000000009</v>
      </c>
      <c r="G283" t="str">
        <f>DetailTicket[[#This Row],[NoTicket]]&amp;DetailTicket[[#This Row],[Refprod]]</f>
        <v>1061313</v>
      </c>
      <c r="H283" s="10">
        <f>SUMIF(DetailTicket[NoTicket],I283,DetailTicket[Chiffre d''affaire])</f>
        <v>39.78</v>
      </c>
      <c r="I283">
        <f t="shared" ref="I283:I346" si="10">I282+1</f>
        <v>10506</v>
      </c>
      <c r="K283" s="21" t="str" cm="1">
        <f t="array" ref="K283">_xlfn.IFS(M283=Ticket!A252,Ticket!B252)</f>
        <v>NAROU</v>
      </c>
      <c r="L283" s="22">
        <f>H275/COUNTIF(DetailTicket[NoTicket],M283)</f>
        <v>15.143333333333333</v>
      </c>
      <c r="M283" s="21">
        <f t="shared" si="9"/>
        <v>10498</v>
      </c>
    </row>
    <row r="284" spans="1:13" x14ac:dyDescent="0.25">
      <c r="A284">
        <v>10633</v>
      </c>
      <c r="B284">
        <v>13</v>
      </c>
      <c r="C284">
        <v>4.57</v>
      </c>
      <c r="D284">
        <v>2</v>
      </c>
      <c r="E284">
        <v>0.15</v>
      </c>
      <c r="F284" s="4">
        <f>DetailTicket[[#This Row],[Qte]]*(DetailTicket[[#This Row],[PrixUnit]]*(1-DetailTicket[[#This Row],[Remise%]]))</f>
        <v>7.7690000000000001</v>
      </c>
      <c r="G284" t="str">
        <f>DetailTicket[[#This Row],[NoTicket]]&amp;DetailTicket[[#This Row],[Refprod]]</f>
        <v>1063313</v>
      </c>
      <c r="H284" s="10">
        <f>SUMIF(DetailTicket[NoTicket],I284,DetailTicket[Chiffre d''affaire])</f>
        <v>76.194000000000003</v>
      </c>
      <c r="I284">
        <f t="shared" si="10"/>
        <v>10507</v>
      </c>
      <c r="K284" s="21" t="str" cm="1">
        <f t="array" ref="K284">_xlfn.IFS(M284=Ticket!A253,Ticket!B253)</f>
        <v>JEMAN</v>
      </c>
      <c r="L284" s="22">
        <f>H276/COUNTIF(DetailTicket[NoTicket],M284)</f>
        <v>25</v>
      </c>
      <c r="M284" s="21">
        <f t="shared" si="9"/>
        <v>10499</v>
      </c>
    </row>
    <row r="285" spans="1:13" x14ac:dyDescent="0.25">
      <c r="A285">
        <v>10737</v>
      </c>
      <c r="B285">
        <v>13</v>
      </c>
      <c r="C285">
        <v>4.57</v>
      </c>
      <c r="D285">
        <v>2</v>
      </c>
      <c r="E285">
        <v>0</v>
      </c>
      <c r="F285" s="4">
        <f>DetailTicket[[#This Row],[Qte]]*(DetailTicket[[#This Row],[PrixUnit]]*(1-DetailTicket[[#This Row],[Remise%]]))</f>
        <v>9.14</v>
      </c>
      <c r="G285" t="str">
        <f>DetailTicket[[#This Row],[NoTicket]]&amp;DetailTicket[[#This Row],[Refprod]]</f>
        <v>1073713</v>
      </c>
      <c r="H285" s="10">
        <f>SUMIF(DetailTicket[NoTicket],I285,DetailTicket[Chiffre d''affaire])</f>
        <v>36.58</v>
      </c>
      <c r="I285">
        <f t="shared" si="10"/>
        <v>10508</v>
      </c>
      <c r="K285" s="21" t="str" cm="1">
        <f t="array" ref="K285">_xlfn.IFS(M285=Ticket!A254,Ticket!B254)</f>
        <v>CÉDAU</v>
      </c>
      <c r="L285" s="22">
        <f>H277/COUNTIF(DetailTicket[NoTicket],M285)</f>
        <v>44.317499999999995</v>
      </c>
      <c r="M285" s="21">
        <f t="shared" si="9"/>
        <v>10500</v>
      </c>
    </row>
    <row r="286" spans="1:13" x14ac:dyDescent="0.25">
      <c r="A286">
        <v>10746</v>
      </c>
      <c r="B286">
        <v>13</v>
      </c>
      <c r="C286">
        <v>4.57</v>
      </c>
      <c r="D286">
        <v>2</v>
      </c>
      <c r="E286">
        <v>0</v>
      </c>
      <c r="F286" s="4">
        <f>DetailTicket[[#This Row],[Qte]]*(DetailTicket[[#This Row],[PrixUnit]]*(1-DetailTicket[[#This Row],[Remise%]]))</f>
        <v>9.14</v>
      </c>
      <c r="G286" t="str">
        <f>DetailTicket[[#This Row],[NoTicket]]&amp;DetailTicket[[#This Row],[Refprod]]</f>
        <v>1074613</v>
      </c>
      <c r="H286" s="10">
        <f>SUMIF(DetailTicket[NoTicket],I286,DetailTicket[Chiffre d''affaire])</f>
        <v>69.52</v>
      </c>
      <c r="I286">
        <f t="shared" si="10"/>
        <v>10509</v>
      </c>
      <c r="K286" s="21" t="str" cm="1">
        <f t="array" ref="K286">_xlfn.IFS(M286=Ticket!A255,Ticket!B255)</f>
        <v>NOBEL</v>
      </c>
      <c r="L286" s="22">
        <f>H278/COUNTIF(DetailTicket[NoTicket],M286)</f>
        <v>5.64</v>
      </c>
      <c r="M286" s="21">
        <f t="shared" si="9"/>
        <v>10501</v>
      </c>
    </row>
    <row r="287" spans="1:13" x14ac:dyDescent="0.25">
      <c r="A287">
        <v>10799</v>
      </c>
      <c r="B287">
        <v>13</v>
      </c>
      <c r="C287">
        <v>4.57</v>
      </c>
      <c r="D287">
        <v>1</v>
      </c>
      <c r="E287">
        <v>0.15</v>
      </c>
      <c r="F287" s="4">
        <f>DetailTicket[[#This Row],[Qte]]*(DetailTicket[[#This Row],[PrixUnit]]*(1-DetailTicket[[#This Row],[Remise%]]))</f>
        <v>3.8845000000000001</v>
      </c>
      <c r="G287" t="str">
        <f>DetailTicket[[#This Row],[NoTicket]]&amp;DetailTicket[[#This Row],[Refprod]]</f>
        <v>1079913</v>
      </c>
      <c r="H287" s="10">
        <f>SUMIF(DetailTicket[NoTicket],I287,DetailTicket[Chiffre d''affaire])</f>
        <v>99.725000000000009</v>
      </c>
      <c r="I287">
        <f t="shared" si="10"/>
        <v>10510</v>
      </c>
      <c r="K287" s="21" t="str" cm="1">
        <f t="array" ref="K287">_xlfn.IFS(M287=Ticket!A256,Ticket!B256)</f>
        <v>SORET</v>
      </c>
      <c r="L287" s="22">
        <f>H279/COUNTIF(DetailTicket[NoTicket],M287)</f>
        <v>22.66333333333333</v>
      </c>
      <c r="M287" s="21">
        <f t="shared" si="9"/>
        <v>10502</v>
      </c>
    </row>
    <row r="288" spans="1:13" x14ac:dyDescent="0.25">
      <c r="A288">
        <v>10810</v>
      </c>
      <c r="B288">
        <v>13</v>
      </c>
      <c r="C288">
        <v>4.57</v>
      </c>
      <c r="D288">
        <v>2</v>
      </c>
      <c r="E288">
        <v>0</v>
      </c>
      <c r="F288" s="4">
        <f>DetailTicket[[#This Row],[Qte]]*(DetailTicket[[#This Row],[PrixUnit]]*(1-DetailTicket[[#This Row],[Remise%]]))</f>
        <v>9.14</v>
      </c>
      <c r="G288" t="str">
        <f>DetailTicket[[#This Row],[NoTicket]]&amp;DetailTicket[[#This Row],[Refprod]]</f>
        <v>1081013</v>
      </c>
      <c r="H288" s="10">
        <f>SUMIF(DetailTicket[NoTicket],I288,DetailTicket[Chiffre d''affaire])</f>
        <v>119.22099999999999</v>
      </c>
      <c r="I288">
        <f t="shared" si="10"/>
        <v>10511</v>
      </c>
      <c r="K288" s="21" t="str" cm="1">
        <f t="array" ref="K288">_xlfn.IFS(M288=Ticket!A257,Ticket!B257)</f>
        <v>ERSWE</v>
      </c>
      <c r="L288" s="22">
        <f>H280/COUNTIF(DetailTicket[NoTicket],M288)</f>
        <v>25.685000000000002</v>
      </c>
      <c r="M288" s="21">
        <f t="shared" si="9"/>
        <v>10503</v>
      </c>
    </row>
    <row r="289" spans="1:13" x14ac:dyDescent="0.25">
      <c r="A289">
        <v>10829</v>
      </c>
      <c r="B289">
        <v>13</v>
      </c>
      <c r="C289">
        <v>4.57</v>
      </c>
      <c r="D289">
        <v>2</v>
      </c>
      <c r="E289">
        <v>0</v>
      </c>
      <c r="F289" s="4">
        <f>DetailTicket[[#This Row],[Qte]]*(DetailTicket[[#This Row],[PrixUnit]]*(1-DetailTicket[[#This Row],[Remise%]]))</f>
        <v>9.14</v>
      </c>
      <c r="G289" t="str">
        <f>DetailTicket[[#This Row],[NoTicket]]&amp;DetailTicket[[#This Row],[Refprod]]</f>
        <v>1082913</v>
      </c>
      <c r="H289" s="10">
        <f>SUMIF(DetailTicket[NoTicket],I289,DetailTicket[Chiffre d''affaire])</f>
        <v>77.75800000000001</v>
      </c>
      <c r="I289">
        <f t="shared" si="10"/>
        <v>10512</v>
      </c>
      <c r="K289" s="21" t="str" cm="1">
        <f t="array" ref="K289">_xlfn.IFS(M289=Ticket!A258,Ticket!B258)</f>
        <v>CHLAB</v>
      </c>
      <c r="L289" s="22">
        <f>H281/COUNTIF(DetailTicket[NoTicket],M289)</f>
        <v>28.962499999999999</v>
      </c>
      <c r="M289" s="21">
        <f t="shared" si="9"/>
        <v>10504</v>
      </c>
    </row>
    <row r="290" spans="1:13" x14ac:dyDescent="0.25">
      <c r="A290">
        <v>10832</v>
      </c>
      <c r="B290">
        <v>13</v>
      </c>
      <c r="C290">
        <v>4.57</v>
      </c>
      <c r="D290">
        <v>2</v>
      </c>
      <c r="E290">
        <v>0.2</v>
      </c>
      <c r="F290" s="4">
        <f>DetailTicket[[#This Row],[Qte]]*(DetailTicket[[#This Row],[PrixUnit]]*(1-DetailTicket[[#This Row],[Remise%]]))</f>
        <v>7.3120000000000012</v>
      </c>
      <c r="G290" t="str">
        <f>DetailTicket[[#This Row],[NoTicket]]&amp;DetailTicket[[#This Row],[Refprod]]</f>
        <v>1083213</v>
      </c>
      <c r="H290" s="10">
        <f>SUMIF(DetailTicket[NoTicket],I290,DetailTicket[Chiffre d''affaire])</f>
        <v>79.760000000000005</v>
      </c>
      <c r="I290">
        <f t="shared" si="10"/>
        <v>10513</v>
      </c>
      <c r="K290" s="21" t="str" cm="1">
        <f t="array" ref="K290">_xlfn.IFS(M290=Ticket!A259,Ticket!B259)</f>
        <v>JÉBAZ</v>
      </c>
      <c r="L290" s="22">
        <f>H282/COUNTIF(DetailTicket[NoTicket],M290)</f>
        <v>75</v>
      </c>
      <c r="M290" s="21">
        <f t="shared" si="9"/>
        <v>10505</v>
      </c>
    </row>
    <row r="291" spans="1:13" x14ac:dyDescent="0.25">
      <c r="A291">
        <v>10837</v>
      </c>
      <c r="B291">
        <v>13</v>
      </c>
      <c r="C291">
        <v>4.57</v>
      </c>
      <c r="D291">
        <v>2</v>
      </c>
      <c r="E291">
        <v>0</v>
      </c>
      <c r="F291" s="4">
        <f>DetailTicket[[#This Row],[Qte]]*(DetailTicket[[#This Row],[PrixUnit]]*(1-DetailTicket[[#This Row],[Remise%]]))</f>
        <v>9.14</v>
      </c>
      <c r="G291" t="str">
        <f>DetailTicket[[#This Row],[NoTicket]]&amp;DetailTicket[[#This Row],[Refprod]]</f>
        <v>1083713</v>
      </c>
      <c r="H291" s="10">
        <f>SUMIF(DetailTicket[NoTicket],I291,DetailTicket[Chiffre d''affaire])</f>
        <v>182.35</v>
      </c>
      <c r="I291">
        <f t="shared" si="10"/>
        <v>10514</v>
      </c>
      <c r="K291" s="21" t="str" cm="1">
        <f t="array" ref="K291">_xlfn.IFS(M291=Ticket!A260,Ticket!B260)</f>
        <v>CHBES</v>
      </c>
      <c r="L291" s="22">
        <f>H283/COUNTIF(DetailTicket[NoTicket],M291)</f>
        <v>19.89</v>
      </c>
      <c r="M291" s="21">
        <f t="shared" ref="M291:M354" si="11">M290+1</f>
        <v>10506</v>
      </c>
    </row>
    <row r="292" spans="1:13" x14ac:dyDescent="0.25">
      <c r="A292">
        <v>10854</v>
      </c>
      <c r="B292">
        <v>13</v>
      </c>
      <c r="C292">
        <v>4.57</v>
      </c>
      <c r="D292">
        <v>2</v>
      </c>
      <c r="E292">
        <v>0.15</v>
      </c>
      <c r="F292" s="4">
        <f>DetailTicket[[#This Row],[Qte]]*(DetailTicket[[#This Row],[PrixUnit]]*(1-DetailTicket[[#This Row],[Remise%]]))</f>
        <v>7.7690000000000001</v>
      </c>
      <c r="G292" t="str">
        <f>DetailTicket[[#This Row],[NoTicket]]&amp;DetailTicket[[#This Row],[Refprod]]</f>
        <v>1085413</v>
      </c>
      <c r="H292" s="10">
        <f>SUMIF(DetailTicket[NoTicket],I292,DetailTicket[Chiffre d''affaire])</f>
        <v>266.47300000000001</v>
      </c>
      <c r="I292">
        <f t="shared" si="10"/>
        <v>10515</v>
      </c>
      <c r="K292" s="21" t="str" cm="1">
        <f t="array" ref="K292">_xlfn.IFS(M292=Ticket!A261,Ticket!B261)</f>
        <v>SEADI</v>
      </c>
      <c r="L292" s="22">
        <f>H284/COUNTIF(DetailTicket[NoTicket],M292)</f>
        <v>38.097000000000001</v>
      </c>
      <c r="M292" s="21">
        <f t="shared" si="11"/>
        <v>10507</v>
      </c>
    </row>
    <row r="293" spans="1:13" x14ac:dyDescent="0.25">
      <c r="A293">
        <v>10894</v>
      </c>
      <c r="B293">
        <v>13</v>
      </c>
      <c r="C293">
        <v>4.57</v>
      </c>
      <c r="D293">
        <v>1</v>
      </c>
      <c r="E293">
        <v>0.05</v>
      </c>
      <c r="F293" s="4">
        <f>DetailTicket[[#This Row],[Qte]]*(DetailTicket[[#This Row],[PrixUnit]]*(1-DetailTicket[[#This Row],[Remise%]]))</f>
        <v>4.3414999999999999</v>
      </c>
      <c r="G293" t="str">
        <f>DetailTicket[[#This Row],[NoTicket]]&amp;DetailTicket[[#This Row],[Refprod]]</f>
        <v>1089413</v>
      </c>
      <c r="H293" s="10">
        <f>SUMIF(DetailTicket[NoTicket],I293,DetailTicket[Chiffre d''affaire])</f>
        <v>66.650000000000006</v>
      </c>
      <c r="I293">
        <f t="shared" si="10"/>
        <v>10516</v>
      </c>
      <c r="K293" s="21" t="str" cm="1">
        <f t="array" ref="K293">_xlfn.IFS(M293=Ticket!A262,Ticket!B262)</f>
        <v>OLLHE</v>
      </c>
      <c r="L293" s="22">
        <f>H285/COUNTIF(DetailTicket[NoTicket],M293)</f>
        <v>18.29</v>
      </c>
      <c r="M293" s="21">
        <f t="shared" si="11"/>
        <v>10508</v>
      </c>
    </row>
    <row r="294" spans="1:13" x14ac:dyDescent="0.25">
      <c r="A294">
        <v>10898</v>
      </c>
      <c r="B294">
        <v>13</v>
      </c>
      <c r="C294">
        <v>4.57</v>
      </c>
      <c r="D294">
        <v>2</v>
      </c>
      <c r="E294">
        <v>0</v>
      </c>
      <c r="F294" s="4">
        <f>DetailTicket[[#This Row],[Qte]]*(DetailTicket[[#This Row],[PrixUnit]]*(1-DetailTicket[[#This Row],[Remise%]]))</f>
        <v>9.14</v>
      </c>
      <c r="G294" t="str">
        <f>DetailTicket[[#This Row],[NoTicket]]&amp;DetailTicket[[#This Row],[Refprod]]</f>
        <v>1089813</v>
      </c>
      <c r="H294" s="10">
        <f>SUMIF(DetailTicket[NoTicket],I294,DetailTicket[Chiffre d''affaire])</f>
        <v>117.38000000000001</v>
      </c>
      <c r="I294">
        <f t="shared" si="10"/>
        <v>10517</v>
      </c>
      <c r="K294" s="21" t="str" cm="1">
        <f t="array" ref="K294">_xlfn.IFS(M294=Ticket!A263,Ticket!B263)</f>
        <v>NOBEL</v>
      </c>
      <c r="L294" s="22">
        <f>H286/COUNTIF(DetailTicket[NoTicket],M294)</f>
        <v>69.52</v>
      </c>
      <c r="M294" s="21">
        <f t="shared" si="11"/>
        <v>10509</v>
      </c>
    </row>
    <row r="295" spans="1:13" x14ac:dyDescent="0.25">
      <c r="A295">
        <v>10903</v>
      </c>
      <c r="B295">
        <v>13</v>
      </c>
      <c r="C295">
        <v>4.57</v>
      </c>
      <c r="D295">
        <v>1</v>
      </c>
      <c r="E295">
        <v>0</v>
      </c>
      <c r="F295" s="4">
        <f>DetailTicket[[#This Row],[Qte]]*(DetailTicket[[#This Row],[PrixUnit]]*(1-DetailTicket[[#This Row],[Remise%]]))</f>
        <v>4.57</v>
      </c>
      <c r="G295" t="str">
        <f>DetailTicket[[#This Row],[NoTicket]]&amp;DetailTicket[[#This Row],[Refprod]]</f>
        <v>1090313</v>
      </c>
      <c r="H295" s="10">
        <f>SUMIF(DetailTicket[NoTicket],I295,DetailTicket[Chiffre d''affaire])</f>
        <v>438.14</v>
      </c>
      <c r="I295">
        <f t="shared" si="10"/>
        <v>10518</v>
      </c>
      <c r="K295" s="21" t="str" cm="1">
        <f t="array" ref="K295">_xlfn.IFS(M295=Ticket!A264,Ticket!B264)</f>
        <v>MOELK</v>
      </c>
      <c r="L295" s="22">
        <f>H287/COUNTIF(DetailTicket[NoTicket],M295)</f>
        <v>49.862500000000004</v>
      </c>
      <c r="M295" s="21">
        <f t="shared" si="11"/>
        <v>10510</v>
      </c>
    </row>
    <row r="296" spans="1:13" x14ac:dyDescent="0.25">
      <c r="A296">
        <v>10926</v>
      </c>
      <c r="B296">
        <v>13</v>
      </c>
      <c r="C296">
        <v>4.57</v>
      </c>
      <c r="D296">
        <v>2</v>
      </c>
      <c r="E296">
        <v>0</v>
      </c>
      <c r="F296" s="4">
        <f>DetailTicket[[#This Row],[Qte]]*(DetailTicket[[#This Row],[PrixUnit]]*(1-DetailTicket[[#This Row],[Remise%]]))</f>
        <v>9.14</v>
      </c>
      <c r="G296" t="str">
        <f>DetailTicket[[#This Row],[NoTicket]]&amp;DetailTicket[[#This Row],[Refprod]]</f>
        <v>1092613</v>
      </c>
      <c r="H296" s="10">
        <f>SUMIF(DetailTicket[NoTicket],I296,DetailTicket[Chiffre d''affaire])</f>
        <v>123.11499999999998</v>
      </c>
      <c r="I296">
        <f t="shared" si="10"/>
        <v>10519</v>
      </c>
      <c r="K296" s="21" t="str" cm="1">
        <f t="array" ref="K296">_xlfn.IFS(M296=Ticket!A265,Ticket!B265)</f>
        <v>FAMAR</v>
      </c>
      <c r="L296" s="22">
        <f>H288/COUNTIF(DetailTicket[NoTicket],M296)</f>
        <v>39.740333333333332</v>
      </c>
      <c r="M296" s="21">
        <f t="shared" si="11"/>
        <v>10511</v>
      </c>
    </row>
    <row r="297" spans="1:13" x14ac:dyDescent="0.25">
      <c r="A297">
        <v>10931</v>
      </c>
      <c r="B297">
        <v>13</v>
      </c>
      <c r="C297">
        <v>4.57</v>
      </c>
      <c r="D297">
        <v>1</v>
      </c>
      <c r="E297">
        <v>0.15</v>
      </c>
      <c r="F297" s="4">
        <f>DetailTicket[[#This Row],[Qte]]*(DetailTicket[[#This Row],[PrixUnit]]*(1-DetailTicket[[#This Row],[Remise%]]))</f>
        <v>3.8845000000000001</v>
      </c>
      <c r="G297" t="str">
        <f>DetailTicket[[#This Row],[NoTicket]]&amp;DetailTicket[[#This Row],[Refprod]]</f>
        <v>1093113</v>
      </c>
      <c r="H297" s="10">
        <f>SUMIF(DetailTicket[NoTicket],I297,DetailTicket[Chiffre d''affaire])</f>
        <v>56.7</v>
      </c>
      <c r="I297">
        <f t="shared" si="10"/>
        <v>10520</v>
      </c>
      <c r="K297" s="21" t="str" cm="1">
        <f t="array" ref="K297">_xlfn.IFS(M297=Ticket!A266,Ticket!B266)</f>
        <v>ALAUV</v>
      </c>
      <c r="L297" s="22">
        <f>H289/COUNTIF(DetailTicket[NoTicket],M297)</f>
        <v>19.439500000000002</v>
      </c>
      <c r="M297" s="21">
        <f t="shared" si="11"/>
        <v>10512</v>
      </c>
    </row>
    <row r="298" spans="1:13" x14ac:dyDescent="0.25">
      <c r="A298">
        <v>10938</v>
      </c>
      <c r="B298">
        <v>13</v>
      </c>
      <c r="C298">
        <v>4.57</v>
      </c>
      <c r="D298">
        <v>1</v>
      </c>
      <c r="E298">
        <v>0.25</v>
      </c>
      <c r="F298" s="4">
        <f>DetailTicket[[#This Row],[Qte]]*(DetailTicket[[#This Row],[PrixUnit]]*(1-DetailTicket[[#This Row],[Remise%]]))</f>
        <v>3.4275000000000002</v>
      </c>
      <c r="G298" t="str">
        <f>DetailTicket[[#This Row],[NoTicket]]&amp;DetailTicket[[#This Row],[Refprod]]</f>
        <v>1093813</v>
      </c>
      <c r="H298" s="10">
        <f>SUMIF(DetailTicket[NoTicket],I298,DetailTicket[Chiffre d''affaire])</f>
        <v>60.98</v>
      </c>
      <c r="I298">
        <f t="shared" si="10"/>
        <v>10521</v>
      </c>
      <c r="K298" s="21" t="str" cm="1">
        <f t="array" ref="K298">_xlfn.IFS(M298=Ticket!A267,Ticket!B267)</f>
        <v>PAJAL</v>
      </c>
      <c r="L298" s="22">
        <f>H290/COUNTIF(DetailTicket[NoTicket],M298)</f>
        <v>26.58666666666667</v>
      </c>
      <c r="M298" s="21">
        <f t="shared" si="11"/>
        <v>10513</v>
      </c>
    </row>
    <row r="299" spans="1:13" x14ac:dyDescent="0.25">
      <c r="A299">
        <v>10940</v>
      </c>
      <c r="B299">
        <v>13</v>
      </c>
      <c r="C299">
        <v>4.57</v>
      </c>
      <c r="D299">
        <v>1</v>
      </c>
      <c r="E299">
        <v>0</v>
      </c>
      <c r="F299" s="4">
        <f>DetailTicket[[#This Row],[Qte]]*(DetailTicket[[#This Row],[PrixUnit]]*(1-DetailTicket[[#This Row],[Remise%]]))</f>
        <v>4.57</v>
      </c>
      <c r="G299" t="str">
        <f>DetailTicket[[#This Row],[NoTicket]]&amp;DetailTicket[[#This Row],[Refprod]]</f>
        <v>1094013</v>
      </c>
      <c r="H299" s="10">
        <f>SUMIF(DetailTicket[NoTicket],I299,DetailTicket[Chiffre d''affaire])</f>
        <v>68.426000000000002</v>
      </c>
      <c r="I299">
        <f t="shared" si="10"/>
        <v>10522</v>
      </c>
      <c r="K299" s="21" t="str" cm="1">
        <f t="array" ref="K299">_xlfn.IFS(M299=Ticket!A268,Ticket!B268)</f>
        <v>CHLEC</v>
      </c>
      <c r="L299" s="22">
        <f>H291/COUNTIF(DetailTicket[NoTicket],M299)</f>
        <v>36.47</v>
      </c>
      <c r="M299" s="21">
        <f t="shared" si="11"/>
        <v>10514</v>
      </c>
    </row>
    <row r="300" spans="1:13" x14ac:dyDescent="0.25">
      <c r="A300">
        <v>10943</v>
      </c>
      <c r="B300">
        <v>13</v>
      </c>
      <c r="C300">
        <v>4.57</v>
      </c>
      <c r="D300">
        <v>2</v>
      </c>
      <c r="E300">
        <v>0</v>
      </c>
      <c r="F300" s="4">
        <f>DetailTicket[[#This Row],[Qte]]*(DetailTicket[[#This Row],[PrixUnit]]*(1-DetailTicket[[#This Row],[Remise%]]))</f>
        <v>9.14</v>
      </c>
      <c r="G300" t="str">
        <f>DetailTicket[[#This Row],[NoTicket]]&amp;DetailTicket[[#This Row],[Refprod]]</f>
        <v>1094313</v>
      </c>
      <c r="H300" s="10">
        <f>SUMIF(DetailTicket[NoTicket],I300,DetailTicket[Chiffre d''affaire])</f>
        <v>186.74099999999999</v>
      </c>
      <c r="I300">
        <f t="shared" si="10"/>
        <v>10523</v>
      </c>
      <c r="K300" s="21" t="str" cm="1">
        <f t="array" ref="K300">_xlfn.IFS(M300=Ticket!A269,Ticket!B269)</f>
        <v>ARBLA</v>
      </c>
      <c r="L300" s="22">
        <f>H292/COUNTIF(DetailTicket[NoTicket],M300)</f>
        <v>53.294600000000003</v>
      </c>
      <c r="M300" s="21">
        <f t="shared" si="11"/>
        <v>10515</v>
      </c>
    </row>
    <row r="301" spans="1:13" x14ac:dyDescent="0.25">
      <c r="A301">
        <v>10945</v>
      </c>
      <c r="B301">
        <v>13</v>
      </c>
      <c r="C301">
        <v>4.57</v>
      </c>
      <c r="D301">
        <v>1</v>
      </c>
      <c r="E301">
        <v>0</v>
      </c>
      <c r="F301" s="4">
        <f>DetailTicket[[#This Row],[Qte]]*(DetailTicket[[#This Row],[PrixUnit]]*(1-DetailTicket[[#This Row],[Remise%]]))</f>
        <v>4.57</v>
      </c>
      <c r="G301" t="str">
        <f>DetailTicket[[#This Row],[NoTicket]]&amp;DetailTicket[[#This Row],[Refprod]]</f>
        <v>1094513</v>
      </c>
      <c r="H301" s="10">
        <f>SUMIF(DetailTicket[NoTicket],I301,DetailTicket[Chiffre d''affaire])</f>
        <v>168</v>
      </c>
      <c r="I301">
        <f t="shared" si="10"/>
        <v>10524</v>
      </c>
      <c r="K301" s="21" t="str" cm="1">
        <f t="array" ref="K301">_xlfn.IFS(M301=Ticket!A270,Ticket!B270)</f>
        <v>ERSWE</v>
      </c>
      <c r="L301" s="22">
        <f>H293/COUNTIF(DetailTicket[NoTicket],M301)</f>
        <v>22.216666666666669</v>
      </c>
      <c r="M301" s="21">
        <f t="shared" si="11"/>
        <v>10516</v>
      </c>
    </row>
    <row r="302" spans="1:13" x14ac:dyDescent="0.25">
      <c r="A302">
        <v>10962</v>
      </c>
      <c r="B302">
        <v>13</v>
      </c>
      <c r="C302">
        <v>4.57</v>
      </c>
      <c r="D302">
        <v>2</v>
      </c>
      <c r="E302">
        <v>0</v>
      </c>
      <c r="F302" s="4">
        <f>DetailTicket[[#This Row],[Qte]]*(DetailTicket[[#This Row],[PrixUnit]]*(1-DetailTicket[[#This Row],[Remise%]]))</f>
        <v>9.14</v>
      </c>
      <c r="G302" t="str">
        <f>DetailTicket[[#This Row],[NoTicket]]&amp;DetailTicket[[#This Row],[Refprod]]</f>
        <v>1096213</v>
      </c>
      <c r="H302" s="10">
        <f>SUMIF(DetailTicket[NoTicket],I302,DetailTicket[Chiffre d''affaire])</f>
        <v>39.733999999999995</v>
      </c>
      <c r="I302">
        <f t="shared" si="10"/>
        <v>10525</v>
      </c>
      <c r="K302" s="21" t="str" cm="1">
        <f t="array" ref="K302">_xlfn.IFS(M302=Ticket!A271,Ticket!B271)</f>
        <v>RIDAN</v>
      </c>
      <c r="L302" s="22">
        <f>H294/COUNTIF(DetailTicket[NoTicket],M302)</f>
        <v>39.126666666666672</v>
      </c>
      <c r="M302" s="21">
        <f t="shared" si="11"/>
        <v>10517</v>
      </c>
    </row>
    <row r="303" spans="1:13" x14ac:dyDescent="0.25">
      <c r="A303">
        <v>10983</v>
      </c>
      <c r="B303">
        <v>13</v>
      </c>
      <c r="C303">
        <v>4.57</v>
      </c>
      <c r="D303">
        <v>2</v>
      </c>
      <c r="E303">
        <v>0.15</v>
      </c>
      <c r="F303" s="4">
        <f>DetailTicket[[#This Row],[Qte]]*(DetailTicket[[#This Row],[PrixUnit]]*(1-DetailTicket[[#This Row],[Remise%]]))</f>
        <v>7.7690000000000001</v>
      </c>
      <c r="G303" t="str">
        <f>DetailTicket[[#This Row],[NoTicket]]&amp;DetailTicket[[#This Row],[Refprod]]</f>
        <v>1098313</v>
      </c>
      <c r="H303" s="10">
        <f>SUMIF(DetailTicket[NoTicket],I303,DetailTicket[Chiffre d''affaire])</f>
        <v>57.088499999999996</v>
      </c>
      <c r="I303">
        <f t="shared" si="10"/>
        <v>10526</v>
      </c>
      <c r="K303" s="21" t="str" cm="1">
        <f t="array" ref="K303">_xlfn.IFS(M303=Ticket!A272,Ticket!B272)</f>
        <v>CHGRA</v>
      </c>
      <c r="L303" s="22">
        <f>H295/COUNTIF(DetailTicket[NoTicket],M303)</f>
        <v>146.04666666666665</v>
      </c>
      <c r="M303" s="21">
        <f t="shared" si="11"/>
        <v>10518</v>
      </c>
    </row>
    <row r="304" spans="1:13" x14ac:dyDescent="0.25">
      <c r="A304">
        <v>11002</v>
      </c>
      <c r="B304">
        <v>13</v>
      </c>
      <c r="C304">
        <v>4.57</v>
      </c>
      <c r="D304">
        <v>2</v>
      </c>
      <c r="E304">
        <v>0</v>
      </c>
      <c r="F304" s="4">
        <f>DetailTicket[[#This Row],[Qte]]*(DetailTicket[[#This Row],[PrixUnit]]*(1-DetailTicket[[#This Row],[Remise%]]))</f>
        <v>9.14</v>
      </c>
      <c r="G304" t="str">
        <f>DetailTicket[[#This Row],[NoTicket]]&amp;DetailTicket[[#This Row],[Refprod]]</f>
        <v>1100213</v>
      </c>
      <c r="H304" s="10">
        <f>SUMIF(DetailTicket[NoTicket],I304,DetailTicket[Chiffre d''affaire])</f>
        <v>43.218000000000004</v>
      </c>
      <c r="I304">
        <f t="shared" si="10"/>
        <v>10527</v>
      </c>
      <c r="K304" s="21" t="str" cm="1">
        <f t="array" ref="K304">_xlfn.IFS(M304=Ticket!A273,Ticket!B273)</f>
        <v>SYLEJ</v>
      </c>
      <c r="L304" s="22">
        <f>H296/COUNTIF(DetailTicket[NoTicket],M304)</f>
        <v>41.038333333333327</v>
      </c>
      <c r="M304" s="21">
        <f t="shared" si="11"/>
        <v>10519</v>
      </c>
    </row>
    <row r="305" spans="1:13" x14ac:dyDescent="0.25">
      <c r="A305">
        <v>11025</v>
      </c>
      <c r="B305">
        <v>13</v>
      </c>
      <c r="C305">
        <v>4.57</v>
      </c>
      <c r="D305">
        <v>1</v>
      </c>
      <c r="E305">
        <v>0.1</v>
      </c>
      <c r="F305" s="4">
        <f>DetailTicket[[#This Row],[Qte]]*(DetailTicket[[#This Row],[PrixUnit]]*(1-DetailTicket[[#This Row],[Remise%]]))</f>
        <v>4.1130000000000004</v>
      </c>
      <c r="G305" t="str">
        <f>DetailTicket[[#This Row],[NoTicket]]&amp;DetailTicket[[#This Row],[Refprod]]</f>
        <v>1102513</v>
      </c>
      <c r="H305" s="10">
        <f>SUMIF(DetailTicket[NoTicket],I305,DetailTicket[Chiffre d''affaire])</f>
        <v>88.00800000000001</v>
      </c>
      <c r="I305">
        <f t="shared" si="10"/>
        <v>10528</v>
      </c>
      <c r="K305" s="21" t="str" cm="1">
        <f t="array" ref="K305">_xlfn.IFS(M305=Ticket!A274,Ticket!B274)</f>
        <v>ALDUV</v>
      </c>
      <c r="L305" s="22">
        <f>H297/COUNTIF(DetailTicket[NoTicket],M305)</f>
        <v>28.35</v>
      </c>
      <c r="M305" s="21">
        <f t="shared" si="11"/>
        <v>10520</v>
      </c>
    </row>
    <row r="306" spans="1:13" x14ac:dyDescent="0.25">
      <c r="A306">
        <v>11031</v>
      </c>
      <c r="B306">
        <v>13</v>
      </c>
      <c r="C306">
        <v>4.57</v>
      </c>
      <c r="D306">
        <v>2</v>
      </c>
      <c r="E306">
        <v>0</v>
      </c>
      <c r="F306" s="4">
        <f>DetailTicket[[#This Row],[Qte]]*(DetailTicket[[#This Row],[PrixUnit]]*(1-DetailTicket[[#This Row],[Remise%]]))</f>
        <v>9.14</v>
      </c>
      <c r="G306" t="str">
        <f>DetailTicket[[#This Row],[NoTicket]]&amp;DetailTicket[[#This Row],[Refprod]]</f>
        <v>1103113</v>
      </c>
      <c r="H306" s="10">
        <f>SUMIF(DetailTicket[NoTicket],I306,DetailTicket[Chiffre d''affaire])</f>
        <v>100.91</v>
      </c>
      <c r="I306">
        <f t="shared" si="10"/>
        <v>10529</v>
      </c>
      <c r="K306" s="21" t="str" cm="1">
        <f t="array" ref="K306">_xlfn.IFS(M306=Ticket!A275,Ticket!B275)</f>
        <v>MICOL</v>
      </c>
      <c r="L306" s="22">
        <f>H298/COUNTIF(DetailTicket[NoTicket],M306)</f>
        <v>20.326666666666664</v>
      </c>
      <c r="M306" s="21">
        <f t="shared" si="11"/>
        <v>10521</v>
      </c>
    </row>
    <row r="307" spans="1:13" x14ac:dyDescent="0.25">
      <c r="A307">
        <v>11036</v>
      </c>
      <c r="B307">
        <v>13</v>
      </c>
      <c r="C307">
        <v>4.57</v>
      </c>
      <c r="D307">
        <v>2</v>
      </c>
      <c r="E307">
        <v>0</v>
      </c>
      <c r="F307" s="4">
        <f>DetailTicket[[#This Row],[Qte]]*(DetailTicket[[#This Row],[PrixUnit]]*(1-DetailTicket[[#This Row],[Remise%]]))</f>
        <v>9.14</v>
      </c>
      <c r="G307" t="str">
        <f>DetailTicket[[#This Row],[NoTicket]]&amp;DetailTicket[[#This Row],[Refprod]]</f>
        <v>1103613</v>
      </c>
      <c r="H307" s="10">
        <f>SUMIF(DetailTicket[NoTicket],I307,DetailTicket[Chiffre d''affaire])</f>
        <v>113.88</v>
      </c>
      <c r="I307">
        <f t="shared" si="10"/>
        <v>10530</v>
      </c>
      <c r="K307" s="21" t="str" cm="1">
        <f t="array" ref="K307">_xlfn.IFS(M307=Ticket!A276,Ticket!B276)</f>
        <v>ANLER</v>
      </c>
      <c r="L307" s="22">
        <f>H299/COUNTIF(DetailTicket[NoTicket],M307)</f>
        <v>17.1065</v>
      </c>
      <c r="M307" s="21">
        <f t="shared" si="11"/>
        <v>10522</v>
      </c>
    </row>
    <row r="308" spans="1:13" x14ac:dyDescent="0.25">
      <c r="A308">
        <v>11059</v>
      </c>
      <c r="B308">
        <v>13</v>
      </c>
      <c r="C308">
        <v>4.57</v>
      </c>
      <c r="D308">
        <v>1</v>
      </c>
      <c r="E308">
        <v>0</v>
      </c>
      <c r="F308" s="4">
        <f>DetailTicket[[#This Row],[Qte]]*(DetailTicket[[#This Row],[PrixUnit]]*(1-DetailTicket[[#This Row],[Remise%]]))</f>
        <v>4.57</v>
      </c>
      <c r="G308" t="str">
        <f>DetailTicket[[#This Row],[NoTicket]]&amp;DetailTicket[[#This Row],[Refprod]]</f>
        <v>1105913</v>
      </c>
      <c r="H308" s="10">
        <f>SUMIF(DetailTicket[NoTicket],I308,DetailTicket[Chiffre d''affaire])</f>
        <v>83.84</v>
      </c>
      <c r="I308">
        <f t="shared" si="10"/>
        <v>10531</v>
      </c>
      <c r="K308" s="21" t="str" cm="1">
        <f t="array" ref="K308">_xlfn.IFS(M308=Ticket!A277,Ticket!B277)</f>
        <v>MAEUS</v>
      </c>
      <c r="L308" s="22">
        <f>H300/COUNTIF(DetailTicket[NoTicket],M308)</f>
        <v>46.685249999999996</v>
      </c>
      <c r="M308" s="21">
        <f t="shared" si="11"/>
        <v>10523</v>
      </c>
    </row>
    <row r="309" spans="1:13" x14ac:dyDescent="0.25">
      <c r="A309">
        <v>11071</v>
      </c>
      <c r="B309">
        <v>13</v>
      </c>
      <c r="C309">
        <v>4.57</v>
      </c>
      <c r="D309">
        <v>2</v>
      </c>
      <c r="E309">
        <v>0.05</v>
      </c>
      <c r="F309" s="4">
        <f>DetailTicket[[#This Row],[Qte]]*(DetailTicket[[#This Row],[PrixUnit]]*(1-DetailTicket[[#This Row],[Remise%]]))</f>
        <v>8.6829999999999998</v>
      </c>
      <c r="G309" t="str">
        <f>DetailTicket[[#This Row],[NoTicket]]&amp;DetailTicket[[#This Row],[Refprod]]</f>
        <v>1107113</v>
      </c>
      <c r="H309" s="10">
        <f>SUMIF(DetailTicket[NoTicket],I309,DetailTicket[Chiffre d''affaire])</f>
        <v>52.300000000000004</v>
      </c>
      <c r="I309">
        <f t="shared" si="10"/>
        <v>10532</v>
      </c>
      <c r="K309" s="21" t="str" cm="1">
        <f t="array" ref="K309">_xlfn.IFS(M309=Ticket!A278,Ticket!B278)</f>
        <v>JEHOU</v>
      </c>
      <c r="L309" s="22">
        <f>H301/COUNTIF(DetailTicket[NoTicket],M309)</f>
        <v>42</v>
      </c>
      <c r="M309" s="21">
        <f t="shared" si="11"/>
        <v>10524</v>
      </c>
    </row>
    <row r="310" spans="1:13" x14ac:dyDescent="0.25">
      <c r="A310">
        <v>11077</v>
      </c>
      <c r="B310">
        <v>13</v>
      </c>
      <c r="C310">
        <v>4.57</v>
      </c>
      <c r="D310">
        <v>2</v>
      </c>
      <c r="E310">
        <v>0</v>
      </c>
      <c r="F310" s="4">
        <f>DetailTicket[[#This Row],[Qte]]*(DetailTicket[[#This Row],[PrixUnit]]*(1-DetailTicket[[#This Row],[Remise%]]))</f>
        <v>9.14</v>
      </c>
      <c r="G310" t="str">
        <f>DetailTicket[[#This Row],[NoTicket]]&amp;DetailTicket[[#This Row],[Refprod]]</f>
        <v>1107713</v>
      </c>
      <c r="H310" s="10">
        <f>SUMIF(DetailTicket[NoTicket],I310,DetailTicket[Chiffre d''affaire])</f>
        <v>69.251499999999993</v>
      </c>
      <c r="I310">
        <f t="shared" si="10"/>
        <v>10533</v>
      </c>
      <c r="K310" s="21" t="str" cm="1">
        <f t="array" ref="K310">_xlfn.IFS(M310=Ticket!A279,Ticket!B279)</f>
        <v>FAMAR</v>
      </c>
      <c r="L310" s="22">
        <f>H302/COUNTIF(DetailTicket[NoTicket],M310)</f>
        <v>19.866999999999997</v>
      </c>
      <c r="M310" s="21">
        <f t="shared" si="11"/>
        <v>10525</v>
      </c>
    </row>
    <row r="311" spans="1:13" x14ac:dyDescent="0.25">
      <c r="A311">
        <v>10249</v>
      </c>
      <c r="B311">
        <v>14</v>
      </c>
      <c r="C311">
        <v>14.18</v>
      </c>
      <c r="D311">
        <v>2</v>
      </c>
      <c r="E311">
        <v>0</v>
      </c>
      <c r="F311" s="4">
        <f>DetailTicket[[#This Row],[Qte]]*(DetailTicket[[#This Row],[PrixUnit]]*(1-DetailTicket[[#This Row],[Remise%]]))</f>
        <v>28.36</v>
      </c>
      <c r="G311" t="str">
        <f>DetailTicket[[#This Row],[NoTicket]]&amp;DetailTicket[[#This Row],[Refprod]]</f>
        <v>1024914</v>
      </c>
      <c r="H311" s="10">
        <f>SUMIF(DetailTicket[NoTicket],I311,DetailTicket[Chiffre d''affaire])</f>
        <v>70.811999999999998</v>
      </c>
      <c r="I311">
        <f t="shared" si="10"/>
        <v>10534</v>
      </c>
      <c r="K311" s="21" t="str" cm="1">
        <f t="array" ref="K311">_xlfn.IFS(M311=Ticket!A280,Ticket!B280)</f>
        <v>CLJAN</v>
      </c>
      <c r="L311" s="22">
        <f>H303/COUNTIF(DetailTicket[NoTicket],M311)</f>
        <v>19.029499999999999</v>
      </c>
      <c r="M311" s="21">
        <f t="shared" si="11"/>
        <v>10526</v>
      </c>
    </row>
    <row r="312" spans="1:13" x14ac:dyDescent="0.25">
      <c r="A312">
        <v>10325</v>
      </c>
      <c r="B312">
        <v>14</v>
      </c>
      <c r="C312">
        <v>14.18</v>
      </c>
      <c r="D312">
        <v>2</v>
      </c>
      <c r="E312">
        <v>0</v>
      </c>
      <c r="F312" s="4">
        <f>DetailTicket[[#This Row],[Qte]]*(DetailTicket[[#This Row],[PrixUnit]]*(1-DetailTicket[[#This Row],[Remise%]]))</f>
        <v>28.36</v>
      </c>
      <c r="G312" t="str">
        <f>DetailTicket[[#This Row],[NoTicket]]&amp;DetailTicket[[#This Row],[Refprod]]</f>
        <v>1032514</v>
      </c>
      <c r="H312" s="10">
        <f>SUMIF(DetailTicket[NoTicket],I312,DetailTicket[Chiffre d''affaire])</f>
        <v>156.42000000000002</v>
      </c>
      <c r="I312">
        <f t="shared" si="10"/>
        <v>10535</v>
      </c>
      <c r="K312" s="21" t="str" cm="1">
        <f t="array" ref="K312">_xlfn.IFS(M312=Ticket!A281,Ticket!B281)</f>
        <v>ARBLA</v>
      </c>
      <c r="L312" s="22">
        <f>H304/COUNTIF(DetailTicket[NoTicket],M312)</f>
        <v>21.609000000000002</v>
      </c>
      <c r="M312" s="21">
        <f t="shared" si="11"/>
        <v>10527</v>
      </c>
    </row>
    <row r="313" spans="1:13" x14ac:dyDescent="0.25">
      <c r="A313">
        <v>10333</v>
      </c>
      <c r="B313">
        <v>14</v>
      </c>
      <c r="C313">
        <v>14.18</v>
      </c>
      <c r="D313">
        <v>2</v>
      </c>
      <c r="E313">
        <v>0</v>
      </c>
      <c r="F313" s="4">
        <f>DetailTicket[[#This Row],[Qte]]*(DetailTicket[[#This Row],[PrixUnit]]*(1-DetailTicket[[#This Row],[Remise%]]))</f>
        <v>28.36</v>
      </c>
      <c r="G313" t="str">
        <f>DetailTicket[[#This Row],[NoTicket]]&amp;DetailTicket[[#This Row],[Refprod]]</f>
        <v>1033314</v>
      </c>
      <c r="H313" s="10">
        <f>SUMIF(DetailTicket[NoTicket],I313,DetailTicket[Chiffre d''affaire])</f>
        <v>74.174999999999997</v>
      </c>
      <c r="I313">
        <f t="shared" si="10"/>
        <v>10536</v>
      </c>
      <c r="K313" s="21" t="str" cm="1">
        <f t="array" ref="K313">_xlfn.IFS(M313=Ticket!A282,Ticket!B282)</f>
        <v>HALER</v>
      </c>
      <c r="L313" s="22">
        <f>H305/COUNTIF(DetailTicket[NoTicket],M313)</f>
        <v>29.336000000000002</v>
      </c>
      <c r="M313" s="21">
        <f t="shared" si="11"/>
        <v>10528</v>
      </c>
    </row>
    <row r="314" spans="1:13" x14ac:dyDescent="0.25">
      <c r="A314">
        <v>10375</v>
      </c>
      <c r="B314">
        <v>14</v>
      </c>
      <c r="C314">
        <v>14.18</v>
      </c>
      <c r="D314">
        <v>2</v>
      </c>
      <c r="E314">
        <v>0</v>
      </c>
      <c r="F314" s="4">
        <f>DetailTicket[[#This Row],[Qte]]*(DetailTicket[[#This Row],[PrixUnit]]*(1-DetailTicket[[#This Row],[Remise%]]))</f>
        <v>28.36</v>
      </c>
      <c r="G314" t="str">
        <f>DetailTicket[[#This Row],[NoTicket]]&amp;DetailTicket[[#This Row],[Refprod]]</f>
        <v>1037514</v>
      </c>
      <c r="H314" s="10">
        <f>SUMIF(DetailTicket[NoTicket],I314,DetailTicket[Chiffre d''affaire])</f>
        <v>149.69999999999999</v>
      </c>
      <c r="I314">
        <f t="shared" si="10"/>
        <v>10537</v>
      </c>
      <c r="K314" s="21" t="str" cm="1">
        <f t="array" ref="K314">_xlfn.IFS(M314=Ticket!A283,Ticket!B283)</f>
        <v>YATAN</v>
      </c>
      <c r="L314" s="22">
        <f>H306/COUNTIF(DetailTicket[NoTicket],M314)</f>
        <v>33.636666666666663</v>
      </c>
      <c r="M314" s="21">
        <f t="shared" si="11"/>
        <v>10529</v>
      </c>
    </row>
    <row r="315" spans="1:13" x14ac:dyDescent="0.25">
      <c r="A315">
        <v>10393</v>
      </c>
      <c r="B315">
        <v>14</v>
      </c>
      <c r="C315">
        <v>14.18</v>
      </c>
      <c r="D315">
        <v>1</v>
      </c>
      <c r="E315">
        <v>0.25</v>
      </c>
      <c r="F315" s="4">
        <f>DetailTicket[[#This Row],[Qte]]*(DetailTicket[[#This Row],[PrixUnit]]*(1-DetailTicket[[#This Row],[Remise%]]))</f>
        <v>10.635</v>
      </c>
      <c r="G315" t="str">
        <f>DetailTicket[[#This Row],[NoTicket]]&amp;DetailTicket[[#This Row],[Refprod]]</f>
        <v>1039314</v>
      </c>
      <c r="H315" s="10">
        <f>SUMIF(DetailTicket[NoTicket],I315,DetailTicket[Chiffre d''affaire])</f>
        <v>49.39</v>
      </c>
      <c r="I315">
        <f t="shared" si="10"/>
        <v>10538</v>
      </c>
      <c r="K315" s="21" t="str" cm="1">
        <f t="array" ref="K315">_xlfn.IFS(M315=Ticket!A284,Ticket!B284)</f>
        <v>BETIZ</v>
      </c>
      <c r="L315" s="22">
        <f>H307/COUNTIF(DetailTicket[NoTicket],M315)</f>
        <v>28.47</v>
      </c>
      <c r="M315" s="21">
        <f t="shared" si="11"/>
        <v>10530</v>
      </c>
    </row>
    <row r="316" spans="1:13" x14ac:dyDescent="0.25">
      <c r="A316">
        <v>10409</v>
      </c>
      <c r="B316">
        <v>14</v>
      </c>
      <c r="C316">
        <v>14.18</v>
      </c>
      <c r="D316">
        <v>2</v>
      </c>
      <c r="E316">
        <v>0</v>
      </c>
      <c r="F316" s="4">
        <f>DetailTicket[[#This Row],[Qte]]*(DetailTicket[[#This Row],[PrixUnit]]*(1-DetailTicket[[#This Row],[Remise%]]))</f>
        <v>28.36</v>
      </c>
      <c r="G316" t="str">
        <f>DetailTicket[[#This Row],[NoTicket]]&amp;DetailTicket[[#This Row],[Refprod]]</f>
        <v>1040914</v>
      </c>
      <c r="H316" s="10">
        <f>SUMIF(DetailTicket[NoTicket],I316,DetailTicket[Chiffre d''affaire])</f>
        <v>58.52</v>
      </c>
      <c r="I316">
        <f t="shared" si="10"/>
        <v>10539</v>
      </c>
      <c r="K316" s="21" t="str" cm="1">
        <f t="array" ref="K316">_xlfn.IFS(M316=Ticket!A285,Ticket!B285)</f>
        <v>RIDAB</v>
      </c>
      <c r="L316" s="22">
        <f>H308/COUNTIF(DetailTicket[NoTicket],M316)</f>
        <v>83.84</v>
      </c>
      <c r="M316" s="21">
        <f t="shared" si="11"/>
        <v>10531</v>
      </c>
    </row>
    <row r="317" spans="1:13" x14ac:dyDescent="0.25">
      <c r="A317">
        <v>10412</v>
      </c>
      <c r="B317">
        <v>14</v>
      </c>
      <c r="C317">
        <v>14.18</v>
      </c>
      <c r="D317">
        <v>1</v>
      </c>
      <c r="E317">
        <v>0.1</v>
      </c>
      <c r="F317" s="4">
        <f>DetailTicket[[#This Row],[Qte]]*(DetailTicket[[#This Row],[PrixUnit]]*(1-DetailTicket[[#This Row],[Remise%]]))</f>
        <v>12.762</v>
      </c>
      <c r="G317" t="str">
        <f>DetailTicket[[#This Row],[NoTicket]]&amp;DetailTicket[[#This Row],[Refprod]]</f>
        <v>1041214</v>
      </c>
      <c r="H317" s="10">
        <f>SUMIF(DetailTicket[NoTicket],I317,DetailTicket[Chiffre d''affaire])</f>
        <v>249.4</v>
      </c>
      <c r="I317">
        <f t="shared" si="10"/>
        <v>10540</v>
      </c>
      <c r="K317" s="21" t="str" cm="1">
        <f t="array" ref="K317">_xlfn.IFS(M317=Ticket!A286,Ticket!B286)</f>
        <v>DIDAL</v>
      </c>
      <c r="L317" s="22">
        <f>H309/COUNTIF(DetailTicket[NoTicket],M317)</f>
        <v>26.150000000000002</v>
      </c>
      <c r="M317" s="21">
        <f t="shared" si="11"/>
        <v>10532</v>
      </c>
    </row>
    <row r="318" spans="1:13" x14ac:dyDescent="0.25">
      <c r="A318">
        <v>10427</v>
      </c>
      <c r="B318">
        <v>14</v>
      </c>
      <c r="C318">
        <v>14.18</v>
      </c>
      <c r="D318">
        <v>1</v>
      </c>
      <c r="E318">
        <v>0</v>
      </c>
      <c r="F318" s="4">
        <f>DetailTicket[[#This Row],[Qte]]*(DetailTicket[[#This Row],[PrixUnit]]*(1-DetailTicket[[#This Row],[Remise%]]))</f>
        <v>14.18</v>
      </c>
      <c r="G318" t="str">
        <f>DetailTicket[[#This Row],[NoTicket]]&amp;DetailTicket[[#This Row],[Refprod]]</f>
        <v>1042714</v>
      </c>
      <c r="H318" s="10">
        <f>SUMIF(DetailTicket[NoTicket],I318,DetailTicket[Chiffre d''affaire])</f>
        <v>408.726</v>
      </c>
      <c r="I318">
        <f t="shared" si="10"/>
        <v>10541</v>
      </c>
      <c r="K318" s="21" t="str" cm="1">
        <f t="array" ref="K318">_xlfn.IFS(M318=Ticket!A287,Ticket!B287)</f>
        <v>REDAN</v>
      </c>
      <c r="L318" s="22">
        <f>H310/COUNTIF(DetailTicket[NoTicket],M318)</f>
        <v>23.083833333333331</v>
      </c>
      <c r="M318" s="21">
        <f t="shared" si="11"/>
        <v>10533</v>
      </c>
    </row>
    <row r="319" spans="1:13" x14ac:dyDescent="0.25">
      <c r="A319">
        <v>10474</v>
      </c>
      <c r="B319">
        <v>14</v>
      </c>
      <c r="C319">
        <v>14.18</v>
      </c>
      <c r="D319">
        <v>2</v>
      </c>
      <c r="E319">
        <v>0</v>
      </c>
      <c r="F319" s="4">
        <f>DetailTicket[[#This Row],[Qte]]*(DetailTicket[[#This Row],[PrixUnit]]*(1-DetailTicket[[#This Row],[Remise%]]))</f>
        <v>28.36</v>
      </c>
      <c r="G319" t="str">
        <f>DetailTicket[[#This Row],[NoTicket]]&amp;DetailTicket[[#This Row],[Refprod]]</f>
        <v>1047414</v>
      </c>
      <c r="H319" s="10">
        <f>SUMIF(DetailTicket[NoTicket],I319,DetailTicket[Chiffre d''affaire])</f>
        <v>35.777000000000001</v>
      </c>
      <c r="I319">
        <f t="shared" si="10"/>
        <v>10542</v>
      </c>
      <c r="K319" s="21" t="str" cm="1">
        <f t="array" ref="K319">_xlfn.IFS(M319=Ticket!A288,Ticket!B288)</f>
        <v>ANLER</v>
      </c>
      <c r="L319" s="22">
        <f>H311/COUNTIF(DetailTicket[NoTicket],M319)</f>
        <v>23.603999999999999</v>
      </c>
      <c r="M319" s="21">
        <f t="shared" si="11"/>
        <v>10534</v>
      </c>
    </row>
    <row r="320" spans="1:13" x14ac:dyDescent="0.25">
      <c r="A320">
        <v>10503</v>
      </c>
      <c r="B320">
        <v>14</v>
      </c>
      <c r="C320">
        <v>17.68</v>
      </c>
      <c r="D320">
        <v>2</v>
      </c>
      <c r="E320">
        <v>0</v>
      </c>
      <c r="F320" s="4">
        <f>DetailTicket[[#This Row],[Qte]]*(DetailTicket[[#This Row],[PrixUnit]]*(1-DetailTicket[[#This Row],[Remise%]]))</f>
        <v>35.36</v>
      </c>
      <c r="G320" t="str">
        <f>DetailTicket[[#This Row],[NoTicket]]&amp;DetailTicket[[#This Row],[Refprod]]</f>
        <v>1050314</v>
      </c>
      <c r="H320" s="10">
        <f>SUMIF(DetailTicket[NoTicket],I320,DetailTicket[Chiffre d''affaire])</f>
        <v>36.286499999999997</v>
      </c>
      <c r="I320">
        <f t="shared" si="10"/>
        <v>10543</v>
      </c>
      <c r="K320" s="21" t="str" cm="1">
        <f t="array" ref="K320">_xlfn.IFS(M320=Ticket!A289,Ticket!B289)</f>
        <v>SEADI</v>
      </c>
      <c r="L320" s="22">
        <f>H312/COUNTIF(DetailTicket[NoTicket],M320)</f>
        <v>39.105000000000004</v>
      </c>
      <c r="M320" s="21">
        <f t="shared" si="11"/>
        <v>10535</v>
      </c>
    </row>
    <row r="321" spans="1:13" x14ac:dyDescent="0.25">
      <c r="A321">
        <v>10555</v>
      </c>
      <c r="B321">
        <v>14</v>
      </c>
      <c r="C321">
        <v>17.68</v>
      </c>
      <c r="D321">
        <v>1</v>
      </c>
      <c r="E321">
        <v>0.2</v>
      </c>
      <c r="F321" s="4">
        <f>DetailTicket[[#This Row],[Qte]]*(DetailTicket[[#This Row],[PrixUnit]]*(1-DetailTicket[[#This Row],[Remise%]]))</f>
        <v>14.144</v>
      </c>
      <c r="G321" t="str">
        <f>DetailTicket[[#This Row],[NoTicket]]&amp;DetailTicket[[#This Row],[Refprod]]</f>
        <v>1055514</v>
      </c>
      <c r="H321" s="10">
        <f>SUMIF(DetailTicket[NoTicket],I321,DetailTicket[Chiffre d''affaire])</f>
        <v>90.86</v>
      </c>
      <c r="I321">
        <f t="shared" si="10"/>
        <v>10544</v>
      </c>
      <c r="K321" s="21" t="str" cm="1">
        <f t="array" ref="K321">_xlfn.IFS(M321=Ticket!A290,Ticket!B290)</f>
        <v>ANLER</v>
      </c>
      <c r="L321" s="22">
        <f>H313/COUNTIF(DetailTicket[NoTicket],M321)</f>
        <v>18.543749999999999</v>
      </c>
      <c r="M321" s="21">
        <f t="shared" si="11"/>
        <v>10536</v>
      </c>
    </row>
    <row r="322" spans="1:13" x14ac:dyDescent="0.25">
      <c r="A322">
        <v>10571</v>
      </c>
      <c r="B322">
        <v>14</v>
      </c>
      <c r="C322">
        <v>17.68</v>
      </c>
      <c r="D322">
        <v>2</v>
      </c>
      <c r="E322">
        <v>0.15</v>
      </c>
      <c r="F322" s="4">
        <f>DetailTicket[[#This Row],[Qte]]*(DetailTicket[[#This Row],[PrixUnit]]*(1-DetailTicket[[#This Row],[Remise%]]))</f>
        <v>30.055999999999997</v>
      </c>
      <c r="G322" t="str">
        <f>DetailTicket[[#This Row],[NoTicket]]&amp;DetailTicket[[#This Row],[Refprod]]</f>
        <v>1057114</v>
      </c>
      <c r="H322" s="10">
        <f>SUMIF(DetailTicket[NoTicket],I322,DetailTicket[Chiffre d''affaire])</f>
        <v>32.020000000000003</v>
      </c>
      <c r="I322">
        <f t="shared" si="10"/>
        <v>10545</v>
      </c>
      <c r="K322" s="21" t="str" cm="1">
        <f t="array" ref="K322">_xlfn.IFS(M322=Ticket!A291,Ticket!B291)</f>
        <v>ERDUR</v>
      </c>
      <c r="L322" s="22">
        <f>H314/COUNTIF(DetailTicket[NoTicket],M322)</f>
        <v>29.939999999999998</v>
      </c>
      <c r="M322" s="21">
        <f t="shared" si="11"/>
        <v>10537</v>
      </c>
    </row>
    <row r="323" spans="1:13" x14ac:dyDescent="0.25">
      <c r="A323">
        <v>10580</v>
      </c>
      <c r="B323">
        <v>14</v>
      </c>
      <c r="C323">
        <v>17.68</v>
      </c>
      <c r="D323">
        <v>2</v>
      </c>
      <c r="E323">
        <v>0.05</v>
      </c>
      <c r="F323" s="4">
        <f>DetailTicket[[#This Row],[Qte]]*(DetailTicket[[#This Row],[PrixUnit]]*(1-DetailTicket[[#This Row],[Remise%]]))</f>
        <v>33.591999999999999</v>
      </c>
      <c r="G323" t="str">
        <f>DetailTicket[[#This Row],[NoTicket]]&amp;DetailTicket[[#This Row],[Refprod]]</f>
        <v>1058014</v>
      </c>
      <c r="H323" s="10">
        <f>SUMIF(DetailTicket[NoTicket],I323,DetailTicket[Chiffre d''affaire])</f>
        <v>96.960000000000008</v>
      </c>
      <c r="I323">
        <f t="shared" si="10"/>
        <v>10546</v>
      </c>
      <c r="K323" s="21" t="str" cm="1">
        <f t="array" ref="K323">_xlfn.IFS(M323=Ticket!A292,Ticket!B292)</f>
        <v>SYBEL</v>
      </c>
      <c r="L323" s="22">
        <f>H315/COUNTIF(DetailTicket[NoTicket],M323)</f>
        <v>24.695</v>
      </c>
      <c r="M323" s="21">
        <f t="shared" si="11"/>
        <v>10538</v>
      </c>
    </row>
    <row r="324" spans="1:13" x14ac:dyDescent="0.25">
      <c r="A324">
        <v>10623</v>
      </c>
      <c r="B324">
        <v>14</v>
      </c>
      <c r="C324">
        <v>17.68</v>
      </c>
      <c r="D324">
        <v>1</v>
      </c>
      <c r="E324">
        <v>0</v>
      </c>
      <c r="F324" s="4">
        <f>DetailTicket[[#This Row],[Qte]]*(DetailTicket[[#This Row],[PrixUnit]]*(1-DetailTicket[[#This Row],[Remise%]]))</f>
        <v>17.68</v>
      </c>
      <c r="G324" t="str">
        <f>DetailTicket[[#This Row],[NoTicket]]&amp;DetailTicket[[#This Row],[Refprod]]</f>
        <v>1062314</v>
      </c>
      <c r="H324" s="10">
        <f>SUMIF(DetailTicket[NoTicket],I324,DetailTicket[Chiffre d''affaire])</f>
        <v>49.691500000000005</v>
      </c>
      <c r="I324">
        <f t="shared" si="10"/>
        <v>10547</v>
      </c>
      <c r="K324" s="21" t="str" cm="1">
        <f t="array" ref="K324">_xlfn.IFS(M324=Ticket!A293,Ticket!B293)</f>
        <v>SYBEL</v>
      </c>
      <c r="L324" s="22">
        <f>H316/COUNTIF(DetailTicket[NoTicket],M324)</f>
        <v>14.63</v>
      </c>
      <c r="M324" s="21">
        <f t="shared" si="11"/>
        <v>10539</v>
      </c>
    </row>
    <row r="325" spans="1:13" x14ac:dyDescent="0.25">
      <c r="A325">
        <v>10625</v>
      </c>
      <c r="B325">
        <v>14</v>
      </c>
      <c r="C325">
        <v>17.68</v>
      </c>
      <c r="D325">
        <v>2</v>
      </c>
      <c r="E325">
        <v>0</v>
      </c>
      <c r="F325" s="4">
        <f>DetailTicket[[#This Row],[Qte]]*(DetailTicket[[#This Row],[PrixUnit]]*(1-DetailTicket[[#This Row],[Remise%]]))</f>
        <v>35.36</v>
      </c>
      <c r="G325" t="str">
        <f>DetailTicket[[#This Row],[NoTicket]]&amp;DetailTicket[[#This Row],[Refprod]]</f>
        <v>1062514</v>
      </c>
      <c r="H325" s="10">
        <f>SUMIF(DetailTicket[NoTicket],I325,DetailTicket[Chiffre d''affaire])</f>
        <v>30.645</v>
      </c>
      <c r="I325">
        <f t="shared" si="10"/>
        <v>10548</v>
      </c>
      <c r="K325" s="21" t="str" cm="1">
        <f t="array" ref="K325">_xlfn.IFS(M325=Ticket!A294,Ticket!B294)</f>
        <v>ARBLA</v>
      </c>
      <c r="L325" s="22">
        <f>H317/COUNTIF(DetailTicket[NoTicket],M325)</f>
        <v>62.35</v>
      </c>
      <c r="M325" s="21">
        <f t="shared" si="11"/>
        <v>10540</v>
      </c>
    </row>
    <row r="326" spans="1:13" x14ac:dyDescent="0.25">
      <c r="A326">
        <v>10656</v>
      </c>
      <c r="B326">
        <v>14</v>
      </c>
      <c r="C326">
        <v>17.68</v>
      </c>
      <c r="D326">
        <v>2</v>
      </c>
      <c r="E326">
        <v>0.1</v>
      </c>
      <c r="F326" s="4">
        <f>DetailTicket[[#This Row],[Qte]]*(DetailTicket[[#This Row],[PrixUnit]]*(1-DetailTicket[[#This Row],[Remise%]]))</f>
        <v>31.824000000000002</v>
      </c>
      <c r="G326" t="str">
        <f>DetailTicket[[#This Row],[NoTicket]]&amp;DetailTicket[[#This Row],[Refprod]]</f>
        <v>1065614</v>
      </c>
      <c r="H326" s="10">
        <f>SUMIF(DetailTicket[NoTicket],I326,DetailTicket[Chiffre d''affaire])</f>
        <v>62.848999999999997</v>
      </c>
      <c r="I326">
        <f t="shared" si="10"/>
        <v>10549</v>
      </c>
      <c r="K326" s="21" t="str" cm="1">
        <f t="array" ref="K326">_xlfn.IFS(M326=Ticket!A295,Ticket!B295)</f>
        <v>DAMIC</v>
      </c>
      <c r="L326" s="22">
        <f>H318/COUNTIF(DetailTicket[NoTicket],M326)</f>
        <v>102.1815</v>
      </c>
      <c r="M326" s="21">
        <f t="shared" si="11"/>
        <v>10541</v>
      </c>
    </row>
    <row r="327" spans="1:13" x14ac:dyDescent="0.25">
      <c r="A327">
        <v>10675</v>
      </c>
      <c r="B327">
        <v>14</v>
      </c>
      <c r="C327">
        <v>17.68</v>
      </c>
      <c r="D327">
        <v>1</v>
      </c>
      <c r="E327">
        <v>0</v>
      </c>
      <c r="F327" s="4">
        <f>DetailTicket[[#This Row],[Qte]]*(DetailTicket[[#This Row],[PrixUnit]]*(1-DetailTicket[[#This Row],[Remise%]]))</f>
        <v>17.68</v>
      </c>
      <c r="G327" t="str">
        <f>DetailTicket[[#This Row],[NoTicket]]&amp;DetailTicket[[#This Row],[Refprod]]</f>
        <v>1067514</v>
      </c>
      <c r="H327" s="10">
        <f>SUMIF(DetailTicket[NoTicket],I327,DetailTicket[Chiffre d''affaire])</f>
        <v>120.22</v>
      </c>
      <c r="I327">
        <f t="shared" si="10"/>
        <v>10550</v>
      </c>
      <c r="K327" s="21" t="str" cm="1">
        <f t="array" ref="K327">_xlfn.IFS(M327=Ticket!A296,Ticket!B296)</f>
        <v>CHBES</v>
      </c>
      <c r="L327" s="22">
        <f>H319/COUNTIF(DetailTicket[NoTicket],M327)</f>
        <v>17.888500000000001</v>
      </c>
      <c r="M327" s="21">
        <f t="shared" si="11"/>
        <v>10542</v>
      </c>
    </row>
    <row r="328" spans="1:13" x14ac:dyDescent="0.25">
      <c r="A328">
        <v>10733</v>
      </c>
      <c r="B328">
        <v>14</v>
      </c>
      <c r="C328">
        <v>17.68</v>
      </c>
      <c r="D328">
        <v>2</v>
      </c>
      <c r="E328">
        <v>0</v>
      </c>
      <c r="F328" s="4">
        <f>DetailTicket[[#This Row],[Qte]]*(DetailTicket[[#This Row],[PrixUnit]]*(1-DetailTicket[[#This Row],[Remise%]]))</f>
        <v>35.36</v>
      </c>
      <c r="G328" t="str">
        <f>DetailTicket[[#This Row],[NoTicket]]&amp;DetailTicket[[#This Row],[Refprod]]</f>
        <v>1073314</v>
      </c>
      <c r="H328" s="10">
        <f>SUMIF(DetailTicket[NoTicket],I328,DetailTicket[Chiffre d''affaire])</f>
        <v>37.722999999999999</v>
      </c>
      <c r="I328">
        <f t="shared" si="10"/>
        <v>10551</v>
      </c>
      <c r="K328" s="21" t="str" cm="1">
        <f t="array" ref="K328">_xlfn.IFS(M328=Ticket!A297,Ticket!B297)</f>
        <v>JEMAN</v>
      </c>
      <c r="L328" s="22">
        <f>H320/COUNTIF(DetailTicket[NoTicket],M328)</f>
        <v>18.143249999999998</v>
      </c>
      <c r="M328" s="21">
        <f t="shared" si="11"/>
        <v>10543</v>
      </c>
    </row>
    <row r="329" spans="1:13" x14ac:dyDescent="0.25">
      <c r="A329">
        <v>10750</v>
      </c>
      <c r="B329">
        <v>14</v>
      </c>
      <c r="C329">
        <v>17.68</v>
      </c>
      <c r="D329">
        <v>2</v>
      </c>
      <c r="E329">
        <v>0.15</v>
      </c>
      <c r="F329" s="4">
        <f>DetailTicket[[#This Row],[Qte]]*(DetailTicket[[#This Row],[PrixUnit]]*(1-DetailTicket[[#This Row],[Remise%]]))</f>
        <v>30.055999999999997</v>
      </c>
      <c r="G329" t="str">
        <f>DetailTicket[[#This Row],[NoTicket]]&amp;DetailTicket[[#This Row],[Refprod]]</f>
        <v>1075014</v>
      </c>
      <c r="H329" s="10">
        <f>SUMIF(DetailTicket[NoTicket],I329,DetailTicket[Chiffre d''affaire])</f>
        <v>60.830000000000005</v>
      </c>
      <c r="I329">
        <f t="shared" si="10"/>
        <v>10552</v>
      </c>
      <c r="K329" s="21" t="str" cm="1">
        <f t="array" ref="K329">_xlfn.IFS(M329=Ticket!A298,Ticket!B298)</f>
        <v>CHROU</v>
      </c>
      <c r="L329" s="22">
        <f>H321/COUNTIF(DetailTicket[NoTicket],M329)</f>
        <v>45.43</v>
      </c>
      <c r="M329" s="21">
        <f t="shared" si="11"/>
        <v>10544</v>
      </c>
    </row>
    <row r="330" spans="1:13" x14ac:dyDescent="0.25">
      <c r="A330">
        <v>10794</v>
      </c>
      <c r="B330">
        <v>14</v>
      </c>
      <c r="C330">
        <v>17.68</v>
      </c>
      <c r="D330">
        <v>2</v>
      </c>
      <c r="E330">
        <v>0.2</v>
      </c>
      <c r="F330" s="4">
        <f>DetailTicket[[#This Row],[Qte]]*(DetailTicket[[#This Row],[PrixUnit]]*(1-DetailTicket[[#This Row],[Remise%]]))</f>
        <v>28.288</v>
      </c>
      <c r="G330" t="str">
        <f>DetailTicket[[#This Row],[NoTicket]]&amp;DetailTicket[[#This Row],[Refprod]]</f>
        <v>1079414</v>
      </c>
      <c r="H330" s="10">
        <f>SUMIF(DetailTicket[NoTicket],I330,DetailTicket[Chiffre d''affaire])</f>
        <v>111.44000000000001</v>
      </c>
      <c r="I330">
        <f t="shared" si="10"/>
        <v>10553</v>
      </c>
      <c r="K330" s="21" t="str" cm="1">
        <f t="array" ref="K330">_xlfn.IFS(M330=Ticket!A299,Ticket!B299)</f>
        <v>SELAU</v>
      </c>
      <c r="L330" s="22">
        <f>H322/COUNTIF(DetailTicket[NoTicket],M330)</f>
        <v>32.020000000000003</v>
      </c>
      <c r="M330" s="21">
        <f t="shared" si="11"/>
        <v>10545</v>
      </c>
    </row>
    <row r="331" spans="1:13" x14ac:dyDescent="0.25">
      <c r="A331">
        <v>11076</v>
      </c>
      <c r="B331">
        <v>14</v>
      </c>
      <c r="C331">
        <v>17.68</v>
      </c>
      <c r="D331">
        <v>1</v>
      </c>
      <c r="E331">
        <v>0.25</v>
      </c>
      <c r="F331" s="4">
        <f>DetailTicket[[#This Row],[Qte]]*(DetailTicket[[#This Row],[PrixUnit]]*(1-DetailTicket[[#This Row],[Remise%]]))</f>
        <v>13.26</v>
      </c>
      <c r="G331" t="str">
        <f>DetailTicket[[#This Row],[NoTicket]]&amp;DetailTicket[[#This Row],[Refprod]]</f>
        <v>1107614</v>
      </c>
      <c r="H331" s="10">
        <f>SUMIF(DetailTicket[NoTicket],I331,DetailTicket[Chiffre d''affaire])</f>
        <v>73.568000000000012</v>
      </c>
      <c r="I331">
        <f t="shared" si="10"/>
        <v>10554</v>
      </c>
      <c r="K331" s="21" t="str" cm="1">
        <f t="array" ref="K331">_xlfn.IFS(M331=Ticket!A300,Ticket!B300)</f>
        <v>JAHEN</v>
      </c>
      <c r="L331" s="22">
        <f>H323/COUNTIF(DetailTicket[NoTicket],M331)</f>
        <v>32.32</v>
      </c>
      <c r="M331" s="21">
        <f t="shared" si="11"/>
        <v>10546</v>
      </c>
    </row>
    <row r="332" spans="1:13" x14ac:dyDescent="0.25">
      <c r="A332">
        <v>11077</v>
      </c>
      <c r="B332">
        <v>14</v>
      </c>
      <c r="C332">
        <v>17.68</v>
      </c>
      <c r="D332">
        <v>1</v>
      </c>
      <c r="E332">
        <v>0.03</v>
      </c>
      <c r="F332" s="4">
        <f>DetailTicket[[#This Row],[Qte]]*(DetailTicket[[#This Row],[PrixUnit]]*(1-DetailTicket[[#This Row],[Remise%]]))</f>
        <v>17.1496</v>
      </c>
      <c r="G332" t="str">
        <f>DetailTicket[[#This Row],[NoTicket]]&amp;DetailTicket[[#This Row],[Refprod]]</f>
        <v>1107714</v>
      </c>
      <c r="H332" s="10">
        <f>SUMIF(DetailTicket[NoTicket],I332,DetailTicket[Chiffre d''affaire])</f>
        <v>80.608000000000004</v>
      </c>
      <c r="I332">
        <f t="shared" si="10"/>
        <v>10555</v>
      </c>
      <c r="K332" s="21" t="str" cm="1">
        <f t="array" ref="K332">_xlfn.IFS(M332=Ticket!A301,Ticket!B301)</f>
        <v>MAEUS</v>
      </c>
      <c r="L332" s="22">
        <f>H324/COUNTIF(DetailTicket[NoTicket],M332)</f>
        <v>24.845750000000002</v>
      </c>
      <c r="M332" s="21">
        <f t="shared" si="11"/>
        <v>10547</v>
      </c>
    </row>
    <row r="333" spans="1:13" x14ac:dyDescent="0.25">
      <c r="A333">
        <v>11078</v>
      </c>
      <c r="B333">
        <v>14</v>
      </c>
      <c r="C333">
        <v>17.72</v>
      </c>
      <c r="D333">
        <v>1</v>
      </c>
      <c r="E333">
        <v>0</v>
      </c>
      <c r="F333" s="4">
        <f>DetailTicket[[#This Row],[Qte]]*(DetailTicket[[#This Row],[PrixUnit]]*(1-DetailTicket[[#This Row],[Remise%]]))</f>
        <v>17.72</v>
      </c>
      <c r="G333" t="str">
        <f>DetailTicket[[#This Row],[NoTicket]]&amp;DetailTicket[[#This Row],[Refprod]]</f>
        <v>1107814</v>
      </c>
      <c r="H333" s="10">
        <f>SUMIF(DetailTicket[NoTicket],I333,DetailTicket[Chiffre d''affaire])</f>
        <v>26.53</v>
      </c>
      <c r="I333">
        <f t="shared" si="10"/>
        <v>10556</v>
      </c>
      <c r="K333" s="21" t="str" cm="1">
        <f t="array" ref="K333">_xlfn.IFS(M333=Ticket!A302,Ticket!B302)</f>
        <v>DIGOM</v>
      </c>
      <c r="L333" s="22">
        <f>H325/COUNTIF(DetailTicket[NoTicket],M333)</f>
        <v>15.3225</v>
      </c>
      <c r="M333" s="21">
        <f t="shared" si="11"/>
        <v>10548</v>
      </c>
    </row>
    <row r="334" spans="1:13" x14ac:dyDescent="0.25">
      <c r="A334">
        <v>10283</v>
      </c>
      <c r="B334">
        <v>15</v>
      </c>
      <c r="C334">
        <v>9.4499999999999993</v>
      </c>
      <c r="D334">
        <v>1</v>
      </c>
      <c r="E334">
        <v>0</v>
      </c>
      <c r="F334" s="4">
        <f>DetailTicket[[#This Row],[Qte]]*(DetailTicket[[#This Row],[PrixUnit]]*(1-DetailTicket[[#This Row],[Remise%]]))</f>
        <v>9.4499999999999993</v>
      </c>
      <c r="G334" t="str">
        <f>DetailTicket[[#This Row],[NoTicket]]&amp;DetailTicket[[#This Row],[Refprod]]</f>
        <v>1028315</v>
      </c>
      <c r="H334" s="10">
        <f>SUMIF(DetailTicket[NoTicket],I334,DetailTicket[Chiffre d''affaire])</f>
        <v>31.259999999999998</v>
      </c>
      <c r="I334">
        <f t="shared" si="10"/>
        <v>10557</v>
      </c>
      <c r="K334" s="21" t="str" cm="1">
        <f t="array" ref="K334">_xlfn.IFS(M334=Ticket!A303,Ticket!B303)</f>
        <v>ARBLA</v>
      </c>
      <c r="L334" s="22">
        <f>H326/COUNTIF(DetailTicket[NoTicket],M334)</f>
        <v>20.949666666666666</v>
      </c>
      <c r="M334" s="21">
        <f t="shared" si="11"/>
        <v>10549</v>
      </c>
    </row>
    <row r="335" spans="1:13" x14ac:dyDescent="0.25">
      <c r="A335">
        <v>10323</v>
      </c>
      <c r="B335">
        <v>15</v>
      </c>
      <c r="C335">
        <v>9.4499999999999993</v>
      </c>
      <c r="D335">
        <v>2</v>
      </c>
      <c r="E335">
        <v>0</v>
      </c>
      <c r="F335" s="4">
        <f>DetailTicket[[#This Row],[Qte]]*(DetailTicket[[#This Row],[PrixUnit]]*(1-DetailTicket[[#This Row],[Remise%]]))</f>
        <v>18.899999999999999</v>
      </c>
      <c r="G335" t="str">
        <f>DetailTicket[[#This Row],[NoTicket]]&amp;DetailTicket[[#This Row],[Refprod]]</f>
        <v>1032315</v>
      </c>
      <c r="H335" s="10">
        <f>SUMIF(DetailTicket[NoTicket],I335,DetailTicket[Chiffre d''affaire])</f>
        <v>125.92</v>
      </c>
      <c r="I335">
        <f t="shared" si="10"/>
        <v>10558</v>
      </c>
      <c r="K335" s="21" t="str" cm="1">
        <f t="array" ref="K335">_xlfn.IFS(M335=Ticket!A304,Ticket!B304)</f>
        <v>JELEC</v>
      </c>
      <c r="L335" s="22">
        <f>H327/COUNTIF(DetailTicket[NoTicket],M335)</f>
        <v>30.055</v>
      </c>
      <c r="M335" s="21">
        <f t="shared" si="11"/>
        <v>10550</v>
      </c>
    </row>
    <row r="336" spans="1:13" x14ac:dyDescent="0.25">
      <c r="A336">
        <v>10500</v>
      </c>
      <c r="B336">
        <v>15</v>
      </c>
      <c r="C336">
        <v>11.89</v>
      </c>
      <c r="D336">
        <v>2</v>
      </c>
      <c r="E336">
        <v>0.05</v>
      </c>
      <c r="F336" s="4">
        <f>DetailTicket[[#This Row],[Qte]]*(DetailTicket[[#This Row],[PrixUnit]]*(1-DetailTicket[[#This Row],[Remise%]]))</f>
        <v>22.591000000000001</v>
      </c>
      <c r="G336" t="str">
        <f>DetailTicket[[#This Row],[NoTicket]]&amp;DetailTicket[[#This Row],[Refprod]]</f>
        <v>1050015</v>
      </c>
      <c r="H336" s="10">
        <f>SUMIF(DetailTicket[NoTicket],I336,DetailTicket[Chiffre d''affaire])</f>
        <v>48.658999999999999</v>
      </c>
      <c r="I336">
        <f t="shared" si="10"/>
        <v>10559</v>
      </c>
      <c r="K336" s="21" t="str" cm="1">
        <f t="array" ref="K336">_xlfn.IFS(M336=Ticket!A305,Ticket!B305)</f>
        <v>LOHUE</v>
      </c>
      <c r="L336" s="22">
        <f>H328/COUNTIF(DetailTicket[NoTicket],M336)</f>
        <v>12.574333333333334</v>
      </c>
      <c r="M336" s="21">
        <f t="shared" si="11"/>
        <v>10551</v>
      </c>
    </row>
    <row r="337" spans="1:13" x14ac:dyDescent="0.25">
      <c r="A337">
        <v>10579</v>
      </c>
      <c r="B337">
        <v>15</v>
      </c>
      <c r="C337">
        <v>11.89</v>
      </c>
      <c r="D337">
        <v>2</v>
      </c>
      <c r="E337">
        <v>0</v>
      </c>
      <c r="F337" s="4">
        <f>DetailTicket[[#This Row],[Qte]]*(DetailTicket[[#This Row],[PrixUnit]]*(1-DetailTicket[[#This Row],[Remise%]]))</f>
        <v>23.78</v>
      </c>
      <c r="G337" t="str">
        <f>DetailTicket[[#This Row],[NoTicket]]&amp;DetailTicket[[#This Row],[Refprod]]</f>
        <v>1057915</v>
      </c>
      <c r="H337" s="10">
        <f>SUMIF(DetailTicket[NoTicket],I337,DetailTicket[Chiffre d''affaire])</f>
        <v>75.92</v>
      </c>
      <c r="I337">
        <f t="shared" si="10"/>
        <v>10560</v>
      </c>
      <c r="K337" s="21" t="str" cm="1">
        <f t="array" ref="K337">_xlfn.IFS(M337=Ticket!A306,Ticket!B306)</f>
        <v>NAROU</v>
      </c>
      <c r="L337" s="22">
        <f>H329/COUNTIF(DetailTicket[NoTicket],M337)</f>
        <v>30.415000000000003</v>
      </c>
      <c r="M337" s="21">
        <f t="shared" si="11"/>
        <v>10552</v>
      </c>
    </row>
    <row r="338" spans="1:13" x14ac:dyDescent="0.25">
      <c r="A338">
        <v>10592</v>
      </c>
      <c r="B338">
        <v>15</v>
      </c>
      <c r="C338">
        <v>11.89</v>
      </c>
      <c r="D338">
        <v>1</v>
      </c>
      <c r="E338">
        <v>0.05</v>
      </c>
      <c r="F338" s="4">
        <f>DetailTicket[[#This Row],[Qte]]*(DetailTicket[[#This Row],[PrixUnit]]*(1-DetailTicket[[#This Row],[Remise%]]))</f>
        <v>11.295500000000001</v>
      </c>
      <c r="G338" t="str">
        <f>DetailTicket[[#This Row],[NoTicket]]&amp;DetailTicket[[#This Row],[Refprod]]</f>
        <v>1059215</v>
      </c>
      <c r="H338" s="10">
        <f>SUMIF(DetailTicket[NoTicket],I338,DetailTicket[Chiffre d''affaire])</f>
        <v>110.38</v>
      </c>
      <c r="I338">
        <f t="shared" si="10"/>
        <v>10561</v>
      </c>
      <c r="K338" s="21" t="str" cm="1">
        <f t="array" ref="K338">_xlfn.IFS(M338=Ticket!A307,Ticket!B307)</f>
        <v>CLJAN</v>
      </c>
      <c r="L338" s="22">
        <f>H330/COUNTIF(DetailTicket[NoTicket],M338)</f>
        <v>22.288000000000004</v>
      </c>
      <c r="M338" s="21">
        <f t="shared" si="11"/>
        <v>10553</v>
      </c>
    </row>
    <row r="339" spans="1:13" x14ac:dyDescent="0.25">
      <c r="A339">
        <v>10657</v>
      </c>
      <c r="B339">
        <v>15</v>
      </c>
      <c r="C339">
        <v>11.89</v>
      </c>
      <c r="D339">
        <v>2</v>
      </c>
      <c r="E339">
        <v>0</v>
      </c>
      <c r="F339" s="4">
        <f>DetailTicket[[#This Row],[Qte]]*(DetailTicket[[#This Row],[PrixUnit]]*(1-DetailTicket[[#This Row],[Remise%]]))</f>
        <v>23.78</v>
      </c>
      <c r="G339" t="str">
        <f>DetailTicket[[#This Row],[NoTicket]]&amp;DetailTicket[[#This Row],[Refprod]]</f>
        <v>1065715</v>
      </c>
      <c r="H339" s="10">
        <f>SUMIF(DetailTicket[NoTicket],I339,DetailTicket[Chiffre d''affaire])</f>
        <v>69.147000000000006</v>
      </c>
      <c r="I339">
        <f t="shared" si="10"/>
        <v>10562</v>
      </c>
      <c r="K339" s="21" t="str" cm="1">
        <f t="array" ref="K339">_xlfn.IFS(M339=Ticket!A308,Ticket!B308)</f>
        <v>OLLHE</v>
      </c>
      <c r="L339" s="22">
        <f>H331/COUNTIF(DetailTicket[NoTicket],M339)</f>
        <v>18.392000000000003</v>
      </c>
      <c r="M339" s="21">
        <f t="shared" si="11"/>
        <v>10554</v>
      </c>
    </row>
    <row r="340" spans="1:13" x14ac:dyDescent="0.25">
      <c r="A340">
        <v>10255</v>
      </c>
      <c r="B340">
        <v>16</v>
      </c>
      <c r="C340">
        <v>10.67</v>
      </c>
      <c r="D340">
        <v>1</v>
      </c>
      <c r="E340">
        <v>0</v>
      </c>
      <c r="F340" s="4">
        <f>DetailTicket[[#This Row],[Qte]]*(DetailTicket[[#This Row],[PrixUnit]]*(1-DetailTicket[[#This Row],[Remise%]]))</f>
        <v>10.67</v>
      </c>
      <c r="G340" t="str">
        <f>DetailTicket[[#This Row],[NoTicket]]&amp;DetailTicket[[#This Row],[Refprod]]</f>
        <v>1025516</v>
      </c>
      <c r="H340" s="10">
        <f>SUMIF(DetailTicket[NoTicket],I340,DetailTicket[Chiffre d''affaire])</f>
        <v>25.16</v>
      </c>
      <c r="I340">
        <f t="shared" si="10"/>
        <v>10563</v>
      </c>
      <c r="K340" s="21" t="str" cm="1">
        <f t="array" ref="K340">_xlfn.IFS(M340=Ticket!A309,Ticket!B309)</f>
        <v>MOELK</v>
      </c>
      <c r="L340" s="22">
        <f>H332/COUNTIF(DetailTicket[NoTicket],M340)</f>
        <v>16.121600000000001</v>
      </c>
      <c r="M340" s="21">
        <f t="shared" si="11"/>
        <v>10555</v>
      </c>
    </row>
    <row r="341" spans="1:13" x14ac:dyDescent="0.25">
      <c r="A341">
        <v>10263</v>
      </c>
      <c r="B341">
        <v>16</v>
      </c>
      <c r="C341">
        <v>10.67</v>
      </c>
      <c r="D341">
        <v>2</v>
      </c>
      <c r="E341">
        <v>0.25</v>
      </c>
      <c r="F341" s="4">
        <f>DetailTicket[[#This Row],[Qte]]*(DetailTicket[[#This Row],[PrixUnit]]*(1-DetailTicket[[#This Row],[Remise%]]))</f>
        <v>16.004999999999999</v>
      </c>
      <c r="G341" t="str">
        <f>DetailTicket[[#This Row],[NoTicket]]&amp;DetailTicket[[#This Row],[Refprod]]</f>
        <v>1026316</v>
      </c>
      <c r="H341" s="10">
        <f>SUMIF(DetailTicket[NoTicket],I341,DetailTicket[Chiffre d''affaire])</f>
        <v>91.817499999999995</v>
      </c>
      <c r="I341">
        <f t="shared" si="10"/>
        <v>10564</v>
      </c>
      <c r="K341" s="21" t="str" cm="1">
        <f t="array" ref="K341">_xlfn.IFS(M341=Ticket!A310,Ticket!B310)</f>
        <v>OLFER</v>
      </c>
      <c r="L341" s="22">
        <f>H333/COUNTIF(DetailTicket[NoTicket],M341)</f>
        <v>26.53</v>
      </c>
      <c r="M341" s="21">
        <f t="shared" si="11"/>
        <v>10556</v>
      </c>
    </row>
    <row r="342" spans="1:13" x14ac:dyDescent="0.25">
      <c r="A342">
        <v>10287</v>
      </c>
      <c r="B342">
        <v>16</v>
      </c>
      <c r="C342">
        <v>10.67</v>
      </c>
      <c r="D342">
        <v>1</v>
      </c>
      <c r="E342">
        <v>0.15</v>
      </c>
      <c r="F342" s="4">
        <f>DetailTicket[[#This Row],[Qte]]*(DetailTicket[[#This Row],[PrixUnit]]*(1-DetailTicket[[#This Row],[Remise%]]))</f>
        <v>9.0694999999999997</v>
      </c>
      <c r="G342" t="str">
        <f>DetailTicket[[#This Row],[NoTicket]]&amp;DetailTicket[[#This Row],[Refprod]]</f>
        <v>1028716</v>
      </c>
      <c r="H342" s="10">
        <f>SUMIF(DetailTicket[NoTicket],I342,DetailTicket[Chiffre d''affaire])</f>
        <v>48.573</v>
      </c>
      <c r="I342">
        <f t="shared" si="10"/>
        <v>10565</v>
      </c>
      <c r="K342" s="21" t="str" cm="1">
        <f t="array" ref="K342">_xlfn.IFS(M342=Ticket!A311,Ticket!B311)</f>
        <v>ANLER</v>
      </c>
      <c r="L342" s="22">
        <f>H334/COUNTIF(DetailTicket[NoTicket],M342)</f>
        <v>15.629999999999999</v>
      </c>
      <c r="M342" s="21">
        <f t="shared" si="11"/>
        <v>10557</v>
      </c>
    </row>
    <row r="343" spans="1:13" x14ac:dyDescent="0.25">
      <c r="A343">
        <v>10296</v>
      </c>
      <c r="B343">
        <v>16</v>
      </c>
      <c r="C343">
        <v>10.67</v>
      </c>
      <c r="D343">
        <v>1</v>
      </c>
      <c r="E343">
        <v>0</v>
      </c>
      <c r="F343" s="4">
        <f>DetailTicket[[#This Row],[Qte]]*(DetailTicket[[#This Row],[PrixUnit]]*(1-DetailTicket[[#This Row],[Remise%]]))</f>
        <v>10.67</v>
      </c>
      <c r="G343" t="str">
        <f>DetailTicket[[#This Row],[NoTicket]]&amp;DetailTicket[[#This Row],[Refprod]]</f>
        <v>1029616</v>
      </c>
      <c r="H343" s="10">
        <f>SUMIF(DetailTicket[NoTicket],I343,DetailTicket[Chiffre d''affaire])</f>
        <v>121.90050000000001</v>
      </c>
      <c r="I343">
        <f t="shared" si="10"/>
        <v>10566</v>
      </c>
      <c r="K343" s="21" t="str" cm="1">
        <f t="array" ref="K343">_xlfn.IFS(M343=Ticket!A312,Ticket!B312)</f>
        <v>CLHAL</v>
      </c>
      <c r="L343" s="22">
        <f>H335/COUNTIF(DetailTicket[NoTicket],M343)</f>
        <v>25.184000000000001</v>
      </c>
      <c r="M343" s="21">
        <f t="shared" si="11"/>
        <v>10558</v>
      </c>
    </row>
    <row r="344" spans="1:13" x14ac:dyDescent="0.25">
      <c r="A344">
        <v>10310</v>
      </c>
      <c r="B344">
        <v>16</v>
      </c>
      <c r="C344">
        <v>10.67</v>
      </c>
      <c r="D344">
        <v>2</v>
      </c>
      <c r="E344">
        <v>0</v>
      </c>
      <c r="F344" s="4">
        <f>DetailTicket[[#This Row],[Qte]]*(DetailTicket[[#This Row],[PrixUnit]]*(1-DetailTicket[[#This Row],[Remise%]]))</f>
        <v>21.34</v>
      </c>
      <c r="G344" t="str">
        <f>DetailTicket[[#This Row],[NoTicket]]&amp;DetailTicket[[#This Row],[Refprod]]</f>
        <v>1031016</v>
      </c>
      <c r="H344" s="10">
        <f>SUMIF(DetailTicket[NoTicket],I344,DetailTicket[Chiffre d''affaire])</f>
        <v>129.45600000000002</v>
      </c>
      <c r="I344">
        <f t="shared" si="10"/>
        <v>10567</v>
      </c>
      <c r="K344" s="21" t="str" cm="1">
        <f t="array" ref="K344">_xlfn.IFS(M344=Ticket!A313,Ticket!B313)</f>
        <v>JEBOR</v>
      </c>
      <c r="L344" s="22">
        <f>H336/COUNTIF(DetailTicket[NoTicket],M344)</f>
        <v>24.329499999999999</v>
      </c>
      <c r="M344" s="21">
        <f t="shared" si="11"/>
        <v>10559</v>
      </c>
    </row>
    <row r="345" spans="1:13" x14ac:dyDescent="0.25">
      <c r="A345">
        <v>10324</v>
      </c>
      <c r="B345">
        <v>16</v>
      </c>
      <c r="C345">
        <v>10.67</v>
      </c>
      <c r="D345">
        <v>1</v>
      </c>
      <c r="E345">
        <v>0.15</v>
      </c>
      <c r="F345" s="4">
        <f>DetailTicket[[#This Row],[Qte]]*(DetailTicket[[#This Row],[PrixUnit]]*(1-DetailTicket[[#This Row],[Remise%]]))</f>
        <v>9.0694999999999997</v>
      </c>
      <c r="G345" t="str">
        <f>DetailTicket[[#This Row],[NoTicket]]&amp;DetailTicket[[#This Row],[Refprod]]</f>
        <v>1032416</v>
      </c>
      <c r="H345" s="10">
        <f>SUMIF(DetailTicket[NoTicket],I345,DetailTicket[Chiffre d''affaire])</f>
        <v>47.26</v>
      </c>
      <c r="I345">
        <f t="shared" si="10"/>
        <v>10568</v>
      </c>
      <c r="K345" s="21" t="str" cm="1">
        <f t="array" ref="K345">_xlfn.IFS(M345=Ticket!A314,Ticket!B314)</f>
        <v>ERDEB</v>
      </c>
      <c r="L345" s="22">
        <f>H337/COUNTIF(DetailTicket[NoTicket],M345)</f>
        <v>37.96</v>
      </c>
      <c r="M345" s="21">
        <f t="shared" si="11"/>
        <v>10560</v>
      </c>
    </row>
    <row r="346" spans="1:13" x14ac:dyDescent="0.25">
      <c r="A346">
        <v>10359</v>
      </c>
      <c r="B346">
        <v>16</v>
      </c>
      <c r="C346">
        <v>10.67</v>
      </c>
      <c r="D346">
        <v>2</v>
      </c>
      <c r="E346">
        <v>0.05</v>
      </c>
      <c r="F346" s="4">
        <f>DetailTicket[[#This Row],[Qte]]*(DetailTicket[[#This Row],[PrixUnit]]*(1-DetailTicket[[#This Row],[Remise%]]))</f>
        <v>20.273</v>
      </c>
      <c r="G346" t="str">
        <f>DetailTicket[[#This Row],[NoTicket]]&amp;DetailTicket[[#This Row],[Refprod]]</f>
        <v>1035916</v>
      </c>
      <c r="H346" s="10">
        <f>SUMIF(DetailTicket[NoTicket],I346,DetailTicket[Chiffre d''affaire])</f>
        <v>21.28</v>
      </c>
      <c r="I346">
        <f t="shared" si="10"/>
        <v>10569</v>
      </c>
      <c r="K346" s="21" t="str" cm="1">
        <f t="array" ref="K346">_xlfn.IFS(M346=Ticket!A315,Ticket!B315)</f>
        <v>REDAN</v>
      </c>
      <c r="L346" s="22">
        <f>H338/COUNTIF(DetailTicket[NoTicket],M346)</f>
        <v>55.19</v>
      </c>
      <c r="M346" s="21">
        <f t="shared" si="11"/>
        <v>10561</v>
      </c>
    </row>
    <row r="347" spans="1:13" x14ac:dyDescent="0.25">
      <c r="A347">
        <v>10403</v>
      </c>
      <c r="B347">
        <v>16</v>
      </c>
      <c r="C347">
        <v>10.67</v>
      </c>
      <c r="D347">
        <v>1</v>
      </c>
      <c r="E347">
        <v>0.15</v>
      </c>
      <c r="F347" s="4">
        <f>DetailTicket[[#This Row],[Qte]]*(DetailTicket[[#This Row],[PrixUnit]]*(1-DetailTicket[[#This Row],[Remise%]]))</f>
        <v>9.0694999999999997</v>
      </c>
      <c r="G347" t="str">
        <f>DetailTicket[[#This Row],[NoTicket]]&amp;DetailTicket[[#This Row],[Refprod]]</f>
        <v>1040316</v>
      </c>
      <c r="H347" s="10">
        <f>SUMIF(DetailTicket[NoTicket],I347,DetailTicket[Chiffre d''affaire])</f>
        <v>85.461999999999989</v>
      </c>
      <c r="I347">
        <f t="shared" ref="I347:I410" si="12">I346+1</f>
        <v>10570</v>
      </c>
      <c r="K347" s="21" t="str" cm="1">
        <f t="array" ref="K347">_xlfn.IFS(M347=Ticket!A316,Ticket!B316)</f>
        <v>DACOU</v>
      </c>
      <c r="L347" s="22">
        <f>H339/COUNTIF(DetailTicket[NoTicket],M347)</f>
        <v>34.573500000000003</v>
      </c>
      <c r="M347" s="21">
        <f t="shared" si="11"/>
        <v>10562</v>
      </c>
    </row>
    <row r="348" spans="1:13" x14ac:dyDescent="0.25">
      <c r="A348">
        <v>10439</v>
      </c>
      <c r="B348">
        <v>16</v>
      </c>
      <c r="C348">
        <v>10.67</v>
      </c>
      <c r="D348">
        <v>2</v>
      </c>
      <c r="E348">
        <v>0</v>
      </c>
      <c r="F348" s="4">
        <f>DetailTicket[[#This Row],[Qte]]*(DetailTicket[[#This Row],[PrixUnit]]*(1-DetailTicket[[#This Row],[Remise%]]))</f>
        <v>21.34</v>
      </c>
      <c r="G348" t="str">
        <f>DetailTicket[[#This Row],[NoTicket]]&amp;DetailTicket[[#This Row],[Refprod]]</f>
        <v>1043916</v>
      </c>
      <c r="H348" s="10">
        <f>SUMIF(DetailTicket[NoTicket],I348,DetailTicket[Chiffre d''affaire])</f>
        <v>39.125499999999995</v>
      </c>
      <c r="I348">
        <f t="shared" si="12"/>
        <v>10571</v>
      </c>
      <c r="K348" s="21" t="str" cm="1">
        <f t="array" ref="K348">_xlfn.IFS(M348=Ticket!A317,Ticket!B317)</f>
        <v>CHDUD</v>
      </c>
      <c r="L348" s="22">
        <f>H340/COUNTIF(DetailTicket[NoTicket],M348)</f>
        <v>12.58</v>
      </c>
      <c r="M348" s="21">
        <f t="shared" si="11"/>
        <v>10563</v>
      </c>
    </row>
    <row r="349" spans="1:13" x14ac:dyDescent="0.25">
      <c r="A349">
        <v>10440</v>
      </c>
      <c r="B349">
        <v>16</v>
      </c>
      <c r="C349">
        <v>10.67</v>
      </c>
      <c r="D349">
        <v>1</v>
      </c>
      <c r="E349">
        <v>0.15</v>
      </c>
      <c r="F349" s="4">
        <f>DetailTicket[[#This Row],[Qte]]*(DetailTicket[[#This Row],[PrixUnit]]*(1-DetailTicket[[#This Row],[Remise%]]))</f>
        <v>9.0694999999999997</v>
      </c>
      <c r="G349" t="str">
        <f>DetailTicket[[#This Row],[NoTicket]]&amp;DetailTicket[[#This Row],[Refprod]]</f>
        <v>1044016</v>
      </c>
      <c r="H349" s="10">
        <f>SUMIF(DetailTicket[NoTicket],I349,DetailTicket[Chiffre d''affaire])</f>
        <v>106.53999999999999</v>
      </c>
      <c r="I349">
        <f t="shared" si="12"/>
        <v>10572</v>
      </c>
      <c r="K349" s="21" t="str" cm="1">
        <f t="array" ref="K349">_xlfn.IFS(M349=Ticket!A318,Ticket!B318)</f>
        <v>ALCLE</v>
      </c>
      <c r="L349" s="22">
        <f>H341/COUNTIF(DetailTicket[NoTicket],M349)</f>
        <v>30.605833333333333</v>
      </c>
      <c r="M349" s="21">
        <f t="shared" si="11"/>
        <v>10564</v>
      </c>
    </row>
    <row r="350" spans="1:13" x14ac:dyDescent="0.25">
      <c r="A350">
        <v>10454</v>
      </c>
      <c r="B350">
        <v>16</v>
      </c>
      <c r="C350">
        <v>10.67</v>
      </c>
      <c r="D350">
        <v>1</v>
      </c>
      <c r="E350">
        <v>0.2</v>
      </c>
      <c r="F350" s="4">
        <f>DetailTicket[[#This Row],[Qte]]*(DetailTicket[[#This Row],[PrixUnit]]*(1-DetailTicket[[#This Row],[Remise%]]))</f>
        <v>8.5359999999999996</v>
      </c>
      <c r="G350" t="str">
        <f>DetailTicket[[#This Row],[NoTicket]]&amp;DetailTicket[[#This Row],[Refprod]]</f>
        <v>1045416</v>
      </c>
      <c r="H350" s="10">
        <f>SUMIF(DetailTicket[NoTicket],I350,DetailTicket[Chiffre d''affaire])</f>
        <v>95.13</v>
      </c>
      <c r="I350">
        <f t="shared" si="12"/>
        <v>10573</v>
      </c>
      <c r="K350" s="21" t="str" cm="1">
        <f t="array" ref="K350">_xlfn.IFS(M350=Ticket!A319,Ticket!B319)</f>
        <v>JÉBAZ</v>
      </c>
      <c r="L350" s="22">
        <f>H342/COUNTIF(DetailTicket[NoTicket],M350)</f>
        <v>24.2865</v>
      </c>
      <c r="M350" s="21">
        <f t="shared" si="11"/>
        <v>10565</v>
      </c>
    </row>
    <row r="351" spans="1:13" x14ac:dyDescent="0.25">
      <c r="A351">
        <v>10469</v>
      </c>
      <c r="B351">
        <v>16</v>
      </c>
      <c r="C351">
        <v>10.67</v>
      </c>
      <c r="D351">
        <v>1</v>
      </c>
      <c r="E351">
        <v>0.15</v>
      </c>
      <c r="F351" s="4">
        <f>DetailTicket[[#This Row],[Qte]]*(DetailTicket[[#This Row],[PrixUnit]]*(1-DetailTicket[[#This Row],[Remise%]]))</f>
        <v>9.0694999999999997</v>
      </c>
      <c r="G351" t="str">
        <f>DetailTicket[[#This Row],[NoTicket]]&amp;DetailTicket[[#This Row],[Refprod]]</f>
        <v>1046916</v>
      </c>
      <c r="H351" s="10">
        <f>SUMIF(DetailTicket[NoTicket],I351,DetailTicket[Chiffre d''affaire])</f>
        <v>157.34</v>
      </c>
      <c r="I351">
        <f t="shared" si="12"/>
        <v>10574</v>
      </c>
      <c r="K351" s="21" t="str" cm="1">
        <f t="array" ref="K351">_xlfn.IFS(M351=Ticket!A320,Ticket!B320)</f>
        <v>JEBOR</v>
      </c>
      <c r="L351" s="22">
        <f>H343/COUNTIF(DetailTicket[NoTicket],M351)</f>
        <v>40.633500000000005</v>
      </c>
      <c r="M351" s="21">
        <f t="shared" si="11"/>
        <v>10566</v>
      </c>
    </row>
    <row r="352" spans="1:13" x14ac:dyDescent="0.25">
      <c r="A352">
        <v>10489</v>
      </c>
      <c r="B352">
        <v>16</v>
      </c>
      <c r="C352">
        <v>10.67</v>
      </c>
      <c r="D352">
        <v>2</v>
      </c>
      <c r="E352">
        <v>0</v>
      </c>
      <c r="F352" s="4">
        <f>DetailTicket[[#This Row],[Qte]]*(DetailTicket[[#This Row],[PrixUnit]]*(1-DetailTicket[[#This Row],[Remise%]]))</f>
        <v>21.34</v>
      </c>
      <c r="G352" t="str">
        <f>DetailTicket[[#This Row],[NoTicket]]&amp;DetailTicket[[#This Row],[Refprod]]</f>
        <v>1048916</v>
      </c>
      <c r="H352" s="10">
        <f>SUMIF(DetailTicket[NoTicket],I352,DetailTicket[Chiffre d''affaire])</f>
        <v>204.89000000000001</v>
      </c>
      <c r="I352">
        <f t="shared" si="12"/>
        <v>10575</v>
      </c>
      <c r="K352" s="21" t="str" cm="1">
        <f t="array" ref="K352">_xlfn.IFS(M352=Ticket!A321,Ticket!B321)</f>
        <v>ERSWE</v>
      </c>
      <c r="L352" s="22">
        <f>H344/COUNTIF(DetailTicket[NoTicket],M352)</f>
        <v>43.152000000000008</v>
      </c>
      <c r="M352" s="21">
        <f t="shared" si="11"/>
        <v>10567</v>
      </c>
    </row>
    <row r="353" spans="1:13" x14ac:dyDescent="0.25">
      <c r="A353">
        <v>10515</v>
      </c>
      <c r="B353">
        <v>16</v>
      </c>
      <c r="C353">
        <v>13.26</v>
      </c>
      <c r="D353">
        <v>2</v>
      </c>
      <c r="E353">
        <v>0</v>
      </c>
      <c r="F353" s="4">
        <f>DetailTicket[[#This Row],[Qte]]*(DetailTicket[[#This Row],[PrixUnit]]*(1-DetailTicket[[#This Row],[Remise%]]))</f>
        <v>26.52</v>
      </c>
      <c r="G353" t="str">
        <f>DetailTicket[[#This Row],[NoTicket]]&amp;DetailTicket[[#This Row],[Refprod]]</f>
        <v>1051516</v>
      </c>
      <c r="H353" s="10">
        <f>SUMIF(DetailTicket[NoTicket],I353,DetailTicket[Chiffre d''affaire])</f>
        <v>51.68</v>
      </c>
      <c r="I353">
        <f t="shared" si="12"/>
        <v>10576</v>
      </c>
      <c r="K353" s="21" t="str" cm="1">
        <f t="array" ref="K353">_xlfn.IFS(M353=Ticket!A322,Ticket!B322)</f>
        <v>SAJOU</v>
      </c>
      <c r="L353" s="22">
        <f>H345/COUNTIF(DetailTicket[NoTicket],M353)</f>
        <v>47.26</v>
      </c>
      <c r="M353" s="21">
        <f t="shared" si="11"/>
        <v>10568</v>
      </c>
    </row>
    <row r="354" spans="1:13" x14ac:dyDescent="0.25">
      <c r="A354">
        <v>10551</v>
      </c>
      <c r="B354">
        <v>16</v>
      </c>
      <c r="C354">
        <v>13.26</v>
      </c>
      <c r="D354">
        <v>1</v>
      </c>
      <c r="E354">
        <v>0.15</v>
      </c>
      <c r="F354" s="4">
        <f>DetailTicket[[#This Row],[Qte]]*(DetailTicket[[#This Row],[PrixUnit]]*(1-DetailTicket[[#This Row],[Remise%]]))</f>
        <v>11.270999999999999</v>
      </c>
      <c r="G354" t="str">
        <f>DetailTicket[[#This Row],[NoTicket]]&amp;DetailTicket[[#This Row],[Refprod]]</f>
        <v>1055116</v>
      </c>
      <c r="H354" s="10">
        <f>SUMIF(DetailTicket[NoTicket],I354,DetailTicket[Chiffre d''affaire])</f>
        <v>53.21</v>
      </c>
      <c r="I354">
        <f t="shared" si="12"/>
        <v>10577</v>
      </c>
      <c r="K354" s="21" t="str" cm="1">
        <f t="array" ref="K354">_xlfn.IFS(M354=Ticket!A323,Ticket!B323)</f>
        <v>ALCLE</v>
      </c>
      <c r="L354" s="22">
        <f>H346/COUNTIF(DetailTicket[NoTicket],M354)</f>
        <v>10.64</v>
      </c>
      <c r="M354" s="21">
        <f t="shared" si="11"/>
        <v>10569</v>
      </c>
    </row>
    <row r="355" spans="1:13" x14ac:dyDescent="0.25">
      <c r="A355">
        <v>10553</v>
      </c>
      <c r="B355">
        <v>16</v>
      </c>
      <c r="C355">
        <v>13.26</v>
      </c>
      <c r="D355">
        <v>2</v>
      </c>
      <c r="E355">
        <v>0</v>
      </c>
      <c r="F355" s="4">
        <f>DetailTicket[[#This Row],[Qte]]*(DetailTicket[[#This Row],[PrixUnit]]*(1-DetailTicket[[#This Row],[Remise%]]))</f>
        <v>26.52</v>
      </c>
      <c r="G355" t="str">
        <f>DetailTicket[[#This Row],[NoTicket]]&amp;DetailTicket[[#This Row],[Refprod]]</f>
        <v>1055316</v>
      </c>
      <c r="H355" s="10">
        <f>SUMIF(DetailTicket[NoTicket],I355,DetailTicket[Chiffre d''affaire])</f>
        <v>43.6</v>
      </c>
      <c r="I355">
        <f t="shared" si="12"/>
        <v>10578</v>
      </c>
      <c r="K355" s="21" t="str" cm="1">
        <f t="array" ref="K355">_xlfn.IFS(M355=Ticket!A324,Ticket!B324)</f>
        <v>JÉBAZ</v>
      </c>
      <c r="L355" s="22">
        <f>H347/COUNTIF(DetailTicket[NoTicket],M355)</f>
        <v>42.730999999999995</v>
      </c>
      <c r="M355" s="21">
        <f t="shared" ref="M355:M418" si="13">M354+1</f>
        <v>10570</v>
      </c>
    </row>
    <row r="356" spans="1:13" x14ac:dyDescent="0.25">
      <c r="A356">
        <v>10554</v>
      </c>
      <c r="B356">
        <v>16</v>
      </c>
      <c r="C356">
        <v>13.26</v>
      </c>
      <c r="D356">
        <v>1</v>
      </c>
      <c r="E356">
        <v>0.05</v>
      </c>
      <c r="F356" s="4">
        <f>DetailTicket[[#This Row],[Qte]]*(DetailTicket[[#This Row],[PrixUnit]]*(1-DetailTicket[[#This Row],[Remise%]]))</f>
        <v>12.597</v>
      </c>
      <c r="G356" t="str">
        <f>DetailTicket[[#This Row],[NoTicket]]&amp;DetailTicket[[#This Row],[Refprod]]</f>
        <v>1055416</v>
      </c>
      <c r="H356" s="10">
        <f>SUMIF(DetailTicket[NoTicket],I356,DetailTicket[Chiffre d''affaire])</f>
        <v>29.73</v>
      </c>
      <c r="I356">
        <f t="shared" si="12"/>
        <v>10579</v>
      </c>
      <c r="K356" s="21" t="str" cm="1">
        <f t="array" ref="K356">_xlfn.IFS(M356=Ticket!A325,Ticket!B325)</f>
        <v>CHLEC</v>
      </c>
      <c r="L356" s="22">
        <f>H348/COUNTIF(DetailTicket[NoTicket],M356)</f>
        <v>19.562749999999998</v>
      </c>
      <c r="M356" s="21">
        <f t="shared" si="13"/>
        <v>10571</v>
      </c>
    </row>
    <row r="357" spans="1:13" x14ac:dyDescent="0.25">
      <c r="A357">
        <v>10572</v>
      </c>
      <c r="B357">
        <v>16</v>
      </c>
      <c r="C357">
        <v>13.26</v>
      </c>
      <c r="D357">
        <v>2</v>
      </c>
      <c r="E357">
        <v>0.1</v>
      </c>
      <c r="F357" s="4">
        <f>DetailTicket[[#This Row],[Qte]]*(DetailTicket[[#This Row],[PrixUnit]]*(1-DetailTicket[[#This Row],[Remise%]]))</f>
        <v>23.867999999999999</v>
      </c>
      <c r="G357" t="str">
        <f>DetailTicket[[#This Row],[NoTicket]]&amp;DetailTicket[[#This Row],[Refprod]]</f>
        <v>1057216</v>
      </c>
      <c r="H357" s="10">
        <f>SUMIF(DetailTicket[NoTicket],I357,DetailTicket[Chiffre d''affaire])</f>
        <v>62.709499999999998</v>
      </c>
      <c r="I357">
        <f t="shared" si="12"/>
        <v>10580</v>
      </c>
      <c r="K357" s="21" t="str" cm="1">
        <f t="array" ref="K357">_xlfn.IFS(M357=Ticket!A326,Ticket!B326)</f>
        <v>JEHOU</v>
      </c>
      <c r="L357" s="22">
        <f>H349/COUNTIF(DetailTicket[NoTicket],M357)</f>
        <v>26.634999999999998</v>
      </c>
      <c r="M357" s="21">
        <f t="shared" si="13"/>
        <v>10572</v>
      </c>
    </row>
    <row r="358" spans="1:13" x14ac:dyDescent="0.25">
      <c r="A358">
        <v>10605</v>
      </c>
      <c r="B358">
        <v>16</v>
      </c>
      <c r="C358">
        <v>13.26</v>
      </c>
      <c r="D358">
        <v>1</v>
      </c>
      <c r="E358">
        <v>0.05</v>
      </c>
      <c r="F358" s="4">
        <f>DetailTicket[[#This Row],[Qte]]*(DetailTicket[[#This Row],[PrixUnit]]*(1-DetailTicket[[#This Row],[Remise%]]))</f>
        <v>12.597</v>
      </c>
      <c r="G358" t="str">
        <f>DetailTicket[[#This Row],[NoTicket]]&amp;DetailTicket[[#This Row],[Refprod]]</f>
        <v>1060516</v>
      </c>
      <c r="H358" s="10">
        <f>SUMIF(DetailTicket[NoTicket],I358,DetailTicket[Chiffre d''affaire])</f>
        <v>9.5200000000000014</v>
      </c>
      <c r="I358">
        <f t="shared" si="12"/>
        <v>10581</v>
      </c>
      <c r="K358" s="21" t="str" cm="1">
        <f t="array" ref="K358">_xlfn.IFS(M358=Ticket!A327,Ticket!B327)</f>
        <v>SEADI</v>
      </c>
      <c r="L358" s="22">
        <f>H350/COUNTIF(DetailTicket[NoTicket],M358)</f>
        <v>31.709999999999997</v>
      </c>
      <c r="M358" s="21">
        <f t="shared" si="13"/>
        <v>10573</v>
      </c>
    </row>
    <row r="359" spans="1:13" x14ac:dyDescent="0.25">
      <c r="A359">
        <v>10653</v>
      </c>
      <c r="B359">
        <v>16</v>
      </c>
      <c r="C359">
        <v>13.26</v>
      </c>
      <c r="D359">
        <v>1</v>
      </c>
      <c r="E359">
        <v>0.1</v>
      </c>
      <c r="F359" s="4">
        <f>DetailTicket[[#This Row],[Qte]]*(DetailTicket[[#This Row],[PrixUnit]]*(1-DetailTicket[[#This Row],[Remise%]]))</f>
        <v>11.933999999999999</v>
      </c>
      <c r="G359" t="str">
        <f>DetailTicket[[#This Row],[NoTicket]]&amp;DetailTicket[[#This Row],[Refprod]]</f>
        <v>1065316</v>
      </c>
      <c r="H359" s="10">
        <f>SUMIF(DetailTicket[NoTicket],I359,DetailTicket[Chiffre d''affaire])</f>
        <v>57.32</v>
      </c>
      <c r="I359">
        <f t="shared" si="12"/>
        <v>10582</v>
      </c>
      <c r="K359" s="21" t="str" cm="1">
        <f t="array" ref="K359">_xlfn.IFS(M359=Ticket!A328,Ticket!B328)</f>
        <v>ROHAM</v>
      </c>
      <c r="L359" s="22">
        <f>H351/COUNTIF(DetailTicket[NoTicket],M359)</f>
        <v>39.335000000000001</v>
      </c>
      <c r="M359" s="21">
        <f t="shared" si="13"/>
        <v>10574</v>
      </c>
    </row>
    <row r="360" spans="1:13" x14ac:dyDescent="0.25">
      <c r="A360">
        <v>10671</v>
      </c>
      <c r="B360">
        <v>16</v>
      </c>
      <c r="C360">
        <v>13.26</v>
      </c>
      <c r="D360">
        <v>2</v>
      </c>
      <c r="E360">
        <v>0</v>
      </c>
      <c r="F360" s="4">
        <f>DetailTicket[[#This Row],[Qte]]*(DetailTicket[[#This Row],[PrixUnit]]*(1-DetailTicket[[#This Row],[Remise%]]))</f>
        <v>26.52</v>
      </c>
      <c r="G360" t="str">
        <f>DetailTicket[[#This Row],[NoTicket]]&amp;DetailTicket[[#This Row],[Refprod]]</f>
        <v>1067116</v>
      </c>
      <c r="H360" s="10">
        <f>SUMIF(DetailTicket[NoTicket],I360,DetailTicket[Chiffre d''affaire])</f>
        <v>257.42</v>
      </c>
      <c r="I360">
        <f t="shared" si="12"/>
        <v>10583</v>
      </c>
      <c r="K360" s="21" t="str" cm="1">
        <f t="array" ref="K360">_xlfn.IFS(M360=Ticket!A329,Ticket!B329)</f>
        <v>CECHA</v>
      </c>
      <c r="L360" s="22">
        <f>H352/COUNTIF(DetailTicket[NoTicket],M360)</f>
        <v>51.222500000000004</v>
      </c>
      <c r="M360" s="21">
        <f t="shared" si="13"/>
        <v>10575</v>
      </c>
    </row>
    <row r="361" spans="1:13" x14ac:dyDescent="0.25">
      <c r="A361">
        <v>10673</v>
      </c>
      <c r="B361">
        <v>16</v>
      </c>
      <c r="C361">
        <v>13.26</v>
      </c>
      <c r="D361">
        <v>2</v>
      </c>
      <c r="E361">
        <v>0</v>
      </c>
      <c r="F361" s="4">
        <f>DetailTicket[[#This Row],[Qte]]*(DetailTicket[[#This Row],[PrixUnit]]*(1-DetailTicket[[#This Row],[Remise%]]))</f>
        <v>26.52</v>
      </c>
      <c r="G361" t="str">
        <f>DetailTicket[[#This Row],[NoTicket]]&amp;DetailTicket[[#This Row],[Refprod]]</f>
        <v>1067316</v>
      </c>
      <c r="H361" s="10">
        <f>SUMIF(DetailTicket[NoTicket],I361,DetailTicket[Chiffre d''affaire])</f>
        <v>17.954999999999998</v>
      </c>
      <c r="I361">
        <f t="shared" si="12"/>
        <v>10584</v>
      </c>
      <c r="K361" s="21" t="str" cm="1">
        <f t="array" ref="K361">_xlfn.IFS(M361=Ticket!A330,Ticket!B330)</f>
        <v>CHGRA</v>
      </c>
      <c r="L361" s="22">
        <f>H353/COUNTIF(DetailTicket[NoTicket],M361)</f>
        <v>17.226666666666667</v>
      </c>
      <c r="M361" s="21">
        <f t="shared" si="13"/>
        <v>10576</v>
      </c>
    </row>
    <row r="362" spans="1:13" x14ac:dyDescent="0.25">
      <c r="A362">
        <v>10680</v>
      </c>
      <c r="B362">
        <v>16</v>
      </c>
      <c r="C362">
        <v>13.26</v>
      </c>
      <c r="D362">
        <v>2</v>
      </c>
      <c r="E362">
        <v>0.25</v>
      </c>
      <c r="F362" s="4">
        <f>DetailTicket[[#This Row],[Qte]]*(DetailTicket[[#This Row],[PrixUnit]]*(1-DetailTicket[[#This Row],[Remise%]]))</f>
        <v>19.89</v>
      </c>
      <c r="G362" t="str">
        <f>DetailTicket[[#This Row],[NoTicket]]&amp;DetailTicket[[#This Row],[Refprod]]</f>
        <v>1068016</v>
      </c>
      <c r="H362" s="10">
        <f>SUMIF(DetailTicket[NoTicket],I362,DetailTicket[Chiffre d''affaire])</f>
        <v>14.64</v>
      </c>
      <c r="I362">
        <f t="shared" si="12"/>
        <v>10585</v>
      </c>
      <c r="K362" s="21" t="str" cm="1">
        <f t="array" ref="K362">_xlfn.IFS(M362=Ticket!A331,Ticket!B331)</f>
        <v>ROHAM</v>
      </c>
      <c r="L362" s="22">
        <f>H354/COUNTIF(DetailTicket[NoTicket],M362)</f>
        <v>17.736666666666668</v>
      </c>
      <c r="M362" s="21">
        <f t="shared" si="13"/>
        <v>10577</v>
      </c>
    </row>
    <row r="363" spans="1:13" x14ac:dyDescent="0.25">
      <c r="A363">
        <v>10706</v>
      </c>
      <c r="B363">
        <v>16</v>
      </c>
      <c r="C363">
        <v>13.26</v>
      </c>
      <c r="D363">
        <v>1</v>
      </c>
      <c r="E363">
        <v>0</v>
      </c>
      <c r="F363" s="4">
        <f>DetailTicket[[#This Row],[Qte]]*(DetailTicket[[#This Row],[PrixUnit]]*(1-DetailTicket[[#This Row],[Remise%]]))</f>
        <v>13.26</v>
      </c>
      <c r="G363" t="str">
        <f>DetailTicket[[#This Row],[NoTicket]]&amp;DetailTicket[[#This Row],[Refprod]]</f>
        <v>1070616</v>
      </c>
      <c r="H363" s="10">
        <f>SUMIF(DetailTicket[NoTicket],I363,DetailTicket[Chiffre d''affaire])</f>
        <v>9.0779999999999994</v>
      </c>
      <c r="I363">
        <f t="shared" si="12"/>
        <v>10586</v>
      </c>
      <c r="K363" s="21" t="str" cm="1">
        <f t="array" ref="K363">_xlfn.IFS(M363=Ticket!A332,Ticket!B332)</f>
        <v>SYBEL</v>
      </c>
      <c r="L363" s="22">
        <f>H355/COUNTIF(DetailTicket[NoTicket],M363)</f>
        <v>21.8</v>
      </c>
      <c r="M363" s="21">
        <f t="shared" si="13"/>
        <v>10578</v>
      </c>
    </row>
    <row r="364" spans="1:13" x14ac:dyDescent="0.25">
      <c r="A364">
        <v>10718</v>
      </c>
      <c r="B364">
        <v>16</v>
      </c>
      <c r="C364">
        <v>13.26</v>
      </c>
      <c r="D364">
        <v>1</v>
      </c>
      <c r="E364">
        <v>0</v>
      </c>
      <c r="F364" s="4">
        <f>DetailTicket[[#This Row],[Qte]]*(DetailTicket[[#This Row],[PrixUnit]]*(1-DetailTicket[[#This Row],[Remise%]]))</f>
        <v>13.26</v>
      </c>
      <c r="G364" t="str">
        <f>DetailTicket[[#This Row],[NoTicket]]&amp;DetailTicket[[#This Row],[Refprod]]</f>
        <v>1071816</v>
      </c>
      <c r="H364" s="10">
        <f>SUMIF(DetailTicket[NoTicket],I364,DetailTicket[Chiffre d''affaire])</f>
        <v>71.19</v>
      </c>
      <c r="I364">
        <f t="shared" si="12"/>
        <v>10587</v>
      </c>
      <c r="K364" s="21" t="str" cm="1">
        <f t="array" ref="K364">_xlfn.IFS(M364=Ticket!A333,Ticket!B333)</f>
        <v>PALER</v>
      </c>
      <c r="L364" s="22">
        <f>H356/COUNTIF(DetailTicket[NoTicket],M364)</f>
        <v>14.865</v>
      </c>
      <c r="M364" s="21">
        <f t="shared" si="13"/>
        <v>10579</v>
      </c>
    </row>
    <row r="365" spans="1:13" x14ac:dyDescent="0.25">
      <c r="A365">
        <v>10730</v>
      </c>
      <c r="B365">
        <v>16</v>
      </c>
      <c r="C365">
        <v>13.26</v>
      </c>
      <c r="D365">
        <v>2</v>
      </c>
      <c r="E365">
        <v>0.05</v>
      </c>
      <c r="F365" s="4">
        <f>DetailTicket[[#This Row],[Qte]]*(DetailTicket[[#This Row],[PrixUnit]]*(1-DetailTicket[[#This Row],[Remise%]]))</f>
        <v>25.193999999999999</v>
      </c>
      <c r="G365" t="str">
        <f>DetailTicket[[#This Row],[NoTicket]]&amp;DetailTicket[[#This Row],[Refprod]]</f>
        <v>1073016</v>
      </c>
      <c r="H365" s="10">
        <f>SUMIF(DetailTicket[NoTicket],I365,DetailTicket[Chiffre d''affaire])</f>
        <v>55.120000000000005</v>
      </c>
      <c r="I365">
        <f t="shared" si="12"/>
        <v>10588</v>
      </c>
      <c r="K365" s="21" t="str" cm="1">
        <f t="array" ref="K365">_xlfn.IFS(M365=Ticket!A334,Ticket!B334)</f>
        <v>OLLHE</v>
      </c>
      <c r="L365" s="22">
        <f>H357/COUNTIF(DetailTicket[NoTicket],M365)</f>
        <v>20.903166666666667</v>
      </c>
      <c r="M365" s="21">
        <f t="shared" si="13"/>
        <v>10580</v>
      </c>
    </row>
    <row r="366" spans="1:13" x14ac:dyDescent="0.25">
      <c r="A366">
        <v>10738</v>
      </c>
      <c r="B366">
        <v>16</v>
      </c>
      <c r="C366">
        <v>13.26</v>
      </c>
      <c r="D366">
        <v>2</v>
      </c>
      <c r="E366">
        <v>0</v>
      </c>
      <c r="F366" s="4">
        <f>DetailTicket[[#This Row],[Qte]]*(DetailTicket[[#This Row],[PrixUnit]]*(1-DetailTicket[[#This Row],[Remise%]]))</f>
        <v>26.52</v>
      </c>
      <c r="G366" t="str">
        <f>DetailTicket[[#This Row],[NoTicket]]&amp;DetailTicket[[#This Row],[Refprod]]</f>
        <v>1073816</v>
      </c>
      <c r="H366" s="10">
        <f>SUMIF(DetailTicket[NoTicket],I366,DetailTicket[Chiffre d''affaire])</f>
        <v>27.44</v>
      </c>
      <c r="I366">
        <f t="shared" si="12"/>
        <v>10589</v>
      </c>
      <c r="K366" s="21" t="str" cm="1">
        <f t="array" ref="K366">_xlfn.IFS(M366=Ticket!A335,Ticket!B335)</f>
        <v>ALAUV</v>
      </c>
      <c r="L366" s="22">
        <f>H358/COUNTIF(DetailTicket[NoTicket],M366)</f>
        <v>9.5200000000000014</v>
      </c>
      <c r="M366" s="21">
        <f t="shared" si="13"/>
        <v>10581</v>
      </c>
    </row>
    <row r="367" spans="1:13" x14ac:dyDescent="0.25">
      <c r="A367">
        <v>10779</v>
      </c>
      <c r="B367">
        <v>16</v>
      </c>
      <c r="C367">
        <v>13.26</v>
      </c>
      <c r="D367">
        <v>1</v>
      </c>
      <c r="E367">
        <v>0</v>
      </c>
      <c r="F367" s="4">
        <f>DetailTicket[[#This Row],[Qte]]*(DetailTicket[[#This Row],[PrixUnit]]*(1-DetailTicket[[#This Row],[Remise%]]))</f>
        <v>13.26</v>
      </c>
      <c r="G367" t="str">
        <f>DetailTicket[[#This Row],[NoTicket]]&amp;DetailTicket[[#This Row],[Refprod]]</f>
        <v>1077916</v>
      </c>
      <c r="H367" s="10">
        <f>SUMIF(DetailTicket[NoTicket],I367,DetailTicket[Chiffre d''affaire])</f>
        <v>32.548999999999999</v>
      </c>
      <c r="I367">
        <f t="shared" si="12"/>
        <v>10590</v>
      </c>
      <c r="K367" s="21" t="str" cm="1">
        <f t="array" ref="K367">_xlfn.IFS(M367=Ticket!A336,Ticket!B336)</f>
        <v>NOBEL</v>
      </c>
      <c r="L367" s="22">
        <f>H359/COUNTIF(DetailTicket[NoTicket],M367)</f>
        <v>28.66</v>
      </c>
      <c r="M367" s="21">
        <f t="shared" si="13"/>
        <v>10582</v>
      </c>
    </row>
    <row r="368" spans="1:13" x14ac:dyDescent="0.25">
      <c r="A368">
        <v>10795</v>
      </c>
      <c r="B368">
        <v>16</v>
      </c>
      <c r="C368">
        <v>13.26</v>
      </c>
      <c r="D368">
        <v>2</v>
      </c>
      <c r="E368">
        <v>0</v>
      </c>
      <c r="F368" s="4">
        <f>DetailTicket[[#This Row],[Qte]]*(DetailTicket[[#This Row],[PrixUnit]]*(1-DetailTicket[[#This Row],[Remise%]]))</f>
        <v>26.52</v>
      </c>
      <c r="G368" t="str">
        <f>DetailTicket[[#This Row],[NoTicket]]&amp;DetailTicket[[#This Row],[Refprod]]</f>
        <v>1079516</v>
      </c>
      <c r="H368" s="10">
        <f>SUMIF(DetailTicket[NoTicket],I368,DetailTicket[Chiffre d''affaire])</f>
        <v>72.260000000000005</v>
      </c>
      <c r="I368">
        <f t="shared" si="12"/>
        <v>10591</v>
      </c>
      <c r="K368" s="21" t="str" cm="1">
        <f t="array" ref="K368">_xlfn.IFS(M368=Ticket!A337,Ticket!B337)</f>
        <v>CLJAN</v>
      </c>
      <c r="L368" s="22">
        <f>H360/COUNTIF(DetailTicket[NoTicket],M368)</f>
        <v>85.806666666666672</v>
      </c>
      <c r="M368" s="21">
        <f t="shared" si="13"/>
        <v>10583</v>
      </c>
    </row>
    <row r="369" spans="1:13" x14ac:dyDescent="0.25">
      <c r="A369">
        <v>10855</v>
      </c>
      <c r="B369">
        <v>16</v>
      </c>
      <c r="C369">
        <v>13.26</v>
      </c>
      <c r="D369">
        <v>2</v>
      </c>
      <c r="E369">
        <v>0</v>
      </c>
      <c r="F369" s="4">
        <f>DetailTicket[[#This Row],[Qte]]*(DetailTicket[[#This Row],[PrixUnit]]*(1-DetailTicket[[#This Row],[Remise%]]))</f>
        <v>26.52</v>
      </c>
      <c r="G369" t="str">
        <f>DetailTicket[[#This Row],[NoTicket]]&amp;DetailTicket[[#This Row],[Refprod]]</f>
        <v>1085516</v>
      </c>
      <c r="H369" s="10">
        <f>SUMIF(DetailTicket[NoTicket],I369,DetailTicket[Chiffre d''affaire])</f>
        <v>56.477500000000006</v>
      </c>
      <c r="I369">
        <f t="shared" si="12"/>
        <v>10592</v>
      </c>
      <c r="K369" s="21" t="str" cm="1">
        <f t="array" ref="K369">_xlfn.IFS(M369=Ticket!A338,Ticket!B338)</f>
        <v>JEBOR</v>
      </c>
      <c r="L369" s="22">
        <f>H361/COUNTIF(DetailTicket[NoTicket],M369)</f>
        <v>17.954999999999998</v>
      </c>
      <c r="M369" s="21">
        <f t="shared" si="13"/>
        <v>10584</v>
      </c>
    </row>
    <row r="370" spans="1:13" x14ac:dyDescent="0.25">
      <c r="A370">
        <v>10871</v>
      </c>
      <c r="B370">
        <v>16</v>
      </c>
      <c r="C370">
        <v>13.26</v>
      </c>
      <c r="D370">
        <v>2</v>
      </c>
      <c r="E370">
        <v>0.05</v>
      </c>
      <c r="F370" s="4">
        <f>DetailTicket[[#This Row],[Qte]]*(DetailTicket[[#This Row],[PrixUnit]]*(1-DetailTicket[[#This Row],[Remise%]]))</f>
        <v>25.193999999999999</v>
      </c>
      <c r="G370" t="str">
        <f>DetailTicket[[#This Row],[NoTicket]]&amp;DetailTicket[[#This Row],[Refprod]]</f>
        <v>1087116</v>
      </c>
      <c r="H370" s="10">
        <f>SUMIF(DetailTicket[NoTicket],I370,DetailTicket[Chiffre d''affaire])</f>
        <v>93.296000000000006</v>
      </c>
      <c r="I370">
        <f t="shared" si="12"/>
        <v>10593</v>
      </c>
      <c r="K370" s="21" t="str" cm="1">
        <f t="array" ref="K370">_xlfn.IFS(M370=Ticket!A339,Ticket!B339)</f>
        <v>YAKAL</v>
      </c>
      <c r="L370" s="22">
        <f>H362/COUNTIF(DetailTicket[NoTicket],M370)</f>
        <v>14.64</v>
      </c>
      <c r="M370" s="21">
        <f t="shared" si="13"/>
        <v>10585</v>
      </c>
    </row>
    <row r="371" spans="1:13" x14ac:dyDescent="0.25">
      <c r="A371">
        <v>10877</v>
      </c>
      <c r="B371">
        <v>16</v>
      </c>
      <c r="C371">
        <v>13.26</v>
      </c>
      <c r="D371">
        <v>1</v>
      </c>
      <c r="E371">
        <v>0.25</v>
      </c>
      <c r="F371" s="4">
        <f>DetailTicket[[#This Row],[Qte]]*(DetailTicket[[#This Row],[PrixUnit]]*(1-DetailTicket[[#This Row],[Remise%]]))</f>
        <v>9.9450000000000003</v>
      </c>
      <c r="G371" t="str">
        <f>DetailTicket[[#This Row],[NoTicket]]&amp;DetailTicket[[#This Row],[Refprod]]</f>
        <v>1087716</v>
      </c>
      <c r="H371" s="10">
        <f>SUMIF(DetailTicket[NoTicket],I371,DetailTicket[Chiffre d''affaire])</f>
        <v>15.4</v>
      </c>
      <c r="I371">
        <f t="shared" si="12"/>
        <v>10594</v>
      </c>
      <c r="K371" s="21" t="str" cm="1">
        <f t="array" ref="K371">_xlfn.IFS(M371=Ticket!A340,Ticket!B340)</f>
        <v>DACOU</v>
      </c>
      <c r="L371" s="22">
        <f>H363/COUNTIF(DetailTicket[NoTicket],M371)</f>
        <v>9.0779999999999994</v>
      </c>
      <c r="M371" s="21">
        <f t="shared" si="13"/>
        <v>10586</v>
      </c>
    </row>
    <row r="372" spans="1:13" x14ac:dyDescent="0.25">
      <c r="A372">
        <v>10909</v>
      </c>
      <c r="B372">
        <v>16</v>
      </c>
      <c r="C372">
        <v>13.26</v>
      </c>
      <c r="D372">
        <v>2</v>
      </c>
      <c r="E372">
        <v>0</v>
      </c>
      <c r="F372" s="4">
        <f>DetailTicket[[#This Row],[Qte]]*(DetailTicket[[#This Row],[PrixUnit]]*(1-DetailTicket[[#This Row],[Remise%]]))</f>
        <v>26.52</v>
      </c>
      <c r="G372" t="str">
        <f>DetailTicket[[#This Row],[NoTicket]]&amp;DetailTicket[[#This Row],[Refprod]]</f>
        <v>1090916</v>
      </c>
      <c r="H372" s="10">
        <f>SUMIF(DetailTicket[NoTicket],I372,DetailTicket[Chiffre d''affaire])</f>
        <v>83.924999999999997</v>
      </c>
      <c r="I372">
        <f t="shared" si="12"/>
        <v>10595</v>
      </c>
      <c r="K372" s="21" t="str" cm="1">
        <f t="array" ref="K372">_xlfn.IFS(M372=Ticket!A341,Ticket!B341)</f>
        <v>BEAVI</v>
      </c>
      <c r="L372" s="22">
        <f>H364/COUNTIF(DetailTicket[NoTicket],M372)</f>
        <v>23.73</v>
      </c>
      <c r="M372" s="21">
        <f t="shared" si="13"/>
        <v>10587</v>
      </c>
    </row>
    <row r="373" spans="1:13" x14ac:dyDescent="0.25">
      <c r="A373">
        <v>10916</v>
      </c>
      <c r="B373">
        <v>16</v>
      </c>
      <c r="C373">
        <v>13.26</v>
      </c>
      <c r="D373">
        <v>2</v>
      </c>
      <c r="E373">
        <v>0</v>
      </c>
      <c r="F373" s="4">
        <f>DetailTicket[[#This Row],[Qte]]*(DetailTicket[[#This Row],[PrixUnit]]*(1-DetailTicket[[#This Row],[Remise%]]))</f>
        <v>26.52</v>
      </c>
      <c r="G373" t="str">
        <f>DetailTicket[[#This Row],[NoTicket]]&amp;DetailTicket[[#This Row],[Refprod]]</f>
        <v>1091616</v>
      </c>
      <c r="H373" s="10">
        <f>SUMIF(DetailTicket[NoTicket],I373,DetailTicket[Chiffre d''affaire])</f>
        <v>77.944000000000003</v>
      </c>
      <c r="I373">
        <f t="shared" si="12"/>
        <v>10596</v>
      </c>
      <c r="K373" s="21" t="str" cm="1">
        <f t="array" ref="K373">_xlfn.IFS(M373=Ticket!A342,Ticket!B342)</f>
        <v>ARBLA</v>
      </c>
      <c r="L373" s="22">
        <f>H365/COUNTIF(DetailTicket[NoTicket],M373)</f>
        <v>27.560000000000002</v>
      </c>
      <c r="M373" s="21">
        <f t="shared" si="13"/>
        <v>10588</v>
      </c>
    </row>
    <row r="374" spans="1:13" x14ac:dyDescent="0.25">
      <c r="A374">
        <v>10919</v>
      </c>
      <c r="B374">
        <v>16</v>
      </c>
      <c r="C374">
        <v>13.26</v>
      </c>
      <c r="D374">
        <v>1</v>
      </c>
      <c r="E374">
        <v>0</v>
      </c>
      <c r="F374" s="4">
        <f>DetailTicket[[#This Row],[Qte]]*(DetailTicket[[#This Row],[PrixUnit]]*(1-DetailTicket[[#This Row],[Remise%]]))</f>
        <v>13.26</v>
      </c>
      <c r="G374" t="str">
        <f>DetailTicket[[#This Row],[NoTicket]]&amp;DetailTicket[[#This Row],[Refprod]]</f>
        <v>1091916</v>
      </c>
      <c r="H374" s="10">
        <f>SUMIF(DetailTicket[NoTicket],I374,DetailTicket[Chiffre d''affaire])</f>
        <v>43.236000000000004</v>
      </c>
      <c r="I374">
        <f t="shared" si="12"/>
        <v>10597</v>
      </c>
      <c r="K374" s="21" t="str" cm="1">
        <f t="array" ref="K374">_xlfn.IFS(M374=Ticket!A343,Ticket!B343)</f>
        <v>HALER</v>
      </c>
      <c r="L374" s="22">
        <f>H366/COUNTIF(DetailTicket[NoTicket],M374)</f>
        <v>27.44</v>
      </c>
      <c r="M374" s="21">
        <f t="shared" si="13"/>
        <v>10589</v>
      </c>
    </row>
    <row r="375" spans="1:13" x14ac:dyDescent="0.25">
      <c r="A375">
        <v>10932</v>
      </c>
      <c r="B375">
        <v>16</v>
      </c>
      <c r="C375">
        <v>13.26</v>
      </c>
      <c r="D375">
        <v>1</v>
      </c>
      <c r="E375">
        <v>0.1</v>
      </c>
      <c r="F375" s="4">
        <f>DetailTicket[[#This Row],[Qte]]*(DetailTicket[[#This Row],[PrixUnit]]*(1-DetailTicket[[#This Row],[Remise%]]))</f>
        <v>11.933999999999999</v>
      </c>
      <c r="G375" t="str">
        <f>DetailTicket[[#This Row],[NoTicket]]&amp;DetailTicket[[#This Row],[Refprod]]</f>
        <v>1093216</v>
      </c>
      <c r="H375" s="10">
        <f>SUMIF(DetailTicket[NoTicket],I375,DetailTicket[Chiffre d''affaire])</f>
        <v>100</v>
      </c>
      <c r="I375">
        <f t="shared" si="12"/>
        <v>10598</v>
      </c>
      <c r="K375" s="21" t="str" cm="1">
        <f t="array" ref="K375">_xlfn.IFS(M375=Ticket!A344,Ticket!B344)</f>
        <v>JÉBAZ</v>
      </c>
      <c r="L375" s="22">
        <f>H367/COUNTIF(DetailTicket[NoTicket],M375)</f>
        <v>16.2745</v>
      </c>
      <c r="M375" s="21">
        <f t="shared" si="13"/>
        <v>10590</v>
      </c>
    </row>
    <row r="376" spans="1:13" x14ac:dyDescent="0.25">
      <c r="A376">
        <v>10954</v>
      </c>
      <c r="B376">
        <v>16</v>
      </c>
      <c r="C376">
        <v>13.26</v>
      </c>
      <c r="D376">
        <v>1</v>
      </c>
      <c r="E376">
        <v>0.15</v>
      </c>
      <c r="F376" s="4">
        <f>DetailTicket[[#This Row],[Qte]]*(DetailTicket[[#This Row],[PrixUnit]]*(1-DetailTicket[[#This Row],[Remise%]]))</f>
        <v>11.270999999999999</v>
      </c>
      <c r="G376" t="str">
        <f>DetailTicket[[#This Row],[NoTicket]]&amp;DetailTicket[[#This Row],[Refprod]]</f>
        <v>1095416</v>
      </c>
      <c r="H376" s="10">
        <f>SUMIF(DetailTicket[NoTicket],I376,DetailTicket[Chiffre d''affaire])</f>
        <v>75</v>
      </c>
      <c r="I376">
        <f t="shared" si="12"/>
        <v>10599</v>
      </c>
      <c r="K376" s="21" t="str" cm="1">
        <f t="array" ref="K376">_xlfn.IFS(M376=Ticket!A345,Ticket!B345)</f>
        <v>ZOHED</v>
      </c>
      <c r="L376" s="22">
        <f>H368/COUNTIF(DetailTicket[NoTicket],M376)</f>
        <v>24.08666666666667</v>
      </c>
      <c r="M376" s="21">
        <f t="shared" si="13"/>
        <v>10591</v>
      </c>
    </row>
    <row r="377" spans="1:13" x14ac:dyDescent="0.25">
      <c r="A377">
        <v>10984</v>
      </c>
      <c r="B377">
        <v>16</v>
      </c>
      <c r="C377">
        <v>13.26</v>
      </c>
      <c r="D377">
        <v>2</v>
      </c>
      <c r="E377">
        <v>0</v>
      </c>
      <c r="F377" s="4">
        <f>DetailTicket[[#This Row],[Qte]]*(DetailTicket[[#This Row],[PrixUnit]]*(1-DetailTicket[[#This Row],[Remise%]]))</f>
        <v>26.52</v>
      </c>
      <c r="G377" t="str">
        <f>DetailTicket[[#This Row],[NoTicket]]&amp;DetailTicket[[#This Row],[Refprod]]</f>
        <v>1098416</v>
      </c>
      <c r="H377" s="10">
        <f>SUMIF(DetailTicket[NoTicket],I377,DetailTicket[Chiffre d''affaire])</f>
        <v>22.71</v>
      </c>
      <c r="I377">
        <f t="shared" si="12"/>
        <v>10600</v>
      </c>
      <c r="K377" s="21" t="str" cm="1">
        <f t="array" ref="K377">_xlfn.IFS(M377=Ticket!A346,Ticket!B346)</f>
        <v>ANLER</v>
      </c>
      <c r="L377" s="22">
        <f>H369/COUNTIF(DetailTicket[NoTicket],M377)</f>
        <v>28.238750000000003</v>
      </c>
      <c r="M377" s="21">
        <f t="shared" si="13"/>
        <v>10592</v>
      </c>
    </row>
    <row r="378" spans="1:13" x14ac:dyDescent="0.25">
      <c r="A378">
        <v>10985</v>
      </c>
      <c r="B378">
        <v>16</v>
      </c>
      <c r="C378">
        <v>13.26</v>
      </c>
      <c r="D378">
        <v>1</v>
      </c>
      <c r="E378">
        <v>0.1</v>
      </c>
      <c r="F378" s="4">
        <f>DetailTicket[[#This Row],[Qte]]*(DetailTicket[[#This Row],[PrixUnit]]*(1-DetailTicket[[#This Row],[Remise%]]))</f>
        <v>11.933999999999999</v>
      </c>
      <c r="G378" t="str">
        <f>DetailTicket[[#This Row],[NoTicket]]&amp;DetailTicket[[#This Row],[Refprod]]</f>
        <v>1098516</v>
      </c>
      <c r="H378" s="10">
        <f>SUMIF(DetailTicket[NoTicket],I378,DetailTicket[Chiffre d''affaire])</f>
        <v>51.06</v>
      </c>
      <c r="I378">
        <f t="shared" si="12"/>
        <v>10601</v>
      </c>
      <c r="K378" s="21" t="str" cm="1">
        <f t="array" ref="K378">_xlfn.IFS(M378=Ticket!A347,Ticket!B347)</f>
        <v>ANLER</v>
      </c>
      <c r="L378" s="22">
        <f>H370/COUNTIF(DetailTicket[NoTicket],M378)</f>
        <v>31.09866666666667</v>
      </c>
      <c r="M378" s="21">
        <f t="shared" si="13"/>
        <v>10593</v>
      </c>
    </row>
    <row r="379" spans="1:13" x14ac:dyDescent="0.25">
      <c r="A379">
        <v>11066</v>
      </c>
      <c r="B379">
        <v>16</v>
      </c>
      <c r="C379">
        <v>13.26</v>
      </c>
      <c r="D379">
        <v>2</v>
      </c>
      <c r="E379">
        <v>0</v>
      </c>
      <c r="F379" s="4">
        <f>DetailTicket[[#This Row],[Qte]]*(DetailTicket[[#This Row],[PrixUnit]]*(1-DetailTicket[[#This Row],[Remise%]]))</f>
        <v>26.52</v>
      </c>
      <c r="G379" t="str">
        <f>DetailTicket[[#This Row],[NoTicket]]&amp;DetailTicket[[#This Row],[Refprod]]</f>
        <v>1106616</v>
      </c>
      <c r="H379" s="10">
        <f>SUMIF(DetailTicket[NoTicket],I379,DetailTicket[Chiffre d''affaire])</f>
        <v>14.865</v>
      </c>
      <c r="I379">
        <f t="shared" si="12"/>
        <v>10602</v>
      </c>
      <c r="K379" s="21" t="str" cm="1">
        <f t="array" ref="K379">_xlfn.IFS(M379=Ticket!A348,Ticket!B348)</f>
        <v>PILED</v>
      </c>
      <c r="L379" s="22">
        <f>H371/COUNTIF(DetailTicket[NoTicket],M379)</f>
        <v>7.7</v>
      </c>
      <c r="M379" s="21">
        <f t="shared" si="13"/>
        <v>10594</v>
      </c>
    </row>
    <row r="380" spans="1:13" x14ac:dyDescent="0.25">
      <c r="A380">
        <v>11070</v>
      </c>
      <c r="B380">
        <v>16</v>
      </c>
      <c r="C380">
        <v>13.26</v>
      </c>
      <c r="D380">
        <v>1</v>
      </c>
      <c r="E380">
        <v>0.15</v>
      </c>
      <c r="F380" s="4">
        <f>DetailTicket[[#This Row],[Qte]]*(DetailTicket[[#This Row],[PrixUnit]]*(1-DetailTicket[[#This Row],[Remise%]]))</f>
        <v>11.270999999999999</v>
      </c>
      <c r="G380" t="str">
        <f>DetailTicket[[#This Row],[NoTicket]]&amp;DetailTicket[[#This Row],[Refprod]]</f>
        <v>1107016</v>
      </c>
      <c r="H380" s="10">
        <f>SUMIF(DetailTicket[NoTicket],I380,DetailTicket[Chiffre d''affaire])</f>
        <v>30.488</v>
      </c>
      <c r="I380">
        <f t="shared" si="12"/>
        <v>10603</v>
      </c>
      <c r="K380" s="21" t="str" cm="1">
        <f t="array" ref="K380">_xlfn.IFS(M380=Ticket!A349,Ticket!B349)</f>
        <v>CHLEC</v>
      </c>
      <c r="L380" s="22">
        <f>H372/COUNTIF(DetailTicket[NoTicket],M380)</f>
        <v>27.974999999999998</v>
      </c>
      <c r="M380" s="21">
        <f t="shared" si="13"/>
        <v>10595</v>
      </c>
    </row>
    <row r="381" spans="1:13" x14ac:dyDescent="0.25">
      <c r="A381">
        <v>11074</v>
      </c>
      <c r="B381">
        <v>16</v>
      </c>
      <c r="C381">
        <v>13.26</v>
      </c>
      <c r="D381">
        <v>2</v>
      </c>
      <c r="E381">
        <v>0.05</v>
      </c>
      <c r="F381" s="4">
        <f>DetailTicket[[#This Row],[Qte]]*(DetailTicket[[#This Row],[PrixUnit]]*(1-DetailTicket[[#This Row],[Remise%]]))</f>
        <v>25.193999999999999</v>
      </c>
      <c r="G381" t="str">
        <f>DetailTicket[[#This Row],[NoTicket]]&amp;DetailTicket[[#This Row],[Refprod]]</f>
        <v>1107416</v>
      </c>
      <c r="H381" s="10">
        <f>SUMIF(DetailTicket[NoTicket],I381,DetailTicket[Chiffre d''affaire])</f>
        <v>42.264000000000003</v>
      </c>
      <c r="I381">
        <f t="shared" si="12"/>
        <v>10604</v>
      </c>
      <c r="K381" s="21" t="str" cm="1">
        <f t="array" ref="K381">_xlfn.IFS(M381=Ticket!A350,Ticket!B350)</f>
        <v>CHLAB</v>
      </c>
      <c r="L381" s="22">
        <f>H373/COUNTIF(DetailTicket[NoTicket],M381)</f>
        <v>25.981333333333335</v>
      </c>
      <c r="M381" s="21">
        <f t="shared" si="13"/>
        <v>10596</v>
      </c>
    </row>
    <row r="382" spans="1:13" x14ac:dyDescent="0.25">
      <c r="A382">
        <v>11077</v>
      </c>
      <c r="B382">
        <v>16</v>
      </c>
      <c r="C382">
        <v>13.26</v>
      </c>
      <c r="D382">
        <v>2</v>
      </c>
      <c r="E382">
        <v>0.03</v>
      </c>
      <c r="F382" s="4">
        <f>DetailTicket[[#This Row],[Qte]]*(DetailTicket[[#This Row],[PrixUnit]]*(1-DetailTicket[[#This Row],[Remise%]]))</f>
        <v>25.724399999999999</v>
      </c>
      <c r="G382" t="str">
        <f>DetailTicket[[#This Row],[NoTicket]]&amp;DetailTicket[[#This Row],[Refprod]]</f>
        <v>1107716</v>
      </c>
      <c r="H382" s="10">
        <f>SUMIF(DetailTicket[NoTicket],I382,DetailTicket[Chiffre d''affaire])</f>
        <v>132.94299999999998</v>
      </c>
      <c r="I382">
        <f t="shared" si="12"/>
        <v>10605</v>
      </c>
      <c r="K382" s="21" t="str" cm="1">
        <f t="array" ref="K382">_xlfn.IFS(M382=Ticket!A351,Ticket!B351)</f>
        <v>BETIZ</v>
      </c>
      <c r="L382" s="22">
        <f>H374/COUNTIF(DetailTicket[NoTicket],M382)</f>
        <v>14.412000000000001</v>
      </c>
      <c r="M382" s="21">
        <f t="shared" si="13"/>
        <v>10597</v>
      </c>
    </row>
    <row r="383" spans="1:13" x14ac:dyDescent="0.25">
      <c r="A383">
        <v>10265</v>
      </c>
      <c r="B383">
        <v>17</v>
      </c>
      <c r="C383">
        <v>23.78</v>
      </c>
      <c r="D383">
        <v>1</v>
      </c>
      <c r="E383">
        <v>0</v>
      </c>
      <c r="F383" s="4">
        <f>DetailTicket[[#This Row],[Qte]]*(DetailTicket[[#This Row],[PrixUnit]]*(1-DetailTicket[[#This Row],[Remise%]]))</f>
        <v>23.78</v>
      </c>
      <c r="G383" t="str">
        <f>DetailTicket[[#This Row],[NoTicket]]&amp;DetailTicket[[#This Row],[Refprod]]</f>
        <v>1026517</v>
      </c>
      <c r="H383" s="10">
        <f>SUMIF(DetailTicket[NoTicket],I383,DetailTicket[Chiffre d''affaire])</f>
        <v>88.048000000000002</v>
      </c>
      <c r="I383">
        <f t="shared" si="12"/>
        <v>10606</v>
      </c>
      <c r="K383" s="21" t="str" cm="1">
        <f t="array" ref="K383">_xlfn.IFS(M383=Ticket!A352,Ticket!B352)</f>
        <v>ALCLE</v>
      </c>
      <c r="L383" s="22">
        <f>H375/COUNTIF(DetailTicket[NoTicket],M383)</f>
        <v>50</v>
      </c>
      <c r="M383" s="21">
        <f t="shared" si="13"/>
        <v>10598</v>
      </c>
    </row>
    <row r="384" spans="1:13" x14ac:dyDescent="0.25">
      <c r="A384">
        <v>10279</v>
      </c>
      <c r="B384">
        <v>17</v>
      </c>
      <c r="C384">
        <v>23.78</v>
      </c>
      <c r="D384">
        <v>2</v>
      </c>
      <c r="E384">
        <v>0.25</v>
      </c>
      <c r="F384" s="4">
        <f>DetailTicket[[#This Row],[Qte]]*(DetailTicket[[#This Row],[PrixUnit]]*(1-DetailTicket[[#This Row],[Remise%]]))</f>
        <v>35.67</v>
      </c>
      <c r="G384" t="str">
        <f>DetailTicket[[#This Row],[NoTicket]]&amp;DetailTicket[[#This Row],[Refprod]]</f>
        <v>1027917</v>
      </c>
      <c r="H384" s="10">
        <f>SUMIF(DetailTicket[NoTicket],I384,DetailTicket[Chiffre d''affaire])</f>
        <v>153.07999999999998</v>
      </c>
      <c r="I384">
        <f t="shared" si="12"/>
        <v>10607</v>
      </c>
      <c r="K384" s="21" t="str" cm="1">
        <f t="array" ref="K384">_xlfn.IFS(M384=Ticket!A353,Ticket!B353)</f>
        <v>SYBEL</v>
      </c>
      <c r="L384" s="22">
        <f>H376/COUNTIF(DetailTicket[NoTicket],M384)</f>
        <v>75</v>
      </c>
      <c r="M384" s="21">
        <f t="shared" si="13"/>
        <v>10599</v>
      </c>
    </row>
    <row r="385" spans="1:13" x14ac:dyDescent="0.25">
      <c r="A385">
        <v>10294</v>
      </c>
      <c r="B385">
        <v>17</v>
      </c>
      <c r="C385">
        <v>23.78</v>
      </c>
      <c r="D385">
        <v>2</v>
      </c>
      <c r="E385">
        <v>0</v>
      </c>
      <c r="F385" s="4">
        <f>DetailTicket[[#This Row],[Qte]]*(DetailTicket[[#This Row],[PrixUnit]]*(1-DetailTicket[[#This Row],[Remise%]]))</f>
        <v>47.56</v>
      </c>
      <c r="G385" t="str">
        <f>DetailTicket[[#This Row],[NoTicket]]&amp;DetailTicket[[#This Row],[Refprod]]</f>
        <v>1029417</v>
      </c>
      <c r="H385" s="10">
        <f>SUMIF(DetailTicket[NoTicket],I385,DetailTicket[Chiffre d''affaire])</f>
        <v>28.97</v>
      </c>
      <c r="I385">
        <f t="shared" si="12"/>
        <v>10608</v>
      </c>
      <c r="K385" s="21" t="str" cm="1">
        <f t="array" ref="K385">_xlfn.IFS(M385=Ticket!A354,Ticket!B354)</f>
        <v>PASAU</v>
      </c>
      <c r="L385" s="22">
        <f>H377/COUNTIF(DetailTicket[NoTicket],M385)</f>
        <v>11.355</v>
      </c>
      <c r="M385" s="21">
        <f t="shared" si="13"/>
        <v>10600</v>
      </c>
    </row>
    <row r="386" spans="1:13" x14ac:dyDescent="0.25">
      <c r="A386">
        <v>10302</v>
      </c>
      <c r="B386">
        <v>17</v>
      </c>
      <c r="C386">
        <v>23.78</v>
      </c>
      <c r="D386">
        <v>1</v>
      </c>
      <c r="E386">
        <v>0</v>
      </c>
      <c r="F386" s="4">
        <f>DetailTicket[[#This Row],[Qte]]*(DetailTicket[[#This Row],[PrixUnit]]*(1-DetailTicket[[#This Row],[Remise%]]))</f>
        <v>23.78</v>
      </c>
      <c r="G386" t="str">
        <f>DetailTicket[[#This Row],[NoTicket]]&amp;DetailTicket[[#This Row],[Refprod]]</f>
        <v>1030217</v>
      </c>
      <c r="H386" s="10">
        <f>SUMIF(DetailTicket[NoTicket],I386,DetailTicket[Chiffre d''affaire])</f>
        <v>89.94</v>
      </c>
      <c r="I386">
        <f t="shared" si="12"/>
        <v>10609</v>
      </c>
      <c r="K386" s="21" t="str" cm="1">
        <f t="array" ref="K386">_xlfn.IFS(M386=Ticket!A355,Ticket!B355)</f>
        <v>NAROU</v>
      </c>
      <c r="L386" s="22">
        <f>H378/COUNTIF(DetailTicket[NoTicket],M386)</f>
        <v>25.53</v>
      </c>
      <c r="M386" s="21">
        <f t="shared" si="13"/>
        <v>10601</v>
      </c>
    </row>
    <row r="387" spans="1:13" x14ac:dyDescent="0.25">
      <c r="A387">
        <v>10319</v>
      </c>
      <c r="B387">
        <v>17</v>
      </c>
      <c r="C387">
        <v>23.78</v>
      </c>
      <c r="D387">
        <v>2</v>
      </c>
      <c r="E387">
        <v>0</v>
      </c>
      <c r="F387" s="4">
        <f>DetailTicket[[#This Row],[Qte]]*(DetailTicket[[#This Row],[PrixUnit]]*(1-DetailTicket[[#This Row],[Remise%]]))</f>
        <v>47.56</v>
      </c>
      <c r="G387" t="str">
        <f>DetailTicket[[#This Row],[NoTicket]]&amp;DetailTicket[[#This Row],[Refprod]]</f>
        <v>1031917</v>
      </c>
      <c r="H387" s="10">
        <f>SUMIF(DetailTicket[NoTicket],I387,DetailTicket[Chiffre d''affaire])</f>
        <v>10.86</v>
      </c>
      <c r="I387">
        <f t="shared" si="12"/>
        <v>10610</v>
      </c>
      <c r="K387" s="21" t="str" cm="1">
        <f t="array" ref="K387">_xlfn.IFS(M387=Ticket!A356,Ticket!B356)</f>
        <v>ZOHED</v>
      </c>
      <c r="L387" s="22">
        <f>H379/COUNTIF(DetailTicket[NoTicket],M387)</f>
        <v>14.865</v>
      </c>
      <c r="M387" s="21">
        <f t="shared" si="13"/>
        <v>10602</v>
      </c>
    </row>
    <row r="388" spans="1:13" x14ac:dyDescent="0.25">
      <c r="A388">
        <v>10338</v>
      </c>
      <c r="B388">
        <v>17</v>
      </c>
      <c r="C388">
        <v>23.78</v>
      </c>
      <c r="D388">
        <v>1</v>
      </c>
      <c r="E388">
        <v>0</v>
      </c>
      <c r="F388" s="4">
        <f>DetailTicket[[#This Row],[Qte]]*(DetailTicket[[#This Row],[PrixUnit]]*(1-DetailTicket[[#This Row],[Remise%]]))</f>
        <v>23.78</v>
      </c>
      <c r="G388" t="str">
        <f>DetailTicket[[#This Row],[NoTicket]]&amp;DetailTicket[[#This Row],[Refprod]]</f>
        <v>1033817</v>
      </c>
      <c r="H388" s="10">
        <f>SUMIF(DetailTicket[NoTicket],I388,DetailTicket[Chiffre d''affaire])</f>
        <v>108.24000000000001</v>
      </c>
      <c r="I388">
        <f t="shared" si="12"/>
        <v>10611</v>
      </c>
      <c r="K388" s="21" t="str" cm="1">
        <f t="array" ref="K388">_xlfn.IFS(M388=Ticket!A357,Ticket!B357)</f>
        <v>MOELK</v>
      </c>
      <c r="L388" s="22">
        <f>H380/COUNTIF(DetailTicket[NoTicket],M388)</f>
        <v>15.244</v>
      </c>
      <c r="M388" s="21">
        <f t="shared" si="13"/>
        <v>10603</v>
      </c>
    </row>
    <row r="389" spans="1:13" x14ac:dyDescent="0.25">
      <c r="A389">
        <v>10339</v>
      </c>
      <c r="B389">
        <v>17</v>
      </c>
      <c r="C389">
        <v>23.78</v>
      </c>
      <c r="D389">
        <v>2</v>
      </c>
      <c r="E389">
        <v>0.05</v>
      </c>
      <c r="F389" s="4">
        <f>DetailTicket[[#This Row],[Qte]]*(DetailTicket[[#This Row],[PrixUnit]]*(1-DetailTicket[[#This Row],[Remise%]]))</f>
        <v>45.182000000000002</v>
      </c>
      <c r="G389" t="str">
        <f>DetailTicket[[#This Row],[NoTicket]]&amp;DetailTicket[[#This Row],[Refprod]]</f>
        <v>1033917</v>
      </c>
      <c r="H389" s="10">
        <f>SUMIF(DetailTicket[NoTicket],I389,DetailTicket[Chiffre d''affaire])</f>
        <v>160.06</v>
      </c>
      <c r="I389">
        <f t="shared" si="12"/>
        <v>10612</v>
      </c>
      <c r="K389" s="21" t="str" cm="1">
        <f t="array" ref="K389">_xlfn.IFS(M389=Ticket!A358,Ticket!B358)</f>
        <v>LOHUE</v>
      </c>
      <c r="L389" s="22">
        <f>H381/COUNTIF(DetailTicket[NoTicket],M389)</f>
        <v>21.132000000000001</v>
      </c>
      <c r="M389" s="21">
        <f t="shared" si="13"/>
        <v>10604</v>
      </c>
    </row>
    <row r="390" spans="1:13" x14ac:dyDescent="0.25">
      <c r="A390">
        <v>10346</v>
      </c>
      <c r="B390">
        <v>17</v>
      </c>
      <c r="C390">
        <v>23.78</v>
      </c>
      <c r="D390">
        <v>1</v>
      </c>
      <c r="E390">
        <v>0.1</v>
      </c>
      <c r="F390" s="4">
        <f>DetailTicket[[#This Row],[Qte]]*(DetailTicket[[#This Row],[PrixUnit]]*(1-DetailTicket[[#This Row],[Remise%]]))</f>
        <v>21.402000000000001</v>
      </c>
      <c r="G390" t="str">
        <f>DetailTicket[[#This Row],[NoTicket]]&amp;DetailTicket[[#This Row],[Refprod]]</f>
        <v>1034617</v>
      </c>
      <c r="H390" s="10">
        <f>SUMIF(DetailTicket[NoTicket],I390,DetailTicket[Chiffre d''affaire])</f>
        <v>14.176000000000002</v>
      </c>
      <c r="I390">
        <f t="shared" si="12"/>
        <v>10613</v>
      </c>
      <c r="K390" s="21" t="str" cm="1">
        <f t="array" ref="K390">_xlfn.IFS(M390=Ticket!A359,Ticket!B359)</f>
        <v>JÉBAZ</v>
      </c>
      <c r="L390" s="22">
        <f>H382/COUNTIF(DetailTicket[NoTicket],M390)</f>
        <v>33.235749999999996</v>
      </c>
      <c r="M390" s="21">
        <f t="shared" si="13"/>
        <v>10605</v>
      </c>
    </row>
    <row r="391" spans="1:13" x14ac:dyDescent="0.25">
      <c r="A391">
        <v>10415</v>
      </c>
      <c r="B391">
        <v>17</v>
      </c>
      <c r="C391">
        <v>23.78</v>
      </c>
      <c r="D391">
        <v>2</v>
      </c>
      <c r="E391">
        <v>0</v>
      </c>
      <c r="F391" s="4">
        <f>DetailTicket[[#This Row],[Qte]]*(DetailTicket[[#This Row],[PrixUnit]]*(1-DetailTicket[[#This Row],[Remise%]]))</f>
        <v>47.56</v>
      </c>
      <c r="G391" t="str">
        <f>DetailTicket[[#This Row],[NoTicket]]&amp;DetailTicket[[#This Row],[Refprod]]</f>
        <v>1041517</v>
      </c>
      <c r="H391" s="10">
        <f>SUMIF(DetailTicket[NoTicket],I391,DetailTicket[Chiffre d''affaire])</f>
        <v>74.7</v>
      </c>
      <c r="I391">
        <f t="shared" si="12"/>
        <v>10614</v>
      </c>
      <c r="K391" s="21" t="str" cm="1">
        <f t="array" ref="K391">_xlfn.IFS(M391=Ticket!A360,Ticket!B360)</f>
        <v>CEGRO</v>
      </c>
      <c r="L391" s="22">
        <f>H383/COUNTIF(DetailTicket[NoTicket],M391)</f>
        <v>29.349333333333334</v>
      </c>
      <c r="M391" s="21">
        <f t="shared" si="13"/>
        <v>10606</v>
      </c>
    </row>
    <row r="392" spans="1:13" x14ac:dyDescent="0.25">
      <c r="A392">
        <v>10430</v>
      </c>
      <c r="B392">
        <v>17</v>
      </c>
      <c r="C392">
        <v>23.78</v>
      </c>
      <c r="D392">
        <v>1</v>
      </c>
      <c r="E392">
        <v>0.2</v>
      </c>
      <c r="F392" s="4">
        <f>DetailTicket[[#This Row],[Qte]]*(DetailTicket[[#This Row],[PrixUnit]]*(1-DetailTicket[[#This Row],[Remise%]]))</f>
        <v>19.024000000000001</v>
      </c>
      <c r="G392" t="str">
        <f>DetailTicket[[#This Row],[NoTicket]]&amp;DetailTicket[[#This Row],[Refprod]]</f>
        <v>1043017</v>
      </c>
      <c r="H392" s="10">
        <f>SUMIF(DetailTicket[NoTicket],I392,DetailTicket[Chiffre d''affaire])</f>
        <v>36.58</v>
      </c>
      <c r="I392">
        <f t="shared" si="12"/>
        <v>10615</v>
      </c>
      <c r="K392" s="21" t="str" cm="1">
        <f t="array" ref="K392">_xlfn.IFS(M392=Ticket!A361,Ticket!B361)</f>
        <v>MOELK</v>
      </c>
      <c r="L392" s="22">
        <f>H384/COUNTIF(DetailTicket[NoTicket],M392)</f>
        <v>30.615999999999996</v>
      </c>
      <c r="M392" s="21">
        <f t="shared" si="13"/>
        <v>10607</v>
      </c>
    </row>
    <row r="393" spans="1:13" x14ac:dyDescent="0.25">
      <c r="A393">
        <v>10431</v>
      </c>
      <c r="B393">
        <v>17</v>
      </c>
      <c r="C393">
        <v>23.78</v>
      </c>
      <c r="D393">
        <v>2</v>
      </c>
      <c r="E393">
        <v>0.25</v>
      </c>
      <c r="F393" s="4">
        <f>DetailTicket[[#This Row],[Qte]]*(DetailTicket[[#This Row],[PrixUnit]]*(1-DetailTicket[[#This Row],[Remise%]]))</f>
        <v>35.67</v>
      </c>
      <c r="G393" t="str">
        <f>DetailTicket[[#This Row],[NoTicket]]&amp;DetailTicket[[#This Row],[Refprod]]</f>
        <v>1043117</v>
      </c>
      <c r="H393" s="10">
        <f>SUMIF(DetailTicket[NoTicket],I393,DetailTicket[Chiffre d''affaire])</f>
        <v>492.69799999999998</v>
      </c>
      <c r="I393">
        <f t="shared" si="12"/>
        <v>10616</v>
      </c>
      <c r="K393" s="21" t="str" cm="1">
        <f t="array" ref="K393">_xlfn.IFS(M393=Ticket!A362,Ticket!B362)</f>
        <v>DIGOM</v>
      </c>
      <c r="L393" s="22">
        <f>H385/COUNTIF(DetailTicket[NoTicket],M393)</f>
        <v>28.97</v>
      </c>
      <c r="M393" s="21">
        <f t="shared" si="13"/>
        <v>10608</v>
      </c>
    </row>
    <row r="394" spans="1:13" x14ac:dyDescent="0.25">
      <c r="A394">
        <v>10444</v>
      </c>
      <c r="B394">
        <v>17</v>
      </c>
      <c r="C394">
        <v>23.78</v>
      </c>
      <c r="D394">
        <v>2</v>
      </c>
      <c r="E394">
        <v>0</v>
      </c>
      <c r="F394" s="4">
        <f>DetailTicket[[#This Row],[Qte]]*(DetailTicket[[#This Row],[PrixUnit]]*(1-DetailTicket[[#This Row],[Remise%]]))</f>
        <v>47.56</v>
      </c>
      <c r="G394" t="str">
        <f>DetailTicket[[#This Row],[NoTicket]]&amp;DetailTicket[[#This Row],[Refprod]]</f>
        <v>1044417</v>
      </c>
      <c r="H394" s="10">
        <f>SUMIF(DetailTicket[NoTicket],I394,DetailTicket[Chiffre d''affaire])</f>
        <v>35.631999999999998</v>
      </c>
      <c r="I394">
        <f t="shared" si="12"/>
        <v>10617</v>
      </c>
      <c r="K394" s="21" t="str" cm="1">
        <f t="array" ref="K394">_xlfn.IFS(M394=Ticket!A363,Ticket!B363)</f>
        <v>MABON</v>
      </c>
      <c r="L394" s="22">
        <f>H386/COUNTIF(DetailTicket[NoTicket],M394)</f>
        <v>29.98</v>
      </c>
      <c r="M394" s="21">
        <f t="shared" si="13"/>
        <v>10609</v>
      </c>
    </row>
    <row r="395" spans="1:13" x14ac:dyDescent="0.25">
      <c r="A395">
        <v>10523</v>
      </c>
      <c r="B395">
        <v>17</v>
      </c>
      <c r="C395">
        <v>29.73</v>
      </c>
      <c r="D395">
        <v>1</v>
      </c>
      <c r="E395">
        <v>0.1</v>
      </c>
      <c r="F395" s="4">
        <f>DetailTicket[[#This Row],[Qte]]*(DetailTicket[[#This Row],[PrixUnit]]*(1-DetailTicket[[#This Row],[Remise%]]))</f>
        <v>26.757000000000001</v>
      </c>
      <c r="G395" t="str">
        <f>DetailTicket[[#This Row],[NoTicket]]&amp;DetailTicket[[#This Row],[Refprod]]</f>
        <v>1052317</v>
      </c>
      <c r="H395" s="10">
        <f>SUMIF(DetailTicket[NoTicket],I395,DetailTicket[Chiffre d''affaire])</f>
        <v>85.990000000000009</v>
      </c>
      <c r="I395">
        <f t="shared" si="12"/>
        <v>10618</v>
      </c>
      <c r="K395" s="21" t="str" cm="1">
        <f t="array" ref="K395">_xlfn.IFS(M395=Ticket!A364,Ticket!B364)</f>
        <v>CÉDAU</v>
      </c>
      <c r="L395" s="22">
        <f>H387/COUNTIF(DetailTicket[NoTicket],M395)</f>
        <v>10.86</v>
      </c>
      <c r="M395" s="21">
        <f t="shared" si="13"/>
        <v>10610</v>
      </c>
    </row>
    <row r="396" spans="1:13" x14ac:dyDescent="0.25">
      <c r="A396">
        <v>10530</v>
      </c>
      <c r="B396">
        <v>17</v>
      </c>
      <c r="C396">
        <v>29.73</v>
      </c>
      <c r="D396">
        <v>1</v>
      </c>
      <c r="E396">
        <v>0</v>
      </c>
      <c r="F396" s="4">
        <f>DetailTicket[[#This Row],[Qte]]*(DetailTicket[[#This Row],[PrixUnit]]*(1-DetailTicket[[#This Row],[Remise%]]))</f>
        <v>29.73</v>
      </c>
      <c r="G396" t="str">
        <f>DetailTicket[[#This Row],[NoTicket]]&amp;DetailTicket[[#This Row],[Refprod]]</f>
        <v>1053017</v>
      </c>
      <c r="H396" s="10">
        <f>SUMIF(DetailTicket[NoTicket],I396,DetailTicket[Chiffre d''affaire])</f>
        <v>23.630000000000003</v>
      </c>
      <c r="I396">
        <f t="shared" si="12"/>
        <v>10619</v>
      </c>
      <c r="K396" s="21" t="str" cm="1">
        <f t="array" ref="K396">_xlfn.IFS(M396=Ticket!A365,Ticket!B365)</f>
        <v xml:space="preserve">DELE </v>
      </c>
      <c r="L396" s="22">
        <f>H388/COUNTIF(DetailTicket[NoTicket],M396)</f>
        <v>36.080000000000005</v>
      </c>
      <c r="M396" s="21">
        <f t="shared" si="13"/>
        <v>10611</v>
      </c>
    </row>
    <row r="397" spans="1:13" x14ac:dyDescent="0.25">
      <c r="A397">
        <v>10550</v>
      </c>
      <c r="B397">
        <v>17</v>
      </c>
      <c r="C397">
        <v>29.73</v>
      </c>
      <c r="D397">
        <v>2</v>
      </c>
      <c r="E397">
        <v>0.1</v>
      </c>
      <c r="F397" s="4">
        <f>DetailTicket[[#This Row],[Qte]]*(DetailTicket[[#This Row],[PrixUnit]]*(1-DetailTicket[[#This Row],[Remise%]]))</f>
        <v>53.514000000000003</v>
      </c>
      <c r="G397" t="str">
        <f>DetailTicket[[#This Row],[NoTicket]]&amp;DetailTicket[[#This Row],[Refprod]]</f>
        <v>1055017</v>
      </c>
      <c r="H397" s="10">
        <f>SUMIF(DetailTicket[NoTicket],I397,DetailTicket[Chiffre d''affaire])</f>
        <v>17.38</v>
      </c>
      <c r="I397">
        <f t="shared" si="12"/>
        <v>10620</v>
      </c>
      <c r="K397" s="21" t="str" cm="1">
        <f t="array" ref="K397">_xlfn.IFS(M397=Ticket!A366,Ticket!B366)</f>
        <v>MOELK</v>
      </c>
      <c r="L397" s="22">
        <f>H389/COUNTIF(DetailTicket[NoTicket],M397)</f>
        <v>32.012</v>
      </c>
      <c r="M397" s="21">
        <f t="shared" si="13"/>
        <v>10612</v>
      </c>
    </row>
    <row r="398" spans="1:13" x14ac:dyDescent="0.25">
      <c r="A398">
        <v>10564</v>
      </c>
      <c r="B398">
        <v>17</v>
      </c>
      <c r="C398">
        <v>29.73</v>
      </c>
      <c r="D398">
        <v>2</v>
      </c>
      <c r="E398">
        <v>0.05</v>
      </c>
      <c r="F398" s="4">
        <f>DetailTicket[[#This Row],[Qte]]*(DetailTicket[[#This Row],[PrixUnit]]*(1-DetailTicket[[#This Row],[Remise%]]))</f>
        <v>56.486999999999995</v>
      </c>
      <c r="G398" t="str">
        <f>DetailTicket[[#This Row],[NoTicket]]&amp;DetailTicket[[#This Row],[Refprod]]</f>
        <v>1056417</v>
      </c>
      <c r="H398" s="10">
        <f>SUMIF(DetailTicket[NoTicket],I398,DetailTicket[Chiffre d''affaire])</f>
        <v>72.09</v>
      </c>
      <c r="I398">
        <f t="shared" si="12"/>
        <v>10621</v>
      </c>
      <c r="K398" s="21" t="str" cm="1">
        <f t="array" ref="K398">_xlfn.IFS(M398=Ticket!A367,Ticket!B367)</f>
        <v>NAROU</v>
      </c>
      <c r="L398" s="22">
        <f>H390/COUNTIF(DetailTicket[NoTicket],M398)</f>
        <v>7.088000000000001</v>
      </c>
      <c r="M398" s="21">
        <f t="shared" si="13"/>
        <v>10613</v>
      </c>
    </row>
    <row r="399" spans="1:13" x14ac:dyDescent="0.25">
      <c r="A399">
        <v>10573</v>
      </c>
      <c r="B399">
        <v>17</v>
      </c>
      <c r="C399">
        <v>29.73</v>
      </c>
      <c r="D399">
        <v>2</v>
      </c>
      <c r="E399">
        <v>0</v>
      </c>
      <c r="F399" s="4">
        <f>DetailTicket[[#This Row],[Qte]]*(DetailTicket[[#This Row],[PrixUnit]]*(1-DetailTicket[[#This Row],[Remise%]]))</f>
        <v>59.46</v>
      </c>
      <c r="G399" t="str">
        <f>DetailTicket[[#This Row],[NoTicket]]&amp;DetailTicket[[#This Row],[Refprod]]</f>
        <v>1057317</v>
      </c>
      <c r="H399" s="10">
        <f>SUMIF(DetailTicket[NoTicket],I399,DetailTicket[Chiffre d''affaire])</f>
        <v>29.6</v>
      </c>
      <c r="I399">
        <f t="shared" si="12"/>
        <v>10622</v>
      </c>
      <c r="K399" s="21" t="str" cm="1">
        <f t="array" ref="K399">_xlfn.IFS(M399=Ticket!A368,Ticket!B368)</f>
        <v>NOBEL</v>
      </c>
      <c r="L399" s="22">
        <f>H391/COUNTIF(DetailTicket[NoTicket],M399)</f>
        <v>24.900000000000002</v>
      </c>
      <c r="M399" s="21">
        <f t="shared" si="13"/>
        <v>10614</v>
      </c>
    </row>
    <row r="400" spans="1:13" x14ac:dyDescent="0.25">
      <c r="A400">
        <v>10607</v>
      </c>
      <c r="B400">
        <v>17</v>
      </c>
      <c r="C400">
        <v>29.73</v>
      </c>
      <c r="D400">
        <v>2</v>
      </c>
      <c r="E400">
        <v>0</v>
      </c>
      <c r="F400" s="4">
        <f>DetailTicket[[#This Row],[Qte]]*(DetailTicket[[#This Row],[PrixUnit]]*(1-DetailTicket[[#This Row],[Remise%]]))</f>
        <v>59.46</v>
      </c>
      <c r="G400" t="str">
        <f>DetailTicket[[#This Row],[NoTicket]]&amp;DetailTicket[[#This Row],[Refprod]]</f>
        <v>1060717</v>
      </c>
      <c r="H400" s="10">
        <f>SUMIF(DetailTicket[NoTicket],I400,DetailTicket[Chiffre d''affaire])</f>
        <v>56.204000000000008</v>
      </c>
      <c r="I400">
        <f t="shared" si="12"/>
        <v>10623</v>
      </c>
      <c r="K400" s="21" t="str" cm="1">
        <f t="array" ref="K400">_xlfn.IFS(M400=Ticket!A369,Ticket!B369)</f>
        <v>FRLAN</v>
      </c>
      <c r="L400" s="22">
        <f>H392/COUNTIF(DetailTicket[NoTicket],M400)</f>
        <v>36.58</v>
      </c>
      <c r="M400" s="21">
        <f t="shared" si="13"/>
        <v>10615</v>
      </c>
    </row>
    <row r="401" spans="1:13" x14ac:dyDescent="0.25">
      <c r="A401">
        <v>10686</v>
      </c>
      <c r="B401">
        <v>17</v>
      </c>
      <c r="C401">
        <v>29.73</v>
      </c>
      <c r="D401">
        <v>1</v>
      </c>
      <c r="E401">
        <v>0.2</v>
      </c>
      <c r="F401" s="4">
        <f>DetailTicket[[#This Row],[Qte]]*(DetailTicket[[#This Row],[PrixUnit]]*(1-DetailTicket[[#This Row],[Remise%]]))</f>
        <v>23.784000000000002</v>
      </c>
      <c r="G401" t="str">
        <f>DetailTicket[[#This Row],[NoTicket]]&amp;DetailTicket[[#This Row],[Refprod]]</f>
        <v>1068617</v>
      </c>
      <c r="H401" s="10">
        <f>SUMIF(DetailTicket[NoTicket],I401,DetailTicket[Chiffre d''affaire])</f>
        <v>287.83999999999997</v>
      </c>
      <c r="I401">
        <f t="shared" si="12"/>
        <v>10624</v>
      </c>
      <c r="K401" s="21" t="str" cm="1">
        <f t="array" ref="K401">_xlfn.IFS(M401=Ticket!A370,Ticket!B370)</f>
        <v>HALER</v>
      </c>
      <c r="L401" s="22">
        <f>H393/COUNTIF(DetailTicket[NoTicket],M401)</f>
        <v>123.17449999999999</v>
      </c>
      <c r="M401" s="21">
        <f t="shared" si="13"/>
        <v>10616</v>
      </c>
    </row>
    <row r="402" spans="1:13" x14ac:dyDescent="0.25">
      <c r="A402">
        <v>10696</v>
      </c>
      <c r="B402">
        <v>17</v>
      </c>
      <c r="C402">
        <v>29.73</v>
      </c>
      <c r="D402">
        <v>1</v>
      </c>
      <c r="E402">
        <v>0</v>
      </c>
      <c r="F402" s="4">
        <f>DetailTicket[[#This Row],[Qte]]*(DetailTicket[[#This Row],[PrixUnit]]*(1-DetailTicket[[#This Row],[Remise%]]))</f>
        <v>29.73</v>
      </c>
      <c r="G402" t="str">
        <f>DetailTicket[[#This Row],[NoTicket]]&amp;DetailTicket[[#This Row],[Refprod]]</f>
        <v>1069617</v>
      </c>
      <c r="H402" s="10">
        <f>SUMIF(DetailTicket[NoTicket],I402,DetailTicket[Chiffre d''affaire])</f>
        <v>108.54</v>
      </c>
      <c r="I402">
        <f t="shared" si="12"/>
        <v>10625</v>
      </c>
      <c r="K402" s="21" t="str" cm="1">
        <f t="array" ref="K402">_xlfn.IFS(M402=Ticket!A371,Ticket!B371)</f>
        <v>HALER</v>
      </c>
      <c r="L402" s="22">
        <f>H394/COUNTIF(DetailTicket[NoTicket],M402)</f>
        <v>35.631999999999998</v>
      </c>
      <c r="M402" s="21">
        <f t="shared" si="13"/>
        <v>10617</v>
      </c>
    </row>
    <row r="403" spans="1:13" x14ac:dyDescent="0.25">
      <c r="A403">
        <v>10698</v>
      </c>
      <c r="B403">
        <v>17</v>
      </c>
      <c r="C403">
        <v>29.73</v>
      </c>
      <c r="D403">
        <v>2</v>
      </c>
      <c r="E403">
        <v>0.05</v>
      </c>
      <c r="F403" s="4">
        <f>DetailTicket[[#This Row],[Qte]]*(DetailTicket[[#This Row],[PrixUnit]]*(1-DetailTicket[[#This Row],[Remise%]]))</f>
        <v>56.486999999999995</v>
      </c>
      <c r="G403" t="str">
        <f>DetailTicket[[#This Row],[NoTicket]]&amp;DetailTicket[[#This Row],[Refprod]]</f>
        <v>1069817</v>
      </c>
      <c r="H403" s="10">
        <f>SUMIF(DetailTicket[NoTicket],I403,DetailTicket[Chiffre d''affaire])</f>
        <v>92.38</v>
      </c>
      <c r="I403">
        <f t="shared" si="12"/>
        <v>10626</v>
      </c>
      <c r="K403" s="21" t="str" cm="1">
        <f t="array" ref="K403">_xlfn.IFS(M403=Ticket!A372,Ticket!B372)</f>
        <v>JÉBAZ</v>
      </c>
      <c r="L403" s="22">
        <f>H395/COUNTIF(DetailTicket[NoTicket],M403)</f>
        <v>28.663333333333338</v>
      </c>
      <c r="M403" s="21">
        <f t="shared" si="13"/>
        <v>10618</v>
      </c>
    </row>
    <row r="404" spans="1:13" x14ac:dyDescent="0.25">
      <c r="A404">
        <v>10714</v>
      </c>
      <c r="B404">
        <v>17</v>
      </c>
      <c r="C404">
        <v>29.73</v>
      </c>
      <c r="D404">
        <v>1</v>
      </c>
      <c r="E404">
        <v>0.25</v>
      </c>
      <c r="F404" s="4">
        <f>DetailTicket[[#This Row],[Qte]]*(DetailTicket[[#This Row],[PrixUnit]]*(1-DetailTicket[[#This Row],[Remise%]]))</f>
        <v>22.297499999999999</v>
      </c>
      <c r="G404" t="str">
        <f>DetailTicket[[#This Row],[NoTicket]]&amp;DetailTicket[[#This Row],[Refprod]]</f>
        <v>1071417</v>
      </c>
      <c r="H404" s="10">
        <f>SUMIF(DetailTicket[NoTicket],I404,DetailTicket[Chiffre d''affaire])</f>
        <v>84.715499999999992</v>
      </c>
      <c r="I404">
        <f t="shared" si="12"/>
        <v>10627</v>
      </c>
      <c r="K404" s="21" t="str" cm="1">
        <f t="array" ref="K404">_xlfn.IFS(M404=Ticket!A373,Ticket!B373)</f>
        <v>JÉBAZ</v>
      </c>
      <c r="L404" s="22">
        <f>H396/COUNTIF(DetailTicket[NoTicket],M404)</f>
        <v>11.815000000000001</v>
      </c>
      <c r="M404" s="21">
        <f t="shared" si="13"/>
        <v>10619</v>
      </c>
    </row>
    <row r="405" spans="1:13" x14ac:dyDescent="0.25">
      <c r="A405">
        <v>10727</v>
      </c>
      <c r="B405">
        <v>17</v>
      </c>
      <c r="C405">
        <v>29.73</v>
      </c>
      <c r="D405">
        <v>1</v>
      </c>
      <c r="E405">
        <v>0.05</v>
      </c>
      <c r="F405" s="4">
        <f>DetailTicket[[#This Row],[Qte]]*(DetailTicket[[#This Row],[PrixUnit]]*(1-DetailTicket[[#This Row],[Remise%]]))</f>
        <v>28.243499999999997</v>
      </c>
      <c r="G405" t="str">
        <f>DetailTicket[[#This Row],[NoTicket]]&amp;DetailTicket[[#This Row],[Refprod]]</f>
        <v>1072717</v>
      </c>
      <c r="H405" s="10">
        <f>SUMIF(DetailTicket[NoTicket],I405,DetailTicket[Chiffre d''affaire])</f>
        <v>13.72</v>
      </c>
      <c r="I405">
        <f t="shared" si="12"/>
        <v>10628</v>
      </c>
      <c r="K405" s="21" t="str" cm="1">
        <f t="array" ref="K405">_xlfn.IFS(M405=Ticket!A374,Ticket!B374)</f>
        <v>VIGUI</v>
      </c>
      <c r="L405" s="22">
        <f>H397/COUNTIF(DetailTicket[NoTicket],M405)</f>
        <v>8.69</v>
      </c>
      <c r="M405" s="21">
        <f t="shared" si="13"/>
        <v>10620</v>
      </c>
    </row>
    <row r="406" spans="1:13" x14ac:dyDescent="0.25">
      <c r="A406">
        <v>10773</v>
      </c>
      <c r="B406">
        <v>17</v>
      </c>
      <c r="C406">
        <v>29.73</v>
      </c>
      <c r="D406">
        <v>1</v>
      </c>
      <c r="E406">
        <v>0</v>
      </c>
      <c r="F406" s="4">
        <f>DetailTicket[[#This Row],[Qte]]*(DetailTicket[[#This Row],[PrixUnit]]*(1-DetailTicket[[#This Row],[Remise%]]))</f>
        <v>29.73</v>
      </c>
      <c r="G406" t="str">
        <f>DetailTicket[[#This Row],[NoTicket]]&amp;DetailTicket[[#This Row],[Refprod]]</f>
        <v>1077317</v>
      </c>
      <c r="H406" s="10">
        <f>SUMIF(DetailTicket[NoTicket],I406,DetailTicket[Chiffre d''affaire])</f>
        <v>144.99</v>
      </c>
      <c r="I406">
        <f t="shared" si="12"/>
        <v>10629</v>
      </c>
      <c r="K406" s="21" t="str" cm="1">
        <f t="array" ref="K406">_xlfn.IFS(M406=Ticket!A375,Ticket!B375)</f>
        <v>GAANT</v>
      </c>
      <c r="L406" s="22">
        <f>H398/COUNTIF(DetailTicket[NoTicket],M406)</f>
        <v>18.022500000000001</v>
      </c>
      <c r="M406" s="21">
        <f t="shared" si="13"/>
        <v>10621</v>
      </c>
    </row>
    <row r="407" spans="1:13" x14ac:dyDescent="0.25">
      <c r="A407">
        <v>10795</v>
      </c>
      <c r="B407">
        <v>17</v>
      </c>
      <c r="C407">
        <v>29.73</v>
      </c>
      <c r="D407">
        <v>1</v>
      </c>
      <c r="E407">
        <v>0.25</v>
      </c>
      <c r="F407" s="4">
        <f>DetailTicket[[#This Row],[Qte]]*(DetailTicket[[#This Row],[PrixUnit]]*(1-DetailTicket[[#This Row],[Remise%]]))</f>
        <v>22.297499999999999</v>
      </c>
      <c r="G407" t="str">
        <f>DetailTicket[[#This Row],[NoTicket]]&amp;DetailTicket[[#This Row],[Refprod]]</f>
        <v>1079517</v>
      </c>
      <c r="H407" s="10">
        <f>SUMIF(DetailTicket[NoTicket],I407,DetailTicket[Chiffre d''affaire])</f>
        <v>48.470999999999997</v>
      </c>
      <c r="I407">
        <f t="shared" si="12"/>
        <v>10630</v>
      </c>
      <c r="K407" s="21" t="str" cm="1">
        <f t="array" ref="K407">_xlfn.IFS(M407=Ticket!A376,Ticket!B376)</f>
        <v>CHDUD</v>
      </c>
      <c r="L407" s="22">
        <f>H399/COUNTIF(DetailTicket[NoTicket],M407)</f>
        <v>14.8</v>
      </c>
      <c r="M407" s="21">
        <f t="shared" si="13"/>
        <v>10622</v>
      </c>
    </row>
    <row r="408" spans="1:13" x14ac:dyDescent="0.25">
      <c r="A408">
        <v>10801</v>
      </c>
      <c r="B408">
        <v>17</v>
      </c>
      <c r="C408">
        <v>29.73</v>
      </c>
      <c r="D408">
        <v>1</v>
      </c>
      <c r="E408">
        <v>0.25</v>
      </c>
      <c r="F408" s="4">
        <f>DetailTicket[[#This Row],[Qte]]*(DetailTicket[[#This Row],[PrixUnit]]*(1-DetailTicket[[#This Row],[Remise%]]))</f>
        <v>22.297499999999999</v>
      </c>
      <c r="G408" t="str">
        <f>DetailTicket[[#This Row],[NoTicket]]&amp;DetailTicket[[#This Row],[Refprod]]</f>
        <v>1080117</v>
      </c>
      <c r="H408" s="10">
        <f>SUMIF(DetailTicket[NoTicket],I408,DetailTicket[Chiffre d''affaire])</f>
        <v>10.71</v>
      </c>
      <c r="I408">
        <f t="shared" si="12"/>
        <v>10631</v>
      </c>
      <c r="K408" s="21" t="str" cm="1">
        <f t="array" ref="K408">_xlfn.IFS(M408=Ticket!A377,Ticket!B377)</f>
        <v>ERDEB</v>
      </c>
      <c r="L408" s="22">
        <f>H400/COUNTIF(DetailTicket[NoTicket],M408)</f>
        <v>11.240800000000002</v>
      </c>
      <c r="M408" s="21">
        <f t="shared" si="13"/>
        <v>10623</v>
      </c>
    </row>
    <row r="409" spans="1:13" x14ac:dyDescent="0.25">
      <c r="A409">
        <v>10852</v>
      </c>
      <c r="B409">
        <v>17</v>
      </c>
      <c r="C409">
        <v>29.73</v>
      </c>
      <c r="D409">
        <v>2</v>
      </c>
      <c r="E409">
        <v>0</v>
      </c>
      <c r="F409" s="4">
        <f>DetailTicket[[#This Row],[Qte]]*(DetailTicket[[#This Row],[PrixUnit]]*(1-DetailTicket[[#This Row],[Remise%]]))</f>
        <v>59.46</v>
      </c>
      <c r="G409" t="str">
        <f>DetailTicket[[#This Row],[NoTicket]]&amp;DetailTicket[[#This Row],[Refprod]]</f>
        <v>1085217</v>
      </c>
      <c r="H409" s="10">
        <f>SUMIF(DetailTicket[NoTicket],I409,DetailTicket[Chiffre d''affaire])</f>
        <v>15.4945</v>
      </c>
      <c r="I409">
        <f t="shared" si="12"/>
        <v>10632</v>
      </c>
      <c r="K409" s="21" t="str" cm="1">
        <f t="array" ref="K409">_xlfn.IFS(M409=Ticket!A378,Ticket!B378)</f>
        <v>CHGAS</v>
      </c>
      <c r="L409" s="22">
        <f>H401/COUNTIF(DetailTicket[NoTicket],M409)</f>
        <v>95.946666666666658</v>
      </c>
      <c r="M409" s="21">
        <f t="shared" si="13"/>
        <v>10624</v>
      </c>
    </row>
    <row r="410" spans="1:13" x14ac:dyDescent="0.25">
      <c r="A410">
        <v>10861</v>
      </c>
      <c r="B410">
        <v>17</v>
      </c>
      <c r="C410">
        <v>29.73</v>
      </c>
      <c r="D410">
        <v>1</v>
      </c>
      <c r="E410">
        <v>0</v>
      </c>
      <c r="F410" s="4">
        <f>DetailTicket[[#This Row],[Qte]]*(DetailTicket[[#This Row],[PrixUnit]]*(1-DetailTicket[[#This Row],[Remise%]]))</f>
        <v>29.73</v>
      </c>
      <c r="G410" t="str">
        <f>DetailTicket[[#This Row],[NoTicket]]&amp;DetailTicket[[#This Row],[Refprod]]</f>
        <v>1086117</v>
      </c>
      <c r="H410" s="10">
        <f>SUMIF(DetailTicket[NoTicket],I410,DetailTicket[Chiffre d''affaire])</f>
        <v>116.3565</v>
      </c>
      <c r="I410">
        <f t="shared" si="12"/>
        <v>10633</v>
      </c>
      <c r="K410" s="21" t="str" cm="1">
        <f t="array" ref="K410">_xlfn.IFS(M410=Ticket!A379,Ticket!B379)</f>
        <v>MALAZ</v>
      </c>
      <c r="L410" s="22">
        <f>H402/COUNTIF(DetailTicket[NoTicket],M410)</f>
        <v>36.18</v>
      </c>
      <c r="M410" s="21">
        <f t="shared" si="13"/>
        <v>10625</v>
      </c>
    </row>
    <row r="411" spans="1:13" x14ac:dyDescent="0.25">
      <c r="A411">
        <v>10871</v>
      </c>
      <c r="B411">
        <v>17</v>
      </c>
      <c r="C411">
        <v>29.73</v>
      </c>
      <c r="D411">
        <v>2</v>
      </c>
      <c r="E411">
        <v>0.05</v>
      </c>
      <c r="F411" s="4">
        <f>DetailTicket[[#This Row],[Qte]]*(DetailTicket[[#This Row],[PrixUnit]]*(1-DetailTicket[[#This Row],[Remise%]]))</f>
        <v>56.486999999999995</v>
      </c>
      <c r="G411" t="str">
        <f>DetailTicket[[#This Row],[NoTicket]]&amp;DetailTicket[[#This Row],[Refprod]]</f>
        <v>1087117</v>
      </c>
      <c r="H411" s="10">
        <f>SUMIF(DetailTicket[NoTicket],I411,DetailTicket[Chiffre d''affaire])</f>
        <v>210.69000000000003</v>
      </c>
      <c r="I411">
        <f t="shared" ref="I411:I474" si="14">I410+1</f>
        <v>10634</v>
      </c>
      <c r="K411" s="21" t="str" cm="1">
        <f t="array" ref="K411">_xlfn.IFS(M411=Ticket!A380,Ticket!B380)</f>
        <v>JEHOU</v>
      </c>
      <c r="L411" s="22">
        <f>H403/COUNTIF(DetailTicket[NoTicket],M411)</f>
        <v>30.793333333333333</v>
      </c>
      <c r="M411" s="21">
        <f t="shared" si="13"/>
        <v>10626</v>
      </c>
    </row>
    <row r="412" spans="1:13" x14ac:dyDescent="0.25">
      <c r="A412">
        <v>10890</v>
      </c>
      <c r="B412">
        <v>17</v>
      </c>
      <c r="C412">
        <v>29.73</v>
      </c>
      <c r="D412">
        <v>2</v>
      </c>
      <c r="E412">
        <v>0</v>
      </c>
      <c r="F412" s="4">
        <f>DetailTicket[[#This Row],[Qte]]*(DetailTicket[[#This Row],[PrixUnit]]*(1-DetailTicket[[#This Row],[Remise%]]))</f>
        <v>59.46</v>
      </c>
      <c r="G412" t="str">
        <f>DetailTicket[[#This Row],[NoTicket]]&amp;DetailTicket[[#This Row],[Refprod]]</f>
        <v>1089017</v>
      </c>
      <c r="H412" s="10">
        <f>SUMIF(DetailTicket[NoTicket],I412,DetailTicket[Chiffre d''affaire])</f>
        <v>75.554000000000002</v>
      </c>
      <c r="I412">
        <f t="shared" si="14"/>
        <v>10635</v>
      </c>
      <c r="K412" s="21" t="str" cm="1">
        <f t="array" ref="K412">_xlfn.IFS(M412=Ticket!A381,Ticket!B381)</f>
        <v>MOELK</v>
      </c>
      <c r="L412" s="22">
        <f>H404/COUNTIF(DetailTicket[NoTicket],M412)</f>
        <v>42.357749999999996</v>
      </c>
      <c r="M412" s="21">
        <f t="shared" si="13"/>
        <v>10627</v>
      </c>
    </row>
    <row r="413" spans="1:13" x14ac:dyDescent="0.25">
      <c r="A413">
        <v>10911</v>
      </c>
      <c r="B413">
        <v>17</v>
      </c>
      <c r="C413">
        <v>29.73</v>
      </c>
      <c r="D413">
        <v>2</v>
      </c>
      <c r="E413">
        <v>0</v>
      </c>
      <c r="F413" s="4">
        <f>DetailTicket[[#This Row],[Qte]]*(DetailTicket[[#This Row],[PrixUnit]]*(1-DetailTicket[[#This Row],[Remise%]]))</f>
        <v>59.46</v>
      </c>
      <c r="G413" t="str">
        <f>DetailTicket[[#This Row],[NoTicket]]&amp;DetailTicket[[#This Row],[Refprod]]</f>
        <v>1091117</v>
      </c>
      <c r="H413" s="10">
        <f>SUMIF(DetailTicket[NoTicket],I413,DetailTicket[Chiffre d''affaire])</f>
        <v>36.89</v>
      </c>
      <c r="I413">
        <f t="shared" si="14"/>
        <v>10636</v>
      </c>
      <c r="K413" s="21" t="str" cm="1">
        <f t="array" ref="K413">_xlfn.IFS(M413=Ticket!A382,Ticket!B382)</f>
        <v>JEBOR</v>
      </c>
      <c r="L413" s="22">
        <f>H405/COUNTIF(DetailTicket[NoTicket],M413)</f>
        <v>13.72</v>
      </c>
      <c r="M413" s="21">
        <f t="shared" si="13"/>
        <v>10628</v>
      </c>
    </row>
    <row r="414" spans="1:13" x14ac:dyDescent="0.25">
      <c r="A414">
        <v>10915</v>
      </c>
      <c r="B414">
        <v>17</v>
      </c>
      <c r="C414">
        <v>29.73</v>
      </c>
      <c r="D414">
        <v>2</v>
      </c>
      <c r="E414">
        <v>0</v>
      </c>
      <c r="F414" s="4">
        <f>DetailTicket[[#This Row],[Qte]]*(DetailTicket[[#This Row],[PrixUnit]]*(1-DetailTicket[[#This Row],[Remise%]]))</f>
        <v>59.46</v>
      </c>
      <c r="G414" t="str">
        <f>DetailTicket[[#This Row],[NoTicket]]&amp;DetailTicket[[#This Row],[Refprod]]</f>
        <v>1091517</v>
      </c>
      <c r="H414" s="10">
        <f>SUMIF(DetailTicket[NoTicket],I414,DetailTicket[Chiffre d''affaire])</f>
        <v>98.795500000000004</v>
      </c>
      <c r="I414">
        <f t="shared" si="14"/>
        <v>10637</v>
      </c>
      <c r="K414" s="21" t="str" cm="1">
        <f t="array" ref="K414">_xlfn.IFS(M414=Ticket!A383,Ticket!B383)</f>
        <v>JELEC</v>
      </c>
      <c r="L414" s="22">
        <f>H406/COUNTIF(DetailTicket[NoTicket],M414)</f>
        <v>72.495000000000005</v>
      </c>
      <c r="M414" s="21">
        <f t="shared" si="13"/>
        <v>10629</v>
      </c>
    </row>
    <row r="415" spans="1:13" x14ac:dyDescent="0.25">
      <c r="A415">
        <v>10922</v>
      </c>
      <c r="B415">
        <v>17</v>
      </c>
      <c r="C415">
        <v>29.73</v>
      </c>
      <c r="D415">
        <v>2</v>
      </c>
      <c r="E415">
        <v>0</v>
      </c>
      <c r="F415" s="4">
        <f>DetailTicket[[#This Row],[Qte]]*(DetailTicket[[#This Row],[PrixUnit]]*(1-DetailTicket[[#This Row],[Remise%]]))</f>
        <v>59.46</v>
      </c>
      <c r="G415" t="str">
        <f>DetailTicket[[#This Row],[NoTicket]]&amp;DetailTicket[[#This Row],[Refprod]]</f>
        <v>1092217</v>
      </c>
      <c r="H415" s="10">
        <f>SUMIF(DetailTicket[NoTicket],I415,DetailTicket[Chiffre d''affaire])</f>
        <v>76.39</v>
      </c>
      <c r="I415">
        <f t="shared" si="14"/>
        <v>10638</v>
      </c>
      <c r="K415" s="21" t="str" cm="1">
        <f t="array" ref="K415">_xlfn.IFS(M415=Ticket!A384,Ticket!B384)</f>
        <v>CHBES</v>
      </c>
      <c r="L415" s="22">
        <f>H407/COUNTIF(DetailTicket[NoTicket],M415)</f>
        <v>24.235499999999998</v>
      </c>
      <c r="M415" s="21">
        <f t="shared" si="13"/>
        <v>10630</v>
      </c>
    </row>
    <row r="416" spans="1:13" x14ac:dyDescent="0.25">
      <c r="A416">
        <v>10949</v>
      </c>
      <c r="B416">
        <v>17</v>
      </c>
      <c r="C416">
        <v>29.73</v>
      </c>
      <c r="D416">
        <v>2</v>
      </c>
      <c r="E416">
        <v>0</v>
      </c>
      <c r="F416" s="4">
        <f>DetailTicket[[#This Row],[Qte]]*(DetailTicket[[#This Row],[PrixUnit]]*(1-DetailTicket[[#This Row],[Remise%]]))</f>
        <v>59.46</v>
      </c>
      <c r="G416" t="str">
        <f>DetailTicket[[#This Row],[NoTicket]]&amp;DetailTicket[[#This Row],[Refprod]]</f>
        <v>1094917</v>
      </c>
      <c r="H416" s="10">
        <f>SUMIF(DetailTicket[NoTicket],I416,DetailTicket[Chiffre d''affaire])</f>
        <v>95.12</v>
      </c>
      <c r="I416">
        <f t="shared" si="14"/>
        <v>10639</v>
      </c>
      <c r="K416" s="21" t="str" cm="1">
        <f t="array" ref="K416">_xlfn.IFS(M416=Ticket!A385,Ticket!B385)</f>
        <v>CÉDAU</v>
      </c>
      <c r="L416" s="22">
        <f>H408/COUNTIF(DetailTicket[NoTicket],M416)</f>
        <v>10.71</v>
      </c>
      <c r="M416" s="21">
        <f t="shared" si="13"/>
        <v>10631</v>
      </c>
    </row>
    <row r="417" spans="1:13" x14ac:dyDescent="0.25">
      <c r="A417">
        <v>10972</v>
      </c>
      <c r="B417">
        <v>17</v>
      </c>
      <c r="C417">
        <v>29.73</v>
      </c>
      <c r="D417">
        <v>2</v>
      </c>
      <c r="E417">
        <v>0</v>
      </c>
      <c r="F417" s="4">
        <f>DetailTicket[[#This Row],[Qte]]*(DetailTicket[[#This Row],[PrixUnit]]*(1-DetailTicket[[#This Row],[Remise%]]))</f>
        <v>59.46</v>
      </c>
      <c r="G417" t="str">
        <f>DetailTicket[[#This Row],[NoTicket]]&amp;DetailTicket[[#This Row],[Refprod]]</f>
        <v>1097217</v>
      </c>
      <c r="H417" s="10">
        <f>SUMIF(DetailTicket[NoTicket],I417,DetailTicket[Chiffre d''affaire])</f>
        <v>37.725000000000001</v>
      </c>
      <c r="I417">
        <f t="shared" si="14"/>
        <v>10640</v>
      </c>
      <c r="K417" s="21" t="str" cm="1">
        <f t="array" ref="K417">_xlfn.IFS(M417=Ticket!A386,Ticket!B386)</f>
        <v>PAJAL</v>
      </c>
      <c r="L417" s="22">
        <f>H409/COUNTIF(DetailTicket[NoTicket],M417)</f>
        <v>7.7472500000000002</v>
      </c>
      <c r="M417" s="21">
        <f t="shared" si="13"/>
        <v>10632</v>
      </c>
    </row>
    <row r="418" spans="1:13" x14ac:dyDescent="0.25">
      <c r="A418">
        <v>11059</v>
      </c>
      <c r="B418">
        <v>17</v>
      </c>
      <c r="C418">
        <v>29.73</v>
      </c>
      <c r="D418">
        <v>2</v>
      </c>
      <c r="E418">
        <v>0</v>
      </c>
      <c r="F418" s="4">
        <f>DetailTicket[[#This Row],[Qte]]*(DetailTicket[[#This Row],[PrixUnit]]*(1-DetailTicket[[#This Row],[Remise%]]))</f>
        <v>59.46</v>
      </c>
      <c r="G418" t="str">
        <f>DetailTicket[[#This Row],[NoTicket]]&amp;DetailTicket[[#This Row],[Refprod]]</f>
        <v>1105917</v>
      </c>
      <c r="H418" s="10">
        <f>SUMIF(DetailTicket[NoTicket],I418,DetailTicket[Chiffre d''affaire])</f>
        <v>57.019999999999996</v>
      </c>
      <c r="I418">
        <f t="shared" si="14"/>
        <v>10641</v>
      </c>
      <c r="K418" s="21" t="str" cm="1">
        <f t="array" ref="K418">_xlfn.IFS(M418=Ticket!A387,Ticket!B387)</f>
        <v>CHLEC</v>
      </c>
      <c r="L418" s="22">
        <f>H410/COUNTIF(DetailTicket[NoTicket],M418)</f>
        <v>29.089124999999999</v>
      </c>
      <c r="M418" s="21">
        <f t="shared" si="13"/>
        <v>10633</v>
      </c>
    </row>
    <row r="419" spans="1:13" x14ac:dyDescent="0.25">
      <c r="A419">
        <v>11064</v>
      </c>
      <c r="B419">
        <v>17</v>
      </c>
      <c r="C419">
        <v>29.73</v>
      </c>
      <c r="D419">
        <v>2</v>
      </c>
      <c r="E419">
        <v>0.1</v>
      </c>
      <c r="F419" s="4">
        <f>DetailTicket[[#This Row],[Qte]]*(DetailTicket[[#This Row],[PrixUnit]]*(1-DetailTicket[[#This Row],[Remise%]]))</f>
        <v>53.514000000000003</v>
      </c>
      <c r="G419" t="str">
        <f>DetailTicket[[#This Row],[NoTicket]]&amp;DetailTicket[[#This Row],[Refprod]]</f>
        <v>1106417</v>
      </c>
      <c r="H419" s="10">
        <f>SUMIF(DetailTicket[NoTicket],I419,DetailTicket[Chiffre d''affaire])</f>
        <v>23.416</v>
      </c>
      <c r="I419">
        <f t="shared" si="14"/>
        <v>10642</v>
      </c>
      <c r="K419" s="21" t="str" cm="1">
        <f t="array" ref="K419">_xlfn.IFS(M419=Ticket!A388,Ticket!B388)</f>
        <v>CHBON</v>
      </c>
      <c r="L419" s="22">
        <f>H411/COUNTIF(DetailTicket[NoTicket],M419)</f>
        <v>52.672500000000007</v>
      </c>
      <c r="M419" s="21">
        <f t="shared" ref="M419:M482" si="15">M418+1</f>
        <v>10634</v>
      </c>
    </row>
    <row r="420" spans="1:13" x14ac:dyDescent="0.25">
      <c r="A420">
        <v>10293</v>
      </c>
      <c r="B420">
        <v>18</v>
      </c>
      <c r="C420">
        <v>38.11</v>
      </c>
      <c r="D420">
        <v>2</v>
      </c>
      <c r="E420">
        <v>0</v>
      </c>
      <c r="F420" s="4">
        <f>DetailTicket[[#This Row],[Qte]]*(DetailTicket[[#This Row],[PrixUnit]]*(1-DetailTicket[[#This Row],[Remise%]]))</f>
        <v>76.22</v>
      </c>
      <c r="G420" t="str">
        <f>DetailTicket[[#This Row],[NoTicket]]&amp;DetailTicket[[#This Row],[Refprod]]</f>
        <v>1029318</v>
      </c>
      <c r="H420" s="10">
        <f>SUMIF(DetailTicket[NoTicket],I420,DetailTicket[Chiffre d''affaire])</f>
        <v>76.155000000000001</v>
      </c>
      <c r="I420">
        <f t="shared" si="14"/>
        <v>10643</v>
      </c>
      <c r="K420" s="21" t="str" cm="1">
        <f t="array" ref="K420">_xlfn.IFS(M420=Ticket!A389,Ticket!B389)</f>
        <v>NISCH</v>
      </c>
      <c r="L420" s="22">
        <f>H412/COUNTIF(DetailTicket[NoTicket],M420)</f>
        <v>25.184666666666669</v>
      </c>
      <c r="M420" s="21">
        <f t="shared" si="15"/>
        <v>10635</v>
      </c>
    </row>
    <row r="421" spans="1:13" x14ac:dyDescent="0.25">
      <c r="A421">
        <v>10305</v>
      </c>
      <c r="B421">
        <v>18</v>
      </c>
      <c r="C421">
        <v>38.11</v>
      </c>
      <c r="D421">
        <v>1</v>
      </c>
      <c r="E421">
        <v>0.1</v>
      </c>
      <c r="F421" s="4">
        <f>DetailTicket[[#This Row],[Qte]]*(DetailTicket[[#This Row],[PrixUnit]]*(1-DetailTicket[[#This Row],[Remise%]]))</f>
        <v>34.298999999999999</v>
      </c>
      <c r="G421" t="str">
        <f>DetailTicket[[#This Row],[NoTicket]]&amp;DetailTicket[[#This Row],[Refprod]]</f>
        <v>1030518</v>
      </c>
      <c r="H421" s="10">
        <f>SUMIF(DetailTicket[NoTicket],I421,DetailTicket[Chiffre d''affaire])</f>
        <v>128.90300000000002</v>
      </c>
      <c r="I421">
        <f t="shared" si="14"/>
        <v>10644</v>
      </c>
      <c r="K421" s="21" t="str" cm="1">
        <f t="array" ref="K421">_xlfn.IFS(M421=Ticket!A390,Ticket!B390)</f>
        <v>CLJAN</v>
      </c>
      <c r="L421" s="22">
        <f>H413/COUNTIF(DetailTicket[NoTicket],M421)</f>
        <v>18.445</v>
      </c>
      <c r="M421" s="21">
        <f t="shared" si="15"/>
        <v>10636</v>
      </c>
    </row>
    <row r="422" spans="1:13" x14ac:dyDescent="0.25">
      <c r="A422">
        <v>10332</v>
      </c>
      <c r="B422">
        <v>18</v>
      </c>
      <c r="C422">
        <v>38.11</v>
      </c>
      <c r="D422">
        <v>1</v>
      </c>
      <c r="E422">
        <v>0.2</v>
      </c>
      <c r="F422" s="4">
        <f>DetailTicket[[#This Row],[Qte]]*(DetailTicket[[#This Row],[PrixUnit]]*(1-DetailTicket[[#This Row],[Remise%]]))</f>
        <v>30.488</v>
      </c>
      <c r="G422" t="str">
        <f>DetailTicket[[#This Row],[NoTicket]]&amp;DetailTicket[[#This Row],[Refprod]]</f>
        <v>1033218</v>
      </c>
      <c r="H422" s="10">
        <f>SUMIF(DetailTicket[NoTicket],I422,DetailTicket[Chiffre d''affaire])</f>
        <v>76.52000000000001</v>
      </c>
      <c r="I422">
        <f t="shared" si="14"/>
        <v>10645</v>
      </c>
      <c r="K422" s="21" t="str" cm="1">
        <f t="array" ref="K422">_xlfn.IFS(M422=Ticket!A391,Ticket!B391)</f>
        <v>PABEL</v>
      </c>
      <c r="L422" s="22">
        <f>H414/COUNTIF(DetailTicket[NoTicket],M422)</f>
        <v>32.931833333333337</v>
      </c>
      <c r="M422" s="21">
        <f t="shared" si="15"/>
        <v>10637</v>
      </c>
    </row>
    <row r="423" spans="1:13" x14ac:dyDescent="0.25">
      <c r="A423">
        <v>10340</v>
      </c>
      <c r="B423">
        <v>18</v>
      </c>
      <c r="C423">
        <v>38.11</v>
      </c>
      <c r="D423">
        <v>1</v>
      </c>
      <c r="E423">
        <v>0.05</v>
      </c>
      <c r="F423" s="4">
        <f>DetailTicket[[#This Row],[Qte]]*(DetailTicket[[#This Row],[PrixUnit]]*(1-DetailTicket[[#This Row],[Remise%]]))</f>
        <v>36.204499999999996</v>
      </c>
      <c r="G423" t="str">
        <f>DetailTicket[[#This Row],[NoTicket]]&amp;DetailTicket[[#This Row],[Refprod]]</f>
        <v>1034018</v>
      </c>
      <c r="H423" s="10">
        <f>SUMIF(DetailTicket[NoTicket],I423,DetailTicket[Chiffre d''affaire])</f>
        <v>75.802500000000009</v>
      </c>
      <c r="I423">
        <f t="shared" si="14"/>
        <v>10646</v>
      </c>
      <c r="K423" s="21" t="str" cm="1">
        <f t="array" ref="K423">_xlfn.IFS(M423=Ticket!A392,Ticket!B392)</f>
        <v>RARAB</v>
      </c>
      <c r="L423" s="22">
        <f>H415/COUNTIF(DetailTicket[NoTicket],M423)</f>
        <v>25.463333333333335</v>
      </c>
      <c r="M423" s="21">
        <f t="shared" si="15"/>
        <v>10638</v>
      </c>
    </row>
    <row r="424" spans="1:13" x14ac:dyDescent="0.25">
      <c r="A424">
        <v>10382</v>
      </c>
      <c r="B424">
        <v>18</v>
      </c>
      <c r="C424">
        <v>38.11</v>
      </c>
      <c r="D424">
        <v>2</v>
      </c>
      <c r="E424">
        <v>0</v>
      </c>
      <c r="F424" s="4">
        <f>DetailTicket[[#This Row],[Qte]]*(DetailTicket[[#This Row],[PrixUnit]]*(1-DetailTicket[[#This Row],[Remise%]]))</f>
        <v>76.22</v>
      </c>
      <c r="G424" t="str">
        <f>DetailTicket[[#This Row],[NoTicket]]&amp;DetailTicket[[#This Row],[Refprod]]</f>
        <v>1038218</v>
      </c>
      <c r="H424" s="10">
        <f>SUMIF(DetailTicket[NoTicket],I424,DetailTicket[Chiffre d''affaire])</f>
        <v>20.73</v>
      </c>
      <c r="I424">
        <f t="shared" si="14"/>
        <v>10647</v>
      </c>
      <c r="K424" s="21" t="str" cm="1">
        <f t="array" ref="K424">_xlfn.IFS(M424=Ticket!A393,Ticket!B393)</f>
        <v>ALDUV</v>
      </c>
      <c r="L424" s="22">
        <f>H416/COUNTIF(DetailTicket[NoTicket],M424)</f>
        <v>95.12</v>
      </c>
      <c r="M424" s="21">
        <f t="shared" si="15"/>
        <v>10639</v>
      </c>
    </row>
    <row r="425" spans="1:13" x14ac:dyDescent="0.25">
      <c r="A425">
        <v>10470</v>
      </c>
      <c r="B425">
        <v>18</v>
      </c>
      <c r="C425">
        <v>38.11</v>
      </c>
      <c r="D425">
        <v>1</v>
      </c>
      <c r="E425">
        <v>0</v>
      </c>
      <c r="F425" s="4">
        <f>DetailTicket[[#This Row],[Qte]]*(DetailTicket[[#This Row],[PrixUnit]]*(1-DetailTicket[[#This Row],[Remise%]]))</f>
        <v>38.11</v>
      </c>
      <c r="G425" t="str">
        <f>DetailTicket[[#This Row],[NoTicket]]&amp;DetailTicket[[#This Row],[Refprod]]</f>
        <v>1047018</v>
      </c>
      <c r="H425" s="10">
        <f>SUMIF(DetailTicket[NoTicket],I425,DetailTicket[Chiffre d''affaire])</f>
        <v>37.715000000000003</v>
      </c>
      <c r="I425">
        <f t="shared" si="14"/>
        <v>10648</v>
      </c>
      <c r="K425" s="21" t="str" cm="1">
        <f t="array" ref="K425">_xlfn.IFS(M425=Ticket!A394,Ticket!B394)</f>
        <v>PAJAL</v>
      </c>
      <c r="L425" s="22">
        <f>H417/COUNTIF(DetailTicket[NoTicket],M425)</f>
        <v>18.862500000000001</v>
      </c>
      <c r="M425" s="21">
        <f t="shared" si="15"/>
        <v>10640</v>
      </c>
    </row>
    <row r="426" spans="1:13" x14ac:dyDescent="0.25">
      <c r="A426">
        <v>10516</v>
      </c>
      <c r="B426">
        <v>18</v>
      </c>
      <c r="C426">
        <v>47.56</v>
      </c>
      <c r="D426">
        <v>1</v>
      </c>
      <c r="E426">
        <v>0.1</v>
      </c>
      <c r="F426" s="4">
        <f>DetailTicket[[#This Row],[Qte]]*(DetailTicket[[#This Row],[PrixUnit]]*(1-DetailTicket[[#This Row],[Remise%]]))</f>
        <v>42.804000000000002</v>
      </c>
      <c r="G426" t="str">
        <f>DetailTicket[[#This Row],[NoTicket]]&amp;DetailTicket[[#This Row],[Refprod]]</f>
        <v>1051618</v>
      </c>
      <c r="H426" s="10">
        <f>SUMIF(DetailTicket[NoTicket],I426,DetailTicket[Chiffre d''affaire])</f>
        <v>87.82</v>
      </c>
      <c r="I426">
        <f t="shared" si="14"/>
        <v>10649</v>
      </c>
      <c r="K426" s="21" t="str" cm="1">
        <f t="array" ref="K426">_xlfn.IFS(M426=Ticket!A395,Ticket!B395)</f>
        <v>NAROU</v>
      </c>
      <c r="L426" s="22">
        <f>H418/COUNTIF(DetailTicket[NoTicket],M426)</f>
        <v>28.509999999999998</v>
      </c>
      <c r="M426" s="21">
        <f t="shared" si="15"/>
        <v>10641</v>
      </c>
    </row>
    <row r="427" spans="1:13" x14ac:dyDescent="0.25">
      <c r="A427">
        <v>10566</v>
      </c>
      <c r="B427">
        <v>18</v>
      </c>
      <c r="C427">
        <v>47.56</v>
      </c>
      <c r="D427">
        <v>2</v>
      </c>
      <c r="E427">
        <v>0.15</v>
      </c>
      <c r="F427" s="4">
        <f>DetailTicket[[#This Row],[Qte]]*(DetailTicket[[#This Row],[PrixUnit]]*(1-DetailTicket[[#This Row],[Remise%]]))</f>
        <v>80.852000000000004</v>
      </c>
      <c r="G427" t="str">
        <f>DetailTicket[[#This Row],[NoTicket]]&amp;DetailTicket[[#This Row],[Refprod]]</f>
        <v>1056618</v>
      </c>
      <c r="H427" s="10">
        <f>SUMIF(DetailTicket[NoTicket],I427,DetailTicket[Chiffre d''affaire])</f>
        <v>49.06</v>
      </c>
      <c r="I427">
        <f t="shared" si="14"/>
        <v>10650</v>
      </c>
      <c r="K427" s="21" t="str" cm="1">
        <f t="array" ref="K427">_xlfn.IFS(M427=Ticket!A396,Ticket!B396)</f>
        <v>OLFER</v>
      </c>
      <c r="L427" s="22">
        <f>H419/COUNTIF(DetailTicket[NoTicket],M427)</f>
        <v>11.708</v>
      </c>
      <c r="M427" s="21">
        <f t="shared" si="15"/>
        <v>10642</v>
      </c>
    </row>
    <row r="428" spans="1:13" x14ac:dyDescent="0.25">
      <c r="A428">
        <v>10588</v>
      </c>
      <c r="B428">
        <v>18</v>
      </c>
      <c r="C428">
        <v>47.56</v>
      </c>
      <c r="D428">
        <v>1</v>
      </c>
      <c r="E428">
        <v>0.2</v>
      </c>
      <c r="F428" s="4">
        <f>DetailTicket[[#This Row],[Qte]]*(DetailTicket[[#This Row],[PrixUnit]]*(1-DetailTicket[[#This Row],[Remise%]]))</f>
        <v>38.048000000000002</v>
      </c>
      <c r="G428" t="str">
        <f>DetailTicket[[#This Row],[NoTicket]]&amp;DetailTicket[[#This Row],[Refprod]]</f>
        <v>1058818</v>
      </c>
      <c r="H428" s="10">
        <f>SUMIF(DetailTicket[NoTicket],I428,DetailTicket[Chiffre d''affaire])</f>
        <v>22.522500000000001</v>
      </c>
      <c r="I428">
        <f t="shared" si="14"/>
        <v>10651</v>
      </c>
      <c r="K428" s="21" t="str" cm="1">
        <f t="array" ref="K428">_xlfn.IFS(M428=Ticket!A397,Ticket!B397)</f>
        <v>CLHAL</v>
      </c>
      <c r="L428" s="22">
        <f>H420/COUNTIF(DetailTicket[NoTicket],M428)</f>
        <v>25.385000000000002</v>
      </c>
      <c r="M428" s="21">
        <f t="shared" si="15"/>
        <v>10643</v>
      </c>
    </row>
    <row r="429" spans="1:13" x14ac:dyDescent="0.25">
      <c r="A429">
        <v>10634</v>
      </c>
      <c r="B429">
        <v>18</v>
      </c>
      <c r="C429">
        <v>47.56</v>
      </c>
      <c r="D429">
        <v>2</v>
      </c>
      <c r="E429">
        <v>0</v>
      </c>
      <c r="F429" s="4">
        <f>DetailTicket[[#This Row],[Qte]]*(DetailTicket[[#This Row],[PrixUnit]]*(1-DetailTicket[[#This Row],[Remise%]]))</f>
        <v>95.12</v>
      </c>
      <c r="G429" t="str">
        <f>DetailTicket[[#This Row],[NoTicket]]&amp;DetailTicket[[#This Row],[Refprod]]</f>
        <v>1063418</v>
      </c>
      <c r="H429" s="10">
        <f>SUMIF(DetailTicket[NoTicket],I429,DetailTicket[Chiffre d''affaire])</f>
        <v>40.175000000000004</v>
      </c>
      <c r="I429">
        <f t="shared" si="14"/>
        <v>10652</v>
      </c>
      <c r="K429" s="21" t="str" cm="1">
        <f t="array" ref="K429">_xlfn.IFS(M429=Ticket!A398,Ticket!B398)</f>
        <v>YAKAL</v>
      </c>
      <c r="L429" s="22">
        <f>H421/COUNTIF(DetailTicket[NoTicket],M429)</f>
        <v>42.967666666666673</v>
      </c>
      <c r="M429" s="21">
        <f t="shared" si="15"/>
        <v>10644</v>
      </c>
    </row>
    <row r="430" spans="1:13" x14ac:dyDescent="0.25">
      <c r="A430">
        <v>10639</v>
      </c>
      <c r="B430">
        <v>18</v>
      </c>
      <c r="C430">
        <v>47.56</v>
      </c>
      <c r="D430">
        <v>2</v>
      </c>
      <c r="E430">
        <v>0</v>
      </c>
      <c r="F430" s="4">
        <f>DetailTicket[[#This Row],[Qte]]*(DetailTicket[[#This Row],[PrixUnit]]*(1-DetailTicket[[#This Row],[Remise%]]))</f>
        <v>95.12</v>
      </c>
      <c r="G430" t="str">
        <f>DetailTicket[[#This Row],[NoTicket]]&amp;DetailTicket[[#This Row],[Refprod]]</f>
        <v>1063918</v>
      </c>
      <c r="H430" s="10">
        <f>SUMIF(DetailTicket[NoTicket],I430,DetailTicket[Chiffre d''affaire])</f>
        <v>35.262</v>
      </c>
      <c r="I430">
        <f t="shared" si="14"/>
        <v>10653</v>
      </c>
      <c r="K430" s="21" t="str" cm="1">
        <f t="array" ref="K430">_xlfn.IFS(M430=Ticket!A399,Ticket!B399)</f>
        <v>DAMIC</v>
      </c>
      <c r="L430" s="22">
        <f>H422/COUNTIF(DetailTicket[NoTicket],M430)</f>
        <v>38.260000000000005</v>
      </c>
      <c r="M430" s="21">
        <f t="shared" si="15"/>
        <v>10645</v>
      </c>
    </row>
    <row r="431" spans="1:13" x14ac:dyDescent="0.25">
      <c r="A431">
        <v>10644</v>
      </c>
      <c r="B431">
        <v>18</v>
      </c>
      <c r="C431">
        <v>47.56</v>
      </c>
      <c r="D431">
        <v>2</v>
      </c>
      <c r="E431">
        <v>0.1</v>
      </c>
      <c r="F431" s="4">
        <f>DetailTicket[[#This Row],[Qte]]*(DetailTicket[[#This Row],[PrixUnit]]*(1-DetailTicket[[#This Row],[Remise%]]))</f>
        <v>85.608000000000004</v>
      </c>
      <c r="G431" t="str">
        <f>DetailTicket[[#This Row],[NoTicket]]&amp;DetailTicket[[#This Row],[Refprod]]</f>
        <v>1064418</v>
      </c>
      <c r="H431" s="10">
        <f>SUMIF(DetailTicket[NoTicket],I431,DetailTicket[Chiffre d''affaire])</f>
        <v>52.686</v>
      </c>
      <c r="I431">
        <f t="shared" si="14"/>
        <v>10654</v>
      </c>
      <c r="K431" s="21" t="str" cm="1">
        <f t="array" ref="K431">_xlfn.IFS(M431=Ticket!A400,Ticket!B400)</f>
        <v>ERSWE</v>
      </c>
      <c r="L431" s="22">
        <f>H423/COUNTIF(DetailTicket[NoTicket],M431)</f>
        <v>18.950625000000002</v>
      </c>
      <c r="M431" s="21">
        <f t="shared" si="15"/>
        <v>10646</v>
      </c>
    </row>
    <row r="432" spans="1:13" x14ac:dyDescent="0.25">
      <c r="A432">
        <v>10645</v>
      </c>
      <c r="B432">
        <v>18</v>
      </c>
      <c r="C432">
        <v>47.56</v>
      </c>
      <c r="D432">
        <v>1</v>
      </c>
      <c r="E432">
        <v>0</v>
      </c>
      <c r="F432" s="4">
        <f>DetailTicket[[#This Row],[Qte]]*(DetailTicket[[#This Row],[PrixUnit]]*(1-DetailTicket[[#This Row],[Remise%]]))</f>
        <v>47.56</v>
      </c>
      <c r="G432" t="str">
        <f>DetailTicket[[#This Row],[NoTicket]]&amp;DetailTicket[[#This Row],[Refprod]]</f>
        <v>1064518</v>
      </c>
      <c r="H432" s="10">
        <f>SUMIF(DetailTicket[NoTicket],I432,DetailTicket[Chiffre d''affaire])</f>
        <v>5.8560000000000008</v>
      </c>
      <c r="I432">
        <f t="shared" si="14"/>
        <v>10655</v>
      </c>
      <c r="K432" s="21" t="str" cm="1">
        <f t="array" ref="K432">_xlfn.IFS(M432=Ticket!A401,Ticket!B401)</f>
        <v>BEAVI</v>
      </c>
      <c r="L432" s="22">
        <f>H424/COUNTIF(DetailTicket[NoTicket],M432)</f>
        <v>10.365</v>
      </c>
      <c r="M432" s="21">
        <f t="shared" si="15"/>
        <v>10647</v>
      </c>
    </row>
    <row r="433" spans="1:13" x14ac:dyDescent="0.25">
      <c r="A433">
        <v>10719</v>
      </c>
      <c r="B433">
        <v>18</v>
      </c>
      <c r="C433">
        <v>47.56</v>
      </c>
      <c r="D433">
        <v>2</v>
      </c>
      <c r="E433">
        <v>0.25</v>
      </c>
      <c r="F433" s="4">
        <f>DetailTicket[[#This Row],[Qte]]*(DetailTicket[[#This Row],[PrixUnit]]*(1-DetailTicket[[#This Row],[Remise%]]))</f>
        <v>71.34</v>
      </c>
      <c r="G433" t="str">
        <f>DetailTicket[[#This Row],[NoTicket]]&amp;DetailTicket[[#This Row],[Refprod]]</f>
        <v>1071918</v>
      </c>
      <c r="H433" s="10">
        <f>SUMIF(DetailTicket[NoTicket],I433,DetailTicket[Chiffre d''affaire])</f>
        <v>58.311000000000007</v>
      </c>
      <c r="I433">
        <f t="shared" si="14"/>
        <v>10656</v>
      </c>
      <c r="K433" s="21" t="str" cm="1">
        <f t="array" ref="K433">_xlfn.IFS(M433=Ticket!A402,Ticket!B402)</f>
        <v>CHDUD</v>
      </c>
      <c r="L433" s="22">
        <f>H425/COUNTIF(DetailTicket[NoTicket],M433)</f>
        <v>18.857500000000002</v>
      </c>
      <c r="M433" s="21">
        <f t="shared" si="15"/>
        <v>10648</v>
      </c>
    </row>
    <row r="434" spans="1:13" x14ac:dyDescent="0.25">
      <c r="A434">
        <v>10745</v>
      </c>
      <c r="B434">
        <v>18</v>
      </c>
      <c r="C434">
        <v>47.56</v>
      </c>
      <c r="D434">
        <v>1</v>
      </c>
      <c r="E434">
        <v>0</v>
      </c>
      <c r="F434" s="4">
        <f>DetailTicket[[#This Row],[Qte]]*(DetailTicket[[#This Row],[PrixUnit]]*(1-DetailTicket[[#This Row],[Remise%]]))</f>
        <v>47.56</v>
      </c>
      <c r="G434" t="str">
        <f>DetailTicket[[#This Row],[NoTicket]]&amp;DetailTicket[[#This Row],[Refprod]]</f>
        <v>1074518</v>
      </c>
      <c r="H434" s="10">
        <f>SUMIF(DetailTicket[NoTicket],I434,DetailTicket[Chiffre d''affaire])</f>
        <v>109.78</v>
      </c>
      <c r="I434">
        <f t="shared" si="14"/>
        <v>10657</v>
      </c>
      <c r="K434" s="21" t="str" cm="1">
        <f t="array" ref="K434">_xlfn.IFS(M434=Ticket!A403,Ticket!B403)</f>
        <v>YATAN</v>
      </c>
      <c r="L434" s="22">
        <f>H426/COUNTIF(DetailTicket[NoTicket],M434)</f>
        <v>43.91</v>
      </c>
      <c r="M434" s="21">
        <f t="shared" si="15"/>
        <v>10649</v>
      </c>
    </row>
    <row r="435" spans="1:13" x14ac:dyDescent="0.25">
      <c r="A435">
        <v>10756</v>
      </c>
      <c r="B435">
        <v>18</v>
      </c>
      <c r="C435">
        <v>47.56</v>
      </c>
      <c r="D435">
        <v>1</v>
      </c>
      <c r="E435">
        <v>0.2</v>
      </c>
      <c r="F435" s="4">
        <f>DetailTicket[[#This Row],[Qte]]*(DetailTicket[[#This Row],[PrixUnit]]*(1-DetailTicket[[#This Row],[Remise%]]))</f>
        <v>38.048000000000002</v>
      </c>
      <c r="G435" t="str">
        <f>DetailTicket[[#This Row],[NoTicket]]&amp;DetailTicket[[#This Row],[Refprod]]</f>
        <v>1075618</v>
      </c>
      <c r="H435" s="10">
        <f>SUMIF(DetailTicket[NoTicket],I435,DetailTicket[Chiffre d''affaire])</f>
        <v>109.97399999999999</v>
      </c>
      <c r="I435">
        <f t="shared" si="14"/>
        <v>10658</v>
      </c>
      <c r="K435" s="21" t="str" cm="1">
        <f t="array" ref="K435">_xlfn.IFS(M435=Ticket!A404,Ticket!B404)</f>
        <v>ALAUV</v>
      </c>
      <c r="L435" s="22">
        <f>H427/COUNTIF(DetailTicket[NoTicket],M435)</f>
        <v>16.353333333333335</v>
      </c>
      <c r="M435" s="21">
        <f t="shared" si="15"/>
        <v>10650</v>
      </c>
    </row>
    <row r="436" spans="1:13" x14ac:dyDescent="0.25">
      <c r="A436">
        <v>10789</v>
      </c>
      <c r="B436">
        <v>18</v>
      </c>
      <c r="C436">
        <v>47.56</v>
      </c>
      <c r="D436">
        <v>1</v>
      </c>
      <c r="E436">
        <v>0</v>
      </c>
      <c r="F436" s="4">
        <f>DetailTicket[[#This Row],[Qte]]*(DetailTicket[[#This Row],[PrixUnit]]*(1-DetailTicket[[#This Row],[Remise%]]))</f>
        <v>47.56</v>
      </c>
      <c r="G436" t="str">
        <f>DetailTicket[[#This Row],[NoTicket]]&amp;DetailTicket[[#This Row],[Refprod]]</f>
        <v>1078918</v>
      </c>
      <c r="H436" s="10">
        <f>SUMIF(DetailTicket[NoTicket],I436,DetailTicket[Chiffre d''affaire])</f>
        <v>33.164499999999997</v>
      </c>
      <c r="I436">
        <f t="shared" si="14"/>
        <v>10659</v>
      </c>
      <c r="K436" s="21" t="str" cm="1">
        <f t="array" ref="K436">_xlfn.IFS(M436=Ticket!A405,Ticket!B405)</f>
        <v>PAJAL</v>
      </c>
      <c r="L436" s="22">
        <f>H428/COUNTIF(DetailTicket[NoTicket],M436)</f>
        <v>11.26125</v>
      </c>
      <c r="M436" s="21">
        <f t="shared" si="15"/>
        <v>10651</v>
      </c>
    </row>
    <row r="437" spans="1:13" x14ac:dyDescent="0.25">
      <c r="A437">
        <v>10838</v>
      </c>
      <c r="B437">
        <v>18</v>
      </c>
      <c r="C437">
        <v>47.56</v>
      </c>
      <c r="D437">
        <v>1</v>
      </c>
      <c r="E437">
        <v>0.25</v>
      </c>
      <c r="F437" s="4">
        <f>DetailTicket[[#This Row],[Qte]]*(DetailTicket[[#This Row],[PrixUnit]]*(1-DetailTicket[[#This Row],[Remise%]]))</f>
        <v>35.67</v>
      </c>
      <c r="G437" t="str">
        <f>DetailTicket[[#This Row],[NoTicket]]&amp;DetailTicket[[#This Row],[Refprod]]</f>
        <v>1083818</v>
      </c>
      <c r="H437" s="10">
        <f>SUMIF(DetailTicket[NoTicket],I437,DetailTicket[Chiffre d''affaire])</f>
        <v>61.74</v>
      </c>
      <c r="I437">
        <f t="shared" si="14"/>
        <v>10660</v>
      </c>
      <c r="K437" s="21" t="str" cm="1">
        <f t="array" ref="K437">_xlfn.IFS(M437=Ticket!A406,Ticket!B406)</f>
        <v>BRLEH</v>
      </c>
      <c r="L437" s="22">
        <f>H429/COUNTIF(DetailTicket[NoTicket],M437)</f>
        <v>20.087500000000002</v>
      </c>
      <c r="M437" s="21">
        <f t="shared" si="15"/>
        <v>10652</v>
      </c>
    </row>
    <row r="438" spans="1:13" x14ac:dyDescent="0.25">
      <c r="A438">
        <v>10853</v>
      </c>
      <c r="B438">
        <v>18</v>
      </c>
      <c r="C438">
        <v>47.56</v>
      </c>
      <c r="D438">
        <v>2</v>
      </c>
      <c r="E438">
        <v>0</v>
      </c>
      <c r="F438" s="4">
        <f>DetailTicket[[#This Row],[Qte]]*(DetailTicket[[#This Row],[PrixUnit]]*(1-DetailTicket[[#This Row],[Remise%]]))</f>
        <v>95.12</v>
      </c>
      <c r="G438" t="str">
        <f>DetailTicket[[#This Row],[NoTicket]]&amp;DetailTicket[[#This Row],[Refprod]]</f>
        <v>1085318</v>
      </c>
      <c r="H438" s="10">
        <f>SUMIF(DetailTicket[NoTicket],I438,DetailTicket[Chiffre d''affaire])</f>
        <v>30</v>
      </c>
      <c r="I438">
        <f t="shared" si="14"/>
        <v>10661</v>
      </c>
      <c r="K438" s="21" t="str" cm="1">
        <f t="array" ref="K438">_xlfn.IFS(M438=Ticket!A407,Ticket!B407)</f>
        <v>ERDEB</v>
      </c>
      <c r="L438" s="22">
        <f>H430/COUNTIF(DetailTicket[NoTicket],M438)</f>
        <v>17.631</v>
      </c>
      <c r="M438" s="21">
        <f t="shared" si="15"/>
        <v>10653</v>
      </c>
    </row>
    <row r="439" spans="1:13" x14ac:dyDescent="0.25">
      <c r="A439">
        <v>10861</v>
      </c>
      <c r="B439">
        <v>18</v>
      </c>
      <c r="C439">
        <v>47.56</v>
      </c>
      <c r="D439">
        <v>1</v>
      </c>
      <c r="E439">
        <v>0</v>
      </c>
      <c r="F439" s="4">
        <f>DetailTicket[[#This Row],[Qte]]*(DetailTicket[[#This Row],[PrixUnit]]*(1-DetailTicket[[#This Row],[Remise%]]))</f>
        <v>47.56</v>
      </c>
      <c r="G439" t="str">
        <f>DetailTicket[[#This Row],[NoTicket]]&amp;DetailTicket[[#This Row],[Refprod]]</f>
        <v>1086118</v>
      </c>
      <c r="H439" s="10">
        <f>SUMIF(DetailTicket[NoTicket],I439,DetailTicket[Chiffre d''affaire])</f>
        <v>18.899999999999999</v>
      </c>
      <c r="I439">
        <f t="shared" si="14"/>
        <v>10662</v>
      </c>
      <c r="K439" s="21" t="str" cm="1">
        <f t="array" ref="K439">_xlfn.IFS(M439=Ticket!A408,Ticket!B408)</f>
        <v>JEHOU</v>
      </c>
      <c r="L439" s="22">
        <f>H431/COUNTIF(DetailTicket[NoTicket],M439)</f>
        <v>17.562000000000001</v>
      </c>
      <c r="M439" s="21">
        <f t="shared" si="15"/>
        <v>10654</v>
      </c>
    </row>
    <row r="440" spans="1:13" x14ac:dyDescent="0.25">
      <c r="A440">
        <v>10877</v>
      </c>
      <c r="B440">
        <v>18</v>
      </c>
      <c r="C440">
        <v>47.56</v>
      </c>
      <c r="D440">
        <v>1</v>
      </c>
      <c r="E440">
        <v>0</v>
      </c>
      <c r="F440" s="4">
        <f>DetailTicket[[#This Row],[Qte]]*(DetailTicket[[#This Row],[PrixUnit]]*(1-DetailTicket[[#This Row],[Remise%]]))</f>
        <v>47.56</v>
      </c>
      <c r="G440" t="str">
        <f>DetailTicket[[#This Row],[NoTicket]]&amp;DetailTicket[[#This Row],[Refprod]]</f>
        <v>1087718</v>
      </c>
      <c r="H440" s="10">
        <f>SUMIF(DetailTicket[NoTicket],I440,DetailTicket[Chiffre d''affaire])</f>
        <v>61.844999999999992</v>
      </c>
      <c r="I440">
        <f t="shared" si="14"/>
        <v>10663</v>
      </c>
      <c r="K440" s="21" t="str" cm="1">
        <f t="array" ref="K440">_xlfn.IFS(M440=Ticket!A409,Ticket!B409)</f>
        <v>DACOU</v>
      </c>
      <c r="L440" s="22">
        <f>H432/COUNTIF(DetailTicket[NoTicket],M440)</f>
        <v>5.8560000000000008</v>
      </c>
      <c r="M440" s="21">
        <f t="shared" si="15"/>
        <v>10655</v>
      </c>
    </row>
    <row r="441" spans="1:13" x14ac:dyDescent="0.25">
      <c r="A441">
        <v>10935</v>
      </c>
      <c r="B441">
        <v>18</v>
      </c>
      <c r="C441">
        <v>47.56</v>
      </c>
      <c r="D441">
        <v>2</v>
      </c>
      <c r="E441">
        <v>0.25</v>
      </c>
      <c r="F441" s="4">
        <f>DetailTicket[[#This Row],[Qte]]*(DetailTicket[[#This Row],[PrixUnit]]*(1-DetailTicket[[#This Row],[Remise%]]))</f>
        <v>71.34</v>
      </c>
      <c r="G441" t="str">
        <f>DetailTicket[[#This Row],[NoTicket]]&amp;DetailTicket[[#This Row],[Refprod]]</f>
        <v>1093518</v>
      </c>
      <c r="H441" s="10">
        <f>SUMIF(DetailTicket[NoTicket],I441,DetailTicket[Chiffre d''affaire])</f>
        <v>96.55149999999999</v>
      </c>
      <c r="I441">
        <f t="shared" si="14"/>
        <v>10664</v>
      </c>
      <c r="K441" s="21" t="str" cm="1">
        <f t="array" ref="K441">_xlfn.IFS(M441=Ticket!A410,Ticket!B410)</f>
        <v>HALER</v>
      </c>
      <c r="L441" s="22">
        <f>H433/COUNTIF(DetailTicket[NoTicket],M441)</f>
        <v>19.437000000000001</v>
      </c>
      <c r="M441" s="21">
        <f t="shared" si="15"/>
        <v>10656</v>
      </c>
    </row>
    <row r="442" spans="1:13" x14ac:dyDescent="0.25">
      <c r="A442">
        <v>10964</v>
      </c>
      <c r="B442">
        <v>18</v>
      </c>
      <c r="C442">
        <v>47.56</v>
      </c>
      <c r="D442">
        <v>2</v>
      </c>
      <c r="E442">
        <v>0</v>
      </c>
      <c r="F442" s="4">
        <f>DetailTicket[[#This Row],[Qte]]*(DetailTicket[[#This Row],[PrixUnit]]*(1-DetailTicket[[#This Row],[Remise%]]))</f>
        <v>95.12</v>
      </c>
      <c r="G442" t="str">
        <f>DetailTicket[[#This Row],[NoTicket]]&amp;DetailTicket[[#This Row],[Refprod]]</f>
        <v>1096418</v>
      </c>
      <c r="H442" s="10">
        <f>SUMIF(DetailTicket[NoTicket],I442,DetailTicket[Chiffre d''affaire])</f>
        <v>109.75999999999999</v>
      </c>
      <c r="I442">
        <f t="shared" si="14"/>
        <v>10665</v>
      </c>
      <c r="K442" s="21" t="str" cm="1">
        <f t="array" ref="K442">_xlfn.IFS(M442=Ticket!A411,Ticket!B411)</f>
        <v>MOELK</v>
      </c>
      <c r="L442" s="22">
        <f>H434/COUNTIF(DetailTicket[NoTicket],M442)</f>
        <v>18.296666666666667</v>
      </c>
      <c r="M442" s="21">
        <f t="shared" si="15"/>
        <v>10657</v>
      </c>
    </row>
    <row r="443" spans="1:13" x14ac:dyDescent="0.25">
      <c r="A443">
        <v>10985</v>
      </c>
      <c r="B443">
        <v>18</v>
      </c>
      <c r="C443">
        <v>47.56</v>
      </c>
      <c r="D443">
        <v>2</v>
      </c>
      <c r="E443">
        <v>0.1</v>
      </c>
      <c r="F443" s="4">
        <f>DetailTicket[[#This Row],[Qte]]*(DetailTicket[[#This Row],[PrixUnit]]*(1-DetailTicket[[#This Row],[Remise%]]))</f>
        <v>85.608000000000004</v>
      </c>
      <c r="G443" t="str">
        <f>DetailTicket[[#This Row],[NoTicket]]&amp;DetailTicket[[#This Row],[Refprod]]</f>
        <v>1098518</v>
      </c>
      <c r="H443" s="10">
        <f>SUMIF(DetailTicket[NoTicket],I443,DetailTicket[Chiffre d''affaire])</f>
        <v>126.39000000000001</v>
      </c>
      <c r="I443">
        <f t="shared" si="14"/>
        <v>10666</v>
      </c>
      <c r="K443" s="21" t="str" cm="1">
        <f t="array" ref="K443">_xlfn.IFS(M443=Ticket!A412,Ticket!B412)</f>
        <v>ARBLA</v>
      </c>
      <c r="L443" s="22">
        <f>H435/COUNTIF(DetailTicket[NoTicket],M443)</f>
        <v>27.493499999999997</v>
      </c>
      <c r="M443" s="21">
        <f t="shared" si="15"/>
        <v>10658</v>
      </c>
    </row>
    <row r="444" spans="1:13" x14ac:dyDescent="0.25">
      <c r="A444">
        <v>11018</v>
      </c>
      <c r="B444">
        <v>18</v>
      </c>
      <c r="C444">
        <v>47.56</v>
      </c>
      <c r="D444">
        <v>2</v>
      </c>
      <c r="E444">
        <v>0</v>
      </c>
      <c r="F444" s="4">
        <f>DetailTicket[[#This Row],[Qte]]*(DetailTicket[[#This Row],[PrixUnit]]*(1-DetailTicket[[#This Row],[Remise%]]))</f>
        <v>95.12</v>
      </c>
      <c r="G444" t="str">
        <f>DetailTicket[[#This Row],[NoTicket]]&amp;DetailTicket[[#This Row],[Refprod]]</f>
        <v>1101818</v>
      </c>
      <c r="H444" s="10">
        <f>SUMIF(DetailTicket[NoTicket],I444,DetailTicket[Chiffre d''affaire])</f>
        <v>48.288000000000004</v>
      </c>
      <c r="I444">
        <f t="shared" si="14"/>
        <v>10667</v>
      </c>
      <c r="K444" s="21" t="str" cm="1">
        <f t="array" ref="K444">_xlfn.IFS(M444=Ticket!A413,Ticket!B413)</f>
        <v>PABEL</v>
      </c>
      <c r="L444" s="22">
        <f>H436/COUNTIF(DetailTicket[NoTicket],M444)</f>
        <v>11.054833333333333</v>
      </c>
      <c r="M444" s="21">
        <f t="shared" si="15"/>
        <v>10659</v>
      </c>
    </row>
    <row r="445" spans="1:13" x14ac:dyDescent="0.25">
      <c r="A445">
        <v>11026</v>
      </c>
      <c r="B445">
        <v>18</v>
      </c>
      <c r="C445">
        <v>47.56</v>
      </c>
      <c r="D445">
        <v>2</v>
      </c>
      <c r="E445">
        <v>0</v>
      </c>
      <c r="F445" s="4">
        <f>DetailTicket[[#This Row],[Qte]]*(DetailTicket[[#This Row],[PrixUnit]]*(1-DetailTicket[[#This Row],[Remise%]]))</f>
        <v>95.12</v>
      </c>
      <c r="G445" t="str">
        <f>DetailTicket[[#This Row],[NoTicket]]&amp;DetailTicket[[#This Row],[Refprod]]</f>
        <v>1102618</v>
      </c>
      <c r="H445" s="10">
        <f>SUMIF(DetailTicket[NoTicket],I445,DetailTicket[Chiffre d''affaire])</f>
        <v>95.49</v>
      </c>
      <c r="I445">
        <f t="shared" si="14"/>
        <v>10668</v>
      </c>
      <c r="K445" s="21" t="str" cm="1">
        <f t="array" ref="K445">_xlfn.IFS(M445=Ticket!A414,Ticket!B414)</f>
        <v>PASAU</v>
      </c>
      <c r="L445" s="22">
        <f>H437/COUNTIF(DetailTicket[NoTicket],M445)</f>
        <v>61.74</v>
      </c>
      <c r="M445" s="21">
        <f t="shared" si="15"/>
        <v>10660</v>
      </c>
    </row>
    <row r="446" spans="1:13" x14ac:dyDescent="0.25">
      <c r="A446">
        <v>11053</v>
      </c>
      <c r="B446">
        <v>18</v>
      </c>
      <c r="C446">
        <v>47.56</v>
      </c>
      <c r="D446">
        <v>1</v>
      </c>
      <c r="E446">
        <v>0.2</v>
      </c>
      <c r="F446" s="4">
        <f>DetailTicket[[#This Row],[Qte]]*(DetailTicket[[#This Row],[PrixUnit]]*(1-DetailTicket[[#This Row],[Remise%]]))</f>
        <v>38.048000000000002</v>
      </c>
      <c r="G446" t="str">
        <f>DetailTicket[[#This Row],[NoTicket]]&amp;DetailTicket[[#This Row],[Refprod]]</f>
        <v>1105318</v>
      </c>
      <c r="H446" s="10">
        <f>SUMIF(DetailTicket[NoTicket],I446,DetailTicket[Chiffre d''affaire])</f>
        <v>14.48</v>
      </c>
      <c r="I446">
        <f t="shared" si="14"/>
        <v>10669</v>
      </c>
      <c r="K446" s="21" t="str" cm="1">
        <f t="array" ref="K446">_xlfn.IFS(M446=Ticket!A415,Ticket!B415)</f>
        <v>ERSWE</v>
      </c>
      <c r="L446" s="22">
        <f>H438/COUNTIF(DetailTicket[NoTicket],M446)</f>
        <v>15</v>
      </c>
      <c r="M446" s="21">
        <f t="shared" si="15"/>
        <v>10661</v>
      </c>
    </row>
    <row r="447" spans="1:13" x14ac:dyDescent="0.25">
      <c r="A447">
        <v>10281</v>
      </c>
      <c r="B447">
        <v>19</v>
      </c>
      <c r="C447">
        <v>5.49</v>
      </c>
      <c r="D447">
        <v>1</v>
      </c>
      <c r="E447">
        <v>0</v>
      </c>
      <c r="F447" s="4">
        <f>DetailTicket[[#This Row],[Qte]]*(DetailTicket[[#This Row],[PrixUnit]]*(1-DetailTicket[[#This Row],[Remise%]]))</f>
        <v>5.49</v>
      </c>
      <c r="G447" t="str">
        <f>DetailTicket[[#This Row],[NoTicket]]&amp;DetailTicket[[#This Row],[Refprod]]</f>
        <v>1028119</v>
      </c>
      <c r="H447" s="10">
        <f>SUMIF(DetailTicket[NoTicket],I447,DetailTicket[Chiffre d''affaire])</f>
        <v>64.64</v>
      </c>
      <c r="I447">
        <f t="shared" si="14"/>
        <v>10670</v>
      </c>
      <c r="K447" s="21" t="str" cm="1">
        <f t="array" ref="K447">_xlfn.IFS(M447=Ticket!A416,Ticket!B416)</f>
        <v>CHROU</v>
      </c>
      <c r="L447" s="22">
        <f>H439/COUNTIF(DetailTicket[NoTicket],M447)</f>
        <v>18.899999999999999</v>
      </c>
      <c r="M447" s="21">
        <f t="shared" si="15"/>
        <v>10662</v>
      </c>
    </row>
    <row r="448" spans="1:13" x14ac:dyDescent="0.25">
      <c r="A448">
        <v>10283</v>
      </c>
      <c r="B448">
        <v>19</v>
      </c>
      <c r="C448">
        <v>5.49</v>
      </c>
      <c r="D448">
        <v>2</v>
      </c>
      <c r="E448">
        <v>0</v>
      </c>
      <c r="F448" s="4">
        <f>DetailTicket[[#This Row],[Qte]]*(DetailTicket[[#This Row],[PrixUnit]]*(1-DetailTicket[[#This Row],[Remise%]]))</f>
        <v>10.98</v>
      </c>
      <c r="G448" t="str">
        <f>DetailTicket[[#This Row],[NoTicket]]&amp;DetailTicket[[#This Row],[Refprod]]</f>
        <v>1028319</v>
      </c>
      <c r="H448" s="10">
        <f>SUMIF(DetailTicket[NoTicket],I448,DetailTicket[Chiffre d''affaire])</f>
        <v>133.54</v>
      </c>
      <c r="I448">
        <f t="shared" si="14"/>
        <v>10671</v>
      </c>
      <c r="K448" s="21" t="str" cm="1">
        <f t="array" ref="K448">_xlfn.IFS(M448=Ticket!A417,Ticket!B417)</f>
        <v>FAMAR</v>
      </c>
      <c r="L448" s="22">
        <f>H440/COUNTIF(DetailTicket[NoTicket],M448)</f>
        <v>20.614999999999998</v>
      </c>
      <c r="M448" s="21">
        <f t="shared" si="15"/>
        <v>10663</v>
      </c>
    </row>
    <row r="449" spans="1:13" x14ac:dyDescent="0.25">
      <c r="A449">
        <v>10299</v>
      </c>
      <c r="B449">
        <v>19</v>
      </c>
      <c r="C449">
        <v>5.49</v>
      </c>
      <c r="D449">
        <v>2</v>
      </c>
      <c r="E449">
        <v>0</v>
      </c>
      <c r="F449" s="4">
        <f>DetailTicket[[#This Row],[Qte]]*(DetailTicket[[#This Row],[PrixUnit]]*(1-DetailTicket[[#This Row],[Remise%]]))</f>
        <v>10.98</v>
      </c>
      <c r="G449" t="str">
        <f>DetailTicket[[#This Row],[NoTicket]]&amp;DetailTicket[[#This Row],[Refprod]]</f>
        <v>1029919</v>
      </c>
      <c r="H449" s="10">
        <f>SUMIF(DetailTicket[NoTicket],I449,DetailTicket[Chiffre d''affaire])</f>
        <v>394.59400000000005</v>
      </c>
      <c r="I449">
        <f t="shared" si="14"/>
        <v>10672</v>
      </c>
      <c r="K449" s="21" t="str" cm="1">
        <f t="array" ref="K449">_xlfn.IFS(M449=Ticket!A418,Ticket!B418)</f>
        <v>LOHUE</v>
      </c>
      <c r="L449" s="22">
        <f>H441/COUNTIF(DetailTicket[NoTicket],M449)</f>
        <v>32.183833333333332</v>
      </c>
      <c r="M449" s="21">
        <f t="shared" si="15"/>
        <v>10664</v>
      </c>
    </row>
    <row r="450" spans="1:13" x14ac:dyDescent="0.25">
      <c r="A450">
        <v>10329</v>
      </c>
      <c r="B450">
        <v>19</v>
      </c>
      <c r="C450">
        <v>5.49</v>
      </c>
      <c r="D450">
        <v>2</v>
      </c>
      <c r="E450">
        <v>0.05</v>
      </c>
      <c r="F450" s="4">
        <f>DetailTicket[[#This Row],[Qte]]*(DetailTicket[[#This Row],[PrixUnit]]*(1-DetailTicket[[#This Row],[Remise%]]))</f>
        <v>10.430999999999999</v>
      </c>
      <c r="G450" t="str">
        <f>DetailTicket[[#This Row],[NoTicket]]&amp;DetailTicket[[#This Row],[Refprod]]</f>
        <v>1032919</v>
      </c>
      <c r="H450" s="10">
        <f>SUMIF(DetailTicket[NoTicket],I450,DetailTicket[Chiffre d''affaire])</f>
        <v>117.98</v>
      </c>
      <c r="I450">
        <f t="shared" si="14"/>
        <v>10673</v>
      </c>
      <c r="K450" s="21" t="str" cm="1">
        <f t="array" ref="K450">_xlfn.IFS(M450=Ticket!A419,Ticket!B419)</f>
        <v>CHROU</v>
      </c>
      <c r="L450" s="22">
        <f>H442/COUNTIF(DetailTicket[NoTicket],M450)</f>
        <v>36.586666666666666</v>
      </c>
      <c r="M450" s="21">
        <f t="shared" si="15"/>
        <v>10665</v>
      </c>
    </row>
    <row r="451" spans="1:13" x14ac:dyDescent="0.25">
      <c r="A451">
        <v>10345</v>
      </c>
      <c r="B451">
        <v>19</v>
      </c>
      <c r="C451">
        <v>5.49</v>
      </c>
      <c r="D451">
        <v>2</v>
      </c>
      <c r="E451">
        <v>0</v>
      </c>
      <c r="F451" s="4">
        <f>DetailTicket[[#This Row],[Qte]]*(DetailTicket[[#This Row],[PrixUnit]]*(1-DetailTicket[[#This Row],[Remise%]]))</f>
        <v>10.98</v>
      </c>
      <c r="G451" t="str">
        <f>DetailTicket[[#This Row],[NoTicket]]&amp;DetailTicket[[#This Row],[Refprod]]</f>
        <v>1034519</v>
      </c>
      <c r="H451" s="10">
        <f>SUMIF(DetailTicket[NoTicket],I451,DetailTicket[Chiffre d''affaire])</f>
        <v>13.72</v>
      </c>
      <c r="I451">
        <f t="shared" si="14"/>
        <v>10674</v>
      </c>
      <c r="K451" s="21" t="str" cm="1">
        <f t="array" ref="K451">_xlfn.IFS(M451=Ticket!A420,Ticket!B420)</f>
        <v>ERDUR</v>
      </c>
      <c r="L451" s="22">
        <f>H443/COUNTIF(DetailTicket[NoTicket],M451)</f>
        <v>63.195000000000007</v>
      </c>
      <c r="M451" s="21">
        <f t="shared" si="15"/>
        <v>10666</v>
      </c>
    </row>
    <row r="452" spans="1:13" x14ac:dyDescent="0.25">
      <c r="A452">
        <v>10414</v>
      </c>
      <c r="B452">
        <v>19</v>
      </c>
      <c r="C452">
        <v>5.49</v>
      </c>
      <c r="D452">
        <v>2</v>
      </c>
      <c r="E452">
        <v>0.05</v>
      </c>
      <c r="F452" s="4">
        <f>DetailTicket[[#This Row],[Qte]]*(DetailTicket[[#This Row],[PrixUnit]]*(1-DetailTicket[[#This Row],[Remise%]]))</f>
        <v>10.430999999999999</v>
      </c>
      <c r="G452" t="str">
        <f>DetailTicket[[#This Row],[NoTicket]]&amp;DetailTicket[[#This Row],[Refprod]]</f>
        <v>1041419</v>
      </c>
      <c r="H452" s="10">
        <f>SUMIF(DetailTicket[NoTicket],I452,DetailTicket[Chiffre d''affaire])</f>
        <v>77.740000000000009</v>
      </c>
      <c r="I452">
        <f t="shared" si="14"/>
        <v>10675</v>
      </c>
      <c r="K452" s="21" t="str" cm="1">
        <f t="array" ref="K452">_xlfn.IFS(M452=Ticket!A421,Ticket!B421)</f>
        <v>CHLEC</v>
      </c>
      <c r="L452" s="22">
        <f>H444/COUNTIF(DetailTicket[NoTicket],M452)</f>
        <v>24.144000000000002</v>
      </c>
      <c r="M452" s="21">
        <f t="shared" si="15"/>
        <v>10667</v>
      </c>
    </row>
    <row r="453" spans="1:13" x14ac:dyDescent="0.25">
      <c r="A453">
        <v>10416</v>
      </c>
      <c r="B453">
        <v>19</v>
      </c>
      <c r="C453">
        <v>5.49</v>
      </c>
      <c r="D453">
        <v>1</v>
      </c>
      <c r="E453">
        <v>0</v>
      </c>
      <c r="F453" s="4">
        <f>DetailTicket[[#This Row],[Qte]]*(DetailTicket[[#This Row],[PrixUnit]]*(1-DetailTicket[[#This Row],[Remise%]]))</f>
        <v>5.49</v>
      </c>
      <c r="G453" t="str">
        <f>DetailTicket[[#This Row],[NoTicket]]&amp;DetailTicket[[#This Row],[Refprod]]</f>
        <v>1041619</v>
      </c>
      <c r="H453" s="10">
        <f>SUMIF(DetailTicket[NoTicket],I453,DetailTicket[Chiffre d''affaire])</f>
        <v>76.069999999999993</v>
      </c>
      <c r="I453">
        <f t="shared" si="14"/>
        <v>10676</v>
      </c>
      <c r="K453" s="21" t="str" cm="1">
        <f t="array" ref="K453">_xlfn.IFS(M453=Ticket!A422,Ticket!B422)</f>
        <v>PAJAL</v>
      </c>
      <c r="L453" s="22">
        <f>H445/COUNTIF(DetailTicket[NoTicket],M453)</f>
        <v>31.83</v>
      </c>
      <c r="M453" s="21">
        <f t="shared" si="15"/>
        <v>10668</v>
      </c>
    </row>
    <row r="454" spans="1:13" x14ac:dyDescent="0.25">
      <c r="A454">
        <v>10421</v>
      </c>
      <c r="B454">
        <v>19</v>
      </c>
      <c r="C454">
        <v>5.49</v>
      </c>
      <c r="D454">
        <v>2</v>
      </c>
      <c r="E454">
        <v>0.15</v>
      </c>
      <c r="F454" s="4">
        <f>DetailTicket[[#This Row],[Qte]]*(DetailTicket[[#This Row],[PrixUnit]]*(1-DetailTicket[[#This Row],[Remise%]]))</f>
        <v>9.3330000000000002</v>
      </c>
      <c r="G454" t="str">
        <f>DetailTicket[[#This Row],[NoTicket]]&amp;DetailTicket[[#This Row],[Refprod]]</f>
        <v>1042119</v>
      </c>
      <c r="H454" s="10">
        <f>SUMIF(DetailTicket[NoTicket],I454,DetailTicket[Chiffre d''affaire])</f>
        <v>23.324000000000002</v>
      </c>
      <c r="I454">
        <f t="shared" si="14"/>
        <v>10677</v>
      </c>
      <c r="K454" s="21" t="str" cm="1">
        <f t="array" ref="K454">_xlfn.IFS(M454=Ticket!A423,Ticket!B423)</f>
        <v>OLFER</v>
      </c>
      <c r="L454" s="22">
        <f>H446/COUNTIF(DetailTicket[NoTicket],M454)</f>
        <v>14.48</v>
      </c>
      <c r="M454" s="21">
        <f t="shared" si="15"/>
        <v>10669</v>
      </c>
    </row>
    <row r="455" spans="1:13" x14ac:dyDescent="0.25">
      <c r="A455">
        <v>10438</v>
      </c>
      <c r="B455">
        <v>19</v>
      </c>
      <c r="C455">
        <v>5.49</v>
      </c>
      <c r="D455">
        <v>2</v>
      </c>
      <c r="E455">
        <v>0.2</v>
      </c>
      <c r="F455" s="4">
        <f>DetailTicket[[#This Row],[Qte]]*(DetailTicket[[#This Row],[PrixUnit]]*(1-DetailTicket[[#This Row],[Remise%]]))</f>
        <v>8.7840000000000007</v>
      </c>
      <c r="G455" t="str">
        <f>DetailTicket[[#This Row],[NoTicket]]&amp;DetailTicket[[#This Row],[Refprod]]</f>
        <v>1043819</v>
      </c>
      <c r="H455" s="10">
        <f>SUMIF(DetailTicket[NoTicket],I455,DetailTicket[Chiffre d''affaire])</f>
        <v>80.05</v>
      </c>
      <c r="I455">
        <f t="shared" si="14"/>
        <v>10678</v>
      </c>
      <c r="K455" s="21" t="str" cm="1">
        <f t="array" ref="K455">_xlfn.IFS(M455=Ticket!A424,Ticket!B424)</f>
        <v>ERDEB</v>
      </c>
      <c r="L455" s="22">
        <f>H447/COUNTIF(DetailTicket[NoTicket],M455)</f>
        <v>12.928000000000001</v>
      </c>
      <c r="M455" s="21">
        <f t="shared" si="15"/>
        <v>10670</v>
      </c>
    </row>
    <row r="456" spans="1:13" x14ac:dyDescent="0.25">
      <c r="A456">
        <v>10446</v>
      </c>
      <c r="B456">
        <v>19</v>
      </c>
      <c r="C456">
        <v>5.49</v>
      </c>
      <c r="D456">
        <v>2</v>
      </c>
      <c r="E456">
        <v>0.1</v>
      </c>
      <c r="F456" s="4">
        <f>DetailTicket[[#This Row],[Qte]]*(DetailTicket[[#This Row],[PrixUnit]]*(1-DetailTicket[[#This Row],[Remise%]]))</f>
        <v>9.8820000000000014</v>
      </c>
      <c r="G456" t="str">
        <f>DetailTicket[[#This Row],[NoTicket]]&amp;DetailTicket[[#This Row],[Refprod]]</f>
        <v>1044619</v>
      </c>
      <c r="H456" s="10">
        <f>SUMIF(DetailTicket[NoTicket],I456,DetailTicket[Chiffre d''affaire])</f>
        <v>83.84</v>
      </c>
      <c r="I456">
        <f t="shared" si="14"/>
        <v>10679</v>
      </c>
      <c r="K456" s="21" t="str" cm="1">
        <f t="array" ref="K456">_xlfn.IFS(M456=Ticket!A425,Ticket!B425)</f>
        <v>JEHER</v>
      </c>
      <c r="L456" s="22">
        <f>H448/COUNTIF(DetailTicket[NoTicket],M456)</f>
        <v>44.513333333333328</v>
      </c>
      <c r="M456" s="21">
        <f t="shared" si="15"/>
        <v>10671</v>
      </c>
    </row>
    <row r="457" spans="1:13" x14ac:dyDescent="0.25">
      <c r="A457">
        <v>10447</v>
      </c>
      <c r="B457">
        <v>19</v>
      </c>
      <c r="C457">
        <v>5.49</v>
      </c>
      <c r="D457">
        <v>1</v>
      </c>
      <c r="E457">
        <v>0</v>
      </c>
      <c r="F457" s="4">
        <f>DetailTicket[[#This Row],[Qte]]*(DetailTicket[[#This Row],[PrixUnit]]*(1-DetailTicket[[#This Row],[Remise%]]))</f>
        <v>5.49</v>
      </c>
      <c r="G457" t="str">
        <f>DetailTicket[[#This Row],[NoTicket]]&amp;DetailTicket[[#This Row],[Refprod]]</f>
        <v>1044719</v>
      </c>
      <c r="H457" s="10">
        <f>SUMIF(DetailTicket[NoTicket],I457,DetailTicket[Chiffre d''affaire])</f>
        <v>34.979999999999997</v>
      </c>
      <c r="I457">
        <f t="shared" si="14"/>
        <v>10680</v>
      </c>
      <c r="K457" s="21" t="str" cm="1">
        <f t="array" ref="K457">_xlfn.IFS(M457=Ticket!A426,Ticket!B426)</f>
        <v>JEHOU</v>
      </c>
      <c r="L457" s="22">
        <f>H449/COUNTIF(DetailTicket[NoTicket],M457)</f>
        <v>197.29700000000003</v>
      </c>
      <c r="M457" s="21">
        <f t="shared" si="15"/>
        <v>10672</v>
      </c>
    </row>
    <row r="458" spans="1:13" x14ac:dyDescent="0.25">
      <c r="A458">
        <v>10463</v>
      </c>
      <c r="B458">
        <v>19</v>
      </c>
      <c r="C458">
        <v>5.49</v>
      </c>
      <c r="D458">
        <v>1</v>
      </c>
      <c r="E458">
        <v>0</v>
      </c>
      <c r="F458" s="4">
        <f>DetailTicket[[#This Row],[Qte]]*(DetailTicket[[#This Row],[PrixUnit]]*(1-DetailTicket[[#This Row],[Remise%]]))</f>
        <v>5.49</v>
      </c>
      <c r="G458" t="str">
        <f>DetailTicket[[#This Row],[NoTicket]]&amp;DetailTicket[[#This Row],[Refprod]]</f>
        <v>1046319</v>
      </c>
      <c r="H458" s="10">
        <f>SUMIF(DetailTicket[NoTicket],I458,DetailTicket[Chiffre d''affaire])</f>
        <v>45.335000000000001</v>
      </c>
      <c r="I458">
        <f t="shared" si="14"/>
        <v>10681</v>
      </c>
      <c r="K458" s="21" t="str" cm="1">
        <f t="array" ref="K458">_xlfn.IFS(M458=Ticket!A427,Ticket!B427)</f>
        <v>FRLAN</v>
      </c>
      <c r="L458" s="22">
        <f>H450/COUNTIF(DetailTicket[NoTicket],M458)</f>
        <v>39.326666666666668</v>
      </c>
      <c r="M458" s="21">
        <f t="shared" si="15"/>
        <v>10673</v>
      </c>
    </row>
    <row r="459" spans="1:13" x14ac:dyDescent="0.25">
      <c r="A459">
        <v>10487</v>
      </c>
      <c r="B459">
        <v>19</v>
      </c>
      <c r="C459">
        <v>5.49</v>
      </c>
      <c r="D459">
        <v>2</v>
      </c>
      <c r="E459">
        <v>0</v>
      </c>
      <c r="F459" s="4">
        <f>DetailTicket[[#This Row],[Qte]]*(DetailTicket[[#This Row],[PrixUnit]]*(1-DetailTicket[[#This Row],[Remise%]]))</f>
        <v>10.98</v>
      </c>
      <c r="G459" t="str">
        <f>DetailTicket[[#This Row],[NoTicket]]&amp;DetailTicket[[#This Row],[Refprod]]</f>
        <v>1048719</v>
      </c>
      <c r="H459" s="10">
        <f>SUMIF(DetailTicket[NoTicket],I459,DetailTicket[Chiffre d''affaire])</f>
        <v>33.700000000000003</v>
      </c>
      <c r="I459">
        <f t="shared" si="14"/>
        <v>10682</v>
      </c>
      <c r="K459" s="21" t="str" cm="1">
        <f t="array" ref="K459">_xlfn.IFS(M459=Ticket!A428,Ticket!B428)</f>
        <v>GAANT</v>
      </c>
      <c r="L459" s="22">
        <f>H451/COUNTIF(DetailTicket[NoTicket],M459)</f>
        <v>13.72</v>
      </c>
      <c r="M459" s="21">
        <f t="shared" si="15"/>
        <v>10674</v>
      </c>
    </row>
    <row r="460" spans="1:13" x14ac:dyDescent="0.25">
      <c r="A460">
        <v>10550</v>
      </c>
      <c r="B460">
        <v>19</v>
      </c>
      <c r="C460">
        <v>7.01</v>
      </c>
      <c r="D460">
        <v>2</v>
      </c>
      <c r="E460">
        <v>0</v>
      </c>
      <c r="F460" s="4">
        <f>DetailTicket[[#This Row],[Qte]]*(DetailTicket[[#This Row],[PrixUnit]]*(1-DetailTicket[[#This Row],[Remise%]]))</f>
        <v>14.02</v>
      </c>
      <c r="G460" t="str">
        <f>DetailTicket[[#This Row],[NoTicket]]&amp;DetailTicket[[#This Row],[Refprod]]</f>
        <v>1055019</v>
      </c>
      <c r="H460" s="10">
        <f>SUMIF(DetailTicket[NoTicket],I460,DetailTicket[Chiffre d''affaire])</f>
        <v>10.68</v>
      </c>
      <c r="I460">
        <f t="shared" si="14"/>
        <v>10683</v>
      </c>
      <c r="K460" s="21" t="str" cm="1">
        <f t="array" ref="K460">_xlfn.IFS(M460=Ticket!A429,Ticket!B429)</f>
        <v>ERDEB</v>
      </c>
      <c r="L460" s="22">
        <f>H452/COUNTIF(DetailTicket[NoTicket],M460)</f>
        <v>25.913333333333338</v>
      </c>
      <c r="M460" s="21">
        <f t="shared" si="15"/>
        <v>10675</v>
      </c>
    </row>
    <row r="461" spans="1:13" x14ac:dyDescent="0.25">
      <c r="A461">
        <v>10555</v>
      </c>
      <c r="B461">
        <v>19</v>
      </c>
      <c r="C461">
        <v>7.01</v>
      </c>
      <c r="D461">
        <v>1</v>
      </c>
      <c r="E461">
        <v>0.2</v>
      </c>
      <c r="F461" s="4">
        <f>DetailTicket[[#This Row],[Qte]]*(DetailTicket[[#This Row],[PrixUnit]]*(1-DetailTicket[[#This Row],[Remise%]]))</f>
        <v>5.6080000000000005</v>
      </c>
      <c r="G461" t="str">
        <f>DetailTicket[[#This Row],[NoTicket]]&amp;DetailTicket[[#This Row],[Refprod]]</f>
        <v>1055519</v>
      </c>
      <c r="H461" s="10">
        <f>SUMIF(DetailTicket[NoTicket],I461,DetailTicket[Chiffre d''affaire])</f>
        <v>47.27</v>
      </c>
      <c r="I461">
        <f t="shared" si="14"/>
        <v>10684</v>
      </c>
      <c r="K461" s="21" t="str" cm="1">
        <f t="array" ref="K461">_xlfn.IFS(M461=Ticket!A430,Ticket!B430)</f>
        <v>CHGRA</v>
      </c>
      <c r="L461" s="22">
        <f>H453/COUNTIF(DetailTicket[NoTicket],M461)</f>
        <v>25.356666666666666</v>
      </c>
      <c r="M461" s="21">
        <f t="shared" si="15"/>
        <v>10676</v>
      </c>
    </row>
    <row r="462" spans="1:13" x14ac:dyDescent="0.25">
      <c r="A462">
        <v>10621</v>
      </c>
      <c r="B462">
        <v>19</v>
      </c>
      <c r="C462">
        <v>7.01</v>
      </c>
      <c r="D462">
        <v>2</v>
      </c>
      <c r="E462">
        <v>0</v>
      </c>
      <c r="F462" s="4">
        <f>DetailTicket[[#This Row],[Qte]]*(DetailTicket[[#This Row],[PrixUnit]]*(1-DetailTicket[[#This Row],[Remise%]]))</f>
        <v>14.02</v>
      </c>
      <c r="G462" t="str">
        <f>DetailTicket[[#This Row],[NoTicket]]&amp;DetailTicket[[#This Row],[Refprod]]</f>
        <v>1062119</v>
      </c>
      <c r="H462" s="10">
        <f>SUMIF(DetailTicket[NoTicket],I462,DetailTicket[Chiffre d''affaire])</f>
        <v>52.91</v>
      </c>
      <c r="I462">
        <f t="shared" si="14"/>
        <v>10685</v>
      </c>
      <c r="K462" s="21" t="str" cm="1">
        <f t="array" ref="K462">_xlfn.IFS(M462=Ticket!A431,Ticket!B431)</f>
        <v>SEADI</v>
      </c>
      <c r="L462" s="22">
        <f>H454/COUNTIF(DetailTicket[NoTicket],M462)</f>
        <v>11.662000000000001</v>
      </c>
      <c r="M462" s="21">
        <f t="shared" si="15"/>
        <v>10677</v>
      </c>
    </row>
    <row r="463" spans="1:13" x14ac:dyDescent="0.25">
      <c r="A463">
        <v>10623</v>
      </c>
      <c r="B463">
        <v>19</v>
      </c>
      <c r="C463">
        <v>7.01</v>
      </c>
      <c r="D463">
        <v>2</v>
      </c>
      <c r="E463">
        <v>0.1</v>
      </c>
      <c r="F463" s="4">
        <f>DetailTicket[[#This Row],[Qte]]*(DetailTicket[[#This Row],[PrixUnit]]*(1-DetailTicket[[#This Row],[Remise%]]))</f>
        <v>12.618</v>
      </c>
      <c r="G463" t="str">
        <f>DetailTicket[[#This Row],[NoTicket]]&amp;DetailTicket[[#This Row],[Refprod]]</f>
        <v>1062319</v>
      </c>
      <c r="H463" s="10">
        <f>SUMIF(DetailTicket[NoTicket],I463,DetailTicket[Chiffre d''affaire])</f>
        <v>71.344000000000008</v>
      </c>
      <c r="I463">
        <f t="shared" si="14"/>
        <v>10686</v>
      </c>
      <c r="K463" s="21" t="str" cm="1">
        <f t="array" ref="K463">_xlfn.IFS(M463=Ticket!A432,Ticket!B432)</f>
        <v>MOELK</v>
      </c>
      <c r="L463" s="22">
        <f>H455/COUNTIF(DetailTicket[NoTicket],M463)</f>
        <v>20.012499999999999</v>
      </c>
      <c r="M463" s="21">
        <f t="shared" si="15"/>
        <v>10678</v>
      </c>
    </row>
    <row r="464" spans="1:13" x14ac:dyDescent="0.25">
      <c r="A464">
        <v>10647</v>
      </c>
      <c r="B464">
        <v>19</v>
      </c>
      <c r="C464">
        <v>7.01</v>
      </c>
      <c r="D464">
        <v>1</v>
      </c>
      <c r="E464">
        <v>0</v>
      </c>
      <c r="F464" s="4">
        <f>DetailTicket[[#This Row],[Qte]]*(DetailTicket[[#This Row],[PrixUnit]]*(1-DetailTicket[[#This Row],[Remise%]]))</f>
        <v>7.01</v>
      </c>
      <c r="G464" t="str">
        <f>DetailTicket[[#This Row],[NoTicket]]&amp;DetailTicket[[#This Row],[Refprod]]</f>
        <v>1064719</v>
      </c>
      <c r="H464" s="10">
        <f>SUMIF(DetailTicket[NoTicket],I464,DetailTicket[Chiffre d''affaire])</f>
        <v>321.37</v>
      </c>
      <c r="I464">
        <f t="shared" si="14"/>
        <v>10687</v>
      </c>
      <c r="K464" s="21" t="str" cm="1">
        <f t="array" ref="K464">_xlfn.IFS(M464=Ticket!A433,Ticket!B433)</f>
        <v>JEBOR</v>
      </c>
      <c r="L464" s="22">
        <f>H456/COUNTIF(DetailTicket[NoTicket],M464)</f>
        <v>83.84</v>
      </c>
      <c r="M464" s="21">
        <f t="shared" si="15"/>
        <v>10679</v>
      </c>
    </row>
    <row r="465" spans="1:13" x14ac:dyDescent="0.25">
      <c r="A465">
        <v>10651</v>
      </c>
      <c r="B465">
        <v>19</v>
      </c>
      <c r="C465">
        <v>7.01</v>
      </c>
      <c r="D465">
        <v>2</v>
      </c>
      <c r="E465">
        <v>0.25</v>
      </c>
      <c r="F465" s="4">
        <f>DetailTicket[[#This Row],[Qte]]*(DetailTicket[[#This Row],[PrixUnit]]*(1-DetailTicket[[#This Row],[Remise%]]))</f>
        <v>10.515000000000001</v>
      </c>
      <c r="G465" t="str">
        <f>DetailTicket[[#This Row],[NoTicket]]&amp;DetailTicket[[#This Row],[Refprod]]</f>
        <v>1065119</v>
      </c>
      <c r="H465" s="10">
        <f>SUMIF(DetailTicket[NoTicket],I465,DetailTicket[Chiffre d''affaire])</f>
        <v>126.44200000000001</v>
      </c>
      <c r="I465">
        <f t="shared" si="14"/>
        <v>10688</v>
      </c>
      <c r="K465" s="21" t="str" cm="1">
        <f t="array" ref="K465">_xlfn.IFS(M465=Ticket!A434,Ticket!B434)</f>
        <v>PILED</v>
      </c>
      <c r="L465" s="22">
        <f>H457/COUNTIF(DetailTicket[NoTicket],M465)</f>
        <v>11.659999999999998</v>
      </c>
      <c r="M465" s="21">
        <f t="shared" si="15"/>
        <v>10680</v>
      </c>
    </row>
    <row r="466" spans="1:13" x14ac:dyDescent="0.25">
      <c r="A466">
        <v>10676</v>
      </c>
      <c r="B466">
        <v>19</v>
      </c>
      <c r="C466">
        <v>7.01</v>
      </c>
      <c r="D466">
        <v>2</v>
      </c>
      <c r="E466">
        <v>0</v>
      </c>
      <c r="F466" s="4">
        <f>DetailTicket[[#This Row],[Qte]]*(DetailTicket[[#This Row],[PrixUnit]]*(1-DetailTicket[[#This Row],[Remise%]]))</f>
        <v>14.02</v>
      </c>
      <c r="G466" t="str">
        <f>DetailTicket[[#This Row],[NoTicket]]&amp;DetailTicket[[#This Row],[Refprod]]</f>
        <v>1067619</v>
      </c>
      <c r="H466" s="10">
        <f>SUMIF(DetailTicket[NoTicket],I466,DetailTicket[Chiffre d''affaire])</f>
        <v>10.290000000000001</v>
      </c>
      <c r="I466">
        <f t="shared" si="14"/>
        <v>10689</v>
      </c>
      <c r="K466" s="21" t="str" cm="1">
        <f t="array" ref="K466">_xlfn.IFS(M466=Ticket!A435,Ticket!B435)</f>
        <v>HALER</v>
      </c>
      <c r="L466" s="22">
        <f>H458/COUNTIF(DetailTicket[NoTicket],M466)</f>
        <v>15.111666666666666</v>
      </c>
      <c r="M466" s="21">
        <f t="shared" si="15"/>
        <v>10681</v>
      </c>
    </row>
    <row r="467" spans="1:13" x14ac:dyDescent="0.25">
      <c r="A467">
        <v>10681</v>
      </c>
      <c r="B467">
        <v>19</v>
      </c>
      <c r="C467">
        <v>7.01</v>
      </c>
      <c r="D467">
        <v>1</v>
      </c>
      <c r="E467">
        <v>0.1</v>
      </c>
      <c r="F467" s="4">
        <f>DetailTicket[[#This Row],[Qte]]*(DetailTicket[[#This Row],[PrixUnit]]*(1-DetailTicket[[#This Row],[Remise%]]))</f>
        <v>6.3090000000000002</v>
      </c>
      <c r="G467" t="str">
        <f>DetailTicket[[#This Row],[NoTicket]]&amp;DetailTicket[[#This Row],[Refprod]]</f>
        <v>1068119</v>
      </c>
      <c r="H467" s="10">
        <f>SUMIF(DetailTicket[NoTicket],I467,DetailTicket[Chiffre d''affaire])</f>
        <v>29.16</v>
      </c>
      <c r="I467">
        <f t="shared" si="14"/>
        <v>10690</v>
      </c>
      <c r="K467" s="21" t="str" cm="1">
        <f t="array" ref="K467">_xlfn.IFS(M467=Ticket!A436,Ticket!B436)</f>
        <v>SEADI</v>
      </c>
      <c r="L467" s="22">
        <f>H459/COUNTIF(DetailTicket[NoTicket],M467)</f>
        <v>11.233333333333334</v>
      </c>
      <c r="M467" s="21">
        <f t="shared" si="15"/>
        <v>10682</v>
      </c>
    </row>
    <row r="468" spans="1:13" x14ac:dyDescent="0.25">
      <c r="A468">
        <v>10697</v>
      </c>
      <c r="B468">
        <v>19</v>
      </c>
      <c r="C468">
        <v>7.01</v>
      </c>
      <c r="D468">
        <v>2</v>
      </c>
      <c r="E468">
        <v>0.25</v>
      </c>
      <c r="F468" s="4">
        <f>DetailTicket[[#This Row],[Qte]]*(DetailTicket[[#This Row],[PrixUnit]]*(1-DetailTicket[[#This Row],[Remise%]]))</f>
        <v>10.515000000000001</v>
      </c>
      <c r="G468" t="str">
        <f>DetailTicket[[#This Row],[NoTicket]]&amp;DetailTicket[[#This Row],[Refprod]]</f>
        <v>1069719</v>
      </c>
      <c r="H468" s="10">
        <f>SUMIF(DetailTicket[NoTicket],I468,DetailTicket[Chiffre d''affaire])</f>
        <v>195.44</v>
      </c>
      <c r="I468">
        <f t="shared" si="14"/>
        <v>10691</v>
      </c>
      <c r="K468" s="21" t="str" cm="1">
        <f t="array" ref="K468">_xlfn.IFS(M468=Ticket!A437,Ticket!B437)</f>
        <v>MABON</v>
      </c>
      <c r="L468" s="22">
        <f>H460/COUNTIF(DetailTicket[NoTicket],M468)</f>
        <v>10.68</v>
      </c>
      <c r="M468" s="21">
        <f t="shared" si="15"/>
        <v>10683</v>
      </c>
    </row>
    <row r="469" spans="1:13" x14ac:dyDescent="0.25">
      <c r="A469">
        <v>10710</v>
      </c>
      <c r="B469">
        <v>19</v>
      </c>
      <c r="C469">
        <v>7.01</v>
      </c>
      <c r="D469">
        <v>2</v>
      </c>
      <c r="E469">
        <v>0</v>
      </c>
      <c r="F469" s="4">
        <f>DetailTicket[[#This Row],[Qte]]*(DetailTicket[[#This Row],[PrixUnit]]*(1-DetailTicket[[#This Row],[Remise%]]))</f>
        <v>14.02</v>
      </c>
      <c r="G469" t="str">
        <f>DetailTicket[[#This Row],[NoTicket]]&amp;DetailTicket[[#This Row],[Refprod]]</f>
        <v>1071019</v>
      </c>
      <c r="H469" s="10">
        <f>SUMIF(DetailTicket[NoTicket],I469,DetailTicket[Chiffre d''affaire])</f>
        <v>33.54</v>
      </c>
      <c r="I469">
        <f t="shared" si="14"/>
        <v>10692</v>
      </c>
      <c r="K469" s="21" t="str" cm="1">
        <f t="array" ref="K469">_xlfn.IFS(M469=Ticket!A438,Ticket!B438)</f>
        <v>OLLHE</v>
      </c>
      <c r="L469" s="22">
        <f>H461/COUNTIF(DetailTicket[NoTicket],M469)</f>
        <v>15.756666666666668</v>
      </c>
      <c r="M469" s="21">
        <f t="shared" si="15"/>
        <v>10684</v>
      </c>
    </row>
    <row r="470" spans="1:13" x14ac:dyDescent="0.25">
      <c r="A470">
        <v>10711</v>
      </c>
      <c r="B470">
        <v>19</v>
      </c>
      <c r="C470">
        <v>7.01</v>
      </c>
      <c r="D470">
        <v>2</v>
      </c>
      <c r="E470">
        <v>0</v>
      </c>
      <c r="F470" s="4">
        <f>DetailTicket[[#This Row],[Qte]]*(DetailTicket[[#This Row],[PrixUnit]]*(1-DetailTicket[[#This Row],[Remise%]]))</f>
        <v>14.02</v>
      </c>
      <c r="G470" t="str">
        <f>DetailTicket[[#This Row],[NoTicket]]&amp;DetailTicket[[#This Row],[Refprod]]</f>
        <v>1071119</v>
      </c>
      <c r="H470" s="10">
        <f>SUMIF(DetailTicket[NoTicket],I470,DetailTicket[Chiffre d''affaire])</f>
        <v>200.22300000000001</v>
      </c>
      <c r="I470">
        <f t="shared" si="14"/>
        <v>10693</v>
      </c>
      <c r="K470" s="21" t="str" cm="1">
        <f t="array" ref="K470">_xlfn.IFS(M470=Ticket!A439,Ticket!B439)</f>
        <v>BRLEH</v>
      </c>
      <c r="L470" s="22">
        <f>H462/COUNTIF(DetailTicket[NoTicket],M470)</f>
        <v>17.636666666666667</v>
      </c>
      <c r="M470" s="21">
        <f t="shared" si="15"/>
        <v>10685</v>
      </c>
    </row>
    <row r="471" spans="1:13" x14ac:dyDescent="0.25">
      <c r="A471">
        <v>10788</v>
      </c>
      <c r="B471">
        <v>19</v>
      </c>
      <c r="C471">
        <v>7.01</v>
      </c>
      <c r="D471">
        <v>2</v>
      </c>
      <c r="E471">
        <v>0.05</v>
      </c>
      <c r="F471" s="4">
        <f>DetailTicket[[#This Row],[Qte]]*(DetailTicket[[#This Row],[PrixUnit]]*(1-DetailTicket[[#This Row],[Remise%]]))</f>
        <v>13.318999999999999</v>
      </c>
      <c r="G471" t="str">
        <f>DetailTicket[[#This Row],[NoTicket]]&amp;DetailTicket[[#This Row],[Refprod]]</f>
        <v>1078819</v>
      </c>
      <c r="H471" s="10">
        <f>SUMIF(DetailTicket[NoTicket],I471,DetailTicket[Chiffre d''affaire])</f>
        <v>110.52</v>
      </c>
      <c r="I471">
        <f t="shared" si="14"/>
        <v>10694</v>
      </c>
      <c r="K471" s="21" t="str" cm="1">
        <f t="array" ref="K471">_xlfn.IFS(M471=Ticket!A440,Ticket!B440)</f>
        <v>BETIZ</v>
      </c>
      <c r="L471" s="22">
        <f>H463/COUNTIF(DetailTicket[NoTicket],M471)</f>
        <v>35.672000000000004</v>
      </c>
      <c r="M471" s="21">
        <f t="shared" si="15"/>
        <v>10686</v>
      </c>
    </row>
    <row r="472" spans="1:13" x14ac:dyDescent="0.25">
      <c r="A472">
        <v>10803</v>
      </c>
      <c r="B472">
        <v>19</v>
      </c>
      <c r="C472">
        <v>7.01</v>
      </c>
      <c r="D472">
        <v>1</v>
      </c>
      <c r="E472">
        <v>0.05</v>
      </c>
      <c r="F472" s="4">
        <f>DetailTicket[[#This Row],[Qte]]*(DetailTicket[[#This Row],[PrixUnit]]*(1-DetailTicket[[#This Row],[Remise%]]))</f>
        <v>6.6594999999999995</v>
      </c>
      <c r="G472" t="str">
        <f>DetailTicket[[#This Row],[NoTicket]]&amp;DetailTicket[[#This Row],[Refprod]]</f>
        <v>1080319</v>
      </c>
      <c r="H472" s="10">
        <f>SUMIF(DetailTicket[NoTicket],I472,DetailTicket[Chiffre d''affaire])</f>
        <v>122.26999999999998</v>
      </c>
      <c r="I472">
        <f t="shared" si="14"/>
        <v>10695</v>
      </c>
      <c r="K472" s="21" t="str" cm="1">
        <f t="array" ref="K472">_xlfn.IFS(M472=Ticket!A441,Ticket!B441)</f>
        <v>ERSWE</v>
      </c>
      <c r="L472" s="22">
        <f>H464/COUNTIF(DetailTicket[NoTicket],M472)</f>
        <v>107.12333333333333</v>
      </c>
      <c r="M472" s="21">
        <f t="shared" si="15"/>
        <v>10687</v>
      </c>
    </row>
    <row r="473" spans="1:13" x14ac:dyDescent="0.25">
      <c r="A473">
        <v>10811</v>
      </c>
      <c r="B473">
        <v>19</v>
      </c>
      <c r="C473">
        <v>7.01</v>
      </c>
      <c r="D473">
        <v>2</v>
      </c>
      <c r="E473">
        <v>0</v>
      </c>
      <c r="F473" s="4">
        <f>DetailTicket[[#This Row],[Qte]]*(DetailTicket[[#This Row],[PrixUnit]]*(1-DetailTicket[[#This Row],[Remise%]]))</f>
        <v>14.02</v>
      </c>
      <c r="G473" t="str">
        <f>DetailTicket[[#This Row],[NoTicket]]&amp;DetailTicket[[#This Row],[Refprod]]</f>
        <v>1081119</v>
      </c>
      <c r="H473" s="10">
        <f>SUMIF(DetailTicket[NoTicket],I473,DetailTicket[Chiffre d''affaire])</f>
        <v>48.03</v>
      </c>
      <c r="I473">
        <f t="shared" si="14"/>
        <v>10696</v>
      </c>
      <c r="K473" s="21" t="str" cm="1">
        <f t="array" ref="K473">_xlfn.IFS(M473=Ticket!A442,Ticket!B442)</f>
        <v>ZOHED</v>
      </c>
      <c r="L473" s="22">
        <f>H465/COUNTIF(DetailTicket[NoTicket],M473)</f>
        <v>42.147333333333336</v>
      </c>
      <c r="M473" s="21">
        <f t="shared" si="15"/>
        <v>10688</v>
      </c>
    </row>
    <row r="474" spans="1:13" x14ac:dyDescent="0.25">
      <c r="A474">
        <v>10831</v>
      </c>
      <c r="B474">
        <v>19</v>
      </c>
      <c r="C474">
        <v>7.01</v>
      </c>
      <c r="D474">
        <v>2</v>
      </c>
      <c r="E474">
        <v>0</v>
      </c>
      <c r="F474" s="4">
        <f>DetailTicket[[#This Row],[Qte]]*(DetailTicket[[#This Row],[PrixUnit]]*(1-DetailTicket[[#This Row],[Remise%]]))</f>
        <v>14.02</v>
      </c>
      <c r="G474" t="str">
        <f>DetailTicket[[#This Row],[NoTicket]]&amp;DetailTicket[[#This Row],[Refprod]]</f>
        <v>1083119</v>
      </c>
      <c r="H474" s="10">
        <f>SUMIF(DetailTicket[NoTicket],I474,DetailTicket[Chiffre d''affaire])</f>
        <v>47.212499999999999</v>
      </c>
      <c r="I474">
        <f t="shared" si="14"/>
        <v>10697</v>
      </c>
      <c r="K474" s="21" t="str" cm="1">
        <f t="array" ref="K474">_xlfn.IFS(M474=Ticket!A443,Ticket!B443)</f>
        <v>JEHOU</v>
      </c>
      <c r="L474" s="22">
        <f>H466/COUNTIF(DetailTicket[NoTicket],M474)</f>
        <v>10.290000000000001</v>
      </c>
      <c r="M474" s="21">
        <f t="shared" si="15"/>
        <v>10689</v>
      </c>
    </row>
    <row r="475" spans="1:13" x14ac:dyDescent="0.25">
      <c r="A475">
        <v>10847</v>
      </c>
      <c r="B475">
        <v>19</v>
      </c>
      <c r="C475">
        <v>7.01</v>
      </c>
      <c r="D475">
        <v>2</v>
      </c>
      <c r="E475">
        <v>0.2</v>
      </c>
      <c r="F475" s="4">
        <f>DetailTicket[[#This Row],[Qte]]*(DetailTicket[[#This Row],[PrixUnit]]*(1-DetailTicket[[#This Row],[Remise%]]))</f>
        <v>11.216000000000001</v>
      </c>
      <c r="G475" t="str">
        <f>DetailTicket[[#This Row],[NoTicket]]&amp;DetailTicket[[#This Row],[Refprod]]</f>
        <v>1084719</v>
      </c>
      <c r="H475" s="10">
        <f>SUMIF(DetailTicket[NoTicket],I475,DetailTicket[Chiffre d''affaire])</f>
        <v>319.94599999999997</v>
      </c>
      <c r="I475">
        <f t="shared" ref="I475:I538" si="16">I474+1</f>
        <v>10698</v>
      </c>
      <c r="K475" s="21" t="str" cm="1">
        <f t="array" ref="K475">_xlfn.IFS(M475=Ticket!A444,Ticket!B444)</f>
        <v>DAMIC</v>
      </c>
      <c r="L475" s="22">
        <f>H467/COUNTIF(DetailTicket[NoTicket],M475)</f>
        <v>14.58</v>
      </c>
      <c r="M475" s="21">
        <f t="shared" si="15"/>
        <v>10690</v>
      </c>
    </row>
    <row r="476" spans="1:13" x14ac:dyDescent="0.25">
      <c r="A476">
        <v>10875</v>
      </c>
      <c r="B476">
        <v>19</v>
      </c>
      <c r="C476">
        <v>7.01</v>
      </c>
      <c r="D476">
        <v>1</v>
      </c>
      <c r="E476">
        <v>0</v>
      </c>
      <c r="F476" s="4">
        <f>DetailTicket[[#This Row],[Qte]]*(DetailTicket[[#This Row],[PrixUnit]]*(1-DetailTicket[[#This Row],[Remise%]]))</f>
        <v>7.01</v>
      </c>
      <c r="G476" t="str">
        <f>DetailTicket[[#This Row],[NoTicket]]&amp;DetailTicket[[#This Row],[Refprod]]</f>
        <v>1087519</v>
      </c>
      <c r="H476" s="10">
        <f>SUMIF(DetailTicket[NoTicket],I476,DetailTicket[Chiffre d''affaire])</f>
        <v>14.64</v>
      </c>
      <c r="I476">
        <f t="shared" si="16"/>
        <v>10699</v>
      </c>
      <c r="K476" s="21" t="str" cm="1">
        <f t="array" ref="K476">_xlfn.IFS(M476=Ticket!A445,Ticket!B445)</f>
        <v>ARBLA</v>
      </c>
      <c r="L476" s="22">
        <f>H468/COUNTIF(DetailTicket[NoTicket],M476)</f>
        <v>39.088000000000001</v>
      </c>
      <c r="M476" s="21">
        <f t="shared" si="15"/>
        <v>10691</v>
      </c>
    </row>
    <row r="477" spans="1:13" x14ac:dyDescent="0.25">
      <c r="A477">
        <v>10910</v>
      </c>
      <c r="B477">
        <v>19</v>
      </c>
      <c r="C477">
        <v>7.01</v>
      </c>
      <c r="D477">
        <v>2</v>
      </c>
      <c r="E477">
        <v>0</v>
      </c>
      <c r="F477" s="4">
        <f>DetailTicket[[#This Row],[Qte]]*(DetailTicket[[#This Row],[PrixUnit]]*(1-DetailTicket[[#This Row],[Remise%]]))</f>
        <v>14.02</v>
      </c>
      <c r="G477" t="str">
        <f>DetailTicket[[#This Row],[NoTicket]]&amp;DetailTicket[[#This Row],[Refprod]]</f>
        <v>1091019</v>
      </c>
      <c r="H477" s="10">
        <f>SUMIF(DetailTicket[NoTicket],I477,DetailTicket[Chiffre d''affaire])</f>
        <v>72.92</v>
      </c>
      <c r="I477">
        <f t="shared" si="16"/>
        <v>10700</v>
      </c>
      <c r="K477" s="21" t="str" cm="1">
        <f t="array" ref="K477">_xlfn.IFS(M477=Ticket!A446,Ticket!B446)</f>
        <v>SYBEL</v>
      </c>
      <c r="L477" s="22">
        <f>H469/COUNTIF(DetailTicket[NoTicket],M477)</f>
        <v>33.54</v>
      </c>
      <c r="M477" s="21">
        <f t="shared" si="15"/>
        <v>10692</v>
      </c>
    </row>
    <row r="478" spans="1:13" x14ac:dyDescent="0.25">
      <c r="A478">
        <v>10926</v>
      </c>
      <c r="B478">
        <v>19</v>
      </c>
      <c r="C478">
        <v>7.01</v>
      </c>
      <c r="D478">
        <v>2</v>
      </c>
      <c r="E478">
        <v>0</v>
      </c>
      <c r="F478" s="4">
        <f>DetailTicket[[#This Row],[Qte]]*(DetailTicket[[#This Row],[PrixUnit]]*(1-DetailTicket[[#This Row],[Remise%]]))</f>
        <v>14.02</v>
      </c>
      <c r="G478" t="str">
        <f>DetailTicket[[#This Row],[NoTicket]]&amp;DetailTicket[[#This Row],[Refprod]]</f>
        <v>1092619</v>
      </c>
      <c r="H478" s="10">
        <f>SUMIF(DetailTicket[NoTicket],I478,DetailTicket[Chiffre d''affaire])</f>
        <v>61.284999999999997</v>
      </c>
      <c r="I478">
        <f t="shared" si="16"/>
        <v>10701</v>
      </c>
      <c r="K478" s="21" t="str" cm="1">
        <f t="array" ref="K478">_xlfn.IFS(M478=Ticket!A447,Ticket!B447)</f>
        <v>CHLAB</v>
      </c>
      <c r="L478" s="22">
        <f>H470/COUNTIF(DetailTicket[NoTicket],M478)</f>
        <v>50.055750000000003</v>
      </c>
      <c r="M478" s="21">
        <f t="shared" si="15"/>
        <v>10693</v>
      </c>
    </row>
    <row r="479" spans="1:13" x14ac:dyDescent="0.25">
      <c r="A479">
        <v>10967</v>
      </c>
      <c r="B479">
        <v>19</v>
      </c>
      <c r="C479">
        <v>7.01</v>
      </c>
      <c r="D479">
        <v>2</v>
      </c>
      <c r="E479">
        <v>0</v>
      </c>
      <c r="F479" s="4">
        <f>DetailTicket[[#This Row],[Qte]]*(DetailTicket[[#This Row],[PrixUnit]]*(1-DetailTicket[[#This Row],[Remise%]]))</f>
        <v>14.02</v>
      </c>
      <c r="G479" t="str">
        <f>DetailTicket[[#This Row],[NoTicket]]&amp;DetailTicket[[#This Row],[Refprod]]</f>
        <v>1096719</v>
      </c>
      <c r="H479" s="10">
        <f>SUMIF(DetailTicket[NoTicket],I479,DetailTicket[Chiffre d''affaire])</f>
        <v>42.68</v>
      </c>
      <c r="I479">
        <f t="shared" si="16"/>
        <v>10702</v>
      </c>
      <c r="K479" s="21" t="str" cm="1">
        <f t="array" ref="K479">_xlfn.IFS(M479=Ticket!A448,Ticket!B448)</f>
        <v>ARBLA</v>
      </c>
      <c r="L479" s="22">
        <f>H471/COUNTIF(DetailTicket[NoTicket],M479)</f>
        <v>36.839999999999996</v>
      </c>
      <c r="M479" s="21">
        <f t="shared" si="15"/>
        <v>10694</v>
      </c>
    </row>
    <row r="480" spans="1:13" x14ac:dyDescent="0.25">
      <c r="A480">
        <v>11012</v>
      </c>
      <c r="B480">
        <v>19</v>
      </c>
      <c r="C480">
        <v>7.01</v>
      </c>
      <c r="D480">
        <v>2</v>
      </c>
      <c r="E480">
        <v>0.05</v>
      </c>
      <c r="F480" s="4">
        <f>DetailTicket[[#This Row],[Qte]]*(DetailTicket[[#This Row],[PrixUnit]]*(1-DetailTicket[[#This Row],[Remise%]]))</f>
        <v>13.318999999999999</v>
      </c>
      <c r="G480" t="str">
        <f>DetailTicket[[#This Row],[NoTicket]]&amp;DetailTicket[[#This Row],[Refprod]]</f>
        <v>1101219</v>
      </c>
      <c r="H480" s="10">
        <f>SUMIF(DetailTicket[NoTicket],I480,DetailTicket[Chiffre d''affaire])</f>
        <v>82.31</v>
      </c>
      <c r="I480">
        <f t="shared" si="16"/>
        <v>10703</v>
      </c>
      <c r="K480" s="21" t="str" cm="1">
        <f t="array" ref="K480">_xlfn.IFS(M480=Ticket!A449,Ticket!B449)</f>
        <v>FRLAN</v>
      </c>
      <c r="L480" s="22">
        <f>H472/COUNTIF(DetailTicket[NoTicket],M480)</f>
        <v>40.756666666666661</v>
      </c>
      <c r="M480" s="21">
        <f t="shared" si="15"/>
        <v>10695</v>
      </c>
    </row>
    <row r="481" spans="1:13" x14ac:dyDescent="0.25">
      <c r="A481">
        <v>11022</v>
      </c>
      <c r="B481">
        <v>19</v>
      </c>
      <c r="C481">
        <v>7.01</v>
      </c>
      <c r="D481">
        <v>1</v>
      </c>
      <c r="E481">
        <v>0</v>
      </c>
      <c r="F481" s="4">
        <f>DetailTicket[[#This Row],[Qte]]*(DetailTicket[[#This Row],[PrixUnit]]*(1-DetailTicket[[#This Row],[Remise%]]))</f>
        <v>7.01</v>
      </c>
      <c r="G481" t="str">
        <f>DetailTicket[[#This Row],[NoTicket]]&amp;DetailTicket[[#This Row],[Refprod]]</f>
        <v>1102219</v>
      </c>
      <c r="H481" s="10">
        <f>SUMIF(DetailTicket[NoTicket],I481,DetailTicket[Chiffre d''affaire])</f>
        <v>46.65</v>
      </c>
      <c r="I481">
        <f t="shared" si="16"/>
        <v>10704</v>
      </c>
      <c r="K481" s="21" t="str" cm="1">
        <f t="array" ref="K481">_xlfn.IFS(M481=Ticket!A450,Ticket!B450)</f>
        <v>CHLAB</v>
      </c>
      <c r="L481" s="22">
        <f>H473/COUNTIF(DetailTicket[NoTicket],M481)</f>
        <v>24.015000000000001</v>
      </c>
      <c r="M481" s="21">
        <f t="shared" si="15"/>
        <v>10696</v>
      </c>
    </row>
    <row r="482" spans="1:13" x14ac:dyDescent="0.25">
      <c r="A482">
        <v>11066</v>
      </c>
      <c r="B482">
        <v>19</v>
      </c>
      <c r="C482">
        <v>7.01</v>
      </c>
      <c r="D482">
        <v>1</v>
      </c>
      <c r="E482">
        <v>0</v>
      </c>
      <c r="F482" s="4">
        <f>DetailTicket[[#This Row],[Qte]]*(DetailTicket[[#This Row],[PrixUnit]]*(1-DetailTicket[[#This Row],[Remise%]]))</f>
        <v>7.01</v>
      </c>
      <c r="G482" t="str">
        <f>DetailTicket[[#This Row],[NoTicket]]&amp;DetailTicket[[#This Row],[Refprod]]</f>
        <v>1106619</v>
      </c>
      <c r="H482" s="10">
        <f>SUMIF(DetailTicket[NoTicket],I482,DetailTicket[Chiffre d''affaire])</f>
        <v>58.230000000000004</v>
      </c>
      <c r="I482">
        <f t="shared" si="16"/>
        <v>10705</v>
      </c>
      <c r="K482" s="21" t="str" cm="1">
        <f t="array" ref="K482">_xlfn.IFS(M482=Ticket!A451,Ticket!B451)</f>
        <v>RARAB</v>
      </c>
      <c r="L482" s="22">
        <f>H474/COUNTIF(DetailTicket[NoTicket],M482)</f>
        <v>11.803125</v>
      </c>
      <c r="M482" s="21">
        <f t="shared" si="15"/>
        <v>10697</v>
      </c>
    </row>
    <row r="483" spans="1:13" x14ac:dyDescent="0.25">
      <c r="A483">
        <v>11076</v>
      </c>
      <c r="B483">
        <v>19</v>
      </c>
      <c r="C483">
        <v>7.01</v>
      </c>
      <c r="D483">
        <v>2</v>
      </c>
      <c r="E483">
        <v>0.25</v>
      </c>
      <c r="F483" s="4">
        <f>DetailTicket[[#This Row],[Qte]]*(DetailTicket[[#This Row],[PrixUnit]]*(1-DetailTicket[[#This Row],[Remise%]]))</f>
        <v>10.515000000000001</v>
      </c>
      <c r="G483" t="str">
        <f>DetailTicket[[#This Row],[NoTicket]]&amp;DetailTicket[[#This Row],[Refprod]]</f>
        <v>1107619</v>
      </c>
      <c r="H483" s="10">
        <f>SUMIF(DetailTicket[NoTicket],I483,DetailTicket[Chiffre d''affaire])</f>
        <v>132.16</v>
      </c>
      <c r="I483">
        <f t="shared" si="16"/>
        <v>10706</v>
      </c>
      <c r="K483" s="21" t="str" cm="1">
        <f t="array" ref="K483">_xlfn.IFS(M483=Ticket!A452,Ticket!B452)</f>
        <v>CHLEC</v>
      </c>
      <c r="L483" s="22">
        <f>H475/COUNTIF(DetailTicket[NoTicket],M483)</f>
        <v>63.989199999999997</v>
      </c>
      <c r="M483" s="21">
        <f t="shared" ref="M483:M546" si="17">M482+1</f>
        <v>10698</v>
      </c>
    </row>
    <row r="484" spans="1:13" x14ac:dyDescent="0.25">
      <c r="A484">
        <v>10252</v>
      </c>
      <c r="B484">
        <v>20</v>
      </c>
      <c r="C484">
        <v>49.39</v>
      </c>
      <c r="D484">
        <v>1</v>
      </c>
      <c r="E484">
        <v>0.05</v>
      </c>
      <c r="F484" s="4">
        <f>DetailTicket[[#This Row],[Qte]]*(DetailTicket[[#This Row],[PrixUnit]]*(1-DetailTicket[[#This Row],[Remise%]]))</f>
        <v>46.920499999999997</v>
      </c>
      <c r="G484" t="str">
        <f>DetailTicket[[#This Row],[NoTicket]]&amp;DetailTicket[[#This Row],[Refprod]]</f>
        <v>1025220</v>
      </c>
      <c r="H484" s="10">
        <f>SUMIF(DetailTicket[NoTicket],I484,DetailTicket[Chiffre d''affaire])</f>
        <v>42.945499999999996</v>
      </c>
      <c r="I484">
        <f t="shared" si="16"/>
        <v>10707</v>
      </c>
      <c r="K484" s="21" t="str" cm="1">
        <f t="array" ref="K484">_xlfn.IFS(M484=Ticket!A453,Ticket!B453)</f>
        <v>CECHA</v>
      </c>
      <c r="L484" s="22">
        <f>H476/COUNTIF(DetailTicket[NoTicket],M484)</f>
        <v>14.64</v>
      </c>
      <c r="M484" s="21">
        <f t="shared" si="17"/>
        <v>10699</v>
      </c>
    </row>
    <row r="485" spans="1:13" x14ac:dyDescent="0.25">
      <c r="A485">
        <v>10272</v>
      </c>
      <c r="B485">
        <v>20</v>
      </c>
      <c r="C485">
        <v>49.39</v>
      </c>
      <c r="D485">
        <v>2</v>
      </c>
      <c r="E485">
        <v>0</v>
      </c>
      <c r="F485" s="4">
        <f>DetailTicket[[#This Row],[Qte]]*(DetailTicket[[#This Row],[PrixUnit]]*(1-DetailTicket[[#This Row],[Remise%]]))</f>
        <v>98.78</v>
      </c>
      <c r="G485" t="str">
        <f>DetailTicket[[#This Row],[NoTicket]]&amp;DetailTicket[[#This Row],[Refprod]]</f>
        <v>1027220</v>
      </c>
      <c r="H485" s="10">
        <f>SUMIF(DetailTicket[NoTicket],I485,DetailTicket[Chiffre d''affaire])</f>
        <v>61.58</v>
      </c>
      <c r="I485">
        <f t="shared" si="16"/>
        <v>10708</v>
      </c>
      <c r="K485" s="21" t="str" cm="1">
        <f t="array" ref="K485">_xlfn.IFS(M485=Ticket!A454,Ticket!B454)</f>
        <v>MOELK</v>
      </c>
      <c r="L485" s="22">
        <f>H477/COUNTIF(DetailTicket[NoTicket],M485)</f>
        <v>18.23</v>
      </c>
      <c r="M485" s="21">
        <f t="shared" si="17"/>
        <v>10700</v>
      </c>
    </row>
    <row r="486" spans="1:13" x14ac:dyDescent="0.25">
      <c r="A486">
        <v>10292</v>
      </c>
      <c r="B486">
        <v>20</v>
      </c>
      <c r="C486">
        <v>49.39</v>
      </c>
      <c r="D486">
        <v>1</v>
      </c>
      <c r="E486">
        <v>0</v>
      </c>
      <c r="F486" s="4">
        <f>DetailTicket[[#This Row],[Qte]]*(DetailTicket[[#This Row],[PrixUnit]]*(1-DetailTicket[[#This Row],[Remise%]]))</f>
        <v>49.39</v>
      </c>
      <c r="G486" t="str">
        <f>DetailTicket[[#This Row],[NoTicket]]&amp;DetailTicket[[#This Row],[Refprod]]</f>
        <v>1029220</v>
      </c>
      <c r="H486" s="10">
        <f>SUMIF(DetailTicket[NoTicket],I486,DetailTicket[Chiffre d''affaire])</f>
        <v>122.73</v>
      </c>
      <c r="I486">
        <f t="shared" si="16"/>
        <v>10709</v>
      </c>
      <c r="K486" s="21" t="str" cm="1">
        <f t="array" ref="K486">_xlfn.IFS(M486=Ticket!A455,Ticket!B455)</f>
        <v>ERSWE</v>
      </c>
      <c r="L486" s="22">
        <f>H478/COUNTIF(DetailTicket[NoTicket],M486)</f>
        <v>20.428333333333331</v>
      </c>
      <c r="M486" s="21">
        <f t="shared" si="17"/>
        <v>10701</v>
      </c>
    </row>
    <row r="487" spans="1:13" x14ac:dyDescent="0.25">
      <c r="A487">
        <v>10372</v>
      </c>
      <c r="B487">
        <v>20</v>
      </c>
      <c r="C487">
        <v>49.39</v>
      </c>
      <c r="D487">
        <v>2</v>
      </c>
      <c r="E487">
        <v>0.25</v>
      </c>
      <c r="F487" s="4">
        <f>DetailTicket[[#This Row],[Qte]]*(DetailTicket[[#This Row],[PrixUnit]]*(1-DetailTicket[[#This Row],[Remise%]]))</f>
        <v>74.085000000000008</v>
      </c>
      <c r="G487" t="str">
        <f>DetailTicket[[#This Row],[NoTicket]]&amp;DetailTicket[[#This Row],[Refprod]]</f>
        <v>1037220</v>
      </c>
      <c r="H487" s="10">
        <f>SUMIF(DetailTicket[NoTicket],I487,DetailTicket[Chiffre d''affaire])</f>
        <v>28.66</v>
      </c>
      <c r="I487">
        <f t="shared" si="16"/>
        <v>10710</v>
      </c>
      <c r="K487" s="21" t="str" cm="1">
        <f t="array" ref="K487">_xlfn.IFS(M487=Ticket!A456,Ticket!B456)</f>
        <v>MALAZ</v>
      </c>
      <c r="L487" s="22">
        <f>H479/COUNTIF(DetailTicket[NoTicket],M487)</f>
        <v>21.34</v>
      </c>
      <c r="M487" s="21">
        <f t="shared" si="17"/>
        <v>10702</v>
      </c>
    </row>
    <row r="488" spans="1:13" x14ac:dyDescent="0.25">
      <c r="A488">
        <v>10384</v>
      </c>
      <c r="B488">
        <v>20</v>
      </c>
      <c r="C488">
        <v>49.39</v>
      </c>
      <c r="D488">
        <v>1</v>
      </c>
      <c r="E488">
        <v>0</v>
      </c>
      <c r="F488" s="4">
        <f>DetailTicket[[#This Row],[Qte]]*(DetailTicket[[#This Row],[PrixUnit]]*(1-DetailTicket[[#This Row],[Remise%]]))</f>
        <v>49.39</v>
      </c>
      <c r="G488" t="str">
        <f>DetailTicket[[#This Row],[NoTicket]]&amp;DetailTicket[[#This Row],[Refprod]]</f>
        <v>1038420</v>
      </c>
      <c r="H488" s="10">
        <f>SUMIF(DetailTicket[NoTicket],I488,DetailTicket[Chiffre d''affaire])</f>
        <v>71.34</v>
      </c>
      <c r="I488">
        <f t="shared" si="16"/>
        <v>10711</v>
      </c>
      <c r="K488" s="21" t="str" cm="1">
        <f t="array" ref="K488">_xlfn.IFS(M488=Ticket!A457,Ticket!B457)</f>
        <v>REDAN</v>
      </c>
      <c r="L488" s="22">
        <f>H480/COUNTIF(DetailTicket[NoTicket],M488)</f>
        <v>27.436666666666667</v>
      </c>
      <c r="M488" s="21">
        <f t="shared" si="17"/>
        <v>10703</v>
      </c>
    </row>
    <row r="489" spans="1:13" x14ac:dyDescent="0.25">
      <c r="A489">
        <v>10514</v>
      </c>
      <c r="B489">
        <v>20</v>
      </c>
      <c r="C489">
        <v>61.74</v>
      </c>
      <c r="D489">
        <v>1</v>
      </c>
      <c r="E489">
        <v>0</v>
      </c>
      <c r="F489" s="4">
        <f>DetailTicket[[#This Row],[Qte]]*(DetailTicket[[#This Row],[PrixUnit]]*(1-DetailTicket[[#This Row],[Remise%]]))</f>
        <v>61.74</v>
      </c>
      <c r="G489" t="str">
        <f>DetailTicket[[#This Row],[NoTicket]]&amp;DetailTicket[[#This Row],[Refprod]]</f>
        <v>1051420</v>
      </c>
      <c r="H489" s="10">
        <f>SUMIF(DetailTicket[NoTicket],I489,DetailTicket[Chiffre d''affaire])</f>
        <v>76.47</v>
      </c>
      <c r="I489">
        <f t="shared" si="16"/>
        <v>10712</v>
      </c>
      <c r="K489" s="21" t="str" cm="1">
        <f t="array" ref="K489">_xlfn.IFS(M489=Ticket!A458,Ticket!B458)</f>
        <v>PABEL</v>
      </c>
      <c r="L489" s="22">
        <f>H481/COUNTIF(DetailTicket[NoTicket],M489)</f>
        <v>15.549999999999999</v>
      </c>
      <c r="M489" s="21">
        <f t="shared" si="17"/>
        <v>10704</v>
      </c>
    </row>
    <row r="490" spans="1:13" x14ac:dyDescent="0.25">
      <c r="A490">
        <v>10523</v>
      </c>
      <c r="B490">
        <v>20</v>
      </c>
      <c r="C490">
        <v>61.74</v>
      </c>
      <c r="D490">
        <v>2</v>
      </c>
      <c r="E490">
        <v>0.1</v>
      </c>
      <c r="F490" s="4">
        <f>DetailTicket[[#This Row],[Qte]]*(DetailTicket[[#This Row],[PrixUnit]]*(1-DetailTicket[[#This Row],[Remise%]]))</f>
        <v>111.13200000000001</v>
      </c>
      <c r="G490" t="str">
        <f>DetailTicket[[#This Row],[NoTicket]]&amp;DetailTicket[[#This Row],[Refprod]]</f>
        <v>1052320</v>
      </c>
      <c r="H490" s="10">
        <f>SUMIF(DetailTicket[NoTicket],I490,DetailTicket[Chiffre d''affaire])</f>
        <v>94.83</v>
      </c>
      <c r="I490">
        <f t="shared" si="16"/>
        <v>10713</v>
      </c>
      <c r="K490" s="21" t="str" cm="1">
        <f t="array" ref="K490">_xlfn.IFS(M490=Ticket!A459,Ticket!B459)</f>
        <v>NAROU</v>
      </c>
      <c r="L490" s="22">
        <f>H482/COUNTIF(DetailTicket[NoTicket],M490)</f>
        <v>29.115000000000002</v>
      </c>
      <c r="M490" s="21">
        <f t="shared" si="17"/>
        <v>10705</v>
      </c>
    </row>
    <row r="491" spans="1:13" x14ac:dyDescent="0.25">
      <c r="A491">
        <v>10593</v>
      </c>
      <c r="B491">
        <v>20</v>
      </c>
      <c r="C491">
        <v>61.74</v>
      </c>
      <c r="D491">
        <v>1</v>
      </c>
      <c r="E491">
        <v>0.2</v>
      </c>
      <c r="F491" s="4">
        <f>DetailTicket[[#This Row],[Qte]]*(DetailTicket[[#This Row],[PrixUnit]]*(1-DetailTicket[[#This Row],[Remise%]]))</f>
        <v>49.392000000000003</v>
      </c>
      <c r="G491" t="str">
        <f>DetailTicket[[#This Row],[NoTicket]]&amp;DetailTicket[[#This Row],[Refprod]]</f>
        <v>1059320</v>
      </c>
      <c r="H491" s="10">
        <f>SUMIF(DetailTicket[NoTicket],I491,DetailTicket[Chiffre d''affaire])</f>
        <v>102.6825</v>
      </c>
      <c r="I491">
        <f t="shared" si="16"/>
        <v>10714</v>
      </c>
      <c r="K491" s="21" t="str" cm="1">
        <f t="array" ref="K491">_xlfn.IFS(M491=Ticket!A460,Ticket!B460)</f>
        <v>PILED</v>
      </c>
      <c r="L491" s="22">
        <f>H483/COUNTIF(DetailTicket[NoTicket],M491)</f>
        <v>44.053333333333335</v>
      </c>
      <c r="M491" s="21">
        <f t="shared" si="17"/>
        <v>10706</v>
      </c>
    </row>
    <row r="492" spans="1:13" x14ac:dyDescent="0.25">
      <c r="A492">
        <v>10660</v>
      </c>
      <c r="B492">
        <v>20</v>
      </c>
      <c r="C492">
        <v>61.74</v>
      </c>
      <c r="D492">
        <v>1</v>
      </c>
      <c r="E492">
        <v>0</v>
      </c>
      <c r="F492" s="4">
        <f>DetailTicket[[#This Row],[Qte]]*(DetailTicket[[#This Row],[PrixUnit]]*(1-DetailTicket[[#This Row],[Remise%]]))</f>
        <v>61.74</v>
      </c>
      <c r="G492" t="str">
        <f>DetailTicket[[#This Row],[NoTicket]]&amp;DetailTicket[[#This Row],[Refprod]]</f>
        <v>1066020</v>
      </c>
      <c r="H492" s="10">
        <f>SUMIF(DetailTicket[NoTicket],I492,DetailTicket[Chiffre d''affaire])</f>
        <v>40.090000000000003</v>
      </c>
      <c r="I492">
        <f t="shared" si="16"/>
        <v>10715</v>
      </c>
      <c r="K492" s="21" t="str" cm="1">
        <f t="array" ref="K492">_xlfn.IFS(M492=Ticket!A461,Ticket!B461)</f>
        <v>CLHAL</v>
      </c>
      <c r="L492" s="22">
        <f>H484/COUNTIF(DetailTicket[NoTicket],M492)</f>
        <v>14.315166666666665</v>
      </c>
      <c r="M492" s="21">
        <f t="shared" si="17"/>
        <v>10707</v>
      </c>
    </row>
    <row r="493" spans="1:13" x14ac:dyDescent="0.25">
      <c r="A493">
        <v>10828</v>
      </c>
      <c r="B493">
        <v>20</v>
      </c>
      <c r="C493">
        <v>61.74</v>
      </c>
      <c r="D493">
        <v>2</v>
      </c>
      <c r="E493">
        <v>0</v>
      </c>
      <c r="F493" s="4">
        <f>DetailTicket[[#This Row],[Qte]]*(DetailTicket[[#This Row],[PrixUnit]]*(1-DetailTicket[[#This Row],[Remise%]]))</f>
        <v>123.48</v>
      </c>
      <c r="G493" t="str">
        <f>DetailTicket[[#This Row],[NoTicket]]&amp;DetailTicket[[#This Row],[Refprod]]</f>
        <v>1082820</v>
      </c>
      <c r="H493" s="10">
        <f>SUMIF(DetailTicket[NoTicket],I493,DetailTicket[Chiffre d''affaire])</f>
        <v>139.33999999999997</v>
      </c>
      <c r="I493">
        <f t="shared" si="16"/>
        <v>10716</v>
      </c>
      <c r="K493" s="21" t="str" cm="1">
        <f t="array" ref="K493">_xlfn.IFS(M493=Ticket!A462,Ticket!B462)</f>
        <v>BEGAL</v>
      </c>
      <c r="L493" s="22">
        <f>H485/COUNTIF(DetailTicket[NoTicket],M493)</f>
        <v>30.79</v>
      </c>
      <c r="M493" s="21">
        <f t="shared" si="17"/>
        <v>10708</v>
      </c>
    </row>
    <row r="494" spans="1:13" x14ac:dyDescent="0.25">
      <c r="A494">
        <v>10878</v>
      </c>
      <c r="B494">
        <v>20</v>
      </c>
      <c r="C494">
        <v>61.74</v>
      </c>
      <c r="D494">
        <v>1</v>
      </c>
      <c r="E494">
        <v>0.05</v>
      </c>
      <c r="F494" s="4">
        <f>DetailTicket[[#This Row],[Qte]]*(DetailTicket[[#This Row],[PrixUnit]]*(1-DetailTicket[[#This Row],[Remise%]]))</f>
        <v>58.652999999999999</v>
      </c>
      <c r="G494" t="str">
        <f>DetailTicket[[#This Row],[NoTicket]]&amp;DetailTicket[[#This Row],[Refprod]]</f>
        <v>1087820</v>
      </c>
      <c r="H494" s="10">
        <f>SUMIF(DetailTicket[NoTicket],I494,DetailTicket[Chiffre d''affaire])</f>
        <v>44.587000000000003</v>
      </c>
      <c r="I494">
        <f t="shared" si="16"/>
        <v>10717</v>
      </c>
      <c r="K494" s="21" t="str" cm="1">
        <f t="array" ref="K494">_xlfn.IFS(M494=Ticket!A463,Ticket!B463)</f>
        <v>BRLEH</v>
      </c>
      <c r="L494" s="22">
        <f>H486/COUNTIF(DetailTicket[NoTicket],M494)</f>
        <v>40.910000000000004</v>
      </c>
      <c r="M494" s="21">
        <f t="shared" si="17"/>
        <v>10709</v>
      </c>
    </row>
    <row r="495" spans="1:13" x14ac:dyDescent="0.25">
      <c r="A495">
        <v>10927</v>
      </c>
      <c r="B495">
        <v>20</v>
      </c>
      <c r="C495">
        <v>61.74</v>
      </c>
      <c r="D495">
        <v>2</v>
      </c>
      <c r="E495">
        <v>0</v>
      </c>
      <c r="F495" s="4">
        <f>DetailTicket[[#This Row],[Qte]]*(DetailTicket[[#This Row],[PrixUnit]]*(1-DetailTicket[[#This Row],[Remise%]]))</f>
        <v>123.48</v>
      </c>
      <c r="G495" t="str">
        <f>DetailTicket[[#This Row],[NoTicket]]&amp;DetailTicket[[#This Row],[Refprod]]</f>
        <v>1092720</v>
      </c>
      <c r="H495" s="10">
        <f>SUMIF(DetailTicket[NoTicket],I495,DetailTicket[Chiffre d''affaire])</f>
        <v>94.21</v>
      </c>
      <c r="I495">
        <f t="shared" si="16"/>
        <v>10718</v>
      </c>
      <c r="K495" s="21" t="str" cm="1">
        <f t="array" ref="K495">_xlfn.IFS(M495=Ticket!A464,Ticket!B464)</f>
        <v>LEHOS</v>
      </c>
      <c r="L495" s="22">
        <f>H487/COUNTIF(DetailTicket[NoTicket],M495)</f>
        <v>14.33</v>
      </c>
      <c r="M495" s="21">
        <f t="shared" si="17"/>
        <v>10710</v>
      </c>
    </row>
    <row r="496" spans="1:13" x14ac:dyDescent="0.25">
      <c r="A496">
        <v>10953</v>
      </c>
      <c r="B496">
        <v>20</v>
      </c>
      <c r="C496">
        <v>61.74</v>
      </c>
      <c r="D496">
        <v>2</v>
      </c>
      <c r="E496">
        <v>0.05</v>
      </c>
      <c r="F496" s="4">
        <f>DetailTicket[[#This Row],[Qte]]*(DetailTicket[[#This Row],[PrixUnit]]*(1-DetailTicket[[#This Row],[Remise%]]))</f>
        <v>117.306</v>
      </c>
      <c r="G496" t="str">
        <f>DetailTicket[[#This Row],[NoTicket]]&amp;DetailTicket[[#This Row],[Refprod]]</f>
        <v>1095320</v>
      </c>
      <c r="H496" s="10">
        <f>SUMIF(DetailTicket[NoTicket],I496,DetailTicket[Chiffre d''affaire])</f>
        <v>105.075</v>
      </c>
      <c r="I496">
        <f t="shared" si="16"/>
        <v>10719</v>
      </c>
      <c r="K496" s="21" t="str" cm="1">
        <f t="array" ref="K496">_xlfn.IFS(M496=Ticket!A465,Ticket!B465)</f>
        <v>MOELK</v>
      </c>
      <c r="L496" s="22">
        <f>H488/COUNTIF(DetailTicket[NoTicket],M496)</f>
        <v>23.78</v>
      </c>
      <c r="M496" s="21">
        <f t="shared" si="17"/>
        <v>10711</v>
      </c>
    </row>
    <row r="497" spans="1:13" x14ac:dyDescent="0.25">
      <c r="A497">
        <v>10986</v>
      </c>
      <c r="B497">
        <v>20</v>
      </c>
      <c r="C497">
        <v>61.74</v>
      </c>
      <c r="D497">
        <v>2</v>
      </c>
      <c r="E497">
        <v>0</v>
      </c>
      <c r="F497" s="4">
        <f>DetailTicket[[#This Row],[Qte]]*(DetailTicket[[#This Row],[PrixUnit]]*(1-DetailTicket[[#This Row],[Remise%]]))</f>
        <v>123.48</v>
      </c>
      <c r="G497" t="str">
        <f>DetailTicket[[#This Row],[NoTicket]]&amp;DetailTicket[[#This Row],[Refprod]]</f>
        <v>1098620</v>
      </c>
      <c r="H497" s="10">
        <f>SUMIF(DetailTicket[NoTicket],I497,DetailTicket[Chiffre d''affaire])</f>
        <v>46.64</v>
      </c>
      <c r="I497">
        <f t="shared" si="16"/>
        <v>10720</v>
      </c>
      <c r="K497" s="21" t="str" cm="1">
        <f t="array" ref="K497">_xlfn.IFS(M497=Ticket!A466,Ticket!B466)</f>
        <v>ERSWE</v>
      </c>
      <c r="L497" s="22">
        <f>H489/COUNTIF(DetailTicket[NoTicket],M497)</f>
        <v>38.234999999999999</v>
      </c>
      <c r="M497" s="21">
        <f t="shared" si="17"/>
        <v>10712</v>
      </c>
    </row>
    <row r="498" spans="1:13" x14ac:dyDescent="0.25">
      <c r="A498">
        <v>11021</v>
      </c>
      <c r="B498">
        <v>20</v>
      </c>
      <c r="C498">
        <v>61.74</v>
      </c>
      <c r="D498">
        <v>2</v>
      </c>
      <c r="E498">
        <v>0</v>
      </c>
      <c r="F498" s="4">
        <f>DetailTicket[[#This Row],[Qte]]*(DetailTicket[[#This Row],[PrixUnit]]*(1-DetailTicket[[#This Row],[Remise%]]))</f>
        <v>123.48</v>
      </c>
      <c r="G498" t="str">
        <f>DetailTicket[[#This Row],[NoTicket]]&amp;DetailTicket[[#This Row],[Refprod]]</f>
        <v>1102120</v>
      </c>
      <c r="H498" s="10">
        <f>SUMIF(DetailTicket[NoTicket],I498,DetailTicket[Chiffre d''affaire])</f>
        <v>28.100999999999996</v>
      </c>
      <c r="I498">
        <f t="shared" si="16"/>
        <v>10721</v>
      </c>
      <c r="K498" s="21" t="str" cm="1">
        <f t="array" ref="K498">_xlfn.IFS(M498=Ticket!A467,Ticket!B467)</f>
        <v>MOELK</v>
      </c>
      <c r="L498" s="22">
        <f>H490/COUNTIF(DetailTicket[NoTicket],M498)</f>
        <v>23.7075</v>
      </c>
      <c r="M498" s="21">
        <f t="shared" si="17"/>
        <v>10713</v>
      </c>
    </row>
    <row r="499" spans="1:13" x14ac:dyDescent="0.25">
      <c r="A499">
        <v>11077</v>
      </c>
      <c r="B499">
        <v>20</v>
      </c>
      <c r="C499">
        <v>61.74</v>
      </c>
      <c r="D499">
        <v>1</v>
      </c>
      <c r="E499">
        <v>0.04</v>
      </c>
      <c r="F499" s="4">
        <f>DetailTicket[[#This Row],[Qte]]*(DetailTicket[[#This Row],[PrixUnit]]*(1-DetailTicket[[#This Row],[Remise%]]))</f>
        <v>59.270400000000002</v>
      </c>
      <c r="G499" t="str">
        <f>DetailTicket[[#This Row],[NoTicket]]&amp;DetailTicket[[#This Row],[Refprod]]</f>
        <v>1107720</v>
      </c>
      <c r="H499" s="10">
        <f>SUMIF(DetailTicket[NoTicket],I499,DetailTicket[Chiffre d''affaire])</f>
        <v>63.260000000000005</v>
      </c>
      <c r="I499">
        <f t="shared" si="16"/>
        <v>10722</v>
      </c>
      <c r="K499" s="21" t="str" cm="1">
        <f t="array" ref="K499">_xlfn.IFS(M499=Ticket!A468,Ticket!B468)</f>
        <v>MOELK</v>
      </c>
      <c r="L499" s="22">
        <f>H491/COUNTIF(DetailTicket[NoTicket],M499)</f>
        <v>20.5365</v>
      </c>
      <c r="M499" s="21">
        <f t="shared" si="17"/>
        <v>10714</v>
      </c>
    </row>
    <row r="500" spans="1:13" x14ac:dyDescent="0.25">
      <c r="A500">
        <v>10259</v>
      </c>
      <c r="B500">
        <v>21</v>
      </c>
      <c r="C500">
        <v>6.1</v>
      </c>
      <c r="D500">
        <v>2</v>
      </c>
      <c r="E500">
        <v>0</v>
      </c>
      <c r="F500" s="4">
        <f>DetailTicket[[#This Row],[Qte]]*(DetailTicket[[#This Row],[PrixUnit]]*(1-DetailTicket[[#This Row],[Remise%]]))</f>
        <v>12.2</v>
      </c>
      <c r="G500" t="str">
        <f>DetailTicket[[#This Row],[NoTicket]]&amp;DetailTicket[[#This Row],[Refprod]]</f>
        <v>1025921</v>
      </c>
      <c r="H500" s="10">
        <f>SUMIF(DetailTicket[NoTicket],I500,DetailTicket[Chiffre d''affaire])</f>
        <v>47.56</v>
      </c>
      <c r="I500">
        <f t="shared" si="16"/>
        <v>10723</v>
      </c>
      <c r="K500" s="21" t="str" cm="1">
        <f t="array" ref="K500">_xlfn.IFS(M500=Ticket!A469,Ticket!B469)</f>
        <v>FAMAR</v>
      </c>
      <c r="L500" s="22">
        <f>H492/COUNTIF(DetailTicket[NoTicket],M500)</f>
        <v>20.045000000000002</v>
      </c>
      <c r="M500" s="21">
        <f t="shared" si="17"/>
        <v>10715</v>
      </c>
    </row>
    <row r="501" spans="1:13" x14ac:dyDescent="0.25">
      <c r="A501">
        <v>10261</v>
      </c>
      <c r="B501">
        <v>21</v>
      </c>
      <c r="C501">
        <v>6.1</v>
      </c>
      <c r="D501">
        <v>1</v>
      </c>
      <c r="E501">
        <v>0</v>
      </c>
      <c r="F501" s="4">
        <f>DetailTicket[[#This Row],[Qte]]*(DetailTicket[[#This Row],[PrixUnit]]*(1-DetailTicket[[#This Row],[Remise%]]))</f>
        <v>6.1</v>
      </c>
      <c r="G501" t="str">
        <f>DetailTicket[[#This Row],[NoTicket]]&amp;DetailTicket[[#This Row],[Refprod]]</f>
        <v>1026121</v>
      </c>
      <c r="H501" s="10">
        <f>SUMIF(DetailTicket[NoTicket],I501,DetailTicket[Chiffre d''affaire])</f>
        <v>90.56</v>
      </c>
      <c r="I501">
        <f t="shared" si="16"/>
        <v>10724</v>
      </c>
      <c r="K501" s="21" t="str" cm="1">
        <f t="array" ref="K501">_xlfn.IFS(M501=Ticket!A470,Ticket!B470)</f>
        <v>GECAU</v>
      </c>
      <c r="L501" s="22">
        <f>H493/COUNTIF(DetailTicket[NoTicket],M501)</f>
        <v>46.446666666666658</v>
      </c>
      <c r="M501" s="21">
        <f t="shared" si="17"/>
        <v>10716</v>
      </c>
    </row>
    <row r="502" spans="1:13" x14ac:dyDescent="0.25">
      <c r="A502">
        <v>10333</v>
      </c>
      <c r="B502">
        <v>21</v>
      </c>
      <c r="C502">
        <v>6.1</v>
      </c>
      <c r="D502">
        <v>2</v>
      </c>
      <c r="E502">
        <v>0.1</v>
      </c>
      <c r="F502" s="4">
        <f>DetailTicket[[#This Row],[Qte]]*(DetailTicket[[#This Row],[PrixUnit]]*(1-DetailTicket[[#This Row],[Remise%]]))</f>
        <v>10.98</v>
      </c>
      <c r="G502" t="str">
        <f>DetailTicket[[#This Row],[NoTicket]]&amp;DetailTicket[[#This Row],[Refprod]]</f>
        <v>1033321</v>
      </c>
      <c r="H502" s="10">
        <f>SUMIF(DetailTicket[NoTicket],I502,DetailTicket[Chiffre d''affaire])</f>
        <v>72.900000000000006</v>
      </c>
      <c r="I502">
        <f t="shared" si="16"/>
        <v>10725</v>
      </c>
      <c r="K502" s="21" t="str" cm="1">
        <f t="array" ref="K502">_xlfn.IFS(M502=Ticket!A471,Ticket!B471)</f>
        <v>ERDEB</v>
      </c>
      <c r="L502" s="22">
        <f>H494/COUNTIF(DetailTicket[NoTicket],M502)</f>
        <v>14.862333333333334</v>
      </c>
      <c r="M502" s="21">
        <f t="shared" si="17"/>
        <v>10717</v>
      </c>
    </row>
    <row r="503" spans="1:13" x14ac:dyDescent="0.25">
      <c r="A503">
        <v>10368</v>
      </c>
      <c r="B503">
        <v>21</v>
      </c>
      <c r="C503">
        <v>6.1</v>
      </c>
      <c r="D503">
        <v>2</v>
      </c>
      <c r="E503">
        <v>0.1</v>
      </c>
      <c r="F503" s="4">
        <f>DetailTicket[[#This Row],[Qte]]*(DetailTicket[[#This Row],[PrixUnit]]*(1-DetailTicket[[#This Row],[Remise%]]))</f>
        <v>10.98</v>
      </c>
      <c r="G503" t="str">
        <f>DetailTicket[[#This Row],[NoTicket]]&amp;DetailTicket[[#This Row],[Refprod]]</f>
        <v>1036821</v>
      </c>
      <c r="H503" s="10">
        <f>SUMIF(DetailTicket[NoTicket],I503,DetailTicket[Chiffre d''affaire])</f>
        <v>48.790000000000006</v>
      </c>
      <c r="I503">
        <f t="shared" si="16"/>
        <v>10726</v>
      </c>
      <c r="K503" s="21" t="str" cm="1">
        <f t="array" ref="K503">_xlfn.IFS(M503=Ticket!A472,Ticket!B472)</f>
        <v>CHBES</v>
      </c>
      <c r="L503" s="22">
        <f>H495/COUNTIF(DetailTicket[NoTicket],M503)</f>
        <v>23.552499999999998</v>
      </c>
      <c r="M503" s="21">
        <f t="shared" si="17"/>
        <v>10718</v>
      </c>
    </row>
    <row r="504" spans="1:13" x14ac:dyDescent="0.25">
      <c r="A504">
        <v>10397</v>
      </c>
      <c r="B504">
        <v>21</v>
      </c>
      <c r="C504">
        <v>6.1</v>
      </c>
      <c r="D504">
        <v>2</v>
      </c>
      <c r="E504">
        <v>0.15</v>
      </c>
      <c r="F504" s="4">
        <f>DetailTicket[[#This Row],[Qte]]*(DetailTicket[[#This Row],[PrixUnit]]*(1-DetailTicket[[#This Row],[Remise%]]))</f>
        <v>10.37</v>
      </c>
      <c r="G504" t="str">
        <f>DetailTicket[[#This Row],[NoTicket]]&amp;DetailTicket[[#This Row],[Refprod]]</f>
        <v>1039721</v>
      </c>
      <c r="H504" s="10">
        <f>SUMIF(DetailTicket[NoTicket],I504,DetailTicket[Chiffre d''affaire])</f>
        <v>162.93449999999999</v>
      </c>
      <c r="I504">
        <f t="shared" si="16"/>
        <v>10727</v>
      </c>
      <c r="K504" s="21" t="str" cm="1">
        <f t="array" ref="K504">_xlfn.IFS(M504=Ticket!A473,Ticket!B473)</f>
        <v>PALER</v>
      </c>
      <c r="L504" s="22">
        <f>H496/COUNTIF(DetailTicket[NoTicket],M504)</f>
        <v>35.024999999999999</v>
      </c>
      <c r="M504" s="21">
        <f t="shared" si="17"/>
        <v>10719</v>
      </c>
    </row>
    <row r="505" spans="1:13" x14ac:dyDescent="0.25">
      <c r="A505">
        <v>10406</v>
      </c>
      <c r="B505">
        <v>21</v>
      </c>
      <c r="C505">
        <v>6.1</v>
      </c>
      <c r="D505">
        <v>1</v>
      </c>
      <c r="E505">
        <v>0.1</v>
      </c>
      <c r="F505" s="4">
        <f>DetailTicket[[#This Row],[Qte]]*(DetailTicket[[#This Row],[PrixUnit]]*(1-DetailTicket[[#This Row],[Remise%]]))</f>
        <v>5.49</v>
      </c>
      <c r="G505" t="str">
        <f>DetailTicket[[#This Row],[NoTicket]]&amp;DetailTicket[[#This Row],[Refprod]]</f>
        <v>1040621</v>
      </c>
      <c r="H505" s="10">
        <f>SUMIF(DetailTicket[NoTicket],I505,DetailTicket[Chiffre d''affaire])</f>
        <v>155.82</v>
      </c>
      <c r="I505">
        <f t="shared" si="16"/>
        <v>10728</v>
      </c>
      <c r="K505" s="21" t="str" cm="1">
        <f t="array" ref="K505">_xlfn.IFS(M505=Ticket!A474,Ticket!B474)</f>
        <v>BEAVI</v>
      </c>
      <c r="L505" s="22">
        <f>H497/COUNTIF(DetailTicket[NoTicket],M505)</f>
        <v>23.32</v>
      </c>
      <c r="M505" s="21">
        <f t="shared" si="17"/>
        <v>10720</v>
      </c>
    </row>
    <row r="506" spans="1:13" x14ac:dyDescent="0.25">
      <c r="A506">
        <v>10409</v>
      </c>
      <c r="B506">
        <v>21</v>
      </c>
      <c r="C506">
        <v>6.1</v>
      </c>
      <c r="D506">
        <v>2</v>
      </c>
      <c r="E506">
        <v>0</v>
      </c>
      <c r="F506" s="4">
        <f>DetailTicket[[#This Row],[Qte]]*(DetailTicket[[#This Row],[PrixUnit]]*(1-DetailTicket[[#This Row],[Remise%]]))</f>
        <v>12.2</v>
      </c>
      <c r="G506" t="str">
        <f>DetailTicket[[#This Row],[NoTicket]]&amp;DetailTicket[[#This Row],[Refprod]]</f>
        <v>1040921</v>
      </c>
      <c r="H506" s="10">
        <f>SUMIF(DetailTicket[NoTicket],I506,DetailTicket[Chiffre d''affaire])</f>
        <v>47.410000000000004</v>
      </c>
      <c r="I506">
        <f t="shared" si="16"/>
        <v>10729</v>
      </c>
      <c r="K506" s="21" t="str" cm="1">
        <f t="array" ref="K506">_xlfn.IFS(M506=Ticket!A475,Ticket!B475)</f>
        <v>ARBLA</v>
      </c>
      <c r="L506" s="22">
        <f>H498/COUNTIF(DetailTicket[NoTicket],M506)</f>
        <v>28.100999999999996</v>
      </c>
      <c r="M506" s="21">
        <f t="shared" si="17"/>
        <v>10721</v>
      </c>
    </row>
    <row r="507" spans="1:13" x14ac:dyDescent="0.25">
      <c r="A507">
        <v>10430</v>
      </c>
      <c r="B507">
        <v>21</v>
      </c>
      <c r="C507">
        <v>6.1</v>
      </c>
      <c r="D507">
        <v>2</v>
      </c>
      <c r="E507">
        <v>0</v>
      </c>
      <c r="F507" s="4">
        <f>DetailTicket[[#This Row],[Qte]]*(DetailTicket[[#This Row],[PrixUnit]]*(1-DetailTicket[[#This Row],[Remise%]]))</f>
        <v>12.2</v>
      </c>
      <c r="G507" t="str">
        <f>DetailTicket[[#This Row],[NoTicket]]&amp;DetailTicket[[#This Row],[Refprod]]</f>
        <v>1043021</v>
      </c>
      <c r="H507" s="10">
        <f>SUMIF(DetailTicket[NoTicket],I507,DetailTicket[Chiffre d''affaire])</f>
        <v>73.567999999999998</v>
      </c>
      <c r="I507">
        <f t="shared" si="16"/>
        <v>10730</v>
      </c>
      <c r="K507" s="21" t="str" cm="1">
        <f t="array" ref="K507">_xlfn.IFS(M507=Ticket!A476,Ticket!B476)</f>
        <v>MOELK</v>
      </c>
      <c r="L507" s="22">
        <f>H499/COUNTIF(DetailTicket[NoTicket],M507)</f>
        <v>15.815000000000001</v>
      </c>
      <c r="M507" s="21">
        <f t="shared" si="17"/>
        <v>10722</v>
      </c>
    </row>
    <row r="508" spans="1:13" x14ac:dyDescent="0.25">
      <c r="A508">
        <v>10456</v>
      </c>
      <c r="B508">
        <v>21</v>
      </c>
      <c r="C508">
        <v>6.1</v>
      </c>
      <c r="D508">
        <v>1</v>
      </c>
      <c r="E508">
        <v>0.15</v>
      </c>
      <c r="F508" s="4">
        <f>DetailTicket[[#This Row],[Qte]]*(DetailTicket[[#This Row],[PrixUnit]]*(1-DetailTicket[[#This Row],[Remise%]]))</f>
        <v>5.1849999999999996</v>
      </c>
      <c r="G508" t="str">
        <f>DetailTicket[[#This Row],[NoTicket]]&amp;DetailTicket[[#This Row],[Refprod]]</f>
        <v>1045621</v>
      </c>
      <c r="H508" s="10">
        <f>SUMIF(DetailTicket[NoTicket],I508,DetailTicket[Chiffre d''affaire])</f>
        <v>45.618999999999993</v>
      </c>
      <c r="I508">
        <f t="shared" si="16"/>
        <v>10731</v>
      </c>
      <c r="K508" s="21" t="str" cm="1">
        <f t="array" ref="K508">_xlfn.IFS(M508=Ticket!A477,Ticket!B477)</f>
        <v>CHLAB</v>
      </c>
      <c r="L508" s="22">
        <f>H500/COUNTIF(DetailTicket[NoTicket],M508)</f>
        <v>47.56</v>
      </c>
      <c r="M508" s="21">
        <f t="shared" si="17"/>
        <v>10723</v>
      </c>
    </row>
    <row r="509" spans="1:13" x14ac:dyDescent="0.25">
      <c r="A509">
        <v>10461</v>
      </c>
      <c r="B509">
        <v>21</v>
      </c>
      <c r="C509">
        <v>6.1</v>
      </c>
      <c r="D509">
        <v>1</v>
      </c>
      <c r="E509">
        <v>0.25</v>
      </c>
      <c r="F509" s="4">
        <f>DetailTicket[[#This Row],[Qte]]*(DetailTicket[[#This Row],[PrixUnit]]*(1-DetailTicket[[#This Row],[Remise%]]))</f>
        <v>4.5749999999999993</v>
      </c>
      <c r="G509" t="str">
        <f>DetailTicket[[#This Row],[NoTicket]]&amp;DetailTicket[[#This Row],[Refprod]]</f>
        <v>1046121</v>
      </c>
      <c r="H509" s="10">
        <f>SUMIF(DetailTicket[NoTicket],I509,DetailTicket[Chiffre d''affaire])</f>
        <v>13.72</v>
      </c>
      <c r="I509">
        <f t="shared" si="16"/>
        <v>10732</v>
      </c>
      <c r="K509" s="21" t="str" cm="1">
        <f t="array" ref="K509">_xlfn.IFS(M509=Ticket!A478,Ticket!B478)</f>
        <v>JÉBAZ</v>
      </c>
      <c r="L509" s="22">
        <f>H501/COUNTIF(DetailTicket[NoTicket],M509)</f>
        <v>45.28</v>
      </c>
      <c r="M509" s="21">
        <f t="shared" si="17"/>
        <v>10724</v>
      </c>
    </row>
    <row r="510" spans="1:13" x14ac:dyDescent="0.25">
      <c r="A510">
        <v>10477</v>
      </c>
      <c r="B510">
        <v>21</v>
      </c>
      <c r="C510">
        <v>6.1</v>
      </c>
      <c r="D510">
        <v>1</v>
      </c>
      <c r="E510">
        <v>0.25</v>
      </c>
      <c r="F510" s="4">
        <f>DetailTicket[[#This Row],[Qte]]*(DetailTicket[[#This Row],[PrixUnit]]*(1-DetailTicket[[#This Row],[Remise%]]))</f>
        <v>4.5749999999999993</v>
      </c>
      <c r="G510" t="str">
        <f>DetailTicket[[#This Row],[NoTicket]]&amp;DetailTicket[[#This Row],[Refprod]]</f>
        <v>1047721</v>
      </c>
      <c r="H510" s="10">
        <f>SUMIF(DetailTicket[NoTicket],I510,DetailTicket[Chiffre d''affaire])</f>
        <v>75.460000000000008</v>
      </c>
      <c r="I510">
        <f t="shared" si="16"/>
        <v>10733</v>
      </c>
      <c r="K510" s="21" t="str" cm="1">
        <f t="array" ref="K510">_xlfn.IFS(M510=Ticket!A479,Ticket!B479)</f>
        <v>ALAUV</v>
      </c>
      <c r="L510" s="22">
        <f>H502/COUNTIF(DetailTicket[NoTicket],M510)</f>
        <v>14.580000000000002</v>
      </c>
      <c r="M510" s="21">
        <f t="shared" si="17"/>
        <v>10725</v>
      </c>
    </row>
    <row r="511" spans="1:13" x14ac:dyDescent="0.25">
      <c r="A511">
        <v>10484</v>
      </c>
      <c r="B511">
        <v>21</v>
      </c>
      <c r="C511">
        <v>6.1</v>
      </c>
      <c r="D511">
        <v>2</v>
      </c>
      <c r="E511">
        <v>0</v>
      </c>
      <c r="F511" s="4">
        <f>DetailTicket[[#This Row],[Qte]]*(DetailTicket[[#This Row],[PrixUnit]]*(1-DetailTicket[[#This Row],[Remise%]]))</f>
        <v>12.2</v>
      </c>
      <c r="G511" t="str">
        <f>DetailTicket[[#This Row],[NoTicket]]&amp;DetailTicket[[#This Row],[Refprod]]</f>
        <v>1048421</v>
      </c>
      <c r="H511" s="10">
        <f>SUMIF(DetailTicket[NoTicket],I511,DetailTicket[Chiffre d''affaire])</f>
        <v>72.12</v>
      </c>
      <c r="I511">
        <f t="shared" si="16"/>
        <v>10734</v>
      </c>
      <c r="K511" s="21" t="str" cm="1">
        <f t="array" ref="K511">_xlfn.IFS(M511=Ticket!A480,Ticket!B480)</f>
        <v>DIDAL</v>
      </c>
      <c r="L511" s="22">
        <f>H503/COUNTIF(DetailTicket[NoTicket],M511)</f>
        <v>24.395000000000003</v>
      </c>
      <c r="M511" s="21">
        <f t="shared" si="17"/>
        <v>10726</v>
      </c>
    </row>
    <row r="512" spans="1:13" x14ac:dyDescent="0.25">
      <c r="A512">
        <v>10504</v>
      </c>
      <c r="B512">
        <v>21</v>
      </c>
      <c r="C512">
        <v>7.62</v>
      </c>
      <c r="D512">
        <v>2</v>
      </c>
      <c r="E512">
        <v>0</v>
      </c>
      <c r="F512" s="4">
        <f>DetailTicket[[#This Row],[Qte]]*(DetailTicket[[#This Row],[PrixUnit]]*(1-DetailTicket[[#This Row],[Remise%]]))</f>
        <v>15.24</v>
      </c>
      <c r="G512" t="str">
        <f>DetailTicket[[#This Row],[NoTicket]]&amp;DetailTicket[[#This Row],[Refprod]]</f>
        <v>1050421</v>
      </c>
      <c r="H512" s="10">
        <f>SUMIF(DetailTicket[NoTicket],I512,DetailTicket[Chiffre d''affaire])</f>
        <v>37.323</v>
      </c>
      <c r="I512">
        <f t="shared" si="16"/>
        <v>10735</v>
      </c>
      <c r="K512" s="21" t="str" cm="1">
        <f t="array" ref="K512">_xlfn.IFS(M512=Ticket!A481,Ticket!B481)</f>
        <v>DACOU</v>
      </c>
      <c r="L512" s="22">
        <f>H504/COUNTIF(DetailTicket[NoTicket],M512)</f>
        <v>54.311499999999995</v>
      </c>
      <c r="M512" s="21">
        <f t="shared" si="17"/>
        <v>10727</v>
      </c>
    </row>
    <row r="513" spans="1:13" x14ac:dyDescent="0.25">
      <c r="A513">
        <v>10513</v>
      </c>
      <c r="B513">
        <v>21</v>
      </c>
      <c r="C513">
        <v>7.62</v>
      </c>
      <c r="D513">
        <v>1</v>
      </c>
      <c r="E513">
        <v>0.2</v>
      </c>
      <c r="F513" s="4">
        <f>DetailTicket[[#This Row],[Qte]]*(DetailTicket[[#This Row],[PrixUnit]]*(1-DetailTicket[[#This Row],[Remise%]]))</f>
        <v>6.0960000000000001</v>
      </c>
      <c r="G513" t="str">
        <f>DetailTicket[[#This Row],[NoTicket]]&amp;DetailTicket[[#This Row],[Refprod]]</f>
        <v>1051321</v>
      </c>
      <c r="H513" s="10">
        <f>SUMIF(DetailTicket[NoTicket],I513,DetailTicket[Chiffre d''affaire])</f>
        <v>21.96</v>
      </c>
      <c r="I513">
        <f t="shared" si="16"/>
        <v>10736</v>
      </c>
      <c r="K513" s="21" t="str" cm="1">
        <f t="array" ref="K513">_xlfn.IFS(M513=Ticket!A482,Ticket!B482)</f>
        <v>PABEL</v>
      </c>
      <c r="L513" s="22">
        <f>H505/COUNTIF(DetailTicket[NoTicket],M513)</f>
        <v>38.954999999999998</v>
      </c>
      <c r="M513" s="21">
        <f t="shared" si="17"/>
        <v>10728</v>
      </c>
    </row>
    <row r="514" spans="1:13" x14ac:dyDescent="0.25">
      <c r="A514">
        <v>10539</v>
      </c>
      <c r="B514">
        <v>21</v>
      </c>
      <c r="C514">
        <v>7.62</v>
      </c>
      <c r="D514">
        <v>2</v>
      </c>
      <c r="E514">
        <v>0</v>
      </c>
      <c r="F514" s="4">
        <f>DetailTicket[[#This Row],[Qte]]*(DetailTicket[[#This Row],[PrixUnit]]*(1-DetailTicket[[#This Row],[Remise%]]))</f>
        <v>15.24</v>
      </c>
      <c r="G514" t="str">
        <f>DetailTicket[[#This Row],[NoTicket]]&amp;DetailTicket[[#This Row],[Refprod]]</f>
        <v>1053921</v>
      </c>
      <c r="H514" s="10">
        <f>SUMIF(DetailTicket[NoTicket],I514,DetailTicket[Chiffre d''affaire])</f>
        <v>23.78</v>
      </c>
      <c r="I514">
        <f t="shared" si="16"/>
        <v>10737</v>
      </c>
      <c r="K514" s="21" t="str" cm="1">
        <f t="array" ref="K514">_xlfn.IFS(M514=Ticket!A483,Ticket!B483)</f>
        <v>RARAB</v>
      </c>
      <c r="L514" s="22">
        <f>H506/COUNTIF(DetailTicket[NoTicket],M514)</f>
        <v>15.803333333333335</v>
      </c>
      <c r="M514" s="21">
        <f t="shared" si="17"/>
        <v>10729</v>
      </c>
    </row>
    <row r="515" spans="1:13" x14ac:dyDescent="0.25">
      <c r="A515">
        <v>10550</v>
      </c>
      <c r="B515">
        <v>21</v>
      </c>
      <c r="C515">
        <v>7.62</v>
      </c>
      <c r="D515">
        <v>2</v>
      </c>
      <c r="E515">
        <v>0.1</v>
      </c>
      <c r="F515" s="4">
        <f>DetailTicket[[#This Row],[Qte]]*(DetailTicket[[#This Row],[PrixUnit]]*(1-DetailTicket[[#This Row],[Remise%]]))</f>
        <v>13.716000000000001</v>
      </c>
      <c r="G515" t="str">
        <f>DetailTicket[[#This Row],[NoTicket]]&amp;DetailTicket[[#This Row],[Refprod]]</f>
        <v>1055021</v>
      </c>
      <c r="H515" s="10">
        <f>SUMIF(DetailTicket[NoTicket],I515,DetailTicket[Chiffre d''affaire])</f>
        <v>26.52</v>
      </c>
      <c r="I515">
        <f t="shared" si="16"/>
        <v>10738</v>
      </c>
      <c r="K515" s="21" t="str" cm="1">
        <f t="array" ref="K515">_xlfn.IFS(M515=Ticket!A484,Ticket!B484)</f>
        <v>FAMAR</v>
      </c>
      <c r="L515" s="22">
        <f>H507/COUNTIF(DetailTicket[NoTicket],M515)</f>
        <v>24.522666666666666</v>
      </c>
      <c r="M515" s="21">
        <f t="shared" si="17"/>
        <v>10730</v>
      </c>
    </row>
    <row r="516" spans="1:13" x14ac:dyDescent="0.25">
      <c r="A516">
        <v>10609</v>
      </c>
      <c r="B516">
        <v>21</v>
      </c>
      <c r="C516">
        <v>7.62</v>
      </c>
      <c r="D516">
        <v>2</v>
      </c>
      <c r="E516">
        <v>0</v>
      </c>
      <c r="F516" s="4">
        <f>DetailTicket[[#This Row],[Qte]]*(DetailTicket[[#This Row],[PrixUnit]]*(1-DetailTicket[[#This Row],[Remise%]]))</f>
        <v>15.24</v>
      </c>
      <c r="G516" t="str">
        <f>DetailTicket[[#This Row],[NoTicket]]&amp;DetailTicket[[#This Row],[Refprod]]</f>
        <v>1060921</v>
      </c>
      <c r="H516" s="10">
        <f>SUMIF(DetailTicket[NoTicket],I516,DetailTicket[Chiffre d''affaire])</f>
        <v>39.64</v>
      </c>
      <c r="I516">
        <f t="shared" si="16"/>
        <v>10739</v>
      </c>
      <c r="K516" s="21" t="str" cm="1">
        <f t="array" ref="K516">_xlfn.IFS(M516=Ticket!A485,Ticket!B485)</f>
        <v>SYLEJ</v>
      </c>
      <c r="L516" s="22">
        <f>H508/COUNTIF(DetailTicket[NoTicket],M516)</f>
        <v>22.809499999999996</v>
      </c>
      <c r="M516" s="21">
        <f t="shared" si="17"/>
        <v>10731</v>
      </c>
    </row>
    <row r="517" spans="1:13" x14ac:dyDescent="0.25">
      <c r="A517">
        <v>10614</v>
      </c>
      <c r="B517">
        <v>21</v>
      </c>
      <c r="C517">
        <v>7.62</v>
      </c>
      <c r="D517">
        <v>2</v>
      </c>
      <c r="E517">
        <v>0</v>
      </c>
      <c r="F517" s="4">
        <f>DetailTicket[[#This Row],[Qte]]*(DetailTicket[[#This Row],[PrixUnit]]*(1-DetailTicket[[#This Row],[Remise%]]))</f>
        <v>15.24</v>
      </c>
      <c r="G517" t="str">
        <f>DetailTicket[[#This Row],[NoTicket]]&amp;DetailTicket[[#This Row],[Refprod]]</f>
        <v>1061421</v>
      </c>
      <c r="H517" s="10">
        <f>SUMIF(DetailTicket[NoTicket],I517,DetailTicket[Chiffre d''affaire])</f>
        <v>118.8</v>
      </c>
      <c r="I517">
        <f t="shared" si="16"/>
        <v>10740</v>
      </c>
      <c r="K517" s="21" t="str" cm="1">
        <f t="array" ref="K517">_xlfn.IFS(M517=Ticket!A486,Ticket!B486)</f>
        <v>FAMAR</v>
      </c>
      <c r="L517" s="22">
        <f>H509/COUNTIF(DetailTicket[NoTicket],M517)</f>
        <v>13.72</v>
      </c>
      <c r="M517" s="21">
        <f t="shared" si="17"/>
        <v>10732</v>
      </c>
    </row>
    <row r="518" spans="1:13" x14ac:dyDescent="0.25">
      <c r="A518">
        <v>10619</v>
      </c>
      <c r="B518">
        <v>21</v>
      </c>
      <c r="C518">
        <v>7.62</v>
      </c>
      <c r="D518">
        <v>1</v>
      </c>
      <c r="E518">
        <v>0</v>
      </c>
      <c r="F518" s="4">
        <f>DetailTicket[[#This Row],[Qte]]*(DetailTicket[[#This Row],[PrixUnit]]*(1-DetailTicket[[#This Row],[Remise%]]))</f>
        <v>7.62</v>
      </c>
      <c r="G518" t="str">
        <f>DetailTicket[[#This Row],[NoTicket]]&amp;DetailTicket[[#This Row],[Refprod]]</f>
        <v>1061921</v>
      </c>
      <c r="H518" s="10">
        <f>SUMIF(DetailTicket[NoTicket],I518,DetailTicket[Chiffre d''affaire])</f>
        <v>23.168000000000003</v>
      </c>
      <c r="I518">
        <f t="shared" si="16"/>
        <v>10741</v>
      </c>
      <c r="K518" s="21" t="str" cm="1">
        <f t="array" ref="K518">_xlfn.IFS(M518=Ticket!A487,Ticket!B487)</f>
        <v>JEHOU</v>
      </c>
      <c r="L518" s="22">
        <f>H510/COUNTIF(DetailTicket[NoTicket],M518)</f>
        <v>25.153333333333336</v>
      </c>
      <c r="M518" s="21">
        <f t="shared" si="17"/>
        <v>10733</v>
      </c>
    </row>
    <row r="519" spans="1:13" x14ac:dyDescent="0.25">
      <c r="A519">
        <v>10623</v>
      </c>
      <c r="B519">
        <v>21</v>
      </c>
      <c r="C519">
        <v>7.62</v>
      </c>
      <c r="D519">
        <v>1</v>
      </c>
      <c r="E519">
        <v>0.1</v>
      </c>
      <c r="F519" s="4">
        <f>DetailTicket[[#This Row],[Qte]]*(DetailTicket[[#This Row],[PrixUnit]]*(1-DetailTicket[[#This Row],[Remise%]]))</f>
        <v>6.8580000000000005</v>
      </c>
      <c r="G519" t="str">
        <f>DetailTicket[[#This Row],[NoTicket]]&amp;DetailTicket[[#This Row],[Refprod]]</f>
        <v>1062321</v>
      </c>
      <c r="H519" s="10">
        <f>SUMIF(DetailTicket[NoTicket],I519,DetailTicket[Chiffre d''affaire])</f>
        <v>85.990000000000009</v>
      </c>
      <c r="I519">
        <f t="shared" si="16"/>
        <v>10742</v>
      </c>
      <c r="K519" s="21" t="str" cm="1">
        <f t="array" ref="K519">_xlfn.IFS(M519=Ticket!A488,Ticket!B488)</f>
        <v>BRLEH</v>
      </c>
      <c r="L519" s="22">
        <f>H511/COUNTIF(DetailTicket[NoTicket],M519)</f>
        <v>24.040000000000003</v>
      </c>
      <c r="M519" s="21">
        <f t="shared" si="17"/>
        <v>10734</v>
      </c>
    </row>
    <row r="520" spans="1:13" x14ac:dyDescent="0.25">
      <c r="A520">
        <v>10642</v>
      </c>
      <c r="B520">
        <v>21</v>
      </c>
      <c r="C520">
        <v>7.62</v>
      </c>
      <c r="D520">
        <v>1</v>
      </c>
      <c r="E520">
        <v>0.2</v>
      </c>
      <c r="F520" s="4">
        <f>DetailTicket[[#This Row],[Qte]]*(DetailTicket[[#This Row],[PrixUnit]]*(1-DetailTicket[[#This Row],[Remise%]]))</f>
        <v>6.0960000000000001</v>
      </c>
      <c r="G520" t="str">
        <f>DetailTicket[[#This Row],[NoTicket]]&amp;DetailTicket[[#This Row],[Refprod]]</f>
        <v>1064221</v>
      </c>
      <c r="H520" s="10">
        <f>SUMIF(DetailTicket[NoTicket],I520,DetailTicket[Chiffre d''affaire])</f>
        <v>8.6925000000000008</v>
      </c>
      <c r="I520">
        <f t="shared" si="16"/>
        <v>10743</v>
      </c>
      <c r="K520" s="21" t="str" cm="1">
        <f t="array" ref="K520">_xlfn.IFS(M520=Ticket!A489,Ticket!B489)</f>
        <v>PALER</v>
      </c>
      <c r="L520" s="22">
        <f>H512/COUNTIF(DetailTicket[NoTicket],M520)</f>
        <v>18.6615</v>
      </c>
      <c r="M520" s="21">
        <f t="shared" si="17"/>
        <v>10735</v>
      </c>
    </row>
    <row r="521" spans="1:13" x14ac:dyDescent="0.25">
      <c r="A521">
        <v>10658</v>
      </c>
      <c r="B521">
        <v>21</v>
      </c>
      <c r="C521">
        <v>7.62</v>
      </c>
      <c r="D521">
        <v>2</v>
      </c>
      <c r="E521">
        <v>0</v>
      </c>
      <c r="F521" s="4">
        <f>DetailTicket[[#This Row],[Qte]]*(DetailTicket[[#This Row],[PrixUnit]]*(1-DetailTicket[[#This Row],[Remise%]]))</f>
        <v>15.24</v>
      </c>
      <c r="G521" t="str">
        <f>DetailTicket[[#This Row],[NoTicket]]&amp;DetailTicket[[#This Row],[Refprod]]</f>
        <v>1065821</v>
      </c>
      <c r="H521" s="10">
        <f>SUMIF(DetailTicket[NoTicket],I521,DetailTicket[Chiffre d''affaire])</f>
        <v>22.448</v>
      </c>
      <c r="I521">
        <f t="shared" si="16"/>
        <v>10744</v>
      </c>
      <c r="K521" s="21" t="str" cm="1">
        <f t="array" ref="K521">_xlfn.IFS(M521=Ticket!A490,Ticket!B490)</f>
        <v>ERSWE</v>
      </c>
      <c r="L521" s="22">
        <f>H513/COUNTIF(DetailTicket[NoTicket],M521)</f>
        <v>10.98</v>
      </c>
      <c r="M521" s="21">
        <f t="shared" si="17"/>
        <v>10736</v>
      </c>
    </row>
    <row r="522" spans="1:13" x14ac:dyDescent="0.25">
      <c r="A522">
        <v>10681</v>
      </c>
      <c r="B522">
        <v>21</v>
      </c>
      <c r="C522">
        <v>7.62</v>
      </c>
      <c r="D522">
        <v>2</v>
      </c>
      <c r="E522">
        <v>0.1</v>
      </c>
      <c r="F522" s="4">
        <f>DetailTicket[[#This Row],[Qte]]*(DetailTicket[[#This Row],[PrixUnit]]*(1-DetailTicket[[#This Row],[Remise%]]))</f>
        <v>13.716000000000001</v>
      </c>
      <c r="G522" t="str">
        <f>DetailTicket[[#This Row],[NoTicket]]&amp;DetailTicket[[#This Row],[Refprod]]</f>
        <v>1068121</v>
      </c>
      <c r="H522" s="10">
        <f>SUMIF(DetailTicket[NoTicket],I522,DetailTicket[Chiffre d''affaire])</f>
        <v>172.12</v>
      </c>
      <c r="I522">
        <f t="shared" si="16"/>
        <v>10745</v>
      </c>
      <c r="K522" s="21" t="str" cm="1">
        <f t="array" ref="K522">_xlfn.IFS(M522=Ticket!A491,Ticket!B491)</f>
        <v>MAHEN</v>
      </c>
      <c r="L522" s="22">
        <f>H514/COUNTIF(DetailTicket[NoTicket],M522)</f>
        <v>11.89</v>
      </c>
      <c r="M522" s="21">
        <f t="shared" si="17"/>
        <v>10737</v>
      </c>
    </row>
    <row r="523" spans="1:13" x14ac:dyDescent="0.25">
      <c r="A523">
        <v>10716</v>
      </c>
      <c r="B523">
        <v>21</v>
      </c>
      <c r="C523">
        <v>7.62</v>
      </c>
      <c r="D523">
        <v>2</v>
      </c>
      <c r="E523">
        <v>0</v>
      </c>
      <c r="F523" s="4">
        <f>DetailTicket[[#This Row],[Qte]]*(DetailTicket[[#This Row],[PrixUnit]]*(1-DetailTicket[[#This Row],[Remise%]]))</f>
        <v>15.24</v>
      </c>
      <c r="G523" t="str">
        <f>DetailTicket[[#This Row],[NoTicket]]&amp;DetailTicket[[#This Row],[Refprod]]</f>
        <v>1071621</v>
      </c>
      <c r="H523" s="10">
        <f>SUMIF(DetailTicket[NoTicket],I523,DetailTicket[Chiffre d''affaire])</f>
        <v>122.25</v>
      </c>
      <c r="I523">
        <f t="shared" si="16"/>
        <v>10746</v>
      </c>
      <c r="K523" s="21" t="str" cm="1">
        <f t="array" ref="K523">_xlfn.IFS(M523=Ticket!A492,Ticket!B492)</f>
        <v>MAFER</v>
      </c>
      <c r="L523" s="22">
        <f>H515/COUNTIF(DetailTicket[NoTicket],M523)</f>
        <v>26.52</v>
      </c>
      <c r="M523" s="21">
        <f t="shared" si="17"/>
        <v>10738</v>
      </c>
    </row>
    <row r="524" spans="1:13" x14ac:dyDescent="0.25">
      <c r="A524">
        <v>10717</v>
      </c>
      <c r="B524">
        <v>21</v>
      </c>
      <c r="C524">
        <v>7.62</v>
      </c>
      <c r="D524">
        <v>1</v>
      </c>
      <c r="E524">
        <v>0.05</v>
      </c>
      <c r="F524" s="4">
        <f>DetailTicket[[#This Row],[Qte]]*(DetailTicket[[#This Row],[PrixUnit]]*(1-DetailTicket[[#This Row],[Remise%]]))</f>
        <v>7.2389999999999999</v>
      </c>
      <c r="G524" t="str">
        <f>DetailTicket[[#This Row],[NoTicket]]&amp;DetailTicket[[#This Row],[Refprod]]</f>
        <v>1071721</v>
      </c>
      <c r="H524" s="10">
        <f>SUMIF(DetailTicket[NoTicket],I524,DetailTicket[Chiffre d''affaire])</f>
        <v>120.74</v>
      </c>
      <c r="I524">
        <f t="shared" si="16"/>
        <v>10747</v>
      </c>
      <c r="K524" s="21" t="str" cm="1">
        <f t="array" ref="K524">_xlfn.IFS(M524=Ticket!A493,Ticket!B493)</f>
        <v>MAHEN</v>
      </c>
      <c r="L524" s="22">
        <f>H516/COUNTIF(DetailTicket[NoTicket],M524)</f>
        <v>19.82</v>
      </c>
      <c r="M524" s="21">
        <f t="shared" si="17"/>
        <v>10739</v>
      </c>
    </row>
    <row r="525" spans="1:13" x14ac:dyDescent="0.25">
      <c r="A525">
        <v>10729</v>
      </c>
      <c r="B525">
        <v>21</v>
      </c>
      <c r="C525">
        <v>7.62</v>
      </c>
      <c r="D525">
        <v>1</v>
      </c>
      <c r="E525">
        <v>0</v>
      </c>
      <c r="F525" s="4">
        <f>DetailTicket[[#This Row],[Qte]]*(DetailTicket[[#This Row],[PrixUnit]]*(1-DetailTicket[[#This Row],[Remise%]]))</f>
        <v>7.62</v>
      </c>
      <c r="G525" t="str">
        <f>DetailTicket[[#This Row],[NoTicket]]&amp;DetailTicket[[#This Row],[Refprod]]</f>
        <v>1072921</v>
      </c>
      <c r="H525" s="10">
        <f>SUMIF(DetailTicket[NoTicket],I525,DetailTicket[Chiffre d''affaire])</f>
        <v>49.86</v>
      </c>
      <c r="I525">
        <f t="shared" si="16"/>
        <v>10748</v>
      </c>
      <c r="K525" s="21" t="str" cm="1">
        <f t="array" ref="K525">_xlfn.IFS(M525=Ticket!A494,Ticket!B494)</f>
        <v>CHLAB</v>
      </c>
      <c r="L525" s="22">
        <f>H517/COUNTIF(DetailTicket[NoTicket],M525)</f>
        <v>29.7</v>
      </c>
      <c r="M525" s="21">
        <f t="shared" si="17"/>
        <v>10740</v>
      </c>
    </row>
    <row r="526" spans="1:13" x14ac:dyDescent="0.25">
      <c r="A526">
        <v>10731</v>
      </c>
      <c r="B526">
        <v>21</v>
      </c>
      <c r="C526">
        <v>7.62</v>
      </c>
      <c r="D526">
        <v>1</v>
      </c>
      <c r="E526">
        <v>0.05</v>
      </c>
      <c r="F526" s="4">
        <f>DetailTicket[[#This Row],[Qte]]*(DetailTicket[[#This Row],[PrixUnit]]*(1-DetailTicket[[#This Row],[Remise%]]))</f>
        <v>7.2389999999999999</v>
      </c>
      <c r="G526" t="str">
        <f>DetailTicket[[#This Row],[NoTicket]]&amp;DetailTicket[[#This Row],[Refprod]]</f>
        <v>1073121</v>
      </c>
      <c r="H526" s="10">
        <f>SUMIF(DetailTicket[NoTicket],I526,DetailTicket[Chiffre d''affaire])</f>
        <v>169.22</v>
      </c>
      <c r="I526">
        <f t="shared" si="16"/>
        <v>10749</v>
      </c>
      <c r="K526" s="21" t="str" cm="1">
        <f t="array" ref="K526">_xlfn.IFS(M526=Ticket!A495,Ticket!B495)</f>
        <v>CLHAL</v>
      </c>
      <c r="L526" s="22">
        <f>H518/COUNTIF(DetailTicket[NoTicket],M526)</f>
        <v>23.168000000000003</v>
      </c>
      <c r="M526" s="21">
        <f t="shared" si="17"/>
        <v>10741</v>
      </c>
    </row>
    <row r="527" spans="1:13" x14ac:dyDescent="0.25">
      <c r="A527">
        <v>10763</v>
      </c>
      <c r="B527">
        <v>21</v>
      </c>
      <c r="C527">
        <v>7.62</v>
      </c>
      <c r="D527">
        <v>1</v>
      </c>
      <c r="E527">
        <v>0</v>
      </c>
      <c r="F527" s="4">
        <f>DetailTicket[[#This Row],[Qte]]*(DetailTicket[[#This Row],[PrixUnit]]*(1-DetailTicket[[#This Row],[Remise%]]))</f>
        <v>7.62</v>
      </c>
      <c r="G527" t="str">
        <f>DetailTicket[[#This Row],[NoTicket]]&amp;DetailTicket[[#This Row],[Refprod]]</f>
        <v>1076321</v>
      </c>
      <c r="H527" s="10">
        <f>SUMIF(DetailTicket[NoTicket],I527,DetailTicket[Chiffre d''affaire])</f>
        <v>71.91</v>
      </c>
      <c r="I527">
        <f t="shared" si="16"/>
        <v>10750</v>
      </c>
      <c r="K527" s="21" t="str" cm="1">
        <f t="array" ref="K527">_xlfn.IFS(M527=Ticket!A496,Ticket!B496)</f>
        <v>GESEF</v>
      </c>
      <c r="L527" s="22">
        <f>H519/COUNTIF(DetailTicket[NoTicket],M527)</f>
        <v>28.663333333333338</v>
      </c>
      <c r="M527" s="21">
        <f t="shared" si="17"/>
        <v>10742</v>
      </c>
    </row>
    <row r="528" spans="1:13" x14ac:dyDescent="0.25">
      <c r="A528">
        <v>10861</v>
      </c>
      <c r="B528">
        <v>21</v>
      </c>
      <c r="C528">
        <v>7.62</v>
      </c>
      <c r="D528">
        <v>1</v>
      </c>
      <c r="E528">
        <v>0</v>
      </c>
      <c r="F528" s="4">
        <f>DetailTicket[[#This Row],[Qte]]*(DetailTicket[[#This Row],[PrixUnit]]*(1-DetailTicket[[#This Row],[Remise%]]))</f>
        <v>7.62</v>
      </c>
      <c r="G528" t="str">
        <f>DetailTicket[[#This Row],[NoTicket]]&amp;DetailTicket[[#This Row],[Refprod]]</f>
        <v>1086121</v>
      </c>
      <c r="H528" s="10">
        <f>SUMIF(DetailTicket[NoTicket],I528,DetailTicket[Chiffre d''affaire])</f>
        <v>96.448999999999998</v>
      </c>
      <c r="I528">
        <f t="shared" si="16"/>
        <v>10751</v>
      </c>
      <c r="K528" s="21" t="str" cm="1">
        <f t="array" ref="K528">_xlfn.IFS(M528=Ticket!A497,Ticket!B497)</f>
        <v>CLHAL</v>
      </c>
      <c r="L528" s="22">
        <f>H520/COUNTIF(DetailTicket[NoTicket],M528)</f>
        <v>8.6925000000000008</v>
      </c>
      <c r="M528" s="21">
        <f t="shared" si="17"/>
        <v>10743</v>
      </c>
    </row>
    <row r="529" spans="1:13" x14ac:dyDescent="0.25">
      <c r="A529">
        <v>10873</v>
      </c>
      <c r="B529">
        <v>21</v>
      </c>
      <c r="C529">
        <v>7.62</v>
      </c>
      <c r="D529">
        <v>1</v>
      </c>
      <c r="E529">
        <v>0</v>
      </c>
      <c r="F529" s="4">
        <f>DetailTicket[[#This Row],[Qte]]*(DetailTicket[[#This Row],[PrixUnit]]*(1-DetailTicket[[#This Row],[Remise%]]))</f>
        <v>7.62</v>
      </c>
      <c r="G529" t="str">
        <f>DetailTicket[[#This Row],[NoTicket]]&amp;DetailTicket[[#This Row],[Refprod]]</f>
        <v>1087321</v>
      </c>
      <c r="H529" s="10">
        <f>SUMIF(DetailTicket[NoTicket],I529,DetailTicket[Chiffre d''affaire])</f>
        <v>82.320000000000007</v>
      </c>
      <c r="I529">
        <f t="shared" si="16"/>
        <v>10752</v>
      </c>
      <c r="K529" s="21" t="str" cm="1">
        <f t="array" ref="K529">_xlfn.IFS(M529=Ticket!A498,Ticket!B498)</f>
        <v>ZOHED</v>
      </c>
      <c r="L529" s="22">
        <f>H521/COUNTIF(DetailTicket[NoTicket],M529)</f>
        <v>22.448</v>
      </c>
      <c r="M529" s="21">
        <f t="shared" si="17"/>
        <v>10744</v>
      </c>
    </row>
    <row r="530" spans="1:13" x14ac:dyDescent="0.25">
      <c r="A530">
        <v>10884</v>
      </c>
      <c r="B530">
        <v>21</v>
      </c>
      <c r="C530">
        <v>7.62</v>
      </c>
      <c r="D530">
        <v>1</v>
      </c>
      <c r="E530">
        <v>0.05</v>
      </c>
      <c r="F530" s="4">
        <f>DetailTicket[[#This Row],[Qte]]*(DetailTicket[[#This Row],[PrixUnit]]*(1-DetailTicket[[#This Row],[Remise%]]))</f>
        <v>7.2389999999999999</v>
      </c>
      <c r="G530" t="str">
        <f>DetailTicket[[#This Row],[NoTicket]]&amp;DetailTicket[[#This Row],[Refprod]]</f>
        <v>1088421</v>
      </c>
      <c r="H530" s="10">
        <f>SUMIF(DetailTicket[NoTicket],I530,DetailTicket[Chiffre d''affaire])</f>
        <v>29.880000000000003</v>
      </c>
      <c r="I530">
        <f t="shared" si="16"/>
        <v>10753</v>
      </c>
      <c r="K530" s="21" t="str" cm="1">
        <f t="array" ref="K530">_xlfn.IFS(M530=Ticket!A499,Ticket!B499)</f>
        <v>ARBLA</v>
      </c>
      <c r="L530" s="22">
        <f>H522/COUNTIF(DetailTicket[NoTicket],M530)</f>
        <v>43.03</v>
      </c>
      <c r="M530" s="21">
        <f t="shared" si="17"/>
        <v>10745</v>
      </c>
    </row>
    <row r="531" spans="1:13" x14ac:dyDescent="0.25">
      <c r="A531">
        <v>10929</v>
      </c>
      <c r="B531">
        <v>21</v>
      </c>
      <c r="C531">
        <v>7.62</v>
      </c>
      <c r="D531">
        <v>2</v>
      </c>
      <c r="E531">
        <v>0</v>
      </c>
      <c r="F531" s="4">
        <f>DetailTicket[[#This Row],[Qte]]*(DetailTicket[[#This Row],[PrixUnit]]*(1-DetailTicket[[#This Row],[Remise%]]))</f>
        <v>15.24</v>
      </c>
      <c r="G531" t="str">
        <f>DetailTicket[[#This Row],[NoTicket]]&amp;DetailTicket[[#This Row],[Refprod]]</f>
        <v>1092921</v>
      </c>
      <c r="H531" s="10">
        <f>SUMIF(DetailTicket[NoTicket],I531,DetailTicket[Chiffre d''affaire])</f>
        <v>28.06</v>
      </c>
      <c r="I531">
        <f t="shared" si="16"/>
        <v>10754</v>
      </c>
      <c r="K531" s="21" t="str" cm="1">
        <f t="array" ref="K531">_xlfn.IFS(M531=Ticket!A500,Ticket!B500)</f>
        <v>SYLEJ</v>
      </c>
      <c r="L531" s="22">
        <f>H523/COUNTIF(DetailTicket[NoTicket],M531)</f>
        <v>30.5625</v>
      </c>
      <c r="M531" s="21">
        <f t="shared" si="17"/>
        <v>10746</v>
      </c>
    </row>
    <row r="532" spans="1:13" x14ac:dyDescent="0.25">
      <c r="A532">
        <v>10930</v>
      </c>
      <c r="B532">
        <v>21</v>
      </c>
      <c r="C532">
        <v>7.62</v>
      </c>
      <c r="D532">
        <v>1</v>
      </c>
      <c r="E532">
        <v>0</v>
      </c>
      <c r="F532" s="4">
        <f>DetailTicket[[#This Row],[Qte]]*(DetailTicket[[#This Row],[PrixUnit]]*(1-DetailTicket[[#This Row],[Remise%]]))</f>
        <v>7.62</v>
      </c>
      <c r="G532" t="str">
        <f>DetailTicket[[#This Row],[NoTicket]]&amp;DetailTicket[[#This Row],[Refprod]]</f>
        <v>1093021</v>
      </c>
      <c r="H532" s="10">
        <f>SUMIF(DetailTicket[NoTicket],I532,DetailTicket[Chiffre d''affaire])</f>
        <v>70.207499999999996</v>
      </c>
      <c r="I532">
        <f t="shared" si="16"/>
        <v>10755</v>
      </c>
      <c r="K532" s="21" t="str" cm="1">
        <f t="array" ref="K532">_xlfn.IFS(M532=Ticket!A501,Ticket!B501)</f>
        <v>BETIZ</v>
      </c>
      <c r="L532" s="22">
        <f>H524/COUNTIF(DetailTicket[NoTicket],M532)</f>
        <v>30.184999999999999</v>
      </c>
      <c r="M532" s="21">
        <f t="shared" si="17"/>
        <v>10747</v>
      </c>
    </row>
    <row r="533" spans="1:13" x14ac:dyDescent="0.25">
      <c r="A533">
        <v>10956</v>
      </c>
      <c r="B533">
        <v>21</v>
      </c>
      <c r="C533">
        <v>7.62</v>
      </c>
      <c r="D533">
        <v>2</v>
      </c>
      <c r="E533">
        <v>0</v>
      </c>
      <c r="F533" s="4">
        <f>DetailTicket[[#This Row],[Qte]]*(DetailTicket[[#This Row],[PrixUnit]]*(1-DetailTicket[[#This Row],[Remise%]]))</f>
        <v>15.24</v>
      </c>
      <c r="G533" t="str">
        <f>DetailTicket[[#This Row],[NoTicket]]&amp;DetailTicket[[#This Row],[Refprod]]</f>
        <v>1095621</v>
      </c>
      <c r="H533" s="10">
        <f>SUMIF(DetailTicket[NoTicket],I533,DetailTicket[Chiffre d''affaire])</f>
        <v>86.704000000000008</v>
      </c>
      <c r="I533">
        <f t="shared" si="16"/>
        <v>10756</v>
      </c>
      <c r="K533" s="21" t="str" cm="1">
        <f t="array" ref="K533">_xlfn.IFS(M533=Ticket!A502,Ticket!B502)</f>
        <v>MOELK</v>
      </c>
      <c r="L533" s="22">
        <f>H525/COUNTIF(DetailTicket[NoTicket],M533)</f>
        <v>16.62</v>
      </c>
      <c r="M533" s="21">
        <f t="shared" si="17"/>
        <v>10748</v>
      </c>
    </row>
    <row r="534" spans="1:13" x14ac:dyDescent="0.25">
      <c r="A534">
        <v>10978</v>
      </c>
      <c r="B534">
        <v>21</v>
      </c>
      <c r="C534">
        <v>7.62</v>
      </c>
      <c r="D534">
        <v>1</v>
      </c>
      <c r="E534">
        <v>0.15</v>
      </c>
      <c r="F534" s="4">
        <f>DetailTicket[[#This Row],[Qte]]*(DetailTicket[[#This Row],[PrixUnit]]*(1-DetailTicket[[#This Row],[Remise%]]))</f>
        <v>6.4770000000000003</v>
      </c>
      <c r="G534" t="str">
        <f>DetailTicket[[#This Row],[NoTicket]]&amp;DetailTicket[[#This Row],[Refprod]]</f>
        <v>1097821</v>
      </c>
      <c r="H534" s="10">
        <f>SUMIF(DetailTicket[NoTicket],I534,DetailTicket[Chiffre d''affaire])</f>
        <v>157.32</v>
      </c>
      <c r="I534">
        <f t="shared" si="16"/>
        <v>10757</v>
      </c>
      <c r="K534" s="21" t="str" cm="1">
        <f t="array" ref="K534">_xlfn.IFS(M534=Ticket!A503,Ticket!B503)</f>
        <v>GAANT</v>
      </c>
      <c r="L534" s="22">
        <f>H526/COUNTIF(DetailTicket[NoTicket],M534)</f>
        <v>56.406666666666666</v>
      </c>
      <c r="M534" s="21">
        <f t="shared" si="17"/>
        <v>10749</v>
      </c>
    </row>
    <row r="535" spans="1:13" x14ac:dyDescent="0.25">
      <c r="A535">
        <v>10990</v>
      </c>
      <c r="B535">
        <v>21</v>
      </c>
      <c r="C535">
        <v>7.62</v>
      </c>
      <c r="D535">
        <v>2</v>
      </c>
      <c r="E535">
        <v>0</v>
      </c>
      <c r="F535" s="4">
        <f>DetailTicket[[#This Row],[Qte]]*(DetailTicket[[#This Row],[PrixUnit]]*(1-DetailTicket[[#This Row],[Remise%]]))</f>
        <v>15.24</v>
      </c>
      <c r="G535" t="str">
        <f>DetailTicket[[#This Row],[NoTicket]]&amp;DetailTicket[[#This Row],[Refprod]]</f>
        <v>1099021</v>
      </c>
      <c r="H535" s="10">
        <f>SUMIF(DetailTicket[NoTicket],I535,DetailTicket[Chiffre d''affaire])</f>
        <v>45.89</v>
      </c>
      <c r="I535">
        <f t="shared" si="16"/>
        <v>10758</v>
      </c>
      <c r="K535" s="21" t="str" cm="1">
        <f t="array" ref="K535">_xlfn.IFS(M535=Ticket!A504,Ticket!B504)</f>
        <v>CLJAN</v>
      </c>
      <c r="L535" s="22">
        <f>H527/COUNTIF(DetailTicket[NoTicket],M535)</f>
        <v>23.97</v>
      </c>
      <c r="M535" s="21">
        <f t="shared" si="17"/>
        <v>10750</v>
      </c>
    </row>
    <row r="536" spans="1:13" x14ac:dyDescent="0.25">
      <c r="A536">
        <v>11034</v>
      </c>
      <c r="B536">
        <v>21</v>
      </c>
      <c r="C536">
        <v>7.62</v>
      </c>
      <c r="D536">
        <v>2</v>
      </c>
      <c r="E536">
        <v>0.1</v>
      </c>
      <c r="F536" s="4">
        <f>DetailTicket[[#This Row],[Qte]]*(DetailTicket[[#This Row],[PrixUnit]]*(1-DetailTicket[[#This Row],[Remise%]]))</f>
        <v>13.716000000000001</v>
      </c>
      <c r="G536" t="str">
        <f>DetailTicket[[#This Row],[NoTicket]]&amp;DetailTicket[[#This Row],[Refprod]]</f>
        <v>1103421</v>
      </c>
      <c r="H536" s="10">
        <f>SUMIF(DetailTicket[NoTicket],I536,DetailTicket[Chiffre d''affaire])</f>
        <v>48.78</v>
      </c>
      <c r="I536">
        <f t="shared" si="16"/>
        <v>10759</v>
      </c>
      <c r="K536" s="21" t="str" cm="1">
        <f t="array" ref="K536">_xlfn.IFS(M536=Ticket!A505,Ticket!B505)</f>
        <v>ERDUR</v>
      </c>
      <c r="L536" s="22">
        <f>H528/COUNTIF(DetailTicket[NoTicket],M536)</f>
        <v>24.11225</v>
      </c>
      <c r="M536" s="21">
        <f t="shared" si="17"/>
        <v>10751</v>
      </c>
    </row>
    <row r="537" spans="1:13" x14ac:dyDescent="0.25">
      <c r="A537">
        <v>11040</v>
      </c>
      <c r="B537">
        <v>21</v>
      </c>
      <c r="C537">
        <v>7.62</v>
      </c>
      <c r="D537">
        <v>1</v>
      </c>
      <c r="E537">
        <v>0</v>
      </c>
      <c r="F537" s="4">
        <f>DetailTicket[[#This Row],[Qte]]*(DetailTicket[[#This Row],[PrixUnit]]*(1-DetailTicket[[#This Row],[Remise%]]))</f>
        <v>7.62</v>
      </c>
      <c r="G537" t="str">
        <f>DetailTicket[[#This Row],[NoTicket]]&amp;DetailTicket[[#This Row],[Refprod]]</f>
        <v>1104021</v>
      </c>
      <c r="H537" s="10">
        <f>SUMIF(DetailTicket[NoTicket],I537,DetailTicket[Chiffre d''affaire])</f>
        <v>75.84</v>
      </c>
      <c r="I537">
        <f t="shared" si="16"/>
        <v>10760</v>
      </c>
      <c r="K537" s="21" t="str" cm="1">
        <f t="array" ref="K537">_xlfn.IFS(M537=Ticket!A506,Ticket!B506)</f>
        <v>RIDAN</v>
      </c>
      <c r="L537" s="22">
        <f>H529/COUNTIF(DetailTicket[NoTicket],M537)</f>
        <v>41.160000000000004</v>
      </c>
      <c r="M537" s="21">
        <f t="shared" si="17"/>
        <v>10752</v>
      </c>
    </row>
    <row r="538" spans="1:13" x14ac:dyDescent="0.25">
      <c r="A538">
        <v>11058</v>
      </c>
      <c r="B538">
        <v>21</v>
      </c>
      <c r="C538">
        <v>7.62</v>
      </c>
      <c r="D538">
        <v>2</v>
      </c>
      <c r="E538">
        <v>0</v>
      </c>
      <c r="F538" s="4">
        <f>DetailTicket[[#This Row],[Qte]]*(DetailTicket[[#This Row],[PrixUnit]]*(1-DetailTicket[[#This Row],[Remise%]]))</f>
        <v>15.24</v>
      </c>
      <c r="G538" t="str">
        <f>DetailTicket[[#This Row],[NoTicket]]&amp;DetailTicket[[#This Row],[Refprod]]</f>
        <v>1105821</v>
      </c>
      <c r="H538" s="10">
        <f>SUMIF(DetailTicket[NoTicket],I538,DetailTicket[Chiffre d''affaire])</f>
        <v>19.9025</v>
      </c>
      <c r="I538">
        <f t="shared" si="16"/>
        <v>10761</v>
      </c>
      <c r="K538" s="21" t="str" cm="1">
        <f t="array" ref="K538">_xlfn.IFS(M538=Ticket!A507,Ticket!B507)</f>
        <v>LEHOS</v>
      </c>
      <c r="L538" s="22">
        <f>H530/COUNTIF(DetailTicket[NoTicket],M538)</f>
        <v>14.940000000000001</v>
      </c>
      <c r="M538" s="21">
        <f t="shared" si="17"/>
        <v>10753</v>
      </c>
    </row>
    <row r="539" spans="1:13" x14ac:dyDescent="0.25">
      <c r="A539">
        <v>10251</v>
      </c>
      <c r="B539">
        <v>22</v>
      </c>
      <c r="C539">
        <v>12.81</v>
      </c>
      <c r="D539">
        <v>2</v>
      </c>
      <c r="E539">
        <v>0.05</v>
      </c>
      <c r="F539" s="4">
        <f>DetailTicket[[#This Row],[Qte]]*(DetailTicket[[#This Row],[PrixUnit]]*(1-DetailTicket[[#This Row],[Remise%]]))</f>
        <v>24.338999999999999</v>
      </c>
      <c r="G539" t="str">
        <f>DetailTicket[[#This Row],[NoTicket]]&amp;DetailTicket[[#This Row],[Refprod]]</f>
        <v>1025122</v>
      </c>
      <c r="H539" s="10">
        <f>SUMIF(DetailTicket[NoTicket],I539,DetailTicket[Chiffre d''affaire])</f>
        <v>133.1</v>
      </c>
      <c r="I539">
        <f t="shared" ref="I539:I602" si="18">I538+1</f>
        <v>10762</v>
      </c>
      <c r="K539" s="21" t="str" cm="1">
        <f t="array" ref="K539">_xlfn.IFS(M539=Ticket!A508,Ticket!B508)</f>
        <v>NISCH</v>
      </c>
      <c r="L539" s="22">
        <f>H531/COUNTIF(DetailTicket[NoTicket],M539)</f>
        <v>28.06</v>
      </c>
      <c r="M539" s="21">
        <f t="shared" si="17"/>
        <v>10754</v>
      </c>
    </row>
    <row r="540" spans="1:13" x14ac:dyDescent="0.25">
      <c r="A540">
        <v>10435</v>
      </c>
      <c r="B540">
        <v>22</v>
      </c>
      <c r="C540">
        <v>12.81</v>
      </c>
      <c r="D540">
        <v>2</v>
      </c>
      <c r="E540">
        <v>0</v>
      </c>
      <c r="F540" s="4">
        <f>DetailTicket[[#This Row],[Qte]]*(DetailTicket[[#This Row],[PrixUnit]]*(1-DetailTicket[[#This Row],[Remise%]]))</f>
        <v>25.62</v>
      </c>
      <c r="G540" t="str">
        <f>DetailTicket[[#This Row],[NoTicket]]&amp;DetailTicket[[#This Row],[Refprod]]</f>
        <v>1043522</v>
      </c>
      <c r="H540" s="10">
        <f>SUMIF(DetailTicket[NoTicket],I540,DetailTicket[Chiffre d''affaire])</f>
        <v>42.99</v>
      </c>
      <c r="I540">
        <f t="shared" si="18"/>
        <v>10763</v>
      </c>
      <c r="K540" s="21" t="str" cm="1">
        <f t="array" ref="K540">_xlfn.IFS(M540=Ticket!A509,Ticket!B509)</f>
        <v>FAMAR</v>
      </c>
      <c r="L540" s="22">
        <f>H532/COUNTIF(DetailTicket[NoTicket],M540)</f>
        <v>17.551874999999999</v>
      </c>
      <c r="M540" s="21">
        <f t="shared" si="17"/>
        <v>10755</v>
      </c>
    </row>
    <row r="541" spans="1:13" x14ac:dyDescent="0.25">
      <c r="A541">
        <v>10553</v>
      </c>
      <c r="B541">
        <v>22</v>
      </c>
      <c r="C541">
        <v>16.010000000000002</v>
      </c>
      <c r="D541">
        <v>1</v>
      </c>
      <c r="E541">
        <v>0</v>
      </c>
      <c r="F541" s="4">
        <f>DetailTicket[[#This Row],[Qte]]*(DetailTicket[[#This Row],[PrixUnit]]*(1-DetailTicket[[#This Row],[Remise%]]))</f>
        <v>16.010000000000002</v>
      </c>
      <c r="G541" t="str">
        <f>DetailTicket[[#This Row],[NoTicket]]&amp;DetailTicket[[#This Row],[Refprod]]</f>
        <v>1055322</v>
      </c>
      <c r="H541" s="10">
        <f>SUMIF(DetailTicket[NoTicket],I541,DetailTicket[Chiffre d''affaire])</f>
        <v>31.554000000000002</v>
      </c>
      <c r="I541">
        <f t="shared" si="18"/>
        <v>10764</v>
      </c>
      <c r="K541" s="21" t="str" cm="1">
        <f t="array" ref="K541">_xlfn.IFS(M541=Ticket!A510,Ticket!B510)</f>
        <v>PHFRO</v>
      </c>
      <c r="L541" s="22">
        <f>H533/COUNTIF(DetailTicket[NoTicket],M541)</f>
        <v>21.676000000000002</v>
      </c>
      <c r="M541" s="21">
        <f t="shared" si="17"/>
        <v>10756</v>
      </c>
    </row>
    <row r="542" spans="1:13" x14ac:dyDescent="0.25">
      <c r="A542">
        <v>10603</v>
      </c>
      <c r="B542">
        <v>22</v>
      </c>
      <c r="C542">
        <v>16.010000000000002</v>
      </c>
      <c r="D542">
        <v>1</v>
      </c>
      <c r="E542">
        <v>0</v>
      </c>
      <c r="F542" s="4">
        <f>DetailTicket[[#This Row],[Qte]]*(DetailTicket[[#This Row],[PrixUnit]]*(1-DetailTicket[[#This Row],[Remise%]]))</f>
        <v>16.010000000000002</v>
      </c>
      <c r="G542" t="str">
        <f>DetailTicket[[#This Row],[NoTicket]]&amp;DetailTicket[[#This Row],[Refprod]]</f>
        <v>1060322</v>
      </c>
      <c r="H542" s="10">
        <f>SUMIF(DetailTicket[NoTicket],I542,DetailTicket[Chiffre d''affaire])</f>
        <v>28.818000000000005</v>
      </c>
      <c r="I542">
        <f t="shared" si="18"/>
        <v>10765</v>
      </c>
      <c r="K542" s="21" t="str" cm="1">
        <f t="array" ref="K542">_xlfn.IFS(M542=Ticket!A511,Ticket!B511)</f>
        <v>MOELK</v>
      </c>
      <c r="L542" s="22">
        <f>H534/COUNTIF(DetailTicket[NoTicket],M542)</f>
        <v>39.33</v>
      </c>
      <c r="M542" s="21">
        <f t="shared" si="17"/>
        <v>10757</v>
      </c>
    </row>
    <row r="543" spans="1:13" x14ac:dyDescent="0.25">
      <c r="A543">
        <v>10619</v>
      </c>
      <c r="B543">
        <v>22</v>
      </c>
      <c r="C543">
        <v>16.010000000000002</v>
      </c>
      <c r="D543">
        <v>1</v>
      </c>
      <c r="E543">
        <v>0</v>
      </c>
      <c r="F543" s="4">
        <f>DetailTicket[[#This Row],[Qte]]*(DetailTicket[[#This Row],[PrixUnit]]*(1-DetailTicket[[#This Row],[Remise%]]))</f>
        <v>16.010000000000002</v>
      </c>
      <c r="G543" t="str">
        <f>DetailTicket[[#This Row],[NoTicket]]&amp;DetailTicket[[#This Row],[Refprod]]</f>
        <v>1061922</v>
      </c>
      <c r="H543" s="10">
        <f>SUMIF(DetailTicket[NoTicket],I543,DetailTicket[Chiffre d''affaire])</f>
        <v>46.8</v>
      </c>
      <c r="I543">
        <f t="shared" si="18"/>
        <v>10766</v>
      </c>
      <c r="K543" s="21" t="str" cm="1">
        <f t="array" ref="K543">_xlfn.IFS(M543=Ticket!A512,Ticket!B512)</f>
        <v>ERDUR</v>
      </c>
      <c r="L543" s="22">
        <f>H535/COUNTIF(DetailTicket[NoTicket],M543)</f>
        <v>15.296666666666667</v>
      </c>
      <c r="M543" s="21">
        <f t="shared" si="17"/>
        <v>10758</v>
      </c>
    </row>
    <row r="544" spans="1:13" x14ac:dyDescent="0.25">
      <c r="A544">
        <v>10635</v>
      </c>
      <c r="B544">
        <v>22</v>
      </c>
      <c r="C544">
        <v>16.010000000000002</v>
      </c>
      <c r="D544">
        <v>1</v>
      </c>
      <c r="E544">
        <v>0</v>
      </c>
      <c r="F544" s="4">
        <f>DetailTicket[[#This Row],[Qte]]*(DetailTicket[[#This Row],[PrixUnit]]*(1-DetailTicket[[#This Row],[Remise%]]))</f>
        <v>16.010000000000002</v>
      </c>
      <c r="G544" t="str">
        <f>DetailTicket[[#This Row],[NoTicket]]&amp;DetailTicket[[#This Row],[Refprod]]</f>
        <v>1063522</v>
      </c>
      <c r="H544" s="10">
        <f>SUMIF(DetailTicket[NoTicket],I544,DetailTicket[Chiffre d''affaire])</f>
        <v>21.34</v>
      </c>
      <c r="I544">
        <f t="shared" si="18"/>
        <v>10767</v>
      </c>
      <c r="K544" s="21" t="str" cm="1">
        <f t="array" ref="K544">_xlfn.IFS(M544=Ticket!A513,Ticket!B513)</f>
        <v>MALAZ</v>
      </c>
      <c r="L544" s="22">
        <f>H536/COUNTIF(DetailTicket[NoTicket],M544)</f>
        <v>48.78</v>
      </c>
      <c r="M544" s="21">
        <f t="shared" si="17"/>
        <v>10759</v>
      </c>
    </row>
    <row r="545" spans="1:13" x14ac:dyDescent="0.25">
      <c r="A545">
        <v>10648</v>
      </c>
      <c r="B545">
        <v>22</v>
      </c>
      <c r="C545">
        <v>16.010000000000002</v>
      </c>
      <c r="D545">
        <v>2</v>
      </c>
      <c r="E545">
        <v>0</v>
      </c>
      <c r="F545" s="4">
        <f>DetailTicket[[#This Row],[Qte]]*(DetailTicket[[#This Row],[PrixUnit]]*(1-DetailTicket[[#This Row],[Remise%]]))</f>
        <v>32.020000000000003</v>
      </c>
      <c r="G545" t="str">
        <f>DetailTicket[[#This Row],[NoTicket]]&amp;DetailTicket[[#This Row],[Refprod]]</f>
        <v>1064822</v>
      </c>
      <c r="H545" s="10">
        <f>SUMIF(DetailTicket[NoTicket],I545,DetailTicket[Chiffre d''affaire])</f>
        <v>135.68</v>
      </c>
      <c r="I545">
        <f t="shared" si="18"/>
        <v>10768</v>
      </c>
      <c r="K545" s="21" t="str" cm="1">
        <f t="array" ref="K545">_xlfn.IFS(M545=Ticket!A514,Ticket!B514)</f>
        <v>YATAN</v>
      </c>
      <c r="L545" s="22">
        <f>H537/COUNTIF(DetailTicket[NoTicket],M545)</f>
        <v>25.28</v>
      </c>
      <c r="M545" s="21">
        <f t="shared" si="17"/>
        <v>10760</v>
      </c>
    </row>
    <row r="546" spans="1:13" x14ac:dyDescent="0.25">
      <c r="A546">
        <v>10651</v>
      </c>
      <c r="B546">
        <v>22</v>
      </c>
      <c r="C546">
        <v>16.010000000000002</v>
      </c>
      <c r="D546">
        <v>1</v>
      </c>
      <c r="E546">
        <v>0.25</v>
      </c>
      <c r="F546" s="4">
        <f>DetailTicket[[#This Row],[Qte]]*(DetailTicket[[#This Row],[PrixUnit]]*(1-DetailTicket[[#This Row],[Remise%]]))</f>
        <v>12.0075</v>
      </c>
      <c r="G546" t="str">
        <f>DetailTicket[[#This Row],[NoTicket]]&amp;DetailTicket[[#This Row],[Refprod]]</f>
        <v>1065122</v>
      </c>
      <c r="H546" s="10">
        <f>SUMIF(DetailTicket[NoTicket],I546,DetailTicket[Chiffre d''affaire])</f>
        <v>113.75</v>
      </c>
      <c r="I546">
        <f t="shared" si="18"/>
        <v>10769</v>
      </c>
      <c r="K546" s="21" t="str" cm="1">
        <f t="array" ref="K546">_xlfn.IFS(M546=Ticket!A515,Ticket!B515)</f>
        <v>ALCLE</v>
      </c>
      <c r="L546" s="22">
        <f>H538/COUNTIF(DetailTicket[NoTicket],M546)</f>
        <v>9.9512499999999999</v>
      </c>
      <c r="M546" s="21">
        <f t="shared" si="17"/>
        <v>10761</v>
      </c>
    </row>
    <row r="547" spans="1:13" x14ac:dyDescent="0.25">
      <c r="A547">
        <v>10763</v>
      </c>
      <c r="B547">
        <v>22</v>
      </c>
      <c r="C547">
        <v>16.010000000000002</v>
      </c>
      <c r="D547">
        <v>2</v>
      </c>
      <c r="E547">
        <v>0</v>
      </c>
      <c r="F547" s="4">
        <f>DetailTicket[[#This Row],[Qte]]*(DetailTicket[[#This Row],[PrixUnit]]*(1-DetailTicket[[#This Row],[Remise%]]))</f>
        <v>32.020000000000003</v>
      </c>
      <c r="G547" t="str">
        <f>DetailTicket[[#This Row],[NoTicket]]&amp;DetailTicket[[#This Row],[Refprod]]</f>
        <v>1076322</v>
      </c>
      <c r="H547" s="10">
        <f>SUMIF(DetailTicket[NoTicket],I547,DetailTicket[Chiffre d''affaire])</f>
        <v>24.015000000000001</v>
      </c>
      <c r="I547">
        <f t="shared" si="18"/>
        <v>10770</v>
      </c>
      <c r="K547" s="21" t="str" cm="1">
        <f t="array" ref="K547">_xlfn.IFS(M547=Ticket!A516,Ticket!B516)</f>
        <v>REDAN</v>
      </c>
      <c r="L547" s="22">
        <f>H539/COUNTIF(DetailTicket[NoTicket],M547)</f>
        <v>33.274999999999999</v>
      </c>
      <c r="M547" s="21">
        <f t="shared" ref="M547:M610" si="19">M546+1</f>
        <v>10762</v>
      </c>
    </row>
    <row r="548" spans="1:13" x14ac:dyDescent="0.25">
      <c r="A548">
        <v>10768</v>
      </c>
      <c r="B548">
        <v>22</v>
      </c>
      <c r="C548">
        <v>16.010000000000002</v>
      </c>
      <c r="D548">
        <v>2</v>
      </c>
      <c r="E548">
        <v>0</v>
      </c>
      <c r="F548" s="4">
        <f>DetailTicket[[#This Row],[Qte]]*(DetailTicket[[#This Row],[PrixUnit]]*(1-DetailTicket[[#This Row],[Remise%]]))</f>
        <v>32.020000000000003</v>
      </c>
      <c r="G548" t="str">
        <f>DetailTicket[[#This Row],[NoTicket]]&amp;DetailTicket[[#This Row],[Refprod]]</f>
        <v>1076822</v>
      </c>
      <c r="H548" s="10">
        <f>SUMIF(DetailTicket[NoTicket],I548,DetailTicket[Chiffre d''affaire])</f>
        <v>32.92</v>
      </c>
      <c r="I548">
        <f t="shared" si="18"/>
        <v>10771</v>
      </c>
      <c r="K548" s="21" t="str" cm="1">
        <f t="array" ref="K548">_xlfn.IFS(M548=Ticket!A517,Ticket!B517)</f>
        <v>CHBON</v>
      </c>
      <c r="L548" s="22">
        <f>H540/COUNTIF(DetailTicket[NoTicket],M548)</f>
        <v>14.33</v>
      </c>
      <c r="M548" s="21">
        <f t="shared" si="19"/>
        <v>10763</v>
      </c>
    </row>
    <row r="549" spans="1:13" x14ac:dyDescent="0.25">
      <c r="A549">
        <v>10836</v>
      </c>
      <c r="B549">
        <v>22</v>
      </c>
      <c r="C549">
        <v>16.010000000000002</v>
      </c>
      <c r="D549">
        <v>2</v>
      </c>
      <c r="E549">
        <v>0</v>
      </c>
      <c r="F549" s="4">
        <f>DetailTicket[[#This Row],[Qte]]*(DetailTicket[[#This Row],[PrixUnit]]*(1-DetailTicket[[#This Row],[Remise%]]))</f>
        <v>32.020000000000003</v>
      </c>
      <c r="G549" t="str">
        <f>DetailTicket[[#This Row],[NoTicket]]&amp;DetailTicket[[#This Row],[Refprod]]</f>
        <v>1083622</v>
      </c>
      <c r="H549" s="10">
        <f>SUMIF(DetailTicket[NoTicket],I549,DetailTicket[Chiffre d''affaire])</f>
        <v>230.66000000000003</v>
      </c>
      <c r="I549">
        <f t="shared" si="18"/>
        <v>10772</v>
      </c>
      <c r="K549" s="21" t="str" cm="1">
        <f t="array" ref="K549">_xlfn.IFS(M549=Ticket!A518,Ticket!B518)</f>
        <v>CHLEC</v>
      </c>
      <c r="L549" s="22">
        <f>H541/COUNTIF(DetailTicket[NoTicket],M549)</f>
        <v>15.777000000000001</v>
      </c>
      <c r="M549" s="21">
        <f t="shared" si="19"/>
        <v>10764</v>
      </c>
    </row>
    <row r="550" spans="1:13" x14ac:dyDescent="0.25">
      <c r="A550">
        <v>10844</v>
      </c>
      <c r="B550">
        <v>22</v>
      </c>
      <c r="C550">
        <v>16.010000000000002</v>
      </c>
      <c r="D550">
        <v>1</v>
      </c>
      <c r="E550">
        <v>0</v>
      </c>
      <c r="F550" s="4">
        <f>DetailTicket[[#This Row],[Qte]]*(DetailTicket[[#This Row],[PrixUnit]]*(1-DetailTicket[[#This Row],[Remise%]]))</f>
        <v>16.010000000000002</v>
      </c>
      <c r="G550" t="str">
        <f>DetailTicket[[#This Row],[NoTicket]]&amp;DetailTicket[[#This Row],[Refprod]]</f>
        <v>1084422</v>
      </c>
      <c r="H550" s="10">
        <f>SUMIF(DetailTicket[NoTicket],I550,DetailTicket[Chiffre d''affaire])</f>
        <v>54.370000000000005</v>
      </c>
      <c r="I550">
        <f t="shared" si="18"/>
        <v>10773</v>
      </c>
      <c r="K550" s="21" t="str" cm="1">
        <f t="array" ref="K550">_xlfn.IFS(M550=Ticket!A519,Ticket!B519)</f>
        <v>ARBLA</v>
      </c>
      <c r="L550" s="22">
        <f>H542/COUNTIF(DetailTicket[NoTicket],M550)</f>
        <v>28.818000000000005</v>
      </c>
      <c r="M550" s="21">
        <f t="shared" si="19"/>
        <v>10765</v>
      </c>
    </row>
    <row r="551" spans="1:13" x14ac:dyDescent="0.25">
      <c r="A551">
        <v>10943</v>
      </c>
      <c r="B551">
        <v>22</v>
      </c>
      <c r="C551">
        <v>16.010000000000002</v>
      </c>
      <c r="D551">
        <v>1</v>
      </c>
      <c r="E551">
        <v>0</v>
      </c>
      <c r="F551" s="4">
        <f>DetailTicket[[#This Row],[Qte]]*(DetailTicket[[#This Row],[PrixUnit]]*(1-DetailTicket[[#This Row],[Remise%]]))</f>
        <v>16.010000000000002</v>
      </c>
      <c r="G551" t="str">
        <f>DetailTicket[[#This Row],[NoTicket]]&amp;DetailTicket[[#This Row],[Refprod]]</f>
        <v>1094322</v>
      </c>
      <c r="H551" s="10">
        <f>SUMIF(DetailTicket[NoTicket],I551,DetailTicket[Chiffre d''affaire])</f>
        <v>40.094999999999999</v>
      </c>
      <c r="I551">
        <f t="shared" si="18"/>
        <v>10774</v>
      </c>
      <c r="K551" s="21" t="str" cm="1">
        <f t="array" ref="K551">_xlfn.IFS(M551=Ticket!A520,Ticket!B520)</f>
        <v>OLLHE</v>
      </c>
      <c r="L551" s="22">
        <f>H543/COUNTIF(DetailTicket[NoTicket],M551)</f>
        <v>15.6</v>
      </c>
      <c r="M551" s="21">
        <f t="shared" si="19"/>
        <v>10766</v>
      </c>
    </row>
    <row r="552" spans="1:13" x14ac:dyDescent="0.25">
      <c r="A552">
        <v>11001</v>
      </c>
      <c r="B552">
        <v>22</v>
      </c>
      <c r="C552">
        <v>16.010000000000002</v>
      </c>
      <c r="D552">
        <v>1</v>
      </c>
      <c r="E552">
        <v>0</v>
      </c>
      <c r="F552" s="4">
        <f>DetailTicket[[#This Row],[Qte]]*(DetailTicket[[#This Row],[PrixUnit]]*(1-DetailTicket[[#This Row],[Remise%]]))</f>
        <v>16.010000000000002</v>
      </c>
      <c r="G552" t="str">
        <f>DetailTicket[[#This Row],[NoTicket]]&amp;DetailTicket[[#This Row],[Refprod]]</f>
        <v>1100122</v>
      </c>
      <c r="H552" s="10">
        <f>SUMIF(DetailTicket[NoTicket],I552,DetailTicket[Chiffre d''affaire])</f>
        <v>68.599999999999994</v>
      </c>
      <c r="I552">
        <f t="shared" si="18"/>
        <v>10775</v>
      </c>
      <c r="K552" s="21" t="str" cm="1">
        <f t="array" ref="K552">_xlfn.IFS(M552=Ticket!A521,Ticket!B521)</f>
        <v>MIGAL</v>
      </c>
      <c r="L552" s="22">
        <f>H544/COUNTIF(DetailTicket[NoTicket],M552)</f>
        <v>21.34</v>
      </c>
      <c r="M552" s="21">
        <f t="shared" si="19"/>
        <v>10767</v>
      </c>
    </row>
    <row r="553" spans="1:13" x14ac:dyDescent="0.25">
      <c r="A553">
        <v>10337</v>
      </c>
      <c r="B553">
        <v>23</v>
      </c>
      <c r="C553">
        <v>5.49</v>
      </c>
      <c r="D553">
        <v>1</v>
      </c>
      <c r="E553">
        <v>0</v>
      </c>
      <c r="F553" s="4">
        <f>DetailTicket[[#This Row],[Qte]]*(DetailTicket[[#This Row],[PrixUnit]]*(1-DetailTicket[[#This Row],[Remise%]]))</f>
        <v>5.49</v>
      </c>
      <c r="G553" t="str">
        <f>DetailTicket[[#This Row],[NoTicket]]&amp;DetailTicket[[#This Row],[Refprod]]</f>
        <v>1033723</v>
      </c>
      <c r="H553" s="10">
        <f>SUMIF(DetailTicket[NoTicket],I553,DetailTicket[Chiffre d''affaire])</f>
        <v>121.94199999999998</v>
      </c>
      <c r="I553">
        <f t="shared" si="18"/>
        <v>10776</v>
      </c>
      <c r="K553" s="21" t="str" cm="1">
        <f t="array" ref="K553">_xlfn.IFS(M553=Ticket!A522,Ticket!B522)</f>
        <v>CLHAL</v>
      </c>
      <c r="L553" s="22">
        <f>H545/COUNTIF(DetailTicket[NoTicket],M553)</f>
        <v>33.92</v>
      </c>
      <c r="M553" s="21">
        <f t="shared" si="19"/>
        <v>10768</v>
      </c>
    </row>
    <row r="554" spans="1:13" x14ac:dyDescent="0.25">
      <c r="A554">
        <v>10348</v>
      </c>
      <c r="B554">
        <v>23</v>
      </c>
      <c r="C554">
        <v>5.49</v>
      </c>
      <c r="D554">
        <v>1</v>
      </c>
      <c r="E554">
        <v>0</v>
      </c>
      <c r="F554" s="4">
        <f>DetailTicket[[#This Row],[Qte]]*(DetailTicket[[#This Row],[PrixUnit]]*(1-DetailTicket[[#This Row],[Remise%]]))</f>
        <v>5.49</v>
      </c>
      <c r="G554" t="str">
        <f>DetailTicket[[#This Row],[NoTicket]]&amp;DetailTicket[[#This Row],[Refprod]]</f>
        <v>1034823</v>
      </c>
      <c r="H554" s="10">
        <f>SUMIF(DetailTicket[NoTicket],I554,DetailTicket[Chiffre d''affaire])</f>
        <v>8.5359999999999996</v>
      </c>
      <c r="I554">
        <f t="shared" si="18"/>
        <v>10777</v>
      </c>
      <c r="K554" s="21" t="str" cm="1">
        <f t="array" ref="K554">_xlfn.IFS(M554=Ticket!A523,Ticket!B523)</f>
        <v>ZOHED</v>
      </c>
      <c r="L554" s="22">
        <f>H546/COUNTIF(DetailTicket[NoTicket],M554)</f>
        <v>28.4375</v>
      </c>
      <c r="M554" s="21">
        <f t="shared" si="19"/>
        <v>10769</v>
      </c>
    </row>
    <row r="555" spans="1:13" x14ac:dyDescent="0.25">
      <c r="A555">
        <v>10396</v>
      </c>
      <c r="B555">
        <v>23</v>
      </c>
      <c r="C555">
        <v>5.49</v>
      </c>
      <c r="D555">
        <v>1</v>
      </c>
      <c r="E555">
        <v>0</v>
      </c>
      <c r="F555" s="4">
        <f>DetailTicket[[#This Row],[Qte]]*(DetailTicket[[#This Row],[PrixUnit]]*(1-DetailTicket[[#This Row],[Remise%]]))</f>
        <v>5.49</v>
      </c>
      <c r="G555" t="str">
        <f>DetailTicket[[#This Row],[NoTicket]]&amp;DetailTicket[[#This Row],[Refprod]]</f>
        <v>1039623</v>
      </c>
      <c r="H555" s="10">
        <f>SUMIF(DetailTicket[NoTicket],I555,DetailTicket[Chiffre d''affaire])</f>
        <v>14.64</v>
      </c>
      <c r="I555">
        <f t="shared" si="18"/>
        <v>10778</v>
      </c>
      <c r="K555" s="21" t="str" cm="1">
        <f t="array" ref="K555">_xlfn.IFS(M555=Ticket!A524,Ticket!B524)</f>
        <v>DAMIC</v>
      </c>
      <c r="L555" s="22">
        <f>H547/COUNTIF(DetailTicket[NoTicket],M555)</f>
        <v>24.015000000000001</v>
      </c>
      <c r="M555" s="21">
        <f t="shared" si="19"/>
        <v>10770</v>
      </c>
    </row>
    <row r="556" spans="1:13" x14ac:dyDescent="0.25">
      <c r="A556">
        <v>10402</v>
      </c>
      <c r="B556">
        <v>23</v>
      </c>
      <c r="C556">
        <v>5.49</v>
      </c>
      <c r="D556">
        <v>2</v>
      </c>
      <c r="E556">
        <v>0</v>
      </c>
      <c r="F556" s="4">
        <f>DetailTicket[[#This Row],[Qte]]*(DetailTicket[[#This Row],[PrixUnit]]*(1-DetailTicket[[#This Row],[Remise%]]))</f>
        <v>10.98</v>
      </c>
      <c r="G556" t="str">
        <f>DetailTicket[[#This Row],[NoTicket]]&amp;DetailTicket[[#This Row],[Refprod]]</f>
        <v>1040223</v>
      </c>
      <c r="H556" s="10">
        <f>SUMIF(DetailTicket[NoTicket],I556,DetailTicket[Chiffre d''affaire])</f>
        <v>50.76</v>
      </c>
      <c r="I556">
        <f t="shared" si="18"/>
        <v>10779</v>
      </c>
      <c r="K556" s="21" t="str" cm="1">
        <f t="array" ref="K556">_xlfn.IFS(M556=Ticket!A525,Ticket!B525)</f>
        <v>CHLEC</v>
      </c>
      <c r="L556" s="22">
        <f>H548/COUNTIF(DetailTicket[NoTicket],M556)</f>
        <v>32.92</v>
      </c>
      <c r="M556" s="21">
        <f t="shared" si="19"/>
        <v>10771</v>
      </c>
    </row>
    <row r="557" spans="1:13" x14ac:dyDescent="0.25">
      <c r="A557">
        <v>10462</v>
      </c>
      <c r="B557">
        <v>23</v>
      </c>
      <c r="C557">
        <v>5.49</v>
      </c>
      <c r="D557">
        <v>1</v>
      </c>
      <c r="E557">
        <v>0</v>
      </c>
      <c r="F557" s="4">
        <f>DetailTicket[[#This Row],[Qte]]*(DetailTicket[[#This Row],[PrixUnit]]*(1-DetailTicket[[#This Row],[Remise%]]))</f>
        <v>5.49</v>
      </c>
      <c r="G557" t="str">
        <f>DetailTicket[[#This Row],[NoTicket]]&amp;DetailTicket[[#This Row],[Refprod]]</f>
        <v>1046223</v>
      </c>
      <c r="H557" s="10">
        <f>SUMIF(DetailTicket[NoTicket],I557,DetailTicket[Chiffre d''affaire])</f>
        <v>31.25</v>
      </c>
      <c r="I557">
        <f t="shared" si="18"/>
        <v>10780</v>
      </c>
      <c r="K557" s="21" t="str" cm="1">
        <f t="array" ref="K557">_xlfn.IFS(M557=Ticket!A526,Ticket!B526)</f>
        <v>ANLER</v>
      </c>
      <c r="L557" s="22">
        <f>H549/COUNTIF(DetailTicket[NoTicket],M557)</f>
        <v>115.33000000000001</v>
      </c>
      <c r="M557" s="21">
        <f t="shared" si="19"/>
        <v>10772</v>
      </c>
    </row>
    <row r="558" spans="1:13" x14ac:dyDescent="0.25">
      <c r="A558">
        <v>10470</v>
      </c>
      <c r="B558">
        <v>23</v>
      </c>
      <c r="C558">
        <v>5.49</v>
      </c>
      <c r="D558">
        <v>2</v>
      </c>
      <c r="E558">
        <v>0</v>
      </c>
      <c r="F558" s="4">
        <f>DetailTicket[[#This Row],[Qte]]*(DetailTicket[[#This Row],[PrixUnit]]*(1-DetailTicket[[#This Row],[Remise%]]))</f>
        <v>10.98</v>
      </c>
      <c r="G558" t="str">
        <f>DetailTicket[[#This Row],[NoTicket]]&amp;DetailTicket[[#This Row],[Refprod]]</f>
        <v>1047023</v>
      </c>
      <c r="H558" s="10">
        <f>SUMIF(DetailTicket[NoTicket],I558,DetailTicket[Chiffre d''affaire])</f>
        <v>39.82</v>
      </c>
      <c r="I558">
        <f t="shared" si="18"/>
        <v>10781</v>
      </c>
      <c r="K558" s="21" t="str" cm="1">
        <f t="array" ref="K558">_xlfn.IFS(M558=Ticket!A527,Ticket!B527)</f>
        <v>CHLEC</v>
      </c>
      <c r="L558" s="22">
        <f>H550/COUNTIF(DetailTicket[NoTicket],M558)</f>
        <v>18.123333333333335</v>
      </c>
      <c r="M558" s="21">
        <f t="shared" si="19"/>
        <v>10773</v>
      </c>
    </row>
    <row r="559" spans="1:13" x14ac:dyDescent="0.25">
      <c r="A559">
        <v>10495</v>
      </c>
      <c r="B559">
        <v>23</v>
      </c>
      <c r="C559">
        <v>5.49</v>
      </c>
      <c r="D559">
        <v>2</v>
      </c>
      <c r="E559">
        <v>0</v>
      </c>
      <c r="F559" s="4">
        <f>DetailTicket[[#This Row],[Qte]]*(DetailTicket[[#This Row],[PrixUnit]]*(1-DetailTicket[[#This Row],[Remise%]]))</f>
        <v>10.98</v>
      </c>
      <c r="G559" t="str">
        <f>DetailTicket[[#This Row],[NoTicket]]&amp;DetailTicket[[#This Row],[Refprod]]</f>
        <v>1049523</v>
      </c>
      <c r="H559" s="10">
        <f>SUMIF(DetailTicket[NoTicket],I559,DetailTicket[Chiffre d''affaire])</f>
        <v>9.4499999999999993</v>
      </c>
      <c r="I559">
        <f t="shared" si="18"/>
        <v>10782</v>
      </c>
      <c r="K559" s="21" t="str" cm="1">
        <f t="array" ref="K559">_xlfn.IFS(M559=Ticket!A528,Ticket!B528)</f>
        <v>REDAN</v>
      </c>
      <c r="L559" s="22">
        <f>H551/COUNTIF(DetailTicket[NoTicket],M559)</f>
        <v>20.047499999999999</v>
      </c>
      <c r="M559" s="21">
        <f t="shared" si="19"/>
        <v>10774</v>
      </c>
    </row>
    <row r="560" spans="1:13" x14ac:dyDescent="0.25">
      <c r="A560">
        <v>10543</v>
      </c>
      <c r="B560">
        <v>23</v>
      </c>
      <c r="C560">
        <v>6.86</v>
      </c>
      <c r="D560">
        <v>2</v>
      </c>
      <c r="E560">
        <v>0.15</v>
      </c>
      <c r="F560" s="4">
        <f>DetailTicket[[#This Row],[Qte]]*(DetailTicket[[#This Row],[PrixUnit]]*(1-DetailTicket[[#This Row],[Remise%]]))</f>
        <v>11.662000000000001</v>
      </c>
      <c r="G560" t="str">
        <f>DetailTicket[[#This Row],[NoTicket]]&amp;DetailTicket[[#This Row],[Refprod]]</f>
        <v>1054323</v>
      </c>
      <c r="H560" s="10">
        <f>SUMIF(DetailTicket[NoTicket],I560,DetailTicket[Chiffre d''affaire])</f>
        <v>420.76</v>
      </c>
      <c r="I560">
        <f t="shared" si="18"/>
        <v>10783</v>
      </c>
      <c r="K560" s="21" t="str" cm="1">
        <f t="array" ref="K560">_xlfn.IFS(M560=Ticket!A529,Ticket!B529)</f>
        <v>CHGAS</v>
      </c>
      <c r="L560" s="22">
        <f>H552/COUNTIF(DetailTicket[NoTicket],M560)</f>
        <v>34.299999999999997</v>
      </c>
      <c r="M560" s="21">
        <f t="shared" si="19"/>
        <v>10775</v>
      </c>
    </row>
    <row r="561" spans="1:13" x14ac:dyDescent="0.25">
      <c r="A561">
        <v>10554</v>
      </c>
      <c r="B561">
        <v>23</v>
      </c>
      <c r="C561">
        <v>6.86</v>
      </c>
      <c r="D561">
        <v>1</v>
      </c>
      <c r="E561">
        <v>0.05</v>
      </c>
      <c r="F561" s="4">
        <f>DetailTicket[[#This Row],[Qte]]*(DetailTicket[[#This Row],[PrixUnit]]*(1-DetailTicket[[#This Row],[Remise%]]))</f>
        <v>6.5170000000000003</v>
      </c>
      <c r="G561" t="str">
        <f>DetailTicket[[#This Row],[NoTicket]]&amp;DetailTicket[[#This Row],[Refprod]]</f>
        <v>1055423</v>
      </c>
      <c r="H561" s="10">
        <f>SUMIF(DetailTicket[NoTicket],I561,DetailTicket[Chiffre d''affaire])</f>
        <v>60.354500000000002</v>
      </c>
      <c r="I561">
        <f t="shared" si="18"/>
        <v>10784</v>
      </c>
      <c r="K561" s="21" t="str" cm="1">
        <f t="array" ref="K561">_xlfn.IFS(M561=Ticket!A530,Ticket!B530)</f>
        <v>CHLEC</v>
      </c>
      <c r="L561" s="22">
        <f>H553/COUNTIF(DetailTicket[NoTicket],M561)</f>
        <v>30.485499999999995</v>
      </c>
      <c r="M561" s="21">
        <f t="shared" si="19"/>
        <v>10776</v>
      </c>
    </row>
    <row r="562" spans="1:13" x14ac:dyDescent="0.25">
      <c r="A562">
        <v>10621</v>
      </c>
      <c r="B562">
        <v>23</v>
      </c>
      <c r="C562">
        <v>6.86</v>
      </c>
      <c r="D562">
        <v>2</v>
      </c>
      <c r="E562">
        <v>0</v>
      </c>
      <c r="F562" s="4">
        <f>DetailTicket[[#This Row],[Qte]]*(DetailTicket[[#This Row],[PrixUnit]]*(1-DetailTicket[[#This Row],[Remise%]]))</f>
        <v>13.72</v>
      </c>
      <c r="G562" t="str">
        <f>DetailTicket[[#This Row],[NoTicket]]&amp;DetailTicket[[#This Row],[Refprod]]</f>
        <v>1062123</v>
      </c>
      <c r="H562" s="10">
        <f>SUMIF(DetailTicket[NoTicket],I562,DetailTicket[Chiffre d''affaire])</f>
        <v>59.16</v>
      </c>
      <c r="I562">
        <f t="shared" si="18"/>
        <v>10785</v>
      </c>
      <c r="K562" s="21" t="str" cm="1">
        <f t="array" ref="K562">_xlfn.IFS(M562=Ticket!A531,Ticket!B531)</f>
        <v>BRLEH</v>
      </c>
      <c r="L562" s="22">
        <f>H554/COUNTIF(DetailTicket[NoTicket],M562)</f>
        <v>8.5359999999999996</v>
      </c>
      <c r="M562" s="21">
        <f t="shared" si="19"/>
        <v>10777</v>
      </c>
    </row>
    <row r="563" spans="1:13" x14ac:dyDescent="0.25">
      <c r="A563">
        <v>10670</v>
      </c>
      <c r="B563">
        <v>23</v>
      </c>
      <c r="C563">
        <v>6.86</v>
      </c>
      <c r="D563">
        <v>1</v>
      </c>
      <c r="E563">
        <v>0</v>
      </c>
      <c r="F563" s="4">
        <f>DetailTicket[[#This Row],[Qte]]*(DetailTicket[[#This Row],[PrixUnit]]*(1-DetailTicket[[#This Row],[Remise%]]))</f>
        <v>6.86</v>
      </c>
      <c r="G563" t="str">
        <f>DetailTicket[[#This Row],[NoTicket]]&amp;DetailTicket[[#This Row],[Refprod]]</f>
        <v>1067023</v>
      </c>
      <c r="H563" s="10">
        <f>SUMIF(DetailTicket[NoTicket],I563,DetailTicket[Chiffre d''affaire])</f>
        <v>60.624000000000002</v>
      </c>
      <c r="I563">
        <f t="shared" si="18"/>
        <v>10786</v>
      </c>
      <c r="K563" s="21" t="str" cm="1">
        <f t="array" ref="K563">_xlfn.IFS(M563=Ticket!A532,Ticket!B532)</f>
        <v>JEHOU</v>
      </c>
      <c r="L563" s="22">
        <f>H555/COUNTIF(DetailTicket[NoTicket],M563)</f>
        <v>14.64</v>
      </c>
      <c r="M563" s="21">
        <f t="shared" si="19"/>
        <v>10778</v>
      </c>
    </row>
    <row r="564" spans="1:13" x14ac:dyDescent="0.25">
      <c r="A564">
        <v>10674</v>
      </c>
      <c r="B564">
        <v>23</v>
      </c>
      <c r="C564">
        <v>6.86</v>
      </c>
      <c r="D564">
        <v>2</v>
      </c>
      <c r="E564">
        <v>0</v>
      </c>
      <c r="F564" s="4">
        <f>DetailTicket[[#This Row],[Qte]]*(DetailTicket[[#This Row],[PrixUnit]]*(1-DetailTicket[[#This Row],[Remise%]]))</f>
        <v>13.72</v>
      </c>
      <c r="G564" t="str">
        <f>DetailTicket[[#This Row],[NoTicket]]&amp;DetailTicket[[#This Row],[Refprod]]</f>
        <v>1067423</v>
      </c>
      <c r="H564" s="10">
        <f>SUMIF(DetailTicket[NoTicket],I564,DetailTicket[Chiffre d''affaire])</f>
        <v>117.1635</v>
      </c>
      <c r="I564">
        <f t="shared" si="18"/>
        <v>10787</v>
      </c>
      <c r="K564" s="21" t="str" cm="1">
        <f t="array" ref="K564">_xlfn.IFS(M564=Ticket!A533,Ticket!B533)</f>
        <v>CECHA</v>
      </c>
      <c r="L564" s="22">
        <f>H556/COUNTIF(DetailTicket[NoTicket],M564)</f>
        <v>25.38</v>
      </c>
      <c r="M564" s="21">
        <f t="shared" si="19"/>
        <v>10779</v>
      </c>
    </row>
    <row r="565" spans="1:13" x14ac:dyDescent="0.25">
      <c r="A565">
        <v>10748</v>
      </c>
      <c r="B565">
        <v>23</v>
      </c>
      <c r="C565">
        <v>6.86</v>
      </c>
      <c r="D565">
        <v>1</v>
      </c>
      <c r="E565">
        <v>0</v>
      </c>
      <c r="F565" s="4">
        <f>DetailTicket[[#This Row],[Qte]]*(DetailTicket[[#This Row],[PrixUnit]]*(1-DetailTicket[[#This Row],[Remise%]]))</f>
        <v>6.86</v>
      </c>
      <c r="G565" t="str">
        <f>DetailTicket[[#This Row],[NoTicket]]&amp;DetailTicket[[#This Row],[Refprod]]</f>
        <v>1074823</v>
      </c>
      <c r="H565" s="10">
        <f>SUMIF(DetailTicket[NoTicket],I565,DetailTicket[Chiffre d''affaire])</f>
        <v>18.971499999999999</v>
      </c>
      <c r="I565">
        <f t="shared" si="18"/>
        <v>10788</v>
      </c>
      <c r="K565" s="21" t="str" cm="1">
        <f t="array" ref="K565">_xlfn.IFS(M565=Ticket!A534,Ticket!B534)</f>
        <v>JEMAN</v>
      </c>
      <c r="L565" s="22">
        <f>H557/COUNTIF(DetailTicket[NoTicket],M565)</f>
        <v>15.625</v>
      </c>
      <c r="M565" s="21">
        <f t="shared" si="19"/>
        <v>10780</v>
      </c>
    </row>
    <row r="566" spans="1:13" x14ac:dyDescent="0.25">
      <c r="A566">
        <v>10811</v>
      </c>
      <c r="B566">
        <v>23</v>
      </c>
      <c r="C566">
        <v>6.86</v>
      </c>
      <c r="D566">
        <v>2</v>
      </c>
      <c r="E566">
        <v>0</v>
      </c>
      <c r="F566" s="4">
        <f>DetailTicket[[#This Row],[Qte]]*(DetailTicket[[#This Row],[PrixUnit]]*(1-DetailTicket[[#This Row],[Remise%]]))</f>
        <v>13.72</v>
      </c>
      <c r="G566" t="str">
        <f>DetailTicket[[#This Row],[NoTicket]]&amp;DetailTicket[[#This Row],[Refprod]]</f>
        <v>1081123</v>
      </c>
      <c r="H566" s="10">
        <f>SUMIF(DetailTicket[NoTicket],I566,DetailTicket[Chiffre d''affaire])</f>
        <v>127.44</v>
      </c>
      <c r="I566">
        <f t="shared" si="18"/>
        <v>10789</v>
      </c>
      <c r="K566" s="21" t="str" cm="1">
        <f t="array" ref="K566">_xlfn.IFS(M566=Ticket!A535,Ticket!B535)</f>
        <v>CLJAN</v>
      </c>
      <c r="L566" s="22">
        <f>H558/COUNTIF(DetailTicket[NoTicket],M566)</f>
        <v>13.273333333333333</v>
      </c>
      <c r="M566" s="21">
        <f t="shared" si="19"/>
        <v>10781</v>
      </c>
    </row>
    <row r="567" spans="1:13" x14ac:dyDescent="0.25">
      <c r="A567">
        <v>10845</v>
      </c>
      <c r="B567">
        <v>23</v>
      </c>
      <c r="C567">
        <v>6.86</v>
      </c>
      <c r="D567">
        <v>2</v>
      </c>
      <c r="E567">
        <v>0.1</v>
      </c>
      <c r="F567" s="4">
        <f>DetailTicket[[#This Row],[Qte]]*(DetailTicket[[#This Row],[PrixUnit]]*(1-DetailTicket[[#This Row],[Remise%]]))</f>
        <v>12.348000000000001</v>
      </c>
      <c r="G567" t="str">
        <f>DetailTicket[[#This Row],[NoTicket]]&amp;DetailTicket[[#This Row],[Refprod]]</f>
        <v>1084523</v>
      </c>
      <c r="H567" s="10">
        <f>SUMIF(DetailTicket[NoTicket],I567,DetailTicket[Chiffre d''affaire])</f>
        <v>63.503499999999995</v>
      </c>
      <c r="I567">
        <f t="shared" si="18"/>
        <v>10790</v>
      </c>
      <c r="K567" s="21" t="str" cm="1">
        <f t="array" ref="K567">_xlfn.IFS(M567=Ticket!A536,Ticket!B536)</f>
        <v>MICOL</v>
      </c>
      <c r="L567" s="22">
        <f>H559/COUNTIF(DetailTicket[NoTicket],M567)</f>
        <v>9.4499999999999993</v>
      </c>
      <c r="M567" s="21">
        <f t="shared" si="19"/>
        <v>10782</v>
      </c>
    </row>
    <row r="568" spans="1:13" x14ac:dyDescent="0.25">
      <c r="A568">
        <v>10869</v>
      </c>
      <c r="B568">
        <v>23</v>
      </c>
      <c r="C568">
        <v>6.86</v>
      </c>
      <c r="D568">
        <v>2</v>
      </c>
      <c r="E568">
        <v>0</v>
      </c>
      <c r="F568" s="4">
        <f>DetailTicket[[#This Row],[Qte]]*(DetailTicket[[#This Row],[PrixUnit]]*(1-DetailTicket[[#This Row],[Remise%]]))</f>
        <v>13.72</v>
      </c>
      <c r="G568" t="str">
        <f>DetailTicket[[#This Row],[NoTicket]]&amp;DetailTicket[[#This Row],[Refprod]]</f>
        <v>1086923</v>
      </c>
      <c r="H568" s="10">
        <f>SUMIF(DetailTicket[NoTicket],I568,DetailTicket[Chiffre d''affaire])</f>
        <v>186.25700000000001</v>
      </c>
      <c r="I568">
        <f t="shared" si="18"/>
        <v>10791</v>
      </c>
      <c r="K568" s="21" t="str" cm="1">
        <f t="array" ref="K568">_xlfn.IFS(M568=Ticket!A537,Ticket!B537)</f>
        <v>DAMIC</v>
      </c>
      <c r="L568" s="22">
        <f>H560/COUNTIF(DetailTicket[NoTicket],M568)</f>
        <v>210.38</v>
      </c>
      <c r="M568" s="21">
        <f t="shared" si="19"/>
        <v>10783</v>
      </c>
    </row>
    <row r="569" spans="1:13" x14ac:dyDescent="0.25">
      <c r="A569">
        <v>10880</v>
      </c>
      <c r="B569">
        <v>23</v>
      </c>
      <c r="C569">
        <v>6.86</v>
      </c>
      <c r="D569">
        <v>1</v>
      </c>
      <c r="E569">
        <v>0.2</v>
      </c>
      <c r="F569" s="4">
        <f>DetailTicket[[#This Row],[Qte]]*(DetailTicket[[#This Row],[PrixUnit]]*(1-DetailTicket[[#This Row],[Remise%]]))</f>
        <v>5.4880000000000004</v>
      </c>
      <c r="G569" t="str">
        <f>DetailTicket[[#This Row],[NoTicket]]&amp;DetailTicket[[#This Row],[Refprod]]</f>
        <v>1088023</v>
      </c>
      <c r="H569" s="10">
        <f>SUMIF(DetailTicket[NoTicket],I569,DetailTicket[Chiffre d''affaire])</f>
        <v>59.14</v>
      </c>
      <c r="I569">
        <f t="shared" si="18"/>
        <v>10792</v>
      </c>
      <c r="K569" s="21" t="str" cm="1">
        <f t="array" ref="K569">_xlfn.IFS(M569=Ticket!A538,Ticket!B538)</f>
        <v>NISCH</v>
      </c>
      <c r="L569" s="22">
        <f>H561/COUNTIF(DetailTicket[NoTicket],M569)</f>
        <v>20.118166666666667</v>
      </c>
      <c r="M569" s="21">
        <f t="shared" si="19"/>
        <v>10784</v>
      </c>
    </row>
    <row r="570" spans="1:13" x14ac:dyDescent="0.25">
      <c r="A570">
        <v>10935</v>
      </c>
      <c r="B570">
        <v>23</v>
      </c>
      <c r="C570">
        <v>6.86</v>
      </c>
      <c r="D570">
        <v>2</v>
      </c>
      <c r="E570">
        <v>0.25</v>
      </c>
      <c r="F570" s="4">
        <f>DetailTicket[[#This Row],[Qte]]*(DetailTicket[[#This Row],[PrixUnit]]*(1-DetailTicket[[#This Row],[Remise%]]))</f>
        <v>10.290000000000001</v>
      </c>
      <c r="G570" t="str">
        <f>DetailTicket[[#This Row],[NoTicket]]&amp;DetailTicket[[#This Row],[Refprod]]</f>
        <v>1093523</v>
      </c>
      <c r="H570" s="10">
        <f>SUMIF(DetailTicket[NoTicket],I570,DetailTicket[Chiffre d''affaire])</f>
        <v>25.32</v>
      </c>
      <c r="I570">
        <f t="shared" si="18"/>
        <v>10793</v>
      </c>
      <c r="K570" s="21" t="str" cm="1">
        <f t="array" ref="K570">_xlfn.IFS(M570=Ticket!A539,Ticket!B539)</f>
        <v>THLOP</v>
      </c>
      <c r="L570" s="22">
        <f>H562/COUNTIF(DetailTicket[NoTicket],M570)</f>
        <v>29.58</v>
      </c>
      <c r="M570" s="21">
        <f t="shared" si="19"/>
        <v>10785</v>
      </c>
    </row>
    <row r="571" spans="1:13" x14ac:dyDescent="0.25">
      <c r="A571">
        <v>11013</v>
      </c>
      <c r="B571">
        <v>23</v>
      </c>
      <c r="C571">
        <v>6.86</v>
      </c>
      <c r="D571">
        <v>2</v>
      </c>
      <c r="E571">
        <v>0</v>
      </c>
      <c r="F571" s="4">
        <f>DetailTicket[[#This Row],[Qte]]*(DetailTicket[[#This Row],[PrixUnit]]*(1-DetailTicket[[#This Row],[Remise%]]))</f>
        <v>13.72</v>
      </c>
      <c r="G571" t="str">
        <f>DetailTicket[[#This Row],[NoTicket]]&amp;DetailTicket[[#This Row],[Refprod]]</f>
        <v>1101323</v>
      </c>
      <c r="H571" s="10">
        <f>SUMIF(DetailTicket[NoTicket],I571,DetailTicket[Chiffre d''affaire])</f>
        <v>37.311999999999998</v>
      </c>
      <c r="I571">
        <f t="shared" si="18"/>
        <v>10794</v>
      </c>
      <c r="K571" s="21" t="str" cm="1">
        <f t="array" ref="K571">_xlfn.IFS(M571=Ticket!A540,Ticket!B540)</f>
        <v>PABEL</v>
      </c>
      <c r="L571" s="22">
        <f>H563/COUNTIF(DetailTicket[NoTicket],M571)</f>
        <v>20.208000000000002</v>
      </c>
      <c r="M571" s="21">
        <f t="shared" si="19"/>
        <v>10786</v>
      </c>
    </row>
    <row r="572" spans="1:13" x14ac:dyDescent="0.25">
      <c r="A572">
        <v>11077</v>
      </c>
      <c r="B572">
        <v>23</v>
      </c>
      <c r="C572">
        <v>6.86</v>
      </c>
      <c r="D572">
        <v>2</v>
      </c>
      <c r="E572">
        <v>0</v>
      </c>
      <c r="F572" s="4">
        <f>DetailTicket[[#This Row],[Qte]]*(DetailTicket[[#This Row],[PrixUnit]]*(1-DetailTicket[[#This Row],[Remise%]]))</f>
        <v>13.72</v>
      </c>
      <c r="G572" t="str">
        <f>DetailTicket[[#This Row],[NoTicket]]&amp;DetailTicket[[#This Row],[Refprod]]</f>
        <v>1107723</v>
      </c>
      <c r="H572" s="10">
        <f>SUMIF(DetailTicket[NoTicket],I572,DetailTicket[Chiffre d''affaire])</f>
        <v>48.817499999999995</v>
      </c>
      <c r="I572">
        <f t="shared" si="18"/>
        <v>10795</v>
      </c>
      <c r="K572" s="21" t="str" cm="1">
        <f t="array" ref="K572">_xlfn.IFS(M572=Ticket!A541,Ticket!B541)</f>
        <v>CÉDAU</v>
      </c>
      <c r="L572" s="22">
        <f>H564/COUNTIF(DetailTicket[NoTicket],M572)</f>
        <v>58.58175</v>
      </c>
      <c r="M572" s="21">
        <f t="shared" si="19"/>
        <v>10787</v>
      </c>
    </row>
    <row r="573" spans="1:13" x14ac:dyDescent="0.25">
      <c r="A573">
        <v>10254</v>
      </c>
      <c r="B573">
        <v>24</v>
      </c>
      <c r="C573">
        <v>2.74</v>
      </c>
      <c r="D573">
        <v>2</v>
      </c>
      <c r="E573">
        <v>0.15</v>
      </c>
      <c r="F573" s="4">
        <f>DetailTicket[[#This Row],[Qte]]*(DetailTicket[[#This Row],[PrixUnit]]*(1-DetailTicket[[#This Row],[Remise%]]))</f>
        <v>4.6580000000000004</v>
      </c>
      <c r="G573" t="str">
        <f>DetailTicket[[#This Row],[NoTicket]]&amp;DetailTicket[[#This Row],[Refprod]]</f>
        <v>1025424</v>
      </c>
      <c r="H573" s="10">
        <f>SUMIF(DetailTicket[NoTicket],I573,DetailTicket[Chiffre d''affaire])</f>
        <v>90.804000000000002</v>
      </c>
      <c r="I573">
        <f t="shared" si="18"/>
        <v>10796</v>
      </c>
      <c r="K573" s="21" t="str" cm="1">
        <f t="array" ref="K573">_xlfn.IFS(M573=Ticket!A542,Ticket!B542)</f>
        <v>ARBLA</v>
      </c>
      <c r="L573" s="22">
        <f>H565/COUNTIF(DetailTicket[NoTicket],M573)</f>
        <v>9.4857499999999995</v>
      </c>
      <c r="M573" s="21">
        <f t="shared" si="19"/>
        <v>10788</v>
      </c>
    </row>
    <row r="574" spans="1:13" x14ac:dyDescent="0.25">
      <c r="A574">
        <v>10263</v>
      </c>
      <c r="B574">
        <v>24</v>
      </c>
      <c r="C574">
        <v>2.74</v>
      </c>
      <c r="D574">
        <v>1</v>
      </c>
      <c r="E574">
        <v>0</v>
      </c>
      <c r="F574" s="4">
        <f>DetailTicket[[#This Row],[Qte]]*(DetailTicket[[#This Row],[PrixUnit]]*(1-DetailTicket[[#This Row],[Remise%]]))</f>
        <v>2.74</v>
      </c>
      <c r="G574" t="str">
        <f>DetailTicket[[#This Row],[NoTicket]]&amp;DetailTicket[[#This Row],[Refprod]]</f>
        <v>1026324</v>
      </c>
      <c r="H574" s="10">
        <f>SUMIF(DetailTicket[NoTicket],I574,DetailTicket[Chiffre d''affaire])</f>
        <v>16.010000000000002</v>
      </c>
      <c r="I574">
        <f t="shared" si="18"/>
        <v>10797</v>
      </c>
      <c r="K574" s="21" t="str" cm="1">
        <f t="array" ref="K574">_xlfn.IFS(M574=Ticket!A543,Ticket!B543)</f>
        <v>CHBON</v>
      </c>
      <c r="L574" s="22">
        <f>H566/COUNTIF(DetailTicket[NoTicket],M574)</f>
        <v>31.86</v>
      </c>
      <c r="M574" s="21">
        <f t="shared" si="19"/>
        <v>10789</v>
      </c>
    </row>
    <row r="575" spans="1:13" x14ac:dyDescent="0.25">
      <c r="A575">
        <v>10275</v>
      </c>
      <c r="B575">
        <v>24</v>
      </c>
      <c r="C575">
        <v>2.74</v>
      </c>
      <c r="D575">
        <v>2</v>
      </c>
      <c r="E575">
        <v>0.05</v>
      </c>
      <c r="F575" s="4">
        <f>DetailTicket[[#This Row],[Qte]]*(DetailTicket[[#This Row],[PrixUnit]]*(1-DetailTicket[[#This Row],[Remise%]]))</f>
        <v>5.2060000000000004</v>
      </c>
      <c r="G575" t="str">
        <f>DetailTicket[[#This Row],[NoTicket]]&amp;DetailTicket[[#This Row],[Refprod]]</f>
        <v>1027524</v>
      </c>
      <c r="H575" s="10">
        <f>SUMIF(DetailTicket[NoTicket],I575,DetailTicket[Chiffre d''affaire])</f>
        <v>128.06</v>
      </c>
      <c r="I575">
        <f t="shared" si="18"/>
        <v>10798</v>
      </c>
      <c r="K575" s="21" t="str" cm="1">
        <f t="array" ref="K575">_xlfn.IFS(M575=Ticket!A544,Ticket!B544)</f>
        <v>BRLEH</v>
      </c>
      <c r="L575" s="22">
        <f>H567/COUNTIF(DetailTicket[NoTicket],M575)</f>
        <v>31.751749999999998</v>
      </c>
      <c r="M575" s="21">
        <f t="shared" si="19"/>
        <v>10790</v>
      </c>
    </row>
    <row r="576" spans="1:13" x14ac:dyDescent="0.25">
      <c r="A576">
        <v>10280</v>
      </c>
      <c r="B576">
        <v>24</v>
      </c>
      <c r="C576">
        <v>2.74</v>
      </c>
      <c r="D576">
        <v>2</v>
      </c>
      <c r="E576">
        <v>0</v>
      </c>
      <c r="F576" s="4">
        <f>DetailTicket[[#This Row],[Qte]]*(DetailTicket[[#This Row],[PrixUnit]]*(1-DetailTicket[[#This Row],[Remise%]]))</f>
        <v>5.48</v>
      </c>
      <c r="G576" t="str">
        <f>DetailTicket[[#This Row],[NoTicket]]&amp;DetailTicket[[#This Row],[Refprod]]</f>
        <v>1028024</v>
      </c>
      <c r="H576" s="10">
        <f>SUMIF(DetailTicket[NoTicket],I576,DetailTicket[Chiffre d''affaire])</f>
        <v>48.652000000000001</v>
      </c>
      <c r="I576">
        <f t="shared" si="18"/>
        <v>10799</v>
      </c>
      <c r="K576" s="21" t="str" cm="1">
        <f t="array" ref="K576">_xlfn.IFS(M576=Ticket!A545,Ticket!B545)</f>
        <v>ERDEB</v>
      </c>
      <c r="L576" s="22">
        <f>H568/COUNTIF(DetailTicket[NoTicket],M576)</f>
        <v>93.128500000000003</v>
      </c>
      <c r="M576" s="21">
        <f t="shared" si="19"/>
        <v>10791</v>
      </c>
    </row>
    <row r="577" spans="1:13" x14ac:dyDescent="0.25">
      <c r="A577">
        <v>10281</v>
      </c>
      <c r="B577">
        <v>24</v>
      </c>
      <c r="C577">
        <v>2.74</v>
      </c>
      <c r="D577">
        <v>2</v>
      </c>
      <c r="E577">
        <v>0</v>
      </c>
      <c r="F577" s="4">
        <f>DetailTicket[[#This Row],[Qte]]*(DetailTicket[[#This Row],[PrixUnit]]*(1-DetailTicket[[#This Row],[Remise%]]))</f>
        <v>5.48</v>
      </c>
      <c r="G577" t="str">
        <f>DetailTicket[[#This Row],[NoTicket]]&amp;DetailTicket[[#This Row],[Refprod]]</f>
        <v>1028124</v>
      </c>
      <c r="H577" s="10">
        <f>SUMIF(DetailTicket[NoTicket],I577,DetailTicket[Chiffre d''affaire])</f>
        <v>111.69000000000001</v>
      </c>
      <c r="I577">
        <f t="shared" si="18"/>
        <v>10800</v>
      </c>
      <c r="K577" s="21" t="str" cm="1">
        <f t="array" ref="K577">_xlfn.IFS(M577=Ticket!A546,Ticket!B546)</f>
        <v xml:space="preserve">DELE </v>
      </c>
      <c r="L577" s="22">
        <f>H569/COUNTIF(DetailTicket[NoTicket],M577)</f>
        <v>19.713333333333335</v>
      </c>
      <c r="M577" s="21">
        <f t="shared" si="19"/>
        <v>10792</v>
      </c>
    </row>
    <row r="578" spans="1:13" x14ac:dyDescent="0.25">
      <c r="A578">
        <v>10293</v>
      </c>
      <c r="B578">
        <v>24</v>
      </c>
      <c r="C578">
        <v>2.74</v>
      </c>
      <c r="D578">
        <v>2</v>
      </c>
      <c r="E578">
        <v>0</v>
      </c>
      <c r="F578" s="4">
        <f>DetailTicket[[#This Row],[Qte]]*(DetailTicket[[#This Row],[PrixUnit]]*(1-DetailTicket[[#This Row],[Remise%]]))</f>
        <v>5.48</v>
      </c>
      <c r="G578" t="str">
        <f>DetailTicket[[#This Row],[NoTicket]]&amp;DetailTicket[[#This Row],[Refprod]]</f>
        <v>1029324</v>
      </c>
      <c r="H578" s="10">
        <f>SUMIF(DetailTicket[NoTicket],I578,DetailTicket[Chiffre d''affaire])</f>
        <v>93.075000000000003</v>
      </c>
      <c r="I578">
        <f t="shared" si="18"/>
        <v>10801</v>
      </c>
      <c r="K578" s="21" t="str" cm="1">
        <f t="array" ref="K578">_xlfn.IFS(M578=Ticket!A547,Ticket!B547)</f>
        <v>CLHAL</v>
      </c>
      <c r="L578" s="22">
        <f>H570/COUNTIF(DetailTicket[NoTicket],M578)</f>
        <v>12.66</v>
      </c>
      <c r="M578" s="21">
        <f t="shared" si="19"/>
        <v>10793</v>
      </c>
    </row>
    <row r="579" spans="1:13" x14ac:dyDescent="0.25">
      <c r="A579">
        <v>10352</v>
      </c>
      <c r="B579">
        <v>24</v>
      </c>
      <c r="C579">
        <v>2.74</v>
      </c>
      <c r="D579">
        <v>2</v>
      </c>
      <c r="E579">
        <v>0</v>
      </c>
      <c r="F579" s="4">
        <f>DetailTicket[[#This Row],[Qte]]*(DetailTicket[[#This Row],[PrixUnit]]*(1-DetailTicket[[#This Row],[Remise%]]))</f>
        <v>5.48</v>
      </c>
      <c r="G579" t="str">
        <f>DetailTicket[[#This Row],[NoTicket]]&amp;DetailTicket[[#This Row],[Refprod]]</f>
        <v>1035224</v>
      </c>
      <c r="H579" s="10">
        <f>SUMIF(DetailTicket[NoTicket],I579,DetailTicket[Chiffre d''affaire])</f>
        <v>128.73750000000001</v>
      </c>
      <c r="I579">
        <f t="shared" si="18"/>
        <v>10802</v>
      </c>
      <c r="K579" s="21" t="str" cm="1">
        <f t="array" ref="K579">_xlfn.IFS(M579=Ticket!A548,Ticket!B548)</f>
        <v>BEAVI</v>
      </c>
      <c r="L579" s="22">
        <f>H571/COUNTIF(DetailTicket[NoTicket],M579)</f>
        <v>18.655999999999999</v>
      </c>
      <c r="M579" s="21">
        <f t="shared" si="19"/>
        <v>10794</v>
      </c>
    </row>
    <row r="580" spans="1:13" x14ac:dyDescent="0.25">
      <c r="A580">
        <v>10355</v>
      </c>
      <c r="B580">
        <v>24</v>
      </c>
      <c r="C580">
        <v>2.74</v>
      </c>
      <c r="D580">
        <v>1</v>
      </c>
      <c r="E580">
        <v>0</v>
      </c>
      <c r="F580" s="4">
        <f>DetailTicket[[#This Row],[Qte]]*(DetailTicket[[#This Row],[PrixUnit]]*(1-DetailTicket[[#This Row],[Remise%]]))</f>
        <v>2.74</v>
      </c>
      <c r="G580" t="str">
        <f>DetailTicket[[#This Row],[NoTicket]]&amp;DetailTicket[[#This Row],[Refprod]]</f>
        <v>1035524</v>
      </c>
      <c r="H580" s="10">
        <f>SUMIF(DetailTicket[NoTicket],I580,DetailTicket[Chiffre d''affaire])</f>
        <v>106.5805</v>
      </c>
      <c r="I580">
        <f t="shared" si="18"/>
        <v>10803</v>
      </c>
      <c r="K580" s="21" t="str" cm="1">
        <f t="array" ref="K580">_xlfn.IFS(M580=Ticket!A549,Ticket!B549)</f>
        <v>CHLEC</v>
      </c>
      <c r="L580" s="22">
        <f>H572/COUNTIF(DetailTicket[NoTicket],M580)</f>
        <v>24.408749999999998</v>
      </c>
      <c r="M580" s="21">
        <f t="shared" si="19"/>
        <v>10795</v>
      </c>
    </row>
    <row r="581" spans="1:13" x14ac:dyDescent="0.25">
      <c r="A581">
        <v>10358</v>
      </c>
      <c r="B581">
        <v>24</v>
      </c>
      <c r="C581">
        <v>2.74</v>
      </c>
      <c r="D581">
        <v>2</v>
      </c>
      <c r="E581">
        <v>0.05</v>
      </c>
      <c r="F581" s="4">
        <f>DetailTicket[[#This Row],[Qte]]*(DetailTicket[[#This Row],[PrixUnit]]*(1-DetailTicket[[#This Row],[Remise%]]))</f>
        <v>5.2060000000000004</v>
      </c>
      <c r="G581" t="str">
        <f>DetailTicket[[#This Row],[NoTicket]]&amp;DetailTicket[[#This Row],[Refprod]]</f>
        <v>1035824</v>
      </c>
      <c r="H581" s="10">
        <f>SUMIF(DetailTicket[NoTicket],I581,DetailTicket[Chiffre d''affaire])</f>
        <v>84.298000000000002</v>
      </c>
      <c r="I581">
        <f t="shared" si="18"/>
        <v>10804</v>
      </c>
      <c r="K581" s="21" t="str" cm="1">
        <f t="array" ref="K581">_xlfn.IFS(M581=Ticket!A550,Ticket!B550)</f>
        <v>NAROU</v>
      </c>
      <c r="L581" s="22">
        <f>H573/COUNTIF(DetailTicket[NoTicket],M581)</f>
        <v>22.701000000000001</v>
      </c>
      <c r="M581" s="21">
        <f t="shared" si="19"/>
        <v>10796</v>
      </c>
    </row>
    <row r="582" spans="1:13" x14ac:dyDescent="0.25">
      <c r="A582">
        <v>10386</v>
      </c>
      <c r="B582">
        <v>24</v>
      </c>
      <c r="C582">
        <v>2.74</v>
      </c>
      <c r="D582">
        <v>2</v>
      </c>
      <c r="E582">
        <v>0</v>
      </c>
      <c r="F582" s="4">
        <f>DetailTicket[[#This Row],[Qte]]*(DetailTicket[[#This Row],[PrixUnit]]*(1-DetailTicket[[#This Row],[Remise%]]))</f>
        <v>5.48</v>
      </c>
      <c r="G582" t="str">
        <f>DetailTicket[[#This Row],[NoTicket]]&amp;DetailTicket[[#This Row],[Refprod]]</f>
        <v>1038624</v>
      </c>
      <c r="H582" s="10">
        <f>SUMIF(DetailTicket[NoTicket],I582,DetailTicket[Chiffre d''affaire])</f>
        <v>423.2</v>
      </c>
      <c r="I582">
        <f t="shared" si="18"/>
        <v>10805</v>
      </c>
      <c r="K582" s="21" t="str" cm="1">
        <f t="array" ref="K582">_xlfn.IFS(M582=Ticket!A551,Ticket!B551)</f>
        <v>ERBEC</v>
      </c>
      <c r="L582" s="22">
        <f>H574/COUNTIF(DetailTicket[NoTicket],M582)</f>
        <v>16.010000000000002</v>
      </c>
      <c r="M582" s="21">
        <f t="shared" si="19"/>
        <v>10797</v>
      </c>
    </row>
    <row r="583" spans="1:13" x14ac:dyDescent="0.25">
      <c r="A583">
        <v>10387</v>
      </c>
      <c r="B583">
        <v>24</v>
      </c>
      <c r="C583">
        <v>2.74</v>
      </c>
      <c r="D583">
        <v>2</v>
      </c>
      <c r="E583">
        <v>0</v>
      </c>
      <c r="F583" s="4">
        <f>DetailTicket[[#This Row],[Qte]]*(DetailTicket[[#This Row],[PrixUnit]]*(1-DetailTicket[[#This Row],[Remise%]]))</f>
        <v>5.48</v>
      </c>
      <c r="G583" t="str">
        <f>DetailTicket[[#This Row],[NoTicket]]&amp;DetailTicket[[#This Row],[Refprod]]</f>
        <v>1038724</v>
      </c>
      <c r="H583" s="10">
        <f>SUMIF(DetailTicket[NoTicket],I583,DetailTicket[Chiffre d''affaire])</f>
        <v>54.31</v>
      </c>
      <c r="I583">
        <f t="shared" si="18"/>
        <v>10806</v>
      </c>
      <c r="K583" s="21" t="str" cm="1">
        <f t="array" ref="K583">_xlfn.IFS(M583=Ticket!A552,Ticket!B552)</f>
        <v>GAANT</v>
      </c>
      <c r="L583" s="22">
        <f>H575/COUNTIF(DetailTicket[NoTicket],M583)</f>
        <v>64.03</v>
      </c>
      <c r="M583" s="21">
        <f t="shared" si="19"/>
        <v>10798</v>
      </c>
    </row>
    <row r="584" spans="1:13" x14ac:dyDescent="0.25">
      <c r="A584">
        <v>10446</v>
      </c>
      <c r="B584">
        <v>24</v>
      </c>
      <c r="C584">
        <v>2.74</v>
      </c>
      <c r="D584">
        <v>1</v>
      </c>
      <c r="E584">
        <v>0.1</v>
      </c>
      <c r="F584" s="4">
        <f>DetailTicket[[#This Row],[Qte]]*(DetailTicket[[#This Row],[PrixUnit]]*(1-DetailTicket[[#This Row],[Remise%]]))</f>
        <v>2.4660000000000002</v>
      </c>
      <c r="G584" t="str">
        <f>DetailTicket[[#This Row],[NoTicket]]&amp;DetailTicket[[#This Row],[Refprod]]</f>
        <v>1044624</v>
      </c>
      <c r="H584" s="10">
        <f>SUMIF(DetailTicket[NoTicket],I584,DetailTicket[Chiffre d''affaire])</f>
        <v>14.03</v>
      </c>
      <c r="I584">
        <f t="shared" si="18"/>
        <v>10807</v>
      </c>
      <c r="K584" s="21" t="str" cm="1">
        <f t="array" ref="K584">_xlfn.IFS(M584=Ticket!A553,Ticket!B553)</f>
        <v>CHBES</v>
      </c>
      <c r="L584" s="22">
        <f>H576/COUNTIF(DetailTicket[NoTicket],M584)</f>
        <v>16.217333333333332</v>
      </c>
      <c r="M584" s="21">
        <f t="shared" si="19"/>
        <v>10799</v>
      </c>
    </row>
    <row r="585" spans="1:13" x14ac:dyDescent="0.25">
      <c r="A585">
        <v>10465</v>
      </c>
      <c r="B585">
        <v>24</v>
      </c>
      <c r="C585">
        <v>2.74</v>
      </c>
      <c r="D585">
        <v>1</v>
      </c>
      <c r="E585">
        <v>0</v>
      </c>
      <c r="F585" s="4">
        <f>DetailTicket[[#This Row],[Qte]]*(DetailTicket[[#This Row],[PrixUnit]]*(1-DetailTicket[[#This Row],[Remise%]]))</f>
        <v>2.74</v>
      </c>
      <c r="G585" t="str">
        <f>DetailTicket[[#This Row],[NoTicket]]&amp;DetailTicket[[#This Row],[Refprod]]</f>
        <v>1046524</v>
      </c>
      <c r="H585" s="10">
        <f>SUMIF(DetailTicket[NoTicket],I585,DetailTicket[Chiffre d''affaire])</f>
        <v>47.948499999999996</v>
      </c>
      <c r="I585">
        <f t="shared" si="18"/>
        <v>10808</v>
      </c>
      <c r="K585" s="21" t="str" cm="1">
        <f t="array" ref="K585">_xlfn.IFS(M585=Ticket!A554,Ticket!B554)</f>
        <v>MAEUS</v>
      </c>
      <c r="L585" s="22">
        <f>H577/COUNTIF(DetailTicket[NoTicket],M585)</f>
        <v>37.230000000000004</v>
      </c>
      <c r="M585" s="21">
        <f t="shared" si="19"/>
        <v>10800</v>
      </c>
    </row>
    <row r="586" spans="1:13" x14ac:dyDescent="0.25">
      <c r="A586">
        <v>10467</v>
      </c>
      <c r="B586">
        <v>24</v>
      </c>
      <c r="C586">
        <v>2.74</v>
      </c>
      <c r="D586">
        <v>1</v>
      </c>
      <c r="E586">
        <v>0</v>
      </c>
      <c r="F586" s="4">
        <f>DetailTicket[[#This Row],[Qte]]*(DetailTicket[[#This Row],[PrixUnit]]*(1-DetailTicket[[#This Row],[Remise%]]))</f>
        <v>2.74</v>
      </c>
      <c r="G586" t="str">
        <f>DetailTicket[[#This Row],[NoTicket]]&amp;DetailTicket[[#This Row],[Refprod]]</f>
        <v>1046724</v>
      </c>
      <c r="H586" s="10">
        <f>SUMIF(DetailTicket[NoTicket],I586,DetailTicket[Chiffre d''affaire])</f>
        <v>5.34</v>
      </c>
      <c r="I586">
        <f t="shared" si="18"/>
        <v>10809</v>
      </c>
      <c r="K586" s="21" t="str" cm="1">
        <f t="array" ref="K586">_xlfn.IFS(M586=Ticket!A555,Ticket!B555)</f>
        <v>JALES</v>
      </c>
      <c r="L586" s="22">
        <f>H578/COUNTIF(DetailTicket[NoTicket],M586)</f>
        <v>46.537500000000001</v>
      </c>
      <c r="M586" s="21">
        <f t="shared" si="19"/>
        <v>10801</v>
      </c>
    </row>
    <row r="587" spans="1:13" x14ac:dyDescent="0.25">
      <c r="A587">
        <v>10472</v>
      </c>
      <c r="B587">
        <v>24</v>
      </c>
      <c r="C587">
        <v>2.74</v>
      </c>
      <c r="D587">
        <v>2</v>
      </c>
      <c r="E587">
        <v>0.05</v>
      </c>
      <c r="F587" s="4">
        <f>DetailTicket[[#This Row],[Qte]]*(DetailTicket[[#This Row],[PrixUnit]]*(1-DetailTicket[[#This Row],[Remise%]]))</f>
        <v>5.2060000000000004</v>
      </c>
      <c r="G587" t="str">
        <f>DetailTicket[[#This Row],[NoTicket]]&amp;DetailTicket[[#This Row],[Refprod]]</f>
        <v>1047224</v>
      </c>
      <c r="H587" s="10">
        <f>SUMIF(DetailTicket[NoTicket],I587,DetailTicket[Chiffre d''affaire])</f>
        <v>53.34</v>
      </c>
      <c r="I587">
        <f t="shared" si="18"/>
        <v>10810</v>
      </c>
      <c r="K587" s="21" t="str" cm="1">
        <f t="array" ref="K587">_xlfn.IFS(M587=Ticket!A556,Ticket!B556)</f>
        <v>OLFER</v>
      </c>
      <c r="L587" s="22">
        <f>H579/COUNTIF(DetailTicket[NoTicket],M587)</f>
        <v>32.184375000000003</v>
      </c>
      <c r="M587" s="21">
        <f t="shared" si="19"/>
        <v>10802</v>
      </c>
    </row>
    <row r="588" spans="1:13" x14ac:dyDescent="0.25">
      <c r="A588">
        <v>10498</v>
      </c>
      <c r="B588">
        <v>24</v>
      </c>
      <c r="C588">
        <v>3.35</v>
      </c>
      <c r="D588">
        <v>2</v>
      </c>
      <c r="E588">
        <v>0</v>
      </c>
      <c r="F588" s="4">
        <f>DetailTicket[[#This Row],[Qte]]*(DetailTicket[[#This Row],[PrixUnit]]*(1-DetailTicket[[#This Row],[Remise%]]))</f>
        <v>6.7</v>
      </c>
      <c r="G588" t="str">
        <f>DetailTicket[[#This Row],[NoTicket]]&amp;DetailTicket[[#This Row],[Refprod]]</f>
        <v>1049824</v>
      </c>
      <c r="H588" s="10">
        <f>SUMIF(DetailTicket[NoTicket],I588,DetailTicket[Chiffre d''affaire])</f>
        <v>41.77</v>
      </c>
      <c r="I588">
        <f t="shared" si="18"/>
        <v>10811</v>
      </c>
      <c r="K588" s="21" t="str" cm="1">
        <f t="array" ref="K588">_xlfn.IFS(M588=Ticket!A557,Ticket!B557)</f>
        <v>YAKAL</v>
      </c>
      <c r="L588" s="22">
        <f>H580/COUNTIF(DetailTicket[NoTicket],M588)</f>
        <v>35.526833333333336</v>
      </c>
      <c r="M588" s="21">
        <f t="shared" si="19"/>
        <v>10803</v>
      </c>
    </row>
    <row r="589" spans="1:13" x14ac:dyDescent="0.25">
      <c r="A589">
        <v>10512</v>
      </c>
      <c r="B589">
        <v>24</v>
      </c>
      <c r="C589">
        <v>3.35</v>
      </c>
      <c r="D589">
        <v>2</v>
      </c>
      <c r="E589">
        <v>0.15</v>
      </c>
      <c r="F589" s="4">
        <f>DetailTicket[[#This Row],[Qte]]*(DetailTicket[[#This Row],[PrixUnit]]*(1-DetailTicket[[#This Row],[Remise%]]))</f>
        <v>5.6950000000000003</v>
      </c>
      <c r="G589" t="str">
        <f>DetailTicket[[#This Row],[NoTicket]]&amp;DetailTicket[[#This Row],[Refprod]]</f>
        <v>1051224</v>
      </c>
      <c r="H589" s="10">
        <f>SUMIF(DetailTicket[NoTicket],I589,DetailTicket[Chiffre d''affaire])</f>
        <v>50.796999999999997</v>
      </c>
      <c r="I589">
        <f t="shared" si="18"/>
        <v>10812</v>
      </c>
      <c r="K589" s="21" t="str" cm="1">
        <f t="array" ref="K589">_xlfn.IFS(M589=Ticket!A558,Ticket!B558)</f>
        <v>MAEUS</v>
      </c>
      <c r="L589" s="22">
        <f>H581/COUNTIF(DetailTicket[NoTicket],M589)</f>
        <v>28.099333333333334</v>
      </c>
      <c r="M589" s="21">
        <f t="shared" si="19"/>
        <v>10804</v>
      </c>
    </row>
    <row r="590" spans="1:13" x14ac:dyDescent="0.25">
      <c r="A590">
        <v>10518</v>
      </c>
      <c r="B590">
        <v>24</v>
      </c>
      <c r="C590">
        <v>3.35</v>
      </c>
      <c r="D590">
        <v>2</v>
      </c>
      <c r="E590">
        <v>0</v>
      </c>
      <c r="F590" s="4">
        <f>DetailTicket[[#This Row],[Qte]]*(DetailTicket[[#This Row],[PrixUnit]]*(1-DetailTicket[[#This Row],[Remise%]]))</f>
        <v>6.7</v>
      </c>
      <c r="G590" t="str">
        <f>DetailTicket[[#This Row],[NoTicket]]&amp;DetailTicket[[#This Row],[Refprod]]</f>
        <v>1051824</v>
      </c>
      <c r="H590" s="10">
        <f>SUMIF(DetailTicket[NoTicket],I590,DetailTicket[Chiffre d''affaire])</f>
        <v>32.318000000000005</v>
      </c>
      <c r="I590">
        <f t="shared" si="18"/>
        <v>10813</v>
      </c>
      <c r="K590" s="21" t="str" cm="1">
        <f t="array" ref="K590">_xlfn.IFS(M590=Ticket!A559,Ticket!B559)</f>
        <v>BEGAL</v>
      </c>
      <c r="L590" s="22">
        <f>H582/COUNTIF(DetailTicket[NoTicket],M590)</f>
        <v>211.6</v>
      </c>
      <c r="M590" s="21">
        <f t="shared" si="19"/>
        <v>10805</v>
      </c>
    </row>
    <row r="591" spans="1:13" x14ac:dyDescent="0.25">
      <c r="A591">
        <v>10520</v>
      </c>
      <c r="B591">
        <v>24</v>
      </c>
      <c r="C591">
        <v>3.35</v>
      </c>
      <c r="D591">
        <v>2</v>
      </c>
      <c r="E591">
        <v>0</v>
      </c>
      <c r="F591" s="4">
        <f>DetailTicket[[#This Row],[Qte]]*(DetailTicket[[#This Row],[PrixUnit]]*(1-DetailTicket[[#This Row],[Remise%]]))</f>
        <v>6.7</v>
      </c>
      <c r="G591" t="str">
        <f>DetailTicket[[#This Row],[NoTicket]]&amp;DetailTicket[[#This Row],[Refprod]]</f>
        <v>1052024</v>
      </c>
      <c r="H591" s="10">
        <f>SUMIF(DetailTicket[NoTicket],I591,DetailTicket[Chiffre d''affaire])</f>
        <v>72.115499999999997</v>
      </c>
      <c r="I591">
        <f t="shared" si="18"/>
        <v>10814</v>
      </c>
      <c r="K591" s="21" t="str" cm="1">
        <f t="array" ref="K591">_xlfn.IFS(M591=Ticket!A560,Ticket!B560)</f>
        <v>JAHEN</v>
      </c>
      <c r="L591" s="22">
        <f>H583/COUNTIF(DetailTicket[NoTicket],M591)</f>
        <v>18.103333333333335</v>
      </c>
      <c r="M591" s="21">
        <f t="shared" si="19"/>
        <v>10806</v>
      </c>
    </row>
    <row r="592" spans="1:13" x14ac:dyDescent="0.25">
      <c r="A592">
        <v>10541</v>
      </c>
      <c r="B592">
        <v>24</v>
      </c>
      <c r="C592">
        <v>3.35</v>
      </c>
      <c r="D592">
        <v>1</v>
      </c>
      <c r="E592">
        <v>0.1</v>
      </c>
      <c r="F592" s="4">
        <f>DetailTicket[[#This Row],[Qte]]*(DetailTicket[[#This Row],[PrixUnit]]*(1-DetailTicket[[#This Row],[Remise%]]))</f>
        <v>3.0150000000000001</v>
      </c>
      <c r="G592" t="str">
        <f>DetailTicket[[#This Row],[NoTicket]]&amp;DetailTicket[[#This Row],[Refprod]]</f>
        <v>1054124</v>
      </c>
      <c r="H592" s="10">
        <f>SUMIF(DetailTicket[NoTicket],I592,DetailTicket[Chiffre d''affaire])</f>
        <v>3.66</v>
      </c>
      <c r="I592">
        <f t="shared" si="18"/>
        <v>10815</v>
      </c>
      <c r="K592" s="21" t="str" cm="1">
        <f t="array" ref="K592">_xlfn.IFS(M592=Ticket!A561,Ticket!B561)</f>
        <v>LEHOS</v>
      </c>
      <c r="L592" s="22">
        <f>H584/COUNTIF(DetailTicket[NoTicket],M592)</f>
        <v>14.03</v>
      </c>
      <c r="M592" s="21">
        <f t="shared" si="19"/>
        <v>10807</v>
      </c>
    </row>
    <row r="593" spans="1:13" x14ac:dyDescent="0.25">
      <c r="A593">
        <v>10555</v>
      </c>
      <c r="B593">
        <v>24</v>
      </c>
      <c r="C593">
        <v>3.35</v>
      </c>
      <c r="D593">
        <v>2</v>
      </c>
      <c r="E593">
        <v>0.2</v>
      </c>
      <c r="F593" s="4">
        <f>DetailTicket[[#This Row],[Qte]]*(DetailTicket[[#This Row],[PrixUnit]]*(1-DetailTicket[[#This Row],[Remise%]]))</f>
        <v>5.36</v>
      </c>
      <c r="G593" t="str">
        <f>DetailTicket[[#This Row],[NoTicket]]&amp;DetailTicket[[#This Row],[Refprod]]</f>
        <v>1055524</v>
      </c>
      <c r="H593" s="10">
        <f>SUMIF(DetailTicket[NoTicket],I593,DetailTicket[Chiffre d''affaire])</f>
        <v>226.5085</v>
      </c>
      <c r="I593">
        <f t="shared" si="18"/>
        <v>10816</v>
      </c>
      <c r="K593" s="21" t="str" cm="1">
        <f t="array" ref="K593">_xlfn.IFS(M593=Ticket!A562,Ticket!B562)</f>
        <v>PILED</v>
      </c>
      <c r="L593" s="22">
        <f>H585/COUNTIF(DetailTicket[NoTicket],M593)</f>
        <v>23.974249999999998</v>
      </c>
      <c r="M593" s="21">
        <f t="shared" si="19"/>
        <v>10808</v>
      </c>
    </row>
    <row r="594" spans="1:13" x14ac:dyDescent="0.25">
      <c r="A594">
        <v>10565</v>
      </c>
      <c r="B594">
        <v>24</v>
      </c>
      <c r="C594">
        <v>3.35</v>
      </c>
      <c r="D594">
        <v>1</v>
      </c>
      <c r="E594">
        <v>0.1</v>
      </c>
      <c r="F594" s="4">
        <f>DetailTicket[[#This Row],[Qte]]*(DetailTicket[[#This Row],[PrixUnit]]*(1-DetailTicket[[#This Row],[Remise%]]))</f>
        <v>3.0150000000000001</v>
      </c>
      <c r="G594" t="str">
        <f>DetailTicket[[#This Row],[NoTicket]]&amp;DetailTicket[[#This Row],[Refprod]]</f>
        <v>1056524</v>
      </c>
      <c r="H594" s="10">
        <f>SUMIF(DetailTicket[NoTicket],I594,DetailTicket[Chiffre d''affaire])</f>
        <v>276.86900000000003</v>
      </c>
      <c r="I594">
        <f t="shared" si="18"/>
        <v>10817</v>
      </c>
      <c r="K594" s="21" t="str" cm="1">
        <f t="array" ref="K594">_xlfn.IFS(M594=Ticket!A563,Ticket!B563)</f>
        <v>YAKAL</v>
      </c>
      <c r="L594" s="22">
        <f>H586/COUNTIF(DetailTicket[NoTicket],M594)</f>
        <v>5.34</v>
      </c>
      <c r="M594" s="21">
        <f t="shared" si="19"/>
        <v>10809</v>
      </c>
    </row>
    <row r="595" spans="1:13" x14ac:dyDescent="0.25">
      <c r="A595">
        <v>10597</v>
      </c>
      <c r="B595">
        <v>24</v>
      </c>
      <c r="C595">
        <v>3.35</v>
      </c>
      <c r="D595">
        <v>1</v>
      </c>
      <c r="E595">
        <v>0.2</v>
      </c>
      <c r="F595" s="4">
        <f>DetailTicket[[#This Row],[Qte]]*(DetailTicket[[#This Row],[PrixUnit]]*(1-DetailTicket[[#This Row],[Remise%]]))</f>
        <v>2.68</v>
      </c>
      <c r="G595" t="str">
        <f>DetailTicket[[#This Row],[NoTicket]]&amp;DetailTicket[[#This Row],[Refprod]]</f>
        <v>1059724</v>
      </c>
      <c r="H595" s="10">
        <f>SUMIF(DetailTicket[NoTicket],I595,DetailTicket[Chiffre d''affaire])</f>
        <v>31.71</v>
      </c>
      <c r="I595">
        <f t="shared" si="18"/>
        <v>10818</v>
      </c>
      <c r="K595" s="21" t="str" cm="1">
        <f t="array" ref="K595">_xlfn.IFS(M595=Ticket!A564,Ticket!B564)</f>
        <v>VIGUI</v>
      </c>
      <c r="L595" s="22">
        <f>H587/COUNTIF(DetailTicket[NoTicket],M595)</f>
        <v>17.78</v>
      </c>
      <c r="M595" s="21">
        <f t="shared" si="19"/>
        <v>10810</v>
      </c>
    </row>
    <row r="596" spans="1:13" x14ac:dyDescent="0.25">
      <c r="A596">
        <v>10620</v>
      </c>
      <c r="B596">
        <v>24</v>
      </c>
      <c r="C596">
        <v>3.35</v>
      </c>
      <c r="D596">
        <v>2</v>
      </c>
      <c r="E596">
        <v>0</v>
      </c>
      <c r="F596" s="4">
        <f>DetailTicket[[#This Row],[Qte]]*(DetailTicket[[#This Row],[PrixUnit]]*(1-DetailTicket[[#This Row],[Remise%]]))</f>
        <v>6.7</v>
      </c>
      <c r="G596" t="str">
        <f>DetailTicket[[#This Row],[NoTicket]]&amp;DetailTicket[[#This Row],[Refprod]]</f>
        <v>1062024</v>
      </c>
      <c r="H596" s="10">
        <f>SUMIF(DetailTicket[NoTicket],I596,DetailTicket[Chiffre d''affaire])</f>
        <v>76.070000000000007</v>
      </c>
      <c r="I596">
        <f t="shared" si="18"/>
        <v>10819</v>
      </c>
      <c r="K596" s="21" t="str" cm="1">
        <f t="array" ref="K596">_xlfn.IFS(M596=Ticket!A565,Ticket!B565)</f>
        <v>RARAB</v>
      </c>
      <c r="L596" s="22">
        <f>H588/COUNTIF(DetailTicket[NoTicket],M596)</f>
        <v>13.923333333333334</v>
      </c>
      <c r="M596" s="21">
        <f t="shared" si="19"/>
        <v>10811</v>
      </c>
    </row>
    <row r="597" spans="1:13" x14ac:dyDescent="0.25">
      <c r="A597">
        <v>10623</v>
      </c>
      <c r="B597">
        <v>24</v>
      </c>
      <c r="C597">
        <v>3.35</v>
      </c>
      <c r="D597">
        <v>2</v>
      </c>
      <c r="E597">
        <v>0</v>
      </c>
      <c r="F597" s="4">
        <f>DetailTicket[[#This Row],[Qte]]*(DetailTicket[[#This Row],[PrixUnit]]*(1-DetailTicket[[#This Row],[Remise%]]))</f>
        <v>6.7</v>
      </c>
      <c r="G597" t="str">
        <f>DetailTicket[[#This Row],[NoTicket]]&amp;DetailTicket[[#This Row],[Refprod]]</f>
        <v>1062324</v>
      </c>
      <c r="H597" s="10">
        <f>SUMIF(DetailTicket[NoTicket],I597,DetailTicket[Chiffre d''affaire])</f>
        <v>28.97</v>
      </c>
      <c r="I597">
        <f t="shared" si="18"/>
        <v>10820</v>
      </c>
      <c r="K597" s="21" t="str" cm="1">
        <f t="array" ref="K597">_xlfn.IFS(M597=Ticket!A566,Ticket!B566)</f>
        <v>DACOU</v>
      </c>
      <c r="L597" s="22">
        <f>H589/COUNTIF(DetailTicket[NoTicket],M597)</f>
        <v>16.932333333333332</v>
      </c>
      <c r="M597" s="21">
        <f t="shared" si="19"/>
        <v>10812</v>
      </c>
    </row>
    <row r="598" spans="1:13" x14ac:dyDescent="0.25">
      <c r="A598">
        <v>10648</v>
      </c>
      <c r="B598">
        <v>24</v>
      </c>
      <c r="C598">
        <v>3.35</v>
      </c>
      <c r="D598">
        <v>2</v>
      </c>
      <c r="E598">
        <v>0.15</v>
      </c>
      <c r="F598" s="4">
        <f>DetailTicket[[#This Row],[Qte]]*(DetailTicket[[#This Row],[PrixUnit]]*(1-DetailTicket[[#This Row],[Remise%]]))</f>
        <v>5.6950000000000003</v>
      </c>
      <c r="G598" t="str">
        <f>DetailTicket[[#This Row],[NoTicket]]&amp;DetailTicket[[#This Row],[Refprod]]</f>
        <v>1064824</v>
      </c>
      <c r="H598" s="10">
        <f>SUMIF(DetailTicket[NoTicket],I598,DetailTicket[Chiffre d''affaire])</f>
        <v>94.52</v>
      </c>
      <c r="I598">
        <f t="shared" si="18"/>
        <v>10821</v>
      </c>
      <c r="K598" s="21" t="str" cm="1">
        <f t="array" ref="K598">_xlfn.IFS(M598=Ticket!A567,Ticket!B567)</f>
        <v>CHDUD</v>
      </c>
      <c r="L598" s="22">
        <f>H590/COUNTIF(DetailTicket[NoTicket],M598)</f>
        <v>16.159000000000002</v>
      </c>
      <c r="M598" s="21">
        <f t="shared" si="19"/>
        <v>10813</v>
      </c>
    </row>
    <row r="599" spans="1:13" x14ac:dyDescent="0.25">
      <c r="A599">
        <v>10695</v>
      </c>
      <c r="B599">
        <v>24</v>
      </c>
      <c r="C599">
        <v>3.35</v>
      </c>
      <c r="D599">
        <v>1</v>
      </c>
      <c r="E599">
        <v>0</v>
      </c>
      <c r="F599" s="4">
        <f>DetailTicket[[#This Row],[Qte]]*(DetailTicket[[#This Row],[PrixUnit]]*(1-DetailTicket[[#This Row],[Remise%]]))</f>
        <v>3.35</v>
      </c>
      <c r="G599" t="str">
        <f>DetailTicket[[#This Row],[NoTicket]]&amp;DetailTicket[[#This Row],[Refprod]]</f>
        <v>1069524</v>
      </c>
      <c r="H599" s="10">
        <f>SUMIF(DetailTicket[NoTicket],I599,DetailTicket[Chiffre d''affaire])</f>
        <v>97.86</v>
      </c>
      <c r="I599">
        <f t="shared" si="18"/>
        <v>10822</v>
      </c>
      <c r="K599" s="21" t="str" cm="1">
        <f t="array" ref="K599">_xlfn.IFS(M599=Ticket!A568,Ticket!B568)</f>
        <v>JAHEN</v>
      </c>
      <c r="L599" s="22">
        <f>H591/COUNTIF(DetailTicket[NoTicket],M599)</f>
        <v>18.028874999999999</v>
      </c>
      <c r="M599" s="21">
        <f t="shared" si="19"/>
        <v>10814</v>
      </c>
    </row>
    <row r="600" spans="1:13" x14ac:dyDescent="0.25">
      <c r="A600">
        <v>10704</v>
      </c>
      <c r="B600">
        <v>24</v>
      </c>
      <c r="C600">
        <v>3.35</v>
      </c>
      <c r="D600">
        <v>1</v>
      </c>
      <c r="E600">
        <v>0</v>
      </c>
      <c r="F600" s="4">
        <f>DetailTicket[[#This Row],[Qte]]*(DetailTicket[[#This Row],[PrixUnit]]*(1-DetailTicket[[#This Row],[Remise%]]))</f>
        <v>3.35</v>
      </c>
      <c r="G600" t="str">
        <f>DetailTicket[[#This Row],[NoTicket]]&amp;DetailTicket[[#This Row],[Refprod]]</f>
        <v>1070424</v>
      </c>
      <c r="H600" s="10">
        <f>SUMIF(DetailTicket[NoTicket],I600,DetailTicket[Chiffre d''affaire])</f>
        <v>99.85499999999999</v>
      </c>
      <c r="I600">
        <f t="shared" si="18"/>
        <v>10823</v>
      </c>
      <c r="K600" s="21" t="str" cm="1">
        <f t="array" ref="K600">_xlfn.IFS(M600=Ticket!A569,Ticket!B569)</f>
        <v>MOELK</v>
      </c>
      <c r="L600" s="22">
        <f>H592/COUNTIF(DetailTicket[NoTicket],M600)</f>
        <v>3.66</v>
      </c>
      <c r="M600" s="21">
        <f t="shared" si="19"/>
        <v>10815</v>
      </c>
    </row>
    <row r="601" spans="1:13" x14ac:dyDescent="0.25">
      <c r="A601">
        <v>10763</v>
      </c>
      <c r="B601">
        <v>24</v>
      </c>
      <c r="C601">
        <v>3.35</v>
      </c>
      <c r="D601">
        <v>1</v>
      </c>
      <c r="E601">
        <v>0</v>
      </c>
      <c r="F601" s="4">
        <f>DetailTicket[[#This Row],[Qte]]*(DetailTicket[[#This Row],[PrixUnit]]*(1-DetailTicket[[#This Row],[Remise%]]))</f>
        <v>3.35</v>
      </c>
      <c r="G601" t="str">
        <f>DetailTicket[[#This Row],[NoTicket]]&amp;DetailTicket[[#This Row],[Refprod]]</f>
        <v>1076324</v>
      </c>
      <c r="H601" s="10">
        <f>SUMIF(DetailTicket[NoTicket],I601,DetailTicket[Chiffre d''affaire])</f>
        <v>37.5</v>
      </c>
      <c r="I601">
        <f t="shared" si="18"/>
        <v>10824</v>
      </c>
      <c r="K601" s="21" t="str" cm="1">
        <f t="array" ref="K601">_xlfn.IFS(M601=Ticket!A570,Ticket!B570)</f>
        <v>HALER</v>
      </c>
      <c r="L601" s="22">
        <f>H593/COUNTIF(DetailTicket[NoTicket],M601)</f>
        <v>113.25425</v>
      </c>
      <c r="M601" s="21">
        <f t="shared" si="19"/>
        <v>10816</v>
      </c>
    </row>
    <row r="602" spans="1:13" x14ac:dyDescent="0.25">
      <c r="A602">
        <v>10799</v>
      </c>
      <c r="B602">
        <v>24</v>
      </c>
      <c r="C602">
        <v>3.35</v>
      </c>
      <c r="D602">
        <v>1</v>
      </c>
      <c r="E602">
        <v>0.15</v>
      </c>
      <c r="F602" s="4">
        <f>DetailTicket[[#This Row],[Qte]]*(DetailTicket[[#This Row],[PrixUnit]]*(1-DetailTicket[[#This Row],[Remise%]]))</f>
        <v>2.8475000000000001</v>
      </c>
      <c r="G602" t="str">
        <f>DetailTicket[[#This Row],[NoTicket]]&amp;DetailTicket[[#This Row],[Refprod]]</f>
        <v>1079924</v>
      </c>
      <c r="H602" s="10">
        <f>SUMIF(DetailTicket[NoTicket],I602,DetailTicket[Chiffre d''affaire])</f>
        <v>72.56</v>
      </c>
      <c r="I602">
        <f t="shared" si="18"/>
        <v>10825</v>
      </c>
      <c r="K602" s="21" t="str" cm="1">
        <f t="array" ref="K602">_xlfn.IFS(M602=Ticket!A571,Ticket!B571)</f>
        <v>CHBES</v>
      </c>
      <c r="L602" s="22">
        <f>H594/COUNTIF(DetailTicket[NoTicket],M602)</f>
        <v>69.217250000000007</v>
      </c>
      <c r="M602" s="21">
        <f t="shared" si="19"/>
        <v>10817</v>
      </c>
    </row>
    <row r="603" spans="1:13" x14ac:dyDescent="0.25">
      <c r="A603">
        <v>10859</v>
      </c>
      <c r="B603">
        <v>24</v>
      </c>
      <c r="C603">
        <v>3.35</v>
      </c>
      <c r="D603">
        <v>1</v>
      </c>
      <c r="E603">
        <v>0.25</v>
      </c>
      <c r="F603" s="4">
        <f>DetailTicket[[#This Row],[Qte]]*(DetailTicket[[#This Row],[PrixUnit]]*(1-DetailTicket[[#This Row],[Remise%]]))</f>
        <v>2.5125000000000002</v>
      </c>
      <c r="G603" t="str">
        <f>DetailTicket[[#This Row],[NoTicket]]&amp;DetailTicket[[#This Row],[Refprod]]</f>
        <v>1085924</v>
      </c>
      <c r="H603" s="10">
        <f>SUMIF(DetailTicket[NoTicket],I603,DetailTicket[Chiffre d''affaire])</f>
        <v>39.33</v>
      </c>
      <c r="I603">
        <f t="shared" ref="I603:I666" si="20">I602+1</f>
        <v>10826</v>
      </c>
      <c r="K603" s="21" t="str" cm="1">
        <f t="array" ref="K603">_xlfn.IFS(M603=Ticket!A572,Ticket!B572)</f>
        <v>NISCH</v>
      </c>
      <c r="L603" s="22">
        <f>H595/COUNTIF(DetailTicket[NoTicket],M603)</f>
        <v>15.855</v>
      </c>
      <c r="M603" s="21">
        <f t="shared" si="19"/>
        <v>10818</v>
      </c>
    </row>
    <row r="604" spans="1:13" x14ac:dyDescent="0.25">
      <c r="A604">
        <v>10866</v>
      </c>
      <c r="B604">
        <v>24</v>
      </c>
      <c r="C604">
        <v>3.35</v>
      </c>
      <c r="D604">
        <v>2</v>
      </c>
      <c r="E604">
        <v>0.25</v>
      </c>
      <c r="F604" s="4">
        <f>DetailTicket[[#This Row],[Qte]]*(DetailTicket[[#This Row],[PrixUnit]]*(1-DetailTicket[[#This Row],[Remise%]]))</f>
        <v>5.0250000000000004</v>
      </c>
      <c r="G604" t="str">
        <f>DetailTicket[[#This Row],[NoTicket]]&amp;DetailTicket[[#This Row],[Refprod]]</f>
        <v>1086624</v>
      </c>
      <c r="H604" s="10">
        <f>SUMIF(DetailTicket[NoTicket],I604,DetailTicket[Chiffre d''affaire])</f>
        <v>60.98</v>
      </c>
      <c r="I604">
        <f t="shared" si="20"/>
        <v>10827</v>
      </c>
      <c r="K604" s="21" t="str" cm="1">
        <f t="array" ref="K604">_xlfn.IFS(M604=Ticket!A573,Ticket!B573)</f>
        <v>MICOL</v>
      </c>
      <c r="L604" s="22">
        <f>H596/COUNTIF(DetailTicket[NoTicket],M604)</f>
        <v>38.035000000000004</v>
      </c>
      <c r="M604" s="21">
        <f t="shared" si="19"/>
        <v>10819</v>
      </c>
    </row>
    <row r="605" spans="1:13" x14ac:dyDescent="0.25">
      <c r="A605">
        <v>10883</v>
      </c>
      <c r="B605">
        <v>24</v>
      </c>
      <c r="C605">
        <v>3.35</v>
      </c>
      <c r="D605">
        <v>2</v>
      </c>
      <c r="E605">
        <v>0</v>
      </c>
      <c r="F605" s="4">
        <f>DetailTicket[[#This Row],[Qte]]*(DetailTicket[[#This Row],[PrixUnit]]*(1-DetailTicket[[#This Row],[Remise%]]))</f>
        <v>6.7</v>
      </c>
      <c r="G605" t="str">
        <f>DetailTicket[[#This Row],[NoTicket]]&amp;DetailTicket[[#This Row],[Refprod]]</f>
        <v>1088324</v>
      </c>
      <c r="H605" s="10">
        <f>SUMIF(DetailTicket[NoTicket],I605,DetailTicket[Chiffre d''affaire])</f>
        <v>525.34</v>
      </c>
      <c r="I605">
        <f t="shared" si="20"/>
        <v>10828</v>
      </c>
      <c r="K605" s="21" t="str" cm="1">
        <f t="array" ref="K605">_xlfn.IFS(M605=Ticket!A574,Ticket!B574)</f>
        <v>ALCLE</v>
      </c>
      <c r="L605" s="22">
        <f>H597/COUNTIF(DetailTicket[NoTicket],M605)</f>
        <v>28.97</v>
      </c>
      <c r="M605" s="21">
        <f t="shared" si="19"/>
        <v>10820</v>
      </c>
    </row>
    <row r="606" spans="1:13" x14ac:dyDescent="0.25">
      <c r="A606">
        <v>10885</v>
      </c>
      <c r="B606">
        <v>24</v>
      </c>
      <c r="C606">
        <v>3.35</v>
      </c>
      <c r="D606">
        <v>2</v>
      </c>
      <c r="E606">
        <v>0</v>
      </c>
      <c r="F606" s="4">
        <f>DetailTicket[[#This Row],[Qte]]*(DetailTicket[[#This Row],[PrixUnit]]*(1-DetailTicket[[#This Row],[Remise%]]))</f>
        <v>6.7</v>
      </c>
      <c r="G606" t="str">
        <f>DetailTicket[[#This Row],[NoTicket]]&amp;DetailTicket[[#This Row],[Refprod]]</f>
        <v>1088524</v>
      </c>
      <c r="H606" s="10">
        <f>SUMIF(DetailTicket[NoTicket],I606,DetailTicket[Chiffre d''affaire])</f>
        <v>94.51</v>
      </c>
      <c r="I606">
        <f t="shared" si="20"/>
        <v>10829</v>
      </c>
      <c r="K606" s="21" t="str" cm="1">
        <f t="array" ref="K606">_xlfn.IFS(M606=Ticket!A575,Ticket!B575)</f>
        <v>PHFRO</v>
      </c>
      <c r="L606" s="22">
        <f>H598/COUNTIF(DetailTicket[NoTicket],M606)</f>
        <v>47.26</v>
      </c>
      <c r="M606" s="21">
        <f t="shared" si="19"/>
        <v>10821</v>
      </c>
    </row>
    <row r="607" spans="1:13" x14ac:dyDescent="0.25">
      <c r="A607">
        <v>10893</v>
      </c>
      <c r="B607">
        <v>24</v>
      </c>
      <c r="C607">
        <v>3.35</v>
      </c>
      <c r="D607">
        <v>2</v>
      </c>
      <c r="E607">
        <v>0</v>
      </c>
      <c r="F607" s="4">
        <f>DetailTicket[[#This Row],[Qte]]*(DetailTicket[[#This Row],[PrixUnit]]*(1-DetailTicket[[#This Row],[Remise%]]))</f>
        <v>6.7</v>
      </c>
      <c r="G607" t="str">
        <f>DetailTicket[[#This Row],[NoTicket]]&amp;DetailTicket[[#This Row],[Refprod]]</f>
        <v>1089324</v>
      </c>
      <c r="H607" s="10">
        <f>SUMIF(DetailTicket[NoTicket],I607,DetailTicket[Chiffre d''affaire])</f>
        <v>87.21</v>
      </c>
      <c r="I607">
        <f t="shared" si="20"/>
        <v>10830</v>
      </c>
      <c r="K607" s="21" t="str" cm="1">
        <f t="array" ref="K607">_xlfn.IFS(M607=Ticket!A576,Ticket!B576)</f>
        <v>ROHAM</v>
      </c>
      <c r="L607" s="22">
        <f>H599/COUNTIF(DetailTicket[NoTicket],M607)</f>
        <v>48.93</v>
      </c>
      <c r="M607" s="21">
        <f t="shared" si="19"/>
        <v>10822</v>
      </c>
    </row>
    <row r="608" spans="1:13" x14ac:dyDescent="0.25">
      <c r="A608">
        <v>10895</v>
      </c>
      <c r="B608">
        <v>24</v>
      </c>
      <c r="C608">
        <v>3.35</v>
      </c>
      <c r="D608">
        <v>2</v>
      </c>
      <c r="E608">
        <v>0</v>
      </c>
      <c r="F608" s="4">
        <f>DetailTicket[[#This Row],[Qte]]*(DetailTicket[[#This Row],[PrixUnit]]*(1-DetailTicket[[#This Row],[Remise%]]))</f>
        <v>6.7</v>
      </c>
      <c r="G608" t="str">
        <f>DetailTicket[[#This Row],[NoTicket]]&amp;DetailTicket[[#This Row],[Refprod]]</f>
        <v>1089524</v>
      </c>
      <c r="H608" s="10">
        <f>SUMIF(DetailTicket[NoTicket],I608,DetailTicket[Chiffre d''affaire])</f>
        <v>513.44000000000005</v>
      </c>
      <c r="I608">
        <f t="shared" si="20"/>
        <v>10831</v>
      </c>
      <c r="K608" s="21" t="str" cm="1">
        <f t="array" ref="K608">_xlfn.IFS(M608=Ticket!A577,Ticket!B577)</f>
        <v>JEMAN</v>
      </c>
      <c r="L608" s="22">
        <f>H600/COUNTIF(DetailTicket[NoTicket],M608)</f>
        <v>24.963749999999997</v>
      </c>
      <c r="M608" s="21">
        <f t="shared" si="19"/>
        <v>10823</v>
      </c>
    </row>
    <row r="609" spans="1:13" x14ac:dyDescent="0.25">
      <c r="A609">
        <v>10922</v>
      </c>
      <c r="B609">
        <v>24</v>
      </c>
      <c r="C609">
        <v>3.35</v>
      </c>
      <c r="D609">
        <v>1</v>
      </c>
      <c r="E609">
        <v>0</v>
      </c>
      <c r="F609" s="4">
        <f>DetailTicket[[#This Row],[Qte]]*(DetailTicket[[#This Row],[PrixUnit]]*(1-DetailTicket[[#This Row],[Remise%]]))</f>
        <v>3.35</v>
      </c>
      <c r="G609" t="str">
        <f>DetailTicket[[#This Row],[NoTicket]]&amp;DetailTicket[[#This Row],[Refprod]]</f>
        <v>1092224</v>
      </c>
      <c r="H609" s="10">
        <f>SUMIF(DetailTicket[NoTicket],I609,DetailTicket[Chiffre d''affaire])</f>
        <v>98.668000000000006</v>
      </c>
      <c r="I609">
        <f t="shared" si="20"/>
        <v>10832</v>
      </c>
      <c r="K609" s="21" t="str" cm="1">
        <f t="array" ref="K609">_xlfn.IFS(M609=Ticket!A578,Ticket!B578)</f>
        <v>REDAN</v>
      </c>
      <c r="L609" s="22">
        <f>H601/COUNTIF(DetailTicket[NoTicket],M609)</f>
        <v>18.75</v>
      </c>
      <c r="M609" s="21">
        <f t="shared" si="19"/>
        <v>10824</v>
      </c>
    </row>
    <row r="610" spans="1:13" x14ac:dyDescent="0.25">
      <c r="A610">
        <v>10946</v>
      </c>
      <c r="B610">
        <v>24</v>
      </c>
      <c r="C610">
        <v>3.35</v>
      </c>
      <c r="D610">
        <v>1</v>
      </c>
      <c r="E610">
        <v>0</v>
      </c>
      <c r="F610" s="4">
        <f>DetailTicket[[#This Row],[Qte]]*(DetailTicket[[#This Row],[PrixUnit]]*(1-DetailTicket[[#This Row],[Remise%]]))</f>
        <v>3.35</v>
      </c>
      <c r="G610" t="str">
        <f>DetailTicket[[#This Row],[NoTicket]]&amp;DetailTicket[[#This Row],[Refprod]]</f>
        <v>1094624</v>
      </c>
      <c r="H610" s="10">
        <f>SUMIF(DetailTicket[NoTicket],I610,DetailTicket[Chiffre d''affaire])</f>
        <v>82.593000000000004</v>
      </c>
      <c r="I610">
        <f t="shared" si="20"/>
        <v>10833</v>
      </c>
      <c r="K610" s="21" t="str" cm="1">
        <f t="array" ref="K610">_xlfn.IFS(M610=Ticket!A579,Ticket!B579)</f>
        <v>ERBEC</v>
      </c>
      <c r="L610" s="22">
        <f>H602/COUNTIF(DetailTicket[NoTicket],M610)</f>
        <v>36.28</v>
      </c>
      <c r="M610" s="21">
        <f t="shared" si="19"/>
        <v>10825</v>
      </c>
    </row>
    <row r="611" spans="1:13" x14ac:dyDescent="0.25">
      <c r="A611">
        <v>10960</v>
      </c>
      <c r="B611">
        <v>24</v>
      </c>
      <c r="C611">
        <v>3.35</v>
      </c>
      <c r="D611">
        <v>2</v>
      </c>
      <c r="E611">
        <v>0.25</v>
      </c>
      <c r="F611" s="4">
        <f>DetailTicket[[#This Row],[Qte]]*(DetailTicket[[#This Row],[PrixUnit]]*(1-DetailTicket[[#This Row],[Remise%]]))</f>
        <v>5.0250000000000004</v>
      </c>
      <c r="G611" t="str">
        <f>DetailTicket[[#This Row],[NoTicket]]&amp;DetailTicket[[#This Row],[Refprod]]</f>
        <v>1096024</v>
      </c>
      <c r="H611" s="10">
        <f>SUMIF(DetailTicket[NoTicket],I611,DetailTicket[Chiffre d''affaire])</f>
        <v>197.98949999999999</v>
      </c>
      <c r="I611">
        <f t="shared" si="20"/>
        <v>10834</v>
      </c>
      <c r="K611" s="21" t="str" cm="1">
        <f t="array" ref="K611">_xlfn.IFS(M611=Ticket!A580,Ticket!B580)</f>
        <v>JEBOR</v>
      </c>
      <c r="L611" s="22">
        <f>H603/COUNTIF(DetailTicket[NoTicket],M611)</f>
        <v>19.664999999999999</v>
      </c>
      <c r="M611" s="21">
        <f t="shared" ref="M611:M674" si="21">M610+1</f>
        <v>10826</v>
      </c>
    </row>
    <row r="612" spans="1:13" x14ac:dyDescent="0.25">
      <c r="A612">
        <v>10968</v>
      </c>
      <c r="B612">
        <v>24</v>
      </c>
      <c r="C612">
        <v>3.35</v>
      </c>
      <c r="D612">
        <v>1</v>
      </c>
      <c r="E612">
        <v>0</v>
      </c>
      <c r="F612" s="4">
        <f>DetailTicket[[#This Row],[Qte]]*(DetailTicket[[#This Row],[PrixUnit]]*(1-DetailTicket[[#This Row],[Remise%]]))</f>
        <v>3.35</v>
      </c>
      <c r="G612" t="str">
        <f>DetailTicket[[#This Row],[NoTicket]]&amp;DetailTicket[[#This Row],[Refprod]]</f>
        <v>1096824</v>
      </c>
      <c r="H612" s="10">
        <f>SUMIF(DetailTicket[NoTicket],I612,DetailTicket[Chiffre d''affaire])</f>
        <v>99.695999999999998</v>
      </c>
      <c r="I612">
        <f t="shared" si="20"/>
        <v>10835</v>
      </c>
      <c r="K612" s="21" t="str" cm="1">
        <f t="array" ref="K612">_xlfn.IFS(M612=Ticket!A581,Ticket!B581)</f>
        <v>FAMAR</v>
      </c>
      <c r="L612" s="22">
        <f>H604/COUNTIF(DetailTicket[NoTicket],M612)</f>
        <v>30.49</v>
      </c>
      <c r="M612" s="21">
        <f t="shared" si="21"/>
        <v>10827</v>
      </c>
    </row>
    <row r="613" spans="1:13" x14ac:dyDescent="0.25">
      <c r="A613">
        <v>10979</v>
      </c>
      <c r="B613">
        <v>24</v>
      </c>
      <c r="C613">
        <v>3.35</v>
      </c>
      <c r="D613">
        <v>2</v>
      </c>
      <c r="E613">
        <v>0</v>
      </c>
      <c r="F613" s="4">
        <f>DetailTicket[[#This Row],[Qte]]*(DetailTicket[[#This Row],[PrixUnit]]*(1-DetailTicket[[#This Row],[Remise%]]))</f>
        <v>6.7</v>
      </c>
      <c r="G613" t="str">
        <f>DetailTicket[[#This Row],[NoTicket]]&amp;DetailTicket[[#This Row],[Refprod]]</f>
        <v>1097924</v>
      </c>
      <c r="H613" s="10">
        <f>SUMIF(DetailTicket[NoTicket],I613,DetailTicket[Chiffre d''affaire])</f>
        <v>151.55000000000001</v>
      </c>
      <c r="I613">
        <f t="shared" si="20"/>
        <v>10836</v>
      </c>
      <c r="K613" s="21" t="str" cm="1">
        <f t="array" ref="K613">_xlfn.IFS(M613=Ticket!A582,Ticket!B582)</f>
        <v>GECAU</v>
      </c>
      <c r="L613" s="22">
        <f>H605/COUNTIF(DetailTicket[NoTicket],M613)</f>
        <v>262.67</v>
      </c>
      <c r="M613" s="21">
        <f t="shared" si="21"/>
        <v>10828</v>
      </c>
    </row>
    <row r="614" spans="1:13" x14ac:dyDescent="0.25">
      <c r="A614">
        <v>10984</v>
      </c>
      <c r="B614">
        <v>24</v>
      </c>
      <c r="C614">
        <v>3.35</v>
      </c>
      <c r="D614">
        <v>1</v>
      </c>
      <c r="E614">
        <v>0</v>
      </c>
      <c r="F614" s="4">
        <f>DetailTicket[[#This Row],[Qte]]*(DetailTicket[[#This Row],[PrixUnit]]*(1-DetailTicket[[#This Row],[Remise%]]))</f>
        <v>3.35</v>
      </c>
      <c r="G614" t="str">
        <f>DetailTicket[[#This Row],[NoTicket]]&amp;DetailTicket[[#This Row],[Refprod]]</f>
        <v>1098424</v>
      </c>
      <c r="H614" s="10">
        <f>SUMIF(DetailTicket[NoTicket],I614,DetailTicket[Chiffre d''affaire])</f>
        <v>38.950000000000003</v>
      </c>
      <c r="I614">
        <f t="shared" si="20"/>
        <v>10837</v>
      </c>
      <c r="K614" s="21" t="str" cm="1">
        <f t="array" ref="K614">_xlfn.IFS(M614=Ticket!A583,Ticket!B583)</f>
        <v>GAANT</v>
      </c>
      <c r="L614" s="22">
        <f>H606/COUNTIF(DetailTicket[NoTicket],M614)</f>
        <v>23.627500000000001</v>
      </c>
      <c r="M614" s="21">
        <f t="shared" si="21"/>
        <v>10829</v>
      </c>
    </row>
    <row r="615" spans="1:13" x14ac:dyDescent="0.25">
      <c r="A615">
        <v>10998</v>
      </c>
      <c r="B615">
        <v>24</v>
      </c>
      <c r="C615">
        <v>3.35</v>
      </c>
      <c r="D615">
        <v>2</v>
      </c>
      <c r="E615">
        <v>0</v>
      </c>
      <c r="F615" s="4">
        <f>DetailTicket[[#This Row],[Qte]]*(DetailTicket[[#This Row],[PrixUnit]]*(1-DetailTicket[[#This Row],[Remise%]]))</f>
        <v>6.7</v>
      </c>
      <c r="G615" t="str">
        <f>DetailTicket[[#This Row],[NoTicket]]&amp;DetailTicket[[#This Row],[Refprod]]</f>
        <v>1099824</v>
      </c>
      <c r="H615" s="10">
        <f>SUMIF(DetailTicket[NoTicket],I615,DetailTicket[Chiffre d''affaire])</f>
        <v>77.97</v>
      </c>
      <c r="I615">
        <f t="shared" si="20"/>
        <v>10838</v>
      </c>
      <c r="K615" s="21" t="str" cm="1">
        <f t="array" ref="K615">_xlfn.IFS(M615=Ticket!A584,Ticket!B584)</f>
        <v>CEGRO</v>
      </c>
      <c r="L615" s="22">
        <f>H607/COUNTIF(DetailTicket[NoTicket],M615)</f>
        <v>21.802499999999998</v>
      </c>
      <c r="M615" s="21">
        <f t="shared" si="21"/>
        <v>10830</v>
      </c>
    </row>
    <row r="616" spans="1:13" x14ac:dyDescent="0.25">
      <c r="A616">
        <v>11000</v>
      </c>
      <c r="B616">
        <v>24</v>
      </c>
      <c r="C616">
        <v>3.35</v>
      </c>
      <c r="D616">
        <v>1</v>
      </c>
      <c r="E616">
        <v>0.25</v>
      </c>
      <c r="F616" s="4">
        <f>DetailTicket[[#This Row],[Qte]]*(DetailTicket[[#This Row],[PrixUnit]]*(1-DetailTicket[[#This Row],[Remise%]]))</f>
        <v>2.5125000000000002</v>
      </c>
      <c r="G616" t="str">
        <f>DetailTicket[[#This Row],[NoTicket]]&amp;DetailTicket[[#This Row],[Refprod]]</f>
        <v>1100024</v>
      </c>
      <c r="H616" s="10">
        <f>SUMIF(DetailTicket[NoTicket],I616,DetailTicket[Chiffre d''affaire])</f>
        <v>56.808000000000007</v>
      </c>
      <c r="I616">
        <f t="shared" si="20"/>
        <v>10839</v>
      </c>
      <c r="K616" s="21" t="str" cm="1">
        <f t="array" ref="K616">_xlfn.IFS(M616=Ticket!A585,Ticket!B585)</f>
        <v>ALDUV</v>
      </c>
      <c r="L616" s="22">
        <f>H608/COUNTIF(DetailTicket[NoTicket],M616)</f>
        <v>128.36000000000001</v>
      </c>
      <c r="M616" s="21">
        <f t="shared" si="21"/>
        <v>10831</v>
      </c>
    </row>
    <row r="617" spans="1:13" x14ac:dyDescent="0.25">
      <c r="A617">
        <v>11009</v>
      </c>
      <c r="B617">
        <v>24</v>
      </c>
      <c r="C617">
        <v>3.35</v>
      </c>
      <c r="D617">
        <v>2</v>
      </c>
      <c r="E617">
        <v>0</v>
      </c>
      <c r="F617" s="4">
        <f>DetailTicket[[#This Row],[Qte]]*(DetailTicket[[#This Row],[PrixUnit]]*(1-DetailTicket[[#This Row],[Remise%]]))</f>
        <v>6.7</v>
      </c>
      <c r="G617" t="str">
        <f>DetailTicket[[#This Row],[NoTicket]]&amp;DetailTicket[[#This Row],[Refprod]]</f>
        <v>1100924</v>
      </c>
      <c r="H617" s="10">
        <f>SUMIF(DetailTicket[NoTicket],I617,DetailTicket[Chiffre d''affaire])</f>
        <v>39.024000000000001</v>
      </c>
      <c r="I617">
        <f t="shared" si="20"/>
        <v>10840</v>
      </c>
      <c r="K617" s="21" t="str" cm="1">
        <f t="array" ref="K617">_xlfn.IFS(M617=Ticket!A586,Ticket!B586)</f>
        <v>CÉDAU</v>
      </c>
      <c r="L617" s="22">
        <f>H609/COUNTIF(DetailTicket[NoTicket],M617)</f>
        <v>24.667000000000002</v>
      </c>
      <c r="M617" s="21">
        <f t="shared" si="21"/>
        <v>10832</v>
      </c>
    </row>
    <row r="618" spans="1:13" x14ac:dyDescent="0.25">
      <c r="A618">
        <v>11010</v>
      </c>
      <c r="B618">
        <v>24</v>
      </c>
      <c r="C618">
        <v>3.35</v>
      </c>
      <c r="D618">
        <v>2</v>
      </c>
      <c r="E618">
        <v>0</v>
      </c>
      <c r="F618" s="4">
        <f>DetailTicket[[#This Row],[Qte]]*(DetailTicket[[#This Row],[PrixUnit]]*(1-DetailTicket[[#This Row],[Remise%]]))</f>
        <v>6.7</v>
      </c>
      <c r="G618" t="str">
        <f>DetailTicket[[#This Row],[NoTicket]]&amp;DetailTicket[[#This Row],[Refprod]]</f>
        <v>1101024</v>
      </c>
      <c r="H618" s="10">
        <f>SUMIF(DetailTicket[NoTicket],I618,DetailTicket[Chiffre d''affaire])</f>
        <v>179.89</v>
      </c>
      <c r="I618">
        <f t="shared" si="20"/>
        <v>10841</v>
      </c>
      <c r="K618" s="21" t="str" cm="1">
        <f t="array" ref="K618">_xlfn.IFS(M618=Ticket!A587,Ticket!B587)</f>
        <v>OLLHE</v>
      </c>
      <c r="L618" s="22">
        <f>H610/COUNTIF(DetailTicket[NoTicket],M618)</f>
        <v>27.531000000000002</v>
      </c>
      <c r="M618" s="21">
        <f t="shared" si="21"/>
        <v>10833</v>
      </c>
    </row>
    <row r="619" spans="1:13" x14ac:dyDescent="0.25">
      <c r="A619">
        <v>11027</v>
      </c>
      <c r="B619">
        <v>24</v>
      </c>
      <c r="C619">
        <v>3.35</v>
      </c>
      <c r="D619">
        <v>1</v>
      </c>
      <c r="E619">
        <v>0.25</v>
      </c>
      <c r="F619" s="4">
        <f>DetailTicket[[#This Row],[Qte]]*(DetailTicket[[#This Row],[PrixUnit]]*(1-DetailTicket[[#This Row],[Remise%]]))</f>
        <v>2.5125000000000002</v>
      </c>
      <c r="G619" t="str">
        <f>DetailTicket[[#This Row],[NoTicket]]&amp;DetailTicket[[#This Row],[Refprod]]</f>
        <v>1102724</v>
      </c>
      <c r="H619" s="10">
        <f>SUMIF(DetailTicket[NoTicket],I619,DetailTicket[Chiffre d''affaire])</f>
        <v>134.45000000000002</v>
      </c>
      <c r="I619">
        <f t="shared" si="20"/>
        <v>10842</v>
      </c>
      <c r="K619" s="21" t="str" cm="1">
        <f t="array" ref="K619">_xlfn.IFS(M619=Ticket!A588,Ticket!B588)</f>
        <v>CEGRO</v>
      </c>
      <c r="L619" s="22">
        <f>H611/COUNTIF(DetailTicket[NoTicket],M619)</f>
        <v>98.994749999999996</v>
      </c>
      <c r="M619" s="21">
        <f t="shared" si="21"/>
        <v>10834</v>
      </c>
    </row>
    <row r="620" spans="1:13" x14ac:dyDescent="0.25">
      <c r="A620">
        <v>11031</v>
      </c>
      <c r="B620">
        <v>24</v>
      </c>
      <c r="C620">
        <v>3.35</v>
      </c>
      <c r="D620">
        <v>1</v>
      </c>
      <c r="E620">
        <v>0</v>
      </c>
      <c r="F620" s="4">
        <f>DetailTicket[[#This Row],[Qte]]*(DetailTicket[[#This Row],[PrixUnit]]*(1-DetailTicket[[#This Row],[Remise%]]))</f>
        <v>3.35</v>
      </c>
      <c r="G620" t="str">
        <f>DetailTicket[[#This Row],[NoTicket]]&amp;DetailTicket[[#This Row],[Refprod]]</f>
        <v>1103124</v>
      </c>
      <c r="H620" s="10">
        <f>SUMIF(DetailTicket[NoTicket],I620,DetailTicket[Chiffre d''affaire])</f>
        <v>60.599999999999994</v>
      </c>
      <c r="I620">
        <f t="shared" si="20"/>
        <v>10843</v>
      </c>
      <c r="K620" s="21" t="str" cm="1">
        <f t="array" ref="K620">_xlfn.IFS(M620=Ticket!A589,Ticket!B589)</f>
        <v>PALEC</v>
      </c>
      <c r="L620" s="22">
        <f>H612/COUNTIF(DetailTicket[NoTicket],M620)</f>
        <v>49.847999999999999</v>
      </c>
      <c r="M620" s="21">
        <f t="shared" si="21"/>
        <v>10835</v>
      </c>
    </row>
    <row r="621" spans="1:13" x14ac:dyDescent="0.25">
      <c r="A621">
        <v>11051</v>
      </c>
      <c r="B621">
        <v>24</v>
      </c>
      <c r="C621">
        <v>3.35</v>
      </c>
      <c r="D621">
        <v>2</v>
      </c>
      <c r="E621">
        <v>0.2</v>
      </c>
      <c r="F621" s="4">
        <f>DetailTicket[[#This Row],[Qte]]*(DetailTicket[[#This Row],[PrixUnit]]*(1-DetailTicket[[#This Row],[Remise%]]))</f>
        <v>5.36</v>
      </c>
      <c r="G621" t="str">
        <f>DetailTicket[[#This Row],[NoTicket]]&amp;DetailTicket[[#This Row],[Refprod]]</f>
        <v>1105124</v>
      </c>
      <c r="H621" s="10">
        <f>SUMIF(DetailTicket[NoTicket],I621,DetailTicket[Chiffre d''affaire])</f>
        <v>16.010000000000002</v>
      </c>
      <c r="I621">
        <f t="shared" si="20"/>
        <v>10844</v>
      </c>
      <c r="K621" s="21" t="str" cm="1">
        <f t="array" ref="K621">_xlfn.IFS(M621=Ticket!A590,Ticket!B590)</f>
        <v>CHLEC</v>
      </c>
      <c r="L621" s="22">
        <f>H613/COUNTIF(DetailTicket[NoTicket],M621)</f>
        <v>30.310000000000002</v>
      </c>
      <c r="M621" s="21">
        <f t="shared" si="21"/>
        <v>10836</v>
      </c>
    </row>
    <row r="622" spans="1:13" x14ac:dyDescent="0.25">
      <c r="A622">
        <v>11055</v>
      </c>
      <c r="B622">
        <v>24</v>
      </c>
      <c r="C622">
        <v>3.35</v>
      </c>
      <c r="D622">
        <v>2</v>
      </c>
      <c r="E622">
        <v>0</v>
      </c>
      <c r="F622" s="4">
        <f>DetailTicket[[#This Row],[Qte]]*(DetailTicket[[#This Row],[PrixUnit]]*(1-DetailTicket[[#This Row],[Remise%]]))</f>
        <v>6.7</v>
      </c>
      <c r="G622" t="str">
        <f>DetailTicket[[#This Row],[NoTicket]]&amp;DetailTicket[[#This Row],[Refprod]]</f>
        <v>1105524</v>
      </c>
      <c r="H622" s="10">
        <f>SUMIF(DetailTicket[NoTicket],I622,DetailTicket[Chiffre d''affaire])</f>
        <v>77.716999999999999</v>
      </c>
      <c r="I622">
        <f t="shared" si="20"/>
        <v>10845</v>
      </c>
      <c r="K622" s="21" t="str" cm="1">
        <f t="array" ref="K622">_xlfn.IFS(M622=Ticket!A591,Ticket!B591)</f>
        <v>JEHOU</v>
      </c>
      <c r="L622" s="22">
        <f>H614/COUNTIF(DetailTicket[NoTicket],M622)</f>
        <v>9.7375000000000007</v>
      </c>
      <c r="M622" s="21">
        <f t="shared" si="21"/>
        <v>10837</v>
      </c>
    </row>
    <row r="623" spans="1:13" x14ac:dyDescent="0.25">
      <c r="A623">
        <v>11073</v>
      </c>
      <c r="B623">
        <v>24</v>
      </c>
      <c r="C623">
        <v>3.35</v>
      </c>
      <c r="D623">
        <v>1</v>
      </c>
      <c r="E623">
        <v>0</v>
      </c>
      <c r="F623" s="4">
        <f>DetailTicket[[#This Row],[Qte]]*(DetailTicket[[#This Row],[PrixUnit]]*(1-DetailTicket[[#This Row],[Remise%]]))</f>
        <v>3.35</v>
      </c>
      <c r="G623" t="str">
        <f>DetailTicket[[#This Row],[NoTicket]]&amp;DetailTicket[[#This Row],[Refprod]]</f>
        <v>1107324</v>
      </c>
      <c r="H623" s="10">
        <f>SUMIF(DetailTicket[NoTicket],I623,DetailTicket[Chiffre d''affaire])</f>
        <v>35.82</v>
      </c>
      <c r="I623">
        <f t="shared" si="20"/>
        <v>10846</v>
      </c>
      <c r="K623" s="21" t="str" cm="1">
        <f t="array" ref="K623">_xlfn.IFS(M623=Ticket!A592,Ticket!B592)</f>
        <v>RARAB</v>
      </c>
      <c r="L623" s="22">
        <f>H615/COUNTIF(DetailTicket[NoTicket],M623)</f>
        <v>25.99</v>
      </c>
      <c r="M623" s="21">
        <f t="shared" si="21"/>
        <v>10838</v>
      </c>
    </row>
    <row r="624" spans="1:13" x14ac:dyDescent="0.25">
      <c r="A624">
        <v>10323</v>
      </c>
      <c r="B624">
        <v>25</v>
      </c>
      <c r="C624">
        <v>8.5399999999999991</v>
      </c>
      <c r="D624">
        <v>2</v>
      </c>
      <c r="E624">
        <v>0</v>
      </c>
      <c r="F624" s="4">
        <f>DetailTicket[[#This Row],[Qte]]*(DetailTicket[[#This Row],[PrixUnit]]*(1-DetailTicket[[#This Row],[Remise%]]))</f>
        <v>17.079999999999998</v>
      </c>
      <c r="G624" t="str">
        <f>DetailTicket[[#This Row],[NoTicket]]&amp;DetailTicket[[#This Row],[Refprod]]</f>
        <v>1032325</v>
      </c>
      <c r="H624" s="10">
        <f>SUMIF(DetailTicket[NoTicket],I624,DetailTicket[Chiffre d''affaire])</f>
        <v>117.80800000000001</v>
      </c>
      <c r="I624">
        <f t="shared" si="20"/>
        <v>10847</v>
      </c>
      <c r="K624" s="21" t="str" cm="1">
        <f t="array" ref="K624">_xlfn.IFS(M624=Ticket!A593,Ticket!B593)</f>
        <v>CEGRO</v>
      </c>
      <c r="L624" s="22">
        <f>H616/COUNTIF(DetailTicket[NoTicket],M624)</f>
        <v>28.404000000000003</v>
      </c>
      <c r="M624" s="21">
        <f t="shared" si="21"/>
        <v>10839</v>
      </c>
    </row>
    <row r="625" spans="1:13" x14ac:dyDescent="0.25">
      <c r="A625">
        <v>10347</v>
      </c>
      <c r="B625">
        <v>25</v>
      </c>
      <c r="C625">
        <v>8.5399999999999991</v>
      </c>
      <c r="D625">
        <v>2</v>
      </c>
      <c r="E625">
        <v>0</v>
      </c>
      <c r="F625" s="4">
        <f>DetailTicket[[#This Row],[Qte]]*(DetailTicket[[#This Row],[PrixUnit]]*(1-DetailTicket[[#This Row],[Remise%]]))</f>
        <v>17.079999999999998</v>
      </c>
      <c r="G625" t="str">
        <f>DetailTicket[[#This Row],[NoTicket]]&amp;DetailTicket[[#This Row],[Refprod]]</f>
        <v>1034725</v>
      </c>
      <c r="H625" s="10">
        <f>SUMIF(DetailTicket[NoTicket],I625,DetailTicket[Chiffre d''affaire])</f>
        <v>164.19</v>
      </c>
      <c r="I625">
        <f t="shared" si="20"/>
        <v>10848</v>
      </c>
      <c r="K625" s="21" t="str" cm="1">
        <f t="array" ref="K625">_xlfn.IFS(M625=Ticket!A594,Ticket!B594)</f>
        <v>RARAB</v>
      </c>
      <c r="L625" s="22">
        <f>H617/COUNTIF(DetailTicket[NoTicket],M625)</f>
        <v>19.512</v>
      </c>
      <c r="M625" s="21">
        <f t="shared" si="21"/>
        <v>10840</v>
      </c>
    </row>
    <row r="626" spans="1:13" x14ac:dyDescent="0.25">
      <c r="A626">
        <v>10362</v>
      </c>
      <c r="B626">
        <v>25</v>
      </c>
      <c r="C626">
        <v>8.5399999999999991</v>
      </c>
      <c r="D626">
        <v>2</v>
      </c>
      <c r="E626">
        <v>0</v>
      </c>
      <c r="F626" s="4">
        <f>DetailTicket[[#This Row],[Qte]]*(DetailTicket[[#This Row],[PrixUnit]]*(1-DetailTicket[[#This Row],[Remise%]]))</f>
        <v>17.079999999999998</v>
      </c>
      <c r="G626" t="str">
        <f>DetailTicket[[#This Row],[NoTicket]]&amp;DetailTicket[[#This Row],[Refprod]]</f>
        <v>1036225</v>
      </c>
      <c r="H626" s="10">
        <f>SUMIF(DetailTicket[NoTicket],I626,DetailTicket[Chiffre d''affaire])</f>
        <v>48.045999999999999</v>
      </c>
      <c r="I626">
        <f t="shared" si="20"/>
        <v>10849</v>
      </c>
      <c r="K626" s="21" t="str" cm="1">
        <f t="array" ref="K626">_xlfn.IFS(M626=Ticket!A595,Ticket!B595)</f>
        <v>MIGAL</v>
      </c>
      <c r="L626" s="22">
        <f>H618/COUNTIF(DetailTicket[NoTicket],M626)</f>
        <v>44.972499999999997</v>
      </c>
      <c r="M626" s="21">
        <f t="shared" si="21"/>
        <v>10841</v>
      </c>
    </row>
    <row r="627" spans="1:13" x14ac:dyDescent="0.25">
      <c r="A627">
        <v>10393</v>
      </c>
      <c r="B627">
        <v>25</v>
      </c>
      <c r="C627">
        <v>8.5399999999999991</v>
      </c>
      <c r="D627">
        <v>2</v>
      </c>
      <c r="E627">
        <v>0.25</v>
      </c>
      <c r="F627" s="4">
        <f>DetailTicket[[#This Row],[Qte]]*(DetailTicket[[#This Row],[PrixUnit]]*(1-DetailTicket[[#This Row],[Remise%]]))</f>
        <v>12.809999999999999</v>
      </c>
      <c r="G627" t="str">
        <f>DetailTicket[[#This Row],[NoTicket]]&amp;DetailTicket[[#This Row],[Refprod]]</f>
        <v>1039325</v>
      </c>
      <c r="H627" s="10">
        <f>SUMIF(DetailTicket[NoTicket],I627,DetailTicket[Chiffre d''affaire])</f>
        <v>21.896000000000001</v>
      </c>
      <c r="I627">
        <f t="shared" si="20"/>
        <v>10850</v>
      </c>
      <c r="K627" s="21" t="str" cm="1">
        <f t="array" ref="K627">_xlfn.IFS(M627=Ticket!A596,Ticket!B596)</f>
        <v>CHGRA</v>
      </c>
      <c r="L627" s="22">
        <f>H619/COUNTIF(DetailTicket[NoTicket],M627)</f>
        <v>33.612500000000004</v>
      </c>
      <c r="M627" s="21">
        <f t="shared" si="21"/>
        <v>10842</v>
      </c>
    </row>
    <row r="628" spans="1:13" x14ac:dyDescent="0.25">
      <c r="A628">
        <v>10467</v>
      </c>
      <c r="B628">
        <v>25</v>
      </c>
      <c r="C628">
        <v>8.5399999999999991</v>
      </c>
      <c r="D628">
        <v>2</v>
      </c>
      <c r="E628">
        <v>0</v>
      </c>
      <c r="F628" s="4">
        <f>DetailTicket[[#This Row],[Qte]]*(DetailTicket[[#This Row],[PrixUnit]]*(1-DetailTicket[[#This Row],[Remise%]]))</f>
        <v>17.079999999999998</v>
      </c>
      <c r="G628" t="str">
        <f>DetailTicket[[#This Row],[NoTicket]]&amp;DetailTicket[[#This Row],[Refprod]]</f>
        <v>1046725</v>
      </c>
      <c r="H628" s="10">
        <f>SUMIF(DetailTicket[NoTicket],I628,DetailTicket[Chiffre d''affaire])</f>
        <v>115.99499999999999</v>
      </c>
      <c r="I628">
        <f t="shared" si="20"/>
        <v>10851</v>
      </c>
      <c r="K628" s="21" t="str" cm="1">
        <f t="array" ref="K628">_xlfn.IFS(M628=Ticket!A597,Ticket!B597)</f>
        <v>JAHEN</v>
      </c>
      <c r="L628" s="22">
        <f>H620/COUNTIF(DetailTicket[NoTicket],M628)</f>
        <v>60.599999999999994</v>
      </c>
      <c r="M628" s="21">
        <f t="shared" si="21"/>
        <v>10843</v>
      </c>
    </row>
    <row r="629" spans="1:13" x14ac:dyDescent="0.25">
      <c r="A629">
        <v>10492</v>
      </c>
      <c r="B629">
        <v>25</v>
      </c>
      <c r="C629">
        <v>8.5399999999999991</v>
      </c>
      <c r="D629">
        <v>2</v>
      </c>
      <c r="E629">
        <v>0.05</v>
      </c>
      <c r="F629" s="4">
        <f>DetailTicket[[#This Row],[Qte]]*(DetailTicket[[#This Row],[PrixUnit]]*(1-DetailTicket[[#This Row],[Remise%]]))</f>
        <v>16.225999999999999</v>
      </c>
      <c r="G629" t="str">
        <f>DetailTicket[[#This Row],[NoTicket]]&amp;DetailTicket[[#This Row],[Refprod]]</f>
        <v>1049225</v>
      </c>
      <c r="H629" s="10">
        <f>SUMIF(DetailTicket[NoTicket],I629,DetailTicket[Chiffre d''affaire])</f>
        <v>163.42000000000002</v>
      </c>
      <c r="I629">
        <f t="shared" si="20"/>
        <v>10852</v>
      </c>
      <c r="K629" s="21" t="str" cm="1">
        <f t="array" ref="K629">_xlfn.IFS(M629=Ticket!A598,Ticket!B598)</f>
        <v>BETIZ</v>
      </c>
      <c r="L629" s="22">
        <f>H621/COUNTIF(DetailTicket[NoTicket],M629)</f>
        <v>16.010000000000002</v>
      </c>
      <c r="M629" s="21">
        <f t="shared" si="21"/>
        <v>10844</v>
      </c>
    </row>
    <row r="630" spans="1:13" x14ac:dyDescent="0.25">
      <c r="A630">
        <v>10506</v>
      </c>
      <c r="B630">
        <v>25</v>
      </c>
      <c r="C630">
        <v>10.67</v>
      </c>
      <c r="D630">
        <v>2</v>
      </c>
      <c r="E630">
        <v>0.1</v>
      </c>
      <c r="F630" s="4">
        <f>DetailTicket[[#This Row],[Qte]]*(DetailTicket[[#This Row],[PrixUnit]]*(1-DetailTicket[[#This Row],[Remise%]]))</f>
        <v>19.206</v>
      </c>
      <c r="G630" t="str">
        <f>DetailTicket[[#This Row],[NoTicket]]&amp;DetailTicket[[#This Row],[Refprod]]</f>
        <v>1050625</v>
      </c>
      <c r="H630" s="10">
        <f>SUMIF(DetailTicket[NoTicket],I630,DetailTicket[Chiffre d''affaire])</f>
        <v>95.12</v>
      </c>
      <c r="I630">
        <f t="shared" si="20"/>
        <v>10853</v>
      </c>
      <c r="K630" s="21" t="str" cm="1">
        <f t="array" ref="K630">_xlfn.IFS(M630=Ticket!A599,Ticket!B599)</f>
        <v>ARBLA</v>
      </c>
      <c r="L630" s="22">
        <f>H622/COUNTIF(DetailTicket[NoTicket],M630)</f>
        <v>15.5434</v>
      </c>
      <c r="M630" s="21">
        <f t="shared" si="21"/>
        <v>10845</v>
      </c>
    </row>
    <row r="631" spans="1:13" x14ac:dyDescent="0.25">
      <c r="A631">
        <v>10760</v>
      </c>
      <c r="B631">
        <v>25</v>
      </c>
      <c r="C631">
        <v>10.67</v>
      </c>
      <c r="D631">
        <v>2</v>
      </c>
      <c r="E631">
        <v>0.25</v>
      </c>
      <c r="F631" s="4">
        <f>DetailTicket[[#This Row],[Qte]]*(DetailTicket[[#This Row],[PrixUnit]]*(1-DetailTicket[[#This Row],[Remise%]]))</f>
        <v>16.004999999999999</v>
      </c>
      <c r="G631" t="str">
        <f>DetailTicket[[#This Row],[NoTicket]]&amp;DetailTicket[[#This Row],[Refprod]]</f>
        <v>1076025</v>
      </c>
      <c r="H631" s="10">
        <f>SUMIF(DetailTicket[NoTicket],I631,DetailTicket[Chiffre d''affaire])</f>
        <v>47.94</v>
      </c>
      <c r="I631">
        <f t="shared" si="20"/>
        <v>10854</v>
      </c>
      <c r="K631" s="21" t="str" cm="1">
        <f t="array" ref="K631">_xlfn.IFS(M631=Ticket!A600,Ticket!B600)</f>
        <v>MIGAL</v>
      </c>
      <c r="L631" s="22">
        <f>H623/COUNTIF(DetailTicket[NoTicket],M631)</f>
        <v>11.94</v>
      </c>
      <c r="M631" s="21">
        <f t="shared" si="21"/>
        <v>10846</v>
      </c>
    </row>
    <row r="632" spans="1:13" x14ac:dyDescent="0.25">
      <c r="A632">
        <v>10761</v>
      </c>
      <c r="B632">
        <v>25</v>
      </c>
      <c r="C632">
        <v>10.67</v>
      </c>
      <c r="D632">
        <v>1</v>
      </c>
      <c r="E632">
        <v>0.25</v>
      </c>
      <c r="F632" s="4">
        <f>DetailTicket[[#This Row],[Qte]]*(DetailTicket[[#This Row],[PrixUnit]]*(1-DetailTicket[[#This Row],[Remise%]]))</f>
        <v>8.0024999999999995</v>
      </c>
      <c r="G632" t="str">
        <f>DetailTicket[[#This Row],[NoTicket]]&amp;DetailTicket[[#This Row],[Refprod]]</f>
        <v>1076125</v>
      </c>
      <c r="H632" s="10">
        <f>SUMIF(DetailTicket[NoTicket],I632,DetailTicket[Chiffre d''affaire])</f>
        <v>101.607</v>
      </c>
      <c r="I632">
        <f t="shared" si="20"/>
        <v>10855</v>
      </c>
      <c r="K632" s="21" t="str" cm="1">
        <f t="array" ref="K632">_xlfn.IFS(M632=Ticket!A601,Ticket!B601)</f>
        <v>MOELK</v>
      </c>
      <c r="L632" s="22">
        <f>H624/COUNTIF(DetailTicket[NoTicket],M632)</f>
        <v>19.634666666666668</v>
      </c>
      <c r="M632" s="21">
        <f t="shared" si="21"/>
        <v>10847</v>
      </c>
    </row>
    <row r="633" spans="1:13" x14ac:dyDescent="0.25">
      <c r="A633">
        <v>10803</v>
      </c>
      <c r="B633">
        <v>25</v>
      </c>
      <c r="C633">
        <v>10.67</v>
      </c>
      <c r="D633">
        <v>2</v>
      </c>
      <c r="E633">
        <v>0.05</v>
      </c>
      <c r="F633" s="4">
        <f>DetailTicket[[#This Row],[Qte]]*(DetailTicket[[#This Row],[PrixUnit]]*(1-DetailTicket[[#This Row],[Remise%]]))</f>
        <v>20.273</v>
      </c>
      <c r="G633" t="str">
        <f>DetailTicket[[#This Row],[NoTicket]]&amp;DetailTicket[[#This Row],[Refprod]]</f>
        <v>1080325</v>
      </c>
      <c r="H633" s="10">
        <f>SUMIF(DetailTicket[NoTicket],I633,DetailTicket[Chiffre d''affaire])</f>
        <v>25.15</v>
      </c>
      <c r="I633">
        <f t="shared" si="20"/>
        <v>10856</v>
      </c>
      <c r="K633" s="21" t="str" cm="1">
        <f t="array" ref="K633">_xlfn.IFS(M633=Ticket!A602,Ticket!B602)</f>
        <v>CHNIE</v>
      </c>
      <c r="L633" s="22">
        <f>H625/COUNTIF(DetailTicket[NoTicket],M633)</f>
        <v>82.094999999999999</v>
      </c>
      <c r="M633" s="21">
        <f t="shared" si="21"/>
        <v>10848</v>
      </c>
    </row>
    <row r="634" spans="1:13" x14ac:dyDescent="0.25">
      <c r="A634">
        <v>10810</v>
      </c>
      <c r="B634">
        <v>25</v>
      </c>
      <c r="C634">
        <v>10.67</v>
      </c>
      <c r="D634">
        <v>2</v>
      </c>
      <c r="E634">
        <v>0</v>
      </c>
      <c r="F634" s="4">
        <f>DetailTicket[[#This Row],[Qte]]*(DetailTicket[[#This Row],[PrixUnit]]*(1-DetailTicket[[#This Row],[Remise%]]))</f>
        <v>21.34</v>
      </c>
      <c r="G634" t="str">
        <f>DetailTicket[[#This Row],[NoTicket]]&amp;DetailTicket[[#This Row],[Refprod]]</f>
        <v>1081025</v>
      </c>
      <c r="H634" s="10">
        <f>SUMIF(DetailTicket[NoTicket],I634,DetailTicket[Chiffre d''affaire])</f>
        <v>167.01000000000002</v>
      </c>
      <c r="I634">
        <f t="shared" si="20"/>
        <v>10857</v>
      </c>
      <c r="K634" s="21" t="str" cm="1">
        <f t="array" ref="K634">_xlfn.IFS(M634=Ticket!A603,Ticket!B603)</f>
        <v>CHBES</v>
      </c>
      <c r="L634" s="22">
        <f>H626/COUNTIF(DetailTicket[NoTicket],M634)</f>
        <v>24.023</v>
      </c>
      <c r="M634" s="21">
        <f t="shared" si="21"/>
        <v>10849</v>
      </c>
    </row>
    <row r="635" spans="1:13" x14ac:dyDescent="0.25">
      <c r="A635">
        <v>10832</v>
      </c>
      <c r="B635">
        <v>25</v>
      </c>
      <c r="C635">
        <v>10.67</v>
      </c>
      <c r="D635">
        <v>2</v>
      </c>
      <c r="E635">
        <v>0.2</v>
      </c>
      <c r="F635" s="4">
        <f>DetailTicket[[#This Row],[Qte]]*(DetailTicket[[#This Row],[PrixUnit]]*(1-DetailTicket[[#This Row],[Remise%]]))</f>
        <v>17.071999999999999</v>
      </c>
      <c r="G635" t="str">
        <f>DetailTicket[[#This Row],[NoTicket]]&amp;DetailTicket[[#This Row],[Refprod]]</f>
        <v>1083225</v>
      </c>
      <c r="H635" s="10">
        <f>SUMIF(DetailTicket[NoTicket],I635,DetailTicket[Chiffre d''affaire])</f>
        <v>135.68</v>
      </c>
      <c r="I635">
        <f t="shared" si="20"/>
        <v>10858</v>
      </c>
      <c r="K635" s="21" t="str" cm="1">
        <f t="array" ref="K635">_xlfn.IFS(M635=Ticket!A604,Ticket!B604)</f>
        <v>JAHEN</v>
      </c>
      <c r="L635" s="22">
        <f>H627/COUNTIF(DetailTicket[NoTicket],M635)</f>
        <v>7.2986666666666666</v>
      </c>
      <c r="M635" s="21">
        <f t="shared" si="21"/>
        <v>10850</v>
      </c>
    </row>
    <row r="636" spans="1:13" x14ac:dyDescent="0.25">
      <c r="A636">
        <v>10840</v>
      </c>
      <c r="B636">
        <v>25</v>
      </c>
      <c r="C636">
        <v>10.67</v>
      </c>
      <c r="D636">
        <v>2</v>
      </c>
      <c r="E636">
        <v>0.2</v>
      </c>
      <c r="F636" s="4">
        <f>DetailTicket[[#This Row],[Qte]]*(DetailTicket[[#This Row],[PrixUnit]]*(1-DetailTicket[[#This Row],[Remise%]]))</f>
        <v>17.071999999999999</v>
      </c>
      <c r="G636" t="str">
        <f>DetailTicket[[#This Row],[NoTicket]]&amp;DetailTicket[[#This Row],[Refprod]]</f>
        <v>1084025</v>
      </c>
      <c r="H636" s="10">
        <f>SUMIF(DetailTicket[NoTicket],I636,DetailTicket[Chiffre d''affaire])</f>
        <v>25.724999999999998</v>
      </c>
      <c r="I636">
        <f t="shared" si="20"/>
        <v>10859</v>
      </c>
      <c r="K636" s="21" t="str" cm="1">
        <f t="array" ref="K636">_xlfn.IFS(M636=Ticket!A605,Ticket!B605)</f>
        <v>CHDUD</v>
      </c>
      <c r="L636" s="22">
        <f>H628/COUNTIF(DetailTicket[NoTicket],M636)</f>
        <v>28.998749999999998</v>
      </c>
      <c r="M636" s="21">
        <f t="shared" si="21"/>
        <v>10851</v>
      </c>
    </row>
    <row r="637" spans="1:13" x14ac:dyDescent="0.25">
      <c r="A637">
        <v>10850</v>
      </c>
      <c r="B637">
        <v>25</v>
      </c>
      <c r="C637">
        <v>10.67</v>
      </c>
      <c r="D637">
        <v>1</v>
      </c>
      <c r="E637">
        <v>0.15</v>
      </c>
      <c r="F637" s="4">
        <f>DetailTicket[[#This Row],[Qte]]*(DetailTicket[[#This Row],[PrixUnit]]*(1-DetailTicket[[#This Row],[Remise%]]))</f>
        <v>9.0694999999999997</v>
      </c>
      <c r="G637" t="str">
        <f>DetailTicket[[#This Row],[NoTicket]]&amp;DetailTicket[[#This Row],[Refprod]]</f>
        <v>1085025</v>
      </c>
      <c r="H637" s="10">
        <f>SUMIF(DetailTicket[NoTicket],I637,DetailTicket[Chiffre d''affaire])</f>
        <v>94.52</v>
      </c>
      <c r="I637">
        <f t="shared" si="20"/>
        <v>10860</v>
      </c>
      <c r="K637" s="21" t="str" cm="1">
        <f t="array" ref="K637">_xlfn.IFS(M637=Ticket!A606,Ticket!B606)</f>
        <v>ALCLE</v>
      </c>
      <c r="L637" s="22">
        <f>H629/COUNTIF(DetailTicket[NoTicket],M637)</f>
        <v>54.473333333333336</v>
      </c>
      <c r="M637" s="21">
        <f t="shared" si="21"/>
        <v>10852</v>
      </c>
    </row>
    <row r="638" spans="1:13" x14ac:dyDescent="0.25">
      <c r="A638">
        <v>10851</v>
      </c>
      <c r="B638">
        <v>25</v>
      </c>
      <c r="C638">
        <v>10.67</v>
      </c>
      <c r="D638">
        <v>2</v>
      </c>
      <c r="E638">
        <v>0.05</v>
      </c>
      <c r="F638" s="4">
        <f>DetailTicket[[#This Row],[Qte]]*(DetailTicket[[#This Row],[PrixUnit]]*(1-DetailTicket[[#This Row],[Remise%]]))</f>
        <v>20.273</v>
      </c>
      <c r="G638" t="str">
        <f>DetailTicket[[#This Row],[NoTicket]]&amp;DetailTicket[[#This Row],[Refprod]]</f>
        <v>1085125</v>
      </c>
      <c r="H638" s="10">
        <f>SUMIF(DetailTicket[NoTicket],I638,DetailTicket[Chiffre d''affaire])</f>
        <v>161.74</v>
      </c>
      <c r="I638">
        <f t="shared" si="20"/>
        <v>10861</v>
      </c>
      <c r="K638" s="21" t="str" cm="1">
        <f t="array" ref="K638">_xlfn.IFS(M638=Ticket!A607,Ticket!B607)</f>
        <v>NOBEL</v>
      </c>
      <c r="L638" s="22">
        <f>H630/COUNTIF(DetailTicket[NoTicket],M638)</f>
        <v>95.12</v>
      </c>
      <c r="M638" s="21">
        <f t="shared" si="21"/>
        <v>10853</v>
      </c>
    </row>
    <row r="639" spans="1:13" x14ac:dyDescent="0.25">
      <c r="A639">
        <v>10887</v>
      </c>
      <c r="B639">
        <v>25</v>
      </c>
      <c r="C639">
        <v>10.67</v>
      </c>
      <c r="D639">
        <v>2</v>
      </c>
      <c r="E639">
        <v>0</v>
      </c>
      <c r="F639" s="4">
        <f>DetailTicket[[#This Row],[Qte]]*(DetailTicket[[#This Row],[PrixUnit]]*(1-DetailTicket[[#This Row],[Remise%]]))</f>
        <v>21.34</v>
      </c>
      <c r="G639" t="str">
        <f>DetailTicket[[#This Row],[NoTicket]]&amp;DetailTicket[[#This Row],[Refprod]]</f>
        <v>1088725</v>
      </c>
      <c r="H639" s="10">
        <f>SUMIF(DetailTicket[NoTicket],I639,DetailTicket[Chiffre d''affaire])</f>
        <v>26.69</v>
      </c>
      <c r="I639">
        <f t="shared" si="20"/>
        <v>10862</v>
      </c>
      <c r="K639" s="21" t="str" cm="1">
        <f t="array" ref="K639">_xlfn.IFS(M639=Ticket!A608,Ticket!B608)</f>
        <v>CHLEC</v>
      </c>
      <c r="L639" s="22">
        <f>H631/COUNTIF(DetailTicket[NoTicket],M639)</f>
        <v>23.97</v>
      </c>
      <c r="M639" s="21">
        <f t="shared" si="21"/>
        <v>10854</v>
      </c>
    </row>
    <row r="640" spans="1:13" x14ac:dyDescent="0.25">
      <c r="A640">
        <v>10919</v>
      </c>
      <c r="B640">
        <v>25</v>
      </c>
      <c r="C640">
        <v>10.67</v>
      </c>
      <c r="D640">
        <v>1</v>
      </c>
      <c r="E640">
        <v>0</v>
      </c>
      <c r="F640" s="4">
        <f>DetailTicket[[#This Row],[Qte]]*(DetailTicket[[#This Row],[PrixUnit]]*(1-DetailTicket[[#This Row],[Remise%]]))</f>
        <v>10.67</v>
      </c>
      <c r="G640" t="str">
        <f>DetailTicket[[#This Row],[NoTicket]]&amp;DetailTicket[[#This Row],[Refprod]]</f>
        <v>1091925</v>
      </c>
      <c r="H640" s="10">
        <f>SUMIF(DetailTicket[NoTicket],I640,DetailTicket[Chiffre d''affaire])</f>
        <v>28.764000000000003</v>
      </c>
      <c r="I640">
        <f t="shared" si="20"/>
        <v>10863</v>
      </c>
      <c r="K640" s="21" t="str" cm="1">
        <f t="array" ref="K640">_xlfn.IFS(M640=Ticket!A609,Ticket!B609)</f>
        <v>PILED</v>
      </c>
      <c r="L640" s="22">
        <f>H632/COUNTIF(DetailTicket[NoTicket],M640)</f>
        <v>25.40175</v>
      </c>
      <c r="M640" s="21">
        <f t="shared" si="21"/>
        <v>10855</v>
      </c>
    </row>
    <row r="641" spans="1:13" x14ac:dyDescent="0.25">
      <c r="A641">
        <v>11055</v>
      </c>
      <c r="B641">
        <v>25</v>
      </c>
      <c r="C641">
        <v>10.67</v>
      </c>
      <c r="D641">
        <v>2</v>
      </c>
      <c r="E641">
        <v>0</v>
      </c>
      <c r="F641" s="4">
        <f>DetailTicket[[#This Row],[Qte]]*(DetailTicket[[#This Row],[PrixUnit]]*(1-DetailTicket[[#This Row],[Remise%]]))</f>
        <v>21.34</v>
      </c>
      <c r="G641" t="str">
        <f>DetailTicket[[#This Row],[NoTicket]]&amp;DetailTicket[[#This Row],[Refprod]]</f>
        <v>1105525</v>
      </c>
      <c r="H641" s="10">
        <f>SUMIF(DetailTicket[NoTicket],I641,DetailTicket[Chiffre d''affaire])</f>
        <v>48.78</v>
      </c>
      <c r="I641">
        <f t="shared" si="20"/>
        <v>10864</v>
      </c>
      <c r="K641" s="21" t="str" cm="1">
        <f t="array" ref="K641">_xlfn.IFS(M641=Ticket!A610,Ticket!B610)</f>
        <v>SEADI</v>
      </c>
      <c r="L641" s="22">
        <f>H633/COUNTIF(DetailTicket[NoTicket],M641)</f>
        <v>12.574999999999999</v>
      </c>
      <c r="M641" s="21">
        <f t="shared" si="21"/>
        <v>10856</v>
      </c>
    </row>
    <row r="642" spans="1:13" x14ac:dyDescent="0.25">
      <c r="A642">
        <v>10330</v>
      </c>
      <c r="B642">
        <v>26</v>
      </c>
      <c r="C642">
        <v>18.899999999999999</v>
      </c>
      <c r="D642">
        <v>2</v>
      </c>
      <c r="E642">
        <v>0.15</v>
      </c>
      <c r="F642" s="4">
        <f>DetailTicket[[#This Row],[Qte]]*(DetailTicket[[#This Row],[PrixUnit]]*(1-DetailTicket[[#This Row],[Remise%]]))</f>
        <v>32.129999999999995</v>
      </c>
      <c r="G642" t="str">
        <f>DetailTicket[[#This Row],[NoTicket]]&amp;DetailTicket[[#This Row],[Refprod]]</f>
        <v>1033026</v>
      </c>
      <c r="H642" s="10">
        <f>SUMIF(DetailTicket[NoTicket],I642,DetailTicket[Chiffre d''affaire])</f>
        <v>407.83499999999998</v>
      </c>
      <c r="I642">
        <f t="shared" si="20"/>
        <v>10865</v>
      </c>
      <c r="K642" s="21" t="str" cm="1">
        <f t="array" ref="K642">_xlfn.IFS(M642=Ticket!A611,Ticket!B611)</f>
        <v>JEHOU</v>
      </c>
      <c r="L642" s="22">
        <f>H634/COUNTIF(DetailTicket[NoTicket],M642)</f>
        <v>55.670000000000009</v>
      </c>
      <c r="M642" s="21">
        <f t="shared" si="21"/>
        <v>10857</v>
      </c>
    </row>
    <row r="643" spans="1:13" x14ac:dyDescent="0.25">
      <c r="A643">
        <v>10337</v>
      </c>
      <c r="B643">
        <v>26</v>
      </c>
      <c r="C643">
        <v>18.899999999999999</v>
      </c>
      <c r="D643">
        <v>1</v>
      </c>
      <c r="E643">
        <v>0</v>
      </c>
      <c r="F643" s="4">
        <f>DetailTicket[[#This Row],[Qte]]*(DetailTicket[[#This Row],[PrixUnit]]*(1-DetailTicket[[#This Row],[Remise%]]))</f>
        <v>18.899999999999999</v>
      </c>
      <c r="G643" t="str">
        <f>DetailTicket[[#This Row],[NoTicket]]&amp;DetailTicket[[#This Row],[Refprod]]</f>
        <v>1033726</v>
      </c>
      <c r="H643" s="10">
        <f>SUMIF(DetailTicket[NoTicket],I643,DetailTicket[Chiffre d''affaire])</f>
        <v>30.637500000000003</v>
      </c>
      <c r="I643">
        <f t="shared" si="20"/>
        <v>10866</v>
      </c>
      <c r="K643" s="21" t="str" cm="1">
        <f t="array" ref="K643">_xlfn.IFS(M643=Ticket!A612,Ticket!B612)</f>
        <v>JUBOY</v>
      </c>
      <c r="L643" s="22">
        <f>H635/COUNTIF(DetailTicket[NoTicket],M643)</f>
        <v>45.226666666666667</v>
      </c>
      <c r="M643" s="21">
        <f t="shared" si="21"/>
        <v>10858</v>
      </c>
    </row>
    <row r="644" spans="1:13" x14ac:dyDescent="0.25">
      <c r="A644">
        <v>10357</v>
      </c>
      <c r="B644">
        <v>26</v>
      </c>
      <c r="C644">
        <v>18.899999999999999</v>
      </c>
      <c r="D644">
        <v>2</v>
      </c>
      <c r="E644">
        <v>0</v>
      </c>
      <c r="F644" s="4">
        <f>DetailTicket[[#This Row],[Qte]]*(DetailTicket[[#This Row],[PrixUnit]]*(1-DetailTicket[[#This Row],[Remise%]]))</f>
        <v>37.799999999999997</v>
      </c>
      <c r="G644" t="str">
        <f>DetailTicket[[#This Row],[NoTicket]]&amp;DetailTicket[[#This Row],[Refprod]]</f>
        <v>1035726</v>
      </c>
      <c r="H644" s="10">
        <f>SUMIF(DetailTicket[NoTicket],I644,DetailTicket[Chiffre d''affaire])</f>
        <v>50</v>
      </c>
      <c r="I644">
        <f t="shared" si="20"/>
        <v>10867</v>
      </c>
      <c r="K644" s="21" t="str" cm="1">
        <f t="array" ref="K644">_xlfn.IFS(M644=Ticket!A613,Ticket!B613)</f>
        <v>ERDEB</v>
      </c>
      <c r="L644" s="22">
        <f>H636/COUNTIF(DetailTicket[NoTicket],M644)</f>
        <v>8.5749999999999993</v>
      </c>
      <c r="M644" s="21">
        <f t="shared" si="21"/>
        <v>10859</v>
      </c>
    </row>
    <row r="645" spans="1:13" x14ac:dyDescent="0.25">
      <c r="A645">
        <v>10393</v>
      </c>
      <c r="B645">
        <v>26</v>
      </c>
      <c r="C645">
        <v>18.899999999999999</v>
      </c>
      <c r="D645">
        <v>2</v>
      </c>
      <c r="E645">
        <v>0.25</v>
      </c>
      <c r="F645" s="4">
        <f>DetailTicket[[#This Row],[Qte]]*(DetailTicket[[#This Row],[PrixUnit]]*(1-DetailTicket[[#This Row],[Remise%]]))</f>
        <v>28.349999999999998</v>
      </c>
      <c r="G645" t="str">
        <f>DetailTicket[[#This Row],[NoTicket]]&amp;DetailTicket[[#This Row],[Refprod]]</f>
        <v>1039326</v>
      </c>
      <c r="H645" s="10">
        <f>SUMIF(DetailTicket[NoTicket],I645,DetailTicket[Chiffre d''affaire])</f>
        <v>51.216000000000001</v>
      </c>
      <c r="I645">
        <f t="shared" si="20"/>
        <v>10868</v>
      </c>
      <c r="K645" s="21" t="str" cm="1">
        <f t="array" ref="K645">_xlfn.IFS(M645=Ticket!A614,Ticket!B614)</f>
        <v>JEHER</v>
      </c>
      <c r="L645" s="22">
        <f>H637/COUNTIF(DetailTicket[NoTicket],M645)</f>
        <v>47.26</v>
      </c>
      <c r="M645" s="21">
        <f t="shared" si="21"/>
        <v>10860</v>
      </c>
    </row>
    <row r="646" spans="1:13" x14ac:dyDescent="0.25">
      <c r="A646">
        <v>10404</v>
      </c>
      <c r="B646">
        <v>26</v>
      </c>
      <c r="C646">
        <v>18.899999999999999</v>
      </c>
      <c r="D646">
        <v>1</v>
      </c>
      <c r="E646">
        <v>0.05</v>
      </c>
      <c r="F646" s="4">
        <f>DetailTicket[[#This Row],[Qte]]*(DetailTicket[[#This Row],[PrixUnit]]*(1-DetailTicket[[#This Row],[Remise%]]))</f>
        <v>17.954999999999998</v>
      </c>
      <c r="G646" t="str">
        <f>DetailTicket[[#This Row],[NoTicket]]&amp;DetailTicket[[#This Row],[Refprod]]</f>
        <v>1040426</v>
      </c>
      <c r="H646" s="10">
        <f>SUMIF(DetailTicket[NoTicket],I646,DetailTicket[Chiffre d''affaire])</f>
        <v>68.91</v>
      </c>
      <c r="I646">
        <f t="shared" si="20"/>
        <v>10869</v>
      </c>
      <c r="K646" s="21" t="str" cm="1">
        <f t="array" ref="K646">_xlfn.IFS(M646=Ticket!A615,Ticket!B615)</f>
        <v>CHLAB</v>
      </c>
      <c r="L646" s="22">
        <f>H638/COUNTIF(DetailTicket[NoTicket],M646)</f>
        <v>32.347999999999999</v>
      </c>
      <c r="M646" s="21">
        <f t="shared" si="21"/>
        <v>10861</v>
      </c>
    </row>
    <row r="647" spans="1:13" x14ac:dyDescent="0.25">
      <c r="A647">
        <v>10421</v>
      </c>
      <c r="B647">
        <v>26</v>
      </c>
      <c r="C647">
        <v>18.899999999999999</v>
      </c>
      <c r="D647">
        <v>1</v>
      </c>
      <c r="E647">
        <v>0</v>
      </c>
      <c r="F647" s="4">
        <f>DetailTicket[[#This Row],[Qte]]*(DetailTicket[[#This Row],[PrixUnit]]*(1-DetailTicket[[#This Row],[Remise%]]))</f>
        <v>18.899999999999999</v>
      </c>
      <c r="G647" t="str">
        <f>DetailTicket[[#This Row],[NoTicket]]&amp;DetailTicket[[#This Row],[Refprod]]</f>
        <v>1042126</v>
      </c>
      <c r="H647" s="10">
        <f>SUMIF(DetailTicket[NoTicket],I647,DetailTicket[Chiffre d''affaire])</f>
        <v>108.24</v>
      </c>
      <c r="I647">
        <f t="shared" si="20"/>
        <v>10870</v>
      </c>
      <c r="K647" s="21" t="str" cm="1">
        <f t="array" ref="K647">_xlfn.IFS(M647=Ticket!A616,Ticket!B616)</f>
        <v>ANLER</v>
      </c>
      <c r="L647" s="22">
        <f>H639/COUNTIF(DetailTicket[NoTicket],M647)</f>
        <v>13.345000000000001</v>
      </c>
      <c r="M647" s="21">
        <f t="shared" si="21"/>
        <v>10862</v>
      </c>
    </row>
    <row r="648" spans="1:13" x14ac:dyDescent="0.25">
      <c r="A648">
        <v>10422</v>
      </c>
      <c r="B648">
        <v>26</v>
      </c>
      <c r="C648">
        <v>18.899999999999999</v>
      </c>
      <c r="D648">
        <v>2</v>
      </c>
      <c r="E648">
        <v>0</v>
      </c>
      <c r="F648" s="4">
        <f>DetailTicket[[#This Row],[Qte]]*(DetailTicket[[#This Row],[PrixUnit]]*(1-DetailTicket[[#This Row],[Remise%]]))</f>
        <v>37.799999999999997</v>
      </c>
      <c r="G648" t="str">
        <f>DetailTicket[[#This Row],[NoTicket]]&amp;DetailTicket[[#This Row],[Refprod]]</f>
        <v>1042226</v>
      </c>
      <c r="H648" s="10">
        <f>SUMIF(DetailTicket[NoTicket],I648,DetailTicket[Chiffre d''affaire])</f>
        <v>117.895</v>
      </c>
      <c r="I648">
        <f t="shared" si="20"/>
        <v>10871</v>
      </c>
      <c r="K648" s="21" t="str" cm="1">
        <f t="array" ref="K648">_xlfn.IFS(M648=Ticket!A617,Ticket!B617)</f>
        <v>NAROU</v>
      </c>
      <c r="L648" s="22">
        <f>H640/COUNTIF(DetailTicket[NoTicket],M648)</f>
        <v>14.382000000000001</v>
      </c>
      <c r="M648" s="21">
        <f t="shared" si="21"/>
        <v>10863</v>
      </c>
    </row>
    <row r="649" spans="1:13" x14ac:dyDescent="0.25">
      <c r="A649">
        <v>10432</v>
      </c>
      <c r="B649">
        <v>26</v>
      </c>
      <c r="C649">
        <v>18.899999999999999</v>
      </c>
      <c r="D649">
        <v>2</v>
      </c>
      <c r="E649">
        <v>0</v>
      </c>
      <c r="F649" s="4">
        <f>DetailTicket[[#This Row],[Qte]]*(DetailTicket[[#This Row],[PrixUnit]]*(1-DetailTicket[[#This Row],[Remise%]]))</f>
        <v>37.799999999999997</v>
      </c>
      <c r="G649" t="str">
        <f>DetailTicket[[#This Row],[NoTicket]]&amp;DetailTicket[[#This Row],[Refprod]]</f>
        <v>1043226</v>
      </c>
      <c r="H649" s="10">
        <f>SUMIF(DetailTicket[NoTicket],I649,DetailTicket[Chiffre d''affaire])</f>
        <v>133.67449999999999</v>
      </c>
      <c r="I649">
        <f t="shared" si="20"/>
        <v>10872</v>
      </c>
      <c r="K649" s="21" t="str" cm="1">
        <f t="array" ref="K649">_xlfn.IFS(M649=Ticket!A618,Ticket!B618)</f>
        <v>CLHAL</v>
      </c>
      <c r="L649" s="22">
        <f>H641/COUNTIF(DetailTicket[NoTicket],M649)</f>
        <v>24.39</v>
      </c>
      <c r="M649" s="21">
        <f t="shared" si="21"/>
        <v>10864</v>
      </c>
    </row>
    <row r="650" spans="1:13" x14ac:dyDescent="0.25">
      <c r="A650">
        <v>10444</v>
      </c>
      <c r="B650">
        <v>26</v>
      </c>
      <c r="C650">
        <v>18.899999999999999</v>
      </c>
      <c r="D650">
        <v>2</v>
      </c>
      <c r="E650">
        <v>0</v>
      </c>
      <c r="F650" s="4">
        <f>DetailTicket[[#This Row],[Qte]]*(DetailTicket[[#This Row],[PrixUnit]]*(1-DetailTicket[[#This Row],[Remise%]]))</f>
        <v>37.799999999999997</v>
      </c>
      <c r="G650" t="str">
        <f>DetailTicket[[#This Row],[NoTicket]]&amp;DetailTicket[[#This Row],[Refprod]]</f>
        <v>1044426</v>
      </c>
      <c r="H650" s="10">
        <f>SUMIF(DetailTicket[NoTicket],I650,DetailTicket[Chiffre d''affaire])</f>
        <v>77.14</v>
      </c>
      <c r="I650">
        <f t="shared" si="20"/>
        <v>10873</v>
      </c>
      <c r="K650" s="21" t="str" cm="1">
        <f t="array" ref="K650">_xlfn.IFS(M650=Ticket!A619,Ticket!B619)</f>
        <v>ARBLA</v>
      </c>
      <c r="L650" s="22">
        <f>H642/COUNTIF(DetailTicket[NoTicket],M650)</f>
        <v>203.91749999999999</v>
      </c>
      <c r="M650" s="21">
        <f t="shared" si="21"/>
        <v>10865</v>
      </c>
    </row>
    <row r="651" spans="1:13" x14ac:dyDescent="0.25">
      <c r="A651">
        <v>10448</v>
      </c>
      <c r="B651">
        <v>26</v>
      </c>
      <c r="C651">
        <v>18.899999999999999</v>
      </c>
      <c r="D651">
        <v>2</v>
      </c>
      <c r="E651">
        <v>0</v>
      </c>
      <c r="F651" s="4">
        <f>DetailTicket[[#This Row],[Qte]]*(DetailTicket[[#This Row],[PrixUnit]]*(1-DetailTicket[[#This Row],[Remise%]]))</f>
        <v>37.799999999999997</v>
      </c>
      <c r="G651" t="str">
        <f>DetailTicket[[#This Row],[NoTicket]]&amp;DetailTicket[[#This Row],[Refprod]]</f>
        <v>1044826</v>
      </c>
      <c r="H651" s="10">
        <f>SUMIF(DetailTicket[NoTicket],I651,DetailTicket[Chiffre d''affaire])</f>
        <v>47.26</v>
      </c>
      <c r="I651">
        <f t="shared" si="20"/>
        <v>10874</v>
      </c>
      <c r="K651" s="21" t="str" cm="1">
        <f t="array" ref="K651">_xlfn.IFS(M651=Ticket!A620,Ticket!B620)</f>
        <v>JEHOU</v>
      </c>
      <c r="L651" s="22">
        <f>H643/COUNTIF(DetailTicket[NoTicket],M651)</f>
        <v>10.2125</v>
      </c>
      <c r="M651" s="21">
        <f t="shared" si="21"/>
        <v>10866</v>
      </c>
    </row>
    <row r="652" spans="1:13" x14ac:dyDescent="0.25">
      <c r="A652">
        <v>10458</v>
      </c>
      <c r="B652">
        <v>26</v>
      </c>
      <c r="C652">
        <v>18.899999999999999</v>
      </c>
      <c r="D652">
        <v>1</v>
      </c>
      <c r="E652">
        <v>0</v>
      </c>
      <c r="F652" s="4">
        <f>DetailTicket[[#This Row],[Qte]]*(DetailTicket[[#This Row],[PrixUnit]]*(1-DetailTicket[[#This Row],[Remise%]]))</f>
        <v>18.899999999999999</v>
      </c>
      <c r="G652" t="str">
        <f>DetailTicket[[#This Row],[NoTicket]]&amp;DetailTicket[[#This Row],[Refprod]]</f>
        <v>1045826</v>
      </c>
      <c r="H652" s="10">
        <f>SUMIF(DetailTicket[NoTicket],I652,DetailTicket[Chiffre d''affaire])</f>
        <v>44.078000000000003</v>
      </c>
      <c r="I652">
        <f t="shared" si="20"/>
        <v>10875</v>
      </c>
      <c r="K652" s="21" t="str" cm="1">
        <f t="array" ref="K652">_xlfn.IFS(M652=Ticket!A621,Ticket!B621)</f>
        <v>CHROU</v>
      </c>
      <c r="L652" s="22">
        <f>H644/COUNTIF(DetailTicket[NoTicket],M652)</f>
        <v>50</v>
      </c>
      <c r="M652" s="21">
        <f t="shared" si="21"/>
        <v>10867</v>
      </c>
    </row>
    <row r="653" spans="1:13" x14ac:dyDescent="0.25">
      <c r="A653">
        <v>10487</v>
      </c>
      <c r="B653">
        <v>26</v>
      </c>
      <c r="C653">
        <v>18.899999999999999</v>
      </c>
      <c r="D653">
        <v>1</v>
      </c>
      <c r="E653">
        <v>0</v>
      </c>
      <c r="F653" s="4">
        <f>DetailTicket[[#This Row],[Qte]]*(DetailTicket[[#This Row],[PrixUnit]]*(1-DetailTicket[[#This Row],[Remise%]]))</f>
        <v>18.899999999999999</v>
      </c>
      <c r="G653" t="str">
        <f>DetailTicket[[#This Row],[NoTicket]]&amp;DetailTicket[[#This Row],[Refprod]]</f>
        <v>1048726</v>
      </c>
      <c r="H653" s="10">
        <f>SUMIF(DetailTicket[NoTicket],I653,DetailTicket[Chiffre d''affaire])</f>
        <v>34.46</v>
      </c>
      <c r="I653">
        <f t="shared" si="20"/>
        <v>10876</v>
      </c>
      <c r="K653" s="21" t="str" cm="1">
        <f t="array" ref="K653">_xlfn.IFS(M653=Ticket!A622,Ticket!B622)</f>
        <v>PABEL</v>
      </c>
      <c r="L653" s="22">
        <f>H645/COUNTIF(DetailTicket[NoTicket],M653)</f>
        <v>17.071999999999999</v>
      </c>
      <c r="M653" s="21">
        <f t="shared" si="21"/>
        <v>10868</v>
      </c>
    </row>
    <row r="654" spans="1:13" x14ac:dyDescent="0.25">
      <c r="A654">
        <v>10540</v>
      </c>
      <c r="B654">
        <v>26</v>
      </c>
      <c r="C654">
        <v>23.78</v>
      </c>
      <c r="D654">
        <v>1</v>
      </c>
      <c r="E654">
        <v>0</v>
      </c>
      <c r="F654" s="4">
        <f>DetailTicket[[#This Row],[Qte]]*(DetailTicket[[#This Row],[PrixUnit]]*(1-DetailTicket[[#This Row],[Remise%]]))</f>
        <v>23.78</v>
      </c>
      <c r="G654" t="str">
        <f>DetailTicket[[#This Row],[NoTicket]]&amp;DetailTicket[[#This Row],[Refprod]]</f>
        <v>1054026</v>
      </c>
      <c r="H654" s="10">
        <f>SUMIF(DetailTicket[NoTicket],I654,DetailTicket[Chiffre d''affaire])</f>
        <v>57.505000000000003</v>
      </c>
      <c r="I654">
        <f t="shared" si="20"/>
        <v>10877</v>
      </c>
      <c r="K654" s="21" t="str" cm="1">
        <f t="array" ref="K654">_xlfn.IFS(M654=Ticket!A623,Ticket!B623)</f>
        <v>MAEUS</v>
      </c>
      <c r="L654" s="22">
        <f>H646/COUNTIF(DetailTicket[NoTicket],M654)</f>
        <v>17.227499999999999</v>
      </c>
      <c r="M654" s="21">
        <f t="shared" si="21"/>
        <v>10869</v>
      </c>
    </row>
    <row r="655" spans="1:13" x14ac:dyDescent="0.25">
      <c r="A655">
        <v>10587</v>
      </c>
      <c r="B655">
        <v>26</v>
      </c>
      <c r="C655">
        <v>23.78</v>
      </c>
      <c r="D655">
        <v>2</v>
      </c>
      <c r="E655">
        <v>0</v>
      </c>
      <c r="F655" s="4">
        <f>DetailTicket[[#This Row],[Qte]]*(DetailTicket[[#This Row],[PrixUnit]]*(1-DetailTicket[[#This Row],[Remise%]]))</f>
        <v>47.56</v>
      </c>
      <c r="G655" t="str">
        <f>DetailTicket[[#This Row],[NoTicket]]&amp;DetailTicket[[#This Row],[Refprod]]</f>
        <v>1058726</v>
      </c>
      <c r="H655" s="10">
        <f>SUMIF(DetailTicket[NoTicket],I655,DetailTicket[Chiffre d''affaire])</f>
        <v>58.652999999999999</v>
      </c>
      <c r="I655">
        <f t="shared" si="20"/>
        <v>10878</v>
      </c>
      <c r="K655" s="21" t="str" cm="1">
        <f t="array" ref="K655">_xlfn.IFS(M655=Ticket!A624,Ticket!B624)</f>
        <v xml:space="preserve">DELE </v>
      </c>
      <c r="L655" s="22">
        <f>H647/COUNTIF(DetailTicket[NoTicket],M655)</f>
        <v>54.12</v>
      </c>
      <c r="M655" s="21">
        <f t="shared" si="21"/>
        <v>10870</v>
      </c>
    </row>
    <row r="656" spans="1:13" x14ac:dyDescent="0.25">
      <c r="A656">
        <v>10592</v>
      </c>
      <c r="B656">
        <v>26</v>
      </c>
      <c r="C656">
        <v>23.78</v>
      </c>
      <c r="D656">
        <v>2</v>
      </c>
      <c r="E656">
        <v>0.05</v>
      </c>
      <c r="F656" s="4">
        <f>DetailTicket[[#This Row],[Qte]]*(DetailTicket[[#This Row],[PrixUnit]]*(1-DetailTicket[[#This Row],[Remise%]]))</f>
        <v>45.182000000000002</v>
      </c>
      <c r="G656" t="str">
        <f>DetailTicket[[#This Row],[NoTicket]]&amp;DetailTicket[[#This Row],[Refprod]]</f>
        <v>1059226</v>
      </c>
      <c r="H656" s="10">
        <f>SUMIF(DetailTicket[NoTicket],I656,DetailTicket[Chiffre d''affaire])</f>
        <v>87.52</v>
      </c>
      <c r="I656">
        <f t="shared" si="20"/>
        <v>10879</v>
      </c>
      <c r="K656" s="21" t="str" cm="1">
        <f t="array" ref="K656">_xlfn.IFS(M656=Ticket!A625,Ticket!B625)</f>
        <v>FAMAR</v>
      </c>
      <c r="L656" s="22">
        <f>H648/COUNTIF(DetailTicket[NoTicket],M656)</f>
        <v>39.298333333333332</v>
      </c>
      <c r="M656" s="21">
        <f t="shared" si="21"/>
        <v>10871</v>
      </c>
    </row>
    <row r="657" spans="1:13" x14ac:dyDescent="0.25">
      <c r="A657">
        <v>10633</v>
      </c>
      <c r="B657">
        <v>26</v>
      </c>
      <c r="C657">
        <v>23.78</v>
      </c>
      <c r="D657">
        <v>1</v>
      </c>
      <c r="E657">
        <v>0.15</v>
      </c>
      <c r="F657" s="4">
        <f>DetailTicket[[#This Row],[Qte]]*(DetailTicket[[#This Row],[PrixUnit]]*(1-DetailTicket[[#This Row],[Remise%]]))</f>
        <v>20.213000000000001</v>
      </c>
      <c r="G657" t="str">
        <f>DetailTicket[[#This Row],[NoTicket]]&amp;DetailTicket[[#This Row],[Refprod]]</f>
        <v>1063326</v>
      </c>
      <c r="H657" s="10">
        <f>SUMIF(DetailTicket[NoTicket],I657,DetailTicket[Chiffre d''affaire])</f>
        <v>41.096000000000004</v>
      </c>
      <c r="I657">
        <f t="shared" si="20"/>
        <v>10880</v>
      </c>
      <c r="K657" s="21" t="str" cm="1">
        <f t="array" ref="K657">_xlfn.IFS(M657=Ticket!A626,Ticket!B626)</f>
        <v>JELEC</v>
      </c>
      <c r="L657" s="22">
        <f>H649/COUNTIF(DetailTicket[NoTicket],M657)</f>
        <v>33.418624999999999</v>
      </c>
      <c r="M657" s="21">
        <f t="shared" si="21"/>
        <v>10872</v>
      </c>
    </row>
    <row r="658" spans="1:13" x14ac:dyDescent="0.25">
      <c r="A658">
        <v>10677</v>
      </c>
      <c r="B658">
        <v>26</v>
      </c>
      <c r="C658">
        <v>23.78</v>
      </c>
      <c r="D658">
        <v>1</v>
      </c>
      <c r="E658">
        <v>0.15</v>
      </c>
      <c r="F658" s="4">
        <f>DetailTicket[[#This Row],[Qte]]*(DetailTicket[[#This Row],[PrixUnit]]*(1-DetailTicket[[#This Row],[Remise%]]))</f>
        <v>20.213000000000001</v>
      </c>
      <c r="G658" t="str">
        <f>DetailTicket[[#This Row],[NoTicket]]&amp;DetailTicket[[#This Row],[Refprod]]</f>
        <v>1067726</v>
      </c>
      <c r="H658" s="10">
        <f>SUMIF(DetailTicket[NoTicket],I658,DetailTicket[Chiffre d''affaire])</f>
        <v>22.86</v>
      </c>
      <c r="I658">
        <f t="shared" si="20"/>
        <v>10881</v>
      </c>
      <c r="K658" s="21" t="str" cm="1">
        <f t="array" ref="K658">_xlfn.IFS(M658=Ticket!A627,Ticket!B627)</f>
        <v>FRLAN</v>
      </c>
      <c r="L658" s="22">
        <f>H650/COUNTIF(DetailTicket[NoTicket],M658)</f>
        <v>38.57</v>
      </c>
      <c r="M658" s="21">
        <f t="shared" si="21"/>
        <v>10873</v>
      </c>
    </row>
    <row r="659" spans="1:13" x14ac:dyDescent="0.25">
      <c r="A659">
        <v>10686</v>
      </c>
      <c r="B659">
        <v>26</v>
      </c>
      <c r="C659">
        <v>23.78</v>
      </c>
      <c r="D659">
        <v>2</v>
      </c>
      <c r="E659">
        <v>0</v>
      </c>
      <c r="F659" s="4">
        <f>DetailTicket[[#This Row],[Qte]]*(DetailTicket[[#This Row],[PrixUnit]]*(1-DetailTicket[[#This Row],[Remise%]]))</f>
        <v>47.56</v>
      </c>
      <c r="G659" t="str">
        <f>DetailTicket[[#This Row],[NoTicket]]&amp;DetailTicket[[#This Row],[Refprod]]</f>
        <v>1068626</v>
      </c>
      <c r="H659" s="10">
        <f>SUMIF(DetailTicket[NoTicket],I659,DetailTicket[Chiffre d''affaire])</f>
        <v>28.418000000000003</v>
      </c>
      <c r="I659">
        <f t="shared" si="20"/>
        <v>10882</v>
      </c>
      <c r="K659" s="21" t="str" cm="1">
        <f t="array" ref="K659">_xlfn.IFS(M659=Ticket!A628,Ticket!B628)</f>
        <v>JELEC</v>
      </c>
      <c r="L659" s="22">
        <f>H651/COUNTIF(DetailTicket[NoTicket],M659)</f>
        <v>47.26</v>
      </c>
      <c r="M659" s="21">
        <f t="shared" si="21"/>
        <v>10874</v>
      </c>
    </row>
    <row r="660" spans="1:13" x14ac:dyDescent="0.25">
      <c r="A660">
        <v>10713</v>
      </c>
      <c r="B660">
        <v>26</v>
      </c>
      <c r="C660">
        <v>23.78</v>
      </c>
      <c r="D660">
        <v>1</v>
      </c>
      <c r="E660">
        <v>0</v>
      </c>
      <c r="F660" s="4">
        <f>DetailTicket[[#This Row],[Qte]]*(DetailTicket[[#This Row],[PrixUnit]]*(1-DetailTicket[[#This Row],[Remise%]]))</f>
        <v>23.78</v>
      </c>
      <c r="G660" t="str">
        <f>DetailTicket[[#This Row],[NoTicket]]&amp;DetailTicket[[#This Row],[Refprod]]</f>
        <v>1071326</v>
      </c>
      <c r="H660" s="10">
        <f>SUMIF(DetailTicket[NoTicket],I660,DetailTicket[Chiffre d''affaire])</f>
        <v>6.7</v>
      </c>
      <c r="I660">
        <f t="shared" si="20"/>
        <v>10883</v>
      </c>
      <c r="K660" s="21" t="str" cm="1">
        <f t="array" ref="K660">_xlfn.IFS(M660=Ticket!A629,Ticket!B629)</f>
        <v>JEHOU</v>
      </c>
      <c r="L660" s="22">
        <f>H652/COUNTIF(DetailTicket[NoTicket],M660)</f>
        <v>14.692666666666668</v>
      </c>
      <c r="M660" s="21">
        <f t="shared" si="21"/>
        <v>10875</v>
      </c>
    </row>
    <row r="661" spans="1:13" x14ac:dyDescent="0.25">
      <c r="A661">
        <v>10723</v>
      </c>
      <c r="B661">
        <v>26</v>
      </c>
      <c r="C661">
        <v>23.78</v>
      </c>
      <c r="D661">
        <v>2</v>
      </c>
      <c r="E661">
        <v>0</v>
      </c>
      <c r="F661" s="4">
        <f>DetailTicket[[#This Row],[Qte]]*(DetailTicket[[#This Row],[PrixUnit]]*(1-DetailTicket[[#This Row],[Remise%]]))</f>
        <v>47.56</v>
      </c>
      <c r="G661" t="str">
        <f>DetailTicket[[#This Row],[NoTicket]]&amp;DetailTicket[[#This Row],[Refprod]]</f>
        <v>1072326</v>
      </c>
      <c r="H661" s="10">
        <f>SUMIF(DetailTicket[NoTicket],I661,DetailTicket[Chiffre d''affaire])</f>
        <v>65.17949999999999</v>
      </c>
      <c r="I661">
        <f t="shared" si="20"/>
        <v>10884</v>
      </c>
      <c r="K661" s="21" t="str" cm="1">
        <f t="array" ref="K661">_xlfn.IFS(M661=Ticket!A630,Ticket!B630)</f>
        <v>FAMAR</v>
      </c>
      <c r="L661" s="22">
        <f>H653/COUNTIF(DetailTicket[NoTicket],M661)</f>
        <v>17.23</v>
      </c>
      <c r="M661" s="21">
        <f t="shared" si="21"/>
        <v>10876</v>
      </c>
    </row>
    <row r="662" spans="1:13" x14ac:dyDescent="0.25">
      <c r="A662">
        <v>10751</v>
      </c>
      <c r="B662">
        <v>26</v>
      </c>
      <c r="C662">
        <v>23.78</v>
      </c>
      <c r="D662">
        <v>2</v>
      </c>
      <c r="E662">
        <v>0.1</v>
      </c>
      <c r="F662" s="4">
        <f>DetailTicket[[#This Row],[Qte]]*(DetailTicket[[#This Row],[PrixUnit]]*(1-DetailTicket[[#This Row],[Remise%]]))</f>
        <v>42.804000000000002</v>
      </c>
      <c r="G662" t="str">
        <f>DetailTicket[[#This Row],[NoTicket]]&amp;DetailTicket[[#This Row],[Refprod]]</f>
        <v>1075126</v>
      </c>
      <c r="H662" s="10">
        <f>SUMIF(DetailTicket[NoTicket],I662,DetailTicket[Chiffre d''affaire])</f>
        <v>42.519999999999996</v>
      </c>
      <c r="I662">
        <f t="shared" si="20"/>
        <v>10885</v>
      </c>
      <c r="K662" s="21" t="str" cm="1">
        <f t="array" ref="K662">_xlfn.IFS(M662=Ticket!A631,Ticket!B631)</f>
        <v>CHDUD</v>
      </c>
      <c r="L662" s="22">
        <f>H654/COUNTIF(DetailTicket[NoTicket],M662)</f>
        <v>28.752500000000001</v>
      </c>
      <c r="M662" s="21">
        <f t="shared" si="21"/>
        <v>10877</v>
      </c>
    </row>
    <row r="663" spans="1:13" x14ac:dyDescent="0.25">
      <c r="A663">
        <v>10758</v>
      </c>
      <c r="B663">
        <v>26</v>
      </c>
      <c r="C663">
        <v>23.78</v>
      </c>
      <c r="D663">
        <v>1</v>
      </c>
      <c r="E663">
        <v>0</v>
      </c>
      <c r="F663" s="4">
        <f>DetailTicket[[#This Row],[Qte]]*(DetailTicket[[#This Row],[PrixUnit]]*(1-DetailTicket[[#This Row],[Remise%]]))</f>
        <v>23.78</v>
      </c>
      <c r="G663" t="str">
        <f>DetailTicket[[#This Row],[NoTicket]]&amp;DetailTicket[[#This Row],[Refprod]]</f>
        <v>1075826</v>
      </c>
      <c r="H663" s="10">
        <f>SUMIF(DetailTicket[NoTicket],I663,DetailTicket[Chiffre d''affaire])</f>
        <v>66.61999999999999</v>
      </c>
      <c r="I663">
        <f t="shared" si="20"/>
        <v>10886</v>
      </c>
      <c r="K663" s="21" t="str" cm="1">
        <f t="array" ref="K663">_xlfn.IFS(M663=Ticket!A632,Ticket!B632)</f>
        <v>ARBLA</v>
      </c>
      <c r="L663" s="22">
        <f>H655/COUNTIF(DetailTicket[NoTicket],M663)</f>
        <v>58.652999999999999</v>
      </c>
      <c r="M663" s="21">
        <f t="shared" si="21"/>
        <v>10878</v>
      </c>
    </row>
    <row r="664" spans="1:13" x14ac:dyDescent="0.25">
      <c r="A664">
        <v>10796</v>
      </c>
      <c r="B664">
        <v>26</v>
      </c>
      <c r="C664">
        <v>23.78</v>
      </c>
      <c r="D664">
        <v>1</v>
      </c>
      <c r="E664">
        <v>0.2</v>
      </c>
      <c r="F664" s="4">
        <f>DetailTicket[[#This Row],[Qte]]*(DetailTicket[[#This Row],[PrixUnit]]*(1-DetailTicket[[#This Row],[Remise%]]))</f>
        <v>19.024000000000001</v>
      </c>
      <c r="G664" t="str">
        <f>DetailTicket[[#This Row],[NoTicket]]&amp;DetailTicket[[#This Row],[Refprod]]</f>
        <v>1079626</v>
      </c>
      <c r="H664" s="10">
        <f>SUMIF(DetailTicket[NoTicket],I664,DetailTicket[Chiffre d''affaire])</f>
        <v>21.34</v>
      </c>
      <c r="I664">
        <f t="shared" si="20"/>
        <v>10887</v>
      </c>
      <c r="K664" s="21" t="str" cm="1">
        <f t="array" ref="K664">_xlfn.IFS(M664=Ticket!A633,Ticket!B633)</f>
        <v>FRLAN</v>
      </c>
      <c r="L664" s="22">
        <f>H656/COUNTIF(DetailTicket[NoTicket],M664)</f>
        <v>29.173333333333332</v>
      </c>
      <c r="M664" s="21">
        <f t="shared" si="21"/>
        <v>10879</v>
      </c>
    </row>
    <row r="665" spans="1:13" x14ac:dyDescent="0.25">
      <c r="A665">
        <v>10817</v>
      </c>
      <c r="B665">
        <v>26</v>
      </c>
      <c r="C665">
        <v>23.78</v>
      </c>
      <c r="D665">
        <v>1</v>
      </c>
      <c r="E665">
        <v>0.15</v>
      </c>
      <c r="F665" s="4">
        <f>DetailTicket[[#This Row],[Qte]]*(DetailTicket[[#This Row],[PrixUnit]]*(1-DetailTicket[[#This Row],[Remise%]]))</f>
        <v>20.213000000000001</v>
      </c>
      <c r="G665" t="str">
        <f>DetailTicket[[#This Row],[NoTicket]]&amp;DetailTicket[[#This Row],[Refprod]]</f>
        <v>1081726</v>
      </c>
      <c r="H665" s="10">
        <f>SUMIF(DetailTicket[NoTicket],I665,DetailTicket[Chiffre d''affaire])</f>
        <v>33.379999999999995</v>
      </c>
      <c r="I665">
        <f t="shared" si="20"/>
        <v>10888</v>
      </c>
      <c r="K665" s="21" t="str" cm="1">
        <f t="array" ref="K665">_xlfn.IFS(M665=Ticket!A634,Ticket!B634)</f>
        <v>REDAN</v>
      </c>
      <c r="L665" s="22">
        <f>H657/COUNTIF(DetailTicket[NoTicket],M665)</f>
        <v>13.698666666666668</v>
      </c>
      <c r="M665" s="21">
        <f t="shared" si="21"/>
        <v>10880</v>
      </c>
    </row>
    <row r="666" spans="1:13" x14ac:dyDescent="0.25">
      <c r="A666">
        <v>10825</v>
      </c>
      <c r="B666">
        <v>26</v>
      </c>
      <c r="C666">
        <v>23.78</v>
      </c>
      <c r="D666">
        <v>2</v>
      </c>
      <c r="E666">
        <v>0</v>
      </c>
      <c r="F666" s="4">
        <f>DetailTicket[[#This Row],[Qte]]*(DetailTicket[[#This Row],[PrixUnit]]*(1-DetailTicket[[#This Row],[Remise%]]))</f>
        <v>47.56</v>
      </c>
      <c r="G666" t="str">
        <f>DetailTicket[[#This Row],[NoTicket]]&amp;DetailTicket[[#This Row],[Refprod]]</f>
        <v>1082526</v>
      </c>
      <c r="H666" s="10">
        <f>SUMIF(DetailTicket[NoTicket],I666,DetailTicket[Chiffre d''affaire])</f>
        <v>216.94</v>
      </c>
      <c r="I666">
        <f t="shared" si="20"/>
        <v>10889</v>
      </c>
      <c r="K666" s="21" t="str" cm="1">
        <f t="array" ref="K666">_xlfn.IFS(M666=Ticket!A635,Ticket!B635)</f>
        <v>MICOL</v>
      </c>
      <c r="L666" s="22">
        <f>H658/COUNTIF(DetailTicket[NoTicket],M666)</f>
        <v>22.86</v>
      </c>
      <c r="M666" s="21">
        <f t="shared" si="21"/>
        <v>10881</v>
      </c>
    </row>
    <row r="667" spans="1:13" x14ac:dyDescent="0.25">
      <c r="A667">
        <v>10849</v>
      </c>
      <c r="B667">
        <v>26</v>
      </c>
      <c r="C667">
        <v>23.78</v>
      </c>
      <c r="D667">
        <v>2</v>
      </c>
      <c r="E667">
        <v>0.15</v>
      </c>
      <c r="F667" s="4">
        <f>DetailTicket[[#This Row],[Qte]]*(DetailTicket[[#This Row],[PrixUnit]]*(1-DetailTicket[[#This Row],[Remise%]]))</f>
        <v>40.426000000000002</v>
      </c>
      <c r="G667" t="str">
        <f>DetailTicket[[#This Row],[NoTicket]]&amp;DetailTicket[[#This Row],[Refprod]]</f>
        <v>1084926</v>
      </c>
      <c r="H667" s="10">
        <f>SUMIF(DetailTicket[NoTicket],I667,DetailTicket[Chiffre d''affaire])</f>
        <v>95.44</v>
      </c>
      <c r="I667">
        <f t="shared" ref="I667:I677" si="22">I666+1</f>
        <v>10890</v>
      </c>
      <c r="K667" s="21" t="str" cm="1">
        <f t="array" ref="K667">_xlfn.IFS(M667=Ticket!A636,Ticket!B636)</f>
        <v>MOELK</v>
      </c>
      <c r="L667" s="22">
        <f>H659/COUNTIF(DetailTicket[NoTicket],M667)</f>
        <v>9.472666666666667</v>
      </c>
      <c r="M667" s="21">
        <f t="shared" si="21"/>
        <v>10882</v>
      </c>
    </row>
    <row r="668" spans="1:13" x14ac:dyDescent="0.25">
      <c r="A668">
        <v>10857</v>
      </c>
      <c r="B668">
        <v>26</v>
      </c>
      <c r="C668">
        <v>23.78</v>
      </c>
      <c r="D668">
        <v>1</v>
      </c>
      <c r="E668">
        <v>0.25</v>
      </c>
      <c r="F668" s="4">
        <f>DetailTicket[[#This Row],[Qte]]*(DetailTicket[[#This Row],[PrixUnit]]*(1-DetailTicket[[#This Row],[Remise%]]))</f>
        <v>17.835000000000001</v>
      </c>
      <c r="G668" t="str">
        <f>DetailTicket[[#This Row],[NoTicket]]&amp;DetailTicket[[#This Row],[Refprod]]</f>
        <v>1085726</v>
      </c>
      <c r="H668" s="10">
        <f>SUMIF(DetailTicket[NoTicket],I668,DetailTicket[Chiffre d''affaire])</f>
        <v>37.373000000000005</v>
      </c>
      <c r="I668">
        <f t="shared" si="22"/>
        <v>10891</v>
      </c>
      <c r="K668" s="21" t="str" cm="1">
        <f t="array" ref="K668">_xlfn.IFS(M668=Ticket!A637,Ticket!B637)</f>
        <v>CHROU</v>
      </c>
      <c r="L668" s="22">
        <f>H660/COUNTIF(DetailTicket[NoTicket],M668)</f>
        <v>6.7</v>
      </c>
      <c r="M668" s="21">
        <f t="shared" si="21"/>
        <v>10883</v>
      </c>
    </row>
    <row r="669" spans="1:13" x14ac:dyDescent="0.25">
      <c r="A669">
        <v>10868</v>
      </c>
      <c r="B669">
        <v>26</v>
      </c>
      <c r="C669">
        <v>23.78</v>
      </c>
      <c r="D669">
        <v>1</v>
      </c>
      <c r="E669">
        <v>0</v>
      </c>
      <c r="F669" s="4">
        <f>DetailTicket[[#This Row],[Qte]]*(DetailTicket[[#This Row],[PrixUnit]]*(1-DetailTicket[[#This Row],[Remise%]]))</f>
        <v>23.78</v>
      </c>
      <c r="G669" t="str">
        <f>DetailTicket[[#This Row],[NoTicket]]&amp;DetailTicket[[#This Row],[Refprod]]</f>
        <v>1086826</v>
      </c>
      <c r="H669" s="10">
        <f>SUMIF(DetailTicket[NoTicket],I669,DetailTicket[Chiffre d''affaire])</f>
        <v>39.823999999999998</v>
      </c>
      <c r="I669">
        <f t="shared" si="22"/>
        <v>10892</v>
      </c>
      <c r="K669" s="21" t="str" cm="1">
        <f t="array" ref="K669">_xlfn.IFS(M669=Ticket!A638,Ticket!B638)</f>
        <v>PALER</v>
      </c>
      <c r="L669" s="22">
        <f>H661/COUNTIF(DetailTicket[NoTicket],M669)</f>
        <v>21.726499999999998</v>
      </c>
      <c r="M669" s="21">
        <f t="shared" si="21"/>
        <v>10884</v>
      </c>
    </row>
    <row r="670" spans="1:13" x14ac:dyDescent="0.25">
      <c r="A670">
        <v>10973</v>
      </c>
      <c r="B670">
        <v>26</v>
      </c>
      <c r="C670">
        <v>23.78</v>
      </c>
      <c r="D670">
        <v>2</v>
      </c>
      <c r="E670">
        <v>0</v>
      </c>
      <c r="F670" s="4">
        <f>DetailTicket[[#This Row],[Qte]]*(DetailTicket[[#This Row],[PrixUnit]]*(1-DetailTicket[[#This Row],[Remise%]]))</f>
        <v>47.56</v>
      </c>
      <c r="G670" t="str">
        <f>DetailTicket[[#This Row],[NoTicket]]&amp;DetailTicket[[#This Row],[Refprod]]</f>
        <v>1097326</v>
      </c>
      <c r="H670" s="10">
        <f>SUMIF(DetailTicket[NoTicket],I670,DetailTicket[Chiffre d''affaire])</f>
        <v>165.71</v>
      </c>
      <c r="I670">
        <f t="shared" si="22"/>
        <v>10893</v>
      </c>
      <c r="K670" s="21" t="str" cm="1">
        <f t="array" ref="K670">_xlfn.IFS(M670=Ticket!A639,Ticket!B639)</f>
        <v>MIGAL</v>
      </c>
      <c r="L670" s="22">
        <f>H662/COUNTIF(DetailTicket[NoTicket],M670)</f>
        <v>10.629999999999999</v>
      </c>
      <c r="M670" s="21">
        <f t="shared" si="21"/>
        <v>10885</v>
      </c>
    </row>
    <row r="671" spans="1:13" x14ac:dyDescent="0.25">
      <c r="A671">
        <v>11004</v>
      </c>
      <c r="B671">
        <v>26</v>
      </c>
      <c r="C671">
        <v>23.78</v>
      </c>
      <c r="D671">
        <v>2</v>
      </c>
      <c r="E671">
        <v>0</v>
      </c>
      <c r="F671" s="4">
        <f>DetailTicket[[#This Row],[Qte]]*(DetailTicket[[#This Row],[PrixUnit]]*(1-DetailTicket[[#This Row],[Remise%]]))</f>
        <v>47.56</v>
      </c>
      <c r="G671" t="str">
        <f>DetailTicket[[#This Row],[NoTicket]]&amp;DetailTicket[[#This Row],[Refprod]]</f>
        <v>1100426</v>
      </c>
      <c r="H671" s="10">
        <f>SUMIF(DetailTicket[NoTicket],I671,DetailTicket[Chiffre d''affaire])</f>
        <v>67.782499999999999</v>
      </c>
      <c r="I671">
        <f t="shared" si="22"/>
        <v>10894</v>
      </c>
      <c r="K671" s="21" t="str" cm="1">
        <f t="array" ref="K671">_xlfn.IFS(M671=Ticket!A640,Ticket!B640)</f>
        <v>DAMIC</v>
      </c>
      <c r="L671" s="22">
        <f>H663/COUNTIF(DetailTicket[NoTicket],M671)</f>
        <v>22.206666666666663</v>
      </c>
      <c r="M671" s="21">
        <f t="shared" si="21"/>
        <v>10886</v>
      </c>
    </row>
    <row r="672" spans="1:13" x14ac:dyDescent="0.25">
      <c r="A672">
        <v>11021</v>
      </c>
      <c r="B672">
        <v>26</v>
      </c>
      <c r="C672">
        <v>23.78</v>
      </c>
      <c r="D672">
        <v>2</v>
      </c>
      <c r="E672">
        <v>0</v>
      </c>
      <c r="F672" s="4">
        <f>DetailTicket[[#This Row],[Qte]]*(DetailTicket[[#This Row],[PrixUnit]]*(1-DetailTicket[[#This Row],[Remise%]]))</f>
        <v>47.56</v>
      </c>
      <c r="G672" t="str">
        <f>DetailTicket[[#This Row],[NoTicket]]&amp;DetailTicket[[#This Row],[Refprod]]</f>
        <v>1102126</v>
      </c>
      <c r="H672" s="10">
        <f>SUMIF(DetailTicket[NoTicket],I672,DetailTicket[Chiffre d''affaire])</f>
        <v>100.32000000000001</v>
      </c>
      <c r="I672">
        <f t="shared" si="22"/>
        <v>10895</v>
      </c>
      <c r="K672" s="21" t="str" cm="1">
        <f t="array" ref="K672">_xlfn.IFS(M672=Ticket!A641,Ticket!B641)</f>
        <v>SAJOU</v>
      </c>
      <c r="L672" s="22">
        <f>H664/COUNTIF(DetailTicket[NoTicket],M672)</f>
        <v>21.34</v>
      </c>
      <c r="M672" s="21">
        <f t="shared" si="21"/>
        <v>10887</v>
      </c>
    </row>
    <row r="673" spans="1:13" x14ac:dyDescent="0.25">
      <c r="A673">
        <v>11024</v>
      </c>
      <c r="B673">
        <v>26</v>
      </c>
      <c r="C673">
        <v>23.78</v>
      </c>
      <c r="D673">
        <v>2</v>
      </c>
      <c r="E673">
        <v>0</v>
      </c>
      <c r="F673" s="4">
        <f>DetailTicket[[#This Row],[Qte]]*(DetailTicket[[#This Row],[PrixUnit]]*(1-DetailTicket[[#This Row],[Remise%]]))</f>
        <v>47.56</v>
      </c>
      <c r="G673" t="str">
        <f>DetailTicket[[#This Row],[NoTicket]]&amp;DetailTicket[[#This Row],[Refprod]]</f>
        <v>1102426</v>
      </c>
      <c r="H673" s="10">
        <f>SUMIF(DetailTicket[NoTicket],I673,DetailTicket[Chiffre d''affaire])</f>
        <v>72.58</v>
      </c>
      <c r="I673">
        <f t="shared" si="22"/>
        <v>10896</v>
      </c>
      <c r="K673" s="21" t="str" cm="1">
        <f t="array" ref="K673">_xlfn.IFS(M673=Ticket!A642,Ticket!B642)</f>
        <v>JELEC</v>
      </c>
      <c r="L673" s="22">
        <f>H665/COUNTIF(DetailTicket[NoTicket],M673)</f>
        <v>16.689999999999998</v>
      </c>
      <c r="M673" s="21">
        <f t="shared" si="21"/>
        <v>10888</v>
      </c>
    </row>
    <row r="674" spans="1:13" x14ac:dyDescent="0.25">
      <c r="A674">
        <v>10257</v>
      </c>
      <c r="B674">
        <v>27</v>
      </c>
      <c r="C674">
        <v>26.83</v>
      </c>
      <c r="D674">
        <v>1</v>
      </c>
      <c r="E674">
        <v>0</v>
      </c>
      <c r="F674" s="4">
        <f>DetailTicket[[#This Row],[Qte]]*(DetailTicket[[#This Row],[PrixUnit]]*(1-DetailTicket[[#This Row],[Remise%]]))</f>
        <v>26.83</v>
      </c>
      <c r="G674" t="str">
        <f>DetailTicket[[#This Row],[NoTicket]]&amp;DetailTicket[[#This Row],[Refprod]]</f>
        <v>1025727</v>
      </c>
      <c r="H674" s="10">
        <f>SUMIF(DetailTicket[NoTicket],I674,DetailTicket[Chiffre d''affaire])</f>
        <v>208.41000000000003</v>
      </c>
      <c r="I674">
        <f t="shared" si="22"/>
        <v>10897</v>
      </c>
      <c r="K674" s="21" t="str" cm="1">
        <f t="array" ref="K674">_xlfn.IFS(M674=Ticket!A643,Ticket!B643)</f>
        <v>ALCLE</v>
      </c>
      <c r="L674" s="22">
        <f>H666/COUNTIF(DetailTicket[NoTicket],M674)</f>
        <v>108.47</v>
      </c>
      <c r="M674" s="21">
        <f t="shared" si="21"/>
        <v>10889</v>
      </c>
    </row>
    <row r="675" spans="1:13" x14ac:dyDescent="0.25">
      <c r="A675">
        <v>10284</v>
      </c>
      <c r="B675">
        <v>27</v>
      </c>
      <c r="C675">
        <v>26.83</v>
      </c>
      <c r="D675">
        <v>2</v>
      </c>
      <c r="E675">
        <v>0.25</v>
      </c>
      <c r="F675" s="4">
        <f>DetailTicket[[#This Row],[Qte]]*(DetailTicket[[#This Row],[PrixUnit]]*(1-DetailTicket[[#This Row],[Remise%]]))</f>
        <v>40.244999999999997</v>
      </c>
      <c r="G675" t="str">
        <f>DetailTicket[[#This Row],[NoTicket]]&amp;DetailTicket[[#This Row],[Refprod]]</f>
        <v>1028427</v>
      </c>
      <c r="H675" s="10">
        <f>SUMIF(DetailTicket[NoTicket],I675,DetailTicket[Chiffre d''affaire])</f>
        <v>9.14</v>
      </c>
      <c r="I675">
        <f t="shared" si="22"/>
        <v>10898</v>
      </c>
      <c r="K675" s="21" t="str" cm="1">
        <f t="array" ref="K675">_xlfn.IFS(M675=Ticket!A644,Ticket!B644)</f>
        <v>MABON</v>
      </c>
      <c r="L675" s="22">
        <f>H667/COUNTIF(DetailTicket[NoTicket],M675)</f>
        <v>31.813333333333333</v>
      </c>
      <c r="M675" s="21">
        <f t="shared" ref="M675:M738" si="23">M674+1</f>
        <v>10890</v>
      </c>
    </row>
    <row r="676" spans="1:13" x14ac:dyDescent="0.25">
      <c r="A676">
        <v>10441</v>
      </c>
      <c r="B676">
        <v>27</v>
      </c>
      <c r="C676">
        <v>26.83</v>
      </c>
      <c r="D676">
        <v>2</v>
      </c>
      <c r="E676">
        <v>0</v>
      </c>
      <c r="F676" s="4">
        <f>DetailTicket[[#This Row],[Qte]]*(DetailTicket[[#This Row],[PrixUnit]]*(1-DetailTicket[[#This Row],[Remise%]]))</f>
        <v>53.66</v>
      </c>
      <c r="G676" t="str">
        <f>DetailTicket[[#This Row],[NoTicket]]&amp;DetailTicket[[#This Row],[Refprod]]</f>
        <v>1044127</v>
      </c>
      <c r="H676" s="10">
        <f>SUMIF(DetailTicket[NoTicket],I676,DetailTicket[Chiffre d''affaire])</f>
        <v>23.324000000000002</v>
      </c>
      <c r="I676">
        <f t="shared" si="22"/>
        <v>10899</v>
      </c>
      <c r="K676" s="21" t="str" cm="1">
        <f t="array" ref="K676">_xlfn.IFS(M676=Ticket!A645,Ticket!B645)</f>
        <v>ANLER</v>
      </c>
      <c r="L676" s="22">
        <f>H668/COUNTIF(DetailTicket[NoTicket],M676)</f>
        <v>37.373000000000005</v>
      </c>
      <c r="M676" s="21">
        <f t="shared" si="23"/>
        <v>10891</v>
      </c>
    </row>
    <row r="677" spans="1:13" x14ac:dyDescent="0.25">
      <c r="A677">
        <v>10515</v>
      </c>
      <c r="B677">
        <v>27</v>
      </c>
      <c r="C677">
        <v>33.54</v>
      </c>
      <c r="D677">
        <v>2</v>
      </c>
      <c r="E677">
        <v>0</v>
      </c>
      <c r="F677" s="4">
        <f>DetailTicket[[#This Row],[Qte]]*(DetailTicket[[#This Row],[PrixUnit]]*(1-DetailTicket[[#This Row],[Remise%]]))</f>
        <v>67.08</v>
      </c>
      <c r="G677" t="str">
        <f>DetailTicket[[#This Row],[NoTicket]]&amp;DetailTicket[[#This Row],[Refprod]]</f>
        <v>1051527</v>
      </c>
      <c r="H677" s="10">
        <f>SUMIF(DetailTicket[NoTicket],I677,DetailTicket[Chiffre d''affaire])</f>
        <v>17.145</v>
      </c>
      <c r="I677">
        <f t="shared" si="22"/>
        <v>10900</v>
      </c>
      <c r="K677" s="21" t="str" cm="1">
        <f t="array" ref="K677">_xlfn.IFS(M677=Ticket!A646,Ticket!B646)</f>
        <v>YATAN</v>
      </c>
      <c r="L677" s="22">
        <f>H669/COUNTIF(DetailTicket[NoTicket],M677)</f>
        <v>39.823999999999998</v>
      </c>
      <c r="M677" s="21">
        <f t="shared" si="23"/>
        <v>10892</v>
      </c>
    </row>
    <row r="678" spans="1:13" x14ac:dyDescent="0.25">
      <c r="A678">
        <v>10598</v>
      </c>
      <c r="B678">
        <v>27</v>
      </c>
      <c r="C678">
        <v>33.54</v>
      </c>
      <c r="D678">
        <v>2</v>
      </c>
      <c r="E678">
        <v>0</v>
      </c>
      <c r="F678" s="4">
        <f>DetailTicket[[#This Row],[Qte]]*(DetailTicket[[#This Row],[PrixUnit]]*(1-DetailTicket[[#This Row],[Remise%]]))</f>
        <v>67.08</v>
      </c>
      <c r="G678" t="str">
        <f>DetailTicket[[#This Row],[NoTicket]]&amp;DetailTicket[[#This Row],[Refprod]]</f>
        <v>1059827</v>
      </c>
      <c r="H678" s="10">
        <f>SUMIF(DetailTicket[NoTicket],I678,DetailTicket[Chiffre d''affaire])</f>
        <v>23.78</v>
      </c>
      <c r="I678">
        <f>I677+1</f>
        <v>10901</v>
      </c>
      <c r="K678" s="21" t="str" cm="1">
        <f t="array" ref="K678">_xlfn.IFS(M678=Ticket!A647,Ticket!B647)</f>
        <v>CHBES</v>
      </c>
      <c r="L678" s="22">
        <f>H670/COUNTIF(DetailTicket[NoTicket],M678)</f>
        <v>33.142000000000003</v>
      </c>
      <c r="M678" s="21">
        <f t="shared" si="23"/>
        <v>10893</v>
      </c>
    </row>
    <row r="679" spans="1:13" x14ac:dyDescent="0.25">
      <c r="A679">
        <v>10760</v>
      </c>
      <c r="B679">
        <v>27</v>
      </c>
      <c r="C679">
        <v>33.54</v>
      </c>
      <c r="D679">
        <v>1</v>
      </c>
      <c r="E679">
        <v>0</v>
      </c>
      <c r="F679" s="4">
        <f>DetailTicket[[#This Row],[Qte]]*(DetailTicket[[#This Row],[PrixUnit]]*(1-DetailTicket[[#This Row],[Remise%]]))</f>
        <v>33.54</v>
      </c>
      <c r="G679" t="str">
        <f>DetailTicket[[#This Row],[NoTicket]]&amp;DetailTicket[[#This Row],[Refprod]]</f>
        <v>1076027</v>
      </c>
      <c r="H679" s="10">
        <f>SUMIF(DetailTicket[NoTicket],I679,DetailTicket[Chiffre d''affaire])</f>
        <v>79.296499999999995</v>
      </c>
      <c r="I679">
        <f t="shared" ref="I679:I742" si="24">I678+1</f>
        <v>10902</v>
      </c>
      <c r="K679" s="21" t="str" cm="1">
        <f t="array" ref="K679">_xlfn.IFS(M679=Ticket!A648,Ticket!B648)</f>
        <v>MOELK</v>
      </c>
      <c r="L679" s="22">
        <f>H671/COUNTIF(DetailTicket[NoTicket],M679)</f>
        <v>22.594166666666666</v>
      </c>
      <c r="M679" s="21">
        <f t="shared" si="23"/>
        <v>10894</v>
      </c>
    </row>
    <row r="680" spans="1:13" x14ac:dyDescent="0.25">
      <c r="A680">
        <v>10858</v>
      </c>
      <c r="B680">
        <v>27</v>
      </c>
      <c r="C680">
        <v>33.54</v>
      </c>
      <c r="D680">
        <v>2</v>
      </c>
      <c r="E680">
        <v>0</v>
      </c>
      <c r="F680" s="4">
        <f>DetailTicket[[#This Row],[Qte]]*(DetailTicket[[#This Row],[PrixUnit]]*(1-DetailTicket[[#This Row],[Remise%]]))</f>
        <v>67.08</v>
      </c>
      <c r="G680" t="str">
        <f>DetailTicket[[#This Row],[NoTicket]]&amp;DetailTicket[[#This Row],[Refprod]]</f>
        <v>1085827</v>
      </c>
      <c r="H680" s="10">
        <f>SUMIF(DetailTicket[NoTicket],I680,DetailTicket[Chiffre d''affaire])</f>
        <v>30.03</v>
      </c>
      <c r="I680">
        <f t="shared" si="24"/>
        <v>10903</v>
      </c>
      <c r="K680" s="21" t="str" cm="1">
        <f t="array" ref="K680">_xlfn.IFS(M680=Ticket!A649,Ticket!B649)</f>
        <v>CHLEC</v>
      </c>
      <c r="L680" s="22">
        <f>H672/COUNTIF(DetailTicket[NoTicket],M680)</f>
        <v>25.080000000000002</v>
      </c>
      <c r="M680" s="21">
        <f t="shared" si="23"/>
        <v>10895</v>
      </c>
    </row>
    <row r="681" spans="1:13" x14ac:dyDescent="0.25">
      <c r="A681">
        <v>10930</v>
      </c>
      <c r="B681">
        <v>27</v>
      </c>
      <c r="C681">
        <v>33.54</v>
      </c>
      <c r="D681">
        <v>1</v>
      </c>
      <c r="E681">
        <v>0</v>
      </c>
      <c r="F681" s="4">
        <f>DetailTicket[[#This Row],[Qte]]*(DetailTicket[[#This Row],[PrixUnit]]*(1-DetailTicket[[#This Row],[Remise%]]))</f>
        <v>33.54</v>
      </c>
      <c r="G681" t="str">
        <f>DetailTicket[[#This Row],[NoTicket]]&amp;DetailTicket[[#This Row],[Refprod]]</f>
        <v>1093027</v>
      </c>
      <c r="H681" s="10">
        <f>SUMIF(DetailTicket[NoTicket],I681,DetailTicket[Chiffre d''affaire])</f>
        <v>57.620000000000005</v>
      </c>
      <c r="I681">
        <f t="shared" si="24"/>
        <v>10904</v>
      </c>
      <c r="K681" s="21" t="str" cm="1">
        <f t="array" ref="K681">_xlfn.IFS(M681=Ticket!A650,Ticket!B650)</f>
        <v>YATAN</v>
      </c>
      <c r="L681" s="22">
        <f>H673/COUNTIF(DetailTicket[NoTicket],M681)</f>
        <v>36.29</v>
      </c>
      <c r="M681" s="21">
        <f t="shared" si="23"/>
        <v>10896</v>
      </c>
    </row>
    <row r="682" spans="1:13" x14ac:dyDescent="0.25">
      <c r="A682">
        <v>10979</v>
      </c>
      <c r="B682">
        <v>27</v>
      </c>
      <c r="C682">
        <v>33.54</v>
      </c>
      <c r="D682">
        <v>1</v>
      </c>
      <c r="E682">
        <v>0</v>
      </c>
      <c r="F682" s="4">
        <f>DetailTicket[[#This Row],[Qte]]*(DetailTicket[[#This Row],[PrixUnit]]*(1-DetailTicket[[#This Row],[Remise%]]))</f>
        <v>33.54</v>
      </c>
      <c r="G682" t="str">
        <f>DetailTicket[[#This Row],[NoTicket]]&amp;DetailTicket[[#This Row],[Refprod]]</f>
        <v>1097927</v>
      </c>
      <c r="H682" s="10">
        <f>SUMIF(DetailTicket[NoTicket],I682,DetailTicket[Chiffre d''affaire])</f>
        <v>13.034000000000001</v>
      </c>
      <c r="I682">
        <f t="shared" si="24"/>
        <v>10905</v>
      </c>
      <c r="K682" s="21" t="str" cm="1">
        <f t="array" ref="K682">_xlfn.IFS(M682=Ticket!A651,Ticket!B651)</f>
        <v>ERSWE</v>
      </c>
      <c r="L682" s="22">
        <f>H674/COUNTIF(DetailTicket[NoTicket],M682)</f>
        <v>104.20500000000001</v>
      </c>
      <c r="M682" s="21">
        <f t="shared" si="23"/>
        <v>10897</v>
      </c>
    </row>
    <row r="683" spans="1:13" x14ac:dyDescent="0.25">
      <c r="A683">
        <v>11080</v>
      </c>
      <c r="B683">
        <v>27</v>
      </c>
      <c r="C683">
        <v>21.72</v>
      </c>
      <c r="D683">
        <v>1</v>
      </c>
      <c r="E683">
        <v>0</v>
      </c>
      <c r="F683" s="4">
        <f>DetailTicket[[#This Row],[Qte]]*(DetailTicket[[#This Row],[PrixUnit]]*(1-DetailTicket[[#This Row],[Remise%]]))</f>
        <v>21.72</v>
      </c>
      <c r="G683" t="str">
        <f>DetailTicket[[#This Row],[NoTicket]]&amp;DetailTicket[[#This Row],[Refprod]]</f>
        <v>1108027</v>
      </c>
      <c r="H683" s="10">
        <f>SUMIF(DetailTicket[NoTicket],I683,DetailTicket[Chiffre d''affaire])</f>
        <v>43.3</v>
      </c>
      <c r="I683">
        <f t="shared" si="24"/>
        <v>10906</v>
      </c>
      <c r="K683" s="21" t="str" cm="1">
        <f t="array" ref="K683">_xlfn.IFS(M683=Ticket!A652,Ticket!B652)</f>
        <v>RIDAB</v>
      </c>
      <c r="L683" s="22">
        <f>H675/COUNTIF(DetailTicket[NoTicket],M683)</f>
        <v>9.14</v>
      </c>
      <c r="M683" s="21">
        <f t="shared" si="23"/>
        <v>10898</v>
      </c>
    </row>
    <row r="684" spans="1:13" x14ac:dyDescent="0.25">
      <c r="A684">
        <v>10277</v>
      </c>
      <c r="B684">
        <v>28</v>
      </c>
      <c r="C684">
        <v>27.75</v>
      </c>
      <c r="D684">
        <v>1</v>
      </c>
      <c r="E684">
        <v>0</v>
      </c>
      <c r="F684" s="4">
        <f>DetailTicket[[#This Row],[Qte]]*(DetailTicket[[#This Row],[PrixUnit]]*(1-DetailTicket[[#This Row],[Remise%]]))</f>
        <v>27.75</v>
      </c>
      <c r="G684" t="str">
        <f>DetailTicket[[#This Row],[NoTicket]]&amp;DetailTicket[[#This Row],[Refprod]]</f>
        <v>1027728</v>
      </c>
      <c r="H684" s="10">
        <f>SUMIF(DetailTicket[NoTicket],I684,DetailTicket[Chiffre d''affaire])</f>
        <v>11.9</v>
      </c>
      <c r="I684">
        <f t="shared" si="24"/>
        <v>10907</v>
      </c>
      <c r="K684" s="21" t="str" cm="1">
        <f t="array" ref="K684">_xlfn.IFS(M684=Ticket!A653,Ticket!B653)</f>
        <v>JEMAN</v>
      </c>
      <c r="L684" s="22">
        <f>H676/COUNTIF(DetailTicket[NoTicket],M684)</f>
        <v>23.324000000000002</v>
      </c>
      <c r="M684" s="21">
        <f t="shared" si="23"/>
        <v>10899</v>
      </c>
    </row>
    <row r="685" spans="1:13" x14ac:dyDescent="0.25">
      <c r="A685">
        <v>10302</v>
      </c>
      <c r="B685">
        <v>28</v>
      </c>
      <c r="C685">
        <v>27.75</v>
      </c>
      <c r="D685">
        <v>1</v>
      </c>
      <c r="E685">
        <v>0</v>
      </c>
      <c r="F685" s="4">
        <f>DetailTicket[[#This Row],[Qte]]*(DetailTicket[[#This Row],[PrixUnit]]*(1-DetailTicket[[#This Row],[Remise%]]))</f>
        <v>27.75</v>
      </c>
      <c r="G685" t="str">
        <f>DetailTicket[[#This Row],[NoTicket]]&amp;DetailTicket[[#This Row],[Refprod]]</f>
        <v>1030228</v>
      </c>
      <c r="H685" s="10">
        <f>SUMIF(DetailTicket[NoTicket],I685,DetailTicket[Chiffre d''affaire])</f>
        <v>31.872500000000002</v>
      </c>
      <c r="I685">
        <f t="shared" si="24"/>
        <v>10908</v>
      </c>
      <c r="K685" s="21" t="str" cm="1">
        <f t="array" ref="K685">_xlfn.IFS(M685=Ticket!A654,Ticket!B654)</f>
        <v>YAKAL</v>
      </c>
      <c r="L685" s="22">
        <f>H677/COUNTIF(DetailTicket[NoTicket],M685)</f>
        <v>17.145</v>
      </c>
      <c r="M685" s="21">
        <f t="shared" si="23"/>
        <v>10900</v>
      </c>
    </row>
    <row r="686" spans="1:13" x14ac:dyDescent="0.25">
      <c r="A686">
        <v>10312</v>
      </c>
      <c r="B686">
        <v>28</v>
      </c>
      <c r="C686">
        <v>27.75</v>
      </c>
      <c r="D686">
        <v>2</v>
      </c>
      <c r="E686">
        <v>0</v>
      </c>
      <c r="F686" s="4">
        <f>DetailTicket[[#This Row],[Qte]]*(DetailTicket[[#This Row],[PrixUnit]]*(1-DetailTicket[[#This Row],[Remise%]]))</f>
        <v>55.5</v>
      </c>
      <c r="G686" t="str">
        <f>DetailTicket[[#This Row],[NoTicket]]&amp;DetailTicket[[#This Row],[Refprod]]</f>
        <v>1031228</v>
      </c>
      <c r="H686" s="10">
        <f>SUMIF(DetailTicket[NoTicket],I686,DetailTicket[Chiffre d''affaire])</f>
        <v>86.9</v>
      </c>
      <c r="I686">
        <f t="shared" si="24"/>
        <v>10909</v>
      </c>
      <c r="K686" s="21" t="str" cm="1">
        <f t="array" ref="K686">_xlfn.IFS(M686=Ticket!A655,Ticket!B655)</f>
        <v>NAROU</v>
      </c>
      <c r="L686" s="22">
        <f>H678/COUNTIF(DetailTicket[NoTicket],M686)</f>
        <v>11.89</v>
      </c>
      <c r="M686" s="21">
        <f t="shared" si="23"/>
        <v>10901</v>
      </c>
    </row>
    <row r="687" spans="1:13" x14ac:dyDescent="0.25">
      <c r="A687">
        <v>10319</v>
      </c>
      <c r="B687">
        <v>28</v>
      </c>
      <c r="C687">
        <v>27.75</v>
      </c>
      <c r="D687">
        <v>2</v>
      </c>
      <c r="E687">
        <v>0</v>
      </c>
      <c r="F687" s="4">
        <f>DetailTicket[[#This Row],[Qte]]*(DetailTicket[[#This Row],[PrixUnit]]*(1-DetailTicket[[#This Row],[Remise%]]))</f>
        <v>55.5</v>
      </c>
      <c r="G687" t="str">
        <f>DetailTicket[[#This Row],[NoTicket]]&amp;DetailTicket[[#This Row],[Refprod]]</f>
        <v>1031928</v>
      </c>
      <c r="H687" s="10">
        <f>SUMIF(DetailTicket[NoTicket],I687,DetailTicket[Chiffre d''affaire])</f>
        <v>87.8</v>
      </c>
      <c r="I687">
        <f t="shared" si="24"/>
        <v>10910</v>
      </c>
      <c r="K687" s="21" t="str" cm="1">
        <f t="array" ref="K687">_xlfn.IFS(M687=Ticket!A656,Ticket!B656)</f>
        <v>REDAN</v>
      </c>
      <c r="L687" s="22">
        <f>H679/COUNTIF(DetailTicket[NoTicket],M687)</f>
        <v>39.648249999999997</v>
      </c>
      <c r="M687" s="21">
        <f t="shared" si="23"/>
        <v>10902</v>
      </c>
    </row>
    <row r="688" spans="1:13" x14ac:dyDescent="0.25">
      <c r="A688">
        <v>10360</v>
      </c>
      <c r="B688">
        <v>28</v>
      </c>
      <c r="C688">
        <v>27.75</v>
      </c>
      <c r="D688">
        <v>1</v>
      </c>
      <c r="E688">
        <v>0</v>
      </c>
      <c r="F688" s="4">
        <f>DetailTicket[[#This Row],[Qte]]*(DetailTicket[[#This Row],[PrixUnit]]*(1-DetailTicket[[#This Row],[Remise%]]))</f>
        <v>27.75</v>
      </c>
      <c r="G688" t="str">
        <f>DetailTicket[[#This Row],[NoTicket]]&amp;DetailTicket[[#This Row],[Refprod]]</f>
        <v>1036028</v>
      </c>
      <c r="H688" s="10">
        <f>SUMIF(DetailTicket[NoTicket],I688,DetailTicket[Chiffre d''affaire])</f>
        <v>108.24000000000001</v>
      </c>
      <c r="I688">
        <f t="shared" si="24"/>
        <v>10911</v>
      </c>
      <c r="K688" s="21" t="str" cm="1">
        <f t="array" ref="K688">_xlfn.IFS(M688=Ticket!A657,Ticket!B657)</f>
        <v>DAMIC</v>
      </c>
      <c r="L688" s="22">
        <f>H680/COUNTIF(DetailTicket[NoTicket],M688)</f>
        <v>10.01</v>
      </c>
      <c r="M688" s="21">
        <f t="shared" si="23"/>
        <v>10903</v>
      </c>
    </row>
    <row r="689" spans="1:13" x14ac:dyDescent="0.25">
      <c r="A689">
        <v>10368</v>
      </c>
      <c r="B689">
        <v>28</v>
      </c>
      <c r="C689">
        <v>27.75</v>
      </c>
      <c r="D689">
        <v>2</v>
      </c>
      <c r="E689">
        <v>0.1</v>
      </c>
      <c r="F689" s="4">
        <f>DetailTicket[[#This Row],[Qte]]*(DetailTicket[[#This Row],[PrixUnit]]*(1-DetailTicket[[#This Row],[Remise%]]))</f>
        <v>49.95</v>
      </c>
      <c r="G689" t="str">
        <f>DetailTicket[[#This Row],[NoTicket]]&amp;DetailTicket[[#This Row],[Refprod]]</f>
        <v>1036828</v>
      </c>
      <c r="H689" s="10">
        <f>SUMIF(DetailTicket[NoTicket],I689,DetailTicket[Chiffre d''affaire])</f>
        <v>153.5625</v>
      </c>
      <c r="I689">
        <f t="shared" si="24"/>
        <v>10912</v>
      </c>
      <c r="K689" s="21" t="str" cm="1">
        <f t="array" ref="K689">_xlfn.IFS(M689=Ticket!A658,Ticket!B658)</f>
        <v>CHLAB</v>
      </c>
      <c r="L689" s="22">
        <f>H681/COUNTIF(DetailTicket[NoTicket],M689)</f>
        <v>28.810000000000002</v>
      </c>
      <c r="M689" s="21">
        <f t="shared" si="23"/>
        <v>10904</v>
      </c>
    </row>
    <row r="690" spans="1:13" x14ac:dyDescent="0.25">
      <c r="A690">
        <v>10377</v>
      </c>
      <c r="B690">
        <v>28</v>
      </c>
      <c r="C690">
        <v>27.75</v>
      </c>
      <c r="D690">
        <v>1</v>
      </c>
      <c r="E690">
        <v>0.15</v>
      </c>
      <c r="F690" s="4">
        <f>DetailTicket[[#This Row],[Qte]]*(DetailTicket[[#This Row],[PrixUnit]]*(1-DetailTicket[[#This Row],[Remise%]]))</f>
        <v>23.587499999999999</v>
      </c>
      <c r="G690" t="str">
        <f>DetailTicket[[#This Row],[NoTicket]]&amp;DetailTicket[[#This Row],[Refprod]]</f>
        <v>1037728</v>
      </c>
      <c r="H690" s="10">
        <f>SUMIF(DetailTicket[NoTicket],I690,DetailTicket[Chiffre d''affaire])</f>
        <v>34.07</v>
      </c>
      <c r="I690">
        <f t="shared" si="24"/>
        <v>10913</v>
      </c>
      <c r="K690" s="21" t="str" cm="1">
        <f t="array" ref="K690">_xlfn.IFS(M690=Ticket!A659,Ticket!B659)</f>
        <v>YAKAL</v>
      </c>
      <c r="L690" s="22">
        <f>H682/COUNTIF(DetailTicket[NoTicket],M690)</f>
        <v>13.034000000000001</v>
      </c>
      <c r="M690" s="21">
        <f t="shared" si="23"/>
        <v>10905</v>
      </c>
    </row>
    <row r="691" spans="1:13" x14ac:dyDescent="0.25">
      <c r="A691">
        <v>10387</v>
      </c>
      <c r="B691">
        <v>28</v>
      </c>
      <c r="C691">
        <v>27.75</v>
      </c>
      <c r="D691">
        <v>2</v>
      </c>
      <c r="E691">
        <v>0</v>
      </c>
      <c r="F691" s="4">
        <f>DetailTicket[[#This Row],[Qte]]*(DetailTicket[[#This Row],[PrixUnit]]*(1-DetailTicket[[#This Row],[Remise%]]))</f>
        <v>55.5</v>
      </c>
      <c r="G691" t="str">
        <f>DetailTicket[[#This Row],[NoTicket]]&amp;DetailTicket[[#This Row],[Refprod]]</f>
        <v>1038728</v>
      </c>
      <c r="H691" s="10">
        <f>SUMIF(DetailTicket[NoTicket],I691,DetailTicket[Chiffre d''affaire])</f>
        <v>16.46</v>
      </c>
      <c r="I691">
        <f t="shared" si="24"/>
        <v>10914</v>
      </c>
      <c r="K691" s="21" t="str" cm="1">
        <f t="array" ref="K691">_xlfn.IFS(M691=Ticket!A660,Ticket!B660)</f>
        <v xml:space="preserve">DELE </v>
      </c>
      <c r="L691" s="22">
        <f>H683/COUNTIF(DetailTicket[NoTicket],M691)</f>
        <v>43.3</v>
      </c>
      <c r="M691" s="21">
        <f t="shared" si="23"/>
        <v>10906</v>
      </c>
    </row>
    <row r="692" spans="1:13" x14ac:dyDescent="0.25">
      <c r="A692">
        <v>10406</v>
      </c>
      <c r="B692">
        <v>28</v>
      </c>
      <c r="C692">
        <v>27.75</v>
      </c>
      <c r="D692">
        <v>1</v>
      </c>
      <c r="E692">
        <v>0.1</v>
      </c>
      <c r="F692" s="4">
        <f>DetailTicket[[#This Row],[Qte]]*(DetailTicket[[#This Row],[PrixUnit]]*(1-DetailTicket[[#This Row],[Remise%]]))</f>
        <v>24.975000000000001</v>
      </c>
      <c r="G692" t="str">
        <f>DetailTicket[[#This Row],[NoTicket]]&amp;DetailTicket[[#This Row],[Refprod]]</f>
        <v>1040628</v>
      </c>
      <c r="H692" s="10">
        <f>SUMIF(DetailTicket[NoTicket],I692,DetailTicket[Chiffre d''affaire])</f>
        <v>72.569999999999993</v>
      </c>
      <c r="I692">
        <f t="shared" si="24"/>
        <v>10915</v>
      </c>
      <c r="K692" s="21" t="str" cm="1">
        <f t="array" ref="K692">_xlfn.IFS(M692=Ticket!A661,Ticket!B661)</f>
        <v>MAFER</v>
      </c>
      <c r="L692" s="22">
        <f>H684/COUNTIF(DetailTicket[NoTicket],M692)</f>
        <v>11.9</v>
      </c>
      <c r="M692" s="21">
        <f t="shared" si="23"/>
        <v>10907</v>
      </c>
    </row>
    <row r="693" spans="1:13" x14ac:dyDescent="0.25">
      <c r="A693">
        <v>10443</v>
      </c>
      <c r="B693">
        <v>28</v>
      </c>
      <c r="C693">
        <v>27.75</v>
      </c>
      <c r="D693">
        <v>2</v>
      </c>
      <c r="E693">
        <v>0</v>
      </c>
      <c r="F693" s="4">
        <f>DetailTicket[[#This Row],[Qte]]*(DetailTicket[[#This Row],[PrixUnit]]*(1-DetailTicket[[#This Row],[Remise%]]))</f>
        <v>55.5</v>
      </c>
      <c r="G693" t="str">
        <f>DetailTicket[[#This Row],[NoTicket]]&amp;DetailTicket[[#This Row],[Refprod]]</f>
        <v>1044328</v>
      </c>
      <c r="H693" s="10">
        <f>SUMIF(DetailTicket[NoTicket],I693,DetailTicket[Chiffre d''affaire])</f>
        <v>90.24</v>
      </c>
      <c r="I693">
        <f t="shared" si="24"/>
        <v>10916</v>
      </c>
      <c r="K693" s="21" t="str" cm="1">
        <f t="array" ref="K693">_xlfn.IFS(M693=Ticket!A662,Ticket!B662)</f>
        <v>DACOU</v>
      </c>
      <c r="L693" s="22">
        <f>H685/COUNTIF(DetailTicket[NoTicket],M693)</f>
        <v>15.936250000000001</v>
      </c>
      <c r="M693" s="21">
        <f t="shared" si="23"/>
        <v>10908</v>
      </c>
    </row>
    <row r="694" spans="1:13" x14ac:dyDescent="0.25">
      <c r="A694">
        <v>10452</v>
      </c>
      <c r="B694">
        <v>28</v>
      </c>
      <c r="C694">
        <v>27.75</v>
      </c>
      <c r="D694">
        <v>2</v>
      </c>
      <c r="E694">
        <v>0</v>
      </c>
      <c r="F694" s="4">
        <f>DetailTicket[[#This Row],[Qte]]*(DetailTicket[[#This Row],[PrixUnit]]*(1-DetailTicket[[#This Row],[Remise%]]))</f>
        <v>55.5</v>
      </c>
      <c r="G694" t="str">
        <f>DetailTicket[[#This Row],[NoTicket]]&amp;DetailTicket[[#This Row],[Refprod]]</f>
        <v>1045228</v>
      </c>
      <c r="H694" s="10">
        <f>SUMIF(DetailTicket[NoTicket],I694,DetailTicket[Chiffre d''affaire])</f>
        <v>71.510000000000005</v>
      </c>
      <c r="I694">
        <f t="shared" si="24"/>
        <v>10917</v>
      </c>
      <c r="K694" s="21" t="str" cm="1">
        <f t="array" ref="K694">_xlfn.IFS(M694=Ticket!A663,Ticket!B663)</f>
        <v>ALDUV</v>
      </c>
      <c r="L694" s="22">
        <f>H686/COUNTIF(DetailTicket[NoTicket],M694)</f>
        <v>28.966666666666669</v>
      </c>
      <c r="M694" s="21">
        <f t="shared" si="23"/>
        <v>10909</v>
      </c>
    </row>
    <row r="695" spans="1:13" x14ac:dyDescent="0.25">
      <c r="A695">
        <v>10458</v>
      </c>
      <c r="B695">
        <v>28</v>
      </c>
      <c r="C695">
        <v>27.75</v>
      </c>
      <c r="D695">
        <v>1</v>
      </c>
      <c r="E695">
        <v>0</v>
      </c>
      <c r="F695" s="4">
        <f>DetailTicket[[#This Row],[Qte]]*(DetailTicket[[#This Row],[PrixUnit]]*(1-DetailTicket[[#This Row],[Remise%]]))</f>
        <v>27.75</v>
      </c>
      <c r="G695" t="str">
        <f>DetailTicket[[#This Row],[NoTicket]]&amp;DetailTicket[[#This Row],[Refprod]]</f>
        <v>1045828</v>
      </c>
      <c r="H695" s="10">
        <f>SUMIF(DetailTicket[NoTicket],I695,DetailTicket[Chiffre d''affaire])</f>
        <v>40.020000000000003</v>
      </c>
      <c r="I695">
        <f t="shared" si="24"/>
        <v>10918</v>
      </c>
      <c r="K695" s="21" t="str" cm="1">
        <f t="array" ref="K695">_xlfn.IFS(M695=Ticket!A664,Ticket!B664)</f>
        <v>FRLAN</v>
      </c>
      <c r="L695" s="22">
        <f>H687/COUNTIF(DetailTicket[NoTicket],M695)</f>
        <v>29.266666666666666</v>
      </c>
      <c r="M695" s="21">
        <f t="shared" si="23"/>
        <v>10910</v>
      </c>
    </row>
    <row r="696" spans="1:13" x14ac:dyDescent="0.25">
      <c r="A696">
        <v>10474</v>
      </c>
      <c r="B696">
        <v>28</v>
      </c>
      <c r="C696">
        <v>27.75</v>
      </c>
      <c r="D696">
        <v>2</v>
      </c>
      <c r="E696">
        <v>0</v>
      </c>
      <c r="F696" s="4">
        <f>DetailTicket[[#This Row],[Qte]]*(DetailTicket[[#This Row],[PrixUnit]]*(1-DetailTicket[[#This Row],[Remise%]]))</f>
        <v>55.5</v>
      </c>
      <c r="G696" t="str">
        <f>DetailTicket[[#This Row],[NoTicket]]&amp;DetailTicket[[#This Row],[Refprod]]</f>
        <v>1047428</v>
      </c>
      <c r="H696" s="10">
        <f>SUMIF(DetailTicket[NoTicket],I696,DetailTicket[Chiffre d''affaire])</f>
        <v>37.96</v>
      </c>
      <c r="I696">
        <f t="shared" si="24"/>
        <v>10919</v>
      </c>
      <c r="K696" s="21" t="str" cm="1">
        <f t="array" ref="K696">_xlfn.IFS(M696=Ticket!A665,Ticket!B665)</f>
        <v>JELEC</v>
      </c>
      <c r="L696" s="22">
        <f>H688/COUNTIF(DetailTicket[NoTicket],M696)</f>
        <v>36.080000000000005</v>
      </c>
      <c r="M696" s="21">
        <f t="shared" si="23"/>
        <v>10911</v>
      </c>
    </row>
    <row r="697" spans="1:13" x14ac:dyDescent="0.25">
      <c r="A697">
        <v>10499</v>
      </c>
      <c r="B697">
        <v>28</v>
      </c>
      <c r="C697">
        <v>34.76</v>
      </c>
      <c r="D697">
        <v>1</v>
      </c>
      <c r="E697">
        <v>0</v>
      </c>
      <c r="F697" s="4">
        <f>DetailTicket[[#This Row],[Qte]]*(DetailTicket[[#This Row],[PrixUnit]]*(1-DetailTicket[[#This Row],[Remise%]]))</f>
        <v>34.76</v>
      </c>
      <c r="G697" t="str">
        <f>DetailTicket[[#This Row],[NoTicket]]&amp;DetailTicket[[#This Row],[Refprod]]</f>
        <v>1049928</v>
      </c>
      <c r="H697" s="10">
        <f>SUMIF(DetailTicket[NoTicket],I697,DetailTicket[Chiffre d''affaire])</f>
        <v>12.35</v>
      </c>
      <c r="I697">
        <f t="shared" si="24"/>
        <v>10920</v>
      </c>
      <c r="K697" s="21" t="str" cm="1">
        <f t="array" ref="K697">_xlfn.IFS(M697=Ticket!A666,Ticket!B666)</f>
        <v>ERSWE</v>
      </c>
      <c r="L697" s="22">
        <f>H689/COUNTIF(DetailTicket[NoTicket],M697)</f>
        <v>76.78125</v>
      </c>
      <c r="M697" s="21">
        <f t="shared" si="23"/>
        <v>10912</v>
      </c>
    </row>
    <row r="698" spans="1:13" x14ac:dyDescent="0.25">
      <c r="A698">
        <v>10500</v>
      </c>
      <c r="B698">
        <v>28</v>
      </c>
      <c r="C698">
        <v>34.76</v>
      </c>
      <c r="D698">
        <v>2</v>
      </c>
      <c r="E698">
        <v>0.05</v>
      </c>
      <c r="F698" s="4">
        <f>DetailTicket[[#This Row],[Qte]]*(DetailTicket[[#This Row],[PrixUnit]]*(1-DetailTicket[[#This Row],[Remise%]]))</f>
        <v>66.043999999999997</v>
      </c>
      <c r="G698" t="str">
        <f>DetailTicket[[#This Row],[NoTicket]]&amp;DetailTicket[[#This Row],[Refprod]]</f>
        <v>1050028</v>
      </c>
      <c r="H698" s="10">
        <f>SUMIF(DetailTicket[NoTicket],I698,DetailTicket[Chiffre d''affaire])</f>
        <v>60.980000000000004</v>
      </c>
      <c r="I698">
        <f t="shared" si="24"/>
        <v>10921</v>
      </c>
      <c r="K698" s="21" t="str" cm="1">
        <f t="array" ref="K698">_xlfn.IFS(M698=Ticket!A667,Ticket!B667)</f>
        <v>PABEL</v>
      </c>
      <c r="L698" s="22">
        <f>H690/COUNTIF(DetailTicket[NoTicket],M698)</f>
        <v>11.356666666666667</v>
      </c>
      <c r="M698" s="21">
        <f t="shared" si="23"/>
        <v>10913</v>
      </c>
    </row>
    <row r="699" spans="1:13" x14ac:dyDescent="0.25">
      <c r="A699">
        <v>10509</v>
      </c>
      <c r="B699">
        <v>28</v>
      </c>
      <c r="C699">
        <v>34.76</v>
      </c>
      <c r="D699">
        <v>2</v>
      </c>
      <c r="E699">
        <v>0</v>
      </c>
      <c r="F699" s="4">
        <f>DetailTicket[[#This Row],[Qte]]*(DetailTicket[[#This Row],[PrixUnit]]*(1-DetailTicket[[#This Row],[Remise%]]))</f>
        <v>69.52</v>
      </c>
      <c r="G699" t="str">
        <f>DetailTicket[[#This Row],[NoTicket]]&amp;DetailTicket[[#This Row],[Refprod]]</f>
        <v>1050928</v>
      </c>
      <c r="H699" s="10">
        <f>SUMIF(DetailTicket[NoTicket],I699,DetailTicket[Chiffre d''affaire])</f>
        <v>62.81</v>
      </c>
      <c r="I699">
        <f t="shared" si="24"/>
        <v>10922</v>
      </c>
      <c r="K699" s="21" t="str" cm="1">
        <f t="array" ref="K699">_xlfn.IFS(M699=Ticket!A668,Ticket!B668)</f>
        <v>PABEL</v>
      </c>
      <c r="L699" s="22">
        <f>H691/COUNTIF(DetailTicket[NoTicket],M699)</f>
        <v>16.46</v>
      </c>
      <c r="M699" s="21">
        <f t="shared" si="23"/>
        <v>10914</v>
      </c>
    </row>
    <row r="700" spans="1:13" x14ac:dyDescent="0.25">
      <c r="A700">
        <v>10514</v>
      </c>
      <c r="B700">
        <v>28</v>
      </c>
      <c r="C700">
        <v>34.76</v>
      </c>
      <c r="D700">
        <v>1</v>
      </c>
      <c r="E700">
        <v>0</v>
      </c>
      <c r="F700" s="4">
        <f>DetailTicket[[#This Row],[Qte]]*(DetailTicket[[#This Row],[PrixUnit]]*(1-DetailTicket[[#This Row],[Remise%]]))</f>
        <v>34.76</v>
      </c>
      <c r="G700" t="str">
        <f>DetailTicket[[#This Row],[NoTicket]]&amp;DetailTicket[[#This Row],[Refprod]]</f>
        <v>1051428</v>
      </c>
      <c r="H700" s="10">
        <f>SUMIF(DetailTicket[NoTicket],I700,DetailTicket[Chiffre d''affaire])</f>
        <v>81.704000000000008</v>
      </c>
      <c r="I700">
        <f t="shared" si="24"/>
        <v>10923</v>
      </c>
      <c r="K700" s="21" t="str" cm="1">
        <f t="array" ref="K700">_xlfn.IFS(M700=Ticket!A669,Ticket!B669)</f>
        <v>CHGRA</v>
      </c>
      <c r="L700" s="22">
        <f>H692/COUNTIF(DetailTicket[NoTicket],M700)</f>
        <v>24.189999999999998</v>
      </c>
      <c r="M700" s="21">
        <f t="shared" si="23"/>
        <v>10915</v>
      </c>
    </row>
    <row r="701" spans="1:13" x14ac:dyDescent="0.25">
      <c r="A701">
        <v>10544</v>
      </c>
      <c r="B701">
        <v>28</v>
      </c>
      <c r="C701">
        <v>34.76</v>
      </c>
      <c r="D701">
        <v>2</v>
      </c>
      <c r="E701">
        <v>0</v>
      </c>
      <c r="F701" s="4">
        <f>DetailTicket[[#This Row],[Qte]]*(DetailTicket[[#This Row],[PrixUnit]]*(1-DetailTicket[[#This Row],[Remise%]]))</f>
        <v>69.52</v>
      </c>
      <c r="G701" t="str">
        <f>DetailTicket[[#This Row],[NoTicket]]&amp;DetailTicket[[#This Row],[Refprod]]</f>
        <v>1054428</v>
      </c>
      <c r="H701" s="10">
        <f>SUMIF(DetailTicket[NoTicket],I701,DetailTicket[Chiffre d''affaire])</f>
        <v>64.451000000000008</v>
      </c>
      <c r="I701">
        <f t="shared" si="24"/>
        <v>10924</v>
      </c>
      <c r="K701" s="21" t="str" cm="1">
        <f t="array" ref="K701">_xlfn.IFS(M701=Ticket!A670,Ticket!B670)</f>
        <v>GECAU</v>
      </c>
      <c r="L701" s="22">
        <f>H693/COUNTIF(DetailTicket[NoTicket],M701)</f>
        <v>30.08</v>
      </c>
      <c r="M701" s="21">
        <f t="shared" si="23"/>
        <v>10916</v>
      </c>
    </row>
    <row r="702" spans="1:13" x14ac:dyDescent="0.25">
      <c r="A702">
        <v>10624</v>
      </c>
      <c r="B702">
        <v>28</v>
      </c>
      <c r="C702">
        <v>34.76</v>
      </c>
      <c r="D702">
        <v>2</v>
      </c>
      <c r="E702">
        <v>0</v>
      </c>
      <c r="F702" s="4">
        <f>DetailTicket[[#This Row],[Qte]]*(DetailTicket[[#This Row],[PrixUnit]]*(1-DetailTicket[[#This Row],[Remise%]]))</f>
        <v>69.52</v>
      </c>
      <c r="G702" t="str">
        <f>DetailTicket[[#This Row],[NoTicket]]&amp;DetailTicket[[#This Row],[Refprod]]</f>
        <v>1062428</v>
      </c>
      <c r="H702" s="10">
        <f>SUMIF(DetailTicket[NoTicket],I702,DetailTicket[Chiffre d''affaire])</f>
        <v>21.385999999999999</v>
      </c>
      <c r="I702">
        <f t="shared" si="24"/>
        <v>10925</v>
      </c>
      <c r="K702" s="21" t="str" cm="1">
        <f t="array" ref="K702">_xlfn.IFS(M702=Ticket!A671,Ticket!B671)</f>
        <v>LODUR</v>
      </c>
      <c r="L702" s="22">
        <f>H694/COUNTIF(DetailTicket[NoTicket],M702)</f>
        <v>35.755000000000003</v>
      </c>
      <c r="M702" s="21">
        <f t="shared" si="23"/>
        <v>10917</v>
      </c>
    </row>
    <row r="703" spans="1:13" x14ac:dyDescent="0.25">
      <c r="A703">
        <v>10643</v>
      </c>
      <c r="B703">
        <v>28</v>
      </c>
      <c r="C703">
        <v>34.76</v>
      </c>
      <c r="D703">
        <v>2</v>
      </c>
      <c r="E703">
        <v>0.25</v>
      </c>
      <c r="F703" s="4">
        <f>DetailTicket[[#This Row],[Qte]]*(DetailTicket[[#This Row],[PrixUnit]]*(1-DetailTicket[[#This Row],[Remise%]]))</f>
        <v>52.14</v>
      </c>
      <c r="G703" t="str">
        <f>DetailTicket[[#This Row],[NoTicket]]&amp;DetailTicket[[#This Row],[Refprod]]</f>
        <v>1064328</v>
      </c>
      <c r="H703" s="10">
        <f>SUMIF(DetailTicket[NoTicket],I703,DetailTicket[Chiffre d''affaire])</f>
        <v>108.24000000000001</v>
      </c>
      <c r="I703">
        <f t="shared" si="24"/>
        <v>10926</v>
      </c>
      <c r="K703" s="21" t="str" cm="1">
        <f t="array" ref="K703">_xlfn.IFS(M703=Ticket!A672,Ticket!B672)</f>
        <v>GESEF</v>
      </c>
      <c r="L703" s="22">
        <f>H695/COUNTIF(DetailTicket[NoTicket],M703)</f>
        <v>20.010000000000002</v>
      </c>
      <c r="M703" s="21">
        <f t="shared" si="23"/>
        <v>10918</v>
      </c>
    </row>
    <row r="704" spans="1:13" x14ac:dyDescent="0.25">
      <c r="A704">
        <v>10649</v>
      </c>
      <c r="B704">
        <v>28</v>
      </c>
      <c r="C704">
        <v>34.76</v>
      </c>
      <c r="D704">
        <v>1</v>
      </c>
      <c r="E704">
        <v>0</v>
      </c>
      <c r="F704" s="4">
        <f>DetailTicket[[#This Row],[Qte]]*(DetailTicket[[#This Row],[PrixUnit]]*(1-DetailTicket[[#This Row],[Remise%]]))</f>
        <v>34.76</v>
      </c>
      <c r="G704" t="str">
        <f>DetailTicket[[#This Row],[NoTicket]]&amp;DetailTicket[[#This Row],[Refprod]]</f>
        <v>1064928</v>
      </c>
      <c r="H704" s="10">
        <f>SUMIF(DetailTicket[NoTicket],I704,DetailTicket[Chiffre d''affaire])</f>
        <v>147.88</v>
      </c>
      <c r="I704">
        <f t="shared" si="24"/>
        <v>10927</v>
      </c>
      <c r="K704" s="21" t="str" cm="1">
        <f t="array" ref="K704">_xlfn.IFS(M704=Ticket!A673,Ticket!B673)</f>
        <v>RARAB</v>
      </c>
      <c r="L704" s="22">
        <f>H696/COUNTIF(DetailTicket[NoTicket],M704)</f>
        <v>12.653333333333334</v>
      </c>
      <c r="M704" s="21">
        <f t="shared" si="23"/>
        <v>10919</v>
      </c>
    </row>
    <row r="705" spans="1:13" x14ac:dyDescent="0.25">
      <c r="A705">
        <v>10688</v>
      </c>
      <c r="B705">
        <v>28</v>
      </c>
      <c r="C705">
        <v>34.76</v>
      </c>
      <c r="D705">
        <v>2</v>
      </c>
      <c r="E705">
        <v>0.1</v>
      </c>
      <c r="F705" s="4">
        <f>DetailTicket[[#This Row],[Qte]]*(DetailTicket[[#This Row],[PrixUnit]]*(1-DetailTicket[[#This Row],[Remise%]]))</f>
        <v>62.567999999999998</v>
      </c>
      <c r="G705" t="str">
        <f>DetailTicket[[#This Row],[NoTicket]]&amp;DetailTicket[[#This Row],[Refprod]]</f>
        <v>1068828</v>
      </c>
      <c r="H705" s="10">
        <f>SUMIF(DetailTicket[NoTicket],I705,DetailTicket[Chiffre d''affaire])</f>
        <v>42.08</v>
      </c>
      <c r="I705">
        <f t="shared" si="24"/>
        <v>10928</v>
      </c>
      <c r="K705" s="21" t="str" cm="1">
        <f t="array" ref="K705">_xlfn.IFS(M705=Ticket!A674,Ticket!B674)</f>
        <v>CLHAL</v>
      </c>
      <c r="L705" s="22">
        <f>H697/COUNTIF(DetailTicket[NoTicket],M705)</f>
        <v>12.35</v>
      </c>
      <c r="M705" s="21">
        <f t="shared" si="23"/>
        <v>10920</v>
      </c>
    </row>
    <row r="706" spans="1:13" x14ac:dyDescent="0.25">
      <c r="A706">
        <v>10733</v>
      </c>
      <c r="B706">
        <v>28</v>
      </c>
      <c r="C706">
        <v>34.76</v>
      </c>
      <c r="D706">
        <v>1</v>
      </c>
      <c r="E706">
        <v>0</v>
      </c>
      <c r="F706" s="4">
        <f>DetailTicket[[#This Row],[Qte]]*(DetailTicket[[#This Row],[PrixUnit]]*(1-DetailTicket[[#This Row],[Remise%]]))</f>
        <v>34.76</v>
      </c>
      <c r="G706" t="str">
        <f>DetailTicket[[#This Row],[NoTicket]]&amp;DetailTicket[[#This Row],[Refprod]]</f>
        <v>1073328</v>
      </c>
      <c r="H706" s="10">
        <f>SUMIF(DetailTicket[NoTicket],I706,DetailTicket[Chiffre d''affaire])</f>
        <v>41.010000000000005</v>
      </c>
      <c r="I706">
        <f t="shared" si="24"/>
        <v>10929</v>
      </c>
      <c r="K706" s="21" t="str" cm="1">
        <f t="array" ref="K706">_xlfn.IFS(M706=Ticket!A675,Ticket!B675)</f>
        <v>ZOHED</v>
      </c>
      <c r="L706" s="22">
        <f>H698/COUNTIF(DetailTicket[NoTicket],M706)</f>
        <v>30.490000000000002</v>
      </c>
      <c r="M706" s="21">
        <f t="shared" si="23"/>
        <v>10921</v>
      </c>
    </row>
    <row r="707" spans="1:13" x14ac:dyDescent="0.25">
      <c r="A707">
        <v>10740</v>
      </c>
      <c r="B707">
        <v>28</v>
      </c>
      <c r="C707">
        <v>34.76</v>
      </c>
      <c r="D707">
        <v>2</v>
      </c>
      <c r="E707">
        <v>0.2</v>
      </c>
      <c r="F707" s="4">
        <f>DetailTicket[[#This Row],[Qte]]*(DetailTicket[[#This Row],[PrixUnit]]*(1-DetailTicket[[#This Row],[Remise%]]))</f>
        <v>55.616</v>
      </c>
      <c r="G707" t="str">
        <f>DetailTicket[[#This Row],[NoTicket]]&amp;DetailTicket[[#This Row],[Refprod]]</f>
        <v>1074028</v>
      </c>
      <c r="H707" s="10">
        <f>SUMIF(DetailTicket[NoTicket],I707,DetailTicket[Chiffre d''affaire])</f>
        <v>63.839999999999996</v>
      </c>
      <c r="I707">
        <f t="shared" si="24"/>
        <v>10930</v>
      </c>
      <c r="K707" s="21" t="str" cm="1">
        <f t="array" ref="K707">_xlfn.IFS(M707=Ticket!A676,Ticket!B676)</f>
        <v>DAMIC</v>
      </c>
      <c r="L707" s="22">
        <f>H699/COUNTIF(DetailTicket[NoTicket],M707)</f>
        <v>31.405000000000001</v>
      </c>
      <c r="M707" s="21">
        <f t="shared" si="23"/>
        <v>10922</v>
      </c>
    </row>
    <row r="708" spans="1:13" x14ac:dyDescent="0.25">
      <c r="A708">
        <v>10804</v>
      </c>
      <c r="B708">
        <v>28</v>
      </c>
      <c r="C708">
        <v>34.76</v>
      </c>
      <c r="D708">
        <v>1</v>
      </c>
      <c r="E708">
        <v>0</v>
      </c>
      <c r="F708" s="4">
        <f>DetailTicket[[#This Row],[Qte]]*(DetailTicket[[#This Row],[PrixUnit]]*(1-DetailTicket[[#This Row],[Remise%]]))</f>
        <v>34.76</v>
      </c>
      <c r="G708" t="str">
        <f>DetailTicket[[#This Row],[NoTicket]]&amp;DetailTicket[[#This Row],[Refprod]]</f>
        <v>1080428</v>
      </c>
      <c r="H708" s="10">
        <f>SUMIF(DetailTicket[NoTicket],I708,DetailTicket[Chiffre d''affaire])</f>
        <v>18.8245</v>
      </c>
      <c r="I708">
        <f t="shared" si="24"/>
        <v>10931</v>
      </c>
      <c r="K708" s="21" t="str" cm="1">
        <f t="array" ref="K708">_xlfn.IFS(M708=Ticket!A677,Ticket!B677)</f>
        <v>CÉDAU</v>
      </c>
      <c r="L708" s="22">
        <f>H700/COUNTIF(DetailTicket[NoTicket],M708)</f>
        <v>27.234666666666669</v>
      </c>
      <c r="M708" s="21">
        <f t="shared" si="23"/>
        <v>10923</v>
      </c>
    </row>
    <row r="709" spans="1:13" x14ac:dyDescent="0.25">
      <c r="A709">
        <v>10873</v>
      </c>
      <c r="B709">
        <v>28</v>
      </c>
      <c r="C709">
        <v>34.76</v>
      </c>
      <c r="D709">
        <v>2</v>
      </c>
      <c r="E709">
        <v>0</v>
      </c>
      <c r="F709" s="4">
        <f>DetailTicket[[#This Row],[Qte]]*(DetailTicket[[#This Row],[PrixUnit]]*(1-DetailTicket[[#This Row],[Remise%]]))</f>
        <v>69.52</v>
      </c>
      <c r="G709" t="str">
        <f>DetailTicket[[#This Row],[NoTicket]]&amp;DetailTicket[[#This Row],[Refprod]]</f>
        <v>1087328</v>
      </c>
      <c r="H709" s="10">
        <f>SUMIF(DetailTicket[NoTicket],I709,DetailTicket[Chiffre d''affaire])</f>
        <v>137.84899999999999</v>
      </c>
      <c r="I709">
        <f t="shared" si="24"/>
        <v>10932</v>
      </c>
      <c r="K709" s="21" t="str" cm="1">
        <f t="array" ref="K709">_xlfn.IFS(M709=Ticket!A678,Ticket!B678)</f>
        <v>JEHOU</v>
      </c>
      <c r="L709" s="22">
        <f>H701/COUNTIF(DetailTicket[NoTicket],M709)</f>
        <v>21.483666666666668</v>
      </c>
      <c r="M709" s="21">
        <f t="shared" si="23"/>
        <v>10924</v>
      </c>
    </row>
    <row r="710" spans="1:13" x14ac:dyDescent="0.25">
      <c r="A710">
        <v>10924</v>
      </c>
      <c r="B710">
        <v>28</v>
      </c>
      <c r="C710">
        <v>34.76</v>
      </c>
      <c r="D710">
        <v>1</v>
      </c>
      <c r="E710">
        <v>0.1</v>
      </c>
      <c r="F710" s="4">
        <f>DetailTicket[[#This Row],[Qte]]*(DetailTicket[[#This Row],[PrixUnit]]*(1-DetailTicket[[#This Row],[Remise%]]))</f>
        <v>31.283999999999999</v>
      </c>
      <c r="G710" t="str">
        <f>DetailTicket[[#This Row],[NoTicket]]&amp;DetailTicket[[#This Row],[Refprod]]</f>
        <v>1092428</v>
      </c>
      <c r="H710" s="10">
        <f>SUMIF(DetailTicket[NoTicket],I710,DetailTicket[Chiffre d''affaire])</f>
        <v>71.650000000000006</v>
      </c>
      <c r="I710">
        <f t="shared" si="24"/>
        <v>10933</v>
      </c>
      <c r="K710" s="21" t="str" cm="1">
        <f t="array" ref="K710">_xlfn.IFS(M710=Ticket!A679,Ticket!B679)</f>
        <v>DAMIC</v>
      </c>
      <c r="L710" s="22">
        <f>H702/COUNTIF(DetailTicket[NoTicket],M710)</f>
        <v>10.693</v>
      </c>
      <c r="M710" s="21">
        <f t="shared" si="23"/>
        <v>10925</v>
      </c>
    </row>
    <row r="711" spans="1:13" x14ac:dyDescent="0.25">
      <c r="A711">
        <v>10937</v>
      </c>
      <c r="B711">
        <v>28</v>
      </c>
      <c r="C711">
        <v>34.76</v>
      </c>
      <c r="D711">
        <v>2</v>
      </c>
      <c r="E711">
        <v>0</v>
      </c>
      <c r="F711" s="4">
        <f>DetailTicket[[#This Row],[Qte]]*(DetailTicket[[#This Row],[PrixUnit]]*(1-DetailTicket[[#This Row],[Remise%]]))</f>
        <v>69.52</v>
      </c>
      <c r="G711" t="str">
        <f>DetailTicket[[#This Row],[NoTicket]]&amp;DetailTicket[[#This Row],[Refprod]]</f>
        <v>1093728</v>
      </c>
      <c r="H711" s="10">
        <f>SUMIF(DetailTicket[NoTicket],I711,DetailTicket[Chiffre d''affaire])</f>
        <v>19.059999999999999</v>
      </c>
      <c r="I711">
        <f t="shared" si="24"/>
        <v>10934</v>
      </c>
      <c r="K711" s="21" t="str" cm="1">
        <f t="array" ref="K711">_xlfn.IFS(M711=Ticket!A680,Ticket!B680)</f>
        <v>MALAZ</v>
      </c>
      <c r="L711" s="22">
        <f>H703/COUNTIF(DetailTicket[NoTicket],M711)</f>
        <v>27.060000000000002</v>
      </c>
      <c r="M711" s="21">
        <f t="shared" si="23"/>
        <v>10926</v>
      </c>
    </row>
    <row r="712" spans="1:13" x14ac:dyDescent="0.25">
      <c r="A712">
        <v>10952</v>
      </c>
      <c r="B712">
        <v>28</v>
      </c>
      <c r="C712">
        <v>34.76</v>
      </c>
      <c r="D712">
        <v>2</v>
      </c>
      <c r="E712">
        <v>0</v>
      </c>
      <c r="F712" s="4">
        <f>DetailTicket[[#This Row],[Qte]]*(DetailTicket[[#This Row],[PrixUnit]]*(1-DetailTicket[[#This Row],[Remise%]]))</f>
        <v>69.52</v>
      </c>
      <c r="G712" t="str">
        <f>DetailTicket[[#This Row],[NoTicket]]&amp;DetailTicket[[#This Row],[Refprod]]</f>
        <v>1095228</v>
      </c>
      <c r="H712" s="10">
        <f>SUMIF(DetailTicket[NoTicket],I712,DetailTicket[Chiffre d''affaire])</f>
        <v>95.350000000000009</v>
      </c>
      <c r="I712">
        <f t="shared" si="24"/>
        <v>10935</v>
      </c>
      <c r="K712" s="21" t="str" cm="1">
        <f t="array" ref="K712">_xlfn.IFS(M712=Ticket!A681,Ticket!B681)</f>
        <v>JUBOY</v>
      </c>
      <c r="L712" s="22">
        <f>H704/COUNTIF(DetailTicket[NoTicket],M712)</f>
        <v>49.293333333333329</v>
      </c>
      <c r="M712" s="21">
        <f t="shared" si="23"/>
        <v>10927</v>
      </c>
    </row>
    <row r="713" spans="1:13" x14ac:dyDescent="0.25">
      <c r="A713">
        <v>10976</v>
      </c>
      <c r="B713">
        <v>28</v>
      </c>
      <c r="C713">
        <v>34.76</v>
      </c>
      <c r="D713">
        <v>1</v>
      </c>
      <c r="E713">
        <v>0</v>
      </c>
      <c r="F713" s="4">
        <f>DetailTicket[[#This Row],[Qte]]*(DetailTicket[[#This Row],[PrixUnit]]*(1-DetailTicket[[#This Row],[Remise%]]))</f>
        <v>34.76</v>
      </c>
      <c r="G713" t="str">
        <f>DetailTicket[[#This Row],[NoTicket]]&amp;DetailTicket[[#This Row],[Refprod]]</f>
        <v>1097628</v>
      </c>
      <c r="H713" s="10">
        <f>SUMIF(DetailTicket[NoTicket],I713,DetailTicket[Chiffre d''affaire])</f>
        <v>11.584000000000001</v>
      </c>
      <c r="I713">
        <f t="shared" si="24"/>
        <v>10936</v>
      </c>
      <c r="K713" s="21" t="str" cm="1">
        <f t="array" ref="K713">_xlfn.IFS(M713=Ticket!A682,Ticket!B682)</f>
        <v>SAJOU</v>
      </c>
      <c r="L713" s="22">
        <f>H705/COUNTIF(DetailTicket[NoTicket],M713)</f>
        <v>21.04</v>
      </c>
      <c r="M713" s="21">
        <f t="shared" si="23"/>
        <v>10928</v>
      </c>
    </row>
    <row r="714" spans="1:13" x14ac:dyDescent="0.25">
      <c r="A714">
        <v>11008</v>
      </c>
      <c r="B714">
        <v>28</v>
      </c>
      <c r="C714">
        <v>34.76</v>
      </c>
      <c r="D714">
        <v>2</v>
      </c>
      <c r="E714">
        <v>0.05</v>
      </c>
      <c r="F714" s="4">
        <f>DetailTicket[[#This Row],[Qte]]*(DetailTicket[[#This Row],[PrixUnit]]*(1-DetailTicket[[#This Row],[Remise%]]))</f>
        <v>66.043999999999997</v>
      </c>
      <c r="G714" t="str">
        <f>DetailTicket[[#This Row],[NoTicket]]&amp;DetailTicket[[#This Row],[Refprod]]</f>
        <v>1100828</v>
      </c>
      <c r="H714" s="10">
        <f>SUMIF(DetailTicket[NoTicket],I714,DetailTicket[Chiffre d''affaire])</f>
        <v>80.19</v>
      </c>
      <c r="I714">
        <f t="shared" si="24"/>
        <v>10937</v>
      </c>
      <c r="K714" s="21" t="str" cm="1">
        <f t="array" ref="K714">_xlfn.IFS(M714=Ticket!A683,Ticket!B683)</f>
        <v>ERDEB</v>
      </c>
      <c r="L714" s="22">
        <f>H706/COUNTIF(DetailTicket[NoTicket],M714)</f>
        <v>13.670000000000002</v>
      </c>
      <c r="M714" s="21">
        <f t="shared" si="23"/>
        <v>10929</v>
      </c>
    </row>
    <row r="715" spans="1:13" x14ac:dyDescent="0.25">
      <c r="A715">
        <v>11039</v>
      </c>
      <c r="B715">
        <v>28</v>
      </c>
      <c r="C715">
        <v>34.76</v>
      </c>
      <c r="D715">
        <v>1</v>
      </c>
      <c r="E715">
        <v>0</v>
      </c>
      <c r="F715" s="4">
        <f>DetailTicket[[#This Row],[Qte]]*(DetailTicket[[#This Row],[PrixUnit]]*(1-DetailTicket[[#This Row],[Remise%]]))</f>
        <v>34.76</v>
      </c>
      <c r="G715" t="str">
        <f>DetailTicket[[#This Row],[NoTicket]]&amp;DetailTicket[[#This Row],[Refprod]]</f>
        <v>1103928</v>
      </c>
      <c r="H715" s="10">
        <f>SUMIF(DetailTicket[NoTicket],I715,DetailTicket[Chiffre d''affaire])</f>
        <v>61.507500000000007</v>
      </c>
      <c r="I715">
        <f t="shared" si="24"/>
        <v>10938</v>
      </c>
      <c r="K715" s="21" t="str" cm="1">
        <f t="array" ref="K715">_xlfn.IFS(M715=Ticket!A684,Ticket!B684)</f>
        <v>MIGAL</v>
      </c>
      <c r="L715" s="22">
        <f>H707/COUNTIF(DetailTicket[NoTicket],M715)</f>
        <v>15.959999999999999</v>
      </c>
      <c r="M715" s="21">
        <f t="shared" si="23"/>
        <v>10930</v>
      </c>
    </row>
    <row r="716" spans="1:13" x14ac:dyDescent="0.25">
      <c r="A716">
        <v>11068</v>
      </c>
      <c r="B716">
        <v>28</v>
      </c>
      <c r="C716">
        <v>34.76</v>
      </c>
      <c r="D716">
        <v>2</v>
      </c>
      <c r="E716">
        <v>0.15</v>
      </c>
      <c r="F716" s="4">
        <f>DetailTicket[[#This Row],[Qte]]*(DetailTicket[[#This Row],[PrixUnit]]*(1-DetailTicket[[#This Row],[Remise%]]))</f>
        <v>59.091999999999992</v>
      </c>
      <c r="G716" t="str">
        <f>DetailTicket[[#This Row],[NoTicket]]&amp;DetailTicket[[#This Row],[Refprod]]</f>
        <v>1106828</v>
      </c>
      <c r="H716" s="10">
        <f>SUMIF(DetailTicket[NoTicket],I716,DetailTicket[Chiffre d''affaire])</f>
        <v>33.685499999999998</v>
      </c>
      <c r="I716">
        <f t="shared" si="24"/>
        <v>10939</v>
      </c>
      <c r="K716" s="21" t="str" cm="1">
        <f t="array" ref="K716">_xlfn.IFS(M716=Ticket!A685,Ticket!B685)</f>
        <v>ERDUR</v>
      </c>
      <c r="L716" s="22">
        <f>H708/COUNTIF(DetailTicket[NoTicket],M716)</f>
        <v>9.4122500000000002</v>
      </c>
      <c r="M716" s="21">
        <f t="shared" si="23"/>
        <v>10931</v>
      </c>
    </row>
    <row r="717" spans="1:13" x14ac:dyDescent="0.25">
      <c r="A717">
        <v>10268</v>
      </c>
      <c r="B717">
        <v>29</v>
      </c>
      <c r="C717">
        <v>75.459999999999994</v>
      </c>
      <c r="D717">
        <v>2</v>
      </c>
      <c r="E717">
        <v>0</v>
      </c>
      <c r="F717" s="4">
        <f>DetailTicket[[#This Row],[Qte]]*(DetailTicket[[#This Row],[PrixUnit]]*(1-DetailTicket[[#This Row],[Remise%]]))</f>
        <v>150.91999999999999</v>
      </c>
      <c r="G717" t="str">
        <f>DetailTicket[[#This Row],[NoTicket]]&amp;DetailTicket[[#This Row],[Refprod]]</f>
        <v>1026829</v>
      </c>
      <c r="H717" s="10">
        <f>SUMIF(DetailTicket[NoTicket],I717,DetailTicket[Chiffre d''affaire])</f>
        <v>50.31</v>
      </c>
      <c r="I717">
        <f t="shared" si="24"/>
        <v>10940</v>
      </c>
      <c r="K717" s="21" t="str" cm="1">
        <f t="array" ref="K717">_xlfn.IFS(M717=Ticket!A686,Ticket!B686)</f>
        <v>FAMAR</v>
      </c>
      <c r="L717" s="22">
        <f>H709/COUNTIF(DetailTicket[NoTicket],M717)</f>
        <v>34.462249999999997</v>
      </c>
      <c r="M717" s="21">
        <f t="shared" si="23"/>
        <v>10932</v>
      </c>
    </row>
    <row r="718" spans="1:13" x14ac:dyDescent="0.25">
      <c r="A718">
        <v>10290</v>
      </c>
      <c r="B718">
        <v>29</v>
      </c>
      <c r="C718">
        <v>75.459999999999994</v>
      </c>
      <c r="D718">
        <v>2</v>
      </c>
      <c r="E718">
        <v>0</v>
      </c>
      <c r="F718" s="4">
        <f>DetailTicket[[#This Row],[Qte]]*(DetailTicket[[#This Row],[PrixUnit]]*(1-DetailTicket[[#This Row],[Remise%]]))</f>
        <v>150.91999999999999</v>
      </c>
      <c r="G718" t="str">
        <f>DetailTicket[[#This Row],[NoTicket]]&amp;DetailTicket[[#This Row],[Refprod]]</f>
        <v>1029029</v>
      </c>
      <c r="H718" s="10">
        <f>SUMIF(DetailTicket[NoTicket],I718,DetailTicket[Chiffre d''affaire])</f>
        <v>102.44749999999999</v>
      </c>
      <c r="I718">
        <f t="shared" si="24"/>
        <v>10941</v>
      </c>
      <c r="K718" s="21" t="str" cm="1">
        <f t="array" ref="K718">_xlfn.IFS(M718=Ticket!A687,Ticket!B687)</f>
        <v>GAANT</v>
      </c>
      <c r="L718" s="22">
        <f>H710/COUNTIF(DetailTicket[NoTicket],M718)</f>
        <v>35.825000000000003</v>
      </c>
      <c r="M718" s="21">
        <f t="shared" si="23"/>
        <v>10933</v>
      </c>
    </row>
    <row r="719" spans="1:13" x14ac:dyDescent="0.25">
      <c r="A719">
        <v>10305</v>
      </c>
      <c r="B719">
        <v>29</v>
      </c>
      <c r="C719">
        <v>75.459999999999994</v>
      </c>
      <c r="D719">
        <v>1</v>
      </c>
      <c r="E719">
        <v>0.1</v>
      </c>
      <c r="F719" s="4">
        <f>DetailTicket[[#This Row],[Qte]]*(DetailTicket[[#This Row],[PrixUnit]]*(1-DetailTicket[[#This Row],[Remise%]]))</f>
        <v>67.914000000000001</v>
      </c>
      <c r="G719" t="str">
        <f>DetailTicket[[#This Row],[NoTicket]]&amp;DetailTicket[[#This Row],[Refprod]]</f>
        <v>1030529</v>
      </c>
      <c r="H719" s="10">
        <f>SUMIF(DetailTicket[NoTicket],I719,DetailTicket[Chiffre d''affaire])</f>
        <v>15.24</v>
      </c>
      <c r="I719">
        <f t="shared" si="24"/>
        <v>10942</v>
      </c>
      <c r="K719" s="21" t="str" cm="1">
        <f t="array" ref="K719">_xlfn.IFS(M719=Ticket!A688,Ticket!B688)</f>
        <v>ANLER</v>
      </c>
      <c r="L719" s="22">
        <f>H711/COUNTIF(DetailTicket[NoTicket],M719)</f>
        <v>19.059999999999999</v>
      </c>
      <c r="M719" s="21">
        <f t="shared" si="23"/>
        <v>10934</v>
      </c>
    </row>
    <row r="720" spans="1:13" x14ac:dyDescent="0.25">
      <c r="A720">
        <v>10354</v>
      </c>
      <c r="B720">
        <v>29</v>
      </c>
      <c r="C720">
        <v>75.459999999999994</v>
      </c>
      <c r="D720">
        <v>2</v>
      </c>
      <c r="E720">
        <v>0</v>
      </c>
      <c r="F720" s="4">
        <f>DetailTicket[[#This Row],[Qte]]*(DetailTicket[[#This Row],[PrixUnit]]*(1-DetailTicket[[#This Row],[Remise%]]))</f>
        <v>150.91999999999999</v>
      </c>
      <c r="G720" t="str">
        <f>DetailTicket[[#This Row],[NoTicket]]&amp;DetailTicket[[#This Row],[Refprod]]</f>
        <v>1035429</v>
      </c>
      <c r="H720" s="10">
        <f>SUMIF(DetailTicket[NoTicket],I720,DetailTicket[Chiffre d''affaire])</f>
        <v>43.45</v>
      </c>
      <c r="I720">
        <f t="shared" si="24"/>
        <v>10943</v>
      </c>
      <c r="K720" s="21" t="str" cm="1">
        <f t="array" ref="K720">_xlfn.IFS(M720=Ticket!A689,Ticket!B689)</f>
        <v>YAKAL</v>
      </c>
      <c r="L720" s="22">
        <f>H712/COUNTIF(DetailTicket[NoTicket],M720)</f>
        <v>31.783333333333335</v>
      </c>
      <c r="M720" s="21">
        <f t="shared" si="23"/>
        <v>10935</v>
      </c>
    </row>
    <row r="721" spans="1:13" x14ac:dyDescent="0.25">
      <c r="A721">
        <v>10360</v>
      </c>
      <c r="B721">
        <v>29</v>
      </c>
      <c r="C721">
        <v>75.459999999999994</v>
      </c>
      <c r="D721">
        <v>1</v>
      </c>
      <c r="E721">
        <v>0</v>
      </c>
      <c r="F721" s="4">
        <f>DetailTicket[[#This Row],[Qte]]*(DetailTicket[[#This Row],[PrixUnit]]*(1-DetailTicket[[#This Row],[Remise%]]))</f>
        <v>75.459999999999994</v>
      </c>
      <c r="G721" t="str">
        <f>DetailTicket[[#This Row],[NoTicket]]&amp;DetailTicket[[#This Row],[Refprod]]</f>
        <v>1036029</v>
      </c>
      <c r="H721" s="10">
        <f>SUMIF(DetailTicket[NoTicket],I721,DetailTicket[Chiffre d''affaire])</f>
        <v>104.14</v>
      </c>
      <c r="I721">
        <f t="shared" si="24"/>
        <v>10944</v>
      </c>
      <c r="K721" s="21" t="str" cm="1">
        <f t="array" ref="K721">_xlfn.IFS(M721=Ticket!A690,Ticket!B690)</f>
        <v>HALER</v>
      </c>
      <c r="L721" s="22">
        <f>H713/COUNTIF(DetailTicket[NoTicket],M721)</f>
        <v>11.584000000000001</v>
      </c>
      <c r="M721" s="21">
        <f t="shared" si="23"/>
        <v>10936</v>
      </c>
    </row>
    <row r="722" spans="1:13" x14ac:dyDescent="0.25">
      <c r="A722">
        <v>10369</v>
      </c>
      <c r="B722">
        <v>29</v>
      </c>
      <c r="C722">
        <v>75.459999999999994</v>
      </c>
      <c r="D722">
        <v>1</v>
      </c>
      <c r="E722">
        <v>0</v>
      </c>
      <c r="F722" s="4">
        <f>DetailTicket[[#This Row],[Qte]]*(DetailTicket[[#This Row],[PrixUnit]]*(1-DetailTicket[[#This Row],[Remise%]]))</f>
        <v>75.459999999999994</v>
      </c>
      <c r="G722" t="str">
        <f>DetailTicket[[#This Row],[NoTicket]]&amp;DetailTicket[[#This Row],[Refprod]]</f>
        <v>1036929</v>
      </c>
      <c r="H722" s="10">
        <f>SUMIF(DetailTicket[NoTicket],I722,DetailTicket[Chiffre d''affaire])</f>
        <v>23.47</v>
      </c>
      <c r="I722">
        <f t="shared" si="24"/>
        <v>10945</v>
      </c>
      <c r="K722" s="21" t="str" cm="1">
        <f t="array" ref="K722">_xlfn.IFS(M722=Ticket!A691,Ticket!B691)</f>
        <v>MICOL</v>
      </c>
      <c r="L722" s="22">
        <f>H714/COUNTIF(DetailTicket[NoTicket],M722)</f>
        <v>40.094999999999999</v>
      </c>
      <c r="M722" s="21">
        <f t="shared" si="23"/>
        <v>10937</v>
      </c>
    </row>
    <row r="723" spans="1:13" x14ac:dyDescent="0.25">
      <c r="A723">
        <v>10382</v>
      </c>
      <c r="B723">
        <v>29</v>
      </c>
      <c r="C723">
        <v>75.459999999999994</v>
      </c>
      <c r="D723">
        <v>2</v>
      </c>
      <c r="E723">
        <v>0</v>
      </c>
      <c r="F723" s="4">
        <f>DetailTicket[[#This Row],[Qte]]*(DetailTicket[[#This Row],[PrixUnit]]*(1-DetailTicket[[#This Row],[Remise%]]))</f>
        <v>150.91999999999999</v>
      </c>
      <c r="G723" t="str">
        <f>DetailTicket[[#This Row],[NoTicket]]&amp;DetailTicket[[#This Row],[Refprod]]</f>
        <v>1038229</v>
      </c>
      <c r="H723" s="10">
        <f>SUMIF(DetailTicket[NoTicket],I723,DetailTicket[Chiffre d''affaire])</f>
        <v>36.89</v>
      </c>
      <c r="I723">
        <f t="shared" si="24"/>
        <v>10946</v>
      </c>
      <c r="K723" s="21" t="str" cm="1">
        <f t="array" ref="K723">_xlfn.IFS(M723=Ticket!A692,Ticket!B692)</f>
        <v>ARBLA</v>
      </c>
      <c r="L723" s="22">
        <f>H715/COUNTIF(DetailTicket[NoTicket],M723)</f>
        <v>15.376875000000002</v>
      </c>
      <c r="M723" s="21">
        <f t="shared" si="23"/>
        <v>10938</v>
      </c>
    </row>
    <row r="724" spans="1:13" x14ac:dyDescent="0.25">
      <c r="A724">
        <v>10400</v>
      </c>
      <c r="B724">
        <v>29</v>
      </c>
      <c r="C724">
        <v>75.459999999999994</v>
      </c>
      <c r="D724">
        <v>1</v>
      </c>
      <c r="E724">
        <v>0</v>
      </c>
      <c r="F724" s="4">
        <f>DetailTicket[[#This Row],[Qte]]*(DetailTicket[[#This Row],[PrixUnit]]*(1-DetailTicket[[#This Row],[Remise%]]))</f>
        <v>75.459999999999994</v>
      </c>
      <c r="G724" t="str">
        <f>DetailTicket[[#This Row],[NoTicket]]&amp;DetailTicket[[#This Row],[Refprod]]</f>
        <v>1040029</v>
      </c>
      <c r="H724" s="10">
        <f>SUMIF(DetailTicket[NoTicket],I724,DetailTicket[Chiffre d''affaire])</f>
        <v>83.84</v>
      </c>
      <c r="I724">
        <f t="shared" si="24"/>
        <v>10947</v>
      </c>
      <c r="K724" s="21" t="str" cm="1">
        <f t="array" ref="K724">_xlfn.IFS(M724=Ticket!A693,Ticket!B693)</f>
        <v>NISCH</v>
      </c>
      <c r="L724" s="22">
        <f>H716/COUNTIF(DetailTicket[NoTicket],M724)</f>
        <v>16.842749999999999</v>
      </c>
      <c r="M724" s="21">
        <f t="shared" si="23"/>
        <v>10939</v>
      </c>
    </row>
    <row r="725" spans="1:13" x14ac:dyDescent="0.25">
      <c r="A725">
        <v>10440</v>
      </c>
      <c r="B725">
        <v>29</v>
      </c>
      <c r="C725">
        <v>75.459999999999994</v>
      </c>
      <c r="D725">
        <v>1</v>
      </c>
      <c r="E725">
        <v>0.15</v>
      </c>
      <c r="F725" s="4">
        <f>DetailTicket[[#This Row],[Qte]]*(DetailTicket[[#This Row],[PrixUnit]]*(1-DetailTicket[[#This Row],[Remise%]]))</f>
        <v>64.140999999999991</v>
      </c>
      <c r="G725" t="str">
        <f>DetailTicket[[#This Row],[NoTicket]]&amp;DetailTicket[[#This Row],[Refprod]]</f>
        <v>1044029</v>
      </c>
      <c r="H725" s="10">
        <f>SUMIF(DetailTicket[NoTicket],I725,DetailTicket[Chiffre d''affaire])</f>
        <v>101.67999999999999</v>
      </c>
      <c r="I725">
        <f t="shared" si="24"/>
        <v>10948</v>
      </c>
      <c r="K725" s="21" t="str" cm="1">
        <f t="array" ref="K725">_xlfn.IFS(M725=Ticket!A694,Ticket!B694)</f>
        <v>FAMAR</v>
      </c>
      <c r="L725" s="22">
        <f>H717/COUNTIF(DetailTicket[NoTicket],M725)</f>
        <v>25.155000000000001</v>
      </c>
      <c r="M725" s="21">
        <f t="shared" si="23"/>
        <v>10940</v>
      </c>
    </row>
    <row r="726" spans="1:13" x14ac:dyDescent="0.25">
      <c r="A726">
        <v>10465</v>
      </c>
      <c r="B726">
        <v>29</v>
      </c>
      <c r="C726">
        <v>75.459999999999994</v>
      </c>
      <c r="D726">
        <v>2</v>
      </c>
      <c r="E726">
        <v>0.1</v>
      </c>
      <c r="F726" s="4">
        <f>DetailTicket[[#This Row],[Qte]]*(DetailTicket[[#This Row],[PrixUnit]]*(1-DetailTicket[[#This Row],[Remise%]]))</f>
        <v>135.828</v>
      </c>
      <c r="G726" t="str">
        <f>DetailTicket[[#This Row],[NoTicket]]&amp;DetailTicket[[#This Row],[Refprod]]</f>
        <v>1046529</v>
      </c>
      <c r="H726" s="10">
        <f>SUMIF(DetailTicket[NoTicket],I726,DetailTicket[Chiffre d''affaire])</f>
        <v>196.21</v>
      </c>
      <c r="I726">
        <f t="shared" si="24"/>
        <v>10949</v>
      </c>
      <c r="K726" s="21" t="str" cm="1">
        <f t="array" ref="K726">_xlfn.IFS(M726=Ticket!A695,Ticket!B695)</f>
        <v>MOELK</v>
      </c>
      <c r="L726" s="22">
        <f>H718/COUNTIF(DetailTicket[NoTicket],M726)</f>
        <v>25.611874999999998</v>
      </c>
      <c r="M726" s="21">
        <f t="shared" si="23"/>
        <v>10941</v>
      </c>
    </row>
    <row r="727" spans="1:13" x14ac:dyDescent="0.25">
      <c r="A727">
        <v>10510</v>
      </c>
      <c r="B727">
        <v>29</v>
      </c>
      <c r="C727">
        <v>94.37</v>
      </c>
      <c r="D727">
        <v>1</v>
      </c>
      <c r="E727">
        <v>0</v>
      </c>
      <c r="F727" s="4">
        <f>DetailTicket[[#This Row],[Qte]]*(DetailTicket[[#This Row],[PrixUnit]]*(1-DetailTicket[[#This Row],[Remise%]]))</f>
        <v>94.37</v>
      </c>
      <c r="G727" t="str">
        <f>DetailTicket[[#This Row],[NoTicket]]&amp;DetailTicket[[#This Row],[Refprod]]</f>
        <v>1051029</v>
      </c>
      <c r="H727" s="10">
        <f>SUMIF(DetailTicket[NoTicket],I727,DetailTicket[Chiffre d''affaire])</f>
        <v>33.54</v>
      </c>
      <c r="I727">
        <f t="shared" si="24"/>
        <v>10950</v>
      </c>
      <c r="K727" s="21" t="str" cm="1">
        <f t="array" ref="K727">_xlfn.IFS(M727=Ticket!A696,Ticket!B696)</f>
        <v>DACOU</v>
      </c>
      <c r="L727" s="22">
        <f>H719/COUNTIF(DetailTicket[NoTicket],M727)</f>
        <v>15.24</v>
      </c>
      <c r="M727" s="21">
        <f t="shared" si="23"/>
        <v>10942</v>
      </c>
    </row>
    <row r="728" spans="1:13" x14ac:dyDescent="0.25">
      <c r="A728">
        <v>10583</v>
      </c>
      <c r="B728">
        <v>29</v>
      </c>
      <c r="C728">
        <v>94.37</v>
      </c>
      <c r="D728">
        <v>2</v>
      </c>
      <c r="E728">
        <v>0</v>
      </c>
      <c r="F728" s="4">
        <f>DetailTicket[[#This Row],[Qte]]*(DetailTicket[[#This Row],[PrixUnit]]*(1-DetailTicket[[#This Row],[Remise%]]))</f>
        <v>188.74</v>
      </c>
      <c r="G728" t="str">
        <f>DetailTicket[[#This Row],[NoTicket]]&amp;DetailTicket[[#This Row],[Refprod]]</f>
        <v>1058329</v>
      </c>
      <c r="H728" s="10">
        <f>SUMIF(DetailTicket[NoTicket],I728,DetailTicket[Chiffre d''affaire])</f>
        <v>28.689999999999998</v>
      </c>
      <c r="I728">
        <f t="shared" si="24"/>
        <v>10951</v>
      </c>
      <c r="K728" s="21" t="str" cm="1">
        <f t="array" ref="K728">_xlfn.IFS(M728=Ticket!A697,Ticket!B697)</f>
        <v>SYBEL</v>
      </c>
      <c r="L728" s="22">
        <f>H720/COUNTIF(DetailTicket[NoTicket],M728)</f>
        <v>14.483333333333334</v>
      </c>
      <c r="M728" s="21">
        <f t="shared" si="23"/>
        <v>10943</v>
      </c>
    </row>
    <row r="729" spans="1:13" x14ac:dyDescent="0.25">
      <c r="A729">
        <v>10624</v>
      </c>
      <c r="B729">
        <v>29</v>
      </c>
      <c r="C729">
        <v>94.37</v>
      </c>
      <c r="D729">
        <v>2</v>
      </c>
      <c r="E729">
        <v>0</v>
      </c>
      <c r="F729" s="4">
        <f>DetailTicket[[#This Row],[Qte]]*(DetailTicket[[#This Row],[PrixUnit]]*(1-DetailTicket[[#This Row],[Remise%]]))</f>
        <v>188.74</v>
      </c>
      <c r="G729" t="str">
        <f>DetailTicket[[#This Row],[NoTicket]]&amp;DetailTicket[[#This Row],[Refprod]]</f>
        <v>1062429</v>
      </c>
      <c r="H729" s="10">
        <f>SUMIF(DetailTicket[NoTicket],I729,DetailTicket[Chiffre d''affaire])</f>
        <v>105.73399999999999</v>
      </c>
      <c r="I729">
        <f t="shared" si="24"/>
        <v>10952</v>
      </c>
      <c r="K729" s="21" t="str" cm="1">
        <f t="array" ref="K729">_xlfn.IFS(M729=Ticket!A698,Ticket!B698)</f>
        <v>GESEF</v>
      </c>
      <c r="L729" s="22">
        <f>H721/COUNTIF(DetailTicket[NoTicket],M729)</f>
        <v>34.713333333333331</v>
      </c>
      <c r="M729" s="21">
        <f t="shared" si="23"/>
        <v>10944</v>
      </c>
    </row>
    <row r="730" spans="1:13" x14ac:dyDescent="0.25">
      <c r="A730">
        <v>10629</v>
      </c>
      <c r="B730">
        <v>29</v>
      </c>
      <c r="C730">
        <v>94.37</v>
      </c>
      <c r="D730">
        <v>1</v>
      </c>
      <c r="E730">
        <v>0</v>
      </c>
      <c r="F730" s="4">
        <f>DetailTicket[[#This Row],[Qte]]*(DetailTicket[[#This Row],[PrixUnit]]*(1-DetailTicket[[#This Row],[Remise%]]))</f>
        <v>94.37</v>
      </c>
      <c r="G730" t="str">
        <f>DetailTicket[[#This Row],[NoTicket]]&amp;DetailTicket[[#This Row],[Refprod]]</f>
        <v>1062929</v>
      </c>
      <c r="H730" s="10">
        <f>SUMIF(DetailTicket[NoTicket],I730,DetailTicket[Chiffre d''affaire])</f>
        <v>135.261</v>
      </c>
      <c r="I730">
        <f t="shared" si="24"/>
        <v>10953</v>
      </c>
      <c r="K730" s="21" t="str" cm="1">
        <f t="array" ref="K730">_xlfn.IFS(M730=Ticket!A699,Ticket!B699)</f>
        <v>CECHA</v>
      </c>
      <c r="L730" s="22">
        <f>H722/COUNTIF(DetailTicket[NoTicket],M730)</f>
        <v>11.734999999999999</v>
      </c>
      <c r="M730" s="21">
        <f t="shared" si="23"/>
        <v>10945</v>
      </c>
    </row>
    <row r="731" spans="1:13" x14ac:dyDescent="0.25">
      <c r="A731">
        <v>10666</v>
      </c>
      <c r="B731">
        <v>29</v>
      </c>
      <c r="C731">
        <v>94.37</v>
      </c>
      <c r="D731">
        <v>1</v>
      </c>
      <c r="E731">
        <v>0</v>
      </c>
      <c r="F731" s="4">
        <f>DetailTicket[[#This Row],[Qte]]*(DetailTicket[[#This Row],[PrixUnit]]*(1-DetailTicket[[#This Row],[Remise%]]))</f>
        <v>94.37</v>
      </c>
      <c r="G731" t="str">
        <f>DetailTicket[[#This Row],[NoTicket]]&amp;DetailTicket[[#This Row],[Refprod]]</f>
        <v>1066629</v>
      </c>
      <c r="H731" s="10">
        <f>SUMIF(DetailTicket[NoTicket],I731,DetailTicket[Chiffre d''affaire])</f>
        <v>48.655500000000004</v>
      </c>
      <c r="I731">
        <f t="shared" si="24"/>
        <v>10954</v>
      </c>
      <c r="K731" s="21" t="str" cm="1">
        <f t="array" ref="K731">_xlfn.IFS(M731=Ticket!A700,Ticket!B700)</f>
        <v>ZOHED</v>
      </c>
      <c r="L731" s="22">
        <f>H723/COUNTIF(DetailTicket[NoTicket],M731)</f>
        <v>12.296666666666667</v>
      </c>
      <c r="M731" s="21">
        <f t="shared" si="23"/>
        <v>10946</v>
      </c>
    </row>
    <row r="732" spans="1:13" x14ac:dyDescent="0.25">
      <c r="A732">
        <v>10687</v>
      </c>
      <c r="B732">
        <v>29</v>
      </c>
      <c r="C732">
        <v>94.37</v>
      </c>
      <c r="D732">
        <v>2</v>
      </c>
      <c r="E732">
        <v>0</v>
      </c>
      <c r="F732" s="4">
        <f>DetailTicket[[#This Row],[Qte]]*(DetailTicket[[#This Row],[PrixUnit]]*(1-DetailTicket[[#This Row],[Remise%]]))</f>
        <v>188.74</v>
      </c>
      <c r="G732" t="str">
        <f>DetailTicket[[#This Row],[NoTicket]]&amp;DetailTicket[[#This Row],[Refprod]]</f>
        <v>1068729</v>
      </c>
      <c r="H732" s="10">
        <f>SUMIF(DetailTicket[NoTicket],I732,DetailTicket[Chiffre d''affaire])</f>
        <v>9.5200000000000014</v>
      </c>
      <c r="I732">
        <f t="shared" si="24"/>
        <v>10955</v>
      </c>
      <c r="K732" s="21" t="str" cm="1">
        <f t="array" ref="K732">_xlfn.IFS(M732=Ticket!A701,Ticket!B701)</f>
        <v>SYBEL</v>
      </c>
      <c r="L732" s="22">
        <f>H724/COUNTIF(DetailTicket[NoTicket],M732)</f>
        <v>83.84</v>
      </c>
      <c r="M732" s="21">
        <f t="shared" si="23"/>
        <v>10947</v>
      </c>
    </row>
    <row r="733" spans="1:13" x14ac:dyDescent="0.25">
      <c r="A733">
        <v>10691</v>
      </c>
      <c r="B733">
        <v>29</v>
      </c>
      <c r="C733">
        <v>94.37</v>
      </c>
      <c r="D733">
        <v>1</v>
      </c>
      <c r="E733">
        <v>0</v>
      </c>
      <c r="F733" s="4">
        <f>DetailTicket[[#This Row],[Qte]]*(DetailTicket[[#This Row],[PrixUnit]]*(1-DetailTicket[[#This Row],[Remise%]]))</f>
        <v>94.37</v>
      </c>
      <c r="G733" t="str">
        <f>DetailTicket[[#This Row],[NoTicket]]&amp;DetailTicket[[#This Row],[Refprod]]</f>
        <v>1069129</v>
      </c>
      <c r="H733" s="10">
        <f>SUMIF(DetailTicket[NoTicket],I733,DetailTicket[Chiffre d''affaire])</f>
        <v>110.68</v>
      </c>
      <c r="I733">
        <f t="shared" si="24"/>
        <v>10956</v>
      </c>
      <c r="K733" s="21" t="str" cm="1">
        <f t="array" ref="K733">_xlfn.IFS(M733=Ticket!A702,Ticket!B702)</f>
        <v>JELEC</v>
      </c>
      <c r="L733" s="22">
        <f>H725/COUNTIF(DetailTicket[NoTicket],M733)</f>
        <v>33.893333333333331</v>
      </c>
      <c r="M733" s="21">
        <f t="shared" si="23"/>
        <v>10948</v>
      </c>
    </row>
    <row r="734" spans="1:13" x14ac:dyDescent="0.25">
      <c r="A734">
        <v>10698</v>
      </c>
      <c r="B734">
        <v>29</v>
      </c>
      <c r="C734">
        <v>94.37</v>
      </c>
      <c r="D734">
        <v>2</v>
      </c>
      <c r="E734">
        <v>0.05</v>
      </c>
      <c r="F734" s="4">
        <f>DetailTicket[[#This Row],[Qte]]*(DetailTicket[[#This Row],[PrixUnit]]*(1-DetailTicket[[#This Row],[Remise%]]))</f>
        <v>179.303</v>
      </c>
      <c r="G734" t="str">
        <f>DetailTicket[[#This Row],[NoTicket]]&amp;DetailTicket[[#This Row],[Refprod]]</f>
        <v>1069829</v>
      </c>
      <c r="H734" s="10">
        <f>SUMIF(DetailTicket[NoTicket],I734,DetailTicket[Chiffre d''affaire])</f>
        <v>84.009999999999991</v>
      </c>
      <c r="I734">
        <f t="shared" si="24"/>
        <v>10957</v>
      </c>
      <c r="K734" s="21" t="str" cm="1">
        <f t="array" ref="K734">_xlfn.IFS(M734=Ticket!A703,Ticket!B703)</f>
        <v>GESEF</v>
      </c>
      <c r="L734" s="22">
        <f>H726/COUNTIF(DetailTicket[NoTicket],M734)</f>
        <v>49.052500000000002</v>
      </c>
      <c r="M734" s="21">
        <f t="shared" si="23"/>
        <v>10949</v>
      </c>
    </row>
    <row r="735" spans="1:13" x14ac:dyDescent="0.25">
      <c r="A735">
        <v>10772</v>
      </c>
      <c r="B735">
        <v>29</v>
      </c>
      <c r="C735">
        <v>94.37</v>
      </c>
      <c r="D735">
        <v>2</v>
      </c>
      <c r="E735">
        <v>0</v>
      </c>
      <c r="F735" s="4">
        <f>DetailTicket[[#This Row],[Qte]]*(DetailTicket[[#This Row],[PrixUnit]]*(1-DetailTicket[[#This Row],[Remise%]]))</f>
        <v>188.74</v>
      </c>
      <c r="G735" t="str">
        <f>DetailTicket[[#This Row],[NoTicket]]&amp;DetailTicket[[#This Row],[Refprod]]</f>
        <v>1077229</v>
      </c>
      <c r="H735" s="10">
        <f>SUMIF(DetailTicket[NoTicket],I735,DetailTicket[Chiffre d''affaire])</f>
        <v>115.11</v>
      </c>
      <c r="I735">
        <f t="shared" si="24"/>
        <v>10958</v>
      </c>
      <c r="K735" s="21" t="str" cm="1">
        <f t="array" ref="K735">_xlfn.IFS(M735=Ticket!A704,Ticket!B704)</f>
        <v>NISCH</v>
      </c>
      <c r="L735" s="22">
        <f>H727/COUNTIF(DetailTicket[NoTicket],M735)</f>
        <v>33.54</v>
      </c>
      <c r="M735" s="21">
        <f t="shared" si="23"/>
        <v>10950</v>
      </c>
    </row>
    <row r="736" spans="1:13" x14ac:dyDescent="0.25">
      <c r="A736">
        <v>10787</v>
      </c>
      <c r="B736">
        <v>29</v>
      </c>
      <c r="C736">
        <v>94.37</v>
      </c>
      <c r="D736">
        <v>1</v>
      </c>
      <c r="E736">
        <v>0.05</v>
      </c>
      <c r="F736" s="4">
        <f>DetailTicket[[#This Row],[Qte]]*(DetailTicket[[#This Row],[PrixUnit]]*(1-DetailTicket[[#This Row],[Remise%]]))</f>
        <v>89.651499999999999</v>
      </c>
      <c r="G736" t="str">
        <f>DetailTicket[[#This Row],[NoTicket]]&amp;DetailTicket[[#This Row],[Refprod]]</f>
        <v>1078729</v>
      </c>
      <c r="H736" s="10">
        <f>SUMIF(DetailTicket[NoTicket],I736,DetailTicket[Chiffre d''affaire])</f>
        <v>5.0575000000000001</v>
      </c>
      <c r="I736">
        <f t="shared" si="24"/>
        <v>10959</v>
      </c>
      <c r="K736" s="21" t="str" cm="1">
        <f t="array" ref="K736">_xlfn.IFS(M736=Ticket!A705,Ticket!B705)</f>
        <v>ERDUR</v>
      </c>
      <c r="L736" s="22">
        <f>H728/COUNTIF(DetailTicket[NoTicket],M736)</f>
        <v>9.5633333333333326</v>
      </c>
      <c r="M736" s="21">
        <f t="shared" si="23"/>
        <v>10951</v>
      </c>
    </row>
    <row r="737" spans="1:13" x14ac:dyDescent="0.25">
      <c r="A737">
        <v>10791</v>
      </c>
      <c r="B737">
        <v>29</v>
      </c>
      <c r="C737">
        <v>94.37</v>
      </c>
      <c r="D737">
        <v>2</v>
      </c>
      <c r="E737">
        <v>0.05</v>
      </c>
      <c r="F737" s="4">
        <f>DetailTicket[[#This Row],[Qte]]*(DetailTicket[[#This Row],[PrixUnit]]*(1-DetailTicket[[#This Row],[Remise%]]))</f>
        <v>179.303</v>
      </c>
      <c r="G737" t="str">
        <f>DetailTicket[[#This Row],[NoTicket]]&amp;DetailTicket[[#This Row],[Refprod]]</f>
        <v>1079129</v>
      </c>
      <c r="H737" s="10">
        <f>SUMIF(DetailTicket[NoTicket],I737,DetailTicket[Chiffre d''affaire])</f>
        <v>12.345000000000001</v>
      </c>
      <c r="I737">
        <f t="shared" si="24"/>
        <v>10960</v>
      </c>
      <c r="K737" s="21" t="str" cm="1">
        <f t="array" ref="K737">_xlfn.IFS(M737=Ticket!A706,Ticket!B706)</f>
        <v>PALEC</v>
      </c>
      <c r="L737" s="22">
        <f>H729/COUNTIF(DetailTicket[NoTicket],M737)</f>
        <v>52.866999999999997</v>
      </c>
      <c r="M737" s="21">
        <f t="shared" si="23"/>
        <v>10952</v>
      </c>
    </row>
    <row r="738" spans="1:13" x14ac:dyDescent="0.25">
      <c r="A738">
        <v>10801</v>
      </c>
      <c r="B738">
        <v>29</v>
      </c>
      <c r="C738">
        <v>94.37</v>
      </c>
      <c r="D738">
        <v>1</v>
      </c>
      <c r="E738">
        <v>0.25</v>
      </c>
      <c r="F738" s="4">
        <f>DetailTicket[[#This Row],[Qte]]*(DetailTicket[[#This Row],[PrixUnit]]*(1-DetailTicket[[#This Row],[Remise%]]))</f>
        <v>70.777500000000003</v>
      </c>
      <c r="G738" t="str">
        <f>DetailTicket[[#This Row],[NoTicket]]&amp;DetailTicket[[#This Row],[Refprod]]</f>
        <v>1080129</v>
      </c>
      <c r="H738" s="10">
        <f>SUMIF(DetailTicket[NoTicket],I738,DetailTicket[Chiffre d''affaire])</f>
        <v>37.585999999999999</v>
      </c>
      <c r="I738">
        <f t="shared" si="24"/>
        <v>10961</v>
      </c>
      <c r="K738" s="21" t="str" cm="1">
        <f t="array" ref="K738">_xlfn.IFS(M738=Ticket!A707,Ticket!B707)</f>
        <v>CLHAL</v>
      </c>
      <c r="L738" s="22">
        <f>H730/COUNTIF(DetailTicket[NoTicket],M738)</f>
        <v>67.630499999999998</v>
      </c>
      <c r="M738" s="21">
        <f t="shared" si="23"/>
        <v>10953</v>
      </c>
    </row>
    <row r="739" spans="1:13" x14ac:dyDescent="0.25">
      <c r="A739">
        <v>10834</v>
      </c>
      <c r="B739">
        <v>29</v>
      </c>
      <c r="C739">
        <v>94.37</v>
      </c>
      <c r="D739">
        <v>2</v>
      </c>
      <c r="E739">
        <v>0.05</v>
      </c>
      <c r="F739" s="4">
        <f>DetailTicket[[#This Row],[Qte]]*(DetailTicket[[#This Row],[PrixUnit]]*(1-DetailTicket[[#This Row],[Remise%]]))</f>
        <v>179.303</v>
      </c>
      <c r="G739" t="str">
        <f>DetailTicket[[#This Row],[NoTicket]]&amp;DetailTicket[[#This Row],[Refprod]]</f>
        <v>1083429</v>
      </c>
      <c r="H739" s="10">
        <f>SUMIF(DetailTicket[NoTicket],I739,DetailTicket[Chiffre d''affaire])</f>
        <v>125.61000000000001</v>
      </c>
      <c r="I739">
        <f t="shared" si="24"/>
        <v>10962</v>
      </c>
      <c r="K739" s="21" t="str" cm="1">
        <f t="array" ref="K739">_xlfn.IFS(M739=Ticket!A708,Ticket!B708)</f>
        <v>RARAB</v>
      </c>
      <c r="L739" s="22">
        <f>H731/COUNTIF(DetailTicket[NoTicket],M739)</f>
        <v>12.163875000000001</v>
      </c>
      <c r="M739" s="21">
        <f t="shared" ref="M739:M802" si="25">M738+1</f>
        <v>10954</v>
      </c>
    </row>
    <row r="740" spans="1:13" x14ac:dyDescent="0.25">
      <c r="A740">
        <v>10857</v>
      </c>
      <c r="B740">
        <v>29</v>
      </c>
      <c r="C740">
        <v>94.37</v>
      </c>
      <c r="D740">
        <v>2</v>
      </c>
      <c r="E740">
        <v>0.25</v>
      </c>
      <c r="F740" s="4">
        <f>DetailTicket[[#This Row],[Qte]]*(DetailTicket[[#This Row],[PrixUnit]]*(1-DetailTicket[[#This Row],[Remise%]]))</f>
        <v>141.55500000000001</v>
      </c>
      <c r="G740" t="str">
        <f>DetailTicket[[#This Row],[NoTicket]]&amp;DetailTicket[[#This Row],[Refprod]]</f>
        <v>1085729</v>
      </c>
      <c r="H740" s="10">
        <f>SUMIF(DetailTicket[NoTicket],I740,DetailTicket[Chiffre d''affaire])</f>
        <v>44.064</v>
      </c>
      <c r="I740">
        <f t="shared" si="24"/>
        <v>10963</v>
      </c>
      <c r="K740" s="21" t="str" cm="1">
        <f t="array" ref="K740">_xlfn.IFS(M740=Ticket!A709,Ticket!B709)</f>
        <v>REDAN</v>
      </c>
      <c r="L740" s="22">
        <f>H732/COUNTIF(DetailTicket[NoTicket],M740)</f>
        <v>9.5200000000000014</v>
      </c>
      <c r="M740" s="21">
        <f t="shared" si="25"/>
        <v>10955</v>
      </c>
    </row>
    <row r="741" spans="1:13" x14ac:dyDescent="0.25">
      <c r="A741">
        <v>10893</v>
      </c>
      <c r="B741">
        <v>29</v>
      </c>
      <c r="C741">
        <v>94.37</v>
      </c>
      <c r="D741">
        <v>1</v>
      </c>
      <c r="E741">
        <v>0</v>
      </c>
      <c r="F741" s="4">
        <f>DetailTicket[[#This Row],[Qte]]*(DetailTicket[[#This Row],[PrixUnit]]*(1-DetailTicket[[#This Row],[Remise%]]))</f>
        <v>94.37</v>
      </c>
      <c r="G741" t="str">
        <f>DetailTicket[[#This Row],[NoTicket]]&amp;DetailTicket[[#This Row],[Refprod]]</f>
        <v>1089329</v>
      </c>
      <c r="H741" s="10">
        <f>SUMIF(DetailTicket[NoTicket],I741,DetailTicket[Chiffre d''affaire])</f>
        <v>551.86</v>
      </c>
      <c r="I741">
        <f t="shared" si="24"/>
        <v>10964</v>
      </c>
      <c r="K741" s="21" t="str" cm="1">
        <f t="array" ref="K741">_xlfn.IFS(M741=Ticket!A710,Ticket!B710)</f>
        <v>NOBEL</v>
      </c>
      <c r="L741" s="22">
        <f>H733/COUNTIF(DetailTicket[NoTicket],M741)</f>
        <v>36.893333333333338</v>
      </c>
      <c r="M741" s="21">
        <f t="shared" si="25"/>
        <v>10956</v>
      </c>
    </row>
    <row r="742" spans="1:13" x14ac:dyDescent="0.25">
      <c r="A742">
        <v>10897</v>
      </c>
      <c r="B742">
        <v>29</v>
      </c>
      <c r="C742">
        <v>94.37</v>
      </c>
      <c r="D742">
        <v>2</v>
      </c>
      <c r="E742">
        <v>0</v>
      </c>
      <c r="F742" s="4">
        <f>DetailTicket[[#This Row],[Qte]]*(DetailTicket[[#This Row],[PrixUnit]]*(1-DetailTicket[[#This Row],[Remise%]]))</f>
        <v>188.74</v>
      </c>
      <c r="G742" t="str">
        <f>DetailTicket[[#This Row],[NoTicket]]&amp;DetailTicket[[#This Row],[Refprod]]</f>
        <v>1089729</v>
      </c>
      <c r="H742" s="10">
        <f>SUMIF(DetailTicket[NoTicket],I742,DetailTicket[Chiffre d''affaire])</f>
        <v>80.8</v>
      </c>
      <c r="I742">
        <f t="shared" si="24"/>
        <v>10965</v>
      </c>
      <c r="K742" s="21" t="str" cm="1">
        <f t="array" ref="K742">_xlfn.IFS(M742=Ticket!A711,Ticket!B711)</f>
        <v>NAROU</v>
      </c>
      <c r="L742" s="22">
        <f>H734/COUNTIF(DetailTicket[NoTicket],M742)</f>
        <v>28.00333333333333</v>
      </c>
      <c r="M742" s="21">
        <f t="shared" si="25"/>
        <v>10957</v>
      </c>
    </row>
    <row r="743" spans="1:13" x14ac:dyDescent="0.25">
      <c r="A743">
        <v>10912</v>
      </c>
      <c r="B743">
        <v>29</v>
      </c>
      <c r="C743">
        <v>94.37</v>
      </c>
      <c r="D743">
        <v>2</v>
      </c>
      <c r="E743">
        <v>0.25</v>
      </c>
      <c r="F743" s="4">
        <f>DetailTicket[[#This Row],[Qte]]*(DetailTicket[[#This Row],[PrixUnit]]*(1-DetailTicket[[#This Row],[Remise%]]))</f>
        <v>141.55500000000001</v>
      </c>
      <c r="G743" t="str">
        <f>DetailTicket[[#This Row],[NoTicket]]&amp;DetailTicket[[#This Row],[Refprod]]</f>
        <v>1091229</v>
      </c>
      <c r="H743" s="10">
        <f>SUMIF(DetailTicket[NoTicket],I743,DetailTicket[Chiffre d''affaire])</f>
        <v>152.63900000000001</v>
      </c>
      <c r="I743">
        <f t="shared" ref="I743:I806" si="26">I742+1</f>
        <v>10966</v>
      </c>
      <c r="K743" s="21" t="str" cm="1">
        <f t="array" ref="K743">_xlfn.IFS(M743=Ticket!A712,Ticket!B712)</f>
        <v>RIDAB</v>
      </c>
      <c r="L743" s="22">
        <f>H735/COUNTIF(DetailTicket[NoTicket],M743)</f>
        <v>38.369999999999997</v>
      </c>
      <c r="M743" s="21">
        <f t="shared" si="25"/>
        <v>10958</v>
      </c>
    </row>
    <row r="744" spans="1:13" x14ac:dyDescent="0.25">
      <c r="A744">
        <v>10971</v>
      </c>
      <c r="B744">
        <v>29</v>
      </c>
      <c r="C744">
        <v>94.37</v>
      </c>
      <c r="D744">
        <v>2</v>
      </c>
      <c r="E744">
        <v>0</v>
      </c>
      <c r="F744" s="4">
        <f>DetailTicket[[#This Row],[Qte]]*(DetailTicket[[#This Row],[PrixUnit]]*(1-DetailTicket[[#This Row],[Remise%]]))</f>
        <v>188.74</v>
      </c>
      <c r="G744" t="str">
        <f>DetailTicket[[#This Row],[NoTicket]]&amp;DetailTicket[[#This Row],[Refprod]]</f>
        <v>1097129</v>
      </c>
      <c r="H744" s="10">
        <f>SUMIF(DetailTicket[NoTicket],I744,DetailTicket[Chiffre d''affaire])</f>
        <v>29.259999999999998</v>
      </c>
      <c r="I744">
        <f t="shared" si="26"/>
        <v>10967</v>
      </c>
      <c r="K744" s="21" t="str" cm="1">
        <f t="array" ref="K744">_xlfn.IFS(M744=Ticket!A713,Ticket!B713)</f>
        <v>BRLEH</v>
      </c>
      <c r="L744" s="22">
        <f>H736/COUNTIF(DetailTicket[NoTicket],M744)</f>
        <v>5.0575000000000001</v>
      </c>
      <c r="M744" s="21">
        <f t="shared" si="25"/>
        <v>10959</v>
      </c>
    </row>
    <row r="745" spans="1:13" x14ac:dyDescent="0.25">
      <c r="A745">
        <v>10993</v>
      </c>
      <c r="B745">
        <v>29</v>
      </c>
      <c r="C745">
        <v>94.37</v>
      </c>
      <c r="D745">
        <v>2</v>
      </c>
      <c r="E745">
        <v>0.25</v>
      </c>
      <c r="F745" s="4">
        <f>DetailTicket[[#This Row],[Qte]]*(DetailTicket[[#This Row],[PrixUnit]]*(1-DetailTicket[[#This Row],[Remise%]]))</f>
        <v>141.55500000000001</v>
      </c>
      <c r="G745" t="str">
        <f>DetailTicket[[#This Row],[NoTicket]]&amp;DetailTicket[[#This Row],[Refprod]]</f>
        <v>1099329</v>
      </c>
      <c r="H745" s="10">
        <f>SUMIF(DetailTicket[NoTicket],I745,DetailTicket[Chiffre d''affaire])</f>
        <v>82.94</v>
      </c>
      <c r="I745">
        <f t="shared" si="26"/>
        <v>10968</v>
      </c>
      <c r="K745" s="21" t="str" cm="1">
        <f t="array" ref="K745">_xlfn.IFS(M745=Ticket!A714,Ticket!B714)</f>
        <v>NAROU</v>
      </c>
      <c r="L745" s="22">
        <f>H737/COUNTIF(DetailTicket[NoTicket],M745)</f>
        <v>6.1725000000000003</v>
      </c>
      <c r="M745" s="21">
        <f t="shared" si="25"/>
        <v>10960</v>
      </c>
    </row>
    <row r="746" spans="1:13" x14ac:dyDescent="0.25">
      <c r="A746">
        <v>11006</v>
      </c>
      <c r="B746">
        <v>29</v>
      </c>
      <c r="C746">
        <v>94.37</v>
      </c>
      <c r="D746">
        <v>2</v>
      </c>
      <c r="E746">
        <v>0.25</v>
      </c>
      <c r="F746" s="4">
        <f>DetailTicket[[#This Row],[Qte]]*(DetailTicket[[#This Row],[PrixUnit]]*(1-DetailTicket[[#This Row],[Remise%]]))</f>
        <v>141.55500000000001</v>
      </c>
      <c r="G746" t="str">
        <f>DetailTicket[[#This Row],[NoTicket]]&amp;DetailTicket[[#This Row],[Refprod]]</f>
        <v>1100629</v>
      </c>
      <c r="H746" s="10">
        <f>SUMIF(DetailTicket[NoTicket],I746,DetailTicket[Chiffre d''affaire])</f>
        <v>18.3</v>
      </c>
      <c r="I746">
        <f t="shared" si="26"/>
        <v>10969</v>
      </c>
      <c r="K746" s="21" t="str" cm="1">
        <f t="array" ref="K746">_xlfn.IFS(M746=Ticket!A715,Ticket!B715)</f>
        <v>PABEL</v>
      </c>
      <c r="L746" s="22">
        <f>H738/COUNTIF(DetailTicket[NoTicket],M746)</f>
        <v>18.792999999999999</v>
      </c>
      <c r="M746" s="21">
        <f t="shared" si="25"/>
        <v>10961</v>
      </c>
    </row>
    <row r="747" spans="1:13" x14ac:dyDescent="0.25">
      <c r="A747">
        <v>11007</v>
      </c>
      <c r="B747">
        <v>29</v>
      </c>
      <c r="C747">
        <v>94.37</v>
      </c>
      <c r="D747">
        <v>2</v>
      </c>
      <c r="E747">
        <v>0</v>
      </c>
      <c r="F747" s="4">
        <f>DetailTicket[[#This Row],[Qte]]*(DetailTicket[[#This Row],[PrixUnit]]*(1-DetailTicket[[#This Row],[Remise%]]))</f>
        <v>188.74</v>
      </c>
      <c r="G747" t="str">
        <f>DetailTicket[[#This Row],[NoTicket]]&amp;DetailTicket[[#This Row],[Refprod]]</f>
        <v>1100729</v>
      </c>
      <c r="H747" s="10">
        <f>SUMIF(DetailTicket[NoTicket],I747,DetailTicket[Chiffre d''affaire])</f>
        <v>4.2720000000000002</v>
      </c>
      <c r="I747">
        <f t="shared" si="26"/>
        <v>10970</v>
      </c>
      <c r="K747" s="21" t="str" cm="1">
        <f t="array" ref="K747">_xlfn.IFS(M747=Ticket!A716,Ticket!B716)</f>
        <v>ARBLA</v>
      </c>
      <c r="L747" s="22">
        <f>H739/COUNTIF(DetailTicket[NoTicket],M747)</f>
        <v>25.122000000000003</v>
      </c>
      <c r="M747" s="21">
        <f t="shared" si="25"/>
        <v>10962</v>
      </c>
    </row>
    <row r="748" spans="1:13" x14ac:dyDescent="0.25">
      <c r="A748">
        <v>11030</v>
      </c>
      <c r="B748">
        <v>29</v>
      </c>
      <c r="C748">
        <v>94.37</v>
      </c>
      <c r="D748">
        <v>2</v>
      </c>
      <c r="E748">
        <v>0.25</v>
      </c>
      <c r="F748" s="4">
        <f>DetailTicket[[#This Row],[Qte]]*(DetailTicket[[#This Row],[PrixUnit]]*(1-DetailTicket[[#This Row],[Remise%]]))</f>
        <v>141.55500000000001</v>
      </c>
      <c r="G748" t="str">
        <f>DetailTicket[[#This Row],[NoTicket]]&amp;DetailTicket[[#This Row],[Refprod]]</f>
        <v>1103029</v>
      </c>
      <c r="H748" s="10">
        <f>SUMIF(DetailTicket[NoTicket],I748,DetailTicket[Chiffre d''affaire])</f>
        <v>188.74</v>
      </c>
      <c r="I748">
        <f t="shared" si="26"/>
        <v>10971</v>
      </c>
      <c r="K748" s="21" t="str" cm="1">
        <f t="array" ref="K748">_xlfn.IFS(M748=Ticket!A717,Ticket!B717)</f>
        <v>LOHUE</v>
      </c>
      <c r="L748" s="22">
        <f>H740/COUNTIF(DetailTicket[NoTicket],M748)</f>
        <v>44.064</v>
      </c>
      <c r="M748" s="21">
        <f t="shared" si="25"/>
        <v>10963</v>
      </c>
    </row>
    <row r="749" spans="1:13" x14ac:dyDescent="0.25">
      <c r="A749">
        <v>10263</v>
      </c>
      <c r="B749">
        <v>30</v>
      </c>
      <c r="C749">
        <v>15.85</v>
      </c>
      <c r="D749">
        <v>2</v>
      </c>
      <c r="E749">
        <v>0.25</v>
      </c>
      <c r="F749" s="4">
        <f>DetailTicket[[#This Row],[Qte]]*(DetailTicket[[#This Row],[PrixUnit]]*(1-DetailTicket[[#This Row],[Remise%]]))</f>
        <v>23.774999999999999</v>
      </c>
      <c r="G749" t="str">
        <f>DetailTicket[[#This Row],[NoTicket]]&amp;DetailTicket[[#This Row],[Refprod]]</f>
        <v>1026330</v>
      </c>
      <c r="H749" s="10">
        <f>SUMIF(DetailTicket[NoTicket],I749,DetailTicket[Chiffre d''affaire])</f>
        <v>63.120000000000005</v>
      </c>
      <c r="I749">
        <f t="shared" si="26"/>
        <v>10972</v>
      </c>
      <c r="K749" s="21" t="str" cm="1">
        <f t="array" ref="K749">_xlfn.IFS(M749=Ticket!A718,Ticket!B718)</f>
        <v>MAFER</v>
      </c>
      <c r="L749" s="22">
        <f>H741/COUNTIF(DetailTicket[NoTicket],M749)</f>
        <v>183.95333333333335</v>
      </c>
      <c r="M749" s="21">
        <f t="shared" si="25"/>
        <v>10964</v>
      </c>
    </row>
    <row r="750" spans="1:13" x14ac:dyDescent="0.25">
      <c r="A750">
        <v>10282</v>
      </c>
      <c r="B750">
        <v>30</v>
      </c>
      <c r="C750">
        <v>15.85</v>
      </c>
      <c r="D750">
        <v>2</v>
      </c>
      <c r="E750">
        <v>0</v>
      </c>
      <c r="F750" s="4">
        <f>DetailTicket[[#This Row],[Qte]]*(DetailTicket[[#This Row],[PrixUnit]]*(1-DetailTicket[[#This Row],[Remise%]]))</f>
        <v>31.7</v>
      </c>
      <c r="G750" t="str">
        <f>DetailTicket[[#This Row],[NoTicket]]&amp;DetailTicket[[#This Row],[Refprod]]</f>
        <v>1028230</v>
      </c>
      <c r="H750" s="10">
        <f>SUMIF(DetailTicket[NoTicket],I750,DetailTicket[Chiffre d''affaire])</f>
        <v>74.100000000000009</v>
      </c>
      <c r="I750">
        <f t="shared" si="26"/>
        <v>10973</v>
      </c>
      <c r="K750" s="21" t="str" cm="1">
        <f t="array" ref="K750">_xlfn.IFS(M750=Ticket!A719,Ticket!B719)</f>
        <v>PILED</v>
      </c>
      <c r="L750" s="22">
        <f>H742/COUNTIF(DetailTicket[NoTicket],M750)</f>
        <v>80.8</v>
      </c>
      <c r="M750" s="21">
        <f t="shared" si="25"/>
        <v>10965</v>
      </c>
    </row>
    <row r="751" spans="1:13" x14ac:dyDescent="0.25">
      <c r="A751">
        <v>10306</v>
      </c>
      <c r="B751">
        <v>30</v>
      </c>
      <c r="C751">
        <v>15.85</v>
      </c>
      <c r="D751">
        <v>2</v>
      </c>
      <c r="E751">
        <v>0</v>
      </c>
      <c r="F751" s="4">
        <f>DetailTicket[[#This Row],[Qte]]*(DetailTicket[[#This Row],[PrixUnit]]*(1-DetailTicket[[#This Row],[Remise%]]))</f>
        <v>31.7</v>
      </c>
      <c r="G751" t="str">
        <f>DetailTicket[[#This Row],[NoTicket]]&amp;DetailTicket[[#This Row],[Refprod]]</f>
        <v>1030630</v>
      </c>
      <c r="H751" s="10">
        <f>SUMIF(DetailTicket[NoTicket],I751,DetailTicket[Chiffre d''affaire])</f>
        <v>67.08</v>
      </c>
      <c r="I751">
        <f t="shared" si="26"/>
        <v>10974</v>
      </c>
      <c r="K751" s="21" t="str" cm="1">
        <f t="array" ref="K751">_xlfn.IFS(M751=Ticket!A720,Ticket!B720)</f>
        <v>SYLEJ</v>
      </c>
      <c r="L751" s="22">
        <f>H743/COUNTIF(DetailTicket[NoTicket],M751)</f>
        <v>50.879666666666672</v>
      </c>
      <c r="M751" s="21">
        <f t="shared" si="25"/>
        <v>10966</v>
      </c>
    </row>
    <row r="752" spans="1:13" x14ac:dyDescent="0.25">
      <c r="A752">
        <v>10327</v>
      </c>
      <c r="B752">
        <v>30</v>
      </c>
      <c r="C752">
        <v>15.85</v>
      </c>
      <c r="D752">
        <v>1</v>
      </c>
      <c r="E752">
        <v>0.2</v>
      </c>
      <c r="F752" s="4">
        <f>DetailTicket[[#This Row],[Qte]]*(DetailTicket[[#This Row],[PrixUnit]]*(1-DetailTicket[[#This Row],[Remise%]]))</f>
        <v>12.68</v>
      </c>
      <c r="G752" t="str">
        <f>DetailTicket[[#This Row],[NoTicket]]&amp;DetailTicket[[#This Row],[Refprod]]</f>
        <v>1032730</v>
      </c>
      <c r="H752" s="10">
        <f>SUMIF(DetailTicket[NoTicket],I752,DetailTicket[Chiffre d''affaire])</f>
        <v>72.88</v>
      </c>
      <c r="I752">
        <f t="shared" si="26"/>
        <v>10975</v>
      </c>
      <c r="K752" s="21" t="str" cm="1">
        <f t="array" ref="K752">_xlfn.IFS(M752=Ticket!A721,Ticket!B721)</f>
        <v>DIGOM</v>
      </c>
      <c r="L752" s="22">
        <f>H744/COUNTIF(DetailTicket[NoTicket],M752)</f>
        <v>14.629999999999999</v>
      </c>
      <c r="M752" s="21">
        <f t="shared" si="25"/>
        <v>10967</v>
      </c>
    </row>
    <row r="753" spans="1:13" x14ac:dyDescent="0.25">
      <c r="A753">
        <v>10329</v>
      </c>
      <c r="B753">
        <v>30</v>
      </c>
      <c r="C753">
        <v>15.85</v>
      </c>
      <c r="D753">
        <v>2</v>
      </c>
      <c r="E753">
        <v>0.05</v>
      </c>
      <c r="F753" s="4">
        <f>DetailTicket[[#This Row],[Qte]]*(DetailTicket[[#This Row],[PrixUnit]]*(1-DetailTicket[[#This Row],[Remise%]]))</f>
        <v>30.114999999999998</v>
      </c>
      <c r="G753" t="str">
        <f>DetailTicket[[#This Row],[NoTicket]]&amp;DetailTicket[[#This Row],[Refprod]]</f>
        <v>1032930</v>
      </c>
      <c r="H753" s="10">
        <f>SUMIF(DetailTicket[NoTicket],I753,DetailTicket[Chiffre d''affaire])</f>
        <v>34.76</v>
      </c>
      <c r="I753">
        <f t="shared" si="26"/>
        <v>10976</v>
      </c>
      <c r="K753" s="21" t="str" cm="1">
        <f t="array" ref="K753">_xlfn.IFS(M753=Ticket!A722,Ticket!B722)</f>
        <v>CHLEC</v>
      </c>
      <c r="L753" s="22">
        <f>H745/COUNTIF(DetailTicket[NoTicket],M753)</f>
        <v>27.646666666666665</v>
      </c>
      <c r="M753" s="21">
        <f t="shared" si="25"/>
        <v>10968</v>
      </c>
    </row>
    <row r="754" spans="1:13" x14ac:dyDescent="0.25">
      <c r="A754">
        <v>10338</v>
      </c>
      <c r="B754">
        <v>30</v>
      </c>
      <c r="C754">
        <v>15.85</v>
      </c>
      <c r="D754">
        <v>2</v>
      </c>
      <c r="E754">
        <v>0</v>
      </c>
      <c r="F754" s="4">
        <f>DetailTicket[[#This Row],[Qte]]*(DetailTicket[[#This Row],[PrixUnit]]*(1-DetailTicket[[#This Row],[Remise%]]))</f>
        <v>31.7</v>
      </c>
      <c r="G754" t="str">
        <f>DetailTicket[[#This Row],[NoTicket]]&amp;DetailTicket[[#This Row],[Refprod]]</f>
        <v>1033830</v>
      </c>
      <c r="H754" s="10">
        <f>SUMIF(DetailTicket[NoTicket],I754,DetailTicket[Chiffre d''affaire])</f>
        <v>135.38</v>
      </c>
      <c r="I754">
        <f t="shared" si="26"/>
        <v>10977</v>
      </c>
      <c r="K754" s="21" t="str" cm="1">
        <f t="array" ref="K754">_xlfn.IFS(M754=Ticket!A723,Ticket!B723)</f>
        <v>PAMAR</v>
      </c>
      <c r="L754" s="22">
        <f>H746/COUNTIF(DetailTicket[NoTicket],M754)</f>
        <v>18.3</v>
      </c>
      <c r="M754" s="21">
        <f t="shared" si="25"/>
        <v>10969</v>
      </c>
    </row>
    <row r="755" spans="1:13" x14ac:dyDescent="0.25">
      <c r="A755">
        <v>10380</v>
      </c>
      <c r="B755">
        <v>30</v>
      </c>
      <c r="C755">
        <v>15.85</v>
      </c>
      <c r="D755">
        <v>2</v>
      </c>
      <c r="E755">
        <v>0.1</v>
      </c>
      <c r="F755" s="4">
        <f>DetailTicket[[#This Row],[Qte]]*(DetailTicket[[#This Row],[PrixUnit]]*(1-DetailTicket[[#This Row],[Remise%]]))</f>
        <v>28.53</v>
      </c>
      <c r="G755" t="str">
        <f>DetailTicket[[#This Row],[NoTicket]]&amp;DetailTicket[[#This Row],[Refprod]]</f>
        <v>1038030</v>
      </c>
      <c r="H755" s="10">
        <f>SUMIF(DetailTicket[NoTicket],I755,DetailTicket[Chiffre d''affaire])</f>
        <v>85.596500000000006</v>
      </c>
      <c r="I755">
        <f t="shared" si="26"/>
        <v>10978</v>
      </c>
      <c r="K755" s="21" t="str" cm="1">
        <f t="array" ref="K755">_xlfn.IFS(M755=Ticket!A724,Ticket!B724)</f>
        <v>JALES</v>
      </c>
      <c r="L755" s="22">
        <f>H747/COUNTIF(DetailTicket[NoTicket],M755)</f>
        <v>4.2720000000000002</v>
      </c>
      <c r="M755" s="21">
        <f t="shared" si="25"/>
        <v>10970</v>
      </c>
    </row>
    <row r="756" spans="1:13" x14ac:dyDescent="0.25">
      <c r="A756">
        <v>10401</v>
      </c>
      <c r="B756">
        <v>30</v>
      </c>
      <c r="C756">
        <v>15.85</v>
      </c>
      <c r="D756">
        <v>2</v>
      </c>
      <c r="E756">
        <v>0</v>
      </c>
      <c r="F756" s="4">
        <f>DetailTicket[[#This Row],[Qte]]*(DetailTicket[[#This Row],[PrixUnit]]*(1-DetailTicket[[#This Row],[Remise%]]))</f>
        <v>31.7</v>
      </c>
      <c r="G756" t="str">
        <f>DetailTicket[[#This Row],[NoTicket]]&amp;DetailTicket[[#This Row],[Refprod]]</f>
        <v>1040130</v>
      </c>
      <c r="H756" s="10">
        <f>SUMIF(DetailTicket[NoTicket],I756,DetailTicket[Chiffre d''affaire])</f>
        <v>157.94000000000003</v>
      </c>
      <c r="I756">
        <f t="shared" si="26"/>
        <v>10979</v>
      </c>
      <c r="K756" s="21" t="str" cm="1">
        <f t="array" ref="K756">_xlfn.IFS(M756=Ticket!A725,Ticket!B725)</f>
        <v>JEHER</v>
      </c>
      <c r="L756" s="22">
        <f>H748/COUNTIF(DetailTicket[NoTicket],M756)</f>
        <v>188.74</v>
      </c>
      <c r="M756" s="21">
        <f t="shared" si="25"/>
        <v>10971</v>
      </c>
    </row>
    <row r="757" spans="1:13" x14ac:dyDescent="0.25">
      <c r="A757">
        <v>10461</v>
      </c>
      <c r="B757">
        <v>30</v>
      </c>
      <c r="C757">
        <v>15.85</v>
      </c>
      <c r="D757">
        <v>1</v>
      </c>
      <c r="E757">
        <v>0.25</v>
      </c>
      <c r="F757" s="4">
        <f>DetailTicket[[#This Row],[Qte]]*(DetailTicket[[#This Row],[PrixUnit]]*(1-DetailTicket[[#This Row],[Remise%]]))</f>
        <v>11.887499999999999</v>
      </c>
      <c r="G757" t="str">
        <f>DetailTicket[[#This Row],[NoTicket]]&amp;DetailTicket[[#This Row],[Refprod]]</f>
        <v>1046130</v>
      </c>
      <c r="H757" s="10">
        <f>SUMIF(DetailTicket[NoTicket],I757,DetailTicket[Chiffre d''affaire])</f>
        <v>4.7600000000000007</v>
      </c>
      <c r="I757">
        <f t="shared" si="26"/>
        <v>10980</v>
      </c>
      <c r="K757" s="21" t="str" cm="1">
        <f t="array" ref="K757">_xlfn.IFS(M757=Ticket!A726,Ticket!B726)</f>
        <v>JUBOY</v>
      </c>
      <c r="L757" s="22">
        <f>H749/COUNTIF(DetailTicket[NoTicket],M757)</f>
        <v>31.560000000000002</v>
      </c>
      <c r="M757" s="21">
        <f t="shared" si="25"/>
        <v>10972</v>
      </c>
    </row>
    <row r="758" spans="1:13" x14ac:dyDescent="0.25">
      <c r="A758">
        <v>10468</v>
      </c>
      <c r="B758">
        <v>30</v>
      </c>
      <c r="C758">
        <v>15.85</v>
      </c>
      <c r="D758">
        <v>2</v>
      </c>
      <c r="E758">
        <v>0</v>
      </c>
      <c r="F758" s="4">
        <f>DetailTicket[[#This Row],[Qte]]*(DetailTicket[[#This Row],[PrixUnit]]*(1-DetailTicket[[#This Row],[Remise%]]))</f>
        <v>31.7</v>
      </c>
      <c r="G758" t="str">
        <f>DetailTicket[[#This Row],[NoTicket]]&amp;DetailTicket[[#This Row],[Refprod]]</f>
        <v>1046830</v>
      </c>
      <c r="H758" s="10">
        <f>SUMIF(DetailTicket[NoTicket],I758,DetailTicket[Chiffre d''affaire])</f>
        <v>401.86</v>
      </c>
      <c r="I758">
        <f t="shared" si="26"/>
        <v>10981</v>
      </c>
      <c r="K758" s="21" t="str" cm="1">
        <f t="array" ref="K758">_xlfn.IFS(M758=Ticket!A727,Ticket!B727)</f>
        <v>JUBOY</v>
      </c>
      <c r="L758" s="22">
        <f>H750/COUNTIF(DetailTicket[NoTicket],M758)</f>
        <v>24.700000000000003</v>
      </c>
      <c r="M758" s="21">
        <f t="shared" si="25"/>
        <v>10973</v>
      </c>
    </row>
    <row r="759" spans="1:13" x14ac:dyDescent="0.25">
      <c r="A759">
        <v>10522</v>
      </c>
      <c r="B759">
        <v>30</v>
      </c>
      <c r="C759">
        <v>19.670000000000002</v>
      </c>
      <c r="D759">
        <v>1</v>
      </c>
      <c r="E759">
        <v>0.2</v>
      </c>
      <c r="F759" s="4">
        <f>DetailTicket[[#This Row],[Qte]]*(DetailTicket[[#This Row],[PrixUnit]]*(1-DetailTicket[[#This Row],[Remise%]]))</f>
        <v>15.736000000000002</v>
      </c>
      <c r="G759" t="str">
        <f>DetailTicket[[#This Row],[NoTicket]]&amp;DetailTicket[[#This Row],[Refprod]]</f>
        <v>1052230</v>
      </c>
      <c r="H759" s="10">
        <f>SUMIF(DetailTicket[NoTicket],I759,DetailTicket[Chiffre d''affaire])</f>
        <v>92.990000000000009</v>
      </c>
      <c r="I759">
        <f t="shared" si="26"/>
        <v>10982</v>
      </c>
      <c r="K759" s="21" t="str" cm="1">
        <f t="array" ref="K759">_xlfn.IFS(M759=Ticket!A728,Ticket!B728)</f>
        <v>PHFRO</v>
      </c>
      <c r="L759" s="22">
        <f>H751/COUNTIF(DetailTicket[NoTicket],M759)</f>
        <v>67.08</v>
      </c>
      <c r="M759" s="21">
        <f t="shared" si="25"/>
        <v>10974</v>
      </c>
    </row>
    <row r="760" spans="1:13" x14ac:dyDescent="0.25">
      <c r="A760">
        <v>10524</v>
      </c>
      <c r="B760">
        <v>30</v>
      </c>
      <c r="C760">
        <v>19.670000000000002</v>
      </c>
      <c r="D760">
        <v>2</v>
      </c>
      <c r="E760">
        <v>0</v>
      </c>
      <c r="F760" s="4">
        <f>DetailTicket[[#This Row],[Qte]]*(DetailTicket[[#This Row],[PrixUnit]]*(1-DetailTicket[[#This Row],[Remise%]]))</f>
        <v>39.340000000000003</v>
      </c>
      <c r="G760" t="str">
        <f>DetailTicket[[#This Row],[NoTicket]]&amp;DetailTicket[[#This Row],[Refprod]]</f>
        <v>1052430</v>
      </c>
      <c r="H760" s="10">
        <f>SUMIF(DetailTicket[NoTicket],I760,DetailTicket[Chiffre d''affaire])</f>
        <v>37.649000000000001</v>
      </c>
      <c r="I760">
        <f t="shared" si="26"/>
        <v>10983</v>
      </c>
      <c r="K760" s="21" t="str" cm="1">
        <f t="array" ref="K760">_xlfn.IFS(M760=Ticket!A729,Ticket!B729)</f>
        <v>GESEF</v>
      </c>
      <c r="L760" s="22">
        <f>H752/COUNTIF(DetailTicket[NoTicket],M760)</f>
        <v>36.44</v>
      </c>
      <c r="M760" s="21">
        <f t="shared" si="25"/>
        <v>10975</v>
      </c>
    </row>
    <row r="761" spans="1:13" x14ac:dyDescent="0.25">
      <c r="A761">
        <v>10532</v>
      </c>
      <c r="B761">
        <v>30</v>
      </c>
      <c r="C761">
        <v>19.670000000000002</v>
      </c>
      <c r="D761">
        <v>2</v>
      </c>
      <c r="E761">
        <v>0</v>
      </c>
      <c r="F761" s="4">
        <f>DetailTicket[[#This Row],[Qte]]*(DetailTicket[[#This Row],[PrixUnit]]*(1-DetailTicket[[#This Row],[Remise%]]))</f>
        <v>39.340000000000003</v>
      </c>
      <c r="G761" t="str">
        <f>DetailTicket[[#This Row],[NoTicket]]&amp;DetailTicket[[#This Row],[Refprod]]</f>
        <v>1053230</v>
      </c>
      <c r="H761" s="10">
        <f>SUMIF(DetailTicket[NoTicket],I761,DetailTicket[Chiffre d''affaire])</f>
        <v>44.35</v>
      </c>
      <c r="I761">
        <f t="shared" si="26"/>
        <v>10984</v>
      </c>
      <c r="K761" s="21" t="str" cm="1">
        <f t="array" ref="K761">_xlfn.IFS(M761=Ticket!A730,Ticket!B730)</f>
        <v>NAROU</v>
      </c>
      <c r="L761" s="22">
        <f>H753/COUNTIF(DetailTicket[NoTicket],M761)</f>
        <v>34.76</v>
      </c>
      <c r="M761" s="21">
        <f t="shared" si="25"/>
        <v>10976</v>
      </c>
    </row>
    <row r="762" spans="1:13" x14ac:dyDescent="0.25">
      <c r="A762">
        <v>10534</v>
      </c>
      <c r="B762">
        <v>30</v>
      </c>
      <c r="C762">
        <v>19.670000000000002</v>
      </c>
      <c r="D762">
        <v>2</v>
      </c>
      <c r="E762">
        <v>0</v>
      </c>
      <c r="F762" s="4">
        <f>DetailTicket[[#This Row],[Qte]]*(DetailTicket[[#This Row],[PrixUnit]]*(1-DetailTicket[[#This Row],[Remise%]]))</f>
        <v>39.340000000000003</v>
      </c>
      <c r="G762" t="str">
        <f>DetailTicket[[#This Row],[NoTicket]]&amp;DetailTicket[[#This Row],[Refprod]]</f>
        <v>1053430</v>
      </c>
      <c r="H762" s="10">
        <f>SUMIF(DetailTicket[NoTicket],I762,DetailTicket[Chiffre d''affaire])</f>
        <v>119.49299999999999</v>
      </c>
      <c r="I762">
        <f t="shared" si="26"/>
        <v>10985</v>
      </c>
      <c r="K762" s="21" t="str" cm="1">
        <f t="array" ref="K762">_xlfn.IFS(M762=Ticket!A731,Ticket!B731)</f>
        <v>REDAN</v>
      </c>
      <c r="L762" s="22">
        <f>H754/COUNTIF(DetailTicket[NoTicket],M762)</f>
        <v>33.844999999999999</v>
      </c>
      <c r="M762" s="21">
        <f t="shared" si="25"/>
        <v>10977</v>
      </c>
    </row>
    <row r="763" spans="1:13" x14ac:dyDescent="0.25">
      <c r="A763">
        <v>10560</v>
      </c>
      <c r="B763">
        <v>30</v>
      </c>
      <c r="C763">
        <v>19.670000000000002</v>
      </c>
      <c r="D763">
        <v>1</v>
      </c>
      <c r="E763">
        <v>0</v>
      </c>
      <c r="F763" s="4">
        <f>DetailTicket[[#This Row],[Qte]]*(DetailTicket[[#This Row],[PrixUnit]]*(1-DetailTicket[[#This Row],[Remise%]]))</f>
        <v>19.670000000000002</v>
      </c>
      <c r="G763" t="str">
        <f>DetailTicket[[#This Row],[NoTicket]]&amp;DetailTicket[[#This Row],[Refprod]]</f>
        <v>1056030</v>
      </c>
      <c r="H763" s="10">
        <f>SUMIF(DetailTicket[NoTicket],I763,DetailTicket[Chiffre d''affaire])</f>
        <v>186.75</v>
      </c>
      <c r="I763">
        <f t="shared" si="26"/>
        <v>10986</v>
      </c>
      <c r="K763" s="21" t="str" cm="1">
        <f t="array" ref="K763">_xlfn.IFS(M763=Ticket!A732,Ticket!B732)</f>
        <v>YATAN</v>
      </c>
      <c r="L763" s="22">
        <f>H755/COUNTIF(DetailTicket[NoTicket],M763)</f>
        <v>21.399125000000002</v>
      </c>
      <c r="M763" s="21">
        <f t="shared" si="25"/>
        <v>10978</v>
      </c>
    </row>
    <row r="764" spans="1:13" x14ac:dyDescent="0.25">
      <c r="A764">
        <v>10650</v>
      </c>
      <c r="B764">
        <v>30</v>
      </c>
      <c r="C764">
        <v>19.670000000000002</v>
      </c>
      <c r="D764">
        <v>1</v>
      </c>
      <c r="E764">
        <v>0</v>
      </c>
      <c r="F764" s="4">
        <f>DetailTicket[[#This Row],[Qte]]*(DetailTicket[[#This Row],[PrixUnit]]*(1-DetailTicket[[#This Row],[Remise%]]))</f>
        <v>19.670000000000002</v>
      </c>
      <c r="G764" t="str">
        <f>DetailTicket[[#This Row],[NoTicket]]&amp;DetailTicket[[#This Row],[Refprod]]</f>
        <v>1065030</v>
      </c>
      <c r="H764" s="10">
        <f>SUMIF(DetailTicket[NoTicket],I764,DetailTicket[Chiffre d''affaire])</f>
        <v>142.39000000000001</v>
      </c>
      <c r="I764">
        <f t="shared" si="26"/>
        <v>10987</v>
      </c>
      <c r="K764" s="21" t="str" cm="1">
        <f t="array" ref="K764">_xlfn.IFS(M764=Ticket!A733,Ticket!B733)</f>
        <v>CHLEC</v>
      </c>
      <c r="L764" s="22">
        <f>H756/COUNTIF(DetailTicket[NoTicket],M764)</f>
        <v>26.323333333333338</v>
      </c>
      <c r="M764" s="21">
        <f t="shared" si="25"/>
        <v>10979</v>
      </c>
    </row>
    <row r="765" spans="1:13" x14ac:dyDescent="0.25">
      <c r="A765">
        <v>10652</v>
      </c>
      <c r="B765">
        <v>30</v>
      </c>
      <c r="C765">
        <v>19.670000000000002</v>
      </c>
      <c r="D765">
        <v>2</v>
      </c>
      <c r="E765">
        <v>0.25</v>
      </c>
      <c r="F765" s="4">
        <f>DetailTicket[[#This Row],[Qte]]*(DetailTicket[[#This Row],[PrixUnit]]*(1-DetailTicket[[#This Row],[Remise%]]))</f>
        <v>29.505000000000003</v>
      </c>
      <c r="G765" t="str">
        <f>DetailTicket[[#This Row],[NoTicket]]&amp;DetailTicket[[#This Row],[Refprod]]</f>
        <v>1065230</v>
      </c>
      <c r="H765" s="10">
        <f>SUMIF(DetailTicket[NoTicket],I765,DetailTicket[Chiffre d''affaire])</f>
        <v>79.490000000000009</v>
      </c>
      <c r="I765">
        <f t="shared" si="26"/>
        <v>10988</v>
      </c>
      <c r="K765" s="21" t="str" cm="1">
        <f t="array" ref="K765">_xlfn.IFS(M765=Ticket!A734,Ticket!B734)</f>
        <v>REDAN</v>
      </c>
      <c r="L765" s="22">
        <f>H757/COUNTIF(DetailTicket[NoTicket],M765)</f>
        <v>4.7600000000000007</v>
      </c>
      <c r="M765" s="21">
        <f t="shared" si="25"/>
        <v>10980</v>
      </c>
    </row>
    <row r="766" spans="1:13" x14ac:dyDescent="0.25">
      <c r="A766">
        <v>10719</v>
      </c>
      <c r="B766">
        <v>30</v>
      </c>
      <c r="C766">
        <v>19.670000000000002</v>
      </c>
      <c r="D766">
        <v>2</v>
      </c>
      <c r="E766">
        <v>0.25</v>
      </c>
      <c r="F766" s="4">
        <f>DetailTicket[[#This Row],[Qte]]*(DetailTicket[[#This Row],[PrixUnit]]*(1-DetailTicket[[#This Row],[Remise%]]))</f>
        <v>29.505000000000003</v>
      </c>
      <c r="G766" t="str">
        <f>DetailTicket[[#This Row],[NoTicket]]&amp;DetailTicket[[#This Row],[Refprod]]</f>
        <v>1071930</v>
      </c>
      <c r="H766" s="10">
        <f>SUMIF(DetailTicket[NoTicket],I766,DetailTicket[Chiffre d''affaire])</f>
        <v>65.72</v>
      </c>
      <c r="I766">
        <f t="shared" si="26"/>
        <v>10989</v>
      </c>
      <c r="K766" s="21" t="str" cm="1">
        <f t="array" ref="K766">_xlfn.IFS(M766=Ticket!A735,Ticket!B735)</f>
        <v>DAMIC</v>
      </c>
      <c r="L766" s="22">
        <f>H758/COUNTIF(DetailTicket[NoTicket],M766)</f>
        <v>401.86</v>
      </c>
      <c r="M766" s="21">
        <f t="shared" si="25"/>
        <v>10981</v>
      </c>
    </row>
    <row r="767" spans="1:13" x14ac:dyDescent="0.25">
      <c r="A767">
        <v>10728</v>
      </c>
      <c r="B767">
        <v>30</v>
      </c>
      <c r="C767">
        <v>19.670000000000002</v>
      </c>
      <c r="D767">
        <v>2</v>
      </c>
      <c r="E767">
        <v>0</v>
      </c>
      <c r="F767" s="4">
        <f>DetailTicket[[#This Row],[Qte]]*(DetailTicket[[#This Row],[PrixUnit]]*(1-DetailTicket[[#This Row],[Remise%]]))</f>
        <v>39.340000000000003</v>
      </c>
      <c r="G767" t="str">
        <f>DetailTicket[[#This Row],[NoTicket]]&amp;DetailTicket[[#This Row],[Refprod]]</f>
        <v>1072830</v>
      </c>
      <c r="H767" s="10">
        <f>SUMIF(DetailTicket[NoTicket],I767,DetailTicket[Chiffre d''affaire])</f>
        <v>101.27699999999999</v>
      </c>
      <c r="I767">
        <f t="shared" si="26"/>
        <v>10990</v>
      </c>
      <c r="K767" s="21" t="str" cm="1">
        <f t="array" ref="K767">_xlfn.IFS(M767=Ticket!A736,Ticket!B736)</f>
        <v>GESEF</v>
      </c>
      <c r="L767" s="22">
        <f>H759/COUNTIF(DetailTicket[NoTicket],M767)</f>
        <v>46.495000000000005</v>
      </c>
      <c r="M767" s="21">
        <f t="shared" si="25"/>
        <v>10982</v>
      </c>
    </row>
    <row r="768" spans="1:13" x14ac:dyDescent="0.25">
      <c r="A768">
        <v>10734</v>
      </c>
      <c r="B768">
        <v>30</v>
      </c>
      <c r="C768">
        <v>19.670000000000002</v>
      </c>
      <c r="D768">
        <v>2</v>
      </c>
      <c r="E768">
        <v>0</v>
      </c>
      <c r="F768" s="4">
        <f>DetailTicket[[#This Row],[Qte]]*(DetailTicket[[#This Row],[PrixUnit]]*(1-DetailTicket[[#This Row],[Remise%]]))</f>
        <v>39.340000000000003</v>
      </c>
      <c r="G768" t="str">
        <f>DetailTicket[[#This Row],[NoTicket]]&amp;DetailTicket[[#This Row],[Refprod]]</f>
        <v>1073430</v>
      </c>
      <c r="H768" s="10">
        <f>SUMIF(DetailTicket[NoTicket],I768,DetailTicket[Chiffre d''affaire])</f>
        <v>54.26400000000001</v>
      </c>
      <c r="I768">
        <f t="shared" si="26"/>
        <v>10991</v>
      </c>
      <c r="K768" s="21" t="str" cm="1">
        <f t="array" ref="K768">_xlfn.IFS(M768=Ticket!A737,Ticket!B737)</f>
        <v>MOELK</v>
      </c>
      <c r="L768" s="22">
        <f>H760/COUNTIF(DetailTicket[NoTicket],M768)</f>
        <v>18.8245</v>
      </c>
      <c r="M768" s="21">
        <f t="shared" si="25"/>
        <v>10983</v>
      </c>
    </row>
    <row r="769" spans="1:13" x14ac:dyDescent="0.25">
      <c r="A769">
        <v>10751</v>
      </c>
      <c r="B769">
        <v>30</v>
      </c>
      <c r="C769">
        <v>19.670000000000002</v>
      </c>
      <c r="D769">
        <v>1</v>
      </c>
      <c r="E769">
        <v>0</v>
      </c>
      <c r="F769" s="4">
        <f>DetailTicket[[#This Row],[Qte]]*(DetailTicket[[#This Row],[PrixUnit]]*(1-DetailTicket[[#This Row],[Remise%]]))</f>
        <v>19.670000000000002</v>
      </c>
      <c r="G769" t="str">
        <f>DetailTicket[[#This Row],[NoTicket]]&amp;DetailTicket[[#This Row],[Refprod]]</f>
        <v>1075130</v>
      </c>
      <c r="H769" s="10">
        <f>SUMIF(DetailTicket[NoTicket],I769,DetailTicket[Chiffre d''affaire])</f>
        <v>53.06</v>
      </c>
      <c r="I769">
        <f t="shared" si="26"/>
        <v>10992</v>
      </c>
      <c r="K769" s="21" t="str" cm="1">
        <f t="array" ref="K769">_xlfn.IFS(M769=Ticket!A738,Ticket!B738)</f>
        <v>MOELK</v>
      </c>
      <c r="L769" s="22">
        <f>H761/COUNTIF(DetailTicket[NoTicket],M769)</f>
        <v>14.783333333333333</v>
      </c>
      <c r="M769" s="21">
        <f t="shared" si="25"/>
        <v>10984</v>
      </c>
    </row>
    <row r="770" spans="1:13" x14ac:dyDescent="0.25">
      <c r="A770">
        <v>10786</v>
      </c>
      <c r="B770">
        <v>30</v>
      </c>
      <c r="C770">
        <v>19.670000000000002</v>
      </c>
      <c r="D770">
        <v>2</v>
      </c>
      <c r="E770">
        <v>0.2</v>
      </c>
      <c r="F770" s="4">
        <f>DetailTicket[[#This Row],[Qte]]*(DetailTicket[[#This Row],[PrixUnit]]*(1-DetailTicket[[#This Row],[Remise%]]))</f>
        <v>31.472000000000005</v>
      </c>
      <c r="G770" t="str">
        <f>DetailTicket[[#This Row],[NoTicket]]&amp;DetailTicket[[#This Row],[Refprod]]</f>
        <v>1078630</v>
      </c>
      <c r="H770" s="10">
        <f>SUMIF(DetailTicket[NoTicket],I770,DetailTicket[Chiffre d''affaire])</f>
        <v>147.04500000000002</v>
      </c>
      <c r="I770">
        <f t="shared" si="26"/>
        <v>10993</v>
      </c>
      <c r="K770" s="21" t="str" cm="1">
        <f t="array" ref="K770">_xlfn.IFS(M770=Ticket!A739,Ticket!B739)</f>
        <v>ERSWE</v>
      </c>
      <c r="L770" s="22">
        <f>H762/COUNTIF(DetailTicket[NoTicket],M770)</f>
        <v>39.830999999999996</v>
      </c>
      <c r="M770" s="21">
        <f t="shared" si="25"/>
        <v>10985</v>
      </c>
    </row>
    <row r="771" spans="1:13" x14ac:dyDescent="0.25">
      <c r="A771">
        <v>10802</v>
      </c>
      <c r="B771">
        <v>30</v>
      </c>
      <c r="C771">
        <v>19.670000000000002</v>
      </c>
      <c r="D771">
        <v>1</v>
      </c>
      <c r="E771">
        <v>0.25</v>
      </c>
      <c r="F771" s="4">
        <f>DetailTicket[[#This Row],[Qte]]*(DetailTicket[[#This Row],[PrixUnit]]*(1-DetailTicket[[#This Row],[Remise%]]))</f>
        <v>14.752500000000001</v>
      </c>
      <c r="G771" t="str">
        <f>DetailTicket[[#This Row],[NoTicket]]&amp;DetailTicket[[#This Row],[Refprod]]</f>
        <v>1080230</v>
      </c>
      <c r="H771" s="10">
        <f>SUMIF(DetailTicket[NoTicket],I771,DetailTicket[Chiffre d''affaire])</f>
        <v>79.647999999999996</v>
      </c>
      <c r="I771">
        <f t="shared" si="26"/>
        <v>10994</v>
      </c>
      <c r="K771" s="21" t="str" cm="1">
        <f t="array" ref="K771">_xlfn.IFS(M771=Ticket!A740,Ticket!B740)</f>
        <v>RIDAB</v>
      </c>
      <c r="L771" s="22">
        <f>H763/COUNTIF(DetailTicket[NoTicket],M771)</f>
        <v>46.6875</v>
      </c>
      <c r="M771" s="21">
        <f t="shared" si="25"/>
        <v>10986</v>
      </c>
    </row>
    <row r="772" spans="1:13" x14ac:dyDescent="0.25">
      <c r="A772">
        <v>10834</v>
      </c>
      <c r="B772">
        <v>30</v>
      </c>
      <c r="C772">
        <v>19.670000000000002</v>
      </c>
      <c r="D772">
        <v>1</v>
      </c>
      <c r="E772">
        <v>0.05</v>
      </c>
      <c r="F772" s="4">
        <f>DetailTicket[[#This Row],[Qte]]*(DetailTicket[[#This Row],[PrixUnit]]*(1-DetailTicket[[#This Row],[Remise%]]))</f>
        <v>18.686500000000002</v>
      </c>
      <c r="G772" t="str">
        <f>DetailTicket[[#This Row],[NoTicket]]&amp;DetailTicket[[#This Row],[Refprod]]</f>
        <v>1083430</v>
      </c>
      <c r="H772" s="10">
        <f>SUMIF(DetailTicket[NoTicket],I772,DetailTicket[Chiffre d''affaire])</f>
        <v>92.240000000000009</v>
      </c>
      <c r="I772">
        <f t="shared" si="26"/>
        <v>10995</v>
      </c>
      <c r="K772" s="21" t="str" cm="1">
        <f t="array" ref="K772">_xlfn.IFS(M772=Ticket!A741,Ticket!B741)</f>
        <v>DIDAL</v>
      </c>
      <c r="L772" s="22">
        <f>H764/COUNTIF(DetailTicket[NoTicket],M772)</f>
        <v>47.463333333333338</v>
      </c>
      <c r="M772" s="21">
        <f t="shared" si="25"/>
        <v>10987</v>
      </c>
    </row>
    <row r="773" spans="1:13" x14ac:dyDescent="0.25">
      <c r="A773">
        <v>10866</v>
      </c>
      <c r="B773">
        <v>30</v>
      </c>
      <c r="C773">
        <v>19.670000000000002</v>
      </c>
      <c r="D773">
        <v>1</v>
      </c>
      <c r="E773">
        <v>0.25</v>
      </c>
      <c r="F773" s="4">
        <f>DetailTicket[[#This Row],[Qte]]*(DetailTicket[[#This Row],[PrixUnit]]*(1-DetailTicket[[#This Row],[Remise%]]))</f>
        <v>14.752500000000001</v>
      </c>
      <c r="G773" t="str">
        <f>DetailTicket[[#This Row],[NoTicket]]&amp;DetailTicket[[#This Row],[Refprod]]</f>
        <v>1086630</v>
      </c>
      <c r="H773" s="10">
        <f>SUMIF(DetailTicket[NoTicket],I773,DetailTicket[Chiffre d''affaire])</f>
        <v>10.67</v>
      </c>
      <c r="I773">
        <f t="shared" si="26"/>
        <v>10996</v>
      </c>
      <c r="K773" s="21" t="str" cm="1">
        <f t="array" ref="K773">_xlfn.IFS(M773=Ticket!A742,Ticket!B742)</f>
        <v>ALCLE</v>
      </c>
      <c r="L773" s="22">
        <f>H765/COUNTIF(DetailTicket[NoTicket],M773)</f>
        <v>39.745000000000005</v>
      </c>
      <c r="M773" s="21">
        <f t="shared" si="25"/>
        <v>10988</v>
      </c>
    </row>
    <row r="774" spans="1:13" x14ac:dyDescent="0.25">
      <c r="A774">
        <v>10891</v>
      </c>
      <c r="B774">
        <v>30</v>
      </c>
      <c r="C774">
        <v>19.670000000000002</v>
      </c>
      <c r="D774">
        <v>2</v>
      </c>
      <c r="E774">
        <v>0.05</v>
      </c>
      <c r="F774" s="4">
        <f>DetailTicket[[#This Row],[Qte]]*(DetailTicket[[#This Row],[PrixUnit]]*(1-DetailTicket[[#This Row],[Remise%]]))</f>
        <v>37.373000000000005</v>
      </c>
      <c r="G774" t="str">
        <f>DetailTicket[[#This Row],[NoTicket]]&amp;DetailTicket[[#This Row],[Refprod]]</f>
        <v>1089130</v>
      </c>
      <c r="H774" s="10">
        <f>SUMIF(DetailTicket[NoTicket],I774,DetailTicket[Chiffre d''affaire])</f>
        <v>59.647500000000001</v>
      </c>
      <c r="I774">
        <f t="shared" si="26"/>
        <v>10997</v>
      </c>
      <c r="K774" s="21" t="str" cm="1">
        <f t="array" ref="K774">_xlfn.IFS(M774=Ticket!A743,Ticket!B743)</f>
        <v>BEAVI</v>
      </c>
      <c r="L774" s="22">
        <f>H766/COUNTIF(DetailTicket[NoTicket],M774)</f>
        <v>21.906666666666666</v>
      </c>
      <c r="M774" s="21">
        <f t="shared" si="25"/>
        <v>10989</v>
      </c>
    </row>
    <row r="775" spans="1:13" x14ac:dyDescent="0.25">
      <c r="A775">
        <v>10893</v>
      </c>
      <c r="B775">
        <v>30</v>
      </c>
      <c r="C775">
        <v>19.670000000000002</v>
      </c>
      <c r="D775">
        <v>1</v>
      </c>
      <c r="E775">
        <v>0</v>
      </c>
      <c r="F775" s="4">
        <f>DetailTicket[[#This Row],[Qte]]*(DetailTicket[[#This Row],[PrixUnit]]*(1-DetailTicket[[#This Row],[Remise%]]))</f>
        <v>19.670000000000002</v>
      </c>
      <c r="G775" t="str">
        <f>DetailTicket[[#This Row],[NoTicket]]&amp;DetailTicket[[#This Row],[Refprod]]</f>
        <v>1089330</v>
      </c>
      <c r="H775" s="10">
        <f>SUMIF(DetailTicket[NoTicket],I775,DetailTicket[Chiffre d''affaire])</f>
        <v>63.57</v>
      </c>
      <c r="I775">
        <f t="shared" si="26"/>
        <v>10998</v>
      </c>
      <c r="K775" s="21" t="str" cm="1">
        <f t="array" ref="K775">_xlfn.IFS(M775=Ticket!A744,Ticket!B744)</f>
        <v>CHLEC</v>
      </c>
      <c r="L775" s="22">
        <f>H767/COUNTIF(DetailTicket[NoTicket],M775)</f>
        <v>25.319249999999997</v>
      </c>
      <c r="M775" s="21">
        <f t="shared" si="25"/>
        <v>10990</v>
      </c>
    </row>
    <row r="776" spans="1:13" x14ac:dyDescent="0.25">
      <c r="A776">
        <v>10897</v>
      </c>
      <c r="B776">
        <v>30</v>
      </c>
      <c r="C776">
        <v>19.670000000000002</v>
      </c>
      <c r="D776">
        <v>1</v>
      </c>
      <c r="E776">
        <v>0</v>
      </c>
      <c r="F776" s="4">
        <f>DetailTicket[[#This Row],[Qte]]*(DetailTicket[[#This Row],[PrixUnit]]*(1-DetailTicket[[#This Row],[Remise%]]))</f>
        <v>19.670000000000002</v>
      </c>
      <c r="G776" t="str">
        <f>DetailTicket[[#This Row],[NoTicket]]&amp;DetailTicket[[#This Row],[Refprod]]</f>
        <v>1089730</v>
      </c>
      <c r="H776" s="10">
        <f>SUMIF(DetailTicket[NoTicket],I776,DetailTicket[Chiffre d''affaire])</f>
        <v>93.128499999999988</v>
      </c>
      <c r="I776">
        <f t="shared" si="26"/>
        <v>10999</v>
      </c>
      <c r="K776" s="21" t="str" cm="1">
        <f t="array" ref="K776">_xlfn.IFS(M776=Ticket!A745,Ticket!B745)</f>
        <v>ARBLA</v>
      </c>
      <c r="L776" s="22">
        <f>H768/COUNTIF(DetailTicket[NoTicket],M776)</f>
        <v>18.088000000000005</v>
      </c>
      <c r="M776" s="21">
        <f t="shared" si="25"/>
        <v>10991</v>
      </c>
    </row>
    <row r="777" spans="1:13" x14ac:dyDescent="0.25">
      <c r="A777">
        <v>10917</v>
      </c>
      <c r="B777">
        <v>30</v>
      </c>
      <c r="C777">
        <v>19.670000000000002</v>
      </c>
      <c r="D777">
        <v>1</v>
      </c>
      <c r="E777">
        <v>0</v>
      </c>
      <c r="F777" s="4">
        <f>DetailTicket[[#This Row],[Qte]]*(DetailTicket[[#This Row],[PrixUnit]]*(1-DetailTicket[[#This Row],[Remise%]]))</f>
        <v>19.670000000000002</v>
      </c>
      <c r="G777" t="str">
        <f>DetailTicket[[#This Row],[NoTicket]]&amp;DetailTicket[[#This Row],[Refprod]]</f>
        <v>1091730</v>
      </c>
      <c r="H777" s="10">
        <f>SUMIF(DetailTicket[NoTicket],I777,DetailTicket[Chiffre d''affaire])</f>
        <v>25</v>
      </c>
      <c r="I777">
        <f t="shared" si="26"/>
        <v>11000</v>
      </c>
      <c r="K777" s="21" t="str" cm="1">
        <f t="array" ref="K777">_xlfn.IFS(M777=Ticket!A746,Ticket!B746)</f>
        <v>BEGAL</v>
      </c>
      <c r="L777" s="22">
        <f>H769/COUNTIF(DetailTicket[NoTicket],M777)</f>
        <v>53.06</v>
      </c>
      <c r="M777" s="21">
        <f t="shared" si="25"/>
        <v>10992</v>
      </c>
    </row>
    <row r="778" spans="1:13" x14ac:dyDescent="0.25">
      <c r="A778">
        <v>10957</v>
      </c>
      <c r="B778">
        <v>30</v>
      </c>
      <c r="C778">
        <v>19.670000000000002</v>
      </c>
      <c r="D778">
        <v>1</v>
      </c>
      <c r="E778">
        <v>0</v>
      </c>
      <c r="F778" s="4">
        <f>DetailTicket[[#This Row],[Qte]]*(DetailTicket[[#This Row],[PrixUnit]]*(1-DetailTicket[[#This Row],[Remise%]]))</f>
        <v>19.670000000000002</v>
      </c>
      <c r="G778" t="str">
        <f>DetailTicket[[#This Row],[NoTicket]]&amp;DetailTicket[[#This Row],[Refprod]]</f>
        <v>1095730</v>
      </c>
      <c r="H778" s="10">
        <f>SUMIF(DetailTicket[NoTicket],I778,DetailTicket[Chiffre d''affaire])</f>
        <v>107.48</v>
      </c>
      <c r="I778">
        <f t="shared" si="26"/>
        <v>11001</v>
      </c>
      <c r="K778" s="21" t="str" cm="1">
        <f t="array" ref="K778">_xlfn.IFS(M778=Ticket!A747,Ticket!B747)</f>
        <v>REDAN</v>
      </c>
      <c r="L778" s="22">
        <f>H770/COUNTIF(DetailTicket[NoTicket],M778)</f>
        <v>73.522500000000008</v>
      </c>
      <c r="M778" s="21">
        <f t="shared" si="25"/>
        <v>10993</v>
      </c>
    </row>
    <row r="779" spans="1:13" x14ac:dyDescent="0.25">
      <c r="A779">
        <v>11015</v>
      </c>
      <c r="B779">
        <v>30</v>
      </c>
      <c r="C779">
        <v>19.670000000000002</v>
      </c>
      <c r="D779">
        <v>2</v>
      </c>
      <c r="E779">
        <v>0</v>
      </c>
      <c r="F779" s="4">
        <f>DetailTicket[[#This Row],[Qte]]*(DetailTicket[[#This Row],[PrixUnit]]*(1-DetailTicket[[#This Row],[Remise%]]))</f>
        <v>39.340000000000003</v>
      </c>
      <c r="G779" t="str">
        <f>DetailTicket[[#This Row],[NoTicket]]&amp;DetailTicket[[#This Row],[Refprod]]</f>
        <v>1101530</v>
      </c>
      <c r="H779" s="10">
        <f>SUMIF(DetailTicket[NoTicket],I779,DetailTicket[Chiffre d''affaire])</f>
        <v>59.823499999999996</v>
      </c>
      <c r="I779">
        <f t="shared" si="26"/>
        <v>11002</v>
      </c>
      <c r="K779" s="21" t="str" cm="1">
        <f t="array" ref="K779">_xlfn.IFS(M779=Ticket!A748,Ticket!B748)</f>
        <v>ZOHED</v>
      </c>
      <c r="L779" s="22">
        <f>H771/COUNTIF(DetailTicket[NoTicket],M779)</f>
        <v>79.647999999999996</v>
      </c>
      <c r="M779" s="21">
        <f t="shared" si="25"/>
        <v>10994</v>
      </c>
    </row>
    <row r="780" spans="1:13" x14ac:dyDescent="0.25">
      <c r="A780">
        <v>11065</v>
      </c>
      <c r="B780">
        <v>30</v>
      </c>
      <c r="C780">
        <v>19.670000000000002</v>
      </c>
      <c r="D780">
        <v>2</v>
      </c>
      <c r="E780">
        <v>0.25</v>
      </c>
      <c r="F780" s="4">
        <f>DetailTicket[[#This Row],[Qte]]*(DetailTicket[[#This Row],[PrixUnit]]*(1-DetailTicket[[#This Row],[Remise%]]))</f>
        <v>29.505000000000003</v>
      </c>
      <c r="G780" t="str">
        <f>DetailTicket[[#This Row],[NoTicket]]&amp;DetailTicket[[#This Row],[Refprod]]</f>
        <v>1106530</v>
      </c>
      <c r="H780" s="10">
        <f>SUMIF(DetailTicket[NoTicket],I780,DetailTicket[Chiffre d''affaire])</f>
        <v>66.180000000000007</v>
      </c>
      <c r="I780">
        <f t="shared" si="26"/>
        <v>11003</v>
      </c>
      <c r="K780" s="21" t="str" cm="1">
        <f t="array" ref="K780">_xlfn.IFS(M780=Ticket!A749,Ticket!B749)</f>
        <v>SORET</v>
      </c>
      <c r="L780" s="22">
        <f>H772/COUNTIF(DetailTicket[NoTicket],M780)</f>
        <v>46.120000000000005</v>
      </c>
      <c r="M780" s="21">
        <f t="shared" si="25"/>
        <v>10995</v>
      </c>
    </row>
    <row r="781" spans="1:13" x14ac:dyDescent="0.25">
      <c r="A781">
        <v>10253</v>
      </c>
      <c r="B781">
        <v>31</v>
      </c>
      <c r="C781">
        <v>7.62</v>
      </c>
      <c r="D781">
        <v>1</v>
      </c>
      <c r="E781">
        <v>0</v>
      </c>
      <c r="F781" s="4">
        <f>DetailTicket[[#This Row],[Qte]]*(DetailTicket[[#This Row],[PrixUnit]]*(1-DetailTicket[[#This Row],[Remise%]]))</f>
        <v>7.62</v>
      </c>
      <c r="G781" t="str">
        <f>DetailTicket[[#This Row],[NoTicket]]&amp;DetailTicket[[#This Row],[Refprod]]</f>
        <v>1025331</v>
      </c>
      <c r="H781" s="10">
        <f>SUMIF(DetailTicket[NoTicket],I781,DetailTicket[Chiffre d''affaire])</f>
        <v>75</v>
      </c>
      <c r="I781">
        <f t="shared" si="26"/>
        <v>11004</v>
      </c>
      <c r="K781" s="21" t="str" cm="1">
        <f t="array" ref="K781">_xlfn.IFS(M781=Ticket!A750,Ticket!B750)</f>
        <v>ARBLA</v>
      </c>
      <c r="L781" s="22">
        <f>H773/COUNTIF(DetailTicket[NoTicket],M781)</f>
        <v>10.67</v>
      </c>
      <c r="M781" s="21">
        <f t="shared" si="25"/>
        <v>10996</v>
      </c>
    </row>
    <row r="782" spans="1:13" x14ac:dyDescent="0.25">
      <c r="A782">
        <v>10272</v>
      </c>
      <c r="B782">
        <v>31</v>
      </c>
      <c r="C782">
        <v>7.62</v>
      </c>
      <c r="D782">
        <v>1</v>
      </c>
      <c r="E782">
        <v>0</v>
      </c>
      <c r="F782" s="4">
        <f>DetailTicket[[#This Row],[Qte]]*(DetailTicket[[#This Row],[PrixUnit]]*(1-DetailTicket[[#This Row],[Remise%]]))</f>
        <v>7.62</v>
      </c>
      <c r="G782" t="str">
        <f>DetailTicket[[#This Row],[NoTicket]]&amp;DetailTicket[[#This Row],[Refprod]]</f>
        <v>1027231</v>
      </c>
      <c r="H782" s="10">
        <f>SUMIF(DetailTicket[NoTicket],I782,DetailTicket[Chiffre d''affaire])</f>
        <v>111.28</v>
      </c>
      <c r="I782">
        <f t="shared" si="26"/>
        <v>11005</v>
      </c>
      <c r="K782" s="21" t="str" cm="1">
        <f t="array" ref="K782">_xlfn.IFS(M782=Ticket!A751,Ticket!B751)</f>
        <v>JEMAN</v>
      </c>
      <c r="L782" s="22">
        <f>H774/COUNTIF(DetailTicket[NoTicket],M782)</f>
        <v>19.8825</v>
      </c>
      <c r="M782" s="21">
        <f t="shared" si="25"/>
        <v>10997</v>
      </c>
    </row>
    <row r="783" spans="1:13" x14ac:dyDescent="0.25">
      <c r="A783">
        <v>10273</v>
      </c>
      <c r="B783">
        <v>31</v>
      </c>
      <c r="C783">
        <v>7.62</v>
      </c>
      <c r="D783">
        <v>2</v>
      </c>
      <c r="E783">
        <v>0.05</v>
      </c>
      <c r="F783" s="4">
        <f>DetailTicket[[#This Row],[Qte]]*(DetailTicket[[#This Row],[PrixUnit]]*(1-DetailTicket[[#This Row],[Remise%]]))</f>
        <v>14.478</v>
      </c>
      <c r="G783" t="str">
        <f>DetailTicket[[#This Row],[NoTicket]]&amp;DetailTicket[[#This Row],[Refprod]]</f>
        <v>1027331</v>
      </c>
      <c r="H783" s="10">
        <f>SUMIF(DetailTicket[NoTicket],I783,DetailTicket[Chiffre d''affaire])</f>
        <v>168.995</v>
      </c>
      <c r="I783">
        <f t="shared" si="26"/>
        <v>11006</v>
      </c>
      <c r="K783" s="21" t="str" cm="1">
        <f t="array" ref="K783">_xlfn.IFS(M783=Ticket!A752,Ticket!B752)</f>
        <v xml:space="preserve">DELE </v>
      </c>
      <c r="L783" s="22">
        <f>H775/COUNTIF(DetailTicket[NoTicket],M783)</f>
        <v>15.8925</v>
      </c>
      <c r="M783" s="21">
        <f t="shared" si="25"/>
        <v>10998</v>
      </c>
    </row>
    <row r="784" spans="1:13" x14ac:dyDescent="0.25">
      <c r="A784">
        <v>10325</v>
      </c>
      <c r="B784">
        <v>31</v>
      </c>
      <c r="C784">
        <v>7.62</v>
      </c>
      <c r="D784">
        <v>2</v>
      </c>
      <c r="E784">
        <v>0</v>
      </c>
      <c r="F784" s="4">
        <f>DetailTicket[[#This Row],[Qte]]*(DetailTicket[[#This Row],[PrixUnit]]*(1-DetailTicket[[#This Row],[Remise%]]))</f>
        <v>15.24</v>
      </c>
      <c r="G784" t="str">
        <f>DetailTicket[[#This Row],[NoTicket]]&amp;DetailTicket[[#This Row],[Refprod]]</f>
        <v>1032531</v>
      </c>
      <c r="H784" s="10">
        <f>SUMIF(DetailTicket[NoTicket],I784,DetailTicket[Chiffre d''affaire])</f>
        <v>240.57000000000002</v>
      </c>
      <c r="I784">
        <f t="shared" si="26"/>
        <v>11007</v>
      </c>
      <c r="K784" s="21" t="str" cm="1">
        <f t="array" ref="K784">_xlfn.IFS(M784=Ticket!A753,Ticket!B753)</f>
        <v>OLLHE</v>
      </c>
      <c r="L784" s="22">
        <f>H776/COUNTIF(DetailTicket[NoTicket],M784)</f>
        <v>31.042833333333331</v>
      </c>
      <c r="M784" s="21">
        <f t="shared" si="25"/>
        <v>10999</v>
      </c>
    </row>
    <row r="785" spans="1:13" x14ac:dyDescent="0.25">
      <c r="A785">
        <v>10335</v>
      </c>
      <c r="B785">
        <v>31</v>
      </c>
      <c r="C785">
        <v>7.62</v>
      </c>
      <c r="D785">
        <v>1</v>
      </c>
      <c r="E785">
        <v>0.2</v>
      </c>
      <c r="F785" s="4">
        <f>DetailTicket[[#This Row],[Qte]]*(DetailTicket[[#This Row],[PrixUnit]]*(1-DetailTicket[[#This Row],[Remise%]]))</f>
        <v>6.0960000000000001</v>
      </c>
      <c r="G785" t="str">
        <f>DetailTicket[[#This Row],[NoTicket]]&amp;DetailTicket[[#This Row],[Refprod]]</f>
        <v>1033531</v>
      </c>
      <c r="H785" s="10">
        <f>SUMIF(DetailTicket[NoTicket],I785,DetailTicket[Chiffre d''affaire])</f>
        <v>102.77699999999999</v>
      </c>
      <c r="I785">
        <f t="shared" si="26"/>
        <v>11008</v>
      </c>
      <c r="K785" s="21" t="str" cm="1">
        <f t="array" ref="K785">_xlfn.IFS(M785=Ticket!A754,Ticket!B754)</f>
        <v>ALCLE</v>
      </c>
      <c r="L785" s="22">
        <f>H777/COUNTIF(DetailTicket[NoTicket],M785)</f>
        <v>8.3333333333333339</v>
      </c>
      <c r="M785" s="21">
        <f t="shared" si="25"/>
        <v>11000</v>
      </c>
    </row>
    <row r="786" spans="1:13" x14ac:dyDescent="0.25">
      <c r="A786">
        <v>10342</v>
      </c>
      <c r="B786">
        <v>31</v>
      </c>
      <c r="C786">
        <v>7.62</v>
      </c>
      <c r="D786">
        <v>2</v>
      </c>
      <c r="E786">
        <v>0.2</v>
      </c>
      <c r="F786" s="4">
        <f>DetailTicket[[#This Row],[Qte]]*(DetailTicket[[#This Row],[PrixUnit]]*(1-DetailTicket[[#This Row],[Remise%]]))</f>
        <v>12.192</v>
      </c>
      <c r="G786" t="str">
        <f>DetailTicket[[#This Row],[NoTicket]]&amp;DetailTicket[[#This Row],[Refprod]]</f>
        <v>1034231</v>
      </c>
      <c r="H786" s="10">
        <f>SUMIF(DetailTicket[NoTicket],I786,DetailTicket[Chiffre d''affaire])</f>
        <v>80.260000000000005</v>
      </c>
      <c r="I786">
        <f t="shared" si="26"/>
        <v>11009</v>
      </c>
      <c r="K786" s="21" t="str" cm="1">
        <f t="array" ref="K786">_xlfn.IFS(M786=Ticket!A755,Ticket!B755)</f>
        <v>REDAN</v>
      </c>
      <c r="L786" s="22">
        <f>H778/COUNTIF(DetailTicket[NoTicket],M786)</f>
        <v>26.87</v>
      </c>
      <c r="M786" s="21">
        <f t="shared" si="25"/>
        <v>11001</v>
      </c>
    </row>
    <row r="787" spans="1:13" x14ac:dyDescent="0.25">
      <c r="A787">
        <v>10356</v>
      </c>
      <c r="B787">
        <v>31</v>
      </c>
      <c r="C787">
        <v>7.62</v>
      </c>
      <c r="D787">
        <v>1</v>
      </c>
      <c r="E787">
        <v>0</v>
      </c>
      <c r="F787" s="4">
        <f>DetailTicket[[#This Row],[Qte]]*(DetailTicket[[#This Row],[PrixUnit]]*(1-DetailTicket[[#This Row],[Remise%]]))</f>
        <v>7.62</v>
      </c>
      <c r="G787" t="str">
        <f>DetailTicket[[#This Row],[NoTicket]]&amp;DetailTicket[[#This Row],[Refprod]]</f>
        <v>1035631</v>
      </c>
      <c r="H787" s="10">
        <f>SUMIF(DetailTicket[NoTicket],I787,DetailTicket[Chiffre d''affaire])</f>
        <v>29.57</v>
      </c>
      <c r="I787">
        <f t="shared" si="26"/>
        <v>11010</v>
      </c>
      <c r="K787" s="21" t="str" cm="1">
        <f t="array" ref="K787">_xlfn.IFS(M787=Ticket!A756,Ticket!B756)</f>
        <v>MOELK</v>
      </c>
      <c r="L787" s="22">
        <f>H779/COUNTIF(DetailTicket[NoTicket],M787)</f>
        <v>14.955874999999999</v>
      </c>
      <c r="M787" s="21">
        <f t="shared" si="25"/>
        <v>11002</v>
      </c>
    </row>
    <row r="788" spans="1:13" x14ac:dyDescent="0.25">
      <c r="A788">
        <v>10359</v>
      </c>
      <c r="B788">
        <v>31</v>
      </c>
      <c r="C788">
        <v>7.62</v>
      </c>
      <c r="D788">
        <v>2</v>
      </c>
      <c r="E788">
        <v>0.05</v>
      </c>
      <c r="F788" s="4">
        <f>DetailTicket[[#This Row],[Qte]]*(DetailTicket[[#This Row],[PrixUnit]]*(1-DetailTicket[[#This Row],[Remise%]]))</f>
        <v>14.478</v>
      </c>
      <c r="G788" t="str">
        <f>DetailTicket[[#This Row],[NoTicket]]&amp;DetailTicket[[#This Row],[Refprod]]</f>
        <v>1035931</v>
      </c>
      <c r="H788" s="10">
        <f>SUMIF(DetailTicket[NoTicket],I788,DetailTicket[Chiffre d''affaire])</f>
        <v>26.017000000000003</v>
      </c>
      <c r="I788">
        <f t="shared" si="26"/>
        <v>11011</v>
      </c>
      <c r="K788" s="21" t="str" cm="1">
        <f t="array" ref="K788">_xlfn.IFS(M788=Ticket!A757,Ticket!B757)</f>
        <v>CHGAS</v>
      </c>
      <c r="L788" s="22">
        <f>H780/COUNTIF(DetailTicket[NoTicket],M788)</f>
        <v>22.060000000000002</v>
      </c>
      <c r="M788" s="21">
        <f t="shared" si="25"/>
        <v>11003</v>
      </c>
    </row>
    <row r="789" spans="1:13" x14ac:dyDescent="0.25">
      <c r="A789">
        <v>10363</v>
      </c>
      <c r="B789">
        <v>31</v>
      </c>
      <c r="C789">
        <v>7.62</v>
      </c>
      <c r="D789">
        <v>1</v>
      </c>
      <c r="E789">
        <v>0</v>
      </c>
      <c r="F789" s="4">
        <f>DetailTicket[[#This Row],[Qte]]*(DetailTicket[[#This Row],[PrixUnit]]*(1-DetailTicket[[#This Row],[Remise%]]))</f>
        <v>7.62</v>
      </c>
      <c r="G789" t="str">
        <f>DetailTicket[[#This Row],[NoTicket]]&amp;DetailTicket[[#This Row],[Refprod]]</f>
        <v>1036331</v>
      </c>
      <c r="H789" s="10">
        <f>SUMIF(DetailTicket[NoTicket],I789,DetailTicket[Chiffre d''affaire])</f>
        <v>69.216999999999999</v>
      </c>
      <c r="I789">
        <f t="shared" si="26"/>
        <v>11012</v>
      </c>
      <c r="K789" s="21" t="str" cm="1">
        <f t="array" ref="K789">_xlfn.IFS(M789=Ticket!A758,Ticket!B758)</f>
        <v>YATAN</v>
      </c>
      <c r="L789" s="22">
        <f>H781/COUNTIF(DetailTicket[NoTicket],M789)</f>
        <v>37.5</v>
      </c>
      <c r="M789" s="21">
        <f t="shared" si="25"/>
        <v>11004</v>
      </c>
    </row>
    <row r="790" spans="1:13" x14ac:dyDescent="0.25">
      <c r="A790">
        <v>10374</v>
      </c>
      <c r="B790">
        <v>31</v>
      </c>
      <c r="C790">
        <v>7.62</v>
      </c>
      <c r="D790">
        <v>1</v>
      </c>
      <c r="E790">
        <v>0</v>
      </c>
      <c r="F790" s="4">
        <f>DetailTicket[[#This Row],[Qte]]*(DetailTicket[[#This Row],[PrixUnit]]*(1-DetailTicket[[#This Row],[Remise%]]))</f>
        <v>7.62</v>
      </c>
      <c r="G790" t="str">
        <f>DetailTicket[[#This Row],[NoTicket]]&amp;DetailTicket[[#This Row],[Refprod]]</f>
        <v>1037431</v>
      </c>
      <c r="H790" s="10">
        <f>SUMIF(DetailTicket[NoTicket],I790,DetailTicket[Chiffre d''affaire])</f>
        <v>61.28</v>
      </c>
      <c r="I790">
        <f t="shared" si="26"/>
        <v>11013</v>
      </c>
      <c r="K790" s="21" t="str" cm="1">
        <f t="array" ref="K790">_xlfn.IFS(M790=Ticket!A759,Ticket!B759)</f>
        <v>FRLAN</v>
      </c>
      <c r="L790" s="22">
        <f>H782/COUNTIF(DetailTicket[NoTicket],M790)</f>
        <v>55.64</v>
      </c>
      <c r="M790" s="21">
        <f t="shared" si="25"/>
        <v>11005</v>
      </c>
    </row>
    <row r="791" spans="1:13" x14ac:dyDescent="0.25">
      <c r="A791">
        <v>10376</v>
      </c>
      <c r="B791">
        <v>31</v>
      </c>
      <c r="C791">
        <v>7.62</v>
      </c>
      <c r="D791">
        <v>1</v>
      </c>
      <c r="E791">
        <v>0.05</v>
      </c>
      <c r="F791" s="4">
        <f>DetailTicket[[#This Row],[Qte]]*(DetailTicket[[#This Row],[PrixUnit]]*(1-DetailTicket[[#This Row],[Remise%]]))</f>
        <v>7.2389999999999999</v>
      </c>
      <c r="G791" t="str">
        <f>DetailTicket[[#This Row],[NoTicket]]&amp;DetailTicket[[#This Row],[Refprod]]</f>
        <v>1037631</v>
      </c>
      <c r="H791" s="10">
        <f>SUMIF(DetailTicket[NoTicket],I791,DetailTicket[Chiffre d''affaire])</f>
        <v>6.5880000000000001</v>
      </c>
      <c r="I791">
        <f t="shared" si="26"/>
        <v>11014</v>
      </c>
      <c r="K791" s="21" t="str" cm="1">
        <f t="array" ref="K791">_xlfn.IFS(M791=Ticket!A760,Ticket!B760)</f>
        <v>HALER</v>
      </c>
      <c r="L791" s="22">
        <f>H783/COUNTIF(DetailTicket[NoTicket],M791)</f>
        <v>84.497500000000002</v>
      </c>
      <c r="M791" s="21">
        <f t="shared" si="25"/>
        <v>11006</v>
      </c>
    </row>
    <row r="792" spans="1:13" x14ac:dyDescent="0.25">
      <c r="A792">
        <v>10390</v>
      </c>
      <c r="B792">
        <v>31</v>
      </c>
      <c r="C792">
        <v>7.62</v>
      </c>
      <c r="D792">
        <v>2</v>
      </c>
      <c r="E792">
        <v>0.1</v>
      </c>
      <c r="F792" s="4">
        <f>DetailTicket[[#This Row],[Qte]]*(DetailTicket[[#This Row],[PrixUnit]]*(1-DetailTicket[[#This Row],[Remise%]]))</f>
        <v>13.716000000000001</v>
      </c>
      <c r="G792" t="str">
        <f>DetailTicket[[#This Row],[NoTicket]]&amp;DetailTicket[[#This Row],[Refprod]]</f>
        <v>1039031</v>
      </c>
      <c r="H792" s="10">
        <f>SUMIF(DetailTicket[NoTicket],I792,DetailTicket[Chiffre d''affaire])</f>
        <v>59.160000000000004</v>
      </c>
      <c r="I792">
        <f t="shared" si="26"/>
        <v>11015</v>
      </c>
      <c r="K792" s="21" t="str" cm="1">
        <f t="array" ref="K792">_xlfn.IFS(M792=Ticket!A761,Ticket!B761)</f>
        <v>VIVAN</v>
      </c>
      <c r="L792" s="22">
        <f>H784/COUNTIF(DetailTicket[NoTicket],M792)</f>
        <v>80.190000000000012</v>
      </c>
      <c r="M792" s="21">
        <f t="shared" si="25"/>
        <v>11007</v>
      </c>
    </row>
    <row r="793" spans="1:13" x14ac:dyDescent="0.25">
      <c r="A793">
        <v>10393</v>
      </c>
      <c r="B793">
        <v>31</v>
      </c>
      <c r="C793">
        <v>7.62</v>
      </c>
      <c r="D793">
        <v>1</v>
      </c>
      <c r="E793">
        <v>0</v>
      </c>
      <c r="F793" s="4">
        <f>DetailTicket[[#This Row],[Qte]]*(DetailTicket[[#This Row],[PrixUnit]]*(1-DetailTicket[[#This Row],[Remise%]]))</f>
        <v>7.62</v>
      </c>
      <c r="G793" t="str">
        <f>DetailTicket[[#This Row],[NoTicket]]&amp;DetailTicket[[#This Row],[Refprod]]</f>
        <v>1039331</v>
      </c>
      <c r="H793" s="10">
        <f>SUMIF(DetailTicket[NoTicket],I793,DetailTicket[Chiffre d''affaire])</f>
        <v>47.86</v>
      </c>
      <c r="I793">
        <f t="shared" si="26"/>
        <v>11016</v>
      </c>
      <c r="K793" s="21" t="str" cm="1">
        <f t="array" ref="K793">_xlfn.IFS(M793=Ticket!A762,Ticket!B762)</f>
        <v>CHLEC</v>
      </c>
      <c r="L793" s="22">
        <f>H785/COUNTIF(DetailTicket[NoTicket],M793)</f>
        <v>34.258999999999993</v>
      </c>
      <c r="M793" s="21">
        <f t="shared" si="25"/>
        <v>11008</v>
      </c>
    </row>
    <row r="794" spans="1:13" x14ac:dyDescent="0.25">
      <c r="A794">
        <v>10423</v>
      </c>
      <c r="B794">
        <v>31</v>
      </c>
      <c r="C794">
        <v>7.62</v>
      </c>
      <c r="D794">
        <v>2</v>
      </c>
      <c r="E794">
        <v>0</v>
      </c>
      <c r="F794" s="4">
        <f>DetailTicket[[#This Row],[Qte]]*(DetailTicket[[#This Row],[PrixUnit]]*(1-DetailTicket[[#This Row],[Remise%]]))</f>
        <v>15.24</v>
      </c>
      <c r="G794" t="str">
        <f>DetailTicket[[#This Row],[NoTicket]]&amp;DetailTicket[[#This Row],[Refprod]]</f>
        <v>1042331</v>
      </c>
      <c r="H794" s="10">
        <f>SUMIF(DetailTicket[NoTicket],I794,DetailTicket[Chiffre d''affaire])</f>
        <v>102.89000000000001</v>
      </c>
      <c r="I794">
        <f t="shared" si="26"/>
        <v>11017</v>
      </c>
      <c r="K794" s="21" t="str" cm="1">
        <f t="array" ref="K794">_xlfn.IFS(M794=Ticket!A763,Ticket!B763)</f>
        <v>JELEC</v>
      </c>
      <c r="L794" s="22">
        <f>H786/COUNTIF(DetailTicket[NoTicket],M794)</f>
        <v>26.753333333333334</v>
      </c>
      <c r="M794" s="21">
        <f t="shared" si="25"/>
        <v>11009</v>
      </c>
    </row>
    <row r="795" spans="1:13" x14ac:dyDescent="0.25">
      <c r="A795">
        <v>10446</v>
      </c>
      <c r="B795">
        <v>31</v>
      </c>
      <c r="C795">
        <v>7.62</v>
      </c>
      <c r="D795">
        <v>2</v>
      </c>
      <c r="E795">
        <v>0.1</v>
      </c>
      <c r="F795" s="4">
        <f>DetailTicket[[#This Row],[Qte]]*(DetailTicket[[#This Row],[PrixUnit]]*(1-DetailTicket[[#This Row],[Remise%]]))</f>
        <v>13.716000000000001</v>
      </c>
      <c r="G795" t="str">
        <f>DetailTicket[[#This Row],[NoTicket]]&amp;DetailTicket[[#This Row],[Refprod]]</f>
        <v>1044631</v>
      </c>
      <c r="H795" s="10">
        <f>SUMIF(DetailTicket[NoTicket],I795,DetailTicket[Chiffre d''affaire])</f>
        <v>182.03</v>
      </c>
      <c r="I795">
        <f t="shared" si="26"/>
        <v>11018</v>
      </c>
      <c r="K795" s="21" t="str" cm="1">
        <f t="array" ref="K795">_xlfn.IFS(M795=Ticket!A764,Ticket!B764)</f>
        <v>DACOU</v>
      </c>
      <c r="L795" s="22">
        <f>H787/COUNTIF(DetailTicket[NoTicket],M795)</f>
        <v>14.785</v>
      </c>
      <c r="M795" s="21">
        <f t="shared" si="25"/>
        <v>11010</v>
      </c>
    </row>
    <row r="796" spans="1:13" x14ac:dyDescent="0.25">
      <c r="A796">
        <v>10475</v>
      </c>
      <c r="B796">
        <v>31</v>
      </c>
      <c r="C796">
        <v>7.62</v>
      </c>
      <c r="D796">
        <v>1</v>
      </c>
      <c r="E796">
        <v>0.15</v>
      </c>
      <c r="F796" s="4">
        <f>DetailTicket[[#This Row],[Qte]]*(DetailTicket[[#This Row],[PrixUnit]]*(1-DetailTicket[[#This Row],[Remise%]]))</f>
        <v>6.4770000000000003</v>
      </c>
      <c r="G796" t="str">
        <f>DetailTicket[[#This Row],[NoTicket]]&amp;DetailTicket[[#This Row],[Refprod]]</f>
        <v>1047531</v>
      </c>
      <c r="H796" s="10">
        <f>SUMIF(DetailTicket[NoTicket],I796,DetailTicket[Chiffre d''affaire])</f>
        <v>48.78</v>
      </c>
      <c r="I796">
        <f t="shared" si="26"/>
        <v>11019</v>
      </c>
      <c r="K796" s="21" t="str" cm="1">
        <f t="array" ref="K796">_xlfn.IFS(M796=Ticket!A765,Ticket!B765)</f>
        <v>PALEC</v>
      </c>
      <c r="L796" s="22">
        <f>H788/COUNTIF(DetailTicket[NoTicket],M796)</f>
        <v>13.008500000000002</v>
      </c>
      <c r="M796" s="21">
        <f t="shared" si="25"/>
        <v>11011</v>
      </c>
    </row>
    <row r="797" spans="1:13" x14ac:dyDescent="0.25">
      <c r="A797">
        <v>10496</v>
      </c>
      <c r="B797">
        <v>31</v>
      </c>
      <c r="C797">
        <v>7.62</v>
      </c>
      <c r="D797">
        <v>1</v>
      </c>
      <c r="E797">
        <v>0.05</v>
      </c>
      <c r="F797" s="4">
        <f>DetailTicket[[#This Row],[Qte]]*(DetailTicket[[#This Row],[PrixUnit]]*(1-DetailTicket[[#This Row],[Remise%]]))</f>
        <v>7.2389999999999999</v>
      </c>
      <c r="G797" t="str">
        <f>DetailTicket[[#This Row],[NoTicket]]&amp;DetailTicket[[#This Row],[Refprod]]</f>
        <v>1049631</v>
      </c>
      <c r="H797" s="10">
        <f>SUMIF(DetailTicket[NoTicket],I797,DetailTicket[Chiffre d''affaire])</f>
        <v>20.0855</v>
      </c>
      <c r="I797">
        <f t="shared" si="26"/>
        <v>11020</v>
      </c>
      <c r="K797" s="21" t="str" cm="1">
        <f t="array" ref="K797">_xlfn.IFS(M797=Ticket!A766,Ticket!B766)</f>
        <v>ERDEB</v>
      </c>
      <c r="L797" s="22">
        <f>H789/COUNTIF(DetailTicket[NoTicket],M797)</f>
        <v>23.072333333333333</v>
      </c>
      <c r="M797" s="21">
        <f t="shared" si="25"/>
        <v>11012</v>
      </c>
    </row>
    <row r="798" spans="1:13" x14ac:dyDescent="0.25">
      <c r="A798">
        <v>10536</v>
      </c>
      <c r="B798">
        <v>31</v>
      </c>
      <c r="C798">
        <v>9.4499999999999993</v>
      </c>
      <c r="D798">
        <v>1</v>
      </c>
      <c r="E798">
        <v>0</v>
      </c>
      <c r="F798" s="4">
        <f>DetailTicket[[#This Row],[Qte]]*(DetailTicket[[#This Row],[PrixUnit]]*(1-DetailTicket[[#This Row],[Remise%]]))</f>
        <v>9.4499999999999993</v>
      </c>
      <c r="G798" t="str">
        <f>DetailTicket[[#This Row],[NoTicket]]&amp;DetailTicket[[#This Row],[Refprod]]</f>
        <v>1053631</v>
      </c>
      <c r="H798" s="10">
        <f>SUMIF(DetailTicket[NoTicket],I798,DetailTicket[Chiffre d''affaire])</f>
        <v>249.59</v>
      </c>
      <c r="I798">
        <f t="shared" si="26"/>
        <v>11021</v>
      </c>
      <c r="K798" s="21" t="str" cm="1">
        <f t="array" ref="K798">_xlfn.IFS(M798=Ticket!A767,Ticket!B767)</f>
        <v>LODUR</v>
      </c>
      <c r="L798" s="22">
        <f>H790/COUNTIF(DetailTicket[NoTicket],M798)</f>
        <v>15.32</v>
      </c>
      <c r="M798" s="21">
        <f t="shared" si="25"/>
        <v>11013</v>
      </c>
    </row>
    <row r="799" spans="1:13" x14ac:dyDescent="0.25">
      <c r="A799">
        <v>10537</v>
      </c>
      <c r="B799">
        <v>31</v>
      </c>
      <c r="C799">
        <v>9.4499999999999993</v>
      </c>
      <c r="D799">
        <v>1</v>
      </c>
      <c r="E799">
        <v>0</v>
      </c>
      <c r="F799" s="4">
        <f>DetailTicket[[#This Row],[Qte]]*(DetailTicket[[#This Row],[PrixUnit]]*(1-DetailTicket[[#This Row],[Remise%]]))</f>
        <v>9.4499999999999993</v>
      </c>
      <c r="G799" t="str">
        <f>DetailTicket[[#This Row],[NoTicket]]&amp;DetailTicket[[#This Row],[Refprod]]</f>
        <v>1053731</v>
      </c>
      <c r="H799" s="10">
        <f>SUMIF(DetailTicket[NoTicket],I799,DetailTicket[Chiffre d''affaire])</f>
        <v>34.450000000000003</v>
      </c>
      <c r="I799">
        <f t="shared" si="26"/>
        <v>11022</v>
      </c>
      <c r="K799" s="21" t="str" cm="1">
        <f t="array" ref="K799">_xlfn.IFS(M799=Ticket!A768,Ticket!B768)</f>
        <v>RARAB</v>
      </c>
      <c r="L799" s="22">
        <f>H791/COUNTIF(DetailTicket[NoTicket],M799)</f>
        <v>6.5880000000000001</v>
      </c>
      <c r="M799" s="21">
        <f t="shared" si="25"/>
        <v>11014</v>
      </c>
    </row>
    <row r="800" spans="1:13" x14ac:dyDescent="0.25">
      <c r="A800">
        <v>10549</v>
      </c>
      <c r="B800">
        <v>31</v>
      </c>
      <c r="C800">
        <v>9.4499999999999993</v>
      </c>
      <c r="D800">
        <v>2</v>
      </c>
      <c r="E800">
        <v>0.15</v>
      </c>
      <c r="F800" s="4">
        <f>DetailTicket[[#This Row],[Qte]]*(DetailTicket[[#This Row],[PrixUnit]]*(1-DetailTicket[[#This Row],[Remise%]]))</f>
        <v>16.064999999999998</v>
      </c>
      <c r="G800" t="str">
        <f>DetailTicket[[#This Row],[NoTicket]]&amp;DetailTicket[[#This Row],[Refprod]]</f>
        <v>1054931</v>
      </c>
      <c r="H800" s="10">
        <f>SUMIF(DetailTicket[NoTicket],I800,DetailTicket[Chiffre d''affaire])</f>
        <v>80.800000000000011</v>
      </c>
      <c r="I800">
        <f t="shared" si="26"/>
        <v>11023</v>
      </c>
      <c r="K800" s="21" t="str" cm="1">
        <f t="array" ref="K800">_xlfn.IFS(M800=Ticket!A769,Ticket!B769)</f>
        <v>ALDUV</v>
      </c>
      <c r="L800" s="22">
        <f>H792/COUNTIF(DetailTicket[NoTicket],M800)</f>
        <v>29.580000000000002</v>
      </c>
      <c r="M800" s="21">
        <f t="shared" si="25"/>
        <v>11015</v>
      </c>
    </row>
    <row r="801" spans="1:13" x14ac:dyDescent="0.25">
      <c r="A801">
        <v>10553</v>
      </c>
      <c r="B801">
        <v>31</v>
      </c>
      <c r="C801">
        <v>9.4499999999999993</v>
      </c>
      <c r="D801">
        <v>1</v>
      </c>
      <c r="E801">
        <v>0</v>
      </c>
      <c r="F801" s="4">
        <f>DetailTicket[[#This Row],[Qte]]*(DetailTicket[[#This Row],[PrixUnit]]*(1-DetailTicket[[#This Row],[Remise%]]))</f>
        <v>9.4499999999999993</v>
      </c>
      <c r="G801" t="str">
        <f>DetailTicket[[#This Row],[NoTicket]]&amp;DetailTicket[[#This Row],[Refprod]]</f>
        <v>1055331</v>
      </c>
      <c r="H801" s="10">
        <f>SUMIF(DetailTicket[NoTicket],I801,DetailTicket[Chiffre d''affaire])</f>
        <v>98.320000000000007</v>
      </c>
      <c r="I801">
        <f t="shared" si="26"/>
        <v>11024</v>
      </c>
      <c r="K801" s="21" t="str" cm="1">
        <f t="array" ref="K801">_xlfn.IFS(M801=Ticket!A770,Ticket!B770)</f>
        <v>CLHAL</v>
      </c>
      <c r="L801" s="22">
        <f>H793/COUNTIF(DetailTicket[NoTicket],M801)</f>
        <v>23.93</v>
      </c>
      <c r="M801" s="21">
        <f t="shared" si="25"/>
        <v>11016</v>
      </c>
    </row>
    <row r="802" spans="1:13" x14ac:dyDescent="0.25">
      <c r="A802">
        <v>10564</v>
      </c>
      <c r="B802">
        <v>31</v>
      </c>
      <c r="C802">
        <v>9.4499999999999993</v>
      </c>
      <c r="D802">
        <v>2</v>
      </c>
      <c r="E802">
        <v>0.05</v>
      </c>
      <c r="F802" s="4">
        <f>DetailTicket[[#This Row],[Qte]]*(DetailTicket[[#This Row],[PrixUnit]]*(1-DetailTicket[[#This Row],[Remise%]]))</f>
        <v>17.954999999999998</v>
      </c>
      <c r="G802" t="str">
        <f>DetailTicket[[#This Row],[NoTicket]]&amp;DetailTicket[[#This Row],[Refprod]]</f>
        <v>1056431</v>
      </c>
      <c r="H802" s="10">
        <f>SUMIF(DetailTicket[NoTicket],I802,DetailTicket[Chiffre d''affaire])</f>
        <v>28.809000000000001</v>
      </c>
      <c r="I802">
        <f t="shared" si="26"/>
        <v>11025</v>
      </c>
      <c r="K802" s="21" t="str" cm="1">
        <f t="array" ref="K802">_xlfn.IFS(M802=Ticket!A771,Ticket!B771)</f>
        <v>CHLEC</v>
      </c>
      <c r="L802" s="22">
        <f>H794/COUNTIF(DetailTicket[NoTicket],M802)</f>
        <v>34.296666666666674</v>
      </c>
      <c r="M802" s="21">
        <f t="shared" si="25"/>
        <v>11017</v>
      </c>
    </row>
    <row r="803" spans="1:13" x14ac:dyDescent="0.25">
      <c r="A803">
        <v>10567</v>
      </c>
      <c r="B803">
        <v>31</v>
      </c>
      <c r="C803">
        <v>9.4499999999999993</v>
      </c>
      <c r="D803">
        <v>2</v>
      </c>
      <c r="E803">
        <v>0.2</v>
      </c>
      <c r="F803" s="4">
        <f>DetailTicket[[#This Row],[Qte]]*(DetailTicket[[#This Row],[PrixUnit]]*(1-DetailTicket[[#This Row],[Remise%]]))</f>
        <v>15.12</v>
      </c>
      <c r="G803" t="str">
        <f>DetailTicket[[#This Row],[NoTicket]]&amp;DetailTicket[[#This Row],[Refprod]]</f>
        <v>1056731</v>
      </c>
      <c r="H803" s="10">
        <f>SUMIF(DetailTicket[NoTicket],I803,DetailTicket[Chiffre d''affaire])</f>
        <v>175.92000000000002</v>
      </c>
      <c r="I803">
        <f t="shared" si="26"/>
        <v>11026</v>
      </c>
      <c r="K803" s="21" t="str" cm="1">
        <f t="array" ref="K803">_xlfn.IFS(M803=Ticket!A772,Ticket!B772)</f>
        <v>CHROU</v>
      </c>
      <c r="L803" s="22">
        <f>H795/COUNTIF(DetailTicket[NoTicket],M803)</f>
        <v>60.676666666666669</v>
      </c>
      <c r="M803" s="21">
        <f t="shared" ref="M803:M866" si="27">M802+1</f>
        <v>11018</v>
      </c>
    </row>
    <row r="804" spans="1:13" x14ac:dyDescent="0.25">
      <c r="A804">
        <v>10569</v>
      </c>
      <c r="B804">
        <v>31</v>
      </c>
      <c r="C804">
        <v>9.4499999999999993</v>
      </c>
      <c r="D804">
        <v>1</v>
      </c>
      <c r="E804">
        <v>0.2</v>
      </c>
      <c r="F804" s="4">
        <f>DetailTicket[[#This Row],[Qte]]*(DetailTicket[[#This Row],[PrixUnit]]*(1-DetailTicket[[#This Row],[Remise%]]))</f>
        <v>7.56</v>
      </c>
      <c r="G804" t="str">
        <f>DetailTicket[[#This Row],[NoTicket]]&amp;DetailTicket[[#This Row],[Refprod]]</f>
        <v>1056931</v>
      </c>
      <c r="H804" s="10">
        <f>SUMIF(DetailTicket[NoTicket],I804,DetailTicket[Chiffre d''affaire])</f>
        <v>30.637499999999999</v>
      </c>
      <c r="I804">
        <f t="shared" si="26"/>
        <v>11027</v>
      </c>
      <c r="K804" s="21" t="str" cm="1">
        <f t="array" ref="K804">_xlfn.IFS(M804=Ticket!A773,Ticket!B773)</f>
        <v>GECAU</v>
      </c>
      <c r="L804" s="22">
        <f>H796/COUNTIF(DetailTicket[NoTicket],M804)</f>
        <v>24.39</v>
      </c>
      <c r="M804" s="21">
        <f t="shared" si="27"/>
        <v>11019</v>
      </c>
    </row>
    <row r="805" spans="1:13" x14ac:dyDescent="0.25">
      <c r="A805">
        <v>10576</v>
      </c>
      <c r="B805">
        <v>31</v>
      </c>
      <c r="C805">
        <v>9.4499999999999993</v>
      </c>
      <c r="D805">
        <v>1</v>
      </c>
      <c r="E805">
        <v>0</v>
      </c>
      <c r="F805" s="4">
        <f>DetailTicket[[#This Row],[Qte]]*(DetailTicket[[#This Row],[PrixUnit]]*(1-DetailTicket[[#This Row],[Remise%]]))</f>
        <v>9.4499999999999993</v>
      </c>
      <c r="G805" t="str">
        <f>DetailTicket[[#This Row],[NoTicket]]&amp;DetailTicket[[#This Row],[Refprod]]</f>
        <v>1057631</v>
      </c>
      <c r="H805" s="10">
        <f>SUMIF(DetailTicket[NoTicket],I805,DetailTicket[Chiffre d''affaire])</f>
        <v>60.21</v>
      </c>
      <c r="I805">
        <f t="shared" si="26"/>
        <v>11028</v>
      </c>
      <c r="K805" s="21" t="str" cm="1">
        <f t="array" ref="K805">_xlfn.IFS(M805=Ticket!A774,Ticket!B774)</f>
        <v>OLLHE</v>
      </c>
      <c r="L805" s="22">
        <f>H797/COUNTIF(DetailTicket[NoTicket],M805)</f>
        <v>20.0855</v>
      </c>
      <c r="M805" s="21">
        <f t="shared" si="27"/>
        <v>11020</v>
      </c>
    </row>
    <row r="806" spans="1:13" x14ac:dyDescent="0.25">
      <c r="A806">
        <v>10584</v>
      </c>
      <c r="B806">
        <v>31</v>
      </c>
      <c r="C806">
        <v>9.4499999999999993</v>
      </c>
      <c r="D806">
        <v>2</v>
      </c>
      <c r="E806">
        <v>0.05</v>
      </c>
      <c r="F806" s="4">
        <f>DetailTicket[[#This Row],[Qte]]*(DetailTicket[[#This Row],[PrixUnit]]*(1-DetailTicket[[#This Row],[Remise%]]))</f>
        <v>17.954999999999998</v>
      </c>
      <c r="G806" t="str">
        <f>DetailTicket[[#This Row],[NoTicket]]&amp;DetailTicket[[#This Row],[Refprod]]</f>
        <v>1058431</v>
      </c>
      <c r="H806" s="10">
        <f>SUMIF(DetailTicket[NoTicket],I806,DetailTicket[Chiffre d''affaire])</f>
        <v>96.05</v>
      </c>
      <c r="I806">
        <f t="shared" si="26"/>
        <v>11029</v>
      </c>
      <c r="K806" s="21" t="str" cm="1">
        <f t="array" ref="K806">_xlfn.IFS(M806=Ticket!A775,Ticket!B775)</f>
        <v>ARBLA</v>
      </c>
      <c r="L806" s="22">
        <f>H798/COUNTIF(DetailTicket[NoTicket],M806)</f>
        <v>49.917999999999999</v>
      </c>
      <c r="M806" s="21">
        <f t="shared" si="27"/>
        <v>11021</v>
      </c>
    </row>
    <row r="807" spans="1:13" x14ac:dyDescent="0.25">
      <c r="A807">
        <v>10659</v>
      </c>
      <c r="B807">
        <v>31</v>
      </c>
      <c r="C807">
        <v>9.4499999999999993</v>
      </c>
      <c r="D807">
        <v>1</v>
      </c>
      <c r="E807">
        <v>0.05</v>
      </c>
      <c r="F807" s="4">
        <f>DetailTicket[[#This Row],[Qte]]*(DetailTicket[[#This Row],[PrixUnit]]*(1-DetailTicket[[#This Row],[Remise%]]))</f>
        <v>8.9774999999999991</v>
      </c>
      <c r="G807" t="str">
        <f>DetailTicket[[#This Row],[NoTicket]]&amp;DetailTicket[[#This Row],[Refprod]]</f>
        <v>1065931</v>
      </c>
      <c r="H807" s="10">
        <f>SUMIF(DetailTicket[NoTicket],I807,DetailTicket[Chiffre d''affaire])</f>
        <v>258.77500000000003</v>
      </c>
      <c r="I807">
        <f t="shared" ref="I807:I859" si="28">I806+1</f>
        <v>11030</v>
      </c>
      <c r="K807" s="21" t="str" cm="1">
        <f t="array" ref="K807">_xlfn.IFS(M807=Ticket!A776,Ticket!B776)</f>
        <v>DAMIC</v>
      </c>
      <c r="L807" s="22">
        <f>H799/COUNTIF(DetailTicket[NoTicket],M807)</f>
        <v>17.225000000000001</v>
      </c>
      <c r="M807" s="21">
        <f t="shared" si="27"/>
        <v>11022</v>
      </c>
    </row>
    <row r="808" spans="1:13" x14ac:dyDescent="0.25">
      <c r="A808">
        <v>10668</v>
      </c>
      <c r="B808">
        <v>31</v>
      </c>
      <c r="C808">
        <v>9.4499999999999993</v>
      </c>
      <c r="D808">
        <v>2</v>
      </c>
      <c r="E808">
        <v>0.1</v>
      </c>
      <c r="F808" s="4">
        <f>DetailTicket[[#This Row],[Qte]]*(DetailTicket[[#This Row],[PrixUnit]]*(1-DetailTicket[[#This Row],[Remise%]]))</f>
        <v>17.009999999999998</v>
      </c>
      <c r="G808" t="str">
        <f>DetailTicket[[#This Row],[NoTicket]]&amp;DetailTicket[[#This Row],[Refprod]]</f>
        <v>1066831</v>
      </c>
      <c r="H808" s="10">
        <f>SUMIF(DetailTicket[NoTicket],I808,DetailTicket[Chiffre d''affaire])</f>
        <v>84.44</v>
      </c>
      <c r="I808">
        <f t="shared" si="28"/>
        <v>11031</v>
      </c>
      <c r="K808" s="21" t="str" cm="1">
        <f t="array" ref="K808">_xlfn.IFS(M808=Ticket!A777,Ticket!B777)</f>
        <v>SYBEL</v>
      </c>
      <c r="L808" s="22">
        <f>H800/COUNTIF(DetailTicket[NoTicket],M808)</f>
        <v>40.400000000000006</v>
      </c>
      <c r="M808" s="21">
        <f t="shared" si="27"/>
        <v>11023</v>
      </c>
    </row>
    <row r="809" spans="1:13" x14ac:dyDescent="0.25">
      <c r="A809">
        <v>10680</v>
      </c>
      <c r="B809">
        <v>31</v>
      </c>
      <c r="C809">
        <v>9.4499999999999993</v>
      </c>
      <c r="D809">
        <v>1</v>
      </c>
      <c r="E809">
        <v>0.25</v>
      </c>
      <c r="F809" s="4">
        <f>DetailTicket[[#This Row],[Qte]]*(DetailTicket[[#This Row],[PrixUnit]]*(1-DetailTicket[[#This Row],[Remise%]]))</f>
        <v>7.0874999999999995</v>
      </c>
      <c r="G809" t="str">
        <f>DetailTicket[[#This Row],[NoTicket]]&amp;DetailTicket[[#This Row],[Refprod]]</f>
        <v>1068031</v>
      </c>
      <c r="H809" s="10">
        <f>SUMIF(DetailTicket[NoTicket],I809,DetailTicket[Chiffre d''affaire])</f>
        <v>257.33</v>
      </c>
      <c r="I809">
        <f t="shared" si="28"/>
        <v>11032</v>
      </c>
      <c r="K809" s="21" t="str" cm="1">
        <f t="array" ref="K809">_xlfn.IFS(M809=Ticket!A778,Ticket!B778)</f>
        <v>DIDAL</v>
      </c>
      <c r="L809" s="22">
        <f>H801/COUNTIF(DetailTicket[NoTicket],M809)</f>
        <v>24.580000000000002</v>
      </c>
      <c r="M809" s="21">
        <f t="shared" si="27"/>
        <v>11024</v>
      </c>
    </row>
    <row r="810" spans="1:13" x14ac:dyDescent="0.25">
      <c r="A810">
        <v>10705</v>
      </c>
      <c r="B810">
        <v>31</v>
      </c>
      <c r="C810">
        <v>9.4499999999999993</v>
      </c>
      <c r="D810">
        <v>1</v>
      </c>
      <c r="E810">
        <v>0</v>
      </c>
      <c r="F810" s="4">
        <f>DetailTicket[[#This Row],[Qte]]*(DetailTicket[[#This Row],[PrixUnit]]*(1-DetailTicket[[#This Row],[Remise%]]))</f>
        <v>9.4499999999999993</v>
      </c>
      <c r="G810" t="str">
        <f>DetailTicket[[#This Row],[NoTicket]]&amp;DetailTicket[[#This Row],[Refprod]]</f>
        <v>1070531</v>
      </c>
      <c r="H810" s="10">
        <f>SUMIF(DetailTicket[NoTicket],I810,DetailTicket[Chiffre d''affaire])</f>
        <v>69.695999999999998</v>
      </c>
      <c r="I810">
        <f t="shared" si="28"/>
        <v>11033</v>
      </c>
      <c r="K810" s="21" t="str" cm="1">
        <f t="array" ref="K810">_xlfn.IFS(M810=Ticket!A779,Ticket!B779)</f>
        <v>CLJAN</v>
      </c>
      <c r="L810" s="22">
        <f>H802/COUNTIF(DetailTicket[NoTicket],M810)</f>
        <v>14.404500000000001</v>
      </c>
      <c r="M810" s="21">
        <f t="shared" si="27"/>
        <v>11025</v>
      </c>
    </row>
    <row r="811" spans="1:13" x14ac:dyDescent="0.25">
      <c r="A811">
        <v>10722</v>
      </c>
      <c r="B811">
        <v>31</v>
      </c>
      <c r="C811">
        <v>9.4499999999999993</v>
      </c>
      <c r="D811">
        <v>2</v>
      </c>
      <c r="E811">
        <v>0</v>
      </c>
      <c r="F811" s="4">
        <f>DetailTicket[[#This Row],[Qte]]*(DetailTicket[[#This Row],[PrixUnit]]*(1-DetailTicket[[#This Row],[Remise%]]))</f>
        <v>18.899999999999999</v>
      </c>
      <c r="G811" t="str">
        <f>DetailTicket[[#This Row],[NoTicket]]&amp;DetailTicket[[#This Row],[Refprod]]</f>
        <v>1072231</v>
      </c>
      <c r="H811" s="10">
        <f>SUMIF(DetailTicket[NoTicket],I811,DetailTicket[Chiffre d''affaire])</f>
        <v>86.596000000000004</v>
      </c>
      <c r="I811">
        <f t="shared" si="28"/>
        <v>11034</v>
      </c>
      <c r="K811" s="21" t="str" cm="1">
        <f t="array" ref="K811">_xlfn.IFS(M811=Ticket!A780,Ticket!B780)</f>
        <v>LEHOS</v>
      </c>
      <c r="L811" s="22">
        <f>H803/COUNTIF(DetailTicket[NoTicket],M811)</f>
        <v>87.960000000000008</v>
      </c>
      <c r="M811" s="21">
        <f t="shared" si="27"/>
        <v>11026</v>
      </c>
    </row>
    <row r="812" spans="1:13" x14ac:dyDescent="0.25">
      <c r="A812">
        <v>10730</v>
      </c>
      <c r="B812">
        <v>31</v>
      </c>
      <c r="C812">
        <v>9.4499999999999993</v>
      </c>
      <c r="D812">
        <v>2</v>
      </c>
      <c r="E812">
        <v>0.05</v>
      </c>
      <c r="F812" s="4">
        <f>DetailTicket[[#This Row],[Qte]]*(DetailTicket[[#This Row],[PrixUnit]]*(1-DetailTicket[[#This Row],[Remise%]]))</f>
        <v>17.954999999999998</v>
      </c>
      <c r="G812" t="str">
        <f>DetailTicket[[#This Row],[NoTicket]]&amp;DetailTicket[[#This Row],[Refprod]]</f>
        <v>1073031</v>
      </c>
      <c r="H812" s="10">
        <f>SUMIF(DetailTicket[NoTicket],I812,DetailTicket[Chiffre d''affaire])</f>
        <v>76.83</v>
      </c>
      <c r="I812">
        <f t="shared" si="28"/>
        <v>11035</v>
      </c>
      <c r="K812" s="21" t="str" cm="1">
        <f t="array" ref="K812">_xlfn.IFS(M812=Ticket!A781,Ticket!B781)</f>
        <v>GESEF</v>
      </c>
      <c r="L812" s="22">
        <f>H804/COUNTIF(DetailTicket[NoTicket],M812)</f>
        <v>15.31875</v>
      </c>
      <c r="M812" s="21">
        <f t="shared" si="27"/>
        <v>11027</v>
      </c>
    </row>
    <row r="813" spans="1:13" x14ac:dyDescent="0.25">
      <c r="A813">
        <v>10747</v>
      </c>
      <c r="B813">
        <v>31</v>
      </c>
      <c r="C813">
        <v>9.4499999999999993</v>
      </c>
      <c r="D813">
        <v>2</v>
      </c>
      <c r="E813">
        <v>0</v>
      </c>
      <c r="F813" s="4">
        <f>DetailTicket[[#This Row],[Qte]]*(DetailTicket[[#This Row],[PrixUnit]]*(1-DetailTicket[[#This Row],[Remise%]]))</f>
        <v>18.899999999999999</v>
      </c>
      <c r="G813" t="str">
        <f>DetailTicket[[#This Row],[NoTicket]]&amp;DetailTicket[[#This Row],[Refprod]]</f>
        <v>1074731</v>
      </c>
      <c r="H813" s="10">
        <f>SUMIF(DetailTicket[NoTicket],I813,DetailTicket[Chiffre d''affaire])</f>
        <v>51.06</v>
      </c>
      <c r="I813">
        <f t="shared" si="28"/>
        <v>11036</v>
      </c>
      <c r="K813" s="21" t="str" cm="1">
        <f t="array" ref="K813">_xlfn.IFS(M813=Ticket!A782,Ticket!B782)</f>
        <v>CHBES</v>
      </c>
      <c r="L813" s="22">
        <f>H805/COUNTIF(DetailTicket[NoTicket],M813)</f>
        <v>30.105</v>
      </c>
      <c r="M813" s="21">
        <f t="shared" si="27"/>
        <v>11028</v>
      </c>
    </row>
    <row r="814" spans="1:13" x14ac:dyDescent="0.25">
      <c r="A814">
        <v>10768</v>
      </c>
      <c r="B814">
        <v>31</v>
      </c>
      <c r="C814">
        <v>9.4499999999999993</v>
      </c>
      <c r="D814">
        <v>2</v>
      </c>
      <c r="E814">
        <v>0</v>
      </c>
      <c r="F814" s="4">
        <f>DetailTicket[[#This Row],[Qte]]*(DetailTicket[[#This Row],[PrixUnit]]*(1-DetailTicket[[#This Row],[Remise%]]))</f>
        <v>18.899999999999999</v>
      </c>
      <c r="G814" t="str">
        <f>DetailTicket[[#This Row],[NoTicket]]&amp;DetailTicket[[#This Row],[Refprod]]</f>
        <v>1076831</v>
      </c>
      <c r="H814" s="10">
        <f>SUMIF(DetailTicket[NoTicket],I814,DetailTicket[Chiffre d''affaire])</f>
        <v>22.86</v>
      </c>
      <c r="I814">
        <f t="shared" si="28"/>
        <v>11037</v>
      </c>
      <c r="K814" s="21" t="str" cm="1">
        <f t="array" ref="K814">_xlfn.IFS(M814=Ticket!A783,Ticket!B783)</f>
        <v>SYLEJ</v>
      </c>
      <c r="L814" s="22">
        <f>H806/COUNTIF(DetailTicket[NoTicket],M814)</f>
        <v>48.024999999999999</v>
      </c>
      <c r="M814" s="21">
        <f t="shared" si="27"/>
        <v>11029</v>
      </c>
    </row>
    <row r="815" spans="1:13" x14ac:dyDescent="0.25">
      <c r="A815">
        <v>10773</v>
      </c>
      <c r="B815">
        <v>31</v>
      </c>
      <c r="C815">
        <v>9.4499999999999993</v>
      </c>
      <c r="D815">
        <v>2</v>
      </c>
      <c r="E815">
        <v>0.2</v>
      </c>
      <c r="F815" s="4">
        <f>DetailTicket[[#This Row],[Qte]]*(DetailTicket[[#This Row],[PrixUnit]]*(1-DetailTicket[[#This Row],[Remise%]]))</f>
        <v>15.12</v>
      </c>
      <c r="G815" t="str">
        <f>DetailTicket[[#This Row],[NoTicket]]&amp;DetailTicket[[#This Row],[Refprod]]</f>
        <v>1077331</v>
      </c>
      <c r="H815" s="10">
        <f>SUMIF(DetailTicket[NoTicket],I815,DetailTicket[Chiffre d''affaire])</f>
        <v>49.588000000000001</v>
      </c>
      <c r="I815">
        <f t="shared" si="28"/>
        <v>11038</v>
      </c>
      <c r="K815" s="21" t="str" cm="1">
        <f t="array" ref="K815">_xlfn.IFS(M815=Ticket!A784,Ticket!B784)</f>
        <v>MOELK</v>
      </c>
      <c r="L815" s="22">
        <f>H807/COUNTIF(DetailTicket[NoTicket],M815)</f>
        <v>64.693750000000009</v>
      </c>
      <c r="M815" s="21">
        <f t="shared" si="27"/>
        <v>11030</v>
      </c>
    </row>
    <row r="816" spans="1:13" x14ac:dyDescent="0.25">
      <c r="A816">
        <v>10774</v>
      </c>
      <c r="B816">
        <v>31</v>
      </c>
      <c r="C816">
        <v>9.4499999999999993</v>
      </c>
      <c r="D816">
        <v>2</v>
      </c>
      <c r="E816">
        <v>0.25</v>
      </c>
      <c r="F816" s="4">
        <f>DetailTicket[[#This Row],[Qte]]*(DetailTicket[[#This Row],[PrixUnit]]*(1-DetailTicket[[#This Row],[Remise%]]))</f>
        <v>14.174999999999999</v>
      </c>
      <c r="G816" t="str">
        <f>DetailTicket[[#This Row],[NoTicket]]&amp;DetailTicket[[#This Row],[Refprod]]</f>
        <v>1077431</v>
      </c>
      <c r="H816" s="10">
        <f>SUMIF(DetailTicket[NoTicket],I816,DetailTicket[Chiffre d''affaire])</f>
        <v>93.899999999999991</v>
      </c>
      <c r="I816">
        <f t="shared" si="28"/>
        <v>11039</v>
      </c>
      <c r="K816" s="21" t="str" cm="1">
        <f t="array" ref="K816">_xlfn.IFS(M816=Ticket!A785,Ticket!B785)</f>
        <v>MOELK</v>
      </c>
      <c r="L816" s="22">
        <f>H808/COUNTIF(DetailTicket[NoTicket],M816)</f>
        <v>16.887999999999998</v>
      </c>
      <c r="M816" s="21">
        <f t="shared" si="27"/>
        <v>11031</v>
      </c>
    </row>
    <row r="817" spans="1:13" x14ac:dyDescent="0.25">
      <c r="A817">
        <v>10776</v>
      </c>
      <c r="B817">
        <v>31</v>
      </c>
      <c r="C817">
        <v>9.4499999999999993</v>
      </c>
      <c r="D817">
        <v>2</v>
      </c>
      <c r="E817">
        <v>0.05</v>
      </c>
      <c r="F817" s="4">
        <f>DetailTicket[[#This Row],[Qte]]*(DetailTicket[[#This Row],[PrixUnit]]*(1-DetailTicket[[#This Row],[Remise%]]))</f>
        <v>17.954999999999998</v>
      </c>
      <c r="G817" t="str">
        <f>DetailTicket[[#This Row],[NoTicket]]&amp;DetailTicket[[#This Row],[Refprod]]</f>
        <v>1077631</v>
      </c>
      <c r="H817" s="10">
        <f>SUMIF(DetailTicket[NoTicket],I817,DetailTicket[Chiffre d''affaire])</f>
        <v>7.62</v>
      </c>
      <c r="I817">
        <f t="shared" si="28"/>
        <v>11040</v>
      </c>
      <c r="K817" s="21" t="str" cm="1">
        <f t="array" ref="K817">_xlfn.IFS(M817=Ticket!A786,Ticket!B786)</f>
        <v>CHLAB</v>
      </c>
      <c r="L817" s="22">
        <f>H809/COUNTIF(DetailTicket[NoTicket],M817)</f>
        <v>85.776666666666657</v>
      </c>
      <c r="M817" s="21">
        <f t="shared" si="27"/>
        <v>11032</v>
      </c>
    </row>
    <row r="818" spans="1:13" x14ac:dyDescent="0.25">
      <c r="A818">
        <v>10782</v>
      </c>
      <c r="B818">
        <v>31</v>
      </c>
      <c r="C818">
        <v>9.4499999999999993</v>
      </c>
      <c r="D818">
        <v>1</v>
      </c>
      <c r="E818">
        <v>0</v>
      </c>
      <c r="F818" s="4">
        <f>DetailTicket[[#This Row],[Qte]]*(DetailTicket[[#This Row],[PrixUnit]]*(1-DetailTicket[[#This Row],[Remise%]]))</f>
        <v>9.4499999999999993</v>
      </c>
      <c r="G818" t="str">
        <f>DetailTicket[[#This Row],[NoTicket]]&amp;DetailTicket[[#This Row],[Refprod]]</f>
        <v>1078231</v>
      </c>
      <c r="H818" s="10">
        <f>SUMIF(DetailTicket[NoTicket],I818,DetailTicket[Chiffre d''affaire])</f>
        <v>45.124000000000002</v>
      </c>
      <c r="I818">
        <f t="shared" si="28"/>
        <v>11041</v>
      </c>
      <c r="K818" s="21" t="str" cm="1">
        <f t="array" ref="K818">_xlfn.IFS(M818=Ticket!A787,Ticket!B787)</f>
        <v>ERDUR</v>
      </c>
      <c r="L818" s="22">
        <f>H810/COUNTIF(DetailTicket[NoTicket],M818)</f>
        <v>34.847999999999999</v>
      </c>
      <c r="M818" s="21">
        <f t="shared" si="27"/>
        <v>11033</v>
      </c>
    </row>
    <row r="819" spans="1:13" x14ac:dyDescent="0.25">
      <c r="A819">
        <v>10783</v>
      </c>
      <c r="B819">
        <v>31</v>
      </c>
      <c r="C819">
        <v>9.4499999999999993</v>
      </c>
      <c r="D819">
        <v>2</v>
      </c>
      <c r="E819">
        <v>0</v>
      </c>
      <c r="F819" s="4">
        <f>DetailTicket[[#This Row],[Qte]]*(DetailTicket[[#This Row],[PrixUnit]]*(1-DetailTicket[[#This Row],[Remise%]]))</f>
        <v>18.899999999999999</v>
      </c>
      <c r="G819" t="str">
        <f>DetailTicket[[#This Row],[NoTicket]]&amp;DetailTicket[[#This Row],[Refprod]]</f>
        <v>1078331</v>
      </c>
      <c r="H819" s="10">
        <f>SUMIF(DetailTicket[NoTicket],I819,DetailTicket[Chiffre d''affaire])</f>
        <v>72.88</v>
      </c>
      <c r="I819">
        <f t="shared" si="28"/>
        <v>11042</v>
      </c>
      <c r="K819" s="21" t="str" cm="1">
        <f t="array" ref="K819">_xlfn.IFS(M819=Ticket!A788,Ticket!B788)</f>
        <v>PILED</v>
      </c>
      <c r="L819" s="22">
        <f>H811/COUNTIF(DetailTicket[NoTicket],M819)</f>
        <v>28.865333333333336</v>
      </c>
      <c r="M819" s="21">
        <f t="shared" si="27"/>
        <v>11034</v>
      </c>
    </row>
    <row r="820" spans="1:13" x14ac:dyDescent="0.25">
      <c r="A820">
        <v>10812</v>
      </c>
      <c r="B820">
        <v>31</v>
      </c>
      <c r="C820">
        <v>9.4499999999999993</v>
      </c>
      <c r="D820">
        <v>2</v>
      </c>
      <c r="E820">
        <v>0.1</v>
      </c>
      <c r="F820" s="4">
        <f>DetailTicket[[#This Row],[Qte]]*(DetailTicket[[#This Row],[PrixUnit]]*(1-DetailTicket[[#This Row],[Remise%]]))</f>
        <v>17.009999999999998</v>
      </c>
      <c r="G820" t="str">
        <f>DetailTicket[[#This Row],[NoTicket]]&amp;DetailTicket[[#This Row],[Refprod]]</f>
        <v>1081231</v>
      </c>
      <c r="H820" s="10">
        <f>SUMIF(DetailTicket[NoTicket],I820,DetailTicket[Chiffre d''affaire])</f>
        <v>32.020000000000003</v>
      </c>
      <c r="I820">
        <f t="shared" si="28"/>
        <v>11043</v>
      </c>
      <c r="K820" s="21" t="str" cm="1">
        <f t="array" ref="K820">_xlfn.IFS(M820=Ticket!A789,Ticket!B789)</f>
        <v>MIGAL</v>
      </c>
      <c r="L820" s="22">
        <f>H812/COUNTIF(DetailTicket[NoTicket],M820)</f>
        <v>19.2075</v>
      </c>
      <c r="M820" s="21">
        <f t="shared" si="27"/>
        <v>11035</v>
      </c>
    </row>
    <row r="821" spans="1:13" x14ac:dyDescent="0.25">
      <c r="A821">
        <v>10826</v>
      </c>
      <c r="B821">
        <v>31</v>
      </c>
      <c r="C821">
        <v>9.4499999999999993</v>
      </c>
      <c r="D821">
        <v>1</v>
      </c>
      <c r="E821">
        <v>0</v>
      </c>
      <c r="F821" s="4">
        <f>DetailTicket[[#This Row],[Qte]]*(DetailTicket[[#This Row],[PrixUnit]]*(1-DetailTicket[[#This Row],[Remise%]]))</f>
        <v>9.4499999999999993</v>
      </c>
      <c r="G821" t="str">
        <f>DetailTicket[[#This Row],[NoTicket]]&amp;DetailTicket[[#This Row],[Refprod]]</f>
        <v>1082631</v>
      </c>
      <c r="H821" s="10">
        <f>SUMIF(DetailTicket[NoTicket],I821,DetailTicket[Chiffre d''affaire])</f>
        <v>75</v>
      </c>
      <c r="I821">
        <f t="shared" si="28"/>
        <v>11044</v>
      </c>
      <c r="K821" s="21" t="str" cm="1">
        <f t="array" ref="K821">_xlfn.IFS(M821=Ticket!A790,Ticket!B790)</f>
        <v>ERBEC</v>
      </c>
      <c r="L821" s="22">
        <f>H813/COUNTIF(DetailTicket[NoTicket],M821)</f>
        <v>25.53</v>
      </c>
      <c r="M821" s="21">
        <f t="shared" si="27"/>
        <v>11036</v>
      </c>
    </row>
    <row r="822" spans="1:13" x14ac:dyDescent="0.25">
      <c r="A822">
        <v>10833</v>
      </c>
      <c r="B822">
        <v>31</v>
      </c>
      <c r="C822">
        <v>9.4499999999999993</v>
      </c>
      <c r="D822">
        <v>2</v>
      </c>
      <c r="E822">
        <v>0.1</v>
      </c>
      <c r="F822" s="4">
        <f>DetailTicket[[#This Row],[Qte]]*(DetailTicket[[#This Row],[PrixUnit]]*(1-DetailTicket[[#This Row],[Remise%]]))</f>
        <v>17.009999999999998</v>
      </c>
      <c r="G822" t="str">
        <f>DetailTicket[[#This Row],[NoTicket]]&amp;DetailTicket[[#This Row],[Refprod]]</f>
        <v>1083331</v>
      </c>
      <c r="H822" s="10">
        <f>SUMIF(DetailTicket[NoTicket],I822,DetailTicket[Chiffre d''affaire])</f>
        <v>44.06</v>
      </c>
      <c r="I822">
        <f t="shared" si="28"/>
        <v>11045</v>
      </c>
      <c r="K822" s="21" t="str" cm="1">
        <f t="array" ref="K822">_xlfn.IFS(M822=Ticket!A791,Ticket!B791)</f>
        <v>JELEC</v>
      </c>
      <c r="L822" s="22">
        <f>H814/COUNTIF(DetailTicket[NoTicket],M822)</f>
        <v>22.86</v>
      </c>
      <c r="M822" s="21">
        <f t="shared" si="27"/>
        <v>11037</v>
      </c>
    </row>
    <row r="823" spans="1:13" x14ac:dyDescent="0.25">
      <c r="A823">
        <v>10855</v>
      </c>
      <c r="B823">
        <v>31</v>
      </c>
      <c r="C823">
        <v>9.4499999999999993</v>
      </c>
      <c r="D823">
        <v>2</v>
      </c>
      <c r="E823">
        <v>0</v>
      </c>
      <c r="F823" s="4">
        <f>DetailTicket[[#This Row],[Qte]]*(DetailTicket[[#This Row],[PrixUnit]]*(1-DetailTicket[[#This Row],[Remise%]]))</f>
        <v>18.899999999999999</v>
      </c>
      <c r="G823" t="str">
        <f>DetailTicket[[#This Row],[NoTicket]]&amp;DetailTicket[[#This Row],[Refprod]]</f>
        <v>1085531</v>
      </c>
      <c r="H823" s="10">
        <f>SUMIF(DetailTicket[NoTicket],I823,DetailTicket[Chiffre d''affaire])</f>
        <v>99.930499999999995</v>
      </c>
      <c r="I823">
        <f t="shared" si="28"/>
        <v>11046</v>
      </c>
      <c r="K823" s="21" t="str" cm="1">
        <f t="array" ref="K823">_xlfn.IFS(M823=Ticket!A792,Ticket!B792)</f>
        <v>MIGAL</v>
      </c>
      <c r="L823" s="22">
        <f>H815/COUNTIF(DetailTicket[NoTicket],M823)</f>
        <v>16.529333333333334</v>
      </c>
      <c r="M823" s="21">
        <f t="shared" si="27"/>
        <v>11038</v>
      </c>
    </row>
    <row r="824" spans="1:13" x14ac:dyDescent="0.25">
      <c r="A824">
        <v>10886</v>
      </c>
      <c r="B824">
        <v>31</v>
      </c>
      <c r="C824">
        <v>9.4499999999999993</v>
      </c>
      <c r="D824">
        <v>1</v>
      </c>
      <c r="E824">
        <v>0</v>
      </c>
      <c r="F824" s="4">
        <f>DetailTicket[[#This Row],[Qte]]*(DetailTicket[[#This Row],[PrixUnit]]*(1-DetailTicket[[#This Row],[Remise%]]))</f>
        <v>9.4499999999999993</v>
      </c>
      <c r="G824" t="str">
        <f>DetailTicket[[#This Row],[NoTicket]]&amp;DetailTicket[[#This Row],[Refprod]]</f>
        <v>1088631</v>
      </c>
      <c r="H824" s="10">
        <f>SUMIF(DetailTicket[NoTicket],I824,DetailTicket[Chiffre d''affaire])</f>
        <v>22.522500000000001</v>
      </c>
      <c r="I824">
        <f t="shared" si="28"/>
        <v>11047</v>
      </c>
      <c r="K824" s="21" t="str" cm="1">
        <f t="array" ref="K824">_xlfn.IFS(M824=Ticket!A793,Ticket!B793)</f>
        <v>RARAB</v>
      </c>
      <c r="L824" s="22">
        <f>H816/COUNTIF(DetailTicket[NoTicket],M824)</f>
        <v>23.474999999999998</v>
      </c>
      <c r="M824" s="21">
        <f t="shared" si="27"/>
        <v>11039</v>
      </c>
    </row>
    <row r="825" spans="1:13" x14ac:dyDescent="0.25">
      <c r="A825">
        <v>10941</v>
      </c>
      <c r="B825">
        <v>31</v>
      </c>
      <c r="C825">
        <v>9.4499999999999993</v>
      </c>
      <c r="D825">
        <v>1</v>
      </c>
      <c r="E825">
        <v>0.25</v>
      </c>
      <c r="F825" s="4">
        <f>DetailTicket[[#This Row],[Qte]]*(DetailTicket[[#This Row],[PrixUnit]]*(1-DetailTicket[[#This Row],[Remise%]]))</f>
        <v>7.0874999999999995</v>
      </c>
      <c r="G825" t="str">
        <f>DetailTicket[[#This Row],[NoTicket]]&amp;DetailTicket[[#This Row],[Refprod]]</f>
        <v>1094131</v>
      </c>
      <c r="H825" s="10">
        <f>SUMIF(DetailTicket[NoTicket],I825,DetailTicket[Chiffre d''affaire])</f>
        <v>9.4499999999999993</v>
      </c>
      <c r="I825">
        <f t="shared" si="28"/>
        <v>11048</v>
      </c>
      <c r="K825" s="21" t="str" cm="1">
        <f t="array" ref="K825">_xlfn.IFS(M825=Ticket!A794,Ticket!B794)</f>
        <v>HALER</v>
      </c>
      <c r="L825" s="22">
        <f>H817/COUNTIF(DetailTicket[NoTicket],M825)</f>
        <v>7.62</v>
      </c>
      <c r="M825" s="21">
        <f t="shared" si="27"/>
        <v>11040</v>
      </c>
    </row>
    <row r="826" spans="1:13" x14ac:dyDescent="0.25">
      <c r="A826">
        <v>10945</v>
      </c>
      <c r="B826">
        <v>31</v>
      </c>
      <c r="C826">
        <v>9.4499999999999993</v>
      </c>
      <c r="D826">
        <v>2</v>
      </c>
      <c r="E826">
        <v>0</v>
      </c>
      <c r="F826" s="4">
        <f>DetailTicket[[#This Row],[Qte]]*(DetailTicket[[#This Row],[PrixUnit]]*(1-DetailTicket[[#This Row],[Remise%]]))</f>
        <v>18.899999999999999</v>
      </c>
      <c r="G826" t="str">
        <f>DetailTicket[[#This Row],[NoTicket]]&amp;DetailTicket[[#This Row],[Refprod]]</f>
        <v>1094531</v>
      </c>
      <c r="H826" s="10">
        <f>SUMIF(DetailTicket[NoTicket],I826,DetailTicket[Chiffre d''affaire])</f>
        <v>69.52000000000001</v>
      </c>
      <c r="I826">
        <f t="shared" si="28"/>
        <v>11049</v>
      </c>
      <c r="K826" s="21" t="str" cm="1">
        <f t="array" ref="K826">_xlfn.IFS(M826=Ticket!A795,Ticket!B795)</f>
        <v>SYLEJ</v>
      </c>
      <c r="L826" s="22">
        <f>H818/COUNTIF(DetailTicket[NoTicket],M826)</f>
        <v>22.562000000000001</v>
      </c>
      <c r="M826" s="21">
        <f t="shared" si="27"/>
        <v>11041</v>
      </c>
    </row>
    <row r="827" spans="1:13" x14ac:dyDescent="0.25">
      <c r="A827">
        <v>10953</v>
      </c>
      <c r="B827">
        <v>31</v>
      </c>
      <c r="C827">
        <v>9.4499999999999993</v>
      </c>
      <c r="D827">
        <v>2</v>
      </c>
      <c r="E827">
        <v>0.05</v>
      </c>
      <c r="F827" s="4">
        <f>DetailTicket[[#This Row],[Qte]]*(DetailTicket[[#This Row],[PrixUnit]]*(1-DetailTicket[[#This Row],[Remise%]]))</f>
        <v>17.954999999999998</v>
      </c>
      <c r="G827" t="str">
        <f>DetailTicket[[#This Row],[NoTicket]]&amp;DetailTicket[[#This Row],[Refprod]]</f>
        <v>1095331</v>
      </c>
      <c r="H827" s="10">
        <f>SUMIF(DetailTicket[NoTicket],I827,DetailTicket[Chiffre d''affaire])</f>
        <v>24.696000000000002</v>
      </c>
      <c r="I827">
        <f t="shared" si="28"/>
        <v>11050</v>
      </c>
      <c r="K827" s="21" t="str" cm="1">
        <f t="array" ref="K827">_xlfn.IFS(M827=Ticket!A796,Ticket!B796)</f>
        <v>PAMAR</v>
      </c>
      <c r="L827" s="22">
        <f>H819/COUNTIF(DetailTicket[NoTicket],M827)</f>
        <v>36.44</v>
      </c>
      <c r="M827" s="21">
        <f t="shared" si="27"/>
        <v>11042</v>
      </c>
    </row>
    <row r="828" spans="1:13" x14ac:dyDescent="0.25">
      <c r="A828">
        <v>10954</v>
      </c>
      <c r="B828">
        <v>31</v>
      </c>
      <c r="C828">
        <v>9.4499999999999993</v>
      </c>
      <c r="D828">
        <v>1</v>
      </c>
      <c r="E828">
        <v>0.15</v>
      </c>
      <c r="F828" s="4">
        <f>DetailTicket[[#This Row],[Qte]]*(DetailTicket[[#This Row],[PrixUnit]]*(1-DetailTicket[[#This Row],[Remise%]]))</f>
        <v>8.0324999999999989</v>
      </c>
      <c r="G828" t="str">
        <f>DetailTicket[[#This Row],[NoTicket]]&amp;DetailTicket[[#This Row],[Refprod]]</f>
        <v>1095431</v>
      </c>
      <c r="H828" s="10">
        <f>SUMIF(DetailTicket[NoTicket],I828,DetailTicket[Chiffre d''affaire])</f>
        <v>5.36</v>
      </c>
      <c r="I828">
        <f t="shared" si="28"/>
        <v>11051</v>
      </c>
      <c r="K828" s="21" t="str" cm="1">
        <f t="array" ref="K828">_xlfn.IFS(M828=Ticket!A797,Ticket!B797)</f>
        <v>MAFER</v>
      </c>
      <c r="L828" s="22">
        <f>H820/COUNTIF(DetailTicket[NoTicket],M828)</f>
        <v>32.020000000000003</v>
      </c>
      <c r="M828" s="21">
        <f t="shared" si="27"/>
        <v>11043</v>
      </c>
    </row>
    <row r="829" spans="1:13" x14ac:dyDescent="0.25">
      <c r="A829">
        <v>10979</v>
      </c>
      <c r="B829">
        <v>31</v>
      </c>
      <c r="C829">
        <v>9.4499999999999993</v>
      </c>
      <c r="D829">
        <v>1</v>
      </c>
      <c r="E829">
        <v>0</v>
      </c>
      <c r="F829" s="4">
        <f>DetailTicket[[#This Row],[Qte]]*(DetailTicket[[#This Row],[PrixUnit]]*(1-DetailTicket[[#This Row],[Remise%]]))</f>
        <v>9.4499999999999993</v>
      </c>
      <c r="G829" t="str">
        <f>DetailTicket[[#This Row],[NoTicket]]&amp;DetailTicket[[#This Row],[Refprod]]</f>
        <v>1097931</v>
      </c>
      <c r="H829" s="10">
        <f>SUMIF(DetailTicket[NoTicket],I829,DetailTicket[Chiffre d''affaire])</f>
        <v>62.688000000000002</v>
      </c>
      <c r="I829">
        <f t="shared" si="28"/>
        <v>11052</v>
      </c>
      <c r="K829" s="21" t="str" cm="1">
        <f t="array" ref="K829">_xlfn.IFS(M829=Ticket!A798,Ticket!B798)</f>
        <v xml:space="preserve">DELE </v>
      </c>
      <c r="L829" s="22">
        <f>H821/COUNTIF(DetailTicket[NoTicket],M829)</f>
        <v>75</v>
      </c>
      <c r="M829" s="21">
        <f t="shared" si="27"/>
        <v>11044</v>
      </c>
    </row>
    <row r="830" spans="1:13" x14ac:dyDescent="0.25">
      <c r="A830">
        <v>11016</v>
      </c>
      <c r="B830">
        <v>31</v>
      </c>
      <c r="C830">
        <v>9.4499999999999993</v>
      </c>
      <c r="D830">
        <v>2</v>
      </c>
      <c r="E830">
        <v>0</v>
      </c>
      <c r="F830" s="4">
        <f>DetailTicket[[#This Row],[Qte]]*(DetailTicket[[#This Row],[PrixUnit]]*(1-DetailTicket[[#This Row],[Remise%]]))</f>
        <v>18.899999999999999</v>
      </c>
      <c r="G830" t="str">
        <f>DetailTicket[[#This Row],[NoTicket]]&amp;DetailTicket[[#This Row],[Refprod]]</f>
        <v>1101631</v>
      </c>
      <c r="H830" s="10">
        <f>SUMIF(DetailTicket[NoTicket],I830,DetailTicket[Chiffre d''affaire])</f>
        <v>82.686000000000007</v>
      </c>
      <c r="I830">
        <f t="shared" si="28"/>
        <v>11053</v>
      </c>
      <c r="K830" s="21" t="str" cm="1">
        <f t="array" ref="K830">_xlfn.IFS(M830=Ticket!A799,Ticket!B799)</f>
        <v>GESEF</v>
      </c>
      <c r="L830" s="22">
        <f>H822/COUNTIF(DetailTicket[NoTicket],M830)</f>
        <v>22.03</v>
      </c>
      <c r="M830" s="21">
        <f t="shared" si="27"/>
        <v>11045</v>
      </c>
    </row>
    <row r="831" spans="1:13" x14ac:dyDescent="0.25">
      <c r="A831">
        <v>11070</v>
      </c>
      <c r="B831">
        <v>31</v>
      </c>
      <c r="C831">
        <v>9.4499999999999993</v>
      </c>
      <c r="D831">
        <v>1</v>
      </c>
      <c r="E831">
        <v>0</v>
      </c>
      <c r="F831" s="4">
        <f>DetailTicket[[#This Row],[Qte]]*(DetailTicket[[#This Row],[PrixUnit]]*(1-DetailTicket[[#This Row],[Remise%]]))</f>
        <v>9.4499999999999993</v>
      </c>
      <c r="G831" t="str">
        <f>DetailTicket[[#This Row],[NoTicket]]&amp;DetailTicket[[#This Row],[Refprod]]</f>
        <v>1107031</v>
      </c>
      <c r="H831" s="10">
        <f>SUMIF(DetailTicket[NoTicket],I831,DetailTicket[Chiffre d''affaire])</f>
        <v>14.33</v>
      </c>
      <c r="I831">
        <f t="shared" si="28"/>
        <v>11054</v>
      </c>
      <c r="K831" s="21" t="str" cm="1">
        <f t="array" ref="K831">_xlfn.IFS(M831=Ticket!A800,Ticket!B800)</f>
        <v>PAJAL</v>
      </c>
      <c r="L831" s="22">
        <f>H823/COUNTIF(DetailTicket[NoTicket],M831)</f>
        <v>33.310166666666667</v>
      </c>
      <c r="M831" s="21">
        <f t="shared" si="27"/>
        <v>11046</v>
      </c>
    </row>
    <row r="832" spans="1:13" x14ac:dyDescent="0.25">
      <c r="A832">
        <v>10258</v>
      </c>
      <c r="B832">
        <v>32</v>
      </c>
      <c r="C832">
        <v>19.510000000000002</v>
      </c>
      <c r="D832">
        <v>2</v>
      </c>
      <c r="E832">
        <v>0.2</v>
      </c>
      <c r="F832" s="4">
        <f>DetailTicket[[#This Row],[Qte]]*(DetailTicket[[#This Row],[PrixUnit]]*(1-DetailTicket[[#This Row],[Remise%]]))</f>
        <v>31.216000000000005</v>
      </c>
      <c r="G832" t="str">
        <f>DetailTicket[[#This Row],[NoTicket]]&amp;DetailTicket[[#This Row],[Refprod]]</f>
        <v>1025832</v>
      </c>
      <c r="H832" s="10">
        <f>SUMIF(DetailTicket[NoTicket],I832,DetailTicket[Chiffre d''affaire])</f>
        <v>83.38</v>
      </c>
      <c r="I832">
        <f t="shared" si="28"/>
        <v>11055</v>
      </c>
      <c r="K832" s="21" t="str" cm="1">
        <f t="array" ref="K832">_xlfn.IFS(M832=Ticket!A801,Ticket!B801)</f>
        <v>DIDAL</v>
      </c>
      <c r="L832" s="22">
        <f>H824/COUNTIF(DetailTicket[NoTicket],M832)</f>
        <v>11.26125</v>
      </c>
      <c r="M832" s="21">
        <f t="shared" si="27"/>
        <v>11047</v>
      </c>
    </row>
    <row r="833" spans="1:13" x14ac:dyDescent="0.25">
      <c r="A833">
        <v>10314</v>
      </c>
      <c r="B833">
        <v>32</v>
      </c>
      <c r="C833">
        <v>19.510000000000002</v>
      </c>
      <c r="D833">
        <v>1</v>
      </c>
      <c r="E833">
        <v>0.1</v>
      </c>
      <c r="F833" s="4">
        <f>DetailTicket[[#This Row],[Qte]]*(DetailTicket[[#This Row],[PrixUnit]]*(1-DetailTicket[[#This Row],[Remise%]]))</f>
        <v>17.559000000000001</v>
      </c>
      <c r="G833" t="str">
        <f>DetailTicket[[#This Row],[NoTicket]]&amp;DetailTicket[[#This Row],[Refprod]]</f>
        <v>1031432</v>
      </c>
      <c r="H833" s="10">
        <f>SUMIF(DetailTicket[NoTicket],I833,DetailTicket[Chiffre d''affaire])</f>
        <v>93</v>
      </c>
      <c r="I833">
        <f t="shared" si="28"/>
        <v>11056</v>
      </c>
      <c r="K833" s="21" t="str" cm="1">
        <f t="array" ref="K833">_xlfn.IFS(M833=Ticket!A802,Ticket!B802)</f>
        <v>GESEF</v>
      </c>
      <c r="L833" s="22">
        <f>H825/COUNTIF(DetailTicket[NoTicket],M833)</f>
        <v>9.4499999999999993</v>
      </c>
      <c r="M833" s="21">
        <f t="shared" si="27"/>
        <v>11048</v>
      </c>
    </row>
    <row r="834" spans="1:13" x14ac:dyDescent="0.25">
      <c r="A834">
        <v>10335</v>
      </c>
      <c r="B834">
        <v>32</v>
      </c>
      <c r="C834">
        <v>19.510000000000002</v>
      </c>
      <c r="D834">
        <v>2</v>
      </c>
      <c r="E834">
        <v>0.2</v>
      </c>
      <c r="F834" s="4">
        <f>DetailTicket[[#This Row],[Qte]]*(DetailTicket[[#This Row],[PrixUnit]]*(1-DetailTicket[[#This Row],[Remise%]]))</f>
        <v>31.216000000000005</v>
      </c>
      <c r="G834" t="str">
        <f>DetailTicket[[#This Row],[NoTicket]]&amp;DetailTicket[[#This Row],[Refprod]]</f>
        <v>1033532</v>
      </c>
      <c r="H834" s="10">
        <f>SUMIF(DetailTicket[NoTicket],I834,DetailTicket[Chiffre d''affaire])</f>
        <v>22.86</v>
      </c>
      <c r="I834">
        <f t="shared" si="28"/>
        <v>11057</v>
      </c>
      <c r="K834" s="21" t="str" cm="1">
        <f t="array" ref="K834">_xlfn.IFS(M834=Ticket!A803,Ticket!B803)</f>
        <v>BRLEH</v>
      </c>
      <c r="L834" s="22">
        <f>H826/COUNTIF(DetailTicket[NoTicket],M834)</f>
        <v>34.760000000000005</v>
      </c>
      <c r="M834" s="21">
        <f t="shared" si="27"/>
        <v>11049</v>
      </c>
    </row>
    <row r="835" spans="1:13" x14ac:dyDescent="0.25">
      <c r="A835">
        <v>10513</v>
      </c>
      <c r="B835">
        <v>32</v>
      </c>
      <c r="C835">
        <v>24.39</v>
      </c>
      <c r="D835">
        <v>2</v>
      </c>
      <c r="E835">
        <v>0.2</v>
      </c>
      <c r="F835" s="4">
        <f>DetailTicket[[#This Row],[Qte]]*(DetailTicket[[#This Row],[PrixUnit]]*(1-DetailTicket[[#This Row],[Remise%]]))</f>
        <v>39.024000000000001</v>
      </c>
      <c r="G835" t="str">
        <f>DetailTicket[[#This Row],[NoTicket]]&amp;DetailTicket[[#This Row],[Refprod]]</f>
        <v>1051332</v>
      </c>
      <c r="H835" s="10">
        <f>SUMIF(DetailTicket[NoTicket],I835,DetailTicket[Chiffre d''affaire])</f>
        <v>84.460000000000008</v>
      </c>
      <c r="I835">
        <f t="shared" si="28"/>
        <v>11058</v>
      </c>
      <c r="K835" s="21" t="str" cm="1">
        <f t="array" ref="K835">_xlfn.IFS(M835=Ticket!A804,Ticket!B804)</f>
        <v>REDAN</v>
      </c>
      <c r="L835" s="22">
        <f>H827/COUNTIF(DetailTicket[NoTicket],M835)</f>
        <v>24.696000000000002</v>
      </c>
      <c r="M835" s="21">
        <f t="shared" si="27"/>
        <v>11050</v>
      </c>
    </row>
    <row r="836" spans="1:13" x14ac:dyDescent="0.25">
      <c r="A836">
        <v>10547</v>
      </c>
      <c r="B836">
        <v>32</v>
      </c>
      <c r="C836">
        <v>24.39</v>
      </c>
      <c r="D836">
        <v>1</v>
      </c>
      <c r="E836">
        <v>0.15</v>
      </c>
      <c r="F836" s="4">
        <f>DetailTicket[[#This Row],[Qte]]*(DetailTicket[[#This Row],[PrixUnit]]*(1-DetailTicket[[#This Row],[Remise%]]))</f>
        <v>20.7315</v>
      </c>
      <c r="G836" t="str">
        <f>DetailTicket[[#This Row],[NoTicket]]&amp;DetailTicket[[#This Row],[Refprod]]</f>
        <v>1054732</v>
      </c>
      <c r="H836" s="10">
        <f>SUMIF(DetailTicket[NoTicket],I836,DetailTicket[Chiffre d''affaire])</f>
        <v>89.95</v>
      </c>
      <c r="I836">
        <f t="shared" si="28"/>
        <v>11059</v>
      </c>
      <c r="K836" s="21" t="str" cm="1">
        <f t="array" ref="K836">_xlfn.IFS(M836=Ticket!A805,Ticket!B805)</f>
        <v>CÉDAU</v>
      </c>
      <c r="L836" s="22">
        <f>H828/COUNTIF(DetailTicket[NoTicket],M836)</f>
        <v>5.36</v>
      </c>
      <c r="M836" s="21">
        <f t="shared" si="27"/>
        <v>11051</v>
      </c>
    </row>
    <row r="837" spans="1:13" x14ac:dyDescent="0.25">
      <c r="A837">
        <v>10572</v>
      </c>
      <c r="B837">
        <v>32</v>
      </c>
      <c r="C837">
        <v>24.39</v>
      </c>
      <c r="D837">
        <v>2</v>
      </c>
      <c r="E837">
        <v>0.1</v>
      </c>
      <c r="F837" s="4">
        <f>DetailTicket[[#This Row],[Qte]]*(DetailTicket[[#This Row],[PrixUnit]]*(1-DetailTicket[[#This Row],[Remise%]]))</f>
        <v>43.902000000000001</v>
      </c>
      <c r="G837" t="str">
        <f>DetailTicket[[#This Row],[NoTicket]]&amp;DetailTicket[[#This Row],[Refprod]]</f>
        <v>1057232</v>
      </c>
      <c r="H837" s="10">
        <f>SUMIF(DetailTicket[NoTicket],I837,DetailTicket[Chiffre d''affaire])</f>
        <v>71.66</v>
      </c>
      <c r="I837">
        <f t="shared" si="28"/>
        <v>11060</v>
      </c>
      <c r="K837" s="21" t="str" cm="1">
        <f t="array" ref="K837">_xlfn.IFS(M837=Ticket!A806,Ticket!B806)</f>
        <v>DAMIC</v>
      </c>
      <c r="L837" s="22">
        <f>H829/COUNTIF(DetailTicket[NoTicket],M837)</f>
        <v>31.344000000000001</v>
      </c>
      <c r="M837" s="21">
        <f t="shared" si="27"/>
        <v>11052</v>
      </c>
    </row>
    <row r="838" spans="1:13" x14ac:dyDescent="0.25">
      <c r="A838">
        <v>10705</v>
      </c>
      <c r="B838">
        <v>32</v>
      </c>
      <c r="C838">
        <v>24.39</v>
      </c>
      <c r="D838">
        <v>2</v>
      </c>
      <c r="E838">
        <v>0</v>
      </c>
      <c r="F838" s="4">
        <f>DetailTicket[[#This Row],[Qte]]*(DetailTicket[[#This Row],[PrixUnit]]*(1-DetailTicket[[#This Row],[Remise%]]))</f>
        <v>48.78</v>
      </c>
      <c r="G838" t="str">
        <f>DetailTicket[[#This Row],[NoTicket]]&amp;DetailTicket[[#This Row],[Refprod]]</f>
        <v>1070532</v>
      </c>
      <c r="H838" s="10">
        <f>SUMIF(DetailTicket[NoTicket],I838,DetailTicket[Chiffre d''affaire])</f>
        <v>51.84</v>
      </c>
      <c r="I838">
        <f t="shared" si="28"/>
        <v>11061</v>
      </c>
      <c r="K838" s="21" t="str" cm="1">
        <f t="array" ref="K838">_xlfn.IFS(M838=Ticket!A807,Ticket!B807)</f>
        <v>BETIZ</v>
      </c>
      <c r="L838" s="22">
        <f>H830/COUNTIF(DetailTicket[NoTicket],M838)</f>
        <v>27.562000000000001</v>
      </c>
      <c r="M838" s="21">
        <f t="shared" si="27"/>
        <v>11053</v>
      </c>
    </row>
    <row r="839" spans="1:13" x14ac:dyDescent="0.25">
      <c r="A839">
        <v>10759</v>
      </c>
      <c r="B839">
        <v>32</v>
      </c>
      <c r="C839">
        <v>24.39</v>
      </c>
      <c r="D839">
        <v>2</v>
      </c>
      <c r="E839">
        <v>0</v>
      </c>
      <c r="F839" s="4">
        <f>DetailTicket[[#This Row],[Qte]]*(DetailTicket[[#This Row],[PrixUnit]]*(1-DetailTicket[[#This Row],[Remise%]]))</f>
        <v>48.78</v>
      </c>
      <c r="G839" t="str">
        <f>DetailTicket[[#This Row],[NoTicket]]&amp;DetailTicket[[#This Row],[Refprod]]</f>
        <v>1075932</v>
      </c>
      <c r="H839" s="10">
        <f>SUMIF(DetailTicket[NoTicket],I839,DetailTicket[Chiffre d''affaire])</f>
        <v>58.287999999999997</v>
      </c>
      <c r="I839">
        <f t="shared" si="28"/>
        <v>11062</v>
      </c>
      <c r="K839" s="21" t="str" cm="1">
        <f t="array" ref="K839">_xlfn.IFS(M839=Ticket!A808,Ticket!B808)</f>
        <v>MICOL</v>
      </c>
      <c r="L839" s="22">
        <f>H831/COUNTIF(DetailTicket[NoTicket],M839)</f>
        <v>7.165</v>
      </c>
      <c r="M839" s="21">
        <f t="shared" si="27"/>
        <v>11054</v>
      </c>
    </row>
    <row r="840" spans="1:13" x14ac:dyDescent="0.25">
      <c r="A840">
        <v>10818</v>
      </c>
      <c r="B840">
        <v>32</v>
      </c>
      <c r="C840">
        <v>24.39</v>
      </c>
      <c r="D840">
        <v>1</v>
      </c>
      <c r="E840">
        <v>0</v>
      </c>
      <c r="F840" s="4">
        <f>DetailTicket[[#This Row],[Qte]]*(DetailTicket[[#This Row],[PrixUnit]]*(1-DetailTicket[[#This Row],[Remise%]]))</f>
        <v>24.39</v>
      </c>
      <c r="G840" t="str">
        <f>DetailTicket[[#This Row],[NoTicket]]&amp;DetailTicket[[#This Row],[Refprod]]</f>
        <v>1081832</v>
      </c>
      <c r="H840" s="10">
        <f>SUMIF(DetailTicket[NoTicket],I840,DetailTicket[Chiffre d''affaire])</f>
        <v>29.884999999999998</v>
      </c>
      <c r="I840">
        <f t="shared" si="28"/>
        <v>11063</v>
      </c>
      <c r="K840" s="21" t="str" cm="1">
        <f t="array" ref="K840">_xlfn.IFS(M840=Ticket!A809,Ticket!B809)</f>
        <v>NAROU</v>
      </c>
      <c r="L840" s="22">
        <f>H832/COUNTIF(DetailTicket[NoTicket],M840)</f>
        <v>20.844999999999999</v>
      </c>
      <c r="M840" s="21">
        <f t="shared" si="27"/>
        <v>11055</v>
      </c>
    </row>
    <row r="841" spans="1:13" x14ac:dyDescent="0.25">
      <c r="A841">
        <v>10916</v>
      </c>
      <c r="B841">
        <v>32</v>
      </c>
      <c r="C841">
        <v>24.39</v>
      </c>
      <c r="D841">
        <v>2</v>
      </c>
      <c r="E841">
        <v>0</v>
      </c>
      <c r="F841" s="4">
        <f>DetailTicket[[#This Row],[Qte]]*(DetailTicket[[#This Row],[PrixUnit]]*(1-DetailTicket[[#This Row],[Remise%]]))</f>
        <v>48.78</v>
      </c>
      <c r="G841" t="str">
        <f>DetailTicket[[#This Row],[NoTicket]]&amp;DetailTicket[[#This Row],[Refprod]]</f>
        <v>1091632</v>
      </c>
      <c r="H841" s="10">
        <f>SUMIF(DetailTicket[NoTicket],I841,DetailTicket[Chiffre d''affaire])</f>
        <v>142.476</v>
      </c>
      <c r="I841">
        <f t="shared" si="28"/>
        <v>11064</v>
      </c>
      <c r="K841" s="21" t="str" cm="1">
        <f t="array" ref="K841">_xlfn.IFS(M841=Ticket!A810,Ticket!B810)</f>
        <v>DIDAL</v>
      </c>
      <c r="L841" s="22">
        <f>H833/COUNTIF(DetailTicket[NoTicket],M841)</f>
        <v>31</v>
      </c>
      <c r="M841" s="21">
        <f t="shared" si="27"/>
        <v>11056</v>
      </c>
    </row>
    <row r="842" spans="1:13" x14ac:dyDescent="0.25">
      <c r="A842">
        <v>10985</v>
      </c>
      <c r="B842">
        <v>32</v>
      </c>
      <c r="C842">
        <v>24.39</v>
      </c>
      <c r="D842">
        <v>1</v>
      </c>
      <c r="E842">
        <v>0.1</v>
      </c>
      <c r="F842" s="4">
        <f>DetailTicket[[#This Row],[Qte]]*(DetailTicket[[#This Row],[PrixUnit]]*(1-DetailTicket[[#This Row],[Remise%]]))</f>
        <v>21.951000000000001</v>
      </c>
      <c r="G842" t="str">
        <f>DetailTicket[[#This Row],[NoTicket]]&amp;DetailTicket[[#This Row],[Refprod]]</f>
        <v>1098532</v>
      </c>
      <c r="H842" s="10">
        <f>SUMIF(DetailTicket[NoTicket],I842,DetailTicket[Chiffre d''affaire])</f>
        <v>33.734999999999999</v>
      </c>
      <c r="I842">
        <f t="shared" si="28"/>
        <v>11065</v>
      </c>
      <c r="K842" s="21" t="str" cm="1">
        <f t="array" ref="K842">_xlfn.IFS(M842=Ticket!A811,Ticket!B811)</f>
        <v>RIDAN</v>
      </c>
      <c r="L842" s="22">
        <f>H834/COUNTIF(DetailTicket[NoTicket],M842)</f>
        <v>22.86</v>
      </c>
      <c r="M842" s="21">
        <f t="shared" si="27"/>
        <v>11057</v>
      </c>
    </row>
    <row r="843" spans="1:13" x14ac:dyDescent="0.25">
      <c r="A843">
        <v>10997</v>
      </c>
      <c r="B843">
        <v>32</v>
      </c>
      <c r="C843">
        <v>24.39</v>
      </c>
      <c r="D843">
        <v>2</v>
      </c>
      <c r="E843">
        <v>0</v>
      </c>
      <c r="F843" s="4">
        <f>DetailTicket[[#This Row],[Qte]]*(DetailTicket[[#This Row],[PrixUnit]]*(1-DetailTicket[[#This Row],[Remise%]]))</f>
        <v>48.78</v>
      </c>
      <c r="G843" t="str">
        <f>DetailTicket[[#This Row],[NoTicket]]&amp;DetailTicket[[#This Row],[Refprod]]</f>
        <v>1099732</v>
      </c>
      <c r="H843" s="10">
        <f>SUMIF(DetailTicket[NoTicket],I843,DetailTicket[Chiffre d''affaire])</f>
        <v>44.2</v>
      </c>
      <c r="I843">
        <f t="shared" si="28"/>
        <v>11066</v>
      </c>
      <c r="K843" s="21" t="str" cm="1">
        <f t="array" ref="K843">_xlfn.IFS(M843=Ticket!A812,Ticket!B812)</f>
        <v>NOBEL</v>
      </c>
      <c r="L843" s="22">
        <f>H835/COUNTIF(DetailTicket[NoTicket],M843)</f>
        <v>28.153333333333336</v>
      </c>
      <c r="M843" s="21">
        <f t="shared" si="27"/>
        <v>11058</v>
      </c>
    </row>
    <row r="844" spans="1:13" x14ac:dyDescent="0.25">
      <c r="A844">
        <v>11046</v>
      </c>
      <c r="B844">
        <v>32</v>
      </c>
      <c r="C844">
        <v>24.39</v>
      </c>
      <c r="D844">
        <v>2</v>
      </c>
      <c r="E844">
        <v>0.05</v>
      </c>
      <c r="F844" s="4">
        <f>DetailTicket[[#This Row],[Qte]]*(DetailTicket[[#This Row],[PrixUnit]]*(1-DetailTicket[[#This Row],[Remise%]]))</f>
        <v>46.341000000000001</v>
      </c>
      <c r="G844" t="str">
        <f>DetailTicket[[#This Row],[NoTicket]]&amp;DetailTicket[[#This Row],[Refprod]]</f>
        <v>1104632</v>
      </c>
      <c r="H844" s="10">
        <f>SUMIF(DetailTicket[NoTicket],I844,DetailTicket[Chiffre d''affaire])</f>
        <v>14.64</v>
      </c>
      <c r="I844">
        <f t="shared" si="28"/>
        <v>11067</v>
      </c>
      <c r="K844" s="21" t="str" cm="1">
        <f t="array" ref="K844">_xlfn.IFS(M844=Ticket!A813,Ticket!B813)</f>
        <v>CHDUD</v>
      </c>
      <c r="L844" s="22">
        <f>H836/COUNTIF(DetailTicket[NoTicket],M844)</f>
        <v>29.983333333333334</v>
      </c>
      <c r="M844" s="21">
        <f t="shared" si="27"/>
        <v>11059</v>
      </c>
    </row>
    <row r="845" spans="1:13" x14ac:dyDescent="0.25">
      <c r="A845">
        <v>11053</v>
      </c>
      <c r="B845">
        <v>32</v>
      </c>
      <c r="C845">
        <v>24.39</v>
      </c>
      <c r="D845">
        <v>1</v>
      </c>
      <c r="E845">
        <v>0</v>
      </c>
      <c r="F845" s="4">
        <f>DetailTicket[[#This Row],[Qte]]*(DetailTicket[[#This Row],[PrixUnit]]*(1-DetailTicket[[#This Row],[Remise%]]))</f>
        <v>24.39</v>
      </c>
      <c r="G845" t="str">
        <f>DetailTicket[[#This Row],[NoTicket]]&amp;DetailTicket[[#This Row],[Refprod]]</f>
        <v>1105332</v>
      </c>
      <c r="H845" s="10">
        <f>SUMIF(DetailTicket[NoTicket],I845,DetailTicket[Chiffre d''affaire])</f>
        <v>97.316500000000005</v>
      </c>
      <c r="I845">
        <f t="shared" si="28"/>
        <v>11068</v>
      </c>
      <c r="K845" s="21" t="str" cm="1">
        <f t="array" ref="K845">_xlfn.IFS(M845=Ticket!A814,Ticket!B814)</f>
        <v>LEHOS</v>
      </c>
      <c r="L845" s="22">
        <f>H837/COUNTIF(DetailTicket[NoTicket],M845)</f>
        <v>35.83</v>
      </c>
      <c r="M845" s="21">
        <f t="shared" si="27"/>
        <v>11060</v>
      </c>
    </row>
    <row r="846" spans="1:13" x14ac:dyDescent="0.25">
      <c r="A846">
        <v>11077</v>
      </c>
      <c r="B846">
        <v>32</v>
      </c>
      <c r="C846">
        <v>24.39</v>
      </c>
      <c r="D846">
        <v>1</v>
      </c>
      <c r="E846">
        <v>0</v>
      </c>
      <c r="F846" s="4">
        <f>DetailTicket[[#This Row],[Qte]]*(DetailTicket[[#This Row],[PrixUnit]]*(1-DetailTicket[[#This Row],[Remise%]]))</f>
        <v>24.39</v>
      </c>
      <c r="G846" t="str">
        <f>DetailTicket[[#This Row],[NoTicket]]&amp;DetailTicket[[#This Row],[Refprod]]</f>
        <v>1107732</v>
      </c>
      <c r="H846" s="10">
        <f>SUMIF(DetailTicket[NoTicket],I846,DetailTicket[Chiffre d''affaire])</f>
        <v>13.72</v>
      </c>
      <c r="I846">
        <f t="shared" si="28"/>
        <v>11069</v>
      </c>
      <c r="K846" s="21" t="str" cm="1">
        <f t="array" ref="K846">_xlfn.IFS(M846=Ticket!A815,Ticket!B815)</f>
        <v>HALER</v>
      </c>
      <c r="L846" s="22">
        <f>H838/COUNTIF(DetailTicket[NoTicket],M846)</f>
        <v>51.84</v>
      </c>
      <c r="M846" s="21">
        <f t="shared" si="27"/>
        <v>11061</v>
      </c>
    </row>
    <row r="847" spans="1:13" x14ac:dyDescent="0.25">
      <c r="A847">
        <v>10252</v>
      </c>
      <c r="B847">
        <v>33</v>
      </c>
      <c r="C847">
        <v>1.52</v>
      </c>
      <c r="D847">
        <v>1</v>
      </c>
      <c r="E847">
        <v>0.05</v>
      </c>
      <c r="F847" s="4">
        <f>DetailTicket[[#This Row],[Qte]]*(DetailTicket[[#This Row],[PrixUnit]]*(1-DetailTicket[[#This Row],[Remise%]]))</f>
        <v>1.444</v>
      </c>
      <c r="G847" t="str">
        <f>DetailTicket[[#This Row],[NoTicket]]&amp;DetailTicket[[#This Row],[Refprod]]</f>
        <v>1025233</v>
      </c>
      <c r="H847" s="10">
        <f>SUMIF(DetailTicket[NoTicket],I847,DetailTicket[Chiffre d''affaire])</f>
        <v>44.691000000000003</v>
      </c>
      <c r="I847">
        <f t="shared" si="28"/>
        <v>11070</v>
      </c>
      <c r="K847" s="21" t="str" cm="1">
        <f t="array" ref="K847">_xlfn.IFS(M847=Ticket!A816,Ticket!B816)</f>
        <v>DACOU</v>
      </c>
      <c r="L847" s="22">
        <f>H839/COUNTIF(DetailTicket[NoTicket],M847)</f>
        <v>29.143999999999998</v>
      </c>
      <c r="M847" s="21">
        <f t="shared" si="27"/>
        <v>11062</v>
      </c>
    </row>
    <row r="848" spans="1:13" x14ac:dyDescent="0.25">
      <c r="A848">
        <v>10269</v>
      </c>
      <c r="B848">
        <v>33</v>
      </c>
      <c r="C848">
        <v>1.52</v>
      </c>
      <c r="D848">
        <v>2</v>
      </c>
      <c r="E848">
        <v>0.05</v>
      </c>
      <c r="F848" s="4">
        <f>DetailTicket[[#This Row],[Qte]]*(DetailTicket[[#This Row],[PrixUnit]]*(1-DetailTicket[[#This Row],[Remise%]]))</f>
        <v>2.8879999999999999</v>
      </c>
      <c r="G848" t="str">
        <f>DetailTicket[[#This Row],[NoTicket]]&amp;DetailTicket[[#This Row],[Refprod]]</f>
        <v>1026933</v>
      </c>
      <c r="H848" s="10">
        <f>SUMIF(DetailTicket[NoTicket],I848,DetailTicket[Chiffre d''affaire])</f>
        <v>52.136000000000003</v>
      </c>
      <c r="I848">
        <f t="shared" si="28"/>
        <v>11071</v>
      </c>
      <c r="K848" s="21" t="str" cm="1">
        <f t="array" ref="K848">_xlfn.IFS(M848=Ticket!A817,Ticket!B817)</f>
        <v>ERSWE</v>
      </c>
      <c r="L848" s="22">
        <f>H840/COUNTIF(DetailTicket[NoTicket],M848)</f>
        <v>9.961666666666666</v>
      </c>
      <c r="M848" s="21">
        <f t="shared" si="27"/>
        <v>11063</v>
      </c>
    </row>
    <row r="849" spans="1:13" x14ac:dyDescent="0.25">
      <c r="A849">
        <v>10271</v>
      </c>
      <c r="B849">
        <v>33</v>
      </c>
      <c r="C849">
        <v>1.52</v>
      </c>
      <c r="D849">
        <v>1</v>
      </c>
      <c r="E849">
        <v>0</v>
      </c>
      <c r="F849" s="4">
        <f>DetailTicket[[#This Row],[Qte]]*(DetailTicket[[#This Row],[PrixUnit]]*(1-DetailTicket[[#This Row],[Remise%]]))</f>
        <v>1.52</v>
      </c>
      <c r="G849" t="str">
        <f>DetailTicket[[#This Row],[NoTicket]]&amp;DetailTicket[[#This Row],[Refprod]]</f>
        <v>1027133</v>
      </c>
      <c r="H849" s="10">
        <f>SUMIF(DetailTicket[NoTicket],I849,DetailTicket[Chiffre d''affaire])</f>
        <v>99.25</v>
      </c>
      <c r="I849">
        <f t="shared" si="28"/>
        <v>11072</v>
      </c>
      <c r="K849" s="21" t="str" cm="1">
        <f t="array" ref="K849">_xlfn.IFS(M849=Ticket!A818,Ticket!B818)</f>
        <v>MOELK</v>
      </c>
      <c r="L849" s="22">
        <f>H841/COUNTIF(DetailTicket[NoTicket],M849)</f>
        <v>28.495200000000001</v>
      </c>
      <c r="M849" s="21">
        <f t="shared" si="27"/>
        <v>11064</v>
      </c>
    </row>
    <row r="850" spans="1:13" x14ac:dyDescent="0.25">
      <c r="A850">
        <v>10273</v>
      </c>
      <c r="B850">
        <v>33</v>
      </c>
      <c r="C850">
        <v>1.52</v>
      </c>
      <c r="D850">
        <v>1</v>
      </c>
      <c r="E850">
        <v>0</v>
      </c>
      <c r="F850" s="4">
        <f>DetailTicket[[#This Row],[Qte]]*(DetailTicket[[#This Row],[PrixUnit]]*(1-DetailTicket[[#This Row],[Remise%]]))</f>
        <v>1.52</v>
      </c>
      <c r="G850" t="str">
        <f>DetailTicket[[#This Row],[NoTicket]]&amp;DetailTicket[[#This Row],[Refprod]]</f>
        <v>1027333</v>
      </c>
      <c r="H850" s="10">
        <f>SUMIF(DetailTicket[NoTicket],I850,DetailTicket[Chiffre d''affaire])</f>
        <v>35.370000000000005</v>
      </c>
      <c r="I850">
        <f t="shared" si="28"/>
        <v>11073</v>
      </c>
      <c r="K850" s="21" t="str" cm="1">
        <f t="array" ref="K850">_xlfn.IFS(M850=Ticket!A819,Ticket!B819)</f>
        <v>JEMAN</v>
      </c>
      <c r="L850" s="22">
        <f>H842/COUNTIF(DetailTicket[NoTicket],M850)</f>
        <v>16.8675</v>
      </c>
      <c r="M850" s="21">
        <f t="shared" si="27"/>
        <v>11065</v>
      </c>
    </row>
    <row r="851" spans="1:13" x14ac:dyDescent="0.25">
      <c r="A851">
        <v>10341</v>
      </c>
      <c r="B851">
        <v>33</v>
      </c>
      <c r="C851">
        <v>1.52</v>
      </c>
      <c r="D851">
        <v>2</v>
      </c>
      <c r="E851">
        <v>0</v>
      </c>
      <c r="F851" s="4">
        <f>DetailTicket[[#This Row],[Qte]]*(DetailTicket[[#This Row],[PrixUnit]]*(1-DetailTicket[[#This Row],[Remise%]]))</f>
        <v>3.04</v>
      </c>
      <c r="G851" t="str">
        <f>DetailTicket[[#This Row],[NoTicket]]&amp;DetailTicket[[#This Row],[Refprod]]</f>
        <v>1034133</v>
      </c>
      <c r="H851" s="10">
        <f>SUMIF(DetailTicket[NoTicket],I851,DetailTicket[Chiffre d''affaire])</f>
        <v>25.193999999999999</v>
      </c>
      <c r="I851">
        <f t="shared" si="28"/>
        <v>11074</v>
      </c>
      <c r="K851" s="21" t="str" cm="1">
        <f t="array" ref="K851">_xlfn.IFS(M851=Ticket!A820,Ticket!B820)</f>
        <v>CHLAB</v>
      </c>
      <c r="L851" s="22">
        <f>H843/COUNTIF(DetailTicket[NoTicket],M851)</f>
        <v>14.733333333333334</v>
      </c>
      <c r="M851" s="21">
        <f t="shared" si="27"/>
        <v>11066</v>
      </c>
    </row>
    <row r="852" spans="1:13" x14ac:dyDescent="0.25">
      <c r="A852">
        <v>10382</v>
      </c>
      <c r="B852">
        <v>33</v>
      </c>
      <c r="C852">
        <v>1.52</v>
      </c>
      <c r="D852">
        <v>2</v>
      </c>
      <c r="E852">
        <v>0</v>
      </c>
      <c r="F852" s="4">
        <f>DetailTicket[[#This Row],[Qte]]*(DetailTicket[[#This Row],[PrixUnit]]*(1-DetailTicket[[#This Row],[Remise%]]))</f>
        <v>3.04</v>
      </c>
      <c r="G852" t="str">
        <f>DetailTicket[[#This Row],[NoTicket]]&amp;DetailTicket[[#This Row],[Refprod]]</f>
        <v>1038233</v>
      </c>
      <c r="H852" s="10">
        <f>SUMIF(DetailTicket[NoTicket],I852,DetailTicket[Chiffre d''affaire])</f>
        <v>55.717500000000001</v>
      </c>
      <c r="I852">
        <f t="shared" si="28"/>
        <v>11075</v>
      </c>
      <c r="K852" s="21" t="str" cm="1">
        <f t="array" ref="K852">_xlfn.IFS(M852=Ticket!A821,Ticket!B821)</f>
        <v>ERBEC</v>
      </c>
      <c r="L852" s="22">
        <f>H844/COUNTIF(DetailTicket[NoTicket],M852)</f>
        <v>14.64</v>
      </c>
      <c r="M852" s="21">
        <f t="shared" si="27"/>
        <v>11067</v>
      </c>
    </row>
    <row r="853" spans="1:13" x14ac:dyDescent="0.25">
      <c r="A853">
        <v>10410</v>
      </c>
      <c r="B853">
        <v>33</v>
      </c>
      <c r="C853">
        <v>1.52</v>
      </c>
      <c r="D853">
        <v>1</v>
      </c>
      <c r="E853">
        <v>0</v>
      </c>
      <c r="F853" s="4">
        <f>DetailTicket[[#This Row],[Qte]]*(DetailTicket[[#This Row],[PrixUnit]]*(1-DetailTicket[[#This Row],[Remise%]]))</f>
        <v>1.52</v>
      </c>
      <c r="G853" t="str">
        <f>DetailTicket[[#This Row],[NoTicket]]&amp;DetailTicket[[#This Row],[Refprod]]</f>
        <v>1041033</v>
      </c>
      <c r="H853" s="10">
        <f>SUMIF(DetailTicket[NoTicket],I853,DetailTicket[Chiffre d''affaire])</f>
        <v>38.07</v>
      </c>
      <c r="I853">
        <f t="shared" si="28"/>
        <v>11076</v>
      </c>
      <c r="K853" s="21" t="str" cm="1">
        <f t="array" ref="K853">_xlfn.IFS(M853=Ticket!A822,Ticket!B822)</f>
        <v>PABEL</v>
      </c>
      <c r="L853" s="22">
        <f>H845/COUNTIF(DetailTicket[NoTicket],M853)</f>
        <v>32.438833333333335</v>
      </c>
      <c r="M853" s="21">
        <f t="shared" si="27"/>
        <v>11068</v>
      </c>
    </row>
    <row r="854" spans="1:13" x14ac:dyDescent="0.25">
      <c r="A854">
        <v>10414</v>
      </c>
      <c r="B854">
        <v>33</v>
      </c>
      <c r="C854">
        <v>1.52</v>
      </c>
      <c r="D854">
        <v>2</v>
      </c>
      <c r="E854">
        <v>0</v>
      </c>
      <c r="F854" s="4">
        <f>DetailTicket[[#This Row],[Qte]]*(DetailTicket[[#This Row],[PrixUnit]]*(1-DetailTicket[[#This Row],[Remise%]]))</f>
        <v>3.04</v>
      </c>
      <c r="G854" t="str">
        <f>DetailTicket[[#This Row],[NoTicket]]&amp;DetailTicket[[#This Row],[Refprod]]</f>
        <v>1041433</v>
      </c>
      <c r="H854" s="10">
        <f>SUMIF(DetailTicket[NoTicket],I854,DetailTicket[Chiffre d''affaire])</f>
        <v>637.99310000000003</v>
      </c>
      <c r="I854">
        <f t="shared" si="28"/>
        <v>11077</v>
      </c>
      <c r="K854" s="21" t="str" cm="1">
        <f t="array" ref="K854">_xlfn.IFS(M854=Ticket!A823,Ticket!B823)</f>
        <v>CHGRA</v>
      </c>
      <c r="L854" s="22">
        <f>H846/COUNTIF(DetailTicket[NoTicket],M854)</f>
        <v>13.72</v>
      </c>
      <c r="M854" s="21">
        <f t="shared" si="27"/>
        <v>11069</v>
      </c>
    </row>
    <row r="855" spans="1:13" x14ac:dyDescent="0.25">
      <c r="A855">
        <v>10415</v>
      </c>
      <c r="B855">
        <v>33</v>
      </c>
      <c r="C855">
        <v>1.52</v>
      </c>
      <c r="D855">
        <v>1</v>
      </c>
      <c r="E855">
        <v>0</v>
      </c>
      <c r="F855" s="4">
        <f>DetailTicket[[#This Row],[Qte]]*(DetailTicket[[#This Row],[PrixUnit]]*(1-DetailTicket[[#This Row],[Remise%]]))</f>
        <v>1.52</v>
      </c>
      <c r="G855" t="str">
        <f>DetailTicket[[#This Row],[NoTicket]]&amp;DetailTicket[[#This Row],[Refprod]]</f>
        <v>1041533</v>
      </c>
      <c r="H855" s="10">
        <f>SUMIF(DetailTicket[NoTicket],I855,DetailTicket[Chiffre d''affaire])</f>
        <v>65.147999999999996</v>
      </c>
      <c r="I855">
        <f t="shared" si="28"/>
        <v>11078</v>
      </c>
      <c r="K855" s="21" t="str" cm="1">
        <f t="array" ref="K855">_xlfn.IFS(M855=Ticket!A824,Ticket!B824)</f>
        <v>ANLER</v>
      </c>
      <c r="L855" s="22">
        <f>H847/COUNTIF(DetailTicket[NoTicket],M855)</f>
        <v>11.172750000000001</v>
      </c>
      <c r="M855" s="21">
        <f t="shared" si="27"/>
        <v>11070</v>
      </c>
    </row>
    <row r="856" spans="1:13" x14ac:dyDescent="0.25">
      <c r="A856">
        <v>10454</v>
      </c>
      <c r="B856">
        <v>33</v>
      </c>
      <c r="C856">
        <v>1.52</v>
      </c>
      <c r="D856">
        <v>1</v>
      </c>
      <c r="E856">
        <v>0.2</v>
      </c>
      <c r="F856" s="4">
        <f>DetailTicket[[#This Row],[Qte]]*(DetailTicket[[#This Row],[PrixUnit]]*(1-DetailTicket[[#This Row],[Remise%]]))</f>
        <v>1.2160000000000002</v>
      </c>
      <c r="G856" t="str">
        <f>DetailTicket[[#This Row],[NoTicket]]&amp;DetailTicket[[#This Row],[Refprod]]</f>
        <v>1045433</v>
      </c>
      <c r="H856" s="10">
        <f>SUMIF(DetailTicket[NoTicket],I856,DetailTicket[Chiffre d''affaire])</f>
        <v>19.440000000000001</v>
      </c>
      <c r="I856">
        <f t="shared" si="28"/>
        <v>11079</v>
      </c>
      <c r="K856" s="21" t="str" cm="1">
        <f t="array" ref="K856">_xlfn.IFS(M856=Ticket!A825,Ticket!B825)</f>
        <v>JEMAN</v>
      </c>
      <c r="L856" s="22">
        <f>H848/COUNTIF(DetailTicket[NoTicket],M856)</f>
        <v>26.068000000000001</v>
      </c>
      <c r="M856" s="21">
        <f t="shared" si="27"/>
        <v>11071</v>
      </c>
    </row>
    <row r="857" spans="1:13" x14ac:dyDescent="0.25">
      <c r="A857">
        <v>10473</v>
      </c>
      <c r="B857">
        <v>33</v>
      </c>
      <c r="C857">
        <v>1.52</v>
      </c>
      <c r="D857">
        <v>2</v>
      </c>
      <c r="E857">
        <v>0</v>
      </c>
      <c r="F857" s="4">
        <f>DetailTicket[[#This Row],[Qte]]*(DetailTicket[[#This Row],[PrixUnit]]*(1-DetailTicket[[#This Row],[Remise%]]))</f>
        <v>3.04</v>
      </c>
      <c r="G857" t="str">
        <f>DetailTicket[[#This Row],[NoTicket]]&amp;DetailTicket[[#This Row],[Refprod]]</f>
        <v>1047333</v>
      </c>
      <c r="H857" s="10">
        <f>SUMIF(DetailTicket[NoTicket],I857,DetailTicket[Chiffre d''affaire])</f>
        <v>74.78</v>
      </c>
      <c r="I857">
        <f t="shared" si="28"/>
        <v>11080</v>
      </c>
      <c r="K857" s="21" t="str" cm="1">
        <f t="array" ref="K857">_xlfn.IFS(M857=Ticket!A826,Ticket!B826)</f>
        <v>CHLEC</v>
      </c>
      <c r="L857" s="22">
        <f>H849/COUNTIF(DetailTicket[NoTicket],M857)</f>
        <v>24.8125</v>
      </c>
      <c r="M857" s="21">
        <f t="shared" si="27"/>
        <v>11072</v>
      </c>
    </row>
    <row r="858" spans="1:13" x14ac:dyDescent="0.25">
      <c r="A858">
        <v>10515</v>
      </c>
      <c r="B858">
        <v>33</v>
      </c>
      <c r="C858">
        <v>1.83</v>
      </c>
      <c r="D858">
        <v>2</v>
      </c>
      <c r="E858">
        <v>0.15</v>
      </c>
      <c r="F858" s="4">
        <f>DetailTicket[[#This Row],[Qte]]*(DetailTicket[[#This Row],[PrixUnit]]*(1-DetailTicket[[#This Row],[Remise%]]))</f>
        <v>3.1110000000000002</v>
      </c>
      <c r="G858" t="str">
        <f>DetailTicket[[#This Row],[NoTicket]]&amp;DetailTicket[[#This Row],[Refprod]]</f>
        <v>1051533</v>
      </c>
      <c r="H858" s="10">
        <f>SUMIF(DetailTicket[NoTicket],I858,DetailTicket[Chiffre d''affaire])</f>
        <v>19.440000000000001</v>
      </c>
      <c r="I858">
        <f t="shared" si="28"/>
        <v>11081</v>
      </c>
      <c r="K858" s="21" t="str" cm="1">
        <f t="array" ref="K858">_xlfn.IFS(M858=Ticket!A827,Ticket!B827)</f>
        <v>SORET</v>
      </c>
      <c r="L858" s="22">
        <f>H850/COUNTIF(DetailTicket[NoTicket],M858)</f>
        <v>17.685000000000002</v>
      </c>
      <c r="M858" s="21">
        <f t="shared" si="27"/>
        <v>11073</v>
      </c>
    </row>
    <row r="859" spans="1:13" x14ac:dyDescent="0.25">
      <c r="A859">
        <v>10528</v>
      </c>
      <c r="B859">
        <v>33</v>
      </c>
      <c r="C859">
        <v>1.83</v>
      </c>
      <c r="D859">
        <v>2</v>
      </c>
      <c r="E859">
        <v>0.2</v>
      </c>
      <c r="F859" s="4">
        <f>DetailTicket[[#This Row],[Qte]]*(DetailTicket[[#This Row],[PrixUnit]]*(1-DetailTicket[[#This Row],[Remise%]]))</f>
        <v>2.9280000000000004</v>
      </c>
      <c r="G859" t="str">
        <f>DetailTicket[[#This Row],[NoTicket]]&amp;DetailTicket[[#This Row],[Refprod]]</f>
        <v>1052833</v>
      </c>
      <c r="H859" s="10">
        <f>SUMIF(DetailTicket[NoTicket],I859,DetailTicket[Chiffre d''affaire])</f>
        <v>46.43</v>
      </c>
      <c r="I859">
        <f t="shared" si="28"/>
        <v>11082</v>
      </c>
      <c r="K859" s="21" t="str" cm="1">
        <f t="array" ref="K859">_xlfn.IFS(M859=Ticket!A828,Ticket!B828)</f>
        <v>OLFER</v>
      </c>
      <c r="L859" s="22">
        <f>H851/COUNTIF(DetailTicket[NoTicket],M859)</f>
        <v>25.193999999999999</v>
      </c>
      <c r="M859" s="21">
        <f t="shared" si="27"/>
        <v>11074</v>
      </c>
    </row>
    <row r="860" spans="1:13" x14ac:dyDescent="0.25">
      <c r="A860">
        <v>10536</v>
      </c>
      <c r="B860">
        <v>33</v>
      </c>
      <c r="C860">
        <v>1.83</v>
      </c>
      <c r="D860">
        <v>1</v>
      </c>
      <c r="E860">
        <v>0</v>
      </c>
      <c r="F860" s="4">
        <f>DetailTicket[[#This Row],[Qte]]*(DetailTicket[[#This Row],[PrixUnit]]*(1-DetailTicket[[#This Row],[Remise%]]))</f>
        <v>1.83</v>
      </c>
      <c r="G860" t="str">
        <f>DetailTicket[[#This Row],[NoTicket]]&amp;DetailTicket[[#This Row],[Refprod]]</f>
        <v>1053633</v>
      </c>
      <c r="H860" s="12">
        <f>SUM(H25:H859)/835</f>
        <v>77.020350419161659</v>
      </c>
      <c r="I860" s="13" t="s">
        <v>3646</v>
      </c>
      <c r="J860" s="1"/>
      <c r="K860" s="21" t="str" cm="1">
        <f t="array" ref="K860">_xlfn.IFS(M860=Ticket!A829,Ticket!B829)</f>
        <v>ERDUR</v>
      </c>
      <c r="L860" s="22">
        <f>H852/COUNTIF(DetailTicket[NoTicket],M860)</f>
        <v>18.572500000000002</v>
      </c>
      <c r="M860" s="21">
        <f t="shared" si="27"/>
        <v>11075</v>
      </c>
    </row>
    <row r="861" spans="1:13" x14ac:dyDescent="0.25">
      <c r="A861">
        <v>10539</v>
      </c>
      <c r="B861">
        <v>33</v>
      </c>
      <c r="C861">
        <v>1.83</v>
      </c>
      <c r="D861">
        <v>2</v>
      </c>
      <c r="E861">
        <v>0</v>
      </c>
      <c r="F861" s="4">
        <f>DetailTicket[[#This Row],[Qte]]*(DetailTicket[[#This Row],[PrixUnit]]*(1-DetailTicket[[#This Row],[Remise%]]))</f>
        <v>3.66</v>
      </c>
      <c r="G861" t="str">
        <f>DetailTicket[[#This Row],[NoTicket]]&amp;DetailTicket[[#This Row],[Refprod]]</f>
        <v>1053933</v>
      </c>
      <c r="K861" s="21" t="str" cm="1">
        <f t="array" ref="K861">_xlfn.IFS(M861=Ticket!A830,Ticket!B830)</f>
        <v>FAMAR</v>
      </c>
      <c r="L861" s="22">
        <f>H853/COUNTIF(DetailTicket[NoTicket],M861)</f>
        <v>12.69</v>
      </c>
      <c r="M861" s="21">
        <f t="shared" si="27"/>
        <v>11076</v>
      </c>
    </row>
    <row r="862" spans="1:13" x14ac:dyDescent="0.25">
      <c r="A862">
        <v>10562</v>
      </c>
      <c r="B862">
        <v>33</v>
      </c>
      <c r="C862">
        <v>1.83</v>
      </c>
      <c r="D862">
        <v>1</v>
      </c>
      <c r="E862">
        <v>0.1</v>
      </c>
      <c r="F862" s="4">
        <f>DetailTicket[[#This Row],[Qte]]*(DetailTicket[[#This Row],[PrixUnit]]*(1-DetailTicket[[#This Row],[Remise%]]))</f>
        <v>1.647</v>
      </c>
      <c r="G862" t="str">
        <f>DetailTicket[[#This Row],[NoTicket]]&amp;DetailTicket[[#This Row],[Refprod]]</f>
        <v>1056233</v>
      </c>
      <c r="K862" s="21" t="str" cm="1">
        <f t="array" ref="K862">_xlfn.IFS(M862=Ticket!A831,Ticket!B831)</f>
        <v>ALCLE</v>
      </c>
      <c r="L862" s="22">
        <f>H854/COUNTIF(DetailTicket[NoTicket],M862)</f>
        <v>25.519724</v>
      </c>
      <c r="M862" s="21">
        <f t="shared" si="27"/>
        <v>11077</v>
      </c>
    </row>
    <row r="863" spans="1:13" x14ac:dyDescent="0.25">
      <c r="A863">
        <v>10574</v>
      </c>
      <c r="B863">
        <v>33</v>
      </c>
      <c r="C863">
        <v>1.83</v>
      </c>
      <c r="D863">
        <v>2</v>
      </c>
      <c r="E863">
        <v>0</v>
      </c>
      <c r="F863" s="4">
        <f>DetailTicket[[#This Row],[Qte]]*(DetailTicket[[#This Row],[PrixUnit]]*(1-DetailTicket[[#This Row],[Remise%]]))</f>
        <v>3.66</v>
      </c>
      <c r="G863" t="str">
        <f>DetailTicket[[#This Row],[NoTicket]]&amp;DetailTicket[[#This Row],[Refprod]]</f>
        <v>1057433</v>
      </c>
      <c r="K863" s="21" t="str" cm="1">
        <f t="array" ref="K863">_xlfn.IFS(M863=Ticket!A832,Ticket!B832)</f>
        <v>JEHOU</v>
      </c>
      <c r="L863" s="22">
        <f>H855/COUNTIF(DetailTicket[NoTicket],M863)</f>
        <v>21.715999999999998</v>
      </c>
      <c r="M863" s="21">
        <f t="shared" si="27"/>
        <v>11078</v>
      </c>
    </row>
    <row r="864" spans="1:13" x14ac:dyDescent="0.25">
      <c r="A864">
        <v>10607</v>
      </c>
      <c r="B864">
        <v>33</v>
      </c>
      <c r="C864">
        <v>1.83</v>
      </c>
      <c r="D864">
        <v>2</v>
      </c>
      <c r="E864">
        <v>0</v>
      </c>
      <c r="F864" s="4">
        <f>DetailTicket[[#This Row],[Qte]]*(DetailTicket[[#This Row],[PrixUnit]]*(1-DetailTicket[[#This Row],[Remise%]]))</f>
        <v>3.66</v>
      </c>
      <c r="G864" t="str">
        <f>DetailTicket[[#This Row],[NoTicket]]&amp;DetailTicket[[#This Row],[Refprod]]</f>
        <v>1060733</v>
      </c>
      <c r="K864" s="21" t="str" cm="1">
        <f t="array" ref="K864">_xlfn.IFS(M864=Ticket!A833,Ticket!B833)</f>
        <v>JEBOR</v>
      </c>
      <c r="L864" s="22">
        <f>H856/COUNTIF(DetailTicket[NoTicket],M864)</f>
        <v>19.440000000000001</v>
      </c>
      <c r="M864" s="21">
        <f t="shared" si="27"/>
        <v>11079</v>
      </c>
    </row>
    <row r="865" spans="1:13" x14ac:dyDescent="0.25">
      <c r="A865">
        <v>10632</v>
      </c>
      <c r="B865">
        <v>33</v>
      </c>
      <c r="C865">
        <v>1.83</v>
      </c>
      <c r="D865">
        <v>1</v>
      </c>
      <c r="E865">
        <v>0.05</v>
      </c>
      <c r="F865" s="4">
        <f>DetailTicket[[#This Row],[Qte]]*(DetailTicket[[#This Row],[PrixUnit]]*(1-DetailTicket[[#This Row],[Remise%]]))</f>
        <v>1.7384999999999999</v>
      </c>
      <c r="G865" t="str">
        <f>DetailTicket[[#This Row],[NoTicket]]&amp;DetailTicket[[#This Row],[Refprod]]</f>
        <v>1063233</v>
      </c>
      <c r="K865" s="21" t="str" cm="1">
        <f t="array" ref="K865">_xlfn.IFS(M865=Ticket!A834,Ticket!B834)</f>
        <v>JEMAN</v>
      </c>
      <c r="L865" s="22">
        <f>H857/COUNTIF(DetailTicket[NoTicket],M865)</f>
        <v>37.39</v>
      </c>
      <c r="M865" s="21">
        <f t="shared" si="27"/>
        <v>11080</v>
      </c>
    </row>
    <row r="866" spans="1:13" x14ac:dyDescent="0.25">
      <c r="A866">
        <v>10677</v>
      </c>
      <c r="B866">
        <v>33</v>
      </c>
      <c r="C866">
        <v>1.83</v>
      </c>
      <c r="D866">
        <v>2</v>
      </c>
      <c r="E866">
        <v>0.15</v>
      </c>
      <c r="F866" s="4">
        <f>DetailTicket[[#This Row],[Qte]]*(DetailTicket[[#This Row],[PrixUnit]]*(1-DetailTicket[[#This Row],[Remise%]]))</f>
        <v>3.1110000000000002</v>
      </c>
      <c r="G866" t="str">
        <f>DetailTicket[[#This Row],[NoTicket]]&amp;DetailTicket[[#This Row],[Refprod]]</f>
        <v>1067733</v>
      </c>
      <c r="K866" s="21" t="str" cm="1">
        <f t="array" ref="K866">_xlfn.IFS(M866=Ticket!A835,Ticket!B835)</f>
        <v>FRMIC</v>
      </c>
      <c r="L866" s="22">
        <f>H858/COUNTIF(DetailTicket[NoTicket],M866)</f>
        <v>19.440000000000001</v>
      </c>
      <c r="M866" s="21">
        <f t="shared" si="27"/>
        <v>11081</v>
      </c>
    </row>
    <row r="867" spans="1:13" x14ac:dyDescent="0.25">
      <c r="A867">
        <v>10678</v>
      </c>
      <c r="B867">
        <v>33</v>
      </c>
      <c r="C867">
        <v>1.83</v>
      </c>
      <c r="D867">
        <v>1</v>
      </c>
      <c r="E867">
        <v>0</v>
      </c>
      <c r="F867" s="4">
        <f>DetailTicket[[#This Row],[Qte]]*(DetailTicket[[#This Row],[PrixUnit]]*(1-DetailTicket[[#This Row],[Remise%]]))</f>
        <v>1.83</v>
      </c>
      <c r="G867" t="str">
        <f>DetailTicket[[#This Row],[NoTicket]]&amp;DetailTicket[[#This Row],[Refprod]]</f>
        <v>1067833</v>
      </c>
      <c r="K867" s="21" t="str" cm="1">
        <f t="array" ref="K867">_xlfn.IFS(M867=Ticket!A836,Ticket!B836)</f>
        <v>JEHOU</v>
      </c>
      <c r="L867" s="22">
        <f>H859/COUNTIF(DetailTicket[NoTicket],M867)</f>
        <v>23.215</v>
      </c>
      <c r="M867" s="21">
        <f>M866+1</f>
        <v>11082</v>
      </c>
    </row>
    <row r="868" spans="1:13" x14ac:dyDescent="0.25">
      <c r="A868">
        <v>10682</v>
      </c>
      <c r="B868">
        <v>33</v>
      </c>
      <c r="C868">
        <v>1.83</v>
      </c>
      <c r="D868">
        <v>1</v>
      </c>
      <c r="E868">
        <v>0</v>
      </c>
      <c r="F868" s="4">
        <f>DetailTicket[[#This Row],[Qte]]*(DetailTicket[[#This Row],[PrixUnit]]*(1-DetailTicket[[#This Row],[Remise%]]))</f>
        <v>1.83</v>
      </c>
      <c r="G868" t="str">
        <f>DetailTicket[[#This Row],[NoTicket]]&amp;DetailTicket[[#This Row],[Refprod]]</f>
        <v>1068233</v>
      </c>
    </row>
    <row r="869" spans="1:13" x14ac:dyDescent="0.25">
      <c r="A869">
        <v>10815</v>
      </c>
      <c r="B869">
        <v>33</v>
      </c>
      <c r="C869">
        <v>1.83</v>
      </c>
      <c r="D869">
        <v>2</v>
      </c>
      <c r="E869">
        <v>0</v>
      </c>
      <c r="F869" s="4">
        <f>DetailTicket[[#This Row],[Qte]]*(DetailTicket[[#This Row],[PrixUnit]]*(1-DetailTicket[[#This Row],[Remise%]]))</f>
        <v>3.66</v>
      </c>
      <c r="G869" t="str">
        <f>DetailTicket[[#This Row],[NoTicket]]&amp;DetailTicket[[#This Row],[Refprod]]</f>
        <v>1081533</v>
      </c>
    </row>
    <row r="870" spans="1:13" x14ac:dyDescent="0.25">
      <c r="A870">
        <v>10850</v>
      </c>
      <c r="B870">
        <v>33</v>
      </c>
      <c r="C870">
        <v>1.83</v>
      </c>
      <c r="D870">
        <v>2</v>
      </c>
      <c r="E870">
        <v>0.15</v>
      </c>
      <c r="F870" s="4">
        <f>DetailTicket[[#This Row],[Qte]]*(DetailTicket[[#This Row],[PrixUnit]]*(1-DetailTicket[[#This Row],[Remise%]]))</f>
        <v>3.1110000000000002</v>
      </c>
      <c r="G870" t="str">
        <f>DetailTicket[[#This Row],[NoTicket]]&amp;DetailTicket[[#This Row],[Refprod]]</f>
        <v>1085033</v>
      </c>
    </row>
    <row r="871" spans="1:13" x14ac:dyDescent="0.25">
      <c r="A871">
        <v>10861</v>
      </c>
      <c r="B871">
        <v>33</v>
      </c>
      <c r="C871">
        <v>1.83</v>
      </c>
      <c r="D871">
        <v>1</v>
      </c>
      <c r="E871">
        <v>0</v>
      </c>
      <c r="F871" s="4">
        <f>DetailTicket[[#This Row],[Qte]]*(DetailTicket[[#This Row],[PrixUnit]]*(1-DetailTicket[[#This Row],[Remise%]]))</f>
        <v>1.83</v>
      </c>
      <c r="G871" t="str">
        <f>DetailTicket[[#This Row],[NoTicket]]&amp;DetailTicket[[#This Row],[Refprod]]</f>
        <v>1086133</v>
      </c>
    </row>
    <row r="872" spans="1:13" x14ac:dyDescent="0.25">
      <c r="A872">
        <v>10913</v>
      </c>
      <c r="B872">
        <v>33</v>
      </c>
      <c r="C872">
        <v>1.83</v>
      </c>
      <c r="D872">
        <v>1</v>
      </c>
      <c r="E872">
        <v>0.25</v>
      </c>
      <c r="F872" s="4">
        <f>DetailTicket[[#This Row],[Qte]]*(DetailTicket[[#This Row],[PrixUnit]]*(1-DetailTicket[[#This Row],[Remise%]]))</f>
        <v>1.3725000000000001</v>
      </c>
      <c r="G872" t="str">
        <f>DetailTicket[[#This Row],[NoTicket]]&amp;DetailTicket[[#This Row],[Refprod]]</f>
        <v>1091333</v>
      </c>
    </row>
    <row r="873" spans="1:13" x14ac:dyDescent="0.25">
      <c r="A873">
        <v>10915</v>
      </c>
      <c r="B873">
        <v>33</v>
      </c>
      <c r="C873">
        <v>1.83</v>
      </c>
      <c r="D873">
        <v>1</v>
      </c>
      <c r="E873">
        <v>0</v>
      </c>
      <c r="F873" s="4">
        <f>DetailTicket[[#This Row],[Qte]]*(DetailTicket[[#This Row],[PrixUnit]]*(1-DetailTicket[[#This Row],[Remise%]]))</f>
        <v>1.83</v>
      </c>
      <c r="G873" t="str">
        <f>DetailTicket[[#This Row],[NoTicket]]&amp;DetailTicket[[#This Row],[Refprod]]</f>
        <v>1091533</v>
      </c>
    </row>
    <row r="874" spans="1:13" x14ac:dyDescent="0.25">
      <c r="A874">
        <v>10951</v>
      </c>
      <c r="B874">
        <v>33</v>
      </c>
      <c r="C874">
        <v>1.83</v>
      </c>
      <c r="D874">
        <v>2</v>
      </c>
      <c r="E874">
        <v>0.05</v>
      </c>
      <c r="F874" s="4">
        <f>DetailTicket[[#This Row],[Qte]]*(DetailTicket[[#This Row],[PrixUnit]]*(1-DetailTicket[[#This Row],[Remise%]]))</f>
        <v>3.4769999999999999</v>
      </c>
      <c r="G874" t="str">
        <f>DetailTicket[[#This Row],[NoTicket]]&amp;DetailTicket[[#This Row],[Refprod]]</f>
        <v>1095133</v>
      </c>
    </row>
    <row r="875" spans="1:13" x14ac:dyDescent="0.25">
      <c r="A875">
        <v>10972</v>
      </c>
      <c r="B875">
        <v>33</v>
      </c>
      <c r="C875">
        <v>1.83</v>
      </c>
      <c r="D875">
        <v>2</v>
      </c>
      <c r="E875">
        <v>0</v>
      </c>
      <c r="F875" s="4">
        <f>DetailTicket[[#This Row],[Qte]]*(DetailTicket[[#This Row],[PrixUnit]]*(1-DetailTicket[[#This Row],[Remise%]]))</f>
        <v>3.66</v>
      </c>
      <c r="G875" t="str">
        <f>DetailTicket[[#This Row],[NoTicket]]&amp;DetailTicket[[#This Row],[Refprod]]</f>
        <v>1097233</v>
      </c>
    </row>
    <row r="876" spans="1:13" x14ac:dyDescent="0.25">
      <c r="A876">
        <v>11024</v>
      </c>
      <c r="B876">
        <v>33</v>
      </c>
      <c r="C876">
        <v>1.83</v>
      </c>
      <c r="D876">
        <v>1</v>
      </c>
      <c r="E876">
        <v>0</v>
      </c>
      <c r="F876" s="4">
        <f>DetailTicket[[#This Row],[Qte]]*(DetailTicket[[#This Row],[PrixUnit]]*(1-DetailTicket[[#This Row],[Remise%]]))</f>
        <v>1.83</v>
      </c>
      <c r="G876" t="str">
        <f>DetailTicket[[#This Row],[NoTicket]]&amp;DetailTicket[[#This Row],[Refprod]]</f>
        <v>1102433</v>
      </c>
    </row>
    <row r="877" spans="1:13" x14ac:dyDescent="0.25">
      <c r="A877">
        <v>11045</v>
      </c>
      <c r="B877">
        <v>33</v>
      </c>
      <c r="C877">
        <v>1.83</v>
      </c>
      <c r="D877">
        <v>2</v>
      </c>
      <c r="E877">
        <v>0</v>
      </c>
      <c r="F877" s="4">
        <f>DetailTicket[[#This Row],[Qte]]*(DetailTicket[[#This Row],[PrixUnit]]*(1-DetailTicket[[#This Row],[Remise%]]))</f>
        <v>3.66</v>
      </c>
      <c r="G877" t="str">
        <f>DetailTicket[[#This Row],[NoTicket]]&amp;DetailTicket[[#This Row],[Refprod]]</f>
        <v>1104533</v>
      </c>
    </row>
    <row r="878" spans="1:13" x14ac:dyDescent="0.25">
      <c r="A878">
        <v>11054</v>
      </c>
      <c r="B878">
        <v>33</v>
      </c>
      <c r="C878">
        <v>1.83</v>
      </c>
      <c r="D878">
        <v>2</v>
      </c>
      <c r="E878">
        <v>0</v>
      </c>
      <c r="F878" s="4">
        <f>DetailTicket[[#This Row],[Qte]]*(DetailTicket[[#This Row],[PrixUnit]]*(1-DetailTicket[[#This Row],[Remise%]]))</f>
        <v>3.66</v>
      </c>
      <c r="G878" t="str">
        <f>DetailTicket[[#This Row],[NoTicket]]&amp;DetailTicket[[#This Row],[Refprod]]</f>
        <v>1105433</v>
      </c>
    </row>
    <row r="879" spans="1:13" x14ac:dyDescent="0.25">
      <c r="A879">
        <v>10287</v>
      </c>
      <c r="B879">
        <v>34</v>
      </c>
      <c r="C879">
        <v>8.5399999999999991</v>
      </c>
      <c r="D879">
        <v>1</v>
      </c>
      <c r="E879">
        <v>0</v>
      </c>
      <c r="F879" s="4">
        <f>DetailTicket[[#This Row],[Qte]]*(DetailTicket[[#This Row],[PrixUnit]]*(1-DetailTicket[[#This Row],[Remise%]]))</f>
        <v>8.5399999999999991</v>
      </c>
      <c r="G879" t="str">
        <f>DetailTicket[[#This Row],[NoTicket]]&amp;DetailTicket[[#This Row],[Refprod]]</f>
        <v>1028734</v>
      </c>
    </row>
    <row r="880" spans="1:13" x14ac:dyDescent="0.25">
      <c r="A880">
        <v>10315</v>
      </c>
      <c r="B880">
        <v>34</v>
      </c>
      <c r="C880">
        <v>8.5399999999999991</v>
      </c>
      <c r="D880">
        <v>2</v>
      </c>
      <c r="E880">
        <v>0</v>
      </c>
      <c r="F880" s="4">
        <f>DetailTicket[[#This Row],[Qte]]*(DetailTicket[[#This Row],[PrixUnit]]*(1-DetailTicket[[#This Row],[Remise%]]))</f>
        <v>17.079999999999998</v>
      </c>
      <c r="G880" t="str">
        <f>DetailTicket[[#This Row],[NoTicket]]&amp;DetailTicket[[#This Row],[Refprod]]</f>
        <v>1031534</v>
      </c>
    </row>
    <row r="881" spans="1:7" x14ac:dyDescent="0.25">
      <c r="A881">
        <v>10358</v>
      </c>
      <c r="B881">
        <v>34</v>
      </c>
      <c r="C881">
        <v>8.5399999999999991</v>
      </c>
      <c r="D881">
        <v>2</v>
      </c>
      <c r="E881">
        <v>0.05</v>
      </c>
      <c r="F881" s="4">
        <f>DetailTicket[[#This Row],[Qte]]*(DetailTicket[[#This Row],[PrixUnit]]*(1-DetailTicket[[#This Row],[Remise%]]))</f>
        <v>16.225999999999999</v>
      </c>
      <c r="G881" t="str">
        <f>DetailTicket[[#This Row],[NoTicket]]&amp;DetailTicket[[#This Row],[Refprod]]</f>
        <v>1035834</v>
      </c>
    </row>
    <row r="882" spans="1:7" x14ac:dyDescent="0.25">
      <c r="A882">
        <v>10367</v>
      </c>
      <c r="B882">
        <v>34</v>
      </c>
      <c r="C882">
        <v>8.5399999999999991</v>
      </c>
      <c r="D882">
        <v>1</v>
      </c>
      <c r="E882">
        <v>0</v>
      </c>
      <c r="F882" s="4">
        <f>DetailTicket[[#This Row],[Qte]]*(DetailTicket[[#This Row],[PrixUnit]]*(1-DetailTicket[[#This Row],[Remise%]]))</f>
        <v>8.5399999999999991</v>
      </c>
      <c r="G882" t="str">
        <f>DetailTicket[[#This Row],[NoTicket]]&amp;DetailTicket[[#This Row],[Refprod]]</f>
        <v>1036734</v>
      </c>
    </row>
    <row r="883" spans="1:7" x14ac:dyDescent="0.25">
      <c r="A883">
        <v>10386</v>
      </c>
      <c r="B883">
        <v>34</v>
      </c>
      <c r="C883">
        <v>8.5399999999999991</v>
      </c>
      <c r="D883">
        <v>2</v>
      </c>
      <c r="E883">
        <v>0</v>
      </c>
      <c r="F883" s="4">
        <f>DetailTicket[[#This Row],[Qte]]*(DetailTicket[[#This Row],[PrixUnit]]*(1-DetailTicket[[#This Row],[Remise%]]))</f>
        <v>17.079999999999998</v>
      </c>
      <c r="G883" t="str">
        <f>DetailTicket[[#This Row],[NoTicket]]&amp;DetailTicket[[#This Row],[Refprod]]</f>
        <v>1038634</v>
      </c>
    </row>
    <row r="884" spans="1:7" x14ac:dyDescent="0.25">
      <c r="A884">
        <v>10438</v>
      </c>
      <c r="B884">
        <v>34</v>
      </c>
      <c r="C884">
        <v>8.5399999999999991</v>
      </c>
      <c r="D884">
        <v>1</v>
      </c>
      <c r="E884">
        <v>0.2</v>
      </c>
      <c r="F884" s="4">
        <f>DetailTicket[[#This Row],[Qte]]*(DetailTicket[[#This Row],[PrixUnit]]*(1-DetailTicket[[#This Row],[Remise%]]))</f>
        <v>6.8319999999999999</v>
      </c>
      <c r="G884" t="str">
        <f>DetailTicket[[#This Row],[NoTicket]]&amp;DetailTicket[[#This Row],[Refprod]]</f>
        <v>1043834</v>
      </c>
    </row>
    <row r="885" spans="1:7" x14ac:dyDescent="0.25">
      <c r="A885">
        <v>10483</v>
      </c>
      <c r="B885">
        <v>34</v>
      </c>
      <c r="C885">
        <v>8.5399999999999991</v>
      </c>
      <c r="D885">
        <v>1</v>
      </c>
      <c r="E885">
        <v>0.05</v>
      </c>
      <c r="F885" s="4">
        <f>DetailTicket[[#This Row],[Qte]]*(DetailTicket[[#This Row],[PrixUnit]]*(1-DetailTicket[[#This Row],[Remise%]]))</f>
        <v>8.1129999999999995</v>
      </c>
      <c r="G885" t="str">
        <f>DetailTicket[[#This Row],[NoTicket]]&amp;DetailTicket[[#This Row],[Refprod]]</f>
        <v>1048334</v>
      </c>
    </row>
    <row r="886" spans="1:7" x14ac:dyDescent="0.25">
      <c r="A886">
        <v>10548</v>
      </c>
      <c r="B886">
        <v>34</v>
      </c>
      <c r="C886">
        <v>10.67</v>
      </c>
      <c r="D886">
        <v>2</v>
      </c>
      <c r="E886">
        <v>0.25</v>
      </c>
      <c r="F886" s="4">
        <f>DetailTicket[[#This Row],[Qte]]*(DetailTicket[[#This Row],[PrixUnit]]*(1-DetailTicket[[#This Row],[Remise%]]))</f>
        <v>16.004999999999999</v>
      </c>
      <c r="G886" t="str">
        <f>DetailTicket[[#This Row],[NoTicket]]&amp;DetailTicket[[#This Row],[Refprod]]</f>
        <v>1054834</v>
      </c>
    </row>
    <row r="887" spans="1:7" x14ac:dyDescent="0.25">
      <c r="A887">
        <v>10573</v>
      </c>
      <c r="B887">
        <v>34</v>
      </c>
      <c r="C887">
        <v>10.67</v>
      </c>
      <c r="D887">
        <v>1</v>
      </c>
      <c r="E887">
        <v>0</v>
      </c>
      <c r="F887" s="4">
        <f>DetailTicket[[#This Row],[Qte]]*(DetailTicket[[#This Row],[PrixUnit]]*(1-DetailTicket[[#This Row],[Remise%]]))</f>
        <v>10.67</v>
      </c>
      <c r="G887" t="str">
        <f>DetailTicket[[#This Row],[NoTicket]]&amp;DetailTicket[[#This Row],[Refprod]]</f>
        <v>1057334</v>
      </c>
    </row>
    <row r="888" spans="1:7" x14ac:dyDescent="0.25">
      <c r="A888">
        <v>10688</v>
      </c>
      <c r="B888">
        <v>34</v>
      </c>
      <c r="C888">
        <v>10.67</v>
      </c>
      <c r="D888">
        <v>2</v>
      </c>
      <c r="E888">
        <v>0</v>
      </c>
      <c r="F888" s="4">
        <f>DetailTicket[[#This Row],[Qte]]*(DetailTicket[[#This Row],[PrixUnit]]*(1-DetailTicket[[#This Row],[Remise%]]))</f>
        <v>21.34</v>
      </c>
      <c r="G888" t="str">
        <f>DetailTicket[[#This Row],[NoTicket]]&amp;DetailTicket[[#This Row],[Refprod]]</f>
        <v>1068834</v>
      </c>
    </row>
    <row r="889" spans="1:7" x14ac:dyDescent="0.25">
      <c r="A889">
        <v>10700</v>
      </c>
      <c r="B889">
        <v>34</v>
      </c>
      <c r="C889">
        <v>10.67</v>
      </c>
      <c r="D889">
        <v>2</v>
      </c>
      <c r="E889">
        <v>0.2</v>
      </c>
      <c r="F889" s="4">
        <f>DetailTicket[[#This Row],[Qte]]*(DetailTicket[[#This Row],[PrixUnit]]*(1-DetailTicket[[#This Row],[Remise%]]))</f>
        <v>17.071999999999999</v>
      </c>
      <c r="G889" t="str">
        <f>DetailTicket[[#This Row],[NoTicket]]&amp;DetailTicket[[#This Row],[Refprod]]</f>
        <v>1070034</v>
      </c>
    </row>
    <row r="890" spans="1:7" x14ac:dyDescent="0.25">
      <c r="A890">
        <v>10757</v>
      </c>
      <c r="B890">
        <v>34</v>
      </c>
      <c r="C890">
        <v>10.67</v>
      </c>
      <c r="D890">
        <v>1</v>
      </c>
      <c r="E890">
        <v>0</v>
      </c>
      <c r="F890" s="4">
        <f>DetailTicket[[#This Row],[Qte]]*(DetailTicket[[#This Row],[PrixUnit]]*(1-DetailTicket[[#This Row],[Remise%]]))</f>
        <v>10.67</v>
      </c>
      <c r="G890" t="str">
        <f>DetailTicket[[#This Row],[NoTicket]]&amp;DetailTicket[[#This Row],[Refprod]]</f>
        <v>1075734</v>
      </c>
    </row>
    <row r="891" spans="1:7" x14ac:dyDescent="0.25">
      <c r="A891">
        <v>10805</v>
      </c>
      <c r="B891">
        <v>34</v>
      </c>
      <c r="C891">
        <v>10.67</v>
      </c>
      <c r="D891">
        <v>2</v>
      </c>
      <c r="E891">
        <v>0</v>
      </c>
      <c r="F891" s="4">
        <f>DetailTicket[[#This Row],[Qte]]*(DetailTicket[[#This Row],[PrixUnit]]*(1-DetailTicket[[#This Row],[Remise%]]))</f>
        <v>21.34</v>
      </c>
      <c r="G891" t="str">
        <f>DetailTicket[[#This Row],[NoTicket]]&amp;DetailTicket[[#This Row],[Refprod]]</f>
        <v>1080534</v>
      </c>
    </row>
    <row r="892" spans="1:7" x14ac:dyDescent="0.25">
      <c r="A892">
        <v>10890</v>
      </c>
      <c r="B892">
        <v>34</v>
      </c>
      <c r="C892">
        <v>10.67</v>
      </c>
      <c r="D892">
        <v>2</v>
      </c>
      <c r="E892">
        <v>0</v>
      </c>
      <c r="F892" s="4">
        <f>DetailTicket[[#This Row],[Qte]]*(DetailTicket[[#This Row],[PrixUnit]]*(1-DetailTicket[[#This Row],[Remise%]]))</f>
        <v>21.34</v>
      </c>
      <c r="G892" t="str">
        <f>DetailTicket[[#This Row],[NoTicket]]&amp;DetailTicket[[#This Row],[Refprod]]</f>
        <v>1089034</v>
      </c>
    </row>
    <row r="893" spans="1:7" x14ac:dyDescent="0.25">
      <c r="A893">
        <v>10937</v>
      </c>
      <c r="B893">
        <v>34</v>
      </c>
      <c r="C893">
        <v>10.67</v>
      </c>
      <c r="D893">
        <v>1</v>
      </c>
      <c r="E893">
        <v>0</v>
      </c>
      <c r="F893" s="4">
        <f>DetailTicket[[#This Row],[Qte]]*(DetailTicket[[#This Row],[PrixUnit]]*(1-DetailTicket[[#This Row],[Remise%]]))</f>
        <v>10.67</v>
      </c>
      <c r="G893" t="str">
        <f>DetailTicket[[#This Row],[NoTicket]]&amp;DetailTicket[[#This Row],[Refprod]]</f>
        <v>1093734</v>
      </c>
    </row>
    <row r="894" spans="1:7" x14ac:dyDescent="0.25">
      <c r="A894">
        <v>10990</v>
      </c>
      <c r="B894">
        <v>34</v>
      </c>
      <c r="C894">
        <v>10.67</v>
      </c>
      <c r="D894">
        <v>2</v>
      </c>
      <c r="E894">
        <v>0.15</v>
      </c>
      <c r="F894" s="4">
        <f>DetailTicket[[#This Row],[Qte]]*(DetailTicket[[#This Row],[PrixUnit]]*(1-DetailTicket[[#This Row],[Remise%]]))</f>
        <v>18.138999999999999</v>
      </c>
      <c r="G894" t="str">
        <f>DetailTicket[[#This Row],[NoTicket]]&amp;DetailTicket[[#This Row],[Refprod]]</f>
        <v>1099034</v>
      </c>
    </row>
    <row r="895" spans="1:7" x14ac:dyDescent="0.25">
      <c r="A895">
        <v>11008</v>
      </c>
      <c r="B895">
        <v>34</v>
      </c>
      <c r="C895">
        <v>10.67</v>
      </c>
      <c r="D895">
        <v>2</v>
      </c>
      <c r="E895">
        <v>0.05</v>
      </c>
      <c r="F895" s="4">
        <f>DetailTicket[[#This Row],[Qte]]*(DetailTicket[[#This Row],[PrixUnit]]*(1-DetailTicket[[#This Row],[Remise%]]))</f>
        <v>20.273</v>
      </c>
      <c r="G895" t="str">
        <f>DetailTicket[[#This Row],[NoTicket]]&amp;DetailTicket[[#This Row],[Refprod]]</f>
        <v>1100834</v>
      </c>
    </row>
    <row r="896" spans="1:7" x14ac:dyDescent="0.25">
      <c r="A896">
        <v>11063</v>
      </c>
      <c r="B896">
        <v>34</v>
      </c>
      <c r="C896">
        <v>10.67</v>
      </c>
      <c r="D896">
        <v>1</v>
      </c>
      <c r="E896">
        <v>0</v>
      </c>
      <c r="F896" s="4">
        <f>DetailTicket[[#This Row],[Qte]]*(DetailTicket[[#This Row],[PrixUnit]]*(1-DetailTicket[[#This Row],[Remise%]]))</f>
        <v>10.67</v>
      </c>
      <c r="G896" t="str">
        <f>DetailTicket[[#This Row],[NoTicket]]&amp;DetailTicket[[#This Row],[Refprod]]</f>
        <v>1106334</v>
      </c>
    </row>
    <row r="897" spans="1:7" x14ac:dyDescent="0.25">
      <c r="A897">
        <v>11066</v>
      </c>
      <c r="B897">
        <v>34</v>
      </c>
      <c r="C897">
        <v>10.67</v>
      </c>
      <c r="D897">
        <v>1</v>
      </c>
      <c r="E897">
        <v>0</v>
      </c>
      <c r="F897" s="4">
        <f>DetailTicket[[#This Row],[Qte]]*(DetailTicket[[#This Row],[PrixUnit]]*(1-DetailTicket[[#This Row],[Remise%]]))</f>
        <v>10.67</v>
      </c>
      <c r="G897" t="str">
        <f>DetailTicket[[#This Row],[NoTicket]]&amp;DetailTicket[[#This Row],[Refprod]]</f>
        <v>1106634</v>
      </c>
    </row>
    <row r="898" spans="1:7" x14ac:dyDescent="0.25">
      <c r="A898">
        <v>10261</v>
      </c>
      <c r="B898">
        <v>35</v>
      </c>
      <c r="C898">
        <v>10.98</v>
      </c>
      <c r="D898">
        <v>1</v>
      </c>
      <c r="E898">
        <v>0</v>
      </c>
      <c r="F898" s="4">
        <f>DetailTicket[[#This Row],[Qte]]*(DetailTicket[[#This Row],[PrixUnit]]*(1-DetailTicket[[#This Row],[Remise%]]))</f>
        <v>10.98</v>
      </c>
      <c r="G898" t="str">
        <f>DetailTicket[[#This Row],[NoTicket]]&amp;DetailTicket[[#This Row],[Refprod]]</f>
        <v>1026135</v>
      </c>
    </row>
    <row r="899" spans="1:7" x14ac:dyDescent="0.25">
      <c r="A899">
        <v>10281</v>
      </c>
      <c r="B899">
        <v>35</v>
      </c>
      <c r="C899">
        <v>10.98</v>
      </c>
      <c r="D899">
        <v>2</v>
      </c>
      <c r="E899">
        <v>0</v>
      </c>
      <c r="F899" s="4">
        <f>DetailTicket[[#This Row],[Qte]]*(DetailTicket[[#This Row],[PrixUnit]]*(1-DetailTicket[[#This Row],[Remise%]]))</f>
        <v>21.96</v>
      </c>
      <c r="G899" t="str">
        <f>DetailTicket[[#This Row],[NoTicket]]&amp;DetailTicket[[#This Row],[Refprod]]</f>
        <v>1028135</v>
      </c>
    </row>
    <row r="900" spans="1:7" x14ac:dyDescent="0.25">
      <c r="A900">
        <v>10286</v>
      </c>
      <c r="B900">
        <v>35</v>
      </c>
      <c r="C900">
        <v>10.98</v>
      </c>
      <c r="D900">
        <v>2</v>
      </c>
      <c r="E900">
        <v>0</v>
      </c>
      <c r="F900" s="4">
        <f>DetailTicket[[#This Row],[Qte]]*(DetailTicket[[#This Row],[PrixUnit]]*(1-DetailTicket[[#This Row],[Remise%]]))</f>
        <v>21.96</v>
      </c>
      <c r="G900" t="str">
        <f>DetailTicket[[#This Row],[NoTicket]]&amp;DetailTicket[[#This Row],[Refprod]]</f>
        <v>1028635</v>
      </c>
    </row>
    <row r="901" spans="1:7" x14ac:dyDescent="0.25">
      <c r="A901">
        <v>10321</v>
      </c>
      <c r="B901">
        <v>35</v>
      </c>
      <c r="C901">
        <v>10.98</v>
      </c>
      <c r="D901">
        <v>2</v>
      </c>
      <c r="E901">
        <v>0</v>
      </c>
      <c r="F901" s="4">
        <f>DetailTicket[[#This Row],[Qte]]*(DetailTicket[[#This Row],[PrixUnit]]*(1-DetailTicket[[#This Row],[Remise%]]))</f>
        <v>21.96</v>
      </c>
      <c r="G901" t="str">
        <f>DetailTicket[[#This Row],[NoTicket]]&amp;DetailTicket[[#This Row],[Refprod]]</f>
        <v>1032135</v>
      </c>
    </row>
    <row r="902" spans="1:7" x14ac:dyDescent="0.25">
      <c r="A902">
        <v>10324</v>
      </c>
      <c r="B902">
        <v>35</v>
      </c>
      <c r="C902">
        <v>10.98</v>
      </c>
      <c r="D902">
        <v>2</v>
      </c>
      <c r="E902">
        <v>0.15</v>
      </c>
      <c r="F902" s="4">
        <f>DetailTicket[[#This Row],[Qte]]*(DetailTicket[[#This Row],[PrixUnit]]*(1-DetailTicket[[#This Row],[Remise%]]))</f>
        <v>18.666</v>
      </c>
      <c r="G902" t="str">
        <f>DetailTicket[[#This Row],[NoTicket]]&amp;DetailTicket[[#This Row],[Refprod]]</f>
        <v>1032435</v>
      </c>
    </row>
    <row r="903" spans="1:7" x14ac:dyDescent="0.25">
      <c r="A903">
        <v>10390</v>
      </c>
      <c r="B903">
        <v>35</v>
      </c>
      <c r="C903">
        <v>10.98</v>
      </c>
      <c r="D903">
        <v>1</v>
      </c>
      <c r="E903">
        <v>0.1</v>
      </c>
      <c r="F903" s="4">
        <f>DetailTicket[[#This Row],[Qte]]*(DetailTicket[[#This Row],[PrixUnit]]*(1-DetailTicket[[#This Row],[Remise%]]))</f>
        <v>9.8820000000000014</v>
      </c>
      <c r="G903" t="str">
        <f>DetailTicket[[#This Row],[NoTicket]]&amp;DetailTicket[[#This Row],[Refprod]]</f>
        <v>1039035</v>
      </c>
    </row>
    <row r="904" spans="1:7" x14ac:dyDescent="0.25">
      <c r="A904">
        <v>10398</v>
      </c>
      <c r="B904">
        <v>35</v>
      </c>
      <c r="C904">
        <v>10.98</v>
      </c>
      <c r="D904">
        <v>1</v>
      </c>
      <c r="E904">
        <v>0</v>
      </c>
      <c r="F904" s="4">
        <f>DetailTicket[[#This Row],[Qte]]*(DetailTicket[[#This Row],[PrixUnit]]*(1-DetailTicket[[#This Row],[Remise%]]))</f>
        <v>10.98</v>
      </c>
      <c r="G904" t="str">
        <f>DetailTicket[[#This Row],[NoTicket]]&amp;DetailTicket[[#This Row],[Refprod]]</f>
        <v>1039835</v>
      </c>
    </row>
    <row r="905" spans="1:7" x14ac:dyDescent="0.25">
      <c r="A905">
        <v>10400</v>
      </c>
      <c r="B905">
        <v>35</v>
      </c>
      <c r="C905">
        <v>10.98</v>
      </c>
      <c r="D905">
        <v>1</v>
      </c>
      <c r="E905">
        <v>0</v>
      </c>
      <c r="F905" s="4">
        <f>DetailTicket[[#This Row],[Qte]]*(DetailTicket[[#This Row],[PrixUnit]]*(1-DetailTicket[[#This Row],[Remise%]]))</f>
        <v>10.98</v>
      </c>
      <c r="G905" t="str">
        <f>DetailTicket[[#This Row],[NoTicket]]&amp;DetailTicket[[#This Row],[Refprod]]</f>
        <v>1040035</v>
      </c>
    </row>
    <row r="906" spans="1:7" x14ac:dyDescent="0.25">
      <c r="A906">
        <v>10424</v>
      </c>
      <c r="B906">
        <v>35</v>
      </c>
      <c r="C906">
        <v>10.98</v>
      </c>
      <c r="D906">
        <v>2</v>
      </c>
      <c r="E906">
        <v>0.2</v>
      </c>
      <c r="F906" s="4">
        <f>DetailTicket[[#This Row],[Qte]]*(DetailTicket[[#This Row],[PrixUnit]]*(1-DetailTicket[[#This Row],[Remise%]]))</f>
        <v>17.568000000000001</v>
      </c>
      <c r="G906" t="str">
        <f>DetailTicket[[#This Row],[NoTicket]]&amp;DetailTicket[[#This Row],[Refprod]]</f>
        <v>1042435</v>
      </c>
    </row>
    <row r="907" spans="1:7" x14ac:dyDescent="0.25">
      <c r="A907">
        <v>10444</v>
      </c>
      <c r="B907">
        <v>35</v>
      </c>
      <c r="C907">
        <v>10.98</v>
      </c>
      <c r="D907">
        <v>2</v>
      </c>
      <c r="E907">
        <v>0</v>
      </c>
      <c r="F907" s="4">
        <f>DetailTicket[[#This Row],[Qte]]*(DetailTicket[[#This Row],[PrixUnit]]*(1-DetailTicket[[#This Row],[Remise%]]))</f>
        <v>21.96</v>
      </c>
      <c r="G907" t="str">
        <f>DetailTicket[[#This Row],[NoTicket]]&amp;DetailTicket[[#This Row],[Refprod]]</f>
        <v>1044435</v>
      </c>
    </row>
    <row r="908" spans="1:7" x14ac:dyDescent="0.25">
      <c r="A908">
        <v>10521</v>
      </c>
      <c r="B908">
        <v>35</v>
      </c>
      <c r="C908">
        <v>13.72</v>
      </c>
      <c r="D908">
        <v>2</v>
      </c>
      <c r="E908">
        <v>0</v>
      </c>
      <c r="F908" s="4">
        <f>DetailTicket[[#This Row],[Qte]]*(DetailTicket[[#This Row],[PrixUnit]]*(1-DetailTicket[[#This Row],[Remise%]]))</f>
        <v>27.44</v>
      </c>
      <c r="G908" t="str">
        <f>DetailTicket[[#This Row],[NoTicket]]&amp;DetailTicket[[#This Row],[Refprod]]</f>
        <v>1052135</v>
      </c>
    </row>
    <row r="909" spans="1:7" x14ac:dyDescent="0.25">
      <c r="A909">
        <v>10546</v>
      </c>
      <c r="B909">
        <v>35</v>
      </c>
      <c r="C909">
        <v>13.72</v>
      </c>
      <c r="D909">
        <v>1</v>
      </c>
      <c r="E909">
        <v>0</v>
      </c>
      <c r="F909" s="4">
        <f>DetailTicket[[#This Row],[Qte]]*(DetailTicket[[#This Row],[PrixUnit]]*(1-DetailTicket[[#This Row],[Remise%]]))</f>
        <v>13.72</v>
      </c>
      <c r="G909" t="str">
        <f>DetailTicket[[#This Row],[NoTicket]]&amp;DetailTicket[[#This Row],[Refprod]]</f>
        <v>1054635</v>
      </c>
    </row>
    <row r="910" spans="1:7" x14ac:dyDescent="0.25">
      <c r="A910">
        <v>10551</v>
      </c>
      <c r="B910">
        <v>35</v>
      </c>
      <c r="C910">
        <v>13.72</v>
      </c>
      <c r="D910">
        <v>1</v>
      </c>
      <c r="E910">
        <v>0.15</v>
      </c>
      <c r="F910" s="4">
        <f>DetailTicket[[#This Row],[Qte]]*(DetailTicket[[#This Row],[PrixUnit]]*(1-DetailTicket[[#This Row],[Remise%]]))</f>
        <v>11.662000000000001</v>
      </c>
      <c r="G910" t="str">
        <f>DetailTicket[[#This Row],[NoTicket]]&amp;DetailTicket[[#This Row],[Refprod]]</f>
        <v>1055135</v>
      </c>
    </row>
    <row r="911" spans="1:7" x14ac:dyDescent="0.25">
      <c r="A911">
        <v>10553</v>
      </c>
      <c r="B911">
        <v>35</v>
      </c>
      <c r="C911">
        <v>13.72</v>
      </c>
      <c r="D911">
        <v>2</v>
      </c>
      <c r="E911">
        <v>0</v>
      </c>
      <c r="F911" s="4">
        <f>DetailTicket[[#This Row],[Qte]]*(DetailTicket[[#This Row],[PrixUnit]]*(1-DetailTicket[[#This Row],[Remise%]]))</f>
        <v>27.44</v>
      </c>
      <c r="G911" t="str">
        <f>DetailTicket[[#This Row],[NoTicket]]&amp;DetailTicket[[#This Row],[Refprod]]</f>
        <v>1055335</v>
      </c>
    </row>
    <row r="912" spans="1:7" x14ac:dyDescent="0.25">
      <c r="A912">
        <v>10578</v>
      </c>
      <c r="B912">
        <v>35</v>
      </c>
      <c r="C912">
        <v>13.72</v>
      </c>
      <c r="D912">
        <v>1</v>
      </c>
      <c r="E912">
        <v>0</v>
      </c>
      <c r="F912" s="4">
        <f>DetailTicket[[#This Row],[Qte]]*(DetailTicket[[#This Row],[PrixUnit]]*(1-DetailTicket[[#This Row],[Remise%]]))</f>
        <v>13.72</v>
      </c>
      <c r="G912" t="str">
        <f>DetailTicket[[#This Row],[NoTicket]]&amp;DetailTicket[[#This Row],[Refprod]]</f>
        <v>1057835</v>
      </c>
    </row>
    <row r="913" spans="1:7" x14ac:dyDescent="0.25">
      <c r="A913">
        <v>10587</v>
      </c>
      <c r="B913">
        <v>35</v>
      </c>
      <c r="C913">
        <v>13.72</v>
      </c>
      <c r="D913">
        <v>1</v>
      </c>
      <c r="E913">
        <v>0</v>
      </c>
      <c r="F913" s="4">
        <f>DetailTicket[[#This Row],[Qte]]*(DetailTicket[[#This Row],[PrixUnit]]*(1-DetailTicket[[#This Row],[Remise%]]))</f>
        <v>13.72</v>
      </c>
      <c r="G913" t="str">
        <f>DetailTicket[[#This Row],[NoTicket]]&amp;DetailTicket[[#This Row],[Refprod]]</f>
        <v>1058735</v>
      </c>
    </row>
    <row r="914" spans="1:7" x14ac:dyDescent="0.25">
      <c r="A914">
        <v>10589</v>
      </c>
      <c r="B914">
        <v>35</v>
      </c>
      <c r="C914">
        <v>13.72</v>
      </c>
      <c r="D914">
        <v>2</v>
      </c>
      <c r="E914">
        <v>0</v>
      </c>
      <c r="F914" s="4">
        <f>DetailTicket[[#This Row],[Qte]]*(DetailTicket[[#This Row],[PrixUnit]]*(1-DetailTicket[[#This Row],[Remise%]]))</f>
        <v>27.44</v>
      </c>
      <c r="G914" t="str">
        <f>DetailTicket[[#This Row],[NoTicket]]&amp;DetailTicket[[#This Row],[Refprod]]</f>
        <v>1058935</v>
      </c>
    </row>
    <row r="915" spans="1:7" x14ac:dyDescent="0.25">
      <c r="A915">
        <v>10595</v>
      </c>
      <c r="B915">
        <v>35</v>
      </c>
      <c r="C915">
        <v>13.72</v>
      </c>
      <c r="D915">
        <v>1</v>
      </c>
      <c r="E915">
        <v>0.25</v>
      </c>
      <c r="F915" s="4">
        <f>DetailTicket[[#This Row],[Qte]]*(DetailTicket[[#This Row],[PrixUnit]]*(1-DetailTicket[[#This Row],[Remise%]]))</f>
        <v>10.290000000000001</v>
      </c>
      <c r="G915" t="str">
        <f>DetailTicket[[#This Row],[NoTicket]]&amp;DetailTicket[[#This Row],[Refprod]]</f>
        <v>1059535</v>
      </c>
    </row>
    <row r="916" spans="1:7" x14ac:dyDescent="0.25">
      <c r="A916">
        <v>10623</v>
      </c>
      <c r="B916">
        <v>35</v>
      </c>
      <c r="C916">
        <v>13.72</v>
      </c>
      <c r="D916">
        <v>1</v>
      </c>
      <c r="E916">
        <v>0.1</v>
      </c>
      <c r="F916" s="4">
        <f>DetailTicket[[#This Row],[Qte]]*(DetailTicket[[#This Row],[PrixUnit]]*(1-DetailTicket[[#This Row],[Remise%]]))</f>
        <v>12.348000000000001</v>
      </c>
      <c r="G916" t="str">
        <f>DetailTicket[[#This Row],[NoTicket]]&amp;DetailTicket[[#This Row],[Refprod]]</f>
        <v>1062335</v>
      </c>
    </row>
    <row r="917" spans="1:7" x14ac:dyDescent="0.25">
      <c r="A917">
        <v>10697</v>
      </c>
      <c r="B917">
        <v>35</v>
      </c>
      <c r="C917">
        <v>13.72</v>
      </c>
      <c r="D917">
        <v>2</v>
      </c>
      <c r="E917">
        <v>0.25</v>
      </c>
      <c r="F917" s="4">
        <f>DetailTicket[[#This Row],[Qte]]*(DetailTicket[[#This Row],[PrixUnit]]*(1-DetailTicket[[#This Row],[Remise%]]))</f>
        <v>20.580000000000002</v>
      </c>
      <c r="G917" t="str">
        <f>DetailTicket[[#This Row],[NoTicket]]&amp;DetailTicket[[#This Row],[Refprod]]</f>
        <v>1069735</v>
      </c>
    </row>
    <row r="918" spans="1:7" x14ac:dyDescent="0.25">
      <c r="A918">
        <v>10720</v>
      </c>
      <c r="B918">
        <v>35</v>
      </c>
      <c r="C918">
        <v>13.72</v>
      </c>
      <c r="D918">
        <v>1</v>
      </c>
      <c r="E918">
        <v>0</v>
      </c>
      <c r="F918" s="4">
        <f>DetailTicket[[#This Row],[Qte]]*(DetailTicket[[#This Row],[PrixUnit]]*(1-DetailTicket[[#This Row],[Remise%]]))</f>
        <v>13.72</v>
      </c>
      <c r="G918" t="str">
        <f>DetailTicket[[#This Row],[NoTicket]]&amp;DetailTicket[[#This Row],[Refprod]]</f>
        <v>1072035</v>
      </c>
    </row>
    <row r="919" spans="1:7" x14ac:dyDescent="0.25">
      <c r="A919">
        <v>10740</v>
      </c>
      <c r="B919">
        <v>35</v>
      </c>
      <c r="C919">
        <v>13.72</v>
      </c>
      <c r="D919">
        <v>1</v>
      </c>
      <c r="E919">
        <v>0.2</v>
      </c>
      <c r="F919" s="4">
        <f>DetailTicket[[#This Row],[Qte]]*(DetailTicket[[#This Row],[PrixUnit]]*(1-DetailTicket[[#This Row],[Remise%]]))</f>
        <v>10.976000000000001</v>
      </c>
      <c r="G919" t="str">
        <f>DetailTicket[[#This Row],[NoTicket]]&amp;DetailTicket[[#This Row],[Refprod]]</f>
        <v>1074035</v>
      </c>
    </row>
    <row r="920" spans="1:7" x14ac:dyDescent="0.25">
      <c r="A920">
        <v>10789</v>
      </c>
      <c r="B920">
        <v>35</v>
      </c>
      <c r="C920">
        <v>13.72</v>
      </c>
      <c r="D920">
        <v>2</v>
      </c>
      <c r="E920">
        <v>0</v>
      </c>
      <c r="F920" s="4">
        <f>DetailTicket[[#This Row],[Qte]]*(DetailTicket[[#This Row],[PrixUnit]]*(1-DetailTicket[[#This Row],[Remise%]]))</f>
        <v>27.44</v>
      </c>
      <c r="G920" t="str">
        <f>DetailTicket[[#This Row],[NoTicket]]&amp;DetailTicket[[#This Row],[Refprod]]</f>
        <v>1078935</v>
      </c>
    </row>
    <row r="921" spans="1:7" x14ac:dyDescent="0.25">
      <c r="A921">
        <v>10821</v>
      </c>
      <c r="B921">
        <v>35</v>
      </c>
      <c r="C921">
        <v>13.72</v>
      </c>
      <c r="D921">
        <v>1</v>
      </c>
      <c r="E921">
        <v>0</v>
      </c>
      <c r="F921" s="4">
        <f>DetailTicket[[#This Row],[Qte]]*(DetailTicket[[#This Row],[PrixUnit]]*(1-DetailTicket[[#This Row],[Remise%]]))</f>
        <v>13.72</v>
      </c>
      <c r="G921" t="str">
        <f>DetailTicket[[#This Row],[NoTicket]]&amp;DetailTicket[[#This Row],[Refprod]]</f>
        <v>1082135</v>
      </c>
    </row>
    <row r="922" spans="1:7" x14ac:dyDescent="0.25">
      <c r="A922">
        <v>10831</v>
      </c>
      <c r="B922">
        <v>35</v>
      </c>
      <c r="C922">
        <v>13.72</v>
      </c>
      <c r="D922">
        <v>2</v>
      </c>
      <c r="E922">
        <v>0</v>
      </c>
      <c r="F922" s="4">
        <f>DetailTicket[[#This Row],[Qte]]*(DetailTicket[[#This Row],[PrixUnit]]*(1-DetailTicket[[#This Row],[Remise%]]))</f>
        <v>27.44</v>
      </c>
      <c r="G922" t="str">
        <f>DetailTicket[[#This Row],[NoTicket]]&amp;DetailTicket[[#This Row],[Refprod]]</f>
        <v>1083135</v>
      </c>
    </row>
    <row r="923" spans="1:7" x14ac:dyDescent="0.25">
      <c r="A923">
        <v>10836</v>
      </c>
      <c r="B923">
        <v>35</v>
      </c>
      <c r="C923">
        <v>13.72</v>
      </c>
      <c r="D923">
        <v>2</v>
      </c>
      <c r="E923">
        <v>0</v>
      </c>
      <c r="F923" s="4">
        <f>DetailTicket[[#This Row],[Qte]]*(DetailTicket[[#This Row],[PrixUnit]]*(1-DetailTicket[[#This Row],[Remise%]]))</f>
        <v>27.44</v>
      </c>
      <c r="G923" t="str">
        <f>DetailTicket[[#This Row],[NoTicket]]&amp;DetailTicket[[#This Row],[Refprod]]</f>
        <v>1083635</v>
      </c>
    </row>
    <row r="924" spans="1:7" x14ac:dyDescent="0.25">
      <c r="A924">
        <v>10845</v>
      </c>
      <c r="B924">
        <v>35</v>
      </c>
      <c r="C924">
        <v>13.72</v>
      </c>
      <c r="D924">
        <v>1</v>
      </c>
      <c r="E924">
        <v>0.1</v>
      </c>
      <c r="F924" s="4">
        <f>DetailTicket[[#This Row],[Qte]]*(DetailTicket[[#This Row],[PrixUnit]]*(1-DetailTicket[[#This Row],[Remise%]]))</f>
        <v>12.348000000000001</v>
      </c>
      <c r="G924" t="str">
        <f>DetailTicket[[#This Row],[NoTicket]]&amp;DetailTicket[[#This Row],[Refprod]]</f>
        <v>1084535</v>
      </c>
    </row>
    <row r="925" spans="1:7" x14ac:dyDescent="0.25">
      <c r="A925">
        <v>10864</v>
      </c>
      <c r="B925">
        <v>35</v>
      </c>
      <c r="C925">
        <v>13.72</v>
      </c>
      <c r="D925">
        <v>2</v>
      </c>
      <c r="E925">
        <v>0</v>
      </c>
      <c r="F925" s="4">
        <f>DetailTicket[[#This Row],[Qte]]*(DetailTicket[[#This Row],[PrixUnit]]*(1-DetailTicket[[#This Row],[Remise%]]))</f>
        <v>27.44</v>
      </c>
      <c r="G925" t="str">
        <f>DetailTicket[[#This Row],[NoTicket]]&amp;DetailTicket[[#This Row],[Refprod]]</f>
        <v>1086435</v>
      </c>
    </row>
    <row r="926" spans="1:7" x14ac:dyDescent="0.25">
      <c r="A926">
        <v>10868</v>
      </c>
      <c r="B926">
        <v>35</v>
      </c>
      <c r="C926">
        <v>13.72</v>
      </c>
      <c r="D926">
        <v>1</v>
      </c>
      <c r="E926">
        <v>0</v>
      </c>
      <c r="F926" s="4">
        <f>DetailTicket[[#This Row],[Qte]]*(DetailTicket[[#This Row],[PrixUnit]]*(1-DetailTicket[[#This Row],[Remise%]]))</f>
        <v>13.72</v>
      </c>
      <c r="G926" t="str">
        <f>DetailTicket[[#This Row],[NoTicket]]&amp;DetailTicket[[#This Row],[Refprod]]</f>
        <v>1086835</v>
      </c>
    </row>
    <row r="927" spans="1:7" x14ac:dyDescent="0.25">
      <c r="A927">
        <v>10870</v>
      </c>
      <c r="B927">
        <v>35</v>
      </c>
      <c r="C927">
        <v>13.72</v>
      </c>
      <c r="D927">
        <v>2</v>
      </c>
      <c r="E927">
        <v>0</v>
      </c>
      <c r="F927" s="4">
        <f>DetailTicket[[#This Row],[Qte]]*(DetailTicket[[#This Row],[PrixUnit]]*(1-DetailTicket[[#This Row],[Remise%]]))</f>
        <v>27.44</v>
      </c>
      <c r="G927" t="str">
        <f>DetailTicket[[#This Row],[NoTicket]]&amp;DetailTicket[[#This Row],[Refprod]]</f>
        <v>1087035</v>
      </c>
    </row>
    <row r="928" spans="1:7" x14ac:dyDescent="0.25">
      <c r="A928">
        <v>10921</v>
      </c>
      <c r="B928">
        <v>35</v>
      </c>
      <c r="C928">
        <v>13.72</v>
      </c>
      <c r="D928">
        <v>2</v>
      </c>
      <c r="E928">
        <v>0</v>
      </c>
      <c r="F928" s="4">
        <f>DetailTicket[[#This Row],[Qte]]*(DetailTicket[[#This Row],[PrixUnit]]*(1-DetailTicket[[#This Row],[Remise%]]))</f>
        <v>27.44</v>
      </c>
      <c r="G928" t="str">
        <f>DetailTicket[[#This Row],[NoTicket]]&amp;DetailTicket[[#This Row],[Refprod]]</f>
        <v>1092135</v>
      </c>
    </row>
    <row r="929" spans="1:7" x14ac:dyDescent="0.25">
      <c r="A929">
        <v>10957</v>
      </c>
      <c r="B929">
        <v>35</v>
      </c>
      <c r="C929">
        <v>13.72</v>
      </c>
      <c r="D929">
        <v>1</v>
      </c>
      <c r="E929">
        <v>0</v>
      </c>
      <c r="F929" s="4">
        <f>DetailTicket[[#This Row],[Qte]]*(DetailTicket[[#This Row],[PrixUnit]]*(1-DetailTicket[[#This Row],[Remise%]]))</f>
        <v>13.72</v>
      </c>
      <c r="G929" t="str">
        <f>DetailTicket[[#This Row],[NoTicket]]&amp;DetailTicket[[#This Row],[Refprod]]</f>
        <v>1095735</v>
      </c>
    </row>
    <row r="930" spans="1:7" x14ac:dyDescent="0.25">
      <c r="A930">
        <v>11002</v>
      </c>
      <c r="B930">
        <v>35</v>
      </c>
      <c r="C930">
        <v>13.72</v>
      </c>
      <c r="D930">
        <v>2</v>
      </c>
      <c r="E930">
        <v>0.15</v>
      </c>
      <c r="F930" s="4">
        <f>DetailTicket[[#This Row],[Qte]]*(DetailTicket[[#This Row],[PrixUnit]]*(1-DetailTicket[[#This Row],[Remise%]]))</f>
        <v>23.324000000000002</v>
      </c>
      <c r="G930" t="str">
        <f>DetailTicket[[#This Row],[NoTicket]]&amp;DetailTicket[[#This Row],[Refprod]]</f>
        <v>1100235</v>
      </c>
    </row>
    <row r="931" spans="1:7" x14ac:dyDescent="0.25">
      <c r="A931">
        <v>11035</v>
      </c>
      <c r="B931">
        <v>35</v>
      </c>
      <c r="C931">
        <v>13.72</v>
      </c>
      <c r="D931">
        <v>2</v>
      </c>
      <c r="E931">
        <v>0</v>
      </c>
      <c r="F931" s="4">
        <f>DetailTicket[[#This Row],[Qte]]*(DetailTicket[[#This Row],[PrixUnit]]*(1-DetailTicket[[#This Row],[Remise%]]))</f>
        <v>27.44</v>
      </c>
      <c r="G931" t="str">
        <f>DetailTicket[[#This Row],[NoTicket]]&amp;DetailTicket[[#This Row],[Refprod]]</f>
        <v>1103535</v>
      </c>
    </row>
    <row r="932" spans="1:7" x14ac:dyDescent="0.25">
      <c r="A932">
        <v>11039</v>
      </c>
      <c r="B932">
        <v>35</v>
      </c>
      <c r="C932">
        <v>13.72</v>
      </c>
      <c r="D932">
        <v>1</v>
      </c>
      <c r="E932">
        <v>0</v>
      </c>
      <c r="F932" s="4">
        <f>DetailTicket[[#This Row],[Qte]]*(DetailTicket[[#This Row],[PrixUnit]]*(1-DetailTicket[[#This Row],[Remise%]]))</f>
        <v>13.72</v>
      </c>
      <c r="G932" t="str">
        <f>DetailTicket[[#This Row],[NoTicket]]&amp;DetailTicket[[#This Row],[Refprod]]</f>
        <v>1103935</v>
      </c>
    </row>
    <row r="933" spans="1:7" x14ac:dyDescent="0.25">
      <c r="A933">
        <v>11046</v>
      </c>
      <c r="B933">
        <v>35</v>
      </c>
      <c r="C933">
        <v>13.72</v>
      </c>
      <c r="D933">
        <v>2</v>
      </c>
      <c r="E933">
        <v>0.05</v>
      </c>
      <c r="F933" s="4">
        <f>DetailTicket[[#This Row],[Qte]]*(DetailTicket[[#This Row],[PrixUnit]]*(1-DetailTicket[[#This Row],[Remise%]]))</f>
        <v>26.068000000000001</v>
      </c>
      <c r="G933" t="str">
        <f>DetailTicket[[#This Row],[NoTicket]]&amp;DetailTicket[[#This Row],[Refprod]]</f>
        <v>1104635</v>
      </c>
    </row>
    <row r="934" spans="1:7" x14ac:dyDescent="0.25">
      <c r="A934">
        <v>10255</v>
      </c>
      <c r="B934">
        <v>36</v>
      </c>
      <c r="C934">
        <v>11.59</v>
      </c>
      <c r="D934">
        <v>1</v>
      </c>
      <c r="E934">
        <v>0</v>
      </c>
      <c r="F934" s="4">
        <f>DetailTicket[[#This Row],[Qte]]*(DetailTicket[[#This Row],[PrixUnit]]*(1-DetailTicket[[#This Row],[Remise%]]))</f>
        <v>11.59</v>
      </c>
      <c r="G934" t="str">
        <f>DetailTicket[[#This Row],[NoTicket]]&amp;DetailTicket[[#This Row],[Refprod]]</f>
        <v>1025536</v>
      </c>
    </row>
    <row r="935" spans="1:7" x14ac:dyDescent="0.25">
      <c r="A935">
        <v>10270</v>
      </c>
      <c r="B935">
        <v>36</v>
      </c>
      <c r="C935">
        <v>11.59</v>
      </c>
      <c r="D935">
        <v>1</v>
      </c>
      <c r="E935">
        <v>0</v>
      </c>
      <c r="F935" s="4">
        <f>DetailTicket[[#This Row],[Qte]]*(DetailTicket[[#This Row],[PrixUnit]]*(1-DetailTicket[[#This Row],[Remise%]]))</f>
        <v>11.59</v>
      </c>
      <c r="G935" t="str">
        <f>DetailTicket[[#This Row],[NoTicket]]&amp;DetailTicket[[#This Row],[Refprod]]</f>
        <v>1027036</v>
      </c>
    </row>
    <row r="936" spans="1:7" x14ac:dyDescent="0.25">
      <c r="A936">
        <v>10298</v>
      </c>
      <c r="B936">
        <v>36</v>
      </c>
      <c r="C936">
        <v>11.59</v>
      </c>
      <c r="D936">
        <v>1</v>
      </c>
      <c r="E936">
        <v>0.25</v>
      </c>
      <c r="F936" s="4">
        <f>DetailTicket[[#This Row],[Qte]]*(DetailTicket[[#This Row],[PrixUnit]]*(1-DetailTicket[[#This Row],[Remise%]]))</f>
        <v>8.692499999999999</v>
      </c>
      <c r="G936" t="str">
        <f>DetailTicket[[#This Row],[NoTicket]]&amp;DetailTicket[[#This Row],[Refprod]]</f>
        <v>1029836</v>
      </c>
    </row>
    <row r="937" spans="1:7" x14ac:dyDescent="0.25">
      <c r="A937">
        <v>10313</v>
      </c>
      <c r="B937">
        <v>36</v>
      </c>
      <c r="C937">
        <v>11.59</v>
      </c>
      <c r="D937">
        <v>2</v>
      </c>
      <c r="E937">
        <v>0</v>
      </c>
      <c r="F937" s="4">
        <f>DetailTicket[[#This Row],[Qte]]*(DetailTicket[[#This Row],[PrixUnit]]*(1-DetailTicket[[#This Row],[Remise%]]))</f>
        <v>23.18</v>
      </c>
      <c r="G937" t="str">
        <f>DetailTicket[[#This Row],[NoTicket]]&amp;DetailTicket[[#This Row],[Refprod]]</f>
        <v>1031336</v>
      </c>
    </row>
    <row r="938" spans="1:7" x14ac:dyDescent="0.25">
      <c r="A938">
        <v>10337</v>
      </c>
      <c r="B938">
        <v>36</v>
      </c>
      <c r="C938">
        <v>11.59</v>
      </c>
      <c r="D938">
        <v>1</v>
      </c>
      <c r="E938">
        <v>0</v>
      </c>
      <c r="F938" s="4">
        <f>DetailTicket[[#This Row],[Qte]]*(DetailTicket[[#This Row],[PrixUnit]]*(1-DetailTicket[[#This Row],[Remise%]]))</f>
        <v>11.59</v>
      </c>
      <c r="G938" t="str">
        <f>DetailTicket[[#This Row],[NoTicket]]&amp;DetailTicket[[#This Row],[Refprod]]</f>
        <v>1033736</v>
      </c>
    </row>
    <row r="939" spans="1:7" x14ac:dyDescent="0.25">
      <c r="A939">
        <v>10342</v>
      </c>
      <c r="B939">
        <v>36</v>
      </c>
      <c r="C939">
        <v>11.59</v>
      </c>
      <c r="D939">
        <v>1</v>
      </c>
      <c r="E939">
        <v>0.2</v>
      </c>
      <c r="F939" s="4">
        <f>DetailTicket[[#This Row],[Qte]]*(DetailTicket[[#This Row],[PrixUnit]]*(1-DetailTicket[[#This Row],[Remise%]]))</f>
        <v>9.2720000000000002</v>
      </c>
      <c r="G939" t="str">
        <f>DetailTicket[[#This Row],[NoTicket]]&amp;DetailTicket[[#This Row],[Refprod]]</f>
        <v>1034236</v>
      </c>
    </row>
    <row r="940" spans="1:7" x14ac:dyDescent="0.25">
      <c r="A940">
        <v>10358</v>
      </c>
      <c r="B940">
        <v>36</v>
      </c>
      <c r="C940">
        <v>11.59</v>
      </c>
      <c r="D940">
        <v>1</v>
      </c>
      <c r="E940">
        <v>0.05</v>
      </c>
      <c r="F940" s="4">
        <f>DetailTicket[[#This Row],[Qte]]*(DetailTicket[[#This Row],[PrixUnit]]*(1-DetailTicket[[#This Row],[Remise%]]))</f>
        <v>11.010499999999999</v>
      </c>
      <c r="G940" t="str">
        <f>DetailTicket[[#This Row],[NoTicket]]&amp;DetailTicket[[#This Row],[Refprod]]</f>
        <v>1035836</v>
      </c>
    </row>
    <row r="941" spans="1:7" x14ac:dyDescent="0.25">
      <c r="A941">
        <v>10371</v>
      </c>
      <c r="B941">
        <v>36</v>
      </c>
      <c r="C941">
        <v>11.59</v>
      </c>
      <c r="D941">
        <v>2</v>
      </c>
      <c r="E941">
        <v>0.2</v>
      </c>
      <c r="F941" s="4">
        <f>DetailTicket[[#This Row],[Qte]]*(DetailTicket[[#This Row],[PrixUnit]]*(1-DetailTicket[[#This Row],[Remise%]]))</f>
        <v>18.544</v>
      </c>
      <c r="G941" t="str">
        <f>DetailTicket[[#This Row],[NoTicket]]&amp;DetailTicket[[#This Row],[Refprod]]</f>
        <v>1037136</v>
      </c>
    </row>
    <row r="942" spans="1:7" x14ac:dyDescent="0.25">
      <c r="A942">
        <v>10406</v>
      </c>
      <c r="B942">
        <v>36</v>
      </c>
      <c r="C942">
        <v>11.59</v>
      </c>
      <c r="D942">
        <v>2</v>
      </c>
      <c r="E942">
        <v>0.1</v>
      </c>
      <c r="F942" s="4">
        <f>DetailTicket[[#This Row],[Qte]]*(DetailTicket[[#This Row],[PrixUnit]]*(1-DetailTicket[[#This Row],[Remise%]]))</f>
        <v>20.862000000000002</v>
      </c>
      <c r="G942" t="str">
        <f>DetailTicket[[#This Row],[NoTicket]]&amp;DetailTicket[[#This Row],[Refprod]]</f>
        <v>1040636</v>
      </c>
    </row>
    <row r="943" spans="1:7" x14ac:dyDescent="0.25">
      <c r="A943">
        <v>10525</v>
      </c>
      <c r="B943">
        <v>36</v>
      </c>
      <c r="C943">
        <v>14.48</v>
      </c>
      <c r="D943">
        <v>1</v>
      </c>
      <c r="E943">
        <v>0</v>
      </c>
      <c r="F943" s="4">
        <f>DetailTicket[[#This Row],[Qte]]*(DetailTicket[[#This Row],[PrixUnit]]*(1-DetailTicket[[#This Row],[Remise%]]))</f>
        <v>14.48</v>
      </c>
      <c r="G943" t="str">
        <f>DetailTicket[[#This Row],[NoTicket]]&amp;DetailTicket[[#This Row],[Refprod]]</f>
        <v>1052536</v>
      </c>
    </row>
    <row r="944" spans="1:7" x14ac:dyDescent="0.25">
      <c r="A944">
        <v>10527</v>
      </c>
      <c r="B944">
        <v>36</v>
      </c>
      <c r="C944">
        <v>14.48</v>
      </c>
      <c r="D944">
        <v>1</v>
      </c>
      <c r="E944">
        <v>0.1</v>
      </c>
      <c r="F944" s="4">
        <f>DetailTicket[[#This Row],[Qte]]*(DetailTicket[[#This Row],[PrixUnit]]*(1-DetailTicket[[#This Row],[Remise%]]))</f>
        <v>13.032</v>
      </c>
      <c r="G944" t="str">
        <f>DetailTicket[[#This Row],[NoTicket]]&amp;DetailTicket[[#This Row],[Refprod]]</f>
        <v>1052736</v>
      </c>
    </row>
    <row r="945" spans="1:7" x14ac:dyDescent="0.25">
      <c r="A945">
        <v>10547</v>
      </c>
      <c r="B945">
        <v>36</v>
      </c>
      <c r="C945">
        <v>14.48</v>
      </c>
      <c r="D945">
        <v>2</v>
      </c>
      <c r="E945">
        <v>0</v>
      </c>
      <c r="F945" s="4">
        <f>DetailTicket[[#This Row],[Qte]]*(DetailTicket[[#This Row],[PrixUnit]]*(1-DetailTicket[[#This Row],[Remise%]]))</f>
        <v>28.96</v>
      </c>
      <c r="G945" t="str">
        <f>DetailTicket[[#This Row],[NoTicket]]&amp;DetailTicket[[#This Row],[Refprod]]</f>
        <v>1054736</v>
      </c>
    </row>
    <row r="946" spans="1:7" x14ac:dyDescent="0.25">
      <c r="A946">
        <v>10563</v>
      </c>
      <c r="B946">
        <v>36</v>
      </c>
      <c r="C946">
        <v>14.48</v>
      </c>
      <c r="D946">
        <v>1</v>
      </c>
      <c r="E946">
        <v>0</v>
      </c>
      <c r="F946" s="4">
        <f>DetailTicket[[#This Row],[Qte]]*(DetailTicket[[#This Row],[PrixUnit]]*(1-DetailTicket[[#This Row],[Remise%]]))</f>
        <v>14.48</v>
      </c>
      <c r="G946" t="str">
        <f>DetailTicket[[#This Row],[NoTicket]]&amp;DetailTicket[[#This Row],[Refprod]]</f>
        <v>1056336</v>
      </c>
    </row>
    <row r="947" spans="1:7" x14ac:dyDescent="0.25">
      <c r="A947">
        <v>10610</v>
      </c>
      <c r="B947">
        <v>36</v>
      </c>
      <c r="C947">
        <v>14.48</v>
      </c>
      <c r="D947">
        <v>1</v>
      </c>
      <c r="E947">
        <v>0.25</v>
      </c>
      <c r="F947" s="4">
        <f>DetailTicket[[#This Row],[Qte]]*(DetailTicket[[#This Row],[PrixUnit]]*(1-DetailTicket[[#This Row],[Remise%]]))</f>
        <v>10.86</v>
      </c>
      <c r="G947" t="str">
        <f>DetailTicket[[#This Row],[NoTicket]]&amp;DetailTicket[[#This Row],[Refprod]]</f>
        <v>1061036</v>
      </c>
    </row>
    <row r="948" spans="1:7" x14ac:dyDescent="0.25">
      <c r="A948">
        <v>10612</v>
      </c>
      <c r="B948">
        <v>36</v>
      </c>
      <c r="C948">
        <v>14.48</v>
      </c>
      <c r="D948">
        <v>2</v>
      </c>
      <c r="E948">
        <v>0</v>
      </c>
      <c r="F948" s="4">
        <f>DetailTicket[[#This Row],[Qte]]*(DetailTicket[[#This Row],[PrixUnit]]*(1-DetailTicket[[#This Row],[Remise%]]))</f>
        <v>28.96</v>
      </c>
      <c r="G948" t="str">
        <f>DetailTicket[[#This Row],[NoTicket]]&amp;DetailTicket[[#This Row],[Refprod]]</f>
        <v>1061236</v>
      </c>
    </row>
    <row r="949" spans="1:7" x14ac:dyDescent="0.25">
      <c r="A949">
        <v>10645</v>
      </c>
      <c r="B949">
        <v>36</v>
      </c>
      <c r="C949">
        <v>14.48</v>
      </c>
      <c r="D949">
        <v>2</v>
      </c>
      <c r="E949">
        <v>0</v>
      </c>
      <c r="F949" s="4">
        <f>DetailTicket[[#This Row],[Qte]]*(DetailTicket[[#This Row],[PrixUnit]]*(1-DetailTicket[[#This Row],[Remise%]]))</f>
        <v>28.96</v>
      </c>
      <c r="G949" t="str">
        <f>DetailTicket[[#This Row],[NoTicket]]&amp;DetailTicket[[#This Row],[Refprod]]</f>
        <v>1064536</v>
      </c>
    </row>
    <row r="950" spans="1:7" x14ac:dyDescent="0.25">
      <c r="A950">
        <v>10669</v>
      </c>
      <c r="B950">
        <v>36</v>
      </c>
      <c r="C950">
        <v>14.48</v>
      </c>
      <c r="D950">
        <v>1</v>
      </c>
      <c r="E950">
        <v>0</v>
      </c>
      <c r="F950" s="4">
        <f>DetailTicket[[#This Row],[Qte]]*(DetailTicket[[#This Row],[PrixUnit]]*(1-DetailTicket[[#This Row],[Remise%]]))</f>
        <v>14.48</v>
      </c>
      <c r="G950" t="str">
        <f>DetailTicket[[#This Row],[NoTicket]]&amp;DetailTicket[[#This Row],[Refprod]]</f>
        <v>1066936</v>
      </c>
    </row>
    <row r="951" spans="1:7" x14ac:dyDescent="0.25">
      <c r="A951">
        <v>10687</v>
      </c>
      <c r="B951">
        <v>36</v>
      </c>
      <c r="C951">
        <v>14.48</v>
      </c>
      <c r="D951">
        <v>2</v>
      </c>
      <c r="E951">
        <v>0.25</v>
      </c>
      <c r="F951" s="4">
        <f>DetailTicket[[#This Row],[Qte]]*(DetailTicket[[#This Row],[PrixUnit]]*(1-DetailTicket[[#This Row],[Remise%]]))</f>
        <v>21.72</v>
      </c>
      <c r="G951" t="str">
        <f>DetailTicket[[#This Row],[NoTicket]]&amp;DetailTicket[[#This Row],[Refprod]]</f>
        <v>1068736</v>
      </c>
    </row>
    <row r="952" spans="1:7" x14ac:dyDescent="0.25">
      <c r="A952">
        <v>10708</v>
      </c>
      <c r="B952">
        <v>36</v>
      </c>
      <c r="C952">
        <v>14.48</v>
      </c>
      <c r="D952">
        <v>2</v>
      </c>
      <c r="E952">
        <v>0</v>
      </c>
      <c r="F952" s="4">
        <f>DetailTicket[[#This Row],[Qte]]*(DetailTicket[[#This Row],[PrixUnit]]*(1-DetailTicket[[#This Row],[Remise%]]))</f>
        <v>28.96</v>
      </c>
      <c r="G952" t="str">
        <f>DetailTicket[[#This Row],[NoTicket]]&amp;DetailTicket[[#This Row],[Refprod]]</f>
        <v>1070836</v>
      </c>
    </row>
    <row r="953" spans="1:7" x14ac:dyDescent="0.25">
      <c r="A953">
        <v>10718</v>
      </c>
      <c r="B953">
        <v>36</v>
      </c>
      <c r="C953">
        <v>14.48</v>
      </c>
      <c r="D953">
        <v>1</v>
      </c>
      <c r="E953">
        <v>0</v>
      </c>
      <c r="F953" s="4">
        <f>DetailTicket[[#This Row],[Qte]]*(DetailTicket[[#This Row],[PrixUnit]]*(1-DetailTicket[[#This Row],[Remise%]]))</f>
        <v>14.48</v>
      </c>
      <c r="G953" t="str">
        <f>DetailTicket[[#This Row],[NoTicket]]&amp;DetailTicket[[#This Row],[Refprod]]</f>
        <v>1071836</v>
      </c>
    </row>
    <row r="954" spans="1:7" x14ac:dyDescent="0.25">
      <c r="A954">
        <v>10739</v>
      </c>
      <c r="B954">
        <v>36</v>
      </c>
      <c r="C954">
        <v>14.48</v>
      </c>
      <c r="D954">
        <v>2</v>
      </c>
      <c r="E954">
        <v>0</v>
      </c>
      <c r="F954" s="4">
        <f>DetailTicket[[#This Row],[Qte]]*(DetailTicket[[#This Row],[PrixUnit]]*(1-DetailTicket[[#This Row],[Remise%]]))</f>
        <v>28.96</v>
      </c>
      <c r="G954" t="str">
        <f>DetailTicket[[#This Row],[NoTicket]]&amp;DetailTicket[[#This Row],[Refprod]]</f>
        <v>1073936</v>
      </c>
    </row>
    <row r="955" spans="1:7" x14ac:dyDescent="0.25">
      <c r="A955">
        <v>10756</v>
      </c>
      <c r="B955">
        <v>36</v>
      </c>
      <c r="C955">
        <v>14.48</v>
      </c>
      <c r="D955">
        <v>1</v>
      </c>
      <c r="E955">
        <v>0.2</v>
      </c>
      <c r="F955" s="4">
        <f>DetailTicket[[#This Row],[Qte]]*(DetailTicket[[#This Row],[PrixUnit]]*(1-DetailTicket[[#This Row],[Remise%]]))</f>
        <v>11.584000000000001</v>
      </c>
      <c r="G955" t="str">
        <f>DetailTicket[[#This Row],[NoTicket]]&amp;DetailTicket[[#This Row],[Refprod]]</f>
        <v>1075636</v>
      </c>
    </row>
    <row r="956" spans="1:7" x14ac:dyDescent="0.25">
      <c r="A956">
        <v>10784</v>
      </c>
      <c r="B956">
        <v>36</v>
      </c>
      <c r="C956">
        <v>14.48</v>
      </c>
      <c r="D956">
        <v>1</v>
      </c>
      <c r="E956">
        <v>0</v>
      </c>
      <c r="F956" s="4">
        <f>DetailTicket[[#This Row],[Qte]]*(DetailTicket[[#This Row],[PrixUnit]]*(1-DetailTicket[[#This Row],[Remise%]]))</f>
        <v>14.48</v>
      </c>
      <c r="G956" t="str">
        <f>DetailTicket[[#This Row],[NoTicket]]&amp;DetailTicket[[#This Row],[Refprod]]</f>
        <v>1078436</v>
      </c>
    </row>
    <row r="957" spans="1:7" x14ac:dyDescent="0.25">
      <c r="A957">
        <v>10838</v>
      </c>
      <c r="B957">
        <v>36</v>
      </c>
      <c r="C957">
        <v>14.48</v>
      </c>
      <c r="D957">
        <v>2</v>
      </c>
      <c r="E957">
        <v>0.25</v>
      </c>
      <c r="F957" s="4">
        <f>DetailTicket[[#This Row],[Qte]]*(DetailTicket[[#This Row],[PrixUnit]]*(1-DetailTicket[[#This Row],[Remise%]]))</f>
        <v>21.72</v>
      </c>
      <c r="G957" t="str">
        <f>DetailTicket[[#This Row],[NoTicket]]&amp;DetailTicket[[#This Row],[Refprod]]</f>
        <v>1083836</v>
      </c>
    </row>
    <row r="958" spans="1:7" x14ac:dyDescent="0.25">
      <c r="A958">
        <v>10893</v>
      </c>
      <c r="B958">
        <v>36</v>
      </c>
      <c r="C958">
        <v>14.48</v>
      </c>
      <c r="D958">
        <v>1</v>
      </c>
      <c r="E958">
        <v>0</v>
      </c>
      <c r="F958" s="4">
        <f>DetailTicket[[#This Row],[Qte]]*(DetailTicket[[#This Row],[PrixUnit]]*(1-DetailTicket[[#This Row],[Remise%]]))</f>
        <v>14.48</v>
      </c>
      <c r="G958" t="str">
        <f>DetailTicket[[#This Row],[NoTicket]]&amp;DetailTicket[[#This Row],[Refprod]]</f>
        <v>1089336</v>
      </c>
    </row>
    <row r="959" spans="1:7" x14ac:dyDescent="0.25">
      <c r="A959">
        <v>10925</v>
      </c>
      <c r="B959">
        <v>36</v>
      </c>
      <c r="C959">
        <v>14.48</v>
      </c>
      <c r="D959">
        <v>1</v>
      </c>
      <c r="E959">
        <v>0.15</v>
      </c>
      <c r="F959" s="4">
        <f>DetailTicket[[#This Row],[Qte]]*(DetailTicket[[#This Row],[PrixUnit]]*(1-DetailTicket[[#This Row],[Remise%]]))</f>
        <v>12.308</v>
      </c>
      <c r="G959" t="str">
        <f>DetailTicket[[#This Row],[NoTicket]]&amp;DetailTicket[[#This Row],[Refprod]]</f>
        <v>1092536</v>
      </c>
    </row>
    <row r="960" spans="1:7" x14ac:dyDescent="0.25">
      <c r="A960">
        <v>10936</v>
      </c>
      <c r="B960">
        <v>36</v>
      </c>
      <c r="C960">
        <v>14.48</v>
      </c>
      <c r="D960">
        <v>1</v>
      </c>
      <c r="E960">
        <v>0.2</v>
      </c>
      <c r="F960" s="4">
        <f>DetailTicket[[#This Row],[Qte]]*(DetailTicket[[#This Row],[PrixUnit]]*(1-DetailTicket[[#This Row],[Remise%]]))</f>
        <v>11.584000000000001</v>
      </c>
      <c r="G960" t="str">
        <f>DetailTicket[[#This Row],[NoTicket]]&amp;DetailTicket[[#This Row],[Refprod]]</f>
        <v>1093636</v>
      </c>
    </row>
    <row r="961" spans="1:7" x14ac:dyDescent="0.25">
      <c r="A961">
        <v>10984</v>
      </c>
      <c r="B961">
        <v>36</v>
      </c>
      <c r="C961">
        <v>14.48</v>
      </c>
      <c r="D961">
        <v>1</v>
      </c>
      <c r="E961">
        <v>0</v>
      </c>
      <c r="F961" s="4">
        <f>DetailTicket[[#This Row],[Qte]]*(DetailTicket[[#This Row],[PrixUnit]]*(1-DetailTicket[[#This Row],[Remise%]]))</f>
        <v>14.48</v>
      </c>
      <c r="G961" t="str">
        <f>DetailTicket[[#This Row],[NoTicket]]&amp;DetailTicket[[#This Row],[Refprod]]</f>
        <v>1098436</v>
      </c>
    </row>
    <row r="962" spans="1:7" x14ac:dyDescent="0.25">
      <c r="A962">
        <v>11009</v>
      </c>
      <c r="B962">
        <v>36</v>
      </c>
      <c r="C962">
        <v>14.48</v>
      </c>
      <c r="D962">
        <v>2</v>
      </c>
      <c r="E962">
        <v>0.25</v>
      </c>
      <c r="F962" s="4">
        <f>DetailTicket[[#This Row],[Qte]]*(DetailTicket[[#This Row],[PrixUnit]]*(1-DetailTicket[[#This Row],[Remise%]]))</f>
        <v>21.72</v>
      </c>
      <c r="G962" t="str">
        <f>DetailTicket[[#This Row],[NoTicket]]&amp;DetailTicket[[#This Row],[Refprod]]</f>
        <v>1100936</v>
      </c>
    </row>
    <row r="963" spans="1:7" x14ac:dyDescent="0.25">
      <c r="A963">
        <v>11016</v>
      </c>
      <c r="B963">
        <v>36</v>
      </c>
      <c r="C963">
        <v>14.48</v>
      </c>
      <c r="D963">
        <v>2</v>
      </c>
      <c r="E963">
        <v>0</v>
      </c>
      <c r="F963" s="4">
        <f>DetailTicket[[#This Row],[Qte]]*(DetailTicket[[#This Row],[PrixUnit]]*(1-DetailTicket[[#This Row],[Remise%]]))</f>
        <v>28.96</v>
      </c>
      <c r="G963" t="str">
        <f>DetailTicket[[#This Row],[NoTicket]]&amp;DetailTicket[[#This Row],[Refprod]]</f>
        <v>1101636</v>
      </c>
    </row>
    <row r="964" spans="1:7" x14ac:dyDescent="0.25">
      <c r="A964">
        <v>11032</v>
      </c>
      <c r="B964">
        <v>36</v>
      </c>
      <c r="C964">
        <v>14.48</v>
      </c>
      <c r="D964">
        <v>1</v>
      </c>
      <c r="E964">
        <v>0</v>
      </c>
      <c r="F964" s="4">
        <f>DetailTicket[[#This Row],[Qte]]*(DetailTicket[[#This Row],[PrixUnit]]*(1-DetailTicket[[#This Row],[Remise%]]))</f>
        <v>14.48</v>
      </c>
      <c r="G964" t="str">
        <f>DetailTicket[[#This Row],[NoTicket]]&amp;DetailTicket[[#This Row],[Refprod]]</f>
        <v>1103236</v>
      </c>
    </row>
    <row r="965" spans="1:7" x14ac:dyDescent="0.25">
      <c r="A965">
        <v>10259</v>
      </c>
      <c r="B965">
        <v>37</v>
      </c>
      <c r="C965">
        <v>15.85</v>
      </c>
      <c r="D965">
        <v>1</v>
      </c>
      <c r="E965">
        <v>0</v>
      </c>
      <c r="F965" s="4">
        <f>DetailTicket[[#This Row],[Qte]]*(DetailTicket[[#This Row],[PrixUnit]]*(1-DetailTicket[[#This Row],[Remise%]]))</f>
        <v>15.85</v>
      </c>
      <c r="G965" t="str">
        <f>DetailTicket[[#This Row],[NoTicket]]&amp;DetailTicket[[#This Row],[Refprod]]</f>
        <v>1025937</v>
      </c>
    </row>
    <row r="966" spans="1:7" x14ac:dyDescent="0.25">
      <c r="A966">
        <v>10337</v>
      </c>
      <c r="B966">
        <v>37</v>
      </c>
      <c r="C966">
        <v>15.85</v>
      </c>
      <c r="D966">
        <v>1</v>
      </c>
      <c r="E966">
        <v>0</v>
      </c>
      <c r="F966" s="4">
        <f>DetailTicket[[#This Row],[Qte]]*(DetailTicket[[#This Row],[PrixUnit]]*(1-DetailTicket[[#This Row],[Remise%]]))</f>
        <v>15.85</v>
      </c>
      <c r="G966" t="str">
        <f>DetailTicket[[#This Row],[NoTicket]]&amp;DetailTicket[[#This Row],[Refprod]]</f>
        <v>1033737</v>
      </c>
    </row>
    <row r="967" spans="1:7" x14ac:dyDescent="0.25">
      <c r="A967">
        <v>10408</v>
      </c>
      <c r="B967">
        <v>37</v>
      </c>
      <c r="C967">
        <v>15.85</v>
      </c>
      <c r="D967">
        <v>2</v>
      </c>
      <c r="E967">
        <v>0</v>
      </c>
      <c r="F967" s="4">
        <f>DetailTicket[[#This Row],[Qte]]*(DetailTicket[[#This Row],[PrixUnit]]*(1-DetailTicket[[#This Row],[Remise%]]))</f>
        <v>31.7</v>
      </c>
      <c r="G967" t="str">
        <f>DetailTicket[[#This Row],[NoTicket]]&amp;DetailTicket[[#This Row],[Refprod]]</f>
        <v>1040837</v>
      </c>
    </row>
    <row r="968" spans="1:7" x14ac:dyDescent="0.25">
      <c r="A968">
        <v>10523</v>
      </c>
      <c r="B968">
        <v>37</v>
      </c>
      <c r="C968">
        <v>19.82</v>
      </c>
      <c r="D968">
        <v>2</v>
      </c>
      <c r="E968">
        <v>0.1</v>
      </c>
      <c r="F968" s="4">
        <f>DetailTicket[[#This Row],[Qte]]*(DetailTicket[[#This Row],[PrixUnit]]*(1-DetailTicket[[#This Row],[Remise%]]))</f>
        <v>35.676000000000002</v>
      </c>
      <c r="G968" t="str">
        <f>DetailTicket[[#This Row],[NoTicket]]&amp;DetailTicket[[#This Row],[Refprod]]</f>
        <v>1052337</v>
      </c>
    </row>
    <row r="969" spans="1:7" x14ac:dyDescent="0.25">
      <c r="A969">
        <v>10847</v>
      </c>
      <c r="B969">
        <v>37</v>
      </c>
      <c r="C969">
        <v>19.82</v>
      </c>
      <c r="D969">
        <v>2</v>
      </c>
      <c r="E969">
        <v>0.2</v>
      </c>
      <c r="F969" s="4">
        <f>DetailTicket[[#This Row],[Qte]]*(DetailTicket[[#This Row],[PrixUnit]]*(1-DetailTicket[[#This Row],[Remise%]]))</f>
        <v>31.712000000000003</v>
      </c>
      <c r="G969" t="str">
        <f>DetailTicket[[#This Row],[NoTicket]]&amp;DetailTicket[[#This Row],[Refprod]]</f>
        <v>1084737</v>
      </c>
    </row>
    <row r="970" spans="1:7" x14ac:dyDescent="0.25">
      <c r="A970">
        <v>10966</v>
      </c>
      <c r="B970">
        <v>37</v>
      </c>
      <c r="C970">
        <v>19.82</v>
      </c>
      <c r="D970">
        <v>2</v>
      </c>
      <c r="E970">
        <v>0</v>
      </c>
      <c r="F970" s="4">
        <f>DetailTicket[[#This Row],[Qte]]*(DetailTicket[[#This Row],[PrixUnit]]*(1-DetailTicket[[#This Row],[Remise%]]))</f>
        <v>39.64</v>
      </c>
      <c r="G970" t="str">
        <f>DetailTicket[[#This Row],[NoTicket]]&amp;DetailTicket[[#This Row],[Refprod]]</f>
        <v>1096637</v>
      </c>
    </row>
    <row r="971" spans="1:7" x14ac:dyDescent="0.25">
      <c r="A971">
        <v>10329</v>
      </c>
      <c r="B971">
        <v>38</v>
      </c>
      <c r="C971">
        <v>160.68</v>
      </c>
      <c r="D971">
        <v>1</v>
      </c>
      <c r="E971">
        <v>0.05</v>
      </c>
      <c r="F971" s="4">
        <f>DetailTicket[[#This Row],[Qte]]*(DetailTicket[[#This Row],[PrixUnit]]*(1-DetailTicket[[#This Row],[Remise%]]))</f>
        <v>152.64599999999999</v>
      </c>
      <c r="G971" t="str">
        <f>DetailTicket[[#This Row],[NoTicket]]&amp;DetailTicket[[#This Row],[Refprod]]</f>
        <v>1032938</v>
      </c>
    </row>
    <row r="972" spans="1:7" x14ac:dyDescent="0.25">
      <c r="A972">
        <v>10351</v>
      </c>
      <c r="B972">
        <v>38</v>
      </c>
      <c r="C972">
        <v>160.68</v>
      </c>
      <c r="D972">
        <v>1</v>
      </c>
      <c r="E972">
        <v>0.05</v>
      </c>
      <c r="F972" s="4">
        <f>DetailTicket[[#This Row],[Qte]]*(DetailTicket[[#This Row],[PrixUnit]]*(1-DetailTicket[[#This Row],[Remise%]]))</f>
        <v>152.64599999999999</v>
      </c>
      <c r="G972" t="str">
        <f>DetailTicket[[#This Row],[NoTicket]]&amp;DetailTicket[[#This Row],[Refprod]]</f>
        <v>1035138</v>
      </c>
    </row>
    <row r="973" spans="1:7" x14ac:dyDescent="0.25">
      <c r="A973">
        <v>10353</v>
      </c>
      <c r="B973">
        <v>38</v>
      </c>
      <c r="C973">
        <v>160.68</v>
      </c>
      <c r="D973">
        <v>2</v>
      </c>
      <c r="E973">
        <v>0.2</v>
      </c>
      <c r="F973" s="4">
        <f>DetailTicket[[#This Row],[Qte]]*(DetailTicket[[#This Row],[PrixUnit]]*(1-DetailTicket[[#This Row],[Remise%]]))</f>
        <v>257.08800000000002</v>
      </c>
      <c r="G973" t="str">
        <f>DetailTicket[[#This Row],[NoTicket]]&amp;DetailTicket[[#This Row],[Refprod]]</f>
        <v>1035338</v>
      </c>
    </row>
    <row r="974" spans="1:7" x14ac:dyDescent="0.25">
      <c r="A974">
        <v>10360</v>
      </c>
      <c r="B974">
        <v>38</v>
      </c>
      <c r="C974">
        <v>160.68</v>
      </c>
      <c r="D974">
        <v>2</v>
      </c>
      <c r="E974">
        <v>0</v>
      </c>
      <c r="F974" s="4">
        <f>DetailTicket[[#This Row],[Qte]]*(DetailTicket[[#This Row],[PrixUnit]]*(1-DetailTicket[[#This Row],[Remise%]]))</f>
        <v>321.36</v>
      </c>
      <c r="G974" t="str">
        <f>DetailTicket[[#This Row],[NoTicket]]&amp;DetailTicket[[#This Row],[Refprod]]</f>
        <v>1036038</v>
      </c>
    </row>
    <row r="975" spans="1:7" x14ac:dyDescent="0.25">
      <c r="A975">
        <v>10372</v>
      </c>
      <c r="B975">
        <v>38</v>
      </c>
      <c r="C975">
        <v>160.68</v>
      </c>
      <c r="D975">
        <v>1</v>
      </c>
      <c r="E975">
        <v>0.25</v>
      </c>
      <c r="F975" s="4">
        <f>DetailTicket[[#This Row],[Qte]]*(DetailTicket[[#This Row],[PrixUnit]]*(1-DetailTicket[[#This Row],[Remise%]]))</f>
        <v>120.51</v>
      </c>
      <c r="G975" t="str">
        <f>DetailTicket[[#This Row],[NoTicket]]&amp;DetailTicket[[#This Row],[Refprod]]</f>
        <v>1037238</v>
      </c>
    </row>
    <row r="976" spans="1:7" x14ac:dyDescent="0.25">
      <c r="A976">
        <v>10417</v>
      </c>
      <c r="B976">
        <v>38</v>
      </c>
      <c r="C976">
        <v>160.68</v>
      </c>
      <c r="D976">
        <v>2</v>
      </c>
      <c r="E976">
        <v>0</v>
      </c>
      <c r="F976" s="4">
        <f>DetailTicket[[#This Row],[Qte]]*(DetailTicket[[#This Row],[PrixUnit]]*(1-DetailTicket[[#This Row],[Remise%]]))</f>
        <v>321.36</v>
      </c>
      <c r="G976" t="str">
        <f>DetailTicket[[#This Row],[NoTicket]]&amp;DetailTicket[[#This Row],[Refprod]]</f>
        <v>1041738</v>
      </c>
    </row>
    <row r="977" spans="1:7" x14ac:dyDescent="0.25">
      <c r="A977">
        <v>10424</v>
      </c>
      <c r="B977">
        <v>38</v>
      </c>
      <c r="C977">
        <v>160.68</v>
      </c>
      <c r="D977">
        <v>1</v>
      </c>
      <c r="E977">
        <v>0.2</v>
      </c>
      <c r="F977" s="4">
        <f>DetailTicket[[#This Row],[Qte]]*(DetailTicket[[#This Row],[PrixUnit]]*(1-DetailTicket[[#This Row],[Remise%]]))</f>
        <v>128.54400000000001</v>
      </c>
      <c r="G977" t="str">
        <f>DetailTicket[[#This Row],[NoTicket]]&amp;DetailTicket[[#This Row],[Refprod]]</f>
        <v>1042438</v>
      </c>
    </row>
    <row r="978" spans="1:7" x14ac:dyDescent="0.25">
      <c r="A978">
        <v>10479</v>
      </c>
      <c r="B978">
        <v>38</v>
      </c>
      <c r="C978">
        <v>160.68</v>
      </c>
      <c r="D978">
        <v>1</v>
      </c>
      <c r="E978">
        <v>0</v>
      </c>
      <c r="F978" s="4">
        <f>DetailTicket[[#This Row],[Qte]]*(DetailTicket[[#This Row],[PrixUnit]]*(1-DetailTicket[[#This Row],[Remise%]]))</f>
        <v>160.68</v>
      </c>
      <c r="G978" t="str">
        <f>DetailTicket[[#This Row],[NoTicket]]&amp;DetailTicket[[#This Row],[Refprod]]</f>
        <v>1047938</v>
      </c>
    </row>
    <row r="979" spans="1:7" x14ac:dyDescent="0.25">
      <c r="A979">
        <v>10518</v>
      </c>
      <c r="B979">
        <v>38</v>
      </c>
      <c r="C979">
        <v>200.93</v>
      </c>
      <c r="D979">
        <v>2</v>
      </c>
      <c r="E979">
        <v>0</v>
      </c>
      <c r="F979" s="4">
        <f>DetailTicket[[#This Row],[Qte]]*(DetailTicket[[#This Row],[PrixUnit]]*(1-DetailTicket[[#This Row],[Remise%]]))</f>
        <v>401.86</v>
      </c>
      <c r="G979" t="str">
        <f>DetailTicket[[#This Row],[NoTicket]]&amp;DetailTicket[[#This Row],[Refprod]]</f>
        <v>1051838</v>
      </c>
    </row>
    <row r="980" spans="1:7" x14ac:dyDescent="0.25">
      <c r="A980">
        <v>10540</v>
      </c>
      <c r="B980">
        <v>38</v>
      </c>
      <c r="C980">
        <v>200.93</v>
      </c>
      <c r="D980">
        <v>1</v>
      </c>
      <c r="E980">
        <v>0</v>
      </c>
      <c r="F980" s="4">
        <f>DetailTicket[[#This Row],[Qte]]*(DetailTicket[[#This Row],[PrixUnit]]*(1-DetailTicket[[#This Row],[Remise%]]))</f>
        <v>200.93</v>
      </c>
      <c r="G980" t="str">
        <f>DetailTicket[[#This Row],[NoTicket]]&amp;DetailTicket[[#This Row],[Refprod]]</f>
        <v>1054038</v>
      </c>
    </row>
    <row r="981" spans="1:7" x14ac:dyDescent="0.25">
      <c r="A981">
        <v>10541</v>
      </c>
      <c r="B981">
        <v>38</v>
      </c>
      <c r="C981">
        <v>200.93</v>
      </c>
      <c r="D981">
        <v>2</v>
      </c>
      <c r="E981">
        <v>0.1</v>
      </c>
      <c r="F981" s="4">
        <f>DetailTicket[[#This Row],[Qte]]*(DetailTicket[[#This Row],[PrixUnit]]*(1-DetailTicket[[#This Row],[Remise%]]))</f>
        <v>361.67400000000004</v>
      </c>
      <c r="G981" t="str">
        <f>DetailTicket[[#This Row],[NoTicket]]&amp;DetailTicket[[#This Row],[Refprod]]</f>
        <v>1054138</v>
      </c>
    </row>
    <row r="982" spans="1:7" x14ac:dyDescent="0.25">
      <c r="A982">
        <v>10616</v>
      </c>
      <c r="B982">
        <v>38</v>
      </c>
      <c r="C982">
        <v>200.93</v>
      </c>
      <c r="D982">
        <v>2</v>
      </c>
      <c r="E982">
        <v>0.05</v>
      </c>
      <c r="F982" s="4">
        <f>DetailTicket[[#This Row],[Qte]]*(DetailTicket[[#This Row],[PrixUnit]]*(1-DetailTicket[[#This Row],[Remise%]]))</f>
        <v>381.767</v>
      </c>
      <c r="G982" t="str">
        <f>DetailTicket[[#This Row],[NoTicket]]&amp;DetailTicket[[#This Row],[Refprod]]</f>
        <v>1061638</v>
      </c>
    </row>
    <row r="983" spans="1:7" x14ac:dyDescent="0.25">
      <c r="A983">
        <v>10672</v>
      </c>
      <c r="B983">
        <v>38</v>
      </c>
      <c r="C983">
        <v>200.93</v>
      </c>
      <c r="D983">
        <v>2</v>
      </c>
      <c r="E983">
        <v>0.1</v>
      </c>
      <c r="F983" s="4">
        <f>DetailTicket[[#This Row],[Qte]]*(DetailTicket[[#This Row],[PrixUnit]]*(1-DetailTicket[[#This Row],[Remise%]]))</f>
        <v>361.67400000000004</v>
      </c>
      <c r="G983" t="str">
        <f>DetailTicket[[#This Row],[NoTicket]]&amp;DetailTicket[[#This Row],[Refprod]]</f>
        <v>1067238</v>
      </c>
    </row>
    <row r="984" spans="1:7" x14ac:dyDescent="0.25">
      <c r="A984">
        <v>10783</v>
      </c>
      <c r="B984">
        <v>38</v>
      </c>
      <c r="C984">
        <v>200.93</v>
      </c>
      <c r="D984">
        <v>2</v>
      </c>
      <c r="E984">
        <v>0</v>
      </c>
      <c r="F984" s="4">
        <f>DetailTicket[[#This Row],[Qte]]*(DetailTicket[[#This Row],[PrixUnit]]*(1-DetailTicket[[#This Row],[Remise%]]))</f>
        <v>401.86</v>
      </c>
      <c r="G984" t="str">
        <f>DetailTicket[[#This Row],[NoTicket]]&amp;DetailTicket[[#This Row],[Refprod]]</f>
        <v>1078338</v>
      </c>
    </row>
    <row r="985" spans="1:7" x14ac:dyDescent="0.25">
      <c r="A985">
        <v>10805</v>
      </c>
      <c r="B985">
        <v>38</v>
      </c>
      <c r="C985">
        <v>200.93</v>
      </c>
      <c r="D985">
        <v>2</v>
      </c>
      <c r="E985">
        <v>0</v>
      </c>
      <c r="F985" s="4">
        <f>DetailTicket[[#This Row],[Qte]]*(DetailTicket[[#This Row],[PrixUnit]]*(1-DetailTicket[[#This Row],[Remise%]]))</f>
        <v>401.86</v>
      </c>
      <c r="G985" t="str">
        <f>DetailTicket[[#This Row],[NoTicket]]&amp;DetailTicket[[#This Row],[Refprod]]</f>
        <v>1080538</v>
      </c>
    </row>
    <row r="986" spans="1:7" x14ac:dyDescent="0.25">
      <c r="A986">
        <v>10816</v>
      </c>
      <c r="B986">
        <v>38</v>
      </c>
      <c r="C986">
        <v>200.93</v>
      </c>
      <c r="D986">
        <v>1</v>
      </c>
      <c r="E986">
        <v>0.05</v>
      </c>
      <c r="F986" s="4">
        <f>DetailTicket[[#This Row],[Qte]]*(DetailTicket[[#This Row],[PrixUnit]]*(1-DetailTicket[[#This Row],[Remise%]]))</f>
        <v>190.8835</v>
      </c>
      <c r="G986" t="str">
        <f>DetailTicket[[#This Row],[NoTicket]]&amp;DetailTicket[[#This Row],[Refprod]]</f>
        <v>1081638</v>
      </c>
    </row>
    <row r="987" spans="1:7" x14ac:dyDescent="0.25">
      <c r="A987">
        <v>10817</v>
      </c>
      <c r="B987">
        <v>38</v>
      </c>
      <c r="C987">
        <v>200.93</v>
      </c>
      <c r="D987">
        <v>1</v>
      </c>
      <c r="E987">
        <v>0</v>
      </c>
      <c r="F987" s="4">
        <f>DetailTicket[[#This Row],[Qte]]*(DetailTicket[[#This Row],[PrixUnit]]*(1-DetailTicket[[#This Row],[Remise%]]))</f>
        <v>200.93</v>
      </c>
      <c r="G987" t="str">
        <f>DetailTicket[[#This Row],[NoTicket]]&amp;DetailTicket[[#This Row],[Refprod]]</f>
        <v>1081738</v>
      </c>
    </row>
    <row r="988" spans="1:7" x14ac:dyDescent="0.25">
      <c r="A988">
        <v>10828</v>
      </c>
      <c r="B988">
        <v>38</v>
      </c>
      <c r="C988">
        <v>200.93</v>
      </c>
      <c r="D988">
        <v>2</v>
      </c>
      <c r="E988">
        <v>0</v>
      </c>
      <c r="F988" s="4">
        <f>DetailTicket[[#This Row],[Qte]]*(DetailTicket[[#This Row],[PrixUnit]]*(1-DetailTicket[[#This Row],[Remise%]]))</f>
        <v>401.86</v>
      </c>
      <c r="G988" t="str">
        <f>DetailTicket[[#This Row],[NoTicket]]&amp;DetailTicket[[#This Row],[Refprod]]</f>
        <v>1082838</v>
      </c>
    </row>
    <row r="989" spans="1:7" x14ac:dyDescent="0.25">
      <c r="A989">
        <v>10831</v>
      </c>
      <c r="B989">
        <v>38</v>
      </c>
      <c r="C989">
        <v>200.93</v>
      </c>
      <c r="D989">
        <v>2</v>
      </c>
      <c r="E989">
        <v>0</v>
      </c>
      <c r="F989" s="4">
        <f>DetailTicket[[#This Row],[Qte]]*(DetailTicket[[#This Row],[PrixUnit]]*(1-DetailTicket[[#This Row],[Remise%]]))</f>
        <v>401.86</v>
      </c>
      <c r="G989" t="str">
        <f>DetailTicket[[#This Row],[NoTicket]]&amp;DetailTicket[[#This Row],[Refprod]]</f>
        <v>1083138</v>
      </c>
    </row>
    <row r="990" spans="1:7" x14ac:dyDescent="0.25">
      <c r="A990">
        <v>10865</v>
      </c>
      <c r="B990">
        <v>38</v>
      </c>
      <c r="C990">
        <v>200.93</v>
      </c>
      <c r="D990">
        <v>2</v>
      </c>
      <c r="E990">
        <v>0.05</v>
      </c>
      <c r="F990" s="4">
        <f>DetailTicket[[#This Row],[Qte]]*(DetailTicket[[#This Row],[PrixUnit]]*(1-DetailTicket[[#This Row],[Remise%]]))</f>
        <v>381.767</v>
      </c>
      <c r="G990" t="str">
        <f>DetailTicket[[#This Row],[NoTicket]]&amp;DetailTicket[[#This Row],[Refprod]]</f>
        <v>1086538</v>
      </c>
    </row>
    <row r="991" spans="1:7" x14ac:dyDescent="0.25">
      <c r="A991">
        <v>10889</v>
      </c>
      <c r="B991">
        <v>38</v>
      </c>
      <c r="C991">
        <v>200.93</v>
      </c>
      <c r="D991">
        <v>1</v>
      </c>
      <c r="E991">
        <v>0</v>
      </c>
      <c r="F991" s="4">
        <f>DetailTicket[[#This Row],[Qte]]*(DetailTicket[[#This Row],[PrixUnit]]*(1-DetailTicket[[#This Row],[Remise%]]))</f>
        <v>200.93</v>
      </c>
      <c r="G991" t="str">
        <f>DetailTicket[[#This Row],[NoTicket]]&amp;DetailTicket[[#This Row],[Refprod]]</f>
        <v>1088938</v>
      </c>
    </row>
    <row r="992" spans="1:7" x14ac:dyDescent="0.25">
      <c r="A992">
        <v>10964</v>
      </c>
      <c r="B992">
        <v>38</v>
      </c>
      <c r="C992">
        <v>200.93</v>
      </c>
      <c r="D992">
        <v>2</v>
      </c>
      <c r="E992">
        <v>0</v>
      </c>
      <c r="F992" s="4">
        <f>DetailTicket[[#This Row],[Qte]]*(DetailTicket[[#This Row],[PrixUnit]]*(1-DetailTicket[[#This Row],[Remise%]]))</f>
        <v>401.86</v>
      </c>
      <c r="G992" t="str">
        <f>DetailTicket[[#This Row],[NoTicket]]&amp;DetailTicket[[#This Row],[Refprod]]</f>
        <v>1096438</v>
      </c>
    </row>
    <row r="993" spans="1:7" x14ac:dyDescent="0.25">
      <c r="A993">
        <v>10981</v>
      </c>
      <c r="B993">
        <v>38</v>
      </c>
      <c r="C993">
        <v>200.93</v>
      </c>
      <c r="D993">
        <v>2</v>
      </c>
      <c r="E993">
        <v>0</v>
      </c>
      <c r="F993" s="4">
        <f>DetailTicket[[#This Row],[Qte]]*(DetailTicket[[#This Row],[PrixUnit]]*(1-DetailTicket[[#This Row],[Remise%]]))</f>
        <v>401.86</v>
      </c>
      <c r="G993" t="str">
        <f>DetailTicket[[#This Row],[NoTicket]]&amp;DetailTicket[[#This Row],[Refprod]]</f>
        <v>1098138</v>
      </c>
    </row>
    <row r="994" spans="1:7" x14ac:dyDescent="0.25">
      <c r="A994">
        <v>11032</v>
      </c>
      <c r="B994">
        <v>38</v>
      </c>
      <c r="C994">
        <v>200.93</v>
      </c>
      <c r="D994">
        <v>1</v>
      </c>
      <c r="E994">
        <v>0</v>
      </c>
      <c r="F994" s="4">
        <f>DetailTicket[[#This Row],[Qte]]*(DetailTicket[[#This Row],[PrixUnit]]*(1-DetailTicket[[#This Row],[Remise%]]))</f>
        <v>200.93</v>
      </c>
      <c r="G994" t="str">
        <f>DetailTicket[[#This Row],[NoTicket]]&amp;DetailTicket[[#This Row],[Refprod]]</f>
        <v>1103238</v>
      </c>
    </row>
    <row r="995" spans="1:7" x14ac:dyDescent="0.25">
      <c r="A995">
        <v>11080</v>
      </c>
      <c r="B995">
        <v>38</v>
      </c>
      <c r="C995">
        <v>26.53</v>
      </c>
      <c r="D995">
        <v>2</v>
      </c>
      <c r="E995">
        <v>0</v>
      </c>
      <c r="F995" s="4">
        <f>DetailTicket[[#This Row],[Qte]]*(DetailTicket[[#This Row],[PrixUnit]]*(1-DetailTicket[[#This Row],[Remise%]]))</f>
        <v>53.06</v>
      </c>
      <c r="G995" t="str">
        <f>DetailTicket[[#This Row],[NoTicket]]&amp;DetailTicket[[#This Row],[Refprod]]</f>
        <v>1108038</v>
      </c>
    </row>
    <row r="996" spans="1:7" x14ac:dyDescent="0.25">
      <c r="A996">
        <v>10253</v>
      </c>
      <c r="B996">
        <v>39</v>
      </c>
      <c r="C996">
        <v>10.98</v>
      </c>
      <c r="D996">
        <v>1</v>
      </c>
      <c r="E996">
        <v>0</v>
      </c>
      <c r="F996" s="4">
        <f>DetailTicket[[#This Row],[Qte]]*(DetailTicket[[#This Row],[PrixUnit]]*(1-DetailTicket[[#This Row],[Remise%]]))</f>
        <v>10.98</v>
      </c>
      <c r="G996" t="str">
        <f>DetailTicket[[#This Row],[NoTicket]]&amp;DetailTicket[[#This Row],[Refprod]]</f>
        <v>1025339</v>
      </c>
    </row>
    <row r="997" spans="1:7" x14ac:dyDescent="0.25">
      <c r="A997">
        <v>10257</v>
      </c>
      <c r="B997">
        <v>39</v>
      </c>
      <c r="C997">
        <v>10.98</v>
      </c>
      <c r="D997">
        <v>2</v>
      </c>
      <c r="E997">
        <v>0</v>
      </c>
      <c r="F997" s="4">
        <f>DetailTicket[[#This Row],[Qte]]*(DetailTicket[[#This Row],[PrixUnit]]*(1-DetailTicket[[#This Row],[Remise%]]))</f>
        <v>21.96</v>
      </c>
      <c r="G997" t="str">
        <f>DetailTicket[[#This Row],[NoTicket]]&amp;DetailTicket[[#This Row],[Refprod]]</f>
        <v>1025739</v>
      </c>
    </row>
    <row r="998" spans="1:7" x14ac:dyDescent="0.25">
      <c r="A998">
        <v>10297</v>
      </c>
      <c r="B998">
        <v>39</v>
      </c>
      <c r="C998">
        <v>10.98</v>
      </c>
      <c r="D998">
        <v>2</v>
      </c>
      <c r="E998">
        <v>0</v>
      </c>
      <c r="F998" s="4">
        <f>DetailTicket[[#This Row],[Qte]]*(DetailTicket[[#This Row],[PrixUnit]]*(1-DetailTicket[[#This Row],[Remise%]]))</f>
        <v>21.96</v>
      </c>
      <c r="G998" t="str">
        <f>DetailTicket[[#This Row],[NoTicket]]&amp;DetailTicket[[#This Row],[Refprod]]</f>
        <v>1029739</v>
      </c>
    </row>
    <row r="999" spans="1:7" x14ac:dyDescent="0.25">
      <c r="A999">
        <v>10305</v>
      </c>
      <c r="B999">
        <v>39</v>
      </c>
      <c r="C999">
        <v>10.98</v>
      </c>
      <c r="D999">
        <v>1</v>
      </c>
      <c r="E999">
        <v>0.1</v>
      </c>
      <c r="F999" s="4">
        <f>DetailTicket[[#This Row],[Qte]]*(DetailTicket[[#This Row],[PrixUnit]]*(1-DetailTicket[[#This Row],[Remise%]]))</f>
        <v>9.8820000000000014</v>
      </c>
      <c r="G999" t="str">
        <f>DetailTicket[[#This Row],[NoTicket]]&amp;DetailTicket[[#This Row],[Refprod]]</f>
        <v>1030539</v>
      </c>
    </row>
    <row r="1000" spans="1:7" x14ac:dyDescent="0.25">
      <c r="A1000">
        <v>10323</v>
      </c>
      <c r="B1000">
        <v>39</v>
      </c>
      <c r="C1000">
        <v>10.98</v>
      </c>
      <c r="D1000">
        <v>2</v>
      </c>
      <c r="E1000">
        <v>0</v>
      </c>
      <c r="F1000" s="4">
        <f>DetailTicket[[#This Row],[Qte]]*(DetailTicket[[#This Row],[PrixUnit]]*(1-DetailTicket[[#This Row],[Remise%]]))</f>
        <v>21.96</v>
      </c>
      <c r="G1000" t="str">
        <f>DetailTicket[[#This Row],[NoTicket]]&amp;DetailTicket[[#This Row],[Refprod]]</f>
        <v>1032339</v>
      </c>
    </row>
    <row r="1001" spans="1:7" x14ac:dyDescent="0.25">
      <c r="A1001">
        <v>10347</v>
      </c>
      <c r="B1001">
        <v>39</v>
      </c>
      <c r="C1001">
        <v>10.98</v>
      </c>
      <c r="D1001">
        <v>2</v>
      </c>
      <c r="E1001">
        <v>0.15</v>
      </c>
      <c r="F1001" s="4">
        <f>DetailTicket[[#This Row],[Qte]]*(DetailTicket[[#This Row],[PrixUnit]]*(1-DetailTicket[[#This Row],[Remise%]]))</f>
        <v>18.666</v>
      </c>
      <c r="G1001" t="str">
        <f>DetailTicket[[#This Row],[NoTicket]]&amp;DetailTicket[[#This Row],[Refprod]]</f>
        <v>1034739</v>
      </c>
    </row>
    <row r="1002" spans="1:7" x14ac:dyDescent="0.25">
      <c r="A1002">
        <v>10361</v>
      </c>
      <c r="B1002">
        <v>39</v>
      </c>
      <c r="C1002">
        <v>10.98</v>
      </c>
      <c r="D1002">
        <v>2</v>
      </c>
      <c r="E1002">
        <v>0.1</v>
      </c>
      <c r="F1002" s="4">
        <f>DetailTicket[[#This Row],[Qte]]*(DetailTicket[[#This Row],[PrixUnit]]*(1-DetailTicket[[#This Row],[Remise%]]))</f>
        <v>19.764000000000003</v>
      </c>
      <c r="G1002" t="str">
        <f>DetailTicket[[#This Row],[NoTicket]]&amp;DetailTicket[[#This Row],[Refprod]]</f>
        <v>1036139</v>
      </c>
    </row>
    <row r="1003" spans="1:7" x14ac:dyDescent="0.25">
      <c r="A1003">
        <v>10377</v>
      </c>
      <c r="B1003">
        <v>39</v>
      </c>
      <c r="C1003">
        <v>10.98</v>
      </c>
      <c r="D1003">
        <v>1</v>
      </c>
      <c r="E1003">
        <v>0.15</v>
      </c>
      <c r="F1003" s="4">
        <f>DetailTicket[[#This Row],[Qte]]*(DetailTicket[[#This Row],[PrixUnit]]*(1-DetailTicket[[#This Row],[Remise%]]))</f>
        <v>9.3330000000000002</v>
      </c>
      <c r="G1003" t="str">
        <f>DetailTicket[[#This Row],[NoTicket]]&amp;DetailTicket[[#This Row],[Refprod]]</f>
        <v>1037739</v>
      </c>
    </row>
    <row r="1004" spans="1:7" x14ac:dyDescent="0.25">
      <c r="A1004">
        <v>10445</v>
      </c>
      <c r="B1004">
        <v>39</v>
      </c>
      <c r="C1004">
        <v>10.98</v>
      </c>
      <c r="D1004">
        <v>2</v>
      </c>
      <c r="E1004">
        <v>0</v>
      </c>
      <c r="F1004" s="4">
        <f>DetailTicket[[#This Row],[Qte]]*(DetailTicket[[#This Row],[PrixUnit]]*(1-DetailTicket[[#This Row],[Remise%]]))</f>
        <v>21.96</v>
      </c>
      <c r="G1004" t="str">
        <f>DetailTicket[[#This Row],[NoTicket]]&amp;DetailTicket[[#This Row],[Refprod]]</f>
        <v>1044539</v>
      </c>
    </row>
    <row r="1005" spans="1:7" x14ac:dyDescent="0.25">
      <c r="A1005">
        <v>10455</v>
      </c>
      <c r="B1005">
        <v>39</v>
      </c>
      <c r="C1005">
        <v>10.98</v>
      </c>
      <c r="D1005">
        <v>1</v>
      </c>
      <c r="E1005">
        <v>0</v>
      </c>
      <c r="F1005" s="4">
        <f>DetailTicket[[#This Row],[Qte]]*(DetailTicket[[#This Row],[PrixUnit]]*(1-DetailTicket[[#This Row],[Remise%]]))</f>
        <v>10.98</v>
      </c>
      <c r="G1005" t="str">
        <f>DetailTicket[[#This Row],[NoTicket]]&amp;DetailTicket[[#This Row],[Refprod]]</f>
        <v>1045539</v>
      </c>
    </row>
    <row r="1006" spans="1:7" x14ac:dyDescent="0.25">
      <c r="A1006">
        <v>10477</v>
      </c>
      <c r="B1006">
        <v>39</v>
      </c>
      <c r="C1006">
        <v>10.98</v>
      </c>
      <c r="D1006">
        <v>1</v>
      </c>
      <c r="E1006">
        <v>0.25</v>
      </c>
      <c r="F1006" s="4">
        <f>DetailTicket[[#This Row],[Qte]]*(DetailTicket[[#This Row],[PrixUnit]]*(1-DetailTicket[[#This Row],[Remise%]]))</f>
        <v>8.2349999999999994</v>
      </c>
      <c r="G1006" t="str">
        <f>DetailTicket[[#This Row],[NoTicket]]&amp;DetailTicket[[#This Row],[Refprod]]</f>
        <v>1047739</v>
      </c>
    </row>
    <row r="1007" spans="1:7" x14ac:dyDescent="0.25">
      <c r="A1007">
        <v>10508</v>
      </c>
      <c r="B1007">
        <v>39</v>
      </c>
      <c r="C1007">
        <v>13.72</v>
      </c>
      <c r="D1007">
        <v>2</v>
      </c>
      <c r="E1007">
        <v>0</v>
      </c>
      <c r="F1007" s="4">
        <f>DetailTicket[[#This Row],[Qte]]*(DetailTicket[[#This Row],[PrixUnit]]*(1-DetailTicket[[#This Row],[Remise%]]))</f>
        <v>27.44</v>
      </c>
      <c r="G1007" t="str">
        <f>DetailTicket[[#This Row],[NoTicket]]&amp;DetailTicket[[#This Row],[Refprod]]</f>
        <v>1050839</v>
      </c>
    </row>
    <row r="1008" spans="1:7" x14ac:dyDescent="0.25">
      <c r="A1008">
        <v>10577</v>
      </c>
      <c r="B1008">
        <v>39</v>
      </c>
      <c r="C1008">
        <v>13.72</v>
      </c>
      <c r="D1008">
        <v>2</v>
      </c>
      <c r="E1008">
        <v>0</v>
      </c>
      <c r="F1008" s="4">
        <f>DetailTicket[[#This Row],[Qte]]*(DetailTicket[[#This Row],[PrixUnit]]*(1-DetailTicket[[#This Row],[Remise%]]))</f>
        <v>27.44</v>
      </c>
      <c r="G1008" t="str">
        <f>DetailTicket[[#This Row],[NoTicket]]&amp;DetailTicket[[#This Row],[Refprod]]</f>
        <v>1057739</v>
      </c>
    </row>
    <row r="1009" spans="1:7" x14ac:dyDescent="0.25">
      <c r="A1009">
        <v>10614</v>
      </c>
      <c r="B1009">
        <v>39</v>
      </c>
      <c r="C1009">
        <v>13.72</v>
      </c>
      <c r="D1009">
        <v>2</v>
      </c>
      <c r="E1009">
        <v>0</v>
      </c>
      <c r="F1009" s="4">
        <f>DetailTicket[[#This Row],[Qte]]*(DetailTicket[[#This Row],[PrixUnit]]*(1-DetailTicket[[#This Row],[Remise%]]))</f>
        <v>27.44</v>
      </c>
      <c r="G1009" t="str">
        <f>DetailTicket[[#This Row],[NoTicket]]&amp;DetailTicket[[#This Row],[Refprod]]</f>
        <v>1061439</v>
      </c>
    </row>
    <row r="1010" spans="1:7" x14ac:dyDescent="0.25">
      <c r="A1010">
        <v>10643</v>
      </c>
      <c r="B1010">
        <v>39</v>
      </c>
      <c r="C1010">
        <v>13.72</v>
      </c>
      <c r="D1010">
        <v>1</v>
      </c>
      <c r="E1010">
        <v>0.25</v>
      </c>
      <c r="F1010" s="4">
        <f>DetailTicket[[#This Row],[Qte]]*(DetailTicket[[#This Row],[PrixUnit]]*(1-DetailTicket[[#This Row],[Remise%]]))</f>
        <v>10.290000000000001</v>
      </c>
      <c r="G1010" t="str">
        <f>DetailTicket[[#This Row],[NoTicket]]&amp;DetailTicket[[#This Row],[Refprod]]</f>
        <v>1064339</v>
      </c>
    </row>
    <row r="1011" spans="1:7" x14ac:dyDescent="0.25">
      <c r="A1011">
        <v>10647</v>
      </c>
      <c r="B1011">
        <v>39</v>
      </c>
      <c r="C1011">
        <v>13.72</v>
      </c>
      <c r="D1011">
        <v>1</v>
      </c>
      <c r="E1011">
        <v>0</v>
      </c>
      <c r="F1011" s="4">
        <f>DetailTicket[[#This Row],[Qte]]*(DetailTicket[[#This Row],[PrixUnit]]*(1-DetailTicket[[#This Row],[Remise%]]))</f>
        <v>13.72</v>
      </c>
      <c r="G1011" t="str">
        <f>DetailTicket[[#This Row],[NoTicket]]&amp;DetailTicket[[#This Row],[Refprod]]</f>
        <v>1064739</v>
      </c>
    </row>
    <row r="1012" spans="1:7" x14ac:dyDescent="0.25">
      <c r="A1012">
        <v>10654</v>
      </c>
      <c r="B1012">
        <v>39</v>
      </c>
      <c r="C1012">
        <v>13.72</v>
      </c>
      <c r="D1012">
        <v>1</v>
      </c>
      <c r="E1012">
        <v>0.1</v>
      </c>
      <c r="F1012" s="4">
        <f>DetailTicket[[#This Row],[Qte]]*(DetailTicket[[#This Row],[PrixUnit]]*(1-DetailTicket[[#This Row],[Remise%]]))</f>
        <v>12.348000000000001</v>
      </c>
      <c r="G1012" t="str">
        <f>DetailTicket[[#This Row],[NoTicket]]&amp;DetailTicket[[#This Row],[Refprod]]</f>
        <v>1065439</v>
      </c>
    </row>
    <row r="1013" spans="1:7" x14ac:dyDescent="0.25">
      <c r="A1013">
        <v>10661</v>
      </c>
      <c r="B1013">
        <v>39</v>
      </c>
      <c r="C1013">
        <v>13.72</v>
      </c>
      <c r="D1013">
        <v>2</v>
      </c>
      <c r="E1013">
        <v>0.2</v>
      </c>
      <c r="F1013" s="4">
        <f>DetailTicket[[#This Row],[Qte]]*(DetailTicket[[#This Row],[PrixUnit]]*(1-DetailTicket[[#This Row],[Remise%]]))</f>
        <v>21.952000000000002</v>
      </c>
      <c r="G1013" t="str">
        <f>DetailTicket[[#This Row],[NoTicket]]&amp;DetailTicket[[#This Row],[Refprod]]</f>
        <v>1066139</v>
      </c>
    </row>
    <row r="1014" spans="1:7" x14ac:dyDescent="0.25">
      <c r="A1014">
        <v>10762</v>
      </c>
      <c r="B1014">
        <v>39</v>
      </c>
      <c r="C1014">
        <v>13.72</v>
      </c>
      <c r="D1014">
        <v>2</v>
      </c>
      <c r="E1014">
        <v>0</v>
      </c>
      <c r="F1014" s="4">
        <f>DetailTicket[[#This Row],[Qte]]*(DetailTicket[[#This Row],[PrixUnit]]*(1-DetailTicket[[#This Row],[Remise%]]))</f>
        <v>27.44</v>
      </c>
      <c r="G1014" t="str">
        <f>DetailTicket[[#This Row],[NoTicket]]&amp;DetailTicket[[#This Row],[Refprod]]</f>
        <v>1076239</v>
      </c>
    </row>
    <row r="1015" spans="1:7" x14ac:dyDescent="0.25">
      <c r="A1015">
        <v>10764</v>
      </c>
      <c r="B1015">
        <v>39</v>
      </c>
      <c r="C1015">
        <v>13.72</v>
      </c>
      <c r="D1015">
        <v>2</v>
      </c>
      <c r="E1015">
        <v>0.1</v>
      </c>
      <c r="F1015" s="4">
        <f>DetailTicket[[#This Row],[Qte]]*(DetailTicket[[#This Row],[PrixUnit]]*(1-DetailTicket[[#This Row],[Remise%]]))</f>
        <v>24.696000000000002</v>
      </c>
      <c r="G1015" t="str">
        <f>DetailTicket[[#This Row],[NoTicket]]&amp;DetailTicket[[#This Row],[Refprod]]</f>
        <v>1076439</v>
      </c>
    </row>
    <row r="1016" spans="1:7" x14ac:dyDescent="0.25">
      <c r="A1016">
        <v>10784</v>
      </c>
      <c r="B1016">
        <v>39</v>
      </c>
      <c r="C1016">
        <v>13.72</v>
      </c>
      <c r="D1016">
        <v>2</v>
      </c>
      <c r="E1016">
        <v>0.15</v>
      </c>
      <c r="F1016" s="4">
        <f>DetailTicket[[#This Row],[Qte]]*(DetailTicket[[#This Row],[PrixUnit]]*(1-DetailTicket[[#This Row],[Remise%]]))</f>
        <v>23.324000000000002</v>
      </c>
      <c r="G1016" t="str">
        <f>DetailTicket[[#This Row],[NoTicket]]&amp;DetailTicket[[#This Row],[Refprod]]</f>
        <v>1078439</v>
      </c>
    </row>
    <row r="1017" spans="1:7" x14ac:dyDescent="0.25">
      <c r="A1017">
        <v>10827</v>
      </c>
      <c r="B1017">
        <v>39</v>
      </c>
      <c r="C1017">
        <v>13.72</v>
      </c>
      <c r="D1017">
        <v>1</v>
      </c>
      <c r="E1017">
        <v>0</v>
      </c>
      <c r="F1017" s="4">
        <f>DetailTicket[[#This Row],[Qte]]*(DetailTicket[[#This Row],[PrixUnit]]*(1-DetailTicket[[#This Row],[Remise%]]))</f>
        <v>13.72</v>
      </c>
      <c r="G1017" t="str">
        <f>DetailTicket[[#This Row],[NoTicket]]&amp;DetailTicket[[#This Row],[Refprod]]</f>
        <v>1082739</v>
      </c>
    </row>
    <row r="1018" spans="1:7" x14ac:dyDescent="0.25">
      <c r="A1018">
        <v>10830</v>
      </c>
      <c r="B1018">
        <v>39</v>
      </c>
      <c r="C1018">
        <v>13.72</v>
      </c>
      <c r="D1018">
        <v>1</v>
      </c>
      <c r="E1018">
        <v>0</v>
      </c>
      <c r="F1018" s="4">
        <f>DetailTicket[[#This Row],[Qte]]*(DetailTicket[[#This Row],[PrixUnit]]*(1-DetailTicket[[#This Row],[Remise%]]))</f>
        <v>13.72</v>
      </c>
      <c r="G1018" t="str">
        <f>DetailTicket[[#This Row],[NoTicket]]&amp;DetailTicket[[#This Row],[Refprod]]</f>
        <v>1083039</v>
      </c>
    </row>
    <row r="1019" spans="1:7" x14ac:dyDescent="0.25">
      <c r="A1019">
        <v>10840</v>
      </c>
      <c r="B1019">
        <v>39</v>
      </c>
      <c r="C1019">
        <v>13.72</v>
      </c>
      <c r="D1019">
        <v>2</v>
      </c>
      <c r="E1019">
        <v>0.2</v>
      </c>
      <c r="F1019" s="4">
        <f>DetailTicket[[#This Row],[Qte]]*(DetailTicket[[#This Row],[PrixUnit]]*(1-DetailTicket[[#This Row],[Remise%]]))</f>
        <v>21.952000000000002</v>
      </c>
      <c r="G1019" t="str">
        <f>DetailTicket[[#This Row],[NoTicket]]&amp;DetailTicket[[#This Row],[Refprod]]</f>
        <v>1084039</v>
      </c>
    </row>
    <row r="1020" spans="1:7" x14ac:dyDescent="0.25">
      <c r="A1020">
        <v>10865</v>
      </c>
      <c r="B1020">
        <v>39</v>
      </c>
      <c r="C1020">
        <v>13.72</v>
      </c>
      <c r="D1020">
        <v>2</v>
      </c>
      <c r="E1020">
        <v>0.05</v>
      </c>
      <c r="F1020" s="4">
        <f>DetailTicket[[#This Row],[Qte]]*(DetailTicket[[#This Row],[PrixUnit]]*(1-DetailTicket[[#This Row],[Remise%]]))</f>
        <v>26.068000000000001</v>
      </c>
      <c r="G1020" t="str">
        <f>DetailTicket[[#This Row],[NoTicket]]&amp;DetailTicket[[#This Row],[Refprod]]</f>
        <v>1086539</v>
      </c>
    </row>
    <row r="1021" spans="1:7" x14ac:dyDescent="0.25">
      <c r="A1021">
        <v>10895</v>
      </c>
      <c r="B1021">
        <v>39</v>
      </c>
      <c r="C1021">
        <v>13.72</v>
      </c>
      <c r="D1021">
        <v>1</v>
      </c>
      <c r="E1021">
        <v>0</v>
      </c>
      <c r="F1021" s="4">
        <f>DetailTicket[[#This Row],[Qte]]*(DetailTicket[[#This Row],[PrixUnit]]*(1-DetailTicket[[#This Row],[Remise%]]))</f>
        <v>13.72</v>
      </c>
      <c r="G1021" t="str">
        <f>DetailTicket[[#This Row],[NoTicket]]&amp;DetailTicket[[#This Row],[Refprod]]</f>
        <v>1089539</v>
      </c>
    </row>
    <row r="1022" spans="1:7" x14ac:dyDescent="0.25">
      <c r="A1022">
        <v>10899</v>
      </c>
      <c r="B1022">
        <v>39</v>
      </c>
      <c r="C1022">
        <v>13.72</v>
      </c>
      <c r="D1022">
        <v>2</v>
      </c>
      <c r="E1022">
        <v>0.15</v>
      </c>
      <c r="F1022" s="4">
        <f>DetailTicket[[#This Row],[Qte]]*(DetailTicket[[#This Row],[PrixUnit]]*(1-DetailTicket[[#This Row],[Remise%]]))</f>
        <v>23.324000000000002</v>
      </c>
      <c r="G1022" t="str">
        <f>DetailTicket[[#This Row],[NoTicket]]&amp;DetailTicket[[#This Row],[Refprod]]</f>
        <v>1089939</v>
      </c>
    </row>
    <row r="1023" spans="1:7" x14ac:dyDescent="0.25">
      <c r="A1023">
        <v>10977</v>
      </c>
      <c r="B1023">
        <v>39</v>
      </c>
      <c r="C1023">
        <v>13.72</v>
      </c>
      <c r="D1023">
        <v>1</v>
      </c>
      <c r="E1023">
        <v>0</v>
      </c>
      <c r="F1023" s="4">
        <f>DetailTicket[[#This Row],[Qte]]*(DetailTicket[[#This Row],[PrixUnit]]*(1-DetailTicket[[#This Row],[Remise%]]))</f>
        <v>13.72</v>
      </c>
      <c r="G1023" t="str">
        <f>DetailTicket[[#This Row],[NoTicket]]&amp;DetailTicket[[#This Row],[Refprod]]</f>
        <v>1097739</v>
      </c>
    </row>
    <row r="1024" spans="1:7" x14ac:dyDescent="0.25">
      <c r="A1024">
        <v>11069</v>
      </c>
      <c r="B1024">
        <v>39</v>
      </c>
      <c r="C1024">
        <v>13.72</v>
      </c>
      <c r="D1024">
        <v>1</v>
      </c>
      <c r="E1024">
        <v>0</v>
      </c>
      <c r="F1024" s="4">
        <f>DetailTicket[[#This Row],[Qte]]*(DetailTicket[[#This Row],[PrixUnit]]*(1-DetailTicket[[#This Row],[Remise%]]))</f>
        <v>13.72</v>
      </c>
      <c r="G1024" t="str">
        <f>DetailTicket[[#This Row],[NoTicket]]&amp;DetailTicket[[#This Row],[Refprod]]</f>
        <v>1106939</v>
      </c>
    </row>
    <row r="1025" spans="1:7" x14ac:dyDescent="0.25">
      <c r="A1025">
        <v>11077</v>
      </c>
      <c r="B1025">
        <v>39</v>
      </c>
      <c r="C1025">
        <v>13.72</v>
      </c>
      <c r="D1025">
        <v>2</v>
      </c>
      <c r="E1025">
        <v>0.05</v>
      </c>
      <c r="F1025" s="4">
        <f>DetailTicket[[#This Row],[Qte]]*(DetailTicket[[#This Row],[PrixUnit]]*(1-DetailTicket[[#This Row],[Remise%]]))</f>
        <v>26.068000000000001</v>
      </c>
      <c r="G1025" t="str">
        <f>DetailTicket[[#This Row],[NoTicket]]&amp;DetailTicket[[#This Row],[Refprod]]</f>
        <v>1107739</v>
      </c>
    </row>
    <row r="1026" spans="1:7" x14ac:dyDescent="0.25">
      <c r="A1026">
        <v>10267</v>
      </c>
      <c r="B1026">
        <v>40</v>
      </c>
      <c r="C1026">
        <v>11.28</v>
      </c>
      <c r="D1026">
        <v>2</v>
      </c>
      <c r="E1026">
        <v>0</v>
      </c>
      <c r="F1026" s="4">
        <f>DetailTicket[[#This Row],[Qte]]*(DetailTicket[[#This Row],[PrixUnit]]*(1-DetailTicket[[#This Row],[Remise%]]))</f>
        <v>22.56</v>
      </c>
      <c r="G1026" t="str">
        <f>DetailTicket[[#This Row],[NoTicket]]&amp;DetailTicket[[#This Row],[Refprod]]</f>
        <v>1026740</v>
      </c>
    </row>
    <row r="1027" spans="1:7" x14ac:dyDescent="0.25">
      <c r="A1027">
        <v>10273</v>
      </c>
      <c r="B1027">
        <v>40</v>
      </c>
      <c r="C1027">
        <v>11.28</v>
      </c>
      <c r="D1027">
        <v>2</v>
      </c>
      <c r="E1027">
        <v>0.05</v>
      </c>
      <c r="F1027" s="4">
        <f>DetailTicket[[#This Row],[Qte]]*(DetailTicket[[#This Row],[PrixUnit]]*(1-DetailTicket[[#This Row],[Remise%]]))</f>
        <v>21.431999999999999</v>
      </c>
      <c r="G1027" t="str">
        <f>DetailTicket[[#This Row],[NoTicket]]&amp;DetailTicket[[#This Row],[Refprod]]</f>
        <v>1027340</v>
      </c>
    </row>
    <row r="1028" spans="1:7" x14ac:dyDescent="0.25">
      <c r="A1028">
        <v>10285</v>
      </c>
      <c r="B1028">
        <v>40</v>
      </c>
      <c r="C1028">
        <v>11.28</v>
      </c>
      <c r="D1028">
        <v>1</v>
      </c>
      <c r="E1028">
        <v>0.2</v>
      </c>
      <c r="F1028" s="4">
        <f>DetailTicket[[#This Row],[Qte]]*(DetailTicket[[#This Row],[PrixUnit]]*(1-DetailTicket[[#This Row],[Remise%]]))</f>
        <v>9.0239999999999991</v>
      </c>
      <c r="G1028" t="str">
        <f>DetailTicket[[#This Row],[NoTicket]]&amp;DetailTicket[[#This Row],[Refprod]]</f>
        <v>1028540</v>
      </c>
    </row>
    <row r="1029" spans="1:7" x14ac:dyDescent="0.25">
      <c r="A1029">
        <v>10301</v>
      </c>
      <c r="B1029">
        <v>40</v>
      </c>
      <c r="C1029">
        <v>11.28</v>
      </c>
      <c r="D1029">
        <v>2</v>
      </c>
      <c r="E1029">
        <v>0</v>
      </c>
      <c r="F1029" s="4">
        <f>DetailTicket[[#This Row],[Qte]]*(DetailTicket[[#This Row],[PrixUnit]]*(1-DetailTicket[[#This Row],[Remise%]]))</f>
        <v>22.56</v>
      </c>
      <c r="G1029" t="str">
        <f>DetailTicket[[#This Row],[NoTicket]]&amp;DetailTicket[[#This Row],[Refprod]]</f>
        <v>1030140</v>
      </c>
    </row>
    <row r="1030" spans="1:7" x14ac:dyDescent="0.25">
      <c r="A1030">
        <v>10303</v>
      </c>
      <c r="B1030">
        <v>40</v>
      </c>
      <c r="C1030">
        <v>11.28</v>
      </c>
      <c r="D1030">
        <v>1</v>
      </c>
      <c r="E1030">
        <v>0.1</v>
      </c>
      <c r="F1030" s="4">
        <f>DetailTicket[[#This Row],[Qte]]*(DetailTicket[[#This Row],[PrixUnit]]*(1-DetailTicket[[#This Row],[Remise%]]))</f>
        <v>10.151999999999999</v>
      </c>
      <c r="G1030" t="str">
        <f>DetailTicket[[#This Row],[NoTicket]]&amp;DetailTicket[[#This Row],[Refprod]]</f>
        <v>1030340</v>
      </c>
    </row>
    <row r="1031" spans="1:7" x14ac:dyDescent="0.25">
      <c r="A1031">
        <v>10347</v>
      </c>
      <c r="B1031">
        <v>40</v>
      </c>
      <c r="C1031">
        <v>11.28</v>
      </c>
      <c r="D1031">
        <v>2</v>
      </c>
      <c r="E1031">
        <v>0</v>
      </c>
      <c r="F1031" s="4">
        <f>DetailTicket[[#This Row],[Qte]]*(DetailTicket[[#This Row],[PrixUnit]]*(1-DetailTicket[[#This Row],[Remise%]]))</f>
        <v>22.56</v>
      </c>
      <c r="G1031" t="str">
        <f>DetailTicket[[#This Row],[NoTicket]]&amp;DetailTicket[[#This Row],[Refprod]]</f>
        <v>1034740</v>
      </c>
    </row>
    <row r="1032" spans="1:7" x14ac:dyDescent="0.25">
      <c r="A1032">
        <v>10406</v>
      </c>
      <c r="B1032">
        <v>40</v>
      </c>
      <c r="C1032">
        <v>11.28</v>
      </c>
      <c r="D1032">
        <v>2</v>
      </c>
      <c r="E1032">
        <v>0.1</v>
      </c>
      <c r="F1032" s="4">
        <f>DetailTicket[[#This Row],[Qte]]*(DetailTicket[[#This Row],[PrixUnit]]*(1-DetailTicket[[#This Row],[Remise%]]))</f>
        <v>20.303999999999998</v>
      </c>
      <c r="G1032" t="str">
        <f>DetailTicket[[#This Row],[NoTicket]]&amp;DetailTicket[[#This Row],[Refprod]]</f>
        <v>1040640</v>
      </c>
    </row>
    <row r="1033" spans="1:7" x14ac:dyDescent="0.25">
      <c r="A1033">
        <v>10431</v>
      </c>
      <c r="B1033">
        <v>40</v>
      </c>
      <c r="C1033">
        <v>11.28</v>
      </c>
      <c r="D1033">
        <v>2</v>
      </c>
      <c r="E1033">
        <v>0.25</v>
      </c>
      <c r="F1033" s="4">
        <f>DetailTicket[[#This Row],[Qte]]*(DetailTicket[[#This Row],[PrixUnit]]*(1-DetailTicket[[#This Row],[Remise%]]))</f>
        <v>16.919999999999998</v>
      </c>
      <c r="G1033" t="str">
        <f>DetailTicket[[#This Row],[NoTicket]]&amp;DetailTicket[[#This Row],[Refprod]]</f>
        <v>1043140</v>
      </c>
    </row>
    <row r="1034" spans="1:7" x14ac:dyDescent="0.25">
      <c r="A1034">
        <v>10448</v>
      </c>
      <c r="B1034">
        <v>40</v>
      </c>
      <c r="C1034">
        <v>11.28</v>
      </c>
      <c r="D1034">
        <v>1</v>
      </c>
      <c r="E1034">
        <v>0</v>
      </c>
      <c r="F1034" s="4">
        <f>DetailTicket[[#This Row],[Qte]]*(DetailTicket[[#This Row],[PrixUnit]]*(1-DetailTicket[[#This Row],[Remise%]]))</f>
        <v>11.28</v>
      </c>
      <c r="G1034" t="str">
        <f>DetailTicket[[#This Row],[NoTicket]]&amp;DetailTicket[[#This Row],[Refprod]]</f>
        <v>1044840</v>
      </c>
    </row>
    <row r="1035" spans="1:7" x14ac:dyDescent="0.25">
      <c r="A1035">
        <v>10465</v>
      </c>
      <c r="B1035">
        <v>40</v>
      </c>
      <c r="C1035">
        <v>11.28</v>
      </c>
      <c r="D1035">
        <v>1</v>
      </c>
      <c r="E1035">
        <v>0</v>
      </c>
      <c r="F1035" s="4">
        <f>DetailTicket[[#This Row],[Qte]]*(DetailTicket[[#This Row],[PrixUnit]]*(1-DetailTicket[[#This Row],[Remise%]]))</f>
        <v>11.28</v>
      </c>
      <c r="G1035" t="str">
        <f>DetailTicket[[#This Row],[NoTicket]]&amp;DetailTicket[[#This Row],[Refprod]]</f>
        <v>1046540</v>
      </c>
    </row>
    <row r="1036" spans="1:7" x14ac:dyDescent="0.25">
      <c r="A1036">
        <v>10474</v>
      </c>
      <c r="B1036">
        <v>40</v>
      </c>
      <c r="C1036">
        <v>11.28</v>
      </c>
      <c r="D1036">
        <v>1</v>
      </c>
      <c r="E1036">
        <v>0</v>
      </c>
      <c r="F1036" s="4">
        <f>DetailTicket[[#This Row],[Qte]]*(DetailTicket[[#This Row],[PrixUnit]]*(1-DetailTicket[[#This Row],[Remise%]]))</f>
        <v>11.28</v>
      </c>
      <c r="G1036" t="str">
        <f>DetailTicket[[#This Row],[NoTicket]]&amp;DetailTicket[[#This Row],[Refprod]]</f>
        <v>1047440</v>
      </c>
    </row>
    <row r="1037" spans="1:7" x14ac:dyDescent="0.25">
      <c r="A1037">
        <v>10482</v>
      </c>
      <c r="B1037">
        <v>40</v>
      </c>
      <c r="C1037">
        <v>11.28</v>
      </c>
      <c r="D1037">
        <v>2</v>
      </c>
      <c r="E1037">
        <v>0</v>
      </c>
      <c r="F1037" s="4">
        <f>DetailTicket[[#This Row],[Qte]]*(DetailTicket[[#This Row],[PrixUnit]]*(1-DetailTicket[[#This Row],[Remise%]]))</f>
        <v>22.56</v>
      </c>
      <c r="G1037" t="str">
        <f>DetailTicket[[#This Row],[NoTicket]]&amp;DetailTicket[[#This Row],[Refprod]]</f>
        <v>1048240</v>
      </c>
    </row>
    <row r="1038" spans="1:7" x14ac:dyDescent="0.25">
      <c r="A1038">
        <v>10484</v>
      </c>
      <c r="B1038">
        <v>40</v>
      </c>
      <c r="C1038">
        <v>11.28</v>
      </c>
      <c r="D1038">
        <v>2</v>
      </c>
      <c r="E1038">
        <v>0</v>
      </c>
      <c r="F1038" s="4">
        <f>DetailTicket[[#This Row],[Qte]]*(DetailTicket[[#This Row],[PrixUnit]]*(1-DetailTicket[[#This Row],[Remise%]]))</f>
        <v>22.56</v>
      </c>
      <c r="G1038" t="str">
        <f>DetailTicket[[#This Row],[NoTicket]]&amp;DetailTicket[[#This Row],[Refprod]]</f>
        <v>1048440</v>
      </c>
    </row>
    <row r="1039" spans="1:7" x14ac:dyDescent="0.25">
      <c r="A1039">
        <v>10498</v>
      </c>
      <c r="B1039">
        <v>40</v>
      </c>
      <c r="C1039">
        <v>14.03</v>
      </c>
      <c r="D1039">
        <v>2</v>
      </c>
      <c r="E1039">
        <v>0</v>
      </c>
      <c r="F1039" s="4">
        <f>DetailTicket[[#This Row],[Qte]]*(DetailTicket[[#This Row],[PrixUnit]]*(1-DetailTicket[[#This Row],[Remise%]]))</f>
        <v>28.06</v>
      </c>
      <c r="G1039" t="str">
        <f>DetailTicket[[#This Row],[NoTicket]]&amp;DetailTicket[[#This Row],[Refprod]]</f>
        <v>1049840</v>
      </c>
    </row>
    <row r="1040" spans="1:7" x14ac:dyDescent="0.25">
      <c r="A1040">
        <v>10522</v>
      </c>
      <c r="B1040">
        <v>40</v>
      </c>
      <c r="C1040">
        <v>14.03</v>
      </c>
      <c r="D1040">
        <v>1</v>
      </c>
      <c r="E1040">
        <v>0.2</v>
      </c>
      <c r="F1040" s="4">
        <f>DetailTicket[[#This Row],[Qte]]*(DetailTicket[[#This Row],[PrixUnit]]*(1-DetailTicket[[#This Row],[Remise%]]))</f>
        <v>11.224</v>
      </c>
      <c r="G1040" t="str">
        <f>DetailTicket[[#This Row],[NoTicket]]&amp;DetailTicket[[#This Row],[Refprod]]</f>
        <v>1052240</v>
      </c>
    </row>
    <row r="1041" spans="1:7" x14ac:dyDescent="0.25">
      <c r="A1041">
        <v>10525</v>
      </c>
      <c r="B1041">
        <v>40</v>
      </c>
      <c r="C1041">
        <v>14.03</v>
      </c>
      <c r="D1041">
        <v>2</v>
      </c>
      <c r="E1041">
        <v>0.1</v>
      </c>
      <c r="F1041" s="4">
        <f>DetailTicket[[#This Row],[Qte]]*(DetailTicket[[#This Row],[PrixUnit]]*(1-DetailTicket[[#This Row],[Remise%]]))</f>
        <v>25.253999999999998</v>
      </c>
      <c r="G1041" t="str">
        <f>DetailTicket[[#This Row],[NoTicket]]&amp;DetailTicket[[#This Row],[Refprod]]</f>
        <v>1052540</v>
      </c>
    </row>
    <row r="1042" spans="1:7" x14ac:dyDescent="0.25">
      <c r="A1042">
        <v>10534</v>
      </c>
      <c r="B1042">
        <v>40</v>
      </c>
      <c r="C1042">
        <v>14.03</v>
      </c>
      <c r="D1042">
        <v>2</v>
      </c>
      <c r="E1042">
        <v>0.2</v>
      </c>
      <c r="F1042" s="4">
        <f>DetailTicket[[#This Row],[Qte]]*(DetailTicket[[#This Row],[PrixUnit]]*(1-DetailTicket[[#This Row],[Remise%]]))</f>
        <v>22.448</v>
      </c>
      <c r="G1042" t="str">
        <f>DetailTicket[[#This Row],[NoTicket]]&amp;DetailTicket[[#This Row],[Refprod]]</f>
        <v>1053440</v>
      </c>
    </row>
    <row r="1043" spans="1:7" x14ac:dyDescent="0.25">
      <c r="A1043">
        <v>10535</v>
      </c>
      <c r="B1043">
        <v>40</v>
      </c>
      <c r="C1043">
        <v>14.03</v>
      </c>
      <c r="D1043">
        <v>2</v>
      </c>
      <c r="E1043">
        <v>0.1</v>
      </c>
      <c r="F1043" s="4">
        <f>DetailTicket[[#This Row],[Qte]]*(DetailTicket[[#This Row],[PrixUnit]]*(1-DetailTicket[[#This Row],[Remise%]]))</f>
        <v>25.253999999999998</v>
      </c>
      <c r="G1043" t="str">
        <f>DetailTicket[[#This Row],[NoTicket]]&amp;DetailTicket[[#This Row],[Refprod]]</f>
        <v>1053540</v>
      </c>
    </row>
    <row r="1044" spans="1:7" x14ac:dyDescent="0.25">
      <c r="A1044">
        <v>10572</v>
      </c>
      <c r="B1044">
        <v>40</v>
      </c>
      <c r="C1044">
        <v>14.03</v>
      </c>
      <c r="D1044">
        <v>2</v>
      </c>
      <c r="E1044">
        <v>0</v>
      </c>
      <c r="F1044" s="4">
        <f>DetailTicket[[#This Row],[Qte]]*(DetailTicket[[#This Row],[PrixUnit]]*(1-DetailTicket[[#This Row],[Remise%]]))</f>
        <v>28.06</v>
      </c>
      <c r="G1044" t="str">
        <f>DetailTicket[[#This Row],[NoTicket]]&amp;DetailTicket[[#This Row],[Refprod]]</f>
        <v>1057240</v>
      </c>
    </row>
    <row r="1045" spans="1:7" x14ac:dyDescent="0.25">
      <c r="A1045">
        <v>10574</v>
      </c>
      <c r="B1045">
        <v>40</v>
      </c>
      <c r="C1045">
        <v>14.03</v>
      </c>
      <c r="D1045">
        <v>2</v>
      </c>
      <c r="E1045">
        <v>0</v>
      </c>
      <c r="F1045" s="4">
        <f>DetailTicket[[#This Row],[Qte]]*(DetailTicket[[#This Row],[PrixUnit]]*(1-DetailTicket[[#This Row],[Remise%]]))</f>
        <v>28.06</v>
      </c>
      <c r="G1045" t="str">
        <f>DetailTicket[[#This Row],[NoTicket]]&amp;DetailTicket[[#This Row],[Refprod]]</f>
        <v>1057440</v>
      </c>
    </row>
    <row r="1046" spans="1:7" x14ac:dyDescent="0.25">
      <c r="A1046">
        <v>10607</v>
      </c>
      <c r="B1046">
        <v>40</v>
      </c>
      <c r="C1046">
        <v>14.03</v>
      </c>
      <c r="D1046">
        <v>1</v>
      </c>
      <c r="E1046">
        <v>0</v>
      </c>
      <c r="F1046" s="4">
        <f>DetailTicket[[#This Row],[Qte]]*(DetailTicket[[#This Row],[PrixUnit]]*(1-DetailTicket[[#This Row],[Remise%]]))</f>
        <v>14.03</v>
      </c>
      <c r="G1046" t="str">
        <f>DetailTicket[[#This Row],[NoTicket]]&amp;DetailTicket[[#This Row],[Refprod]]</f>
        <v>1060740</v>
      </c>
    </row>
    <row r="1047" spans="1:7" x14ac:dyDescent="0.25">
      <c r="A1047">
        <v>10641</v>
      </c>
      <c r="B1047">
        <v>40</v>
      </c>
      <c r="C1047">
        <v>14.03</v>
      </c>
      <c r="D1047">
        <v>2</v>
      </c>
      <c r="E1047">
        <v>0</v>
      </c>
      <c r="F1047" s="4">
        <f>DetailTicket[[#This Row],[Qte]]*(DetailTicket[[#This Row],[PrixUnit]]*(1-DetailTicket[[#This Row],[Remise%]]))</f>
        <v>28.06</v>
      </c>
      <c r="G1047" t="str">
        <f>DetailTicket[[#This Row],[NoTicket]]&amp;DetailTicket[[#This Row],[Refprod]]</f>
        <v>1064140</v>
      </c>
    </row>
    <row r="1048" spans="1:7" x14ac:dyDescent="0.25">
      <c r="A1048">
        <v>10658</v>
      </c>
      <c r="B1048">
        <v>40</v>
      </c>
      <c r="C1048">
        <v>14.03</v>
      </c>
      <c r="D1048">
        <v>2</v>
      </c>
      <c r="E1048">
        <v>0.05</v>
      </c>
      <c r="F1048" s="4">
        <f>DetailTicket[[#This Row],[Qte]]*(DetailTicket[[#This Row],[PrixUnit]]*(1-DetailTicket[[#This Row],[Remise%]]))</f>
        <v>26.656999999999996</v>
      </c>
      <c r="G1048" t="str">
        <f>DetailTicket[[#This Row],[NoTicket]]&amp;DetailTicket[[#This Row],[Refprod]]</f>
        <v>1065840</v>
      </c>
    </row>
    <row r="1049" spans="1:7" x14ac:dyDescent="0.25">
      <c r="A1049">
        <v>10659</v>
      </c>
      <c r="B1049">
        <v>40</v>
      </c>
      <c r="C1049">
        <v>14.03</v>
      </c>
      <c r="D1049">
        <v>1</v>
      </c>
      <c r="E1049">
        <v>0.05</v>
      </c>
      <c r="F1049" s="4">
        <f>DetailTicket[[#This Row],[Qte]]*(DetailTicket[[#This Row],[PrixUnit]]*(1-DetailTicket[[#This Row],[Remise%]]))</f>
        <v>13.328499999999998</v>
      </c>
      <c r="G1049" t="str">
        <f>DetailTicket[[#This Row],[NoTicket]]&amp;DetailTicket[[#This Row],[Refprod]]</f>
        <v>1065940</v>
      </c>
    </row>
    <row r="1050" spans="1:7" x14ac:dyDescent="0.25">
      <c r="A1050">
        <v>10663</v>
      </c>
      <c r="B1050">
        <v>40</v>
      </c>
      <c r="C1050">
        <v>14.03</v>
      </c>
      <c r="D1050">
        <v>1</v>
      </c>
      <c r="E1050">
        <v>0.05</v>
      </c>
      <c r="F1050" s="4">
        <f>DetailTicket[[#This Row],[Qte]]*(DetailTicket[[#This Row],[PrixUnit]]*(1-DetailTicket[[#This Row],[Remise%]]))</f>
        <v>13.328499999999998</v>
      </c>
      <c r="G1050" t="str">
        <f>DetailTicket[[#This Row],[NoTicket]]&amp;DetailTicket[[#This Row],[Refprod]]</f>
        <v>1066340</v>
      </c>
    </row>
    <row r="1051" spans="1:7" x14ac:dyDescent="0.25">
      <c r="A1051">
        <v>10684</v>
      </c>
      <c r="B1051">
        <v>40</v>
      </c>
      <c r="C1051">
        <v>14.03</v>
      </c>
      <c r="D1051">
        <v>1</v>
      </c>
      <c r="E1051">
        <v>0</v>
      </c>
      <c r="F1051" s="4">
        <f>DetailTicket[[#This Row],[Qte]]*(DetailTicket[[#This Row],[PrixUnit]]*(1-DetailTicket[[#This Row],[Remise%]]))</f>
        <v>14.03</v>
      </c>
      <c r="G1051" t="str">
        <f>DetailTicket[[#This Row],[NoTicket]]&amp;DetailTicket[[#This Row],[Refprod]]</f>
        <v>1068440</v>
      </c>
    </row>
    <row r="1052" spans="1:7" x14ac:dyDescent="0.25">
      <c r="A1052">
        <v>10728</v>
      </c>
      <c r="B1052">
        <v>40</v>
      </c>
      <c r="C1052">
        <v>14.03</v>
      </c>
      <c r="D1052">
        <v>2</v>
      </c>
      <c r="E1052">
        <v>0</v>
      </c>
      <c r="F1052" s="4">
        <f>DetailTicket[[#This Row],[Qte]]*(DetailTicket[[#This Row],[PrixUnit]]*(1-DetailTicket[[#This Row],[Remise%]]))</f>
        <v>28.06</v>
      </c>
      <c r="G1052" t="str">
        <f>DetailTicket[[#This Row],[NoTicket]]&amp;DetailTicket[[#This Row],[Refprod]]</f>
        <v>1072840</v>
      </c>
    </row>
    <row r="1053" spans="1:7" x14ac:dyDescent="0.25">
      <c r="A1053">
        <v>10744</v>
      </c>
      <c r="B1053">
        <v>40</v>
      </c>
      <c r="C1053">
        <v>14.03</v>
      </c>
      <c r="D1053">
        <v>2</v>
      </c>
      <c r="E1053">
        <v>0.2</v>
      </c>
      <c r="F1053" s="4">
        <f>DetailTicket[[#This Row],[Qte]]*(DetailTicket[[#This Row],[PrixUnit]]*(1-DetailTicket[[#This Row],[Remise%]]))</f>
        <v>22.448</v>
      </c>
      <c r="G1053" t="str">
        <f>DetailTicket[[#This Row],[NoTicket]]&amp;DetailTicket[[#This Row],[Refprod]]</f>
        <v>1074440</v>
      </c>
    </row>
    <row r="1054" spans="1:7" x14ac:dyDescent="0.25">
      <c r="A1054">
        <v>10748</v>
      </c>
      <c r="B1054">
        <v>40</v>
      </c>
      <c r="C1054">
        <v>14.03</v>
      </c>
      <c r="D1054">
        <v>1</v>
      </c>
      <c r="E1054">
        <v>0</v>
      </c>
      <c r="F1054" s="4">
        <f>DetailTicket[[#This Row],[Qte]]*(DetailTicket[[#This Row],[PrixUnit]]*(1-DetailTicket[[#This Row],[Remise%]]))</f>
        <v>14.03</v>
      </c>
      <c r="G1054" t="str">
        <f>DetailTicket[[#This Row],[NoTicket]]&amp;DetailTicket[[#This Row],[Refprod]]</f>
        <v>1074840</v>
      </c>
    </row>
    <row r="1055" spans="1:7" x14ac:dyDescent="0.25">
      <c r="A1055">
        <v>10754</v>
      </c>
      <c r="B1055">
        <v>40</v>
      </c>
      <c r="C1055">
        <v>14.03</v>
      </c>
      <c r="D1055">
        <v>2</v>
      </c>
      <c r="E1055">
        <v>0</v>
      </c>
      <c r="F1055" s="4">
        <f>DetailTicket[[#This Row],[Qte]]*(DetailTicket[[#This Row],[PrixUnit]]*(1-DetailTicket[[#This Row],[Remise%]]))</f>
        <v>28.06</v>
      </c>
      <c r="G1055" t="str">
        <f>DetailTicket[[#This Row],[NoTicket]]&amp;DetailTicket[[#This Row],[Refprod]]</f>
        <v>1075440</v>
      </c>
    </row>
    <row r="1056" spans="1:7" x14ac:dyDescent="0.25">
      <c r="A1056">
        <v>10807</v>
      </c>
      <c r="B1056">
        <v>40</v>
      </c>
      <c r="C1056">
        <v>14.03</v>
      </c>
      <c r="D1056">
        <v>1</v>
      </c>
      <c r="E1056">
        <v>0</v>
      </c>
      <c r="F1056" s="4">
        <f>DetailTicket[[#This Row],[Qte]]*(DetailTicket[[#This Row],[PrixUnit]]*(1-DetailTicket[[#This Row],[Remise%]]))</f>
        <v>14.03</v>
      </c>
      <c r="G1056" t="str">
        <f>DetailTicket[[#This Row],[NoTicket]]&amp;DetailTicket[[#This Row],[Refprod]]</f>
        <v>1080740</v>
      </c>
    </row>
    <row r="1057" spans="1:7" x14ac:dyDescent="0.25">
      <c r="A1057">
        <v>10811</v>
      </c>
      <c r="B1057">
        <v>40</v>
      </c>
      <c r="C1057">
        <v>14.03</v>
      </c>
      <c r="D1057">
        <v>1</v>
      </c>
      <c r="E1057">
        <v>0</v>
      </c>
      <c r="F1057" s="4">
        <f>DetailTicket[[#This Row],[Qte]]*(DetailTicket[[#This Row],[PrixUnit]]*(1-DetailTicket[[#This Row],[Remise%]]))</f>
        <v>14.03</v>
      </c>
      <c r="G1057" t="str">
        <f>DetailTicket[[#This Row],[NoTicket]]&amp;DetailTicket[[#This Row],[Refprod]]</f>
        <v>1081140</v>
      </c>
    </row>
    <row r="1058" spans="1:7" x14ac:dyDescent="0.25">
      <c r="A1058">
        <v>10817</v>
      </c>
      <c r="B1058">
        <v>40</v>
      </c>
      <c r="C1058">
        <v>14.03</v>
      </c>
      <c r="D1058">
        <v>2</v>
      </c>
      <c r="E1058">
        <v>0.15</v>
      </c>
      <c r="F1058" s="4">
        <f>DetailTicket[[#This Row],[Qte]]*(DetailTicket[[#This Row],[PrixUnit]]*(1-DetailTicket[[#This Row],[Remise%]]))</f>
        <v>23.850999999999999</v>
      </c>
      <c r="G1058" t="str">
        <f>DetailTicket[[#This Row],[NoTicket]]&amp;DetailTicket[[#This Row],[Refprod]]</f>
        <v>1081740</v>
      </c>
    </row>
    <row r="1059" spans="1:7" x14ac:dyDescent="0.25">
      <c r="A1059">
        <v>10837</v>
      </c>
      <c r="B1059">
        <v>40</v>
      </c>
      <c r="C1059">
        <v>14.03</v>
      </c>
      <c r="D1059">
        <v>1</v>
      </c>
      <c r="E1059">
        <v>0</v>
      </c>
      <c r="F1059" s="4">
        <f>DetailTicket[[#This Row],[Qte]]*(DetailTicket[[#This Row],[PrixUnit]]*(1-DetailTicket[[#This Row],[Remise%]]))</f>
        <v>14.03</v>
      </c>
      <c r="G1059" t="str">
        <f>DetailTicket[[#This Row],[NoTicket]]&amp;DetailTicket[[#This Row],[Refprod]]</f>
        <v>1083740</v>
      </c>
    </row>
    <row r="1060" spans="1:7" x14ac:dyDescent="0.25">
      <c r="A1060">
        <v>10879</v>
      </c>
      <c r="B1060">
        <v>40</v>
      </c>
      <c r="C1060">
        <v>14.03</v>
      </c>
      <c r="D1060">
        <v>2</v>
      </c>
      <c r="E1060">
        <v>0</v>
      </c>
      <c r="F1060" s="4">
        <f>DetailTicket[[#This Row],[Qte]]*(DetailTicket[[#This Row],[PrixUnit]]*(1-DetailTicket[[#This Row],[Remise%]]))</f>
        <v>28.06</v>
      </c>
      <c r="G1060" t="str">
        <f>DetailTicket[[#This Row],[NoTicket]]&amp;DetailTicket[[#This Row],[Refprod]]</f>
        <v>1087940</v>
      </c>
    </row>
    <row r="1061" spans="1:7" x14ac:dyDescent="0.25">
      <c r="A1061">
        <v>10895</v>
      </c>
      <c r="B1061">
        <v>40</v>
      </c>
      <c r="C1061">
        <v>14.03</v>
      </c>
      <c r="D1061">
        <v>2</v>
      </c>
      <c r="E1061">
        <v>0</v>
      </c>
      <c r="F1061" s="4">
        <f>DetailTicket[[#This Row],[Qte]]*(DetailTicket[[#This Row],[PrixUnit]]*(1-DetailTicket[[#This Row],[Remise%]]))</f>
        <v>28.06</v>
      </c>
      <c r="G1061" t="str">
        <f>DetailTicket[[#This Row],[NoTicket]]&amp;DetailTicket[[#This Row],[Refprod]]</f>
        <v>1089540</v>
      </c>
    </row>
    <row r="1062" spans="1:7" x14ac:dyDescent="0.25">
      <c r="A1062">
        <v>10919</v>
      </c>
      <c r="B1062">
        <v>40</v>
      </c>
      <c r="C1062">
        <v>14.03</v>
      </c>
      <c r="D1062">
        <v>1</v>
      </c>
      <c r="E1062">
        <v>0</v>
      </c>
      <c r="F1062" s="4">
        <f>DetailTicket[[#This Row],[Qte]]*(DetailTicket[[#This Row],[PrixUnit]]*(1-DetailTicket[[#This Row],[Remise%]]))</f>
        <v>14.03</v>
      </c>
      <c r="G1062" t="str">
        <f>DetailTicket[[#This Row],[NoTicket]]&amp;DetailTicket[[#This Row],[Refprod]]</f>
        <v>1091940</v>
      </c>
    </row>
    <row r="1063" spans="1:7" x14ac:dyDescent="0.25">
      <c r="A1063">
        <v>10978</v>
      </c>
      <c r="B1063">
        <v>40</v>
      </c>
      <c r="C1063">
        <v>14.03</v>
      </c>
      <c r="D1063">
        <v>2</v>
      </c>
      <c r="E1063">
        <v>0</v>
      </c>
      <c r="F1063" s="4">
        <f>DetailTicket[[#This Row],[Qte]]*(DetailTicket[[#This Row],[PrixUnit]]*(1-DetailTicket[[#This Row],[Remise%]]))</f>
        <v>28.06</v>
      </c>
      <c r="G1063" t="str">
        <f>DetailTicket[[#This Row],[NoTicket]]&amp;DetailTicket[[#This Row],[Refprod]]</f>
        <v>1097840</v>
      </c>
    </row>
    <row r="1064" spans="1:7" x14ac:dyDescent="0.25">
      <c r="A1064">
        <v>11003</v>
      </c>
      <c r="B1064">
        <v>40</v>
      </c>
      <c r="C1064">
        <v>14.03</v>
      </c>
      <c r="D1064">
        <v>2</v>
      </c>
      <c r="E1064">
        <v>0</v>
      </c>
      <c r="F1064" s="4">
        <f>DetailTicket[[#This Row],[Qte]]*(DetailTicket[[#This Row],[PrixUnit]]*(1-DetailTicket[[#This Row],[Remise%]]))</f>
        <v>28.06</v>
      </c>
      <c r="G1064" t="str">
        <f>DetailTicket[[#This Row],[NoTicket]]&amp;DetailTicket[[#This Row],[Refprod]]</f>
        <v>1100340</v>
      </c>
    </row>
    <row r="1065" spans="1:7" x14ac:dyDescent="0.25">
      <c r="A1065">
        <v>11038</v>
      </c>
      <c r="B1065">
        <v>40</v>
      </c>
      <c r="C1065">
        <v>14.03</v>
      </c>
      <c r="D1065">
        <v>2</v>
      </c>
      <c r="E1065">
        <v>0.2</v>
      </c>
      <c r="F1065" s="4">
        <f>DetailTicket[[#This Row],[Qte]]*(DetailTicket[[#This Row],[PrixUnit]]*(1-DetailTicket[[#This Row],[Remise%]]))</f>
        <v>22.448</v>
      </c>
      <c r="G1065" t="str">
        <f>DetailTicket[[#This Row],[NoTicket]]&amp;DetailTicket[[#This Row],[Refprod]]</f>
        <v>1103840</v>
      </c>
    </row>
    <row r="1066" spans="1:7" x14ac:dyDescent="0.25">
      <c r="A1066">
        <v>11063</v>
      </c>
      <c r="B1066">
        <v>40</v>
      </c>
      <c r="C1066">
        <v>14.03</v>
      </c>
      <c r="D1066">
        <v>1</v>
      </c>
      <c r="E1066">
        <v>0.1</v>
      </c>
      <c r="F1066" s="4">
        <f>DetailTicket[[#This Row],[Qte]]*(DetailTicket[[#This Row],[PrixUnit]]*(1-DetailTicket[[#This Row],[Remise%]]))</f>
        <v>12.626999999999999</v>
      </c>
      <c r="G1066" t="str">
        <f>DetailTicket[[#This Row],[NoTicket]]&amp;DetailTicket[[#This Row],[Refprod]]</f>
        <v>1106340</v>
      </c>
    </row>
    <row r="1067" spans="1:7" x14ac:dyDescent="0.25">
      <c r="A1067">
        <v>10250</v>
      </c>
      <c r="B1067">
        <v>41</v>
      </c>
      <c r="C1067">
        <v>5.79</v>
      </c>
      <c r="D1067">
        <v>2</v>
      </c>
      <c r="E1067">
        <v>0</v>
      </c>
      <c r="F1067" s="4">
        <f>DetailTicket[[#This Row],[Qte]]*(DetailTicket[[#This Row],[PrixUnit]]*(1-DetailTicket[[#This Row],[Remise%]]))</f>
        <v>11.58</v>
      </c>
      <c r="G1067" t="str">
        <f>DetailTicket[[#This Row],[NoTicket]]&amp;DetailTicket[[#This Row],[Refprod]]</f>
        <v>1025041</v>
      </c>
    </row>
    <row r="1068" spans="1:7" x14ac:dyDescent="0.25">
      <c r="A1068">
        <v>10260</v>
      </c>
      <c r="B1068">
        <v>41</v>
      </c>
      <c r="C1068">
        <v>5.79</v>
      </c>
      <c r="D1068">
        <v>2</v>
      </c>
      <c r="E1068">
        <v>0.25</v>
      </c>
      <c r="F1068" s="4">
        <f>DetailTicket[[#This Row],[Qte]]*(DetailTicket[[#This Row],[PrixUnit]]*(1-DetailTicket[[#This Row],[Remise%]]))</f>
        <v>8.6850000000000005</v>
      </c>
      <c r="G1068" t="str">
        <f>DetailTicket[[#This Row],[NoTicket]]&amp;DetailTicket[[#This Row],[Refprod]]</f>
        <v>1026041</v>
      </c>
    </row>
    <row r="1069" spans="1:7" x14ac:dyDescent="0.25">
      <c r="A1069">
        <v>10264</v>
      </c>
      <c r="B1069">
        <v>41</v>
      </c>
      <c r="C1069">
        <v>5.79</v>
      </c>
      <c r="D1069">
        <v>1</v>
      </c>
      <c r="E1069">
        <v>0.15</v>
      </c>
      <c r="F1069" s="4">
        <f>DetailTicket[[#This Row],[Qte]]*(DetailTicket[[#This Row],[PrixUnit]]*(1-DetailTicket[[#This Row],[Remise%]]))</f>
        <v>4.9215</v>
      </c>
      <c r="G1069" t="str">
        <f>DetailTicket[[#This Row],[NoTicket]]&amp;DetailTicket[[#This Row],[Refprod]]</f>
        <v>1026441</v>
      </c>
    </row>
    <row r="1070" spans="1:7" x14ac:dyDescent="0.25">
      <c r="A1070">
        <v>10316</v>
      </c>
      <c r="B1070">
        <v>41</v>
      </c>
      <c r="C1070">
        <v>5.79</v>
      </c>
      <c r="D1070">
        <v>2</v>
      </c>
      <c r="E1070">
        <v>0</v>
      </c>
      <c r="F1070" s="4">
        <f>DetailTicket[[#This Row],[Qte]]*(DetailTicket[[#This Row],[PrixUnit]]*(1-DetailTicket[[#This Row],[Remise%]]))</f>
        <v>11.58</v>
      </c>
      <c r="G1070" t="str">
        <f>DetailTicket[[#This Row],[NoTicket]]&amp;DetailTicket[[#This Row],[Refprod]]</f>
        <v>1031641</v>
      </c>
    </row>
    <row r="1071" spans="1:7" x14ac:dyDescent="0.25">
      <c r="A1071">
        <v>10318</v>
      </c>
      <c r="B1071">
        <v>41</v>
      </c>
      <c r="C1071">
        <v>5.79</v>
      </c>
      <c r="D1071">
        <v>1</v>
      </c>
      <c r="E1071">
        <v>0</v>
      </c>
      <c r="F1071" s="4">
        <f>DetailTicket[[#This Row],[Qte]]*(DetailTicket[[#This Row],[PrixUnit]]*(1-DetailTicket[[#This Row],[Remise%]]))</f>
        <v>5.79</v>
      </c>
      <c r="G1071" t="str">
        <f>DetailTicket[[#This Row],[NoTicket]]&amp;DetailTicket[[#This Row],[Refprod]]</f>
        <v>1031841</v>
      </c>
    </row>
    <row r="1072" spans="1:7" x14ac:dyDescent="0.25">
      <c r="A1072">
        <v>10340</v>
      </c>
      <c r="B1072">
        <v>41</v>
      </c>
      <c r="C1072">
        <v>5.79</v>
      </c>
      <c r="D1072">
        <v>2</v>
      </c>
      <c r="E1072">
        <v>0.05</v>
      </c>
      <c r="F1072" s="4">
        <f>DetailTicket[[#This Row],[Qte]]*(DetailTicket[[#This Row],[PrixUnit]]*(1-DetailTicket[[#This Row],[Remise%]]))</f>
        <v>11.000999999999999</v>
      </c>
      <c r="G1072" t="str">
        <f>DetailTicket[[#This Row],[NoTicket]]&amp;DetailTicket[[#This Row],[Refprod]]</f>
        <v>1034041</v>
      </c>
    </row>
    <row r="1073" spans="1:7" x14ac:dyDescent="0.25">
      <c r="A1073">
        <v>10351</v>
      </c>
      <c r="B1073">
        <v>41</v>
      </c>
      <c r="C1073">
        <v>5.79</v>
      </c>
      <c r="D1073">
        <v>2</v>
      </c>
      <c r="E1073">
        <v>0</v>
      </c>
      <c r="F1073" s="4">
        <f>DetailTicket[[#This Row],[Qte]]*(DetailTicket[[#This Row],[PrixUnit]]*(1-DetailTicket[[#This Row],[Remise%]]))</f>
        <v>11.58</v>
      </c>
      <c r="G1073" t="str">
        <f>DetailTicket[[#This Row],[NoTicket]]&amp;DetailTicket[[#This Row],[Refprod]]</f>
        <v>1035141</v>
      </c>
    </row>
    <row r="1074" spans="1:7" x14ac:dyDescent="0.25">
      <c r="A1074">
        <v>10379</v>
      </c>
      <c r="B1074">
        <v>41</v>
      </c>
      <c r="C1074">
        <v>5.79</v>
      </c>
      <c r="D1074">
        <v>2</v>
      </c>
      <c r="E1074">
        <v>0.1</v>
      </c>
      <c r="F1074" s="4">
        <f>DetailTicket[[#This Row],[Qte]]*(DetailTicket[[#This Row],[PrixUnit]]*(1-DetailTicket[[#This Row],[Remise%]]))</f>
        <v>10.422000000000001</v>
      </c>
      <c r="G1074" t="str">
        <f>DetailTicket[[#This Row],[NoTicket]]&amp;DetailTicket[[#This Row],[Refprod]]</f>
        <v>1037941</v>
      </c>
    </row>
    <row r="1075" spans="1:7" x14ac:dyDescent="0.25">
      <c r="A1075">
        <v>10411</v>
      </c>
      <c r="B1075">
        <v>41</v>
      </c>
      <c r="C1075">
        <v>5.79</v>
      </c>
      <c r="D1075">
        <v>1</v>
      </c>
      <c r="E1075">
        <v>0.2</v>
      </c>
      <c r="F1075" s="4">
        <f>DetailTicket[[#This Row],[Qte]]*(DetailTicket[[#This Row],[PrixUnit]]*(1-DetailTicket[[#This Row],[Remise%]]))</f>
        <v>4.6320000000000006</v>
      </c>
      <c r="G1075" t="str">
        <f>DetailTicket[[#This Row],[NoTicket]]&amp;DetailTicket[[#This Row],[Refprod]]</f>
        <v>1041141</v>
      </c>
    </row>
    <row r="1076" spans="1:7" x14ac:dyDescent="0.25">
      <c r="A1076">
        <v>10444</v>
      </c>
      <c r="B1076">
        <v>41</v>
      </c>
      <c r="C1076">
        <v>5.79</v>
      </c>
      <c r="D1076">
        <v>1</v>
      </c>
      <c r="E1076">
        <v>0</v>
      </c>
      <c r="F1076" s="4">
        <f>DetailTicket[[#This Row],[Qte]]*(DetailTicket[[#This Row],[PrixUnit]]*(1-DetailTicket[[#This Row],[Remise%]]))</f>
        <v>5.79</v>
      </c>
      <c r="G1076" t="str">
        <f>DetailTicket[[#This Row],[NoTicket]]&amp;DetailTicket[[#This Row],[Refprod]]</f>
        <v>1044441</v>
      </c>
    </row>
    <row r="1077" spans="1:7" x14ac:dyDescent="0.25">
      <c r="A1077">
        <v>10495</v>
      </c>
      <c r="B1077">
        <v>41</v>
      </c>
      <c r="C1077">
        <v>5.79</v>
      </c>
      <c r="D1077">
        <v>1</v>
      </c>
      <c r="E1077">
        <v>0</v>
      </c>
      <c r="F1077" s="4">
        <f>DetailTicket[[#This Row],[Qte]]*(DetailTicket[[#This Row],[PrixUnit]]*(1-DetailTicket[[#This Row],[Remise%]]))</f>
        <v>5.79</v>
      </c>
      <c r="G1077" t="str">
        <f>DetailTicket[[#This Row],[NoTicket]]&amp;DetailTicket[[#This Row],[Refprod]]</f>
        <v>1049541</v>
      </c>
    </row>
    <row r="1078" spans="1:7" x14ac:dyDescent="0.25">
      <c r="A1078">
        <v>10516</v>
      </c>
      <c r="B1078">
        <v>41</v>
      </c>
      <c r="C1078">
        <v>7.32</v>
      </c>
      <c r="D1078">
        <v>2</v>
      </c>
      <c r="E1078">
        <v>0.1</v>
      </c>
      <c r="F1078" s="4">
        <f>DetailTicket[[#This Row],[Qte]]*(DetailTicket[[#This Row],[PrixUnit]]*(1-DetailTicket[[#This Row],[Remise%]]))</f>
        <v>13.176</v>
      </c>
      <c r="G1078" t="str">
        <f>DetailTicket[[#This Row],[NoTicket]]&amp;DetailTicket[[#This Row],[Refprod]]</f>
        <v>1051641</v>
      </c>
    </row>
    <row r="1079" spans="1:7" x14ac:dyDescent="0.25">
      <c r="A1079">
        <v>10521</v>
      </c>
      <c r="B1079">
        <v>41</v>
      </c>
      <c r="C1079">
        <v>7.32</v>
      </c>
      <c r="D1079">
        <v>2</v>
      </c>
      <c r="E1079">
        <v>0</v>
      </c>
      <c r="F1079" s="4">
        <f>DetailTicket[[#This Row],[Qte]]*(DetailTicket[[#This Row],[PrixUnit]]*(1-DetailTicket[[#This Row],[Remise%]]))</f>
        <v>14.64</v>
      </c>
      <c r="G1079" t="str">
        <f>DetailTicket[[#This Row],[NoTicket]]&amp;DetailTicket[[#This Row],[Refprod]]</f>
        <v>1052141</v>
      </c>
    </row>
    <row r="1080" spans="1:7" x14ac:dyDescent="0.25">
      <c r="A1080">
        <v>10523</v>
      </c>
      <c r="B1080">
        <v>41</v>
      </c>
      <c r="C1080">
        <v>7.32</v>
      </c>
      <c r="D1080">
        <v>2</v>
      </c>
      <c r="E1080">
        <v>0.1</v>
      </c>
      <c r="F1080" s="4">
        <f>DetailTicket[[#This Row],[Qte]]*(DetailTicket[[#This Row],[PrixUnit]]*(1-DetailTicket[[#This Row],[Remise%]]))</f>
        <v>13.176</v>
      </c>
      <c r="G1080" t="str">
        <f>DetailTicket[[#This Row],[NoTicket]]&amp;DetailTicket[[#This Row],[Refprod]]</f>
        <v>1052341</v>
      </c>
    </row>
    <row r="1081" spans="1:7" x14ac:dyDescent="0.25">
      <c r="A1081">
        <v>10548</v>
      </c>
      <c r="B1081">
        <v>41</v>
      </c>
      <c r="C1081">
        <v>7.32</v>
      </c>
      <c r="D1081">
        <v>2</v>
      </c>
      <c r="E1081">
        <v>0</v>
      </c>
      <c r="F1081" s="4">
        <f>DetailTicket[[#This Row],[Qte]]*(DetailTicket[[#This Row],[PrixUnit]]*(1-DetailTicket[[#This Row],[Remise%]]))</f>
        <v>14.64</v>
      </c>
      <c r="G1081" t="str">
        <f>DetailTicket[[#This Row],[NoTicket]]&amp;DetailTicket[[#This Row],[Refprod]]</f>
        <v>1054841</v>
      </c>
    </row>
    <row r="1082" spans="1:7" x14ac:dyDescent="0.25">
      <c r="A1082">
        <v>10559</v>
      </c>
      <c r="B1082">
        <v>41</v>
      </c>
      <c r="C1082">
        <v>7.32</v>
      </c>
      <c r="D1082">
        <v>2</v>
      </c>
      <c r="E1082">
        <v>0.05</v>
      </c>
      <c r="F1082" s="4">
        <f>DetailTicket[[#This Row],[Qte]]*(DetailTicket[[#This Row],[PrixUnit]]*(1-DetailTicket[[#This Row],[Remise%]]))</f>
        <v>13.907999999999999</v>
      </c>
      <c r="G1082" t="str">
        <f>DetailTicket[[#This Row],[NoTicket]]&amp;DetailTicket[[#This Row],[Refprod]]</f>
        <v>1055941</v>
      </c>
    </row>
    <row r="1083" spans="1:7" x14ac:dyDescent="0.25">
      <c r="A1083">
        <v>10580</v>
      </c>
      <c r="B1083">
        <v>41</v>
      </c>
      <c r="C1083">
        <v>7.32</v>
      </c>
      <c r="D1083">
        <v>2</v>
      </c>
      <c r="E1083">
        <v>0.05</v>
      </c>
      <c r="F1083" s="4">
        <f>DetailTicket[[#This Row],[Qte]]*(DetailTicket[[#This Row],[PrixUnit]]*(1-DetailTicket[[#This Row],[Remise%]]))</f>
        <v>13.907999999999999</v>
      </c>
      <c r="G1083" t="str">
        <f>DetailTicket[[#This Row],[NoTicket]]&amp;DetailTicket[[#This Row],[Refprod]]</f>
        <v>1058041</v>
      </c>
    </row>
    <row r="1084" spans="1:7" x14ac:dyDescent="0.25">
      <c r="A1084">
        <v>10655</v>
      </c>
      <c r="B1084">
        <v>41</v>
      </c>
      <c r="C1084">
        <v>7.32</v>
      </c>
      <c r="D1084">
        <v>1</v>
      </c>
      <c r="E1084">
        <v>0.2</v>
      </c>
      <c r="F1084" s="4">
        <f>DetailTicket[[#This Row],[Qte]]*(DetailTicket[[#This Row],[PrixUnit]]*(1-DetailTicket[[#This Row],[Remise%]]))</f>
        <v>5.8560000000000008</v>
      </c>
      <c r="G1084" t="str">
        <f>DetailTicket[[#This Row],[NoTicket]]&amp;DetailTicket[[#This Row],[Refprod]]</f>
        <v>1065541</v>
      </c>
    </row>
    <row r="1085" spans="1:7" x14ac:dyDescent="0.25">
      <c r="A1085">
        <v>10657</v>
      </c>
      <c r="B1085">
        <v>41</v>
      </c>
      <c r="C1085">
        <v>7.32</v>
      </c>
      <c r="D1085">
        <v>1</v>
      </c>
      <c r="E1085">
        <v>0</v>
      </c>
      <c r="F1085" s="4">
        <f>DetailTicket[[#This Row],[Qte]]*(DetailTicket[[#This Row],[PrixUnit]]*(1-DetailTicket[[#This Row],[Remise%]]))</f>
        <v>7.32</v>
      </c>
      <c r="G1085" t="str">
        <f>DetailTicket[[#This Row],[NoTicket]]&amp;DetailTicket[[#This Row],[Refprod]]</f>
        <v>1065741</v>
      </c>
    </row>
    <row r="1086" spans="1:7" x14ac:dyDescent="0.25">
      <c r="A1086">
        <v>10678</v>
      </c>
      <c r="B1086">
        <v>41</v>
      </c>
      <c r="C1086">
        <v>7.32</v>
      </c>
      <c r="D1086">
        <v>2</v>
      </c>
      <c r="E1086">
        <v>0</v>
      </c>
      <c r="F1086" s="4">
        <f>DetailTicket[[#This Row],[Qte]]*(DetailTicket[[#This Row],[PrixUnit]]*(1-DetailTicket[[#This Row],[Remise%]]))</f>
        <v>14.64</v>
      </c>
      <c r="G1086" t="str">
        <f>DetailTicket[[#This Row],[NoTicket]]&amp;DetailTicket[[#This Row],[Refprod]]</f>
        <v>1067841</v>
      </c>
    </row>
    <row r="1087" spans="1:7" x14ac:dyDescent="0.25">
      <c r="A1087">
        <v>10685</v>
      </c>
      <c r="B1087">
        <v>41</v>
      </c>
      <c r="C1087">
        <v>7.32</v>
      </c>
      <c r="D1087">
        <v>2</v>
      </c>
      <c r="E1087">
        <v>0</v>
      </c>
      <c r="F1087" s="4">
        <f>DetailTicket[[#This Row],[Qte]]*(DetailTicket[[#This Row],[PrixUnit]]*(1-DetailTicket[[#This Row],[Remise%]]))</f>
        <v>14.64</v>
      </c>
      <c r="G1087" t="str">
        <f>DetailTicket[[#This Row],[NoTicket]]&amp;DetailTicket[[#This Row],[Refprod]]</f>
        <v>1068541</v>
      </c>
    </row>
    <row r="1088" spans="1:7" x14ac:dyDescent="0.25">
      <c r="A1088">
        <v>10711</v>
      </c>
      <c r="B1088">
        <v>41</v>
      </c>
      <c r="C1088">
        <v>7.32</v>
      </c>
      <c r="D1088">
        <v>1</v>
      </c>
      <c r="E1088">
        <v>0</v>
      </c>
      <c r="F1088" s="4">
        <f>DetailTicket[[#This Row],[Qte]]*(DetailTicket[[#This Row],[PrixUnit]]*(1-DetailTicket[[#This Row],[Remise%]]))</f>
        <v>7.32</v>
      </c>
      <c r="G1088" t="str">
        <f>DetailTicket[[#This Row],[NoTicket]]&amp;DetailTicket[[#This Row],[Refprod]]</f>
        <v>1071141</v>
      </c>
    </row>
    <row r="1089" spans="1:7" x14ac:dyDescent="0.25">
      <c r="A1089">
        <v>10725</v>
      </c>
      <c r="B1089">
        <v>41</v>
      </c>
      <c r="C1089">
        <v>7.32</v>
      </c>
      <c r="D1089">
        <v>2</v>
      </c>
      <c r="E1089">
        <v>0</v>
      </c>
      <c r="F1089" s="4">
        <f>DetailTicket[[#This Row],[Qte]]*(DetailTicket[[#This Row],[PrixUnit]]*(1-DetailTicket[[#This Row],[Remise%]]))</f>
        <v>14.64</v>
      </c>
      <c r="G1089" t="str">
        <f>DetailTicket[[#This Row],[NoTicket]]&amp;DetailTicket[[#This Row],[Refprod]]</f>
        <v>1072541</v>
      </c>
    </row>
    <row r="1090" spans="1:7" x14ac:dyDescent="0.25">
      <c r="A1090">
        <v>10737</v>
      </c>
      <c r="B1090">
        <v>41</v>
      </c>
      <c r="C1090">
        <v>7.32</v>
      </c>
      <c r="D1090">
        <v>2</v>
      </c>
      <c r="E1090">
        <v>0</v>
      </c>
      <c r="F1090" s="4">
        <f>DetailTicket[[#This Row],[Qte]]*(DetailTicket[[#This Row],[PrixUnit]]*(1-DetailTicket[[#This Row],[Remise%]]))</f>
        <v>14.64</v>
      </c>
      <c r="G1090" t="str">
        <f>DetailTicket[[#This Row],[NoTicket]]&amp;DetailTicket[[#This Row],[Refprod]]</f>
        <v>1073741</v>
      </c>
    </row>
    <row r="1091" spans="1:7" x14ac:dyDescent="0.25">
      <c r="A1091">
        <v>10747</v>
      </c>
      <c r="B1091">
        <v>41</v>
      </c>
      <c r="C1091">
        <v>7.32</v>
      </c>
      <c r="D1091">
        <v>1</v>
      </c>
      <c r="E1091">
        <v>0</v>
      </c>
      <c r="F1091" s="4">
        <f>DetailTicket[[#This Row],[Qte]]*(DetailTicket[[#This Row],[PrixUnit]]*(1-DetailTicket[[#This Row],[Remise%]]))</f>
        <v>7.32</v>
      </c>
      <c r="G1091" t="str">
        <f>DetailTicket[[#This Row],[NoTicket]]&amp;DetailTicket[[#This Row],[Refprod]]</f>
        <v>1074741</v>
      </c>
    </row>
    <row r="1092" spans="1:7" x14ac:dyDescent="0.25">
      <c r="A1092">
        <v>10769</v>
      </c>
      <c r="B1092">
        <v>41</v>
      </c>
      <c r="C1092">
        <v>7.32</v>
      </c>
      <c r="D1092">
        <v>1</v>
      </c>
      <c r="E1092">
        <v>0.05</v>
      </c>
      <c r="F1092" s="4">
        <f>DetailTicket[[#This Row],[Qte]]*(DetailTicket[[#This Row],[PrixUnit]]*(1-DetailTicket[[#This Row],[Remise%]]))</f>
        <v>6.9539999999999997</v>
      </c>
      <c r="G1092" t="str">
        <f>DetailTicket[[#This Row],[NoTicket]]&amp;DetailTicket[[#This Row],[Refprod]]</f>
        <v>1076941</v>
      </c>
    </row>
    <row r="1093" spans="1:7" x14ac:dyDescent="0.25">
      <c r="A1093">
        <v>10778</v>
      </c>
      <c r="B1093">
        <v>41</v>
      </c>
      <c r="C1093">
        <v>7.32</v>
      </c>
      <c r="D1093">
        <v>2</v>
      </c>
      <c r="E1093">
        <v>0</v>
      </c>
      <c r="F1093" s="4">
        <f>DetailTicket[[#This Row],[Qte]]*(DetailTicket[[#This Row],[PrixUnit]]*(1-DetailTicket[[#This Row],[Remise%]]))</f>
        <v>14.64</v>
      </c>
      <c r="G1093" t="str">
        <f>DetailTicket[[#This Row],[NoTicket]]&amp;DetailTicket[[#This Row],[Refprod]]</f>
        <v>1077841</v>
      </c>
    </row>
    <row r="1094" spans="1:7" x14ac:dyDescent="0.25">
      <c r="A1094">
        <v>10791</v>
      </c>
      <c r="B1094">
        <v>41</v>
      </c>
      <c r="C1094">
        <v>7.32</v>
      </c>
      <c r="D1094">
        <v>1</v>
      </c>
      <c r="E1094">
        <v>0.05</v>
      </c>
      <c r="F1094" s="4">
        <f>DetailTicket[[#This Row],[Qte]]*(DetailTicket[[#This Row],[PrixUnit]]*(1-DetailTicket[[#This Row],[Remise%]]))</f>
        <v>6.9539999999999997</v>
      </c>
      <c r="G1094" t="str">
        <f>DetailTicket[[#This Row],[NoTicket]]&amp;DetailTicket[[#This Row],[Refprod]]</f>
        <v>1079141</v>
      </c>
    </row>
    <row r="1095" spans="1:7" x14ac:dyDescent="0.25">
      <c r="A1095">
        <v>10793</v>
      </c>
      <c r="B1095">
        <v>41</v>
      </c>
      <c r="C1095">
        <v>7.32</v>
      </c>
      <c r="D1095">
        <v>2</v>
      </c>
      <c r="E1095">
        <v>0</v>
      </c>
      <c r="F1095" s="4">
        <f>DetailTicket[[#This Row],[Qte]]*(DetailTicket[[#This Row],[PrixUnit]]*(1-DetailTicket[[#This Row],[Remise%]]))</f>
        <v>14.64</v>
      </c>
      <c r="G1095" t="str">
        <f>DetailTicket[[#This Row],[NoTicket]]&amp;DetailTicket[[#This Row],[Refprod]]</f>
        <v>1079341</v>
      </c>
    </row>
    <row r="1096" spans="1:7" x14ac:dyDescent="0.25">
      <c r="A1096">
        <v>10814</v>
      </c>
      <c r="B1096">
        <v>41</v>
      </c>
      <c r="C1096">
        <v>7.32</v>
      </c>
      <c r="D1096">
        <v>1</v>
      </c>
      <c r="E1096">
        <v>0</v>
      </c>
      <c r="F1096" s="4">
        <f>DetailTicket[[#This Row],[Qte]]*(DetailTicket[[#This Row],[PrixUnit]]*(1-DetailTicket[[#This Row],[Remise%]]))</f>
        <v>7.32</v>
      </c>
      <c r="G1096" t="str">
        <f>DetailTicket[[#This Row],[NoTicket]]&amp;DetailTicket[[#This Row],[Refprod]]</f>
        <v>1081441</v>
      </c>
    </row>
    <row r="1097" spans="1:7" x14ac:dyDescent="0.25">
      <c r="A1097">
        <v>10818</v>
      </c>
      <c r="B1097">
        <v>41</v>
      </c>
      <c r="C1097">
        <v>7.32</v>
      </c>
      <c r="D1097">
        <v>1</v>
      </c>
      <c r="E1097">
        <v>0</v>
      </c>
      <c r="F1097" s="4">
        <f>DetailTicket[[#This Row],[Qte]]*(DetailTicket[[#This Row],[PrixUnit]]*(1-DetailTicket[[#This Row],[Remise%]]))</f>
        <v>7.32</v>
      </c>
      <c r="G1097" t="str">
        <f>DetailTicket[[#This Row],[NoTicket]]&amp;DetailTicket[[#This Row],[Refprod]]</f>
        <v>1081841</v>
      </c>
    </row>
    <row r="1098" spans="1:7" x14ac:dyDescent="0.25">
      <c r="A1098">
        <v>10824</v>
      </c>
      <c r="B1098">
        <v>41</v>
      </c>
      <c r="C1098">
        <v>7.32</v>
      </c>
      <c r="D1098">
        <v>2</v>
      </c>
      <c r="E1098">
        <v>0</v>
      </c>
      <c r="F1098" s="4">
        <f>DetailTicket[[#This Row],[Qte]]*(DetailTicket[[#This Row],[PrixUnit]]*(1-DetailTicket[[#This Row],[Remise%]]))</f>
        <v>14.64</v>
      </c>
      <c r="G1098" t="str">
        <f>DetailTicket[[#This Row],[NoTicket]]&amp;DetailTicket[[#This Row],[Refprod]]</f>
        <v>1082441</v>
      </c>
    </row>
    <row r="1099" spans="1:7" x14ac:dyDescent="0.25">
      <c r="A1099">
        <v>10890</v>
      </c>
      <c r="B1099">
        <v>41</v>
      </c>
      <c r="C1099">
        <v>7.32</v>
      </c>
      <c r="D1099">
        <v>2</v>
      </c>
      <c r="E1099">
        <v>0</v>
      </c>
      <c r="F1099" s="4">
        <f>DetailTicket[[#This Row],[Qte]]*(DetailTicket[[#This Row],[PrixUnit]]*(1-DetailTicket[[#This Row],[Remise%]]))</f>
        <v>14.64</v>
      </c>
      <c r="G1099" t="str">
        <f>DetailTicket[[#This Row],[NoTicket]]&amp;DetailTicket[[#This Row],[Refprod]]</f>
        <v>1089041</v>
      </c>
    </row>
    <row r="1100" spans="1:7" x14ac:dyDescent="0.25">
      <c r="A1100">
        <v>10901</v>
      </c>
      <c r="B1100">
        <v>41</v>
      </c>
      <c r="C1100">
        <v>7.32</v>
      </c>
      <c r="D1100">
        <v>1</v>
      </c>
      <c r="E1100">
        <v>0</v>
      </c>
      <c r="F1100" s="4">
        <f>DetailTicket[[#This Row],[Qte]]*(DetailTicket[[#This Row],[PrixUnit]]*(1-DetailTicket[[#This Row],[Remise%]]))</f>
        <v>7.32</v>
      </c>
      <c r="G1100" t="str">
        <f>DetailTicket[[#This Row],[NoTicket]]&amp;DetailTicket[[#This Row],[Refprod]]</f>
        <v>1090141</v>
      </c>
    </row>
    <row r="1101" spans="1:7" x14ac:dyDescent="0.25">
      <c r="A1101">
        <v>10909</v>
      </c>
      <c r="B1101">
        <v>41</v>
      </c>
      <c r="C1101">
        <v>7.32</v>
      </c>
      <c r="D1101">
        <v>2</v>
      </c>
      <c r="E1101">
        <v>0</v>
      </c>
      <c r="F1101" s="4">
        <f>DetailTicket[[#This Row],[Qte]]*(DetailTicket[[#This Row],[PrixUnit]]*(1-DetailTicket[[#This Row],[Remise%]]))</f>
        <v>14.64</v>
      </c>
      <c r="G1101" t="str">
        <f>DetailTicket[[#This Row],[NoTicket]]&amp;DetailTicket[[#This Row],[Refprod]]</f>
        <v>1090941</v>
      </c>
    </row>
    <row r="1102" spans="1:7" x14ac:dyDescent="0.25">
      <c r="A1102">
        <v>10951</v>
      </c>
      <c r="B1102">
        <v>41</v>
      </c>
      <c r="C1102">
        <v>7.32</v>
      </c>
      <c r="D1102">
        <v>2</v>
      </c>
      <c r="E1102">
        <v>0.05</v>
      </c>
      <c r="F1102" s="4">
        <f>DetailTicket[[#This Row],[Qte]]*(DetailTicket[[#This Row],[PrixUnit]]*(1-DetailTicket[[#This Row],[Remise%]]))</f>
        <v>13.907999999999999</v>
      </c>
      <c r="G1102" t="str">
        <f>DetailTicket[[#This Row],[NoTicket]]&amp;DetailTicket[[#This Row],[Refprod]]</f>
        <v>1095141</v>
      </c>
    </row>
    <row r="1103" spans="1:7" x14ac:dyDescent="0.25">
      <c r="A1103">
        <v>10960</v>
      </c>
      <c r="B1103">
        <v>41</v>
      </c>
      <c r="C1103">
        <v>7.32</v>
      </c>
      <c r="D1103">
        <v>1</v>
      </c>
      <c r="E1103">
        <v>0</v>
      </c>
      <c r="F1103" s="4">
        <f>DetailTicket[[#This Row],[Qte]]*(DetailTicket[[#This Row],[PrixUnit]]*(1-DetailTicket[[#This Row],[Remise%]]))</f>
        <v>7.32</v>
      </c>
      <c r="G1103" t="str">
        <f>DetailTicket[[#This Row],[NoTicket]]&amp;DetailTicket[[#This Row],[Refprod]]</f>
        <v>1096041</v>
      </c>
    </row>
    <row r="1104" spans="1:7" x14ac:dyDescent="0.25">
      <c r="A1104">
        <v>10973</v>
      </c>
      <c r="B1104">
        <v>41</v>
      </c>
      <c r="C1104">
        <v>7.32</v>
      </c>
      <c r="D1104">
        <v>2</v>
      </c>
      <c r="E1104">
        <v>0</v>
      </c>
      <c r="F1104" s="4">
        <f>DetailTicket[[#This Row],[Qte]]*(DetailTicket[[#This Row],[PrixUnit]]*(1-DetailTicket[[#This Row],[Remise%]]))</f>
        <v>14.64</v>
      </c>
      <c r="G1104" t="str">
        <f>DetailTicket[[#This Row],[NoTicket]]&amp;DetailTicket[[#This Row],[Refprod]]</f>
        <v>1097341</v>
      </c>
    </row>
    <row r="1105" spans="1:7" x14ac:dyDescent="0.25">
      <c r="A1105">
        <v>10989</v>
      </c>
      <c r="B1105">
        <v>41</v>
      </c>
      <c r="C1105">
        <v>7.32</v>
      </c>
      <c r="D1105">
        <v>2</v>
      </c>
      <c r="E1105">
        <v>0</v>
      </c>
      <c r="F1105" s="4">
        <f>DetailTicket[[#This Row],[Qte]]*(DetailTicket[[#This Row],[PrixUnit]]*(1-DetailTicket[[#This Row],[Remise%]]))</f>
        <v>14.64</v>
      </c>
      <c r="G1105" t="str">
        <f>DetailTicket[[#This Row],[NoTicket]]&amp;DetailTicket[[#This Row],[Refprod]]</f>
        <v>1098941</v>
      </c>
    </row>
    <row r="1106" spans="1:7" x14ac:dyDescent="0.25">
      <c r="A1106">
        <v>10993</v>
      </c>
      <c r="B1106">
        <v>41</v>
      </c>
      <c r="C1106">
        <v>7.32</v>
      </c>
      <c r="D1106">
        <v>1</v>
      </c>
      <c r="E1106">
        <v>0.25</v>
      </c>
      <c r="F1106" s="4">
        <f>DetailTicket[[#This Row],[Qte]]*(DetailTicket[[#This Row],[PrixUnit]]*(1-DetailTicket[[#This Row],[Remise%]]))</f>
        <v>5.49</v>
      </c>
      <c r="G1106" t="str">
        <f>DetailTicket[[#This Row],[NoTicket]]&amp;DetailTicket[[#This Row],[Refprod]]</f>
        <v>1099341</v>
      </c>
    </row>
    <row r="1107" spans="1:7" x14ac:dyDescent="0.25">
      <c r="A1107">
        <v>10999</v>
      </c>
      <c r="B1107">
        <v>41</v>
      </c>
      <c r="C1107">
        <v>7.32</v>
      </c>
      <c r="D1107">
        <v>1</v>
      </c>
      <c r="E1107">
        <v>0.05</v>
      </c>
      <c r="F1107" s="4">
        <f>DetailTicket[[#This Row],[Qte]]*(DetailTicket[[#This Row],[PrixUnit]]*(1-DetailTicket[[#This Row],[Remise%]]))</f>
        <v>6.9539999999999997</v>
      </c>
      <c r="G1107" t="str">
        <f>DetailTicket[[#This Row],[NoTicket]]&amp;DetailTicket[[#This Row],[Refprod]]</f>
        <v>1099941</v>
      </c>
    </row>
    <row r="1108" spans="1:7" x14ac:dyDescent="0.25">
      <c r="A1108">
        <v>11014</v>
      </c>
      <c r="B1108">
        <v>41</v>
      </c>
      <c r="C1108">
        <v>7.32</v>
      </c>
      <c r="D1108">
        <v>1</v>
      </c>
      <c r="E1108">
        <v>0.1</v>
      </c>
      <c r="F1108" s="4">
        <f>DetailTicket[[#This Row],[Qte]]*(DetailTicket[[#This Row],[PrixUnit]]*(1-DetailTicket[[#This Row],[Remise%]]))</f>
        <v>6.5880000000000001</v>
      </c>
      <c r="G1108" t="str">
        <f>DetailTicket[[#This Row],[NoTicket]]&amp;DetailTicket[[#This Row],[Refprod]]</f>
        <v>1101441</v>
      </c>
    </row>
    <row r="1109" spans="1:7" x14ac:dyDescent="0.25">
      <c r="A1109">
        <v>11063</v>
      </c>
      <c r="B1109">
        <v>41</v>
      </c>
      <c r="C1109">
        <v>7.32</v>
      </c>
      <c r="D1109">
        <v>1</v>
      </c>
      <c r="E1109">
        <v>0.1</v>
      </c>
      <c r="F1109" s="4">
        <f>DetailTicket[[#This Row],[Qte]]*(DetailTicket[[#This Row],[PrixUnit]]*(1-DetailTicket[[#This Row],[Remise%]]))</f>
        <v>6.5880000000000001</v>
      </c>
      <c r="G1109" t="str">
        <f>DetailTicket[[#This Row],[NoTicket]]&amp;DetailTicket[[#This Row],[Refprod]]</f>
        <v>1106341</v>
      </c>
    </row>
    <row r="1110" spans="1:7" x14ac:dyDescent="0.25">
      <c r="A1110">
        <v>11064</v>
      </c>
      <c r="B1110">
        <v>41</v>
      </c>
      <c r="C1110">
        <v>7.32</v>
      </c>
      <c r="D1110">
        <v>2</v>
      </c>
      <c r="E1110">
        <v>0</v>
      </c>
      <c r="F1110" s="4">
        <f>DetailTicket[[#This Row],[Qte]]*(DetailTicket[[#This Row],[PrixUnit]]*(1-DetailTicket[[#This Row],[Remise%]]))</f>
        <v>14.64</v>
      </c>
      <c r="G1110" t="str">
        <f>DetailTicket[[#This Row],[NoTicket]]&amp;DetailTicket[[#This Row],[Refprod]]</f>
        <v>1106441</v>
      </c>
    </row>
    <row r="1111" spans="1:7" x14ac:dyDescent="0.25">
      <c r="A1111">
        <v>11067</v>
      </c>
      <c r="B1111">
        <v>41</v>
      </c>
      <c r="C1111">
        <v>7.32</v>
      </c>
      <c r="D1111">
        <v>2</v>
      </c>
      <c r="E1111">
        <v>0</v>
      </c>
      <c r="F1111" s="4">
        <f>DetailTicket[[#This Row],[Qte]]*(DetailTicket[[#This Row],[PrixUnit]]*(1-DetailTicket[[#This Row],[Remise%]]))</f>
        <v>14.64</v>
      </c>
      <c r="G1111" t="str">
        <f>DetailTicket[[#This Row],[NoTicket]]&amp;DetailTicket[[#This Row],[Refprod]]</f>
        <v>1106741</v>
      </c>
    </row>
    <row r="1112" spans="1:7" x14ac:dyDescent="0.25">
      <c r="A1112">
        <v>11072</v>
      </c>
      <c r="B1112">
        <v>41</v>
      </c>
      <c r="C1112">
        <v>7.32</v>
      </c>
      <c r="D1112">
        <v>1</v>
      </c>
      <c r="E1112">
        <v>0</v>
      </c>
      <c r="F1112" s="4">
        <f>DetailTicket[[#This Row],[Qte]]*(DetailTicket[[#This Row],[PrixUnit]]*(1-DetailTicket[[#This Row],[Remise%]]))</f>
        <v>7.32</v>
      </c>
      <c r="G1112" t="str">
        <f>DetailTicket[[#This Row],[NoTicket]]&amp;DetailTicket[[#This Row],[Refprod]]</f>
        <v>1107241</v>
      </c>
    </row>
    <row r="1113" spans="1:7" x14ac:dyDescent="0.25">
      <c r="A1113">
        <v>11077</v>
      </c>
      <c r="B1113">
        <v>41</v>
      </c>
      <c r="C1113">
        <v>7.32</v>
      </c>
      <c r="D1113">
        <v>2</v>
      </c>
      <c r="E1113">
        <v>0</v>
      </c>
      <c r="F1113" s="4">
        <f>DetailTicket[[#This Row],[Qte]]*(DetailTicket[[#This Row],[PrixUnit]]*(1-DetailTicket[[#This Row],[Remise%]]))</f>
        <v>14.64</v>
      </c>
      <c r="G1113" t="str">
        <f>DetailTicket[[#This Row],[NoTicket]]&amp;DetailTicket[[#This Row],[Refprod]]</f>
        <v>1107741</v>
      </c>
    </row>
    <row r="1114" spans="1:7" x14ac:dyDescent="0.25">
      <c r="A1114">
        <v>10248</v>
      </c>
      <c r="B1114">
        <v>42</v>
      </c>
      <c r="C1114">
        <v>7.47</v>
      </c>
      <c r="D1114">
        <v>2</v>
      </c>
      <c r="E1114">
        <v>0</v>
      </c>
      <c r="F1114" s="4">
        <f>DetailTicket[[#This Row],[Qte]]*(DetailTicket[[#This Row],[PrixUnit]]*(1-DetailTicket[[#This Row],[Remise%]]))</f>
        <v>14.94</v>
      </c>
      <c r="G1114" t="str">
        <f>DetailTicket[[#This Row],[NoTicket]]&amp;DetailTicket[[#This Row],[Refprod]]</f>
        <v>1024842</v>
      </c>
    </row>
    <row r="1115" spans="1:7" x14ac:dyDescent="0.25">
      <c r="A1115">
        <v>10309</v>
      </c>
      <c r="B1115">
        <v>42</v>
      </c>
      <c r="C1115">
        <v>8.5399999999999991</v>
      </c>
      <c r="D1115">
        <v>2</v>
      </c>
      <c r="E1115">
        <v>0</v>
      </c>
      <c r="F1115" s="4">
        <f>DetailTicket[[#This Row],[Qte]]*(DetailTicket[[#This Row],[PrixUnit]]*(1-DetailTicket[[#This Row],[Remise%]]))</f>
        <v>17.079999999999998</v>
      </c>
      <c r="G1115" t="str">
        <f>DetailTicket[[#This Row],[NoTicket]]&amp;DetailTicket[[#This Row],[Refprod]]</f>
        <v>1030942</v>
      </c>
    </row>
    <row r="1116" spans="1:7" x14ac:dyDescent="0.25">
      <c r="A1116">
        <v>10311</v>
      </c>
      <c r="B1116">
        <v>42</v>
      </c>
      <c r="C1116">
        <v>8.5399999999999991</v>
      </c>
      <c r="D1116">
        <v>2</v>
      </c>
      <c r="E1116">
        <v>0</v>
      </c>
      <c r="F1116" s="4">
        <f>DetailTicket[[#This Row],[Qte]]*(DetailTicket[[#This Row],[PrixUnit]]*(1-DetailTicket[[#This Row],[Remise%]]))</f>
        <v>17.079999999999998</v>
      </c>
      <c r="G1116" t="str">
        <f>DetailTicket[[#This Row],[NoTicket]]&amp;DetailTicket[[#This Row],[Refprod]]</f>
        <v>1031142</v>
      </c>
    </row>
    <row r="1117" spans="1:7" x14ac:dyDescent="0.25">
      <c r="A1117">
        <v>10332</v>
      </c>
      <c r="B1117">
        <v>42</v>
      </c>
      <c r="C1117">
        <v>8.5399999999999991</v>
      </c>
      <c r="D1117">
        <v>2</v>
      </c>
      <c r="E1117">
        <v>0.2</v>
      </c>
      <c r="F1117" s="4">
        <f>DetailTicket[[#This Row],[Qte]]*(DetailTicket[[#This Row],[PrixUnit]]*(1-DetailTicket[[#This Row],[Remise%]]))</f>
        <v>13.664</v>
      </c>
      <c r="G1117" t="str">
        <f>DetailTicket[[#This Row],[NoTicket]]&amp;DetailTicket[[#This Row],[Refprod]]</f>
        <v>1033242</v>
      </c>
    </row>
    <row r="1118" spans="1:7" x14ac:dyDescent="0.25">
      <c r="A1118">
        <v>10345</v>
      </c>
      <c r="B1118">
        <v>42</v>
      </c>
      <c r="C1118">
        <v>8.5399999999999991</v>
      </c>
      <c r="D1118">
        <v>2</v>
      </c>
      <c r="E1118">
        <v>0</v>
      </c>
      <c r="F1118" s="4">
        <f>DetailTicket[[#This Row],[Qte]]*(DetailTicket[[#This Row],[PrixUnit]]*(1-DetailTicket[[#This Row],[Remise%]]))</f>
        <v>17.079999999999998</v>
      </c>
      <c r="G1118" t="str">
        <f>DetailTicket[[#This Row],[NoTicket]]&amp;DetailTicket[[#This Row],[Refprod]]</f>
        <v>1034542</v>
      </c>
    </row>
    <row r="1119" spans="1:7" x14ac:dyDescent="0.25">
      <c r="A1119">
        <v>10404</v>
      </c>
      <c r="B1119">
        <v>42</v>
      </c>
      <c r="C1119">
        <v>8.5399999999999991</v>
      </c>
      <c r="D1119">
        <v>1</v>
      </c>
      <c r="E1119">
        <v>0.05</v>
      </c>
      <c r="F1119" s="4">
        <f>DetailTicket[[#This Row],[Qte]]*(DetailTicket[[#This Row],[PrixUnit]]*(1-DetailTicket[[#This Row],[Remise%]]))</f>
        <v>8.1129999999999995</v>
      </c>
      <c r="G1119" t="str">
        <f>DetailTicket[[#This Row],[NoTicket]]&amp;DetailTicket[[#This Row],[Refprod]]</f>
        <v>1040442</v>
      </c>
    </row>
    <row r="1120" spans="1:7" x14ac:dyDescent="0.25">
      <c r="A1120">
        <v>10463</v>
      </c>
      <c r="B1120">
        <v>42</v>
      </c>
      <c r="C1120">
        <v>8.5399999999999991</v>
      </c>
      <c r="D1120">
        <v>2</v>
      </c>
      <c r="E1120">
        <v>0</v>
      </c>
      <c r="F1120" s="4">
        <f>DetailTicket[[#This Row],[Qte]]*(DetailTicket[[#This Row],[PrixUnit]]*(1-DetailTicket[[#This Row],[Remise%]]))</f>
        <v>17.079999999999998</v>
      </c>
      <c r="G1120" t="str">
        <f>DetailTicket[[#This Row],[NoTicket]]&amp;DetailTicket[[#This Row],[Refprod]]</f>
        <v>1046342</v>
      </c>
    </row>
    <row r="1121" spans="1:7" x14ac:dyDescent="0.25">
      <c r="A1121">
        <v>10492</v>
      </c>
      <c r="B1121">
        <v>42</v>
      </c>
      <c r="C1121">
        <v>8.5399999999999991</v>
      </c>
      <c r="D1121">
        <v>1</v>
      </c>
      <c r="E1121">
        <v>0.05</v>
      </c>
      <c r="F1121" s="4">
        <f>DetailTicket[[#This Row],[Qte]]*(DetailTicket[[#This Row],[PrixUnit]]*(1-DetailTicket[[#This Row],[Remise%]]))</f>
        <v>8.1129999999999995</v>
      </c>
      <c r="G1121" t="str">
        <f>DetailTicket[[#This Row],[NoTicket]]&amp;DetailTicket[[#This Row],[Refprod]]</f>
        <v>1049242</v>
      </c>
    </row>
    <row r="1122" spans="1:7" x14ac:dyDescent="0.25">
      <c r="A1122">
        <v>10498</v>
      </c>
      <c r="B1122">
        <v>42</v>
      </c>
      <c r="C1122">
        <v>10.67</v>
      </c>
      <c r="D1122">
        <v>1</v>
      </c>
      <c r="E1122">
        <v>0</v>
      </c>
      <c r="F1122" s="4">
        <f>DetailTicket[[#This Row],[Qte]]*(DetailTicket[[#This Row],[PrixUnit]]*(1-DetailTicket[[#This Row],[Remise%]]))</f>
        <v>10.67</v>
      </c>
      <c r="G1122" t="str">
        <f>DetailTicket[[#This Row],[NoTicket]]&amp;DetailTicket[[#This Row],[Refprod]]</f>
        <v>1049842</v>
      </c>
    </row>
    <row r="1123" spans="1:7" x14ac:dyDescent="0.25">
      <c r="A1123">
        <v>10516</v>
      </c>
      <c r="B1123">
        <v>42</v>
      </c>
      <c r="C1123">
        <v>10.67</v>
      </c>
      <c r="D1123">
        <v>1</v>
      </c>
      <c r="E1123">
        <v>0</v>
      </c>
      <c r="F1123" s="4">
        <f>DetailTicket[[#This Row],[Qte]]*(DetailTicket[[#This Row],[PrixUnit]]*(1-DetailTicket[[#This Row],[Remise%]]))</f>
        <v>10.67</v>
      </c>
      <c r="G1123" t="str">
        <f>DetailTicket[[#This Row],[NoTicket]]&amp;DetailTicket[[#This Row],[Refprod]]</f>
        <v>1051642</v>
      </c>
    </row>
    <row r="1124" spans="1:7" x14ac:dyDescent="0.25">
      <c r="A1124">
        <v>10571</v>
      </c>
      <c r="B1124">
        <v>42</v>
      </c>
      <c r="C1124">
        <v>10.67</v>
      </c>
      <c r="D1124">
        <v>1</v>
      </c>
      <c r="E1124">
        <v>0.15</v>
      </c>
      <c r="F1124" s="4">
        <f>DetailTicket[[#This Row],[Qte]]*(DetailTicket[[#This Row],[PrixUnit]]*(1-DetailTicket[[#This Row],[Remise%]]))</f>
        <v>9.0694999999999997</v>
      </c>
      <c r="G1124" t="str">
        <f>DetailTicket[[#This Row],[NoTicket]]&amp;DetailTicket[[#This Row],[Refprod]]</f>
        <v>1057142</v>
      </c>
    </row>
    <row r="1125" spans="1:7" x14ac:dyDescent="0.25">
      <c r="A1125">
        <v>10588</v>
      </c>
      <c r="B1125">
        <v>42</v>
      </c>
      <c r="C1125">
        <v>10.67</v>
      </c>
      <c r="D1125">
        <v>2</v>
      </c>
      <c r="E1125">
        <v>0.2</v>
      </c>
      <c r="F1125" s="4">
        <f>DetailTicket[[#This Row],[Qte]]*(DetailTicket[[#This Row],[PrixUnit]]*(1-DetailTicket[[#This Row],[Remise%]]))</f>
        <v>17.071999999999999</v>
      </c>
      <c r="G1125" t="str">
        <f>DetailTicket[[#This Row],[NoTicket]]&amp;DetailTicket[[#This Row],[Refprod]]</f>
        <v>1058842</v>
      </c>
    </row>
    <row r="1126" spans="1:7" x14ac:dyDescent="0.25">
      <c r="A1126">
        <v>10625</v>
      </c>
      <c r="B1126">
        <v>42</v>
      </c>
      <c r="C1126">
        <v>10.67</v>
      </c>
      <c r="D1126">
        <v>2</v>
      </c>
      <c r="E1126">
        <v>0</v>
      </c>
      <c r="F1126" s="4">
        <f>DetailTicket[[#This Row],[Qte]]*(DetailTicket[[#This Row],[PrixUnit]]*(1-DetailTicket[[#This Row],[Remise%]]))</f>
        <v>21.34</v>
      </c>
      <c r="G1126" t="str">
        <f>DetailTicket[[#This Row],[NoTicket]]&amp;DetailTicket[[#This Row],[Refprod]]</f>
        <v>1062542</v>
      </c>
    </row>
    <row r="1127" spans="1:7" x14ac:dyDescent="0.25">
      <c r="A1127">
        <v>10652</v>
      </c>
      <c r="B1127">
        <v>42</v>
      </c>
      <c r="C1127">
        <v>10.67</v>
      </c>
      <c r="D1127">
        <v>1</v>
      </c>
      <c r="E1127">
        <v>0</v>
      </c>
      <c r="F1127" s="4">
        <f>DetailTicket[[#This Row],[Qte]]*(DetailTicket[[#This Row],[PrixUnit]]*(1-DetailTicket[[#This Row],[Remise%]]))</f>
        <v>10.67</v>
      </c>
      <c r="G1127" t="str">
        <f>DetailTicket[[#This Row],[NoTicket]]&amp;DetailTicket[[#This Row],[Refprod]]</f>
        <v>1065242</v>
      </c>
    </row>
    <row r="1128" spans="1:7" x14ac:dyDescent="0.25">
      <c r="A1128">
        <v>10663</v>
      </c>
      <c r="B1128">
        <v>42</v>
      </c>
      <c r="C1128">
        <v>10.67</v>
      </c>
      <c r="D1128">
        <v>1</v>
      </c>
      <c r="E1128">
        <v>0.05</v>
      </c>
      <c r="F1128" s="4">
        <f>DetailTicket[[#This Row],[Qte]]*(DetailTicket[[#This Row],[PrixUnit]]*(1-DetailTicket[[#This Row],[Remise%]]))</f>
        <v>10.1365</v>
      </c>
      <c r="G1128" t="str">
        <f>DetailTicket[[#This Row],[NoTicket]]&amp;DetailTicket[[#This Row],[Refprod]]</f>
        <v>1066342</v>
      </c>
    </row>
    <row r="1129" spans="1:7" x14ac:dyDescent="0.25">
      <c r="A1129">
        <v>10673</v>
      </c>
      <c r="B1129">
        <v>42</v>
      </c>
      <c r="C1129">
        <v>10.67</v>
      </c>
      <c r="D1129">
        <v>2</v>
      </c>
      <c r="E1129">
        <v>0</v>
      </c>
      <c r="F1129" s="4">
        <f>DetailTicket[[#This Row],[Qte]]*(DetailTicket[[#This Row],[PrixUnit]]*(1-DetailTicket[[#This Row],[Remise%]]))</f>
        <v>21.34</v>
      </c>
      <c r="G1129" t="str">
        <f>DetailTicket[[#This Row],[NoTicket]]&amp;DetailTicket[[#This Row],[Refprod]]</f>
        <v>1067342</v>
      </c>
    </row>
    <row r="1130" spans="1:7" x14ac:dyDescent="0.25">
      <c r="A1130">
        <v>10680</v>
      </c>
      <c r="B1130">
        <v>42</v>
      </c>
      <c r="C1130">
        <v>10.67</v>
      </c>
      <c r="D1130">
        <v>1</v>
      </c>
      <c r="E1130">
        <v>0.25</v>
      </c>
      <c r="F1130" s="4">
        <f>DetailTicket[[#This Row],[Qte]]*(DetailTicket[[#This Row],[PrixUnit]]*(1-DetailTicket[[#This Row],[Remise%]]))</f>
        <v>8.0024999999999995</v>
      </c>
      <c r="G1130" t="str">
        <f>DetailTicket[[#This Row],[NoTicket]]&amp;DetailTicket[[#This Row],[Refprod]]</f>
        <v>1068042</v>
      </c>
    </row>
    <row r="1131" spans="1:7" x14ac:dyDescent="0.25">
      <c r="A1131">
        <v>10746</v>
      </c>
      <c r="B1131">
        <v>42</v>
      </c>
      <c r="C1131">
        <v>10.67</v>
      </c>
      <c r="D1131">
        <v>1</v>
      </c>
      <c r="E1131">
        <v>0</v>
      </c>
      <c r="F1131" s="4">
        <f>DetailTicket[[#This Row],[Qte]]*(DetailTicket[[#This Row],[PrixUnit]]*(1-DetailTicket[[#This Row],[Remise%]]))</f>
        <v>10.67</v>
      </c>
      <c r="G1131" t="str">
        <f>DetailTicket[[#This Row],[NoTicket]]&amp;DetailTicket[[#This Row],[Refprod]]</f>
        <v>1074642</v>
      </c>
    </row>
    <row r="1132" spans="1:7" x14ac:dyDescent="0.25">
      <c r="A1132">
        <v>10767</v>
      </c>
      <c r="B1132">
        <v>42</v>
      </c>
      <c r="C1132">
        <v>10.67</v>
      </c>
      <c r="D1132">
        <v>2</v>
      </c>
      <c r="E1132">
        <v>0</v>
      </c>
      <c r="F1132" s="4">
        <f>DetailTicket[[#This Row],[Qte]]*(DetailTicket[[#This Row],[PrixUnit]]*(1-DetailTicket[[#This Row],[Remise%]]))</f>
        <v>21.34</v>
      </c>
      <c r="G1132" t="str">
        <f>DetailTicket[[#This Row],[NoTicket]]&amp;DetailTicket[[#This Row],[Refprod]]</f>
        <v>1076742</v>
      </c>
    </row>
    <row r="1133" spans="1:7" x14ac:dyDescent="0.25">
      <c r="A1133">
        <v>10776</v>
      </c>
      <c r="B1133">
        <v>42</v>
      </c>
      <c r="C1133">
        <v>10.67</v>
      </c>
      <c r="D1133">
        <v>2</v>
      </c>
      <c r="E1133">
        <v>0.05</v>
      </c>
      <c r="F1133" s="4">
        <f>DetailTicket[[#This Row],[Qte]]*(DetailTicket[[#This Row],[PrixUnit]]*(1-DetailTicket[[#This Row],[Remise%]]))</f>
        <v>20.273</v>
      </c>
      <c r="G1133" t="str">
        <f>DetailTicket[[#This Row],[NoTicket]]&amp;DetailTicket[[#This Row],[Refprod]]</f>
        <v>1077642</v>
      </c>
    </row>
    <row r="1134" spans="1:7" x14ac:dyDescent="0.25">
      <c r="A1134">
        <v>10777</v>
      </c>
      <c r="B1134">
        <v>42</v>
      </c>
      <c r="C1134">
        <v>10.67</v>
      </c>
      <c r="D1134">
        <v>1</v>
      </c>
      <c r="E1134">
        <v>0.2</v>
      </c>
      <c r="F1134" s="4">
        <f>DetailTicket[[#This Row],[Qte]]*(DetailTicket[[#This Row],[PrixUnit]]*(1-DetailTicket[[#This Row],[Remise%]]))</f>
        <v>8.5359999999999996</v>
      </c>
      <c r="G1134" t="str">
        <f>DetailTicket[[#This Row],[NoTicket]]&amp;DetailTicket[[#This Row],[Refprod]]</f>
        <v>1077742</v>
      </c>
    </row>
    <row r="1135" spans="1:7" x14ac:dyDescent="0.25">
      <c r="A1135">
        <v>10845</v>
      </c>
      <c r="B1135">
        <v>42</v>
      </c>
      <c r="C1135">
        <v>10.67</v>
      </c>
      <c r="D1135">
        <v>1</v>
      </c>
      <c r="E1135">
        <v>0.1</v>
      </c>
      <c r="F1135" s="4">
        <f>DetailTicket[[#This Row],[Qte]]*(DetailTicket[[#This Row],[PrixUnit]]*(1-DetailTicket[[#This Row],[Remise%]]))</f>
        <v>9.6029999999999998</v>
      </c>
      <c r="G1135" t="str">
        <f>DetailTicket[[#This Row],[NoTicket]]&amp;DetailTicket[[#This Row],[Refprod]]</f>
        <v>1084542</v>
      </c>
    </row>
    <row r="1136" spans="1:7" x14ac:dyDescent="0.25">
      <c r="A1136">
        <v>10856</v>
      </c>
      <c r="B1136">
        <v>42</v>
      </c>
      <c r="C1136">
        <v>10.67</v>
      </c>
      <c r="D1136">
        <v>1</v>
      </c>
      <c r="E1136">
        <v>0</v>
      </c>
      <c r="F1136" s="4">
        <f>DetailTicket[[#This Row],[Qte]]*(DetailTicket[[#This Row],[PrixUnit]]*(1-DetailTicket[[#This Row],[Remise%]]))</f>
        <v>10.67</v>
      </c>
      <c r="G1136" t="str">
        <f>DetailTicket[[#This Row],[NoTicket]]&amp;DetailTicket[[#This Row],[Refprod]]</f>
        <v>1085642</v>
      </c>
    </row>
    <row r="1137" spans="1:7" x14ac:dyDescent="0.25">
      <c r="A1137">
        <v>10882</v>
      </c>
      <c r="B1137">
        <v>42</v>
      </c>
      <c r="C1137">
        <v>10.67</v>
      </c>
      <c r="D1137">
        <v>1</v>
      </c>
      <c r="E1137">
        <v>0</v>
      </c>
      <c r="F1137" s="4">
        <f>DetailTicket[[#This Row],[Qte]]*(DetailTicket[[#This Row],[PrixUnit]]*(1-DetailTicket[[#This Row],[Remise%]]))</f>
        <v>10.67</v>
      </c>
      <c r="G1137" t="str">
        <f>DetailTicket[[#This Row],[NoTicket]]&amp;DetailTicket[[#This Row],[Refprod]]</f>
        <v>1088242</v>
      </c>
    </row>
    <row r="1138" spans="1:7" x14ac:dyDescent="0.25">
      <c r="A1138">
        <v>10923</v>
      </c>
      <c r="B1138">
        <v>42</v>
      </c>
      <c r="C1138">
        <v>10.67</v>
      </c>
      <c r="D1138">
        <v>2</v>
      </c>
      <c r="E1138">
        <v>0.2</v>
      </c>
      <c r="F1138" s="4">
        <f>DetailTicket[[#This Row],[Qte]]*(DetailTicket[[#This Row],[PrixUnit]]*(1-DetailTicket[[#This Row],[Remise%]]))</f>
        <v>17.071999999999999</v>
      </c>
      <c r="G1138" t="str">
        <f>DetailTicket[[#This Row],[NoTicket]]&amp;DetailTicket[[#This Row],[Refprod]]</f>
        <v>1092342</v>
      </c>
    </row>
    <row r="1139" spans="1:7" x14ac:dyDescent="0.25">
      <c r="A1139">
        <v>10996</v>
      </c>
      <c r="B1139">
        <v>42</v>
      </c>
      <c r="C1139">
        <v>10.67</v>
      </c>
      <c r="D1139">
        <v>1</v>
      </c>
      <c r="E1139">
        <v>0</v>
      </c>
      <c r="F1139" s="4">
        <f>DetailTicket[[#This Row],[Qte]]*(DetailTicket[[#This Row],[PrixUnit]]*(1-DetailTicket[[#This Row],[Remise%]]))</f>
        <v>10.67</v>
      </c>
      <c r="G1139" t="str">
        <f>DetailTicket[[#This Row],[NoTicket]]&amp;DetailTicket[[#This Row],[Refprod]]</f>
        <v>1099642</v>
      </c>
    </row>
    <row r="1140" spans="1:7" x14ac:dyDescent="0.25">
      <c r="A1140">
        <v>11002</v>
      </c>
      <c r="B1140">
        <v>42</v>
      </c>
      <c r="C1140">
        <v>10.67</v>
      </c>
      <c r="D1140">
        <v>1</v>
      </c>
      <c r="E1140">
        <v>0.15</v>
      </c>
      <c r="F1140" s="4">
        <f>DetailTicket[[#This Row],[Qte]]*(DetailTicket[[#This Row],[PrixUnit]]*(1-DetailTicket[[#This Row],[Remise%]]))</f>
        <v>9.0694999999999997</v>
      </c>
      <c r="G1140" t="str">
        <f>DetailTicket[[#This Row],[NoTicket]]&amp;DetailTicket[[#This Row],[Refprod]]</f>
        <v>1100242</v>
      </c>
    </row>
    <row r="1141" spans="1:7" x14ac:dyDescent="0.25">
      <c r="A1141">
        <v>11007</v>
      </c>
      <c r="B1141">
        <v>42</v>
      </c>
      <c r="C1141">
        <v>10.67</v>
      </c>
      <c r="D1141">
        <v>2</v>
      </c>
      <c r="E1141">
        <v>0</v>
      </c>
      <c r="F1141" s="4">
        <f>DetailTicket[[#This Row],[Qte]]*(DetailTicket[[#This Row],[PrixUnit]]*(1-DetailTicket[[#This Row],[Remise%]]))</f>
        <v>21.34</v>
      </c>
      <c r="G1141" t="str">
        <f>DetailTicket[[#This Row],[NoTicket]]&amp;DetailTicket[[#This Row],[Refprod]]</f>
        <v>1100742</v>
      </c>
    </row>
    <row r="1142" spans="1:7" x14ac:dyDescent="0.25">
      <c r="A1142">
        <v>11013</v>
      </c>
      <c r="B1142">
        <v>42</v>
      </c>
      <c r="C1142">
        <v>10.67</v>
      </c>
      <c r="D1142">
        <v>2</v>
      </c>
      <c r="E1142">
        <v>0</v>
      </c>
      <c r="F1142" s="4">
        <f>DetailTicket[[#This Row],[Qte]]*(DetailTicket[[#This Row],[PrixUnit]]*(1-DetailTicket[[#This Row],[Remise%]]))</f>
        <v>21.34</v>
      </c>
      <c r="G1142" t="str">
        <f>DetailTicket[[#This Row],[NoTicket]]&amp;DetailTicket[[#This Row],[Refprod]]</f>
        <v>1101342</v>
      </c>
    </row>
    <row r="1143" spans="1:7" x14ac:dyDescent="0.25">
      <c r="A1143">
        <v>11035</v>
      </c>
      <c r="B1143">
        <v>42</v>
      </c>
      <c r="C1143">
        <v>10.67</v>
      </c>
      <c r="D1143">
        <v>1</v>
      </c>
      <c r="E1143">
        <v>0</v>
      </c>
      <c r="F1143" s="4">
        <f>DetailTicket[[#This Row],[Qte]]*(DetailTicket[[#This Row],[PrixUnit]]*(1-DetailTicket[[#This Row],[Remise%]]))</f>
        <v>10.67</v>
      </c>
      <c r="G1143" t="str">
        <f>DetailTicket[[#This Row],[NoTicket]]&amp;DetailTicket[[#This Row],[Refprod]]</f>
        <v>1103542</v>
      </c>
    </row>
    <row r="1144" spans="1:7" x14ac:dyDescent="0.25">
      <c r="A1144">
        <v>10270</v>
      </c>
      <c r="B1144">
        <v>43</v>
      </c>
      <c r="C1144">
        <v>28.05</v>
      </c>
      <c r="D1144">
        <v>1</v>
      </c>
      <c r="E1144">
        <v>0</v>
      </c>
      <c r="F1144" s="4">
        <f>DetailTicket[[#This Row],[Qte]]*(DetailTicket[[#This Row],[PrixUnit]]*(1-DetailTicket[[#This Row],[Remise%]]))</f>
        <v>28.05</v>
      </c>
      <c r="G1144" t="str">
        <f>DetailTicket[[#This Row],[NoTicket]]&amp;DetailTicket[[#This Row],[Refprod]]</f>
        <v>1027043</v>
      </c>
    </row>
    <row r="1145" spans="1:7" x14ac:dyDescent="0.25">
      <c r="A1145">
        <v>10294</v>
      </c>
      <c r="B1145">
        <v>43</v>
      </c>
      <c r="C1145">
        <v>28.05</v>
      </c>
      <c r="D1145">
        <v>2</v>
      </c>
      <c r="E1145">
        <v>0</v>
      </c>
      <c r="F1145" s="4">
        <f>DetailTicket[[#This Row],[Qte]]*(DetailTicket[[#This Row],[PrixUnit]]*(1-DetailTicket[[#This Row],[Remise%]]))</f>
        <v>56.1</v>
      </c>
      <c r="G1145" t="str">
        <f>DetailTicket[[#This Row],[NoTicket]]&amp;DetailTicket[[#This Row],[Refprod]]</f>
        <v>1029443</v>
      </c>
    </row>
    <row r="1146" spans="1:7" x14ac:dyDescent="0.25">
      <c r="A1146">
        <v>10302</v>
      </c>
      <c r="B1146">
        <v>43</v>
      </c>
      <c r="C1146">
        <v>28.05</v>
      </c>
      <c r="D1146">
        <v>2</v>
      </c>
      <c r="E1146">
        <v>0</v>
      </c>
      <c r="F1146" s="4">
        <f>DetailTicket[[#This Row],[Qte]]*(DetailTicket[[#This Row],[PrixUnit]]*(1-DetailTicket[[#This Row],[Remise%]]))</f>
        <v>56.1</v>
      </c>
      <c r="G1146" t="str">
        <f>DetailTicket[[#This Row],[NoTicket]]&amp;DetailTicket[[#This Row],[Refprod]]</f>
        <v>1030243</v>
      </c>
    </row>
    <row r="1147" spans="1:7" x14ac:dyDescent="0.25">
      <c r="A1147">
        <v>10309</v>
      </c>
      <c r="B1147">
        <v>43</v>
      </c>
      <c r="C1147">
        <v>28.05</v>
      </c>
      <c r="D1147">
        <v>1</v>
      </c>
      <c r="E1147">
        <v>0</v>
      </c>
      <c r="F1147" s="4">
        <f>DetailTicket[[#This Row],[Qte]]*(DetailTicket[[#This Row],[PrixUnit]]*(1-DetailTicket[[#This Row],[Remise%]]))</f>
        <v>28.05</v>
      </c>
      <c r="G1147" t="str">
        <f>DetailTicket[[#This Row],[NoTicket]]&amp;DetailTicket[[#This Row],[Refprod]]</f>
        <v>1030943</v>
      </c>
    </row>
    <row r="1148" spans="1:7" x14ac:dyDescent="0.25">
      <c r="A1148">
        <v>10312</v>
      </c>
      <c r="B1148">
        <v>43</v>
      </c>
      <c r="C1148">
        <v>28.05</v>
      </c>
      <c r="D1148">
        <v>1</v>
      </c>
      <c r="E1148">
        <v>0</v>
      </c>
      <c r="F1148" s="4">
        <f>DetailTicket[[#This Row],[Qte]]*(DetailTicket[[#This Row],[PrixUnit]]*(1-DetailTicket[[#This Row],[Remise%]]))</f>
        <v>28.05</v>
      </c>
      <c r="G1148" t="str">
        <f>DetailTicket[[#This Row],[NoTicket]]&amp;DetailTicket[[#This Row],[Refprod]]</f>
        <v>1031243</v>
      </c>
    </row>
    <row r="1149" spans="1:7" x14ac:dyDescent="0.25">
      <c r="A1149">
        <v>10340</v>
      </c>
      <c r="B1149">
        <v>43</v>
      </c>
      <c r="C1149">
        <v>28.05</v>
      </c>
      <c r="D1149">
        <v>1</v>
      </c>
      <c r="E1149">
        <v>0.05</v>
      </c>
      <c r="F1149" s="4">
        <f>DetailTicket[[#This Row],[Qte]]*(DetailTicket[[#This Row],[PrixUnit]]*(1-DetailTicket[[#This Row],[Remise%]]))</f>
        <v>26.647500000000001</v>
      </c>
      <c r="G1149" t="str">
        <f>DetailTicket[[#This Row],[NoTicket]]&amp;DetailTicket[[#This Row],[Refprod]]</f>
        <v>1034043</v>
      </c>
    </row>
    <row r="1150" spans="1:7" x14ac:dyDescent="0.25">
      <c r="A1150">
        <v>10458</v>
      </c>
      <c r="B1150">
        <v>43</v>
      </c>
      <c r="C1150">
        <v>28.05</v>
      </c>
      <c r="D1150">
        <v>1</v>
      </c>
      <c r="E1150">
        <v>0</v>
      </c>
      <c r="F1150" s="4">
        <f>DetailTicket[[#This Row],[Qte]]*(DetailTicket[[#This Row],[PrixUnit]]*(1-DetailTicket[[#This Row],[Remise%]]))</f>
        <v>28.05</v>
      </c>
      <c r="G1150" t="str">
        <f>DetailTicket[[#This Row],[NoTicket]]&amp;DetailTicket[[#This Row],[Refprod]]</f>
        <v>1045843</v>
      </c>
    </row>
    <row r="1151" spans="1:7" x14ac:dyDescent="0.25">
      <c r="A1151">
        <v>10464</v>
      </c>
      <c r="B1151">
        <v>43</v>
      </c>
      <c r="C1151">
        <v>28.05</v>
      </c>
      <c r="D1151">
        <v>2</v>
      </c>
      <c r="E1151">
        <v>0</v>
      </c>
      <c r="F1151" s="4">
        <f>DetailTicket[[#This Row],[Qte]]*(DetailTicket[[#This Row],[PrixUnit]]*(1-DetailTicket[[#This Row],[Remise%]]))</f>
        <v>56.1</v>
      </c>
      <c r="G1151" t="str">
        <f>DetailTicket[[#This Row],[NoTicket]]&amp;DetailTicket[[#This Row],[Refprod]]</f>
        <v>1046443</v>
      </c>
    </row>
    <row r="1152" spans="1:7" x14ac:dyDescent="0.25">
      <c r="A1152">
        <v>10468</v>
      </c>
      <c r="B1152">
        <v>43</v>
      </c>
      <c r="C1152">
        <v>28.05</v>
      </c>
      <c r="D1152">
        <v>2</v>
      </c>
      <c r="E1152">
        <v>0</v>
      </c>
      <c r="F1152" s="4">
        <f>DetailTicket[[#This Row],[Qte]]*(DetailTicket[[#This Row],[PrixUnit]]*(1-DetailTicket[[#This Row],[Remise%]]))</f>
        <v>56.1</v>
      </c>
      <c r="G1152" t="str">
        <f>DetailTicket[[#This Row],[NoTicket]]&amp;DetailTicket[[#This Row],[Refprod]]</f>
        <v>1046843</v>
      </c>
    </row>
    <row r="1153" spans="1:7" x14ac:dyDescent="0.25">
      <c r="A1153">
        <v>10507</v>
      </c>
      <c r="B1153">
        <v>43</v>
      </c>
      <c r="C1153">
        <v>35.06</v>
      </c>
      <c r="D1153">
        <v>2</v>
      </c>
      <c r="E1153">
        <v>0.15</v>
      </c>
      <c r="F1153" s="4">
        <f>DetailTicket[[#This Row],[Qte]]*(DetailTicket[[#This Row],[PrixUnit]]*(1-DetailTicket[[#This Row],[Remise%]]))</f>
        <v>59.602000000000004</v>
      </c>
      <c r="G1153" t="str">
        <f>DetailTicket[[#This Row],[NoTicket]]&amp;DetailTicket[[#This Row],[Refprod]]</f>
        <v>1050743</v>
      </c>
    </row>
    <row r="1154" spans="1:7" x14ac:dyDescent="0.25">
      <c r="A1154">
        <v>10524</v>
      </c>
      <c r="B1154">
        <v>43</v>
      </c>
      <c r="C1154">
        <v>35.06</v>
      </c>
      <c r="D1154">
        <v>2</v>
      </c>
      <c r="E1154">
        <v>0</v>
      </c>
      <c r="F1154" s="4">
        <f>DetailTicket[[#This Row],[Qte]]*(DetailTicket[[#This Row],[PrixUnit]]*(1-DetailTicket[[#This Row],[Remise%]]))</f>
        <v>70.12</v>
      </c>
      <c r="G1154" t="str">
        <f>DetailTicket[[#This Row],[NoTicket]]&amp;DetailTicket[[#This Row],[Refprod]]</f>
        <v>1052443</v>
      </c>
    </row>
    <row r="1155" spans="1:7" x14ac:dyDescent="0.25">
      <c r="A1155">
        <v>10530</v>
      </c>
      <c r="B1155">
        <v>43</v>
      </c>
      <c r="C1155">
        <v>35.06</v>
      </c>
      <c r="D1155">
        <v>1</v>
      </c>
      <c r="E1155">
        <v>0</v>
      </c>
      <c r="F1155" s="4">
        <f>DetailTicket[[#This Row],[Qte]]*(DetailTicket[[#This Row],[PrixUnit]]*(1-DetailTicket[[#This Row],[Remise%]]))</f>
        <v>35.06</v>
      </c>
      <c r="G1155" t="str">
        <f>DetailTicket[[#This Row],[NoTicket]]&amp;DetailTicket[[#This Row],[Refprod]]</f>
        <v>1053043</v>
      </c>
    </row>
    <row r="1156" spans="1:7" x14ac:dyDescent="0.25">
      <c r="A1156">
        <v>10644</v>
      </c>
      <c r="B1156">
        <v>43</v>
      </c>
      <c r="C1156">
        <v>35.06</v>
      </c>
      <c r="D1156">
        <v>1</v>
      </c>
      <c r="E1156">
        <v>0</v>
      </c>
      <c r="F1156" s="4">
        <f>DetailTicket[[#This Row],[Qte]]*(DetailTicket[[#This Row],[PrixUnit]]*(1-DetailTicket[[#This Row],[Remise%]]))</f>
        <v>35.06</v>
      </c>
      <c r="G1156" t="str">
        <f>DetailTicket[[#This Row],[NoTicket]]&amp;DetailTicket[[#This Row],[Refprod]]</f>
        <v>1064443</v>
      </c>
    </row>
    <row r="1157" spans="1:7" x14ac:dyDescent="0.25">
      <c r="A1157">
        <v>10673</v>
      </c>
      <c r="B1157">
        <v>43</v>
      </c>
      <c r="C1157">
        <v>35.06</v>
      </c>
      <c r="D1157">
        <v>2</v>
      </c>
      <c r="E1157">
        <v>0</v>
      </c>
      <c r="F1157" s="4">
        <f>DetailTicket[[#This Row],[Qte]]*(DetailTicket[[#This Row],[PrixUnit]]*(1-DetailTicket[[#This Row],[Remise%]]))</f>
        <v>70.12</v>
      </c>
      <c r="G1157" t="str">
        <f>DetailTicket[[#This Row],[NoTicket]]&amp;DetailTicket[[#This Row],[Refprod]]</f>
        <v>1067343</v>
      </c>
    </row>
    <row r="1158" spans="1:7" x14ac:dyDescent="0.25">
      <c r="A1158">
        <v>10691</v>
      </c>
      <c r="B1158">
        <v>43</v>
      </c>
      <c r="C1158">
        <v>35.06</v>
      </c>
      <c r="D1158">
        <v>1</v>
      </c>
      <c r="E1158">
        <v>0</v>
      </c>
      <c r="F1158" s="4">
        <f>DetailTicket[[#This Row],[Qte]]*(DetailTicket[[#This Row],[PrixUnit]]*(1-DetailTicket[[#This Row],[Remise%]]))</f>
        <v>35.06</v>
      </c>
      <c r="G1158" t="str">
        <f>DetailTicket[[#This Row],[NoTicket]]&amp;DetailTicket[[#This Row],[Refprod]]</f>
        <v>1069143</v>
      </c>
    </row>
    <row r="1159" spans="1:7" x14ac:dyDescent="0.25">
      <c r="A1159">
        <v>10706</v>
      </c>
      <c r="B1159">
        <v>43</v>
      </c>
      <c r="C1159">
        <v>35.06</v>
      </c>
      <c r="D1159">
        <v>1</v>
      </c>
      <c r="E1159">
        <v>0</v>
      </c>
      <c r="F1159" s="4">
        <f>DetailTicket[[#This Row],[Qte]]*(DetailTicket[[#This Row],[PrixUnit]]*(1-DetailTicket[[#This Row],[Remise%]]))</f>
        <v>35.06</v>
      </c>
      <c r="G1159" t="str">
        <f>DetailTicket[[#This Row],[NoTicket]]&amp;DetailTicket[[#This Row],[Refprod]]</f>
        <v>1070643</v>
      </c>
    </row>
    <row r="1160" spans="1:7" x14ac:dyDescent="0.25">
      <c r="A1160">
        <v>10760</v>
      </c>
      <c r="B1160">
        <v>43</v>
      </c>
      <c r="C1160">
        <v>35.06</v>
      </c>
      <c r="D1160">
        <v>1</v>
      </c>
      <c r="E1160">
        <v>0.25</v>
      </c>
      <c r="F1160" s="4">
        <f>DetailTicket[[#This Row],[Qte]]*(DetailTicket[[#This Row],[PrixUnit]]*(1-DetailTicket[[#This Row],[Remise%]]))</f>
        <v>26.295000000000002</v>
      </c>
      <c r="G1160" t="str">
        <f>DetailTicket[[#This Row],[NoTicket]]&amp;DetailTicket[[#This Row],[Refprod]]</f>
        <v>1076043</v>
      </c>
    </row>
    <row r="1161" spans="1:7" x14ac:dyDescent="0.25">
      <c r="A1161">
        <v>10814</v>
      </c>
      <c r="B1161">
        <v>43</v>
      </c>
      <c r="C1161">
        <v>35.06</v>
      </c>
      <c r="D1161">
        <v>1</v>
      </c>
      <c r="E1161">
        <v>0.15</v>
      </c>
      <c r="F1161" s="4">
        <f>DetailTicket[[#This Row],[Qte]]*(DetailTicket[[#This Row],[PrixUnit]]*(1-DetailTicket[[#This Row],[Remise%]]))</f>
        <v>29.801000000000002</v>
      </c>
      <c r="G1161" t="str">
        <f>DetailTicket[[#This Row],[NoTicket]]&amp;DetailTicket[[#This Row],[Refprod]]</f>
        <v>1081443</v>
      </c>
    </row>
    <row r="1162" spans="1:7" x14ac:dyDescent="0.25">
      <c r="A1162">
        <v>10819</v>
      </c>
      <c r="B1162">
        <v>43</v>
      </c>
      <c r="C1162">
        <v>35.06</v>
      </c>
      <c r="D1162">
        <v>2</v>
      </c>
      <c r="E1162">
        <v>0</v>
      </c>
      <c r="F1162" s="4">
        <f>DetailTicket[[#This Row],[Qte]]*(DetailTicket[[#This Row],[PrixUnit]]*(1-DetailTicket[[#This Row],[Remise%]]))</f>
        <v>70.12</v>
      </c>
      <c r="G1162" t="str">
        <f>DetailTicket[[#This Row],[NoTicket]]&amp;DetailTicket[[#This Row],[Refprod]]</f>
        <v>1081943</v>
      </c>
    </row>
    <row r="1163" spans="1:7" x14ac:dyDescent="0.25">
      <c r="A1163">
        <v>10831</v>
      </c>
      <c r="B1163">
        <v>43</v>
      </c>
      <c r="C1163">
        <v>35.06</v>
      </c>
      <c r="D1163">
        <v>2</v>
      </c>
      <c r="E1163">
        <v>0</v>
      </c>
      <c r="F1163" s="4">
        <f>DetailTicket[[#This Row],[Qte]]*(DetailTicket[[#This Row],[PrixUnit]]*(1-DetailTicket[[#This Row],[Remise%]]))</f>
        <v>70.12</v>
      </c>
      <c r="G1163" t="str">
        <f>DetailTicket[[#This Row],[NoTicket]]&amp;DetailTicket[[#This Row],[Refprod]]</f>
        <v>1083143</v>
      </c>
    </row>
    <row r="1164" spans="1:7" x14ac:dyDescent="0.25">
      <c r="A1164">
        <v>10842</v>
      </c>
      <c r="B1164">
        <v>43</v>
      </c>
      <c r="C1164">
        <v>35.06</v>
      </c>
      <c r="D1164">
        <v>2</v>
      </c>
      <c r="E1164">
        <v>0</v>
      </c>
      <c r="F1164" s="4">
        <f>DetailTicket[[#This Row],[Qte]]*(DetailTicket[[#This Row],[PrixUnit]]*(1-DetailTicket[[#This Row],[Remise%]]))</f>
        <v>70.12</v>
      </c>
      <c r="G1164" t="str">
        <f>DetailTicket[[#This Row],[NoTicket]]&amp;DetailTicket[[#This Row],[Refprod]]</f>
        <v>1084243</v>
      </c>
    </row>
    <row r="1165" spans="1:7" x14ac:dyDescent="0.25">
      <c r="A1165">
        <v>10923</v>
      </c>
      <c r="B1165">
        <v>43</v>
      </c>
      <c r="C1165">
        <v>35.06</v>
      </c>
      <c r="D1165">
        <v>2</v>
      </c>
      <c r="E1165">
        <v>0.2</v>
      </c>
      <c r="F1165" s="4">
        <f>DetailTicket[[#This Row],[Qte]]*(DetailTicket[[#This Row],[PrixUnit]]*(1-DetailTicket[[#This Row],[Remise%]]))</f>
        <v>56.096000000000004</v>
      </c>
      <c r="G1165" t="str">
        <f>DetailTicket[[#This Row],[NoTicket]]&amp;DetailTicket[[#This Row],[Refprod]]</f>
        <v>1092343</v>
      </c>
    </row>
    <row r="1166" spans="1:7" x14ac:dyDescent="0.25">
      <c r="A1166">
        <v>10938</v>
      </c>
      <c r="B1166">
        <v>43</v>
      </c>
      <c r="C1166">
        <v>35.06</v>
      </c>
      <c r="D1166">
        <v>1</v>
      </c>
      <c r="E1166">
        <v>0.25</v>
      </c>
      <c r="F1166" s="4">
        <f>DetailTicket[[#This Row],[Qte]]*(DetailTicket[[#This Row],[PrixUnit]]*(1-DetailTicket[[#This Row],[Remise%]]))</f>
        <v>26.295000000000002</v>
      </c>
      <c r="G1166" t="str">
        <f>DetailTicket[[#This Row],[NoTicket]]&amp;DetailTicket[[#This Row],[Refprod]]</f>
        <v>1093843</v>
      </c>
    </row>
    <row r="1167" spans="1:7" x14ac:dyDescent="0.25">
      <c r="A1167">
        <v>10982</v>
      </c>
      <c r="B1167">
        <v>43</v>
      </c>
      <c r="C1167">
        <v>35.06</v>
      </c>
      <c r="D1167">
        <v>2</v>
      </c>
      <c r="E1167">
        <v>0</v>
      </c>
      <c r="F1167" s="4">
        <f>DetailTicket[[#This Row],[Qte]]*(DetailTicket[[#This Row],[PrixUnit]]*(1-DetailTicket[[#This Row],[Remise%]]))</f>
        <v>70.12</v>
      </c>
      <c r="G1167" t="str">
        <f>DetailTicket[[#This Row],[NoTicket]]&amp;DetailTicket[[#This Row],[Refprod]]</f>
        <v>1098243</v>
      </c>
    </row>
    <row r="1168" spans="1:7" x14ac:dyDescent="0.25">
      <c r="A1168">
        <v>10987</v>
      </c>
      <c r="B1168">
        <v>43</v>
      </c>
      <c r="C1168">
        <v>35.06</v>
      </c>
      <c r="D1168">
        <v>2</v>
      </c>
      <c r="E1168">
        <v>0</v>
      </c>
      <c r="F1168" s="4">
        <f>DetailTicket[[#This Row],[Qte]]*(DetailTicket[[#This Row],[PrixUnit]]*(1-DetailTicket[[#This Row],[Remise%]]))</f>
        <v>70.12</v>
      </c>
      <c r="G1168" t="str">
        <f>DetailTicket[[#This Row],[NoTicket]]&amp;DetailTicket[[#This Row],[Refprod]]</f>
        <v>1098743</v>
      </c>
    </row>
    <row r="1169" spans="1:7" x14ac:dyDescent="0.25">
      <c r="A1169">
        <v>11023</v>
      </c>
      <c r="B1169">
        <v>43</v>
      </c>
      <c r="C1169">
        <v>35.06</v>
      </c>
      <c r="D1169">
        <v>1</v>
      </c>
      <c r="E1169">
        <v>0</v>
      </c>
      <c r="F1169" s="4">
        <f>DetailTicket[[#This Row],[Qte]]*(DetailTicket[[#This Row],[PrixUnit]]*(1-DetailTicket[[#This Row],[Remise%]]))</f>
        <v>35.06</v>
      </c>
      <c r="G1169" t="str">
        <f>DetailTicket[[#This Row],[NoTicket]]&amp;DetailTicket[[#This Row],[Refprod]]</f>
        <v>1102343</v>
      </c>
    </row>
    <row r="1170" spans="1:7" x14ac:dyDescent="0.25">
      <c r="A1170">
        <v>11052</v>
      </c>
      <c r="B1170">
        <v>43</v>
      </c>
      <c r="C1170">
        <v>35.06</v>
      </c>
      <c r="D1170">
        <v>1</v>
      </c>
      <c r="E1170">
        <v>0.2</v>
      </c>
      <c r="F1170" s="4">
        <f>DetailTicket[[#This Row],[Qte]]*(DetailTicket[[#This Row],[PrixUnit]]*(1-DetailTicket[[#This Row],[Remise%]]))</f>
        <v>28.048000000000002</v>
      </c>
      <c r="G1170" t="str">
        <f>DetailTicket[[#This Row],[NoTicket]]&amp;DetailTicket[[#This Row],[Refprod]]</f>
        <v>1105243</v>
      </c>
    </row>
    <row r="1171" spans="1:7" x14ac:dyDescent="0.25">
      <c r="A1171">
        <v>11068</v>
      </c>
      <c r="B1171">
        <v>43</v>
      </c>
      <c r="C1171">
        <v>35.06</v>
      </c>
      <c r="D1171">
        <v>1</v>
      </c>
      <c r="E1171">
        <v>0.15</v>
      </c>
      <c r="F1171" s="4">
        <f>DetailTicket[[#This Row],[Qte]]*(DetailTicket[[#This Row],[PrixUnit]]*(1-DetailTicket[[#This Row],[Remise%]]))</f>
        <v>29.801000000000002</v>
      </c>
      <c r="G1171" t="str">
        <f>DetailTicket[[#This Row],[NoTicket]]&amp;DetailTicket[[#This Row],[Refprod]]</f>
        <v>1106843</v>
      </c>
    </row>
    <row r="1172" spans="1:7" x14ac:dyDescent="0.25">
      <c r="A1172">
        <v>10278</v>
      </c>
      <c r="B1172">
        <v>44</v>
      </c>
      <c r="C1172">
        <v>11.89</v>
      </c>
      <c r="D1172">
        <v>2</v>
      </c>
      <c r="E1172">
        <v>0</v>
      </c>
      <c r="F1172" s="4">
        <f>DetailTicket[[#This Row],[Qte]]*(DetailTicket[[#This Row],[PrixUnit]]*(1-DetailTicket[[#This Row],[Remise%]]))</f>
        <v>23.78</v>
      </c>
      <c r="G1172" t="str">
        <f>DetailTicket[[#This Row],[NoTicket]]&amp;DetailTicket[[#This Row],[Refprod]]</f>
        <v>1027844</v>
      </c>
    </row>
    <row r="1173" spans="1:7" x14ac:dyDescent="0.25">
      <c r="A1173">
        <v>10284</v>
      </c>
      <c r="B1173">
        <v>44</v>
      </c>
      <c r="C1173">
        <v>11.89</v>
      </c>
      <c r="D1173">
        <v>1</v>
      </c>
      <c r="E1173">
        <v>0</v>
      </c>
      <c r="F1173" s="4">
        <f>DetailTicket[[#This Row],[Qte]]*(DetailTicket[[#This Row],[PrixUnit]]*(1-DetailTicket[[#This Row],[Remise%]]))</f>
        <v>11.89</v>
      </c>
      <c r="G1173" t="str">
        <f>DetailTicket[[#This Row],[NoTicket]]&amp;DetailTicket[[#This Row],[Refprod]]</f>
        <v>1028444</v>
      </c>
    </row>
    <row r="1174" spans="1:7" x14ac:dyDescent="0.25">
      <c r="A1174">
        <v>10291</v>
      </c>
      <c r="B1174">
        <v>44</v>
      </c>
      <c r="C1174">
        <v>11.89</v>
      </c>
      <c r="D1174">
        <v>1</v>
      </c>
      <c r="E1174">
        <v>0.1</v>
      </c>
      <c r="F1174" s="4">
        <f>DetailTicket[[#This Row],[Qte]]*(DetailTicket[[#This Row],[PrixUnit]]*(1-DetailTicket[[#This Row],[Remise%]]))</f>
        <v>10.701000000000001</v>
      </c>
      <c r="G1174" t="str">
        <f>DetailTicket[[#This Row],[NoTicket]]&amp;DetailTicket[[#This Row],[Refprod]]</f>
        <v>1029144</v>
      </c>
    </row>
    <row r="1175" spans="1:7" x14ac:dyDescent="0.25">
      <c r="A1175">
        <v>10351</v>
      </c>
      <c r="B1175">
        <v>44</v>
      </c>
      <c r="C1175">
        <v>11.89</v>
      </c>
      <c r="D1175">
        <v>2</v>
      </c>
      <c r="E1175">
        <v>0.05</v>
      </c>
      <c r="F1175" s="4">
        <f>DetailTicket[[#This Row],[Qte]]*(DetailTicket[[#This Row],[PrixUnit]]*(1-DetailTicket[[#This Row],[Remise%]]))</f>
        <v>22.591000000000001</v>
      </c>
      <c r="G1175" t="str">
        <f>DetailTicket[[#This Row],[NoTicket]]&amp;DetailTicket[[#This Row],[Refprod]]</f>
        <v>1035144</v>
      </c>
    </row>
    <row r="1176" spans="1:7" x14ac:dyDescent="0.25">
      <c r="A1176">
        <v>10411</v>
      </c>
      <c r="B1176">
        <v>44</v>
      </c>
      <c r="C1176">
        <v>11.89</v>
      </c>
      <c r="D1176">
        <v>1</v>
      </c>
      <c r="E1176">
        <v>0.2</v>
      </c>
      <c r="F1176" s="4">
        <f>DetailTicket[[#This Row],[Qte]]*(DetailTicket[[#This Row],[PrixUnit]]*(1-DetailTicket[[#This Row],[Remise%]]))</f>
        <v>9.5120000000000005</v>
      </c>
      <c r="G1176" t="str">
        <f>DetailTicket[[#This Row],[NoTicket]]&amp;DetailTicket[[#This Row],[Refprod]]</f>
        <v>1041144</v>
      </c>
    </row>
    <row r="1177" spans="1:7" x14ac:dyDescent="0.25">
      <c r="A1177">
        <v>10452</v>
      </c>
      <c r="B1177">
        <v>44</v>
      </c>
      <c r="C1177">
        <v>11.89</v>
      </c>
      <c r="D1177">
        <v>2</v>
      </c>
      <c r="E1177">
        <v>0.05</v>
      </c>
      <c r="F1177" s="4">
        <f>DetailTicket[[#This Row],[Qte]]*(DetailTicket[[#This Row],[PrixUnit]]*(1-DetailTicket[[#This Row],[Remise%]]))</f>
        <v>22.591000000000001</v>
      </c>
      <c r="G1177" t="str">
        <f>DetailTicket[[#This Row],[NoTicket]]&amp;DetailTicket[[#This Row],[Refprod]]</f>
        <v>1045244</v>
      </c>
    </row>
    <row r="1178" spans="1:7" x14ac:dyDescent="0.25">
      <c r="A1178">
        <v>10469</v>
      </c>
      <c r="B1178">
        <v>44</v>
      </c>
      <c r="C1178">
        <v>11.89</v>
      </c>
      <c r="D1178">
        <v>2</v>
      </c>
      <c r="E1178">
        <v>0.15</v>
      </c>
      <c r="F1178" s="4">
        <f>DetailTicket[[#This Row],[Qte]]*(DetailTicket[[#This Row],[PrixUnit]]*(1-DetailTicket[[#This Row],[Remise%]]))</f>
        <v>20.213000000000001</v>
      </c>
      <c r="G1178" t="str">
        <f>DetailTicket[[#This Row],[NoTicket]]&amp;DetailTicket[[#This Row],[Refprod]]</f>
        <v>1046944</v>
      </c>
    </row>
    <row r="1179" spans="1:7" x14ac:dyDescent="0.25">
      <c r="A1179">
        <v>10491</v>
      </c>
      <c r="B1179">
        <v>44</v>
      </c>
      <c r="C1179">
        <v>11.89</v>
      </c>
      <c r="D1179">
        <v>2</v>
      </c>
      <c r="E1179">
        <v>0.15</v>
      </c>
      <c r="F1179" s="4">
        <f>DetailTicket[[#This Row],[Qte]]*(DetailTicket[[#This Row],[PrixUnit]]*(1-DetailTicket[[#This Row],[Remise%]]))</f>
        <v>20.213000000000001</v>
      </c>
      <c r="G1179" t="str">
        <f>DetailTicket[[#This Row],[NoTicket]]&amp;DetailTicket[[#This Row],[Refprod]]</f>
        <v>1049144</v>
      </c>
    </row>
    <row r="1180" spans="1:7" x14ac:dyDescent="0.25">
      <c r="A1180">
        <v>10518</v>
      </c>
      <c r="B1180">
        <v>44</v>
      </c>
      <c r="C1180">
        <v>14.79</v>
      </c>
      <c r="D1180">
        <v>2</v>
      </c>
      <c r="E1180">
        <v>0</v>
      </c>
      <c r="F1180" s="4">
        <f>DetailTicket[[#This Row],[Qte]]*(DetailTicket[[#This Row],[PrixUnit]]*(1-DetailTicket[[#This Row],[Remise%]]))</f>
        <v>29.58</v>
      </c>
      <c r="G1180" t="str">
        <f>DetailTicket[[#This Row],[NoTicket]]&amp;DetailTicket[[#This Row],[Refprod]]</f>
        <v>1051844</v>
      </c>
    </row>
    <row r="1181" spans="1:7" x14ac:dyDescent="0.25">
      <c r="A1181">
        <v>10551</v>
      </c>
      <c r="B1181">
        <v>44</v>
      </c>
      <c r="C1181">
        <v>14.79</v>
      </c>
      <c r="D1181">
        <v>1</v>
      </c>
      <c r="E1181">
        <v>0</v>
      </c>
      <c r="F1181" s="4">
        <f>DetailTicket[[#This Row],[Qte]]*(DetailTicket[[#This Row],[PrixUnit]]*(1-DetailTicket[[#This Row],[Remise%]]))</f>
        <v>14.79</v>
      </c>
      <c r="G1181" t="str">
        <f>DetailTicket[[#This Row],[NoTicket]]&amp;DetailTicket[[#This Row],[Refprod]]</f>
        <v>1055144</v>
      </c>
    </row>
    <row r="1182" spans="1:7" x14ac:dyDescent="0.25">
      <c r="A1182">
        <v>10561</v>
      </c>
      <c r="B1182">
        <v>44</v>
      </c>
      <c r="C1182">
        <v>14.79</v>
      </c>
      <c r="D1182">
        <v>2</v>
      </c>
      <c r="E1182">
        <v>0</v>
      </c>
      <c r="F1182" s="4">
        <f>DetailTicket[[#This Row],[Qte]]*(DetailTicket[[#This Row],[PrixUnit]]*(1-DetailTicket[[#This Row],[Remise%]]))</f>
        <v>29.58</v>
      </c>
      <c r="G1182" t="str">
        <f>DetailTicket[[#This Row],[NoTicket]]&amp;DetailTicket[[#This Row],[Refprod]]</f>
        <v>1056144</v>
      </c>
    </row>
    <row r="1183" spans="1:7" x14ac:dyDescent="0.25">
      <c r="A1183">
        <v>10576</v>
      </c>
      <c r="B1183">
        <v>44</v>
      </c>
      <c r="C1183">
        <v>14.79</v>
      </c>
      <c r="D1183">
        <v>1</v>
      </c>
      <c r="E1183">
        <v>0</v>
      </c>
      <c r="F1183" s="4">
        <f>DetailTicket[[#This Row],[Qte]]*(DetailTicket[[#This Row],[PrixUnit]]*(1-DetailTicket[[#This Row],[Remise%]]))</f>
        <v>14.79</v>
      </c>
      <c r="G1183" t="str">
        <f>DetailTicket[[#This Row],[NoTicket]]&amp;DetailTicket[[#This Row],[Refprod]]</f>
        <v>1057644</v>
      </c>
    </row>
    <row r="1184" spans="1:7" x14ac:dyDescent="0.25">
      <c r="A1184">
        <v>10624</v>
      </c>
      <c r="B1184">
        <v>44</v>
      </c>
      <c r="C1184">
        <v>14.79</v>
      </c>
      <c r="D1184">
        <v>2</v>
      </c>
      <c r="E1184">
        <v>0</v>
      </c>
      <c r="F1184" s="4">
        <f>DetailTicket[[#This Row],[Qte]]*(DetailTicket[[#This Row],[PrixUnit]]*(1-DetailTicket[[#This Row],[Remise%]]))</f>
        <v>29.58</v>
      </c>
      <c r="G1184" t="str">
        <f>DetailTicket[[#This Row],[NoTicket]]&amp;DetailTicket[[#This Row],[Refprod]]</f>
        <v>1062444</v>
      </c>
    </row>
    <row r="1185" spans="1:7" x14ac:dyDescent="0.25">
      <c r="A1185">
        <v>10656</v>
      </c>
      <c r="B1185">
        <v>44</v>
      </c>
      <c r="C1185">
        <v>14.79</v>
      </c>
      <c r="D1185">
        <v>1</v>
      </c>
      <c r="E1185">
        <v>0.1</v>
      </c>
      <c r="F1185" s="4">
        <f>DetailTicket[[#This Row],[Qte]]*(DetailTicket[[#This Row],[PrixUnit]]*(1-DetailTicket[[#This Row],[Remise%]]))</f>
        <v>13.311</v>
      </c>
      <c r="G1185" t="str">
        <f>DetailTicket[[#This Row],[NoTicket]]&amp;DetailTicket[[#This Row],[Refprod]]</f>
        <v>1065644</v>
      </c>
    </row>
    <row r="1186" spans="1:7" x14ac:dyDescent="0.25">
      <c r="A1186">
        <v>10676</v>
      </c>
      <c r="B1186">
        <v>44</v>
      </c>
      <c r="C1186">
        <v>14.79</v>
      </c>
      <c r="D1186">
        <v>1</v>
      </c>
      <c r="E1186">
        <v>0</v>
      </c>
      <c r="F1186" s="4">
        <f>DetailTicket[[#This Row],[Qte]]*(DetailTicket[[#This Row],[PrixUnit]]*(1-DetailTicket[[#This Row],[Remise%]]))</f>
        <v>14.79</v>
      </c>
      <c r="G1186" t="str">
        <f>DetailTicket[[#This Row],[NoTicket]]&amp;DetailTicket[[#This Row],[Refprod]]</f>
        <v>1067644</v>
      </c>
    </row>
    <row r="1187" spans="1:7" x14ac:dyDescent="0.25">
      <c r="A1187">
        <v>10691</v>
      </c>
      <c r="B1187">
        <v>44</v>
      </c>
      <c r="C1187">
        <v>14.79</v>
      </c>
      <c r="D1187">
        <v>1</v>
      </c>
      <c r="E1187">
        <v>0</v>
      </c>
      <c r="F1187" s="4">
        <f>DetailTicket[[#This Row],[Qte]]*(DetailTicket[[#This Row],[PrixUnit]]*(1-DetailTicket[[#This Row],[Remise%]]))</f>
        <v>14.79</v>
      </c>
      <c r="G1187" t="str">
        <f>DetailTicket[[#This Row],[NoTicket]]&amp;DetailTicket[[#This Row],[Refprod]]</f>
        <v>1069144</v>
      </c>
    </row>
    <row r="1188" spans="1:7" x14ac:dyDescent="0.25">
      <c r="A1188">
        <v>10721</v>
      </c>
      <c r="B1188">
        <v>44</v>
      </c>
      <c r="C1188">
        <v>14.79</v>
      </c>
      <c r="D1188">
        <v>2</v>
      </c>
      <c r="E1188">
        <v>0.05</v>
      </c>
      <c r="F1188" s="4">
        <f>DetailTicket[[#This Row],[Qte]]*(DetailTicket[[#This Row],[PrixUnit]]*(1-DetailTicket[[#This Row],[Remise%]]))</f>
        <v>28.100999999999996</v>
      </c>
      <c r="G1188" t="str">
        <f>DetailTicket[[#This Row],[NoTicket]]&amp;DetailTicket[[#This Row],[Refprod]]</f>
        <v>1072144</v>
      </c>
    </row>
    <row r="1189" spans="1:7" x14ac:dyDescent="0.25">
      <c r="A1189">
        <v>10745</v>
      </c>
      <c r="B1189">
        <v>44</v>
      </c>
      <c r="C1189">
        <v>14.79</v>
      </c>
      <c r="D1189">
        <v>2</v>
      </c>
      <c r="E1189">
        <v>0</v>
      </c>
      <c r="F1189" s="4">
        <f>DetailTicket[[#This Row],[Qte]]*(DetailTicket[[#This Row],[PrixUnit]]*(1-DetailTicket[[#This Row],[Remise%]]))</f>
        <v>29.58</v>
      </c>
      <c r="G1189" t="str">
        <f>DetailTicket[[#This Row],[NoTicket]]&amp;DetailTicket[[#This Row],[Refprod]]</f>
        <v>1074544</v>
      </c>
    </row>
    <row r="1190" spans="1:7" x14ac:dyDescent="0.25">
      <c r="A1190">
        <v>10796</v>
      </c>
      <c r="B1190">
        <v>44</v>
      </c>
      <c r="C1190">
        <v>14.79</v>
      </c>
      <c r="D1190">
        <v>2</v>
      </c>
      <c r="E1190">
        <v>0</v>
      </c>
      <c r="F1190" s="4">
        <f>DetailTicket[[#This Row],[Qte]]*(DetailTicket[[#This Row],[PrixUnit]]*(1-DetailTicket[[#This Row],[Remise%]]))</f>
        <v>29.58</v>
      </c>
      <c r="G1190" t="str">
        <f>DetailTicket[[#This Row],[NoTicket]]&amp;DetailTicket[[#This Row],[Refprod]]</f>
        <v>1079644</v>
      </c>
    </row>
    <row r="1191" spans="1:7" x14ac:dyDescent="0.25">
      <c r="A1191">
        <v>10832</v>
      </c>
      <c r="B1191">
        <v>44</v>
      </c>
      <c r="C1191">
        <v>14.79</v>
      </c>
      <c r="D1191">
        <v>2</v>
      </c>
      <c r="E1191">
        <v>0.2</v>
      </c>
      <c r="F1191" s="4">
        <f>DetailTicket[[#This Row],[Qte]]*(DetailTicket[[#This Row],[PrixUnit]]*(1-DetailTicket[[#This Row],[Remise%]]))</f>
        <v>23.664000000000001</v>
      </c>
      <c r="G1191" t="str">
        <f>DetailTicket[[#This Row],[NoTicket]]&amp;DetailTicket[[#This Row],[Refprod]]</f>
        <v>1083244</v>
      </c>
    </row>
    <row r="1192" spans="1:7" x14ac:dyDescent="0.25">
      <c r="A1192">
        <v>10944</v>
      </c>
      <c r="B1192">
        <v>44</v>
      </c>
      <c r="C1192">
        <v>14.79</v>
      </c>
      <c r="D1192">
        <v>2</v>
      </c>
      <c r="E1192">
        <v>0.25</v>
      </c>
      <c r="F1192" s="4">
        <f>DetailTicket[[#This Row],[Qte]]*(DetailTicket[[#This Row],[PrixUnit]]*(1-DetailTicket[[#This Row],[Remise%]]))</f>
        <v>22.184999999999999</v>
      </c>
      <c r="G1192" t="str">
        <f>DetailTicket[[#This Row],[NoTicket]]&amp;DetailTicket[[#This Row],[Refprod]]</f>
        <v>1094444</v>
      </c>
    </row>
    <row r="1193" spans="1:7" x14ac:dyDescent="0.25">
      <c r="A1193">
        <v>10978</v>
      </c>
      <c r="B1193">
        <v>44</v>
      </c>
      <c r="C1193">
        <v>14.79</v>
      </c>
      <c r="D1193">
        <v>2</v>
      </c>
      <c r="E1193">
        <v>0.15</v>
      </c>
      <c r="F1193" s="4">
        <f>DetailTicket[[#This Row],[Qte]]*(DetailTicket[[#This Row],[PrixUnit]]*(1-DetailTicket[[#This Row],[Remise%]]))</f>
        <v>25.142999999999997</v>
      </c>
      <c r="G1193" t="str">
        <f>DetailTicket[[#This Row],[NoTicket]]&amp;DetailTicket[[#This Row],[Refprod]]</f>
        <v>1097844</v>
      </c>
    </row>
    <row r="1194" spans="1:7" x14ac:dyDescent="0.25">
      <c r="A1194">
        <v>11034</v>
      </c>
      <c r="B1194">
        <v>44</v>
      </c>
      <c r="C1194">
        <v>14.79</v>
      </c>
      <c r="D1194">
        <v>2</v>
      </c>
      <c r="E1194">
        <v>0</v>
      </c>
      <c r="F1194" s="4">
        <f>DetailTicket[[#This Row],[Qte]]*(DetailTicket[[#This Row],[PrixUnit]]*(1-DetailTicket[[#This Row],[Remise%]]))</f>
        <v>29.58</v>
      </c>
      <c r="G1194" t="str">
        <f>DetailTicket[[#This Row],[NoTicket]]&amp;DetailTicket[[#This Row],[Refprod]]</f>
        <v>1103444</v>
      </c>
    </row>
    <row r="1195" spans="1:7" x14ac:dyDescent="0.25">
      <c r="A1195">
        <v>11042</v>
      </c>
      <c r="B1195">
        <v>44</v>
      </c>
      <c r="C1195">
        <v>14.79</v>
      </c>
      <c r="D1195">
        <v>2</v>
      </c>
      <c r="E1195">
        <v>0</v>
      </c>
      <c r="F1195" s="4">
        <f>DetailTicket[[#This Row],[Qte]]*(DetailTicket[[#This Row],[PrixUnit]]*(1-DetailTicket[[#This Row],[Remise%]]))</f>
        <v>29.58</v>
      </c>
      <c r="G1195" t="str">
        <f>DetailTicket[[#This Row],[NoTicket]]&amp;DetailTicket[[#This Row],[Refprod]]</f>
        <v>1104244</v>
      </c>
    </row>
    <row r="1196" spans="1:7" x14ac:dyDescent="0.25">
      <c r="A1196">
        <v>11082</v>
      </c>
      <c r="B1196">
        <v>44</v>
      </c>
      <c r="C1196">
        <v>14.83</v>
      </c>
      <c r="D1196">
        <v>2</v>
      </c>
      <c r="E1196">
        <v>0</v>
      </c>
      <c r="F1196" s="4">
        <f>DetailTicket[[#This Row],[Qte]]*(DetailTicket[[#This Row],[PrixUnit]]*(1-DetailTicket[[#This Row],[Remise%]]))</f>
        <v>29.66</v>
      </c>
      <c r="G1196" t="str">
        <f>DetailTicket[[#This Row],[NoTicket]]&amp;DetailTicket[[#This Row],[Refprod]]</f>
        <v>1108244</v>
      </c>
    </row>
    <row r="1197" spans="1:7" x14ac:dyDescent="0.25">
      <c r="A1197">
        <v>10388</v>
      </c>
      <c r="B1197">
        <v>45</v>
      </c>
      <c r="C1197">
        <v>5.79</v>
      </c>
      <c r="D1197">
        <v>2</v>
      </c>
      <c r="E1197">
        <v>0.2</v>
      </c>
      <c r="F1197" s="4">
        <f>DetailTicket[[#This Row],[Qte]]*(DetailTicket[[#This Row],[PrixUnit]]*(1-DetailTicket[[#This Row],[Remise%]]))</f>
        <v>9.2640000000000011</v>
      </c>
      <c r="G1197" t="str">
        <f>DetailTicket[[#This Row],[NoTicket]]&amp;DetailTicket[[#This Row],[Refprod]]</f>
        <v>1038845</v>
      </c>
    </row>
    <row r="1198" spans="1:7" x14ac:dyDescent="0.25">
      <c r="A1198">
        <v>10465</v>
      </c>
      <c r="B1198">
        <v>45</v>
      </c>
      <c r="C1198">
        <v>5.79</v>
      </c>
      <c r="D1198">
        <v>1</v>
      </c>
      <c r="E1198">
        <v>0.1</v>
      </c>
      <c r="F1198" s="4">
        <f>DetailTicket[[#This Row],[Qte]]*(DetailTicket[[#This Row],[PrixUnit]]*(1-DetailTicket[[#This Row],[Remise%]]))</f>
        <v>5.2110000000000003</v>
      </c>
      <c r="G1198" t="str">
        <f>DetailTicket[[#This Row],[NoTicket]]&amp;DetailTicket[[#This Row],[Refprod]]</f>
        <v>1046545</v>
      </c>
    </row>
    <row r="1199" spans="1:7" x14ac:dyDescent="0.25">
      <c r="A1199">
        <v>10502</v>
      </c>
      <c r="B1199">
        <v>45</v>
      </c>
      <c r="C1199">
        <v>7.32</v>
      </c>
      <c r="D1199">
        <v>1</v>
      </c>
      <c r="E1199">
        <v>0</v>
      </c>
      <c r="F1199" s="4">
        <f>DetailTicket[[#This Row],[Qte]]*(DetailTicket[[#This Row],[PrixUnit]]*(1-DetailTicket[[#This Row],[Remise%]]))</f>
        <v>7.32</v>
      </c>
      <c r="G1199" t="str">
        <f>DetailTicket[[#This Row],[NoTicket]]&amp;DetailTicket[[#This Row],[Refprod]]</f>
        <v>1050245</v>
      </c>
    </row>
    <row r="1200" spans="1:7" x14ac:dyDescent="0.25">
      <c r="A1200">
        <v>10549</v>
      </c>
      <c r="B1200">
        <v>45</v>
      </c>
      <c r="C1200">
        <v>7.32</v>
      </c>
      <c r="D1200">
        <v>2</v>
      </c>
      <c r="E1200">
        <v>0.15</v>
      </c>
      <c r="F1200" s="4">
        <f>DetailTicket[[#This Row],[Qte]]*(DetailTicket[[#This Row],[PrixUnit]]*(1-DetailTicket[[#This Row],[Remise%]]))</f>
        <v>12.444000000000001</v>
      </c>
      <c r="G1200" t="str">
        <f>DetailTicket[[#This Row],[NoTicket]]&amp;DetailTicket[[#This Row],[Refprod]]</f>
        <v>1054945</v>
      </c>
    </row>
    <row r="1201" spans="1:7" x14ac:dyDescent="0.25">
      <c r="A1201">
        <v>10638</v>
      </c>
      <c r="B1201">
        <v>45</v>
      </c>
      <c r="C1201">
        <v>7.32</v>
      </c>
      <c r="D1201">
        <v>1</v>
      </c>
      <c r="E1201">
        <v>0</v>
      </c>
      <c r="F1201" s="4">
        <f>DetailTicket[[#This Row],[Qte]]*(DetailTicket[[#This Row],[PrixUnit]]*(1-DetailTicket[[#This Row],[Remise%]]))</f>
        <v>7.32</v>
      </c>
      <c r="G1201" t="str">
        <f>DetailTicket[[#This Row],[NoTicket]]&amp;DetailTicket[[#This Row],[Refprod]]</f>
        <v>1063845</v>
      </c>
    </row>
    <row r="1202" spans="1:7" x14ac:dyDescent="0.25">
      <c r="A1202">
        <v>10713</v>
      </c>
      <c r="B1202">
        <v>45</v>
      </c>
      <c r="C1202">
        <v>7.32</v>
      </c>
      <c r="D1202">
        <v>2</v>
      </c>
      <c r="E1202">
        <v>0</v>
      </c>
      <c r="F1202" s="4">
        <f>DetailTicket[[#This Row],[Qte]]*(DetailTicket[[#This Row],[PrixUnit]]*(1-DetailTicket[[#This Row],[Remise%]]))</f>
        <v>14.64</v>
      </c>
      <c r="G1202" t="str">
        <f>DetailTicket[[#This Row],[NoTicket]]&amp;DetailTicket[[#This Row],[Refprod]]</f>
        <v>1071345</v>
      </c>
    </row>
    <row r="1203" spans="1:7" x14ac:dyDescent="0.25">
      <c r="A1203">
        <v>10740</v>
      </c>
      <c r="B1203">
        <v>45</v>
      </c>
      <c r="C1203">
        <v>7.32</v>
      </c>
      <c r="D1203">
        <v>1</v>
      </c>
      <c r="E1203">
        <v>0.2</v>
      </c>
      <c r="F1203" s="4">
        <f>DetailTicket[[#This Row],[Qte]]*(DetailTicket[[#This Row],[PrixUnit]]*(1-DetailTicket[[#This Row],[Remise%]]))</f>
        <v>5.8560000000000008</v>
      </c>
      <c r="G1203" t="str">
        <f>DetailTicket[[#This Row],[NoTicket]]&amp;DetailTicket[[#This Row],[Refprod]]</f>
        <v>1074045</v>
      </c>
    </row>
    <row r="1204" spans="1:7" x14ac:dyDescent="0.25">
      <c r="A1204">
        <v>10750</v>
      </c>
      <c r="B1204">
        <v>45</v>
      </c>
      <c r="C1204">
        <v>7.32</v>
      </c>
      <c r="D1204">
        <v>1</v>
      </c>
      <c r="E1204">
        <v>0.15</v>
      </c>
      <c r="F1204" s="4">
        <f>DetailTicket[[#This Row],[Qte]]*(DetailTicket[[#This Row],[PrixUnit]]*(1-DetailTicket[[#This Row],[Remise%]]))</f>
        <v>6.2220000000000004</v>
      </c>
      <c r="G1204" t="str">
        <f>DetailTicket[[#This Row],[NoTicket]]&amp;DetailTicket[[#This Row],[Refprod]]</f>
        <v>1075045</v>
      </c>
    </row>
    <row r="1205" spans="1:7" x14ac:dyDescent="0.25">
      <c r="A1205">
        <v>10753</v>
      </c>
      <c r="B1205">
        <v>45</v>
      </c>
      <c r="C1205">
        <v>7.32</v>
      </c>
      <c r="D1205">
        <v>2</v>
      </c>
      <c r="E1205">
        <v>0</v>
      </c>
      <c r="F1205" s="4">
        <f>DetailTicket[[#This Row],[Qte]]*(DetailTicket[[#This Row],[PrixUnit]]*(1-DetailTicket[[#This Row],[Remise%]]))</f>
        <v>14.64</v>
      </c>
      <c r="G1205" t="str">
        <f>DetailTicket[[#This Row],[NoTicket]]&amp;DetailTicket[[#This Row],[Refprod]]</f>
        <v>1075345</v>
      </c>
    </row>
    <row r="1206" spans="1:7" x14ac:dyDescent="0.25">
      <c r="A1206">
        <v>10776</v>
      </c>
      <c r="B1206">
        <v>45</v>
      </c>
      <c r="C1206">
        <v>7.32</v>
      </c>
      <c r="D1206">
        <v>1</v>
      </c>
      <c r="E1206">
        <v>0.05</v>
      </c>
      <c r="F1206" s="4">
        <f>DetailTicket[[#This Row],[Qte]]*(DetailTicket[[#This Row],[PrixUnit]]*(1-DetailTicket[[#This Row],[Remise%]]))</f>
        <v>6.9539999999999997</v>
      </c>
      <c r="G1206" t="str">
        <f>DetailTicket[[#This Row],[NoTicket]]&amp;DetailTicket[[#This Row],[Refprod]]</f>
        <v>1077645</v>
      </c>
    </row>
    <row r="1207" spans="1:7" x14ac:dyDescent="0.25">
      <c r="A1207">
        <v>10847</v>
      </c>
      <c r="B1207">
        <v>45</v>
      </c>
      <c r="C1207">
        <v>7.32</v>
      </c>
      <c r="D1207">
        <v>1</v>
      </c>
      <c r="E1207">
        <v>0.2</v>
      </c>
      <c r="F1207" s="4">
        <f>DetailTicket[[#This Row],[Qte]]*(DetailTicket[[#This Row],[PrixUnit]]*(1-DetailTicket[[#This Row],[Remise%]]))</f>
        <v>5.8560000000000008</v>
      </c>
      <c r="G1207" t="str">
        <f>DetailTicket[[#This Row],[NoTicket]]&amp;DetailTicket[[#This Row],[Refprod]]</f>
        <v>1084745</v>
      </c>
    </row>
    <row r="1208" spans="1:7" x14ac:dyDescent="0.25">
      <c r="A1208">
        <v>10896</v>
      </c>
      <c r="B1208">
        <v>45</v>
      </c>
      <c r="C1208">
        <v>7.32</v>
      </c>
      <c r="D1208">
        <v>2</v>
      </c>
      <c r="E1208">
        <v>0</v>
      </c>
      <c r="F1208" s="4">
        <f>DetailTicket[[#This Row],[Qte]]*(DetailTicket[[#This Row],[PrixUnit]]*(1-DetailTicket[[#This Row],[Remise%]]))</f>
        <v>14.64</v>
      </c>
      <c r="G1208" t="str">
        <f>DetailTicket[[#This Row],[NoTicket]]&amp;DetailTicket[[#This Row],[Refprod]]</f>
        <v>1089645</v>
      </c>
    </row>
    <row r="1209" spans="1:7" x14ac:dyDescent="0.25">
      <c r="A1209">
        <v>10954</v>
      </c>
      <c r="B1209">
        <v>45</v>
      </c>
      <c r="C1209">
        <v>7.32</v>
      </c>
      <c r="D1209">
        <v>1</v>
      </c>
      <c r="E1209">
        <v>0</v>
      </c>
      <c r="F1209" s="4">
        <f>DetailTicket[[#This Row],[Qte]]*(DetailTicket[[#This Row],[PrixUnit]]*(1-DetailTicket[[#This Row],[Remise%]]))</f>
        <v>7.32</v>
      </c>
      <c r="G1209" t="str">
        <f>DetailTicket[[#This Row],[NoTicket]]&amp;DetailTicket[[#This Row],[Refprod]]</f>
        <v>1095445</v>
      </c>
    </row>
    <row r="1210" spans="1:7" x14ac:dyDescent="0.25">
      <c r="A1210">
        <v>11013</v>
      </c>
      <c r="B1210">
        <v>45</v>
      </c>
      <c r="C1210">
        <v>7.32</v>
      </c>
      <c r="D1210">
        <v>1</v>
      </c>
      <c r="E1210">
        <v>0</v>
      </c>
      <c r="F1210" s="4">
        <f>DetailTicket[[#This Row],[Qte]]*(DetailTicket[[#This Row],[PrixUnit]]*(1-DetailTicket[[#This Row],[Remise%]]))</f>
        <v>7.32</v>
      </c>
      <c r="G1210" t="str">
        <f>DetailTicket[[#This Row],[NoTicket]]&amp;DetailTicket[[#This Row],[Refprod]]</f>
        <v>1101345</v>
      </c>
    </row>
    <row r="1211" spans="1:7" x14ac:dyDescent="0.25">
      <c r="A1211">
        <v>10287</v>
      </c>
      <c r="B1211">
        <v>46</v>
      </c>
      <c r="C1211">
        <v>7.32</v>
      </c>
      <c r="D1211">
        <v>2</v>
      </c>
      <c r="E1211">
        <v>0.15</v>
      </c>
      <c r="F1211" s="4">
        <f>DetailTicket[[#This Row],[Qte]]*(DetailTicket[[#This Row],[PrixUnit]]*(1-DetailTicket[[#This Row],[Remise%]]))</f>
        <v>12.444000000000001</v>
      </c>
      <c r="G1211" t="str">
        <f>DetailTicket[[#This Row],[NoTicket]]&amp;DetailTicket[[#This Row],[Refprod]]</f>
        <v>1028746</v>
      </c>
    </row>
    <row r="1212" spans="1:7" x14ac:dyDescent="0.25">
      <c r="A1212">
        <v>10324</v>
      </c>
      <c r="B1212">
        <v>46</v>
      </c>
      <c r="C1212">
        <v>7.32</v>
      </c>
      <c r="D1212">
        <v>1</v>
      </c>
      <c r="E1212">
        <v>0</v>
      </c>
      <c r="F1212" s="4">
        <f>DetailTicket[[#This Row],[Qte]]*(DetailTicket[[#This Row],[PrixUnit]]*(1-DetailTicket[[#This Row],[Remise%]]))</f>
        <v>7.32</v>
      </c>
      <c r="G1212" t="str">
        <f>DetailTicket[[#This Row],[NoTicket]]&amp;DetailTicket[[#This Row],[Refprod]]</f>
        <v>1032446</v>
      </c>
    </row>
    <row r="1213" spans="1:7" x14ac:dyDescent="0.25">
      <c r="A1213">
        <v>10390</v>
      </c>
      <c r="B1213">
        <v>46</v>
      </c>
      <c r="C1213">
        <v>7.32</v>
      </c>
      <c r="D1213">
        <v>1</v>
      </c>
      <c r="E1213">
        <v>0</v>
      </c>
      <c r="F1213" s="4">
        <f>DetailTicket[[#This Row],[Qte]]*(DetailTicket[[#This Row],[PrixUnit]]*(1-DetailTicket[[#This Row],[Remise%]]))</f>
        <v>7.32</v>
      </c>
      <c r="G1213" t="str">
        <f>DetailTicket[[#This Row],[NoTicket]]&amp;DetailTicket[[#This Row],[Refprod]]</f>
        <v>1039046</v>
      </c>
    </row>
    <row r="1214" spans="1:7" x14ac:dyDescent="0.25">
      <c r="A1214">
        <v>10395</v>
      </c>
      <c r="B1214">
        <v>46</v>
      </c>
      <c r="C1214">
        <v>7.32</v>
      </c>
      <c r="D1214">
        <v>1</v>
      </c>
      <c r="E1214">
        <v>0.1</v>
      </c>
      <c r="F1214" s="4">
        <f>DetailTicket[[#This Row],[Qte]]*(DetailTicket[[#This Row],[PrixUnit]]*(1-DetailTicket[[#This Row],[Remise%]]))</f>
        <v>6.5880000000000001</v>
      </c>
      <c r="G1214" t="str">
        <f>DetailTicket[[#This Row],[NoTicket]]&amp;DetailTicket[[#This Row],[Refprod]]</f>
        <v>1039546</v>
      </c>
    </row>
    <row r="1215" spans="1:7" x14ac:dyDescent="0.25">
      <c r="A1215">
        <v>10417</v>
      </c>
      <c r="B1215">
        <v>46</v>
      </c>
      <c r="C1215">
        <v>7.32</v>
      </c>
      <c r="D1215">
        <v>2</v>
      </c>
      <c r="E1215">
        <v>0.25</v>
      </c>
      <c r="F1215" s="4">
        <f>DetailTicket[[#This Row],[Qte]]*(DetailTicket[[#This Row],[PrixUnit]]*(1-DetailTicket[[#This Row],[Remise%]]))</f>
        <v>10.98</v>
      </c>
      <c r="G1215" t="str">
        <f>DetailTicket[[#This Row],[NoTicket]]&amp;DetailTicket[[#This Row],[Refprod]]</f>
        <v>1041746</v>
      </c>
    </row>
    <row r="1216" spans="1:7" x14ac:dyDescent="0.25">
      <c r="A1216">
        <v>10428</v>
      </c>
      <c r="B1216">
        <v>46</v>
      </c>
      <c r="C1216">
        <v>7.32</v>
      </c>
      <c r="D1216">
        <v>1</v>
      </c>
      <c r="E1216">
        <v>0</v>
      </c>
      <c r="F1216" s="4">
        <f>DetailTicket[[#This Row],[Qte]]*(DetailTicket[[#This Row],[PrixUnit]]*(1-DetailTicket[[#This Row],[Remise%]]))</f>
        <v>7.32</v>
      </c>
      <c r="G1216" t="str">
        <f>DetailTicket[[#This Row],[NoTicket]]&amp;DetailTicket[[#This Row],[Refprod]]</f>
        <v>1042846</v>
      </c>
    </row>
    <row r="1217" spans="1:7" x14ac:dyDescent="0.25">
      <c r="A1217">
        <v>10436</v>
      </c>
      <c r="B1217">
        <v>46</v>
      </c>
      <c r="C1217">
        <v>7.32</v>
      </c>
      <c r="D1217">
        <v>2</v>
      </c>
      <c r="E1217">
        <v>0</v>
      </c>
      <c r="F1217" s="4">
        <f>DetailTicket[[#This Row],[Qte]]*(DetailTicket[[#This Row],[PrixUnit]]*(1-DetailTicket[[#This Row],[Remise%]]))</f>
        <v>14.64</v>
      </c>
      <c r="G1217" t="str">
        <f>DetailTicket[[#This Row],[NoTicket]]&amp;DetailTicket[[#This Row],[Refprod]]</f>
        <v>1043646</v>
      </c>
    </row>
    <row r="1218" spans="1:7" x14ac:dyDescent="0.25">
      <c r="A1218">
        <v>10454</v>
      </c>
      <c r="B1218">
        <v>46</v>
      </c>
      <c r="C1218">
        <v>7.32</v>
      </c>
      <c r="D1218">
        <v>2</v>
      </c>
      <c r="E1218">
        <v>0.2</v>
      </c>
      <c r="F1218" s="4">
        <f>DetailTicket[[#This Row],[Qte]]*(DetailTicket[[#This Row],[PrixUnit]]*(1-DetailTicket[[#This Row],[Remise%]]))</f>
        <v>11.712000000000002</v>
      </c>
      <c r="G1218" t="str">
        <f>DetailTicket[[#This Row],[NoTicket]]&amp;DetailTicket[[#This Row],[Refprod]]</f>
        <v>1045446</v>
      </c>
    </row>
    <row r="1219" spans="1:7" x14ac:dyDescent="0.25">
      <c r="A1219">
        <v>10459</v>
      </c>
      <c r="B1219">
        <v>46</v>
      </c>
      <c r="C1219">
        <v>7.32</v>
      </c>
      <c r="D1219">
        <v>1</v>
      </c>
      <c r="E1219">
        <v>0.05</v>
      </c>
      <c r="F1219" s="4">
        <f>DetailTicket[[#This Row],[Qte]]*(DetailTicket[[#This Row],[PrixUnit]]*(1-DetailTicket[[#This Row],[Remise%]]))</f>
        <v>6.9539999999999997</v>
      </c>
      <c r="G1219" t="str">
        <f>DetailTicket[[#This Row],[NoTicket]]&amp;DetailTicket[[#This Row],[Refprod]]</f>
        <v>1045946</v>
      </c>
    </row>
    <row r="1220" spans="1:7" x14ac:dyDescent="0.25">
      <c r="A1220">
        <v>10466</v>
      </c>
      <c r="B1220">
        <v>46</v>
      </c>
      <c r="C1220">
        <v>7.32</v>
      </c>
      <c r="D1220">
        <v>2</v>
      </c>
      <c r="E1220">
        <v>0</v>
      </c>
      <c r="F1220" s="4">
        <f>DetailTicket[[#This Row],[Qte]]*(DetailTicket[[#This Row],[PrixUnit]]*(1-DetailTicket[[#This Row],[Remise%]]))</f>
        <v>14.64</v>
      </c>
      <c r="G1220" t="str">
        <f>DetailTicket[[#This Row],[NoTicket]]&amp;DetailTicket[[#This Row],[Refprod]]</f>
        <v>1046646</v>
      </c>
    </row>
    <row r="1221" spans="1:7" x14ac:dyDescent="0.25">
      <c r="A1221">
        <v>10512</v>
      </c>
      <c r="B1221">
        <v>46</v>
      </c>
      <c r="C1221">
        <v>9.15</v>
      </c>
      <c r="D1221">
        <v>2</v>
      </c>
      <c r="E1221">
        <v>0.15</v>
      </c>
      <c r="F1221" s="4">
        <f>DetailTicket[[#This Row],[Qte]]*(DetailTicket[[#This Row],[PrixUnit]]*(1-DetailTicket[[#This Row],[Remise%]]))</f>
        <v>15.555</v>
      </c>
      <c r="G1221" t="str">
        <f>DetailTicket[[#This Row],[NoTicket]]&amp;DetailTicket[[#This Row],[Refprod]]</f>
        <v>1051246</v>
      </c>
    </row>
    <row r="1222" spans="1:7" x14ac:dyDescent="0.25">
      <c r="A1222">
        <v>10643</v>
      </c>
      <c r="B1222">
        <v>46</v>
      </c>
      <c r="C1222">
        <v>9.15</v>
      </c>
      <c r="D1222">
        <v>2</v>
      </c>
      <c r="E1222">
        <v>0.25</v>
      </c>
      <c r="F1222" s="4">
        <f>DetailTicket[[#This Row],[Qte]]*(DetailTicket[[#This Row],[PrixUnit]]*(1-DetailTicket[[#This Row],[Remise%]]))</f>
        <v>13.725000000000001</v>
      </c>
      <c r="G1222" t="str">
        <f>DetailTicket[[#This Row],[NoTicket]]&amp;DetailTicket[[#This Row],[Refprod]]</f>
        <v>1064346</v>
      </c>
    </row>
    <row r="1223" spans="1:7" x14ac:dyDescent="0.25">
      <c r="A1223">
        <v>10644</v>
      </c>
      <c r="B1223">
        <v>46</v>
      </c>
      <c r="C1223">
        <v>9.15</v>
      </c>
      <c r="D1223">
        <v>1</v>
      </c>
      <c r="E1223">
        <v>0.1</v>
      </c>
      <c r="F1223" s="4">
        <f>DetailTicket[[#This Row],[Qte]]*(DetailTicket[[#This Row],[PrixUnit]]*(1-DetailTicket[[#This Row],[Remise%]]))</f>
        <v>8.2350000000000012</v>
      </c>
      <c r="G1223" t="str">
        <f>DetailTicket[[#This Row],[NoTicket]]&amp;DetailTicket[[#This Row],[Refprod]]</f>
        <v>1064446</v>
      </c>
    </row>
    <row r="1224" spans="1:7" x14ac:dyDescent="0.25">
      <c r="A1224">
        <v>10657</v>
      </c>
      <c r="B1224">
        <v>46</v>
      </c>
      <c r="C1224">
        <v>9.15</v>
      </c>
      <c r="D1224">
        <v>1</v>
      </c>
      <c r="E1224">
        <v>0</v>
      </c>
      <c r="F1224" s="4">
        <f>DetailTicket[[#This Row],[Qte]]*(DetailTicket[[#This Row],[PrixUnit]]*(1-DetailTicket[[#This Row],[Remise%]]))</f>
        <v>9.15</v>
      </c>
      <c r="G1224" t="str">
        <f>DetailTicket[[#This Row],[NoTicket]]&amp;DetailTicket[[#This Row],[Refprod]]</f>
        <v>1065746</v>
      </c>
    </row>
    <row r="1225" spans="1:7" x14ac:dyDescent="0.25">
      <c r="A1225">
        <v>10670</v>
      </c>
      <c r="B1225">
        <v>46</v>
      </c>
      <c r="C1225">
        <v>9.15</v>
      </c>
      <c r="D1225">
        <v>2</v>
      </c>
      <c r="E1225">
        <v>0</v>
      </c>
      <c r="F1225" s="4">
        <f>DetailTicket[[#This Row],[Qte]]*(DetailTicket[[#This Row],[PrixUnit]]*(1-DetailTicket[[#This Row],[Remise%]]))</f>
        <v>18.3</v>
      </c>
      <c r="G1225" t="str">
        <f>DetailTicket[[#This Row],[NoTicket]]&amp;DetailTicket[[#This Row],[Refprod]]</f>
        <v>1067046</v>
      </c>
    </row>
    <row r="1226" spans="1:7" x14ac:dyDescent="0.25">
      <c r="A1226">
        <v>10696</v>
      </c>
      <c r="B1226">
        <v>46</v>
      </c>
      <c r="C1226">
        <v>9.15</v>
      </c>
      <c r="D1226">
        <v>2</v>
      </c>
      <c r="E1226">
        <v>0</v>
      </c>
      <c r="F1226" s="4">
        <f>DetailTicket[[#This Row],[Qte]]*(DetailTicket[[#This Row],[PrixUnit]]*(1-DetailTicket[[#This Row],[Remise%]]))</f>
        <v>18.3</v>
      </c>
      <c r="G1226" t="str">
        <f>DetailTicket[[#This Row],[NoTicket]]&amp;DetailTicket[[#This Row],[Refprod]]</f>
        <v>1069646</v>
      </c>
    </row>
    <row r="1227" spans="1:7" x14ac:dyDescent="0.25">
      <c r="A1227">
        <v>10713</v>
      </c>
      <c r="B1227">
        <v>46</v>
      </c>
      <c r="C1227">
        <v>9.15</v>
      </c>
      <c r="D1227">
        <v>1</v>
      </c>
      <c r="E1227">
        <v>0</v>
      </c>
      <c r="F1227" s="4">
        <f>DetailTicket[[#This Row],[Qte]]*(DetailTicket[[#This Row],[PrixUnit]]*(1-DetailTicket[[#This Row],[Remise%]]))</f>
        <v>9.15</v>
      </c>
      <c r="G1227" t="str">
        <f>DetailTicket[[#This Row],[NoTicket]]&amp;DetailTicket[[#This Row],[Refprod]]</f>
        <v>1071346</v>
      </c>
    </row>
    <row r="1228" spans="1:7" x14ac:dyDescent="0.25">
      <c r="A1228">
        <v>10743</v>
      </c>
      <c r="B1228">
        <v>46</v>
      </c>
      <c r="C1228">
        <v>9.15</v>
      </c>
      <c r="D1228">
        <v>1</v>
      </c>
      <c r="E1228">
        <v>0.05</v>
      </c>
      <c r="F1228" s="4">
        <f>DetailTicket[[#This Row],[Qte]]*(DetailTicket[[#This Row],[PrixUnit]]*(1-DetailTicket[[#This Row],[Remise%]]))</f>
        <v>8.6925000000000008</v>
      </c>
      <c r="G1228" t="str">
        <f>DetailTicket[[#This Row],[NoTicket]]&amp;DetailTicket[[#This Row],[Refprod]]</f>
        <v>1074346</v>
      </c>
    </row>
    <row r="1229" spans="1:7" x14ac:dyDescent="0.25">
      <c r="A1229">
        <v>10813</v>
      </c>
      <c r="B1229">
        <v>46</v>
      </c>
      <c r="C1229">
        <v>9.15</v>
      </c>
      <c r="D1229">
        <v>1</v>
      </c>
      <c r="E1229">
        <v>0</v>
      </c>
      <c r="F1229" s="4">
        <f>DetailTicket[[#This Row],[Qte]]*(DetailTicket[[#This Row],[PrixUnit]]*(1-DetailTicket[[#This Row],[Remise%]]))</f>
        <v>9.15</v>
      </c>
      <c r="G1229" t="str">
        <f>DetailTicket[[#This Row],[NoTicket]]&amp;DetailTicket[[#This Row],[Refprod]]</f>
        <v>1081346</v>
      </c>
    </row>
    <row r="1230" spans="1:7" x14ac:dyDescent="0.25">
      <c r="A1230">
        <v>10876</v>
      </c>
      <c r="B1230">
        <v>46</v>
      </c>
      <c r="C1230">
        <v>9.15</v>
      </c>
      <c r="D1230">
        <v>1</v>
      </c>
      <c r="E1230">
        <v>0</v>
      </c>
      <c r="F1230" s="4">
        <f>DetailTicket[[#This Row],[Qte]]*(DetailTicket[[#This Row],[PrixUnit]]*(1-DetailTicket[[#This Row],[Remise%]]))</f>
        <v>9.15</v>
      </c>
      <c r="G1230" t="str">
        <f>DetailTicket[[#This Row],[NoTicket]]&amp;DetailTicket[[#This Row],[Refprod]]</f>
        <v>1087646</v>
      </c>
    </row>
    <row r="1231" spans="1:7" x14ac:dyDescent="0.25">
      <c r="A1231">
        <v>10943</v>
      </c>
      <c r="B1231">
        <v>46</v>
      </c>
      <c r="C1231">
        <v>9.15</v>
      </c>
      <c r="D1231">
        <v>2</v>
      </c>
      <c r="E1231">
        <v>0</v>
      </c>
      <c r="F1231" s="4">
        <f>DetailTicket[[#This Row],[Qte]]*(DetailTicket[[#This Row],[PrixUnit]]*(1-DetailTicket[[#This Row],[Remise%]]))</f>
        <v>18.3</v>
      </c>
      <c r="G1231" t="str">
        <f>DetailTicket[[#This Row],[NoTicket]]&amp;DetailTicket[[#This Row],[Refprod]]</f>
        <v>1094346</v>
      </c>
    </row>
    <row r="1232" spans="1:7" x14ac:dyDescent="0.25">
      <c r="A1232">
        <v>10969</v>
      </c>
      <c r="B1232">
        <v>46</v>
      </c>
      <c r="C1232">
        <v>9.15</v>
      </c>
      <c r="D1232">
        <v>2</v>
      </c>
      <c r="E1232">
        <v>0</v>
      </c>
      <c r="F1232" s="4">
        <f>DetailTicket[[#This Row],[Qte]]*(DetailTicket[[#This Row],[PrixUnit]]*(1-DetailTicket[[#This Row],[Remise%]]))</f>
        <v>18.3</v>
      </c>
      <c r="G1232" t="str">
        <f>DetailTicket[[#This Row],[NoTicket]]&amp;DetailTicket[[#This Row],[Refprod]]</f>
        <v>1096946</v>
      </c>
    </row>
    <row r="1233" spans="1:7" x14ac:dyDescent="0.25">
      <c r="A1233">
        <v>10997</v>
      </c>
      <c r="B1233">
        <v>46</v>
      </c>
      <c r="C1233">
        <v>9.15</v>
      </c>
      <c r="D1233">
        <v>1</v>
      </c>
      <c r="E1233">
        <v>0.25</v>
      </c>
      <c r="F1233" s="4">
        <f>DetailTicket[[#This Row],[Qte]]*(DetailTicket[[#This Row],[PrixUnit]]*(1-DetailTicket[[#This Row],[Remise%]]))</f>
        <v>6.8625000000000007</v>
      </c>
      <c r="G1233" t="str">
        <f>DetailTicket[[#This Row],[NoTicket]]&amp;DetailTicket[[#This Row],[Refprod]]</f>
        <v>1099746</v>
      </c>
    </row>
    <row r="1234" spans="1:7" x14ac:dyDescent="0.25">
      <c r="A1234">
        <v>11001</v>
      </c>
      <c r="B1234">
        <v>46</v>
      </c>
      <c r="C1234">
        <v>9.15</v>
      </c>
      <c r="D1234">
        <v>1</v>
      </c>
      <c r="E1234">
        <v>0</v>
      </c>
      <c r="F1234" s="4">
        <f>DetailTicket[[#This Row],[Qte]]*(DetailTicket[[#This Row],[PrixUnit]]*(1-DetailTicket[[#This Row],[Remise%]]))</f>
        <v>9.15</v>
      </c>
      <c r="G1234" t="str">
        <f>DetailTicket[[#This Row],[NoTicket]]&amp;DetailTicket[[#This Row],[Refprod]]</f>
        <v>1100146</v>
      </c>
    </row>
    <row r="1235" spans="1:7" x14ac:dyDescent="0.25">
      <c r="A1235">
        <v>11019</v>
      </c>
      <c r="B1235">
        <v>46</v>
      </c>
      <c r="C1235">
        <v>9.15</v>
      </c>
      <c r="D1235">
        <v>2</v>
      </c>
      <c r="E1235">
        <v>0</v>
      </c>
      <c r="F1235" s="4">
        <f>DetailTicket[[#This Row],[Qte]]*(DetailTicket[[#This Row],[PrixUnit]]*(1-DetailTicket[[#This Row],[Remise%]]))</f>
        <v>18.3</v>
      </c>
      <c r="G1235" t="str">
        <f>DetailTicket[[#This Row],[NoTicket]]&amp;DetailTicket[[#This Row],[Refprod]]</f>
        <v>1101946</v>
      </c>
    </row>
    <row r="1236" spans="1:7" x14ac:dyDescent="0.25">
      <c r="A1236">
        <v>11075</v>
      </c>
      <c r="B1236">
        <v>46</v>
      </c>
      <c r="C1236">
        <v>9.15</v>
      </c>
      <c r="D1236">
        <v>1</v>
      </c>
      <c r="E1236">
        <v>0.15</v>
      </c>
      <c r="F1236" s="4">
        <f>DetailTicket[[#This Row],[Qte]]*(DetailTicket[[#This Row],[PrixUnit]]*(1-DetailTicket[[#This Row],[Remise%]]))</f>
        <v>7.7774999999999999</v>
      </c>
      <c r="G1236" t="str">
        <f>DetailTicket[[#This Row],[NoTicket]]&amp;DetailTicket[[#This Row],[Refprod]]</f>
        <v>1107546</v>
      </c>
    </row>
    <row r="1237" spans="1:7" x14ac:dyDescent="0.25">
      <c r="A1237">
        <v>11077</v>
      </c>
      <c r="B1237">
        <v>46</v>
      </c>
      <c r="C1237">
        <v>9.15</v>
      </c>
      <c r="D1237">
        <v>2</v>
      </c>
      <c r="E1237">
        <v>0.02</v>
      </c>
      <c r="F1237" s="4">
        <f>DetailTicket[[#This Row],[Qte]]*(DetailTicket[[#This Row],[PrixUnit]]*(1-DetailTicket[[#This Row],[Remise%]]))</f>
        <v>17.934000000000001</v>
      </c>
      <c r="G1237" t="str">
        <f>DetailTicket[[#This Row],[NoTicket]]&amp;DetailTicket[[#This Row],[Refprod]]</f>
        <v>1107746</v>
      </c>
    </row>
    <row r="1238" spans="1:7" x14ac:dyDescent="0.25">
      <c r="A1238">
        <v>10332</v>
      </c>
      <c r="B1238">
        <v>47</v>
      </c>
      <c r="C1238">
        <v>5.79</v>
      </c>
      <c r="D1238">
        <v>2</v>
      </c>
      <c r="E1238">
        <v>0.2</v>
      </c>
      <c r="F1238" s="4">
        <f>DetailTicket[[#This Row],[Qte]]*(DetailTicket[[#This Row],[PrixUnit]]*(1-DetailTicket[[#This Row],[Remise%]]))</f>
        <v>9.2640000000000011</v>
      </c>
      <c r="G1238" t="str">
        <f>DetailTicket[[#This Row],[NoTicket]]&amp;DetailTicket[[#This Row],[Refprod]]</f>
        <v>1033247</v>
      </c>
    </row>
    <row r="1239" spans="1:7" x14ac:dyDescent="0.25">
      <c r="A1239">
        <v>10418</v>
      </c>
      <c r="B1239">
        <v>47</v>
      </c>
      <c r="C1239">
        <v>5.79</v>
      </c>
      <c r="D1239">
        <v>2</v>
      </c>
      <c r="E1239">
        <v>0</v>
      </c>
      <c r="F1239" s="4">
        <f>DetailTicket[[#This Row],[Qte]]*(DetailTicket[[#This Row],[PrixUnit]]*(1-DetailTicket[[#This Row],[Remise%]]))</f>
        <v>11.58</v>
      </c>
      <c r="G1239" t="str">
        <f>DetailTicket[[#This Row],[NoTicket]]&amp;DetailTicket[[#This Row],[Refprod]]</f>
        <v>1041847</v>
      </c>
    </row>
    <row r="1240" spans="1:7" x14ac:dyDescent="0.25">
      <c r="A1240">
        <v>10431</v>
      </c>
      <c r="B1240">
        <v>47</v>
      </c>
      <c r="C1240">
        <v>5.79</v>
      </c>
      <c r="D1240">
        <v>1</v>
      </c>
      <c r="E1240">
        <v>0.25</v>
      </c>
      <c r="F1240" s="4">
        <f>DetailTicket[[#This Row],[Qte]]*(DetailTicket[[#This Row],[PrixUnit]]*(1-DetailTicket[[#This Row],[Remise%]]))</f>
        <v>4.3425000000000002</v>
      </c>
      <c r="G1240" t="str">
        <f>DetailTicket[[#This Row],[NoTicket]]&amp;DetailTicket[[#This Row],[Refprod]]</f>
        <v>1043147</v>
      </c>
    </row>
    <row r="1241" spans="1:7" x14ac:dyDescent="0.25">
      <c r="A1241">
        <v>10480</v>
      </c>
      <c r="B1241">
        <v>47</v>
      </c>
      <c r="C1241">
        <v>5.79</v>
      </c>
      <c r="D1241">
        <v>1</v>
      </c>
      <c r="E1241">
        <v>0</v>
      </c>
      <c r="F1241" s="4">
        <f>DetailTicket[[#This Row],[Qte]]*(DetailTicket[[#This Row],[PrixUnit]]*(1-DetailTicket[[#This Row],[Remise%]]))</f>
        <v>5.79</v>
      </c>
      <c r="G1241" t="str">
        <f>DetailTicket[[#This Row],[NoTicket]]&amp;DetailTicket[[#This Row],[Refprod]]</f>
        <v>1048047</v>
      </c>
    </row>
    <row r="1242" spans="1:7" x14ac:dyDescent="0.25">
      <c r="A1242">
        <v>10512</v>
      </c>
      <c r="B1242">
        <v>47</v>
      </c>
      <c r="C1242">
        <v>7.32</v>
      </c>
      <c r="D1242">
        <v>2</v>
      </c>
      <c r="E1242">
        <v>0.15</v>
      </c>
      <c r="F1242" s="4">
        <f>DetailTicket[[#This Row],[Qte]]*(DetailTicket[[#This Row],[PrixUnit]]*(1-DetailTicket[[#This Row],[Remise%]]))</f>
        <v>12.444000000000001</v>
      </c>
      <c r="G1242" t="str">
        <f>DetailTicket[[#This Row],[NoTicket]]&amp;DetailTicket[[#This Row],[Refprod]]</f>
        <v>1051247</v>
      </c>
    </row>
    <row r="1243" spans="1:7" x14ac:dyDescent="0.25">
      <c r="A1243">
        <v>10558</v>
      </c>
      <c r="B1243">
        <v>47</v>
      </c>
      <c r="C1243">
        <v>7.32</v>
      </c>
      <c r="D1243">
        <v>1</v>
      </c>
      <c r="E1243">
        <v>0</v>
      </c>
      <c r="F1243" s="4">
        <f>DetailTicket[[#This Row],[Qte]]*(DetailTicket[[#This Row],[PrixUnit]]*(1-DetailTicket[[#This Row],[Remise%]]))</f>
        <v>7.32</v>
      </c>
      <c r="G1243" t="str">
        <f>DetailTicket[[#This Row],[NoTicket]]&amp;DetailTicket[[#This Row],[Refprod]]</f>
        <v>1055847</v>
      </c>
    </row>
    <row r="1244" spans="1:7" x14ac:dyDescent="0.25">
      <c r="A1244">
        <v>10585</v>
      </c>
      <c r="B1244">
        <v>47</v>
      </c>
      <c r="C1244">
        <v>7.32</v>
      </c>
      <c r="D1244">
        <v>2</v>
      </c>
      <c r="E1244">
        <v>0</v>
      </c>
      <c r="F1244" s="4">
        <f>DetailTicket[[#This Row],[Qte]]*(DetailTicket[[#This Row],[PrixUnit]]*(1-DetailTicket[[#This Row],[Remise%]]))</f>
        <v>14.64</v>
      </c>
      <c r="G1244" t="str">
        <f>DetailTicket[[#This Row],[NoTicket]]&amp;DetailTicket[[#This Row],[Refprod]]</f>
        <v>1058547</v>
      </c>
    </row>
    <row r="1245" spans="1:7" x14ac:dyDescent="0.25">
      <c r="A1245">
        <v>10656</v>
      </c>
      <c r="B1245">
        <v>47</v>
      </c>
      <c r="C1245">
        <v>7.32</v>
      </c>
      <c r="D1245">
        <v>2</v>
      </c>
      <c r="E1245">
        <v>0.1</v>
      </c>
      <c r="F1245" s="4">
        <f>DetailTicket[[#This Row],[Qte]]*(DetailTicket[[#This Row],[PrixUnit]]*(1-DetailTicket[[#This Row],[Remise%]]))</f>
        <v>13.176</v>
      </c>
      <c r="G1245" t="str">
        <f>DetailTicket[[#This Row],[NoTicket]]&amp;DetailTicket[[#This Row],[Refprod]]</f>
        <v>1065647</v>
      </c>
    </row>
    <row r="1246" spans="1:7" x14ac:dyDescent="0.25">
      <c r="A1246">
        <v>10657</v>
      </c>
      <c r="B1246">
        <v>47</v>
      </c>
      <c r="C1246">
        <v>7.32</v>
      </c>
      <c r="D1246">
        <v>2</v>
      </c>
      <c r="E1246">
        <v>0</v>
      </c>
      <c r="F1246" s="4">
        <f>DetailTicket[[#This Row],[Qte]]*(DetailTicket[[#This Row],[PrixUnit]]*(1-DetailTicket[[#This Row],[Remise%]]))</f>
        <v>14.64</v>
      </c>
      <c r="G1246" t="str">
        <f>DetailTicket[[#This Row],[NoTicket]]&amp;DetailTicket[[#This Row],[Refprod]]</f>
        <v>1065747</v>
      </c>
    </row>
    <row r="1247" spans="1:7" x14ac:dyDescent="0.25">
      <c r="A1247">
        <v>10684</v>
      </c>
      <c r="B1247">
        <v>47</v>
      </c>
      <c r="C1247">
        <v>7.32</v>
      </c>
      <c r="D1247">
        <v>1</v>
      </c>
      <c r="E1247">
        <v>0</v>
      </c>
      <c r="F1247" s="4">
        <f>DetailTicket[[#This Row],[Qte]]*(DetailTicket[[#This Row],[PrixUnit]]*(1-DetailTicket[[#This Row],[Remise%]]))</f>
        <v>7.32</v>
      </c>
      <c r="G1247" t="str">
        <f>DetailTicket[[#This Row],[NoTicket]]&amp;DetailTicket[[#This Row],[Refprod]]</f>
        <v>1068447</v>
      </c>
    </row>
    <row r="1248" spans="1:7" x14ac:dyDescent="0.25">
      <c r="A1248">
        <v>10685</v>
      </c>
      <c r="B1248">
        <v>47</v>
      </c>
      <c r="C1248">
        <v>7.32</v>
      </c>
      <c r="D1248">
        <v>2</v>
      </c>
      <c r="E1248">
        <v>0</v>
      </c>
      <c r="F1248" s="4">
        <f>DetailTicket[[#This Row],[Qte]]*(DetailTicket[[#This Row],[PrixUnit]]*(1-DetailTicket[[#This Row],[Remise%]]))</f>
        <v>14.64</v>
      </c>
      <c r="G1248" t="str">
        <f>DetailTicket[[#This Row],[NoTicket]]&amp;DetailTicket[[#This Row],[Refprod]]</f>
        <v>1068547</v>
      </c>
    </row>
    <row r="1249" spans="1:7" x14ac:dyDescent="0.25">
      <c r="A1249">
        <v>10699</v>
      </c>
      <c r="B1249">
        <v>47</v>
      </c>
      <c r="C1249">
        <v>7.32</v>
      </c>
      <c r="D1249">
        <v>2</v>
      </c>
      <c r="E1249">
        <v>0</v>
      </c>
      <c r="F1249" s="4">
        <f>DetailTicket[[#This Row],[Qte]]*(DetailTicket[[#This Row],[PrixUnit]]*(1-DetailTicket[[#This Row],[Remise%]]))</f>
        <v>14.64</v>
      </c>
      <c r="G1249" t="str">
        <f>DetailTicket[[#This Row],[NoTicket]]&amp;DetailTicket[[#This Row],[Refprod]]</f>
        <v>1069947</v>
      </c>
    </row>
    <row r="1250" spans="1:7" x14ac:dyDescent="0.25">
      <c r="A1250">
        <v>10710</v>
      </c>
      <c r="B1250">
        <v>47</v>
      </c>
      <c r="C1250">
        <v>7.32</v>
      </c>
      <c r="D1250">
        <v>2</v>
      </c>
      <c r="E1250">
        <v>0</v>
      </c>
      <c r="F1250" s="4">
        <f>DetailTicket[[#This Row],[Qte]]*(DetailTicket[[#This Row],[PrixUnit]]*(1-DetailTicket[[#This Row],[Remise%]]))</f>
        <v>14.64</v>
      </c>
      <c r="G1250" t="str">
        <f>DetailTicket[[#This Row],[NoTicket]]&amp;DetailTicket[[#This Row],[Refprod]]</f>
        <v>1071047</v>
      </c>
    </row>
    <row r="1251" spans="1:7" x14ac:dyDescent="0.25">
      <c r="A1251">
        <v>10714</v>
      </c>
      <c r="B1251">
        <v>47</v>
      </c>
      <c r="C1251">
        <v>7.32</v>
      </c>
      <c r="D1251">
        <v>2</v>
      </c>
      <c r="E1251">
        <v>0.25</v>
      </c>
      <c r="F1251" s="4">
        <f>DetailTicket[[#This Row],[Qte]]*(DetailTicket[[#This Row],[PrixUnit]]*(1-DetailTicket[[#This Row],[Remise%]]))</f>
        <v>10.98</v>
      </c>
      <c r="G1251" t="str">
        <f>DetailTicket[[#This Row],[NoTicket]]&amp;DetailTicket[[#This Row],[Refprod]]</f>
        <v>1071447</v>
      </c>
    </row>
    <row r="1252" spans="1:7" x14ac:dyDescent="0.25">
      <c r="A1252">
        <v>10755</v>
      </c>
      <c r="B1252">
        <v>47</v>
      </c>
      <c r="C1252">
        <v>7.32</v>
      </c>
      <c r="D1252">
        <v>1</v>
      </c>
      <c r="E1252">
        <v>0.25</v>
      </c>
      <c r="F1252" s="4">
        <f>DetailTicket[[#This Row],[Qte]]*(DetailTicket[[#This Row],[PrixUnit]]*(1-DetailTicket[[#This Row],[Remise%]]))</f>
        <v>5.49</v>
      </c>
      <c r="G1252" t="str">
        <f>DetailTicket[[#This Row],[NoTicket]]&amp;DetailTicket[[#This Row],[Refprod]]</f>
        <v>1075547</v>
      </c>
    </row>
    <row r="1253" spans="1:7" x14ac:dyDescent="0.25">
      <c r="A1253">
        <v>10762</v>
      </c>
      <c r="B1253">
        <v>47</v>
      </c>
      <c r="C1253">
        <v>7.32</v>
      </c>
      <c r="D1253">
        <v>1</v>
      </c>
      <c r="E1253">
        <v>0</v>
      </c>
      <c r="F1253" s="4">
        <f>DetailTicket[[#This Row],[Qte]]*(DetailTicket[[#This Row],[PrixUnit]]*(1-DetailTicket[[#This Row],[Remise%]]))</f>
        <v>7.32</v>
      </c>
      <c r="G1253" t="str">
        <f>DetailTicket[[#This Row],[NoTicket]]&amp;DetailTicket[[#This Row],[Refprod]]</f>
        <v>1076247</v>
      </c>
    </row>
    <row r="1254" spans="1:7" x14ac:dyDescent="0.25">
      <c r="A1254">
        <v>10837</v>
      </c>
      <c r="B1254">
        <v>47</v>
      </c>
      <c r="C1254">
        <v>7.32</v>
      </c>
      <c r="D1254">
        <v>1</v>
      </c>
      <c r="E1254">
        <v>0.25</v>
      </c>
      <c r="F1254" s="4">
        <f>DetailTicket[[#This Row],[Qte]]*(DetailTicket[[#This Row],[PrixUnit]]*(1-DetailTicket[[#This Row],[Remise%]]))</f>
        <v>5.49</v>
      </c>
      <c r="G1254" t="str">
        <f>DetailTicket[[#This Row],[NoTicket]]&amp;DetailTicket[[#This Row],[Refprod]]</f>
        <v>1083747</v>
      </c>
    </row>
    <row r="1255" spans="1:7" x14ac:dyDescent="0.25">
      <c r="A1255">
        <v>10875</v>
      </c>
      <c r="B1255">
        <v>47</v>
      </c>
      <c r="C1255">
        <v>7.32</v>
      </c>
      <c r="D1255">
        <v>1</v>
      </c>
      <c r="E1255">
        <v>0.1</v>
      </c>
      <c r="F1255" s="4">
        <f>DetailTicket[[#This Row],[Qte]]*(DetailTicket[[#This Row],[PrixUnit]]*(1-DetailTicket[[#This Row],[Remise%]]))</f>
        <v>6.5880000000000001</v>
      </c>
      <c r="G1255" t="str">
        <f>DetailTicket[[#This Row],[NoTicket]]&amp;DetailTicket[[#This Row],[Refprod]]</f>
        <v>1087547</v>
      </c>
    </row>
    <row r="1256" spans="1:7" x14ac:dyDescent="0.25">
      <c r="A1256">
        <v>10928</v>
      </c>
      <c r="B1256">
        <v>47</v>
      </c>
      <c r="C1256">
        <v>7.32</v>
      </c>
      <c r="D1256">
        <v>2</v>
      </c>
      <c r="E1256">
        <v>0</v>
      </c>
      <c r="F1256" s="4">
        <f>DetailTicket[[#This Row],[Qte]]*(DetailTicket[[#This Row],[PrixUnit]]*(1-DetailTicket[[#This Row],[Remise%]]))</f>
        <v>14.64</v>
      </c>
      <c r="G1256" t="str">
        <f>DetailTicket[[#This Row],[NoTicket]]&amp;DetailTicket[[#This Row],[Refprod]]</f>
        <v>1092847</v>
      </c>
    </row>
    <row r="1257" spans="1:7" x14ac:dyDescent="0.25">
      <c r="A1257">
        <v>10956</v>
      </c>
      <c r="B1257">
        <v>47</v>
      </c>
      <c r="C1257">
        <v>7.32</v>
      </c>
      <c r="D1257">
        <v>2</v>
      </c>
      <c r="E1257">
        <v>0</v>
      </c>
      <c r="F1257" s="4">
        <f>DetailTicket[[#This Row],[Qte]]*(DetailTicket[[#This Row],[PrixUnit]]*(1-DetailTicket[[#This Row],[Remise%]]))</f>
        <v>14.64</v>
      </c>
      <c r="G1257" t="str">
        <f>DetailTicket[[#This Row],[NoTicket]]&amp;DetailTicket[[#This Row],[Refprod]]</f>
        <v>1095647</v>
      </c>
    </row>
    <row r="1258" spans="1:7" x14ac:dyDescent="0.25">
      <c r="A1258">
        <v>10977</v>
      </c>
      <c r="B1258">
        <v>47</v>
      </c>
      <c r="C1258">
        <v>7.32</v>
      </c>
      <c r="D1258">
        <v>1</v>
      </c>
      <c r="E1258">
        <v>0</v>
      </c>
      <c r="F1258" s="4">
        <f>DetailTicket[[#This Row],[Qte]]*(DetailTicket[[#This Row],[PrixUnit]]*(1-DetailTicket[[#This Row],[Remise%]]))</f>
        <v>7.32</v>
      </c>
      <c r="G1258" t="str">
        <f>DetailTicket[[#This Row],[NoTicket]]&amp;DetailTicket[[#This Row],[Refprod]]</f>
        <v>1097747</v>
      </c>
    </row>
    <row r="1259" spans="1:7" x14ac:dyDescent="0.25">
      <c r="A1259">
        <v>10403</v>
      </c>
      <c r="B1259">
        <v>48</v>
      </c>
      <c r="C1259">
        <v>7.77</v>
      </c>
      <c r="D1259">
        <v>2</v>
      </c>
      <c r="E1259">
        <v>0.15</v>
      </c>
      <c r="F1259" s="4">
        <f>DetailTicket[[#This Row],[Qte]]*(DetailTicket[[#This Row],[PrixUnit]]*(1-DetailTicket[[#This Row],[Remise%]]))</f>
        <v>13.209</v>
      </c>
      <c r="G1259" t="str">
        <f>DetailTicket[[#This Row],[NoTicket]]&amp;DetailTicket[[#This Row],[Refprod]]</f>
        <v>1040348</v>
      </c>
    </row>
    <row r="1260" spans="1:7" x14ac:dyDescent="0.25">
      <c r="A1260">
        <v>10453</v>
      </c>
      <c r="B1260">
        <v>48</v>
      </c>
      <c r="C1260">
        <v>7.77</v>
      </c>
      <c r="D1260">
        <v>2</v>
      </c>
      <c r="E1260">
        <v>0.1</v>
      </c>
      <c r="F1260" s="4">
        <f>DetailTicket[[#This Row],[Qte]]*(DetailTicket[[#This Row],[PrixUnit]]*(1-DetailTicket[[#This Row],[Remise%]]))</f>
        <v>13.985999999999999</v>
      </c>
      <c r="G1260" t="str">
        <f>DetailTicket[[#This Row],[NoTicket]]&amp;DetailTicket[[#This Row],[Refprod]]</f>
        <v>1045348</v>
      </c>
    </row>
    <row r="1261" spans="1:7" x14ac:dyDescent="0.25">
      <c r="A1261">
        <v>10507</v>
      </c>
      <c r="B1261">
        <v>48</v>
      </c>
      <c r="C1261">
        <v>9.76</v>
      </c>
      <c r="D1261">
        <v>2</v>
      </c>
      <c r="E1261">
        <v>0.15</v>
      </c>
      <c r="F1261" s="4">
        <f>DetailTicket[[#This Row],[Qte]]*(DetailTicket[[#This Row],[PrixUnit]]*(1-DetailTicket[[#This Row],[Remise%]]))</f>
        <v>16.591999999999999</v>
      </c>
      <c r="G1261" t="str">
        <f>DetailTicket[[#This Row],[NoTicket]]&amp;DetailTicket[[#This Row],[Refprod]]</f>
        <v>1050748</v>
      </c>
    </row>
    <row r="1262" spans="1:7" x14ac:dyDescent="0.25">
      <c r="A1262">
        <v>10604</v>
      </c>
      <c r="B1262">
        <v>48</v>
      </c>
      <c r="C1262">
        <v>9.76</v>
      </c>
      <c r="D1262">
        <v>2</v>
      </c>
      <c r="E1262">
        <v>0.1</v>
      </c>
      <c r="F1262" s="4">
        <f>DetailTicket[[#This Row],[Qte]]*(DetailTicket[[#This Row],[PrixUnit]]*(1-DetailTicket[[#This Row],[Remise%]]))</f>
        <v>17.568000000000001</v>
      </c>
      <c r="G1262" t="str">
        <f>DetailTicket[[#This Row],[NoTicket]]&amp;DetailTicket[[#This Row],[Refprod]]</f>
        <v>1060448</v>
      </c>
    </row>
    <row r="1263" spans="1:7" x14ac:dyDescent="0.25">
      <c r="A1263">
        <v>10704</v>
      </c>
      <c r="B1263">
        <v>48</v>
      </c>
      <c r="C1263">
        <v>9.76</v>
      </c>
      <c r="D1263">
        <v>1</v>
      </c>
      <c r="E1263">
        <v>0</v>
      </c>
      <c r="F1263" s="4">
        <f>DetailTicket[[#This Row],[Qte]]*(DetailTicket[[#This Row],[PrixUnit]]*(1-DetailTicket[[#This Row],[Remise%]]))</f>
        <v>9.76</v>
      </c>
      <c r="G1263" t="str">
        <f>DetailTicket[[#This Row],[NoTicket]]&amp;DetailTicket[[#This Row],[Refprod]]</f>
        <v>1070448</v>
      </c>
    </row>
    <row r="1264" spans="1:7" x14ac:dyDescent="0.25">
      <c r="A1264">
        <v>10814</v>
      </c>
      <c r="B1264">
        <v>48</v>
      </c>
      <c r="C1264">
        <v>9.76</v>
      </c>
      <c r="D1264">
        <v>2</v>
      </c>
      <c r="E1264">
        <v>0.15</v>
      </c>
      <c r="F1264" s="4">
        <f>DetailTicket[[#This Row],[Qte]]*(DetailTicket[[#This Row],[PrixUnit]]*(1-DetailTicket[[#This Row],[Remise%]]))</f>
        <v>16.591999999999999</v>
      </c>
      <c r="G1264" t="str">
        <f>DetailTicket[[#This Row],[NoTicket]]&amp;DetailTicket[[#This Row],[Refprod]]</f>
        <v>1081448</v>
      </c>
    </row>
    <row r="1265" spans="1:7" x14ac:dyDescent="0.25">
      <c r="A1265">
        <v>11078</v>
      </c>
      <c r="B1265">
        <v>48</v>
      </c>
      <c r="C1265">
        <v>9.7200000000000006</v>
      </c>
      <c r="D1265">
        <v>2</v>
      </c>
      <c r="E1265">
        <v>0.05</v>
      </c>
      <c r="F1265" s="4">
        <f>DetailTicket[[#This Row],[Qte]]*(DetailTicket[[#This Row],[PrixUnit]]*(1-DetailTicket[[#This Row],[Remise%]]))</f>
        <v>18.468</v>
      </c>
      <c r="G1265" t="str">
        <f>DetailTicket[[#This Row],[NoTicket]]&amp;DetailTicket[[#This Row],[Refprod]]</f>
        <v>1107848</v>
      </c>
    </row>
    <row r="1266" spans="1:7" x14ac:dyDescent="0.25">
      <c r="A1266">
        <v>11079</v>
      </c>
      <c r="B1266">
        <v>48</v>
      </c>
      <c r="C1266">
        <v>9.7200000000000006</v>
      </c>
      <c r="D1266">
        <v>2</v>
      </c>
      <c r="E1266">
        <v>0</v>
      </c>
      <c r="F1266" s="4">
        <f>DetailTicket[[#This Row],[Qte]]*(DetailTicket[[#This Row],[PrixUnit]]*(1-DetailTicket[[#This Row],[Remise%]]))</f>
        <v>19.440000000000001</v>
      </c>
      <c r="G1266" t="str">
        <f>DetailTicket[[#This Row],[NoTicket]]&amp;DetailTicket[[#This Row],[Refprod]]</f>
        <v>1107948</v>
      </c>
    </row>
    <row r="1267" spans="1:7" x14ac:dyDescent="0.25">
      <c r="A1267">
        <v>11081</v>
      </c>
      <c r="B1267">
        <v>48</v>
      </c>
      <c r="C1267">
        <v>9.7200000000000006</v>
      </c>
      <c r="D1267">
        <v>2</v>
      </c>
      <c r="E1267">
        <v>0</v>
      </c>
      <c r="F1267" s="4">
        <f>DetailTicket[[#This Row],[Qte]]*(DetailTicket[[#This Row],[PrixUnit]]*(1-DetailTicket[[#This Row],[Remise%]]))</f>
        <v>19.440000000000001</v>
      </c>
      <c r="G1267" t="str">
        <f>DetailTicket[[#This Row],[NoTicket]]&amp;DetailTicket[[#This Row],[Refprod]]</f>
        <v>1108148</v>
      </c>
    </row>
    <row r="1268" spans="1:7" x14ac:dyDescent="0.25">
      <c r="A1268">
        <v>10253</v>
      </c>
      <c r="B1268">
        <v>49</v>
      </c>
      <c r="C1268">
        <v>12.2</v>
      </c>
      <c r="D1268">
        <v>1</v>
      </c>
      <c r="E1268">
        <v>0</v>
      </c>
      <c r="F1268" s="4">
        <f>DetailTicket[[#This Row],[Qte]]*(DetailTicket[[#This Row],[PrixUnit]]*(1-DetailTicket[[#This Row],[Remise%]]))</f>
        <v>12.2</v>
      </c>
      <c r="G1268" t="str">
        <f>DetailTicket[[#This Row],[NoTicket]]&amp;DetailTicket[[#This Row],[Refprod]]</f>
        <v>1025349</v>
      </c>
    </row>
    <row r="1269" spans="1:7" x14ac:dyDescent="0.25">
      <c r="A1269">
        <v>10290</v>
      </c>
      <c r="B1269">
        <v>49</v>
      </c>
      <c r="C1269">
        <v>12.2</v>
      </c>
      <c r="D1269">
        <v>2</v>
      </c>
      <c r="E1269">
        <v>0</v>
      </c>
      <c r="F1269" s="4">
        <f>DetailTicket[[#This Row],[Qte]]*(DetailTicket[[#This Row],[PrixUnit]]*(1-DetailTicket[[#This Row],[Remise%]]))</f>
        <v>24.4</v>
      </c>
      <c r="G1269" t="str">
        <f>DetailTicket[[#This Row],[NoTicket]]&amp;DetailTicket[[#This Row],[Refprod]]</f>
        <v>1029049</v>
      </c>
    </row>
    <row r="1270" spans="1:7" x14ac:dyDescent="0.25">
      <c r="A1270">
        <v>10304</v>
      </c>
      <c r="B1270">
        <v>49</v>
      </c>
      <c r="C1270">
        <v>12.2</v>
      </c>
      <c r="D1270">
        <v>1</v>
      </c>
      <c r="E1270">
        <v>0</v>
      </c>
      <c r="F1270" s="4">
        <f>DetailTicket[[#This Row],[Qte]]*(DetailTicket[[#This Row],[PrixUnit]]*(1-DetailTicket[[#This Row],[Remise%]]))</f>
        <v>12.2</v>
      </c>
      <c r="G1270" t="str">
        <f>DetailTicket[[#This Row],[NoTicket]]&amp;DetailTicket[[#This Row],[Refprod]]</f>
        <v>1030449</v>
      </c>
    </row>
    <row r="1271" spans="1:7" x14ac:dyDescent="0.25">
      <c r="A1271">
        <v>10360</v>
      </c>
      <c r="B1271">
        <v>49</v>
      </c>
      <c r="C1271">
        <v>12.2</v>
      </c>
      <c r="D1271">
        <v>1</v>
      </c>
      <c r="E1271">
        <v>0</v>
      </c>
      <c r="F1271" s="4">
        <f>DetailTicket[[#This Row],[Qte]]*(DetailTicket[[#This Row],[PrixUnit]]*(1-DetailTicket[[#This Row],[Remise%]]))</f>
        <v>12.2</v>
      </c>
      <c r="G1271" t="str">
        <f>DetailTicket[[#This Row],[NoTicket]]&amp;DetailTicket[[#This Row],[Refprod]]</f>
        <v>1036049</v>
      </c>
    </row>
    <row r="1272" spans="1:7" x14ac:dyDescent="0.25">
      <c r="A1272">
        <v>10400</v>
      </c>
      <c r="B1272">
        <v>49</v>
      </c>
      <c r="C1272">
        <v>12.2</v>
      </c>
      <c r="D1272">
        <v>1</v>
      </c>
      <c r="E1272">
        <v>0</v>
      </c>
      <c r="F1272" s="4">
        <f>DetailTicket[[#This Row],[Qte]]*(DetailTicket[[#This Row],[PrixUnit]]*(1-DetailTicket[[#This Row],[Remise%]]))</f>
        <v>12.2</v>
      </c>
      <c r="G1272" t="str">
        <f>DetailTicket[[#This Row],[NoTicket]]&amp;DetailTicket[[#This Row],[Refprod]]</f>
        <v>1040049</v>
      </c>
    </row>
    <row r="1273" spans="1:7" x14ac:dyDescent="0.25">
      <c r="A1273">
        <v>10404</v>
      </c>
      <c r="B1273">
        <v>49</v>
      </c>
      <c r="C1273">
        <v>12.2</v>
      </c>
      <c r="D1273">
        <v>1</v>
      </c>
      <c r="E1273">
        <v>0.05</v>
      </c>
      <c r="F1273" s="4">
        <f>DetailTicket[[#This Row],[Qte]]*(DetailTicket[[#This Row],[PrixUnit]]*(1-DetailTicket[[#This Row],[Remise%]]))</f>
        <v>11.589999999999998</v>
      </c>
      <c r="G1273" t="str">
        <f>DetailTicket[[#This Row],[NoTicket]]&amp;DetailTicket[[#This Row],[Refprod]]</f>
        <v>1040449</v>
      </c>
    </row>
    <row r="1274" spans="1:7" x14ac:dyDescent="0.25">
      <c r="A1274">
        <v>10456</v>
      </c>
      <c r="B1274">
        <v>49</v>
      </c>
      <c r="C1274">
        <v>12.2</v>
      </c>
      <c r="D1274">
        <v>1</v>
      </c>
      <c r="E1274">
        <v>0.15</v>
      </c>
      <c r="F1274" s="4">
        <f>DetailTicket[[#This Row],[Qte]]*(DetailTicket[[#This Row],[PrixUnit]]*(1-DetailTicket[[#This Row],[Remise%]]))</f>
        <v>10.37</v>
      </c>
      <c r="G1274" t="str">
        <f>DetailTicket[[#This Row],[NoTicket]]&amp;DetailTicket[[#This Row],[Refprod]]</f>
        <v>1045649</v>
      </c>
    </row>
    <row r="1275" spans="1:7" x14ac:dyDescent="0.25">
      <c r="A1275">
        <v>10481</v>
      </c>
      <c r="B1275">
        <v>49</v>
      </c>
      <c r="C1275">
        <v>12.2</v>
      </c>
      <c r="D1275">
        <v>1</v>
      </c>
      <c r="E1275">
        <v>0</v>
      </c>
      <c r="F1275" s="4">
        <f>DetailTicket[[#This Row],[Qte]]*(DetailTicket[[#This Row],[PrixUnit]]*(1-DetailTicket[[#This Row],[Remise%]]))</f>
        <v>12.2</v>
      </c>
      <c r="G1275" t="str">
        <f>DetailTicket[[#This Row],[NoTicket]]&amp;DetailTicket[[#This Row],[Refprod]]</f>
        <v>1048149</v>
      </c>
    </row>
    <row r="1276" spans="1:7" x14ac:dyDescent="0.25">
      <c r="A1276">
        <v>10499</v>
      </c>
      <c r="B1276">
        <v>49</v>
      </c>
      <c r="C1276">
        <v>15.24</v>
      </c>
      <c r="D1276">
        <v>1</v>
      </c>
      <c r="E1276">
        <v>0</v>
      </c>
      <c r="F1276" s="4">
        <f>DetailTicket[[#This Row],[Qte]]*(DetailTicket[[#This Row],[PrixUnit]]*(1-DetailTicket[[#This Row],[Remise%]]))</f>
        <v>15.24</v>
      </c>
      <c r="G1276" t="str">
        <f>DetailTicket[[#This Row],[NoTicket]]&amp;DetailTicket[[#This Row],[Refprod]]</f>
        <v>1049949</v>
      </c>
    </row>
    <row r="1277" spans="1:7" x14ac:dyDescent="0.25">
      <c r="A1277">
        <v>10539</v>
      </c>
      <c r="B1277">
        <v>49</v>
      </c>
      <c r="C1277">
        <v>15.24</v>
      </c>
      <c r="D1277">
        <v>2</v>
      </c>
      <c r="E1277">
        <v>0</v>
      </c>
      <c r="F1277" s="4">
        <f>DetailTicket[[#This Row],[Qte]]*(DetailTicket[[#This Row],[PrixUnit]]*(1-DetailTicket[[#This Row],[Remise%]]))</f>
        <v>30.48</v>
      </c>
      <c r="G1277" t="str">
        <f>DetailTicket[[#This Row],[NoTicket]]&amp;DetailTicket[[#This Row],[Refprod]]</f>
        <v>1053949</v>
      </c>
    </row>
    <row r="1278" spans="1:7" x14ac:dyDescent="0.25">
      <c r="A1278">
        <v>10603</v>
      </c>
      <c r="B1278">
        <v>49</v>
      </c>
      <c r="C1278">
        <v>15.24</v>
      </c>
      <c r="D1278">
        <v>1</v>
      </c>
      <c r="E1278">
        <v>0.05</v>
      </c>
      <c r="F1278" s="4">
        <f>DetailTicket[[#This Row],[Qte]]*(DetailTicket[[#This Row],[PrixUnit]]*(1-DetailTicket[[#This Row],[Remise%]]))</f>
        <v>14.478</v>
      </c>
      <c r="G1278" t="str">
        <f>DetailTicket[[#This Row],[NoTicket]]&amp;DetailTicket[[#This Row],[Refprod]]</f>
        <v>1060349</v>
      </c>
    </row>
    <row r="1279" spans="1:7" x14ac:dyDescent="0.25">
      <c r="A1279">
        <v>10612</v>
      </c>
      <c r="B1279">
        <v>49</v>
      </c>
      <c r="C1279">
        <v>15.24</v>
      </c>
      <c r="D1279">
        <v>2</v>
      </c>
      <c r="E1279">
        <v>0</v>
      </c>
      <c r="F1279" s="4">
        <f>DetailTicket[[#This Row],[Qte]]*(DetailTicket[[#This Row],[PrixUnit]]*(1-DetailTicket[[#This Row],[Remise%]]))</f>
        <v>30.48</v>
      </c>
      <c r="G1279" t="str">
        <f>DetailTicket[[#This Row],[NoTicket]]&amp;DetailTicket[[#This Row],[Refprod]]</f>
        <v>1061249</v>
      </c>
    </row>
    <row r="1280" spans="1:7" x14ac:dyDescent="0.25">
      <c r="A1280">
        <v>10804</v>
      </c>
      <c r="B1280">
        <v>49</v>
      </c>
      <c r="C1280">
        <v>15.24</v>
      </c>
      <c r="D1280">
        <v>2</v>
      </c>
      <c r="E1280">
        <v>0.15</v>
      </c>
      <c r="F1280" s="4">
        <f>DetailTicket[[#This Row],[Qte]]*(DetailTicket[[#This Row],[PrixUnit]]*(1-DetailTicket[[#This Row],[Remise%]]))</f>
        <v>25.908000000000001</v>
      </c>
      <c r="G1280" t="str">
        <f>DetailTicket[[#This Row],[NoTicket]]&amp;DetailTicket[[#This Row],[Refprod]]</f>
        <v>1080449</v>
      </c>
    </row>
    <row r="1281" spans="1:7" x14ac:dyDescent="0.25">
      <c r="A1281">
        <v>10868</v>
      </c>
      <c r="B1281">
        <v>49</v>
      </c>
      <c r="C1281">
        <v>15.24</v>
      </c>
      <c r="D1281">
        <v>1</v>
      </c>
      <c r="E1281">
        <v>0.1</v>
      </c>
      <c r="F1281" s="4">
        <f>DetailTicket[[#This Row],[Qte]]*(DetailTicket[[#This Row],[PrixUnit]]*(1-DetailTicket[[#This Row],[Remise%]]))</f>
        <v>13.716000000000001</v>
      </c>
      <c r="G1281" t="str">
        <f>DetailTicket[[#This Row],[NoTicket]]&amp;DetailTicket[[#This Row],[Refprod]]</f>
        <v>1086849</v>
      </c>
    </row>
    <row r="1282" spans="1:7" x14ac:dyDescent="0.25">
      <c r="A1282">
        <v>10875</v>
      </c>
      <c r="B1282">
        <v>49</v>
      </c>
      <c r="C1282">
        <v>15.24</v>
      </c>
      <c r="D1282">
        <v>2</v>
      </c>
      <c r="E1282">
        <v>0</v>
      </c>
      <c r="F1282" s="4">
        <f>DetailTicket[[#This Row],[Qte]]*(DetailTicket[[#This Row],[PrixUnit]]*(1-DetailTicket[[#This Row],[Remise%]]))</f>
        <v>30.48</v>
      </c>
      <c r="G1282" t="str">
        <f>DetailTicket[[#This Row],[NoTicket]]&amp;DetailTicket[[#This Row],[Refprod]]</f>
        <v>1087549</v>
      </c>
    </row>
    <row r="1283" spans="1:7" x14ac:dyDescent="0.25">
      <c r="A1283">
        <v>10882</v>
      </c>
      <c r="B1283">
        <v>49</v>
      </c>
      <c r="C1283">
        <v>15.24</v>
      </c>
      <c r="D1283">
        <v>1</v>
      </c>
      <c r="E1283">
        <v>0.15</v>
      </c>
      <c r="F1283" s="4">
        <f>DetailTicket[[#This Row],[Qte]]*(DetailTicket[[#This Row],[PrixUnit]]*(1-DetailTicket[[#This Row],[Remise%]]))</f>
        <v>12.954000000000001</v>
      </c>
      <c r="G1283" t="str">
        <f>DetailTicket[[#This Row],[NoTicket]]&amp;DetailTicket[[#This Row],[Refprod]]</f>
        <v>1088249</v>
      </c>
    </row>
    <row r="1284" spans="1:7" x14ac:dyDescent="0.25">
      <c r="A1284">
        <v>10910</v>
      </c>
      <c r="B1284">
        <v>49</v>
      </c>
      <c r="C1284">
        <v>15.24</v>
      </c>
      <c r="D1284">
        <v>2</v>
      </c>
      <c r="E1284">
        <v>0</v>
      </c>
      <c r="F1284" s="4">
        <f>DetailTicket[[#This Row],[Qte]]*(DetailTicket[[#This Row],[PrixUnit]]*(1-DetailTicket[[#This Row],[Remise%]]))</f>
        <v>30.48</v>
      </c>
      <c r="G1284" t="str">
        <f>DetailTicket[[#This Row],[NoTicket]]&amp;DetailTicket[[#This Row],[Refprod]]</f>
        <v>1091049</v>
      </c>
    </row>
    <row r="1285" spans="1:7" x14ac:dyDescent="0.25">
      <c r="A1285">
        <v>10942</v>
      </c>
      <c r="B1285">
        <v>49</v>
      </c>
      <c r="C1285">
        <v>15.24</v>
      </c>
      <c r="D1285">
        <v>1</v>
      </c>
      <c r="E1285">
        <v>0</v>
      </c>
      <c r="F1285" s="4">
        <f>DetailTicket[[#This Row],[Qte]]*(DetailTicket[[#This Row],[PrixUnit]]*(1-DetailTicket[[#This Row],[Remise%]]))</f>
        <v>15.24</v>
      </c>
      <c r="G1285" t="str">
        <f>DetailTicket[[#This Row],[NoTicket]]&amp;DetailTicket[[#This Row],[Refprod]]</f>
        <v>1094249</v>
      </c>
    </row>
    <row r="1286" spans="1:7" x14ac:dyDescent="0.25">
      <c r="A1286">
        <v>10967</v>
      </c>
      <c r="B1286">
        <v>49</v>
      </c>
      <c r="C1286">
        <v>15.24</v>
      </c>
      <c r="D1286">
        <v>1</v>
      </c>
      <c r="E1286">
        <v>0</v>
      </c>
      <c r="F1286" s="4">
        <f>DetailTicket[[#This Row],[Qte]]*(DetailTicket[[#This Row],[PrixUnit]]*(1-DetailTicket[[#This Row],[Remise%]]))</f>
        <v>15.24</v>
      </c>
      <c r="G1286" t="str">
        <f>DetailTicket[[#This Row],[NoTicket]]&amp;DetailTicket[[#This Row],[Refprod]]</f>
        <v>1096749</v>
      </c>
    </row>
    <row r="1287" spans="1:7" x14ac:dyDescent="0.25">
      <c r="A1287">
        <v>11019</v>
      </c>
      <c r="B1287">
        <v>49</v>
      </c>
      <c r="C1287">
        <v>15.24</v>
      </c>
      <c r="D1287">
        <v>2</v>
      </c>
      <c r="E1287">
        <v>0</v>
      </c>
      <c r="F1287" s="4">
        <f>DetailTicket[[#This Row],[Qte]]*(DetailTicket[[#This Row],[PrixUnit]]*(1-DetailTicket[[#This Row],[Remise%]]))</f>
        <v>30.48</v>
      </c>
      <c r="G1287" t="str">
        <f>DetailTicket[[#This Row],[NoTicket]]&amp;DetailTicket[[#This Row],[Refprod]]</f>
        <v>1101949</v>
      </c>
    </row>
    <row r="1288" spans="1:7" x14ac:dyDescent="0.25">
      <c r="A1288">
        <v>11039</v>
      </c>
      <c r="B1288">
        <v>49</v>
      </c>
      <c r="C1288">
        <v>15.24</v>
      </c>
      <c r="D1288">
        <v>2</v>
      </c>
      <c r="E1288">
        <v>0</v>
      </c>
      <c r="F1288" s="4">
        <f>DetailTicket[[#This Row],[Qte]]*(DetailTicket[[#This Row],[PrixUnit]]*(1-DetailTicket[[#This Row],[Remise%]]))</f>
        <v>30.48</v>
      </c>
      <c r="G1288" t="str">
        <f>DetailTicket[[#This Row],[NoTicket]]&amp;DetailTicket[[#This Row],[Refprod]]</f>
        <v>1103949</v>
      </c>
    </row>
    <row r="1289" spans="1:7" x14ac:dyDescent="0.25">
      <c r="A1289">
        <v>10350</v>
      </c>
      <c r="B1289">
        <v>50</v>
      </c>
      <c r="C1289">
        <v>9.91</v>
      </c>
      <c r="D1289">
        <v>2</v>
      </c>
      <c r="E1289">
        <v>0.1</v>
      </c>
      <c r="F1289" s="4">
        <f>DetailTicket[[#This Row],[Qte]]*(DetailTicket[[#This Row],[PrixUnit]]*(1-DetailTicket[[#This Row],[Remise%]]))</f>
        <v>17.838000000000001</v>
      </c>
      <c r="G1289" t="str">
        <f>DetailTicket[[#This Row],[NoTicket]]&amp;DetailTicket[[#This Row],[Refprod]]</f>
        <v>1035050</v>
      </c>
    </row>
    <row r="1290" spans="1:7" x14ac:dyDescent="0.25">
      <c r="A1290">
        <v>10383</v>
      </c>
      <c r="B1290">
        <v>50</v>
      </c>
      <c r="C1290">
        <v>9.91</v>
      </c>
      <c r="D1290">
        <v>2</v>
      </c>
      <c r="E1290">
        <v>0</v>
      </c>
      <c r="F1290" s="4">
        <f>DetailTicket[[#This Row],[Qte]]*(DetailTicket[[#This Row],[PrixUnit]]*(1-DetailTicket[[#This Row],[Remise%]]))</f>
        <v>19.82</v>
      </c>
      <c r="G1290" t="str">
        <f>DetailTicket[[#This Row],[NoTicket]]&amp;DetailTicket[[#This Row],[Refprod]]</f>
        <v>1038350</v>
      </c>
    </row>
    <row r="1291" spans="1:7" x14ac:dyDescent="0.25">
      <c r="A1291">
        <v>10429</v>
      </c>
      <c r="B1291">
        <v>50</v>
      </c>
      <c r="C1291">
        <v>9.91</v>
      </c>
      <c r="D1291">
        <v>1</v>
      </c>
      <c r="E1291">
        <v>0</v>
      </c>
      <c r="F1291" s="4">
        <f>DetailTicket[[#This Row],[Qte]]*(DetailTicket[[#This Row],[PrixUnit]]*(1-DetailTicket[[#This Row],[Remise%]]))</f>
        <v>9.91</v>
      </c>
      <c r="G1291" t="str">
        <f>DetailTicket[[#This Row],[NoTicket]]&amp;DetailTicket[[#This Row],[Refprod]]</f>
        <v>1042950</v>
      </c>
    </row>
    <row r="1292" spans="1:7" x14ac:dyDescent="0.25">
      <c r="A1292">
        <v>10465</v>
      </c>
      <c r="B1292">
        <v>50</v>
      </c>
      <c r="C1292">
        <v>9.91</v>
      </c>
      <c r="D1292">
        <v>1</v>
      </c>
      <c r="E1292">
        <v>0</v>
      </c>
      <c r="F1292" s="4">
        <f>DetailTicket[[#This Row],[Qte]]*(DetailTicket[[#This Row],[PrixUnit]]*(1-DetailTicket[[#This Row],[Remise%]]))</f>
        <v>9.91</v>
      </c>
      <c r="G1292" t="str">
        <f>DetailTicket[[#This Row],[NoTicket]]&amp;DetailTicket[[#This Row],[Refprod]]</f>
        <v>1046550</v>
      </c>
    </row>
    <row r="1293" spans="1:7" x14ac:dyDescent="0.25">
      <c r="A1293">
        <v>10637</v>
      </c>
      <c r="B1293">
        <v>50</v>
      </c>
      <c r="C1293">
        <v>12.35</v>
      </c>
      <c r="D1293">
        <v>1</v>
      </c>
      <c r="E1293">
        <v>0.05</v>
      </c>
      <c r="F1293" s="4">
        <f>DetailTicket[[#This Row],[Qte]]*(DetailTicket[[#This Row],[PrixUnit]]*(1-DetailTicket[[#This Row],[Remise%]]))</f>
        <v>11.7325</v>
      </c>
      <c r="G1293" t="str">
        <f>DetailTicket[[#This Row],[NoTicket]]&amp;DetailTicket[[#This Row],[Refprod]]</f>
        <v>1063750</v>
      </c>
    </row>
    <row r="1294" spans="1:7" x14ac:dyDescent="0.25">
      <c r="A1294">
        <v>10729</v>
      </c>
      <c r="B1294">
        <v>50</v>
      </c>
      <c r="C1294">
        <v>12.35</v>
      </c>
      <c r="D1294">
        <v>1</v>
      </c>
      <c r="E1294">
        <v>0</v>
      </c>
      <c r="F1294" s="4">
        <f>DetailTicket[[#This Row],[Qte]]*(DetailTicket[[#This Row],[PrixUnit]]*(1-DetailTicket[[#This Row],[Remise%]]))</f>
        <v>12.35</v>
      </c>
      <c r="G1294" t="str">
        <f>DetailTicket[[#This Row],[NoTicket]]&amp;DetailTicket[[#This Row],[Refprod]]</f>
        <v>1072950</v>
      </c>
    </row>
    <row r="1295" spans="1:7" x14ac:dyDescent="0.25">
      <c r="A1295">
        <v>10751</v>
      </c>
      <c r="B1295">
        <v>50</v>
      </c>
      <c r="C1295">
        <v>12.35</v>
      </c>
      <c r="D1295">
        <v>1</v>
      </c>
      <c r="E1295">
        <v>0.1</v>
      </c>
      <c r="F1295" s="4">
        <f>DetailTicket[[#This Row],[Qte]]*(DetailTicket[[#This Row],[PrixUnit]]*(1-DetailTicket[[#This Row],[Remise%]]))</f>
        <v>11.115</v>
      </c>
      <c r="G1295" t="str">
        <f>DetailTicket[[#This Row],[NoTicket]]&amp;DetailTicket[[#This Row],[Refprod]]</f>
        <v>1075150</v>
      </c>
    </row>
    <row r="1296" spans="1:7" x14ac:dyDescent="0.25">
      <c r="A1296">
        <v>10920</v>
      </c>
      <c r="B1296">
        <v>50</v>
      </c>
      <c r="C1296">
        <v>12.35</v>
      </c>
      <c r="D1296">
        <v>1</v>
      </c>
      <c r="E1296">
        <v>0</v>
      </c>
      <c r="F1296" s="4">
        <f>DetailTicket[[#This Row],[Qte]]*(DetailTicket[[#This Row],[PrixUnit]]*(1-DetailTicket[[#This Row],[Remise%]]))</f>
        <v>12.35</v>
      </c>
      <c r="G1296" t="str">
        <f>DetailTicket[[#This Row],[NoTicket]]&amp;DetailTicket[[#This Row],[Refprod]]</f>
        <v>1092050</v>
      </c>
    </row>
    <row r="1297" spans="1:7" x14ac:dyDescent="0.25">
      <c r="A1297">
        <v>10948</v>
      </c>
      <c r="B1297">
        <v>50</v>
      </c>
      <c r="C1297">
        <v>12.35</v>
      </c>
      <c r="D1297">
        <v>2</v>
      </c>
      <c r="E1297">
        <v>0</v>
      </c>
      <c r="F1297" s="4">
        <f>DetailTicket[[#This Row],[Qte]]*(DetailTicket[[#This Row],[PrixUnit]]*(1-DetailTicket[[#This Row],[Remise%]]))</f>
        <v>24.7</v>
      </c>
      <c r="G1297" t="str">
        <f>DetailTicket[[#This Row],[NoTicket]]&amp;DetailTicket[[#This Row],[Refprod]]</f>
        <v>1094850</v>
      </c>
    </row>
    <row r="1298" spans="1:7" x14ac:dyDescent="0.25">
      <c r="A1298">
        <v>11072</v>
      </c>
      <c r="B1298">
        <v>50</v>
      </c>
      <c r="C1298">
        <v>12.35</v>
      </c>
      <c r="D1298">
        <v>1</v>
      </c>
      <c r="E1298">
        <v>0</v>
      </c>
      <c r="F1298" s="4">
        <f>DetailTicket[[#This Row],[Qte]]*(DetailTicket[[#This Row],[PrixUnit]]*(1-DetailTicket[[#This Row],[Remise%]]))</f>
        <v>12.35</v>
      </c>
      <c r="G1298" t="str">
        <f>DetailTicket[[#This Row],[NoTicket]]&amp;DetailTicket[[#This Row],[Refprod]]</f>
        <v>1107250</v>
      </c>
    </row>
    <row r="1299" spans="1:7" x14ac:dyDescent="0.25">
      <c r="A1299">
        <v>10249</v>
      </c>
      <c r="B1299">
        <v>51</v>
      </c>
      <c r="C1299">
        <v>32.32</v>
      </c>
      <c r="D1299">
        <v>1</v>
      </c>
      <c r="E1299">
        <v>0</v>
      </c>
      <c r="F1299" s="4">
        <f>DetailTicket[[#This Row],[Qte]]*(DetailTicket[[#This Row],[PrixUnit]]*(1-DetailTicket[[#This Row],[Remise%]]))</f>
        <v>32.32</v>
      </c>
      <c r="G1299" t="str">
        <f>DetailTicket[[#This Row],[NoTicket]]&amp;DetailTicket[[#This Row],[Refprod]]</f>
        <v>1024951</v>
      </c>
    </row>
    <row r="1300" spans="1:7" x14ac:dyDescent="0.25">
      <c r="A1300">
        <v>10250</v>
      </c>
      <c r="B1300">
        <v>51</v>
      </c>
      <c r="C1300">
        <v>32.32</v>
      </c>
      <c r="D1300">
        <v>1</v>
      </c>
      <c r="E1300">
        <v>0.15</v>
      </c>
      <c r="F1300" s="4">
        <f>DetailTicket[[#This Row],[Qte]]*(DetailTicket[[#This Row],[PrixUnit]]*(1-DetailTicket[[#This Row],[Remise%]]))</f>
        <v>27.471999999999998</v>
      </c>
      <c r="G1300" t="str">
        <f>DetailTicket[[#This Row],[NoTicket]]&amp;DetailTicket[[#This Row],[Refprod]]</f>
        <v>1025051</v>
      </c>
    </row>
    <row r="1301" spans="1:7" x14ac:dyDescent="0.25">
      <c r="A1301">
        <v>10291</v>
      </c>
      <c r="B1301">
        <v>51</v>
      </c>
      <c r="C1301">
        <v>32.32</v>
      </c>
      <c r="D1301">
        <v>2</v>
      </c>
      <c r="E1301">
        <v>0.1</v>
      </c>
      <c r="F1301" s="4">
        <f>DetailTicket[[#This Row],[Qte]]*(DetailTicket[[#This Row],[PrixUnit]]*(1-DetailTicket[[#This Row],[Remise%]]))</f>
        <v>58.176000000000002</v>
      </c>
      <c r="G1301" t="str">
        <f>DetailTicket[[#This Row],[NoTicket]]&amp;DetailTicket[[#This Row],[Refprod]]</f>
        <v>1029151</v>
      </c>
    </row>
    <row r="1302" spans="1:7" x14ac:dyDescent="0.25">
      <c r="A1302">
        <v>10335</v>
      </c>
      <c r="B1302">
        <v>51</v>
      </c>
      <c r="C1302">
        <v>32.32</v>
      </c>
      <c r="D1302">
        <v>1</v>
      </c>
      <c r="E1302">
        <v>0.2</v>
      </c>
      <c r="F1302" s="4">
        <f>DetailTicket[[#This Row],[Qte]]*(DetailTicket[[#This Row],[PrixUnit]]*(1-DetailTicket[[#This Row],[Remise%]]))</f>
        <v>25.856000000000002</v>
      </c>
      <c r="G1302" t="str">
        <f>DetailTicket[[#This Row],[NoTicket]]&amp;DetailTicket[[#This Row],[Refprod]]</f>
        <v>1033551</v>
      </c>
    </row>
    <row r="1303" spans="1:7" x14ac:dyDescent="0.25">
      <c r="A1303">
        <v>10362</v>
      </c>
      <c r="B1303">
        <v>51</v>
      </c>
      <c r="C1303">
        <v>32.32</v>
      </c>
      <c r="D1303">
        <v>1</v>
      </c>
      <c r="E1303">
        <v>0</v>
      </c>
      <c r="F1303" s="4">
        <f>DetailTicket[[#This Row],[Qte]]*(DetailTicket[[#This Row],[PrixUnit]]*(1-DetailTicket[[#This Row],[Remise%]]))</f>
        <v>32.32</v>
      </c>
      <c r="G1303" t="str">
        <f>DetailTicket[[#This Row],[NoTicket]]&amp;DetailTicket[[#This Row],[Refprod]]</f>
        <v>1036251</v>
      </c>
    </row>
    <row r="1304" spans="1:7" x14ac:dyDescent="0.25">
      <c r="A1304">
        <v>10397</v>
      </c>
      <c r="B1304">
        <v>51</v>
      </c>
      <c r="C1304">
        <v>32.32</v>
      </c>
      <c r="D1304">
        <v>2</v>
      </c>
      <c r="E1304">
        <v>0.15</v>
      </c>
      <c r="F1304" s="4">
        <f>DetailTicket[[#This Row],[Qte]]*(DetailTicket[[#This Row],[PrixUnit]]*(1-DetailTicket[[#This Row],[Remise%]]))</f>
        <v>54.943999999999996</v>
      </c>
      <c r="G1304" t="str">
        <f>DetailTicket[[#This Row],[NoTicket]]&amp;DetailTicket[[#This Row],[Refprod]]</f>
        <v>1039751</v>
      </c>
    </row>
    <row r="1305" spans="1:7" x14ac:dyDescent="0.25">
      <c r="A1305">
        <v>10472</v>
      </c>
      <c r="B1305">
        <v>51</v>
      </c>
      <c r="C1305">
        <v>32.32</v>
      </c>
      <c r="D1305">
        <v>2</v>
      </c>
      <c r="E1305">
        <v>0</v>
      </c>
      <c r="F1305" s="4">
        <f>DetailTicket[[#This Row],[Qte]]*(DetailTicket[[#This Row],[PrixUnit]]*(1-DetailTicket[[#This Row],[Remise%]]))</f>
        <v>64.64</v>
      </c>
      <c r="G1305" t="str">
        <f>DetailTicket[[#This Row],[NoTicket]]&amp;DetailTicket[[#This Row],[Refprod]]</f>
        <v>1047251</v>
      </c>
    </row>
    <row r="1306" spans="1:7" x14ac:dyDescent="0.25">
      <c r="A1306">
        <v>10484</v>
      </c>
      <c r="B1306">
        <v>51</v>
      </c>
      <c r="C1306">
        <v>32.32</v>
      </c>
      <c r="D1306">
        <v>2</v>
      </c>
      <c r="E1306">
        <v>0</v>
      </c>
      <c r="F1306" s="4">
        <f>DetailTicket[[#This Row],[Qte]]*(DetailTicket[[#This Row],[PrixUnit]]*(1-DetailTicket[[#This Row],[Remise%]]))</f>
        <v>64.64</v>
      </c>
      <c r="G1306" t="str">
        <f>DetailTicket[[#This Row],[NoTicket]]&amp;DetailTicket[[#This Row],[Refprod]]</f>
        <v>1048451</v>
      </c>
    </row>
    <row r="1307" spans="1:7" x14ac:dyDescent="0.25">
      <c r="A1307">
        <v>10486</v>
      </c>
      <c r="B1307">
        <v>51</v>
      </c>
      <c r="C1307">
        <v>32.32</v>
      </c>
      <c r="D1307">
        <v>1</v>
      </c>
      <c r="E1307">
        <v>0</v>
      </c>
      <c r="F1307" s="4">
        <f>DetailTicket[[#This Row],[Qte]]*(DetailTicket[[#This Row],[PrixUnit]]*(1-DetailTicket[[#This Row],[Remise%]]))</f>
        <v>32.32</v>
      </c>
      <c r="G1307" t="str">
        <f>DetailTicket[[#This Row],[NoTicket]]&amp;DetailTicket[[#This Row],[Refprod]]</f>
        <v>1048651</v>
      </c>
    </row>
    <row r="1308" spans="1:7" x14ac:dyDescent="0.25">
      <c r="A1308">
        <v>10537</v>
      </c>
      <c r="B1308">
        <v>51</v>
      </c>
      <c r="C1308">
        <v>40.4</v>
      </c>
      <c r="D1308">
        <v>2</v>
      </c>
      <c r="E1308">
        <v>0</v>
      </c>
      <c r="F1308" s="4">
        <f>DetailTicket[[#This Row],[Qte]]*(DetailTicket[[#This Row],[PrixUnit]]*(1-DetailTicket[[#This Row],[Remise%]]))</f>
        <v>80.8</v>
      </c>
      <c r="G1308" t="str">
        <f>DetailTicket[[#This Row],[NoTicket]]&amp;DetailTicket[[#This Row],[Refprod]]</f>
        <v>1053751</v>
      </c>
    </row>
    <row r="1309" spans="1:7" x14ac:dyDescent="0.25">
      <c r="A1309">
        <v>10549</v>
      </c>
      <c r="B1309">
        <v>51</v>
      </c>
      <c r="C1309">
        <v>40.4</v>
      </c>
      <c r="D1309">
        <v>1</v>
      </c>
      <c r="E1309">
        <v>0.15</v>
      </c>
      <c r="F1309" s="4">
        <f>DetailTicket[[#This Row],[Qte]]*(DetailTicket[[#This Row],[PrixUnit]]*(1-DetailTicket[[#This Row],[Remise%]]))</f>
        <v>34.339999999999996</v>
      </c>
      <c r="G1309" t="str">
        <f>DetailTicket[[#This Row],[NoTicket]]&amp;DetailTicket[[#This Row],[Refprod]]</f>
        <v>1054951</v>
      </c>
    </row>
    <row r="1310" spans="1:7" x14ac:dyDescent="0.25">
      <c r="A1310">
        <v>10555</v>
      </c>
      <c r="B1310">
        <v>51</v>
      </c>
      <c r="C1310">
        <v>40.4</v>
      </c>
      <c r="D1310">
        <v>1</v>
      </c>
      <c r="E1310">
        <v>0.2</v>
      </c>
      <c r="F1310" s="4">
        <f>DetailTicket[[#This Row],[Qte]]*(DetailTicket[[#This Row],[PrixUnit]]*(1-DetailTicket[[#This Row],[Remise%]]))</f>
        <v>32.32</v>
      </c>
      <c r="G1310" t="str">
        <f>DetailTicket[[#This Row],[NoTicket]]&amp;DetailTicket[[#This Row],[Refprod]]</f>
        <v>1055551</v>
      </c>
    </row>
    <row r="1311" spans="1:7" x14ac:dyDescent="0.25">
      <c r="A1311">
        <v>10558</v>
      </c>
      <c r="B1311">
        <v>51</v>
      </c>
      <c r="C1311">
        <v>40.4</v>
      </c>
      <c r="D1311">
        <v>1</v>
      </c>
      <c r="E1311">
        <v>0</v>
      </c>
      <c r="F1311" s="4">
        <f>DetailTicket[[#This Row],[Qte]]*(DetailTicket[[#This Row],[PrixUnit]]*(1-DetailTicket[[#This Row],[Remise%]]))</f>
        <v>40.4</v>
      </c>
      <c r="G1311" t="str">
        <f>DetailTicket[[#This Row],[NoTicket]]&amp;DetailTicket[[#This Row],[Refprod]]</f>
        <v>1055851</v>
      </c>
    </row>
    <row r="1312" spans="1:7" x14ac:dyDescent="0.25">
      <c r="A1312">
        <v>10561</v>
      </c>
      <c r="B1312">
        <v>51</v>
      </c>
      <c r="C1312">
        <v>40.4</v>
      </c>
      <c r="D1312">
        <v>2</v>
      </c>
      <c r="E1312">
        <v>0</v>
      </c>
      <c r="F1312" s="4">
        <f>DetailTicket[[#This Row],[Qte]]*(DetailTicket[[#This Row],[PrixUnit]]*(1-DetailTicket[[#This Row],[Remise%]]))</f>
        <v>80.8</v>
      </c>
      <c r="G1312" t="str">
        <f>DetailTicket[[#This Row],[NoTicket]]&amp;DetailTicket[[#This Row],[Refprod]]</f>
        <v>1056151</v>
      </c>
    </row>
    <row r="1313" spans="1:7" x14ac:dyDescent="0.25">
      <c r="A1313">
        <v>10567</v>
      </c>
      <c r="B1313">
        <v>51</v>
      </c>
      <c r="C1313">
        <v>40.4</v>
      </c>
      <c r="D1313">
        <v>2</v>
      </c>
      <c r="E1313">
        <v>0</v>
      </c>
      <c r="F1313" s="4">
        <f>DetailTicket[[#This Row],[Qte]]*(DetailTicket[[#This Row],[PrixUnit]]*(1-DetailTicket[[#This Row],[Remise%]]))</f>
        <v>80.8</v>
      </c>
      <c r="G1313" t="str">
        <f>DetailTicket[[#This Row],[NoTicket]]&amp;DetailTicket[[#This Row],[Refprod]]</f>
        <v>1056751</v>
      </c>
    </row>
    <row r="1314" spans="1:7" x14ac:dyDescent="0.25">
      <c r="A1314">
        <v>10634</v>
      </c>
      <c r="B1314">
        <v>51</v>
      </c>
      <c r="C1314">
        <v>40.4</v>
      </c>
      <c r="D1314">
        <v>2</v>
      </c>
      <c r="E1314">
        <v>0</v>
      </c>
      <c r="F1314" s="4">
        <f>DetailTicket[[#This Row],[Qte]]*(DetailTicket[[#This Row],[PrixUnit]]*(1-DetailTicket[[#This Row],[Remise%]]))</f>
        <v>80.8</v>
      </c>
      <c r="G1314" t="str">
        <f>DetailTicket[[#This Row],[NoTicket]]&amp;DetailTicket[[#This Row],[Refprod]]</f>
        <v>1063451</v>
      </c>
    </row>
    <row r="1315" spans="1:7" x14ac:dyDescent="0.25">
      <c r="A1315">
        <v>10663</v>
      </c>
      <c r="B1315">
        <v>51</v>
      </c>
      <c r="C1315">
        <v>40.4</v>
      </c>
      <c r="D1315">
        <v>1</v>
      </c>
      <c r="E1315">
        <v>0.05</v>
      </c>
      <c r="F1315" s="4">
        <f>DetailTicket[[#This Row],[Qte]]*(DetailTicket[[#This Row],[PrixUnit]]*(1-DetailTicket[[#This Row],[Remise%]]))</f>
        <v>38.379999999999995</v>
      </c>
      <c r="G1315" t="str">
        <f>DetailTicket[[#This Row],[NoTicket]]&amp;DetailTicket[[#This Row],[Refprod]]</f>
        <v>1066351</v>
      </c>
    </row>
    <row r="1316" spans="1:7" x14ac:dyDescent="0.25">
      <c r="A1316">
        <v>10665</v>
      </c>
      <c r="B1316">
        <v>51</v>
      </c>
      <c r="C1316">
        <v>40.4</v>
      </c>
      <c r="D1316">
        <v>1</v>
      </c>
      <c r="E1316">
        <v>0</v>
      </c>
      <c r="F1316" s="4">
        <f>DetailTicket[[#This Row],[Qte]]*(DetailTicket[[#This Row],[PrixUnit]]*(1-DetailTicket[[#This Row],[Remise%]]))</f>
        <v>40.4</v>
      </c>
      <c r="G1316" t="str">
        <f>DetailTicket[[#This Row],[NoTicket]]&amp;DetailTicket[[#This Row],[Refprod]]</f>
        <v>1066551</v>
      </c>
    </row>
    <row r="1317" spans="1:7" x14ac:dyDescent="0.25">
      <c r="A1317">
        <v>10709</v>
      </c>
      <c r="B1317">
        <v>51</v>
      </c>
      <c r="C1317">
        <v>40.4</v>
      </c>
      <c r="D1317">
        <v>1</v>
      </c>
      <c r="E1317">
        <v>0</v>
      </c>
      <c r="F1317" s="4">
        <f>DetailTicket[[#This Row],[Qte]]*(DetailTicket[[#This Row],[PrixUnit]]*(1-DetailTicket[[#This Row],[Remise%]]))</f>
        <v>40.4</v>
      </c>
      <c r="G1317" t="str">
        <f>DetailTicket[[#This Row],[NoTicket]]&amp;DetailTicket[[#This Row],[Refprod]]</f>
        <v>1070951</v>
      </c>
    </row>
    <row r="1318" spans="1:7" x14ac:dyDescent="0.25">
      <c r="A1318">
        <v>10716</v>
      </c>
      <c r="B1318">
        <v>51</v>
      </c>
      <c r="C1318">
        <v>40.4</v>
      </c>
      <c r="D1318">
        <v>2</v>
      </c>
      <c r="E1318">
        <v>0</v>
      </c>
      <c r="F1318" s="4">
        <f>DetailTicket[[#This Row],[Qte]]*(DetailTicket[[#This Row],[PrixUnit]]*(1-DetailTicket[[#This Row],[Remise%]]))</f>
        <v>80.8</v>
      </c>
      <c r="G1318" t="str">
        <f>DetailTicket[[#This Row],[NoTicket]]&amp;DetailTicket[[#This Row],[Refprod]]</f>
        <v>1071651</v>
      </c>
    </row>
    <row r="1319" spans="1:7" x14ac:dyDescent="0.25">
      <c r="A1319">
        <v>10731</v>
      </c>
      <c r="B1319">
        <v>51</v>
      </c>
      <c r="C1319">
        <v>40.4</v>
      </c>
      <c r="D1319">
        <v>1</v>
      </c>
      <c r="E1319">
        <v>0.05</v>
      </c>
      <c r="F1319" s="4">
        <f>DetailTicket[[#This Row],[Qte]]*(DetailTicket[[#This Row],[PrixUnit]]*(1-DetailTicket[[#This Row],[Remise%]]))</f>
        <v>38.379999999999995</v>
      </c>
      <c r="G1319" t="str">
        <f>DetailTicket[[#This Row],[NoTicket]]&amp;DetailTicket[[#This Row],[Refprod]]</f>
        <v>1073151</v>
      </c>
    </row>
    <row r="1320" spans="1:7" x14ac:dyDescent="0.25">
      <c r="A1320">
        <v>10762</v>
      </c>
      <c r="B1320">
        <v>51</v>
      </c>
      <c r="C1320">
        <v>40.4</v>
      </c>
      <c r="D1320">
        <v>1</v>
      </c>
      <c r="E1320">
        <v>0</v>
      </c>
      <c r="F1320" s="4">
        <f>DetailTicket[[#This Row],[Qte]]*(DetailTicket[[#This Row],[PrixUnit]]*(1-DetailTicket[[#This Row],[Remise%]]))</f>
        <v>40.4</v>
      </c>
      <c r="G1320" t="str">
        <f>DetailTicket[[#This Row],[NoTicket]]&amp;DetailTicket[[#This Row],[Refprod]]</f>
        <v>1076251</v>
      </c>
    </row>
    <row r="1321" spans="1:7" x14ac:dyDescent="0.25">
      <c r="A1321">
        <v>10776</v>
      </c>
      <c r="B1321">
        <v>51</v>
      </c>
      <c r="C1321">
        <v>40.4</v>
      </c>
      <c r="D1321">
        <v>2</v>
      </c>
      <c r="E1321">
        <v>0.05</v>
      </c>
      <c r="F1321" s="4">
        <f>DetailTicket[[#This Row],[Qte]]*(DetailTicket[[#This Row],[PrixUnit]]*(1-DetailTicket[[#This Row],[Remise%]]))</f>
        <v>76.759999999999991</v>
      </c>
      <c r="G1321" t="str">
        <f>DetailTicket[[#This Row],[NoTicket]]&amp;DetailTicket[[#This Row],[Refprod]]</f>
        <v>1077651</v>
      </c>
    </row>
    <row r="1322" spans="1:7" x14ac:dyDescent="0.25">
      <c r="A1322">
        <v>10800</v>
      </c>
      <c r="B1322">
        <v>51</v>
      </c>
      <c r="C1322">
        <v>40.4</v>
      </c>
      <c r="D1322">
        <v>2</v>
      </c>
      <c r="E1322">
        <v>0.1</v>
      </c>
      <c r="F1322" s="4">
        <f>DetailTicket[[#This Row],[Qte]]*(DetailTicket[[#This Row],[PrixUnit]]*(1-DetailTicket[[#This Row],[Remise%]]))</f>
        <v>72.72</v>
      </c>
      <c r="G1322" t="str">
        <f>DetailTicket[[#This Row],[NoTicket]]&amp;DetailTicket[[#This Row],[Refprod]]</f>
        <v>1080051</v>
      </c>
    </row>
    <row r="1323" spans="1:7" x14ac:dyDescent="0.25">
      <c r="A1323">
        <v>10802</v>
      </c>
      <c r="B1323">
        <v>51</v>
      </c>
      <c r="C1323">
        <v>40.4</v>
      </c>
      <c r="D1323">
        <v>1</v>
      </c>
      <c r="E1323">
        <v>0.25</v>
      </c>
      <c r="F1323" s="4">
        <f>DetailTicket[[#This Row],[Qte]]*(DetailTicket[[#This Row],[PrixUnit]]*(1-DetailTicket[[#This Row],[Remise%]]))</f>
        <v>30.299999999999997</v>
      </c>
      <c r="G1323" t="str">
        <f>DetailTicket[[#This Row],[NoTicket]]&amp;DetailTicket[[#This Row],[Refprod]]</f>
        <v>1080251</v>
      </c>
    </row>
    <row r="1324" spans="1:7" x14ac:dyDescent="0.25">
      <c r="A1324">
        <v>10821</v>
      </c>
      <c r="B1324">
        <v>51</v>
      </c>
      <c r="C1324">
        <v>40.4</v>
      </c>
      <c r="D1324">
        <v>2</v>
      </c>
      <c r="E1324">
        <v>0</v>
      </c>
      <c r="F1324" s="4">
        <f>DetailTicket[[#This Row],[Qte]]*(DetailTicket[[#This Row],[PrixUnit]]*(1-DetailTicket[[#This Row],[Remise%]]))</f>
        <v>80.8</v>
      </c>
      <c r="G1324" t="str">
        <f>DetailTicket[[#This Row],[NoTicket]]&amp;DetailTicket[[#This Row],[Refprod]]</f>
        <v>1082151</v>
      </c>
    </row>
    <row r="1325" spans="1:7" x14ac:dyDescent="0.25">
      <c r="A1325">
        <v>10843</v>
      </c>
      <c r="B1325">
        <v>51</v>
      </c>
      <c r="C1325">
        <v>40.4</v>
      </c>
      <c r="D1325">
        <v>2</v>
      </c>
      <c r="E1325">
        <v>0.25</v>
      </c>
      <c r="F1325" s="4">
        <f>DetailTicket[[#This Row],[Qte]]*(DetailTicket[[#This Row],[PrixUnit]]*(1-DetailTicket[[#This Row],[Remise%]]))</f>
        <v>60.599999999999994</v>
      </c>
      <c r="G1325" t="str">
        <f>DetailTicket[[#This Row],[NoTicket]]&amp;DetailTicket[[#This Row],[Refprod]]</f>
        <v>1084351</v>
      </c>
    </row>
    <row r="1326" spans="1:7" x14ac:dyDescent="0.25">
      <c r="A1326">
        <v>10860</v>
      </c>
      <c r="B1326">
        <v>51</v>
      </c>
      <c r="C1326">
        <v>40.4</v>
      </c>
      <c r="D1326">
        <v>2</v>
      </c>
      <c r="E1326">
        <v>0</v>
      </c>
      <c r="F1326" s="4">
        <f>DetailTicket[[#This Row],[Qte]]*(DetailTicket[[#This Row],[PrixUnit]]*(1-DetailTicket[[#This Row],[Remise%]]))</f>
        <v>80.8</v>
      </c>
      <c r="G1326" t="str">
        <f>DetailTicket[[#This Row],[NoTicket]]&amp;DetailTicket[[#This Row],[Refprod]]</f>
        <v>1086051</v>
      </c>
    </row>
    <row r="1327" spans="1:7" x14ac:dyDescent="0.25">
      <c r="A1327">
        <v>10870</v>
      </c>
      <c r="B1327">
        <v>51</v>
      </c>
      <c r="C1327">
        <v>40.4</v>
      </c>
      <c r="D1327">
        <v>2</v>
      </c>
      <c r="E1327">
        <v>0</v>
      </c>
      <c r="F1327" s="4">
        <f>DetailTicket[[#This Row],[Qte]]*(DetailTicket[[#This Row],[PrixUnit]]*(1-DetailTicket[[#This Row],[Remise%]]))</f>
        <v>80.8</v>
      </c>
      <c r="G1327" t="str">
        <f>DetailTicket[[#This Row],[NoTicket]]&amp;DetailTicket[[#This Row],[Refprod]]</f>
        <v>1087051</v>
      </c>
    </row>
    <row r="1328" spans="1:7" x14ac:dyDescent="0.25">
      <c r="A1328">
        <v>10948</v>
      </c>
      <c r="B1328">
        <v>51</v>
      </c>
      <c r="C1328">
        <v>40.4</v>
      </c>
      <c r="D1328">
        <v>1</v>
      </c>
      <c r="E1328">
        <v>0</v>
      </c>
      <c r="F1328" s="4">
        <f>DetailTicket[[#This Row],[Qte]]*(DetailTicket[[#This Row],[PrixUnit]]*(1-DetailTicket[[#This Row],[Remise%]]))</f>
        <v>40.4</v>
      </c>
      <c r="G1328" t="str">
        <f>DetailTicket[[#This Row],[NoTicket]]&amp;DetailTicket[[#This Row],[Refprod]]</f>
        <v>1094851</v>
      </c>
    </row>
    <row r="1329" spans="1:7" x14ac:dyDescent="0.25">
      <c r="A1329">
        <v>10956</v>
      </c>
      <c r="B1329">
        <v>51</v>
      </c>
      <c r="C1329">
        <v>40.4</v>
      </c>
      <c r="D1329">
        <v>2</v>
      </c>
      <c r="E1329">
        <v>0</v>
      </c>
      <c r="F1329" s="4">
        <f>DetailTicket[[#This Row],[Qte]]*(DetailTicket[[#This Row],[PrixUnit]]*(1-DetailTicket[[#This Row],[Remise%]]))</f>
        <v>80.8</v>
      </c>
      <c r="G1329" t="str">
        <f>DetailTicket[[#This Row],[NoTicket]]&amp;DetailTicket[[#This Row],[Refprod]]</f>
        <v>1095651</v>
      </c>
    </row>
    <row r="1330" spans="1:7" x14ac:dyDescent="0.25">
      <c r="A1330">
        <v>10965</v>
      </c>
      <c r="B1330">
        <v>51</v>
      </c>
      <c r="C1330">
        <v>40.4</v>
      </c>
      <c r="D1330">
        <v>2</v>
      </c>
      <c r="E1330">
        <v>0</v>
      </c>
      <c r="F1330" s="4">
        <f>DetailTicket[[#This Row],[Qte]]*(DetailTicket[[#This Row],[PrixUnit]]*(1-DetailTicket[[#This Row],[Remise%]]))</f>
        <v>80.8</v>
      </c>
      <c r="G1330" t="str">
        <f>DetailTicket[[#This Row],[NoTicket]]&amp;DetailTicket[[#This Row],[Refprod]]</f>
        <v>1096551</v>
      </c>
    </row>
    <row r="1331" spans="1:7" x14ac:dyDescent="0.25">
      <c r="A1331">
        <v>10977</v>
      </c>
      <c r="B1331">
        <v>51</v>
      </c>
      <c r="C1331">
        <v>40.4</v>
      </c>
      <c r="D1331">
        <v>2</v>
      </c>
      <c r="E1331">
        <v>0</v>
      </c>
      <c r="F1331" s="4">
        <f>DetailTicket[[#This Row],[Qte]]*(DetailTicket[[#This Row],[PrixUnit]]*(1-DetailTicket[[#This Row],[Remise%]]))</f>
        <v>80.8</v>
      </c>
      <c r="G1331" t="str">
        <f>DetailTicket[[#This Row],[NoTicket]]&amp;DetailTicket[[#This Row],[Refprod]]</f>
        <v>1097751</v>
      </c>
    </row>
    <row r="1332" spans="1:7" x14ac:dyDescent="0.25">
      <c r="A1332">
        <v>10995</v>
      </c>
      <c r="B1332">
        <v>51</v>
      </c>
      <c r="C1332">
        <v>40.4</v>
      </c>
      <c r="D1332">
        <v>1</v>
      </c>
      <c r="E1332">
        <v>0</v>
      </c>
      <c r="F1332" s="4">
        <f>DetailTicket[[#This Row],[Qte]]*(DetailTicket[[#This Row],[PrixUnit]]*(1-DetailTicket[[#This Row],[Remise%]]))</f>
        <v>40.4</v>
      </c>
      <c r="G1332" t="str">
        <f>DetailTicket[[#This Row],[NoTicket]]&amp;DetailTicket[[#This Row],[Refprod]]</f>
        <v>1099551</v>
      </c>
    </row>
    <row r="1333" spans="1:7" x14ac:dyDescent="0.25">
      <c r="A1333">
        <v>10999</v>
      </c>
      <c r="B1333">
        <v>51</v>
      </c>
      <c r="C1333">
        <v>40.4</v>
      </c>
      <c r="D1333">
        <v>2</v>
      </c>
      <c r="E1333">
        <v>0.05</v>
      </c>
      <c r="F1333" s="4">
        <f>DetailTicket[[#This Row],[Qte]]*(DetailTicket[[#This Row],[PrixUnit]]*(1-DetailTicket[[#This Row],[Remise%]]))</f>
        <v>76.759999999999991</v>
      </c>
      <c r="G1333" t="str">
        <f>DetailTicket[[#This Row],[NoTicket]]&amp;DetailTicket[[#This Row],[Refprod]]</f>
        <v>1099951</v>
      </c>
    </row>
    <row r="1334" spans="1:7" x14ac:dyDescent="0.25">
      <c r="A1334">
        <v>11021</v>
      </c>
      <c r="B1334">
        <v>51</v>
      </c>
      <c r="C1334">
        <v>40.4</v>
      </c>
      <c r="D1334">
        <v>1</v>
      </c>
      <c r="E1334">
        <v>0.25</v>
      </c>
      <c r="F1334" s="4">
        <f>DetailTicket[[#This Row],[Qte]]*(DetailTicket[[#This Row],[PrixUnit]]*(1-DetailTicket[[#This Row],[Remise%]]))</f>
        <v>30.299999999999997</v>
      </c>
      <c r="G1334" t="str">
        <f>DetailTicket[[#This Row],[NoTicket]]&amp;DetailTicket[[#This Row],[Refprod]]</f>
        <v>1102151</v>
      </c>
    </row>
    <row r="1335" spans="1:7" x14ac:dyDescent="0.25">
      <c r="A1335">
        <v>11026</v>
      </c>
      <c r="B1335">
        <v>51</v>
      </c>
      <c r="C1335">
        <v>40.4</v>
      </c>
      <c r="D1335">
        <v>2</v>
      </c>
      <c r="E1335">
        <v>0</v>
      </c>
      <c r="F1335" s="4">
        <f>DetailTicket[[#This Row],[Qte]]*(DetailTicket[[#This Row],[PrixUnit]]*(1-DetailTicket[[#This Row],[Remise%]]))</f>
        <v>80.8</v>
      </c>
      <c r="G1335" t="str">
        <f>DetailTicket[[#This Row],[NoTicket]]&amp;DetailTicket[[#This Row],[Refprod]]</f>
        <v>1102651</v>
      </c>
    </row>
    <row r="1336" spans="1:7" x14ac:dyDescent="0.25">
      <c r="A1336">
        <v>11045</v>
      </c>
      <c r="B1336">
        <v>51</v>
      </c>
      <c r="C1336">
        <v>40.4</v>
      </c>
      <c r="D1336">
        <v>1</v>
      </c>
      <c r="E1336">
        <v>0</v>
      </c>
      <c r="F1336" s="4">
        <f>DetailTicket[[#This Row],[Qte]]*(DetailTicket[[#This Row],[PrixUnit]]*(1-DetailTicket[[#This Row],[Remise%]]))</f>
        <v>40.4</v>
      </c>
      <c r="G1336" t="str">
        <f>DetailTicket[[#This Row],[NoTicket]]&amp;DetailTicket[[#This Row],[Refprod]]</f>
        <v>1104551</v>
      </c>
    </row>
    <row r="1337" spans="1:7" x14ac:dyDescent="0.25">
      <c r="A1337">
        <v>11055</v>
      </c>
      <c r="B1337">
        <v>51</v>
      </c>
      <c r="C1337">
        <v>40.4</v>
      </c>
      <c r="D1337">
        <v>1</v>
      </c>
      <c r="E1337">
        <v>0</v>
      </c>
      <c r="F1337" s="4">
        <f>DetailTicket[[#This Row],[Qte]]*(DetailTicket[[#This Row],[PrixUnit]]*(1-DetailTicket[[#This Row],[Remise%]]))</f>
        <v>40.4</v>
      </c>
      <c r="G1337" t="str">
        <f>DetailTicket[[#This Row],[NoTicket]]&amp;DetailTicket[[#This Row],[Refprod]]</f>
        <v>1105551</v>
      </c>
    </row>
    <row r="1338" spans="1:7" x14ac:dyDescent="0.25">
      <c r="A1338">
        <v>10322</v>
      </c>
      <c r="B1338">
        <v>52</v>
      </c>
      <c r="C1338">
        <v>4.2699999999999996</v>
      </c>
      <c r="D1338">
        <v>1</v>
      </c>
      <c r="E1338">
        <v>0</v>
      </c>
      <c r="F1338" s="4">
        <f>DetailTicket[[#This Row],[Qte]]*(DetailTicket[[#This Row],[PrixUnit]]*(1-DetailTicket[[#This Row],[Remise%]]))</f>
        <v>4.2699999999999996</v>
      </c>
      <c r="G1338" t="str">
        <f>DetailTicket[[#This Row],[NoTicket]]&amp;DetailTicket[[#This Row],[Refprod]]</f>
        <v>1032252</v>
      </c>
    </row>
    <row r="1339" spans="1:7" x14ac:dyDescent="0.25">
      <c r="A1339">
        <v>10334</v>
      </c>
      <c r="B1339">
        <v>52</v>
      </c>
      <c r="C1339">
        <v>4.2699999999999996</v>
      </c>
      <c r="D1339">
        <v>2</v>
      </c>
      <c r="E1339">
        <v>0</v>
      </c>
      <c r="F1339" s="4">
        <f>DetailTicket[[#This Row],[Qte]]*(DetailTicket[[#This Row],[PrixUnit]]*(1-DetailTicket[[#This Row],[Remise%]]))</f>
        <v>8.5399999999999991</v>
      </c>
      <c r="G1339" t="str">
        <f>DetailTicket[[#This Row],[NoTicket]]&amp;DetailTicket[[#This Row],[Refprod]]</f>
        <v>1033452</v>
      </c>
    </row>
    <row r="1340" spans="1:7" x14ac:dyDescent="0.25">
      <c r="A1340">
        <v>10388</v>
      </c>
      <c r="B1340">
        <v>52</v>
      </c>
      <c r="C1340">
        <v>4.2699999999999996</v>
      </c>
      <c r="D1340">
        <v>1</v>
      </c>
      <c r="E1340">
        <v>0.2</v>
      </c>
      <c r="F1340" s="4">
        <f>DetailTicket[[#This Row],[Qte]]*(DetailTicket[[#This Row],[PrixUnit]]*(1-DetailTicket[[#This Row],[Remise%]]))</f>
        <v>3.4159999999999999</v>
      </c>
      <c r="G1340" t="str">
        <f>DetailTicket[[#This Row],[NoTicket]]&amp;DetailTicket[[#This Row],[Refprod]]</f>
        <v>1038852</v>
      </c>
    </row>
    <row r="1341" spans="1:7" x14ac:dyDescent="0.25">
      <c r="A1341">
        <v>10446</v>
      </c>
      <c r="B1341">
        <v>52</v>
      </c>
      <c r="C1341">
        <v>4.2699999999999996</v>
      </c>
      <c r="D1341">
        <v>2</v>
      </c>
      <c r="E1341">
        <v>0.1</v>
      </c>
      <c r="F1341" s="4">
        <f>DetailTicket[[#This Row],[Qte]]*(DetailTicket[[#This Row],[PrixUnit]]*(1-DetailTicket[[#This Row],[Remise%]]))</f>
        <v>7.6859999999999991</v>
      </c>
      <c r="G1341" t="str">
        <f>DetailTicket[[#This Row],[NoTicket]]&amp;DetailTicket[[#This Row],[Refprod]]</f>
        <v>1044652</v>
      </c>
    </row>
    <row r="1342" spans="1:7" x14ac:dyDescent="0.25">
      <c r="A1342">
        <v>10449</v>
      </c>
      <c r="B1342">
        <v>52</v>
      </c>
      <c r="C1342">
        <v>4.2699999999999996</v>
      </c>
      <c r="D1342">
        <v>1</v>
      </c>
      <c r="E1342">
        <v>0</v>
      </c>
      <c r="F1342" s="4">
        <f>DetailTicket[[#This Row],[Qte]]*(DetailTicket[[#This Row],[PrixUnit]]*(1-DetailTicket[[#This Row],[Remise%]]))</f>
        <v>4.2699999999999996</v>
      </c>
      <c r="G1342" t="str">
        <f>DetailTicket[[#This Row],[NoTicket]]&amp;DetailTicket[[#This Row],[Refprod]]</f>
        <v>1044952</v>
      </c>
    </row>
    <row r="1343" spans="1:7" x14ac:dyDescent="0.25">
      <c r="A1343">
        <v>10517</v>
      </c>
      <c r="B1343">
        <v>52</v>
      </c>
      <c r="C1343">
        <v>5.34</v>
      </c>
      <c r="D1343">
        <v>2</v>
      </c>
      <c r="E1343">
        <v>0</v>
      </c>
      <c r="F1343" s="4">
        <f>DetailTicket[[#This Row],[Qte]]*(DetailTicket[[#This Row],[PrixUnit]]*(1-DetailTicket[[#This Row],[Remise%]]))</f>
        <v>10.68</v>
      </c>
      <c r="G1343" t="str">
        <f>DetailTicket[[#This Row],[NoTicket]]&amp;DetailTicket[[#This Row],[Refprod]]</f>
        <v>1051752</v>
      </c>
    </row>
    <row r="1344" spans="1:7" x14ac:dyDescent="0.25">
      <c r="A1344">
        <v>10558</v>
      </c>
      <c r="B1344">
        <v>52</v>
      </c>
      <c r="C1344">
        <v>5.34</v>
      </c>
      <c r="D1344">
        <v>1</v>
      </c>
      <c r="E1344">
        <v>0</v>
      </c>
      <c r="F1344" s="4">
        <f>DetailTicket[[#This Row],[Qte]]*(DetailTicket[[#This Row],[PrixUnit]]*(1-DetailTicket[[#This Row],[Remise%]]))</f>
        <v>5.34</v>
      </c>
      <c r="G1344" t="str">
        <f>DetailTicket[[#This Row],[NoTicket]]&amp;DetailTicket[[#This Row],[Refprod]]</f>
        <v>1055852</v>
      </c>
    </row>
    <row r="1345" spans="1:7" x14ac:dyDescent="0.25">
      <c r="A1345">
        <v>10563</v>
      </c>
      <c r="B1345">
        <v>52</v>
      </c>
      <c r="C1345">
        <v>5.34</v>
      </c>
      <c r="D1345">
        <v>2</v>
      </c>
      <c r="E1345">
        <v>0</v>
      </c>
      <c r="F1345" s="4">
        <f>DetailTicket[[#This Row],[Qte]]*(DetailTicket[[#This Row],[PrixUnit]]*(1-DetailTicket[[#This Row],[Remise%]]))</f>
        <v>10.68</v>
      </c>
      <c r="G1345" t="str">
        <f>DetailTicket[[#This Row],[NoTicket]]&amp;DetailTicket[[#This Row],[Refprod]]</f>
        <v>1056352</v>
      </c>
    </row>
    <row r="1346" spans="1:7" x14ac:dyDescent="0.25">
      <c r="A1346">
        <v>10586</v>
      </c>
      <c r="B1346">
        <v>52</v>
      </c>
      <c r="C1346">
        <v>5.34</v>
      </c>
      <c r="D1346">
        <v>2</v>
      </c>
      <c r="E1346">
        <v>0.15</v>
      </c>
      <c r="F1346" s="4">
        <f>DetailTicket[[#This Row],[Qte]]*(DetailTicket[[#This Row],[PrixUnit]]*(1-DetailTicket[[#This Row],[Remise%]]))</f>
        <v>9.0779999999999994</v>
      </c>
      <c r="G1346" t="str">
        <f>DetailTicket[[#This Row],[NoTicket]]&amp;DetailTicket[[#This Row],[Refprod]]</f>
        <v>1058652</v>
      </c>
    </row>
    <row r="1347" spans="1:7" x14ac:dyDescent="0.25">
      <c r="A1347">
        <v>10594</v>
      </c>
      <c r="B1347">
        <v>52</v>
      </c>
      <c r="C1347">
        <v>5.34</v>
      </c>
      <c r="D1347">
        <v>1</v>
      </c>
      <c r="E1347">
        <v>0</v>
      </c>
      <c r="F1347" s="4">
        <f>DetailTicket[[#This Row],[Qte]]*(DetailTicket[[#This Row],[PrixUnit]]*(1-DetailTicket[[#This Row],[Remise%]]))</f>
        <v>5.34</v>
      </c>
      <c r="G1347" t="str">
        <f>DetailTicket[[#This Row],[NoTicket]]&amp;DetailTicket[[#This Row],[Refprod]]</f>
        <v>1059452</v>
      </c>
    </row>
    <row r="1348" spans="1:7" x14ac:dyDescent="0.25">
      <c r="A1348">
        <v>10620</v>
      </c>
      <c r="B1348">
        <v>52</v>
      </c>
      <c r="C1348">
        <v>5.34</v>
      </c>
      <c r="D1348">
        <v>2</v>
      </c>
      <c r="E1348">
        <v>0</v>
      </c>
      <c r="F1348" s="4">
        <f>DetailTicket[[#This Row],[Qte]]*(DetailTicket[[#This Row],[PrixUnit]]*(1-DetailTicket[[#This Row],[Remise%]]))</f>
        <v>10.68</v>
      </c>
      <c r="G1348" t="str">
        <f>DetailTicket[[#This Row],[NoTicket]]&amp;DetailTicket[[#This Row],[Refprod]]</f>
        <v>1062052</v>
      </c>
    </row>
    <row r="1349" spans="1:7" x14ac:dyDescent="0.25">
      <c r="A1349">
        <v>10683</v>
      </c>
      <c r="B1349">
        <v>52</v>
      </c>
      <c r="C1349">
        <v>5.34</v>
      </c>
      <c r="D1349">
        <v>2</v>
      </c>
      <c r="E1349">
        <v>0</v>
      </c>
      <c r="F1349" s="4">
        <f>DetailTicket[[#This Row],[Qte]]*(DetailTicket[[#This Row],[PrixUnit]]*(1-DetailTicket[[#This Row],[Remise%]]))</f>
        <v>10.68</v>
      </c>
      <c r="G1349" t="str">
        <f>DetailTicket[[#This Row],[NoTicket]]&amp;DetailTicket[[#This Row],[Refprod]]</f>
        <v>1068352</v>
      </c>
    </row>
    <row r="1350" spans="1:7" x14ac:dyDescent="0.25">
      <c r="A1350">
        <v>10725</v>
      </c>
      <c r="B1350">
        <v>52</v>
      </c>
      <c r="C1350">
        <v>5.34</v>
      </c>
      <c r="D1350">
        <v>2</v>
      </c>
      <c r="E1350">
        <v>0</v>
      </c>
      <c r="F1350" s="4">
        <f>DetailTicket[[#This Row],[Qte]]*(DetailTicket[[#This Row],[PrixUnit]]*(1-DetailTicket[[#This Row],[Remise%]]))</f>
        <v>10.68</v>
      </c>
      <c r="G1350" t="str">
        <f>DetailTicket[[#This Row],[NoTicket]]&amp;DetailTicket[[#This Row],[Refprod]]</f>
        <v>1072552</v>
      </c>
    </row>
    <row r="1351" spans="1:7" x14ac:dyDescent="0.25">
      <c r="A1351">
        <v>10733</v>
      </c>
      <c r="B1351">
        <v>52</v>
      </c>
      <c r="C1351">
        <v>5.34</v>
      </c>
      <c r="D1351">
        <v>1</v>
      </c>
      <c r="E1351">
        <v>0</v>
      </c>
      <c r="F1351" s="4">
        <f>DetailTicket[[#This Row],[Qte]]*(DetailTicket[[#This Row],[PrixUnit]]*(1-DetailTicket[[#This Row],[Remise%]]))</f>
        <v>5.34</v>
      </c>
      <c r="G1351" t="str">
        <f>DetailTicket[[#This Row],[NoTicket]]&amp;DetailTicket[[#This Row],[Refprod]]</f>
        <v>1073352</v>
      </c>
    </row>
    <row r="1352" spans="1:7" x14ac:dyDescent="0.25">
      <c r="A1352">
        <v>10739</v>
      </c>
      <c r="B1352">
        <v>52</v>
      </c>
      <c r="C1352">
        <v>5.34</v>
      </c>
      <c r="D1352">
        <v>2</v>
      </c>
      <c r="E1352">
        <v>0</v>
      </c>
      <c r="F1352" s="4">
        <f>DetailTicket[[#This Row],[Qte]]*(DetailTicket[[#This Row],[PrixUnit]]*(1-DetailTicket[[#This Row],[Remise%]]))</f>
        <v>10.68</v>
      </c>
      <c r="G1352" t="str">
        <f>DetailTicket[[#This Row],[NoTicket]]&amp;DetailTicket[[#This Row],[Refprod]]</f>
        <v>1073952</v>
      </c>
    </row>
    <row r="1353" spans="1:7" x14ac:dyDescent="0.25">
      <c r="A1353">
        <v>10758</v>
      </c>
      <c r="B1353">
        <v>52</v>
      </c>
      <c r="C1353">
        <v>5.34</v>
      </c>
      <c r="D1353">
        <v>2</v>
      </c>
      <c r="E1353">
        <v>0</v>
      </c>
      <c r="F1353" s="4">
        <f>DetailTicket[[#This Row],[Qte]]*(DetailTicket[[#This Row],[PrixUnit]]*(1-DetailTicket[[#This Row],[Remise%]]))</f>
        <v>10.68</v>
      </c>
      <c r="G1353" t="str">
        <f>DetailTicket[[#This Row],[NoTicket]]&amp;DetailTicket[[#This Row],[Refprod]]</f>
        <v>1075852</v>
      </c>
    </row>
    <row r="1354" spans="1:7" x14ac:dyDescent="0.25">
      <c r="A1354">
        <v>10769</v>
      </c>
      <c r="B1354">
        <v>52</v>
      </c>
      <c r="C1354">
        <v>5.34</v>
      </c>
      <c r="D1354">
        <v>2</v>
      </c>
      <c r="E1354">
        <v>0.05</v>
      </c>
      <c r="F1354" s="4">
        <f>DetailTicket[[#This Row],[Qte]]*(DetailTicket[[#This Row],[PrixUnit]]*(1-DetailTicket[[#This Row],[Remise%]]))</f>
        <v>10.145999999999999</v>
      </c>
      <c r="G1354" t="str">
        <f>DetailTicket[[#This Row],[NoTicket]]&amp;DetailTicket[[#This Row],[Refprod]]</f>
        <v>1076952</v>
      </c>
    </row>
    <row r="1355" spans="1:7" x14ac:dyDescent="0.25">
      <c r="A1355">
        <v>10793</v>
      </c>
      <c r="B1355">
        <v>52</v>
      </c>
      <c r="C1355">
        <v>5.34</v>
      </c>
      <c r="D1355">
        <v>2</v>
      </c>
      <c r="E1355">
        <v>0</v>
      </c>
      <c r="F1355" s="4">
        <f>DetailTicket[[#This Row],[Qte]]*(DetailTicket[[#This Row],[PrixUnit]]*(1-DetailTicket[[#This Row],[Remise%]]))</f>
        <v>10.68</v>
      </c>
      <c r="G1355" t="str">
        <f>DetailTicket[[#This Row],[NoTicket]]&amp;DetailTicket[[#This Row],[Refprod]]</f>
        <v>1079352</v>
      </c>
    </row>
    <row r="1356" spans="1:7" x14ac:dyDescent="0.25">
      <c r="A1356">
        <v>10809</v>
      </c>
      <c r="B1356">
        <v>52</v>
      </c>
      <c r="C1356">
        <v>5.34</v>
      </c>
      <c r="D1356">
        <v>1</v>
      </c>
      <c r="E1356">
        <v>0</v>
      </c>
      <c r="F1356" s="4">
        <f>DetailTicket[[#This Row],[Qte]]*(DetailTicket[[#This Row],[PrixUnit]]*(1-DetailTicket[[#This Row],[Remise%]]))</f>
        <v>5.34</v>
      </c>
      <c r="G1356" t="str">
        <f>DetailTicket[[#This Row],[NoTicket]]&amp;DetailTicket[[#This Row],[Refprod]]</f>
        <v>1080952</v>
      </c>
    </row>
    <row r="1357" spans="1:7" x14ac:dyDescent="0.25">
      <c r="A1357">
        <v>10862</v>
      </c>
      <c r="B1357">
        <v>52</v>
      </c>
      <c r="C1357">
        <v>5.34</v>
      </c>
      <c r="D1357">
        <v>2</v>
      </c>
      <c r="E1357">
        <v>0</v>
      </c>
      <c r="F1357" s="4">
        <f>DetailTicket[[#This Row],[Qte]]*(DetailTicket[[#This Row],[PrixUnit]]*(1-DetailTicket[[#This Row],[Remise%]]))</f>
        <v>10.68</v>
      </c>
      <c r="G1357" t="str">
        <f>DetailTicket[[#This Row],[NoTicket]]&amp;DetailTicket[[#This Row],[Refprod]]</f>
        <v>1086252</v>
      </c>
    </row>
    <row r="1358" spans="1:7" x14ac:dyDescent="0.25">
      <c r="A1358">
        <v>10908</v>
      </c>
      <c r="B1358">
        <v>52</v>
      </c>
      <c r="C1358">
        <v>5.34</v>
      </c>
      <c r="D1358">
        <v>2</v>
      </c>
      <c r="E1358">
        <v>0.05</v>
      </c>
      <c r="F1358" s="4">
        <f>DetailTicket[[#This Row],[Qte]]*(DetailTicket[[#This Row],[PrixUnit]]*(1-DetailTicket[[#This Row],[Remise%]]))</f>
        <v>10.145999999999999</v>
      </c>
      <c r="G1358" t="str">
        <f>DetailTicket[[#This Row],[NoTicket]]&amp;DetailTicket[[#This Row],[Refprod]]</f>
        <v>1090852</v>
      </c>
    </row>
    <row r="1359" spans="1:7" x14ac:dyDescent="0.25">
      <c r="A1359">
        <v>10925</v>
      </c>
      <c r="B1359">
        <v>52</v>
      </c>
      <c r="C1359">
        <v>5.34</v>
      </c>
      <c r="D1359">
        <v>2</v>
      </c>
      <c r="E1359">
        <v>0.15</v>
      </c>
      <c r="F1359" s="4">
        <f>DetailTicket[[#This Row],[Qte]]*(DetailTicket[[#This Row],[PrixUnit]]*(1-DetailTicket[[#This Row],[Remise%]]))</f>
        <v>9.0779999999999994</v>
      </c>
      <c r="G1359" t="str">
        <f>DetailTicket[[#This Row],[NoTicket]]&amp;DetailTicket[[#This Row],[Refprod]]</f>
        <v>1092552</v>
      </c>
    </row>
    <row r="1360" spans="1:7" x14ac:dyDescent="0.25">
      <c r="A1360">
        <v>10927</v>
      </c>
      <c r="B1360">
        <v>52</v>
      </c>
      <c r="C1360">
        <v>5.34</v>
      </c>
      <c r="D1360">
        <v>2</v>
      </c>
      <c r="E1360">
        <v>0</v>
      </c>
      <c r="F1360" s="4">
        <f>DetailTicket[[#This Row],[Qte]]*(DetailTicket[[#This Row],[PrixUnit]]*(1-DetailTicket[[#This Row],[Remise%]]))</f>
        <v>10.68</v>
      </c>
      <c r="G1360" t="str">
        <f>DetailTicket[[#This Row],[NoTicket]]&amp;DetailTicket[[#This Row],[Refprod]]</f>
        <v>1092752</v>
      </c>
    </row>
    <row r="1361" spans="1:7" x14ac:dyDescent="0.25">
      <c r="A1361">
        <v>10961</v>
      </c>
      <c r="B1361">
        <v>52</v>
      </c>
      <c r="C1361">
        <v>5.34</v>
      </c>
      <c r="D1361">
        <v>2</v>
      </c>
      <c r="E1361">
        <v>0.05</v>
      </c>
      <c r="F1361" s="4">
        <f>DetailTicket[[#This Row],[Qte]]*(DetailTicket[[#This Row],[PrixUnit]]*(1-DetailTicket[[#This Row],[Remise%]]))</f>
        <v>10.145999999999999</v>
      </c>
      <c r="G1361" t="str">
        <f>DetailTicket[[#This Row],[NoTicket]]&amp;DetailTicket[[#This Row],[Refprod]]</f>
        <v>1096152</v>
      </c>
    </row>
    <row r="1362" spans="1:7" x14ac:dyDescent="0.25">
      <c r="A1362">
        <v>10970</v>
      </c>
      <c r="B1362">
        <v>52</v>
      </c>
      <c r="C1362">
        <v>5.34</v>
      </c>
      <c r="D1362">
        <v>1</v>
      </c>
      <c r="E1362">
        <v>0.2</v>
      </c>
      <c r="F1362" s="4">
        <f>DetailTicket[[#This Row],[Qte]]*(DetailTicket[[#This Row],[PrixUnit]]*(1-DetailTicket[[#This Row],[Remise%]]))</f>
        <v>4.2720000000000002</v>
      </c>
      <c r="G1362" t="str">
        <f>DetailTicket[[#This Row],[NoTicket]]&amp;DetailTicket[[#This Row],[Refprod]]</f>
        <v>1097052</v>
      </c>
    </row>
    <row r="1363" spans="1:7" x14ac:dyDescent="0.25">
      <c r="A1363">
        <v>10997</v>
      </c>
      <c r="B1363">
        <v>52</v>
      </c>
      <c r="C1363">
        <v>5.34</v>
      </c>
      <c r="D1363">
        <v>1</v>
      </c>
      <c r="E1363">
        <v>0.25</v>
      </c>
      <c r="F1363" s="4">
        <f>DetailTicket[[#This Row],[Qte]]*(DetailTicket[[#This Row],[PrixUnit]]*(1-DetailTicket[[#This Row],[Remise%]]))</f>
        <v>4.0049999999999999</v>
      </c>
      <c r="G1363" t="str">
        <f>DetailTicket[[#This Row],[NoTicket]]&amp;DetailTicket[[#This Row],[Refprod]]</f>
        <v>1099752</v>
      </c>
    </row>
    <row r="1364" spans="1:7" x14ac:dyDescent="0.25">
      <c r="A1364">
        <v>11003</v>
      </c>
      <c r="B1364">
        <v>52</v>
      </c>
      <c r="C1364">
        <v>5.34</v>
      </c>
      <c r="D1364">
        <v>2</v>
      </c>
      <c r="E1364">
        <v>0</v>
      </c>
      <c r="F1364" s="4">
        <f>DetailTicket[[#This Row],[Qte]]*(DetailTicket[[#This Row],[PrixUnit]]*(1-DetailTicket[[#This Row],[Remise%]]))</f>
        <v>10.68</v>
      </c>
      <c r="G1364" t="str">
        <f>DetailTicket[[#This Row],[NoTicket]]&amp;DetailTicket[[#This Row],[Refprod]]</f>
        <v>1100352</v>
      </c>
    </row>
    <row r="1365" spans="1:7" x14ac:dyDescent="0.25">
      <c r="A1365">
        <v>11038</v>
      </c>
      <c r="B1365">
        <v>52</v>
      </c>
      <c r="C1365">
        <v>5.34</v>
      </c>
      <c r="D1365">
        <v>2</v>
      </c>
      <c r="E1365">
        <v>0</v>
      </c>
      <c r="F1365" s="4">
        <f>DetailTicket[[#This Row],[Qte]]*(DetailTicket[[#This Row],[PrixUnit]]*(1-DetailTicket[[#This Row],[Remise%]]))</f>
        <v>10.68</v>
      </c>
      <c r="G1365" t="str">
        <f>DetailTicket[[#This Row],[NoTicket]]&amp;DetailTicket[[#This Row],[Refprod]]</f>
        <v>1103852</v>
      </c>
    </row>
    <row r="1366" spans="1:7" x14ac:dyDescent="0.25">
      <c r="A1366">
        <v>11077</v>
      </c>
      <c r="B1366">
        <v>52</v>
      </c>
      <c r="C1366">
        <v>5.34</v>
      </c>
      <c r="D1366">
        <v>2</v>
      </c>
      <c r="E1366">
        <v>0</v>
      </c>
      <c r="F1366" s="4">
        <f>DetailTicket[[#This Row],[Qte]]*(DetailTicket[[#This Row],[PrixUnit]]*(1-DetailTicket[[#This Row],[Remise%]]))</f>
        <v>10.68</v>
      </c>
      <c r="G1366" t="str">
        <f>DetailTicket[[#This Row],[NoTicket]]&amp;DetailTicket[[#This Row],[Refprod]]</f>
        <v>1107752</v>
      </c>
    </row>
    <row r="1367" spans="1:7" x14ac:dyDescent="0.25">
      <c r="A1367">
        <v>10256</v>
      </c>
      <c r="B1367">
        <v>53</v>
      </c>
      <c r="C1367">
        <v>19.97</v>
      </c>
      <c r="D1367">
        <v>2</v>
      </c>
      <c r="E1367">
        <v>0</v>
      </c>
      <c r="F1367" s="4">
        <f>DetailTicket[[#This Row],[Qte]]*(DetailTicket[[#This Row],[PrixUnit]]*(1-DetailTicket[[#This Row],[Remise%]]))</f>
        <v>39.94</v>
      </c>
      <c r="G1367" t="str">
        <f>DetailTicket[[#This Row],[NoTicket]]&amp;DetailTicket[[#This Row],[Refprod]]</f>
        <v>1025653</v>
      </c>
    </row>
    <row r="1368" spans="1:7" x14ac:dyDescent="0.25">
      <c r="A1368">
        <v>10285</v>
      </c>
      <c r="B1368">
        <v>53</v>
      </c>
      <c r="C1368">
        <v>19.97</v>
      </c>
      <c r="D1368">
        <v>1</v>
      </c>
      <c r="E1368">
        <v>0.2</v>
      </c>
      <c r="F1368" s="4">
        <f>DetailTicket[[#This Row],[Qte]]*(DetailTicket[[#This Row],[PrixUnit]]*(1-DetailTicket[[#This Row],[Remise%]]))</f>
        <v>15.975999999999999</v>
      </c>
      <c r="G1368" t="str">
        <f>DetailTicket[[#This Row],[NoTicket]]&amp;DetailTicket[[#This Row],[Refprod]]</f>
        <v>1028553</v>
      </c>
    </row>
    <row r="1369" spans="1:7" x14ac:dyDescent="0.25">
      <c r="A1369">
        <v>10306</v>
      </c>
      <c r="B1369">
        <v>53</v>
      </c>
      <c r="C1369">
        <v>19.97</v>
      </c>
      <c r="D1369">
        <v>2</v>
      </c>
      <c r="E1369">
        <v>0</v>
      </c>
      <c r="F1369" s="4">
        <f>DetailTicket[[#This Row],[Qte]]*(DetailTicket[[#This Row],[PrixUnit]]*(1-DetailTicket[[#This Row],[Remise%]]))</f>
        <v>39.94</v>
      </c>
      <c r="G1369" t="str">
        <f>DetailTicket[[#This Row],[NoTicket]]&amp;DetailTicket[[#This Row],[Refprod]]</f>
        <v>1030653</v>
      </c>
    </row>
    <row r="1370" spans="1:7" x14ac:dyDescent="0.25">
      <c r="A1370">
        <v>10312</v>
      </c>
      <c r="B1370">
        <v>53</v>
      </c>
      <c r="C1370">
        <v>19.97</v>
      </c>
      <c r="D1370">
        <v>1</v>
      </c>
      <c r="E1370">
        <v>0</v>
      </c>
      <c r="F1370" s="4">
        <f>DetailTicket[[#This Row],[Qte]]*(DetailTicket[[#This Row],[PrixUnit]]*(1-DetailTicket[[#This Row],[Remise%]]))</f>
        <v>19.97</v>
      </c>
      <c r="G1370" t="str">
        <f>DetailTicket[[#This Row],[NoTicket]]&amp;DetailTicket[[#This Row],[Refprod]]</f>
        <v>1031253</v>
      </c>
    </row>
    <row r="1371" spans="1:7" x14ac:dyDescent="0.25">
      <c r="A1371">
        <v>10380</v>
      </c>
      <c r="B1371">
        <v>53</v>
      </c>
      <c r="C1371">
        <v>19.97</v>
      </c>
      <c r="D1371">
        <v>1</v>
      </c>
      <c r="E1371">
        <v>0.1</v>
      </c>
      <c r="F1371" s="4">
        <f>DetailTicket[[#This Row],[Qte]]*(DetailTicket[[#This Row],[PrixUnit]]*(1-DetailTicket[[#This Row],[Remise%]]))</f>
        <v>17.972999999999999</v>
      </c>
      <c r="G1371" t="str">
        <f>DetailTicket[[#This Row],[NoTicket]]&amp;DetailTicket[[#This Row],[Refprod]]</f>
        <v>1038053</v>
      </c>
    </row>
    <row r="1372" spans="1:7" x14ac:dyDescent="0.25">
      <c r="A1372">
        <v>10388</v>
      </c>
      <c r="B1372">
        <v>53</v>
      </c>
      <c r="C1372">
        <v>19.97</v>
      </c>
      <c r="D1372">
        <v>1</v>
      </c>
      <c r="E1372">
        <v>0</v>
      </c>
      <c r="F1372" s="4">
        <f>DetailTicket[[#This Row],[Qte]]*(DetailTicket[[#This Row],[PrixUnit]]*(1-DetailTicket[[#This Row],[Remise%]]))</f>
        <v>19.97</v>
      </c>
      <c r="G1372" t="str">
        <f>DetailTicket[[#This Row],[NoTicket]]&amp;DetailTicket[[#This Row],[Refprod]]</f>
        <v>1038853</v>
      </c>
    </row>
    <row r="1373" spans="1:7" x14ac:dyDescent="0.25">
      <c r="A1373">
        <v>10395</v>
      </c>
      <c r="B1373">
        <v>53</v>
      </c>
      <c r="C1373">
        <v>19.97</v>
      </c>
      <c r="D1373">
        <v>2</v>
      </c>
      <c r="E1373">
        <v>0.1</v>
      </c>
      <c r="F1373" s="4">
        <f>DetailTicket[[#This Row],[Qte]]*(DetailTicket[[#This Row],[PrixUnit]]*(1-DetailTicket[[#This Row],[Remise%]]))</f>
        <v>35.945999999999998</v>
      </c>
      <c r="G1373" t="str">
        <f>DetailTicket[[#This Row],[NoTicket]]&amp;DetailTicket[[#This Row],[Refprod]]</f>
        <v>1039553</v>
      </c>
    </row>
    <row r="1374" spans="1:7" x14ac:dyDescent="0.25">
      <c r="A1374">
        <v>10416</v>
      </c>
      <c r="B1374">
        <v>53</v>
      </c>
      <c r="C1374">
        <v>19.97</v>
      </c>
      <c r="D1374">
        <v>2</v>
      </c>
      <c r="E1374">
        <v>0</v>
      </c>
      <c r="F1374" s="4">
        <f>DetailTicket[[#This Row],[Qte]]*(DetailTicket[[#This Row],[PrixUnit]]*(1-DetailTicket[[#This Row],[Remise%]]))</f>
        <v>39.94</v>
      </c>
      <c r="G1374" t="str">
        <f>DetailTicket[[#This Row],[NoTicket]]&amp;DetailTicket[[#This Row],[Refprod]]</f>
        <v>1041653</v>
      </c>
    </row>
    <row r="1375" spans="1:7" x14ac:dyDescent="0.25">
      <c r="A1375">
        <v>10421</v>
      </c>
      <c r="B1375">
        <v>53</v>
      </c>
      <c r="C1375">
        <v>19.97</v>
      </c>
      <c r="D1375">
        <v>2</v>
      </c>
      <c r="E1375">
        <v>0.15</v>
      </c>
      <c r="F1375" s="4">
        <f>DetailTicket[[#This Row],[Qte]]*(DetailTicket[[#This Row],[PrixUnit]]*(1-DetailTicket[[#This Row],[Remise%]]))</f>
        <v>33.948999999999998</v>
      </c>
      <c r="G1375" t="str">
        <f>DetailTicket[[#This Row],[NoTicket]]&amp;DetailTicket[[#This Row],[Refprod]]</f>
        <v>1042153</v>
      </c>
    </row>
    <row r="1376" spans="1:7" x14ac:dyDescent="0.25">
      <c r="A1376">
        <v>10437</v>
      </c>
      <c r="B1376">
        <v>53</v>
      </c>
      <c r="C1376">
        <v>19.97</v>
      </c>
      <c r="D1376">
        <v>2</v>
      </c>
      <c r="E1376">
        <v>0</v>
      </c>
      <c r="F1376" s="4">
        <f>DetailTicket[[#This Row],[Qte]]*(DetailTicket[[#This Row],[PrixUnit]]*(1-DetailTicket[[#This Row],[Remise%]]))</f>
        <v>39.94</v>
      </c>
      <c r="G1376" t="str">
        <f>DetailTicket[[#This Row],[NoTicket]]&amp;DetailTicket[[#This Row],[Refprod]]</f>
        <v>1043753</v>
      </c>
    </row>
    <row r="1377" spans="1:7" x14ac:dyDescent="0.25">
      <c r="A1377">
        <v>10455</v>
      </c>
      <c r="B1377">
        <v>53</v>
      </c>
      <c r="C1377">
        <v>19.97</v>
      </c>
      <c r="D1377">
        <v>2</v>
      </c>
      <c r="E1377">
        <v>0</v>
      </c>
      <c r="F1377" s="4">
        <f>DetailTicket[[#This Row],[Qte]]*(DetailTicket[[#This Row],[PrixUnit]]*(1-DetailTicket[[#This Row],[Remise%]]))</f>
        <v>39.94</v>
      </c>
      <c r="G1377" t="str">
        <f>DetailTicket[[#This Row],[NoTicket]]&amp;DetailTicket[[#This Row],[Refprod]]</f>
        <v>1045553</v>
      </c>
    </row>
    <row r="1378" spans="1:7" x14ac:dyDescent="0.25">
      <c r="A1378">
        <v>10479</v>
      </c>
      <c r="B1378">
        <v>53</v>
      </c>
      <c r="C1378">
        <v>19.97</v>
      </c>
      <c r="D1378">
        <v>1</v>
      </c>
      <c r="E1378">
        <v>0</v>
      </c>
      <c r="F1378" s="4">
        <f>DetailTicket[[#This Row],[Qte]]*(DetailTicket[[#This Row],[PrixUnit]]*(1-DetailTicket[[#This Row],[Remise%]]))</f>
        <v>19.97</v>
      </c>
      <c r="G1378" t="str">
        <f>DetailTicket[[#This Row],[NoTicket]]&amp;DetailTicket[[#This Row],[Refprod]]</f>
        <v>1047953</v>
      </c>
    </row>
    <row r="1379" spans="1:7" x14ac:dyDescent="0.25">
      <c r="A1379">
        <v>10502</v>
      </c>
      <c r="B1379">
        <v>53</v>
      </c>
      <c r="C1379">
        <v>25</v>
      </c>
      <c r="D1379">
        <v>2</v>
      </c>
      <c r="E1379">
        <v>0</v>
      </c>
      <c r="F1379" s="4">
        <f>DetailTicket[[#This Row],[Qte]]*(DetailTicket[[#This Row],[PrixUnit]]*(1-DetailTicket[[#This Row],[Remise%]]))</f>
        <v>50</v>
      </c>
      <c r="G1379" t="str">
        <f>DetailTicket[[#This Row],[NoTicket]]&amp;DetailTicket[[#This Row],[Refprod]]</f>
        <v>1050253</v>
      </c>
    </row>
    <row r="1380" spans="1:7" x14ac:dyDescent="0.25">
      <c r="A1380">
        <v>10504</v>
      </c>
      <c r="B1380">
        <v>53</v>
      </c>
      <c r="C1380">
        <v>25</v>
      </c>
      <c r="D1380">
        <v>2</v>
      </c>
      <c r="E1380">
        <v>0</v>
      </c>
      <c r="F1380" s="4">
        <f>DetailTicket[[#This Row],[Qte]]*(DetailTicket[[#This Row],[PrixUnit]]*(1-DetailTicket[[#This Row],[Remise%]]))</f>
        <v>50</v>
      </c>
      <c r="G1380" t="str">
        <f>DetailTicket[[#This Row],[NoTicket]]&amp;DetailTicket[[#This Row],[Refprod]]</f>
        <v>1050453</v>
      </c>
    </row>
    <row r="1381" spans="1:7" x14ac:dyDescent="0.25">
      <c r="A1381">
        <v>10520</v>
      </c>
      <c r="B1381">
        <v>53</v>
      </c>
      <c r="C1381">
        <v>25</v>
      </c>
      <c r="D1381">
        <v>2</v>
      </c>
      <c r="E1381">
        <v>0</v>
      </c>
      <c r="F1381" s="4">
        <f>DetailTicket[[#This Row],[Qte]]*(DetailTicket[[#This Row],[PrixUnit]]*(1-DetailTicket[[#This Row],[Remise%]]))</f>
        <v>50</v>
      </c>
      <c r="G1381" t="str">
        <f>DetailTicket[[#This Row],[NoTicket]]&amp;DetailTicket[[#This Row],[Refprod]]</f>
        <v>1052053</v>
      </c>
    </row>
    <row r="1382" spans="1:7" x14ac:dyDescent="0.25">
      <c r="A1382">
        <v>10558</v>
      </c>
      <c r="B1382">
        <v>53</v>
      </c>
      <c r="C1382">
        <v>25</v>
      </c>
      <c r="D1382">
        <v>2</v>
      </c>
      <c r="E1382">
        <v>0</v>
      </c>
      <c r="F1382" s="4">
        <f>DetailTicket[[#This Row],[Qte]]*(DetailTicket[[#This Row],[PrixUnit]]*(1-DetailTicket[[#This Row],[Remise%]]))</f>
        <v>50</v>
      </c>
      <c r="G1382" t="str">
        <f>DetailTicket[[#This Row],[NoTicket]]&amp;DetailTicket[[#This Row],[Refprod]]</f>
        <v>1055853</v>
      </c>
    </row>
    <row r="1383" spans="1:7" x14ac:dyDescent="0.25">
      <c r="A1383">
        <v>10573</v>
      </c>
      <c r="B1383">
        <v>53</v>
      </c>
      <c r="C1383">
        <v>25</v>
      </c>
      <c r="D1383">
        <v>1</v>
      </c>
      <c r="E1383">
        <v>0</v>
      </c>
      <c r="F1383" s="4">
        <f>DetailTicket[[#This Row],[Qte]]*(DetailTicket[[#This Row],[PrixUnit]]*(1-DetailTicket[[#This Row],[Remise%]]))</f>
        <v>25</v>
      </c>
      <c r="G1383" t="str">
        <f>DetailTicket[[#This Row],[NoTicket]]&amp;DetailTicket[[#This Row],[Refprod]]</f>
        <v>1057353</v>
      </c>
    </row>
    <row r="1384" spans="1:7" x14ac:dyDescent="0.25">
      <c r="A1384">
        <v>10626</v>
      </c>
      <c r="B1384">
        <v>53</v>
      </c>
      <c r="C1384">
        <v>25</v>
      </c>
      <c r="D1384">
        <v>2</v>
      </c>
      <c r="E1384">
        <v>0</v>
      </c>
      <c r="F1384" s="4">
        <f>DetailTicket[[#This Row],[Qte]]*(DetailTicket[[#This Row],[PrixUnit]]*(1-DetailTicket[[#This Row],[Remise%]]))</f>
        <v>50</v>
      </c>
      <c r="G1384" t="str">
        <f>DetailTicket[[#This Row],[NoTicket]]&amp;DetailTicket[[#This Row],[Refprod]]</f>
        <v>1062653</v>
      </c>
    </row>
    <row r="1385" spans="1:7" x14ac:dyDescent="0.25">
      <c r="A1385">
        <v>10650</v>
      </c>
      <c r="B1385">
        <v>53</v>
      </c>
      <c r="C1385">
        <v>25</v>
      </c>
      <c r="D1385">
        <v>1</v>
      </c>
      <c r="E1385">
        <v>0.05</v>
      </c>
      <c r="F1385" s="4">
        <f>DetailTicket[[#This Row],[Qte]]*(DetailTicket[[#This Row],[PrixUnit]]*(1-DetailTicket[[#This Row],[Remise%]]))</f>
        <v>23.75</v>
      </c>
      <c r="G1385" t="str">
        <f>DetailTicket[[#This Row],[NoTicket]]&amp;DetailTicket[[#This Row],[Refprod]]</f>
        <v>1065053</v>
      </c>
    </row>
    <row r="1386" spans="1:7" x14ac:dyDescent="0.25">
      <c r="A1386">
        <v>10675</v>
      </c>
      <c r="B1386">
        <v>53</v>
      </c>
      <c r="C1386">
        <v>25</v>
      </c>
      <c r="D1386">
        <v>2</v>
      </c>
      <c r="E1386">
        <v>0</v>
      </c>
      <c r="F1386" s="4">
        <f>DetailTicket[[#This Row],[Qte]]*(DetailTicket[[#This Row],[PrixUnit]]*(1-DetailTicket[[#This Row],[Remise%]]))</f>
        <v>50</v>
      </c>
      <c r="G1386" t="str">
        <f>DetailTicket[[#This Row],[NoTicket]]&amp;DetailTicket[[#This Row],[Refprod]]</f>
        <v>1067553</v>
      </c>
    </row>
    <row r="1387" spans="1:7" x14ac:dyDescent="0.25">
      <c r="A1387">
        <v>10711</v>
      </c>
      <c r="B1387">
        <v>53</v>
      </c>
      <c r="C1387">
        <v>25</v>
      </c>
      <c r="D1387">
        <v>2</v>
      </c>
      <c r="E1387">
        <v>0</v>
      </c>
      <c r="F1387" s="4">
        <f>DetailTicket[[#This Row],[Qte]]*(DetailTicket[[#This Row],[PrixUnit]]*(1-DetailTicket[[#This Row],[Remise%]]))</f>
        <v>50</v>
      </c>
      <c r="G1387" t="str">
        <f>DetailTicket[[#This Row],[NoTicket]]&amp;DetailTicket[[#This Row],[Refprod]]</f>
        <v>1071153</v>
      </c>
    </row>
    <row r="1388" spans="1:7" x14ac:dyDescent="0.25">
      <c r="A1388">
        <v>10712</v>
      </c>
      <c r="B1388">
        <v>53</v>
      </c>
      <c r="C1388">
        <v>25</v>
      </c>
      <c r="D1388">
        <v>2</v>
      </c>
      <c r="E1388">
        <v>0.05</v>
      </c>
      <c r="F1388" s="4">
        <f>DetailTicket[[#This Row],[Qte]]*(DetailTicket[[#This Row],[PrixUnit]]*(1-DetailTicket[[#This Row],[Remise%]]))</f>
        <v>47.5</v>
      </c>
      <c r="G1388" t="str">
        <f>DetailTicket[[#This Row],[NoTicket]]&amp;DetailTicket[[#This Row],[Refprod]]</f>
        <v>1071253</v>
      </c>
    </row>
    <row r="1389" spans="1:7" x14ac:dyDescent="0.25">
      <c r="A1389">
        <v>10825</v>
      </c>
      <c r="B1389">
        <v>53</v>
      </c>
      <c r="C1389">
        <v>25</v>
      </c>
      <c r="D1389">
        <v>1</v>
      </c>
      <c r="E1389">
        <v>0</v>
      </c>
      <c r="F1389" s="4">
        <f>DetailTicket[[#This Row],[Qte]]*(DetailTicket[[#This Row],[PrixUnit]]*(1-DetailTicket[[#This Row],[Remise%]]))</f>
        <v>25</v>
      </c>
      <c r="G1389" t="str">
        <f>DetailTicket[[#This Row],[NoTicket]]&amp;DetailTicket[[#This Row],[Refprod]]</f>
        <v>1082553</v>
      </c>
    </row>
    <row r="1390" spans="1:7" x14ac:dyDescent="0.25">
      <c r="A1390">
        <v>10833</v>
      </c>
      <c r="B1390">
        <v>53</v>
      </c>
      <c r="C1390">
        <v>25</v>
      </c>
      <c r="D1390">
        <v>2</v>
      </c>
      <c r="E1390">
        <v>0.1</v>
      </c>
      <c r="F1390" s="4">
        <f>DetailTicket[[#This Row],[Qte]]*(DetailTicket[[#This Row],[PrixUnit]]*(1-DetailTicket[[#This Row],[Remise%]]))</f>
        <v>45</v>
      </c>
      <c r="G1390" t="str">
        <f>DetailTicket[[#This Row],[NoTicket]]&amp;DetailTicket[[#This Row],[Refprod]]</f>
        <v>1083353</v>
      </c>
    </row>
    <row r="1391" spans="1:7" x14ac:dyDescent="0.25">
      <c r="A1391">
        <v>10867</v>
      </c>
      <c r="B1391">
        <v>53</v>
      </c>
      <c r="C1391">
        <v>25</v>
      </c>
      <c r="D1391">
        <v>2</v>
      </c>
      <c r="E1391">
        <v>0</v>
      </c>
      <c r="F1391" s="4">
        <f>DetailTicket[[#This Row],[Qte]]*(DetailTicket[[#This Row],[PrixUnit]]*(1-DetailTicket[[#This Row],[Remise%]]))</f>
        <v>50</v>
      </c>
      <c r="G1391" t="str">
        <f>DetailTicket[[#This Row],[NoTicket]]&amp;DetailTicket[[#This Row],[Refprod]]</f>
        <v>1086753</v>
      </c>
    </row>
    <row r="1392" spans="1:7" x14ac:dyDescent="0.25">
      <c r="A1392">
        <v>10933</v>
      </c>
      <c r="B1392">
        <v>53</v>
      </c>
      <c r="C1392">
        <v>25</v>
      </c>
      <c r="D1392">
        <v>2</v>
      </c>
      <c r="E1392">
        <v>0</v>
      </c>
      <c r="F1392" s="4">
        <f>DetailTicket[[#This Row],[Qte]]*(DetailTicket[[#This Row],[PrixUnit]]*(1-DetailTicket[[#This Row],[Remise%]]))</f>
        <v>50</v>
      </c>
      <c r="G1392" t="str">
        <f>DetailTicket[[#This Row],[NoTicket]]&amp;DetailTicket[[#This Row],[Refprod]]</f>
        <v>1093353</v>
      </c>
    </row>
    <row r="1393" spans="1:7" x14ac:dyDescent="0.25">
      <c r="A1393">
        <v>10962</v>
      </c>
      <c r="B1393">
        <v>53</v>
      </c>
      <c r="C1393">
        <v>25</v>
      </c>
      <c r="D1393">
        <v>1</v>
      </c>
      <c r="E1393">
        <v>0</v>
      </c>
      <c r="F1393" s="4">
        <f>DetailTicket[[#This Row],[Qte]]*(DetailTicket[[#This Row],[PrixUnit]]*(1-DetailTicket[[#This Row],[Remise%]]))</f>
        <v>25</v>
      </c>
      <c r="G1393" t="str">
        <f>DetailTicket[[#This Row],[NoTicket]]&amp;DetailTicket[[#This Row],[Refprod]]</f>
        <v>1096253</v>
      </c>
    </row>
    <row r="1394" spans="1:7" x14ac:dyDescent="0.25">
      <c r="A1394">
        <v>11033</v>
      </c>
      <c r="B1394">
        <v>53</v>
      </c>
      <c r="C1394">
        <v>25</v>
      </c>
      <c r="D1394">
        <v>2</v>
      </c>
      <c r="E1394">
        <v>0.1</v>
      </c>
      <c r="F1394" s="4">
        <f>DetailTicket[[#This Row],[Qte]]*(DetailTicket[[#This Row],[PrixUnit]]*(1-DetailTicket[[#This Row],[Remise%]]))</f>
        <v>45</v>
      </c>
      <c r="G1394" t="str">
        <f>DetailTicket[[#This Row],[NoTicket]]&amp;DetailTicket[[#This Row],[Refprod]]</f>
        <v>1103353</v>
      </c>
    </row>
    <row r="1395" spans="1:7" x14ac:dyDescent="0.25">
      <c r="A1395">
        <v>11062</v>
      </c>
      <c r="B1395">
        <v>53</v>
      </c>
      <c r="C1395">
        <v>25</v>
      </c>
      <c r="D1395">
        <v>2</v>
      </c>
      <c r="E1395">
        <v>0.2</v>
      </c>
      <c r="F1395" s="4">
        <f>DetailTicket[[#This Row],[Qte]]*(DetailTicket[[#This Row],[PrixUnit]]*(1-DetailTicket[[#This Row],[Remise%]]))</f>
        <v>40</v>
      </c>
      <c r="G1395" t="str">
        <f>DetailTicket[[#This Row],[NoTicket]]&amp;DetailTicket[[#This Row],[Refprod]]</f>
        <v>1106253</v>
      </c>
    </row>
    <row r="1396" spans="1:7" x14ac:dyDescent="0.25">
      <c r="A1396">
        <v>11064</v>
      </c>
      <c r="B1396">
        <v>53</v>
      </c>
      <c r="C1396">
        <v>25</v>
      </c>
      <c r="D1396">
        <v>1</v>
      </c>
      <c r="E1396">
        <v>0.1</v>
      </c>
      <c r="F1396" s="4">
        <f>DetailTicket[[#This Row],[Qte]]*(DetailTicket[[#This Row],[PrixUnit]]*(1-DetailTicket[[#This Row],[Remise%]]))</f>
        <v>22.5</v>
      </c>
      <c r="G1396" t="str">
        <f>DetailTicket[[#This Row],[NoTicket]]&amp;DetailTicket[[#This Row],[Refprod]]</f>
        <v>1106453</v>
      </c>
    </row>
    <row r="1397" spans="1:7" x14ac:dyDescent="0.25">
      <c r="A1397">
        <v>10288</v>
      </c>
      <c r="B1397">
        <v>54</v>
      </c>
      <c r="C1397">
        <v>4.57</v>
      </c>
      <c r="D1397">
        <v>2</v>
      </c>
      <c r="E1397">
        <v>0.1</v>
      </c>
      <c r="F1397" s="4">
        <f>DetailTicket[[#This Row],[Qte]]*(DetailTicket[[#This Row],[PrixUnit]]*(1-DetailTicket[[#This Row],[Remise%]]))</f>
        <v>8.2260000000000009</v>
      </c>
      <c r="G1397" t="str">
        <f>DetailTicket[[#This Row],[NoTicket]]&amp;DetailTicket[[#This Row],[Refprod]]</f>
        <v>1028854</v>
      </c>
    </row>
    <row r="1398" spans="1:7" x14ac:dyDescent="0.25">
      <c r="A1398">
        <v>10306</v>
      </c>
      <c r="B1398">
        <v>54</v>
      </c>
      <c r="C1398">
        <v>4.57</v>
      </c>
      <c r="D1398">
        <v>2</v>
      </c>
      <c r="E1398">
        <v>0</v>
      </c>
      <c r="F1398" s="4">
        <f>DetailTicket[[#This Row],[Qte]]*(DetailTicket[[#This Row],[PrixUnit]]*(1-DetailTicket[[#This Row],[Remise%]]))</f>
        <v>9.14</v>
      </c>
      <c r="G1398" t="str">
        <f>DetailTicket[[#This Row],[NoTicket]]&amp;DetailTicket[[#This Row],[Refprod]]</f>
        <v>1030654</v>
      </c>
    </row>
    <row r="1399" spans="1:7" x14ac:dyDescent="0.25">
      <c r="A1399">
        <v>10331</v>
      </c>
      <c r="B1399">
        <v>54</v>
      </c>
      <c r="C1399">
        <v>4.57</v>
      </c>
      <c r="D1399">
        <v>2</v>
      </c>
      <c r="E1399">
        <v>0</v>
      </c>
      <c r="F1399" s="4">
        <f>DetailTicket[[#This Row],[Qte]]*(DetailTicket[[#This Row],[PrixUnit]]*(1-DetailTicket[[#This Row],[Remise%]]))</f>
        <v>9.14</v>
      </c>
      <c r="G1399" t="str">
        <f>DetailTicket[[#This Row],[NoTicket]]&amp;DetailTicket[[#This Row],[Refprod]]</f>
        <v>1033154</v>
      </c>
    </row>
    <row r="1400" spans="1:7" x14ac:dyDescent="0.25">
      <c r="A1400">
        <v>10349</v>
      </c>
      <c r="B1400">
        <v>54</v>
      </c>
      <c r="C1400">
        <v>4.57</v>
      </c>
      <c r="D1400">
        <v>1</v>
      </c>
      <c r="E1400">
        <v>0</v>
      </c>
      <c r="F1400" s="4">
        <f>DetailTicket[[#This Row],[Qte]]*(DetailTicket[[#This Row],[PrixUnit]]*(1-DetailTicket[[#This Row],[Remise%]]))</f>
        <v>4.57</v>
      </c>
      <c r="G1400" t="str">
        <f>DetailTicket[[#This Row],[NoTicket]]&amp;DetailTicket[[#This Row],[Refprod]]</f>
        <v>1034954</v>
      </c>
    </row>
    <row r="1401" spans="1:7" x14ac:dyDescent="0.25">
      <c r="A1401">
        <v>10352</v>
      </c>
      <c r="B1401">
        <v>54</v>
      </c>
      <c r="C1401">
        <v>4.57</v>
      </c>
      <c r="D1401">
        <v>1</v>
      </c>
      <c r="E1401">
        <v>0.15</v>
      </c>
      <c r="F1401" s="4">
        <f>DetailTicket[[#This Row],[Qte]]*(DetailTicket[[#This Row],[PrixUnit]]*(1-DetailTicket[[#This Row],[Remise%]]))</f>
        <v>3.8845000000000001</v>
      </c>
      <c r="G1401" t="str">
        <f>DetailTicket[[#This Row],[NoTicket]]&amp;DetailTicket[[#This Row],[Refprod]]</f>
        <v>1035254</v>
      </c>
    </row>
    <row r="1402" spans="1:7" x14ac:dyDescent="0.25">
      <c r="A1402">
        <v>10360</v>
      </c>
      <c r="B1402">
        <v>54</v>
      </c>
      <c r="C1402">
        <v>4.57</v>
      </c>
      <c r="D1402">
        <v>1</v>
      </c>
      <c r="E1402">
        <v>0</v>
      </c>
      <c r="F1402" s="4">
        <f>DetailTicket[[#This Row],[Qte]]*(DetailTicket[[#This Row],[PrixUnit]]*(1-DetailTicket[[#This Row],[Remise%]]))</f>
        <v>4.57</v>
      </c>
      <c r="G1402" t="str">
        <f>DetailTicket[[#This Row],[NoTicket]]&amp;DetailTicket[[#This Row],[Refprod]]</f>
        <v>1036054</v>
      </c>
    </row>
    <row r="1403" spans="1:7" x14ac:dyDescent="0.25">
      <c r="A1403">
        <v>10362</v>
      </c>
      <c r="B1403">
        <v>54</v>
      </c>
      <c r="C1403">
        <v>4.57</v>
      </c>
      <c r="D1403">
        <v>1</v>
      </c>
      <c r="E1403">
        <v>0</v>
      </c>
      <c r="F1403" s="4">
        <f>DetailTicket[[#This Row],[Qte]]*(DetailTicket[[#This Row],[PrixUnit]]*(1-DetailTicket[[#This Row],[Remise%]]))</f>
        <v>4.57</v>
      </c>
      <c r="G1403" t="str">
        <f>DetailTicket[[#This Row],[NoTicket]]&amp;DetailTicket[[#This Row],[Refprod]]</f>
        <v>1036254</v>
      </c>
    </row>
    <row r="1404" spans="1:7" x14ac:dyDescent="0.25">
      <c r="A1404">
        <v>10367</v>
      </c>
      <c r="B1404">
        <v>54</v>
      </c>
      <c r="C1404">
        <v>4.57</v>
      </c>
      <c r="D1404">
        <v>2</v>
      </c>
      <c r="E1404">
        <v>0</v>
      </c>
      <c r="F1404" s="4">
        <f>DetailTicket[[#This Row],[Qte]]*(DetailTicket[[#This Row],[PrixUnit]]*(1-DetailTicket[[#This Row],[Remise%]]))</f>
        <v>9.14</v>
      </c>
      <c r="G1404" t="str">
        <f>DetailTicket[[#This Row],[NoTicket]]&amp;DetailTicket[[#This Row],[Refprod]]</f>
        <v>1036754</v>
      </c>
    </row>
    <row r="1405" spans="1:7" x14ac:dyDescent="0.25">
      <c r="A1405">
        <v>10375</v>
      </c>
      <c r="B1405">
        <v>54</v>
      </c>
      <c r="C1405">
        <v>4.57</v>
      </c>
      <c r="D1405">
        <v>2</v>
      </c>
      <c r="E1405">
        <v>0</v>
      </c>
      <c r="F1405" s="4">
        <f>DetailTicket[[#This Row],[Qte]]*(DetailTicket[[#This Row],[PrixUnit]]*(1-DetailTicket[[#This Row],[Remise%]]))</f>
        <v>9.14</v>
      </c>
      <c r="G1405" t="str">
        <f>DetailTicket[[#This Row],[NoTicket]]&amp;DetailTicket[[#This Row],[Refprod]]</f>
        <v>1037554</v>
      </c>
    </row>
    <row r="1406" spans="1:7" x14ac:dyDescent="0.25">
      <c r="A1406">
        <v>10408</v>
      </c>
      <c r="B1406">
        <v>54</v>
      </c>
      <c r="C1406">
        <v>4.57</v>
      </c>
      <c r="D1406">
        <v>2</v>
      </c>
      <c r="E1406">
        <v>0</v>
      </c>
      <c r="F1406" s="4">
        <f>DetailTicket[[#This Row],[Qte]]*(DetailTicket[[#This Row],[PrixUnit]]*(1-DetailTicket[[#This Row],[Remise%]]))</f>
        <v>9.14</v>
      </c>
      <c r="G1406" t="str">
        <f>DetailTicket[[#This Row],[NoTicket]]&amp;DetailTicket[[#This Row],[Refprod]]</f>
        <v>1040854</v>
      </c>
    </row>
    <row r="1407" spans="1:7" x14ac:dyDescent="0.25">
      <c r="A1407">
        <v>10432</v>
      </c>
      <c r="B1407">
        <v>54</v>
      </c>
      <c r="C1407">
        <v>4.57</v>
      </c>
      <c r="D1407">
        <v>1</v>
      </c>
      <c r="E1407">
        <v>0</v>
      </c>
      <c r="F1407" s="4">
        <f>DetailTicket[[#This Row],[Qte]]*(DetailTicket[[#This Row],[PrixUnit]]*(1-DetailTicket[[#This Row],[Remise%]]))</f>
        <v>4.57</v>
      </c>
      <c r="G1407" t="str">
        <f>DetailTicket[[#This Row],[NoTicket]]&amp;DetailTicket[[#This Row],[Refprod]]</f>
        <v>1043254</v>
      </c>
    </row>
    <row r="1408" spans="1:7" x14ac:dyDescent="0.25">
      <c r="A1408">
        <v>10442</v>
      </c>
      <c r="B1408">
        <v>54</v>
      </c>
      <c r="C1408">
        <v>4.57</v>
      </c>
      <c r="D1408">
        <v>2</v>
      </c>
      <c r="E1408">
        <v>0</v>
      </c>
      <c r="F1408" s="4">
        <f>DetailTicket[[#This Row],[Qte]]*(DetailTicket[[#This Row],[PrixUnit]]*(1-DetailTicket[[#This Row],[Remise%]]))</f>
        <v>9.14</v>
      </c>
      <c r="G1408" t="str">
        <f>DetailTicket[[#This Row],[NoTicket]]&amp;DetailTicket[[#This Row],[Refprod]]</f>
        <v>1044254</v>
      </c>
    </row>
    <row r="1409" spans="1:7" x14ac:dyDescent="0.25">
      <c r="A1409">
        <v>10445</v>
      </c>
      <c r="B1409">
        <v>54</v>
      </c>
      <c r="C1409">
        <v>4.57</v>
      </c>
      <c r="D1409">
        <v>2</v>
      </c>
      <c r="E1409">
        <v>0</v>
      </c>
      <c r="F1409" s="4">
        <f>DetailTicket[[#This Row],[Qte]]*(DetailTicket[[#This Row],[PrixUnit]]*(1-DetailTicket[[#This Row],[Remise%]]))</f>
        <v>9.14</v>
      </c>
      <c r="G1409" t="str">
        <f>DetailTicket[[#This Row],[NoTicket]]&amp;DetailTicket[[#This Row],[Refprod]]</f>
        <v>1044554</v>
      </c>
    </row>
    <row r="1410" spans="1:7" x14ac:dyDescent="0.25">
      <c r="A1410">
        <v>10450</v>
      </c>
      <c r="B1410">
        <v>54</v>
      </c>
      <c r="C1410">
        <v>4.57</v>
      </c>
      <c r="D1410">
        <v>2</v>
      </c>
      <c r="E1410">
        <v>0.2</v>
      </c>
      <c r="F1410" s="4">
        <f>DetailTicket[[#This Row],[Qte]]*(DetailTicket[[#This Row],[PrixUnit]]*(1-DetailTicket[[#This Row],[Remise%]]))</f>
        <v>7.3120000000000012</v>
      </c>
      <c r="G1410" t="str">
        <f>DetailTicket[[#This Row],[NoTicket]]&amp;DetailTicket[[#This Row],[Refprod]]</f>
        <v>1045054</v>
      </c>
    </row>
    <row r="1411" spans="1:7" x14ac:dyDescent="0.25">
      <c r="A1411">
        <v>10487</v>
      </c>
      <c r="B1411">
        <v>54</v>
      </c>
      <c r="C1411">
        <v>4.57</v>
      </c>
      <c r="D1411">
        <v>1</v>
      </c>
      <c r="E1411">
        <v>0.25</v>
      </c>
      <c r="F1411" s="4">
        <f>DetailTicket[[#This Row],[Qte]]*(DetailTicket[[#This Row],[PrixUnit]]*(1-DetailTicket[[#This Row],[Remise%]]))</f>
        <v>3.4275000000000002</v>
      </c>
      <c r="G1411" t="str">
        <f>DetailTicket[[#This Row],[NoTicket]]&amp;DetailTicket[[#This Row],[Refprod]]</f>
        <v>1048754</v>
      </c>
    </row>
    <row r="1412" spans="1:7" x14ac:dyDescent="0.25">
      <c r="A1412">
        <v>10501</v>
      </c>
      <c r="B1412">
        <v>54</v>
      </c>
      <c r="C1412">
        <v>5.64</v>
      </c>
      <c r="D1412">
        <v>1</v>
      </c>
      <c r="E1412">
        <v>0</v>
      </c>
      <c r="F1412" s="4">
        <f>DetailTicket[[#This Row],[Qte]]*(DetailTicket[[#This Row],[PrixUnit]]*(1-DetailTicket[[#This Row],[Remise%]]))</f>
        <v>5.64</v>
      </c>
      <c r="G1412" t="str">
        <f>DetailTicket[[#This Row],[NoTicket]]&amp;DetailTicket[[#This Row],[Refprod]]</f>
        <v>1050154</v>
      </c>
    </row>
    <row r="1413" spans="1:7" x14ac:dyDescent="0.25">
      <c r="A1413">
        <v>10524</v>
      </c>
      <c r="B1413">
        <v>54</v>
      </c>
      <c r="C1413">
        <v>5.64</v>
      </c>
      <c r="D1413">
        <v>2</v>
      </c>
      <c r="E1413">
        <v>0</v>
      </c>
      <c r="F1413" s="4">
        <f>DetailTicket[[#This Row],[Qte]]*(DetailTicket[[#This Row],[PrixUnit]]*(1-DetailTicket[[#This Row],[Remise%]]))</f>
        <v>11.28</v>
      </c>
      <c r="G1413" t="str">
        <f>DetailTicket[[#This Row],[NoTicket]]&amp;DetailTicket[[#This Row],[Refprod]]</f>
        <v>1052454</v>
      </c>
    </row>
    <row r="1414" spans="1:7" x14ac:dyDescent="0.25">
      <c r="A1414">
        <v>10534</v>
      </c>
      <c r="B1414">
        <v>54</v>
      </c>
      <c r="C1414">
        <v>5.64</v>
      </c>
      <c r="D1414">
        <v>2</v>
      </c>
      <c r="E1414">
        <v>0.2</v>
      </c>
      <c r="F1414" s="4">
        <f>DetailTicket[[#This Row],[Qte]]*(DetailTicket[[#This Row],[PrixUnit]]*(1-DetailTicket[[#This Row],[Remise%]]))</f>
        <v>9.0239999999999991</v>
      </c>
      <c r="G1414" t="str">
        <f>DetailTicket[[#This Row],[NoTicket]]&amp;DetailTicket[[#This Row],[Refprod]]</f>
        <v>1053454</v>
      </c>
    </row>
    <row r="1415" spans="1:7" x14ac:dyDescent="0.25">
      <c r="A1415">
        <v>10542</v>
      </c>
      <c r="B1415">
        <v>54</v>
      </c>
      <c r="C1415">
        <v>5.64</v>
      </c>
      <c r="D1415">
        <v>1</v>
      </c>
      <c r="E1415">
        <v>0.05</v>
      </c>
      <c r="F1415" s="4">
        <f>DetailTicket[[#This Row],[Qte]]*(DetailTicket[[#This Row],[PrixUnit]]*(1-DetailTicket[[#This Row],[Remise%]]))</f>
        <v>5.3579999999999997</v>
      </c>
      <c r="G1415" t="str">
        <f>DetailTicket[[#This Row],[NoTicket]]&amp;DetailTicket[[#This Row],[Refprod]]</f>
        <v>1054254</v>
      </c>
    </row>
    <row r="1416" spans="1:7" x14ac:dyDescent="0.25">
      <c r="A1416">
        <v>10591</v>
      </c>
      <c r="B1416">
        <v>54</v>
      </c>
      <c r="C1416">
        <v>5.64</v>
      </c>
      <c r="D1416">
        <v>2</v>
      </c>
      <c r="E1416">
        <v>0</v>
      </c>
      <c r="F1416" s="4">
        <f>DetailTicket[[#This Row],[Qte]]*(DetailTicket[[#This Row],[PrixUnit]]*(1-DetailTicket[[#This Row],[Remise%]]))</f>
        <v>11.28</v>
      </c>
      <c r="G1416" t="str">
        <f>DetailTicket[[#This Row],[NoTicket]]&amp;DetailTicket[[#This Row],[Refprod]]</f>
        <v>1059154</v>
      </c>
    </row>
    <row r="1417" spans="1:7" x14ac:dyDescent="0.25">
      <c r="A1417">
        <v>10600</v>
      </c>
      <c r="B1417">
        <v>54</v>
      </c>
      <c r="C1417">
        <v>5.64</v>
      </c>
      <c r="D1417">
        <v>2</v>
      </c>
      <c r="E1417">
        <v>0</v>
      </c>
      <c r="F1417" s="4">
        <f>DetailTicket[[#This Row],[Qte]]*(DetailTicket[[#This Row],[PrixUnit]]*(1-DetailTicket[[#This Row],[Remise%]]))</f>
        <v>11.28</v>
      </c>
      <c r="G1417" t="str">
        <f>DetailTicket[[#This Row],[NoTicket]]&amp;DetailTicket[[#This Row],[Refprod]]</f>
        <v>1060054</v>
      </c>
    </row>
    <row r="1418" spans="1:7" x14ac:dyDescent="0.25">
      <c r="A1418">
        <v>10650</v>
      </c>
      <c r="B1418">
        <v>54</v>
      </c>
      <c r="C1418">
        <v>5.64</v>
      </c>
      <c r="D1418">
        <v>1</v>
      </c>
      <c r="E1418">
        <v>0</v>
      </c>
      <c r="F1418" s="4">
        <f>DetailTicket[[#This Row],[Qte]]*(DetailTicket[[#This Row],[PrixUnit]]*(1-DetailTicket[[#This Row],[Remise%]]))</f>
        <v>5.64</v>
      </c>
      <c r="G1418" t="str">
        <f>DetailTicket[[#This Row],[NoTicket]]&amp;DetailTicket[[#This Row],[Refprod]]</f>
        <v>1065054</v>
      </c>
    </row>
    <row r="1419" spans="1:7" x14ac:dyDescent="0.25">
      <c r="A1419">
        <v>10654</v>
      </c>
      <c r="B1419">
        <v>54</v>
      </c>
      <c r="C1419">
        <v>5.64</v>
      </c>
      <c r="D1419">
        <v>2</v>
      </c>
      <c r="E1419">
        <v>0.1</v>
      </c>
      <c r="F1419" s="4">
        <f>DetailTicket[[#This Row],[Qte]]*(DetailTicket[[#This Row],[PrixUnit]]*(1-DetailTicket[[#This Row],[Remise%]]))</f>
        <v>10.151999999999999</v>
      </c>
      <c r="G1419" t="str">
        <f>DetailTicket[[#This Row],[NoTicket]]&amp;DetailTicket[[#This Row],[Refprod]]</f>
        <v>1065454</v>
      </c>
    </row>
    <row r="1420" spans="1:7" x14ac:dyDescent="0.25">
      <c r="A1420">
        <v>10678</v>
      </c>
      <c r="B1420">
        <v>54</v>
      </c>
      <c r="C1420">
        <v>5.64</v>
      </c>
      <c r="D1420">
        <v>1</v>
      </c>
      <c r="E1420">
        <v>0</v>
      </c>
      <c r="F1420" s="4">
        <f>DetailTicket[[#This Row],[Qte]]*(DetailTicket[[#This Row],[PrixUnit]]*(1-DetailTicket[[#This Row],[Remise%]]))</f>
        <v>5.64</v>
      </c>
      <c r="G1420" t="str">
        <f>DetailTicket[[#This Row],[NoTicket]]&amp;DetailTicket[[#This Row],[Refprod]]</f>
        <v>1067854</v>
      </c>
    </row>
    <row r="1421" spans="1:7" x14ac:dyDescent="0.25">
      <c r="A1421">
        <v>10693</v>
      </c>
      <c r="B1421">
        <v>54</v>
      </c>
      <c r="C1421">
        <v>5.64</v>
      </c>
      <c r="D1421">
        <v>2</v>
      </c>
      <c r="E1421">
        <v>0.15</v>
      </c>
      <c r="F1421" s="4">
        <f>DetailTicket[[#This Row],[Qte]]*(DetailTicket[[#This Row],[PrixUnit]]*(1-DetailTicket[[#This Row],[Remise%]]))</f>
        <v>9.5879999999999992</v>
      </c>
      <c r="G1421" t="str">
        <f>DetailTicket[[#This Row],[NoTicket]]&amp;DetailTicket[[#This Row],[Refprod]]</f>
        <v>1069354</v>
      </c>
    </row>
    <row r="1422" spans="1:7" x14ac:dyDescent="0.25">
      <c r="A1422">
        <v>10717</v>
      </c>
      <c r="B1422">
        <v>54</v>
      </c>
      <c r="C1422">
        <v>5.64</v>
      </c>
      <c r="D1422">
        <v>2</v>
      </c>
      <c r="E1422">
        <v>0</v>
      </c>
      <c r="F1422" s="4">
        <f>DetailTicket[[#This Row],[Qte]]*(DetailTicket[[#This Row],[PrixUnit]]*(1-DetailTicket[[#This Row],[Remise%]]))</f>
        <v>11.28</v>
      </c>
      <c r="G1422" t="str">
        <f>DetailTicket[[#This Row],[NoTicket]]&amp;DetailTicket[[#This Row],[Refprod]]</f>
        <v>1071754</v>
      </c>
    </row>
    <row r="1423" spans="1:7" x14ac:dyDescent="0.25">
      <c r="A1423">
        <v>10719</v>
      </c>
      <c r="B1423">
        <v>54</v>
      </c>
      <c r="C1423">
        <v>5.64</v>
      </c>
      <c r="D1423">
        <v>1</v>
      </c>
      <c r="E1423">
        <v>0.25</v>
      </c>
      <c r="F1423" s="4">
        <f>DetailTicket[[#This Row],[Qte]]*(DetailTicket[[#This Row],[PrixUnit]]*(1-DetailTicket[[#This Row],[Remise%]]))</f>
        <v>4.2299999999999995</v>
      </c>
      <c r="G1423" t="str">
        <f>DetailTicket[[#This Row],[NoTicket]]&amp;DetailTicket[[#This Row],[Refprod]]</f>
        <v>1071954</v>
      </c>
    </row>
    <row r="1424" spans="1:7" x14ac:dyDescent="0.25">
      <c r="A1424">
        <v>10781</v>
      </c>
      <c r="B1424">
        <v>54</v>
      </c>
      <c r="C1424">
        <v>5.64</v>
      </c>
      <c r="D1424">
        <v>2</v>
      </c>
      <c r="E1424">
        <v>0.2</v>
      </c>
      <c r="F1424" s="4">
        <f>DetailTicket[[#This Row],[Qte]]*(DetailTicket[[#This Row],[PrixUnit]]*(1-DetailTicket[[#This Row],[Remise%]]))</f>
        <v>9.0239999999999991</v>
      </c>
      <c r="G1424" t="str">
        <f>DetailTicket[[#This Row],[NoTicket]]&amp;DetailTicket[[#This Row],[Refprod]]</f>
        <v>1078154</v>
      </c>
    </row>
    <row r="1425" spans="1:7" x14ac:dyDescent="0.25">
      <c r="A1425">
        <v>10792</v>
      </c>
      <c r="B1425">
        <v>54</v>
      </c>
      <c r="C1425">
        <v>5.64</v>
      </c>
      <c r="D1425">
        <v>2</v>
      </c>
      <c r="E1425">
        <v>0</v>
      </c>
      <c r="F1425" s="4">
        <f>DetailTicket[[#This Row],[Qte]]*(DetailTicket[[#This Row],[PrixUnit]]*(1-DetailTicket[[#This Row],[Remise%]]))</f>
        <v>11.28</v>
      </c>
      <c r="G1425" t="str">
        <f>DetailTicket[[#This Row],[NoTicket]]&amp;DetailTicket[[#This Row],[Refprod]]</f>
        <v>1079254</v>
      </c>
    </row>
    <row r="1426" spans="1:7" x14ac:dyDescent="0.25">
      <c r="A1426">
        <v>10794</v>
      </c>
      <c r="B1426">
        <v>54</v>
      </c>
      <c r="C1426">
        <v>5.64</v>
      </c>
      <c r="D1426">
        <v>2</v>
      </c>
      <c r="E1426">
        <v>0.2</v>
      </c>
      <c r="F1426" s="4">
        <f>DetailTicket[[#This Row],[Qte]]*(DetailTicket[[#This Row],[PrixUnit]]*(1-DetailTicket[[#This Row],[Remise%]]))</f>
        <v>9.0239999999999991</v>
      </c>
      <c r="G1426" t="str">
        <f>DetailTicket[[#This Row],[NoTicket]]&amp;DetailTicket[[#This Row],[Refprod]]</f>
        <v>1079454</v>
      </c>
    </row>
    <row r="1427" spans="1:7" x14ac:dyDescent="0.25">
      <c r="A1427">
        <v>10800</v>
      </c>
      <c r="B1427">
        <v>54</v>
      </c>
      <c r="C1427">
        <v>5.64</v>
      </c>
      <c r="D1427">
        <v>2</v>
      </c>
      <c r="E1427">
        <v>0.1</v>
      </c>
      <c r="F1427" s="4">
        <f>DetailTicket[[#This Row],[Qte]]*(DetailTicket[[#This Row],[PrixUnit]]*(1-DetailTicket[[#This Row],[Remise%]]))</f>
        <v>10.151999999999999</v>
      </c>
      <c r="G1427" t="str">
        <f>DetailTicket[[#This Row],[NoTicket]]&amp;DetailTicket[[#This Row],[Refprod]]</f>
        <v>1080054</v>
      </c>
    </row>
    <row r="1428" spans="1:7" x14ac:dyDescent="0.25">
      <c r="A1428">
        <v>10859</v>
      </c>
      <c r="B1428">
        <v>54</v>
      </c>
      <c r="C1428">
        <v>5.64</v>
      </c>
      <c r="D1428">
        <v>1</v>
      </c>
      <c r="E1428">
        <v>0.25</v>
      </c>
      <c r="F1428" s="4">
        <f>DetailTicket[[#This Row],[Qte]]*(DetailTicket[[#This Row],[PrixUnit]]*(1-DetailTicket[[#This Row],[Remise%]]))</f>
        <v>4.2299999999999995</v>
      </c>
      <c r="G1428" t="str">
        <f>DetailTicket[[#This Row],[NoTicket]]&amp;DetailTicket[[#This Row],[Refprod]]</f>
        <v>1085954</v>
      </c>
    </row>
    <row r="1429" spans="1:7" x14ac:dyDescent="0.25">
      <c r="A1429">
        <v>10882</v>
      </c>
      <c r="B1429">
        <v>54</v>
      </c>
      <c r="C1429">
        <v>5.64</v>
      </c>
      <c r="D1429">
        <v>1</v>
      </c>
      <c r="E1429">
        <v>0.15</v>
      </c>
      <c r="F1429" s="4">
        <f>DetailTicket[[#This Row],[Qte]]*(DetailTicket[[#This Row],[PrixUnit]]*(1-DetailTicket[[#This Row],[Remise%]]))</f>
        <v>4.7939999999999996</v>
      </c>
      <c r="G1429" t="str">
        <f>DetailTicket[[#This Row],[NoTicket]]&amp;DetailTicket[[#This Row],[Refprod]]</f>
        <v>1088254</v>
      </c>
    </row>
    <row r="1430" spans="1:7" x14ac:dyDescent="0.25">
      <c r="A1430">
        <v>10915</v>
      </c>
      <c r="B1430">
        <v>54</v>
      </c>
      <c r="C1430">
        <v>5.64</v>
      </c>
      <c r="D1430">
        <v>2</v>
      </c>
      <c r="E1430">
        <v>0</v>
      </c>
      <c r="F1430" s="4">
        <f>DetailTicket[[#This Row],[Qte]]*(DetailTicket[[#This Row],[PrixUnit]]*(1-DetailTicket[[#This Row],[Remise%]]))</f>
        <v>11.28</v>
      </c>
      <c r="G1430" t="str">
        <f>DetailTicket[[#This Row],[NoTicket]]&amp;DetailTicket[[#This Row],[Refprod]]</f>
        <v>1091554</v>
      </c>
    </row>
    <row r="1431" spans="1:7" x14ac:dyDescent="0.25">
      <c r="A1431">
        <v>11035</v>
      </c>
      <c r="B1431">
        <v>54</v>
      </c>
      <c r="C1431">
        <v>5.64</v>
      </c>
      <c r="D1431">
        <v>2</v>
      </c>
      <c r="E1431">
        <v>0</v>
      </c>
      <c r="F1431" s="4">
        <f>DetailTicket[[#This Row],[Qte]]*(DetailTicket[[#This Row],[PrixUnit]]*(1-DetailTicket[[#This Row],[Remise%]]))</f>
        <v>11.28</v>
      </c>
      <c r="G1431" t="str">
        <f>DetailTicket[[#This Row],[NoTicket]]&amp;DetailTicket[[#This Row],[Refprod]]</f>
        <v>1103554</v>
      </c>
    </row>
    <row r="1432" spans="1:7" x14ac:dyDescent="0.25">
      <c r="A1432">
        <v>11065</v>
      </c>
      <c r="B1432">
        <v>54</v>
      </c>
      <c r="C1432">
        <v>5.64</v>
      </c>
      <c r="D1432">
        <v>1</v>
      </c>
      <c r="E1432">
        <v>0.25</v>
      </c>
      <c r="F1432" s="4">
        <f>DetailTicket[[#This Row],[Qte]]*(DetailTicket[[#This Row],[PrixUnit]]*(1-DetailTicket[[#This Row],[Remise%]]))</f>
        <v>4.2299999999999995</v>
      </c>
      <c r="G1432" t="str">
        <f>DetailTicket[[#This Row],[NoTicket]]&amp;DetailTicket[[#This Row],[Refprod]]</f>
        <v>1106554</v>
      </c>
    </row>
    <row r="1433" spans="1:7" x14ac:dyDescent="0.25">
      <c r="A1433">
        <v>10254</v>
      </c>
      <c r="B1433">
        <v>55</v>
      </c>
      <c r="C1433">
        <v>14.64</v>
      </c>
      <c r="D1433">
        <v>1</v>
      </c>
      <c r="E1433">
        <v>0.15</v>
      </c>
      <c r="F1433" s="4">
        <f>DetailTicket[[#This Row],[Qte]]*(DetailTicket[[#This Row],[PrixUnit]]*(1-DetailTicket[[#This Row],[Remise%]]))</f>
        <v>12.444000000000001</v>
      </c>
      <c r="G1433" t="str">
        <f>DetailTicket[[#This Row],[NoTicket]]&amp;DetailTicket[[#This Row],[Refprod]]</f>
        <v>1025455</v>
      </c>
    </row>
    <row r="1434" spans="1:7" x14ac:dyDescent="0.25">
      <c r="A1434">
        <v>10280</v>
      </c>
      <c r="B1434">
        <v>55</v>
      </c>
      <c r="C1434">
        <v>14.64</v>
      </c>
      <c r="D1434">
        <v>1</v>
      </c>
      <c r="E1434">
        <v>0</v>
      </c>
      <c r="F1434" s="4">
        <f>DetailTicket[[#This Row],[Qte]]*(DetailTicket[[#This Row],[PrixUnit]]*(1-DetailTicket[[#This Row],[Remise%]]))</f>
        <v>14.64</v>
      </c>
      <c r="G1434" t="str">
        <f>DetailTicket[[#This Row],[NoTicket]]&amp;DetailTicket[[#This Row],[Refprod]]</f>
        <v>1028055</v>
      </c>
    </row>
    <row r="1435" spans="1:7" x14ac:dyDescent="0.25">
      <c r="A1435">
        <v>10342</v>
      </c>
      <c r="B1435">
        <v>55</v>
      </c>
      <c r="C1435">
        <v>14.64</v>
      </c>
      <c r="D1435">
        <v>1</v>
      </c>
      <c r="E1435">
        <v>0.2</v>
      </c>
      <c r="F1435" s="4">
        <f>DetailTicket[[#This Row],[Qte]]*(DetailTicket[[#This Row],[PrixUnit]]*(1-DetailTicket[[#This Row],[Remise%]]))</f>
        <v>11.712000000000002</v>
      </c>
      <c r="G1435" t="str">
        <f>DetailTicket[[#This Row],[NoTicket]]&amp;DetailTicket[[#This Row],[Refprod]]</f>
        <v>1034255</v>
      </c>
    </row>
    <row r="1436" spans="1:7" x14ac:dyDescent="0.25">
      <c r="A1436">
        <v>10356</v>
      </c>
      <c r="B1436">
        <v>55</v>
      </c>
      <c r="C1436">
        <v>14.64</v>
      </c>
      <c r="D1436">
        <v>2</v>
      </c>
      <c r="E1436">
        <v>0</v>
      </c>
      <c r="F1436" s="4">
        <f>DetailTicket[[#This Row],[Qte]]*(DetailTicket[[#This Row],[PrixUnit]]*(1-DetailTicket[[#This Row],[Remise%]]))</f>
        <v>29.28</v>
      </c>
      <c r="G1436" t="str">
        <f>DetailTicket[[#This Row],[NoTicket]]&amp;DetailTicket[[#This Row],[Refprod]]</f>
        <v>1035655</v>
      </c>
    </row>
    <row r="1437" spans="1:7" x14ac:dyDescent="0.25">
      <c r="A1437">
        <v>10389</v>
      </c>
      <c r="B1437">
        <v>55</v>
      </c>
      <c r="C1437">
        <v>14.64</v>
      </c>
      <c r="D1437">
        <v>2</v>
      </c>
      <c r="E1437">
        <v>0</v>
      </c>
      <c r="F1437" s="4">
        <f>DetailTicket[[#This Row],[Qte]]*(DetailTicket[[#This Row],[PrixUnit]]*(1-DetailTicket[[#This Row],[Remise%]]))</f>
        <v>29.28</v>
      </c>
      <c r="G1437" t="str">
        <f>DetailTicket[[#This Row],[NoTicket]]&amp;DetailTicket[[#This Row],[Refprod]]</f>
        <v>1038955</v>
      </c>
    </row>
    <row r="1438" spans="1:7" x14ac:dyDescent="0.25">
      <c r="A1438">
        <v>10398</v>
      </c>
      <c r="B1438">
        <v>55</v>
      </c>
      <c r="C1438">
        <v>14.64</v>
      </c>
      <c r="D1438">
        <v>2</v>
      </c>
      <c r="E1438">
        <v>0.1</v>
      </c>
      <c r="F1438" s="4">
        <f>DetailTicket[[#This Row],[Qte]]*(DetailTicket[[#This Row],[PrixUnit]]*(1-DetailTicket[[#This Row],[Remise%]]))</f>
        <v>26.352</v>
      </c>
      <c r="G1438" t="str">
        <f>DetailTicket[[#This Row],[NoTicket]]&amp;DetailTicket[[#This Row],[Refprod]]</f>
        <v>1039855</v>
      </c>
    </row>
    <row r="1439" spans="1:7" x14ac:dyDescent="0.25">
      <c r="A1439">
        <v>10425</v>
      </c>
      <c r="B1439">
        <v>55</v>
      </c>
      <c r="C1439">
        <v>14.64</v>
      </c>
      <c r="D1439">
        <v>2</v>
      </c>
      <c r="E1439">
        <v>0.25</v>
      </c>
      <c r="F1439" s="4">
        <f>DetailTicket[[#This Row],[Qte]]*(DetailTicket[[#This Row],[PrixUnit]]*(1-DetailTicket[[#This Row],[Remise%]]))</f>
        <v>21.96</v>
      </c>
      <c r="G1439" t="str">
        <f>DetailTicket[[#This Row],[NoTicket]]&amp;DetailTicket[[#This Row],[Refprod]]</f>
        <v>1042555</v>
      </c>
    </row>
    <row r="1440" spans="1:7" x14ac:dyDescent="0.25">
      <c r="A1440">
        <v>10451</v>
      </c>
      <c r="B1440">
        <v>55</v>
      </c>
      <c r="C1440">
        <v>14.64</v>
      </c>
      <c r="D1440">
        <v>2</v>
      </c>
      <c r="E1440">
        <v>0.1</v>
      </c>
      <c r="F1440" s="4">
        <f>DetailTicket[[#This Row],[Qte]]*(DetailTicket[[#This Row],[PrixUnit]]*(1-DetailTicket[[#This Row],[Remise%]]))</f>
        <v>26.352</v>
      </c>
      <c r="G1440" t="str">
        <f>DetailTicket[[#This Row],[NoTicket]]&amp;DetailTicket[[#This Row],[Refprod]]</f>
        <v>1045155</v>
      </c>
    </row>
    <row r="1441" spans="1:7" x14ac:dyDescent="0.25">
      <c r="A1441">
        <v>10461</v>
      </c>
      <c r="B1441">
        <v>55</v>
      </c>
      <c r="C1441">
        <v>14.64</v>
      </c>
      <c r="D1441">
        <v>2</v>
      </c>
      <c r="E1441">
        <v>0.25</v>
      </c>
      <c r="F1441" s="4">
        <f>DetailTicket[[#This Row],[Qte]]*(DetailTicket[[#This Row],[PrixUnit]]*(1-DetailTicket[[#This Row],[Remise%]]))</f>
        <v>21.96</v>
      </c>
      <c r="G1441" t="str">
        <f>DetailTicket[[#This Row],[NoTicket]]&amp;DetailTicket[[#This Row],[Refprod]]</f>
        <v>1046155</v>
      </c>
    </row>
    <row r="1442" spans="1:7" x14ac:dyDescent="0.25">
      <c r="A1442">
        <v>10476</v>
      </c>
      <c r="B1442">
        <v>55</v>
      </c>
      <c r="C1442">
        <v>14.64</v>
      </c>
      <c r="D1442">
        <v>2</v>
      </c>
      <c r="E1442">
        <v>0.05</v>
      </c>
      <c r="F1442" s="4">
        <f>DetailTicket[[#This Row],[Qte]]*(DetailTicket[[#This Row],[PrixUnit]]*(1-DetailTicket[[#This Row],[Remise%]]))</f>
        <v>27.815999999999999</v>
      </c>
      <c r="G1442" t="str">
        <f>DetailTicket[[#This Row],[NoTicket]]&amp;DetailTicket[[#This Row],[Refprod]]</f>
        <v>1047655</v>
      </c>
    </row>
    <row r="1443" spans="1:7" x14ac:dyDescent="0.25">
      <c r="A1443">
        <v>10485</v>
      </c>
      <c r="B1443">
        <v>55</v>
      </c>
      <c r="C1443">
        <v>14.64</v>
      </c>
      <c r="D1443">
        <v>1</v>
      </c>
      <c r="E1443">
        <v>0.1</v>
      </c>
      <c r="F1443" s="4">
        <f>DetailTicket[[#This Row],[Qte]]*(DetailTicket[[#This Row],[PrixUnit]]*(1-DetailTicket[[#This Row],[Remise%]]))</f>
        <v>13.176</v>
      </c>
      <c r="G1443" t="str">
        <f>DetailTicket[[#This Row],[NoTicket]]&amp;DetailTicket[[#This Row],[Refprod]]</f>
        <v>1048555</v>
      </c>
    </row>
    <row r="1444" spans="1:7" x14ac:dyDescent="0.25">
      <c r="A1444">
        <v>10529</v>
      </c>
      <c r="B1444">
        <v>55</v>
      </c>
      <c r="C1444">
        <v>18.29</v>
      </c>
      <c r="D1444">
        <v>2</v>
      </c>
      <c r="E1444">
        <v>0</v>
      </c>
      <c r="F1444" s="4">
        <f>DetailTicket[[#This Row],[Qte]]*(DetailTicket[[#This Row],[PrixUnit]]*(1-DetailTicket[[#This Row],[Remise%]]))</f>
        <v>36.58</v>
      </c>
      <c r="G1444" t="str">
        <f>DetailTicket[[#This Row],[NoTicket]]&amp;DetailTicket[[#This Row],[Refprod]]</f>
        <v>1052955</v>
      </c>
    </row>
    <row r="1445" spans="1:7" x14ac:dyDescent="0.25">
      <c r="A1445">
        <v>10559</v>
      </c>
      <c r="B1445">
        <v>55</v>
      </c>
      <c r="C1445">
        <v>18.29</v>
      </c>
      <c r="D1445">
        <v>2</v>
      </c>
      <c r="E1445">
        <v>0.05</v>
      </c>
      <c r="F1445" s="4">
        <f>DetailTicket[[#This Row],[Qte]]*(DetailTicket[[#This Row],[PrixUnit]]*(1-DetailTicket[[#This Row],[Remise%]]))</f>
        <v>34.750999999999998</v>
      </c>
      <c r="G1445" t="str">
        <f>DetailTicket[[#This Row],[NoTicket]]&amp;DetailTicket[[#This Row],[Refprod]]</f>
        <v>1055955</v>
      </c>
    </row>
    <row r="1446" spans="1:7" x14ac:dyDescent="0.25">
      <c r="A1446">
        <v>10564</v>
      </c>
      <c r="B1446">
        <v>55</v>
      </c>
      <c r="C1446">
        <v>18.29</v>
      </c>
      <c r="D1446">
        <v>1</v>
      </c>
      <c r="E1446">
        <v>0.05</v>
      </c>
      <c r="F1446" s="4">
        <f>DetailTicket[[#This Row],[Qte]]*(DetailTicket[[#This Row],[PrixUnit]]*(1-DetailTicket[[#This Row],[Remise%]]))</f>
        <v>17.375499999999999</v>
      </c>
      <c r="G1446" t="str">
        <f>DetailTicket[[#This Row],[NoTicket]]&amp;DetailTicket[[#This Row],[Refprod]]</f>
        <v>1056455</v>
      </c>
    </row>
    <row r="1447" spans="1:7" x14ac:dyDescent="0.25">
      <c r="A1447">
        <v>10606</v>
      </c>
      <c r="B1447">
        <v>55</v>
      </c>
      <c r="C1447">
        <v>18.29</v>
      </c>
      <c r="D1447">
        <v>1</v>
      </c>
      <c r="E1447">
        <v>0.2</v>
      </c>
      <c r="F1447" s="4">
        <f>DetailTicket[[#This Row],[Qte]]*(DetailTicket[[#This Row],[PrixUnit]]*(1-DetailTicket[[#This Row],[Remise%]]))</f>
        <v>14.632</v>
      </c>
      <c r="G1447" t="str">
        <f>DetailTicket[[#This Row],[NoTicket]]&amp;DetailTicket[[#This Row],[Refprod]]</f>
        <v>1060655</v>
      </c>
    </row>
    <row r="1448" spans="1:7" x14ac:dyDescent="0.25">
      <c r="A1448">
        <v>10615</v>
      </c>
      <c r="B1448">
        <v>55</v>
      </c>
      <c r="C1448">
        <v>18.29</v>
      </c>
      <c r="D1448">
        <v>2</v>
      </c>
      <c r="E1448">
        <v>0</v>
      </c>
      <c r="F1448" s="4">
        <f>DetailTicket[[#This Row],[Qte]]*(DetailTicket[[#This Row],[PrixUnit]]*(1-DetailTicket[[#This Row],[Remise%]]))</f>
        <v>36.58</v>
      </c>
      <c r="G1448" t="str">
        <f>DetailTicket[[#This Row],[NoTicket]]&amp;DetailTicket[[#This Row],[Refprod]]</f>
        <v>1061555</v>
      </c>
    </row>
    <row r="1449" spans="1:7" x14ac:dyDescent="0.25">
      <c r="A1449">
        <v>10630</v>
      </c>
      <c r="B1449">
        <v>55</v>
      </c>
      <c r="C1449">
        <v>18.29</v>
      </c>
      <c r="D1449">
        <v>2</v>
      </c>
      <c r="E1449">
        <v>0.05</v>
      </c>
      <c r="F1449" s="4">
        <f>DetailTicket[[#This Row],[Qte]]*(DetailTicket[[#This Row],[PrixUnit]]*(1-DetailTicket[[#This Row],[Remise%]]))</f>
        <v>34.750999999999998</v>
      </c>
      <c r="G1449" t="str">
        <f>DetailTicket[[#This Row],[NoTicket]]&amp;DetailTicket[[#This Row],[Refprod]]</f>
        <v>1063055</v>
      </c>
    </row>
    <row r="1450" spans="1:7" x14ac:dyDescent="0.25">
      <c r="A1450">
        <v>10668</v>
      </c>
      <c r="B1450">
        <v>55</v>
      </c>
      <c r="C1450">
        <v>18.29</v>
      </c>
      <c r="D1450">
        <v>2</v>
      </c>
      <c r="E1450">
        <v>0.1</v>
      </c>
      <c r="F1450" s="4">
        <f>DetailTicket[[#This Row],[Qte]]*(DetailTicket[[#This Row],[PrixUnit]]*(1-DetailTicket[[#This Row],[Remise%]]))</f>
        <v>32.921999999999997</v>
      </c>
      <c r="G1450" t="str">
        <f>DetailTicket[[#This Row],[NoTicket]]&amp;DetailTicket[[#This Row],[Refprod]]</f>
        <v>1066855</v>
      </c>
    </row>
    <row r="1451" spans="1:7" x14ac:dyDescent="0.25">
      <c r="A1451">
        <v>10707</v>
      </c>
      <c r="B1451">
        <v>55</v>
      </c>
      <c r="C1451">
        <v>18.29</v>
      </c>
      <c r="D1451">
        <v>1</v>
      </c>
      <c r="E1451">
        <v>0</v>
      </c>
      <c r="F1451" s="4">
        <f>DetailTicket[[#This Row],[Qte]]*(DetailTicket[[#This Row],[PrixUnit]]*(1-DetailTicket[[#This Row],[Remise%]]))</f>
        <v>18.29</v>
      </c>
      <c r="G1451" t="str">
        <f>DetailTicket[[#This Row],[NoTicket]]&amp;DetailTicket[[#This Row],[Refprod]]</f>
        <v>1070755</v>
      </c>
    </row>
    <row r="1452" spans="1:7" x14ac:dyDescent="0.25">
      <c r="A1452">
        <v>10725</v>
      </c>
      <c r="B1452">
        <v>55</v>
      </c>
      <c r="C1452">
        <v>18.29</v>
      </c>
      <c r="D1452">
        <v>2</v>
      </c>
      <c r="E1452">
        <v>0</v>
      </c>
      <c r="F1452" s="4">
        <f>DetailTicket[[#This Row],[Qte]]*(DetailTicket[[#This Row],[PrixUnit]]*(1-DetailTicket[[#This Row],[Remise%]]))</f>
        <v>36.58</v>
      </c>
      <c r="G1452" t="str">
        <f>DetailTicket[[#This Row],[NoTicket]]&amp;DetailTicket[[#This Row],[Refprod]]</f>
        <v>1072555</v>
      </c>
    </row>
    <row r="1453" spans="1:7" x14ac:dyDescent="0.25">
      <c r="A1453">
        <v>10728</v>
      </c>
      <c r="B1453">
        <v>55</v>
      </c>
      <c r="C1453">
        <v>18.29</v>
      </c>
      <c r="D1453">
        <v>2</v>
      </c>
      <c r="E1453">
        <v>0</v>
      </c>
      <c r="F1453" s="4">
        <f>DetailTicket[[#This Row],[Qte]]*(DetailTicket[[#This Row],[PrixUnit]]*(1-DetailTicket[[#This Row],[Remise%]]))</f>
        <v>36.58</v>
      </c>
      <c r="G1453" t="str">
        <f>DetailTicket[[#This Row],[NoTicket]]&amp;DetailTicket[[#This Row],[Refprod]]</f>
        <v>1072855</v>
      </c>
    </row>
    <row r="1454" spans="1:7" x14ac:dyDescent="0.25">
      <c r="A1454">
        <v>10802</v>
      </c>
      <c r="B1454">
        <v>55</v>
      </c>
      <c r="C1454">
        <v>18.29</v>
      </c>
      <c r="D1454">
        <v>2</v>
      </c>
      <c r="E1454">
        <v>0.25</v>
      </c>
      <c r="F1454" s="4">
        <f>DetailTicket[[#This Row],[Qte]]*(DetailTicket[[#This Row],[PrixUnit]]*(1-DetailTicket[[#This Row],[Remise%]]))</f>
        <v>27.434999999999999</v>
      </c>
      <c r="G1454" t="str">
        <f>DetailTicket[[#This Row],[NoTicket]]&amp;DetailTicket[[#This Row],[Refprod]]</f>
        <v>1080255</v>
      </c>
    </row>
    <row r="1455" spans="1:7" x14ac:dyDescent="0.25">
      <c r="A1455">
        <v>10872</v>
      </c>
      <c r="B1455">
        <v>55</v>
      </c>
      <c r="C1455">
        <v>18.29</v>
      </c>
      <c r="D1455">
        <v>2</v>
      </c>
      <c r="E1455">
        <v>0.05</v>
      </c>
      <c r="F1455" s="4">
        <f>DetailTicket[[#This Row],[Qte]]*(DetailTicket[[#This Row],[PrixUnit]]*(1-DetailTicket[[#This Row],[Remise%]]))</f>
        <v>34.750999999999998</v>
      </c>
      <c r="G1455" t="str">
        <f>DetailTicket[[#This Row],[NoTicket]]&amp;DetailTicket[[#This Row],[Refprod]]</f>
        <v>1087255</v>
      </c>
    </row>
    <row r="1456" spans="1:7" x14ac:dyDescent="0.25">
      <c r="A1456">
        <v>10902</v>
      </c>
      <c r="B1456">
        <v>55</v>
      </c>
      <c r="C1456">
        <v>18.29</v>
      </c>
      <c r="D1456">
        <v>1</v>
      </c>
      <c r="E1456">
        <v>0.15</v>
      </c>
      <c r="F1456" s="4">
        <f>DetailTicket[[#This Row],[Qte]]*(DetailTicket[[#This Row],[PrixUnit]]*(1-DetailTicket[[#This Row],[Remise%]]))</f>
        <v>15.546499999999998</v>
      </c>
      <c r="G1456" t="str">
        <f>DetailTicket[[#This Row],[NoTicket]]&amp;DetailTicket[[#This Row],[Refprod]]</f>
        <v>1090255</v>
      </c>
    </row>
    <row r="1457" spans="1:7" x14ac:dyDescent="0.25">
      <c r="A1457">
        <v>10930</v>
      </c>
      <c r="B1457">
        <v>55</v>
      </c>
      <c r="C1457">
        <v>18.29</v>
      </c>
      <c r="D1457">
        <v>1</v>
      </c>
      <c r="E1457">
        <v>0.2</v>
      </c>
      <c r="F1457" s="4">
        <f>DetailTicket[[#This Row],[Qte]]*(DetailTicket[[#This Row],[PrixUnit]]*(1-DetailTicket[[#This Row],[Remise%]]))</f>
        <v>14.632</v>
      </c>
      <c r="G1457" t="str">
        <f>DetailTicket[[#This Row],[NoTicket]]&amp;DetailTicket[[#This Row],[Refprod]]</f>
        <v>1093055</v>
      </c>
    </row>
    <row r="1458" spans="1:7" x14ac:dyDescent="0.25">
      <c r="A1458">
        <v>10948</v>
      </c>
      <c r="B1458">
        <v>55</v>
      </c>
      <c r="C1458">
        <v>18.29</v>
      </c>
      <c r="D1458">
        <v>2</v>
      </c>
      <c r="E1458">
        <v>0</v>
      </c>
      <c r="F1458" s="4">
        <f>DetailTicket[[#This Row],[Qte]]*(DetailTicket[[#This Row],[PrixUnit]]*(1-DetailTicket[[#This Row],[Remise%]]))</f>
        <v>36.58</v>
      </c>
      <c r="G1458" t="str">
        <f>DetailTicket[[#This Row],[NoTicket]]&amp;DetailTicket[[#This Row],[Refprod]]</f>
        <v>1094855</v>
      </c>
    </row>
    <row r="1459" spans="1:7" x14ac:dyDescent="0.25">
      <c r="A1459">
        <v>10990</v>
      </c>
      <c r="B1459">
        <v>55</v>
      </c>
      <c r="C1459">
        <v>18.29</v>
      </c>
      <c r="D1459">
        <v>2</v>
      </c>
      <c r="E1459">
        <v>0.15</v>
      </c>
      <c r="F1459" s="4">
        <f>DetailTicket[[#This Row],[Qte]]*(DetailTicket[[#This Row],[PrixUnit]]*(1-DetailTicket[[#This Row],[Remise%]]))</f>
        <v>31.092999999999996</v>
      </c>
      <c r="G1459" t="str">
        <f>DetailTicket[[#This Row],[NoTicket]]&amp;DetailTicket[[#This Row],[Refprod]]</f>
        <v>1099055</v>
      </c>
    </row>
    <row r="1460" spans="1:7" x14ac:dyDescent="0.25">
      <c r="A1460">
        <v>11001</v>
      </c>
      <c r="B1460">
        <v>55</v>
      </c>
      <c r="C1460">
        <v>18.29</v>
      </c>
      <c r="D1460">
        <v>2</v>
      </c>
      <c r="E1460">
        <v>0</v>
      </c>
      <c r="F1460" s="4">
        <f>DetailTicket[[#This Row],[Qte]]*(DetailTicket[[#This Row],[PrixUnit]]*(1-DetailTicket[[#This Row],[Remise%]]))</f>
        <v>36.58</v>
      </c>
      <c r="G1460" t="str">
        <f>DetailTicket[[#This Row],[NoTicket]]&amp;DetailTicket[[#This Row],[Refprod]]</f>
        <v>1100155</v>
      </c>
    </row>
    <row r="1461" spans="1:7" x14ac:dyDescent="0.25">
      <c r="A1461">
        <v>11002</v>
      </c>
      <c r="B1461">
        <v>55</v>
      </c>
      <c r="C1461">
        <v>18.29</v>
      </c>
      <c r="D1461">
        <v>1</v>
      </c>
      <c r="E1461">
        <v>0</v>
      </c>
      <c r="F1461" s="4">
        <f>DetailTicket[[#This Row],[Qte]]*(DetailTicket[[#This Row],[PrixUnit]]*(1-DetailTicket[[#This Row],[Remise%]]))</f>
        <v>18.29</v>
      </c>
      <c r="G1461" t="str">
        <f>DetailTicket[[#This Row],[NoTicket]]&amp;DetailTicket[[#This Row],[Refprod]]</f>
        <v>1100255</v>
      </c>
    </row>
    <row r="1462" spans="1:7" x14ac:dyDescent="0.25">
      <c r="A1462">
        <v>11028</v>
      </c>
      <c r="B1462">
        <v>55</v>
      </c>
      <c r="C1462">
        <v>18.29</v>
      </c>
      <c r="D1462">
        <v>1</v>
      </c>
      <c r="E1462">
        <v>0</v>
      </c>
      <c r="F1462" s="4">
        <f>DetailTicket[[#This Row],[Qte]]*(DetailTicket[[#This Row],[PrixUnit]]*(1-DetailTicket[[#This Row],[Remise%]]))</f>
        <v>18.29</v>
      </c>
      <c r="G1462" t="str">
        <f>DetailTicket[[#This Row],[NoTicket]]&amp;DetailTicket[[#This Row],[Refprod]]</f>
        <v>1102855</v>
      </c>
    </row>
    <row r="1463" spans="1:7" x14ac:dyDescent="0.25">
      <c r="A1463">
        <v>11056</v>
      </c>
      <c r="B1463">
        <v>55</v>
      </c>
      <c r="C1463">
        <v>18.29</v>
      </c>
      <c r="D1463">
        <v>1</v>
      </c>
      <c r="E1463">
        <v>0</v>
      </c>
      <c r="F1463" s="4">
        <f>DetailTicket[[#This Row],[Qte]]*(DetailTicket[[#This Row],[PrixUnit]]*(1-DetailTicket[[#This Row],[Remise%]]))</f>
        <v>18.29</v>
      </c>
      <c r="G1463" t="str">
        <f>DetailTicket[[#This Row],[NoTicket]]&amp;DetailTicket[[#This Row],[Refprod]]</f>
        <v>1105655</v>
      </c>
    </row>
    <row r="1464" spans="1:7" x14ac:dyDescent="0.25">
      <c r="A1464">
        <v>11064</v>
      </c>
      <c r="B1464">
        <v>55</v>
      </c>
      <c r="C1464">
        <v>18.29</v>
      </c>
      <c r="D1464">
        <v>2</v>
      </c>
      <c r="E1464">
        <v>0.1</v>
      </c>
      <c r="F1464" s="4">
        <f>DetailTicket[[#This Row],[Qte]]*(DetailTicket[[#This Row],[PrixUnit]]*(1-DetailTicket[[#This Row],[Remise%]]))</f>
        <v>32.921999999999997</v>
      </c>
      <c r="G1464" t="str">
        <f>DetailTicket[[#This Row],[NoTicket]]&amp;DetailTicket[[#This Row],[Refprod]]</f>
        <v>1106455</v>
      </c>
    </row>
    <row r="1465" spans="1:7" x14ac:dyDescent="0.25">
      <c r="A1465">
        <v>11077</v>
      </c>
      <c r="B1465">
        <v>55</v>
      </c>
      <c r="C1465">
        <v>18.29</v>
      </c>
      <c r="D1465">
        <v>2</v>
      </c>
      <c r="E1465">
        <v>0</v>
      </c>
      <c r="F1465" s="4">
        <f>DetailTicket[[#This Row],[Qte]]*(DetailTicket[[#This Row],[PrixUnit]]*(1-DetailTicket[[#This Row],[Remise%]]))</f>
        <v>36.58</v>
      </c>
      <c r="G1465" t="str">
        <f>DetailTicket[[#This Row],[NoTicket]]&amp;DetailTicket[[#This Row],[Refprod]]</f>
        <v>1107755</v>
      </c>
    </row>
    <row r="1466" spans="1:7" x14ac:dyDescent="0.25">
      <c r="A1466">
        <v>10262</v>
      </c>
      <c r="B1466">
        <v>56</v>
      </c>
      <c r="C1466">
        <v>23.17</v>
      </c>
      <c r="D1466">
        <v>2</v>
      </c>
      <c r="E1466">
        <v>0</v>
      </c>
      <c r="F1466" s="4">
        <f>DetailTicket[[#This Row],[Qte]]*(DetailTicket[[#This Row],[PrixUnit]]*(1-DetailTicket[[#This Row],[Remise%]]))</f>
        <v>46.34</v>
      </c>
      <c r="G1466" t="str">
        <f>DetailTicket[[#This Row],[NoTicket]]&amp;DetailTicket[[#This Row],[Refprod]]</f>
        <v>1026256</v>
      </c>
    </row>
    <row r="1467" spans="1:7" x14ac:dyDescent="0.25">
      <c r="A1467">
        <v>10295</v>
      </c>
      <c r="B1467">
        <v>56</v>
      </c>
      <c r="C1467">
        <v>23.17</v>
      </c>
      <c r="D1467">
        <v>2</v>
      </c>
      <c r="E1467">
        <v>0</v>
      </c>
      <c r="F1467" s="4">
        <f>DetailTicket[[#This Row],[Qte]]*(DetailTicket[[#This Row],[PrixUnit]]*(1-DetailTicket[[#This Row],[Remise%]]))</f>
        <v>46.34</v>
      </c>
      <c r="G1467" t="str">
        <f>DetailTicket[[#This Row],[NoTicket]]&amp;DetailTicket[[#This Row],[Refprod]]</f>
        <v>1029556</v>
      </c>
    </row>
    <row r="1468" spans="1:7" x14ac:dyDescent="0.25">
      <c r="A1468">
        <v>10301</v>
      </c>
      <c r="B1468">
        <v>56</v>
      </c>
      <c r="C1468">
        <v>23.17</v>
      </c>
      <c r="D1468">
        <v>1</v>
      </c>
      <c r="E1468">
        <v>0</v>
      </c>
      <c r="F1468" s="4">
        <f>DetailTicket[[#This Row],[Qte]]*(DetailTicket[[#This Row],[PrixUnit]]*(1-DetailTicket[[#This Row],[Remise%]]))</f>
        <v>23.17</v>
      </c>
      <c r="G1468" t="str">
        <f>DetailTicket[[#This Row],[NoTicket]]&amp;DetailTicket[[#This Row],[Refprod]]</f>
        <v>1030156</v>
      </c>
    </row>
    <row r="1469" spans="1:7" x14ac:dyDescent="0.25">
      <c r="A1469">
        <v>10329</v>
      </c>
      <c r="B1469">
        <v>56</v>
      </c>
      <c r="C1469">
        <v>23.17</v>
      </c>
      <c r="D1469">
        <v>2</v>
      </c>
      <c r="E1469">
        <v>0.05</v>
      </c>
      <c r="F1469" s="4">
        <f>DetailTicket[[#This Row],[Qte]]*(DetailTicket[[#This Row],[PrixUnit]]*(1-DetailTicket[[#This Row],[Remise%]]))</f>
        <v>44.023000000000003</v>
      </c>
      <c r="G1469" t="str">
        <f>DetailTicket[[#This Row],[NoTicket]]&amp;DetailTicket[[#This Row],[Refprod]]</f>
        <v>1032956</v>
      </c>
    </row>
    <row r="1470" spans="1:7" x14ac:dyDescent="0.25">
      <c r="A1470">
        <v>10346</v>
      </c>
      <c r="B1470">
        <v>56</v>
      </c>
      <c r="C1470">
        <v>23.17</v>
      </c>
      <c r="D1470">
        <v>1</v>
      </c>
      <c r="E1470">
        <v>0</v>
      </c>
      <c r="F1470" s="4">
        <f>DetailTicket[[#This Row],[Qte]]*(DetailTicket[[#This Row],[PrixUnit]]*(1-DetailTicket[[#This Row],[Remise%]]))</f>
        <v>23.17</v>
      </c>
      <c r="G1470" t="str">
        <f>DetailTicket[[#This Row],[NoTicket]]&amp;DetailTicket[[#This Row],[Refprod]]</f>
        <v>1034656</v>
      </c>
    </row>
    <row r="1471" spans="1:7" x14ac:dyDescent="0.25">
      <c r="A1471">
        <v>10369</v>
      </c>
      <c r="B1471">
        <v>56</v>
      </c>
      <c r="C1471">
        <v>23.17</v>
      </c>
      <c r="D1471">
        <v>2</v>
      </c>
      <c r="E1471">
        <v>0.25</v>
      </c>
      <c r="F1471" s="4">
        <f>DetailTicket[[#This Row],[Qte]]*(DetailTicket[[#This Row],[PrixUnit]]*(1-DetailTicket[[#This Row],[Remise%]]))</f>
        <v>34.755000000000003</v>
      </c>
      <c r="G1471" t="str">
        <f>DetailTicket[[#This Row],[NoTicket]]&amp;DetailTicket[[#This Row],[Refprod]]</f>
        <v>1036956</v>
      </c>
    </row>
    <row r="1472" spans="1:7" x14ac:dyDescent="0.25">
      <c r="A1472">
        <v>10383</v>
      </c>
      <c r="B1472">
        <v>56</v>
      </c>
      <c r="C1472">
        <v>23.17</v>
      </c>
      <c r="D1472">
        <v>1</v>
      </c>
      <c r="E1472">
        <v>0</v>
      </c>
      <c r="F1472" s="4">
        <f>DetailTicket[[#This Row],[Qte]]*(DetailTicket[[#This Row],[PrixUnit]]*(1-DetailTicket[[#This Row],[Remise%]]))</f>
        <v>23.17</v>
      </c>
      <c r="G1472" t="str">
        <f>DetailTicket[[#This Row],[NoTicket]]&amp;DetailTicket[[#This Row],[Refprod]]</f>
        <v>1038356</v>
      </c>
    </row>
    <row r="1473" spans="1:7" x14ac:dyDescent="0.25">
      <c r="A1473">
        <v>10401</v>
      </c>
      <c r="B1473">
        <v>56</v>
      </c>
      <c r="C1473">
        <v>23.17</v>
      </c>
      <c r="D1473">
        <v>2</v>
      </c>
      <c r="E1473">
        <v>0</v>
      </c>
      <c r="F1473" s="4">
        <f>DetailTicket[[#This Row],[Qte]]*(DetailTicket[[#This Row],[PrixUnit]]*(1-DetailTicket[[#This Row],[Remise%]]))</f>
        <v>46.34</v>
      </c>
      <c r="G1473" t="str">
        <f>DetailTicket[[#This Row],[NoTicket]]&amp;DetailTicket[[#This Row],[Refprod]]</f>
        <v>1040156</v>
      </c>
    </row>
    <row r="1474" spans="1:7" x14ac:dyDescent="0.25">
      <c r="A1474">
        <v>10426</v>
      </c>
      <c r="B1474">
        <v>56</v>
      </c>
      <c r="C1474">
        <v>23.17</v>
      </c>
      <c r="D1474">
        <v>2</v>
      </c>
      <c r="E1474">
        <v>0</v>
      </c>
      <c r="F1474" s="4">
        <f>DetailTicket[[#This Row],[Qte]]*(DetailTicket[[#This Row],[PrixUnit]]*(1-DetailTicket[[#This Row],[Remise%]]))</f>
        <v>46.34</v>
      </c>
      <c r="G1474" t="str">
        <f>DetailTicket[[#This Row],[NoTicket]]&amp;DetailTicket[[#This Row],[Refprod]]</f>
        <v>1042656</v>
      </c>
    </row>
    <row r="1475" spans="1:7" x14ac:dyDescent="0.25">
      <c r="A1475">
        <v>10430</v>
      </c>
      <c r="B1475">
        <v>56</v>
      </c>
      <c r="C1475">
        <v>23.17</v>
      </c>
      <c r="D1475">
        <v>1</v>
      </c>
      <c r="E1475">
        <v>0</v>
      </c>
      <c r="F1475" s="4">
        <f>DetailTicket[[#This Row],[Qte]]*(DetailTicket[[#This Row],[PrixUnit]]*(1-DetailTicket[[#This Row],[Remise%]]))</f>
        <v>23.17</v>
      </c>
      <c r="G1475" t="str">
        <f>DetailTicket[[#This Row],[NoTicket]]&amp;DetailTicket[[#This Row],[Refprod]]</f>
        <v>1043056</v>
      </c>
    </row>
    <row r="1476" spans="1:7" x14ac:dyDescent="0.25">
      <c r="A1476">
        <v>10433</v>
      </c>
      <c r="B1476">
        <v>56</v>
      </c>
      <c r="C1476">
        <v>23.17</v>
      </c>
      <c r="D1476">
        <v>1</v>
      </c>
      <c r="E1476">
        <v>0</v>
      </c>
      <c r="F1476" s="4">
        <f>DetailTicket[[#This Row],[Qte]]*(DetailTicket[[#This Row],[PrixUnit]]*(1-DetailTicket[[#This Row],[Remise%]]))</f>
        <v>23.17</v>
      </c>
      <c r="G1476" t="str">
        <f>DetailTicket[[#This Row],[NoTicket]]&amp;DetailTicket[[#This Row],[Refprod]]</f>
        <v>1043356</v>
      </c>
    </row>
    <row r="1477" spans="1:7" x14ac:dyDescent="0.25">
      <c r="A1477">
        <v>10436</v>
      </c>
      <c r="B1477">
        <v>56</v>
      </c>
      <c r="C1477">
        <v>23.17</v>
      </c>
      <c r="D1477">
        <v>1</v>
      </c>
      <c r="E1477">
        <v>0.1</v>
      </c>
      <c r="F1477" s="4">
        <f>DetailTicket[[#This Row],[Qte]]*(DetailTicket[[#This Row],[PrixUnit]]*(1-DetailTicket[[#This Row],[Remise%]]))</f>
        <v>20.853000000000002</v>
      </c>
      <c r="G1477" t="str">
        <f>DetailTicket[[#This Row],[NoTicket]]&amp;DetailTicket[[#This Row],[Refprod]]</f>
        <v>1043656</v>
      </c>
    </row>
    <row r="1478" spans="1:7" x14ac:dyDescent="0.25">
      <c r="A1478">
        <v>10458</v>
      </c>
      <c r="B1478">
        <v>56</v>
      </c>
      <c r="C1478">
        <v>23.17</v>
      </c>
      <c r="D1478">
        <v>2</v>
      </c>
      <c r="E1478">
        <v>0</v>
      </c>
      <c r="F1478" s="4">
        <f>DetailTicket[[#This Row],[Qte]]*(DetailTicket[[#This Row],[PrixUnit]]*(1-DetailTicket[[#This Row],[Remise%]]))</f>
        <v>46.34</v>
      </c>
      <c r="G1478" t="str">
        <f>DetailTicket[[#This Row],[NoTicket]]&amp;DetailTicket[[#This Row],[Refprod]]</f>
        <v>1045856</v>
      </c>
    </row>
    <row r="1479" spans="1:7" x14ac:dyDescent="0.25">
      <c r="A1479">
        <v>10464</v>
      </c>
      <c r="B1479">
        <v>56</v>
      </c>
      <c r="C1479">
        <v>23.17</v>
      </c>
      <c r="D1479">
        <v>1</v>
      </c>
      <c r="E1479">
        <v>0.2</v>
      </c>
      <c r="F1479" s="4">
        <f>DetailTicket[[#This Row],[Qte]]*(DetailTicket[[#This Row],[PrixUnit]]*(1-DetailTicket[[#This Row],[Remise%]]))</f>
        <v>18.536000000000001</v>
      </c>
      <c r="G1479" t="str">
        <f>DetailTicket[[#This Row],[NoTicket]]&amp;DetailTicket[[#This Row],[Refprod]]</f>
        <v>1046456</v>
      </c>
    </row>
    <row r="1480" spans="1:7" x14ac:dyDescent="0.25">
      <c r="A1480">
        <v>10471</v>
      </c>
      <c r="B1480">
        <v>56</v>
      </c>
      <c r="C1480">
        <v>23.17</v>
      </c>
      <c r="D1480">
        <v>1</v>
      </c>
      <c r="E1480">
        <v>0</v>
      </c>
      <c r="F1480" s="4">
        <f>DetailTicket[[#This Row],[Qte]]*(DetailTicket[[#This Row],[PrixUnit]]*(1-DetailTicket[[#This Row],[Remise%]]))</f>
        <v>23.17</v>
      </c>
      <c r="G1480" t="str">
        <f>DetailTicket[[#This Row],[NoTicket]]&amp;DetailTicket[[#This Row],[Refprod]]</f>
        <v>1047156</v>
      </c>
    </row>
    <row r="1481" spans="1:7" x14ac:dyDescent="0.25">
      <c r="A1481">
        <v>10494</v>
      </c>
      <c r="B1481">
        <v>56</v>
      </c>
      <c r="C1481">
        <v>23.17</v>
      </c>
      <c r="D1481">
        <v>1</v>
      </c>
      <c r="E1481">
        <v>0</v>
      </c>
      <c r="F1481" s="4">
        <f>DetailTicket[[#This Row],[Qte]]*(DetailTicket[[#This Row],[PrixUnit]]*(1-DetailTicket[[#This Row],[Remise%]]))</f>
        <v>23.17</v>
      </c>
      <c r="G1481" t="str">
        <f>DetailTicket[[#This Row],[NoTicket]]&amp;DetailTicket[[#This Row],[Refprod]]</f>
        <v>1049456</v>
      </c>
    </row>
    <row r="1482" spans="1:7" x14ac:dyDescent="0.25">
      <c r="A1482">
        <v>10497</v>
      </c>
      <c r="B1482">
        <v>56</v>
      </c>
      <c r="C1482">
        <v>23.17</v>
      </c>
      <c r="D1482">
        <v>2</v>
      </c>
      <c r="E1482">
        <v>0</v>
      </c>
      <c r="F1482" s="4">
        <f>DetailTicket[[#This Row],[Qte]]*(DetailTicket[[#This Row],[PrixUnit]]*(1-DetailTicket[[#This Row],[Remise%]]))</f>
        <v>46.34</v>
      </c>
      <c r="G1482" t="str">
        <f>DetailTicket[[#This Row],[NoTicket]]&amp;DetailTicket[[#This Row],[Refprod]]</f>
        <v>1049756</v>
      </c>
    </row>
    <row r="1483" spans="1:7" x14ac:dyDescent="0.25">
      <c r="A1483">
        <v>10514</v>
      </c>
      <c r="B1483">
        <v>56</v>
      </c>
      <c r="C1483">
        <v>28.97</v>
      </c>
      <c r="D1483">
        <v>2</v>
      </c>
      <c r="E1483">
        <v>0</v>
      </c>
      <c r="F1483" s="4">
        <f>DetailTicket[[#This Row],[Qte]]*(DetailTicket[[#This Row],[PrixUnit]]*(1-DetailTicket[[#This Row],[Remise%]]))</f>
        <v>57.94</v>
      </c>
      <c r="G1483" t="str">
        <f>DetailTicket[[#This Row],[NoTicket]]&amp;DetailTicket[[#This Row],[Refprod]]</f>
        <v>1051456</v>
      </c>
    </row>
    <row r="1484" spans="1:7" x14ac:dyDescent="0.25">
      <c r="A1484">
        <v>10519</v>
      </c>
      <c r="B1484">
        <v>56</v>
      </c>
      <c r="C1484">
        <v>28.97</v>
      </c>
      <c r="D1484">
        <v>1</v>
      </c>
      <c r="E1484">
        <v>0</v>
      </c>
      <c r="F1484" s="4">
        <f>DetailTicket[[#This Row],[Qte]]*(DetailTicket[[#This Row],[PrixUnit]]*(1-DetailTicket[[#This Row],[Remise%]]))</f>
        <v>28.97</v>
      </c>
      <c r="G1484" t="str">
        <f>DetailTicket[[#This Row],[NoTicket]]&amp;DetailTicket[[#This Row],[Refprod]]</f>
        <v>1051956</v>
      </c>
    </row>
    <row r="1485" spans="1:7" x14ac:dyDescent="0.25">
      <c r="A1485">
        <v>10526</v>
      </c>
      <c r="B1485">
        <v>56</v>
      </c>
      <c r="C1485">
        <v>28.97</v>
      </c>
      <c r="D1485">
        <v>1</v>
      </c>
      <c r="E1485">
        <v>0.15</v>
      </c>
      <c r="F1485" s="4">
        <f>DetailTicket[[#This Row],[Qte]]*(DetailTicket[[#This Row],[PrixUnit]]*(1-DetailTicket[[#This Row],[Remise%]]))</f>
        <v>24.624499999999998</v>
      </c>
      <c r="G1485" t="str">
        <f>DetailTicket[[#This Row],[NoTicket]]&amp;DetailTicket[[#This Row],[Refprod]]</f>
        <v>1052656</v>
      </c>
    </row>
    <row r="1486" spans="1:7" x14ac:dyDescent="0.25">
      <c r="A1486">
        <v>10555</v>
      </c>
      <c r="B1486">
        <v>56</v>
      </c>
      <c r="C1486">
        <v>28.97</v>
      </c>
      <c r="D1486">
        <v>1</v>
      </c>
      <c r="E1486">
        <v>0.2</v>
      </c>
      <c r="F1486" s="4">
        <f>DetailTicket[[#This Row],[Qte]]*(DetailTicket[[#This Row],[PrixUnit]]*(1-DetailTicket[[#This Row],[Remise%]]))</f>
        <v>23.176000000000002</v>
      </c>
      <c r="G1486" t="str">
        <f>DetailTicket[[#This Row],[NoTicket]]&amp;DetailTicket[[#This Row],[Refprod]]</f>
        <v>1055556</v>
      </c>
    </row>
    <row r="1487" spans="1:7" x14ac:dyDescent="0.25">
      <c r="A1487">
        <v>10570</v>
      </c>
      <c r="B1487">
        <v>56</v>
      </c>
      <c r="C1487">
        <v>28.97</v>
      </c>
      <c r="D1487">
        <v>2</v>
      </c>
      <c r="E1487">
        <v>0.05</v>
      </c>
      <c r="F1487" s="4">
        <f>DetailTicket[[#This Row],[Qte]]*(DetailTicket[[#This Row],[PrixUnit]]*(1-DetailTicket[[#This Row],[Remise%]]))</f>
        <v>55.042999999999992</v>
      </c>
      <c r="G1487" t="str">
        <f>DetailTicket[[#This Row],[NoTicket]]&amp;DetailTicket[[#This Row],[Refprod]]</f>
        <v>1057056</v>
      </c>
    </row>
    <row r="1488" spans="1:7" x14ac:dyDescent="0.25">
      <c r="A1488">
        <v>10596</v>
      </c>
      <c r="B1488">
        <v>56</v>
      </c>
      <c r="C1488">
        <v>28.97</v>
      </c>
      <c r="D1488">
        <v>2</v>
      </c>
      <c r="E1488">
        <v>0.2</v>
      </c>
      <c r="F1488" s="4">
        <f>DetailTicket[[#This Row],[Qte]]*(DetailTicket[[#This Row],[PrixUnit]]*(1-DetailTicket[[#This Row],[Remise%]]))</f>
        <v>46.352000000000004</v>
      </c>
      <c r="G1488" t="str">
        <f>DetailTicket[[#This Row],[NoTicket]]&amp;DetailTicket[[#This Row],[Refprod]]</f>
        <v>1059656</v>
      </c>
    </row>
    <row r="1489" spans="1:7" x14ac:dyDescent="0.25">
      <c r="A1489">
        <v>10608</v>
      </c>
      <c r="B1489">
        <v>56</v>
      </c>
      <c r="C1489">
        <v>28.97</v>
      </c>
      <c r="D1489">
        <v>1</v>
      </c>
      <c r="E1489">
        <v>0</v>
      </c>
      <c r="F1489" s="4">
        <f>DetailTicket[[#This Row],[Qte]]*(DetailTicket[[#This Row],[PrixUnit]]*(1-DetailTicket[[#This Row],[Remise%]]))</f>
        <v>28.97</v>
      </c>
      <c r="G1489" t="str">
        <f>DetailTicket[[#This Row],[NoTicket]]&amp;DetailTicket[[#This Row],[Refprod]]</f>
        <v>1060856</v>
      </c>
    </row>
    <row r="1490" spans="1:7" x14ac:dyDescent="0.25">
      <c r="A1490">
        <v>10616</v>
      </c>
      <c r="B1490">
        <v>56</v>
      </c>
      <c r="C1490">
        <v>28.97</v>
      </c>
      <c r="D1490">
        <v>2</v>
      </c>
      <c r="E1490">
        <v>0</v>
      </c>
      <c r="F1490" s="4">
        <f>DetailTicket[[#This Row],[Qte]]*(DetailTicket[[#This Row],[PrixUnit]]*(1-DetailTicket[[#This Row],[Remise%]]))</f>
        <v>57.94</v>
      </c>
      <c r="G1490" t="str">
        <f>DetailTicket[[#This Row],[NoTicket]]&amp;DetailTicket[[#This Row],[Refprod]]</f>
        <v>1061656</v>
      </c>
    </row>
    <row r="1491" spans="1:7" x14ac:dyDescent="0.25">
      <c r="A1491">
        <v>10618</v>
      </c>
      <c r="B1491">
        <v>56</v>
      </c>
      <c r="C1491">
        <v>28.97</v>
      </c>
      <c r="D1491">
        <v>1</v>
      </c>
      <c r="E1491">
        <v>0</v>
      </c>
      <c r="F1491" s="4">
        <f>DetailTicket[[#This Row],[Qte]]*(DetailTicket[[#This Row],[PrixUnit]]*(1-DetailTicket[[#This Row],[Remise%]]))</f>
        <v>28.97</v>
      </c>
      <c r="G1491" t="str">
        <f>DetailTicket[[#This Row],[NoTicket]]&amp;DetailTicket[[#This Row],[Refprod]]</f>
        <v>1061856</v>
      </c>
    </row>
    <row r="1492" spans="1:7" x14ac:dyDescent="0.25">
      <c r="A1492">
        <v>10637</v>
      </c>
      <c r="B1492">
        <v>56</v>
      </c>
      <c r="C1492">
        <v>28.97</v>
      </c>
      <c r="D1492">
        <v>2</v>
      </c>
      <c r="E1492">
        <v>0.05</v>
      </c>
      <c r="F1492" s="4">
        <f>DetailTicket[[#This Row],[Qte]]*(DetailTicket[[#This Row],[PrixUnit]]*(1-DetailTicket[[#This Row],[Remise%]]))</f>
        <v>55.042999999999992</v>
      </c>
      <c r="G1492" t="str">
        <f>DetailTicket[[#This Row],[NoTicket]]&amp;DetailTicket[[#This Row],[Refprod]]</f>
        <v>1063756</v>
      </c>
    </row>
    <row r="1493" spans="1:7" x14ac:dyDescent="0.25">
      <c r="A1493">
        <v>10657</v>
      </c>
      <c r="B1493">
        <v>56</v>
      </c>
      <c r="C1493">
        <v>28.97</v>
      </c>
      <c r="D1493">
        <v>1</v>
      </c>
      <c r="E1493">
        <v>0</v>
      </c>
      <c r="F1493" s="4">
        <f>DetailTicket[[#This Row],[Qte]]*(DetailTicket[[#This Row],[PrixUnit]]*(1-DetailTicket[[#This Row],[Remise%]]))</f>
        <v>28.97</v>
      </c>
      <c r="G1493" t="str">
        <f>DetailTicket[[#This Row],[NoTicket]]&amp;DetailTicket[[#This Row],[Refprod]]</f>
        <v>1065756</v>
      </c>
    </row>
    <row r="1494" spans="1:7" x14ac:dyDescent="0.25">
      <c r="A1494">
        <v>10664</v>
      </c>
      <c r="B1494">
        <v>56</v>
      </c>
      <c r="C1494">
        <v>28.97</v>
      </c>
      <c r="D1494">
        <v>2</v>
      </c>
      <c r="E1494">
        <v>0.15</v>
      </c>
      <c r="F1494" s="4">
        <f>DetailTicket[[#This Row],[Qte]]*(DetailTicket[[#This Row],[PrixUnit]]*(1-DetailTicket[[#This Row],[Remise%]]))</f>
        <v>49.248999999999995</v>
      </c>
      <c r="G1494" t="str">
        <f>DetailTicket[[#This Row],[NoTicket]]&amp;DetailTicket[[#This Row],[Refprod]]</f>
        <v>1066456</v>
      </c>
    </row>
    <row r="1495" spans="1:7" x14ac:dyDescent="0.25">
      <c r="A1495">
        <v>10690</v>
      </c>
      <c r="B1495">
        <v>56</v>
      </c>
      <c r="C1495">
        <v>28.97</v>
      </c>
      <c r="D1495">
        <v>1</v>
      </c>
      <c r="E1495">
        <v>0.25</v>
      </c>
      <c r="F1495" s="4">
        <f>DetailTicket[[#This Row],[Qte]]*(DetailTicket[[#This Row],[PrixUnit]]*(1-DetailTicket[[#This Row],[Remise%]]))</f>
        <v>21.727499999999999</v>
      </c>
      <c r="G1495" t="str">
        <f>DetailTicket[[#This Row],[NoTicket]]&amp;DetailTicket[[#This Row],[Refprod]]</f>
        <v>1069056</v>
      </c>
    </row>
    <row r="1496" spans="1:7" x14ac:dyDescent="0.25">
      <c r="A1496">
        <v>10712</v>
      </c>
      <c r="B1496">
        <v>56</v>
      </c>
      <c r="C1496">
        <v>28.97</v>
      </c>
      <c r="D1496">
        <v>1</v>
      </c>
      <c r="E1496">
        <v>0</v>
      </c>
      <c r="F1496" s="4">
        <f>DetailTicket[[#This Row],[Qte]]*(DetailTicket[[#This Row],[PrixUnit]]*(1-DetailTicket[[#This Row],[Remise%]]))</f>
        <v>28.97</v>
      </c>
      <c r="G1496" t="str">
        <f>DetailTicket[[#This Row],[NoTicket]]&amp;DetailTicket[[#This Row],[Refprod]]</f>
        <v>1071256</v>
      </c>
    </row>
    <row r="1497" spans="1:7" x14ac:dyDescent="0.25">
      <c r="A1497">
        <v>10714</v>
      </c>
      <c r="B1497">
        <v>56</v>
      </c>
      <c r="C1497">
        <v>28.97</v>
      </c>
      <c r="D1497">
        <v>2</v>
      </c>
      <c r="E1497">
        <v>0.25</v>
      </c>
      <c r="F1497" s="4">
        <f>DetailTicket[[#This Row],[Qte]]*(DetailTicket[[#This Row],[PrixUnit]]*(1-DetailTicket[[#This Row],[Remise%]]))</f>
        <v>43.454999999999998</v>
      </c>
      <c r="G1497" t="str">
        <f>DetailTicket[[#This Row],[NoTicket]]&amp;DetailTicket[[#This Row],[Refprod]]</f>
        <v>1071456</v>
      </c>
    </row>
    <row r="1498" spans="1:7" x14ac:dyDescent="0.25">
      <c r="A1498">
        <v>10727</v>
      </c>
      <c r="B1498">
        <v>56</v>
      </c>
      <c r="C1498">
        <v>28.97</v>
      </c>
      <c r="D1498">
        <v>2</v>
      </c>
      <c r="E1498">
        <v>0.05</v>
      </c>
      <c r="F1498" s="4">
        <f>DetailTicket[[#This Row],[Qte]]*(DetailTicket[[#This Row],[PrixUnit]]*(1-DetailTicket[[#This Row],[Remise%]]))</f>
        <v>55.042999999999992</v>
      </c>
      <c r="G1498" t="str">
        <f>DetailTicket[[#This Row],[NoTicket]]&amp;DetailTicket[[#This Row],[Refprod]]</f>
        <v>1072756</v>
      </c>
    </row>
    <row r="1499" spans="1:7" x14ac:dyDescent="0.25">
      <c r="A1499">
        <v>10740</v>
      </c>
      <c r="B1499">
        <v>56</v>
      </c>
      <c r="C1499">
        <v>28.97</v>
      </c>
      <c r="D1499">
        <v>2</v>
      </c>
      <c r="E1499">
        <v>0.2</v>
      </c>
      <c r="F1499" s="4">
        <f>DetailTicket[[#This Row],[Qte]]*(DetailTicket[[#This Row],[PrixUnit]]*(1-DetailTicket[[#This Row],[Remise%]]))</f>
        <v>46.352000000000004</v>
      </c>
      <c r="G1499" t="str">
        <f>DetailTicket[[#This Row],[NoTicket]]&amp;DetailTicket[[#This Row],[Refprod]]</f>
        <v>1074056</v>
      </c>
    </row>
    <row r="1500" spans="1:7" x14ac:dyDescent="0.25">
      <c r="A1500">
        <v>10748</v>
      </c>
      <c r="B1500">
        <v>56</v>
      </c>
      <c r="C1500">
        <v>28.97</v>
      </c>
      <c r="D1500">
        <v>1</v>
      </c>
      <c r="E1500">
        <v>0</v>
      </c>
      <c r="F1500" s="4">
        <f>DetailTicket[[#This Row],[Qte]]*(DetailTicket[[#This Row],[PrixUnit]]*(1-DetailTicket[[#This Row],[Remise%]]))</f>
        <v>28.97</v>
      </c>
      <c r="G1500" t="str">
        <f>DetailTicket[[#This Row],[NoTicket]]&amp;DetailTicket[[#This Row],[Refprod]]</f>
        <v>1074856</v>
      </c>
    </row>
    <row r="1501" spans="1:7" x14ac:dyDescent="0.25">
      <c r="A1501">
        <v>10749</v>
      </c>
      <c r="B1501">
        <v>56</v>
      </c>
      <c r="C1501">
        <v>28.97</v>
      </c>
      <c r="D1501">
        <v>2</v>
      </c>
      <c r="E1501">
        <v>0</v>
      </c>
      <c r="F1501" s="4">
        <f>DetailTicket[[#This Row],[Qte]]*(DetailTicket[[#This Row],[PrixUnit]]*(1-DetailTicket[[#This Row],[Remise%]]))</f>
        <v>57.94</v>
      </c>
      <c r="G1501" t="str">
        <f>DetailTicket[[#This Row],[NoTicket]]&amp;DetailTicket[[#This Row],[Refprod]]</f>
        <v>1074956</v>
      </c>
    </row>
    <row r="1502" spans="1:7" x14ac:dyDescent="0.25">
      <c r="A1502">
        <v>10755</v>
      </c>
      <c r="B1502">
        <v>56</v>
      </c>
      <c r="C1502">
        <v>28.97</v>
      </c>
      <c r="D1502">
        <v>1</v>
      </c>
      <c r="E1502">
        <v>0.25</v>
      </c>
      <c r="F1502" s="4">
        <f>DetailTicket[[#This Row],[Qte]]*(DetailTicket[[#This Row],[PrixUnit]]*(1-DetailTicket[[#This Row],[Remise%]]))</f>
        <v>21.727499999999999</v>
      </c>
      <c r="G1502" t="str">
        <f>DetailTicket[[#This Row],[NoTicket]]&amp;DetailTicket[[#This Row],[Refprod]]</f>
        <v>1075556</v>
      </c>
    </row>
    <row r="1503" spans="1:7" x14ac:dyDescent="0.25">
      <c r="A1503">
        <v>10762</v>
      </c>
      <c r="B1503">
        <v>56</v>
      </c>
      <c r="C1503">
        <v>28.97</v>
      </c>
      <c r="D1503">
        <v>2</v>
      </c>
      <c r="E1503">
        <v>0</v>
      </c>
      <c r="F1503" s="4">
        <f>DetailTicket[[#This Row],[Qte]]*(DetailTicket[[#This Row],[PrixUnit]]*(1-DetailTicket[[#This Row],[Remise%]]))</f>
        <v>57.94</v>
      </c>
      <c r="G1503" t="str">
        <f>DetailTicket[[#This Row],[NoTicket]]&amp;DetailTicket[[#This Row],[Refprod]]</f>
        <v>1076256</v>
      </c>
    </row>
    <row r="1504" spans="1:7" x14ac:dyDescent="0.25">
      <c r="A1504">
        <v>10781</v>
      </c>
      <c r="B1504">
        <v>56</v>
      </c>
      <c r="C1504">
        <v>28.97</v>
      </c>
      <c r="D1504">
        <v>1</v>
      </c>
      <c r="E1504">
        <v>0.2</v>
      </c>
      <c r="F1504" s="4">
        <f>DetailTicket[[#This Row],[Qte]]*(DetailTicket[[#This Row],[PrixUnit]]*(1-DetailTicket[[#This Row],[Remise%]]))</f>
        <v>23.176000000000002</v>
      </c>
      <c r="G1504" t="str">
        <f>DetailTicket[[#This Row],[NoTicket]]&amp;DetailTicket[[#This Row],[Refprod]]</f>
        <v>1078156</v>
      </c>
    </row>
    <row r="1505" spans="1:7" x14ac:dyDescent="0.25">
      <c r="A1505">
        <v>10790</v>
      </c>
      <c r="B1505">
        <v>56</v>
      </c>
      <c r="C1505">
        <v>28.97</v>
      </c>
      <c r="D1505">
        <v>1</v>
      </c>
      <c r="E1505">
        <v>0.15</v>
      </c>
      <c r="F1505" s="4">
        <f>DetailTicket[[#This Row],[Qte]]*(DetailTicket[[#This Row],[PrixUnit]]*(1-DetailTicket[[#This Row],[Remise%]]))</f>
        <v>24.624499999999998</v>
      </c>
      <c r="G1505" t="str">
        <f>DetailTicket[[#This Row],[NoTicket]]&amp;DetailTicket[[#This Row],[Refprod]]</f>
        <v>1079056</v>
      </c>
    </row>
    <row r="1506" spans="1:7" x14ac:dyDescent="0.25">
      <c r="A1506">
        <v>10808</v>
      </c>
      <c r="B1506">
        <v>56</v>
      </c>
      <c r="C1506">
        <v>28.97</v>
      </c>
      <c r="D1506">
        <v>1</v>
      </c>
      <c r="E1506">
        <v>0.15</v>
      </c>
      <c r="F1506" s="4">
        <f>DetailTicket[[#This Row],[Qte]]*(DetailTicket[[#This Row],[PrixUnit]]*(1-DetailTicket[[#This Row],[Remise%]]))</f>
        <v>24.624499999999998</v>
      </c>
      <c r="G1506" t="str">
        <f>DetailTicket[[#This Row],[NoTicket]]&amp;DetailTicket[[#This Row],[Refprod]]</f>
        <v>1080856</v>
      </c>
    </row>
    <row r="1507" spans="1:7" x14ac:dyDescent="0.25">
      <c r="A1507">
        <v>10820</v>
      </c>
      <c r="B1507">
        <v>56</v>
      </c>
      <c r="C1507">
        <v>28.97</v>
      </c>
      <c r="D1507">
        <v>1</v>
      </c>
      <c r="E1507">
        <v>0</v>
      </c>
      <c r="F1507" s="4">
        <f>DetailTicket[[#This Row],[Qte]]*(DetailTicket[[#This Row],[PrixUnit]]*(1-DetailTicket[[#This Row],[Remise%]]))</f>
        <v>28.97</v>
      </c>
      <c r="G1507" t="str">
        <f>DetailTicket[[#This Row],[NoTicket]]&amp;DetailTicket[[#This Row],[Refprod]]</f>
        <v>1082056</v>
      </c>
    </row>
    <row r="1508" spans="1:7" x14ac:dyDescent="0.25">
      <c r="A1508">
        <v>10841</v>
      </c>
      <c r="B1508">
        <v>56</v>
      </c>
      <c r="C1508">
        <v>28.97</v>
      </c>
      <c r="D1508">
        <v>1</v>
      </c>
      <c r="E1508">
        <v>0</v>
      </c>
      <c r="F1508" s="4">
        <f>DetailTicket[[#This Row],[Qte]]*(DetailTicket[[#This Row],[PrixUnit]]*(1-DetailTicket[[#This Row],[Remise%]]))</f>
        <v>28.97</v>
      </c>
      <c r="G1508" t="str">
        <f>DetailTicket[[#This Row],[NoTicket]]&amp;DetailTicket[[#This Row],[Refprod]]</f>
        <v>1084156</v>
      </c>
    </row>
    <row r="1509" spans="1:7" x14ac:dyDescent="0.25">
      <c r="A1509">
        <v>10855</v>
      </c>
      <c r="B1509">
        <v>56</v>
      </c>
      <c r="C1509">
        <v>28.97</v>
      </c>
      <c r="D1509">
        <v>1</v>
      </c>
      <c r="E1509">
        <v>0</v>
      </c>
      <c r="F1509" s="4">
        <f>DetailTicket[[#This Row],[Qte]]*(DetailTicket[[#This Row],[PrixUnit]]*(1-DetailTicket[[#This Row],[Remise%]]))</f>
        <v>28.97</v>
      </c>
      <c r="G1509" t="str">
        <f>DetailTicket[[#This Row],[NoTicket]]&amp;DetailTicket[[#This Row],[Refprod]]</f>
        <v>1085556</v>
      </c>
    </row>
    <row r="1510" spans="1:7" x14ac:dyDescent="0.25">
      <c r="A1510">
        <v>10884</v>
      </c>
      <c r="B1510">
        <v>56</v>
      </c>
      <c r="C1510">
        <v>28.97</v>
      </c>
      <c r="D1510">
        <v>1</v>
      </c>
      <c r="E1510">
        <v>0.05</v>
      </c>
      <c r="F1510" s="4">
        <f>DetailTicket[[#This Row],[Qte]]*(DetailTicket[[#This Row],[PrixUnit]]*(1-DetailTicket[[#This Row],[Remise%]]))</f>
        <v>27.521499999999996</v>
      </c>
      <c r="G1510" t="str">
        <f>DetailTicket[[#This Row],[NoTicket]]&amp;DetailTicket[[#This Row],[Refprod]]</f>
        <v>1088456</v>
      </c>
    </row>
    <row r="1511" spans="1:7" x14ac:dyDescent="0.25">
      <c r="A1511">
        <v>10896</v>
      </c>
      <c r="B1511">
        <v>56</v>
      </c>
      <c r="C1511">
        <v>28.97</v>
      </c>
      <c r="D1511">
        <v>2</v>
      </c>
      <c r="E1511">
        <v>0</v>
      </c>
      <c r="F1511" s="4">
        <f>DetailTicket[[#This Row],[Qte]]*(DetailTicket[[#This Row],[PrixUnit]]*(1-DetailTicket[[#This Row],[Remise%]]))</f>
        <v>57.94</v>
      </c>
      <c r="G1511" t="str">
        <f>DetailTicket[[#This Row],[NoTicket]]&amp;DetailTicket[[#This Row],[Refprod]]</f>
        <v>1089656</v>
      </c>
    </row>
    <row r="1512" spans="1:7" x14ac:dyDescent="0.25">
      <c r="A1512">
        <v>10944</v>
      </c>
      <c r="B1512">
        <v>56</v>
      </c>
      <c r="C1512">
        <v>28.97</v>
      </c>
      <c r="D1512">
        <v>2</v>
      </c>
      <c r="E1512">
        <v>0</v>
      </c>
      <c r="F1512" s="4">
        <f>DetailTicket[[#This Row],[Qte]]*(DetailTicket[[#This Row],[PrixUnit]]*(1-DetailTicket[[#This Row],[Remise%]]))</f>
        <v>57.94</v>
      </c>
      <c r="G1512" t="str">
        <f>DetailTicket[[#This Row],[NoTicket]]&amp;DetailTicket[[#This Row],[Refprod]]</f>
        <v>1094456</v>
      </c>
    </row>
    <row r="1513" spans="1:7" x14ac:dyDescent="0.25">
      <c r="A1513">
        <v>10966</v>
      </c>
      <c r="B1513">
        <v>56</v>
      </c>
      <c r="C1513">
        <v>28.97</v>
      </c>
      <c r="D1513">
        <v>2</v>
      </c>
      <c r="E1513">
        <v>0.15</v>
      </c>
      <c r="F1513" s="4">
        <f>DetailTicket[[#This Row],[Qte]]*(DetailTicket[[#This Row],[PrixUnit]]*(1-DetailTicket[[#This Row],[Remise%]]))</f>
        <v>49.248999999999995</v>
      </c>
      <c r="G1513" t="str">
        <f>DetailTicket[[#This Row],[NoTicket]]&amp;DetailTicket[[#This Row],[Refprod]]</f>
        <v>1096656</v>
      </c>
    </row>
    <row r="1514" spans="1:7" x14ac:dyDescent="0.25">
      <c r="A1514">
        <v>11018</v>
      </c>
      <c r="B1514">
        <v>56</v>
      </c>
      <c r="C1514">
        <v>28.97</v>
      </c>
      <c r="D1514">
        <v>2</v>
      </c>
      <c r="E1514">
        <v>0</v>
      </c>
      <c r="F1514" s="4">
        <f>DetailTicket[[#This Row],[Qte]]*(DetailTicket[[#This Row],[PrixUnit]]*(1-DetailTicket[[#This Row],[Remise%]]))</f>
        <v>57.94</v>
      </c>
      <c r="G1514" t="str">
        <f>DetailTicket[[#This Row],[NoTicket]]&amp;DetailTicket[[#This Row],[Refprod]]</f>
        <v>1101856</v>
      </c>
    </row>
    <row r="1515" spans="1:7" x14ac:dyDescent="0.25">
      <c r="A1515">
        <v>11029</v>
      </c>
      <c r="B1515">
        <v>56</v>
      </c>
      <c r="C1515">
        <v>28.97</v>
      </c>
      <c r="D1515">
        <v>1</v>
      </c>
      <c r="E1515">
        <v>0</v>
      </c>
      <c r="F1515" s="4">
        <f>DetailTicket[[#This Row],[Qte]]*(DetailTicket[[#This Row],[PrixUnit]]*(1-DetailTicket[[#This Row],[Remise%]]))</f>
        <v>28.97</v>
      </c>
      <c r="G1515" t="str">
        <f>DetailTicket[[#This Row],[NoTicket]]&amp;DetailTicket[[#This Row],[Refprod]]</f>
        <v>1102956</v>
      </c>
    </row>
    <row r="1516" spans="1:7" x14ac:dyDescent="0.25">
      <c r="A1516">
        <v>10251</v>
      </c>
      <c r="B1516">
        <v>57</v>
      </c>
      <c r="C1516">
        <v>11.89</v>
      </c>
      <c r="D1516">
        <v>2</v>
      </c>
      <c r="E1516">
        <v>0.05</v>
      </c>
      <c r="F1516" s="4">
        <f>DetailTicket[[#This Row],[Qte]]*(DetailTicket[[#This Row],[PrixUnit]]*(1-DetailTicket[[#This Row],[Remise%]]))</f>
        <v>22.591000000000001</v>
      </c>
      <c r="G1516" t="str">
        <f>DetailTicket[[#This Row],[NoTicket]]&amp;DetailTicket[[#This Row],[Refprod]]</f>
        <v>1025157</v>
      </c>
    </row>
    <row r="1517" spans="1:7" x14ac:dyDescent="0.25">
      <c r="A1517">
        <v>10260</v>
      </c>
      <c r="B1517">
        <v>57</v>
      </c>
      <c r="C1517">
        <v>11.89</v>
      </c>
      <c r="D1517">
        <v>2</v>
      </c>
      <c r="E1517">
        <v>0</v>
      </c>
      <c r="F1517" s="4">
        <f>DetailTicket[[#This Row],[Qte]]*(DetailTicket[[#This Row],[PrixUnit]]*(1-DetailTicket[[#This Row],[Remise%]]))</f>
        <v>23.78</v>
      </c>
      <c r="G1517" t="str">
        <f>DetailTicket[[#This Row],[NoTicket]]&amp;DetailTicket[[#This Row],[Refprod]]</f>
        <v>1026057</v>
      </c>
    </row>
    <row r="1518" spans="1:7" x14ac:dyDescent="0.25">
      <c r="A1518">
        <v>10282</v>
      </c>
      <c r="B1518">
        <v>57</v>
      </c>
      <c r="C1518">
        <v>11.89</v>
      </c>
      <c r="D1518">
        <v>2</v>
      </c>
      <c r="E1518">
        <v>0</v>
      </c>
      <c r="F1518" s="4">
        <f>DetailTicket[[#This Row],[Qte]]*(DetailTicket[[#This Row],[PrixUnit]]*(1-DetailTicket[[#This Row],[Remise%]]))</f>
        <v>23.78</v>
      </c>
      <c r="G1518" t="str">
        <f>DetailTicket[[#This Row],[NoTicket]]&amp;DetailTicket[[#This Row],[Refprod]]</f>
        <v>1028257</v>
      </c>
    </row>
    <row r="1519" spans="1:7" x14ac:dyDescent="0.25">
      <c r="A1519">
        <v>10326</v>
      </c>
      <c r="B1519">
        <v>57</v>
      </c>
      <c r="C1519">
        <v>11.89</v>
      </c>
      <c r="D1519">
        <v>2</v>
      </c>
      <c r="E1519">
        <v>0</v>
      </c>
      <c r="F1519" s="4">
        <f>DetailTicket[[#This Row],[Qte]]*(DetailTicket[[#This Row],[PrixUnit]]*(1-DetailTicket[[#This Row],[Remise%]]))</f>
        <v>23.78</v>
      </c>
      <c r="G1519" t="str">
        <f>DetailTicket[[#This Row],[NoTicket]]&amp;DetailTicket[[#This Row],[Refprod]]</f>
        <v>1032657</v>
      </c>
    </row>
    <row r="1520" spans="1:7" x14ac:dyDescent="0.25">
      <c r="A1520">
        <v>10355</v>
      </c>
      <c r="B1520">
        <v>57</v>
      </c>
      <c r="C1520">
        <v>11.89</v>
      </c>
      <c r="D1520">
        <v>1</v>
      </c>
      <c r="E1520">
        <v>0</v>
      </c>
      <c r="F1520" s="4">
        <f>DetailTicket[[#This Row],[Qte]]*(DetailTicket[[#This Row],[PrixUnit]]*(1-DetailTicket[[#This Row],[Remise%]]))</f>
        <v>11.89</v>
      </c>
      <c r="G1520" t="str">
        <f>DetailTicket[[#This Row],[NoTicket]]&amp;DetailTicket[[#This Row],[Refprod]]</f>
        <v>1035557</v>
      </c>
    </row>
    <row r="1521" spans="1:7" x14ac:dyDescent="0.25">
      <c r="A1521">
        <v>10368</v>
      </c>
      <c r="B1521">
        <v>57</v>
      </c>
      <c r="C1521">
        <v>11.89</v>
      </c>
      <c r="D1521">
        <v>1</v>
      </c>
      <c r="E1521">
        <v>0</v>
      </c>
      <c r="F1521" s="4">
        <f>DetailTicket[[#This Row],[Qte]]*(DetailTicket[[#This Row],[PrixUnit]]*(1-DetailTicket[[#This Row],[Remise%]]))</f>
        <v>11.89</v>
      </c>
      <c r="G1521" t="str">
        <f>DetailTicket[[#This Row],[NoTicket]]&amp;DetailTicket[[#This Row],[Refprod]]</f>
        <v>1036857</v>
      </c>
    </row>
    <row r="1522" spans="1:7" x14ac:dyDescent="0.25">
      <c r="A1522">
        <v>10416</v>
      </c>
      <c r="B1522">
        <v>57</v>
      </c>
      <c r="C1522">
        <v>11.89</v>
      </c>
      <c r="D1522">
        <v>1</v>
      </c>
      <c r="E1522">
        <v>0</v>
      </c>
      <c r="F1522" s="4">
        <f>DetailTicket[[#This Row],[Qte]]*(DetailTicket[[#This Row],[PrixUnit]]*(1-DetailTicket[[#This Row],[Remise%]]))</f>
        <v>11.89</v>
      </c>
      <c r="G1522" t="str">
        <f>DetailTicket[[#This Row],[NoTicket]]&amp;DetailTicket[[#This Row],[Refprod]]</f>
        <v>1041657</v>
      </c>
    </row>
    <row r="1523" spans="1:7" x14ac:dyDescent="0.25">
      <c r="A1523">
        <v>10438</v>
      </c>
      <c r="B1523">
        <v>57</v>
      </c>
      <c r="C1523">
        <v>11.89</v>
      </c>
      <c r="D1523">
        <v>2</v>
      </c>
      <c r="E1523">
        <v>0.2</v>
      </c>
      <c r="F1523" s="4">
        <f>DetailTicket[[#This Row],[Qte]]*(DetailTicket[[#This Row],[PrixUnit]]*(1-DetailTicket[[#This Row],[Remise%]]))</f>
        <v>19.024000000000001</v>
      </c>
      <c r="G1523" t="str">
        <f>DetailTicket[[#This Row],[NoTicket]]&amp;DetailTicket[[#This Row],[Refprod]]</f>
        <v>1043857</v>
      </c>
    </row>
    <row r="1524" spans="1:7" x14ac:dyDescent="0.25">
      <c r="A1524">
        <v>10535</v>
      </c>
      <c r="B1524">
        <v>57</v>
      </c>
      <c r="C1524">
        <v>14.94</v>
      </c>
      <c r="D1524">
        <v>2</v>
      </c>
      <c r="E1524">
        <v>0.1</v>
      </c>
      <c r="F1524" s="4">
        <f>DetailTicket[[#This Row],[Qte]]*(DetailTicket[[#This Row],[PrixUnit]]*(1-DetailTicket[[#This Row],[Remise%]]))</f>
        <v>26.891999999999999</v>
      </c>
      <c r="G1524" t="str">
        <f>DetailTicket[[#This Row],[NoTicket]]&amp;DetailTicket[[#This Row],[Refprod]]</f>
        <v>1053557</v>
      </c>
    </row>
    <row r="1525" spans="1:7" x14ac:dyDescent="0.25">
      <c r="A1525">
        <v>10578</v>
      </c>
      <c r="B1525">
        <v>57</v>
      </c>
      <c r="C1525">
        <v>14.94</v>
      </c>
      <c r="D1525">
        <v>2</v>
      </c>
      <c r="E1525">
        <v>0</v>
      </c>
      <c r="F1525" s="4">
        <f>DetailTicket[[#This Row],[Qte]]*(DetailTicket[[#This Row],[PrixUnit]]*(1-DetailTicket[[#This Row],[Remise%]]))</f>
        <v>29.88</v>
      </c>
      <c r="G1525" t="str">
        <f>DetailTicket[[#This Row],[NoTicket]]&amp;DetailTicket[[#This Row],[Refprod]]</f>
        <v>1057857</v>
      </c>
    </row>
    <row r="1526" spans="1:7" x14ac:dyDescent="0.25">
      <c r="A1526">
        <v>10582</v>
      </c>
      <c r="B1526">
        <v>57</v>
      </c>
      <c r="C1526">
        <v>14.94</v>
      </c>
      <c r="D1526">
        <v>2</v>
      </c>
      <c r="E1526">
        <v>0</v>
      </c>
      <c r="F1526" s="4">
        <f>DetailTicket[[#This Row],[Qte]]*(DetailTicket[[#This Row],[PrixUnit]]*(1-DetailTicket[[#This Row],[Remise%]]))</f>
        <v>29.88</v>
      </c>
      <c r="G1526" t="str">
        <f>DetailTicket[[#This Row],[NoTicket]]&amp;DetailTicket[[#This Row],[Refprod]]</f>
        <v>1058257</v>
      </c>
    </row>
    <row r="1527" spans="1:7" x14ac:dyDescent="0.25">
      <c r="A1527">
        <v>10597</v>
      </c>
      <c r="B1527">
        <v>57</v>
      </c>
      <c r="C1527">
        <v>14.94</v>
      </c>
      <c r="D1527">
        <v>1</v>
      </c>
      <c r="E1527">
        <v>0</v>
      </c>
      <c r="F1527" s="4">
        <f>DetailTicket[[#This Row],[Qte]]*(DetailTicket[[#This Row],[PrixUnit]]*(1-DetailTicket[[#This Row],[Remise%]]))</f>
        <v>14.94</v>
      </c>
      <c r="G1527" t="str">
        <f>DetailTicket[[#This Row],[NoTicket]]&amp;DetailTicket[[#This Row],[Refprod]]</f>
        <v>1059757</v>
      </c>
    </row>
    <row r="1528" spans="1:7" x14ac:dyDescent="0.25">
      <c r="A1528">
        <v>10707</v>
      </c>
      <c r="B1528">
        <v>57</v>
      </c>
      <c r="C1528">
        <v>14.94</v>
      </c>
      <c r="D1528">
        <v>1</v>
      </c>
      <c r="E1528">
        <v>0</v>
      </c>
      <c r="F1528" s="4">
        <f>DetailTicket[[#This Row],[Qte]]*(DetailTicket[[#This Row],[PrixUnit]]*(1-DetailTicket[[#This Row],[Remise%]]))</f>
        <v>14.94</v>
      </c>
      <c r="G1528" t="str">
        <f>DetailTicket[[#This Row],[NoTicket]]&amp;DetailTicket[[#This Row],[Refprod]]</f>
        <v>1070757</v>
      </c>
    </row>
    <row r="1529" spans="1:7" x14ac:dyDescent="0.25">
      <c r="A1529">
        <v>10755</v>
      </c>
      <c r="B1529">
        <v>57</v>
      </c>
      <c r="C1529">
        <v>14.94</v>
      </c>
      <c r="D1529">
        <v>2</v>
      </c>
      <c r="E1529">
        <v>0.25</v>
      </c>
      <c r="F1529" s="4">
        <f>DetailTicket[[#This Row],[Qte]]*(DetailTicket[[#This Row],[PrixUnit]]*(1-DetailTicket[[#This Row],[Remise%]]))</f>
        <v>22.41</v>
      </c>
      <c r="G1529" t="str">
        <f>DetailTicket[[#This Row],[NoTicket]]&amp;DetailTicket[[#This Row],[Refprod]]</f>
        <v>1075557</v>
      </c>
    </row>
    <row r="1530" spans="1:7" x14ac:dyDescent="0.25">
      <c r="A1530">
        <v>10823</v>
      </c>
      <c r="B1530">
        <v>57</v>
      </c>
      <c r="C1530">
        <v>14.94</v>
      </c>
      <c r="D1530">
        <v>2</v>
      </c>
      <c r="E1530">
        <v>0</v>
      </c>
      <c r="F1530" s="4">
        <f>DetailTicket[[#This Row],[Qte]]*(DetailTicket[[#This Row],[PrixUnit]]*(1-DetailTicket[[#This Row],[Remise%]]))</f>
        <v>29.88</v>
      </c>
      <c r="G1530" t="str">
        <f>DetailTicket[[#This Row],[NoTicket]]&amp;DetailTicket[[#This Row],[Refprod]]</f>
        <v>1082357</v>
      </c>
    </row>
    <row r="1531" spans="1:7" x14ac:dyDescent="0.25">
      <c r="A1531">
        <v>10826</v>
      </c>
      <c r="B1531">
        <v>57</v>
      </c>
      <c r="C1531">
        <v>14.94</v>
      </c>
      <c r="D1531">
        <v>2</v>
      </c>
      <c r="E1531">
        <v>0</v>
      </c>
      <c r="F1531" s="4">
        <f>DetailTicket[[#This Row],[Qte]]*(DetailTicket[[#This Row],[PrixUnit]]*(1-DetailTicket[[#This Row],[Remise%]]))</f>
        <v>29.88</v>
      </c>
      <c r="G1531" t="str">
        <f>DetailTicket[[#This Row],[NoTicket]]&amp;DetailTicket[[#This Row],[Refprod]]</f>
        <v>1082657</v>
      </c>
    </row>
    <row r="1532" spans="1:7" x14ac:dyDescent="0.25">
      <c r="A1532">
        <v>10836</v>
      </c>
      <c r="B1532">
        <v>57</v>
      </c>
      <c r="C1532">
        <v>14.94</v>
      </c>
      <c r="D1532">
        <v>1</v>
      </c>
      <c r="E1532">
        <v>0</v>
      </c>
      <c r="F1532" s="4">
        <f>DetailTicket[[#This Row],[Qte]]*(DetailTicket[[#This Row],[PrixUnit]]*(1-DetailTicket[[#This Row],[Remise%]]))</f>
        <v>14.94</v>
      </c>
      <c r="G1532" t="str">
        <f>DetailTicket[[#This Row],[NoTicket]]&amp;DetailTicket[[#This Row],[Refprod]]</f>
        <v>1083657</v>
      </c>
    </row>
    <row r="1533" spans="1:7" x14ac:dyDescent="0.25">
      <c r="A1533">
        <v>10851</v>
      </c>
      <c r="B1533">
        <v>57</v>
      </c>
      <c r="C1533">
        <v>14.94</v>
      </c>
      <c r="D1533">
        <v>2</v>
      </c>
      <c r="E1533">
        <v>0.05</v>
      </c>
      <c r="F1533" s="4">
        <f>DetailTicket[[#This Row],[Qte]]*(DetailTicket[[#This Row],[PrixUnit]]*(1-DetailTicket[[#This Row],[Remise%]]))</f>
        <v>28.385999999999999</v>
      </c>
      <c r="G1533" t="str">
        <f>DetailTicket[[#This Row],[NoTicket]]&amp;DetailTicket[[#This Row],[Refprod]]</f>
        <v>1085157</v>
      </c>
    </row>
    <row r="1534" spans="1:7" x14ac:dyDescent="0.25">
      <c r="A1534">
        <v>10916</v>
      </c>
      <c r="B1534">
        <v>57</v>
      </c>
      <c r="C1534">
        <v>14.94</v>
      </c>
      <c r="D1534">
        <v>1</v>
      </c>
      <c r="E1534">
        <v>0</v>
      </c>
      <c r="F1534" s="4">
        <f>DetailTicket[[#This Row],[Qte]]*(DetailTicket[[#This Row],[PrixUnit]]*(1-DetailTicket[[#This Row],[Remise%]]))</f>
        <v>14.94</v>
      </c>
      <c r="G1534" t="str">
        <f>DetailTicket[[#This Row],[NoTicket]]&amp;DetailTicket[[#This Row],[Refprod]]</f>
        <v>1091657</v>
      </c>
    </row>
    <row r="1535" spans="1:7" x14ac:dyDescent="0.25">
      <c r="A1535">
        <v>10931</v>
      </c>
      <c r="B1535">
        <v>57</v>
      </c>
      <c r="C1535">
        <v>14.94</v>
      </c>
      <c r="D1535">
        <v>1</v>
      </c>
      <c r="E1535">
        <v>0</v>
      </c>
      <c r="F1535" s="4">
        <f>DetailTicket[[#This Row],[Qte]]*(DetailTicket[[#This Row],[PrixUnit]]*(1-DetailTicket[[#This Row],[Remise%]]))</f>
        <v>14.94</v>
      </c>
      <c r="G1535" t="str">
        <f>DetailTicket[[#This Row],[NoTicket]]&amp;DetailTicket[[#This Row],[Refprod]]</f>
        <v>1093157</v>
      </c>
    </row>
    <row r="1536" spans="1:7" x14ac:dyDescent="0.25">
      <c r="A1536">
        <v>10983</v>
      </c>
      <c r="B1536">
        <v>57</v>
      </c>
      <c r="C1536">
        <v>14.94</v>
      </c>
      <c r="D1536">
        <v>2</v>
      </c>
      <c r="E1536">
        <v>0</v>
      </c>
      <c r="F1536" s="4">
        <f>DetailTicket[[#This Row],[Qte]]*(DetailTicket[[#This Row],[PrixUnit]]*(1-DetailTicket[[#This Row],[Remise%]]))</f>
        <v>29.88</v>
      </c>
      <c r="G1536" t="str">
        <f>DetailTicket[[#This Row],[NoTicket]]&amp;DetailTicket[[#This Row],[Refprod]]</f>
        <v>1098357</v>
      </c>
    </row>
    <row r="1537" spans="1:7" x14ac:dyDescent="0.25">
      <c r="A1537">
        <v>11039</v>
      </c>
      <c r="B1537">
        <v>57</v>
      </c>
      <c r="C1537">
        <v>14.94</v>
      </c>
      <c r="D1537">
        <v>1</v>
      </c>
      <c r="E1537">
        <v>0</v>
      </c>
      <c r="F1537" s="4">
        <f>DetailTicket[[#This Row],[Qte]]*(DetailTicket[[#This Row],[PrixUnit]]*(1-DetailTicket[[#This Row],[Remise%]]))</f>
        <v>14.94</v>
      </c>
      <c r="G1537" t="str">
        <f>DetailTicket[[#This Row],[NoTicket]]&amp;DetailTicket[[#This Row],[Refprod]]</f>
        <v>1103957</v>
      </c>
    </row>
    <row r="1538" spans="1:7" x14ac:dyDescent="0.25">
      <c r="A1538">
        <v>11055</v>
      </c>
      <c r="B1538">
        <v>57</v>
      </c>
      <c r="C1538">
        <v>14.94</v>
      </c>
      <c r="D1538">
        <v>1</v>
      </c>
      <c r="E1538">
        <v>0</v>
      </c>
      <c r="F1538" s="4">
        <f>DetailTicket[[#This Row],[Qte]]*(DetailTicket[[#This Row],[PrixUnit]]*(1-DetailTicket[[#This Row],[Remise%]]))</f>
        <v>14.94</v>
      </c>
      <c r="G1538" t="str">
        <f>DetailTicket[[#This Row],[NoTicket]]&amp;DetailTicket[[#This Row],[Refprod]]</f>
        <v>1105557</v>
      </c>
    </row>
    <row r="1539" spans="1:7" x14ac:dyDescent="0.25">
      <c r="A1539">
        <v>10314</v>
      </c>
      <c r="B1539">
        <v>58</v>
      </c>
      <c r="C1539">
        <v>8.08</v>
      </c>
      <c r="D1539">
        <v>1</v>
      </c>
      <c r="E1539">
        <v>0.1</v>
      </c>
      <c r="F1539" s="4">
        <f>DetailTicket[[#This Row],[Qte]]*(DetailTicket[[#This Row],[PrixUnit]]*(1-DetailTicket[[#This Row],[Remise%]]))</f>
        <v>7.2720000000000002</v>
      </c>
      <c r="G1539" t="str">
        <f>DetailTicket[[#This Row],[NoTicket]]&amp;DetailTicket[[#This Row],[Refprod]]</f>
        <v>1031458</v>
      </c>
    </row>
    <row r="1540" spans="1:7" x14ac:dyDescent="0.25">
      <c r="A1540">
        <v>10327</v>
      </c>
      <c r="B1540">
        <v>58</v>
      </c>
      <c r="C1540">
        <v>8.08</v>
      </c>
      <c r="D1540">
        <v>1</v>
      </c>
      <c r="E1540">
        <v>0.2</v>
      </c>
      <c r="F1540" s="4">
        <f>DetailTicket[[#This Row],[Qte]]*(DetailTicket[[#This Row],[PrixUnit]]*(1-DetailTicket[[#This Row],[Remise%]]))</f>
        <v>6.4640000000000004</v>
      </c>
      <c r="G1540" t="str">
        <f>DetailTicket[[#This Row],[NoTicket]]&amp;DetailTicket[[#This Row],[Refprod]]</f>
        <v>1032758</v>
      </c>
    </row>
    <row r="1541" spans="1:7" x14ac:dyDescent="0.25">
      <c r="A1541">
        <v>10373</v>
      </c>
      <c r="B1541">
        <v>58</v>
      </c>
      <c r="C1541">
        <v>8.08</v>
      </c>
      <c r="D1541">
        <v>2</v>
      </c>
      <c r="E1541">
        <v>0.2</v>
      </c>
      <c r="F1541" s="4">
        <f>DetailTicket[[#This Row],[Qte]]*(DetailTicket[[#This Row],[PrixUnit]]*(1-DetailTicket[[#This Row],[Remise%]]))</f>
        <v>12.928000000000001</v>
      </c>
      <c r="G1541" t="str">
        <f>DetailTicket[[#This Row],[NoTicket]]&amp;DetailTicket[[#This Row],[Refprod]]</f>
        <v>1037358</v>
      </c>
    </row>
    <row r="1542" spans="1:7" x14ac:dyDescent="0.25">
      <c r="A1542">
        <v>10374</v>
      </c>
      <c r="B1542">
        <v>58</v>
      </c>
      <c r="C1542">
        <v>8.08</v>
      </c>
      <c r="D1542">
        <v>2</v>
      </c>
      <c r="E1542">
        <v>0</v>
      </c>
      <c r="F1542" s="4">
        <f>DetailTicket[[#This Row],[Qte]]*(DetailTicket[[#This Row],[PrixUnit]]*(1-DetailTicket[[#This Row],[Remise%]]))</f>
        <v>16.16</v>
      </c>
      <c r="G1542" t="str">
        <f>DetailTicket[[#This Row],[NoTicket]]&amp;DetailTicket[[#This Row],[Refprod]]</f>
        <v>1037458</v>
      </c>
    </row>
    <row r="1543" spans="1:7" x14ac:dyDescent="0.25">
      <c r="A1543">
        <v>10537</v>
      </c>
      <c r="B1543">
        <v>58</v>
      </c>
      <c r="C1543">
        <v>10.06</v>
      </c>
      <c r="D1543">
        <v>1</v>
      </c>
      <c r="E1543">
        <v>0</v>
      </c>
      <c r="F1543" s="4">
        <f>DetailTicket[[#This Row],[Qte]]*(DetailTicket[[#This Row],[PrixUnit]]*(1-DetailTicket[[#This Row],[Remise%]]))</f>
        <v>10.06</v>
      </c>
      <c r="G1543" t="str">
        <f>DetailTicket[[#This Row],[NoTicket]]&amp;DetailTicket[[#This Row],[Refprod]]</f>
        <v>1053758</v>
      </c>
    </row>
    <row r="1544" spans="1:7" x14ac:dyDescent="0.25">
      <c r="A1544">
        <v>10594</v>
      </c>
      <c r="B1544">
        <v>58</v>
      </c>
      <c r="C1544">
        <v>10.06</v>
      </c>
      <c r="D1544">
        <v>1</v>
      </c>
      <c r="E1544">
        <v>0</v>
      </c>
      <c r="F1544" s="4">
        <f>DetailTicket[[#This Row],[Qte]]*(DetailTicket[[#This Row],[PrixUnit]]*(1-DetailTicket[[#This Row],[Remise%]]))</f>
        <v>10.06</v>
      </c>
      <c r="G1544" t="str">
        <f>DetailTicket[[#This Row],[NoTicket]]&amp;DetailTicket[[#This Row],[Refprod]]</f>
        <v>1059458</v>
      </c>
    </row>
    <row r="1545" spans="1:7" x14ac:dyDescent="0.25">
      <c r="A1545">
        <v>10636</v>
      </c>
      <c r="B1545">
        <v>58</v>
      </c>
      <c r="C1545">
        <v>10.06</v>
      </c>
      <c r="D1545">
        <v>2</v>
      </c>
      <c r="E1545">
        <v>0</v>
      </c>
      <c r="F1545" s="4">
        <f>DetailTicket[[#This Row],[Qte]]*(DetailTicket[[#This Row],[PrixUnit]]*(1-DetailTicket[[#This Row],[Remise%]]))</f>
        <v>20.12</v>
      </c>
      <c r="G1545" t="str">
        <f>DetailTicket[[#This Row],[NoTicket]]&amp;DetailTicket[[#This Row],[Refprod]]</f>
        <v>1063658</v>
      </c>
    </row>
    <row r="1546" spans="1:7" x14ac:dyDescent="0.25">
      <c r="A1546">
        <v>10661</v>
      </c>
      <c r="B1546">
        <v>58</v>
      </c>
      <c r="C1546">
        <v>10.06</v>
      </c>
      <c r="D1546">
        <v>1</v>
      </c>
      <c r="E1546">
        <v>0.2</v>
      </c>
      <c r="F1546" s="4">
        <f>DetailTicket[[#This Row],[Qte]]*(DetailTicket[[#This Row],[PrixUnit]]*(1-DetailTicket[[#This Row],[Remise%]]))</f>
        <v>8.048</v>
      </c>
      <c r="G1546" t="str">
        <f>DetailTicket[[#This Row],[NoTicket]]&amp;DetailTicket[[#This Row],[Refprod]]</f>
        <v>1066158</v>
      </c>
    </row>
    <row r="1547" spans="1:7" x14ac:dyDescent="0.25">
      <c r="A1547">
        <v>10675</v>
      </c>
      <c r="B1547">
        <v>58</v>
      </c>
      <c r="C1547">
        <v>10.06</v>
      </c>
      <c r="D1547">
        <v>1</v>
      </c>
      <c r="E1547">
        <v>0</v>
      </c>
      <c r="F1547" s="4">
        <f>DetailTicket[[#This Row],[Qte]]*(DetailTicket[[#This Row],[PrixUnit]]*(1-DetailTicket[[#This Row],[Remise%]]))</f>
        <v>10.06</v>
      </c>
      <c r="G1547" t="str">
        <f>DetailTicket[[#This Row],[NoTicket]]&amp;DetailTicket[[#This Row],[Refprod]]</f>
        <v>1067558</v>
      </c>
    </row>
    <row r="1548" spans="1:7" x14ac:dyDescent="0.25">
      <c r="A1548">
        <v>10697</v>
      </c>
      <c r="B1548">
        <v>58</v>
      </c>
      <c r="C1548">
        <v>10.06</v>
      </c>
      <c r="D1548">
        <v>1</v>
      </c>
      <c r="E1548">
        <v>0.25</v>
      </c>
      <c r="F1548" s="4">
        <f>DetailTicket[[#This Row],[Qte]]*(DetailTicket[[#This Row],[PrixUnit]]*(1-DetailTicket[[#This Row],[Remise%]]))</f>
        <v>7.5449999999999999</v>
      </c>
      <c r="G1548" t="str">
        <f>DetailTicket[[#This Row],[NoTicket]]&amp;DetailTicket[[#This Row],[Refprod]]</f>
        <v>1069758</v>
      </c>
    </row>
    <row r="1549" spans="1:7" x14ac:dyDescent="0.25">
      <c r="A1549">
        <v>10714</v>
      </c>
      <c r="B1549">
        <v>58</v>
      </c>
      <c r="C1549">
        <v>10.06</v>
      </c>
      <c r="D1549">
        <v>2</v>
      </c>
      <c r="E1549">
        <v>0.25</v>
      </c>
      <c r="F1549" s="4">
        <f>DetailTicket[[#This Row],[Qte]]*(DetailTicket[[#This Row],[PrixUnit]]*(1-DetailTicket[[#This Row],[Remise%]]))</f>
        <v>15.09</v>
      </c>
      <c r="G1549" t="str">
        <f>DetailTicket[[#This Row],[NoTicket]]&amp;DetailTicket[[#This Row],[Refprod]]</f>
        <v>1071458</v>
      </c>
    </row>
    <row r="1550" spans="1:7" x14ac:dyDescent="0.25">
      <c r="A1550">
        <v>10839</v>
      </c>
      <c r="B1550">
        <v>58</v>
      </c>
      <c r="C1550">
        <v>10.06</v>
      </c>
      <c r="D1550">
        <v>1</v>
      </c>
      <c r="E1550">
        <v>0.1</v>
      </c>
      <c r="F1550" s="4">
        <f>DetailTicket[[#This Row],[Qte]]*(DetailTicket[[#This Row],[PrixUnit]]*(1-DetailTicket[[#This Row],[Remise%]]))</f>
        <v>9.0540000000000003</v>
      </c>
      <c r="G1550" t="str">
        <f>DetailTicket[[#This Row],[NoTicket]]&amp;DetailTicket[[#This Row],[Refprod]]</f>
        <v>1083958</v>
      </c>
    </row>
    <row r="1551" spans="1:7" x14ac:dyDescent="0.25">
      <c r="A1551">
        <v>10845</v>
      </c>
      <c r="B1551">
        <v>58</v>
      </c>
      <c r="C1551">
        <v>10.06</v>
      </c>
      <c r="D1551">
        <v>2</v>
      </c>
      <c r="E1551">
        <v>0.1</v>
      </c>
      <c r="F1551" s="4">
        <f>DetailTicket[[#This Row],[Qte]]*(DetailTicket[[#This Row],[PrixUnit]]*(1-DetailTicket[[#This Row],[Remise%]]))</f>
        <v>18.108000000000001</v>
      </c>
      <c r="G1551" t="str">
        <f>DetailTicket[[#This Row],[NoTicket]]&amp;DetailTicket[[#This Row],[Refprod]]</f>
        <v>1084558</v>
      </c>
    </row>
    <row r="1552" spans="1:7" x14ac:dyDescent="0.25">
      <c r="A1552">
        <v>10863</v>
      </c>
      <c r="B1552">
        <v>58</v>
      </c>
      <c r="C1552">
        <v>10.06</v>
      </c>
      <c r="D1552">
        <v>2</v>
      </c>
      <c r="E1552">
        <v>0.15</v>
      </c>
      <c r="F1552" s="4">
        <f>DetailTicket[[#This Row],[Qte]]*(DetailTicket[[#This Row],[PrixUnit]]*(1-DetailTicket[[#This Row],[Remise%]]))</f>
        <v>17.102</v>
      </c>
      <c r="G1552" t="str">
        <f>DetailTicket[[#This Row],[NoTicket]]&amp;DetailTicket[[#This Row],[Refprod]]</f>
        <v>1086358</v>
      </c>
    </row>
    <row r="1553" spans="1:7" x14ac:dyDescent="0.25">
      <c r="A1553">
        <v>10904</v>
      </c>
      <c r="B1553">
        <v>58</v>
      </c>
      <c r="C1553">
        <v>10.06</v>
      </c>
      <c r="D1553">
        <v>2</v>
      </c>
      <c r="E1553">
        <v>0</v>
      </c>
      <c r="F1553" s="4">
        <f>DetailTicket[[#This Row],[Qte]]*(DetailTicket[[#This Row],[PrixUnit]]*(1-DetailTicket[[#This Row],[Remise%]]))</f>
        <v>20.12</v>
      </c>
      <c r="G1553" t="str">
        <f>DetailTicket[[#This Row],[NoTicket]]&amp;DetailTicket[[#This Row],[Refprod]]</f>
        <v>1090458</v>
      </c>
    </row>
    <row r="1554" spans="1:7" x14ac:dyDescent="0.25">
      <c r="A1554">
        <v>10913</v>
      </c>
      <c r="B1554">
        <v>58</v>
      </c>
      <c r="C1554">
        <v>10.06</v>
      </c>
      <c r="D1554">
        <v>2</v>
      </c>
      <c r="E1554">
        <v>0</v>
      </c>
      <c r="F1554" s="4">
        <f>DetailTicket[[#This Row],[Qte]]*(DetailTicket[[#This Row],[PrixUnit]]*(1-DetailTicket[[#This Row],[Remise%]]))</f>
        <v>20.12</v>
      </c>
      <c r="G1554" t="str">
        <f>DetailTicket[[#This Row],[NoTicket]]&amp;DetailTicket[[#This Row],[Refprod]]</f>
        <v>1091358</v>
      </c>
    </row>
    <row r="1555" spans="1:7" x14ac:dyDescent="0.25">
      <c r="A1555">
        <v>10930</v>
      </c>
      <c r="B1555">
        <v>58</v>
      </c>
      <c r="C1555">
        <v>10.06</v>
      </c>
      <c r="D1555">
        <v>1</v>
      </c>
      <c r="E1555">
        <v>0.2</v>
      </c>
      <c r="F1555" s="4">
        <f>DetailTicket[[#This Row],[Qte]]*(DetailTicket[[#This Row],[PrixUnit]]*(1-DetailTicket[[#This Row],[Remise%]]))</f>
        <v>8.048</v>
      </c>
      <c r="G1555" t="str">
        <f>DetailTicket[[#This Row],[NoTicket]]&amp;DetailTicket[[#This Row],[Refprod]]</f>
        <v>1093058</v>
      </c>
    </row>
    <row r="1556" spans="1:7" x14ac:dyDescent="0.25">
      <c r="A1556">
        <v>11011</v>
      </c>
      <c r="B1556">
        <v>58</v>
      </c>
      <c r="C1556">
        <v>10.06</v>
      </c>
      <c r="D1556">
        <v>1</v>
      </c>
      <c r="E1556">
        <v>0.05</v>
      </c>
      <c r="F1556" s="4">
        <f>DetailTicket[[#This Row],[Qte]]*(DetailTicket[[#This Row],[PrixUnit]]*(1-DetailTicket[[#This Row],[Remise%]]))</f>
        <v>9.5570000000000004</v>
      </c>
      <c r="G1556" t="str">
        <f>DetailTicket[[#This Row],[NoTicket]]&amp;DetailTicket[[#This Row],[Refprod]]</f>
        <v>1101158</v>
      </c>
    </row>
    <row r="1557" spans="1:7" x14ac:dyDescent="0.25">
      <c r="A1557">
        <v>11078</v>
      </c>
      <c r="B1557">
        <v>58</v>
      </c>
      <c r="C1557">
        <v>14.48</v>
      </c>
      <c r="D1557">
        <v>2</v>
      </c>
      <c r="E1557">
        <v>0</v>
      </c>
      <c r="F1557" s="4">
        <f>DetailTicket[[#This Row],[Qte]]*(DetailTicket[[#This Row],[PrixUnit]]*(1-DetailTicket[[#This Row],[Remise%]]))</f>
        <v>28.96</v>
      </c>
      <c r="G1557" t="str">
        <f>DetailTicket[[#This Row],[NoTicket]]&amp;DetailTicket[[#This Row],[Refprod]]</f>
        <v>1107858</v>
      </c>
    </row>
    <row r="1558" spans="1:7" x14ac:dyDescent="0.25">
      <c r="A1558">
        <v>10255</v>
      </c>
      <c r="B1558">
        <v>59</v>
      </c>
      <c r="C1558">
        <v>33.54</v>
      </c>
      <c r="D1558">
        <v>1</v>
      </c>
      <c r="E1558">
        <v>0</v>
      </c>
      <c r="F1558" s="4">
        <f>DetailTicket[[#This Row],[Qte]]*(DetailTicket[[#This Row],[PrixUnit]]*(1-DetailTicket[[#This Row],[Remise%]]))</f>
        <v>33.54</v>
      </c>
      <c r="G1558" t="str">
        <f>DetailTicket[[#This Row],[NoTicket]]&amp;DetailTicket[[#This Row],[Refprod]]</f>
        <v>1025559</v>
      </c>
    </row>
    <row r="1559" spans="1:7" x14ac:dyDescent="0.25">
      <c r="A1559">
        <v>10267</v>
      </c>
      <c r="B1559">
        <v>59</v>
      </c>
      <c r="C1559">
        <v>33.54</v>
      </c>
      <c r="D1559">
        <v>2</v>
      </c>
      <c r="E1559">
        <v>0.15</v>
      </c>
      <c r="F1559" s="4">
        <f>DetailTicket[[#This Row],[Qte]]*(DetailTicket[[#This Row],[PrixUnit]]*(1-DetailTicket[[#This Row],[Remise%]]))</f>
        <v>57.017999999999994</v>
      </c>
      <c r="G1559" t="str">
        <f>DetailTicket[[#This Row],[NoTicket]]&amp;DetailTicket[[#This Row],[Refprod]]</f>
        <v>1026759</v>
      </c>
    </row>
    <row r="1560" spans="1:7" x14ac:dyDescent="0.25">
      <c r="A1560">
        <v>10275</v>
      </c>
      <c r="B1560">
        <v>59</v>
      </c>
      <c r="C1560">
        <v>33.54</v>
      </c>
      <c r="D1560">
        <v>2</v>
      </c>
      <c r="E1560">
        <v>0.05</v>
      </c>
      <c r="F1560" s="4">
        <f>DetailTicket[[#This Row],[Qte]]*(DetailTicket[[#This Row],[PrixUnit]]*(1-DetailTicket[[#This Row],[Remise%]]))</f>
        <v>63.725999999999992</v>
      </c>
      <c r="G1560" t="str">
        <f>DetailTicket[[#This Row],[NoTicket]]&amp;DetailTicket[[#This Row],[Refprod]]</f>
        <v>1027559</v>
      </c>
    </row>
    <row r="1561" spans="1:7" x14ac:dyDescent="0.25">
      <c r="A1561">
        <v>10278</v>
      </c>
      <c r="B1561">
        <v>59</v>
      </c>
      <c r="C1561">
        <v>33.54</v>
      </c>
      <c r="D1561">
        <v>2</v>
      </c>
      <c r="E1561">
        <v>0</v>
      </c>
      <c r="F1561" s="4">
        <f>DetailTicket[[#This Row],[Qte]]*(DetailTicket[[#This Row],[PrixUnit]]*(1-DetailTicket[[#This Row],[Remise%]]))</f>
        <v>67.08</v>
      </c>
      <c r="G1561" t="str">
        <f>DetailTicket[[#This Row],[NoTicket]]&amp;DetailTicket[[#This Row],[Refprod]]</f>
        <v>1027859</v>
      </c>
    </row>
    <row r="1562" spans="1:7" x14ac:dyDescent="0.25">
      <c r="A1562">
        <v>10298</v>
      </c>
      <c r="B1562">
        <v>59</v>
      </c>
      <c r="C1562">
        <v>33.54</v>
      </c>
      <c r="D1562">
        <v>1</v>
      </c>
      <c r="E1562">
        <v>0.25</v>
      </c>
      <c r="F1562" s="4">
        <f>DetailTicket[[#This Row],[Qte]]*(DetailTicket[[#This Row],[PrixUnit]]*(1-DetailTicket[[#This Row],[Remise%]]))</f>
        <v>25.155000000000001</v>
      </c>
      <c r="G1562" t="str">
        <f>DetailTicket[[#This Row],[NoTicket]]&amp;DetailTicket[[#This Row],[Refprod]]</f>
        <v>1029859</v>
      </c>
    </row>
    <row r="1563" spans="1:7" x14ac:dyDescent="0.25">
      <c r="A1563">
        <v>10304</v>
      </c>
      <c r="B1563">
        <v>59</v>
      </c>
      <c r="C1563">
        <v>33.54</v>
      </c>
      <c r="D1563">
        <v>2</v>
      </c>
      <c r="E1563">
        <v>0</v>
      </c>
      <c r="F1563" s="4">
        <f>DetailTicket[[#This Row],[Qte]]*(DetailTicket[[#This Row],[PrixUnit]]*(1-DetailTicket[[#This Row],[Remise%]]))</f>
        <v>67.08</v>
      </c>
      <c r="G1563" t="str">
        <f>DetailTicket[[#This Row],[NoTicket]]&amp;DetailTicket[[#This Row],[Refprod]]</f>
        <v>1030459</v>
      </c>
    </row>
    <row r="1564" spans="1:7" x14ac:dyDescent="0.25">
      <c r="A1564">
        <v>10324</v>
      </c>
      <c r="B1564">
        <v>59</v>
      </c>
      <c r="C1564">
        <v>33.54</v>
      </c>
      <c r="D1564">
        <v>1</v>
      </c>
      <c r="E1564">
        <v>0.15</v>
      </c>
      <c r="F1564" s="4">
        <f>DetailTicket[[#This Row],[Qte]]*(DetailTicket[[#This Row],[PrixUnit]]*(1-DetailTicket[[#This Row],[Remise%]]))</f>
        <v>28.508999999999997</v>
      </c>
      <c r="G1564" t="str">
        <f>DetailTicket[[#This Row],[NoTicket]]&amp;DetailTicket[[#This Row],[Refprod]]</f>
        <v>1032459</v>
      </c>
    </row>
    <row r="1565" spans="1:7" x14ac:dyDescent="0.25">
      <c r="A1565">
        <v>10328</v>
      </c>
      <c r="B1565">
        <v>59</v>
      </c>
      <c r="C1565">
        <v>33.54</v>
      </c>
      <c r="D1565">
        <v>2</v>
      </c>
      <c r="E1565">
        <v>0</v>
      </c>
      <c r="F1565" s="4">
        <f>DetailTicket[[#This Row],[Qte]]*(DetailTicket[[#This Row],[PrixUnit]]*(1-DetailTicket[[#This Row],[Remise%]]))</f>
        <v>67.08</v>
      </c>
      <c r="G1565" t="str">
        <f>DetailTicket[[#This Row],[NoTicket]]&amp;DetailTicket[[#This Row],[Refprod]]</f>
        <v>1032859</v>
      </c>
    </row>
    <row r="1566" spans="1:7" x14ac:dyDescent="0.25">
      <c r="A1566">
        <v>10341</v>
      </c>
      <c r="B1566">
        <v>59</v>
      </c>
      <c r="C1566">
        <v>33.54</v>
      </c>
      <c r="D1566">
        <v>2</v>
      </c>
      <c r="E1566">
        <v>0.15</v>
      </c>
      <c r="F1566" s="4">
        <f>DetailTicket[[#This Row],[Qte]]*(DetailTicket[[#This Row],[PrixUnit]]*(1-DetailTicket[[#This Row],[Remise%]]))</f>
        <v>57.017999999999994</v>
      </c>
      <c r="G1566" t="str">
        <f>DetailTicket[[#This Row],[NoTicket]]&amp;DetailTicket[[#This Row],[Refprod]]</f>
        <v>1034159</v>
      </c>
    </row>
    <row r="1567" spans="1:7" x14ac:dyDescent="0.25">
      <c r="A1567">
        <v>10387</v>
      </c>
      <c r="B1567">
        <v>59</v>
      </c>
      <c r="C1567">
        <v>33.54</v>
      </c>
      <c r="D1567">
        <v>2</v>
      </c>
      <c r="E1567">
        <v>0</v>
      </c>
      <c r="F1567" s="4">
        <f>DetailTicket[[#This Row],[Qte]]*(DetailTicket[[#This Row],[PrixUnit]]*(1-DetailTicket[[#This Row],[Remise%]]))</f>
        <v>67.08</v>
      </c>
      <c r="G1567" t="str">
        <f>DetailTicket[[#This Row],[NoTicket]]&amp;DetailTicket[[#This Row],[Refprod]]</f>
        <v>1038759</v>
      </c>
    </row>
    <row r="1568" spans="1:7" x14ac:dyDescent="0.25">
      <c r="A1568">
        <v>10410</v>
      </c>
      <c r="B1568">
        <v>59</v>
      </c>
      <c r="C1568">
        <v>33.54</v>
      </c>
      <c r="D1568">
        <v>2</v>
      </c>
      <c r="E1568">
        <v>0</v>
      </c>
      <c r="F1568" s="4">
        <f>DetailTicket[[#This Row],[Qte]]*(DetailTicket[[#This Row],[PrixUnit]]*(1-DetailTicket[[#This Row],[Remise%]]))</f>
        <v>67.08</v>
      </c>
      <c r="G1568" t="str">
        <f>DetailTicket[[#This Row],[NoTicket]]&amp;DetailTicket[[#This Row],[Refprod]]</f>
        <v>1041059</v>
      </c>
    </row>
    <row r="1569" spans="1:7" x14ac:dyDescent="0.25">
      <c r="A1569">
        <v>10411</v>
      </c>
      <c r="B1569">
        <v>59</v>
      </c>
      <c r="C1569">
        <v>33.54</v>
      </c>
      <c r="D1569">
        <v>2</v>
      </c>
      <c r="E1569">
        <v>0.2</v>
      </c>
      <c r="F1569" s="4">
        <f>DetailTicket[[#This Row],[Qte]]*(DetailTicket[[#This Row],[PrixUnit]]*(1-DetailTicket[[#This Row],[Remise%]]))</f>
        <v>53.664000000000001</v>
      </c>
      <c r="G1569" t="str">
        <f>DetailTicket[[#This Row],[NoTicket]]&amp;DetailTicket[[#This Row],[Refprod]]</f>
        <v>1041159</v>
      </c>
    </row>
    <row r="1570" spans="1:7" x14ac:dyDescent="0.25">
      <c r="A1570">
        <v>10423</v>
      </c>
      <c r="B1570">
        <v>59</v>
      </c>
      <c r="C1570">
        <v>33.54</v>
      </c>
      <c r="D1570">
        <v>1</v>
      </c>
      <c r="E1570">
        <v>0</v>
      </c>
      <c r="F1570" s="4">
        <f>DetailTicket[[#This Row],[Qte]]*(DetailTicket[[#This Row],[PrixUnit]]*(1-DetailTicket[[#This Row],[Remise%]]))</f>
        <v>33.54</v>
      </c>
      <c r="G1570" t="str">
        <f>DetailTicket[[#This Row],[NoTicket]]&amp;DetailTicket[[#This Row],[Refprod]]</f>
        <v>1042359</v>
      </c>
    </row>
    <row r="1571" spans="1:7" x14ac:dyDescent="0.25">
      <c r="A1571">
        <v>10430</v>
      </c>
      <c r="B1571">
        <v>59</v>
      </c>
      <c r="C1571">
        <v>33.54</v>
      </c>
      <c r="D1571">
        <v>2</v>
      </c>
      <c r="E1571">
        <v>0.2</v>
      </c>
      <c r="F1571" s="4">
        <f>DetailTicket[[#This Row],[Qte]]*(DetailTicket[[#This Row],[PrixUnit]]*(1-DetailTicket[[#This Row],[Remise%]]))</f>
        <v>53.664000000000001</v>
      </c>
      <c r="G1571" t="str">
        <f>DetailTicket[[#This Row],[NoTicket]]&amp;DetailTicket[[#This Row],[Refprod]]</f>
        <v>1043059</v>
      </c>
    </row>
    <row r="1572" spans="1:7" x14ac:dyDescent="0.25">
      <c r="A1572">
        <v>10457</v>
      </c>
      <c r="B1572">
        <v>59</v>
      </c>
      <c r="C1572">
        <v>33.54</v>
      </c>
      <c r="D1572">
        <v>1</v>
      </c>
      <c r="E1572">
        <v>0</v>
      </c>
      <c r="F1572" s="4">
        <f>DetailTicket[[#This Row],[Qte]]*(DetailTicket[[#This Row],[PrixUnit]]*(1-DetailTicket[[#This Row],[Remise%]]))</f>
        <v>33.54</v>
      </c>
      <c r="G1572" t="str">
        <f>DetailTicket[[#This Row],[NoTicket]]&amp;DetailTicket[[#This Row],[Refprod]]</f>
        <v>1045759</v>
      </c>
    </row>
    <row r="1573" spans="1:7" x14ac:dyDescent="0.25">
      <c r="A1573">
        <v>10479</v>
      </c>
      <c r="B1573">
        <v>59</v>
      </c>
      <c r="C1573">
        <v>33.54</v>
      </c>
      <c r="D1573">
        <v>2</v>
      </c>
      <c r="E1573">
        <v>0</v>
      </c>
      <c r="F1573" s="4">
        <f>DetailTicket[[#This Row],[Qte]]*(DetailTicket[[#This Row],[PrixUnit]]*(1-DetailTicket[[#This Row],[Remise%]]))</f>
        <v>67.08</v>
      </c>
      <c r="G1573" t="str">
        <f>DetailTicket[[#This Row],[NoTicket]]&amp;DetailTicket[[#This Row],[Refprod]]</f>
        <v>1047959</v>
      </c>
    </row>
    <row r="1574" spans="1:7" x14ac:dyDescent="0.25">
      <c r="A1574">
        <v>10480</v>
      </c>
      <c r="B1574">
        <v>59</v>
      </c>
      <c r="C1574">
        <v>33.54</v>
      </c>
      <c r="D1574">
        <v>2</v>
      </c>
      <c r="E1574">
        <v>0</v>
      </c>
      <c r="F1574" s="4">
        <f>DetailTicket[[#This Row],[Qte]]*(DetailTicket[[#This Row],[PrixUnit]]*(1-DetailTicket[[#This Row],[Remise%]]))</f>
        <v>67.08</v>
      </c>
      <c r="G1574" t="str">
        <f>DetailTicket[[#This Row],[NoTicket]]&amp;DetailTicket[[#This Row],[Refprod]]</f>
        <v>1048059</v>
      </c>
    </row>
    <row r="1575" spans="1:7" x14ac:dyDescent="0.25">
      <c r="A1575">
        <v>10488</v>
      </c>
      <c r="B1575">
        <v>59</v>
      </c>
      <c r="C1575">
        <v>33.54</v>
      </c>
      <c r="D1575">
        <v>1</v>
      </c>
      <c r="E1575">
        <v>0</v>
      </c>
      <c r="F1575" s="4">
        <f>DetailTicket[[#This Row],[Qte]]*(DetailTicket[[#This Row],[PrixUnit]]*(1-DetailTicket[[#This Row],[Remise%]]))</f>
        <v>33.54</v>
      </c>
      <c r="G1575" t="str">
        <f>DetailTicket[[#This Row],[NoTicket]]&amp;DetailTicket[[#This Row],[Refprod]]</f>
        <v>1048859</v>
      </c>
    </row>
    <row r="1576" spans="1:7" x14ac:dyDescent="0.25">
      <c r="A1576">
        <v>10490</v>
      </c>
      <c r="B1576">
        <v>59</v>
      </c>
      <c r="C1576">
        <v>33.54</v>
      </c>
      <c r="D1576">
        <v>2</v>
      </c>
      <c r="E1576">
        <v>0</v>
      </c>
      <c r="F1576" s="4">
        <f>DetailTicket[[#This Row],[Qte]]*(DetailTicket[[#This Row],[PrixUnit]]*(1-DetailTicket[[#This Row],[Remise%]]))</f>
        <v>67.08</v>
      </c>
      <c r="G1576" t="str">
        <f>DetailTicket[[#This Row],[NoTicket]]&amp;DetailTicket[[#This Row],[Refprod]]</f>
        <v>1049059</v>
      </c>
    </row>
    <row r="1577" spans="1:7" x14ac:dyDescent="0.25">
      <c r="A1577">
        <v>10517</v>
      </c>
      <c r="B1577">
        <v>59</v>
      </c>
      <c r="C1577">
        <v>41.92</v>
      </c>
      <c r="D1577">
        <v>2</v>
      </c>
      <c r="E1577">
        <v>0</v>
      </c>
      <c r="F1577" s="4">
        <f>DetailTicket[[#This Row],[Qte]]*(DetailTicket[[#This Row],[PrixUnit]]*(1-DetailTicket[[#This Row],[Remise%]]))</f>
        <v>83.84</v>
      </c>
      <c r="G1577" t="str">
        <f>DetailTicket[[#This Row],[NoTicket]]&amp;DetailTicket[[#This Row],[Refprod]]</f>
        <v>1051759</v>
      </c>
    </row>
    <row r="1578" spans="1:7" x14ac:dyDescent="0.25">
      <c r="A1578">
        <v>10531</v>
      </c>
      <c r="B1578">
        <v>59</v>
      </c>
      <c r="C1578">
        <v>41.92</v>
      </c>
      <c r="D1578">
        <v>2</v>
      </c>
      <c r="E1578">
        <v>0</v>
      </c>
      <c r="F1578" s="4">
        <f>DetailTicket[[#This Row],[Qte]]*(DetailTicket[[#This Row],[PrixUnit]]*(1-DetailTicket[[#This Row],[Remise%]]))</f>
        <v>83.84</v>
      </c>
      <c r="G1578" t="str">
        <f>DetailTicket[[#This Row],[NoTicket]]&amp;DetailTicket[[#This Row],[Refprod]]</f>
        <v>1053159</v>
      </c>
    </row>
    <row r="1579" spans="1:7" x14ac:dyDescent="0.25">
      <c r="A1579">
        <v>10535</v>
      </c>
      <c r="B1579">
        <v>59</v>
      </c>
      <c r="C1579">
        <v>41.92</v>
      </c>
      <c r="D1579">
        <v>2</v>
      </c>
      <c r="E1579">
        <v>0.1</v>
      </c>
      <c r="F1579" s="4">
        <f>DetailTicket[[#This Row],[Qte]]*(DetailTicket[[#This Row],[PrixUnit]]*(1-DetailTicket[[#This Row],[Remise%]]))</f>
        <v>75.456000000000003</v>
      </c>
      <c r="G1579" t="str">
        <f>DetailTicket[[#This Row],[NoTicket]]&amp;DetailTicket[[#This Row],[Refprod]]</f>
        <v>1053559</v>
      </c>
    </row>
    <row r="1580" spans="1:7" x14ac:dyDescent="0.25">
      <c r="A1580">
        <v>10567</v>
      </c>
      <c r="B1580">
        <v>59</v>
      </c>
      <c r="C1580">
        <v>41.92</v>
      </c>
      <c r="D1580">
        <v>1</v>
      </c>
      <c r="E1580">
        <v>0.2</v>
      </c>
      <c r="F1580" s="4">
        <f>DetailTicket[[#This Row],[Qte]]*(DetailTicket[[#This Row],[PrixUnit]]*(1-DetailTicket[[#This Row],[Remise%]]))</f>
        <v>33.536000000000001</v>
      </c>
      <c r="G1580" t="str">
        <f>DetailTicket[[#This Row],[NoTicket]]&amp;DetailTicket[[#This Row],[Refprod]]</f>
        <v>1056759</v>
      </c>
    </row>
    <row r="1581" spans="1:7" x14ac:dyDescent="0.25">
      <c r="A1581">
        <v>10575</v>
      </c>
      <c r="B1581">
        <v>59</v>
      </c>
      <c r="C1581">
        <v>41.92</v>
      </c>
      <c r="D1581">
        <v>2</v>
      </c>
      <c r="E1581">
        <v>0</v>
      </c>
      <c r="F1581" s="4">
        <f>DetailTicket[[#This Row],[Qte]]*(DetailTicket[[#This Row],[PrixUnit]]*(1-DetailTicket[[#This Row],[Remise%]]))</f>
        <v>83.84</v>
      </c>
      <c r="G1581" t="str">
        <f>DetailTicket[[#This Row],[NoTicket]]&amp;DetailTicket[[#This Row],[Refprod]]</f>
        <v>1057559</v>
      </c>
    </row>
    <row r="1582" spans="1:7" x14ac:dyDescent="0.25">
      <c r="A1582">
        <v>10601</v>
      </c>
      <c r="B1582">
        <v>59</v>
      </c>
      <c r="C1582">
        <v>41.92</v>
      </c>
      <c r="D1582">
        <v>1</v>
      </c>
      <c r="E1582">
        <v>0</v>
      </c>
      <c r="F1582" s="4">
        <f>DetailTicket[[#This Row],[Qte]]*(DetailTicket[[#This Row],[PrixUnit]]*(1-DetailTicket[[#This Row],[Remise%]]))</f>
        <v>41.92</v>
      </c>
      <c r="G1582" t="str">
        <f>DetailTicket[[#This Row],[NoTicket]]&amp;DetailTicket[[#This Row],[Refprod]]</f>
        <v>1060159</v>
      </c>
    </row>
    <row r="1583" spans="1:7" x14ac:dyDescent="0.25">
      <c r="A1583">
        <v>10605</v>
      </c>
      <c r="B1583">
        <v>59</v>
      </c>
      <c r="C1583">
        <v>41.92</v>
      </c>
      <c r="D1583">
        <v>1</v>
      </c>
      <c r="E1583">
        <v>0.05</v>
      </c>
      <c r="F1583" s="4">
        <f>DetailTicket[[#This Row],[Qte]]*(DetailTicket[[#This Row],[PrixUnit]]*(1-DetailTicket[[#This Row],[Remise%]]))</f>
        <v>39.823999999999998</v>
      </c>
      <c r="G1583" t="str">
        <f>DetailTicket[[#This Row],[NoTicket]]&amp;DetailTicket[[#This Row],[Refprod]]</f>
        <v>1060559</v>
      </c>
    </row>
    <row r="1584" spans="1:7" x14ac:dyDescent="0.25">
      <c r="A1584">
        <v>10617</v>
      </c>
      <c r="B1584">
        <v>59</v>
      </c>
      <c r="C1584">
        <v>41.92</v>
      </c>
      <c r="D1584">
        <v>1</v>
      </c>
      <c r="E1584">
        <v>0.15</v>
      </c>
      <c r="F1584" s="4">
        <f>DetailTicket[[#This Row],[Qte]]*(DetailTicket[[#This Row],[PrixUnit]]*(1-DetailTicket[[#This Row],[Remise%]]))</f>
        <v>35.631999999999998</v>
      </c>
      <c r="G1584" t="str">
        <f>DetailTicket[[#This Row],[NoTicket]]&amp;DetailTicket[[#This Row],[Refprod]]</f>
        <v>1061759</v>
      </c>
    </row>
    <row r="1585" spans="1:7" x14ac:dyDescent="0.25">
      <c r="A1585">
        <v>10665</v>
      </c>
      <c r="B1585">
        <v>59</v>
      </c>
      <c r="C1585">
        <v>41.92</v>
      </c>
      <c r="D1585">
        <v>1</v>
      </c>
      <c r="E1585">
        <v>0</v>
      </c>
      <c r="F1585" s="4">
        <f>DetailTicket[[#This Row],[Qte]]*(DetailTicket[[#This Row],[PrixUnit]]*(1-DetailTicket[[#This Row],[Remise%]]))</f>
        <v>41.92</v>
      </c>
      <c r="G1585" t="str">
        <f>DetailTicket[[#This Row],[NoTicket]]&amp;DetailTicket[[#This Row],[Refprod]]</f>
        <v>1066559</v>
      </c>
    </row>
    <row r="1586" spans="1:7" x14ac:dyDescent="0.25">
      <c r="A1586">
        <v>10679</v>
      </c>
      <c r="B1586">
        <v>59</v>
      </c>
      <c r="C1586">
        <v>41.92</v>
      </c>
      <c r="D1586">
        <v>2</v>
      </c>
      <c r="E1586">
        <v>0</v>
      </c>
      <c r="F1586" s="4">
        <f>DetailTicket[[#This Row],[Qte]]*(DetailTicket[[#This Row],[PrixUnit]]*(1-DetailTicket[[#This Row],[Remise%]]))</f>
        <v>83.84</v>
      </c>
      <c r="G1586" t="str">
        <f>DetailTicket[[#This Row],[NoTicket]]&amp;DetailTicket[[#This Row],[Refprod]]</f>
        <v>1067959</v>
      </c>
    </row>
    <row r="1587" spans="1:7" x14ac:dyDescent="0.25">
      <c r="A1587">
        <v>10694</v>
      </c>
      <c r="B1587">
        <v>59</v>
      </c>
      <c r="C1587">
        <v>41.92</v>
      </c>
      <c r="D1587">
        <v>1</v>
      </c>
      <c r="E1587">
        <v>0</v>
      </c>
      <c r="F1587" s="4">
        <f>DetailTicket[[#This Row],[Qte]]*(DetailTicket[[#This Row],[PrixUnit]]*(1-DetailTicket[[#This Row],[Remise%]]))</f>
        <v>41.92</v>
      </c>
      <c r="G1587" t="str">
        <f>DetailTicket[[#This Row],[NoTicket]]&amp;DetailTicket[[#This Row],[Refprod]]</f>
        <v>1069459</v>
      </c>
    </row>
    <row r="1588" spans="1:7" x14ac:dyDescent="0.25">
      <c r="A1588">
        <v>10701</v>
      </c>
      <c r="B1588">
        <v>59</v>
      </c>
      <c r="C1588">
        <v>41.92</v>
      </c>
      <c r="D1588">
        <v>1</v>
      </c>
      <c r="E1588">
        <v>0.15</v>
      </c>
      <c r="F1588" s="4">
        <f>DetailTicket[[#This Row],[Qte]]*(DetailTicket[[#This Row],[PrixUnit]]*(1-DetailTicket[[#This Row],[Remise%]]))</f>
        <v>35.631999999999998</v>
      </c>
      <c r="G1588" t="str">
        <f>DetailTicket[[#This Row],[NoTicket]]&amp;DetailTicket[[#This Row],[Refprod]]</f>
        <v>1070159</v>
      </c>
    </row>
    <row r="1589" spans="1:7" x14ac:dyDescent="0.25">
      <c r="A1589">
        <v>10703</v>
      </c>
      <c r="B1589">
        <v>59</v>
      </c>
      <c r="C1589">
        <v>41.92</v>
      </c>
      <c r="D1589">
        <v>1</v>
      </c>
      <c r="E1589">
        <v>0</v>
      </c>
      <c r="F1589" s="4">
        <f>DetailTicket[[#This Row],[Qte]]*(DetailTicket[[#This Row],[PrixUnit]]*(1-DetailTicket[[#This Row],[Remise%]]))</f>
        <v>41.92</v>
      </c>
      <c r="G1589" t="str">
        <f>DetailTicket[[#This Row],[NoTicket]]&amp;DetailTicket[[#This Row],[Refprod]]</f>
        <v>1070359</v>
      </c>
    </row>
    <row r="1590" spans="1:7" x14ac:dyDescent="0.25">
      <c r="A1590">
        <v>10706</v>
      </c>
      <c r="B1590">
        <v>59</v>
      </c>
      <c r="C1590">
        <v>41.92</v>
      </c>
      <c r="D1590">
        <v>2</v>
      </c>
      <c r="E1590">
        <v>0</v>
      </c>
      <c r="F1590" s="4">
        <f>DetailTicket[[#This Row],[Qte]]*(DetailTicket[[#This Row],[PrixUnit]]*(1-DetailTicket[[#This Row],[Remise%]]))</f>
        <v>83.84</v>
      </c>
      <c r="G1590" t="str">
        <f>DetailTicket[[#This Row],[NoTicket]]&amp;DetailTicket[[#This Row],[Refprod]]</f>
        <v>1070659</v>
      </c>
    </row>
    <row r="1591" spans="1:7" x14ac:dyDescent="0.25">
      <c r="A1591">
        <v>10727</v>
      </c>
      <c r="B1591">
        <v>59</v>
      </c>
      <c r="C1591">
        <v>41.92</v>
      </c>
      <c r="D1591">
        <v>2</v>
      </c>
      <c r="E1591">
        <v>0.05</v>
      </c>
      <c r="F1591" s="4">
        <f>DetailTicket[[#This Row],[Qte]]*(DetailTicket[[#This Row],[PrixUnit]]*(1-DetailTicket[[#This Row],[Remise%]]))</f>
        <v>79.647999999999996</v>
      </c>
      <c r="G1591" t="str">
        <f>DetailTicket[[#This Row],[NoTicket]]&amp;DetailTicket[[#This Row],[Refprod]]</f>
        <v>1072759</v>
      </c>
    </row>
    <row r="1592" spans="1:7" x14ac:dyDescent="0.25">
      <c r="A1592">
        <v>10745</v>
      </c>
      <c r="B1592">
        <v>59</v>
      </c>
      <c r="C1592">
        <v>41.92</v>
      </c>
      <c r="D1592">
        <v>1</v>
      </c>
      <c r="E1592">
        <v>0</v>
      </c>
      <c r="F1592" s="4">
        <f>DetailTicket[[#This Row],[Qte]]*(DetailTicket[[#This Row],[PrixUnit]]*(1-DetailTicket[[#This Row],[Remise%]]))</f>
        <v>41.92</v>
      </c>
      <c r="G1592" t="str">
        <f>DetailTicket[[#This Row],[NoTicket]]&amp;DetailTicket[[#This Row],[Refprod]]</f>
        <v>1074559</v>
      </c>
    </row>
    <row r="1593" spans="1:7" x14ac:dyDescent="0.25">
      <c r="A1593">
        <v>10749</v>
      </c>
      <c r="B1593">
        <v>59</v>
      </c>
      <c r="C1593">
        <v>41.92</v>
      </c>
      <c r="D1593">
        <v>2</v>
      </c>
      <c r="E1593">
        <v>0</v>
      </c>
      <c r="F1593" s="4">
        <f>DetailTicket[[#This Row],[Qte]]*(DetailTicket[[#This Row],[PrixUnit]]*(1-DetailTicket[[#This Row],[Remise%]]))</f>
        <v>83.84</v>
      </c>
      <c r="G1593" t="str">
        <f>DetailTicket[[#This Row],[NoTicket]]&amp;DetailTicket[[#This Row],[Refprod]]</f>
        <v>1074959</v>
      </c>
    </row>
    <row r="1594" spans="1:7" x14ac:dyDescent="0.25">
      <c r="A1594">
        <v>10750</v>
      </c>
      <c r="B1594">
        <v>59</v>
      </c>
      <c r="C1594">
        <v>41.92</v>
      </c>
      <c r="D1594">
        <v>1</v>
      </c>
      <c r="E1594">
        <v>0.15</v>
      </c>
      <c r="F1594" s="4">
        <f>DetailTicket[[#This Row],[Qte]]*(DetailTicket[[#This Row],[PrixUnit]]*(1-DetailTicket[[#This Row],[Remise%]]))</f>
        <v>35.631999999999998</v>
      </c>
      <c r="G1594" t="str">
        <f>DetailTicket[[#This Row],[NoTicket]]&amp;DetailTicket[[#This Row],[Refprod]]</f>
        <v>1075059</v>
      </c>
    </row>
    <row r="1595" spans="1:7" x14ac:dyDescent="0.25">
      <c r="A1595">
        <v>10757</v>
      </c>
      <c r="B1595">
        <v>59</v>
      </c>
      <c r="C1595">
        <v>41.92</v>
      </c>
      <c r="D1595">
        <v>2</v>
      </c>
      <c r="E1595">
        <v>0</v>
      </c>
      <c r="F1595" s="4">
        <f>DetailTicket[[#This Row],[Qte]]*(DetailTicket[[#This Row],[PrixUnit]]*(1-DetailTicket[[#This Row],[Remise%]]))</f>
        <v>83.84</v>
      </c>
      <c r="G1595" t="str">
        <f>DetailTicket[[#This Row],[NoTicket]]&amp;DetailTicket[[#This Row],[Refprod]]</f>
        <v>1075759</v>
      </c>
    </row>
    <row r="1596" spans="1:7" x14ac:dyDescent="0.25">
      <c r="A1596">
        <v>10772</v>
      </c>
      <c r="B1596">
        <v>59</v>
      </c>
      <c r="C1596">
        <v>41.92</v>
      </c>
      <c r="D1596">
        <v>1</v>
      </c>
      <c r="E1596">
        <v>0</v>
      </c>
      <c r="F1596" s="4">
        <f>DetailTicket[[#This Row],[Qte]]*(DetailTicket[[#This Row],[PrixUnit]]*(1-DetailTicket[[#This Row],[Remise%]]))</f>
        <v>41.92</v>
      </c>
      <c r="G1596" t="str">
        <f>DetailTicket[[#This Row],[NoTicket]]&amp;DetailTicket[[#This Row],[Refprod]]</f>
        <v>1077259</v>
      </c>
    </row>
    <row r="1597" spans="1:7" x14ac:dyDescent="0.25">
      <c r="A1597">
        <v>10799</v>
      </c>
      <c r="B1597">
        <v>59</v>
      </c>
      <c r="C1597">
        <v>41.92</v>
      </c>
      <c r="D1597">
        <v>1</v>
      </c>
      <c r="E1597">
        <v>0</v>
      </c>
      <c r="F1597" s="4">
        <f>DetailTicket[[#This Row],[Qte]]*(DetailTicket[[#This Row],[PrixUnit]]*(1-DetailTicket[[#This Row],[Remise%]]))</f>
        <v>41.92</v>
      </c>
      <c r="G1597" t="str">
        <f>DetailTicket[[#This Row],[NoTicket]]&amp;DetailTicket[[#This Row],[Refprod]]</f>
        <v>1079959</v>
      </c>
    </row>
    <row r="1598" spans="1:7" x14ac:dyDescent="0.25">
      <c r="A1598">
        <v>10803</v>
      </c>
      <c r="B1598">
        <v>59</v>
      </c>
      <c r="C1598">
        <v>41.92</v>
      </c>
      <c r="D1598">
        <v>2</v>
      </c>
      <c r="E1598">
        <v>0.05</v>
      </c>
      <c r="F1598" s="4">
        <f>DetailTicket[[#This Row],[Qte]]*(DetailTicket[[#This Row],[PrixUnit]]*(1-DetailTicket[[#This Row],[Remise%]]))</f>
        <v>79.647999999999996</v>
      </c>
      <c r="G1598" t="str">
        <f>DetailTicket[[#This Row],[NoTicket]]&amp;DetailTicket[[#This Row],[Refprod]]</f>
        <v>1080359</v>
      </c>
    </row>
    <row r="1599" spans="1:7" x14ac:dyDescent="0.25">
      <c r="A1599">
        <v>10823</v>
      </c>
      <c r="B1599">
        <v>59</v>
      </c>
      <c r="C1599">
        <v>41.92</v>
      </c>
      <c r="D1599">
        <v>1</v>
      </c>
      <c r="E1599">
        <v>0.1</v>
      </c>
      <c r="F1599" s="4">
        <f>DetailTicket[[#This Row],[Qte]]*(DetailTicket[[#This Row],[PrixUnit]]*(1-DetailTicket[[#This Row],[Remise%]]))</f>
        <v>37.728000000000002</v>
      </c>
      <c r="G1599" t="str">
        <f>DetailTicket[[#This Row],[NoTicket]]&amp;DetailTicket[[#This Row],[Refprod]]</f>
        <v>1082359</v>
      </c>
    </row>
    <row r="1600" spans="1:7" x14ac:dyDescent="0.25">
      <c r="A1600">
        <v>10835</v>
      </c>
      <c r="B1600">
        <v>59</v>
      </c>
      <c r="C1600">
        <v>41.92</v>
      </c>
      <c r="D1600">
        <v>2</v>
      </c>
      <c r="E1600">
        <v>0</v>
      </c>
      <c r="F1600" s="4">
        <f>DetailTicket[[#This Row],[Qte]]*(DetailTicket[[#This Row],[PrixUnit]]*(1-DetailTicket[[#This Row],[Remise%]]))</f>
        <v>83.84</v>
      </c>
      <c r="G1600" t="str">
        <f>DetailTicket[[#This Row],[NoTicket]]&amp;DetailTicket[[#This Row],[Refprod]]</f>
        <v>1083559</v>
      </c>
    </row>
    <row r="1601" spans="1:7" x14ac:dyDescent="0.25">
      <c r="A1601">
        <v>10841</v>
      </c>
      <c r="B1601">
        <v>59</v>
      </c>
      <c r="C1601">
        <v>41.92</v>
      </c>
      <c r="D1601">
        <v>2</v>
      </c>
      <c r="E1601">
        <v>0</v>
      </c>
      <c r="F1601" s="4">
        <f>DetailTicket[[#This Row],[Qte]]*(DetailTicket[[#This Row],[PrixUnit]]*(1-DetailTicket[[#This Row],[Remise%]]))</f>
        <v>83.84</v>
      </c>
      <c r="G1601" t="str">
        <f>DetailTicket[[#This Row],[NoTicket]]&amp;DetailTicket[[#This Row],[Refprod]]</f>
        <v>1084159</v>
      </c>
    </row>
    <row r="1602" spans="1:7" x14ac:dyDescent="0.25">
      <c r="A1602">
        <v>10851</v>
      </c>
      <c r="B1602">
        <v>59</v>
      </c>
      <c r="C1602">
        <v>41.92</v>
      </c>
      <c r="D1602">
        <v>1</v>
      </c>
      <c r="E1602">
        <v>0.05</v>
      </c>
      <c r="F1602" s="4">
        <f>DetailTicket[[#This Row],[Qte]]*(DetailTicket[[#This Row],[PrixUnit]]*(1-DetailTicket[[#This Row],[Remise%]]))</f>
        <v>39.823999999999998</v>
      </c>
      <c r="G1602" t="str">
        <f>DetailTicket[[#This Row],[NoTicket]]&amp;DetailTicket[[#This Row],[Refprod]]</f>
        <v>1085159</v>
      </c>
    </row>
    <row r="1603" spans="1:7" x14ac:dyDescent="0.25">
      <c r="A1603">
        <v>10892</v>
      </c>
      <c r="B1603">
        <v>59</v>
      </c>
      <c r="C1603">
        <v>41.92</v>
      </c>
      <c r="D1603">
        <v>1</v>
      </c>
      <c r="E1603">
        <v>0.05</v>
      </c>
      <c r="F1603" s="4">
        <f>DetailTicket[[#This Row],[Qte]]*(DetailTicket[[#This Row],[PrixUnit]]*(1-DetailTicket[[#This Row],[Remise%]]))</f>
        <v>39.823999999999998</v>
      </c>
      <c r="G1603" t="str">
        <f>DetailTicket[[#This Row],[NoTicket]]&amp;DetailTicket[[#This Row],[Refprod]]</f>
        <v>1089259</v>
      </c>
    </row>
    <row r="1604" spans="1:7" x14ac:dyDescent="0.25">
      <c r="A1604">
        <v>10947</v>
      </c>
      <c r="B1604">
        <v>59</v>
      </c>
      <c r="C1604">
        <v>41.92</v>
      </c>
      <c r="D1604">
        <v>2</v>
      </c>
      <c r="E1604">
        <v>0</v>
      </c>
      <c r="F1604" s="4">
        <f>DetailTicket[[#This Row],[Qte]]*(DetailTicket[[#This Row],[PrixUnit]]*(1-DetailTicket[[#This Row],[Remise%]]))</f>
        <v>83.84</v>
      </c>
      <c r="G1604" t="str">
        <f>DetailTicket[[#This Row],[NoTicket]]&amp;DetailTicket[[#This Row],[Refprod]]</f>
        <v>1094759</v>
      </c>
    </row>
    <row r="1605" spans="1:7" x14ac:dyDescent="0.25">
      <c r="A1605">
        <v>10994</v>
      </c>
      <c r="B1605">
        <v>59</v>
      </c>
      <c r="C1605">
        <v>41.92</v>
      </c>
      <c r="D1605">
        <v>2</v>
      </c>
      <c r="E1605">
        <v>0.05</v>
      </c>
      <c r="F1605" s="4">
        <f>DetailTicket[[#This Row],[Qte]]*(DetailTicket[[#This Row],[PrixUnit]]*(1-DetailTicket[[#This Row],[Remise%]]))</f>
        <v>79.647999999999996</v>
      </c>
      <c r="G1605" t="str">
        <f>DetailTicket[[#This Row],[NoTicket]]&amp;DetailTicket[[#This Row],[Refprod]]</f>
        <v>1099459</v>
      </c>
    </row>
    <row r="1606" spans="1:7" x14ac:dyDescent="0.25">
      <c r="A1606">
        <v>11005</v>
      </c>
      <c r="B1606">
        <v>59</v>
      </c>
      <c r="C1606">
        <v>41.92</v>
      </c>
      <c r="D1606">
        <v>2</v>
      </c>
      <c r="E1606">
        <v>0</v>
      </c>
      <c r="F1606" s="4">
        <f>DetailTicket[[#This Row],[Qte]]*(DetailTicket[[#This Row],[PrixUnit]]*(1-DetailTicket[[#This Row],[Remise%]]))</f>
        <v>83.84</v>
      </c>
      <c r="G1606" t="str">
        <f>DetailTicket[[#This Row],[NoTicket]]&amp;DetailTicket[[#This Row],[Refprod]]</f>
        <v>1100559</v>
      </c>
    </row>
    <row r="1607" spans="1:7" x14ac:dyDescent="0.25">
      <c r="A1607">
        <v>11017</v>
      </c>
      <c r="B1607">
        <v>59</v>
      </c>
      <c r="C1607">
        <v>41.92</v>
      </c>
      <c r="D1607">
        <v>2</v>
      </c>
      <c r="E1607">
        <v>0</v>
      </c>
      <c r="F1607" s="4">
        <f>DetailTicket[[#This Row],[Qte]]*(DetailTicket[[#This Row],[PrixUnit]]*(1-DetailTicket[[#This Row],[Remise%]]))</f>
        <v>83.84</v>
      </c>
      <c r="G1607" t="str">
        <f>DetailTicket[[#This Row],[NoTicket]]&amp;DetailTicket[[#This Row],[Refprod]]</f>
        <v>1101759</v>
      </c>
    </row>
    <row r="1608" spans="1:7" x14ac:dyDescent="0.25">
      <c r="A1608">
        <v>11028</v>
      </c>
      <c r="B1608">
        <v>59</v>
      </c>
      <c r="C1608">
        <v>41.92</v>
      </c>
      <c r="D1608">
        <v>1</v>
      </c>
      <c r="E1608">
        <v>0</v>
      </c>
      <c r="F1608" s="4">
        <f>DetailTicket[[#This Row],[Qte]]*(DetailTicket[[#This Row],[PrixUnit]]*(1-DetailTicket[[#This Row],[Remise%]]))</f>
        <v>41.92</v>
      </c>
      <c r="G1608" t="str">
        <f>DetailTicket[[#This Row],[NoTicket]]&amp;DetailTicket[[#This Row],[Refprod]]</f>
        <v>1102859</v>
      </c>
    </row>
    <row r="1609" spans="1:7" x14ac:dyDescent="0.25">
      <c r="A1609">
        <v>11030</v>
      </c>
      <c r="B1609">
        <v>59</v>
      </c>
      <c r="C1609">
        <v>41.92</v>
      </c>
      <c r="D1609">
        <v>2</v>
      </c>
      <c r="E1609">
        <v>0.25</v>
      </c>
      <c r="F1609" s="4">
        <f>DetailTicket[[#This Row],[Qte]]*(DetailTicket[[#This Row],[PrixUnit]]*(1-DetailTicket[[#This Row],[Remise%]]))</f>
        <v>62.88</v>
      </c>
      <c r="G1609" t="str">
        <f>DetailTicket[[#This Row],[NoTicket]]&amp;DetailTicket[[#This Row],[Refprod]]</f>
        <v>1103059</v>
      </c>
    </row>
    <row r="1610" spans="1:7" x14ac:dyDescent="0.25">
      <c r="A1610">
        <v>11032</v>
      </c>
      <c r="B1610">
        <v>59</v>
      </c>
      <c r="C1610">
        <v>41.92</v>
      </c>
      <c r="D1610">
        <v>1</v>
      </c>
      <c r="E1610">
        <v>0</v>
      </c>
      <c r="F1610" s="4">
        <f>DetailTicket[[#This Row],[Qte]]*(DetailTicket[[#This Row],[PrixUnit]]*(1-DetailTicket[[#This Row],[Remise%]]))</f>
        <v>41.92</v>
      </c>
      <c r="G1610" t="str">
        <f>DetailTicket[[#This Row],[NoTicket]]&amp;DetailTicket[[#This Row],[Refprod]]</f>
        <v>1103259</v>
      </c>
    </row>
    <row r="1611" spans="1:7" x14ac:dyDescent="0.25">
      <c r="A1611">
        <v>11036</v>
      </c>
      <c r="B1611">
        <v>59</v>
      </c>
      <c r="C1611">
        <v>41.92</v>
      </c>
      <c r="D1611">
        <v>1</v>
      </c>
      <c r="E1611">
        <v>0</v>
      </c>
      <c r="F1611" s="4">
        <f>DetailTicket[[#This Row],[Qte]]*(DetailTicket[[#This Row],[PrixUnit]]*(1-DetailTicket[[#This Row],[Remise%]]))</f>
        <v>41.92</v>
      </c>
      <c r="G1611" t="str">
        <f>DetailTicket[[#This Row],[NoTicket]]&amp;DetailTicket[[#This Row],[Refprod]]</f>
        <v>1103659</v>
      </c>
    </row>
    <row r="1612" spans="1:7" x14ac:dyDescent="0.25">
      <c r="A1612">
        <v>10252</v>
      </c>
      <c r="B1612">
        <v>60</v>
      </c>
      <c r="C1612">
        <v>20.73</v>
      </c>
      <c r="D1612">
        <v>1</v>
      </c>
      <c r="E1612">
        <v>0</v>
      </c>
      <c r="F1612" s="4">
        <f>DetailTicket[[#This Row],[Qte]]*(DetailTicket[[#This Row],[PrixUnit]]*(1-DetailTicket[[#This Row],[Remise%]]))</f>
        <v>20.73</v>
      </c>
      <c r="G1612" t="str">
        <f>DetailTicket[[#This Row],[NoTicket]]&amp;DetailTicket[[#This Row],[Refprod]]</f>
        <v>1025260</v>
      </c>
    </row>
    <row r="1613" spans="1:7" x14ac:dyDescent="0.25">
      <c r="A1613">
        <v>10283</v>
      </c>
      <c r="B1613">
        <v>60</v>
      </c>
      <c r="C1613">
        <v>20.73</v>
      </c>
      <c r="D1613">
        <v>1</v>
      </c>
      <c r="E1613">
        <v>0</v>
      </c>
      <c r="F1613" s="4">
        <f>DetailTicket[[#This Row],[Qte]]*(DetailTicket[[#This Row],[PrixUnit]]*(1-DetailTicket[[#This Row],[Remise%]]))</f>
        <v>20.73</v>
      </c>
      <c r="G1613" t="str">
        <f>DetailTicket[[#This Row],[NoTicket]]&amp;DetailTicket[[#This Row],[Refprod]]</f>
        <v>1028360</v>
      </c>
    </row>
    <row r="1614" spans="1:7" x14ac:dyDescent="0.25">
      <c r="A1614">
        <v>10284</v>
      </c>
      <c r="B1614">
        <v>60</v>
      </c>
      <c r="C1614">
        <v>20.73</v>
      </c>
      <c r="D1614">
        <v>1</v>
      </c>
      <c r="E1614">
        <v>0.25</v>
      </c>
      <c r="F1614" s="4">
        <f>DetailTicket[[#This Row],[Qte]]*(DetailTicket[[#This Row],[PrixUnit]]*(1-DetailTicket[[#This Row],[Remise%]]))</f>
        <v>15.547499999999999</v>
      </c>
      <c r="G1614" t="str">
        <f>DetailTicket[[#This Row],[NoTicket]]&amp;DetailTicket[[#This Row],[Refprod]]</f>
        <v>1028460</v>
      </c>
    </row>
    <row r="1615" spans="1:7" x14ac:dyDescent="0.25">
      <c r="A1615">
        <v>10294</v>
      </c>
      <c r="B1615">
        <v>60</v>
      </c>
      <c r="C1615">
        <v>20.73</v>
      </c>
      <c r="D1615">
        <v>1</v>
      </c>
      <c r="E1615">
        <v>0</v>
      </c>
      <c r="F1615" s="4">
        <f>DetailTicket[[#This Row],[Qte]]*(DetailTicket[[#This Row],[PrixUnit]]*(1-DetailTicket[[#This Row],[Remise%]]))</f>
        <v>20.73</v>
      </c>
      <c r="G1615" t="str">
        <f>DetailTicket[[#This Row],[NoTicket]]&amp;DetailTicket[[#This Row],[Refprod]]</f>
        <v>1029460</v>
      </c>
    </row>
    <row r="1616" spans="1:7" x14ac:dyDescent="0.25">
      <c r="A1616">
        <v>10357</v>
      </c>
      <c r="B1616">
        <v>60</v>
      </c>
      <c r="C1616">
        <v>20.73</v>
      </c>
      <c r="D1616">
        <v>2</v>
      </c>
      <c r="E1616">
        <v>0.2</v>
      </c>
      <c r="F1616" s="4">
        <f>DetailTicket[[#This Row],[Qte]]*(DetailTicket[[#This Row],[PrixUnit]]*(1-DetailTicket[[#This Row],[Remise%]]))</f>
        <v>33.167999999999999</v>
      </c>
      <c r="G1616" t="str">
        <f>DetailTicket[[#This Row],[NoTicket]]&amp;DetailTicket[[#This Row],[Refprod]]</f>
        <v>1035760</v>
      </c>
    </row>
    <row r="1617" spans="1:7" x14ac:dyDescent="0.25">
      <c r="A1617">
        <v>10359</v>
      </c>
      <c r="B1617">
        <v>60</v>
      </c>
      <c r="C1617">
        <v>20.73</v>
      </c>
      <c r="D1617">
        <v>2</v>
      </c>
      <c r="E1617">
        <v>0.05</v>
      </c>
      <c r="F1617" s="4">
        <f>DetailTicket[[#This Row],[Qte]]*(DetailTicket[[#This Row],[PrixUnit]]*(1-DetailTicket[[#This Row],[Remise%]]))</f>
        <v>39.387</v>
      </c>
      <c r="G1617" t="str">
        <f>DetailTicket[[#This Row],[NoTicket]]&amp;DetailTicket[[#This Row],[Refprod]]</f>
        <v>1035960</v>
      </c>
    </row>
    <row r="1618" spans="1:7" x14ac:dyDescent="0.25">
      <c r="A1618">
        <v>10361</v>
      </c>
      <c r="B1618">
        <v>60</v>
      </c>
      <c r="C1618">
        <v>20.73</v>
      </c>
      <c r="D1618">
        <v>2</v>
      </c>
      <c r="E1618">
        <v>0.1</v>
      </c>
      <c r="F1618" s="4">
        <f>DetailTicket[[#This Row],[Qte]]*(DetailTicket[[#This Row],[PrixUnit]]*(1-DetailTicket[[#This Row],[Remise%]]))</f>
        <v>37.314</v>
      </c>
      <c r="G1618" t="str">
        <f>DetailTicket[[#This Row],[NoTicket]]&amp;DetailTicket[[#This Row],[Refprod]]</f>
        <v>1036160</v>
      </c>
    </row>
    <row r="1619" spans="1:7" x14ac:dyDescent="0.25">
      <c r="A1619">
        <v>10372</v>
      </c>
      <c r="B1619">
        <v>60</v>
      </c>
      <c r="C1619">
        <v>20.73</v>
      </c>
      <c r="D1619">
        <v>2</v>
      </c>
      <c r="E1619">
        <v>0.25</v>
      </c>
      <c r="F1619" s="4">
        <f>DetailTicket[[#This Row],[Qte]]*(DetailTicket[[#This Row],[PrixUnit]]*(1-DetailTicket[[#This Row],[Remise%]]))</f>
        <v>31.094999999999999</v>
      </c>
      <c r="G1619" t="str">
        <f>DetailTicket[[#This Row],[NoTicket]]&amp;DetailTicket[[#This Row],[Refprod]]</f>
        <v>1037260</v>
      </c>
    </row>
    <row r="1620" spans="1:7" x14ac:dyDescent="0.25">
      <c r="A1620">
        <v>10380</v>
      </c>
      <c r="B1620">
        <v>60</v>
      </c>
      <c r="C1620">
        <v>20.73</v>
      </c>
      <c r="D1620">
        <v>2</v>
      </c>
      <c r="E1620">
        <v>0.1</v>
      </c>
      <c r="F1620" s="4">
        <f>DetailTicket[[#This Row],[Qte]]*(DetailTicket[[#This Row],[PrixUnit]]*(1-DetailTicket[[#This Row],[Remise%]]))</f>
        <v>37.314</v>
      </c>
      <c r="G1620" t="str">
        <f>DetailTicket[[#This Row],[NoTicket]]&amp;DetailTicket[[#This Row],[Refprod]]</f>
        <v>1038060</v>
      </c>
    </row>
    <row r="1621" spans="1:7" x14ac:dyDescent="0.25">
      <c r="A1621">
        <v>10384</v>
      </c>
      <c r="B1621">
        <v>60</v>
      </c>
      <c r="C1621">
        <v>20.73</v>
      </c>
      <c r="D1621">
        <v>2</v>
      </c>
      <c r="E1621">
        <v>0</v>
      </c>
      <c r="F1621" s="4">
        <f>DetailTicket[[#This Row],[Qte]]*(DetailTicket[[#This Row],[PrixUnit]]*(1-DetailTicket[[#This Row],[Remise%]]))</f>
        <v>41.46</v>
      </c>
      <c r="G1621" t="str">
        <f>DetailTicket[[#This Row],[NoTicket]]&amp;DetailTicket[[#This Row],[Refprod]]</f>
        <v>1038460</v>
      </c>
    </row>
    <row r="1622" spans="1:7" x14ac:dyDescent="0.25">
      <c r="A1622">
        <v>10385</v>
      </c>
      <c r="B1622">
        <v>60</v>
      </c>
      <c r="C1622">
        <v>20.73</v>
      </c>
      <c r="D1622">
        <v>1</v>
      </c>
      <c r="E1622">
        <v>0.2</v>
      </c>
      <c r="F1622" s="4">
        <f>DetailTicket[[#This Row],[Qte]]*(DetailTicket[[#This Row],[PrixUnit]]*(1-DetailTicket[[#This Row],[Remise%]]))</f>
        <v>16.584</v>
      </c>
      <c r="G1622" t="str">
        <f>DetailTicket[[#This Row],[NoTicket]]&amp;DetailTicket[[#This Row],[Refprod]]</f>
        <v>1038560</v>
      </c>
    </row>
    <row r="1623" spans="1:7" x14ac:dyDescent="0.25">
      <c r="A1623">
        <v>10419</v>
      </c>
      <c r="B1623">
        <v>60</v>
      </c>
      <c r="C1623">
        <v>20.73</v>
      </c>
      <c r="D1623">
        <v>2</v>
      </c>
      <c r="E1623">
        <v>0.05</v>
      </c>
      <c r="F1623" s="4">
        <f>DetailTicket[[#This Row],[Qte]]*(DetailTicket[[#This Row],[PrixUnit]]*(1-DetailTicket[[#This Row],[Remise%]]))</f>
        <v>39.387</v>
      </c>
      <c r="G1623" t="str">
        <f>DetailTicket[[#This Row],[NoTicket]]&amp;DetailTicket[[#This Row],[Refprod]]</f>
        <v>1041960</v>
      </c>
    </row>
    <row r="1624" spans="1:7" x14ac:dyDescent="0.25">
      <c r="A1624">
        <v>10464</v>
      </c>
      <c r="B1624">
        <v>60</v>
      </c>
      <c r="C1624">
        <v>20.73</v>
      </c>
      <c r="D1624">
        <v>1</v>
      </c>
      <c r="E1624">
        <v>0</v>
      </c>
      <c r="F1624" s="4">
        <f>DetailTicket[[#This Row],[Qte]]*(DetailTicket[[#This Row],[PrixUnit]]*(1-DetailTicket[[#This Row],[Remise%]]))</f>
        <v>20.73</v>
      </c>
      <c r="G1624" t="str">
        <f>DetailTicket[[#This Row],[NoTicket]]&amp;DetailTicket[[#This Row],[Refprod]]</f>
        <v>1046460</v>
      </c>
    </row>
    <row r="1625" spans="1:7" x14ac:dyDescent="0.25">
      <c r="A1625">
        <v>10481</v>
      </c>
      <c r="B1625">
        <v>60</v>
      </c>
      <c r="C1625">
        <v>20.73</v>
      </c>
      <c r="D1625">
        <v>1</v>
      </c>
      <c r="E1625">
        <v>0</v>
      </c>
      <c r="F1625" s="4">
        <f>DetailTicket[[#This Row],[Qte]]*(DetailTicket[[#This Row],[PrixUnit]]*(1-DetailTicket[[#This Row],[Remise%]]))</f>
        <v>20.73</v>
      </c>
      <c r="G1625" t="str">
        <f>DetailTicket[[#This Row],[NoTicket]]&amp;DetailTicket[[#This Row],[Refprod]]</f>
        <v>1048160</v>
      </c>
    </row>
    <row r="1626" spans="1:7" x14ac:dyDescent="0.25">
      <c r="A1626">
        <v>10512</v>
      </c>
      <c r="B1626">
        <v>60</v>
      </c>
      <c r="C1626">
        <v>25.92</v>
      </c>
      <c r="D1626">
        <v>2</v>
      </c>
      <c r="E1626">
        <v>0.15</v>
      </c>
      <c r="F1626" s="4">
        <f>DetailTicket[[#This Row],[Qte]]*(DetailTicket[[#This Row],[PrixUnit]]*(1-DetailTicket[[#This Row],[Remise%]]))</f>
        <v>44.064</v>
      </c>
      <c r="G1626" t="str">
        <f>DetailTicket[[#This Row],[NoTicket]]&amp;DetailTicket[[#This Row],[Refprod]]</f>
        <v>1051260</v>
      </c>
    </row>
    <row r="1627" spans="1:7" x14ac:dyDescent="0.25">
      <c r="A1627">
        <v>10515</v>
      </c>
      <c r="B1627">
        <v>60</v>
      </c>
      <c r="C1627">
        <v>25.92</v>
      </c>
      <c r="D1627">
        <v>2</v>
      </c>
      <c r="E1627">
        <v>0.15</v>
      </c>
      <c r="F1627" s="4">
        <f>DetailTicket[[#This Row],[Qte]]*(DetailTicket[[#This Row],[PrixUnit]]*(1-DetailTicket[[#This Row],[Remise%]]))</f>
        <v>44.064</v>
      </c>
      <c r="G1627" t="str">
        <f>DetailTicket[[#This Row],[NoTicket]]&amp;DetailTicket[[#This Row],[Refprod]]</f>
        <v>1051560</v>
      </c>
    </row>
    <row r="1628" spans="1:7" x14ac:dyDescent="0.25">
      <c r="A1628">
        <v>10519</v>
      </c>
      <c r="B1628">
        <v>60</v>
      </c>
      <c r="C1628">
        <v>25.92</v>
      </c>
      <c r="D1628">
        <v>2</v>
      </c>
      <c r="E1628">
        <v>0.05</v>
      </c>
      <c r="F1628" s="4">
        <f>DetailTicket[[#This Row],[Qte]]*(DetailTicket[[#This Row],[PrixUnit]]*(1-DetailTicket[[#This Row],[Remise%]]))</f>
        <v>49.247999999999998</v>
      </c>
      <c r="G1628" t="str">
        <f>DetailTicket[[#This Row],[NoTicket]]&amp;DetailTicket[[#This Row],[Refprod]]</f>
        <v>1051960</v>
      </c>
    </row>
    <row r="1629" spans="1:7" x14ac:dyDescent="0.25">
      <c r="A1629">
        <v>10536</v>
      </c>
      <c r="B1629">
        <v>60</v>
      </c>
      <c r="C1629">
        <v>25.92</v>
      </c>
      <c r="D1629">
        <v>1</v>
      </c>
      <c r="E1629">
        <v>0.25</v>
      </c>
      <c r="F1629" s="4">
        <f>DetailTicket[[#This Row],[Qte]]*(DetailTicket[[#This Row],[PrixUnit]]*(1-DetailTicket[[#This Row],[Remise%]]))</f>
        <v>19.440000000000001</v>
      </c>
      <c r="G1629" t="str">
        <f>DetailTicket[[#This Row],[NoTicket]]&amp;DetailTicket[[#This Row],[Refprod]]</f>
        <v>1053660</v>
      </c>
    </row>
    <row r="1630" spans="1:7" x14ac:dyDescent="0.25">
      <c r="A1630">
        <v>10583</v>
      </c>
      <c r="B1630">
        <v>60</v>
      </c>
      <c r="C1630">
        <v>25.92</v>
      </c>
      <c r="D1630">
        <v>1</v>
      </c>
      <c r="E1630">
        <v>0.15</v>
      </c>
      <c r="F1630" s="4">
        <f>DetailTicket[[#This Row],[Qte]]*(DetailTicket[[#This Row],[PrixUnit]]*(1-DetailTicket[[#This Row],[Remise%]]))</f>
        <v>22.032</v>
      </c>
      <c r="G1630" t="str">
        <f>DetailTicket[[#This Row],[NoTicket]]&amp;DetailTicket[[#This Row],[Refprod]]</f>
        <v>1058360</v>
      </c>
    </row>
    <row r="1631" spans="1:7" x14ac:dyDescent="0.25">
      <c r="A1631">
        <v>10605</v>
      </c>
      <c r="B1631">
        <v>60</v>
      </c>
      <c r="C1631">
        <v>25.92</v>
      </c>
      <c r="D1631">
        <v>2</v>
      </c>
      <c r="E1631">
        <v>0.05</v>
      </c>
      <c r="F1631" s="4">
        <f>DetailTicket[[#This Row],[Qte]]*(DetailTicket[[#This Row],[PrixUnit]]*(1-DetailTicket[[#This Row],[Remise%]]))</f>
        <v>49.247999999999998</v>
      </c>
      <c r="G1631" t="str">
        <f>DetailTicket[[#This Row],[NoTicket]]&amp;DetailTicket[[#This Row],[Refprod]]</f>
        <v>1060560</v>
      </c>
    </row>
    <row r="1632" spans="1:7" x14ac:dyDescent="0.25">
      <c r="A1632">
        <v>10611</v>
      </c>
      <c r="B1632">
        <v>60</v>
      </c>
      <c r="C1632">
        <v>25.92</v>
      </c>
      <c r="D1632">
        <v>2</v>
      </c>
      <c r="E1632">
        <v>0</v>
      </c>
      <c r="F1632" s="4">
        <f>DetailTicket[[#This Row],[Qte]]*(DetailTicket[[#This Row],[PrixUnit]]*(1-DetailTicket[[#This Row],[Remise%]]))</f>
        <v>51.84</v>
      </c>
      <c r="G1632" t="str">
        <f>DetailTicket[[#This Row],[NoTicket]]&amp;DetailTicket[[#This Row],[Refprod]]</f>
        <v>1061160</v>
      </c>
    </row>
    <row r="1633" spans="1:7" x14ac:dyDescent="0.25">
      <c r="A1633">
        <v>10612</v>
      </c>
      <c r="B1633">
        <v>60</v>
      </c>
      <c r="C1633">
        <v>25.92</v>
      </c>
      <c r="D1633">
        <v>1</v>
      </c>
      <c r="E1633">
        <v>0</v>
      </c>
      <c r="F1633" s="4">
        <f>DetailTicket[[#This Row],[Qte]]*(DetailTicket[[#This Row],[PrixUnit]]*(1-DetailTicket[[#This Row],[Remise%]]))</f>
        <v>25.92</v>
      </c>
      <c r="G1633" t="str">
        <f>DetailTicket[[#This Row],[NoTicket]]&amp;DetailTicket[[#This Row],[Refprod]]</f>
        <v>1061260</v>
      </c>
    </row>
    <row r="1634" spans="1:7" x14ac:dyDescent="0.25">
      <c r="A1634">
        <v>10625</v>
      </c>
      <c r="B1634">
        <v>60</v>
      </c>
      <c r="C1634">
        <v>25.92</v>
      </c>
      <c r="D1634">
        <v>2</v>
      </c>
      <c r="E1634">
        <v>0</v>
      </c>
      <c r="F1634" s="4">
        <f>DetailTicket[[#This Row],[Qte]]*(DetailTicket[[#This Row],[PrixUnit]]*(1-DetailTicket[[#This Row],[Remise%]]))</f>
        <v>51.84</v>
      </c>
      <c r="G1634" t="str">
        <f>DetailTicket[[#This Row],[NoTicket]]&amp;DetailTicket[[#This Row],[Refprod]]</f>
        <v>1062560</v>
      </c>
    </row>
    <row r="1635" spans="1:7" x14ac:dyDescent="0.25">
      <c r="A1635">
        <v>10626</v>
      </c>
      <c r="B1635">
        <v>60</v>
      </c>
      <c r="C1635">
        <v>25.92</v>
      </c>
      <c r="D1635">
        <v>1</v>
      </c>
      <c r="E1635">
        <v>0</v>
      </c>
      <c r="F1635" s="4">
        <f>DetailTicket[[#This Row],[Qte]]*(DetailTicket[[#This Row],[PrixUnit]]*(1-DetailTicket[[#This Row],[Remise%]]))</f>
        <v>25.92</v>
      </c>
      <c r="G1635" t="str">
        <f>DetailTicket[[#This Row],[NoTicket]]&amp;DetailTicket[[#This Row],[Refprod]]</f>
        <v>1062660</v>
      </c>
    </row>
    <row r="1636" spans="1:7" x14ac:dyDescent="0.25">
      <c r="A1636">
        <v>10653</v>
      </c>
      <c r="B1636">
        <v>60</v>
      </c>
      <c r="C1636">
        <v>25.92</v>
      </c>
      <c r="D1636">
        <v>1</v>
      </c>
      <c r="E1636">
        <v>0.1</v>
      </c>
      <c r="F1636" s="4">
        <f>DetailTicket[[#This Row],[Qte]]*(DetailTicket[[#This Row],[PrixUnit]]*(1-DetailTicket[[#This Row],[Remise%]]))</f>
        <v>23.328000000000003</v>
      </c>
      <c r="G1636" t="str">
        <f>DetailTicket[[#This Row],[NoTicket]]&amp;DetailTicket[[#This Row],[Refprod]]</f>
        <v>1065360</v>
      </c>
    </row>
    <row r="1637" spans="1:7" x14ac:dyDescent="0.25">
      <c r="A1637">
        <v>10657</v>
      </c>
      <c r="B1637">
        <v>60</v>
      </c>
      <c r="C1637">
        <v>25.92</v>
      </c>
      <c r="D1637">
        <v>1</v>
      </c>
      <c r="E1637">
        <v>0</v>
      </c>
      <c r="F1637" s="4">
        <f>DetailTicket[[#This Row],[Qte]]*(DetailTicket[[#This Row],[PrixUnit]]*(1-DetailTicket[[#This Row],[Remise%]]))</f>
        <v>25.92</v>
      </c>
      <c r="G1637" t="str">
        <f>DetailTicket[[#This Row],[NoTicket]]&amp;DetailTicket[[#This Row],[Refprod]]</f>
        <v>1065760</v>
      </c>
    </row>
    <row r="1638" spans="1:7" x14ac:dyDescent="0.25">
      <c r="A1638">
        <v>10658</v>
      </c>
      <c r="B1638">
        <v>60</v>
      </c>
      <c r="C1638">
        <v>25.92</v>
      </c>
      <c r="D1638">
        <v>2</v>
      </c>
      <c r="E1638">
        <v>0.05</v>
      </c>
      <c r="F1638" s="4">
        <f>DetailTicket[[#This Row],[Qte]]*(DetailTicket[[#This Row],[PrixUnit]]*(1-DetailTicket[[#This Row],[Remise%]]))</f>
        <v>49.247999999999998</v>
      </c>
      <c r="G1638" t="str">
        <f>DetailTicket[[#This Row],[NoTicket]]&amp;DetailTicket[[#This Row],[Refprod]]</f>
        <v>1065860</v>
      </c>
    </row>
    <row r="1639" spans="1:7" x14ac:dyDescent="0.25">
      <c r="A1639">
        <v>10684</v>
      </c>
      <c r="B1639">
        <v>60</v>
      </c>
      <c r="C1639">
        <v>25.92</v>
      </c>
      <c r="D1639">
        <v>1</v>
      </c>
      <c r="E1639">
        <v>0</v>
      </c>
      <c r="F1639" s="4">
        <f>DetailTicket[[#This Row],[Qte]]*(DetailTicket[[#This Row],[PrixUnit]]*(1-DetailTicket[[#This Row],[Remise%]]))</f>
        <v>25.92</v>
      </c>
      <c r="G1639" t="str">
        <f>DetailTicket[[#This Row],[NoTicket]]&amp;DetailTicket[[#This Row],[Refprod]]</f>
        <v>1068460</v>
      </c>
    </row>
    <row r="1640" spans="1:7" x14ac:dyDescent="0.25">
      <c r="A1640">
        <v>10709</v>
      </c>
      <c r="B1640">
        <v>60</v>
      </c>
      <c r="C1640">
        <v>25.92</v>
      </c>
      <c r="D1640">
        <v>2</v>
      </c>
      <c r="E1640">
        <v>0</v>
      </c>
      <c r="F1640" s="4">
        <f>DetailTicket[[#This Row],[Qte]]*(DetailTicket[[#This Row],[PrixUnit]]*(1-DetailTicket[[#This Row],[Remise%]]))</f>
        <v>51.84</v>
      </c>
      <c r="G1640" t="str">
        <f>DetailTicket[[#This Row],[NoTicket]]&amp;DetailTicket[[#This Row],[Refprod]]</f>
        <v>1070960</v>
      </c>
    </row>
    <row r="1641" spans="1:7" x14ac:dyDescent="0.25">
      <c r="A1641">
        <v>10728</v>
      </c>
      <c r="B1641">
        <v>60</v>
      </c>
      <c r="C1641">
        <v>25.92</v>
      </c>
      <c r="D1641">
        <v>2</v>
      </c>
      <c r="E1641">
        <v>0</v>
      </c>
      <c r="F1641" s="4">
        <f>DetailTicket[[#This Row],[Qte]]*(DetailTicket[[#This Row],[PrixUnit]]*(1-DetailTicket[[#This Row],[Remise%]]))</f>
        <v>51.84</v>
      </c>
      <c r="G1641" t="str">
        <f>DetailTicket[[#This Row],[NoTicket]]&amp;DetailTicket[[#This Row],[Refprod]]</f>
        <v>1072860</v>
      </c>
    </row>
    <row r="1642" spans="1:7" x14ac:dyDescent="0.25">
      <c r="A1642">
        <v>10742</v>
      </c>
      <c r="B1642">
        <v>60</v>
      </c>
      <c r="C1642">
        <v>25.92</v>
      </c>
      <c r="D1642">
        <v>2</v>
      </c>
      <c r="E1642">
        <v>0</v>
      </c>
      <c r="F1642" s="4">
        <f>DetailTicket[[#This Row],[Qte]]*(DetailTicket[[#This Row],[PrixUnit]]*(1-DetailTicket[[#This Row],[Remise%]]))</f>
        <v>51.84</v>
      </c>
      <c r="G1642" t="str">
        <f>DetailTicket[[#This Row],[NoTicket]]&amp;DetailTicket[[#This Row],[Refprod]]</f>
        <v>1074260</v>
      </c>
    </row>
    <row r="1643" spans="1:7" x14ac:dyDescent="0.25">
      <c r="A1643">
        <v>10768</v>
      </c>
      <c r="B1643">
        <v>60</v>
      </c>
      <c r="C1643">
        <v>25.92</v>
      </c>
      <c r="D1643">
        <v>2</v>
      </c>
      <c r="E1643">
        <v>0</v>
      </c>
      <c r="F1643" s="4">
        <f>DetailTicket[[#This Row],[Qte]]*(DetailTicket[[#This Row],[PrixUnit]]*(1-DetailTicket[[#This Row],[Remise%]]))</f>
        <v>51.84</v>
      </c>
      <c r="G1643" t="str">
        <f>DetailTicket[[#This Row],[NoTicket]]&amp;DetailTicket[[#This Row],[Refprod]]</f>
        <v>1076860</v>
      </c>
    </row>
    <row r="1644" spans="1:7" x14ac:dyDescent="0.25">
      <c r="A1644">
        <v>10829</v>
      </c>
      <c r="B1644">
        <v>60</v>
      </c>
      <c r="C1644">
        <v>25.92</v>
      </c>
      <c r="D1644">
        <v>1</v>
      </c>
      <c r="E1644">
        <v>0</v>
      </c>
      <c r="F1644" s="4">
        <f>DetailTicket[[#This Row],[Qte]]*(DetailTicket[[#This Row],[PrixUnit]]*(1-DetailTicket[[#This Row],[Remise%]]))</f>
        <v>25.92</v>
      </c>
      <c r="G1644" t="str">
        <f>DetailTicket[[#This Row],[NoTicket]]&amp;DetailTicket[[#This Row],[Refprod]]</f>
        <v>1082960</v>
      </c>
    </row>
    <row r="1645" spans="1:7" x14ac:dyDescent="0.25">
      <c r="A1645">
        <v>10830</v>
      </c>
      <c r="B1645">
        <v>60</v>
      </c>
      <c r="C1645">
        <v>25.92</v>
      </c>
      <c r="D1645">
        <v>1</v>
      </c>
      <c r="E1645">
        <v>0</v>
      </c>
      <c r="F1645" s="4">
        <f>DetailTicket[[#This Row],[Qte]]*(DetailTicket[[#This Row],[PrixUnit]]*(1-DetailTicket[[#This Row],[Remise%]]))</f>
        <v>25.92</v>
      </c>
      <c r="G1645" t="str">
        <f>DetailTicket[[#This Row],[NoTicket]]&amp;DetailTicket[[#This Row],[Refprod]]</f>
        <v>1083060</v>
      </c>
    </row>
    <row r="1646" spans="1:7" x14ac:dyDescent="0.25">
      <c r="A1646">
        <v>10836</v>
      </c>
      <c r="B1646">
        <v>60</v>
      </c>
      <c r="C1646">
        <v>25.92</v>
      </c>
      <c r="D1646">
        <v>2</v>
      </c>
      <c r="E1646">
        <v>0</v>
      </c>
      <c r="F1646" s="4">
        <f>DetailTicket[[#This Row],[Qte]]*(DetailTicket[[#This Row],[PrixUnit]]*(1-DetailTicket[[#This Row],[Remise%]]))</f>
        <v>51.84</v>
      </c>
      <c r="G1646" t="str">
        <f>DetailTicket[[#This Row],[NoTicket]]&amp;DetailTicket[[#This Row],[Refprod]]</f>
        <v>1083660</v>
      </c>
    </row>
    <row r="1647" spans="1:7" x14ac:dyDescent="0.25">
      <c r="A1647">
        <v>10847</v>
      </c>
      <c r="B1647">
        <v>60</v>
      </c>
      <c r="C1647">
        <v>25.92</v>
      </c>
      <c r="D1647">
        <v>1</v>
      </c>
      <c r="E1647">
        <v>0.2</v>
      </c>
      <c r="F1647" s="4">
        <f>DetailTicket[[#This Row],[Qte]]*(DetailTicket[[#This Row],[PrixUnit]]*(1-DetailTicket[[#This Row],[Remise%]]))</f>
        <v>20.736000000000004</v>
      </c>
      <c r="G1647" t="str">
        <f>DetailTicket[[#This Row],[NoTicket]]&amp;DetailTicket[[#This Row],[Refprod]]</f>
        <v>1084760</v>
      </c>
    </row>
    <row r="1648" spans="1:7" x14ac:dyDescent="0.25">
      <c r="A1648">
        <v>10895</v>
      </c>
      <c r="B1648">
        <v>60</v>
      </c>
      <c r="C1648">
        <v>25.92</v>
      </c>
      <c r="D1648">
        <v>2</v>
      </c>
      <c r="E1648">
        <v>0</v>
      </c>
      <c r="F1648" s="4">
        <f>DetailTicket[[#This Row],[Qte]]*(DetailTicket[[#This Row],[PrixUnit]]*(1-DetailTicket[[#This Row],[Remise%]]))</f>
        <v>51.84</v>
      </c>
      <c r="G1648" t="str">
        <f>DetailTicket[[#This Row],[NoTicket]]&amp;DetailTicket[[#This Row],[Refprod]]</f>
        <v>1089560</v>
      </c>
    </row>
    <row r="1649" spans="1:7" x14ac:dyDescent="0.25">
      <c r="A1649">
        <v>10917</v>
      </c>
      <c r="B1649">
        <v>60</v>
      </c>
      <c r="C1649">
        <v>25.92</v>
      </c>
      <c r="D1649">
        <v>2</v>
      </c>
      <c r="E1649">
        <v>0</v>
      </c>
      <c r="F1649" s="4">
        <f>DetailTicket[[#This Row],[Qte]]*(DetailTicket[[#This Row],[PrixUnit]]*(1-DetailTicket[[#This Row],[Remise%]]))</f>
        <v>51.84</v>
      </c>
      <c r="G1649" t="str">
        <f>DetailTicket[[#This Row],[NoTicket]]&amp;DetailTicket[[#This Row],[Refprod]]</f>
        <v>1091760</v>
      </c>
    </row>
    <row r="1650" spans="1:7" x14ac:dyDescent="0.25">
      <c r="A1650">
        <v>10918</v>
      </c>
      <c r="B1650">
        <v>60</v>
      </c>
      <c r="C1650">
        <v>25.92</v>
      </c>
      <c r="D1650">
        <v>1</v>
      </c>
      <c r="E1650">
        <v>0.25</v>
      </c>
      <c r="F1650" s="4">
        <f>DetailTicket[[#This Row],[Qte]]*(DetailTicket[[#This Row],[PrixUnit]]*(1-DetailTicket[[#This Row],[Remise%]]))</f>
        <v>19.440000000000001</v>
      </c>
      <c r="G1650" t="str">
        <f>DetailTicket[[#This Row],[NoTicket]]&amp;DetailTicket[[#This Row],[Refprod]]</f>
        <v>1091860</v>
      </c>
    </row>
    <row r="1651" spans="1:7" x14ac:dyDescent="0.25">
      <c r="A1651">
        <v>10938</v>
      </c>
      <c r="B1651">
        <v>60</v>
      </c>
      <c r="C1651">
        <v>25.92</v>
      </c>
      <c r="D1651">
        <v>1</v>
      </c>
      <c r="E1651">
        <v>0.25</v>
      </c>
      <c r="F1651" s="4">
        <f>DetailTicket[[#This Row],[Qte]]*(DetailTicket[[#This Row],[PrixUnit]]*(1-DetailTicket[[#This Row],[Remise%]]))</f>
        <v>19.440000000000001</v>
      </c>
      <c r="G1651" t="str">
        <f>DetailTicket[[#This Row],[NoTicket]]&amp;DetailTicket[[#This Row],[Refprod]]</f>
        <v>1093860</v>
      </c>
    </row>
    <row r="1652" spans="1:7" x14ac:dyDescent="0.25">
      <c r="A1652">
        <v>10954</v>
      </c>
      <c r="B1652">
        <v>60</v>
      </c>
      <c r="C1652">
        <v>25.92</v>
      </c>
      <c r="D1652">
        <v>1</v>
      </c>
      <c r="E1652">
        <v>0.15</v>
      </c>
      <c r="F1652" s="4">
        <f>DetailTicket[[#This Row],[Qte]]*(DetailTicket[[#This Row],[PrixUnit]]*(1-DetailTicket[[#This Row],[Remise%]]))</f>
        <v>22.032</v>
      </c>
      <c r="G1652" t="str">
        <f>DetailTicket[[#This Row],[NoTicket]]&amp;DetailTicket[[#This Row],[Refprod]]</f>
        <v>1095460</v>
      </c>
    </row>
    <row r="1653" spans="1:7" x14ac:dyDescent="0.25">
      <c r="A1653">
        <v>10963</v>
      </c>
      <c r="B1653">
        <v>60</v>
      </c>
      <c r="C1653">
        <v>25.92</v>
      </c>
      <c r="D1653">
        <v>2</v>
      </c>
      <c r="E1653">
        <v>0.15</v>
      </c>
      <c r="F1653" s="4">
        <f>DetailTicket[[#This Row],[Qte]]*(DetailTicket[[#This Row],[PrixUnit]]*(1-DetailTicket[[#This Row],[Remise%]]))</f>
        <v>44.064</v>
      </c>
      <c r="G1653" t="str">
        <f>DetailTicket[[#This Row],[NoTicket]]&amp;DetailTicket[[#This Row],[Refprod]]</f>
        <v>1096360</v>
      </c>
    </row>
    <row r="1654" spans="1:7" x14ac:dyDescent="0.25">
      <c r="A1654">
        <v>10995</v>
      </c>
      <c r="B1654">
        <v>60</v>
      </c>
      <c r="C1654">
        <v>25.92</v>
      </c>
      <c r="D1654">
        <v>2</v>
      </c>
      <c r="E1654">
        <v>0</v>
      </c>
      <c r="F1654" s="4">
        <f>DetailTicket[[#This Row],[Qte]]*(DetailTicket[[#This Row],[PrixUnit]]*(1-DetailTicket[[#This Row],[Remise%]]))</f>
        <v>51.84</v>
      </c>
      <c r="G1654" t="str">
        <f>DetailTicket[[#This Row],[NoTicket]]&amp;DetailTicket[[#This Row],[Refprod]]</f>
        <v>1099560</v>
      </c>
    </row>
    <row r="1655" spans="1:7" x14ac:dyDescent="0.25">
      <c r="A1655">
        <v>11009</v>
      </c>
      <c r="B1655">
        <v>60</v>
      </c>
      <c r="C1655">
        <v>25.92</v>
      </c>
      <c r="D1655">
        <v>2</v>
      </c>
      <c r="E1655">
        <v>0</v>
      </c>
      <c r="F1655" s="4">
        <f>DetailTicket[[#This Row],[Qte]]*(DetailTicket[[#This Row],[PrixUnit]]*(1-DetailTicket[[#This Row],[Remise%]]))</f>
        <v>51.84</v>
      </c>
      <c r="G1655" t="str">
        <f>DetailTicket[[#This Row],[NoTicket]]&amp;DetailTicket[[#This Row],[Refprod]]</f>
        <v>1100960</v>
      </c>
    </row>
    <row r="1656" spans="1:7" x14ac:dyDescent="0.25">
      <c r="A1656">
        <v>11012</v>
      </c>
      <c r="B1656">
        <v>60</v>
      </c>
      <c r="C1656">
        <v>25.92</v>
      </c>
      <c r="D1656">
        <v>1</v>
      </c>
      <c r="E1656">
        <v>0.05</v>
      </c>
      <c r="F1656" s="4">
        <f>DetailTicket[[#This Row],[Qte]]*(DetailTicket[[#This Row],[PrixUnit]]*(1-DetailTicket[[#This Row],[Remise%]]))</f>
        <v>24.623999999999999</v>
      </c>
      <c r="G1656" t="str">
        <f>DetailTicket[[#This Row],[NoTicket]]&amp;DetailTicket[[#This Row],[Refprod]]</f>
        <v>1101260</v>
      </c>
    </row>
    <row r="1657" spans="1:7" x14ac:dyDescent="0.25">
      <c r="A1657">
        <v>11056</v>
      </c>
      <c r="B1657">
        <v>60</v>
      </c>
      <c r="C1657">
        <v>25.92</v>
      </c>
      <c r="D1657">
        <v>2</v>
      </c>
      <c r="E1657">
        <v>0</v>
      </c>
      <c r="F1657" s="4">
        <f>DetailTicket[[#This Row],[Qte]]*(DetailTicket[[#This Row],[PrixUnit]]*(1-DetailTicket[[#This Row],[Remise%]]))</f>
        <v>51.84</v>
      </c>
      <c r="G1657" t="str">
        <f>DetailTicket[[#This Row],[NoTicket]]&amp;DetailTicket[[#This Row],[Refprod]]</f>
        <v>1105660</v>
      </c>
    </row>
    <row r="1658" spans="1:7" x14ac:dyDescent="0.25">
      <c r="A1658">
        <v>11058</v>
      </c>
      <c r="B1658">
        <v>60</v>
      </c>
      <c r="C1658">
        <v>25.92</v>
      </c>
      <c r="D1658">
        <v>1</v>
      </c>
      <c r="E1658">
        <v>0</v>
      </c>
      <c r="F1658" s="4">
        <f>DetailTicket[[#This Row],[Qte]]*(DetailTicket[[#This Row],[PrixUnit]]*(1-DetailTicket[[#This Row],[Remise%]]))</f>
        <v>25.92</v>
      </c>
      <c r="G1658" t="str">
        <f>DetailTicket[[#This Row],[NoTicket]]&amp;DetailTicket[[#This Row],[Refprod]]</f>
        <v>1105860</v>
      </c>
    </row>
    <row r="1659" spans="1:7" x14ac:dyDescent="0.25">
      <c r="A1659">
        <v>11059</v>
      </c>
      <c r="B1659">
        <v>60</v>
      </c>
      <c r="C1659">
        <v>25.92</v>
      </c>
      <c r="D1659">
        <v>1</v>
      </c>
      <c r="E1659">
        <v>0</v>
      </c>
      <c r="F1659" s="4">
        <f>DetailTicket[[#This Row],[Qte]]*(DetailTicket[[#This Row],[PrixUnit]]*(1-DetailTicket[[#This Row],[Remise%]]))</f>
        <v>25.92</v>
      </c>
      <c r="G1659" t="str">
        <f>DetailTicket[[#This Row],[NoTicket]]&amp;DetailTicket[[#This Row],[Refprod]]</f>
        <v>1105960</v>
      </c>
    </row>
    <row r="1660" spans="1:7" x14ac:dyDescent="0.25">
      <c r="A1660">
        <v>11060</v>
      </c>
      <c r="B1660">
        <v>60</v>
      </c>
      <c r="C1660">
        <v>25.92</v>
      </c>
      <c r="D1660">
        <v>2</v>
      </c>
      <c r="E1660">
        <v>0</v>
      </c>
      <c r="F1660" s="4">
        <f>DetailTicket[[#This Row],[Qte]]*(DetailTicket[[#This Row],[PrixUnit]]*(1-DetailTicket[[#This Row],[Remise%]]))</f>
        <v>51.84</v>
      </c>
      <c r="G1660" t="str">
        <f>DetailTicket[[#This Row],[NoTicket]]&amp;DetailTicket[[#This Row],[Refprod]]</f>
        <v>1106060</v>
      </c>
    </row>
    <row r="1661" spans="1:7" x14ac:dyDescent="0.25">
      <c r="A1661">
        <v>11061</v>
      </c>
      <c r="B1661">
        <v>60</v>
      </c>
      <c r="C1661">
        <v>25.92</v>
      </c>
      <c r="D1661">
        <v>2</v>
      </c>
      <c r="E1661">
        <v>0</v>
      </c>
      <c r="F1661" s="4">
        <f>DetailTicket[[#This Row],[Qte]]*(DetailTicket[[#This Row],[PrixUnit]]*(1-DetailTicket[[#This Row],[Remise%]]))</f>
        <v>51.84</v>
      </c>
      <c r="G1661" t="str">
        <f>DetailTicket[[#This Row],[NoTicket]]&amp;DetailTicket[[#This Row],[Refprod]]</f>
        <v>1106160</v>
      </c>
    </row>
    <row r="1662" spans="1:7" x14ac:dyDescent="0.25">
      <c r="A1662">
        <v>11077</v>
      </c>
      <c r="B1662">
        <v>60</v>
      </c>
      <c r="C1662">
        <v>25.92</v>
      </c>
      <c r="D1662">
        <v>2</v>
      </c>
      <c r="E1662">
        <v>0.06</v>
      </c>
      <c r="F1662" s="4">
        <f>DetailTicket[[#This Row],[Qte]]*(DetailTicket[[#This Row],[PrixUnit]]*(1-DetailTicket[[#This Row],[Remise%]]))</f>
        <v>48.729599999999998</v>
      </c>
      <c r="G1662" t="str">
        <f>DetailTicket[[#This Row],[NoTicket]]&amp;DetailTicket[[#This Row],[Refprod]]</f>
        <v>1107760</v>
      </c>
    </row>
    <row r="1663" spans="1:7" x14ac:dyDescent="0.25">
      <c r="A1663">
        <v>10418</v>
      </c>
      <c r="B1663">
        <v>61</v>
      </c>
      <c r="C1663">
        <v>17.38</v>
      </c>
      <c r="D1663">
        <v>2</v>
      </c>
      <c r="E1663">
        <v>0</v>
      </c>
      <c r="F1663" s="4">
        <f>DetailTicket[[#This Row],[Qte]]*(DetailTicket[[#This Row],[PrixUnit]]*(1-DetailTicket[[#This Row],[Remise%]]))</f>
        <v>34.76</v>
      </c>
      <c r="G1663" t="str">
        <f>DetailTicket[[#This Row],[NoTicket]]&amp;DetailTicket[[#This Row],[Refprod]]</f>
        <v>1041861</v>
      </c>
    </row>
    <row r="1664" spans="1:7" x14ac:dyDescent="0.25">
      <c r="A1664">
        <v>10440</v>
      </c>
      <c r="B1664">
        <v>61</v>
      </c>
      <c r="C1664">
        <v>17.38</v>
      </c>
      <c r="D1664">
        <v>2</v>
      </c>
      <c r="E1664">
        <v>0.15</v>
      </c>
      <c r="F1664" s="4">
        <f>DetailTicket[[#This Row],[Qte]]*(DetailTicket[[#This Row],[PrixUnit]]*(1-DetailTicket[[#This Row],[Remise%]]))</f>
        <v>29.545999999999996</v>
      </c>
      <c r="G1664" t="str">
        <f>DetailTicket[[#This Row],[NoTicket]]&amp;DetailTicket[[#This Row],[Refprod]]</f>
        <v>1044061</v>
      </c>
    </row>
    <row r="1665" spans="1:7" x14ac:dyDescent="0.25">
      <c r="A1665">
        <v>10455</v>
      </c>
      <c r="B1665">
        <v>61</v>
      </c>
      <c r="C1665">
        <v>17.38</v>
      </c>
      <c r="D1665">
        <v>1</v>
      </c>
      <c r="E1665">
        <v>0</v>
      </c>
      <c r="F1665" s="4">
        <f>DetailTicket[[#This Row],[Qte]]*(DetailTicket[[#This Row],[PrixUnit]]*(1-DetailTicket[[#This Row],[Remise%]]))</f>
        <v>17.38</v>
      </c>
      <c r="G1665" t="str">
        <f>DetailTicket[[#This Row],[NoTicket]]&amp;DetailTicket[[#This Row],[Refprod]]</f>
        <v>1045561</v>
      </c>
    </row>
    <row r="1666" spans="1:7" x14ac:dyDescent="0.25">
      <c r="A1666">
        <v>10504</v>
      </c>
      <c r="B1666">
        <v>61</v>
      </c>
      <c r="C1666">
        <v>21.65</v>
      </c>
      <c r="D1666">
        <v>1</v>
      </c>
      <c r="E1666">
        <v>0</v>
      </c>
      <c r="F1666" s="4">
        <f>DetailTicket[[#This Row],[Qte]]*(DetailTicket[[#This Row],[PrixUnit]]*(1-DetailTicket[[#This Row],[Remise%]]))</f>
        <v>21.65</v>
      </c>
      <c r="G1666" t="str">
        <f>DetailTicket[[#This Row],[NoTicket]]&amp;DetailTicket[[#This Row],[Refprod]]</f>
        <v>1050461</v>
      </c>
    </row>
    <row r="1667" spans="1:7" x14ac:dyDescent="0.25">
      <c r="A1667">
        <v>10513</v>
      </c>
      <c r="B1667">
        <v>61</v>
      </c>
      <c r="C1667">
        <v>21.65</v>
      </c>
      <c r="D1667">
        <v>2</v>
      </c>
      <c r="E1667">
        <v>0.2</v>
      </c>
      <c r="F1667" s="4">
        <f>DetailTicket[[#This Row],[Qte]]*(DetailTicket[[#This Row],[PrixUnit]]*(1-DetailTicket[[#This Row],[Remise%]]))</f>
        <v>34.64</v>
      </c>
      <c r="G1667" t="str">
        <f>DetailTicket[[#This Row],[NoTicket]]&amp;DetailTicket[[#This Row],[Refprod]]</f>
        <v>1051361</v>
      </c>
    </row>
    <row r="1668" spans="1:7" x14ac:dyDescent="0.25">
      <c r="A1668">
        <v>10530</v>
      </c>
      <c r="B1668">
        <v>61</v>
      </c>
      <c r="C1668">
        <v>21.65</v>
      </c>
      <c r="D1668">
        <v>1</v>
      </c>
      <c r="E1668">
        <v>0</v>
      </c>
      <c r="F1668" s="4">
        <f>DetailTicket[[#This Row],[Qte]]*(DetailTicket[[#This Row],[PrixUnit]]*(1-DetailTicket[[#This Row],[Remise%]]))</f>
        <v>21.65</v>
      </c>
      <c r="G1668" t="str">
        <f>DetailTicket[[#This Row],[NoTicket]]&amp;DetailTicket[[#This Row],[Refprod]]</f>
        <v>1053061</v>
      </c>
    </row>
    <row r="1669" spans="1:7" x14ac:dyDescent="0.25">
      <c r="A1669">
        <v>10550</v>
      </c>
      <c r="B1669">
        <v>61</v>
      </c>
      <c r="C1669">
        <v>21.65</v>
      </c>
      <c r="D1669">
        <v>2</v>
      </c>
      <c r="E1669">
        <v>0.1</v>
      </c>
      <c r="F1669" s="4">
        <f>DetailTicket[[#This Row],[Qte]]*(DetailTicket[[#This Row],[PrixUnit]]*(1-DetailTicket[[#This Row],[Remise%]]))</f>
        <v>38.97</v>
      </c>
      <c r="G1669" t="str">
        <f>DetailTicket[[#This Row],[NoTicket]]&amp;DetailTicket[[#This Row],[Refprod]]</f>
        <v>1055061</v>
      </c>
    </row>
    <row r="1670" spans="1:7" x14ac:dyDescent="0.25">
      <c r="A1670">
        <v>10595</v>
      </c>
      <c r="B1670">
        <v>61</v>
      </c>
      <c r="C1670">
        <v>21.65</v>
      </c>
      <c r="D1670">
        <v>2</v>
      </c>
      <c r="E1670">
        <v>0.25</v>
      </c>
      <c r="F1670" s="4">
        <f>DetailTicket[[#This Row],[Qte]]*(DetailTicket[[#This Row],[PrixUnit]]*(1-DetailTicket[[#This Row],[Remise%]]))</f>
        <v>32.474999999999994</v>
      </c>
      <c r="G1670" t="str">
        <f>DetailTicket[[#This Row],[NoTicket]]&amp;DetailTicket[[#This Row],[Refprod]]</f>
        <v>1059561</v>
      </c>
    </row>
    <row r="1671" spans="1:7" x14ac:dyDescent="0.25">
      <c r="A1671">
        <v>10642</v>
      </c>
      <c r="B1671">
        <v>61</v>
      </c>
      <c r="C1671">
        <v>21.65</v>
      </c>
      <c r="D1671">
        <v>1</v>
      </c>
      <c r="E1671">
        <v>0.2</v>
      </c>
      <c r="F1671" s="4">
        <f>DetailTicket[[#This Row],[Qte]]*(DetailTicket[[#This Row],[PrixUnit]]*(1-DetailTicket[[#This Row],[Remise%]]))</f>
        <v>17.32</v>
      </c>
      <c r="G1671" t="str">
        <f>DetailTicket[[#This Row],[NoTicket]]&amp;DetailTicket[[#This Row],[Refprod]]</f>
        <v>1064261</v>
      </c>
    </row>
    <row r="1672" spans="1:7" x14ac:dyDescent="0.25">
      <c r="A1672">
        <v>10716</v>
      </c>
      <c r="B1672">
        <v>61</v>
      </c>
      <c r="C1672">
        <v>21.65</v>
      </c>
      <c r="D1672">
        <v>2</v>
      </c>
      <c r="E1672">
        <v>0</v>
      </c>
      <c r="F1672" s="4">
        <f>DetailTicket[[#This Row],[Qte]]*(DetailTicket[[#This Row],[PrixUnit]]*(1-DetailTicket[[#This Row],[Remise%]]))</f>
        <v>43.3</v>
      </c>
      <c r="G1672" t="str">
        <f>DetailTicket[[#This Row],[NoTicket]]&amp;DetailTicket[[#This Row],[Refprod]]</f>
        <v>1071661</v>
      </c>
    </row>
    <row r="1673" spans="1:7" x14ac:dyDescent="0.25">
      <c r="A1673">
        <v>10724</v>
      </c>
      <c r="B1673">
        <v>61</v>
      </c>
      <c r="C1673">
        <v>21.65</v>
      </c>
      <c r="D1673">
        <v>2</v>
      </c>
      <c r="E1673">
        <v>0</v>
      </c>
      <c r="F1673" s="4">
        <f>DetailTicket[[#This Row],[Qte]]*(DetailTicket[[#This Row],[PrixUnit]]*(1-DetailTicket[[#This Row],[Remise%]]))</f>
        <v>43.3</v>
      </c>
      <c r="G1673" t="str">
        <f>DetailTicket[[#This Row],[NoTicket]]&amp;DetailTicket[[#This Row],[Refprod]]</f>
        <v>1072461</v>
      </c>
    </row>
    <row r="1674" spans="1:7" x14ac:dyDescent="0.25">
      <c r="A1674">
        <v>10735</v>
      </c>
      <c r="B1674">
        <v>61</v>
      </c>
      <c r="C1674">
        <v>21.65</v>
      </c>
      <c r="D1674">
        <v>1</v>
      </c>
      <c r="E1674">
        <v>0.1</v>
      </c>
      <c r="F1674" s="4">
        <f>DetailTicket[[#This Row],[Qte]]*(DetailTicket[[#This Row],[PrixUnit]]*(1-DetailTicket[[#This Row],[Remise%]]))</f>
        <v>19.484999999999999</v>
      </c>
      <c r="G1674" t="str">
        <f>DetailTicket[[#This Row],[NoTicket]]&amp;DetailTicket[[#This Row],[Refprod]]</f>
        <v>1073561</v>
      </c>
    </row>
    <row r="1675" spans="1:7" x14ac:dyDescent="0.25">
      <c r="A1675">
        <v>10769</v>
      </c>
      <c r="B1675">
        <v>61</v>
      </c>
      <c r="C1675">
        <v>21.65</v>
      </c>
      <c r="D1675">
        <v>1</v>
      </c>
      <c r="E1675">
        <v>0</v>
      </c>
      <c r="F1675" s="4">
        <f>DetailTicket[[#This Row],[Qte]]*(DetailTicket[[#This Row],[PrixUnit]]*(1-DetailTicket[[#This Row],[Remise%]]))</f>
        <v>21.65</v>
      </c>
      <c r="G1675" t="str">
        <f>DetailTicket[[#This Row],[NoTicket]]&amp;DetailTicket[[#This Row],[Refprod]]</f>
        <v>1076961</v>
      </c>
    </row>
    <row r="1676" spans="1:7" x14ac:dyDescent="0.25">
      <c r="A1676">
        <v>10814</v>
      </c>
      <c r="B1676">
        <v>61</v>
      </c>
      <c r="C1676">
        <v>21.65</v>
      </c>
      <c r="D1676">
        <v>1</v>
      </c>
      <c r="E1676">
        <v>0.15</v>
      </c>
      <c r="F1676" s="4">
        <f>DetailTicket[[#This Row],[Qte]]*(DetailTicket[[#This Row],[PrixUnit]]*(1-DetailTicket[[#This Row],[Remise%]]))</f>
        <v>18.4025</v>
      </c>
      <c r="G1676" t="str">
        <f>DetailTicket[[#This Row],[NoTicket]]&amp;DetailTicket[[#This Row],[Refprod]]</f>
        <v>1081461</v>
      </c>
    </row>
    <row r="1677" spans="1:7" x14ac:dyDescent="0.25">
      <c r="A1677">
        <v>10880</v>
      </c>
      <c r="B1677">
        <v>61</v>
      </c>
      <c r="C1677">
        <v>21.65</v>
      </c>
      <c r="D1677">
        <v>1</v>
      </c>
      <c r="E1677">
        <v>0.2</v>
      </c>
      <c r="F1677" s="4">
        <f>DetailTicket[[#This Row],[Qte]]*(DetailTicket[[#This Row],[PrixUnit]]*(1-DetailTicket[[#This Row],[Remise%]]))</f>
        <v>17.32</v>
      </c>
      <c r="G1677" t="str">
        <f>DetailTicket[[#This Row],[NoTicket]]&amp;DetailTicket[[#This Row],[Refprod]]</f>
        <v>1088061</v>
      </c>
    </row>
    <row r="1678" spans="1:7" x14ac:dyDescent="0.25">
      <c r="A1678">
        <v>10906</v>
      </c>
      <c r="B1678">
        <v>61</v>
      </c>
      <c r="C1678">
        <v>21.65</v>
      </c>
      <c r="D1678">
        <v>2</v>
      </c>
      <c r="E1678">
        <v>0</v>
      </c>
      <c r="F1678" s="4">
        <f>DetailTicket[[#This Row],[Qte]]*(DetailTicket[[#This Row],[PrixUnit]]*(1-DetailTicket[[#This Row],[Remise%]]))</f>
        <v>43.3</v>
      </c>
      <c r="G1678" t="str">
        <f>DetailTicket[[#This Row],[NoTicket]]&amp;DetailTicket[[#This Row],[Refprod]]</f>
        <v>1090661</v>
      </c>
    </row>
    <row r="1679" spans="1:7" x14ac:dyDescent="0.25">
      <c r="A1679">
        <v>10910</v>
      </c>
      <c r="B1679">
        <v>61</v>
      </c>
      <c r="C1679">
        <v>21.65</v>
      </c>
      <c r="D1679">
        <v>2</v>
      </c>
      <c r="E1679">
        <v>0</v>
      </c>
      <c r="F1679" s="4">
        <f>DetailTicket[[#This Row],[Qte]]*(DetailTicket[[#This Row],[PrixUnit]]*(1-DetailTicket[[#This Row],[Remise%]]))</f>
        <v>43.3</v>
      </c>
      <c r="G1679" t="str">
        <f>DetailTicket[[#This Row],[NoTicket]]&amp;DetailTicket[[#This Row],[Refprod]]</f>
        <v>1091061</v>
      </c>
    </row>
    <row r="1680" spans="1:7" x14ac:dyDescent="0.25">
      <c r="A1680">
        <v>10933</v>
      </c>
      <c r="B1680">
        <v>61</v>
      </c>
      <c r="C1680">
        <v>21.65</v>
      </c>
      <c r="D1680">
        <v>1</v>
      </c>
      <c r="E1680">
        <v>0</v>
      </c>
      <c r="F1680" s="4">
        <f>DetailTicket[[#This Row],[Qte]]*(DetailTicket[[#This Row],[PrixUnit]]*(1-DetailTicket[[#This Row],[Remise%]]))</f>
        <v>21.65</v>
      </c>
      <c r="G1680" t="str">
        <f>DetailTicket[[#This Row],[NoTicket]]&amp;DetailTicket[[#This Row],[Refprod]]</f>
        <v>1093361</v>
      </c>
    </row>
    <row r="1681" spans="1:7" x14ac:dyDescent="0.25">
      <c r="A1681">
        <v>10990</v>
      </c>
      <c r="B1681">
        <v>61</v>
      </c>
      <c r="C1681">
        <v>21.65</v>
      </c>
      <c r="D1681">
        <v>2</v>
      </c>
      <c r="E1681">
        <v>0.15</v>
      </c>
      <c r="F1681" s="4">
        <f>DetailTicket[[#This Row],[Qte]]*(DetailTicket[[#This Row],[PrixUnit]]*(1-DetailTicket[[#This Row],[Remise%]]))</f>
        <v>36.805</v>
      </c>
      <c r="G1681" t="str">
        <f>DetailTicket[[#This Row],[NoTicket]]&amp;DetailTicket[[#This Row],[Refprod]]</f>
        <v>1099061</v>
      </c>
    </row>
    <row r="1682" spans="1:7" x14ac:dyDescent="0.25">
      <c r="A1682">
        <v>10998</v>
      </c>
      <c r="B1682">
        <v>61</v>
      </c>
      <c r="C1682">
        <v>21.65</v>
      </c>
      <c r="D1682">
        <v>2</v>
      </c>
      <c r="E1682">
        <v>0</v>
      </c>
      <c r="F1682" s="4">
        <f>DetailTicket[[#This Row],[Qte]]*(DetailTicket[[#This Row],[PrixUnit]]*(1-DetailTicket[[#This Row],[Remise%]]))</f>
        <v>43.3</v>
      </c>
      <c r="G1682" t="str">
        <f>DetailTicket[[#This Row],[NoTicket]]&amp;DetailTicket[[#This Row],[Refprod]]</f>
        <v>1099861</v>
      </c>
    </row>
    <row r="1683" spans="1:7" x14ac:dyDescent="0.25">
      <c r="A1683">
        <v>11034</v>
      </c>
      <c r="B1683">
        <v>61</v>
      </c>
      <c r="C1683">
        <v>21.65</v>
      </c>
      <c r="D1683">
        <v>2</v>
      </c>
      <c r="E1683">
        <v>0</v>
      </c>
      <c r="F1683" s="4">
        <f>DetailTicket[[#This Row],[Qte]]*(DetailTicket[[#This Row],[PrixUnit]]*(1-DetailTicket[[#This Row],[Remise%]]))</f>
        <v>43.3</v>
      </c>
      <c r="G1683" t="str">
        <f>DetailTicket[[#This Row],[NoTicket]]&amp;DetailTicket[[#This Row],[Refprod]]</f>
        <v>1103461</v>
      </c>
    </row>
    <row r="1684" spans="1:7" x14ac:dyDescent="0.25">
      <c r="A1684">
        <v>11042</v>
      </c>
      <c r="B1684">
        <v>61</v>
      </c>
      <c r="C1684">
        <v>21.65</v>
      </c>
      <c r="D1684">
        <v>2</v>
      </c>
      <c r="E1684">
        <v>0</v>
      </c>
      <c r="F1684" s="4">
        <f>DetailTicket[[#This Row],[Qte]]*(DetailTicket[[#This Row],[PrixUnit]]*(1-DetailTicket[[#This Row],[Remise%]]))</f>
        <v>43.3</v>
      </c>
      <c r="G1684" t="str">
        <f>DetailTicket[[#This Row],[NoTicket]]&amp;DetailTicket[[#This Row],[Refprod]]</f>
        <v>1104261</v>
      </c>
    </row>
    <row r="1685" spans="1:7" x14ac:dyDescent="0.25">
      <c r="A1685">
        <v>11052</v>
      </c>
      <c r="B1685">
        <v>61</v>
      </c>
      <c r="C1685">
        <v>21.65</v>
      </c>
      <c r="D1685">
        <v>2</v>
      </c>
      <c r="E1685">
        <v>0.2</v>
      </c>
      <c r="F1685" s="4">
        <f>DetailTicket[[#This Row],[Qte]]*(DetailTicket[[#This Row],[PrixUnit]]*(1-DetailTicket[[#This Row],[Remise%]]))</f>
        <v>34.64</v>
      </c>
      <c r="G1685" t="str">
        <f>DetailTicket[[#This Row],[NoTicket]]&amp;DetailTicket[[#This Row],[Refprod]]</f>
        <v>1105261</v>
      </c>
    </row>
    <row r="1686" spans="1:7" x14ac:dyDescent="0.25">
      <c r="A1686">
        <v>11058</v>
      </c>
      <c r="B1686">
        <v>61</v>
      </c>
      <c r="C1686">
        <v>21.65</v>
      </c>
      <c r="D1686">
        <v>2</v>
      </c>
      <c r="E1686">
        <v>0</v>
      </c>
      <c r="F1686" s="4">
        <f>DetailTicket[[#This Row],[Qte]]*(DetailTicket[[#This Row],[PrixUnit]]*(1-DetailTicket[[#This Row],[Remise%]]))</f>
        <v>43.3</v>
      </c>
      <c r="G1686" t="str">
        <f>DetailTicket[[#This Row],[NoTicket]]&amp;DetailTicket[[#This Row],[Refprod]]</f>
        <v>1105861</v>
      </c>
    </row>
    <row r="1687" spans="1:7" x14ac:dyDescent="0.25">
      <c r="A1687">
        <v>10260</v>
      </c>
      <c r="B1687">
        <v>62</v>
      </c>
      <c r="C1687">
        <v>30.03</v>
      </c>
      <c r="D1687">
        <v>2</v>
      </c>
      <c r="E1687">
        <v>0.25</v>
      </c>
      <c r="F1687" s="4">
        <f>DetailTicket[[#This Row],[Qte]]*(DetailTicket[[#This Row],[PrixUnit]]*(1-DetailTicket[[#This Row],[Remise%]]))</f>
        <v>45.045000000000002</v>
      </c>
      <c r="G1687" t="str">
        <f>DetailTicket[[#This Row],[NoTicket]]&amp;DetailTicket[[#This Row],[Refprod]]</f>
        <v>1026062</v>
      </c>
    </row>
    <row r="1688" spans="1:7" x14ac:dyDescent="0.25">
      <c r="A1688">
        <v>10277</v>
      </c>
      <c r="B1688">
        <v>62</v>
      </c>
      <c r="C1688">
        <v>30.03</v>
      </c>
      <c r="D1688">
        <v>2</v>
      </c>
      <c r="E1688">
        <v>0</v>
      </c>
      <c r="F1688" s="4">
        <f>DetailTicket[[#This Row],[Qte]]*(DetailTicket[[#This Row],[PrixUnit]]*(1-DetailTicket[[#This Row],[Remise%]]))</f>
        <v>60.06</v>
      </c>
      <c r="G1688" t="str">
        <f>DetailTicket[[#This Row],[NoTicket]]&amp;DetailTicket[[#This Row],[Refprod]]</f>
        <v>1027762</v>
      </c>
    </row>
    <row r="1689" spans="1:7" x14ac:dyDescent="0.25">
      <c r="A1689">
        <v>10286</v>
      </c>
      <c r="B1689">
        <v>62</v>
      </c>
      <c r="C1689">
        <v>30.03</v>
      </c>
      <c r="D1689">
        <v>1</v>
      </c>
      <c r="E1689">
        <v>0</v>
      </c>
      <c r="F1689" s="4">
        <f>DetailTicket[[#This Row],[Qte]]*(DetailTicket[[#This Row],[PrixUnit]]*(1-DetailTicket[[#This Row],[Remise%]]))</f>
        <v>30.03</v>
      </c>
      <c r="G1689" t="str">
        <f>DetailTicket[[#This Row],[NoTicket]]&amp;DetailTicket[[#This Row],[Refprod]]</f>
        <v>1028662</v>
      </c>
    </row>
    <row r="1690" spans="1:7" x14ac:dyDescent="0.25">
      <c r="A1690">
        <v>10298</v>
      </c>
      <c r="B1690">
        <v>62</v>
      </c>
      <c r="C1690">
        <v>30.03</v>
      </c>
      <c r="D1690">
        <v>2</v>
      </c>
      <c r="E1690">
        <v>0</v>
      </c>
      <c r="F1690" s="4">
        <f>DetailTicket[[#This Row],[Qte]]*(DetailTicket[[#This Row],[PrixUnit]]*(1-DetailTicket[[#This Row],[Remise%]]))</f>
        <v>60.06</v>
      </c>
      <c r="G1690" t="str">
        <f>DetailTicket[[#This Row],[NoTicket]]&amp;DetailTicket[[#This Row],[Refprod]]</f>
        <v>1029862</v>
      </c>
    </row>
    <row r="1691" spans="1:7" x14ac:dyDescent="0.25">
      <c r="A1691">
        <v>10307</v>
      </c>
      <c r="B1691">
        <v>62</v>
      </c>
      <c r="C1691">
        <v>30.03</v>
      </c>
      <c r="D1691">
        <v>2</v>
      </c>
      <c r="E1691">
        <v>0</v>
      </c>
      <c r="F1691" s="4">
        <f>DetailTicket[[#This Row],[Qte]]*(DetailTicket[[#This Row],[PrixUnit]]*(1-DetailTicket[[#This Row],[Remise%]]))</f>
        <v>60.06</v>
      </c>
      <c r="G1691" t="str">
        <f>DetailTicket[[#This Row],[NoTicket]]&amp;DetailTicket[[#This Row],[Refprod]]</f>
        <v>1030762</v>
      </c>
    </row>
    <row r="1692" spans="1:7" x14ac:dyDescent="0.25">
      <c r="A1692">
        <v>10310</v>
      </c>
      <c r="B1692">
        <v>62</v>
      </c>
      <c r="C1692">
        <v>30.03</v>
      </c>
      <c r="D1692">
        <v>2</v>
      </c>
      <c r="E1692">
        <v>0</v>
      </c>
      <c r="F1692" s="4">
        <f>DetailTicket[[#This Row],[Qte]]*(DetailTicket[[#This Row],[PrixUnit]]*(1-DetailTicket[[#This Row],[Remise%]]))</f>
        <v>60.06</v>
      </c>
      <c r="G1692" t="str">
        <f>DetailTicket[[#This Row],[NoTicket]]&amp;DetailTicket[[#This Row],[Refprod]]</f>
        <v>1031062</v>
      </c>
    </row>
    <row r="1693" spans="1:7" x14ac:dyDescent="0.25">
      <c r="A1693">
        <v>10314</v>
      </c>
      <c r="B1693">
        <v>62</v>
      </c>
      <c r="C1693">
        <v>30.03</v>
      </c>
      <c r="D1693">
        <v>1</v>
      </c>
      <c r="E1693">
        <v>0.1</v>
      </c>
      <c r="F1693" s="4">
        <f>DetailTicket[[#This Row],[Qte]]*(DetailTicket[[#This Row],[PrixUnit]]*(1-DetailTicket[[#This Row],[Remise%]]))</f>
        <v>27.027000000000001</v>
      </c>
      <c r="G1693" t="str">
        <f>DetailTicket[[#This Row],[NoTicket]]&amp;DetailTicket[[#This Row],[Refprod]]</f>
        <v>1031462</v>
      </c>
    </row>
    <row r="1694" spans="1:7" x14ac:dyDescent="0.25">
      <c r="A1694">
        <v>10316</v>
      </c>
      <c r="B1694">
        <v>62</v>
      </c>
      <c r="C1694">
        <v>30.03</v>
      </c>
      <c r="D1694">
        <v>2</v>
      </c>
      <c r="E1694">
        <v>0</v>
      </c>
      <c r="F1694" s="4">
        <f>DetailTicket[[#This Row],[Qte]]*(DetailTicket[[#This Row],[PrixUnit]]*(1-DetailTicket[[#This Row],[Remise%]]))</f>
        <v>60.06</v>
      </c>
      <c r="G1694" t="str">
        <f>DetailTicket[[#This Row],[NoTicket]]&amp;DetailTicket[[#This Row],[Refprod]]</f>
        <v>1031662</v>
      </c>
    </row>
    <row r="1695" spans="1:7" x14ac:dyDescent="0.25">
      <c r="A1695">
        <v>10339</v>
      </c>
      <c r="B1695">
        <v>62</v>
      </c>
      <c r="C1695">
        <v>30.03</v>
      </c>
      <c r="D1695">
        <v>1</v>
      </c>
      <c r="E1695">
        <v>0</v>
      </c>
      <c r="F1695" s="4">
        <f>DetailTicket[[#This Row],[Qte]]*(DetailTicket[[#This Row],[PrixUnit]]*(1-DetailTicket[[#This Row],[Remise%]]))</f>
        <v>30.03</v>
      </c>
      <c r="G1695" t="str">
        <f>DetailTicket[[#This Row],[NoTicket]]&amp;DetailTicket[[#This Row],[Refprod]]</f>
        <v>1033962</v>
      </c>
    </row>
    <row r="1696" spans="1:7" x14ac:dyDescent="0.25">
      <c r="A1696">
        <v>10389</v>
      </c>
      <c r="B1696">
        <v>62</v>
      </c>
      <c r="C1696">
        <v>30.03</v>
      </c>
      <c r="D1696">
        <v>1</v>
      </c>
      <c r="E1696">
        <v>0</v>
      </c>
      <c r="F1696" s="4">
        <f>DetailTicket[[#This Row],[Qte]]*(DetailTicket[[#This Row],[PrixUnit]]*(1-DetailTicket[[#This Row],[Remise%]]))</f>
        <v>30.03</v>
      </c>
      <c r="G1696" t="str">
        <f>DetailTicket[[#This Row],[NoTicket]]&amp;DetailTicket[[#This Row],[Refprod]]</f>
        <v>1038962</v>
      </c>
    </row>
    <row r="1697" spans="1:7" x14ac:dyDescent="0.25">
      <c r="A1697">
        <v>10394</v>
      </c>
      <c r="B1697">
        <v>62</v>
      </c>
      <c r="C1697">
        <v>30.03</v>
      </c>
      <c r="D1697">
        <v>2</v>
      </c>
      <c r="E1697">
        <v>0</v>
      </c>
      <c r="F1697" s="4">
        <f>DetailTicket[[#This Row],[Qte]]*(DetailTicket[[#This Row],[PrixUnit]]*(1-DetailTicket[[#This Row],[Remise%]]))</f>
        <v>60.06</v>
      </c>
      <c r="G1697" t="str">
        <f>DetailTicket[[#This Row],[NoTicket]]&amp;DetailTicket[[#This Row],[Refprod]]</f>
        <v>1039462</v>
      </c>
    </row>
    <row r="1698" spans="1:7" x14ac:dyDescent="0.25">
      <c r="A1698">
        <v>10408</v>
      </c>
      <c r="B1698">
        <v>62</v>
      </c>
      <c r="C1698">
        <v>30.03</v>
      </c>
      <c r="D1698">
        <v>1</v>
      </c>
      <c r="E1698">
        <v>0</v>
      </c>
      <c r="F1698" s="4">
        <f>DetailTicket[[#This Row],[Qte]]*(DetailTicket[[#This Row],[PrixUnit]]*(1-DetailTicket[[#This Row],[Remise%]]))</f>
        <v>30.03</v>
      </c>
      <c r="G1698" t="str">
        <f>DetailTicket[[#This Row],[NoTicket]]&amp;DetailTicket[[#This Row],[Refprod]]</f>
        <v>1040862</v>
      </c>
    </row>
    <row r="1699" spans="1:7" x14ac:dyDescent="0.25">
      <c r="A1699">
        <v>10413</v>
      </c>
      <c r="B1699">
        <v>62</v>
      </c>
      <c r="C1699">
        <v>30.03</v>
      </c>
      <c r="D1699">
        <v>1</v>
      </c>
      <c r="E1699">
        <v>0</v>
      </c>
      <c r="F1699" s="4">
        <f>DetailTicket[[#This Row],[Qte]]*(DetailTicket[[#This Row],[PrixUnit]]*(1-DetailTicket[[#This Row],[Remise%]]))</f>
        <v>30.03</v>
      </c>
      <c r="G1699" t="str">
        <f>DetailTicket[[#This Row],[NoTicket]]&amp;DetailTicket[[#This Row],[Refprod]]</f>
        <v>1041362</v>
      </c>
    </row>
    <row r="1700" spans="1:7" x14ac:dyDescent="0.25">
      <c r="A1700">
        <v>10449</v>
      </c>
      <c r="B1700">
        <v>62</v>
      </c>
      <c r="C1700">
        <v>30.03</v>
      </c>
      <c r="D1700">
        <v>1</v>
      </c>
      <c r="E1700">
        <v>0</v>
      </c>
      <c r="F1700" s="4">
        <f>DetailTicket[[#This Row],[Qte]]*(DetailTicket[[#This Row],[PrixUnit]]*(1-DetailTicket[[#This Row],[Remise%]]))</f>
        <v>30.03</v>
      </c>
      <c r="G1700" t="str">
        <f>DetailTicket[[#This Row],[NoTicket]]&amp;DetailTicket[[#This Row],[Refprod]]</f>
        <v>1044962</v>
      </c>
    </row>
    <row r="1701" spans="1:7" x14ac:dyDescent="0.25">
      <c r="A1701">
        <v>10505</v>
      </c>
      <c r="B1701">
        <v>62</v>
      </c>
      <c r="C1701">
        <v>37.5</v>
      </c>
      <c r="D1701">
        <v>2</v>
      </c>
      <c r="E1701">
        <v>0</v>
      </c>
      <c r="F1701" s="4">
        <f>DetailTicket[[#This Row],[Qte]]*(DetailTicket[[#This Row],[PrixUnit]]*(1-DetailTicket[[#This Row],[Remise%]]))</f>
        <v>75</v>
      </c>
      <c r="G1701" t="str">
        <f>DetailTicket[[#This Row],[NoTicket]]&amp;DetailTicket[[#This Row],[Refprod]]</f>
        <v>1050562</v>
      </c>
    </row>
    <row r="1702" spans="1:7" x14ac:dyDescent="0.25">
      <c r="A1702">
        <v>10546</v>
      </c>
      <c r="B1702">
        <v>62</v>
      </c>
      <c r="C1702">
        <v>37.5</v>
      </c>
      <c r="D1702">
        <v>1</v>
      </c>
      <c r="E1702">
        <v>0</v>
      </c>
      <c r="F1702" s="4">
        <f>DetailTicket[[#This Row],[Qte]]*(DetailTicket[[#This Row],[PrixUnit]]*(1-DetailTicket[[#This Row],[Remise%]]))</f>
        <v>37.5</v>
      </c>
      <c r="G1702" t="str">
        <f>DetailTicket[[#This Row],[NoTicket]]&amp;DetailTicket[[#This Row],[Refprod]]</f>
        <v>1054662</v>
      </c>
    </row>
    <row r="1703" spans="1:7" x14ac:dyDescent="0.25">
      <c r="A1703">
        <v>10554</v>
      </c>
      <c r="B1703">
        <v>62</v>
      </c>
      <c r="C1703">
        <v>37.5</v>
      </c>
      <c r="D1703">
        <v>1</v>
      </c>
      <c r="E1703">
        <v>0.05</v>
      </c>
      <c r="F1703" s="4">
        <f>DetailTicket[[#This Row],[Qte]]*(DetailTicket[[#This Row],[PrixUnit]]*(1-DetailTicket[[#This Row],[Remise%]]))</f>
        <v>35.625</v>
      </c>
      <c r="G1703" t="str">
        <f>DetailTicket[[#This Row],[NoTicket]]&amp;DetailTicket[[#This Row],[Refprod]]</f>
        <v>1055462</v>
      </c>
    </row>
    <row r="1704" spans="1:7" x14ac:dyDescent="0.25">
      <c r="A1704">
        <v>10560</v>
      </c>
      <c r="B1704">
        <v>62</v>
      </c>
      <c r="C1704">
        <v>37.5</v>
      </c>
      <c r="D1704">
        <v>2</v>
      </c>
      <c r="E1704">
        <v>0.25</v>
      </c>
      <c r="F1704" s="4">
        <f>DetailTicket[[#This Row],[Qte]]*(DetailTicket[[#This Row],[PrixUnit]]*(1-DetailTicket[[#This Row],[Remise%]]))</f>
        <v>56.25</v>
      </c>
      <c r="G1704" t="str">
        <f>DetailTicket[[#This Row],[NoTicket]]&amp;DetailTicket[[#This Row],[Refprod]]</f>
        <v>1056062</v>
      </c>
    </row>
    <row r="1705" spans="1:7" x14ac:dyDescent="0.25">
      <c r="A1705">
        <v>10562</v>
      </c>
      <c r="B1705">
        <v>62</v>
      </c>
      <c r="C1705">
        <v>37.5</v>
      </c>
      <c r="D1705">
        <v>2</v>
      </c>
      <c r="E1705">
        <v>0.1</v>
      </c>
      <c r="F1705" s="4">
        <f>DetailTicket[[#This Row],[Qte]]*(DetailTicket[[#This Row],[PrixUnit]]*(1-DetailTicket[[#This Row],[Remise%]]))</f>
        <v>67.5</v>
      </c>
      <c r="G1705" t="str">
        <f>DetailTicket[[#This Row],[NoTicket]]&amp;DetailTicket[[#This Row],[Refprod]]</f>
        <v>1056262</v>
      </c>
    </row>
    <row r="1706" spans="1:7" x14ac:dyDescent="0.25">
      <c r="A1706">
        <v>10574</v>
      </c>
      <c r="B1706">
        <v>62</v>
      </c>
      <c r="C1706">
        <v>37.5</v>
      </c>
      <c r="D1706">
        <v>2</v>
      </c>
      <c r="E1706">
        <v>0</v>
      </c>
      <c r="F1706" s="4">
        <f>DetailTicket[[#This Row],[Qte]]*(DetailTicket[[#This Row],[PrixUnit]]*(1-DetailTicket[[#This Row],[Remise%]]))</f>
        <v>75</v>
      </c>
      <c r="G1706" t="str">
        <f>DetailTicket[[#This Row],[NoTicket]]&amp;DetailTicket[[#This Row],[Refprod]]</f>
        <v>1057462</v>
      </c>
    </row>
    <row r="1707" spans="1:7" x14ac:dyDescent="0.25">
      <c r="A1707">
        <v>10599</v>
      </c>
      <c r="B1707">
        <v>62</v>
      </c>
      <c r="C1707">
        <v>37.5</v>
      </c>
      <c r="D1707">
        <v>2</v>
      </c>
      <c r="E1707">
        <v>0</v>
      </c>
      <c r="F1707" s="4">
        <f>DetailTicket[[#This Row],[Qte]]*(DetailTicket[[#This Row],[PrixUnit]]*(1-DetailTicket[[#This Row],[Remise%]]))</f>
        <v>75</v>
      </c>
      <c r="G1707" t="str">
        <f>DetailTicket[[#This Row],[NoTicket]]&amp;DetailTicket[[#This Row],[Refprod]]</f>
        <v>1059962</v>
      </c>
    </row>
    <row r="1708" spans="1:7" x14ac:dyDescent="0.25">
      <c r="A1708">
        <v>10606</v>
      </c>
      <c r="B1708">
        <v>62</v>
      </c>
      <c r="C1708">
        <v>37.5</v>
      </c>
      <c r="D1708">
        <v>2</v>
      </c>
      <c r="E1708">
        <v>0.2</v>
      </c>
      <c r="F1708" s="4">
        <f>DetailTicket[[#This Row],[Qte]]*(DetailTicket[[#This Row],[PrixUnit]]*(1-DetailTicket[[#This Row],[Remise%]]))</f>
        <v>60</v>
      </c>
      <c r="G1708" t="str">
        <f>DetailTicket[[#This Row],[NoTicket]]&amp;DetailTicket[[#This Row],[Refprod]]</f>
        <v>1060662</v>
      </c>
    </row>
    <row r="1709" spans="1:7" x14ac:dyDescent="0.25">
      <c r="A1709">
        <v>10627</v>
      </c>
      <c r="B1709">
        <v>62</v>
      </c>
      <c r="C1709">
        <v>37.5</v>
      </c>
      <c r="D1709">
        <v>2</v>
      </c>
      <c r="E1709">
        <v>0</v>
      </c>
      <c r="F1709" s="4">
        <f>DetailTicket[[#This Row],[Qte]]*(DetailTicket[[#This Row],[PrixUnit]]*(1-DetailTicket[[#This Row],[Remise%]]))</f>
        <v>75</v>
      </c>
      <c r="G1709" t="str">
        <f>DetailTicket[[#This Row],[NoTicket]]&amp;DetailTicket[[#This Row],[Refprod]]</f>
        <v>1062762</v>
      </c>
    </row>
    <row r="1710" spans="1:7" x14ac:dyDescent="0.25">
      <c r="A1710">
        <v>10633</v>
      </c>
      <c r="B1710">
        <v>62</v>
      </c>
      <c r="C1710">
        <v>37.5</v>
      </c>
      <c r="D1710">
        <v>2</v>
      </c>
      <c r="E1710">
        <v>0.15</v>
      </c>
      <c r="F1710" s="4">
        <f>DetailTicket[[#This Row],[Qte]]*(DetailTicket[[#This Row],[PrixUnit]]*(1-DetailTicket[[#This Row],[Remise%]]))</f>
        <v>63.75</v>
      </c>
      <c r="G1710" t="str">
        <f>DetailTicket[[#This Row],[NoTicket]]&amp;DetailTicket[[#This Row],[Refprod]]</f>
        <v>1063362</v>
      </c>
    </row>
    <row r="1711" spans="1:7" x14ac:dyDescent="0.25">
      <c r="A1711">
        <v>10671</v>
      </c>
      <c r="B1711">
        <v>62</v>
      </c>
      <c r="C1711">
        <v>37.5</v>
      </c>
      <c r="D1711">
        <v>2</v>
      </c>
      <c r="E1711">
        <v>0</v>
      </c>
      <c r="F1711" s="4">
        <f>DetailTicket[[#This Row],[Qte]]*(DetailTicket[[#This Row],[PrixUnit]]*(1-DetailTicket[[#This Row],[Remise%]]))</f>
        <v>75</v>
      </c>
      <c r="G1711" t="str">
        <f>DetailTicket[[#This Row],[NoTicket]]&amp;DetailTicket[[#This Row],[Refprod]]</f>
        <v>1067162</v>
      </c>
    </row>
    <row r="1712" spans="1:7" x14ac:dyDescent="0.25">
      <c r="A1712">
        <v>10691</v>
      </c>
      <c r="B1712">
        <v>62</v>
      </c>
      <c r="C1712">
        <v>37.5</v>
      </c>
      <c r="D1712">
        <v>1</v>
      </c>
      <c r="E1712">
        <v>0</v>
      </c>
      <c r="F1712" s="4">
        <f>DetailTicket[[#This Row],[Qte]]*(DetailTicket[[#This Row],[PrixUnit]]*(1-DetailTicket[[#This Row],[Remise%]]))</f>
        <v>37.5</v>
      </c>
      <c r="G1712" t="str">
        <f>DetailTicket[[#This Row],[NoTicket]]&amp;DetailTicket[[#This Row],[Refprod]]</f>
        <v>1069162</v>
      </c>
    </row>
    <row r="1713" spans="1:7" x14ac:dyDescent="0.25">
      <c r="A1713">
        <v>10718</v>
      </c>
      <c r="B1713">
        <v>62</v>
      </c>
      <c r="C1713">
        <v>37.5</v>
      </c>
      <c r="D1713">
        <v>1</v>
      </c>
      <c r="E1713">
        <v>0</v>
      </c>
      <c r="F1713" s="4">
        <f>DetailTicket[[#This Row],[Qte]]*(DetailTicket[[#This Row],[PrixUnit]]*(1-DetailTicket[[#This Row],[Remise%]]))</f>
        <v>37.5</v>
      </c>
      <c r="G1713" t="str">
        <f>DetailTicket[[#This Row],[NoTicket]]&amp;DetailTicket[[#This Row],[Refprod]]</f>
        <v>1071862</v>
      </c>
    </row>
    <row r="1714" spans="1:7" x14ac:dyDescent="0.25">
      <c r="A1714">
        <v>10746</v>
      </c>
      <c r="B1714">
        <v>62</v>
      </c>
      <c r="C1714">
        <v>37.5</v>
      </c>
      <c r="D1714">
        <v>2</v>
      </c>
      <c r="E1714">
        <v>0</v>
      </c>
      <c r="F1714" s="4">
        <f>DetailTicket[[#This Row],[Qte]]*(DetailTicket[[#This Row],[PrixUnit]]*(1-DetailTicket[[#This Row],[Remise%]]))</f>
        <v>75</v>
      </c>
      <c r="G1714" t="str">
        <f>DetailTicket[[#This Row],[NoTicket]]&amp;DetailTicket[[#This Row],[Refprod]]</f>
        <v>1074662</v>
      </c>
    </row>
    <row r="1715" spans="1:7" x14ac:dyDescent="0.25">
      <c r="A1715">
        <v>10757</v>
      </c>
      <c r="B1715">
        <v>62</v>
      </c>
      <c r="C1715">
        <v>37.5</v>
      </c>
      <c r="D1715">
        <v>1</v>
      </c>
      <c r="E1715">
        <v>0</v>
      </c>
      <c r="F1715" s="4">
        <f>DetailTicket[[#This Row],[Qte]]*(DetailTicket[[#This Row],[PrixUnit]]*(1-DetailTicket[[#This Row],[Remise%]]))</f>
        <v>37.5</v>
      </c>
      <c r="G1715" t="str">
        <f>DetailTicket[[#This Row],[NoTicket]]&amp;DetailTicket[[#This Row],[Refprod]]</f>
        <v>1075762</v>
      </c>
    </row>
    <row r="1716" spans="1:7" x14ac:dyDescent="0.25">
      <c r="A1716">
        <v>10769</v>
      </c>
      <c r="B1716">
        <v>62</v>
      </c>
      <c r="C1716">
        <v>37.5</v>
      </c>
      <c r="D1716">
        <v>2</v>
      </c>
      <c r="E1716">
        <v>0</v>
      </c>
      <c r="F1716" s="4">
        <f>DetailTicket[[#This Row],[Qte]]*(DetailTicket[[#This Row],[PrixUnit]]*(1-DetailTicket[[#This Row],[Remise%]]))</f>
        <v>75</v>
      </c>
      <c r="G1716" t="str">
        <f>DetailTicket[[#This Row],[NoTicket]]&amp;DetailTicket[[#This Row],[Refprod]]</f>
        <v>1076962</v>
      </c>
    </row>
    <row r="1717" spans="1:7" x14ac:dyDescent="0.25">
      <c r="A1717">
        <v>10779</v>
      </c>
      <c r="B1717">
        <v>62</v>
      </c>
      <c r="C1717">
        <v>37.5</v>
      </c>
      <c r="D1717">
        <v>1</v>
      </c>
      <c r="E1717">
        <v>0</v>
      </c>
      <c r="F1717" s="4">
        <f>DetailTicket[[#This Row],[Qte]]*(DetailTicket[[#This Row],[PrixUnit]]*(1-DetailTicket[[#This Row],[Remise%]]))</f>
        <v>37.5</v>
      </c>
      <c r="G1717" t="str">
        <f>DetailTicket[[#This Row],[NoTicket]]&amp;DetailTicket[[#This Row],[Refprod]]</f>
        <v>1077962</v>
      </c>
    </row>
    <row r="1718" spans="1:7" x14ac:dyDescent="0.25">
      <c r="A1718">
        <v>10798</v>
      </c>
      <c r="B1718">
        <v>62</v>
      </c>
      <c r="C1718">
        <v>37.5</v>
      </c>
      <c r="D1718">
        <v>2</v>
      </c>
      <c r="E1718">
        <v>0</v>
      </c>
      <c r="F1718" s="4">
        <f>DetailTicket[[#This Row],[Qte]]*(DetailTicket[[#This Row],[PrixUnit]]*(1-DetailTicket[[#This Row],[Remise%]]))</f>
        <v>75</v>
      </c>
      <c r="G1718" t="str">
        <f>DetailTicket[[#This Row],[NoTicket]]&amp;DetailTicket[[#This Row],[Refprod]]</f>
        <v>1079862</v>
      </c>
    </row>
    <row r="1719" spans="1:7" x14ac:dyDescent="0.25">
      <c r="A1719">
        <v>10802</v>
      </c>
      <c r="B1719">
        <v>62</v>
      </c>
      <c r="C1719">
        <v>37.5</v>
      </c>
      <c r="D1719">
        <v>2</v>
      </c>
      <c r="E1719">
        <v>0.25</v>
      </c>
      <c r="F1719" s="4">
        <f>DetailTicket[[#This Row],[Qte]]*(DetailTicket[[#This Row],[PrixUnit]]*(1-DetailTicket[[#This Row],[Remise%]]))</f>
        <v>56.25</v>
      </c>
      <c r="G1719" t="str">
        <f>DetailTicket[[#This Row],[NoTicket]]&amp;DetailTicket[[#This Row],[Refprod]]</f>
        <v>1080262</v>
      </c>
    </row>
    <row r="1720" spans="1:7" x14ac:dyDescent="0.25">
      <c r="A1720">
        <v>10816</v>
      </c>
      <c r="B1720">
        <v>62</v>
      </c>
      <c r="C1720">
        <v>37.5</v>
      </c>
      <c r="D1720">
        <v>1</v>
      </c>
      <c r="E1720">
        <v>0.05</v>
      </c>
      <c r="F1720" s="4">
        <f>DetailTicket[[#This Row],[Qte]]*(DetailTicket[[#This Row],[PrixUnit]]*(1-DetailTicket[[#This Row],[Remise%]]))</f>
        <v>35.625</v>
      </c>
      <c r="G1720" t="str">
        <f>DetailTicket[[#This Row],[NoTicket]]&amp;DetailTicket[[#This Row],[Refprod]]</f>
        <v>1081662</v>
      </c>
    </row>
    <row r="1721" spans="1:7" x14ac:dyDescent="0.25">
      <c r="A1721">
        <v>10817</v>
      </c>
      <c r="B1721">
        <v>62</v>
      </c>
      <c r="C1721">
        <v>37.5</v>
      </c>
      <c r="D1721">
        <v>1</v>
      </c>
      <c r="E1721">
        <v>0.15</v>
      </c>
      <c r="F1721" s="4">
        <f>DetailTicket[[#This Row],[Qte]]*(DetailTicket[[#This Row],[PrixUnit]]*(1-DetailTicket[[#This Row],[Remise%]]))</f>
        <v>31.875</v>
      </c>
      <c r="G1721" t="str">
        <f>DetailTicket[[#This Row],[NoTicket]]&amp;DetailTicket[[#This Row],[Refprod]]</f>
        <v>1081762</v>
      </c>
    </row>
    <row r="1722" spans="1:7" x14ac:dyDescent="0.25">
      <c r="A1722">
        <v>10822</v>
      </c>
      <c r="B1722">
        <v>62</v>
      </c>
      <c r="C1722">
        <v>37.5</v>
      </c>
      <c r="D1722">
        <v>2</v>
      </c>
      <c r="E1722">
        <v>0</v>
      </c>
      <c r="F1722" s="4">
        <f>DetailTicket[[#This Row],[Qte]]*(DetailTicket[[#This Row],[PrixUnit]]*(1-DetailTicket[[#This Row],[Remise%]]))</f>
        <v>75</v>
      </c>
      <c r="G1722" t="str">
        <f>DetailTicket[[#This Row],[NoTicket]]&amp;DetailTicket[[#This Row],[Refprod]]</f>
        <v>1082262</v>
      </c>
    </row>
    <row r="1723" spans="1:7" x14ac:dyDescent="0.25">
      <c r="A1723">
        <v>10852</v>
      </c>
      <c r="B1723">
        <v>62</v>
      </c>
      <c r="C1723">
        <v>37.5</v>
      </c>
      <c r="D1723">
        <v>2</v>
      </c>
      <c r="E1723">
        <v>0</v>
      </c>
      <c r="F1723" s="4">
        <f>DetailTicket[[#This Row],[Qte]]*(DetailTicket[[#This Row],[PrixUnit]]*(1-DetailTicket[[#This Row],[Remise%]]))</f>
        <v>75</v>
      </c>
      <c r="G1723" t="str">
        <f>DetailTicket[[#This Row],[NoTicket]]&amp;DetailTicket[[#This Row],[Refprod]]</f>
        <v>1085262</v>
      </c>
    </row>
    <row r="1724" spans="1:7" x14ac:dyDescent="0.25">
      <c r="A1724">
        <v>10861</v>
      </c>
      <c r="B1724">
        <v>62</v>
      </c>
      <c r="C1724">
        <v>37.5</v>
      </c>
      <c r="D1724">
        <v>2</v>
      </c>
      <c r="E1724">
        <v>0</v>
      </c>
      <c r="F1724" s="4">
        <f>DetailTicket[[#This Row],[Qte]]*(DetailTicket[[#This Row],[PrixUnit]]*(1-DetailTicket[[#This Row],[Remise%]]))</f>
        <v>75</v>
      </c>
      <c r="G1724" t="str">
        <f>DetailTicket[[#This Row],[NoTicket]]&amp;DetailTicket[[#This Row],[Refprod]]</f>
        <v>1086162</v>
      </c>
    </row>
    <row r="1725" spans="1:7" x14ac:dyDescent="0.25">
      <c r="A1725">
        <v>10872</v>
      </c>
      <c r="B1725">
        <v>62</v>
      </c>
      <c r="C1725">
        <v>37.5</v>
      </c>
      <c r="D1725">
        <v>1</v>
      </c>
      <c r="E1725">
        <v>0.05</v>
      </c>
      <c r="F1725" s="4">
        <f>DetailTicket[[#This Row],[Qte]]*(DetailTicket[[#This Row],[PrixUnit]]*(1-DetailTicket[[#This Row],[Remise%]]))</f>
        <v>35.625</v>
      </c>
      <c r="G1725" t="str">
        <f>DetailTicket[[#This Row],[NoTicket]]&amp;DetailTicket[[#This Row],[Refprod]]</f>
        <v>1087262</v>
      </c>
    </row>
    <row r="1726" spans="1:7" x14ac:dyDescent="0.25">
      <c r="A1726">
        <v>10902</v>
      </c>
      <c r="B1726">
        <v>62</v>
      </c>
      <c r="C1726">
        <v>37.5</v>
      </c>
      <c r="D1726">
        <v>2</v>
      </c>
      <c r="E1726">
        <v>0.15</v>
      </c>
      <c r="F1726" s="4">
        <f>DetailTicket[[#This Row],[Qte]]*(DetailTicket[[#This Row],[PrixUnit]]*(1-DetailTicket[[#This Row],[Remise%]]))</f>
        <v>63.75</v>
      </c>
      <c r="G1726" t="str">
        <f>DetailTicket[[#This Row],[NoTicket]]&amp;DetailTicket[[#This Row],[Refprod]]</f>
        <v>1090262</v>
      </c>
    </row>
    <row r="1727" spans="1:7" x14ac:dyDescent="0.25">
      <c r="A1727">
        <v>10904</v>
      </c>
      <c r="B1727">
        <v>62</v>
      </c>
      <c r="C1727">
        <v>37.5</v>
      </c>
      <c r="D1727">
        <v>1</v>
      </c>
      <c r="E1727">
        <v>0</v>
      </c>
      <c r="F1727" s="4">
        <f>DetailTicket[[#This Row],[Qte]]*(DetailTicket[[#This Row],[PrixUnit]]*(1-DetailTicket[[#This Row],[Remise%]]))</f>
        <v>37.5</v>
      </c>
      <c r="G1727" t="str">
        <f>DetailTicket[[#This Row],[NoTicket]]&amp;DetailTicket[[#This Row],[Refprod]]</f>
        <v>1090462</v>
      </c>
    </row>
    <row r="1728" spans="1:7" x14ac:dyDescent="0.25">
      <c r="A1728">
        <v>10932</v>
      </c>
      <c r="B1728">
        <v>62</v>
      </c>
      <c r="C1728">
        <v>37.5</v>
      </c>
      <c r="D1728">
        <v>2</v>
      </c>
      <c r="E1728">
        <v>0.1</v>
      </c>
      <c r="F1728" s="4">
        <f>DetailTicket[[#This Row],[Qte]]*(DetailTicket[[#This Row],[PrixUnit]]*(1-DetailTicket[[#This Row],[Remise%]]))</f>
        <v>67.5</v>
      </c>
      <c r="G1728" t="str">
        <f>DetailTicket[[#This Row],[NoTicket]]&amp;DetailTicket[[#This Row],[Refprod]]</f>
        <v>1093262</v>
      </c>
    </row>
    <row r="1729" spans="1:7" x14ac:dyDescent="0.25">
      <c r="A1729">
        <v>10941</v>
      </c>
      <c r="B1729">
        <v>62</v>
      </c>
      <c r="C1729">
        <v>37.5</v>
      </c>
      <c r="D1729">
        <v>1</v>
      </c>
      <c r="E1729">
        <v>0.25</v>
      </c>
      <c r="F1729" s="4">
        <f>DetailTicket[[#This Row],[Qte]]*(DetailTicket[[#This Row],[PrixUnit]]*(1-DetailTicket[[#This Row],[Remise%]]))</f>
        <v>28.125</v>
      </c>
      <c r="G1729" t="str">
        <f>DetailTicket[[#This Row],[NoTicket]]&amp;DetailTicket[[#This Row],[Refprod]]</f>
        <v>1094162</v>
      </c>
    </row>
    <row r="1730" spans="1:7" x14ac:dyDescent="0.25">
      <c r="A1730">
        <v>10949</v>
      </c>
      <c r="B1730">
        <v>62</v>
      </c>
      <c r="C1730">
        <v>37.5</v>
      </c>
      <c r="D1730">
        <v>2</v>
      </c>
      <c r="E1730">
        <v>0</v>
      </c>
      <c r="F1730" s="4">
        <f>DetailTicket[[#This Row],[Qte]]*(DetailTicket[[#This Row],[PrixUnit]]*(1-DetailTicket[[#This Row],[Remise%]]))</f>
        <v>75</v>
      </c>
      <c r="G1730" t="str">
        <f>DetailTicket[[#This Row],[NoTicket]]&amp;DetailTicket[[#This Row],[Refprod]]</f>
        <v>1094962</v>
      </c>
    </row>
    <row r="1731" spans="1:7" x14ac:dyDescent="0.25">
      <c r="A1731">
        <v>10966</v>
      </c>
      <c r="B1731">
        <v>62</v>
      </c>
      <c r="C1731">
        <v>37.5</v>
      </c>
      <c r="D1731">
        <v>2</v>
      </c>
      <c r="E1731">
        <v>0.15</v>
      </c>
      <c r="F1731" s="4">
        <f>DetailTicket[[#This Row],[Qte]]*(DetailTicket[[#This Row],[PrixUnit]]*(1-DetailTicket[[#This Row],[Remise%]]))</f>
        <v>63.75</v>
      </c>
      <c r="G1731" t="str">
        <f>DetailTicket[[#This Row],[NoTicket]]&amp;DetailTicket[[#This Row],[Refprod]]</f>
        <v>1096662</v>
      </c>
    </row>
    <row r="1732" spans="1:7" x14ac:dyDescent="0.25">
      <c r="A1732">
        <v>10988</v>
      </c>
      <c r="B1732">
        <v>62</v>
      </c>
      <c r="C1732">
        <v>37.5</v>
      </c>
      <c r="D1732">
        <v>1</v>
      </c>
      <c r="E1732">
        <v>0.1</v>
      </c>
      <c r="F1732" s="4">
        <f>DetailTicket[[#This Row],[Qte]]*(DetailTicket[[#This Row],[PrixUnit]]*(1-DetailTicket[[#This Row],[Remise%]]))</f>
        <v>33.75</v>
      </c>
      <c r="G1732" t="str">
        <f>DetailTicket[[#This Row],[NoTicket]]&amp;DetailTicket[[#This Row],[Refprod]]</f>
        <v>1098862</v>
      </c>
    </row>
    <row r="1733" spans="1:7" x14ac:dyDescent="0.25">
      <c r="A1733">
        <v>11027</v>
      </c>
      <c r="B1733">
        <v>62</v>
      </c>
      <c r="C1733">
        <v>37.5</v>
      </c>
      <c r="D1733">
        <v>1</v>
      </c>
      <c r="E1733">
        <v>0.25</v>
      </c>
      <c r="F1733" s="4">
        <f>DetailTicket[[#This Row],[Qte]]*(DetailTicket[[#This Row],[PrixUnit]]*(1-DetailTicket[[#This Row],[Remise%]]))</f>
        <v>28.125</v>
      </c>
      <c r="G1733" t="str">
        <f>DetailTicket[[#This Row],[NoTicket]]&amp;DetailTicket[[#This Row],[Refprod]]</f>
        <v>1102762</v>
      </c>
    </row>
    <row r="1734" spans="1:7" x14ac:dyDescent="0.25">
      <c r="A1734">
        <v>11044</v>
      </c>
      <c r="B1734">
        <v>62</v>
      </c>
      <c r="C1734">
        <v>37.5</v>
      </c>
      <c r="D1734">
        <v>2</v>
      </c>
      <c r="E1734">
        <v>0</v>
      </c>
      <c r="F1734" s="4">
        <f>DetailTicket[[#This Row],[Qte]]*(DetailTicket[[#This Row],[PrixUnit]]*(1-DetailTicket[[#This Row],[Remise%]]))</f>
        <v>75</v>
      </c>
      <c r="G1734" t="str">
        <f>DetailTicket[[#This Row],[NoTicket]]&amp;DetailTicket[[#This Row],[Refprod]]</f>
        <v>1104462</v>
      </c>
    </row>
    <row r="1735" spans="1:7" x14ac:dyDescent="0.25">
      <c r="A1735">
        <v>10278</v>
      </c>
      <c r="B1735">
        <v>63</v>
      </c>
      <c r="C1735">
        <v>26.83</v>
      </c>
      <c r="D1735">
        <v>2</v>
      </c>
      <c r="E1735">
        <v>0</v>
      </c>
      <c r="F1735" s="4">
        <f>DetailTicket[[#This Row],[Qte]]*(DetailTicket[[#This Row],[PrixUnit]]*(1-DetailTicket[[#This Row],[Remise%]]))</f>
        <v>53.66</v>
      </c>
      <c r="G1735" t="str">
        <f>DetailTicket[[#This Row],[NoTicket]]&amp;DetailTicket[[#This Row],[Refprod]]</f>
        <v>1027863</v>
      </c>
    </row>
    <row r="1736" spans="1:7" x14ac:dyDescent="0.25">
      <c r="A1736">
        <v>10293</v>
      </c>
      <c r="B1736">
        <v>63</v>
      </c>
      <c r="C1736">
        <v>26.83</v>
      </c>
      <c r="D1736">
        <v>2</v>
      </c>
      <c r="E1736">
        <v>0</v>
      </c>
      <c r="F1736" s="4">
        <f>DetailTicket[[#This Row],[Qte]]*(DetailTicket[[#This Row],[PrixUnit]]*(1-DetailTicket[[#This Row],[Remise%]]))</f>
        <v>53.66</v>
      </c>
      <c r="G1736" t="str">
        <f>DetailTicket[[#This Row],[NoTicket]]&amp;DetailTicket[[#This Row],[Refprod]]</f>
        <v>1029363</v>
      </c>
    </row>
    <row r="1737" spans="1:7" x14ac:dyDescent="0.25">
      <c r="A1737">
        <v>10324</v>
      </c>
      <c r="B1737">
        <v>63</v>
      </c>
      <c r="C1737">
        <v>26.83</v>
      </c>
      <c r="D1737">
        <v>2</v>
      </c>
      <c r="E1737">
        <v>0.15</v>
      </c>
      <c r="F1737" s="4">
        <f>DetailTicket[[#This Row],[Qte]]*(DetailTicket[[#This Row],[PrixUnit]]*(1-DetailTicket[[#This Row],[Remise%]]))</f>
        <v>45.610999999999997</v>
      </c>
      <c r="G1737" t="str">
        <f>DetailTicket[[#This Row],[NoTicket]]&amp;DetailTicket[[#This Row],[Refprod]]</f>
        <v>1032463</v>
      </c>
    </row>
    <row r="1738" spans="1:7" x14ac:dyDescent="0.25">
      <c r="A1738">
        <v>10379</v>
      </c>
      <c r="B1738">
        <v>63</v>
      </c>
      <c r="C1738">
        <v>26.83</v>
      </c>
      <c r="D1738">
        <v>2</v>
      </c>
      <c r="E1738">
        <v>0.1</v>
      </c>
      <c r="F1738" s="4">
        <f>DetailTicket[[#This Row],[Qte]]*(DetailTicket[[#This Row],[PrixUnit]]*(1-DetailTicket[[#This Row],[Remise%]]))</f>
        <v>48.293999999999997</v>
      </c>
      <c r="G1738" t="str">
        <f>DetailTicket[[#This Row],[NoTicket]]&amp;DetailTicket[[#This Row],[Refprod]]</f>
        <v>1037963</v>
      </c>
    </row>
    <row r="1739" spans="1:7" x14ac:dyDescent="0.25">
      <c r="A1739">
        <v>10402</v>
      </c>
      <c r="B1739">
        <v>63</v>
      </c>
      <c r="C1739">
        <v>26.83</v>
      </c>
      <c r="D1739">
        <v>2</v>
      </c>
      <c r="E1739">
        <v>0</v>
      </c>
      <c r="F1739" s="4">
        <f>DetailTicket[[#This Row],[Qte]]*(DetailTicket[[#This Row],[PrixUnit]]*(1-DetailTicket[[#This Row],[Remise%]]))</f>
        <v>53.66</v>
      </c>
      <c r="G1739" t="str">
        <f>DetailTicket[[#This Row],[NoTicket]]&amp;DetailTicket[[#This Row],[Refprod]]</f>
        <v>1040263</v>
      </c>
    </row>
    <row r="1740" spans="1:7" x14ac:dyDescent="0.25">
      <c r="A1740">
        <v>10429</v>
      </c>
      <c r="B1740">
        <v>63</v>
      </c>
      <c r="C1740">
        <v>26.83</v>
      </c>
      <c r="D1740">
        <v>1</v>
      </c>
      <c r="E1740">
        <v>0.25</v>
      </c>
      <c r="F1740" s="4">
        <f>DetailTicket[[#This Row],[Qte]]*(DetailTicket[[#This Row],[PrixUnit]]*(1-DetailTicket[[#This Row],[Remise%]]))</f>
        <v>20.122499999999999</v>
      </c>
      <c r="G1740" t="str">
        <f>DetailTicket[[#This Row],[NoTicket]]&amp;DetailTicket[[#This Row],[Refprod]]</f>
        <v>1042963</v>
      </c>
    </row>
    <row r="1741" spans="1:7" x14ac:dyDescent="0.25">
      <c r="A1741">
        <v>10575</v>
      </c>
      <c r="B1741">
        <v>63</v>
      </c>
      <c r="C1741">
        <v>33.54</v>
      </c>
      <c r="D1741">
        <v>2</v>
      </c>
      <c r="E1741">
        <v>0</v>
      </c>
      <c r="F1741" s="4">
        <f>DetailTicket[[#This Row],[Qte]]*(DetailTicket[[#This Row],[PrixUnit]]*(1-DetailTicket[[#This Row],[Remise%]]))</f>
        <v>67.08</v>
      </c>
      <c r="G1741" t="str">
        <f>DetailTicket[[#This Row],[NoTicket]]&amp;DetailTicket[[#This Row],[Refprod]]</f>
        <v>1057563</v>
      </c>
    </row>
    <row r="1742" spans="1:7" x14ac:dyDescent="0.25">
      <c r="A1742">
        <v>10596</v>
      </c>
      <c r="B1742">
        <v>63</v>
      </c>
      <c r="C1742">
        <v>33.54</v>
      </c>
      <c r="D1742">
        <v>1</v>
      </c>
      <c r="E1742">
        <v>0.2</v>
      </c>
      <c r="F1742" s="4">
        <f>DetailTicket[[#This Row],[Qte]]*(DetailTicket[[#This Row],[PrixUnit]]*(1-DetailTicket[[#This Row],[Remise%]]))</f>
        <v>26.832000000000001</v>
      </c>
      <c r="G1742" t="str">
        <f>DetailTicket[[#This Row],[NoTicket]]&amp;DetailTicket[[#This Row],[Refprod]]</f>
        <v>1059663</v>
      </c>
    </row>
    <row r="1743" spans="1:7" x14ac:dyDescent="0.25">
      <c r="A1743">
        <v>10692</v>
      </c>
      <c r="B1743">
        <v>63</v>
      </c>
      <c r="C1743">
        <v>33.54</v>
      </c>
      <c r="D1743">
        <v>1</v>
      </c>
      <c r="E1743">
        <v>0</v>
      </c>
      <c r="F1743" s="4">
        <f>DetailTicket[[#This Row],[Qte]]*(DetailTicket[[#This Row],[PrixUnit]]*(1-DetailTicket[[#This Row],[Remise%]]))</f>
        <v>33.54</v>
      </c>
      <c r="G1743" t="str">
        <f>DetailTicket[[#This Row],[NoTicket]]&amp;DetailTicket[[#This Row],[Refprod]]</f>
        <v>1069263</v>
      </c>
    </row>
    <row r="1744" spans="1:7" x14ac:dyDescent="0.25">
      <c r="A1744">
        <v>10747</v>
      </c>
      <c r="B1744">
        <v>63</v>
      </c>
      <c r="C1744">
        <v>33.54</v>
      </c>
      <c r="D1744">
        <v>2</v>
      </c>
      <c r="E1744">
        <v>0</v>
      </c>
      <c r="F1744" s="4">
        <f>DetailTicket[[#This Row],[Qte]]*(DetailTicket[[#This Row],[PrixUnit]]*(1-DetailTicket[[#This Row],[Remise%]]))</f>
        <v>67.08</v>
      </c>
      <c r="G1744" t="str">
        <f>DetailTicket[[#This Row],[NoTicket]]&amp;DetailTicket[[#This Row],[Refprod]]</f>
        <v>1074763</v>
      </c>
    </row>
    <row r="1745" spans="1:7" x14ac:dyDescent="0.25">
      <c r="A1745">
        <v>10789</v>
      </c>
      <c r="B1745">
        <v>63</v>
      </c>
      <c r="C1745">
        <v>33.54</v>
      </c>
      <c r="D1745">
        <v>1</v>
      </c>
      <c r="E1745">
        <v>0</v>
      </c>
      <c r="F1745" s="4">
        <f>DetailTicket[[#This Row],[Qte]]*(DetailTicket[[#This Row],[PrixUnit]]*(1-DetailTicket[[#This Row],[Remise%]]))</f>
        <v>33.54</v>
      </c>
      <c r="G1745" t="str">
        <f>DetailTicket[[#This Row],[NoTicket]]&amp;DetailTicket[[#This Row],[Refprod]]</f>
        <v>1078963</v>
      </c>
    </row>
    <row r="1746" spans="1:7" x14ac:dyDescent="0.25">
      <c r="A1746">
        <v>10921</v>
      </c>
      <c r="B1746">
        <v>63</v>
      </c>
      <c r="C1746">
        <v>33.54</v>
      </c>
      <c r="D1746">
        <v>1</v>
      </c>
      <c r="E1746">
        <v>0</v>
      </c>
      <c r="F1746" s="4">
        <f>DetailTicket[[#This Row],[Qte]]*(DetailTicket[[#This Row],[PrixUnit]]*(1-DetailTicket[[#This Row],[Remise%]]))</f>
        <v>33.54</v>
      </c>
      <c r="G1746" t="str">
        <f>DetailTicket[[#This Row],[NoTicket]]&amp;DetailTicket[[#This Row],[Refprod]]</f>
        <v>1092163</v>
      </c>
    </row>
    <row r="1747" spans="1:7" x14ac:dyDescent="0.25">
      <c r="A1747">
        <v>10974</v>
      </c>
      <c r="B1747">
        <v>63</v>
      </c>
      <c r="C1747">
        <v>33.54</v>
      </c>
      <c r="D1747">
        <v>2</v>
      </c>
      <c r="E1747">
        <v>0</v>
      </c>
      <c r="F1747" s="4">
        <f>DetailTicket[[#This Row],[Qte]]*(DetailTicket[[#This Row],[PrixUnit]]*(1-DetailTicket[[#This Row],[Remise%]]))</f>
        <v>67.08</v>
      </c>
      <c r="G1747" t="str">
        <f>DetailTicket[[#This Row],[NoTicket]]&amp;DetailTicket[[#This Row],[Refprod]]</f>
        <v>1097463</v>
      </c>
    </row>
    <row r="1748" spans="1:7" x14ac:dyDescent="0.25">
      <c r="A1748">
        <v>10977</v>
      </c>
      <c r="B1748">
        <v>63</v>
      </c>
      <c r="C1748">
        <v>33.54</v>
      </c>
      <c r="D1748">
        <v>1</v>
      </c>
      <c r="E1748">
        <v>0</v>
      </c>
      <c r="F1748" s="4">
        <f>DetailTicket[[#This Row],[Qte]]*(DetailTicket[[#This Row],[PrixUnit]]*(1-DetailTicket[[#This Row],[Remise%]]))</f>
        <v>33.54</v>
      </c>
      <c r="G1748" t="str">
        <f>DetailTicket[[#This Row],[NoTicket]]&amp;DetailTicket[[#This Row],[Refprod]]</f>
        <v>1097763</v>
      </c>
    </row>
    <row r="1749" spans="1:7" x14ac:dyDescent="0.25">
      <c r="A1749">
        <v>10979</v>
      </c>
      <c r="B1749">
        <v>63</v>
      </c>
      <c r="C1749">
        <v>33.54</v>
      </c>
      <c r="D1749">
        <v>1</v>
      </c>
      <c r="E1749">
        <v>0</v>
      </c>
      <c r="F1749" s="4">
        <f>DetailTicket[[#This Row],[Qte]]*(DetailTicket[[#This Row],[PrixUnit]]*(1-DetailTicket[[#This Row],[Remise%]]))</f>
        <v>33.54</v>
      </c>
      <c r="G1749" t="str">
        <f>DetailTicket[[#This Row],[NoTicket]]&amp;DetailTicket[[#This Row],[Refprod]]</f>
        <v>1097963</v>
      </c>
    </row>
    <row r="1750" spans="1:7" x14ac:dyDescent="0.25">
      <c r="A1750">
        <v>11029</v>
      </c>
      <c r="B1750">
        <v>63</v>
      </c>
      <c r="C1750">
        <v>33.54</v>
      </c>
      <c r="D1750">
        <v>2</v>
      </c>
      <c r="E1750">
        <v>0</v>
      </c>
      <c r="F1750" s="4">
        <f>DetailTicket[[#This Row],[Qte]]*(DetailTicket[[#This Row],[PrixUnit]]*(1-DetailTicket[[#This Row],[Remise%]]))</f>
        <v>67.08</v>
      </c>
      <c r="G1750" t="str">
        <f>DetailTicket[[#This Row],[NoTicket]]&amp;DetailTicket[[#This Row],[Refprod]]</f>
        <v>1102963</v>
      </c>
    </row>
    <row r="1751" spans="1:7" x14ac:dyDescent="0.25">
      <c r="A1751">
        <v>11041</v>
      </c>
      <c r="B1751">
        <v>63</v>
      </c>
      <c r="C1751">
        <v>33.54</v>
      </c>
      <c r="D1751">
        <v>1</v>
      </c>
      <c r="E1751">
        <v>0</v>
      </c>
      <c r="F1751" s="4">
        <f>DetailTicket[[#This Row],[Qte]]*(DetailTicket[[#This Row],[PrixUnit]]*(1-DetailTicket[[#This Row],[Remise%]]))</f>
        <v>33.54</v>
      </c>
      <c r="G1751" t="str">
        <f>DetailTicket[[#This Row],[NoTicket]]&amp;DetailTicket[[#This Row],[Refprod]]</f>
        <v>1104163</v>
      </c>
    </row>
    <row r="1752" spans="1:7" x14ac:dyDescent="0.25">
      <c r="A1752">
        <v>10289</v>
      </c>
      <c r="B1752">
        <v>64</v>
      </c>
      <c r="C1752">
        <v>20.28</v>
      </c>
      <c r="D1752">
        <v>2</v>
      </c>
      <c r="E1752">
        <v>0</v>
      </c>
      <c r="F1752" s="4">
        <f>DetailTicket[[#This Row],[Qte]]*(DetailTicket[[#This Row],[PrixUnit]]*(1-DetailTicket[[#This Row],[Remise%]]))</f>
        <v>40.56</v>
      </c>
      <c r="G1752" t="str">
        <f>DetailTicket[[#This Row],[NoTicket]]&amp;DetailTicket[[#This Row],[Refprod]]</f>
        <v>1028964</v>
      </c>
    </row>
    <row r="1753" spans="1:7" x14ac:dyDescent="0.25">
      <c r="A1753">
        <v>10343</v>
      </c>
      <c r="B1753">
        <v>64</v>
      </c>
      <c r="C1753">
        <v>20.28</v>
      </c>
      <c r="D1753">
        <v>2</v>
      </c>
      <c r="E1753">
        <v>0</v>
      </c>
      <c r="F1753" s="4">
        <f>DetailTicket[[#This Row],[Qte]]*(DetailTicket[[#This Row],[PrixUnit]]*(1-DetailTicket[[#This Row],[Remise%]]))</f>
        <v>40.56</v>
      </c>
      <c r="G1753" t="str">
        <f>DetailTicket[[#This Row],[NoTicket]]&amp;DetailTicket[[#This Row],[Refprod]]</f>
        <v>1034364</v>
      </c>
    </row>
    <row r="1754" spans="1:7" x14ac:dyDescent="0.25">
      <c r="A1754">
        <v>10368</v>
      </c>
      <c r="B1754">
        <v>64</v>
      </c>
      <c r="C1754">
        <v>20.28</v>
      </c>
      <c r="D1754">
        <v>1</v>
      </c>
      <c r="E1754">
        <v>0.1</v>
      </c>
      <c r="F1754" s="4">
        <f>DetailTicket[[#This Row],[Qte]]*(DetailTicket[[#This Row],[PrixUnit]]*(1-DetailTicket[[#This Row],[Remise%]]))</f>
        <v>18.252000000000002</v>
      </c>
      <c r="G1754" t="str">
        <f>DetailTicket[[#This Row],[NoTicket]]&amp;DetailTicket[[#This Row],[Refprod]]</f>
        <v>1036864</v>
      </c>
    </row>
    <row r="1755" spans="1:7" x14ac:dyDescent="0.25">
      <c r="A1755">
        <v>10370</v>
      </c>
      <c r="B1755">
        <v>64</v>
      </c>
      <c r="C1755">
        <v>20.28</v>
      </c>
      <c r="D1755">
        <v>1</v>
      </c>
      <c r="E1755">
        <v>0</v>
      </c>
      <c r="F1755" s="4">
        <f>DetailTicket[[#This Row],[Qte]]*(DetailTicket[[#This Row],[PrixUnit]]*(1-DetailTicket[[#This Row],[Remise%]]))</f>
        <v>20.28</v>
      </c>
      <c r="G1755" t="str">
        <f>DetailTicket[[#This Row],[NoTicket]]&amp;DetailTicket[[#This Row],[Refprod]]</f>
        <v>1037064</v>
      </c>
    </row>
    <row r="1756" spans="1:7" x14ac:dyDescent="0.25">
      <c r="A1756">
        <v>10426</v>
      </c>
      <c r="B1756">
        <v>64</v>
      </c>
      <c r="C1756">
        <v>20.28</v>
      </c>
      <c r="D1756">
        <v>2</v>
      </c>
      <c r="E1756">
        <v>0</v>
      </c>
      <c r="F1756" s="4">
        <f>DetailTicket[[#This Row],[Qte]]*(DetailTicket[[#This Row],[PrixUnit]]*(1-DetailTicket[[#This Row],[Remise%]]))</f>
        <v>40.56</v>
      </c>
      <c r="G1756" t="str">
        <f>DetailTicket[[#This Row],[NoTicket]]&amp;DetailTicket[[#This Row],[Refprod]]</f>
        <v>1042664</v>
      </c>
    </row>
    <row r="1757" spans="1:7" x14ac:dyDescent="0.25">
      <c r="A1757">
        <v>10436</v>
      </c>
      <c r="B1757">
        <v>64</v>
      </c>
      <c r="C1757">
        <v>20.28</v>
      </c>
      <c r="D1757">
        <v>1</v>
      </c>
      <c r="E1757">
        <v>0.1</v>
      </c>
      <c r="F1757" s="4">
        <f>DetailTicket[[#This Row],[Qte]]*(DetailTicket[[#This Row],[PrixUnit]]*(1-DetailTicket[[#This Row],[Remise%]]))</f>
        <v>18.252000000000002</v>
      </c>
      <c r="G1757" t="str">
        <f>DetailTicket[[#This Row],[NoTicket]]&amp;DetailTicket[[#This Row],[Refprod]]</f>
        <v>1043664</v>
      </c>
    </row>
    <row r="1758" spans="1:7" x14ac:dyDescent="0.25">
      <c r="A1758">
        <v>10439</v>
      </c>
      <c r="B1758">
        <v>64</v>
      </c>
      <c r="C1758">
        <v>20.28</v>
      </c>
      <c r="D1758">
        <v>2</v>
      </c>
      <c r="E1758">
        <v>0</v>
      </c>
      <c r="F1758" s="4">
        <f>DetailTicket[[#This Row],[Qte]]*(DetailTicket[[#This Row],[PrixUnit]]*(1-DetailTicket[[#This Row],[Remise%]]))</f>
        <v>40.56</v>
      </c>
      <c r="G1758" t="str">
        <f>DetailTicket[[#This Row],[NoTicket]]&amp;DetailTicket[[#This Row],[Refprod]]</f>
        <v>1043964</v>
      </c>
    </row>
    <row r="1759" spans="1:7" x14ac:dyDescent="0.25">
      <c r="A1759">
        <v>10451</v>
      </c>
      <c r="B1759">
        <v>64</v>
      </c>
      <c r="C1759">
        <v>20.28</v>
      </c>
      <c r="D1759">
        <v>1</v>
      </c>
      <c r="E1759">
        <v>0.1</v>
      </c>
      <c r="F1759" s="4">
        <f>DetailTicket[[#This Row],[Qte]]*(DetailTicket[[#This Row],[PrixUnit]]*(1-DetailTicket[[#This Row],[Remise%]]))</f>
        <v>18.252000000000002</v>
      </c>
      <c r="G1759" t="str">
        <f>DetailTicket[[#This Row],[NoTicket]]&amp;DetailTicket[[#This Row],[Refprod]]</f>
        <v>1045164</v>
      </c>
    </row>
    <row r="1760" spans="1:7" x14ac:dyDescent="0.25">
      <c r="A1760">
        <v>10470</v>
      </c>
      <c r="B1760">
        <v>64</v>
      </c>
      <c r="C1760">
        <v>20.28</v>
      </c>
      <c r="D1760">
        <v>2</v>
      </c>
      <c r="E1760">
        <v>0</v>
      </c>
      <c r="F1760" s="4">
        <f>DetailTicket[[#This Row],[Qte]]*(DetailTicket[[#This Row],[PrixUnit]]*(1-DetailTicket[[#This Row],[Remise%]]))</f>
        <v>40.56</v>
      </c>
      <c r="G1760" t="str">
        <f>DetailTicket[[#This Row],[NoTicket]]&amp;DetailTicket[[#This Row],[Refprod]]</f>
        <v>1047064</v>
      </c>
    </row>
    <row r="1761" spans="1:7" x14ac:dyDescent="0.25">
      <c r="A1761">
        <v>10479</v>
      </c>
      <c r="B1761">
        <v>64</v>
      </c>
      <c r="C1761">
        <v>20.28</v>
      </c>
      <c r="D1761">
        <v>1</v>
      </c>
      <c r="E1761">
        <v>0</v>
      </c>
      <c r="F1761" s="4">
        <f>DetailTicket[[#This Row],[Qte]]*(DetailTicket[[#This Row],[PrixUnit]]*(1-DetailTicket[[#This Row],[Remise%]]))</f>
        <v>20.28</v>
      </c>
      <c r="G1761" t="str">
        <f>DetailTicket[[#This Row],[NoTicket]]&amp;DetailTicket[[#This Row],[Refprod]]</f>
        <v>1047964</v>
      </c>
    </row>
    <row r="1762" spans="1:7" x14ac:dyDescent="0.25">
      <c r="A1762">
        <v>10557</v>
      </c>
      <c r="B1762">
        <v>64</v>
      </c>
      <c r="C1762">
        <v>25.31</v>
      </c>
      <c r="D1762">
        <v>1</v>
      </c>
      <c r="E1762">
        <v>0</v>
      </c>
      <c r="F1762" s="4">
        <f>DetailTicket[[#This Row],[Qte]]*(DetailTicket[[#This Row],[PrixUnit]]*(1-DetailTicket[[#This Row],[Remise%]]))</f>
        <v>25.31</v>
      </c>
      <c r="G1762" t="str">
        <f>DetailTicket[[#This Row],[NoTicket]]&amp;DetailTicket[[#This Row],[Refprod]]</f>
        <v>1055764</v>
      </c>
    </row>
    <row r="1763" spans="1:7" x14ac:dyDescent="0.25">
      <c r="A1763">
        <v>10565</v>
      </c>
      <c r="B1763">
        <v>64</v>
      </c>
      <c r="C1763">
        <v>25.31</v>
      </c>
      <c r="D1763">
        <v>2</v>
      </c>
      <c r="E1763">
        <v>0.1</v>
      </c>
      <c r="F1763" s="4">
        <f>DetailTicket[[#This Row],[Qte]]*(DetailTicket[[#This Row],[PrixUnit]]*(1-DetailTicket[[#This Row],[Remise%]]))</f>
        <v>45.558</v>
      </c>
      <c r="G1763" t="str">
        <f>DetailTicket[[#This Row],[NoTicket]]&amp;DetailTicket[[#This Row],[Refprod]]</f>
        <v>1056564</v>
      </c>
    </row>
    <row r="1764" spans="1:7" x14ac:dyDescent="0.25">
      <c r="A1764">
        <v>10574</v>
      </c>
      <c r="B1764">
        <v>64</v>
      </c>
      <c r="C1764">
        <v>25.31</v>
      </c>
      <c r="D1764">
        <v>2</v>
      </c>
      <c r="E1764">
        <v>0</v>
      </c>
      <c r="F1764" s="4">
        <f>DetailTicket[[#This Row],[Qte]]*(DetailTicket[[#This Row],[PrixUnit]]*(1-DetailTicket[[#This Row],[Remise%]]))</f>
        <v>50.62</v>
      </c>
      <c r="G1764" t="str">
        <f>DetailTicket[[#This Row],[NoTicket]]&amp;DetailTicket[[#This Row],[Refprod]]</f>
        <v>1057464</v>
      </c>
    </row>
    <row r="1765" spans="1:7" x14ac:dyDescent="0.25">
      <c r="A1765">
        <v>10629</v>
      </c>
      <c r="B1765">
        <v>64</v>
      </c>
      <c r="C1765">
        <v>25.31</v>
      </c>
      <c r="D1765">
        <v>2</v>
      </c>
      <c r="E1765">
        <v>0</v>
      </c>
      <c r="F1765" s="4">
        <f>DetailTicket[[#This Row],[Qte]]*(DetailTicket[[#This Row],[PrixUnit]]*(1-DetailTicket[[#This Row],[Remise%]]))</f>
        <v>50.62</v>
      </c>
      <c r="G1765" t="str">
        <f>DetailTicket[[#This Row],[NoTicket]]&amp;DetailTicket[[#This Row],[Refprod]]</f>
        <v>1062964</v>
      </c>
    </row>
    <row r="1766" spans="1:7" x14ac:dyDescent="0.25">
      <c r="A1766">
        <v>10668</v>
      </c>
      <c r="B1766">
        <v>64</v>
      </c>
      <c r="C1766">
        <v>25.31</v>
      </c>
      <c r="D1766">
        <v>2</v>
      </c>
      <c r="E1766">
        <v>0.1</v>
      </c>
      <c r="F1766" s="4">
        <f>DetailTicket[[#This Row],[Qte]]*(DetailTicket[[#This Row],[PrixUnit]]*(1-DetailTicket[[#This Row],[Remise%]]))</f>
        <v>45.558</v>
      </c>
      <c r="G1766" t="str">
        <f>DetailTicket[[#This Row],[NoTicket]]&amp;DetailTicket[[#This Row],[Refprod]]</f>
        <v>1066864</v>
      </c>
    </row>
    <row r="1767" spans="1:7" x14ac:dyDescent="0.25">
      <c r="A1767">
        <v>10681</v>
      </c>
      <c r="B1767">
        <v>64</v>
      </c>
      <c r="C1767">
        <v>25.31</v>
      </c>
      <c r="D1767">
        <v>1</v>
      </c>
      <c r="E1767">
        <v>0</v>
      </c>
      <c r="F1767" s="4">
        <f>DetailTicket[[#This Row],[Qte]]*(DetailTicket[[#This Row],[PrixUnit]]*(1-DetailTicket[[#This Row],[Remise%]]))</f>
        <v>25.31</v>
      </c>
      <c r="G1767" t="str">
        <f>DetailTicket[[#This Row],[NoTicket]]&amp;DetailTicket[[#This Row],[Refprod]]</f>
        <v>1068164</v>
      </c>
    </row>
    <row r="1768" spans="1:7" x14ac:dyDescent="0.25">
      <c r="A1768">
        <v>10757</v>
      </c>
      <c r="B1768">
        <v>64</v>
      </c>
      <c r="C1768">
        <v>25.31</v>
      </c>
      <c r="D1768">
        <v>1</v>
      </c>
      <c r="E1768">
        <v>0</v>
      </c>
      <c r="F1768" s="4">
        <f>DetailTicket[[#This Row],[Qte]]*(DetailTicket[[#This Row],[PrixUnit]]*(1-DetailTicket[[#This Row],[Remise%]]))</f>
        <v>25.31</v>
      </c>
      <c r="G1768" t="str">
        <f>DetailTicket[[#This Row],[NoTicket]]&amp;DetailTicket[[#This Row],[Refprod]]</f>
        <v>1075764</v>
      </c>
    </row>
    <row r="1769" spans="1:7" x14ac:dyDescent="0.25">
      <c r="A1769">
        <v>10796</v>
      </c>
      <c r="B1769">
        <v>64</v>
      </c>
      <c r="C1769">
        <v>25.31</v>
      </c>
      <c r="D1769">
        <v>1</v>
      </c>
      <c r="E1769">
        <v>0.2</v>
      </c>
      <c r="F1769" s="4">
        <f>DetailTicket[[#This Row],[Qte]]*(DetailTicket[[#This Row],[PrixUnit]]*(1-DetailTicket[[#This Row],[Remise%]]))</f>
        <v>20.248000000000001</v>
      </c>
      <c r="G1769" t="str">
        <f>DetailTicket[[#This Row],[NoTicket]]&amp;DetailTicket[[#This Row],[Refprod]]</f>
        <v>1079664</v>
      </c>
    </row>
    <row r="1770" spans="1:7" x14ac:dyDescent="0.25">
      <c r="A1770">
        <v>10832</v>
      </c>
      <c r="B1770">
        <v>64</v>
      </c>
      <c r="C1770">
        <v>25.31</v>
      </c>
      <c r="D1770">
        <v>2</v>
      </c>
      <c r="E1770">
        <v>0</v>
      </c>
      <c r="F1770" s="4">
        <f>DetailTicket[[#This Row],[Qte]]*(DetailTicket[[#This Row],[PrixUnit]]*(1-DetailTicket[[#This Row],[Remise%]]))</f>
        <v>50.62</v>
      </c>
      <c r="G1770" t="str">
        <f>DetailTicket[[#This Row],[NoTicket]]&amp;DetailTicket[[#This Row],[Refprod]]</f>
        <v>1083264</v>
      </c>
    </row>
    <row r="1771" spans="1:7" x14ac:dyDescent="0.25">
      <c r="A1771">
        <v>10836</v>
      </c>
      <c r="B1771">
        <v>64</v>
      </c>
      <c r="C1771">
        <v>25.31</v>
      </c>
      <c r="D1771">
        <v>1</v>
      </c>
      <c r="E1771">
        <v>0</v>
      </c>
      <c r="F1771" s="4">
        <f>DetailTicket[[#This Row],[Qte]]*(DetailTicket[[#This Row],[PrixUnit]]*(1-DetailTicket[[#This Row],[Remise%]]))</f>
        <v>25.31</v>
      </c>
      <c r="G1771" t="str">
        <f>DetailTicket[[#This Row],[NoTicket]]&amp;DetailTicket[[#This Row],[Refprod]]</f>
        <v>1083664</v>
      </c>
    </row>
    <row r="1772" spans="1:7" x14ac:dyDescent="0.25">
      <c r="A1772">
        <v>10845</v>
      </c>
      <c r="B1772">
        <v>64</v>
      </c>
      <c r="C1772">
        <v>25.31</v>
      </c>
      <c r="D1772">
        <v>1</v>
      </c>
      <c r="E1772">
        <v>0</v>
      </c>
      <c r="F1772" s="4">
        <f>DetailTicket[[#This Row],[Qte]]*(DetailTicket[[#This Row],[PrixUnit]]*(1-DetailTicket[[#This Row],[Remise%]]))</f>
        <v>25.31</v>
      </c>
      <c r="G1772" t="str">
        <f>DetailTicket[[#This Row],[NoTicket]]&amp;DetailTicket[[#This Row],[Refprod]]</f>
        <v>1084564</v>
      </c>
    </row>
    <row r="1773" spans="1:7" x14ac:dyDescent="0.25">
      <c r="A1773">
        <v>10859</v>
      </c>
      <c r="B1773">
        <v>64</v>
      </c>
      <c r="C1773">
        <v>25.31</v>
      </c>
      <c r="D1773">
        <v>1</v>
      </c>
      <c r="E1773">
        <v>0.25</v>
      </c>
      <c r="F1773" s="4">
        <f>DetailTicket[[#This Row],[Qte]]*(DetailTicket[[#This Row],[PrixUnit]]*(1-DetailTicket[[#This Row],[Remise%]]))</f>
        <v>18.982499999999998</v>
      </c>
      <c r="G1773" t="str">
        <f>DetailTicket[[#This Row],[NoTicket]]&amp;DetailTicket[[#This Row],[Refprod]]</f>
        <v>1085964</v>
      </c>
    </row>
    <row r="1774" spans="1:7" x14ac:dyDescent="0.25">
      <c r="A1774">
        <v>10872</v>
      </c>
      <c r="B1774">
        <v>64</v>
      </c>
      <c r="C1774">
        <v>25.31</v>
      </c>
      <c r="D1774">
        <v>2</v>
      </c>
      <c r="E1774">
        <v>0.05</v>
      </c>
      <c r="F1774" s="4">
        <f>DetailTicket[[#This Row],[Qte]]*(DetailTicket[[#This Row],[PrixUnit]]*(1-DetailTicket[[#This Row],[Remise%]]))</f>
        <v>48.088999999999999</v>
      </c>
      <c r="G1774" t="str">
        <f>DetailTicket[[#This Row],[NoTicket]]&amp;DetailTicket[[#This Row],[Refprod]]</f>
        <v>1087264</v>
      </c>
    </row>
    <row r="1775" spans="1:7" x14ac:dyDescent="0.25">
      <c r="A1775">
        <v>10876</v>
      </c>
      <c r="B1775">
        <v>64</v>
      </c>
      <c r="C1775">
        <v>25.31</v>
      </c>
      <c r="D1775">
        <v>1</v>
      </c>
      <c r="E1775">
        <v>0</v>
      </c>
      <c r="F1775" s="4">
        <f>DetailTicket[[#This Row],[Qte]]*(DetailTicket[[#This Row],[PrixUnit]]*(1-DetailTicket[[#This Row],[Remise%]]))</f>
        <v>25.31</v>
      </c>
      <c r="G1775" t="str">
        <f>DetailTicket[[#This Row],[NoTicket]]&amp;DetailTicket[[#This Row],[Refprod]]</f>
        <v>1087664</v>
      </c>
    </row>
    <row r="1776" spans="1:7" x14ac:dyDescent="0.25">
      <c r="A1776">
        <v>10957</v>
      </c>
      <c r="B1776">
        <v>64</v>
      </c>
      <c r="C1776">
        <v>25.31</v>
      </c>
      <c r="D1776">
        <v>2</v>
      </c>
      <c r="E1776">
        <v>0</v>
      </c>
      <c r="F1776" s="4">
        <f>DetailTicket[[#This Row],[Qte]]*(DetailTicket[[#This Row],[PrixUnit]]*(1-DetailTicket[[#This Row],[Remise%]]))</f>
        <v>50.62</v>
      </c>
      <c r="G1776" t="str">
        <f>DetailTicket[[#This Row],[NoTicket]]&amp;DetailTicket[[#This Row],[Refprod]]</f>
        <v>1095764</v>
      </c>
    </row>
    <row r="1777" spans="1:7" x14ac:dyDescent="0.25">
      <c r="A1777">
        <v>10968</v>
      </c>
      <c r="B1777">
        <v>64</v>
      </c>
      <c r="C1777">
        <v>25.31</v>
      </c>
      <c r="D1777">
        <v>2</v>
      </c>
      <c r="E1777">
        <v>0</v>
      </c>
      <c r="F1777" s="4">
        <f>DetailTicket[[#This Row],[Qte]]*(DetailTicket[[#This Row],[PrixUnit]]*(1-DetailTicket[[#This Row],[Remise%]]))</f>
        <v>50.62</v>
      </c>
      <c r="G1777" t="str">
        <f>DetailTicket[[#This Row],[NoTicket]]&amp;DetailTicket[[#This Row],[Refprod]]</f>
        <v>1096864</v>
      </c>
    </row>
    <row r="1778" spans="1:7" x14ac:dyDescent="0.25">
      <c r="A1778">
        <v>11031</v>
      </c>
      <c r="B1778">
        <v>64</v>
      </c>
      <c r="C1778">
        <v>25.31</v>
      </c>
      <c r="D1778">
        <v>1</v>
      </c>
      <c r="E1778">
        <v>0</v>
      </c>
      <c r="F1778" s="4">
        <f>DetailTicket[[#This Row],[Qte]]*(DetailTicket[[#This Row],[PrixUnit]]*(1-DetailTicket[[#This Row],[Remise%]]))</f>
        <v>25.31</v>
      </c>
      <c r="G1778" t="str">
        <f>DetailTicket[[#This Row],[NoTicket]]&amp;DetailTicket[[#This Row],[Refprod]]</f>
        <v>1103164</v>
      </c>
    </row>
    <row r="1779" spans="1:7" x14ac:dyDescent="0.25">
      <c r="A1779">
        <v>11053</v>
      </c>
      <c r="B1779">
        <v>64</v>
      </c>
      <c r="C1779">
        <v>25.31</v>
      </c>
      <c r="D1779">
        <v>1</v>
      </c>
      <c r="E1779">
        <v>0.2</v>
      </c>
      <c r="F1779" s="4">
        <f>DetailTicket[[#This Row],[Qte]]*(DetailTicket[[#This Row],[PrixUnit]]*(1-DetailTicket[[#This Row],[Remise%]]))</f>
        <v>20.248000000000001</v>
      </c>
      <c r="G1779" t="str">
        <f>DetailTicket[[#This Row],[NoTicket]]&amp;DetailTicket[[#This Row],[Refprod]]</f>
        <v>1105364</v>
      </c>
    </row>
    <row r="1780" spans="1:7" x14ac:dyDescent="0.25">
      <c r="A1780">
        <v>11072</v>
      </c>
      <c r="B1780">
        <v>64</v>
      </c>
      <c r="C1780">
        <v>25.31</v>
      </c>
      <c r="D1780">
        <v>2</v>
      </c>
      <c r="E1780">
        <v>0</v>
      </c>
      <c r="F1780" s="4">
        <f>DetailTicket[[#This Row],[Qte]]*(DetailTicket[[#This Row],[PrixUnit]]*(1-DetailTicket[[#This Row],[Remise%]]))</f>
        <v>50.62</v>
      </c>
      <c r="G1780" t="str">
        <f>DetailTicket[[#This Row],[NoTicket]]&amp;DetailTicket[[#This Row],[Refprod]]</f>
        <v>1107264</v>
      </c>
    </row>
    <row r="1781" spans="1:7" x14ac:dyDescent="0.25">
      <c r="A1781">
        <v>11077</v>
      </c>
      <c r="B1781">
        <v>64</v>
      </c>
      <c r="C1781">
        <v>25.31</v>
      </c>
      <c r="D1781">
        <v>2</v>
      </c>
      <c r="E1781">
        <v>0.03</v>
      </c>
      <c r="F1781" s="4">
        <f>DetailTicket[[#This Row],[Qte]]*(DetailTicket[[#This Row],[PrixUnit]]*(1-DetailTicket[[#This Row],[Remise%]]))</f>
        <v>49.101399999999998</v>
      </c>
      <c r="G1781" t="str">
        <f>DetailTicket[[#This Row],[NoTicket]]&amp;DetailTicket[[#This Row],[Refprod]]</f>
        <v>1107764</v>
      </c>
    </row>
    <row r="1782" spans="1:7" x14ac:dyDescent="0.25">
      <c r="A1782">
        <v>10250</v>
      </c>
      <c r="B1782">
        <v>65</v>
      </c>
      <c r="C1782">
        <v>12.81</v>
      </c>
      <c r="D1782">
        <v>2</v>
      </c>
      <c r="E1782">
        <v>0.15</v>
      </c>
      <c r="F1782" s="4">
        <f>DetailTicket[[#This Row],[Qte]]*(DetailTicket[[#This Row],[PrixUnit]]*(1-DetailTicket[[#This Row],[Remise%]]))</f>
        <v>21.777000000000001</v>
      </c>
      <c r="G1782" t="str">
        <f>DetailTicket[[#This Row],[NoTicket]]&amp;DetailTicket[[#This Row],[Refprod]]</f>
        <v>1025065</v>
      </c>
    </row>
    <row r="1783" spans="1:7" x14ac:dyDescent="0.25">
      <c r="A1783">
        <v>10251</v>
      </c>
      <c r="B1783">
        <v>65</v>
      </c>
      <c r="C1783">
        <v>12.81</v>
      </c>
      <c r="D1783">
        <v>1</v>
      </c>
      <c r="E1783">
        <v>0</v>
      </c>
      <c r="F1783" s="4">
        <f>DetailTicket[[#This Row],[Qte]]*(DetailTicket[[#This Row],[PrixUnit]]*(1-DetailTicket[[#This Row],[Remise%]]))</f>
        <v>12.81</v>
      </c>
      <c r="G1783" t="str">
        <f>DetailTicket[[#This Row],[NoTicket]]&amp;DetailTicket[[#This Row],[Refprod]]</f>
        <v>1025165</v>
      </c>
    </row>
    <row r="1784" spans="1:7" x14ac:dyDescent="0.25">
      <c r="A1784">
        <v>10303</v>
      </c>
      <c r="B1784">
        <v>65</v>
      </c>
      <c r="C1784">
        <v>12.81</v>
      </c>
      <c r="D1784">
        <v>1</v>
      </c>
      <c r="E1784">
        <v>0.1</v>
      </c>
      <c r="F1784" s="4">
        <f>DetailTicket[[#This Row],[Qte]]*(DetailTicket[[#This Row],[PrixUnit]]*(1-DetailTicket[[#This Row],[Remise%]]))</f>
        <v>11.529</v>
      </c>
      <c r="G1784" t="str">
        <f>DetailTicket[[#This Row],[NoTicket]]&amp;DetailTicket[[#This Row],[Refprod]]</f>
        <v>1030365</v>
      </c>
    </row>
    <row r="1785" spans="1:7" x14ac:dyDescent="0.25">
      <c r="A1785">
        <v>10328</v>
      </c>
      <c r="B1785">
        <v>65</v>
      </c>
      <c r="C1785">
        <v>12.81</v>
      </c>
      <c r="D1785">
        <v>1</v>
      </c>
      <c r="E1785">
        <v>0</v>
      </c>
      <c r="F1785" s="4">
        <f>DetailTicket[[#This Row],[Qte]]*(DetailTicket[[#This Row],[PrixUnit]]*(1-DetailTicket[[#This Row],[Remise%]]))</f>
        <v>12.81</v>
      </c>
      <c r="G1785" t="str">
        <f>DetailTicket[[#This Row],[NoTicket]]&amp;DetailTicket[[#This Row],[Refprod]]</f>
        <v>1032865</v>
      </c>
    </row>
    <row r="1786" spans="1:7" x14ac:dyDescent="0.25">
      <c r="A1786">
        <v>10351</v>
      </c>
      <c r="B1786">
        <v>65</v>
      </c>
      <c r="C1786">
        <v>12.81</v>
      </c>
      <c r="D1786">
        <v>2</v>
      </c>
      <c r="E1786">
        <v>0.05</v>
      </c>
      <c r="F1786" s="4">
        <f>DetailTicket[[#This Row],[Qte]]*(DetailTicket[[#This Row],[PrixUnit]]*(1-DetailTicket[[#This Row],[Remise%]]))</f>
        <v>24.338999999999999</v>
      </c>
      <c r="G1786" t="str">
        <f>DetailTicket[[#This Row],[NoTicket]]&amp;DetailTicket[[#This Row],[Refprod]]</f>
        <v>1035165</v>
      </c>
    </row>
    <row r="1787" spans="1:7" x14ac:dyDescent="0.25">
      <c r="A1787">
        <v>10366</v>
      </c>
      <c r="B1787">
        <v>65</v>
      </c>
      <c r="C1787">
        <v>12.81</v>
      </c>
      <c r="D1787">
        <v>2</v>
      </c>
      <c r="E1787">
        <v>0</v>
      </c>
      <c r="F1787" s="4">
        <f>DetailTicket[[#This Row],[Qte]]*(DetailTicket[[#This Row],[PrixUnit]]*(1-DetailTicket[[#This Row],[Remise%]]))</f>
        <v>25.62</v>
      </c>
      <c r="G1787" t="str">
        <f>DetailTicket[[#This Row],[NoTicket]]&amp;DetailTicket[[#This Row],[Refprod]]</f>
        <v>1036665</v>
      </c>
    </row>
    <row r="1788" spans="1:7" x14ac:dyDescent="0.25">
      <c r="A1788">
        <v>10367</v>
      </c>
      <c r="B1788">
        <v>65</v>
      </c>
      <c r="C1788">
        <v>12.81</v>
      </c>
      <c r="D1788">
        <v>2</v>
      </c>
      <c r="E1788">
        <v>0</v>
      </c>
      <c r="F1788" s="4">
        <f>DetailTicket[[#This Row],[Qte]]*(DetailTicket[[#This Row],[PrixUnit]]*(1-DetailTicket[[#This Row],[Remise%]]))</f>
        <v>25.62</v>
      </c>
      <c r="G1788" t="str">
        <f>DetailTicket[[#This Row],[NoTicket]]&amp;DetailTicket[[#This Row],[Refprod]]</f>
        <v>1036765</v>
      </c>
    </row>
    <row r="1789" spans="1:7" x14ac:dyDescent="0.25">
      <c r="A1789">
        <v>10379</v>
      </c>
      <c r="B1789">
        <v>65</v>
      </c>
      <c r="C1789">
        <v>12.81</v>
      </c>
      <c r="D1789">
        <v>1</v>
      </c>
      <c r="E1789">
        <v>0.1</v>
      </c>
      <c r="F1789" s="4">
        <f>DetailTicket[[#This Row],[Qte]]*(DetailTicket[[#This Row],[PrixUnit]]*(1-DetailTicket[[#This Row],[Remise%]]))</f>
        <v>11.529</v>
      </c>
      <c r="G1789" t="str">
        <f>DetailTicket[[#This Row],[NoTicket]]&amp;DetailTicket[[#This Row],[Refprod]]</f>
        <v>1037965</v>
      </c>
    </row>
    <row r="1790" spans="1:7" x14ac:dyDescent="0.25">
      <c r="A1790">
        <v>10401</v>
      </c>
      <c r="B1790">
        <v>65</v>
      </c>
      <c r="C1790">
        <v>12.81</v>
      </c>
      <c r="D1790">
        <v>1</v>
      </c>
      <c r="E1790">
        <v>0</v>
      </c>
      <c r="F1790" s="4">
        <f>DetailTicket[[#This Row],[Qte]]*(DetailTicket[[#This Row],[PrixUnit]]*(1-DetailTicket[[#This Row],[Remise%]]))</f>
        <v>12.81</v>
      </c>
      <c r="G1790" t="str">
        <f>DetailTicket[[#This Row],[NoTicket]]&amp;DetailTicket[[#This Row],[Refprod]]</f>
        <v>1040165</v>
      </c>
    </row>
    <row r="1791" spans="1:7" x14ac:dyDescent="0.25">
      <c r="A1791">
        <v>10447</v>
      </c>
      <c r="B1791">
        <v>65</v>
      </c>
      <c r="C1791">
        <v>12.81</v>
      </c>
      <c r="D1791">
        <v>1</v>
      </c>
      <c r="E1791">
        <v>0</v>
      </c>
      <c r="F1791" s="4">
        <f>DetailTicket[[#This Row],[Qte]]*(DetailTicket[[#This Row],[PrixUnit]]*(1-DetailTicket[[#This Row],[Remise%]]))</f>
        <v>12.81</v>
      </c>
      <c r="G1791" t="str">
        <f>DetailTicket[[#This Row],[NoTicket]]&amp;DetailTicket[[#This Row],[Refprod]]</f>
        <v>1044765</v>
      </c>
    </row>
    <row r="1792" spans="1:7" x14ac:dyDescent="0.25">
      <c r="A1792">
        <v>10451</v>
      </c>
      <c r="B1792">
        <v>65</v>
      </c>
      <c r="C1792">
        <v>12.81</v>
      </c>
      <c r="D1792">
        <v>1</v>
      </c>
      <c r="E1792">
        <v>0.1</v>
      </c>
      <c r="F1792" s="4">
        <f>DetailTicket[[#This Row],[Qte]]*(DetailTicket[[#This Row],[PrixUnit]]*(1-DetailTicket[[#This Row],[Remise%]]))</f>
        <v>11.529</v>
      </c>
      <c r="G1792" t="str">
        <f>DetailTicket[[#This Row],[NoTicket]]&amp;DetailTicket[[#This Row],[Refprod]]</f>
        <v>1045165</v>
      </c>
    </row>
    <row r="1793" spans="1:7" x14ac:dyDescent="0.25">
      <c r="A1793">
        <v>10493</v>
      </c>
      <c r="B1793">
        <v>65</v>
      </c>
      <c r="C1793">
        <v>12.81</v>
      </c>
      <c r="D1793">
        <v>2</v>
      </c>
      <c r="E1793">
        <v>0.1</v>
      </c>
      <c r="F1793" s="4">
        <f>DetailTicket[[#This Row],[Qte]]*(DetailTicket[[#This Row],[PrixUnit]]*(1-DetailTicket[[#This Row],[Remise%]]))</f>
        <v>23.058</v>
      </c>
      <c r="G1793" t="str">
        <f>DetailTicket[[#This Row],[NoTicket]]&amp;DetailTicket[[#This Row],[Refprod]]</f>
        <v>1049365</v>
      </c>
    </row>
    <row r="1794" spans="1:7" x14ac:dyDescent="0.25">
      <c r="A1794">
        <v>10503</v>
      </c>
      <c r="B1794">
        <v>65</v>
      </c>
      <c r="C1794">
        <v>16.010000000000002</v>
      </c>
      <c r="D1794">
        <v>1</v>
      </c>
      <c r="E1794">
        <v>0</v>
      </c>
      <c r="F1794" s="4">
        <f>DetailTicket[[#This Row],[Qte]]*(DetailTicket[[#This Row],[PrixUnit]]*(1-DetailTicket[[#This Row],[Remise%]]))</f>
        <v>16.010000000000002</v>
      </c>
      <c r="G1794" t="str">
        <f>DetailTicket[[#This Row],[NoTicket]]&amp;DetailTicket[[#This Row],[Refprod]]</f>
        <v>1050365</v>
      </c>
    </row>
    <row r="1795" spans="1:7" x14ac:dyDescent="0.25">
      <c r="A1795">
        <v>10514</v>
      </c>
      <c r="B1795">
        <v>65</v>
      </c>
      <c r="C1795">
        <v>16.010000000000002</v>
      </c>
      <c r="D1795">
        <v>1</v>
      </c>
      <c r="E1795">
        <v>0</v>
      </c>
      <c r="F1795" s="4">
        <f>DetailTicket[[#This Row],[Qte]]*(DetailTicket[[#This Row],[PrixUnit]]*(1-DetailTicket[[#This Row],[Remise%]]))</f>
        <v>16.010000000000002</v>
      </c>
      <c r="G1795" t="str">
        <f>DetailTicket[[#This Row],[NoTicket]]&amp;DetailTicket[[#This Row],[Refprod]]</f>
        <v>1051465</v>
      </c>
    </row>
    <row r="1796" spans="1:7" x14ac:dyDescent="0.25">
      <c r="A1796">
        <v>10541</v>
      </c>
      <c r="B1796">
        <v>65</v>
      </c>
      <c r="C1796">
        <v>16.010000000000002</v>
      </c>
      <c r="D1796">
        <v>1</v>
      </c>
      <c r="E1796">
        <v>0.1</v>
      </c>
      <c r="F1796" s="4">
        <f>DetailTicket[[#This Row],[Qte]]*(DetailTicket[[#This Row],[PrixUnit]]*(1-DetailTicket[[#This Row],[Remise%]]))</f>
        <v>14.409000000000002</v>
      </c>
      <c r="G1796" t="str">
        <f>DetailTicket[[#This Row],[NoTicket]]&amp;DetailTicket[[#This Row],[Refprod]]</f>
        <v>1054165</v>
      </c>
    </row>
    <row r="1797" spans="1:7" x14ac:dyDescent="0.25">
      <c r="A1797">
        <v>10580</v>
      </c>
      <c r="B1797">
        <v>65</v>
      </c>
      <c r="C1797">
        <v>16.010000000000002</v>
      </c>
      <c r="D1797">
        <v>1</v>
      </c>
      <c r="E1797">
        <v>0.05</v>
      </c>
      <c r="F1797" s="4">
        <f>DetailTicket[[#This Row],[Qte]]*(DetailTicket[[#This Row],[PrixUnit]]*(1-DetailTicket[[#This Row],[Remise%]]))</f>
        <v>15.2095</v>
      </c>
      <c r="G1797" t="str">
        <f>DetailTicket[[#This Row],[NoTicket]]&amp;DetailTicket[[#This Row],[Refprod]]</f>
        <v>1058065</v>
      </c>
    </row>
    <row r="1798" spans="1:7" x14ac:dyDescent="0.25">
      <c r="A1798">
        <v>10597</v>
      </c>
      <c r="B1798">
        <v>65</v>
      </c>
      <c r="C1798">
        <v>16.010000000000002</v>
      </c>
      <c r="D1798">
        <v>2</v>
      </c>
      <c r="E1798">
        <v>0.2</v>
      </c>
      <c r="F1798" s="4">
        <f>DetailTicket[[#This Row],[Qte]]*(DetailTicket[[#This Row],[PrixUnit]]*(1-DetailTicket[[#This Row],[Remise%]]))</f>
        <v>25.616000000000003</v>
      </c>
      <c r="G1798" t="str">
        <f>DetailTicket[[#This Row],[NoTicket]]&amp;DetailTicket[[#This Row],[Refprod]]</f>
        <v>1059765</v>
      </c>
    </row>
    <row r="1799" spans="1:7" x14ac:dyDescent="0.25">
      <c r="A1799">
        <v>10638</v>
      </c>
      <c r="B1799">
        <v>65</v>
      </c>
      <c r="C1799">
        <v>16.010000000000002</v>
      </c>
      <c r="D1799">
        <v>1</v>
      </c>
      <c r="E1799">
        <v>0</v>
      </c>
      <c r="F1799" s="4">
        <f>DetailTicket[[#This Row],[Qte]]*(DetailTicket[[#This Row],[PrixUnit]]*(1-DetailTicket[[#This Row],[Remise%]]))</f>
        <v>16.010000000000002</v>
      </c>
      <c r="G1799" t="str">
        <f>DetailTicket[[#This Row],[NoTicket]]&amp;DetailTicket[[#This Row],[Refprod]]</f>
        <v>1063865</v>
      </c>
    </row>
    <row r="1800" spans="1:7" x14ac:dyDescent="0.25">
      <c r="A1800">
        <v>10664</v>
      </c>
      <c r="B1800">
        <v>65</v>
      </c>
      <c r="C1800">
        <v>16.010000000000002</v>
      </c>
      <c r="D1800">
        <v>2</v>
      </c>
      <c r="E1800">
        <v>0.15</v>
      </c>
      <c r="F1800" s="4">
        <f>DetailTicket[[#This Row],[Qte]]*(DetailTicket[[#This Row],[PrixUnit]]*(1-DetailTicket[[#This Row],[Remise%]]))</f>
        <v>27.217000000000002</v>
      </c>
      <c r="G1800" t="str">
        <f>DetailTicket[[#This Row],[NoTicket]]&amp;DetailTicket[[#This Row],[Refprod]]</f>
        <v>1066465</v>
      </c>
    </row>
    <row r="1801" spans="1:7" x14ac:dyDescent="0.25">
      <c r="A1801">
        <v>10666</v>
      </c>
      <c r="B1801">
        <v>65</v>
      </c>
      <c r="C1801">
        <v>16.010000000000002</v>
      </c>
      <c r="D1801">
        <v>2</v>
      </c>
      <c r="E1801">
        <v>0</v>
      </c>
      <c r="F1801" s="4">
        <f>DetailTicket[[#This Row],[Qte]]*(DetailTicket[[#This Row],[PrixUnit]]*(1-DetailTicket[[#This Row],[Remise%]]))</f>
        <v>32.020000000000003</v>
      </c>
      <c r="G1801" t="str">
        <f>DetailTicket[[#This Row],[NoTicket]]&amp;DetailTicket[[#This Row],[Refprod]]</f>
        <v>1066665</v>
      </c>
    </row>
    <row r="1802" spans="1:7" x14ac:dyDescent="0.25">
      <c r="A1802">
        <v>10671</v>
      </c>
      <c r="B1802">
        <v>65</v>
      </c>
      <c r="C1802">
        <v>16.010000000000002</v>
      </c>
      <c r="D1802">
        <v>2</v>
      </c>
      <c r="E1802">
        <v>0</v>
      </c>
      <c r="F1802" s="4">
        <f>DetailTicket[[#This Row],[Qte]]*(DetailTicket[[#This Row],[PrixUnit]]*(1-DetailTicket[[#This Row],[Remise%]]))</f>
        <v>32.020000000000003</v>
      </c>
      <c r="G1802" t="str">
        <f>DetailTicket[[#This Row],[NoTicket]]&amp;DetailTicket[[#This Row],[Refprod]]</f>
        <v>1067165</v>
      </c>
    </row>
    <row r="1803" spans="1:7" x14ac:dyDescent="0.25">
      <c r="A1803">
        <v>10698</v>
      </c>
      <c r="B1803">
        <v>65</v>
      </c>
      <c r="C1803">
        <v>16.010000000000002</v>
      </c>
      <c r="D1803">
        <v>2</v>
      </c>
      <c r="E1803">
        <v>0.05</v>
      </c>
      <c r="F1803" s="4">
        <f>DetailTicket[[#This Row],[Qte]]*(DetailTicket[[#This Row],[PrixUnit]]*(1-DetailTicket[[#This Row],[Remise%]]))</f>
        <v>30.419</v>
      </c>
      <c r="G1803" t="str">
        <f>DetailTicket[[#This Row],[NoTicket]]&amp;DetailTicket[[#This Row],[Refprod]]</f>
        <v>1069865</v>
      </c>
    </row>
    <row r="1804" spans="1:7" x14ac:dyDescent="0.25">
      <c r="A1804">
        <v>10730</v>
      </c>
      <c r="B1804">
        <v>65</v>
      </c>
      <c r="C1804">
        <v>16.010000000000002</v>
      </c>
      <c r="D1804">
        <v>2</v>
      </c>
      <c r="E1804">
        <v>0.05</v>
      </c>
      <c r="F1804" s="4">
        <f>DetailTicket[[#This Row],[Qte]]*(DetailTicket[[#This Row],[PrixUnit]]*(1-DetailTicket[[#This Row],[Remise%]]))</f>
        <v>30.419</v>
      </c>
      <c r="G1804" t="str">
        <f>DetailTicket[[#This Row],[NoTicket]]&amp;DetailTicket[[#This Row],[Refprod]]</f>
        <v>1073065</v>
      </c>
    </row>
    <row r="1805" spans="1:7" x14ac:dyDescent="0.25">
      <c r="A1805">
        <v>10736</v>
      </c>
      <c r="B1805">
        <v>65</v>
      </c>
      <c r="C1805">
        <v>16.010000000000002</v>
      </c>
      <c r="D1805">
        <v>1</v>
      </c>
      <c r="E1805">
        <v>0</v>
      </c>
      <c r="F1805" s="4">
        <f>DetailTicket[[#This Row],[Qte]]*(DetailTicket[[#This Row],[PrixUnit]]*(1-DetailTicket[[#This Row],[Remise%]]))</f>
        <v>16.010000000000002</v>
      </c>
      <c r="G1805" t="str">
        <f>DetailTicket[[#This Row],[NoTicket]]&amp;DetailTicket[[#This Row],[Refprod]]</f>
        <v>1073665</v>
      </c>
    </row>
    <row r="1806" spans="1:7" x14ac:dyDescent="0.25">
      <c r="A1806">
        <v>10765</v>
      </c>
      <c r="B1806">
        <v>65</v>
      </c>
      <c r="C1806">
        <v>16.010000000000002</v>
      </c>
      <c r="D1806">
        <v>2</v>
      </c>
      <c r="E1806">
        <v>0.1</v>
      </c>
      <c r="F1806" s="4">
        <f>DetailTicket[[#This Row],[Qte]]*(DetailTicket[[#This Row],[PrixUnit]]*(1-DetailTicket[[#This Row],[Remise%]]))</f>
        <v>28.818000000000005</v>
      </c>
      <c r="G1806" t="str">
        <f>DetailTicket[[#This Row],[NoTicket]]&amp;DetailTicket[[#This Row],[Refprod]]</f>
        <v>1076565</v>
      </c>
    </row>
    <row r="1807" spans="1:7" x14ac:dyDescent="0.25">
      <c r="A1807">
        <v>10806</v>
      </c>
      <c r="B1807">
        <v>65</v>
      </c>
      <c r="C1807">
        <v>16.010000000000002</v>
      </c>
      <c r="D1807">
        <v>2</v>
      </c>
      <c r="E1807">
        <v>0</v>
      </c>
      <c r="F1807" s="4">
        <f>DetailTicket[[#This Row],[Qte]]*(DetailTicket[[#This Row],[PrixUnit]]*(1-DetailTicket[[#This Row],[Remise%]]))</f>
        <v>32.020000000000003</v>
      </c>
      <c r="G1807" t="str">
        <f>DetailTicket[[#This Row],[NoTicket]]&amp;DetailTicket[[#This Row],[Refprod]]</f>
        <v>1080665</v>
      </c>
    </row>
    <row r="1808" spans="1:7" x14ac:dyDescent="0.25">
      <c r="A1808">
        <v>10855</v>
      </c>
      <c r="B1808">
        <v>65</v>
      </c>
      <c r="C1808">
        <v>16.010000000000002</v>
      </c>
      <c r="D1808">
        <v>2</v>
      </c>
      <c r="E1808">
        <v>0.15</v>
      </c>
      <c r="F1808" s="4">
        <f>DetailTicket[[#This Row],[Qte]]*(DetailTicket[[#This Row],[PrixUnit]]*(1-DetailTicket[[#This Row],[Remise%]]))</f>
        <v>27.217000000000002</v>
      </c>
      <c r="G1808" t="str">
        <f>DetailTicket[[#This Row],[NoTicket]]&amp;DetailTicket[[#This Row],[Refprod]]</f>
        <v>1085565</v>
      </c>
    </row>
    <row r="1809" spans="1:7" x14ac:dyDescent="0.25">
      <c r="A1809">
        <v>10872</v>
      </c>
      <c r="B1809">
        <v>65</v>
      </c>
      <c r="C1809">
        <v>16.010000000000002</v>
      </c>
      <c r="D1809">
        <v>1</v>
      </c>
      <c r="E1809">
        <v>0.05</v>
      </c>
      <c r="F1809" s="4">
        <f>DetailTicket[[#This Row],[Qte]]*(DetailTicket[[#This Row],[PrixUnit]]*(1-DetailTicket[[#This Row],[Remise%]]))</f>
        <v>15.2095</v>
      </c>
      <c r="G1809" t="str">
        <f>DetailTicket[[#This Row],[NoTicket]]&amp;DetailTicket[[#This Row],[Refprod]]</f>
        <v>1087265</v>
      </c>
    </row>
    <row r="1810" spans="1:7" x14ac:dyDescent="0.25">
      <c r="A1810">
        <v>10879</v>
      </c>
      <c r="B1810">
        <v>65</v>
      </c>
      <c r="C1810">
        <v>16.010000000000002</v>
      </c>
      <c r="D1810">
        <v>2</v>
      </c>
      <c r="E1810">
        <v>0</v>
      </c>
      <c r="F1810" s="4">
        <f>DetailTicket[[#This Row],[Qte]]*(DetailTicket[[#This Row],[PrixUnit]]*(1-DetailTicket[[#This Row],[Remise%]]))</f>
        <v>32.020000000000003</v>
      </c>
      <c r="G1810" t="str">
        <f>DetailTicket[[#This Row],[NoTicket]]&amp;DetailTicket[[#This Row],[Refprod]]</f>
        <v>1087965</v>
      </c>
    </row>
    <row r="1811" spans="1:7" x14ac:dyDescent="0.25">
      <c r="A1811">
        <v>10884</v>
      </c>
      <c r="B1811">
        <v>65</v>
      </c>
      <c r="C1811">
        <v>16.010000000000002</v>
      </c>
      <c r="D1811">
        <v>2</v>
      </c>
      <c r="E1811">
        <v>0.05</v>
      </c>
      <c r="F1811" s="4">
        <f>DetailTicket[[#This Row],[Qte]]*(DetailTicket[[#This Row],[PrixUnit]]*(1-DetailTicket[[#This Row],[Remise%]]))</f>
        <v>30.419</v>
      </c>
      <c r="G1811" t="str">
        <f>DetailTicket[[#This Row],[NoTicket]]&amp;DetailTicket[[#This Row],[Refprod]]</f>
        <v>1088465</v>
      </c>
    </row>
    <row r="1812" spans="1:7" x14ac:dyDescent="0.25">
      <c r="A1812">
        <v>10903</v>
      </c>
      <c r="B1812">
        <v>65</v>
      </c>
      <c r="C1812">
        <v>16.010000000000002</v>
      </c>
      <c r="D1812">
        <v>1</v>
      </c>
      <c r="E1812">
        <v>0</v>
      </c>
      <c r="F1812" s="4">
        <f>DetailTicket[[#This Row],[Qte]]*(DetailTicket[[#This Row],[PrixUnit]]*(1-DetailTicket[[#This Row],[Remise%]]))</f>
        <v>16.010000000000002</v>
      </c>
      <c r="G1812" t="str">
        <f>DetailTicket[[#This Row],[NoTicket]]&amp;DetailTicket[[#This Row],[Refprod]]</f>
        <v>1090365</v>
      </c>
    </row>
    <row r="1813" spans="1:7" x14ac:dyDescent="0.25">
      <c r="A1813">
        <v>11024</v>
      </c>
      <c r="B1813">
        <v>65</v>
      </c>
      <c r="C1813">
        <v>16.010000000000002</v>
      </c>
      <c r="D1813">
        <v>1</v>
      </c>
      <c r="E1813">
        <v>0</v>
      </c>
      <c r="F1813" s="4">
        <f>DetailTicket[[#This Row],[Qte]]*(DetailTicket[[#This Row],[PrixUnit]]*(1-DetailTicket[[#This Row],[Remise%]]))</f>
        <v>16.010000000000002</v>
      </c>
      <c r="G1813" t="str">
        <f>DetailTicket[[#This Row],[NoTicket]]&amp;DetailTicket[[#This Row],[Refprod]]</f>
        <v>1102465</v>
      </c>
    </row>
    <row r="1814" spans="1:7" x14ac:dyDescent="0.25">
      <c r="A1814">
        <v>10300</v>
      </c>
      <c r="B1814">
        <v>66</v>
      </c>
      <c r="C1814">
        <v>10.37</v>
      </c>
      <c r="D1814">
        <v>1</v>
      </c>
      <c r="E1814">
        <v>0</v>
      </c>
      <c r="F1814" s="4">
        <f>DetailTicket[[#This Row],[Qte]]*(DetailTicket[[#This Row],[PrixUnit]]*(1-DetailTicket[[#This Row],[Remise%]]))</f>
        <v>10.37</v>
      </c>
      <c r="G1814" t="str">
        <f>DetailTicket[[#This Row],[NoTicket]]&amp;DetailTicket[[#This Row],[Refprod]]</f>
        <v>1030066</v>
      </c>
    </row>
    <row r="1815" spans="1:7" x14ac:dyDescent="0.25">
      <c r="A1815">
        <v>10442</v>
      </c>
      <c r="B1815">
        <v>66</v>
      </c>
      <c r="C1815">
        <v>10.37</v>
      </c>
      <c r="D1815">
        <v>2</v>
      </c>
      <c r="E1815">
        <v>0</v>
      </c>
      <c r="F1815" s="4">
        <f>DetailTicket[[#This Row],[Qte]]*(DetailTicket[[#This Row],[PrixUnit]]*(1-DetailTicket[[#This Row],[Remise%]]))</f>
        <v>20.74</v>
      </c>
      <c r="G1815" t="str">
        <f>DetailTicket[[#This Row],[NoTicket]]&amp;DetailTicket[[#This Row],[Refprod]]</f>
        <v>1044266</v>
      </c>
    </row>
    <row r="1816" spans="1:7" x14ac:dyDescent="0.25">
      <c r="A1816">
        <v>10475</v>
      </c>
      <c r="B1816">
        <v>66</v>
      </c>
      <c r="C1816">
        <v>10.37</v>
      </c>
      <c r="D1816">
        <v>2</v>
      </c>
      <c r="E1816">
        <v>0.15</v>
      </c>
      <c r="F1816" s="4">
        <f>DetailTicket[[#This Row],[Qte]]*(DetailTicket[[#This Row],[PrixUnit]]*(1-DetailTicket[[#This Row],[Remise%]]))</f>
        <v>17.628999999999998</v>
      </c>
      <c r="G1816" t="str">
        <f>DetailTicket[[#This Row],[NoTicket]]&amp;DetailTicket[[#This Row],[Refprod]]</f>
        <v>1047566</v>
      </c>
    </row>
    <row r="1817" spans="1:7" x14ac:dyDescent="0.25">
      <c r="A1817">
        <v>10493</v>
      </c>
      <c r="B1817">
        <v>66</v>
      </c>
      <c r="C1817">
        <v>10.37</v>
      </c>
      <c r="D1817">
        <v>2</v>
      </c>
      <c r="E1817">
        <v>0.1</v>
      </c>
      <c r="F1817" s="4">
        <f>DetailTicket[[#This Row],[Qte]]*(DetailTicket[[#This Row],[PrixUnit]]*(1-DetailTicket[[#This Row],[Remise%]]))</f>
        <v>18.666</v>
      </c>
      <c r="G1817" t="str">
        <f>DetailTicket[[#This Row],[NoTicket]]&amp;DetailTicket[[#This Row],[Refprod]]</f>
        <v>1049366</v>
      </c>
    </row>
    <row r="1818" spans="1:7" x14ac:dyDescent="0.25">
      <c r="A1818">
        <v>10532</v>
      </c>
      <c r="B1818">
        <v>66</v>
      </c>
      <c r="C1818">
        <v>12.96</v>
      </c>
      <c r="D1818">
        <v>1</v>
      </c>
      <c r="E1818">
        <v>0</v>
      </c>
      <c r="F1818" s="4">
        <f>DetailTicket[[#This Row],[Qte]]*(DetailTicket[[#This Row],[PrixUnit]]*(1-DetailTicket[[#This Row],[Remise%]]))</f>
        <v>12.96</v>
      </c>
      <c r="G1818" t="str">
        <f>DetailTicket[[#This Row],[NoTicket]]&amp;DetailTicket[[#This Row],[Refprod]]</f>
        <v>1053266</v>
      </c>
    </row>
    <row r="1819" spans="1:7" x14ac:dyDescent="0.25">
      <c r="A1819">
        <v>10682</v>
      </c>
      <c r="B1819">
        <v>66</v>
      </c>
      <c r="C1819">
        <v>12.96</v>
      </c>
      <c r="D1819">
        <v>2</v>
      </c>
      <c r="E1819">
        <v>0</v>
      </c>
      <c r="F1819" s="4">
        <f>DetailTicket[[#This Row],[Qte]]*(DetailTicket[[#This Row],[PrixUnit]]*(1-DetailTicket[[#This Row],[Remise%]]))</f>
        <v>25.92</v>
      </c>
      <c r="G1819" t="str">
        <f>DetailTicket[[#This Row],[NoTicket]]&amp;DetailTicket[[#This Row],[Refprod]]</f>
        <v>1068266</v>
      </c>
    </row>
    <row r="1820" spans="1:7" x14ac:dyDescent="0.25">
      <c r="A1820">
        <v>10774</v>
      </c>
      <c r="B1820">
        <v>66</v>
      </c>
      <c r="C1820">
        <v>12.96</v>
      </c>
      <c r="D1820">
        <v>2</v>
      </c>
      <c r="E1820">
        <v>0</v>
      </c>
      <c r="F1820" s="4">
        <f>DetailTicket[[#This Row],[Qte]]*(DetailTicket[[#This Row],[PrixUnit]]*(1-DetailTicket[[#This Row],[Remise%]]))</f>
        <v>25.92</v>
      </c>
      <c r="G1820" t="str">
        <f>DetailTicket[[#This Row],[NoTicket]]&amp;DetailTicket[[#This Row],[Refprod]]</f>
        <v>1077466</v>
      </c>
    </row>
    <row r="1821" spans="1:7" x14ac:dyDescent="0.25">
      <c r="A1821">
        <v>11077</v>
      </c>
      <c r="B1821">
        <v>66</v>
      </c>
      <c r="C1821">
        <v>12.96</v>
      </c>
      <c r="D1821">
        <v>1</v>
      </c>
      <c r="E1821">
        <v>0</v>
      </c>
      <c r="F1821" s="4">
        <f>DetailTicket[[#This Row],[Qte]]*(DetailTicket[[#This Row],[PrixUnit]]*(1-DetailTicket[[#This Row],[Remise%]]))</f>
        <v>12.96</v>
      </c>
      <c r="G1821" t="str">
        <f>DetailTicket[[#This Row],[NoTicket]]&amp;DetailTicket[[#This Row],[Refprod]]</f>
        <v>1107766</v>
      </c>
    </row>
    <row r="1822" spans="1:7" x14ac:dyDescent="0.25">
      <c r="A1822">
        <v>10284</v>
      </c>
      <c r="B1822">
        <v>67</v>
      </c>
      <c r="C1822">
        <v>8.5399999999999991</v>
      </c>
      <c r="D1822">
        <v>2</v>
      </c>
      <c r="E1822">
        <v>0.25</v>
      </c>
      <c r="F1822" s="4">
        <f>DetailTicket[[#This Row],[Qte]]*(DetailTicket[[#This Row],[PrixUnit]]*(1-DetailTicket[[#This Row],[Remise%]]))</f>
        <v>12.809999999999999</v>
      </c>
      <c r="G1822" t="str">
        <f>DetailTicket[[#This Row],[NoTicket]]&amp;DetailTicket[[#This Row],[Refprod]]</f>
        <v>1028467</v>
      </c>
    </row>
    <row r="1823" spans="1:7" x14ac:dyDescent="0.25">
      <c r="A1823">
        <v>10502</v>
      </c>
      <c r="B1823">
        <v>67</v>
      </c>
      <c r="C1823">
        <v>10.67</v>
      </c>
      <c r="D1823">
        <v>1</v>
      </c>
      <c r="E1823">
        <v>0</v>
      </c>
      <c r="F1823" s="4">
        <f>DetailTicket[[#This Row],[Qte]]*(DetailTicket[[#This Row],[PrixUnit]]*(1-DetailTicket[[#This Row],[Remise%]]))</f>
        <v>10.67</v>
      </c>
      <c r="G1823" t="str">
        <f>DetailTicket[[#This Row],[NoTicket]]&amp;DetailTicket[[#This Row],[Refprod]]</f>
        <v>1050267</v>
      </c>
    </row>
    <row r="1824" spans="1:7" x14ac:dyDescent="0.25">
      <c r="A1824">
        <v>10544</v>
      </c>
      <c r="B1824">
        <v>67</v>
      </c>
      <c r="C1824">
        <v>10.67</v>
      </c>
      <c r="D1824">
        <v>2</v>
      </c>
      <c r="E1824">
        <v>0</v>
      </c>
      <c r="F1824" s="4">
        <f>DetailTicket[[#This Row],[Qte]]*(DetailTicket[[#This Row],[PrixUnit]]*(1-DetailTicket[[#This Row],[Remise%]]))</f>
        <v>21.34</v>
      </c>
      <c r="G1824" t="str">
        <f>DetailTicket[[#This Row],[NoTicket]]&amp;DetailTicket[[#This Row],[Refprod]]</f>
        <v>1054467</v>
      </c>
    </row>
    <row r="1825" spans="1:7" x14ac:dyDescent="0.25">
      <c r="A1825">
        <v>10670</v>
      </c>
      <c r="B1825">
        <v>67</v>
      </c>
      <c r="C1825">
        <v>10.67</v>
      </c>
      <c r="D1825">
        <v>1</v>
      </c>
      <c r="E1825">
        <v>0</v>
      </c>
      <c r="F1825" s="4">
        <f>DetailTicket[[#This Row],[Qte]]*(DetailTicket[[#This Row],[PrixUnit]]*(1-DetailTicket[[#This Row],[Remise%]]))</f>
        <v>10.67</v>
      </c>
      <c r="G1825" t="str">
        <f>DetailTicket[[#This Row],[NoTicket]]&amp;DetailTicket[[#This Row],[Refprod]]</f>
        <v>1067067</v>
      </c>
    </row>
    <row r="1826" spans="1:7" x14ac:dyDescent="0.25">
      <c r="A1826">
        <v>10775</v>
      </c>
      <c r="B1826">
        <v>67</v>
      </c>
      <c r="C1826">
        <v>10.67</v>
      </c>
      <c r="D1826">
        <v>2</v>
      </c>
      <c r="E1826">
        <v>0</v>
      </c>
      <c r="F1826" s="4">
        <f>DetailTicket[[#This Row],[Qte]]*(DetailTicket[[#This Row],[PrixUnit]]*(1-DetailTicket[[#This Row],[Remise%]]))</f>
        <v>21.34</v>
      </c>
      <c r="G1826" t="str">
        <f>DetailTicket[[#This Row],[NoTicket]]&amp;DetailTicket[[#This Row],[Refprod]]</f>
        <v>1077567</v>
      </c>
    </row>
    <row r="1827" spans="1:7" x14ac:dyDescent="0.25">
      <c r="A1827">
        <v>10864</v>
      </c>
      <c r="B1827">
        <v>67</v>
      </c>
      <c r="C1827">
        <v>10.67</v>
      </c>
      <c r="D1827">
        <v>2</v>
      </c>
      <c r="E1827">
        <v>0</v>
      </c>
      <c r="F1827" s="4">
        <f>DetailTicket[[#This Row],[Qte]]*(DetailTicket[[#This Row],[PrixUnit]]*(1-DetailTicket[[#This Row],[Remise%]]))</f>
        <v>21.34</v>
      </c>
      <c r="G1827" t="str">
        <f>DetailTicket[[#This Row],[NoTicket]]&amp;DetailTicket[[#This Row],[Refprod]]</f>
        <v>1086467</v>
      </c>
    </row>
    <row r="1828" spans="1:7" x14ac:dyDescent="0.25">
      <c r="A1828">
        <v>10911</v>
      </c>
      <c r="B1828">
        <v>67</v>
      </c>
      <c r="C1828">
        <v>10.67</v>
      </c>
      <c r="D1828">
        <v>2</v>
      </c>
      <c r="E1828">
        <v>0</v>
      </c>
      <c r="F1828" s="4">
        <f>DetailTicket[[#This Row],[Qte]]*(DetailTicket[[#This Row],[PrixUnit]]*(1-DetailTicket[[#This Row],[Remise%]]))</f>
        <v>21.34</v>
      </c>
      <c r="G1828" t="str">
        <f>DetailTicket[[#This Row],[NoTicket]]&amp;DetailTicket[[#This Row],[Refprod]]</f>
        <v>1091167</v>
      </c>
    </row>
    <row r="1829" spans="1:7" x14ac:dyDescent="0.25">
      <c r="A1829">
        <v>10923</v>
      </c>
      <c r="B1829">
        <v>67</v>
      </c>
      <c r="C1829">
        <v>10.67</v>
      </c>
      <c r="D1829">
        <v>1</v>
      </c>
      <c r="E1829">
        <v>0.2</v>
      </c>
      <c r="F1829" s="4">
        <f>DetailTicket[[#This Row],[Qte]]*(DetailTicket[[#This Row],[PrixUnit]]*(1-DetailTicket[[#This Row],[Remise%]]))</f>
        <v>8.5359999999999996</v>
      </c>
      <c r="G1829" t="str">
        <f>DetailTicket[[#This Row],[NoTicket]]&amp;DetailTicket[[#This Row],[Refprod]]</f>
        <v>1092367</v>
      </c>
    </row>
    <row r="1830" spans="1:7" x14ac:dyDescent="0.25">
      <c r="A1830">
        <v>10939</v>
      </c>
      <c r="B1830">
        <v>67</v>
      </c>
      <c r="C1830">
        <v>10.67</v>
      </c>
      <c r="D1830">
        <v>1</v>
      </c>
      <c r="E1830">
        <v>0.15</v>
      </c>
      <c r="F1830" s="4">
        <f>DetailTicket[[#This Row],[Qte]]*(DetailTicket[[#This Row],[PrixUnit]]*(1-DetailTicket[[#This Row],[Remise%]]))</f>
        <v>9.0694999999999997</v>
      </c>
      <c r="G1830" t="str">
        <f>DetailTicket[[#This Row],[NoTicket]]&amp;DetailTicket[[#This Row],[Refprod]]</f>
        <v>1093967</v>
      </c>
    </row>
    <row r="1831" spans="1:7" x14ac:dyDescent="0.25">
      <c r="A1831">
        <v>11054</v>
      </c>
      <c r="B1831">
        <v>67</v>
      </c>
      <c r="C1831">
        <v>10.67</v>
      </c>
      <c r="D1831">
        <v>1</v>
      </c>
      <c r="E1831">
        <v>0</v>
      </c>
      <c r="F1831" s="4">
        <f>DetailTicket[[#This Row],[Qte]]*(DetailTicket[[#This Row],[PrixUnit]]*(1-DetailTicket[[#This Row],[Remise%]]))</f>
        <v>10.67</v>
      </c>
      <c r="G1831" t="str">
        <f>DetailTicket[[#This Row],[NoTicket]]&amp;DetailTicket[[#This Row],[Refprod]]</f>
        <v>1105467</v>
      </c>
    </row>
    <row r="1832" spans="1:7" x14ac:dyDescent="0.25">
      <c r="A1832">
        <v>10288</v>
      </c>
      <c r="B1832">
        <v>68</v>
      </c>
      <c r="C1832">
        <v>7.62</v>
      </c>
      <c r="D1832">
        <v>2</v>
      </c>
      <c r="E1832">
        <v>0.1</v>
      </c>
      <c r="F1832" s="4">
        <f>DetailTicket[[#This Row],[Qte]]*(DetailTicket[[#This Row],[PrixUnit]]*(1-DetailTicket[[#This Row],[Remise%]]))</f>
        <v>13.716000000000001</v>
      </c>
      <c r="G1832" t="str">
        <f>DetailTicket[[#This Row],[NoTicket]]&amp;DetailTicket[[#This Row],[Refprod]]</f>
        <v>1028868</v>
      </c>
    </row>
    <row r="1833" spans="1:7" x14ac:dyDescent="0.25">
      <c r="A1833">
        <v>10300</v>
      </c>
      <c r="B1833">
        <v>68</v>
      </c>
      <c r="C1833">
        <v>7.62</v>
      </c>
      <c r="D1833">
        <v>1</v>
      </c>
      <c r="E1833">
        <v>0</v>
      </c>
      <c r="F1833" s="4">
        <f>DetailTicket[[#This Row],[Qte]]*(DetailTicket[[#This Row],[PrixUnit]]*(1-DetailTicket[[#This Row],[Remise%]]))</f>
        <v>7.62</v>
      </c>
      <c r="G1833" t="str">
        <f>DetailTicket[[#This Row],[NoTicket]]&amp;DetailTicket[[#This Row],[Refprod]]</f>
        <v>1030068</v>
      </c>
    </row>
    <row r="1834" spans="1:7" x14ac:dyDescent="0.25">
      <c r="A1834">
        <v>10303</v>
      </c>
      <c r="B1834">
        <v>68</v>
      </c>
      <c r="C1834">
        <v>7.62</v>
      </c>
      <c r="D1834">
        <v>2</v>
      </c>
      <c r="E1834">
        <v>0.1</v>
      </c>
      <c r="F1834" s="4">
        <f>DetailTicket[[#This Row],[Qte]]*(DetailTicket[[#This Row],[PrixUnit]]*(1-DetailTicket[[#This Row],[Remise%]]))</f>
        <v>13.716000000000001</v>
      </c>
      <c r="G1834" t="str">
        <f>DetailTicket[[#This Row],[NoTicket]]&amp;DetailTicket[[#This Row],[Refprod]]</f>
        <v>1030368</v>
      </c>
    </row>
    <row r="1835" spans="1:7" x14ac:dyDescent="0.25">
      <c r="A1835">
        <v>10307</v>
      </c>
      <c r="B1835">
        <v>68</v>
      </c>
      <c r="C1835">
        <v>7.62</v>
      </c>
      <c r="D1835">
        <v>2</v>
      </c>
      <c r="E1835">
        <v>0</v>
      </c>
      <c r="F1835" s="4">
        <f>DetailTicket[[#This Row],[Qte]]*(DetailTicket[[#This Row],[PrixUnit]]*(1-DetailTicket[[#This Row],[Remise%]]))</f>
        <v>15.24</v>
      </c>
      <c r="G1835" t="str">
        <f>DetailTicket[[#This Row],[NoTicket]]&amp;DetailTicket[[#This Row],[Refprod]]</f>
        <v>1030768</v>
      </c>
    </row>
    <row r="1836" spans="1:7" x14ac:dyDescent="0.25">
      <c r="A1836">
        <v>10328</v>
      </c>
      <c r="B1836">
        <v>68</v>
      </c>
      <c r="C1836">
        <v>7.62</v>
      </c>
      <c r="D1836">
        <v>2</v>
      </c>
      <c r="E1836">
        <v>0</v>
      </c>
      <c r="F1836" s="4">
        <f>DetailTicket[[#This Row],[Qte]]*(DetailTicket[[#This Row],[PrixUnit]]*(1-DetailTicket[[#This Row],[Remise%]]))</f>
        <v>15.24</v>
      </c>
      <c r="G1836" t="str">
        <f>DetailTicket[[#This Row],[NoTicket]]&amp;DetailTicket[[#This Row],[Refprod]]</f>
        <v>1032868</v>
      </c>
    </row>
    <row r="1837" spans="1:7" x14ac:dyDescent="0.25">
      <c r="A1837">
        <v>10334</v>
      </c>
      <c r="B1837">
        <v>68</v>
      </c>
      <c r="C1837">
        <v>7.62</v>
      </c>
      <c r="D1837">
        <v>2</v>
      </c>
      <c r="E1837">
        <v>0</v>
      </c>
      <c r="F1837" s="4">
        <f>DetailTicket[[#This Row],[Qte]]*(DetailTicket[[#This Row],[PrixUnit]]*(1-DetailTicket[[#This Row],[Remise%]]))</f>
        <v>15.24</v>
      </c>
      <c r="G1837" t="str">
        <f>DetailTicket[[#This Row],[NoTicket]]&amp;DetailTicket[[#This Row],[Refprod]]</f>
        <v>1033468</v>
      </c>
    </row>
    <row r="1838" spans="1:7" x14ac:dyDescent="0.25">
      <c r="A1838">
        <v>10343</v>
      </c>
      <c r="B1838">
        <v>68</v>
      </c>
      <c r="C1838">
        <v>7.62</v>
      </c>
      <c r="D1838">
        <v>2</v>
      </c>
      <c r="E1838">
        <v>0.05</v>
      </c>
      <c r="F1838" s="4">
        <f>DetailTicket[[#This Row],[Qte]]*(DetailTicket[[#This Row],[PrixUnit]]*(1-DetailTicket[[#This Row],[Remise%]]))</f>
        <v>14.478</v>
      </c>
      <c r="G1838" t="str">
        <f>DetailTicket[[#This Row],[NoTicket]]&amp;DetailTicket[[#This Row],[Refprod]]</f>
        <v>1034368</v>
      </c>
    </row>
    <row r="1839" spans="1:7" x14ac:dyDescent="0.25">
      <c r="A1839">
        <v>10385</v>
      </c>
      <c r="B1839">
        <v>68</v>
      </c>
      <c r="C1839">
        <v>7.62</v>
      </c>
      <c r="D1839">
        <v>2</v>
      </c>
      <c r="E1839">
        <v>0.2</v>
      </c>
      <c r="F1839" s="4">
        <f>DetailTicket[[#This Row],[Qte]]*(DetailTicket[[#This Row],[PrixUnit]]*(1-DetailTicket[[#This Row],[Remise%]]))</f>
        <v>12.192</v>
      </c>
      <c r="G1839" t="str">
        <f>DetailTicket[[#This Row],[NoTicket]]&amp;DetailTicket[[#This Row],[Refprod]]</f>
        <v>1038568</v>
      </c>
    </row>
    <row r="1840" spans="1:7" x14ac:dyDescent="0.25">
      <c r="A1840">
        <v>10399</v>
      </c>
      <c r="B1840">
        <v>68</v>
      </c>
      <c r="C1840">
        <v>7.62</v>
      </c>
      <c r="D1840">
        <v>2</v>
      </c>
      <c r="E1840">
        <v>0</v>
      </c>
      <c r="F1840" s="4">
        <f>DetailTicket[[#This Row],[Qte]]*(DetailTicket[[#This Row],[PrixUnit]]*(1-DetailTicket[[#This Row],[Remise%]]))</f>
        <v>15.24</v>
      </c>
      <c r="G1840" t="str">
        <f>DetailTicket[[#This Row],[NoTicket]]&amp;DetailTicket[[#This Row],[Refprod]]</f>
        <v>1039968</v>
      </c>
    </row>
    <row r="1841" spans="1:7" x14ac:dyDescent="0.25">
      <c r="A1841">
        <v>10417</v>
      </c>
      <c r="B1841">
        <v>68</v>
      </c>
      <c r="C1841">
        <v>7.62</v>
      </c>
      <c r="D1841">
        <v>1</v>
      </c>
      <c r="E1841">
        <v>0.25</v>
      </c>
      <c r="F1841" s="4">
        <f>DetailTicket[[#This Row],[Qte]]*(DetailTicket[[#This Row],[PrixUnit]]*(1-DetailTicket[[#This Row],[Remise%]]))</f>
        <v>5.7149999999999999</v>
      </c>
      <c r="G1841" t="str">
        <f>DetailTicket[[#This Row],[NoTicket]]&amp;DetailTicket[[#This Row],[Refprod]]</f>
        <v>1041768</v>
      </c>
    </row>
    <row r="1842" spans="1:7" x14ac:dyDescent="0.25">
      <c r="A1842">
        <v>10424</v>
      </c>
      <c r="B1842">
        <v>68</v>
      </c>
      <c r="C1842">
        <v>7.62</v>
      </c>
      <c r="D1842">
        <v>1</v>
      </c>
      <c r="E1842">
        <v>0.2</v>
      </c>
      <c r="F1842" s="4">
        <f>DetailTicket[[#This Row],[Qte]]*(DetailTicket[[#This Row],[PrixUnit]]*(1-DetailTicket[[#This Row],[Remise%]]))</f>
        <v>6.0960000000000001</v>
      </c>
      <c r="G1842" t="str">
        <f>DetailTicket[[#This Row],[NoTicket]]&amp;DetailTicket[[#This Row],[Refprod]]</f>
        <v>1042468</v>
      </c>
    </row>
    <row r="1843" spans="1:7" x14ac:dyDescent="0.25">
      <c r="A1843">
        <v>10460</v>
      </c>
      <c r="B1843">
        <v>68</v>
      </c>
      <c r="C1843">
        <v>7.62</v>
      </c>
      <c r="D1843">
        <v>1</v>
      </c>
      <c r="E1843">
        <v>0.25</v>
      </c>
      <c r="F1843" s="4">
        <f>DetailTicket[[#This Row],[Qte]]*(DetailTicket[[#This Row],[PrixUnit]]*(1-DetailTicket[[#This Row],[Remise%]]))</f>
        <v>5.7149999999999999</v>
      </c>
      <c r="G1843" t="str">
        <f>DetailTicket[[#This Row],[NoTicket]]&amp;DetailTicket[[#This Row],[Refprod]]</f>
        <v>1046068</v>
      </c>
    </row>
    <row r="1844" spans="1:7" x14ac:dyDescent="0.25">
      <c r="A1844">
        <v>10490</v>
      </c>
      <c r="B1844">
        <v>68</v>
      </c>
      <c r="C1844">
        <v>7.62</v>
      </c>
      <c r="D1844">
        <v>1</v>
      </c>
      <c r="E1844">
        <v>0</v>
      </c>
      <c r="F1844" s="4">
        <f>DetailTicket[[#This Row],[Qte]]*(DetailTicket[[#This Row],[PrixUnit]]*(1-DetailTicket[[#This Row],[Remise%]]))</f>
        <v>7.62</v>
      </c>
      <c r="G1844" t="str">
        <f>DetailTicket[[#This Row],[NoTicket]]&amp;DetailTicket[[#This Row],[Refprod]]</f>
        <v>1049068</v>
      </c>
    </row>
    <row r="1845" spans="1:7" x14ac:dyDescent="0.25">
      <c r="A1845">
        <v>10521</v>
      </c>
      <c r="B1845">
        <v>68</v>
      </c>
      <c r="C1845">
        <v>9.4499999999999993</v>
      </c>
      <c r="D1845">
        <v>2</v>
      </c>
      <c r="E1845">
        <v>0</v>
      </c>
      <c r="F1845" s="4">
        <f>DetailTicket[[#This Row],[Qte]]*(DetailTicket[[#This Row],[PrixUnit]]*(1-DetailTicket[[#This Row],[Remise%]]))</f>
        <v>18.899999999999999</v>
      </c>
      <c r="G1845" t="str">
        <f>DetailTicket[[#This Row],[NoTicket]]&amp;DetailTicket[[#This Row],[Refprod]]</f>
        <v>1052168</v>
      </c>
    </row>
    <row r="1846" spans="1:7" x14ac:dyDescent="0.25">
      <c r="A1846">
        <v>10529</v>
      </c>
      <c r="B1846">
        <v>68</v>
      </c>
      <c r="C1846">
        <v>9.4499999999999993</v>
      </c>
      <c r="D1846">
        <v>1</v>
      </c>
      <c r="E1846">
        <v>0</v>
      </c>
      <c r="F1846" s="4">
        <f>DetailTicket[[#This Row],[Qte]]*(DetailTicket[[#This Row],[PrixUnit]]*(1-DetailTicket[[#This Row],[Remise%]]))</f>
        <v>9.4499999999999993</v>
      </c>
      <c r="G1846" t="str">
        <f>DetailTicket[[#This Row],[NoTicket]]&amp;DetailTicket[[#This Row],[Refprod]]</f>
        <v>1052968</v>
      </c>
    </row>
    <row r="1847" spans="1:7" x14ac:dyDescent="0.25">
      <c r="A1847">
        <v>10540</v>
      </c>
      <c r="B1847">
        <v>68</v>
      </c>
      <c r="C1847">
        <v>9.4499999999999993</v>
      </c>
      <c r="D1847">
        <v>1</v>
      </c>
      <c r="E1847">
        <v>0</v>
      </c>
      <c r="F1847" s="4">
        <f>DetailTicket[[#This Row],[Qte]]*(DetailTicket[[#This Row],[PrixUnit]]*(1-DetailTicket[[#This Row],[Remise%]]))</f>
        <v>9.4499999999999993</v>
      </c>
      <c r="G1847" t="str">
        <f>DetailTicket[[#This Row],[NoTicket]]&amp;DetailTicket[[#This Row],[Refprod]]</f>
        <v>1054068</v>
      </c>
    </row>
    <row r="1848" spans="1:7" x14ac:dyDescent="0.25">
      <c r="A1848">
        <v>10618</v>
      </c>
      <c r="B1848">
        <v>68</v>
      </c>
      <c r="C1848">
        <v>9.4499999999999993</v>
      </c>
      <c r="D1848">
        <v>2</v>
      </c>
      <c r="E1848">
        <v>0</v>
      </c>
      <c r="F1848" s="4">
        <f>DetailTicket[[#This Row],[Qte]]*(DetailTicket[[#This Row],[PrixUnit]]*(1-DetailTicket[[#This Row],[Remise%]]))</f>
        <v>18.899999999999999</v>
      </c>
      <c r="G1848" t="str">
        <f>DetailTicket[[#This Row],[NoTicket]]&amp;DetailTicket[[#This Row],[Refprod]]</f>
        <v>1061868</v>
      </c>
    </row>
    <row r="1849" spans="1:7" x14ac:dyDescent="0.25">
      <c r="A1849">
        <v>10622</v>
      </c>
      <c r="B1849">
        <v>68</v>
      </c>
      <c r="C1849">
        <v>9.4499999999999993</v>
      </c>
      <c r="D1849">
        <v>2</v>
      </c>
      <c r="E1849">
        <v>0.2</v>
      </c>
      <c r="F1849" s="4">
        <f>DetailTicket[[#This Row],[Qte]]*(DetailTicket[[#This Row],[PrixUnit]]*(1-DetailTicket[[#This Row],[Remise%]]))</f>
        <v>15.12</v>
      </c>
      <c r="G1849" t="str">
        <f>DetailTicket[[#This Row],[NoTicket]]&amp;DetailTicket[[#This Row],[Refprod]]</f>
        <v>1062268</v>
      </c>
    </row>
    <row r="1850" spans="1:7" x14ac:dyDescent="0.25">
      <c r="A1850">
        <v>10662</v>
      </c>
      <c r="B1850">
        <v>68</v>
      </c>
      <c r="C1850">
        <v>9.4499999999999993</v>
      </c>
      <c r="D1850">
        <v>2</v>
      </c>
      <c r="E1850">
        <v>0</v>
      </c>
      <c r="F1850" s="4">
        <f>DetailTicket[[#This Row],[Qte]]*(DetailTicket[[#This Row],[PrixUnit]]*(1-DetailTicket[[#This Row],[Remise%]]))</f>
        <v>18.899999999999999</v>
      </c>
      <c r="G1850" t="str">
        <f>DetailTicket[[#This Row],[NoTicket]]&amp;DetailTicket[[#This Row],[Refprod]]</f>
        <v>1066268</v>
      </c>
    </row>
    <row r="1851" spans="1:7" x14ac:dyDescent="0.25">
      <c r="A1851">
        <v>10700</v>
      </c>
      <c r="B1851">
        <v>68</v>
      </c>
      <c r="C1851">
        <v>9.4499999999999993</v>
      </c>
      <c r="D1851">
        <v>1</v>
      </c>
      <c r="E1851">
        <v>0.2</v>
      </c>
      <c r="F1851" s="4">
        <f>DetailTicket[[#This Row],[Qte]]*(DetailTicket[[#This Row],[PrixUnit]]*(1-DetailTicket[[#This Row],[Remise%]]))</f>
        <v>7.56</v>
      </c>
      <c r="G1851" t="str">
        <f>DetailTicket[[#This Row],[NoTicket]]&amp;DetailTicket[[#This Row],[Refprod]]</f>
        <v>1070068</v>
      </c>
    </row>
    <row r="1852" spans="1:7" x14ac:dyDescent="0.25">
      <c r="A1852">
        <v>10722</v>
      </c>
      <c r="B1852">
        <v>68</v>
      </c>
      <c r="C1852">
        <v>9.4499999999999993</v>
      </c>
      <c r="D1852">
        <v>1</v>
      </c>
      <c r="E1852">
        <v>0</v>
      </c>
      <c r="F1852" s="4">
        <f>DetailTicket[[#This Row],[Qte]]*(DetailTicket[[#This Row],[PrixUnit]]*(1-DetailTicket[[#This Row],[Remise%]]))</f>
        <v>9.4499999999999993</v>
      </c>
      <c r="G1852" t="str">
        <f>DetailTicket[[#This Row],[NoTicket]]&amp;DetailTicket[[#This Row],[Refprod]]</f>
        <v>1072268</v>
      </c>
    </row>
    <row r="1853" spans="1:7" x14ac:dyDescent="0.25">
      <c r="A1853">
        <v>10756</v>
      </c>
      <c r="B1853">
        <v>68</v>
      </c>
      <c r="C1853">
        <v>9.4499999999999993</v>
      </c>
      <c r="D1853">
        <v>2</v>
      </c>
      <c r="E1853">
        <v>0.2</v>
      </c>
      <c r="F1853" s="4">
        <f>DetailTicket[[#This Row],[Qte]]*(DetailTicket[[#This Row],[PrixUnit]]*(1-DetailTicket[[#This Row],[Remise%]]))</f>
        <v>15.12</v>
      </c>
      <c r="G1853" t="str">
        <f>DetailTicket[[#This Row],[NoTicket]]&amp;DetailTicket[[#This Row],[Refprod]]</f>
        <v>1075668</v>
      </c>
    </row>
    <row r="1854" spans="1:7" x14ac:dyDescent="0.25">
      <c r="A1854">
        <v>10766</v>
      </c>
      <c r="B1854">
        <v>68</v>
      </c>
      <c r="C1854">
        <v>9.4499999999999993</v>
      </c>
      <c r="D1854">
        <v>1</v>
      </c>
      <c r="E1854">
        <v>0</v>
      </c>
      <c r="F1854" s="4">
        <f>DetailTicket[[#This Row],[Qte]]*(DetailTicket[[#This Row],[PrixUnit]]*(1-DetailTicket[[#This Row],[Remise%]]))</f>
        <v>9.4499999999999993</v>
      </c>
      <c r="G1854" t="str">
        <f>DetailTicket[[#This Row],[NoTicket]]&amp;DetailTicket[[#This Row],[Refprod]]</f>
        <v>1076668</v>
      </c>
    </row>
    <row r="1855" spans="1:7" x14ac:dyDescent="0.25">
      <c r="A1855">
        <v>10789</v>
      </c>
      <c r="B1855">
        <v>68</v>
      </c>
      <c r="C1855">
        <v>9.4499999999999993</v>
      </c>
      <c r="D1855">
        <v>2</v>
      </c>
      <c r="E1855">
        <v>0</v>
      </c>
      <c r="F1855" s="4">
        <f>DetailTicket[[#This Row],[Qte]]*(DetailTicket[[#This Row],[PrixUnit]]*(1-DetailTicket[[#This Row],[Remise%]]))</f>
        <v>18.899999999999999</v>
      </c>
      <c r="G1855" t="str">
        <f>DetailTicket[[#This Row],[NoTicket]]&amp;DetailTicket[[#This Row],[Refprod]]</f>
        <v>1078968</v>
      </c>
    </row>
    <row r="1856" spans="1:7" x14ac:dyDescent="0.25">
      <c r="A1856">
        <v>10792</v>
      </c>
      <c r="B1856">
        <v>68</v>
      </c>
      <c r="C1856">
        <v>9.4499999999999993</v>
      </c>
      <c r="D1856">
        <v>2</v>
      </c>
      <c r="E1856">
        <v>0</v>
      </c>
      <c r="F1856" s="4">
        <f>DetailTicket[[#This Row],[Qte]]*(DetailTicket[[#This Row],[PrixUnit]]*(1-DetailTicket[[#This Row],[Remise%]]))</f>
        <v>18.899999999999999</v>
      </c>
      <c r="G1856" t="str">
        <f>DetailTicket[[#This Row],[NoTicket]]&amp;DetailTicket[[#This Row],[Refprod]]</f>
        <v>1079268</v>
      </c>
    </row>
    <row r="1857" spans="1:7" x14ac:dyDescent="0.25">
      <c r="A1857">
        <v>10830</v>
      </c>
      <c r="B1857">
        <v>68</v>
      </c>
      <c r="C1857">
        <v>9.4499999999999993</v>
      </c>
      <c r="D1857">
        <v>1</v>
      </c>
      <c r="E1857">
        <v>0</v>
      </c>
      <c r="F1857" s="4">
        <f>DetailTicket[[#This Row],[Qte]]*(DetailTicket[[#This Row],[PrixUnit]]*(1-DetailTicket[[#This Row],[Remise%]]))</f>
        <v>9.4499999999999993</v>
      </c>
      <c r="G1857" t="str">
        <f>DetailTicket[[#This Row],[NoTicket]]&amp;DetailTicket[[#This Row],[Refprod]]</f>
        <v>1083068</v>
      </c>
    </row>
    <row r="1858" spans="1:7" x14ac:dyDescent="0.25">
      <c r="A1858">
        <v>10842</v>
      </c>
      <c r="B1858">
        <v>68</v>
      </c>
      <c r="C1858">
        <v>9.4499999999999993</v>
      </c>
      <c r="D1858">
        <v>1</v>
      </c>
      <c r="E1858">
        <v>0</v>
      </c>
      <c r="F1858" s="4">
        <f>DetailTicket[[#This Row],[Qte]]*(DetailTicket[[#This Row],[PrixUnit]]*(1-DetailTicket[[#This Row],[Remise%]]))</f>
        <v>9.4499999999999993</v>
      </c>
      <c r="G1858" t="str">
        <f>DetailTicket[[#This Row],[NoTicket]]&amp;DetailTicket[[#This Row],[Refprod]]</f>
        <v>1084268</v>
      </c>
    </row>
    <row r="1859" spans="1:7" x14ac:dyDescent="0.25">
      <c r="A1859">
        <v>10869</v>
      </c>
      <c r="B1859">
        <v>68</v>
      </c>
      <c r="C1859">
        <v>9.4499999999999993</v>
      </c>
      <c r="D1859">
        <v>1</v>
      </c>
      <c r="E1859">
        <v>0</v>
      </c>
      <c r="F1859" s="4">
        <f>DetailTicket[[#This Row],[Qte]]*(DetailTicket[[#This Row],[PrixUnit]]*(1-DetailTicket[[#This Row],[Remise%]]))</f>
        <v>9.4499999999999993</v>
      </c>
      <c r="G1859" t="str">
        <f>DetailTicket[[#This Row],[NoTicket]]&amp;DetailTicket[[#This Row],[Refprod]]</f>
        <v>1086968</v>
      </c>
    </row>
    <row r="1860" spans="1:7" x14ac:dyDescent="0.25">
      <c r="A1860">
        <v>10888</v>
      </c>
      <c r="B1860">
        <v>68</v>
      </c>
      <c r="C1860">
        <v>9.4499999999999993</v>
      </c>
      <c r="D1860">
        <v>2</v>
      </c>
      <c r="E1860">
        <v>0</v>
      </c>
      <c r="F1860" s="4">
        <f>DetailTicket[[#This Row],[Qte]]*(DetailTicket[[#This Row],[PrixUnit]]*(1-DetailTicket[[#This Row],[Remise%]]))</f>
        <v>18.899999999999999</v>
      </c>
      <c r="G1860" t="str">
        <f>DetailTicket[[#This Row],[NoTicket]]&amp;DetailTicket[[#This Row],[Refprod]]</f>
        <v>1088868</v>
      </c>
    </row>
    <row r="1861" spans="1:7" x14ac:dyDescent="0.25">
      <c r="A1861">
        <v>10903</v>
      </c>
      <c r="B1861">
        <v>68</v>
      </c>
      <c r="C1861">
        <v>9.4499999999999993</v>
      </c>
      <c r="D1861">
        <v>1</v>
      </c>
      <c r="E1861">
        <v>0</v>
      </c>
      <c r="F1861" s="4">
        <f>DetailTicket[[#This Row],[Qte]]*(DetailTicket[[#This Row],[PrixUnit]]*(1-DetailTicket[[#This Row],[Remise%]]))</f>
        <v>9.4499999999999993</v>
      </c>
      <c r="G1861" t="str">
        <f>DetailTicket[[#This Row],[NoTicket]]&amp;DetailTicket[[#This Row],[Refprod]]</f>
        <v>1090368</v>
      </c>
    </row>
    <row r="1862" spans="1:7" x14ac:dyDescent="0.25">
      <c r="A1862">
        <v>10941</v>
      </c>
      <c r="B1862">
        <v>68</v>
      </c>
      <c r="C1862">
        <v>9.4499999999999993</v>
      </c>
      <c r="D1862">
        <v>2</v>
      </c>
      <c r="E1862">
        <v>0.25</v>
      </c>
      <c r="F1862" s="4">
        <f>DetailTicket[[#This Row],[Qte]]*(DetailTicket[[#This Row],[PrixUnit]]*(1-DetailTicket[[#This Row],[Remise%]]))</f>
        <v>14.174999999999999</v>
      </c>
      <c r="G1862" t="str">
        <f>DetailTicket[[#This Row],[NoTicket]]&amp;DetailTicket[[#This Row],[Refprod]]</f>
        <v>1094168</v>
      </c>
    </row>
    <row r="1863" spans="1:7" x14ac:dyDescent="0.25">
      <c r="A1863">
        <v>11013</v>
      </c>
      <c r="B1863">
        <v>68</v>
      </c>
      <c r="C1863">
        <v>9.4499999999999993</v>
      </c>
      <c r="D1863">
        <v>2</v>
      </c>
      <c r="E1863">
        <v>0</v>
      </c>
      <c r="F1863" s="4">
        <f>DetailTicket[[#This Row],[Qte]]*(DetailTicket[[#This Row],[PrixUnit]]*(1-DetailTicket[[#This Row],[Remise%]]))</f>
        <v>18.899999999999999</v>
      </c>
      <c r="G1863" t="str">
        <f>DetailTicket[[#This Row],[NoTicket]]&amp;DetailTicket[[#This Row],[Refprod]]</f>
        <v>1101368</v>
      </c>
    </row>
    <row r="1864" spans="1:7" x14ac:dyDescent="0.25">
      <c r="A1864">
        <v>11048</v>
      </c>
      <c r="B1864">
        <v>68</v>
      </c>
      <c r="C1864">
        <v>9.4499999999999993</v>
      </c>
      <c r="D1864">
        <v>1</v>
      </c>
      <c r="E1864">
        <v>0</v>
      </c>
      <c r="F1864" s="4">
        <f>DetailTicket[[#This Row],[Qte]]*(DetailTicket[[#This Row],[PrixUnit]]*(1-DetailTicket[[#This Row],[Remise%]]))</f>
        <v>9.4499999999999993</v>
      </c>
      <c r="G1864" t="str">
        <f>DetailTicket[[#This Row],[NoTicket]]&amp;DetailTicket[[#This Row],[Refprod]]</f>
        <v>1104868</v>
      </c>
    </row>
    <row r="1865" spans="1:7" x14ac:dyDescent="0.25">
      <c r="A1865">
        <v>11064</v>
      </c>
      <c r="B1865">
        <v>68</v>
      </c>
      <c r="C1865">
        <v>9.4499999999999993</v>
      </c>
      <c r="D1865">
        <v>2</v>
      </c>
      <c r="E1865">
        <v>0</v>
      </c>
      <c r="F1865" s="4">
        <f>DetailTicket[[#This Row],[Qte]]*(DetailTicket[[#This Row],[PrixUnit]]*(1-DetailTicket[[#This Row],[Remise%]]))</f>
        <v>18.899999999999999</v>
      </c>
      <c r="G1865" t="str">
        <f>DetailTicket[[#This Row],[NoTicket]]&amp;DetailTicket[[#This Row],[Refprod]]</f>
        <v>1106468</v>
      </c>
    </row>
    <row r="1866" spans="1:7" x14ac:dyDescent="0.25">
      <c r="A1866">
        <v>10296</v>
      </c>
      <c r="B1866">
        <v>69</v>
      </c>
      <c r="C1866">
        <v>21.95</v>
      </c>
      <c r="D1866">
        <v>2</v>
      </c>
      <c r="E1866">
        <v>0</v>
      </c>
      <c r="F1866" s="4">
        <f>DetailTicket[[#This Row],[Qte]]*(DetailTicket[[#This Row],[PrixUnit]]*(1-DetailTicket[[#This Row],[Remise%]]))</f>
        <v>43.9</v>
      </c>
      <c r="G1866" t="str">
        <f>DetailTicket[[#This Row],[NoTicket]]&amp;DetailTicket[[#This Row],[Refprod]]</f>
        <v>1029669</v>
      </c>
    </row>
    <row r="1867" spans="1:7" x14ac:dyDescent="0.25">
      <c r="A1867">
        <v>10308</v>
      </c>
      <c r="B1867">
        <v>69</v>
      </c>
      <c r="C1867">
        <v>21.95</v>
      </c>
      <c r="D1867">
        <v>1</v>
      </c>
      <c r="E1867">
        <v>0</v>
      </c>
      <c r="F1867" s="4">
        <f>DetailTicket[[#This Row],[Qte]]*(DetailTicket[[#This Row],[PrixUnit]]*(1-DetailTicket[[#This Row],[Remise%]]))</f>
        <v>21.95</v>
      </c>
      <c r="G1867" t="str">
        <f>DetailTicket[[#This Row],[NoTicket]]&amp;DetailTicket[[#This Row],[Refprod]]</f>
        <v>1030869</v>
      </c>
    </row>
    <row r="1868" spans="1:7" x14ac:dyDescent="0.25">
      <c r="A1868">
        <v>10311</v>
      </c>
      <c r="B1868">
        <v>69</v>
      </c>
      <c r="C1868">
        <v>21.95</v>
      </c>
      <c r="D1868">
        <v>2</v>
      </c>
      <c r="E1868">
        <v>0</v>
      </c>
      <c r="F1868" s="4">
        <f>DetailTicket[[#This Row],[Qte]]*(DetailTicket[[#This Row],[PrixUnit]]*(1-DetailTicket[[#This Row],[Remise%]]))</f>
        <v>43.9</v>
      </c>
      <c r="G1868" t="str">
        <f>DetailTicket[[#This Row],[NoTicket]]&amp;DetailTicket[[#This Row],[Refprod]]</f>
        <v>1031169</v>
      </c>
    </row>
    <row r="1869" spans="1:7" x14ac:dyDescent="0.25">
      <c r="A1869">
        <v>10350</v>
      </c>
      <c r="B1869">
        <v>69</v>
      </c>
      <c r="C1869">
        <v>21.95</v>
      </c>
      <c r="D1869">
        <v>2</v>
      </c>
      <c r="E1869">
        <v>0.1</v>
      </c>
      <c r="F1869" s="4">
        <f>DetailTicket[[#This Row],[Qte]]*(DetailTicket[[#This Row],[PrixUnit]]*(1-DetailTicket[[#This Row],[Remise%]]))</f>
        <v>39.51</v>
      </c>
      <c r="G1869" t="str">
        <f>DetailTicket[[#This Row],[NoTicket]]&amp;DetailTicket[[#This Row],[Refprod]]</f>
        <v>1035069</v>
      </c>
    </row>
    <row r="1870" spans="1:7" x14ac:dyDescent="0.25">
      <c r="A1870">
        <v>10356</v>
      </c>
      <c r="B1870">
        <v>69</v>
      </c>
      <c r="C1870">
        <v>21.95</v>
      </c>
      <c r="D1870">
        <v>1</v>
      </c>
      <c r="E1870">
        <v>0</v>
      </c>
      <c r="F1870" s="4">
        <f>DetailTicket[[#This Row],[Qte]]*(DetailTicket[[#This Row],[PrixUnit]]*(1-DetailTicket[[#This Row],[Remise%]]))</f>
        <v>21.95</v>
      </c>
      <c r="G1870" t="str">
        <f>DetailTicket[[#This Row],[NoTicket]]&amp;DetailTicket[[#This Row],[Refprod]]</f>
        <v>1035669</v>
      </c>
    </row>
    <row r="1871" spans="1:7" x14ac:dyDescent="0.25">
      <c r="A1871">
        <v>10364</v>
      </c>
      <c r="B1871">
        <v>69</v>
      </c>
      <c r="C1871">
        <v>21.95</v>
      </c>
      <c r="D1871">
        <v>1</v>
      </c>
      <c r="E1871">
        <v>0</v>
      </c>
      <c r="F1871" s="4">
        <f>DetailTicket[[#This Row],[Qte]]*(DetailTicket[[#This Row],[PrixUnit]]*(1-DetailTicket[[#This Row],[Remise%]]))</f>
        <v>21.95</v>
      </c>
      <c r="G1871" t="str">
        <f>DetailTicket[[#This Row],[NoTicket]]&amp;DetailTicket[[#This Row],[Refprod]]</f>
        <v>1036469</v>
      </c>
    </row>
    <row r="1872" spans="1:7" x14ac:dyDescent="0.25">
      <c r="A1872">
        <v>10392</v>
      </c>
      <c r="B1872">
        <v>69</v>
      </c>
      <c r="C1872">
        <v>21.95</v>
      </c>
      <c r="D1872">
        <v>2</v>
      </c>
      <c r="E1872">
        <v>0</v>
      </c>
      <c r="F1872" s="4">
        <f>DetailTicket[[#This Row],[Qte]]*(DetailTicket[[#This Row],[PrixUnit]]*(1-DetailTicket[[#This Row],[Remise%]]))</f>
        <v>43.9</v>
      </c>
      <c r="G1872" t="str">
        <f>DetailTicket[[#This Row],[NoTicket]]&amp;DetailTicket[[#This Row],[Refprod]]</f>
        <v>1039269</v>
      </c>
    </row>
    <row r="1873" spans="1:7" x14ac:dyDescent="0.25">
      <c r="A1873">
        <v>10395</v>
      </c>
      <c r="B1873">
        <v>69</v>
      </c>
      <c r="C1873">
        <v>21.95</v>
      </c>
      <c r="D1873">
        <v>2</v>
      </c>
      <c r="E1873">
        <v>0</v>
      </c>
      <c r="F1873" s="4">
        <f>DetailTicket[[#This Row],[Qte]]*(DetailTicket[[#This Row],[PrixUnit]]*(1-DetailTicket[[#This Row],[Remise%]]))</f>
        <v>43.9</v>
      </c>
      <c r="G1873" t="str">
        <f>DetailTicket[[#This Row],[NoTicket]]&amp;DetailTicket[[#This Row],[Refprod]]</f>
        <v>1039569</v>
      </c>
    </row>
    <row r="1874" spans="1:7" x14ac:dyDescent="0.25">
      <c r="A1874">
        <v>10407</v>
      </c>
      <c r="B1874">
        <v>69</v>
      </c>
      <c r="C1874">
        <v>21.95</v>
      </c>
      <c r="D1874">
        <v>2</v>
      </c>
      <c r="E1874">
        <v>0</v>
      </c>
      <c r="F1874" s="4">
        <f>DetailTicket[[#This Row],[Qte]]*(DetailTicket[[#This Row],[PrixUnit]]*(1-DetailTicket[[#This Row],[Remise%]]))</f>
        <v>43.9</v>
      </c>
      <c r="G1874" t="str">
        <f>DetailTicket[[#This Row],[NoTicket]]&amp;DetailTicket[[#This Row],[Refprod]]</f>
        <v>1040769</v>
      </c>
    </row>
    <row r="1875" spans="1:7" x14ac:dyDescent="0.25">
      <c r="A1875">
        <v>10419</v>
      </c>
      <c r="B1875">
        <v>69</v>
      </c>
      <c r="C1875">
        <v>21.95</v>
      </c>
      <c r="D1875">
        <v>1</v>
      </c>
      <c r="E1875">
        <v>0.05</v>
      </c>
      <c r="F1875" s="4">
        <f>DetailTicket[[#This Row],[Qte]]*(DetailTicket[[#This Row],[PrixUnit]]*(1-DetailTicket[[#This Row],[Remise%]]))</f>
        <v>20.852499999999999</v>
      </c>
      <c r="G1875" t="str">
        <f>DetailTicket[[#This Row],[NoTicket]]&amp;DetailTicket[[#This Row],[Refprod]]</f>
        <v>1041969</v>
      </c>
    </row>
    <row r="1876" spans="1:7" x14ac:dyDescent="0.25">
      <c r="A1876">
        <v>10493</v>
      </c>
      <c r="B1876">
        <v>69</v>
      </c>
      <c r="C1876">
        <v>21.95</v>
      </c>
      <c r="D1876">
        <v>2</v>
      </c>
      <c r="E1876">
        <v>0.1</v>
      </c>
      <c r="F1876" s="4">
        <f>DetailTicket[[#This Row],[Qte]]*(DetailTicket[[#This Row],[PrixUnit]]*(1-DetailTicket[[#This Row],[Remise%]]))</f>
        <v>39.51</v>
      </c>
      <c r="G1876" t="str">
        <f>DetailTicket[[#This Row],[NoTicket]]&amp;DetailTicket[[#This Row],[Refprod]]</f>
        <v>1049369</v>
      </c>
    </row>
    <row r="1877" spans="1:7" x14ac:dyDescent="0.25">
      <c r="A1877">
        <v>10529</v>
      </c>
      <c r="B1877">
        <v>69</v>
      </c>
      <c r="C1877">
        <v>27.44</v>
      </c>
      <c r="D1877">
        <v>2</v>
      </c>
      <c r="E1877">
        <v>0</v>
      </c>
      <c r="F1877" s="4">
        <f>DetailTicket[[#This Row],[Qte]]*(DetailTicket[[#This Row],[PrixUnit]]*(1-DetailTicket[[#This Row],[Remise%]]))</f>
        <v>54.88</v>
      </c>
      <c r="G1877" t="str">
        <f>DetailTicket[[#This Row],[NoTicket]]&amp;DetailTicket[[#This Row],[Refprod]]</f>
        <v>1052969</v>
      </c>
    </row>
    <row r="1878" spans="1:7" x14ac:dyDescent="0.25">
      <c r="A1878">
        <v>10552</v>
      </c>
      <c r="B1878">
        <v>69</v>
      </c>
      <c r="C1878">
        <v>27.44</v>
      </c>
      <c r="D1878">
        <v>2</v>
      </c>
      <c r="E1878">
        <v>0</v>
      </c>
      <c r="F1878" s="4">
        <f>DetailTicket[[#This Row],[Qte]]*(DetailTicket[[#This Row],[PrixUnit]]*(1-DetailTicket[[#This Row],[Remise%]]))</f>
        <v>54.88</v>
      </c>
      <c r="G1878" t="str">
        <f>DetailTicket[[#This Row],[NoTicket]]&amp;DetailTicket[[#This Row],[Refprod]]</f>
        <v>1055269</v>
      </c>
    </row>
    <row r="1879" spans="1:7" x14ac:dyDescent="0.25">
      <c r="A1879">
        <v>10583</v>
      </c>
      <c r="B1879">
        <v>69</v>
      </c>
      <c r="C1879">
        <v>27.44</v>
      </c>
      <c r="D1879">
        <v>2</v>
      </c>
      <c r="E1879">
        <v>0.15</v>
      </c>
      <c r="F1879" s="4">
        <f>DetailTicket[[#This Row],[Qte]]*(DetailTicket[[#This Row],[PrixUnit]]*(1-DetailTicket[[#This Row],[Remise%]]))</f>
        <v>46.648000000000003</v>
      </c>
      <c r="G1879" t="str">
        <f>DetailTicket[[#This Row],[NoTicket]]&amp;DetailTicket[[#This Row],[Refprod]]</f>
        <v>1058369</v>
      </c>
    </row>
    <row r="1880" spans="1:7" x14ac:dyDescent="0.25">
      <c r="A1880">
        <v>10593</v>
      </c>
      <c r="B1880">
        <v>69</v>
      </c>
      <c r="C1880">
        <v>27.44</v>
      </c>
      <c r="D1880">
        <v>1</v>
      </c>
      <c r="E1880">
        <v>0.2</v>
      </c>
      <c r="F1880" s="4">
        <f>DetailTicket[[#This Row],[Qte]]*(DetailTicket[[#This Row],[PrixUnit]]*(1-DetailTicket[[#This Row],[Remise%]]))</f>
        <v>21.952000000000002</v>
      </c>
      <c r="G1880" t="str">
        <f>DetailTicket[[#This Row],[NoTicket]]&amp;DetailTicket[[#This Row],[Refprod]]</f>
        <v>1059369</v>
      </c>
    </row>
    <row r="1881" spans="1:7" x14ac:dyDescent="0.25">
      <c r="A1881">
        <v>10595</v>
      </c>
      <c r="B1881">
        <v>69</v>
      </c>
      <c r="C1881">
        <v>27.44</v>
      </c>
      <c r="D1881">
        <v>2</v>
      </c>
      <c r="E1881">
        <v>0.25</v>
      </c>
      <c r="F1881" s="4">
        <f>DetailTicket[[#This Row],[Qte]]*(DetailTicket[[#This Row],[PrixUnit]]*(1-DetailTicket[[#This Row],[Remise%]]))</f>
        <v>41.160000000000004</v>
      </c>
      <c r="G1881" t="str">
        <f>DetailTicket[[#This Row],[NoTicket]]&amp;DetailTicket[[#This Row],[Refprod]]</f>
        <v>1059569</v>
      </c>
    </row>
    <row r="1882" spans="1:7" x14ac:dyDescent="0.25">
      <c r="A1882">
        <v>10640</v>
      </c>
      <c r="B1882">
        <v>69</v>
      </c>
      <c r="C1882">
        <v>27.44</v>
      </c>
      <c r="D1882">
        <v>1</v>
      </c>
      <c r="E1882">
        <v>0.25</v>
      </c>
      <c r="F1882" s="4">
        <f>DetailTicket[[#This Row],[Qte]]*(DetailTicket[[#This Row],[PrixUnit]]*(1-DetailTicket[[#This Row],[Remise%]]))</f>
        <v>20.580000000000002</v>
      </c>
      <c r="G1882" t="str">
        <f>DetailTicket[[#This Row],[NoTicket]]&amp;DetailTicket[[#This Row],[Refprod]]</f>
        <v>1064069</v>
      </c>
    </row>
    <row r="1883" spans="1:7" x14ac:dyDescent="0.25">
      <c r="A1883">
        <v>10667</v>
      </c>
      <c r="B1883">
        <v>69</v>
      </c>
      <c r="C1883">
        <v>27.44</v>
      </c>
      <c r="D1883">
        <v>1</v>
      </c>
      <c r="E1883">
        <v>0.2</v>
      </c>
      <c r="F1883" s="4">
        <f>DetailTicket[[#This Row],[Qte]]*(DetailTicket[[#This Row],[PrixUnit]]*(1-DetailTicket[[#This Row],[Remise%]]))</f>
        <v>21.952000000000002</v>
      </c>
      <c r="G1883" t="str">
        <f>DetailTicket[[#This Row],[NoTicket]]&amp;DetailTicket[[#This Row],[Refprod]]</f>
        <v>1066769</v>
      </c>
    </row>
    <row r="1884" spans="1:7" x14ac:dyDescent="0.25">
      <c r="A1884">
        <v>10693</v>
      </c>
      <c r="B1884">
        <v>69</v>
      </c>
      <c r="C1884">
        <v>27.44</v>
      </c>
      <c r="D1884">
        <v>1</v>
      </c>
      <c r="E1884">
        <v>0.15</v>
      </c>
      <c r="F1884" s="4">
        <f>DetailTicket[[#This Row],[Qte]]*(DetailTicket[[#This Row],[PrixUnit]]*(1-DetailTicket[[#This Row],[Remise%]]))</f>
        <v>23.324000000000002</v>
      </c>
      <c r="G1884" t="str">
        <f>DetailTicket[[#This Row],[NoTicket]]&amp;DetailTicket[[#This Row],[Refprod]]</f>
        <v>1069369</v>
      </c>
    </row>
    <row r="1885" spans="1:7" x14ac:dyDescent="0.25">
      <c r="A1885">
        <v>10717</v>
      </c>
      <c r="B1885">
        <v>69</v>
      </c>
      <c r="C1885">
        <v>27.44</v>
      </c>
      <c r="D1885">
        <v>1</v>
      </c>
      <c r="E1885">
        <v>0.05</v>
      </c>
      <c r="F1885" s="4">
        <f>DetailTicket[[#This Row],[Qte]]*(DetailTicket[[#This Row],[PrixUnit]]*(1-DetailTicket[[#This Row],[Remise%]]))</f>
        <v>26.068000000000001</v>
      </c>
      <c r="G1885" t="str">
        <f>DetailTicket[[#This Row],[NoTicket]]&amp;DetailTicket[[#This Row],[Refprod]]</f>
        <v>1071769</v>
      </c>
    </row>
    <row r="1886" spans="1:7" x14ac:dyDescent="0.25">
      <c r="A1886">
        <v>10746</v>
      </c>
      <c r="B1886">
        <v>69</v>
      </c>
      <c r="C1886">
        <v>27.44</v>
      </c>
      <c r="D1886">
        <v>1</v>
      </c>
      <c r="E1886">
        <v>0</v>
      </c>
      <c r="F1886" s="4">
        <f>DetailTicket[[#This Row],[Qte]]*(DetailTicket[[#This Row],[PrixUnit]]*(1-DetailTicket[[#This Row],[Remise%]]))</f>
        <v>27.44</v>
      </c>
      <c r="G1886" t="str">
        <f>DetailTicket[[#This Row],[NoTicket]]&amp;DetailTicket[[#This Row],[Refprod]]</f>
        <v>1074669</v>
      </c>
    </row>
    <row r="1887" spans="1:7" x14ac:dyDescent="0.25">
      <c r="A1887">
        <v>10747</v>
      </c>
      <c r="B1887">
        <v>69</v>
      </c>
      <c r="C1887">
        <v>27.44</v>
      </c>
      <c r="D1887">
        <v>1</v>
      </c>
      <c r="E1887">
        <v>0</v>
      </c>
      <c r="F1887" s="4">
        <f>DetailTicket[[#This Row],[Qte]]*(DetailTicket[[#This Row],[PrixUnit]]*(1-DetailTicket[[#This Row],[Remise%]]))</f>
        <v>27.44</v>
      </c>
      <c r="G1887" t="str">
        <f>DetailTicket[[#This Row],[NoTicket]]&amp;DetailTicket[[#This Row],[Refprod]]</f>
        <v>1074769</v>
      </c>
    </row>
    <row r="1888" spans="1:7" x14ac:dyDescent="0.25">
      <c r="A1888">
        <v>10752</v>
      </c>
      <c r="B1888">
        <v>69</v>
      </c>
      <c r="C1888">
        <v>27.44</v>
      </c>
      <c r="D1888">
        <v>2</v>
      </c>
      <c r="E1888">
        <v>0</v>
      </c>
      <c r="F1888" s="4">
        <f>DetailTicket[[#This Row],[Qte]]*(DetailTicket[[#This Row],[PrixUnit]]*(1-DetailTicket[[#This Row],[Remise%]]))</f>
        <v>54.88</v>
      </c>
      <c r="G1888" t="str">
        <f>DetailTicket[[#This Row],[NoTicket]]&amp;DetailTicket[[#This Row],[Refprod]]</f>
        <v>1075269</v>
      </c>
    </row>
    <row r="1889" spans="1:7" x14ac:dyDescent="0.25">
      <c r="A1889">
        <v>10755</v>
      </c>
      <c r="B1889">
        <v>69</v>
      </c>
      <c r="C1889">
        <v>27.44</v>
      </c>
      <c r="D1889">
        <v>1</v>
      </c>
      <c r="E1889">
        <v>0.25</v>
      </c>
      <c r="F1889" s="4">
        <f>DetailTicket[[#This Row],[Qte]]*(DetailTicket[[#This Row],[PrixUnit]]*(1-DetailTicket[[#This Row],[Remise%]]))</f>
        <v>20.580000000000002</v>
      </c>
      <c r="G1889" t="str">
        <f>DetailTicket[[#This Row],[NoTicket]]&amp;DetailTicket[[#This Row],[Refprod]]</f>
        <v>1075569</v>
      </c>
    </row>
    <row r="1890" spans="1:7" x14ac:dyDescent="0.25">
      <c r="A1890">
        <v>10756</v>
      </c>
      <c r="B1890">
        <v>69</v>
      </c>
      <c r="C1890">
        <v>27.44</v>
      </c>
      <c r="D1890">
        <v>1</v>
      </c>
      <c r="E1890">
        <v>0.2</v>
      </c>
      <c r="F1890" s="4">
        <f>DetailTicket[[#This Row],[Qte]]*(DetailTicket[[#This Row],[PrixUnit]]*(1-DetailTicket[[#This Row],[Remise%]]))</f>
        <v>21.952000000000002</v>
      </c>
      <c r="G1890" t="str">
        <f>DetailTicket[[#This Row],[NoTicket]]&amp;DetailTicket[[#This Row],[Refprod]]</f>
        <v>1075669</v>
      </c>
    </row>
    <row r="1891" spans="1:7" x14ac:dyDescent="0.25">
      <c r="A1891">
        <v>10796</v>
      </c>
      <c r="B1891">
        <v>69</v>
      </c>
      <c r="C1891">
        <v>27.44</v>
      </c>
      <c r="D1891">
        <v>1</v>
      </c>
      <c r="E1891">
        <v>0.2</v>
      </c>
      <c r="F1891" s="4">
        <f>DetailTicket[[#This Row],[Qte]]*(DetailTicket[[#This Row],[PrixUnit]]*(1-DetailTicket[[#This Row],[Remise%]]))</f>
        <v>21.952000000000002</v>
      </c>
      <c r="G1891" t="str">
        <f>DetailTicket[[#This Row],[NoTicket]]&amp;DetailTicket[[#This Row],[Refprod]]</f>
        <v>1079669</v>
      </c>
    </row>
    <row r="1892" spans="1:7" x14ac:dyDescent="0.25">
      <c r="A1892">
        <v>10894</v>
      </c>
      <c r="B1892">
        <v>69</v>
      </c>
      <c r="C1892">
        <v>27.44</v>
      </c>
      <c r="D1892">
        <v>2</v>
      </c>
      <c r="E1892">
        <v>0.05</v>
      </c>
      <c r="F1892" s="4">
        <f>DetailTicket[[#This Row],[Qte]]*(DetailTicket[[#This Row],[PrixUnit]]*(1-DetailTicket[[#This Row],[Remise%]]))</f>
        <v>52.136000000000003</v>
      </c>
      <c r="G1892" t="str">
        <f>DetailTicket[[#This Row],[NoTicket]]&amp;DetailTicket[[#This Row],[Refprod]]</f>
        <v>1089469</v>
      </c>
    </row>
    <row r="1893" spans="1:7" x14ac:dyDescent="0.25">
      <c r="A1893">
        <v>10962</v>
      </c>
      <c r="B1893">
        <v>69</v>
      </c>
      <c r="C1893">
        <v>27.44</v>
      </c>
      <c r="D1893">
        <v>2</v>
      </c>
      <c r="E1893">
        <v>0</v>
      </c>
      <c r="F1893" s="4">
        <f>DetailTicket[[#This Row],[Qte]]*(DetailTicket[[#This Row],[PrixUnit]]*(1-DetailTicket[[#This Row],[Remise%]]))</f>
        <v>54.88</v>
      </c>
      <c r="G1893" t="str">
        <f>DetailTicket[[#This Row],[NoTicket]]&amp;DetailTicket[[#This Row],[Refprod]]</f>
        <v>1096269</v>
      </c>
    </row>
    <row r="1894" spans="1:7" x14ac:dyDescent="0.25">
      <c r="A1894">
        <v>10964</v>
      </c>
      <c r="B1894">
        <v>69</v>
      </c>
      <c r="C1894">
        <v>27.44</v>
      </c>
      <c r="D1894">
        <v>2</v>
      </c>
      <c r="E1894">
        <v>0</v>
      </c>
      <c r="F1894" s="4">
        <f>DetailTicket[[#This Row],[Qte]]*(DetailTicket[[#This Row],[PrixUnit]]*(1-DetailTicket[[#This Row],[Remise%]]))</f>
        <v>54.88</v>
      </c>
      <c r="G1894" t="str">
        <f>DetailTicket[[#This Row],[NoTicket]]&amp;DetailTicket[[#This Row],[Refprod]]</f>
        <v>1096469</v>
      </c>
    </row>
    <row r="1895" spans="1:7" x14ac:dyDescent="0.25">
      <c r="A1895">
        <v>11022</v>
      </c>
      <c r="B1895">
        <v>69</v>
      </c>
      <c r="C1895">
        <v>27.44</v>
      </c>
      <c r="D1895">
        <v>1</v>
      </c>
      <c r="E1895">
        <v>0</v>
      </c>
      <c r="F1895" s="4">
        <f>DetailTicket[[#This Row],[Qte]]*(DetailTicket[[#This Row],[PrixUnit]]*(1-DetailTicket[[#This Row],[Remise%]]))</f>
        <v>27.44</v>
      </c>
      <c r="G1895" t="str">
        <f>DetailTicket[[#This Row],[NoTicket]]&amp;DetailTicket[[#This Row],[Refprod]]</f>
        <v>1102269</v>
      </c>
    </row>
    <row r="1896" spans="1:7" x14ac:dyDescent="0.25">
      <c r="A1896">
        <v>11033</v>
      </c>
      <c r="B1896">
        <v>69</v>
      </c>
      <c r="C1896">
        <v>27.44</v>
      </c>
      <c r="D1896">
        <v>1</v>
      </c>
      <c r="E1896">
        <v>0.1</v>
      </c>
      <c r="F1896" s="4">
        <f>DetailTicket[[#This Row],[Qte]]*(DetailTicket[[#This Row],[PrixUnit]]*(1-DetailTicket[[#This Row],[Remise%]]))</f>
        <v>24.696000000000002</v>
      </c>
      <c r="G1896" t="str">
        <f>DetailTicket[[#This Row],[NoTicket]]&amp;DetailTicket[[#This Row],[Refprod]]</f>
        <v>1103369</v>
      </c>
    </row>
    <row r="1897" spans="1:7" x14ac:dyDescent="0.25">
      <c r="A1897">
        <v>10260</v>
      </c>
      <c r="B1897">
        <v>70</v>
      </c>
      <c r="C1897">
        <v>9.15</v>
      </c>
      <c r="D1897">
        <v>1</v>
      </c>
      <c r="E1897">
        <v>0.25</v>
      </c>
      <c r="F1897" s="4">
        <f>DetailTicket[[#This Row],[Qte]]*(DetailTicket[[#This Row],[PrixUnit]]*(1-DetailTicket[[#This Row],[Remise%]]))</f>
        <v>6.8625000000000007</v>
      </c>
      <c r="G1897" t="str">
        <f>DetailTicket[[#This Row],[NoTicket]]&amp;DetailTicket[[#This Row],[Refprod]]</f>
        <v>1026070</v>
      </c>
    </row>
    <row r="1898" spans="1:7" x14ac:dyDescent="0.25">
      <c r="A1898">
        <v>10265</v>
      </c>
      <c r="B1898">
        <v>70</v>
      </c>
      <c r="C1898">
        <v>9.15</v>
      </c>
      <c r="D1898">
        <v>1</v>
      </c>
      <c r="E1898">
        <v>0</v>
      </c>
      <c r="F1898" s="4">
        <f>DetailTicket[[#This Row],[Qte]]*(DetailTicket[[#This Row],[PrixUnit]]*(1-DetailTicket[[#This Row],[Remise%]]))</f>
        <v>9.15</v>
      </c>
      <c r="G1898" t="str">
        <f>DetailTicket[[#This Row],[NoTicket]]&amp;DetailTicket[[#This Row],[Refprod]]</f>
        <v>1026570</v>
      </c>
    </row>
    <row r="1899" spans="1:7" x14ac:dyDescent="0.25">
      <c r="A1899">
        <v>10299</v>
      </c>
      <c r="B1899">
        <v>70</v>
      </c>
      <c r="C1899">
        <v>9.15</v>
      </c>
      <c r="D1899">
        <v>1</v>
      </c>
      <c r="E1899">
        <v>0</v>
      </c>
      <c r="F1899" s="4">
        <f>DetailTicket[[#This Row],[Qte]]*(DetailTicket[[#This Row],[PrixUnit]]*(1-DetailTicket[[#This Row],[Remise%]]))</f>
        <v>9.15</v>
      </c>
      <c r="G1899" t="str">
        <f>DetailTicket[[#This Row],[NoTicket]]&amp;DetailTicket[[#This Row],[Refprod]]</f>
        <v>1029970</v>
      </c>
    </row>
    <row r="1900" spans="1:7" x14ac:dyDescent="0.25">
      <c r="A1900">
        <v>10308</v>
      </c>
      <c r="B1900">
        <v>70</v>
      </c>
      <c r="C1900">
        <v>9.15</v>
      </c>
      <c r="D1900">
        <v>2</v>
      </c>
      <c r="E1900">
        <v>0</v>
      </c>
      <c r="F1900" s="4">
        <f>DetailTicket[[#This Row],[Qte]]*(DetailTicket[[#This Row],[PrixUnit]]*(1-DetailTicket[[#This Row],[Remise%]]))</f>
        <v>18.3</v>
      </c>
      <c r="G1900" t="str">
        <f>DetailTicket[[#This Row],[NoTicket]]&amp;DetailTicket[[#This Row],[Refprod]]</f>
        <v>1030870</v>
      </c>
    </row>
    <row r="1901" spans="1:7" x14ac:dyDescent="0.25">
      <c r="A1901">
        <v>10315</v>
      </c>
      <c r="B1901">
        <v>70</v>
      </c>
      <c r="C1901">
        <v>9.15</v>
      </c>
      <c r="D1901">
        <v>1</v>
      </c>
      <c r="E1901">
        <v>0</v>
      </c>
      <c r="F1901" s="4">
        <f>DetailTicket[[#This Row],[Qte]]*(DetailTicket[[#This Row],[PrixUnit]]*(1-DetailTicket[[#This Row],[Remise%]]))</f>
        <v>9.15</v>
      </c>
      <c r="G1901" t="str">
        <f>DetailTicket[[#This Row],[NoTicket]]&amp;DetailTicket[[#This Row],[Refprod]]</f>
        <v>1031570</v>
      </c>
    </row>
    <row r="1902" spans="1:7" x14ac:dyDescent="0.25">
      <c r="A1902">
        <v>10380</v>
      </c>
      <c r="B1902">
        <v>70</v>
      </c>
      <c r="C1902">
        <v>9.15</v>
      </c>
      <c r="D1902">
        <v>1</v>
      </c>
      <c r="E1902">
        <v>0</v>
      </c>
      <c r="F1902" s="4">
        <f>DetailTicket[[#This Row],[Qte]]*(DetailTicket[[#This Row],[PrixUnit]]*(1-DetailTicket[[#This Row],[Remise%]]))</f>
        <v>9.15</v>
      </c>
      <c r="G1902" t="str">
        <f>DetailTicket[[#This Row],[NoTicket]]&amp;DetailTicket[[#This Row],[Refprod]]</f>
        <v>1038070</v>
      </c>
    </row>
    <row r="1903" spans="1:7" x14ac:dyDescent="0.25">
      <c r="A1903">
        <v>10389</v>
      </c>
      <c r="B1903">
        <v>70</v>
      </c>
      <c r="C1903">
        <v>9.15</v>
      </c>
      <c r="D1903">
        <v>1</v>
      </c>
      <c r="E1903">
        <v>0</v>
      </c>
      <c r="F1903" s="4">
        <f>DetailTicket[[#This Row],[Qte]]*(DetailTicket[[#This Row],[PrixUnit]]*(1-DetailTicket[[#This Row],[Remise%]]))</f>
        <v>9.15</v>
      </c>
      <c r="G1903" t="str">
        <f>DetailTicket[[#This Row],[NoTicket]]&amp;DetailTicket[[#This Row],[Refprod]]</f>
        <v>1038970</v>
      </c>
    </row>
    <row r="1904" spans="1:7" x14ac:dyDescent="0.25">
      <c r="A1904">
        <v>10420</v>
      </c>
      <c r="B1904">
        <v>70</v>
      </c>
      <c r="C1904">
        <v>9.15</v>
      </c>
      <c r="D1904">
        <v>2</v>
      </c>
      <c r="E1904">
        <v>0.1</v>
      </c>
      <c r="F1904" s="4">
        <f>DetailTicket[[#This Row],[Qte]]*(DetailTicket[[#This Row],[PrixUnit]]*(1-DetailTicket[[#This Row],[Remise%]]))</f>
        <v>16.470000000000002</v>
      </c>
      <c r="G1904" t="str">
        <f>DetailTicket[[#This Row],[NoTicket]]&amp;DetailTicket[[#This Row],[Refprod]]</f>
        <v>1042070</v>
      </c>
    </row>
    <row r="1905" spans="1:7" x14ac:dyDescent="0.25">
      <c r="A1905">
        <v>10453</v>
      </c>
      <c r="B1905">
        <v>70</v>
      </c>
      <c r="C1905">
        <v>9.15</v>
      </c>
      <c r="D1905">
        <v>1</v>
      </c>
      <c r="E1905">
        <v>0.1</v>
      </c>
      <c r="F1905" s="4">
        <f>DetailTicket[[#This Row],[Qte]]*(DetailTicket[[#This Row],[PrixUnit]]*(1-DetailTicket[[#This Row],[Remise%]]))</f>
        <v>8.2350000000000012</v>
      </c>
      <c r="G1905" t="str">
        <f>DetailTicket[[#This Row],[NoTicket]]&amp;DetailTicket[[#This Row],[Refprod]]</f>
        <v>1045370</v>
      </c>
    </row>
    <row r="1906" spans="1:7" x14ac:dyDescent="0.25">
      <c r="A1906">
        <v>10476</v>
      </c>
      <c r="B1906">
        <v>70</v>
      </c>
      <c r="C1906">
        <v>9.15</v>
      </c>
      <c r="D1906">
        <v>2</v>
      </c>
      <c r="E1906">
        <v>0</v>
      </c>
      <c r="F1906" s="4">
        <f>DetailTicket[[#This Row],[Qte]]*(DetailTicket[[#This Row],[PrixUnit]]*(1-DetailTicket[[#This Row],[Remise%]]))</f>
        <v>18.3</v>
      </c>
      <c r="G1906" t="str">
        <f>DetailTicket[[#This Row],[NoTicket]]&amp;DetailTicket[[#This Row],[Refprod]]</f>
        <v>1047670</v>
      </c>
    </row>
    <row r="1907" spans="1:7" x14ac:dyDescent="0.25">
      <c r="A1907">
        <v>10485</v>
      </c>
      <c r="B1907">
        <v>70</v>
      </c>
      <c r="C1907">
        <v>9.15</v>
      </c>
      <c r="D1907">
        <v>2</v>
      </c>
      <c r="E1907">
        <v>0.1</v>
      </c>
      <c r="F1907" s="4">
        <f>DetailTicket[[#This Row],[Qte]]*(DetailTicket[[#This Row],[PrixUnit]]*(1-DetailTicket[[#This Row],[Remise%]]))</f>
        <v>16.470000000000002</v>
      </c>
      <c r="G1907" t="str">
        <f>DetailTicket[[#This Row],[NoTicket]]&amp;DetailTicket[[#This Row],[Refprod]]</f>
        <v>1048570</v>
      </c>
    </row>
    <row r="1908" spans="1:7" x14ac:dyDescent="0.25">
      <c r="A1908">
        <v>10506</v>
      </c>
      <c r="B1908">
        <v>70</v>
      </c>
      <c r="C1908">
        <v>11.43</v>
      </c>
      <c r="D1908">
        <v>2</v>
      </c>
      <c r="E1908">
        <v>0.1</v>
      </c>
      <c r="F1908" s="4">
        <f>DetailTicket[[#This Row],[Qte]]*(DetailTicket[[#This Row],[PrixUnit]]*(1-DetailTicket[[#This Row],[Remise%]]))</f>
        <v>20.574000000000002</v>
      </c>
      <c r="G1908" t="str">
        <f>DetailTicket[[#This Row],[NoTicket]]&amp;DetailTicket[[#This Row],[Refprod]]</f>
        <v>1050670</v>
      </c>
    </row>
    <row r="1909" spans="1:7" x14ac:dyDescent="0.25">
      <c r="A1909">
        <v>10517</v>
      </c>
      <c r="B1909">
        <v>70</v>
      </c>
      <c r="C1909">
        <v>11.43</v>
      </c>
      <c r="D1909">
        <v>2</v>
      </c>
      <c r="E1909">
        <v>0</v>
      </c>
      <c r="F1909" s="4">
        <f>DetailTicket[[#This Row],[Qte]]*(DetailTicket[[#This Row],[PrixUnit]]*(1-DetailTicket[[#This Row],[Remise%]]))</f>
        <v>22.86</v>
      </c>
      <c r="G1909" t="str">
        <f>DetailTicket[[#This Row],[NoTicket]]&amp;DetailTicket[[#This Row],[Refprod]]</f>
        <v>1051770</v>
      </c>
    </row>
    <row r="1910" spans="1:7" x14ac:dyDescent="0.25">
      <c r="A1910">
        <v>10538</v>
      </c>
      <c r="B1910">
        <v>70</v>
      </c>
      <c r="C1910">
        <v>11.43</v>
      </c>
      <c r="D1910">
        <v>2</v>
      </c>
      <c r="E1910">
        <v>0</v>
      </c>
      <c r="F1910" s="4">
        <f>DetailTicket[[#This Row],[Qte]]*(DetailTicket[[#This Row],[PrixUnit]]*(1-DetailTicket[[#This Row],[Remise%]]))</f>
        <v>22.86</v>
      </c>
      <c r="G1910" t="str">
        <f>DetailTicket[[#This Row],[NoTicket]]&amp;DetailTicket[[#This Row],[Refprod]]</f>
        <v>1053870</v>
      </c>
    </row>
    <row r="1911" spans="1:7" x14ac:dyDescent="0.25">
      <c r="A1911">
        <v>10616</v>
      </c>
      <c r="B1911">
        <v>70</v>
      </c>
      <c r="C1911">
        <v>11.43</v>
      </c>
      <c r="D1911">
        <v>2</v>
      </c>
      <c r="E1911">
        <v>0.05</v>
      </c>
      <c r="F1911" s="4">
        <f>DetailTicket[[#This Row],[Qte]]*(DetailTicket[[#This Row],[PrixUnit]]*(1-DetailTicket[[#This Row],[Remise%]]))</f>
        <v>21.716999999999999</v>
      </c>
      <c r="G1911" t="str">
        <f>DetailTicket[[#This Row],[NoTicket]]&amp;DetailTicket[[#This Row],[Refprod]]</f>
        <v>1061670</v>
      </c>
    </row>
    <row r="1912" spans="1:7" x14ac:dyDescent="0.25">
      <c r="A1912">
        <v>10621</v>
      </c>
      <c r="B1912">
        <v>70</v>
      </c>
      <c r="C1912">
        <v>11.43</v>
      </c>
      <c r="D1912">
        <v>1</v>
      </c>
      <c r="E1912">
        <v>0</v>
      </c>
      <c r="F1912" s="4">
        <f>DetailTicket[[#This Row],[Qte]]*(DetailTicket[[#This Row],[PrixUnit]]*(1-DetailTicket[[#This Row],[Remise%]]))</f>
        <v>11.43</v>
      </c>
      <c r="G1912" t="str">
        <f>DetailTicket[[#This Row],[NoTicket]]&amp;DetailTicket[[#This Row],[Refprod]]</f>
        <v>1062170</v>
      </c>
    </row>
    <row r="1913" spans="1:7" x14ac:dyDescent="0.25">
      <c r="A1913">
        <v>10640</v>
      </c>
      <c r="B1913">
        <v>70</v>
      </c>
      <c r="C1913">
        <v>11.43</v>
      </c>
      <c r="D1913">
        <v>2</v>
      </c>
      <c r="E1913">
        <v>0.25</v>
      </c>
      <c r="F1913" s="4">
        <f>DetailTicket[[#This Row],[Qte]]*(DetailTicket[[#This Row],[PrixUnit]]*(1-DetailTicket[[#This Row],[Remise%]]))</f>
        <v>17.145</v>
      </c>
      <c r="G1913" t="str">
        <f>DetailTicket[[#This Row],[NoTicket]]&amp;DetailTicket[[#This Row],[Refprod]]</f>
        <v>1064070</v>
      </c>
    </row>
    <row r="1914" spans="1:7" x14ac:dyDescent="0.25">
      <c r="A1914">
        <v>10659</v>
      </c>
      <c r="B1914">
        <v>70</v>
      </c>
      <c r="C1914">
        <v>11.43</v>
      </c>
      <c r="D1914">
        <v>1</v>
      </c>
      <c r="E1914">
        <v>0.05</v>
      </c>
      <c r="F1914" s="4">
        <f>DetailTicket[[#This Row],[Qte]]*(DetailTicket[[#This Row],[PrixUnit]]*(1-DetailTicket[[#This Row],[Remise%]]))</f>
        <v>10.858499999999999</v>
      </c>
      <c r="G1914" t="str">
        <f>DetailTicket[[#This Row],[NoTicket]]&amp;DetailTicket[[#This Row],[Refprod]]</f>
        <v>1065970</v>
      </c>
    </row>
    <row r="1915" spans="1:7" x14ac:dyDescent="0.25">
      <c r="A1915">
        <v>10694</v>
      </c>
      <c r="B1915">
        <v>70</v>
      </c>
      <c r="C1915">
        <v>11.43</v>
      </c>
      <c r="D1915">
        <v>2</v>
      </c>
      <c r="E1915">
        <v>0</v>
      </c>
      <c r="F1915" s="4">
        <f>DetailTicket[[#This Row],[Qte]]*(DetailTicket[[#This Row],[PrixUnit]]*(1-DetailTicket[[#This Row],[Remise%]]))</f>
        <v>22.86</v>
      </c>
      <c r="G1915" t="str">
        <f>DetailTicket[[#This Row],[NoTicket]]&amp;DetailTicket[[#This Row],[Refprod]]</f>
        <v>1069470</v>
      </c>
    </row>
    <row r="1916" spans="1:7" x14ac:dyDescent="0.25">
      <c r="A1916">
        <v>10697</v>
      </c>
      <c r="B1916">
        <v>70</v>
      </c>
      <c r="C1916">
        <v>11.43</v>
      </c>
      <c r="D1916">
        <v>1</v>
      </c>
      <c r="E1916">
        <v>0.25</v>
      </c>
      <c r="F1916" s="4">
        <f>DetailTicket[[#This Row],[Qte]]*(DetailTicket[[#This Row],[PrixUnit]]*(1-DetailTicket[[#This Row],[Remise%]]))</f>
        <v>8.5724999999999998</v>
      </c>
      <c r="G1916" t="str">
        <f>DetailTicket[[#This Row],[NoTicket]]&amp;DetailTicket[[#This Row],[Refprod]]</f>
        <v>1069770</v>
      </c>
    </row>
    <row r="1917" spans="1:7" x14ac:dyDescent="0.25">
      <c r="A1917">
        <v>10698</v>
      </c>
      <c r="B1917">
        <v>70</v>
      </c>
      <c r="C1917">
        <v>11.43</v>
      </c>
      <c r="D1917">
        <v>2</v>
      </c>
      <c r="E1917">
        <v>0.05</v>
      </c>
      <c r="F1917" s="4">
        <f>DetailTicket[[#This Row],[Qte]]*(DetailTicket[[#This Row],[PrixUnit]]*(1-DetailTicket[[#This Row],[Remise%]]))</f>
        <v>21.716999999999999</v>
      </c>
      <c r="G1917" t="str">
        <f>DetailTicket[[#This Row],[NoTicket]]&amp;DetailTicket[[#This Row],[Refprod]]</f>
        <v>1069870</v>
      </c>
    </row>
    <row r="1918" spans="1:7" x14ac:dyDescent="0.25">
      <c r="A1918">
        <v>10707</v>
      </c>
      <c r="B1918">
        <v>70</v>
      </c>
      <c r="C1918">
        <v>11.43</v>
      </c>
      <c r="D1918">
        <v>1</v>
      </c>
      <c r="E1918">
        <v>0.15</v>
      </c>
      <c r="F1918" s="4">
        <f>DetailTicket[[#This Row],[Qte]]*(DetailTicket[[#This Row],[PrixUnit]]*(1-DetailTicket[[#This Row],[Remise%]]))</f>
        <v>9.7154999999999987</v>
      </c>
      <c r="G1918" t="str">
        <f>DetailTicket[[#This Row],[NoTicket]]&amp;DetailTicket[[#This Row],[Refprod]]</f>
        <v>1070770</v>
      </c>
    </row>
    <row r="1919" spans="1:7" x14ac:dyDescent="0.25">
      <c r="A1919">
        <v>10758</v>
      </c>
      <c r="B1919">
        <v>70</v>
      </c>
      <c r="C1919">
        <v>11.43</v>
      </c>
      <c r="D1919">
        <v>1</v>
      </c>
      <c r="E1919">
        <v>0</v>
      </c>
      <c r="F1919" s="4">
        <f>DetailTicket[[#This Row],[Qte]]*(DetailTicket[[#This Row],[PrixUnit]]*(1-DetailTicket[[#This Row],[Remise%]]))</f>
        <v>11.43</v>
      </c>
      <c r="G1919" t="str">
        <f>DetailTicket[[#This Row],[NoTicket]]&amp;DetailTicket[[#This Row],[Refprod]]</f>
        <v>1075870</v>
      </c>
    </row>
    <row r="1920" spans="1:7" x14ac:dyDescent="0.25">
      <c r="A1920">
        <v>10780</v>
      </c>
      <c r="B1920">
        <v>70</v>
      </c>
      <c r="C1920">
        <v>11.43</v>
      </c>
      <c r="D1920">
        <v>1</v>
      </c>
      <c r="E1920">
        <v>0</v>
      </c>
      <c r="F1920" s="4">
        <f>DetailTicket[[#This Row],[Qte]]*(DetailTicket[[#This Row],[PrixUnit]]*(1-DetailTicket[[#This Row],[Remise%]]))</f>
        <v>11.43</v>
      </c>
      <c r="G1920" t="str">
        <f>DetailTicket[[#This Row],[NoTicket]]&amp;DetailTicket[[#This Row],[Refprod]]</f>
        <v>1078070</v>
      </c>
    </row>
    <row r="1921" spans="1:7" x14ac:dyDescent="0.25">
      <c r="A1921">
        <v>10810</v>
      </c>
      <c r="B1921">
        <v>70</v>
      </c>
      <c r="C1921">
        <v>11.43</v>
      </c>
      <c r="D1921">
        <v>2</v>
      </c>
      <c r="E1921">
        <v>0</v>
      </c>
      <c r="F1921" s="4">
        <f>DetailTicket[[#This Row],[Qte]]*(DetailTicket[[#This Row],[PrixUnit]]*(1-DetailTicket[[#This Row],[Remise%]]))</f>
        <v>22.86</v>
      </c>
      <c r="G1921" t="str">
        <f>DetailTicket[[#This Row],[NoTicket]]&amp;DetailTicket[[#This Row],[Refprod]]</f>
        <v>1081070</v>
      </c>
    </row>
    <row r="1922" spans="1:7" x14ac:dyDescent="0.25">
      <c r="A1922">
        <v>10822</v>
      </c>
      <c r="B1922">
        <v>70</v>
      </c>
      <c r="C1922">
        <v>11.43</v>
      </c>
      <c r="D1922">
        <v>2</v>
      </c>
      <c r="E1922">
        <v>0</v>
      </c>
      <c r="F1922" s="4">
        <f>DetailTicket[[#This Row],[Qte]]*(DetailTicket[[#This Row],[PrixUnit]]*(1-DetailTicket[[#This Row],[Remise%]]))</f>
        <v>22.86</v>
      </c>
      <c r="G1922" t="str">
        <f>DetailTicket[[#This Row],[NoTicket]]&amp;DetailTicket[[#This Row],[Refprod]]</f>
        <v>1082270</v>
      </c>
    </row>
    <row r="1923" spans="1:7" x14ac:dyDescent="0.25">
      <c r="A1923">
        <v>10824</v>
      </c>
      <c r="B1923">
        <v>70</v>
      </c>
      <c r="C1923">
        <v>11.43</v>
      </c>
      <c r="D1923">
        <v>2</v>
      </c>
      <c r="E1923">
        <v>0</v>
      </c>
      <c r="F1923" s="4">
        <f>DetailTicket[[#This Row],[Qte]]*(DetailTicket[[#This Row],[PrixUnit]]*(1-DetailTicket[[#This Row],[Remise%]]))</f>
        <v>22.86</v>
      </c>
      <c r="G1923" t="str">
        <f>DetailTicket[[#This Row],[NoTicket]]&amp;DetailTicket[[#This Row],[Refprod]]</f>
        <v>1082470</v>
      </c>
    </row>
    <row r="1924" spans="1:7" x14ac:dyDescent="0.25">
      <c r="A1924">
        <v>10842</v>
      </c>
      <c r="B1924">
        <v>70</v>
      </c>
      <c r="C1924">
        <v>11.43</v>
      </c>
      <c r="D1924">
        <v>2</v>
      </c>
      <c r="E1924">
        <v>0</v>
      </c>
      <c r="F1924" s="4">
        <f>DetailTicket[[#This Row],[Qte]]*(DetailTicket[[#This Row],[PrixUnit]]*(1-DetailTicket[[#This Row],[Remise%]]))</f>
        <v>22.86</v>
      </c>
      <c r="G1924" t="str">
        <f>DetailTicket[[#This Row],[NoTicket]]&amp;DetailTicket[[#This Row],[Refprod]]</f>
        <v>1084270</v>
      </c>
    </row>
    <row r="1925" spans="1:7" x14ac:dyDescent="0.25">
      <c r="A1925">
        <v>10846</v>
      </c>
      <c r="B1925">
        <v>70</v>
      </c>
      <c r="C1925">
        <v>11.43</v>
      </c>
      <c r="D1925">
        <v>1</v>
      </c>
      <c r="E1925">
        <v>0</v>
      </c>
      <c r="F1925" s="4">
        <f>DetailTicket[[#This Row],[Qte]]*(DetailTicket[[#This Row],[PrixUnit]]*(1-DetailTicket[[#This Row],[Remise%]]))</f>
        <v>11.43</v>
      </c>
      <c r="G1925" t="str">
        <f>DetailTicket[[#This Row],[NoTicket]]&amp;DetailTicket[[#This Row],[Refprod]]</f>
        <v>1084670</v>
      </c>
    </row>
    <row r="1926" spans="1:7" x14ac:dyDescent="0.25">
      <c r="A1926">
        <v>10850</v>
      </c>
      <c r="B1926">
        <v>70</v>
      </c>
      <c r="C1926">
        <v>11.43</v>
      </c>
      <c r="D1926">
        <v>1</v>
      </c>
      <c r="E1926">
        <v>0.15</v>
      </c>
      <c r="F1926" s="4">
        <f>DetailTicket[[#This Row],[Qte]]*(DetailTicket[[#This Row],[PrixUnit]]*(1-DetailTicket[[#This Row],[Remise%]]))</f>
        <v>9.7154999999999987</v>
      </c>
      <c r="G1926" t="str">
        <f>DetailTicket[[#This Row],[NoTicket]]&amp;DetailTicket[[#This Row],[Refprod]]</f>
        <v>1085070</v>
      </c>
    </row>
    <row r="1927" spans="1:7" x14ac:dyDescent="0.25">
      <c r="A1927">
        <v>10858</v>
      </c>
      <c r="B1927">
        <v>70</v>
      </c>
      <c r="C1927">
        <v>11.43</v>
      </c>
      <c r="D1927">
        <v>2</v>
      </c>
      <c r="E1927">
        <v>0</v>
      </c>
      <c r="F1927" s="4">
        <f>DetailTicket[[#This Row],[Qte]]*(DetailTicket[[#This Row],[PrixUnit]]*(1-DetailTicket[[#This Row],[Remise%]]))</f>
        <v>22.86</v>
      </c>
      <c r="G1927" t="str">
        <f>DetailTicket[[#This Row],[NoTicket]]&amp;DetailTicket[[#This Row],[Refprod]]</f>
        <v>1085870</v>
      </c>
    </row>
    <row r="1928" spans="1:7" x14ac:dyDescent="0.25">
      <c r="A1928">
        <v>10880</v>
      </c>
      <c r="B1928">
        <v>70</v>
      </c>
      <c r="C1928">
        <v>11.43</v>
      </c>
      <c r="D1928">
        <v>2</v>
      </c>
      <c r="E1928">
        <v>0.2</v>
      </c>
      <c r="F1928" s="4">
        <f>DetailTicket[[#This Row],[Qte]]*(DetailTicket[[#This Row],[PrixUnit]]*(1-DetailTicket[[#This Row],[Remise%]]))</f>
        <v>18.288</v>
      </c>
      <c r="G1928" t="str">
        <f>DetailTicket[[#This Row],[NoTicket]]&amp;DetailTicket[[#This Row],[Refprod]]</f>
        <v>1088070</v>
      </c>
    </row>
    <row r="1929" spans="1:7" x14ac:dyDescent="0.25">
      <c r="A1929">
        <v>10885</v>
      </c>
      <c r="B1929">
        <v>70</v>
      </c>
      <c r="C1929">
        <v>11.43</v>
      </c>
      <c r="D1929">
        <v>1</v>
      </c>
      <c r="E1929">
        <v>0</v>
      </c>
      <c r="F1929" s="4">
        <f>DetailTicket[[#This Row],[Qte]]*(DetailTicket[[#This Row],[PrixUnit]]*(1-DetailTicket[[#This Row],[Remise%]]))</f>
        <v>11.43</v>
      </c>
      <c r="G1929" t="str">
        <f>DetailTicket[[#This Row],[NoTicket]]&amp;DetailTicket[[#This Row],[Refprod]]</f>
        <v>1088570</v>
      </c>
    </row>
    <row r="1930" spans="1:7" x14ac:dyDescent="0.25">
      <c r="A1930">
        <v>10900</v>
      </c>
      <c r="B1930">
        <v>70</v>
      </c>
      <c r="C1930">
        <v>11.43</v>
      </c>
      <c r="D1930">
        <v>2</v>
      </c>
      <c r="E1930">
        <v>0.25</v>
      </c>
      <c r="F1930" s="4">
        <f>DetailTicket[[#This Row],[Qte]]*(DetailTicket[[#This Row],[PrixUnit]]*(1-DetailTicket[[#This Row],[Remise%]]))</f>
        <v>17.145</v>
      </c>
      <c r="G1930" t="str">
        <f>DetailTicket[[#This Row],[NoTicket]]&amp;DetailTicket[[#This Row],[Refprod]]</f>
        <v>1090070</v>
      </c>
    </row>
    <row r="1931" spans="1:7" x14ac:dyDescent="0.25">
      <c r="A1931">
        <v>10991</v>
      </c>
      <c r="B1931">
        <v>70</v>
      </c>
      <c r="C1931">
        <v>11.43</v>
      </c>
      <c r="D1931">
        <v>1</v>
      </c>
      <c r="E1931">
        <v>0.2</v>
      </c>
      <c r="F1931" s="4">
        <f>DetailTicket[[#This Row],[Qte]]*(DetailTicket[[#This Row],[PrixUnit]]*(1-DetailTicket[[#This Row],[Remise%]]))</f>
        <v>9.1440000000000001</v>
      </c>
      <c r="G1931" t="str">
        <f>DetailTicket[[#This Row],[NoTicket]]&amp;DetailTicket[[#This Row],[Refprod]]</f>
        <v>1099170</v>
      </c>
    </row>
    <row r="1932" spans="1:7" x14ac:dyDescent="0.25">
      <c r="A1932">
        <v>11017</v>
      </c>
      <c r="B1932">
        <v>70</v>
      </c>
      <c r="C1932">
        <v>11.43</v>
      </c>
      <c r="D1932">
        <v>1</v>
      </c>
      <c r="E1932">
        <v>0</v>
      </c>
      <c r="F1932" s="4">
        <f>DetailTicket[[#This Row],[Qte]]*(DetailTicket[[#This Row],[PrixUnit]]*(1-DetailTicket[[#This Row],[Remise%]]))</f>
        <v>11.43</v>
      </c>
      <c r="G1932" t="str">
        <f>DetailTicket[[#This Row],[NoTicket]]&amp;DetailTicket[[#This Row],[Refprod]]</f>
        <v>1101770</v>
      </c>
    </row>
    <row r="1933" spans="1:7" x14ac:dyDescent="0.25">
      <c r="A1933">
        <v>11037</v>
      </c>
      <c r="B1933">
        <v>70</v>
      </c>
      <c r="C1933">
        <v>11.43</v>
      </c>
      <c r="D1933">
        <v>2</v>
      </c>
      <c r="E1933">
        <v>0</v>
      </c>
      <c r="F1933" s="4">
        <f>DetailTicket[[#This Row],[Qte]]*(DetailTicket[[#This Row],[PrixUnit]]*(1-DetailTicket[[#This Row],[Remise%]]))</f>
        <v>22.86</v>
      </c>
      <c r="G1933" t="str">
        <f>DetailTicket[[#This Row],[NoTicket]]&amp;DetailTicket[[#This Row],[Refprod]]</f>
        <v>1103770</v>
      </c>
    </row>
    <row r="1934" spans="1:7" x14ac:dyDescent="0.25">
      <c r="A1934">
        <v>11057</v>
      </c>
      <c r="B1934">
        <v>70</v>
      </c>
      <c r="C1934">
        <v>11.43</v>
      </c>
      <c r="D1934">
        <v>2</v>
      </c>
      <c r="E1934">
        <v>0</v>
      </c>
      <c r="F1934" s="4">
        <f>DetailTicket[[#This Row],[Qte]]*(DetailTicket[[#This Row],[PrixUnit]]*(1-DetailTicket[[#This Row],[Remise%]]))</f>
        <v>22.86</v>
      </c>
      <c r="G1934" t="str">
        <f>DetailTicket[[#This Row],[NoTicket]]&amp;DetailTicket[[#This Row],[Refprod]]</f>
        <v>1105770</v>
      </c>
    </row>
    <row r="1935" spans="1:7" x14ac:dyDescent="0.25">
      <c r="A1935">
        <v>11062</v>
      </c>
      <c r="B1935">
        <v>70</v>
      </c>
      <c r="C1935">
        <v>11.43</v>
      </c>
      <c r="D1935">
        <v>2</v>
      </c>
      <c r="E1935">
        <v>0.2</v>
      </c>
      <c r="F1935" s="4">
        <f>DetailTicket[[#This Row],[Qte]]*(DetailTicket[[#This Row],[PrixUnit]]*(1-DetailTicket[[#This Row],[Remise%]]))</f>
        <v>18.288</v>
      </c>
      <c r="G1935" t="str">
        <f>DetailTicket[[#This Row],[NoTicket]]&amp;DetailTicket[[#This Row],[Refprod]]</f>
        <v>1106270</v>
      </c>
    </row>
    <row r="1936" spans="1:7" x14ac:dyDescent="0.25">
      <c r="A1936">
        <v>10274</v>
      </c>
      <c r="B1936">
        <v>71</v>
      </c>
      <c r="C1936">
        <v>13.11</v>
      </c>
      <c r="D1936">
        <v>1</v>
      </c>
      <c r="E1936">
        <v>0</v>
      </c>
      <c r="F1936" s="4">
        <f>DetailTicket[[#This Row],[Qte]]*(DetailTicket[[#This Row],[PrixUnit]]*(1-DetailTicket[[#This Row],[Remise%]]))</f>
        <v>13.11</v>
      </c>
      <c r="G1936" t="str">
        <f>DetailTicket[[#This Row],[NoTicket]]&amp;DetailTicket[[#This Row],[Refprod]]</f>
        <v>1027471</v>
      </c>
    </row>
    <row r="1937" spans="1:7" x14ac:dyDescent="0.25">
      <c r="A1937">
        <v>10304</v>
      </c>
      <c r="B1937">
        <v>71</v>
      </c>
      <c r="C1937">
        <v>13.11</v>
      </c>
      <c r="D1937">
        <v>2</v>
      </c>
      <c r="E1937">
        <v>0</v>
      </c>
      <c r="F1937" s="4">
        <f>DetailTicket[[#This Row],[Qte]]*(DetailTicket[[#This Row],[PrixUnit]]*(1-DetailTicket[[#This Row],[Remise%]]))</f>
        <v>26.22</v>
      </c>
      <c r="G1937" t="str">
        <f>DetailTicket[[#This Row],[NoTicket]]&amp;DetailTicket[[#This Row],[Refprod]]</f>
        <v>1030471</v>
      </c>
    </row>
    <row r="1938" spans="1:7" x14ac:dyDescent="0.25">
      <c r="A1938">
        <v>10309</v>
      </c>
      <c r="B1938">
        <v>71</v>
      </c>
      <c r="C1938">
        <v>13.11</v>
      </c>
      <c r="D1938">
        <v>2</v>
      </c>
      <c r="E1938">
        <v>0</v>
      </c>
      <c r="F1938" s="4">
        <f>DetailTicket[[#This Row],[Qte]]*(DetailTicket[[#This Row],[PrixUnit]]*(1-DetailTicket[[#This Row],[Remise%]]))</f>
        <v>26.22</v>
      </c>
      <c r="G1938" t="str">
        <f>DetailTicket[[#This Row],[NoTicket]]&amp;DetailTicket[[#This Row],[Refprod]]</f>
        <v>1030971</v>
      </c>
    </row>
    <row r="1939" spans="1:7" x14ac:dyDescent="0.25">
      <c r="A1939">
        <v>10320</v>
      </c>
      <c r="B1939">
        <v>71</v>
      </c>
      <c r="C1939">
        <v>13.11</v>
      </c>
      <c r="D1939">
        <v>1</v>
      </c>
      <c r="E1939">
        <v>0</v>
      </c>
      <c r="F1939" s="4">
        <f>DetailTicket[[#This Row],[Qte]]*(DetailTicket[[#This Row],[PrixUnit]]*(1-DetailTicket[[#This Row],[Remise%]]))</f>
        <v>13.11</v>
      </c>
      <c r="G1939" t="str">
        <f>DetailTicket[[#This Row],[NoTicket]]&amp;DetailTicket[[#This Row],[Refprod]]</f>
        <v>1032071</v>
      </c>
    </row>
    <row r="1940" spans="1:7" x14ac:dyDescent="0.25">
      <c r="A1940">
        <v>10333</v>
      </c>
      <c r="B1940">
        <v>71</v>
      </c>
      <c r="C1940">
        <v>13.11</v>
      </c>
      <c r="D1940">
        <v>1</v>
      </c>
      <c r="E1940">
        <v>0.1</v>
      </c>
      <c r="F1940" s="4">
        <f>DetailTicket[[#This Row],[Qte]]*(DetailTicket[[#This Row],[PrixUnit]]*(1-DetailTicket[[#This Row],[Remise%]]))</f>
        <v>11.798999999999999</v>
      </c>
      <c r="G1940" t="str">
        <f>DetailTicket[[#This Row],[NoTicket]]&amp;DetailTicket[[#This Row],[Refprod]]</f>
        <v>1033371</v>
      </c>
    </row>
    <row r="1941" spans="1:7" x14ac:dyDescent="0.25">
      <c r="A1941">
        <v>10364</v>
      </c>
      <c r="B1941">
        <v>71</v>
      </c>
      <c r="C1941">
        <v>13.11</v>
      </c>
      <c r="D1941">
        <v>2</v>
      </c>
      <c r="E1941">
        <v>0</v>
      </c>
      <c r="F1941" s="4">
        <f>DetailTicket[[#This Row],[Qte]]*(DetailTicket[[#This Row],[PrixUnit]]*(1-DetailTicket[[#This Row],[Remise%]]))</f>
        <v>26.22</v>
      </c>
      <c r="G1941" t="str">
        <f>DetailTicket[[#This Row],[NoTicket]]&amp;DetailTicket[[#This Row],[Refprod]]</f>
        <v>1036471</v>
      </c>
    </row>
    <row r="1942" spans="1:7" x14ac:dyDescent="0.25">
      <c r="A1942">
        <v>10373</v>
      </c>
      <c r="B1942">
        <v>71</v>
      </c>
      <c r="C1942">
        <v>13.11</v>
      </c>
      <c r="D1942">
        <v>2</v>
      </c>
      <c r="E1942">
        <v>0.2</v>
      </c>
      <c r="F1942" s="4">
        <f>DetailTicket[[#This Row],[Qte]]*(DetailTicket[[#This Row],[PrixUnit]]*(1-DetailTicket[[#This Row],[Remise%]]))</f>
        <v>20.975999999999999</v>
      </c>
      <c r="G1942" t="str">
        <f>DetailTicket[[#This Row],[NoTicket]]&amp;DetailTicket[[#This Row],[Refprod]]</f>
        <v>1037371</v>
      </c>
    </row>
    <row r="1943" spans="1:7" x14ac:dyDescent="0.25">
      <c r="A1943">
        <v>10378</v>
      </c>
      <c r="B1943">
        <v>71</v>
      </c>
      <c r="C1943">
        <v>13.11</v>
      </c>
      <c r="D1943">
        <v>2</v>
      </c>
      <c r="E1943">
        <v>0</v>
      </c>
      <c r="F1943" s="4">
        <f>DetailTicket[[#This Row],[Qte]]*(DetailTicket[[#This Row],[PrixUnit]]*(1-DetailTicket[[#This Row],[Remise%]]))</f>
        <v>26.22</v>
      </c>
      <c r="G1943" t="str">
        <f>DetailTicket[[#This Row],[NoTicket]]&amp;DetailTicket[[#This Row],[Refprod]]</f>
        <v>1037871</v>
      </c>
    </row>
    <row r="1944" spans="1:7" x14ac:dyDescent="0.25">
      <c r="A1944">
        <v>10387</v>
      </c>
      <c r="B1944">
        <v>71</v>
      </c>
      <c r="C1944">
        <v>13.11</v>
      </c>
      <c r="D1944">
        <v>2</v>
      </c>
      <c r="E1944">
        <v>0</v>
      </c>
      <c r="F1944" s="4">
        <f>DetailTicket[[#This Row],[Qte]]*(DetailTicket[[#This Row],[PrixUnit]]*(1-DetailTicket[[#This Row],[Remise%]]))</f>
        <v>26.22</v>
      </c>
      <c r="G1944" t="str">
        <f>DetailTicket[[#This Row],[NoTicket]]&amp;DetailTicket[[#This Row],[Refprod]]</f>
        <v>1038771</v>
      </c>
    </row>
    <row r="1945" spans="1:7" x14ac:dyDescent="0.25">
      <c r="A1945">
        <v>10396</v>
      </c>
      <c r="B1945">
        <v>71</v>
      </c>
      <c r="C1945">
        <v>13.11</v>
      </c>
      <c r="D1945">
        <v>2</v>
      </c>
      <c r="E1945">
        <v>0</v>
      </c>
      <c r="F1945" s="4">
        <f>DetailTicket[[#This Row],[Qte]]*(DetailTicket[[#This Row],[PrixUnit]]*(1-DetailTicket[[#This Row],[Remise%]]))</f>
        <v>26.22</v>
      </c>
      <c r="G1945" t="str">
        <f>DetailTicket[[#This Row],[NoTicket]]&amp;DetailTicket[[#This Row],[Refprod]]</f>
        <v>1039671</v>
      </c>
    </row>
    <row r="1946" spans="1:7" x14ac:dyDescent="0.25">
      <c r="A1946">
        <v>10399</v>
      </c>
      <c r="B1946">
        <v>71</v>
      </c>
      <c r="C1946">
        <v>13.11</v>
      </c>
      <c r="D1946">
        <v>1</v>
      </c>
      <c r="E1946">
        <v>0</v>
      </c>
      <c r="F1946" s="4">
        <f>DetailTicket[[#This Row],[Qte]]*(DetailTicket[[#This Row],[PrixUnit]]*(1-DetailTicket[[#This Row],[Remise%]]))</f>
        <v>13.11</v>
      </c>
      <c r="G1946" t="str">
        <f>DetailTicket[[#This Row],[NoTicket]]&amp;DetailTicket[[#This Row],[Refprod]]</f>
        <v>1039971</v>
      </c>
    </row>
    <row r="1947" spans="1:7" x14ac:dyDescent="0.25">
      <c r="A1947">
        <v>10401</v>
      </c>
      <c r="B1947">
        <v>71</v>
      </c>
      <c r="C1947">
        <v>13.11</v>
      </c>
      <c r="D1947">
        <v>2</v>
      </c>
      <c r="E1947">
        <v>0</v>
      </c>
      <c r="F1947" s="4">
        <f>DetailTicket[[#This Row],[Qte]]*(DetailTicket[[#This Row],[PrixUnit]]*(1-DetailTicket[[#This Row],[Remise%]]))</f>
        <v>26.22</v>
      </c>
      <c r="G1947" t="str">
        <f>DetailTicket[[#This Row],[NoTicket]]&amp;DetailTicket[[#This Row],[Refprod]]</f>
        <v>1040171</v>
      </c>
    </row>
    <row r="1948" spans="1:7" x14ac:dyDescent="0.25">
      <c r="A1948">
        <v>10407</v>
      </c>
      <c r="B1948">
        <v>71</v>
      </c>
      <c r="C1948">
        <v>13.11</v>
      </c>
      <c r="D1948">
        <v>2</v>
      </c>
      <c r="E1948">
        <v>0</v>
      </c>
      <c r="F1948" s="4">
        <f>DetailTicket[[#This Row],[Qte]]*(DetailTicket[[#This Row],[PrixUnit]]*(1-DetailTicket[[#This Row],[Remise%]]))</f>
        <v>26.22</v>
      </c>
      <c r="G1948" t="str">
        <f>DetailTicket[[#This Row],[NoTicket]]&amp;DetailTicket[[#This Row],[Refprod]]</f>
        <v>1040771</v>
      </c>
    </row>
    <row r="1949" spans="1:7" x14ac:dyDescent="0.25">
      <c r="A1949">
        <v>10447</v>
      </c>
      <c r="B1949">
        <v>71</v>
      </c>
      <c r="C1949">
        <v>13.11</v>
      </c>
      <c r="D1949">
        <v>2</v>
      </c>
      <c r="E1949">
        <v>0</v>
      </c>
      <c r="F1949" s="4">
        <f>DetailTicket[[#This Row],[Qte]]*(DetailTicket[[#This Row],[PrixUnit]]*(1-DetailTicket[[#This Row],[Remise%]]))</f>
        <v>26.22</v>
      </c>
      <c r="G1949" t="str">
        <f>DetailTicket[[#This Row],[NoTicket]]&amp;DetailTicket[[#This Row],[Refprod]]</f>
        <v>1044771</v>
      </c>
    </row>
    <row r="1950" spans="1:7" x14ac:dyDescent="0.25">
      <c r="A1950">
        <v>10455</v>
      </c>
      <c r="B1950">
        <v>71</v>
      </c>
      <c r="C1950">
        <v>13.11</v>
      </c>
      <c r="D1950">
        <v>1</v>
      </c>
      <c r="E1950">
        <v>0</v>
      </c>
      <c r="F1950" s="4">
        <f>DetailTicket[[#This Row],[Qte]]*(DetailTicket[[#This Row],[PrixUnit]]*(1-DetailTicket[[#This Row],[Remise%]]))</f>
        <v>13.11</v>
      </c>
      <c r="G1950" t="str">
        <f>DetailTicket[[#This Row],[NoTicket]]&amp;DetailTicket[[#This Row],[Refprod]]</f>
        <v>1045571</v>
      </c>
    </row>
    <row r="1951" spans="1:7" x14ac:dyDescent="0.25">
      <c r="A1951">
        <v>10458</v>
      </c>
      <c r="B1951">
        <v>71</v>
      </c>
      <c r="C1951">
        <v>13.11</v>
      </c>
      <c r="D1951">
        <v>2</v>
      </c>
      <c r="E1951">
        <v>0</v>
      </c>
      <c r="F1951" s="4">
        <f>DetailTicket[[#This Row],[Qte]]*(DetailTicket[[#This Row],[PrixUnit]]*(1-DetailTicket[[#This Row],[Remise%]]))</f>
        <v>26.22</v>
      </c>
      <c r="G1951" t="str">
        <f>DetailTicket[[#This Row],[NoTicket]]&amp;DetailTicket[[#This Row],[Refprod]]</f>
        <v>1045871</v>
      </c>
    </row>
    <row r="1952" spans="1:7" x14ac:dyDescent="0.25">
      <c r="A1952">
        <v>10473</v>
      </c>
      <c r="B1952">
        <v>71</v>
      </c>
      <c r="C1952">
        <v>13.11</v>
      </c>
      <c r="D1952">
        <v>2</v>
      </c>
      <c r="E1952">
        <v>0</v>
      </c>
      <c r="F1952" s="4">
        <f>DetailTicket[[#This Row],[Qte]]*(DetailTicket[[#This Row],[PrixUnit]]*(1-DetailTicket[[#This Row],[Remise%]]))</f>
        <v>26.22</v>
      </c>
      <c r="G1952" t="str">
        <f>DetailTicket[[#This Row],[NoTicket]]&amp;DetailTicket[[#This Row],[Refprod]]</f>
        <v>1047371</v>
      </c>
    </row>
    <row r="1953" spans="1:7" x14ac:dyDescent="0.25">
      <c r="A1953">
        <v>10541</v>
      </c>
      <c r="B1953">
        <v>71</v>
      </c>
      <c r="C1953">
        <v>16.46</v>
      </c>
      <c r="D1953">
        <v>2</v>
      </c>
      <c r="E1953">
        <v>0.1</v>
      </c>
      <c r="F1953" s="4">
        <f>DetailTicket[[#This Row],[Qte]]*(DetailTicket[[#This Row],[PrixUnit]]*(1-DetailTicket[[#This Row],[Remise%]]))</f>
        <v>29.628000000000004</v>
      </c>
      <c r="G1953" t="str">
        <f>DetailTicket[[#This Row],[NoTicket]]&amp;DetailTicket[[#This Row],[Refprod]]</f>
        <v>1054171</v>
      </c>
    </row>
    <row r="1954" spans="1:7" x14ac:dyDescent="0.25">
      <c r="A1954">
        <v>10598</v>
      </c>
      <c r="B1954">
        <v>71</v>
      </c>
      <c r="C1954">
        <v>16.46</v>
      </c>
      <c r="D1954">
        <v>2</v>
      </c>
      <c r="E1954">
        <v>0</v>
      </c>
      <c r="F1954" s="4">
        <f>DetailTicket[[#This Row],[Qte]]*(DetailTicket[[#This Row],[PrixUnit]]*(1-DetailTicket[[#This Row],[Remise%]]))</f>
        <v>32.92</v>
      </c>
      <c r="G1954" t="str">
        <f>DetailTicket[[#This Row],[NoTicket]]&amp;DetailTicket[[#This Row],[Refprod]]</f>
        <v>1059871</v>
      </c>
    </row>
    <row r="1955" spans="1:7" x14ac:dyDescent="0.25">
      <c r="A1955">
        <v>10605</v>
      </c>
      <c r="B1955">
        <v>71</v>
      </c>
      <c r="C1955">
        <v>16.46</v>
      </c>
      <c r="D1955">
        <v>2</v>
      </c>
      <c r="E1955">
        <v>0.05</v>
      </c>
      <c r="F1955" s="4">
        <f>DetailTicket[[#This Row],[Qte]]*(DetailTicket[[#This Row],[PrixUnit]]*(1-DetailTicket[[#This Row],[Remise%]]))</f>
        <v>31.274000000000001</v>
      </c>
      <c r="G1955" t="str">
        <f>DetailTicket[[#This Row],[NoTicket]]&amp;DetailTicket[[#This Row],[Refprod]]</f>
        <v>1060571</v>
      </c>
    </row>
    <row r="1956" spans="1:7" x14ac:dyDescent="0.25">
      <c r="A1956">
        <v>10616</v>
      </c>
      <c r="B1956">
        <v>71</v>
      </c>
      <c r="C1956">
        <v>16.46</v>
      </c>
      <c r="D1956">
        <v>2</v>
      </c>
      <c r="E1956">
        <v>0.05</v>
      </c>
      <c r="F1956" s="4">
        <f>DetailTicket[[#This Row],[Qte]]*(DetailTicket[[#This Row],[PrixUnit]]*(1-DetailTicket[[#This Row],[Remise%]]))</f>
        <v>31.274000000000001</v>
      </c>
      <c r="G1956" t="str">
        <f>DetailTicket[[#This Row],[NoTicket]]&amp;DetailTicket[[#This Row],[Refprod]]</f>
        <v>1061671</v>
      </c>
    </row>
    <row r="1957" spans="1:7" x14ac:dyDescent="0.25">
      <c r="A1957">
        <v>10621</v>
      </c>
      <c r="B1957">
        <v>71</v>
      </c>
      <c r="C1957">
        <v>16.46</v>
      </c>
      <c r="D1957">
        <v>2</v>
      </c>
      <c r="E1957">
        <v>0</v>
      </c>
      <c r="F1957" s="4">
        <f>DetailTicket[[#This Row],[Qte]]*(DetailTicket[[#This Row],[PrixUnit]]*(1-DetailTicket[[#This Row],[Remise%]]))</f>
        <v>32.92</v>
      </c>
      <c r="G1957" t="str">
        <f>DetailTicket[[#This Row],[NoTicket]]&amp;DetailTicket[[#This Row],[Refprod]]</f>
        <v>1062171</v>
      </c>
    </row>
    <row r="1958" spans="1:7" x14ac:dyDescent="0.25">
      <c r="A1958">
        <v>10626</v>
      </c>
      <c r="B1958">
        <v>71</v>
      </c>
      <c r="C1958">
        <v>16.46</v>
      </c>
      <c r="D1958">
        <v>1</v>
      </c>
      <c r="E1958">
        <v>0</v>
      </c>
      <c r="F1958" s="4">
        <f>DetailTicket[[#This Row],[Qte]]*(DetailTicket[[#This Row],[PrixUnit]]*(1-DetailTicket[[#This Row],[Remise%]]))</f>
        <v>16.46</v>
      </c>
      <c r="G1958" t="str">
        <f>DetailTicket[[#This Row],[NoTicket]]&amp;DetailTicket[[#This Row],[Refprod]]</f>
        <v>1062671</v>
      </c>
    </row>
    <row r="1959" spans="1:7" x14ac:dyDescent="0.25">
      <c r="A1959">
        <v>10646</v>
      </c>
      <c r="B1959">
        <v>71</v>
      </c>
      <c r="C1959">
        <v>16.46</v>
      </c>
      <c r="D1959">
        <v>1</v>
      </c>
      <c r="E1959">
        <v>0.25</v>
      </c>
      <c r="F1959" s="4">
        <f>DetailTicket[[#This Row],[Qte]]*(DetailTicket[[#This Row],[PrixUnit]]*(1-DetailTicket[[#This Row],[Remise%]]))</f>
        <v>12.345000000000001</v>
      </c>
      <c r="G1959" t="str">
        <f>DetailTicket[[#This Row],[NoTicket]]&amp;DetailTicket[[#This Row],[Refprod]]</f>
        <v>1064671</v>
      </c>
    </row>
    <row r="1960" spans="1:7" x14ac:dyDescent="0.25">
      <c r="A1960">
        <v>10667</v>
      </c>
      <c r="B1960">
        <v>71</v>
      </c>
      <c r="C1960">
        <v>16.46</v>
      </c>
      <c r="D1960">
        <v>2</v>
      </c>
      <c r="E1960">
        <v>0.2</v>
      </c>
      <c r="F1960" s="4">
        <f>DetailTicket[[#This Row],[Qte]]*(DetailTicket[[#This Row],[PrixUnit]]*(1-DetailTicket[[#This Row],[Remise%]]))</f>
        <v>26.336000000000002</v>
      </c>
      <c r="G1960" t="str">
        <f>DetailTicket[[#This Row],[NoTicket]]&amp;DetailTicket[[#This Row],[Refprod]]</f>
        <v>1066771</v>
      </c>
    </row>
    <row r="1961" spans="1:7" x14ac:dyDescent="0.25">
      <c r="A1961">
        <v>10672</v>
      </c>
      <c r="B1961">
        <v>71</v>
      </c>
      <c r="C1961">
        <v>16.46</v>
      </c>
      <c r="D1961">
        <v>2</v>
      </c>
      <c r="E1961">
        <v>0</v>
      </c>
      <c r="F1961" s="4">
        <f>DetailTicket[[#This Row],[Qte]]*(DetailTicket[[#This Row],[PrixUnit]]*(1-DetailTicket[[#This Row],[Remise%]]))</f>
        <v>32.92</v>
      </c>
      <c r="G1961" t="str">
        <f>DetailTicket[[#This Row],[NoTicket]]&amp;DetailTicket[[#This Row],[Refprod]]</f>
        <v>1067271</v>
      </c>
    </row>
    <row r="1962" spans="1:7" x14ac:dyDescent="0.25">
      <c r="A1962">
        <v>10700</v>
      </c>
      <c r="B1962">
        <v>71</v>
      </c>
      <c r="C1962">
        <v>16.46</v>
      </c>
      <c r="D1962">
        <v>2</v>
      </c>
      <c r="E1962">
        <v>0.2</v>
      </c>
      <c r="F1962" s="4">
        <f>DetailTicket[[#This Row],[Qte]]*(DetailTicket[[#This Row],[PrixUnit]]*(1-DetailTicket[[#This Row],[Remise%]]))</f>
        <v>26.336000000000002</v>
      </c>
      <c r="G1962" t="str">
        <f>DetailTicket[[#This Row],[NoTicket]]&amp;DetailTicket[[#This Row],[Refprod]]</f>
        <v>1070071</v>
      </c>
    </row>
    <row r="1963" spans="1:7" x14ac:dyDescent="0.25">
      <c r="A1963">
        <v>10701</v>
      </c>
      <c r="B1963">
        <v>71</v>
      </c>
      <c r="C1963">
        <v>16.46</v>
      </c>
      <c r="D1963">
        <v>1</v>
      </c>
      <c r="E1963">
        <v>0.15</v>
      </c>
      <c r="F1963" s="4">
        <f>DetailTicket[[#This Row],[Qte]]*(DetailTicket[[#This Row],[PrixUnit]]*(1-DetailTicket[[#This Row],[Remise%]]))</f>
        <v>13.991</v>
      </c>
      <c r="G1963" t="str">
        <f>DetailTicket[[#This Row],[NoTicket]]&amp;DetailTicket[[#This Row],[Refprod]]</f>
        <v>1070171</v>
      </c>
    </row>
    <row r="1964" spans="1:7" x14ac:dyDescent="0.25">
      <c r="A1964">
        <v>10715</v>
      </c>
      <c r="B1964">
        <v>71</v>
      </c>
      <c r="C1964">
        <v>16.46</v>
      </c>
      <c r="D1964">
        <v>1</v>
      </c>
      <c r="E1964">
        <v>0</v>
      </c>
      <c r="F1964" s="4">
        <f>DetailTicket[[#This Row],[Qte]]*(DetailTicket[[#This Row],[PrixUnit]]*(1-DetailTicket[[#This Row],[Remise%]]))</f>
        <v>16.46</v>
      </c>
      <c r="G1964" t="str">
        <f>DetailTicket[[#This Row],[NoTicket]]&amp;DetailTicket[[#This Row],[Refprod]]</f>
        <v>1071571</v>
      </c>
    </row>
    <row r="1965" spans="1:7" x14ac:dyDescent="0.25">
      <c r="A1965">
        <v>10720</v>
      </c>
      <c r="B1965">
        <v>71</v>
      </c>
      <c r="C1965">
        <v>16.46</v>
      </c>
      <c r="D1965">
        <v>2</v>
      </c>
      <c r="E1965">
        <v>0</v>
      </c>
      <c r="F1965" s="4">
        <f>DetailTicket[[#This Row],[Qte]]*(DetailTicket[[#This Row],[PrixUnit]]*(1-DetailTicket[[#This Row],[Remise%]]))</f>
        <v>32.92</v>
      </c>
      <c r="G1965" t="str">
        <f>DetailTicket[[#This Row],[NoTicket]]&amp;DetailTicket[[#This Row],[Refprod]]</f>
        <v>1072071</v>
      </c>
    </row>
    <row r="1966" spans="1:7" x14ac:dyDescent="0.25">
      <c r="A1966">
        <v>10768</v>
      </c>
      <c r="B1966">
        <v>71</v>
      </c>
      <c r="C1966">
        <v>16.46</v>
      </c>
      <c r="D1966">
        <v>2</v>
      </c>
      <c r="E1966">
        <v>0</v>
      </c>
      <c r="F1966" s="4">
        <f>DetailTicket[[#This Row],[Qte]]*(DetailTicket[[#This Row],[PrixUnit]]*(1-DetailTicket[[#This Row],[Remise%]]))</f>
        <v>32.92</v>
      </c>
      <c r="G1966" t="str">
        <f>DetailTicket[[#This Row],[NoTicket]]&amp;DetailTicket[[#This Row],[Refprod]]</f>
        <v>1076871</v>
      </c>
    </row>
    <row r="1967" spans="1:7" x14ac:dyDescent="0.25">
      <c r="A1967">
        <v>10771</v>
      </c>
      <c r="B1967">
        <v>71</v>
      </c>
      <c r="C1967">
        <v>16.46</v>
      </c>
      <c r="D1967">
        <v>2</v>
      </c>
      <c r="E1967">
        <v>0</v>
      </c>
      <c r="F1967" s="4">
        <f>DetailTicket[[#This Row],[Qte]]*(DetailTicket[[#This Row],[PrixUnit]]*(1-DetailTicket[[#This Row],[Remise%]]))</f>
        <v>32.92</v>
      </c>
      <c r="G1967" t="str">
        <f>DetailTicket[[#This Row],[NoTicket]]&amp;DetailTicket[[#This Row],[Refprod]]</f>
        <v>1077171</v>
      </c>
    </row>
    <row r="1968" spans="1:7" x14ac:dyDescent="0.25">
      <c r="A1968">
        <v>10847</v>
      </c>
      <c r="B1968">
        <v>71</v>
      </c>
      <c r="C1968">
        <v>16.46</v>
      </c>
      <c r="D1968">
        <v>2</v>
      </c>
      <c r="E1968">
        <v>0.2</v>
      </c>
      <c r="F1968" s="4">
        <f>DetailTicket[[#This Row],[Qte]]*(DetailTicket[[#This Row],[PrixUnit]]*(1-DetailTicket[[#This Row],[Remise%]]))</f>
        <v>26.336000000000002</v>
      </c>
      <c r="G1968" t="str">
        <f>DetailTicket[[#This Row],[NoTicket]]&amp;DetailTicket[[#This Row],[Refprod]]</f>
        <v>1084771</v>
      </c>
    </row>
    <row r="1969" spans="1:7" x14ac:dyDescent="0.25">
      <c r="A1969">
        <v>10901</v>
      </c>
      <c r="B1969">
        <v>71</v>
      </c>
      <c r="C1969">
        <v>16.46</v>
      </c>
      <c r="D1969">
        <v>1</v>
      </c>
      <c r="E1969">
        <v>0</v>
      </c>
      <c r="F1969" s="4">
        <f>DetailTicket[[#This Row],[Qte]]*(DetailTicket[[#This Row],[PrixUnit]]*(1-DetailTicket[[#This Row],[Remise%]]))</f>
        <v>16.46</v>
      </c>
      <c r="G1969" t="str">
        <f>DetailTicket[[#This Row],[NoTicket]]&amp;DetailTicket[[#This Row],[Refprod]]</f>
        <v>1090171</v>
      </c>
    </row>
    <row r="1970" spans="1:7" x14ac:dyDescent="0.25">
      <c r="A1970">
        <v>10914</v>
      </c>
      <c r="B1970">
        <v>71</v>
      </c>
      <c r="C1970">
        <v>16.46</v>
      </c>
      <c r="D1970">
        <v>1</v>
      </c>
      <c r="E1970">
        <v>0</v>
      </c>
      <c r="F1970" s="4">
        <f>DetailTicket[[#This Row],[Qte]]*(DetailTicket[[#This Row],[PrixUnit]]*(1-DetailTicket[[#This Row],[Remise%]]))</f>
        <v>16.46</v>
      </c>
      <c r="G1970" t="str">
        <f>DetailTicket[[#This Row],[NoTicket]]&amp;DetailTicket[[#This Row],[Refprod]]</f>
        <v>1091471</v>
      </c>
    </row>
    <row r="1971" spans="1:7" x14ac:dyDescent="0.25">
      <c r="A1971">
        <v>10938</v>
      </c>
      <c r="B1971">
        <v>71</v>
      </c>
      <c r="C1971">
        <v>16.46</v>
      </c>
      <c r="D1971">
        <v>1</v>
      </c>
      <c r="E1971">
        <v>0.25</v>
      </c>
      <c r="F1971" s="4">
        <f>DetailTicket[[#This Row],[Qte]]*(DetailTicket[[#This Row],[PrixUnit]]*(1-DetailTicket[[#This Row],[Remise%]]))</f>
        <v>12.345000000000001</v>
      </c>
      <c r="G1971" t="str">
        <f>DetailTicket[[#This Row],[NoTicket]]&amp;DetailTicket[[#This Row],[Refprod]]</f>
        <v>1093871</v>
      </c>
    </row>
    <row r="1972" spans="1:7" x14ac:dyDescent="0.25">
      <c r="A1972">
        <v>11008</v>
      </c>
      <c r="B1972">
        <v>71</v>
      </c>
      <c r="C1972">
        <v>16.46</v>
      </c>
      <c r="D1972">
        <v>1</v>
      </c>
      <c r="E1972">
        <v>0</v>
      </c>
      <c r="F1972" s="4">
        <f>DetailTicket[[#This Row],[Qte]]*(DetailTicket[[#This Row],[PrixUnit]]*(1-DetailTicket[[#This Row],[Remise%]]))</f>
        <v>16.46</v>
      </c>
      <c r="G1972" t="str">
        <f>DetailTicket[[#This Row],[NoTicket]]&amp;DetailTicket[[#This Row],[Refprod]]</f>
        <v>1100871</v>
      </c>
    </row>
    <row r="1973" spans="1:7" x14ac:dyDescent="0.25">
      <c r="A1973">
        <v>11011</v>
      </c>
      <c r="B1973">
        <v>71</v>
      </c>
      <c r="C1973">
        <v>16.46</v>
      </c>
      <c r="D1973">
        <v>1</v>
      </c>
      <c r="E1973">
        <v>0</v>
      </c>
      <c r="F1973" s="4">
        <f>DetailTicket[[#This Row],[Qte]]*(DetailTicket[[#This Row],[PrixUnit]]*(1-DetailTicket[[#This Row],[Remise%]]))</f>
        <v>16.46</v>
      </c>
      <c r="G1973" t="str">
        <f>DetailTicket[[#This Row],[NoTicket]]&amp;DetailTicket[[#This Row],[Refprod]]</f>
        <v>1101171</v>
      </c>
    </row>
    <row r="1974" spans="1:7" x14ac:dyDescent="0.25">
      <c r="A1974">
        <v>11012</v>
      </c>
      <c r="B1974">
        <v>71</v>
      </c>
      <c r="C1974">
        <v>16.46</v>
      </c>
      <c r="D1974">
        <v>2</v>
      </c>
      <c r="E1974">
        <v>0.05</v>
      </c>
      <c r="F1974" s="4">
        <f>DetailTicket[[#This Row],[Qte]]*(DetailTicket[[#This Row],[PrixUnit]]*(1-DetailTicket[[#This Row],[Remise%]]))</f>
        <v>31.274000000000001</v>
      </c>
      <c r="G1974" t="str">
        <f>DetailTicket[[#This Row],[NoTicket]]&amp;DetailTicket[[#This Row],[Refprod]]</f>
        <v>1101271</v>
      </c>
    </row>
    <row r="1975" spans="1:7" x14ac:dyDescent="0.25">
      <c r="A1975">
        <v>11024</v>
      </c>
      <c r="B1975">
        <v>71</v>
      </c>
      <c r="C1975">
        <v>16.46</v>
      </c>
      <c r="D1975">
        <v>2</v>
      </c>
      <c r="E1975">
        <v>0</v>
      </c>
      <c r="F1975" s="4">
        <f>DetailTicket[[#This Row],[Qte]]*(DetailTicket[[#This Row],[PrixUnit]]*(1-DetailTicket[[#This Row],[Remise%]]))</f>
        <v>32.92</v>
      </c>
      <c r="G1975" t="str">
        <f>DetailTicket[[#This Row],[NoTicket]]&amp;DetailTicket[[#This Row],[Refprod]]</f>
        <v>1102471</v>
      </c>
    </row>
    <row r="1976" spans="1:7" x14ac:dyDescent="0.25">
      <c r="A1976">
        <v>11031</v>
      </c>
      <c r="B1976">
        <v>71</v>
      </c>
      <c r="C1976">
        <v>16.46</v>
      </c>
      <c r="D1976">
        <v>2</v>
      </c>
      <c r="E1976">
        <v>0</v>
      </c>
      <c r="F1976" s="4">
        <f>DetailTicket[[#This Row],[Qte]]*(DetailTicket[[#This Row],[PrixUnit]]*(1-DetailTicket[[#This Row],[Remise%]]))</f>
        <v>32.92</v>
      </c>
      <c r="G1976" t="str">
        <f>DetailTicket[[#This Row],[NoTicket]]&amp;DetailTicket[[#This Row],[Refprod]]</f>
        <v>1103171</v>
      </c>
    </row>
    <row r="1977" spans="1:7" x14ac:dyDescent="0.25">
      <c r="A1977">
        <v>11038</v>
      </c>
      <c r="B1977">
        <v>71</v>
      </c>
      <c r="C1977">
        <v>16.46</v>
      </c>
      <c r="D1977">
        <v>1</v>
      </c>
      <c r="E1977">
        <v>0</v>
      </c>
      <c r="F1977" s="4">
        <f>DetailTicket[[#This Row],[Qte]]*(DetailTicket[[#This Row],[PrixUnit]]*(1-DetailTicket[[#This Row],[Remise%]]))</f>
        <v>16.46</v>
      </c>
      <c r="G1977" t="str">
        <f>DetailTicket[[#This Row],[NoTicket]]&amp;DetailTicket[[#This Row],[Refprod]]</f>
        <v>1103871</v>
      </c>
    </row>
    <row r="1978" spans="1:7" x14ac:dyDescent="0.25">
      <c r="A1978">
        <v>10248</v>
      </c>
      <c r="B1978">
        <v>72</v>
      </c>
      <c r="C1978">
        <v>26.53</v>
      </c>
      <c r="D1978">
        <v>2</v>
      </c>
      <c r="E1978">
        <v>0</v>
      </c>
      <c r="F1978" s="4">
        <f>DetailTicket[[#This Row],[Qte]]*(DetailTicket[[#This Row],[PrixUnit]]*(1-DetailTicket[[#This Row],[Remise%]]))</f>
        <v>53.06</v>
      </c>
      <c r="G1978" t="str">
        <f>DetailTicket[[#This Row],[NoTicket]]&amp;DetailTicket[[#This Row],[Refprod]]</f>
        <v>1024872</v>
      </c>
    </row>
    <row r="1979" spans="1:7" x14ac:dyDescent="0.25">
      <c r="A1979">
        <v>10268</v>
      </c>
      <c r="B1979">
        <v>72</v>
      </c>
      <c r="C1979">
        <v>21.19</v>
      </c>
      <c r="D1979">
        <v>2</v>
      </c>
      <c r="E1979">
        <v>0</v>
      </c>
      <c r="F1979" s="4">
        <f>DetailTicket[[#This Row],[Qte]]*(DetailTicket[[#This Row],[PrixUnit]]*(1-DetailTicket[[#This Row],[Remise%]]))</f>
        <v>42.38</v>
      </c>
      <c r="G1979" t="str">
        <f>DetailTicket[[#This Row],[NoTicket]]&amp;DetailTicket[[#This Row],[Refprod]]</f>
        <v>1026872</v>
      </c>
    </row>
    <row r="1980" spans="1:7" x14ac:dyDescent="0.25">
      <c r="A1980">
        <v>10269</v>
      </c>
      <c r="B1980">
        <v>72</v>
      </c>
      <c r="C1980">
        <v>21.19</v>
      </c>
      <c r="D1980">
        <v>1</v>
      </c>
      <c r="E1980">
        <v>0.05</v>
      </c>
      <c r="F1980" s="4">
        <f>DetailTicket[[#This Row],[Qte]]*(DetailTicket[[#This Row],[PrixUnit]]*(1-DetailTicket[[#This Row],[Remise%]]))</f>
        <v>20.130500000000001</v>
      </c>
      <c r="G1980" t="str">
        <f>DetailTicket[[#This Row],[NoTicket]]&amp;DetailTicket[[#This Row],[Refprod]]</f>
        <v>1026972</v>
      </c>
    </row>
    <row r="1981" spans="1:7" x14ac:dyDescent="0.25">
      <c r="A1981">
        <v>10272</v>
      </c>
      <c r="B1981">
        <v>72</v>
      </c>
      <c r="C1981">
        <v>21.19</v>
      </c>
      <c r="D1981">
        <v>1</v>
      </c>
      <c r="E1981">
        <v>0</v>
      </c>
      <c r="F1981" s="4">
        <f>DetailTicket[[#This Row],[Qte]]*(DetailTicket[[#This Row],[PrixUnit]]*(1-DetailTicket[[#This Row],[Remise%]]))</f>
        <v>21.19</v>
      </c>
      <c r="G1981" t="str">
        <f>DetailTicket[[#This Row],[NoTicket]]&amp;DetailTicket[[#This Row],[Refprod]]</f>
        <v>1027272</v>
      </c>
    </row>
    <row r="1982" spans="1:7" x14ac:dyDescent="0.25">
      <c r="A1982">
        <v>10274</v>
      </c>
      <c r="B1982">
        <v>72</v>
      </c>
      <c r="C1982">
        <v>21.19</v>
      </c>
      <c r="D1982">
        <v>2</v>
      </c>
      <c r="E1982">
        <v>0</v>
      </c>
      <c r="F1982" s="4">
        <f>DetailTicket[[#This Row],[Qte]]*(DetailTicket[[#This Row],[PrixUnit]]*(1-DetailTicket[[#This Row],[Remise%]]))</f>
        <v>42.38</v>
      </c>
      <c r="G1982" t="str">
        <f>DetailTicket[[#This Row],[NoTicket]]&amp;DetailTicket[[#This Row],[Refprod]]</f>
        <v>1027472</v>
      </c>
    </row>
    <row r="1983" spans="1:7" x14ac:dyDescent="0.25">
      <c r="A1983">
        <v>10283</v>
      </c>
      <c r="B1983">
        <v>72</v>
      </c>
      <c r="C1983">
        <v>21.19</v>
      </c>
      <c r="D1983">
        <v>2</v>
      </c>
      <c r="E1983">
        <v>0</v>
      </c>
      <c r="F1983" s="4">
        <f>DetailTicket[[#This Row],[Qte]]*(DetailTicket[[#This Row],[PrixUnit]]*(1-DetailTicket[[#This Row],[Remise%]]))</f>
        <v>42.38</v>
      </c>
      <c r="G1983" t="str">
        <f>DetailTicket[[#This Row],[NoTicket]]&amp;DetailTicket[[#This Row],[Refprod]]</f>
        <v>1028372</v>
      </c>
    </row>
    <row r="1984" spans="1:7" x14ac:dyDescent="0.25">
      <c r="A1984">
        <v>10297</v>
      </c>
      <c r="B1984">
        <v>72</v>
      </c>
      <c r="C1984">
        <v>21.19</v>
      </c>
      <c r="D1984">
        <v>1</v>
      </c>
      <c r="E1984">
        <v>0</v>
      </c>
      <c r="F1984" s="4">
        <f>DetailTicket[[#This Row],[Qte]]*(DetailTicket[[#This Row],[PrixUnit]]*(1-DetailTicket[[#This Row],[Remise%]]))</f>
        <v>21.19</v>
      </c>
      <c r="G1984" t="str">
        <f>DetailTicket[[#This Row],[NoTicket]]&amp;DetailTicket[[#This Row],[Refprod]]</f>
        <v>1029772</v>
      </c>
    </row>
    <row r="1985" spans="1:7" x14ac:dyDescent="0.25">
      <c r="A1985">
        <v>10325</v>
      </c>
      <c r="B1985">
        <v>72</v>
      </c>
      <c r="C1985">
        <v>21.19</v>
      </c>
      <c r="D1985">
        <v>1</v>
      </c>
      <c r="E1985">
        <v>0</v>
      </c>
      <c r="F1985" s="4">
        <f>DetailTicket[[#This Row],[Qte]]*(DetailTicket[[#This Row],[PrixUnit]]*(1-DetailTicket[[#This Row],[Remise%]]))</f>
        <v>21.19</v>
      </c>
      <c r="G1985" t="str">
        <f>DetailTicket[[#This Row],[NoTicket]]&amp;DetailTicket[[#This Row],[Refprod]]</f>
        <v>1032572</v>
      </c>
    </row>
    <row r="1986" spans="1:7" x14ac:dyDescent="0.25">
      <c r="A1986">
        <v>10330</v>
      </c>
      <c r="B1986">
        <v>72</v>
      </c>
      <c r="C1986">
        <v>21.19</v>
      </c>
      <c r="D1986">
        <v>1</v>
      </c>
      <c r="E1986">
        <v>0.15</v>
      </c>
      <c r="F1986" s="4">
        <f>DetailTicket[[#This Row],[Qte]]*(DetailTicket[[#This Row],[PrixUnit]]*(1-DetailTicket[[#This Row],[Remise%]]))</f>
        <v>18.011500000000002</v>
      </c>
      <c r="G1986" t="str">
        <f>DetailTicket[[#This Row],[NoTicket]]&amp;DetailTicket[[#This Row],[Refprod]]</f>
        <v>1033072</v>
      </c>
    </row>
    <row r="1987" spans="1:7" x14ac:dyDescent="0.25">
      <c r="A1987">
        <v>10337</v>
      </c>
      <c r="B1987">
        <v>72</v>
      </c>
      <c r="C1987">
        <v>21.19</v>
      </c>
      <c r="D1987">
        <v>1</v>
      </c>
      <c r="E1987">
        <v>0</v>
      </c>
      <c r="F1987" s="4">
        <f>DetailTicket[[#This Row],[Qte]]*(DetailTicket[[#This Row],[PrixUnit]]*(1-DetailTicket[[#This Row],[Remise%]]))</f>
        <v>21.19</v>
      </c>
      <c r="G1987" t="str">
        <f>DetailTicket[[#This Row],[NoTicket]]&amp;DetailTicket[[#This Row],[Refprod]]</f>
        <v>1033772</v>
      </c>
    </row>
    <row r="1988" spans="1:7" x14ac:dyDescent="0.25">
      <c r="A1988">
        <v>10372</v>
      </c>
      <c r="B1988">
        <v>72</v>
      </c>
      <c r="C1988">
        <v>21.19</v>
      </c>
      <c r="D1988">
        <v>1</v>
      </c>
      <c r="E1988">
        <v>0.25</v>
      </c>
      <c r="F1988" s="4">
        <f>DetailTicket[[#This Row],[Qte]]*(DetailTicket[[#This Row],[PrixUnit]]*(1-DetailTicket[[#This Row],[Remise%]]))</f>
        <v>15.892500000000002</v>
      </c>
      <c r="G1988" t="str">
        <f>DetailTicket[[#This Row],[NoTicket]]&amp;DetailTicket[[#This Row],[Refprod]]</f>
        <v>1037272</v>
      </c>
    </row>
    <row r="1989" spans="1:7" x14ac:dyDescent="0.25">
      <c r="A1989">
        <v>10390</v>
      </c>
      <c r="B1989">
        <v>72</v>
      </c>
      <c r="C1989">
        <v>21.19</v>
      </c>
      <c r="D1989">
        <v>1</v>
      </c>
      <c r="E1989">
        <v>0.1</v>
      </c>
      <c r="F1989" s="4">
        <f>DetailTicket[[#This Row],[Qte]]*(DetailTicket[[#This Row],[PrixUnit]]*(1-DetailTicket[[#This Row],[Remise%]]))</f>
        <v>19.071000000000002</v>
      </c>
      <c r="G1989" t="str">
        <f>DetailTicket[[#This Row],[NoTicket]]&amp;DetailTicket[[#This Row],[Refprod]]</f>
        <v>1039072</v>
      </c>
    </row>
    <row r="1990" spans="1:7" x14ac:dyDescent="0.25">
      <c r="A1990">
        <v>10396</v>
      </c>
      <c r="B1990">
        <v>72</v>
      </c>
      <c r="C1990">
        <v>21.19</v>
      </c>
      <c r="D1990">
        <v>1</v>
      </c>
      <c r="E1990">
        <v>0</v>
      </c>
      <c r="F1990" s="4">
        <f>DetailTicket[[#This Row],[Qte]]*(DetailTicket[[#This Row],[PrixUnit]]*(1-DetailTicket[[#This Row],[Remise%]]))</f>
        <v>21.19</v>
      </c>
      <c r="G1990" t="str">
        <f>DetailTicket[[#This Row],[NoTicket]]&amp;DetailTicket[[#This Row],[Refprod]]</f>
        <v>1039672</v>
      </c>
    </row>
    <row r="1991" spans="1:7" x14ac:dyDescent="0.25">
      <c r="A1991">
        <v>10435</v>
      </c>
      <c r="B1991">
        <v>72</v>
      </c>
      <c r="C1991">
        <v>21.19</v>
      </c>
      <c r="D1991">
        <v>2</v>
      </c>
      <c r="E1991">
        <v>0</v>
      </c>
      <c r="F1991" s="4">
        <f>DetailTicket[[#This Row],[Qte]]*(DetailTicket[[#This Row],[PrixUnit]]*(1-DetailTicket[[#This Row],[Remise%]]))</f>
        <v>42.38</v>
      </c>
      <c r="G1991" t="str">
        <f>DetailTicket[[#This Row],[NoTicket]]&amp;DetailTicket[[#This Row],[Refprod]]</f>
        <v>1043572</v>
      </c>
    </row>
    <row r="1992" spans="1:7" x14ac:dyDescent="0.25">
      <c r="A1992">
        <v>10459</v>
      </c>
      <c r="B1992">
        <v>72</v>
      </c>
      <c r="C1992">
        <v>21.19</v>
      </c>
      <c r="D1992">
        <v>1</v>
      </c>
      <c r="E1992">
        <v>0</v>
      </c>
      <c r="F1992" s="4">
        <f>DetailTicket[[#This Row],[Qte]]*(DetailTicket[[#This Row],[PrixUnit]]*(1-DetailTicket[[#This Row],[Remise%]]))</f>
        <v>21.19</v>
      </c>
      <c r="G1992" t="str">
        <f>DetailTicket[[#This Row],[NoTicket]]&amp;DetailTicket[[#This Row],[Refprod]]</f>
        <v>1045972</v>
      </c>
    </row>
    <row r="1993" spans="1:7" x14ac:dyDescent="0.25">
      <c r="A1993">
        <v>10497</v>
      </c>
      <c r="B1993">
        <v>72</v>
      </c>
      <c r="C1993">
        <v>21.19</v>
      </c>
      <c r="D1993">
        <v>1</v>
      </c>
      <c r="E1993">
        <v>0</v>
      </c>
      <c r="F1993" s="4">
        <f>DetailTicket[[#This Row],[Qte]]*(DetailTicket[[#This Row],[PrixUnit]]*(1-DetailTicket[[#This Row],[Remise%]]))</f>
        <v>21.19</v>
      </c>
      <c r="G1993" t="str">
        <f>DetailTicket[[#This Row],[NoTicket]]&amp;DetailTicket[[#This Row],[Refprod]]</f>
        <v>1049772</v>
      </c>
    </row>
    <row r="1994" spans="1:7" x14ac:dyDescent="0.25">
      <c r="A1994">
        <v>10528</v>
      </c>
      <c r="B1994">
        <v>72</v>
      </c>
      <c r="C1994">
        <v>26.53</v>
      </c>
      <c r="D1994">
        <v>2</v>
      </c>
      <c r="E1994">
        <v>0</v>
      </c>
      <c r="F1994" s="4">
        <f>DetailTicket[[#This Row],[Qte]]*(DetailTicket[[#This Row],[PrixUnit]]*(1-DetailTicket[[#This Row],[Remise%]]))</f>
        <v>53.06</v>
      </c>
      <c r="G1994" t="str">
        <f>DetailTicket[[#This Row],[NoTicket]]&amp;DetailTicket[[#This Row],[Refprod]]</f>
        <v>1052872</v>
      </c>
    </row>
    <row r="1995" spans="1:7" x14ac:dyDescent="0.25">
      <c r="A1995">
        <v>10533</v>
      </c>
      <c r="B1995">
        <v>72</v>
      </c>
      <c r="C1995">
        <v>26.53</v>
      </c>
      <c r="D1995">
        <v>1</v>
      </c>
      <c r="E1995">
        <v>0</v>
      </c>
      <c r="F1995" s="4">
        <f>DetailTicket[[#This Row],[Qte]]*(DetailTicket[[#This Row],[PrixUnit]]*(1-DetailTicket[[#This Row],[Remise%]]))</f>
        <v>26.53</v>
      </c>
      <c r="G1995" t="str">
        <f>DetailTicket[[#This Row],[NoTicket]]&amp;DetailTicket[[#This Row],[Refprod]]</f>
        <v>1053372</v>
      </c>
    </row>
    <row r="1996" spans="1:7" x14ac:dyDescent="0.25">
      <c r="A1996">
        <v>10537</v>
      </c>
      <c r="B1996">
        <v>72</v>
      </c>
      <c r="C1996">
        <v>26.53</v>
      </c>
      <c r="D1996">
        <v>1</v>
      </c>
      <c r="E1996">
        <v>0</v>
      </c>
      <c r="F1996" s="4">
        <f>DetailTicket[[#This Row],[Qte]]*(DetailTicket[[#This Row],[PrixUnit]]*(1-DetailTicket[[#This Row],[Remise%]]))</f>
        <v>26.53</v>
      </c>
      <c r="G1996" t="str">
        <f>DetailTicket[[#This Row],[NoTicket]]&amp;DetailTicket[[#This Row],[Refprod]]</f>
        <v>1053772</v>
      </c>
    </row>
    <row r="1997" spans="1:7" x14ac:dyDescent="0.25">
      <c r="A1997">
        <v>10538</v>
      </c>
      <c r="B1997">
        <v>72</v>
      </c>
      <c r="C1997">
        <v>26.53</v>
      </c>
      <c r="D1997">
        <v>1</v>
      </c>
      <c r="E1997">
        <v>0</v>
      </c>
      <c r="F1997" s="4">
        <f>DetailTicket[[#This Row],[Qte]]*(DetailTicket[[#This Row],[PrixUnit]]*(1-DetailTicket[[#This Row],[Remise%]]))</f>
        <v>26.53</v>
      </c>
      <c r="G1997" t="str">
        <f>DetailTicket[[#This Row],[NoTicket]]&amp;DetailTicket[[#This Row],[Refprod]]</f>
        <v>1053872</v>
      </c>
    </row>
    <row r="1998" spans="1:7" x14ac:dyDescent="0.25">
      <c r="A1998">
        <v>10556</v>
      </c>
      <c r="B1998">
        <v>72</v>
      </c>
      <c r="C1998">
        <v>26.53</v>
      </c>
      <c r="D1998">
        <v>1</v>
      </c>
      <c r="E1998">
        <v>0</v>
      </c>
      <c r="F1998" s="4">
        <f>DetailTicket[[#This Row],[Qte]]*(DetailTicket[[#This Row],[PrixUnit]]*(1-DetailTicket[[#This Row],[Remise%]]))</f>
        <v>26.53</v>
      </c>
      <c r="G1998" t="str">
        <f>DetailTicket[[#This Row],[NoTicket]]&amp;DetailTicket[[#This Row],[Refprod]]</f>
        <v>1055672</v>
      </c>
    </row>
    <row r="1999" spans="1:7" x14ac:dyDescent="0.25">
      <c r="A1999">
        <v>10575</v>
      </c>
      <c r="B1999">
        <v>72</v>
      </c>
      <c r="C1999">
        <v>26.53</v>
      </c>
      <c r="D1999">
        <v>1</v>
      </c>
      <c r="E1999">
        <v>0</v>
      </c>
      <c r="F1999" s="4">
        <f>DetailTicket[[#This Row],[Qte]]*(DetailTicket[[#This Row],[PrixUnit]]*(1-DetailTicket[[#This Row],[Remise%]]))</f>
        <v>26.53</v>
      </c>
      <c r="G1999" t="str">
        <f>DetailTicket[[#This Row],[NoTicket]]&amp;DetailTicket[[#This Row],[Refprod]]</f>
        <v>1057572</v>
      </c>
    </row>
    <row r="2000" spans="1:7" x14ac:dyDescent="0.25">
      <c r="A2000">
        <v>10607</v>
      </c>
      <c r="B2000">
        <v>72</v>
      </c>
      <c r="C2000">
        <v>26.53</v>
      </c>
      <c r="D2000">
        <v>2</v>
      </c>
      <c r="E2000">
        <v>0</v>
      </c>
      <c r="F2000" s="4">
        <f>DetailTicket[[#This Row],[Qte]]*(DetailTicket[[#This Row],[PrixUnit]]*(1-DetailTicket[[#This Row],[Remise%]]))</f>
        <v>53.06</v>
      </c>
      <c r="G2000" t="str">
        <f>DetailTicket[[#This Row],[NoTicket]]&amp;DetailTicket[[#This Row],[Refprod]]</f>
        <v>1060772</v>
      </c>
    </row>
    <row r="2001" spans="1:7" x14ac:dyDescent="0.25">
      <c r="A2001">
        <v>10638</v>
      </c>
      <c r="B2001">
        <v>72</v>
      </c>
      <c r="C2001">
        <v>26.53</v>
      </c>
      <c r="D2001">
        <v>2</v>
      </c>
      <c r="E2001">
        <v>0</v>
      </c>
      <c r="F2001" s="4">
        <f>DetailTicket[[#This Row],[Qte]]*(DetailTicket[[#This Row],[PrixUnit]]*(1-DetailTicket[[#This Row],[Remise%]]))</f>
        <v>53.06</v>
      </c>
      <c r="G2001" t="str">
        <f>DetailTicket[[#This Row],[NoTicket]]&amp;DetailTicket[[#This Row],[Refprod]]</f>
        <v>1063872</v>
      </c>
    </row>
    <row r="2002" spans="1:7" x14ac:dyDescent="0.25">
      <c r="A2002">
        <v>10649</v>
      </c>
      <c r="B2002">
        <v>72</v>
      </c>
      <c r="C2002">
        <v>26.53</v>
      </c>
      <c r="D2002">
        <v>2</v>
      </c>
      <c r="E2002">
        <v>0</v>
      </c>
      <c r="F2002" s="4">
        <f>DetailTicket[[#This Row],[Qte]]*(DetailTicket[[#This Row],[PrixUnit]]*(1-DetailTicket[[#This Row],[Remise%]]))</f>
        <v>53.06</v>
      </c>
      <c r="G2002" t="str">
        <f>DetailTicket[[#This Row],[NoTicket]]&amp;DetailTicket[[#This Row],[Refprod]]</f>
        <v>1064972</v>
      </c>
    </row>
    <row r="2003" spans="1:7" x14ac:dyDescent="0.25">
      <c r="A2003">
        <v>10742</v>
      </c>
      <c r="B2003">
        <v>72</v>
      </c>
      <c r="C2003">
        <v>26.53</v>
      </c>
      <c r="D2003">
        <v>1</v>
      </c>
      <c r="E2003">
        <v>0</v>
      </c>
      <c r="F2003" s="4">
        <f>DetailTicket[[#This Row],[Qte]]*(DetailTicket[[#This Row],[PrixUnit]]*(1-DetailTicket[[#This Row],[Remise%]]))</f>
        <v>26.53</v>
      </c>
      <c r="G2003" t="str">
        <f>DetailTicket[[#This Row],[NoTicket]]&amp;DetailTicket[[#This Row],[Refprod]]</f>
        <v>1074272</v>
      </c>
    </row>
    <row r="2004" spans="1:7" x14ac:dyDescent="0.25">
      <c r="A2004">
        <v>10745</v>
      </c>
      <c r="B2004">
        <v>72</v>
      </c>
      <c r="C2004">
        <v>26.53</v>
      </c>
      <c r="D2004">
        <v>2</v>
      </c>
      <c r="E2004">
        <v>0</v>
      </c>
      <c r="F2004" s="4">
        <f>DetailTicket[[#This Row],[Qte]]*(DetailTicket[[#This Row],[PrixUnit]]*(1-DetailTicket[[#This Row],[Remise%]]))</f>
        <v>53.06</v>
      </c>
      <c r="G2004" t="str">
        <f>DetailTicket[[#This Row],[NoTicket]]&amp;DetailTicket[[#This Row],[Refprod]]</f>
        <v>1074572</v>
      </c>
    </row>
    <row r="2005" spans="1:7" x14ac:dyDescent="0.25">
      <c r="A2005">
        <v>10784</v>
      </c>
      <c r="B2005">
        <v>72</v>
      </c>
      <c r="C2005">
        <v>26.53</v>
      </c>
      <c r="D2005">
        <v>1</v>
      </c>
      <c r="E2005">
        <v>0.15</v>
      </c>
      <c r="F2005" s="4">
        <f>DetailTicket[[#This Row],[Qte]]*(DetailTicket[[#This Row],[PrixUnit]]*(1-DetailTicket[[#This Row],[Remise%]]))</f>
        <v>22.5505</v>
      </c>
      <c r="G2005" t="str">
        <f>DetailTicket[[#This Row],[NoTicket]]&amp;DetailTicket[[#This Row],[Refprod]]</f>
        <v>1078472</v>
      </c>
    </row>
    <row r="2006" spans="1:7" x14ac:dyDescent="0.25">
      <c r="A2006">
        <v>10798</v>
      </c>
      <c r="B2006">
        <v>72</v>
      </c>
      <c r="C2006">
        <v>26.53</v>
      </c>
      <c r="D2006">
        <v>2</v>
      </c>
      <c r="E2006">
        <v>0</v>
      </c>
      <c r="F2006" s="4">
        <f>DetailTicket[[#This Row],[Qte]]*(DetailTicket[[#This Row],[PrixUnit]]*(1-DetailTicket[[#This Row],[Remise%]]))</f>
        <v>53.06</v>
      </c>
      <c r="G2006" t="str">
        <f>DetailTicket[[#This Row],[NoTicket]]&amp;DetailTicket[[#This Row],[Refprod]]</f>
        <v>1079872</v>
      </c>
    </row>
    <row r="2007" spans="1:7" x14ac:dyDescent="0.25">
      <c r="A2007">
        <v>10812</v>
      </c>
      <c r="B2007">
        <v>72</v>
      </c>
      <c r="C2007">
        <v>26.53</v>
      </c>
      <c r="D2007">
        <v>1</v>
      </c>
      <c r="E2007">
        <v>0.1</v>
      </c>
      <c r="F2007" s="4">
        <f>DetailTicket[[#This Row],[Qte]]*(DetailTicket[[#This Row],[PrixUnit]]*(1-DetailTicket[[#This Row],[Remise%]]))</f>
        <v>23.877000000000002</v>
      </c>
      <c r="G2007" t="str">
        <f>DetailTicket[[#This Row],[NoTicket]]&amp;DetailTicket[[#This Row],[Refprod]]</f>
        <v>1081272</v>
      </c>
    </row>
    <row r="2008" spans="1:7" x14ac:dyDescent="0.25">
      <c r="A2008">
        <v>10839</v>
      </c>
      <c r="B2008">
        <v>72</v>
      </c>
      <c r="C2008">
        <v>26.53</v>
      </c>
      <c r="D2008">
        <v>2</v>
      </c>
      <c r="E2008">
        <v>0.1</v>
      </c>
      <c r="F2008" s="4">
        <f>DetailTicket[[#This Row],[Qte]]*(DetailTicket[[#This Row],[PrixUnit]]*(1-DetailTicket[[#This Row],[Remise%]]))</f>
        <v>47.754000000000005</v>
      </c>
      <c r="G2008" t="str">
        <f>DetailTicket[[#This Row],[NoTicket]]&amp;DetailTicket[[#This Row],[Refprod]]</f>
        <v>1083972</v>
      </c>
    </row>
    <row r="2009" spans="1:7" x14ac:dyDescent="0.25">
      <c r="A2009">
        <v>10926</v>
      </c>
      <c r="B2009">
        <v>72</v>
      </c>
      <c r="C2009">
        <v>26.53</v>
      </c>
      <c r="D2009">
        <v>2</v>
      </c>
      <c r="E2009">
        <v>0</v>
      </c>
      <c r="F2009" s="4">
        <f>DetailTicket[[#This Row],[Qte]]*(DetailTicket[[#This Row],[PrixUnit]]*(1-DetailTicket[[#This Row],[Remise%]]))</f>
        <v>53.06</v>
      </c>
      <c r="G2009" t="str">
        <f>DetailTicket[[#This Row],[NoTicket]]&amp;DetailTicket[[#This Row],[Refprod]]</f>
        <v>1092672</v>
      </c>
    </row>
    <row r="2010" spans="1:7" x14ac:dyDescent="0.25">
      <c r="A2010">
        <v>10932</v>
      </c>
      <c r="B2010">
        <v>72</v>
      </c>
      <c r="C2010">
        <v>26.53</v>
      </c>
      <c r="D2010">
        <v>2</v>
      </c>
      <c r="E2010">
        <v>0</v>
      </c>
      <c r="F2010" s="4">
        <f>DetailTicket[[#This Row],[Qte]]*(DetailTicket[[#This Row],[PrixUnit]]*(1-DetailTicket[[#This Row],[Remise%]]))</f>
        <v>53.06</v>
      </c>
      <c r="G2010" t="str">
        <f>DetailTicket[[#This Row],[NoTicket]]&amp;DetailTicket[[#This Row],[Refprod]]</f>
        <v>1093272</v>
      </c>
    </row>
    <row r="2011" spans="1:7" x14ac:dyDescent="0.25">
      <c r="A2011">
        <v>10941</v>
      </c>
      <c r="B2011">
        <v>72</v>
      </c>
      <c r="C2011">
        <v>26.53</v>
      </c>
      <c r="D2011">
        <v>2</v>
      </c>
      <c r="E2011">
        <v>0</v>
      </c>
      <c r="F2011" s="4">
        <f>DetailTicket[[#This Row],[Qte]]*(DetailTicket[[#This Row],[PrixUnit]]*(1-DetailTicket[[#This Row],[Remise%]]))</f>
        <v>53.06</v>
      </c>
      <c r="G2011" t="str">
        <f>DetailTicket[[#This Row],[NoTicket]]&amp;DetailTicket[[#This Row],[Refprod]]</f>
        <v>1094172</v>
      </c>
    </row>
    <row r="2012" spans="1:7" x14ac:dyDescent="0.25">
      <c r="A2012">
        <v>10958</v>
      </c>
      <c r="B2012">
        <v>72</v>
      </c>
      <c r="C2012">
        <v>26.53</v>
      </c>
      <c r="D2012">
        <v>2</v>
      </c>
      <c r="E2012">
        <v>0</v>
      </c>
      <c r="F2012" s="4">
        <f>DetailTicket[[#This Row],[Qte]]*(DetailTicket[[#This Row],[PrixUnit]]*(1-DetailTicket[[#This Row],[Remise%]]))</f>
        <v>53.06</v>
      </c>
      <c r="G2012" t="str">
        <f>DetailTicket[[#This Row],[NoTicket]]&amp;DetailTicket[[#This Row],[Refprod]]</f>
        <v>1095872</v>
      </c>
    </row>
    <row r="2013" spans="1:7" x14ac:dyDescent="0.25">
      <c r="A2013">
        <v>10987</v>
      </c>
      <c r="B2013">
        <v>72</v>
      </c>
      <c r="C2013">
        <v>26.53</v>
      </c>
      <c r="D2013">
        <v>1</v>
      </c>
      <c r="E2013">
        <v>0</v>
      </c>
      <c r="F2013" s="4">
        <f>DetailTicket[[#This Row],[Qte]]*(DetailTicket[[#This Row],[PrixUnit]]*(1-DetailTicket[[#This Row],[Remise%]]))</f>
        <v>26.53</v>
      </c>
      <c r="G2013" t="str">
        <f>DetailTicket[[#This Row],[NoTicket]]&amp;DetailTicket[[#This Row],[Refprod]]</f>
        <v>1098772</v>
      </c>
    </row>
    <row r="2014" spans="1:7" x14ac:dyDescent="0.25">
      <c r="A2014">
        <v>10992</v>
      </c>
      <c r="B2014">
        <v>72</v>
      </c>
      <c r="C2014">
        <v>26.53</v>
      </c>
      <c r="D2014">
        <v>2</v>
      </c>
      <c r="E2014">
        <v>0</v>
      </c>
      <c r="F2014" s="4">
        <f>DetailTicket[[#This Row],[Qte]]*(DetailTicket[[#This Row],[PrixUnit]]*(1-DetailTicket[[#This Row],[Remise%]]))</f>
        <v>53.06</v>
      </c>
      <c r="G2014" t="str">
        <f>DetailTicket[[#This Row],[NoTicket]]&amp;DetailTicket[[#This Row],[Refprod]]</f>
        <v>1099272</v>
      </c>
    </row>
    <row r="2015" spans="1:7" x14ac:dyDescent="0.25">
      <c r="A2015">
        <v>11021</v>
      </c>
      <c r="B2015">
        <v>72</v>
      </c>
      <c r="C2015">
        <v>26.53</v>
      </c>
      <c r="D2015">
        <v>1</v>
      </c>
      <c r="E2015">
        <v>0</v>
      </c>
      <c r="F2015" s="4">
        <f>DetailTicket[[#This Row],[Qte]]*(DetailTicket[[#This Row],[PrixUnit]]*(1-DetailTicket[[#This Row],[Remise%]]))</f>
        <v>26.53</v>
      </c>
      <c r="G2015" t="str">
        <f>DetailTicket[[#This Row],[NoTicket]]&amp;DetailTicket[[#This Row],[Refprod]]</f>
        <v>1102172</v>
      </c>
    </row>
    <row r="2016" spans="1:7" x14ac:dyDescent="0.25">
      <c r="A2016">
        <v>10278</v>
      </c>
      <c r="B2016">
        <v>73</v>
      </c>
      <c r="C2016">
        <v>9.15</v>
      </c>
      <c r="D2016">
        <v>1</v>
      </c>
      <c r="E2016">
        <v>0</v>
      </c>
      <c r="F2016" s="4">
        <f>DetailTicket[[#This Row],[Qte]]*(DetailTicket[[#This Row],[PrixUnit]]*(1-DetailTicket[[#This Row],[Remise%]]))</f>
        <v>9.15</v>
      </c>
      <c r="G2016" t="str">
        <f>DetailTicket[[#This Row],[NoTicket]]&amp;DetailTicket[[#This Row],[Refprod]]</f>
        <v>1027873</v>
      </c>
    </row>
    <row r="2017" spans="1:7" x14ac:dyDescent="0.25">
      <c r="A2017">
        <v>10420</v>
      </c>
      <c r="B2017">
        <v>73</v>
      </c>
      <c r="C2017">
        <v>9.15</v>
      </c>
      <c r="D2017">
        <v>1</v>
      </c>
      <c r="E2017">
        <v>0.1</v>
      </c>
      <c r="F2017" s="4">
        <f>DetailTicket[[#This Row],[Qte]]*(DetailTicket[[#This Row],[PrixUnit]]*(1-DetailTicket[[#This Row],[Remise%]]))</f>
        <v>8.2350000000000012</v>
      </c>
      <c r="G2017" t="str">
        <f>DetailTicket[[#This Row],[NoTicket]]&amp;DetailTicket[[#This Row],[Refprod]]</f>
        <v>1042073</v>
      </c>
    </row>
    <row r="2018" spans="1:7" x14ac:dyDescent="0.25">
      <c r="A2018">
        <v>10488</v>
      </c>
      <c r="B2018">
        <v>73</v>
      </c>
      <c r="C2018">
        <v>9.15</v>
      </c>
      <c r="D2018">
        <v>1</v>
      </c>
      <c r="E2018">
        <v>0.2</v>
      </c>
      <c r="F2018" s="4">
        <f>DetailTicket[[#This Row],[Qte]]*(DetailTicket[[#This Row],[PrixUnit]]*(1-DetailTicket[[#This Row],[Remise%]]))</f>
        <v>7.32</v>
      </c>
      <c r="G2018" t="str">
        <f>DetailTicket[[#This Row],[NoTicket]]&amp;DetailTicket[[#This Row],[Refprod]]</f>
        <v>1048873</v>
      </c>
    </row>
    <row r="2019" spans="1:7" x14ac:dyDescent="0.25">
      <c r="A2019">
        <v>10533</v>
      </c>
      <c r="B2019">
        <v>73</v>
      </c>
      <c r="C2019">
        <v>11.43</v>
      </c>
      <c r="D2019">
        <v>1</v>
      </c>
      <c r="E2019">
        <v>0.05</v>
      </c>
      <c r="F2019" s="4">
        <f>DetailTicket[[#This Row],[Qte]]*(DetailTicket[[#This Row],[PrixUnit]]*(1-DetailTicket[[#This Row],[Remise%]]))</f>
        <v>10.858499999999999</v>
      </c>
      <c r="G2019" t="str">
        <f>DetailTicket[[#This Row],[NoTicket]]&amp;DetailTicket[[#This Row],[Refprod]]</f>
        <v>1053373</v>
      </c>
    </row>
    <row r="2020" spans="1:7" x14ac:dyDescent="0.25">
      <c r="A2020">
        <v>10537</v>
      </c>
      <c r="B2020">
        <v>73</v>
      </c>
      <c r="C2020">
        <v>11.43</v>
      </c>
      <c r="D2020">
        <v>2</v>
      </c>
      <c r="E2020">
        <v>0</v>
      </c>
      <c r="F2020" s="4">
        <f>DetailTicket[[#This Row],[Qte]]*(DetailTicket[[#This Row],[PrixUnit]]*(1-DetailTicket[[#This Row],[Remise%]]))</f>
        <v>22.86</v>
      </c>
      <c r="G2020" t="str">
        <f>DetailTicket[[#This Row],[NoTicket]]&amp;DetailTicket[[#This Row],[Refprod]]</f>
        <v>1053773</v>
      </c>
    </row>
    <row r="2021" spans="1:7" x14ac:dyDescent="0.25">
      <c r="A2021">
        <v>10558</v>
      </c>
      <c r="B2021">
        <v>73</v>
      </c>
      <c r="C2021">
        <v>11.43</v>
      </c>
      <c r="D2021">
        <v>2</v>
      </c>
      <c r="E2021">
        <v>0</v>
      </c>
      <c r="F2021" s="4">
        <f>DetailTicket[[#This Row],[Qte]]*(DetailTicket[[#This Row],[PrixUnit]]*(1-DetailTicket[[#This Row],[Remise%]]))</f>
        <v>22.86</v>
      </c>
      <c r="G2021" t="str">
        <f>DetailTicket[[#This Row],[NoTicket]]&amp;DetailTicket[[#This Row],[Refprod]]</f>
        <v>1055873</v>
      </c>
    </row>
    <row r="2022" spans="1:7" x14ac:dyDescent="0.25">
      <c r="A2022">
        <v>10600</v>
      </c>
      <c r="B2022">
        <v>73</v>
      </c>
      <c r="C2022">
        <v>11.43</v>
      </c>
      <c r="D2022">
        <v>1</v>
      </c>
      <c r="E2022">
        <v>0</v>
      </c>
      <c r="F2022" s="4">
        <f>DetailTicket[[#This Row],[Qte]]*(DetailTicket[[#This Row],[PrixUnit]]*(1-DetailTicket[[#This Row],[Remise%]]))</f>
        <v>11.43</v>
      </c>
      <c r="G2022" t="str">
        <f>DetailTicket[[#This Row],[NoTicket]]&amp;DetailTicket[[#This Row],[Refprod]]</f>
        <v>1060073</v>
      </c>
    </row>
    <row r="2023" spans="1:7" x14ac:dyDescent="0.25">
      <c r="A2023">
        <v>10627</v>
      </c>
      <c r="B2023">
        <v>73</v>
      </c>
      <c r="C2023">
        <v>11.43</v>
      </c>
      <c r="D2023">
        <v>1</v>
      </c>
      <c r="E2023">
        <v>0.15</v>
      </c>
      <c r="F2023" s="4">
        <f>DetailTicket[[#This Row],[Qte]]*(DetailTicket[[#This Row],[PrixUnit]]*(1-DetailTicket[[#This Row],[Remise%]]))</f>
        <v>9.7154999999999987</v>
      </c>
      <c r="G2023" t="str">
        <f>DetailTicket[[#This Row],[NoTicket]]&amp;DetailTicket[[#This Row],[Refprod]]</f>
        <v>1062773</v>
      </c>
    </row>
    <row r="2024" spans="1:7" x14ac:dyDescent="0.25">
      <c r="A2024">
        <v>10670</v>
      </c>
      <c r="B2024">
        <v>73</v>
      </c>
      <c r="C2024">
        <v>11.43</v>
      </c>
      <c r="D2024">
        <v>2</v>
      </c>
      <c r="E2024">
        <v>0</v>
      </c>
      <c r="F2024" s="4">
        <f>DetailTicket[[#This Row],[Qte]]*(DetailTicket[[#This Row],[PrixUnit]]*(1-DetailTicket[[#This Row],[Remise%]]))</f>
        <v>22.86</v>
      </c>
      <c r="G2024" t="str">
        <f>DetailTicket[[#This Row],[NoTicket]]&amp;DetailTicket[[#This Row],[Refprod]]</f>
        <v>1067073</v>
      </c>
    </row>
    <row r="2025" spans="1:7" x14ac:dyDescent="0.25">
      <c r="A2025">
        <v>10693</v>
      </c>
      <c r="B2025">
        <v>73</v>
      </c>
      <c r="C2025">
        <v>11.43</v>
      </c>
      <c r="D2025">
        <v>2</v>
      </c>
      <c r="E2025">
        <v>0.15</v>
      </c>
      <c r="F2025" s="4">
        <f>DetailTicket[[#This Row],[Qte]]*(DetailTicket[[#This Row],[PrixUnit]]*(1-DetailTicket[[#This Row],[Remise%]]))</f>
        <v>19.430999999999997</v>
      </c>
      <c r="G2025" t="str">
        <f>DetailTicket[[#This Row],[NoTicket]]&amp;DetailTicket[[#This Row],[Refprod]]</f>
        <v>1069373</v>
      </c>
    </row>
    <row r="2026" spans="1:7" x14ac:dyDescent="0.25">
      <c r="A2026">
        <v>10703</v>
      </c>
      <c r="B2026">
        <v>73</v>
      </c>
      <c r="C2026">
        <v>11.43</v>
      </c>
      <c r="D2026">
        <v>1</v>
      </c>
      <c r="E2026">
        <v>0</v>
      </c>
      <c r="F2026" s="4">
        <f>DetailTicket[[#This Row],[Qte]]*(DetailTicket[[#This Row],[PrixUnit]]*(1-DetailTicket[[#This Row],[Remise%]]))</f>
        <v>11.43</v>
      </c>
      <c r="G2026" t="str">
        <f>DetailTicket[[#This Row],[NoTicket]]&amp;DetailTicket[[#This Row],[Refprod]]</f>
        <v>1070373</v>
      </c>
    </row>
    <row r="2027" spans="1:7" x14ac:dyDescent="0.25">
      <c r="A2027">
        <v>10751</v>
      </c>
      <c r="B2027">
        <v>73</v>
      </c>
      <c r="C2027">
        <v>11.43</v>
      </c>
      <c r="D2027">
        <v>2</v>
      </c>
      <c r="E2027">
        <v>0</v>
      </c>
      <c r="F2027" s="4">
        <f>DetailTicket[[#This Row],[Qte]]*(DetailTicket[[#This Row],[PrixUnit]]*(1-DetailTicket[[#This Row],[Remise%]]))</f>
        <v>22.86</v>
      </c>
      <c r="G2027" t="str">
        <f>DetailTicket[[#This Row],[NoTicket]]&amp;DetailTicket[[#This Row],[Refprod]]</f>
        <v>1075173</v>
      </c>
    </row>
    <row r="2028" spans="1:7" x14ac:dyDescent="0.25">
      <c r="A2028">
        <v>10881</v>
      </c>
      <c r="B2028">
        <v>73</v>
      </c>
      <c r="C2028">
        <v>11.43</v>
      </c>
      <c r="D2028">
        <v>2</v>
      </c>
      <c r="E2028">
        <v>0</v>
      </c>
      <c r="F2028" s="4">
        <f>DetailTicket[[#This Row],[Qte]]*(DetailTicket[[#This Row],[PrixUnit]]*(1-DetailTicket[[#This Row],[Remise%]]))</f>
        <v>22.86</v>
      </c>
      <c r="G2028" t="str">
        <f>DetailTicket[[#This Row],[NoTicket]]&amp;DetailTicket[[#This Row],[Refprod]]</f>
        <v>1088173</v>
      </c>
    </row>
    <row r="2029" spans="1:7" x14ac:dyDescent="0.25">
      <c r="A2029">
        <v>11077</v>
      </c>
      <c r="B2029">
        <v>73</v>
      </c>
      <c r="C2029">
        <v>11.43</v>
      </c>
      <c r="D2029">
        <v>2</v>
      </c>
      <c r="E2029">
        <v>0.01</v>
      </c>
      <c r="F2029" s="4">
        <f>DetailTicket[[#This Row],[Qte]]*(DetailTicket[[#This Row],[PrixUnit]]*(1-DetailTicket[[#This Row],[Remise%]]))</f>
        <v>22.631399999999999</v>
      </c>
      <c r="G2029" t="str">
        <f>DetailTicket[[#This Row],[NoTicket]]&amp;DetailTicket[[#This Row],[Refprod]]</f>
        <v>1107773</v>
      </c>
    </row>
    <row r="2030" spans="1:7" x14ac:dyDescent="0.25">
      <c r="A2030">
        <v>10254</v>
      </c>
      <c r="B2030">
        <v>74</v>
      </c>
      <c r="C2030">
        <v>6.1</v>
      </c>
      <c r="D2030">
        <v>1</v>
      </c>
      <c r="E2030">
        <v>0</v>
      </c>
      <c r="F2030" s="4">
        <f>DetailTicket[[#This Row],[Qte]]*(DetailTicket[[#This Row],[PrixUnit]]*(1-DetailTicket[[#This Row],[Remise%]]))</f>
        <v>6.1</v>
      </c>
      <c r="G2030" t="str">
        <f>DetailTicket[[#This Row],[NoTicket]]&amp;DetailTicket[[#This Row],[Refprod]]</f>
        <v>1025474</v>
      </c>
    </row>
    <row r="2031" spans="1:7" x14ac:dyDescent="0.25">
      <c r="A2031">
        <v>10263</v>
      </c>
      <c r="B2031">
        <v>74</v>
      </c>
      <c r="C2031">
        <v>6.1</v>
      </c>
      <c r="D2031">
        <v>1</v>
      </c>
      <c r="E2031">
        <v>0.25</v>
      </c>
      <c r="F2031" s="4">
        <f>DetailTicket[[#This Row],[Qte]]*(DetailTicket[[#This Row],[PrixUnit]]*(1-DetailTicket[[#This Row],[Remise%]]))</f>
        <v>4.5749999999999993</v>
      </c>
      <c r="G2031" t="str">
        <f>DetailTicket[[#This Row],[NoTicket]]&amp;DetailTicket[[#This Row],[Refprod]]</f>
        <v>1026374</v>
      </c>
    </row>
    <row r="2032" spans="1:7" x14ac:dyDescent="0.25">
      <c r="A2032">
        <v>10370</v>
      </c>
      <c r="B2032">
        <v>74</v>
      </c>
      <c r="C2032">
        <v>6.1</v>
      </c>
      <c r="D2032">
        <v>1</v>
      </c>
      <c r="E2032">
        <v>0.15</v>
      </c>
      <c r="F2032" s="4">
        <f>DetailTicket[[#This Row],[Qte]]*(DetailTicket[[#This Row],[PrixUnit]]*(1-DetailTicket[[#This Row],[Remise%]]))</f>
        <v>5.1849999999999996</v>
      </c>
      <c r="G2032" t="str">
        <f>DetailTicket[[#This Row],[NoTicket]]&amp;DetailTicket[[#This Row],[Refprod]]</f>
        <v>1037074</v>
      </c>
    </row>
    <row r="2033" spans="1:7" x14ac:dyDescent="0.25">
      <c r="A2033">
        <v>10381</v>
      </c>
      <c r="B2033">
        <v>74</v>
      </c>
      <c r="C2033">
        <v>6.1</v>
      </c>
      <c r="D2033">
        <v>2</v>
      </c>
      <c r="E2033">
        <v>0</v>
      </c>
      <c r="F2033" s="4">
        <f>DetailTicket[[#This Row],[Qte]]*(DetailTicket[[#This Row],[PrixUnit]]*(1-DetailTicket[[#This Row],[Remise%]]))</f>
        <v>12.2</v>
      </c>
      <c r="G2033" t="str">
        <f>DetailTicket[[#This Row],[NoTicket]]&amp;DetailTicket[[#This Row],[Refprod]]</f>
        <v>1038174</v>
      </c>
    </row>
    <row r="2034" spans="1:7" x14ac:dyDescent="0.25">
      <c r="A2034">
        <v>10382</v>
      </c>
      <c r="B2034">
        <v>74</v>
      </c>
      <c r="C2034">
        <v>6.1</v>
      </c>
      <c r="D2034">
        <v>2</v>
      </c>
      <c r="E2034">
        <v>0</v>
      </c>
      <c r="F2034" s="4">
        <f>DetailTicket[[#This Row],[Qte]]*(DetailTicket[[#This Row],[PrixUnit]]*(1-DetailTicket[[#This Row],[Remise%]]))</f>
        <v>12.2</v>
      </c>
      <c r="G2034" t="str">
        <f>DetailTicket[[#This Row],[NoTicket]]&amp;DetailTicket[[#This Row],[Refprod]]</f>
        <v>1038274</v>
      </c>
    </row>
    <row r="2035" spans="1:7" x14ac:dyDescent="0.25">
      <c r="A2035">
        <v>10418</v>
      </c>
      <c r="B2035">
        <v>74</v>
      </c>
      <c r="C2035">
        <v>6.1</v>
      </c>
      <c r="D2035">
        <v>2</v>
      </c>
      <c r="E2035">
        <v>0</v>
      </c>
      <c r="F2035" s="4">
        <f>DetailTicket[[#This Row],[Qte]]*(DetailTicket[[#This Row],[PrixUnit]]*(1-DetailTicket[[#This Row],[Remise%]]))</f>
        <v>12.2</v>
      </c>
      <c r="G2035" t="str">
        <f>DetailTicket[[#This Row],[NoTicket]]&amp;DetailTicket[[#This Row],[Refprod]]</f>
        <v>1041874</v>
      </c>
    </row>
    <row r="2036" spans="1:7" x14ac:dyDescent="0.25">
      <c r="A2036">
        <v>10439</v>
      </c>
      <c r="B2036">
        <v>74</v>
      </c>
      <c r="C2036">
        <v>6.1</v>
      </c>
      <c r="D2036">
        <v>1</v>
      </c>
      <c r="E2036">
        <v>0</v>
      </c>
      <c r="F2036" s="4">
        <f>DetailTicket[[#This Row],[Qte]]*(DetailTicket[[#This Row],[PrixUnit]]*(1-DetailTicket[[#This Row],[Remise%]]))</f>
        <v>6.1</v>
      </c>
      <c r="G2036" t="str">
        <f>DetailTicket[[#This Row],[NoTicket]]&amp;DetailTicket[[#This Row],[Refprod]]</f>
        <v>1043974</v>
      </c>
    </row>
    <row r="2037" spans="1:7" x14ac:dyDescent="0.25">
      <c r="A2037">
        <v>10486</v>
      </c>
      <c r="B2037">
        <v>74</v>
      </c>
      <c r="C2037">
        <v>6.1</v>
      </c>
      <c r="D2037">
        <v>2</v>
      </c>
      <c r="E2037">
        <v>0</v>
      </c>
      <c r="F2037" s="4">
        <f>DetailTicket[[#This Row],[Qte]]*(DetailTicket[[#This Row],[PrixUnit]]*(1-DetailTicket[[#This Row],[Remise%]]))</f>
        <v>12.2</v>
      </c>
      <c r="G2037" t="str">
        <f>DetailTicket[[#This Row],[NoTicket]]&amp;DetailTicket[[#This Row],[Refprod]]</f>
        <v>1048674</v>
      </c>
    </row>
    <row r="2038" spans="1:7" x14ac:dyDescent="0.25">
      <c r="A2038">
        <v>10753</v>
      </c>
      <c r="B2038">
        <v>74</v>
      </c>
      <c r="C2038">
        <v>7.62</v>
      </c>
      <c r="D2038">
        <v>2</v>
      </c>
      <c r="E2038">
        <v>0</v>
      </c>
      <c r="F2038" s="4">
        <f>DetailTicket[[#This Row],[Qte]]*(DetailTicket[[#This Row],[PrixUnit]]*(1-DetailTicket[[#This Row],[Remise%]]))</f>
        <v>15.24</v>
      </c>
      <c r="G2038" t="str">
        <f>DetailTicket[[#This Row],[NoTicket]]&amp;DetailTicket[[#This Row],[Refprod]]</f>
        <v>1075374</v>
      </c>
    </row>
    <row r="2039" spans="1:7" x14ac:dyDescent="0.25">
      <c r="A2039">
        <v>10781</v>
      </c>
      <c r="B2039">
        <v>74</v>
      </c>
      <c r="C2039">
        <v>7.62</v>
      </c>
      <c r="D2039">
        <v>1</v>
      </c>
      <c r="E2039">
        <v>0</v>
      </c>
      <c r="F2039" s="4">
        <f>DetailTicket[[#This Row],[Qte]]*(DetailTicket[[#This Row],[PrixUnit]]*(1-DetailTicket[[#This Row],[Remise%]]))</f>
        <v>7.62</v>
      </c>
      <c r="G2039" t="str">
        <f>DetailTicket[[#This Row],[NoTicket]]&amp;DetailTicket[[#This Row],[Refprod]]</f>
        <v>1078174</v>
      </c>
    </row>
    <row r="2040" spans="1:7" x14ac:dyDescent="0.25">
      <c r="A2040">
        <v>10806</v>
      </c>
      <c r="B2040">
        <v>74</v>
      </c>
      <c r="C2040">
        <v>7.62</v>
      </c>
      <c r="D2040">
        <v>2</v>
      </c>
      <c r="E2040">
        <v>0.25</v>
      </c>
      <c r="F2040" s="4">
        <f>DetailTicket[[#This Row],[Qte]]*(DetailTicket[[#This Row],[PrixUnit]]*(1-DetailTicket[[#This Row],[Remise%]]))</f>
        <v>11.43</v>
      </c>
      <c r="G2040" t="str">
        <f>DetailTicket[[#This Row],[NoTicket]]&amp;DetailTicket[[#This Row],[Refprod]]</f>
        <v>1080674</v>
      </c>
    </row>
    <row r="2041" spans="1:7" x14ac:dyDescent="0.25">
      <c r="A2041">
        <v>10846</v>
      </c>
      <c r="B2041">
        <v>74</v>
      </c>
      <c r="C2041">
        <v>7.62</v>
      </c>
      <c r="D2041">
        <v>1</v>
      </c>
      <c r="E2041">
        <v>0</v>
      </c>
      <c r="F2041" s="4">
        <f>DetailTicket[[#This Row],[Qte]]*(DetailTicket[[#This Row],[PrixUnit]]*(1-DetailTicket[[#This Row],[Remise%]]))</f>
        <v>7.62</v>
      </c>
      <c r="G2041" t="str">
        <f>DetailTicket[[#This Row],[NoTicket]]&amp;DetailTicket[[#This Row],[Refprod]]</f>
        <v>1084674</v>
      </c>
    </row>
    <row r="2042" spans="1:7" x14ac:dyDescent="0.25">
      <c r="A2042">
        <v>10998</v>
      </c>
      <c r="B2042">
        <v>74</v>
      </c>
      <c r="C2042">
        <v>7.62</v>
      </c>
      <c r="D2042">
        <v>1</v>
      </c>
      <c r="E2042">
        <v>0</v>
      </c>
      <c r="F2042" s="4">
        <f>DetailTicket[[#This Row],[Qte]]*(DetailTicket[[#This Row],[PrixUnit]]*(1-DetailTicket[[#This Row],[Remise%]]))</f>
        <v>7.62</v>
      </c>
      <c r="G2042" t="str">
        <f>DetailTicket[[#This Row],[NoTicket]]&amp;DetailTicket[[#This Row],[Refprod]]</f>
        <v>1099874</v>
      </c>
    </row>
    <row r="2043" spans="1:7" x14ac:dyDescent="0.25">
      <c r="A2043">
        <v>10280</v>
      </c>
      <c r="B2043">
        <v>75</v>
      </c>
      <c r="C2043">
        <v>4.7300000000000004</v>
      </c>
      <c r="D2043">
        <v>1</v>
      </c>
      <c r="E2043">
        <v>0</v>
      </c>
      <c r="F2043" s="4">
        <f>DetailTicket[[#This Row],[Qte]]*(DetailTicket[[#This Row],[PrixUnit]]*(1-DetailTicket[[#This Row],[Remise%]]))</f>
        <v>4.7300000000000004</v>
      </c>
      <c r="G2043" t="str">
        <f>DetailTicket[[#This Row],[NoTicket]]&amp;DetailTicket[[#This Row],[Refprod]]</f>
        <v>1028075</v>
      </c>
    </row>
    <row r="2044" spans="1:7" x14ac:dyDescent="0.25">
      <c r="A2044">
        <v>10293</v>
      </c>
      <c r="B2044">
        <v>75</v>
      </c>
      <c r="C2044">
        <v>4.7300000000000004</v>
      </c>
      <c r="D2044">
        <v>2</v>
      </c>
      <c r="E2044">
        <v>0</v>
      </c>
      <c r="F2044" s="4">
        <f>DetailTicket[[#This Row],[Qte]]*(DetailTicket[[#This Row],[PrixUnit]]*(1-DetailTicket[[#This Row],[Remise%]]))</f>
        <v>9.4600000000000009</v>
      </c>
      <c r="G2044" t="str">
        <f>DetailTicket[[#This Row],[NoTicket]]&amp;DetailTicket[[#This Row],[Refprod]]</f>
        <v>1029375</v>
      </c>
    </row>
    <row r="2045" spans="1:7" x14ac:dyDescent="0.25">
      <c r="A2045">
        <v>10294</v>
      </c>
      <c r="B2045">
        <v>75</v>
      </c>
      <c r="C2045">
        <v>4.7300000000000004</v>
      </c>
      <c r="D2045">
        <v>2</v>
      </c>
      <c r="E2045">
        <v>0</v>
      </c>
      <c r="F2045" s="4">
        <f>DetailTicket[[#This Row],[Qte]]*(DetailTicket[[#This Row],[PrixUnit]]*(1-DetailTicket[[#This Row],[Remise%]]))</f>
        <v>9.4600000000000009</v>
      </c>
      <c r="G2045" t="str">
        <f>DetailTicket[[#This Row],[NoTicket]]&amp;DetailTicket[[#This Row],[Refprod]]</f>
        <v>1029475</v>
      </c>
    </row>
    <row r="2046" spans="1:7" x14ac:dyDescent="0.25">
      <c r="A2046">
        <v>10312</v>
      </c>
      <c r="B2046">
        <v>75</v>
      </c>
      <c r="C2046">
        <v>4.7300000000000004</v>
      </c>
      <c r="D2046">
        <v>2</v>
      </c>
      <c r="E2046">
        <v>0</v>
      </c>
      <c r="F2046" s="4">
        <f>DetailTicket[[#This Row],[Qte]]*(DetailTicket[[#This Row],[PrixUnit]]*(1-DetailTicket[[#This Row],[Remise%]]))</f>
        <v>9.4600000000000009</v>
      </c>
      <c r="G2046" t="str">
        <f>DetailTicket[[#This Row],[NoTicket]]&amp;DetailTicket[[#This Row],[Refprod]]</f>
        <v>1031275</v>
      </c>
    </row>
    <row r="2047" spans="1:7" x14ac:dyDescent="0.25">
      <c r="A2047">
        <v>10326</v>
      </c>
      <c r="B2047">
        <v>75</v>
      </c>
      <c r="C2047">
        <v>4.7300000000000004</v>
      </c>
      <c r="D2047">
        <v>2</v>
      </c>
      <c r="E2047">
        <v>0</v>
      </c>
      <c r="F2047" s="4">
        <f>DetailTicket[[#This Row],[Qte]]*(DetailTicket[[#This Row],[PrixUnit]]*(1-DetailTicket[[#This Row],[Remise%]]))</f>
        <v>9.4600000000000009</v>
      </c>
      <c r="G2047" t="str">
        <f>DetailTicket[[#This Row],[NoTicket]]&amp;DetailTicket[[#This Row],[Refprod]]</f>
        <v>1032675</v>
      </c>
    </row>
    <row r="2048" spans="1:7" x14ac:dyDescent="0.25">
      <c r="A2048">
        <v>10347</v>
      </c>
      <c r="B2048">
        <v>75</v>
      </c>
      <c r="C2048">
        <v>4.7300000000000004</v>
      </c>
      <c r="D2048">
        <v>2</v>
      </c>
      <c r="E2048">
        <v>0.15</v>
      </c>
      <c r="F2048" s="4">
        <f>DetailTicket[[#This Row],[Qte]]*(DetailTicket[[#This Row],[PrixUnit]]*(1-DetailTicket[[#This Row],[Remise%]]))</f>
        <v>8.0410000000000004</v>
      </c>
      <c r="G2048" t="str">
        <f>DetailTicket[[#This Row],[NoTicket]]&amp;DetailTicket[[#This Row],[Refprod]]</f>
        <v>1034775</v>
      </c>
    </row>
    <row r="2049" spans="1:7" x14ac:dyDescent="0.25">
      <c r="A2049">
        <v>10363</v>
      </c>
      <c r="B2049">
        <v>75</v>
      </c>
      <c r="C2049">
        <v>4.7300000000000004</v>
      </c>
      <c r="D2049">
        <v>2</v>
      </c>
      <c r="E2049">
        <v>0</v>
      </c>
      <c r="F2049" s="4">
        <f>DetailTicket[[#This Row],[Qte]]*(DetailTicket[[#This Row],[PrixUnit]]*(1-DetailTicket[[#This Row],[Remise%]]))</f>
        <v>9.4600000000000009</v>
      </c>
      <c r="G2049" t="str">
        <f>DetailTicket[[#This Row],[NoTicket]]&amp;DetailTicket[[#This Row],[Refprod]]</f>
        <v>1036375</v>
      </c>
    </row>
    <row r="2050" spans="1:7" x14ac:dyDescent="0.25">
      <c r="A2050">
        <v>10436</v>
      </c>
      <c r="B2050">
        <v>75</v>
      </c>
      <c r="C2050">
        <v>4.7300000000000004</v>
      </c>
      <c r="D2050">
        <v>1</v>
      </c>
      <c r="E2050">
        <v>0.1</v>
      </c>
      <c r="F2050" s="4">
        <f>DetailTicket[[#This Row],[Qte]]*(DetailTicket[[#This Row],[PrixUnit]]*(1-DetailTicket[[#This Row],[Remise%]]))</f>
        <v>4.2570000000000006</v>
      </c>
      <c r="G2050" t="str">
        <f>DetailTicket[[#This Row],[NoTicket]]&amp;DetailTicket[[#This Row],[Refprod]]</f>
        <v>1043675</v>
      </c>
    </row>
    <row r="2051" spans="1:7" x14ac:dyDescent="0.25">
      <c r="A2051">
        <v>10460</v>
      </c>
      <c r="B2051">
        <v>75</v>
      </c>
      <c r="C2051">
        <v>4.7300000000000004</v>
      </c>
      <c r="D2051">
        <v>2</v>
      </c>
      <c r="E2051">
        <v>0.25</v>
      </c>
      <c r="F2051" s="4">
        <f>DetailTicket[[#This Row],[Qte]]*(DetailTicket[[#This Row],[PrixUnit]]*(1-DetailTicket[[#This Row],[Remise%]]))</f>
        <v>7.0950000000000006</v>
      </c>
      <c r="G2051" t="str">
        <f>DetailTicket[[#This Row],[NoTicket]]&amp;DetailTicket[[#This Row],[Refprod]]</f>
        <v>1046075</v>
      </c>
    </row>
    <row r="2052" spans="1:7" x14ac:dyDescent="0.25">
      <c r="A2052">
        <v>10474</v>
      </c>
      <c r="B2052">
        <v>75</v>
      </c>
      <c r="C2052">
        <v>4.7300000000000004</v>
      </c>
      <c r="D2052">
        <v>2</v>
      </c>
      <c r="E2052">
        <v>0</v>
      </c>
      <c r="F2052" s="4">
        <f>DetailTicket[[#This Row],[Qte]]*(DetailTicket[[#This Row],[PrixUnit]]*(1-DetailTicket[[#This Row],[Remise%]]))</f>
        <v>9.4600000000000009</v>
      </c>
      <c r="G2052" t="str">
        <f>DetailTicket[[#This Row],[NoTicket]]&amp;DetailTicket[[#This Row],[Refprod]]</f>
        <v>1047475</v>
      </c>
    </row>
    <row r="2053" spans="1:7" x14ac:dyDescent="0.25">
      <c r="A2053">
        <v>10490</v>
      </c>
      <c r="B2053">
        <v>75</v>
      </c>
      <c r="C2053">
        <v>4.7300000000000004</v>
      </c>
      <c r="D2053">
        <v>1</v>
      </c>
      <c r="E2053">
        <v>0</v>
      </c>
      <c r="F2053" s="4">
        <f>DetailTicket[[#This Row],[Qte]]*(DetailTicket[[#This Row],[PrixUnit]]*(1-DetailTicket[[#This Row],[Remise%]]))</f>
        <v>4.7300000000000004</v>
      </c>
      <c r="G2053" t="str">
        <f>DetailTicket[[#This Row],[NoTicket]]&amp;DetailTicket[[#This Row],[Refprod]]</f>
        <v>1049075</v>
      </c>
    </row>
    <row r="2054" spans="1:7" x14ac:dyDescent="0.25">
      <c r="A2054">
        <v>10510</v>
      </c>
      <c r="B2054">
        <v>75</v>
      </c>
      <c r="C2054">
        <v>5.95</v>
      </c>
      <c r="D2054">
        <v>1</v>
      </c>
      <c r="E2054">
        <v>0.1</v>
      </c>
      <c r="F2054" s="4">
        <f>DetailTicket[[#This Row],[Qte]]*(DetailTicket[[#This Row],[PrixUnit]]*(1-DetailTicket[[#This Row],[Remise%]]))</f>
        <v>5.3550000000000004</v>
      </c>
      <c r="G2054" t="str">
        <f>DetailTicket[[#This Row],[NoTicket]]&amp;DetailTicket[[#This Row],[Refprod]]</f>
        <v>1051075</v>
      </c>
    </row>
    <row r="2055" spans="1:7" x14ac:dyDescent="0.25">
      <c r="A2055">
        <v>10514</v>
      </c>
      <c r="B2055">
        <v>75</v>
      </c>
      <c r="C2055">
        <v>5.95</v>
      </c>
      <c r="D2055">
        <v>2</v>
      </c>
      <c r="E2055">
        <v>0</v>
      </c>
      <c r="F2055" s="4">
        <f>DetailTicket[[#This Row],[Qte]]*(DetailTicket[[#This Row],[PrixUnit]]*(1-DetailTicket[[#This Row],[Remise%]]))</f>
        <v>11.9</v>
      </c>
      <c r="G2055" t="str">
        <f>DetailTicket[[#This Row],[NoTicket]]&amp;DetailTicket[[#This Row],[Refprod]]</f>
        <v>1051475</v>
      </c>
    </row>
    <row r="2056" spans="1:7" x14ac:dyDescent="0.25">
      <c r="A2056">
        <v>10552</v>
      </c>
      <c r="B2056">
        <v>75</v>
      </c>
      <c r="C2056">
        <v>5.95</v>
      </c>
      <c r="D2056">
        <v>1</v>
      </c>
      <c r="E2056">
        <v>0</v>
      </c>
      <c r="F2056" s="4">
        <f>DetailTicket[[#This Row],[Qte]]*(DetailTicket[[#This Row],[PrixUnit]]*(1-DetailTicket[[#This Row],[Remise%]]))</f>
        <v>5.95</v>
      </c>
      <c r="G2056" t="str">
        <f>DetailTicket[[#This Row],[NoTicket]]&amp;DetailTicket[[#This Row],[Refprod]]</f>
        <v>1055275</v>
      </c>
    </row>
    <row r="2057" spans="1:7" x14ac:dyDescent="0.25">
      <c r="A2057">
        <v>10557</v>
      </c>
      <c r="B2057">
        <v>75</v>
      </c>
      <c r="C2057">
        <v>5.95</v>
      </c>
      <c r="D2057">
        <v>1</v>
      </c>
      <c r="E2057">
        <v>0</v>
      </c>
      <c r="F2057" s="4">
        <f>DetailTicket[[#This Row],[Qte]]*(DetailTicket[[#This Row],[PrixUnit]]*(1-DetailTicket[[#This Row],[Remise%]]))</f>
        <v>5.95</v>
      </c>
      <c r="G2057" t="str">
        <f>DetailTicket[[#This Row],[NoTicket]]&amp;DetailTicket[[#This Row],[Refprod]]</f>
        <v>1055775</v>
      </c>
    </row>
    <row r="2058" spans="1:7" x14ac:dyDescent="0.25">
      <c r="A2058">
        <v>10572</v>
      </c>
      <c r="B2058">
        <v>75</v>
      </c>
      <c r="C2058">
        <v>5.95</v>
      </c>
      <c r="D2058">
        <v>2</v>
      </c>
      <c r="E2058">
        <v>0.1</v>
      </c>
      <c r="F2058" s="4">
        <f>DetailTicket[[#This Row],[Qte]]*(DetailTicket[[#This Row],[PrixUnit]]*(1-DetailTicket[[#This Row],[Remise%]]))</f>
        <v>10.71</v>
      </c>
      <c r="G2058" t="str">
        <f>DetailTicket[[#This Row],[NoTicket]]&amp;DetailTicket[[#This Row],[Refprod]]</f>
        <v>1057275</v>
      </c>
    </row>
    <row r="2059" spans="1:7" x14ac:dyDescent="0.25">
      <c r="A2059">
        <v>10577</v>
      </c>
      <c r="B2059">
        <v>75</v>
      </c>
      <c r="C2059">
        <v>5.95</v>
      </c>
      <c r="D2059">
        <v>1</v>
      </c>
      <c r="E2059">
        <v>0</v>
      </c>
      <c r="F2059" s="4">
        <f>DetailTicket[[#This Row],[Qte]]*(DetailTicket[[#This Row],[PrixUnit]]*(1-DetailTicket[[#This Row],[Remise%]]))</f>
        <v>5.95</v>
      </c>
      <c r="G2059" t="str">
        <f>DetailTicket[[#This Row],[NoTicket]]&amp;DetailTicket[[#This Row],[Refprod]]</f>
        <v>1057775</v>
      </c>
    </row>
    <row r="2060" spans="1:7" x14ac:dyDescent="0.25">
      <c r="A2060">
        <v>10579</v>
      </c>
      <c r="B2060">
        <v>75</v>
      </c>
      <c r="C2060">
        <v>5.95</v>
      </c>
      <c r="D2060">
        <v>1</v>
      </c>
      <c r="E2060">
        <v>0</v>
      </c>
      <c r="F2060" s="4">
        <f>DetailTicket[[#This Row],[Qte]]*(DetailTicket[[#This Row],[PrixUnit]]*(1-DetailTicket[[#This Row],[Remise%]]))</f>
        <v>5.95</v>
      </c>
      <c r="G2060" t="str">
        <f>DetailTicket[[#This Row],[NoTicket]]&amp;DetailTicket[[#This Row],[Refprod]]</f>
        <v>1057975</v>
      </c>
    </row>
    <row r="2061" spans="1:7" x14ac:dyDescent="0.25">
      <c r="A2061">
        <v>10581</v>
      </c>
      <c r="B2061">
        <v>75</v>
      </c>
      <c r="C2061">
        <v>5.95</v>
      </c>
      <c r="D2061">
        <v>2</v>
      </c>
      <c r="E2061">
        <v>0.2</v>
      </c>
      <c r="F2061" s="4">
        <f>DetailTicket[[#This Row],[Qte]]*(DetailTicket[[#This Row],[PrixUnit]]*(1-DetailTicket[[#This Row],[Remise%]]))</f>
        <v>9.5200000000000014</v>
      </c>
      <c r="G2061" t="str">
        <f>DetailTicket[[#This Row],[NoTicket]]&amp;DetailTicket[[#This Row],[Refprod]]</f>
        <v>1058175</v>
      </c>
    </row>
    <row r="2062" spans="1:7" x14ac:dyDescent="0.25">
      <c r="A2062">
        <v>10596</v>
      </c>
      <c r="B2062">
        <v>75</v>
      </c>
      <c r="C2062">
        <v>5.95</v>
      </c>
      <c r="D2062">
        <v>1</v>
      </c>
      <c r="E2062">
        <v>0.2</v>
      </c>
      <c r="F2062" s="4">
        <f>DetailTicket[[#This Row],[Qte]]*(DetailTicket[[#This Row],[PrixUnit]]*(1-DetailTicket[[#This Row],[Remise%]]))</f>
        <v>4.7600000000000007</v>
      </c>
      <c r="G2062" t="str">
        <f>DetailTicket[[#This Row],[NoTicket]]&amp;DetailTicket[[#This Row],[Refprod]]</f>
        <v>1059675</v>
      </c>
    </row>
    <row r="2063" spans="1:7" x14ac:dyDescent="0.25">
      <c r="A2063">
        <v>10613</v>
      </c>
      <c r="B2063">
        <v>75</v>
      </c>
      <c r="C2063">
        <v>5.95</v>
      </c>
      <c r="D2063">
        <v>1</v>
      </c>
      <c r="E2063">
        <v>0</v>
      </c>
      <c r="F2063" s="4">
        <f>DetailTicket[[#This Row],[Qte]]*(DetailTicket[[#This Row],[PrixUnit]]*(1-DetailTicket[[#This Row],[Remise%]]))</f>
        <v>5.95</v>
      </c>
      <c r="G2063" t="str">
        <f>DetailTicket[[#This Row],[NoTicket]]&amp;DetailTicket[[#This Row],[Refprod]]</f>
        <v>1061375</v>
      </c>
    </row>
    <row r="2064" spans="1:7" x14ac:dyDescent="0.25">
      <c r="A2064">
        <v>10631</v>
      </c>
      <c r="B2064">
        <v>75</v>
      </c>
      <c r="C2064">
        <v>5.95</v>
      </c>
      <c r="D2064">
        <v>2</v>
      </c>
      <c r="E2064">
        <v>0.1</v>
      </c>
      <c r="F2064" s="4">
        <f>DetailTicket[[#This Row],[Qte]]*(DetailTicket[[#This Row],[PrixUnit]]*(1-DetailTicket[[#This Row],[Remise%]]))</f>
        <v>10.71</v>
      </c>
      <c r="G2064" t="str">
        <f>DetailTicket[[#This Row],[NoTicket]]&amp;DetailTicket[[#This Row],[Refprod]]</f>
        <v>1063175</v>
      </c>
    </row>
    <row r="2065" spans="1:7" x14ac:dyDescent="0.25">
      <c r="A2065">
        <v>10634</v>
      </c>
      <c r="B2065">
        <v>75</v>
      </c>
      <c r="C2065">
        <v>5.95</v>
      </c>
      <c r="D2065">
        <v>2</v>
      </c>
      <c r="E2065">
        <v>0</v>
      </c>
      <c r="F2065" s="4">
        <f>DetailTicket[[#This Row],[Qte]]*(DetailTicket[[#This Row],[PrixUnit]]*(1-DetailTicket[[#This Row],[Remise%]]))</f>
        <v>11.9</v>
      </c>
      <c r="G2065" t="str">
        <f>DetailTicket[[#This Row],[NoTicket]]&amp;DetailTicket[[#This Row],[Refprod]]</f>
        <v>1063475</v>
      </c>
    </row>
    <row r="2066" spans="1:7" x14ac:dyDescent="0.25">
      <c r="A2066">
        <v>10670</v>
      </c>
      <c r="B2066">
        <v>75</v>
      </c>
      <c r="C2066">
        <v>5.95</v>
      </c>
      <c r="D2066">
        <v>1</v>
      </c>
      <c r="E2066">
        <v>0</v>
      </c>
      <c r="F2066" s="4">
        <f>DetailTicket[[#This Row],[Qte]]*(DetailTicket[[#This Row],[PrixUnit]]*(1-DetailTicket[[#This Row],[Remise%]]))</f>
        <v>5.95</v>
      </c>
      <c r="G2066" t="str">
        <f>DetailTicket[[#This Row],[NoTicket]]&amp;DetailTicket[[#This Row],[Refprod]]</f>
        <v>1067075</v>
      </c>
    </row>
    <row r="2067" spans="1:7" x14ac:dyDescent="0.25">
      <c r="A2067">
        <v>10682</v>
      </c>
      <c r="B2067">
        <v>75</v>
      </c>
      <c r="C2067">
        <v>5.95</v>
      </c>
      <c r="D2067">
        <v>1</v>
      </c>
      <c r="E2067">
        <v>0</v>
      </c>
      <c r="F2067" s="4">
        <f>DetailTicket[[#This Row],[Qte]]*(DetailTicket[[#This Row],[PrixUnit]]*(1-DetailTicket[[#This Row],[Remise%]]))</f>
        <v>5.95</v>
      </c>
      <c r="G2067" t="str">
        <f>DetailTicket[[#This Row],[NoTicket]]&amp;DetailTicket[[#This Row],[Refprod]]</f>
        <v>1068275</v>
      </c>
    </row>
    <row r="2068" spans="1:7" x14ac:dyDescent="0.25">
      <c r="A2068">
        <v>10722</v>
      </c>
      <c r="B2068">
        <v>75</v>
      </c>
      <c r="C2068">
        <v>5.95</v>
      </c>
      <c r="D2068">
        <v>1</v>
      </c>
      <c r="E2068">
        <v>0</v>
      </c>
      <c r="F2068" s="4">
        <f>DetailTicket[[#This Row],[Qte]]*(DetailTicket[[#This Row],[PrixUnit]]*(1-DetailTicket[[#This Row],[Remise%]]))</f>
        <v>5.95</v>
      </c>
      <c r="G2068" t="str">
        <f>DetailTicket[[#This Row],[NoTicket]]&amp;DetailTicket[[#This Row],[Refprod]]</f>
        <v>1072275</v>
      </c>
    </row>
    <row r="2069" spans="1:7" x14ac:dyDescent="0.25">
      <c r="A2069">
        <v>10736</v>
      </c>
      <c r="B2069">
        <v>75</v>
      </c>
      <c r="C2069">
        <v>5.95</v>
      </c>
      <c r="D2069">
        <v>1</v>
      </c>
      <c r="E2069">
        <v>0</v>
      </c>
      <c r="F2069" s="4">
        <f>DetailTicket[[#This Row],[Qte]]*(DetailTicket[[#This Row],[PrixUnit]]*(1-DetailTicket[[#This Row],[Remise%]]))</f>
        <v>5.95</v>
      </c>
      <c r="G2069" t="str">
        <f>DetailTicket[[#This Row],[NoTicket]]&amp;DetailTicket[[#This Row],[Refprod]]</f>
        <v>1073675</v>
      </c>
    </row>
    <row r="2070" spans="1:7" x14ac:dyDescent="0.25">
      <c r="A2070">
        <v>10761</v>
      </c>
      <c r="B2070">
        <v>75</v>
      </c>
      <c r="C2070">
        <v>5.95</v>
      </c>
      <c r="D2070">
        <v>2</v>
      </c>
      <c r="E2070">
        <v>0</v>
      </c>
      <c r="F2070" s="4">
        <f>DetailTicket[[#This Row],[Qte]]*(DetailTicket[[#This Row],[PrixUnit]]*(1-DetailTicket[[#This Row],[Remise%]]))</f>
        <v>11.9</v>
      </c>
      <c r="G2070" t="str">
        <f>DetailTicket[[#This Row],[NoTicket]]&amp;DetailTicket[[#This Row],[Refprod]]</f>
        <v>1076175</v>
      </c>
    </row>
    <row r="2071" spans="1:7" x14ac:dyDescent="0.25">
      <c r="A2071">
        <v>10773</v>
      </c>
      <c r="B2071">
        <v>75</v>
      </c>
      <c r="C2071">
        <v>5.95</v>
      </c>
      <c r="D2071">
        <v>2</v>
      </c>
      <c r="E2071">
        <v>0.2</v>
      </c>
      <c r="F2071" s="4">
        <f>DetailTicket[[#This Row],[Qte]]*(DetailTicket[[#This Row],[PrixUnit]]*(1-DetailTicket[[#This Row],[Remise%]]))</f>
        <v>9.5200000000000014</v>
      </c>
      <c r="G2071" t="str">
        <f>DetailTicket[[#This Row],[NoTicket]]&amp;DetailTicket[[#This Row],[Refprod]]</f>
        <v>1077375</v>
      </c>
    </row>
    <row r="2072" spans="1:7" x14ac:dyDescent="0.25">
      <c r="A2072">
        <v>10785</v>
      </c>
      <c r="B2072">
        <v>75</v>
      </c>
      <c r="C2072">
        <v>5.95</v>
      </c>
      <c r="D2072">
        <v>2</v>
      </c>
      <c r="E2072">
        <v>0</v>
      </c>
      <c r="F2072" s="4">
        <f>DetailTicket[[#This Row],[Qte]]*(DetailTicket[[#This Row],[PrixUnit]]*(1-DetailTicket[[#This Row],[Remise%]]))</f>
        <v>11.9</v>
      </c>
      <c r="G2072" t="str">
        <f>DetailTicket[[#This Row],[NoTicket]]&amp;DetailTicket[[#This Row],[Refprod]]</f>
        <v>1078575</v>
      </c>
    </row>
    <row r="2073" spans="1:7" x14ac:dyDescent="0.25">
      <c r="A2073">
        <v>10786</v>
      </c>
      <c r="B2073">
        <v>75</v>
      </c>
      <c r="C2073">
        <v>5.95</v>
      </c>
      <c r="D2073">
        <v>1</v>
      </c>
      <c r="E2073">
        <v>0.2</v>
      </c>
      <c r="F2073" s="4">
        <f>DetailTicket[[#This Row],[Qte]]*(DetailTicket[[#This Row],[PrixUnit]]*(1-DetailTicket[[#This Row],[Remise%]]))</f>
        <v>4.7600000000000007</v>
      </c>
      <c r="G2073" t="str">
        <f>DetailTicket[[#This Row],[NoTicket]]&amp;DetailTicket[[#This Row],[Refprod]]</f>
        <v>1078675</v>
      </c>
    </row>
    <row r="2074" spans="1:7" x14ac:dyDescent="0.25">
      <c r="A2074">
        <v>10788</v>
      </c>
      <c r="B2074">
        <v>75</v>
      </c>
      <c r="C2074">
        <v>5.95</v>
      </c>
      <c r="D2074">
        <v>1</v>
      </c>
      <c r="E2074">
        <v>0.05</v>
      </c>
      <c r="F2074" s="4">
        <f>DetailTicket[[#This Row],[Qte]]*(DetailTicket[[#This Row],[PrixUnit]]*(1-DetailTicket[[#This Row],[Remise%]]))</f>
        <v>5.6524999999999999</v>
      </c>
      <c r="G2074" t="str">
        <f>DetailTicket[[#This Row],[NoTicket]]&amp;DetailTicket[[#This Row],[Refprod]]</f>
        <v>1078875</v>
      </c>
    </row>
    <row r="2075" spans="1:7" x14ac:dyDescent="0.25">
      <c r="A2075">
        <v>10819</v>
      </c>
      <c r="B2075">
        <v>75</v>
      </c>
      <c r="C2075">
        <v>5.95</v>
      </c>
      <c r="D2075">
        <v>1</v>
      </c>
      <c r="E2075">
        <v>0</v>
      </c>
      <c r="F2075" s="4">
        <f>DetailTicket[[#This Row],[Qte]]*(DetailTicket[[#This Row],[PrixUnit]]*(1-DetailTicket[[#This Row],[Remise%]]))</f>
        <v>5.95</v>
      </c>
      <c r="G2075" t="str">
        <f>DetailTicket[[#This Row],[NoTicket]]&amp;DetailTicket[[#This Row],[Refprod]]</f>
        <v>1081975</v>
      </c>
    </row>
    <row r="2076" spans="1:7" x14ac:dyDescent="0.25">
      <c r="A2076">
        <v>10894</v>
      </c>
      <c r="B2076">
        <v>75</v>
      </c>
      <c r="C2076">
        <v>5.95</v>
      </c>
      <c r="D2076">
        <v>2</v>
      </c>
      <c r="E2076">
        <v>0.05</v>
      </c>
      <c r="F2076" s="4">
        <f>DetailTicket[[#This Row],[Qte]]*(DetailTicket[[#This Row],[PrixUnit]]*(1-DetailTicket[[#This Row],[Remise%]]))</f>
        <v>11.305</v>
      </c>
      <c r="G2076" t="str">
        <f>DetailTicket[[#This Row],[NoTicket]]&amp;DetailTicket[[#This Row],[Refprod]]</f>
        <v>1089475</v>
      </c>
    </row>
    <row r="2077" spans="1:7" x14ac:dyDescent="0.25">
      <c r="A2077">
        <v>10907</v>
      </c>
      <c r="B2077">
        <v>75</v>
      </c>
      <c r="C2077">
        <v>5.95</v>
      </c>
      <c r="D2077">
        <v>2</v>
      </c>
      <c r="E2077">
        <v>0</v>
      </c>
      <c r="F2077" s="4">
        <f>DetailTicket[[#This Row],[Qte]]*(DetailTicket[[#This Row],[PrixUnit]]*(1-DetailTicket[[#This Row],[Remise%]]))</f>
        <v>11.9</v>
      </c>
      <c r="G2077" t="str">
        <f>DetailTicket[[#This Row],[NoTicket]]&amp;DetailTicket[[#This Row],[Refprod]]</f>
        <v>1090775</v>
      </c>
    </row>
    <row r="2078" spans="1:7" x14ac:dyDescent="0.25">
      <c r="A2078">
        <v>10924</v>
      </c>
      <c r="B2078">
        <v>75</v>
      </c>
      <c r="C2078">
        <v>5.95</v>
      </c>
      <c r="D2078">
        <v>2</v>
      </c>
      <c r="E2078">
        <v>0</v>
      </c>
      <c r="F2078" s="4">
        <f>DetailTicket[[#This Row],[Qte]]*(DetailTicket[[#This Row],[PrixUnit]]*(1-DetailTicket[[#This Row],[Remise%]]))</f>
        <v>11.9</v>
      </c>
      <c r="G2078" t="str">
        <f>DetailTicket[[#This Row],[NoTicket]]&amp;DetailTicket[[#This Row],[Refprod]]</f>
        <v>1092475</v>
      </c>
    </row>
    <row r="2079" spans="1:7" x14ac:dyDescent="0.25">
      <c r="A2079">
        <v>10929</v>
      </c>
      <c r="B2079">
        <v>75</v>
      </c>
      <c r="C2079">
        <v>5.95</v>
      </c>
      <c r="D2079">
        <v>1</v>
      </c>
      <c r="E2079">
        <v>0</v>
      </c>
      <c r="F2079" s="4">
        <f>DetailTicket[[#This Row],[Qte]]*(DetailTicket[[#This Row],[PrixUnit]]*(1-DetailTicket[[#This Row],[Remise%]]))</f>
        <v>5.95</v>
      </c>
      <c r="G2079" t="str">
        <f>DetailTicket[[#This Row],[NoTicket]]&amp;DetailTicket[[#This Row],[Refprod]]</f>
        <v>1092975</v>
      </c>
    </row>
    <row r="2080" spans="1:7" x14ac:dyDescent="0.25">
      <c r="A2080">
        <v>10932</v>
      </c>
      <c r="B2080">
        <v>75</v>
      </c>
      <c r="C2080">
        <v>5.95</v>
      </c>
      <c r="D2080">
        <v>1</v>
      </c>
      <c r="E2080">
        <v>0.1</v>
      </c>
      <c r="F2080" s="4">
        <f>DetailTicket[[#This Row],[Qte]]*(DetailTicket[[#This Row],[PrixUnit]]*(1-DetailTicket[[#This Row],[Remise%]]))</f>
        <v>5.3550000000000004</v>
      </c>
      <c r="G2080" t="str">
        <f>DetailTicket[[#This Row],[NoTicket]]&amp;DetailTicket[[#This Row],[Refprod]]</f>
        <v>1093275</v>
      </c>
    </row>
    <row r="2081" spans="1:7" x14ac:dyDescent="0.25">
      <c r="A2081">
        <v>10951</v>
      </c>
      <c r="B2081">
        <v>75</v>
      </c>
      <c r="C2081">
        <v>5.95</v>
      </c>
      <c r="D2081">
        <v>2</v>
      </c>
      <c r="E2081">
        <v>0.05</v>
      </c>
      <c r="F2081" s="4">
        <f>DetailTicket[[#This Row],[Qte]]*(DetailTicket[[#This Row],[PrixUnit]]*(1-DetailTicket[[#This Row],[Remise%]]))</f>
        <v>11.305</v>
      </c>
      <c r="G2081" t="str">
        <f>DetailTicket[[#This Row],[NoTicket]]&amp;DetailTicket[[#This Row],[Refprod]]</f>
        <v>1095175</v>
      </c>
    </row>
    <row r="2082" spans="1:7" x14ac:dyDescent="0.25">
      <c r="A2082">
        <v>10955</v>
      </c>
      <c r="B2082">
        <v>75</v>
      </c>
      <c r="C2082">
        <v>5.95</v>
      </c>
      <c r="D2082">
        <v>2</v>
      </c>
      <c r="E2082">
        <v>0.2</v>
      </c>
      <c r="F2082" s="4">
        <f>DetailTicket[[#This Row],[Qte]]*(DetailTicket[[#This Row],[PrixUnit]]*(1-DetailTicket[[#This Row],[Remise%]]))</f>
        <v>9.5200000000000014</v>
      </c>
      <c r="G2082" t="str">
        <f>DetailTicket[[#This Row],[NoTicket]]&amp;DetailTicket[[#This Row],[Refprod]]</f>
        <v>1095575</v>
      </c>
    </row>
    <row r="2083" spans="1:7" x14ac:dyDescent="0.25">
      <c r="A2083">
        <v>10959</v>
      </c>
      <c r="B2083">
        <v>75</v>
      </c>
      <c r="C2083">
        <v>5.95</v>
      </c>
      <c r="D2083">
        <v>1</v>
      </c>
      <c r="E2083">
        <v>0.15</v>
      </c>
      <c r="F2083" s="4">
        <f>DetailTicket[[#This Row],[Qte]]*(DetailTicket[[#This Row],[PrixUnit]]*(1-DetailTicket[[#This Row],[Remise%]]))</f>
        <v>5.0575000000000001</v>
      </c>
      <c r="G2083" t="str">
        <f>DetailTicket[[#This Row],[NoTicket]]&amp;DetailTicket[[#This Row],[Refprod]]</f>
        <v>1095975</v>
      </c>
    </row>
    <row r="2084" spans="1:7" x14ac:dyDescent="0.25">
      <c r="A2084">
        <v>10973</v>
      </c>
      <c r="B2084">
        <v>75</v>
      </c>
      <c r="C2084">
        <v>5.95</v>
      </c>
      <c r="D2084">
        <v>2</v>
      </c>
      <c r="E2084">
        <v>0</v>
      </c>
      <c r="F2084" s="4">
        <f>DetailTicket[[#This Row],[Qte]]*(DetailTicket[[#This Row],[PrixUnit]]*(1-DetailTicket[[#This Row],[Remise%]]))</f>
        <v>11.9</v>
      </c>
      <c r="G2084" t="str">
        <f>DetailTicket[[#This Row],[NoTicket]]&amp;DetailTicket[[#This Row],[Refprod]]</f>
        <v>1097375</v>
      </c>
    </row>
    <row r="2085" spans="1:7" x14ac:dyDescent="0.25">
      <c r="A2085">
        <v>10975</v>
      </c>
      <c r="B2085">
        <v>75</v>
      </c>
      <c r="C2085">
        <v>5.95</v>
      </c>
      <c r="D2085">
        <v>2</v>
      </c>
      <c r="E2085">
        <v>0</v>
      </c>
      <c r="F2085" s="4">
        <f>DetailTicket[[#This Row],[Qte]]*(DetailTicket[[#This Row],[PrixUnit]]*(1-DetailTicket[[#This Row],[Remise%]]))</f>
        <v>11.9</v>
      </c>
      <c r="G2085" t="str">
        <f>DetailTicket[[#This Row],[NoTicket]]&amp;DetailTicket[[#This Row],[Refprod]]</f>
        <v>1097575</v>
      </c>
    </row>
    <row r="2086" spans="1:7" x14ac:dyDescent="0.25">
      <c r="A2086">
        <v>10980</v>
      </c>
      <c r="B2086">
        <v>75</v>
      </c>
      <c r="C2086">
        <v>5.95</v>
      </c>
      <c r="D2086">
        <v>1</v>
      </c>
      <c r="E2086">
        <v>0.2</v>
      </c>
      <c r="F2086" s="4">
        <f>DetailTicket[[#This Row],[Qte]]*(DetailTicket[[#This Row],[PrixUnit]]*(1-DetailTicket[[#This Row],[Remise%]]))</f>
        <v>4.7600000000000007</v>
      </c>
      <c r="G2086" t="str">
        <f>DetailTicket[[#This Row],[NoTicket]]&amp;DetailTicket[[#This Row],[Refprod]]</f>
        <v>1098075</v>
      </c>
    </row>
    <row r="2087" spans="1:7" x14ac:dyDescent="0.25">
      <c r="A2087">
        <v>10998</v>
      </c>
      <c r="B2087">
        <v>75</v>
      </c>
      <c r="C2087">
        <v>5.95</v>
      </c>
      <c r="D2087">
        <v>1</v>
      </c>
      <c r="E2087">
        <v>0</v>
      </c>
      <c r="F2087" s="4">
        <f>DetailTicket[[#This Row],[Qte]]*(DetailTicket[[#This Row],[PrixUnit]]*(1-DetailTicket[[#This Row],[Remise%]]))</f>
        <v>5.95</v>
      </c>
      <c r="G2087" t="str">
        <f>DetailTicket[[#This Row],[NoTicket]]&amp;DetailTicket[[#This Row],[Refprod]]</f>
        <v>1099875</v>
      </c>
    </row>
    <row r="2088" spans="1:7" x14ac:dyDescent="0.25">
      <c r="A2088">
        <v>11077</v>
      </c>
      <c r="B2088">
        <v>75</v>
      </c>
      <c r="C2088">
        <v>5.95</v>
      </c>
      <c r="D2088">
        <v>2</v>
      </c>
      <c r="E2088">
        <v>0</v>
      </c>
      <c r="F2088" s="4">
        <f>DetailTicket[[#This Row],[Qte]]*(DetailTicket[[#This Row],[PrixUnit]]*(1-DetailTicket[[#This Row],[Remise%]]))</f>
        <v>11.9</v>
      </c>
      <c r="G2088" t="str">
        <f>DetailTicket[[#This Row],[NoTicket]]&amp;DetailTicket[[#This Row],[Refprod]]</f>
        <v>1107775</v>
      </c>
    </row>
    <row r="2089" spans="1:7" x14ac:dyDescent="0.25">
      <c r="A2089">
        <v>10267</v>
      </c>
      <c r="B2089">
        <v>76</v>
      </c>
      <c r="C2089">
        <v>10.98</v>
      </c>
      <c r="D2089">
        <v>2</v>
      </c>
      <c r="E2089">
        <v>0.15</v>
      </c>
      <c r="F2089" s="4">
        <f>DetailTicket[[#This Row],[Qte]]*(DetailTicket[[#This Row],[PrixUnit]]*(1-DetailTicket[[#This Row],[Remise%]]))</f>
        <v>18.666</v>
      </c>
      <c r="G2089" t="str">
        <f>DetailTicket[[#This Row],[NoTicket]]&amp;DetailTicket[[#This Row],[Refprod]]</f>
        <v>1026776</v>
      </c>
    </row>
    <row r="2090" spans="1:7" x14ac:dyDescent="0.25">
      <c r="A2090">
        <v>10273</v>
      </c>
      <c r="B2090">
        <v>76</v>
      </c>
      <c r="C2090">
        <v>10.98</v>
      </c>
      <c r="D2090">
        <v>1</v>
      </c>
      <c r="E2090">
        <v>0.05</v>
      </c>
      <c r="F2090" s="4">
        <f>DetailTicket[[#This Row],[Qte]]*(DetailTicket[[#This Row],[PrixUnit]]*(1-DetailTicket[[#This Row],[Remise%]]))</f>
        <v>10.430999999999999</v>
      </c>
      <c r="G2090" t="str">
        <f>DetailTicket[[#This Row],[NoTicket]]&amp;DetailTicket[[#This Row],[Refprod]]</f>
        <v>1027376</v>
      </c>
    </row>
    <row r="2091" spans="1:7" x14ac:dyDescent="0.25">
      <c r="A2091">
        <v>10318</v>
      </c>
      <c r="B2091">
        <v>76</v>
      </c>
      <c r="C2091">
        <v>10.98</v>
      </c>
      <c r="D2091">
        <v>2</v>
      </c>
      <c r="E2091">
        <v>0</v>
      </c>
      <c r="F2091" s="4">
        <f>DetailTicket[[#This Row],[Qte]]*(DetailTicket[[#This Row],[PrixUnit]]*(1-DetailTicket[[#This Row],[Remise%]]))</f>
        <v>21.96</v>
      </c>
      <c r="G2091" t="str">
        <f>DetailTicket[[#This Row],[NoTicket]]&amp;DetailTicket[[#This Row],[Refprod]]</f>
        <v>1031876</v>
      </c>
    </row>
    <row r="2092" spans="1:7" x14ac:dyDescent="0.25">
      <c r="A2092">
        <v>10319</v>
      </c>
      <c r="B2092">
        <v>76</v>
      </c>
      <c r="C2092">
        <v>10.98</v>
      </c>
      <c r="D2092">
        <v>1</v>
      </c>
      <c r="E2092">
        <v>0</v>
      </c>
      <c r="F2092" s="4">
        <f>DetailTicket[[#This Row],[Qte]]*(DetailTicket[[#This Row],[PrixUnit]]*(1-DetailTicket[[#This Row],[Remise%]]))</f>
        <v>10.98</v>
      </c>
      <c r="G2092" t="str">
        <f>DetailTicket[[#This Row],[NoTicket]]&amp;DetailTicket[[#This Row],[Refprod]]</f>
        <v>1031976</v>
      </c>
    </row>
    <row r="2093" spans="1:7" x14ac:dyDescent="0.25">
      <c r="A2093">
        <v>10343</v>
      </c>
      <c r="B2093">
        <v>76</v>
      </c>
      <c r="C2093">
        <v>10.98</v>
      </c>
      <c r="D2093">
        <v>2</v>
      </c>
      <c r="E2093">
        <v>0</v>
      </c>
      <c r="F2093" s="4">
        <f>DetailTicket[[#This Row],[Qte]]*(DetailTicket[[#This Row],[PrixUnit]]*(1-DetailTicket[[#This Row],[Remise%]]))</f>
        <v>21.96</v>
      </c>
      <c r="G2093" t="str">
        <f>DetailTicket[[#This Row],[NoTicket]]&amp;DetailTicket[[#This Row],[Refprod]]</f>
        <v>1034376</v>
      </c>
    </row>
    <row r="2094" spans="1:7" x14ac:dyDescent="0.25">
      <c r="A2094">
        <v>10363</v>
      </c>
      <c r="B2094">
        <v>76</v>
      </c>
      <c r="C2094">
        <v>10.98</v>
      </c>
      <c r="D2094">
        <v>2</v>
      </c>
      <c r="E2094">
        <v>0</v>
      </c>
      <c r="F2094" s="4">
        <f>DetailTicket[[#This Row],[Qte]]*(DetailTicket[[#This Row],[PrixUnit]]*(1-DetailTicket[[#This Row],[Remise%]]))</f>
        <v>21.96</v>
      </c>
      <c r="G2094" t="str">
        <f>DetailTicket[[#This Row],[NoTicket]]&amp;DetailTicket[[#This Row],[Refprod]]</f>
        <v>1036376</v>
      </c>
    </row>
    <row r="2095" spans="1:7" x14ac:dyDescent="0.25">
      <c r="A2095">
        <v>10399</v>
      </c>
      <c r="B2095">
        <v>76</v>
      </c>
      <c r="C2095">
        <v>10.98</v>
      </c>
      <c r="D2095">
        <v>1</v>
      </c>
      <c r="E2095">
        <v>0</v>
      </c>
      <c r="F2095" s="4">
        <f>DetailTicket[[#This Row],[Qte]]*(DetailTicket[[#This Row],[PrixUnit]]*(1-DetailTicket[[#This Row],[Remise%]]))</f>
        <v>10.98</v>
      </c>
      <c r="G2095" t="str">
        <f>DetailTicket[[#This Row],[NoTicket]]&amp;DetailTicket[[#This Row],[Refprod]]</f>
        <v>1039976</v>
      </c>
    </row>
    <row r="2096" spans="1:7" x14ac:dyDescent="0.25">
      <c r="A2096">
        <v>10413</v>
      </c>
      <c r="B2096">
        <v>76</v>
      </c>
      <c r="C2096">
        <v>10.98</v>
      </c>
      <c r="D2096">
        <v>2</v>
      </c>
      <c r="E2096">
        <v>0</v>
      </c>
      <c r="F2096" s="4">
        <f>DetailTicket[[#This Row],[Qte]]*(DetailTicket[[#This Row],[PrixUnit]]*(1-DetailTicket[[#This Row],[Remise%]]))</f>
        <v>21.96</v>
      </c>
      <c r="G2096" t="str">
        <f>DetailTicket[[#This Row],[NoTicket]]&amp;DetailTicket[[#This Row],[Refprod]]</f>
        <v>1041376</v>
      </c>
    </row>
    <row r="2097" spans="1:7" x14ac:dyDescent="0.25">
      <c r="A2097">
        <v>10425</v>
      </c>
      <c r="B2097">
        <v>76</v>
      </c>
      <c r="C2097">
        <v>10.98</v>
      </c>
      <c r="D2097">
        <v>1</v>
      </c>
      <c r="E2097">
        <v>0.25</v>
      </c>
      <c r="F2097" s="4">
        <f>DetailTicket[[#This Row],[Qte]]*(DetailTicket[[#This Row],[PrixUnit]]*(1-DetailTicket[[#This Row],[Remise%]]))</f>
        <v>8.2349999999999994</v>
      </c>
      <c r="G2097" t="str">
        <f>DetailTicket[[#This Row],[NoTicket]]&amp;DetailTicket[[#This Row],[Refprod]]</f>
        <v>1042576</v>
      </c>
    </row>
    <row r="2098" spans="1:7" x14ac:dyDescent="0.25">
      <c r="A2098">
        <v>10434</v>
      </c>
      <c r="B2098">
        <v>76</v>
      </c>
      <c r="C2098">
        <v>10.98</v>
      </c>
      <c r="D2098">
        <v>2</v>
      </c>
      <c r="E2098">
        <v>0.15</v>
      </c>
      <c r="F2098" s="4">
        <f>DetailTicket[[#This Row],[Qte]]*(DetailTicket[[#This Row],[PrixUnit]]*(1-DetailTicket[[#This Row],[Remise%]]))</f>
        <v>18.666</v>
      </c>
      <c r="G2098" t="str">
        <f>DetailTicket[[#This Row],[NoTicket]]&amp;DetailTicket[[#This Row],[Refprod]]</f>
        <v>1043476</v>
      </c>
    </row>
    <row r="2099" spans="1:7" x14ac:dyDescent="0.25">
      <c r="A2099">
        <v>10475</v>
      </c>
      <c r="B2099">
        <v>76</v>
      </c>
      <c r="C2099">
        <v>10.98</v>
      </c>
      <c r="D2099">
        <v>1</v>
      </c>
      <c r="E2099">
        <v>0.15</v>
      </c>
      <c r="F2099" s="4">
        <f>DetailTicket[[#This Row],[Qte]]*(DetailTicket[[#This Row],[PrixUnit]]*(1-DetailTicket[[#This Row],[Remise%]]))</f>
        <v>9.3330000000000002</v>
      </c>
      <c r="G2099" t="str">
        <f>DetailTicket[[#This Row],[NoTicket]]&amp;DetailTicket[[#This Row],[Refprod]]</f>
        <v>1047576</v>
      </c>
    </row>
    <row r="2100" spans="1:7" x14ac:dyDescent="0.25">
      <c r="A2100">
        <v>10530</v>
      </c>
      <c r="B2100">
        <v>76</v>
      </c>
      <c r="C2100">
        <v>13.72</v>
      </c>
      <c r="D2100">
        <v>2</v>
      </c>
      <c r="E2100">
        <v>0</v>
      </c>
      <c r="F2100" s="4">
        <f>DetailTicket[[#This Row],[Qte]]*(DetailTicket[[#This Row],[PrixUnit]]*(1-DetailTicket[[#This Row],[Remise%]]))</f>
        <v>27.44</v>
      </c>
      <c r="G2100" t="str">
        <f>DetailTicket[[#This Row],[NoTicket]]&amp;DetailTicket[[#This Row],[Refprod]]</f>
        <v>1053076</v>
      </c>
    </row>
    <row r="2101" spans="1:7" x14ac:dyDescent="0.25">
      <c r="A2101">
        <v>10566</v>
      </c>
      <c r="B2101">
        <v>76</v>
      </c>
      <c r="C2101">
        <v>13.72</v>
      </c>
      <c r="D2101">
        <v>2</v>
      </c>
      <c r="E2101">
        <v>0</v>
      </c>
      <c r="F2101" s="4">
        <f>DetailTicket[[#This Row],[Qte]]*(DetailTicket[[#This Row],[PrixUnit]]*(1-DetailTicket[[#This Row],[Remise%]]))</f>
        <v>27.44</v>
      </c>
      <c r="G2101" t="str">
        <f>DetailTicket[[#This Row],[NoTicket]]&amp;DetailTicket[[#This Row],[Refprod]]</f>
        <v>1056676</v>
      </c>
    </row>
    <row r="2102" spans="1:7" x14ac:dyDescent="0.25">
      <c r="A2102">
        <v>10569</v>
      </c>
      <c r="B2102">
        <v>76</v>
      </c>
      <c r="C2102">
        <v>13.72</v>
      </c>
      <c r="D2102">
        <v>1</v>
      </c>
      <c r="E2102">
        <v>0</v>
      </c>
      <c r="F2102" s="4">
        <f>DetailTicket[[#This Row],[Qte]]*(DetailTicket[[#This Row],[PrixUnit]]*(1-DetailTicket[[#This Row],[Remise%]]))</f>
        <v>13.72</v>
      </c>
      <c r="G2102" t="str">
        <f>DetailTicket[[#This Row],[NoTicket]]&amp;DetailTicket[[#This Row],[Refprod]]</f>
        <v>1056976</v>
      </c>
    </row>
    <row r="2103" spans="1:7" x14ac:dyDescent="0.25">
      <c r="A2103">
        <v>10575</v>
      </c>
      <c r="B2103">
        <v>76</v>
      </c>
      <c r="C2103">
        <v>13.72</v>
      </c>
      <c r="D2103">
        <v>2</v>
      </c>
      <c r="E2103">
        <v>0</v>
      </c>
      <c r="F2103" s="4">
        <f>DetailTicket[[#This Row],[Qte]]*(DetailTicket[[#This Row],[PrixUnit]]*(1-DetailTicket[[#This Row],[Remise%]]))</f>
        <v>27.44</v>
      </c>
      <c r="G2103" t="str">
        <f>DetailTicket[[#This Row],[NoTicket]]&amp;DetailTicket[[#This Row],[Refprod]]</f>
        <v>1057576</v>
      </c>
    </row>
    <row r="2104" spans="1:7" x14ac:dyDescent="0.25">
      <c r="A2104">
        <v>10582</v>
      </c>
      <c r="B2104">
        <v>76</v>
      </c>
      <c r="C2104">
        <v>13.72</v>
      </c>
      <c r="D2104">
        <v>2</v>
      </c>
      <c r="E2104">
        <v>0</v>
      </c>
      <c r="F2104" s="4">
        <f>DetailTicket[[#This Row],[Qte]]*(DetailTicket[[#This Row],[PrixUnit]]*(1-DetailTicket[[#This Row],[Remise%]]))</f>
        <v>27.44</v>
      </c>
      <c r="G2104" t="str">
        <f>DetailTicket[[#This Row],[NoTicket]]&amp;DetailTicket[[#This Row],[Refprod]]</f>
        <v>1058276</v>
      </c>
    </row>
    <row r="2105" spans="1:7" x14ac:dyDescent="0.25">
      <c r="A2105">
        <v>10593</v>
      </c>
      <c r="B2105">
        <v>76</v>
      </c>
      <c r="C2105">
        <v>13.72</v>
      </c>
      <c r="D2105">
        <v>2</v>
      </c>
      <c r="E2105">
        <v>0.2</v>
      </c>
      <c r="F2105" s="4">
        <f>DetailTicket[[#This Row],[Qte]]*(DetailTicket[[#This Row],[PrixUnit]]*(1-DetailTicket[[#This Row],[Remise%]]))</f>
        <v>21.952000000000002</v>
      </c>
      <c r="G2105" t="str">
        <f>DetailTicket[[#This Row],[NoTicket]]&amp;DetailTicket[[#This Row],[Refprod]]</f>
        <v>1059376</v>
      </c>
    </row>
    <row r="2106" spans="1:7" x14ac:dyDescent="0.25">
      <c r="A2106">
        <v>10604</v>
      </c>
      <c r="B2106">
        <v>76</v>
      </c>
      <c r="C2106">
        <v>13.72</v>
      </c>
      <c r="D2106">
        <v>2</v>
      </c>
      <c r="E2106">
        <v>0.1</v>
      </c>
      <c r="F2106" s="4">
        <f>DetailTicket[[#This Row],[Qte]]*(DetailTicket[[#This Row],[PrixUnit]]*(1-DetailTicket[[#This Row],[Remise%]]))</f>
        <v>24.696000000000002</v>
      </c>
      <c r="G2106" t="str">
        <f>DetailTicket[[#This Row],[NoTicket]]&amp;DetailTicket[[#This Row],[Refprod]]</f>
        <v>1060476</v>
      </c>
    </row>
    <row r="2107" spans="1:7" x14ac:dyDescent="0.25">
      <c r="A2107">
        <v>10612</v>
      </c>
      <c r="B2107">
        <v>76</v>
      </c>
      <c r="C2107">
        <v>13.72</v>
      </c>
      <c r="D2107">
        <v>2</v>
      </c>
      <c r="E2107">
        <v>0</v>
      </c>
      <c r="F2107" s="4">
        <f>DetailTicket[[#This Row],[Qte]]*(DetailTicket[[#This Row],[PrixUnit]]*(1-DetailTicket[[#This Row],[Remise%]]))</f>
        <v>27.44</v>
      </c>
      <c r="G2107" t="str">
        <f>DetailTicket[[#This Row],[NoTicket]]&amp;DetailTicket[[#This Row],[Refprod]]</f>
        <v>1061276</v>
      </c>
    </row>
    <row r="2108" spans="1:7" x14ac:dyDescent="0.25">
      <c r="A2108">
        <v>10630</v>
      </c>
      <c r="B2108">
        <v>76</v>
      </c>
      <c r="C2108">
        <v>13.72</v>
      </c>
      <c r="D2108">
        <v>1</v>
      </c>
      <c r="E2108">
        <v>0</v>
      </c>
      <c r="F2108" s="4">
        <f>DetailTicket[[#This Row],[Qte]]*(DetailTicket[[#This Row],[PrixUnit]]*(1-DetailTicket[[#This Row],[Remise%]]))</f>
        <v>13.72</v>
      </c>
      <c r="G2108" t="str">
        <f>DetailTicket[[#This Row],[NoTicket]]&amp;DetailTicket[[#This Row],[Refprod]]</f>
        <v>1063076</v>
      </c>
    </row>
    <row r="2109" spans="1:7" x14ac:dyDescent="0.25">
      <c r="A2109">
        <v>10665</v>
      </c>
      <c r="B2109">
        <v>76</v>
      </c>
      <c r="C2109">
        <v>13.72</v>
      </c>
      <c r="D2109">
        <v>2</v>
      </c>
      <c r="E2109">
        <v>0</v>
      </c>
      <c r="F2109" s="4">
        <f>DetailTicket[[#This Row],[Qte]]*(DetailTicket[[#This Row],[PrixUnit]]*(1-DetailTicket[[#This Row],[Remise%]]))</f>
        <v>27.44</v>
      </c>
      <c r="G2109" t="str">
        <f>DetailTicket[[#This Row],[NoTicket]]&amp;DetailTicket[[#This Row],[Refprod]]</f>
        <v>1066576</v>
      </c>
    </row>
    <row r="2110" spans="1:7" x14ac:dyDescent="0.25">
      <c r="A2110">
        <v>10701</v>
      </c>
      <c r="B2110">
        <v>76</v>
      </c>
      <c r="C2110">
        <v>13.72</v>
      </c>
      <c r="D2110">
        <v>1</v>
      </c>
      <c r="E2110">
        <v>0.15</v>
      </c>
      <c r="F2110" s="4">
        <f>DetailTicket[[#This Row],[Qte]]*(DetailTicket[[#This Row],[PrixUnit]]*(1-DetailTicket[[#This Row],[Remise%]]))</f>
        <v>11.662000000000001</v>
      </c>
      <c r="G2110" t="str">
        <f>DetailTicket[[#This Row],[NoTicket]]&amp;DetailTicket[[#This Row],[Refprod]]</f>
        <v>1070176</v>
      </c>
    </row>
    <row r="2111" spans="1:7" x14ac:dyDescent="0.25">
      <c r="A2111">
        <v>10702</v>
      </c>
      <c r="B2111">
        <v>76</v>
      </c>
      <c r="C2111">
        <v>13.72</v>
      </c>
      <c r="D2111">
        <v>2</v>
      </c>
      <c r="E2111">
        <v>0</v>
      </c>
      <c r="F2111" s="4">
        <f>DetailTicket[[#This Row],[Qte]]*(DetailTicket[[#This Row],[PrixUnit]]*(1-DetailTicket[[#This Row],[Remise%]]))</f>
        <v>27.44</v>
      </c>
      <c r="G2111" t="str">
        <f>DetailTicket[[#This Row],[NoTicket]]&amp;DetailTicket[[#This Row],[Refprod]]</f>
        <v>1070276</v>
      </c>
    </row>
    <row r="2112" spans="1:7" x14ac:dyDescent="0.25">
      <c r="A2112">
        <v>10732</v>
      </c>
      <c r="B2112">
        <v>76</v>
      </c>
      <c r="C2112">
        <v>13.72</v>
      </c>
      <c r="D2112">
        <v>1</v>
      </c>
      <c r="E2112">
        <v>0</v>
      </c>
      <c r="F2112" s="4">
        <f>DetailTicket[[#This Row],[Qte]]*(DetailTicket[[#This Row],[PrixUnit]]*(1-DetailTicket[[#This Row],[Remise%]]))</f>
        <v>13.72</v>
      </c>
      <c r="G2112" t="str">
        <f>DetailTicket[[#This Row],[NoTicket]]&amp;DetailTicket[[#This Row],[Refprod]]</f>
        <v>1073276</v>
      </c>
    </row>
    <row r="2113" spans="1:7" x14ac:dyDescent="0.25">
      <c r="A2113">
        <v>10734</v>
      </c>
      <c r="B2113">
        <v>76</v>
      </c>
      <c r="C2113">
        <v>13.72</v>
      </c>
      <c r="D2113">
        <v>1</v>
      </c>
      <c r="E2113">
        <v>0</v>
      </c>
      <c r="F2113" s="4">
        <f>DetailTicket[[#This Row],[Qte]]*(DetailTicket[[#This Row],[PrixUnit]]*(1-DetailTicket[[#This Row],[Remise%]]))</f>
        <v>13.72</v>
      </c>
      <c r="G2113" t="str">
        <f>DetailTicket[[#This Row],[NoTicket]]&amp;DetailTicket[[#This Row],[Refprod]]</f>
        <v>1073476</v>
      </c>
    </row>
    <row r="2114" spans="1:7" x14ac:dyDescent="0.25">
      <c r="A2114">
        <v>10749</v>
      </c>
      <c r="B2114">
        <v>76</v>
      </c>
      <c r="C2114">
        <v>13.72</v>
      </c>
      <c r="D2114">
        <v>2</v>
      </c>
      <c r="E2114">
        <v>0</v>
      </c>
      <c r="F2114" s="4">
        <f>DetailTicket[[#This Row],[Qte]]*(DetailTicket[[#This Row],[PrixUnit]]*(1-DetailTicket[[#This Row],[Remise%]]))</f>
        <v>27.44</v>
      </c>
      <c r="G2114" t="str">
        <f>DetailTicket[[#This Row],[NoTicket]]&amp;DetailTicket[[#This Row],[Refprod]]</f>
        <v>1074976</v>
      </c>
    </row>
    <row r="2115" spans="1:7" x14ac:dyDescent="0.25">
      <c r="A2115">
        <v>10808</v>
      </c>
      <c r="B2115">
        <v>76</v>
      </c>
      <c r="C2115">
        <v>13.72</v>
      </c>
      <c r="D2115">
        <v>2</v>
      </c>
      <c r="E2115">
        <v>0.15</v>
      </c>
      <c r="F2115" s="4">
        <f>DetailTicket[[#This Row],[Qte]]*(DetailTicket[[#This Row],[PrixUnit]]*(1-DetailTicket[[#This Row],[Remise%]]))</f>
        <v>23.324000000000002</v>
      </c>
      <c r="G2115" t="str">
        <f>DetailTicket[[#This Row],[NoTicket]]&amp;DetailTicket[[#This Row],[Refprod]]</f>
        <v>1080876</v>
      </c>
    </row>
    <row r="2116" spans="1:7" x14ac:dyDescent="0.25">
      <c r="A2116">
        <v>10837</v>
      </c>
      <c r="B2116">
        <v>76</v>
      </c>
      <c r="C2116">
        <v>13.72</v>
      </c>
      <c r="D2116">
        <v>1</v>
      </c>
      <c r="E2116">
        <v>0.25</v>
      </c>
      <c r="F2116" s="4">
        <f>DetailTicket[[#This Row],[Qte]]*(DetailTicket[[#This Row],[PrixUnit]]*(1-DetailTicket[[#This Row],[Remise%]]))</f>
        <v>10.290000000000001</v>
      </c>
      <c r="G2116" t="str">
        <f>DetailTicket[[#This Row],[NoTicket]]&amp;DetailTicket[[#This Row],[Refprod]]</f>
        <v>1083776</v>
      </c>
    </row>
    <row r="2117" spans="1:7" x14ac:dyDescent="0.25">
      <c r="A2117">
        <v>10860</v>
      </c>
      <c r="B2117">
        <v>76</v>
      </c>
      <c r="C2117">
        <v>13.72</v>
      </c>
      <c r="D2117">
        <v>1</v>
      </c>
      <c r="E2117">
        <v>0</v>
      </c>
      <c r="F2117" s="4">
        <f>DetailTicket[[#This Row],[Qte]]*(DetailTicket[[#This Row],[PrixUnit]]*(1-DetailTicket[[#This Row],[Remise%]]))</f>
        <v>13.72</v>
      </c>
      <c r="G2117" t="str">
        <f>DetailTicket[[#This Row],[NoTicket]]&amp;DetailTicket[[#This Row],[Refprod]]</f>
        <v>1086076</v>
      </c>
    </row>
    <row r="2118" spans="1:7" x14ac:dyDescent="0.25">
      <c r="A2118">
        <v>10879</v>
      </c>
      <c r="B2118">
        <v>76</v>
      </c>
      <c r="C2118">
        <v>13.72</v>
      </c>
      <c r="D2118">
        <v>2</v>
      </c>
      <c r="E2118">
        <v>0</v>
      </c>
      <c r="F2118" s="4">
        <f>DetailTicket[[#This Row],[Qte]]*(DetailTicket[[#This Row],[PrixUnit]]*(1-DetailTicket[[#This Row],[Remise%]]))</f>
        <v>27.44</v>
      </c>
      <c r="G2118" t="str">
        <f>DetailTicket[[#This Row],[NoTicket]]&amp;DetailTicket[[#This Row],[Refprod]]</f>
        <v>1087976</v>
      </c>
    </row>
    <row r="2119" spans="1:7" x14ac:dyDescent="0.25">
      <c r="A2119">
        <v>10927</v>
      </c>
      <c r="B2119">
        <v>76</v>
      </c>
      <c r="C2119">
        <v>13.72</v>
      </c>
      <c r="D2119">
        <v>1</v>
      </c>
      <c r="E2119">
        <v>0</v>
      </c>
      <c r="F2119" s="4">
        <f>DetailTicket[[#This Row],[Qte]]*(DetailTicket[[#This Row],[PrixUnit]]*(1-DetailTicket[[#This Row],[Remise%]]))</f>
        <v>13.72</v>
      </c>
      <c r="G2119" t="str">
        <f>DetailTicket[[#This Row],[NoTicket]]&amp;DetailTicket[[#This Row],[Refprod]]</f>
        <v>1092776</v>
      </c>
    </row>
    <row r="2120" spans="1:7" x14ac:dyDescent="0.25">
      <c r="A2120">
        <v>10928</v>
      </c>
      <c r="B2120">
        <v>76</v>
      </c>
      <c r="C2120">
        <v>13.72</v>
      </c>
      <c r="D2120">
        <v>2</v>
      </c>
      <c r="E2120">
        <v>0</v>
      </c>
      <c r="F2120" s="4">
        <f>DetailTicket[[#This Row],[Qte]]*(DetailTicket[[#This Row],[PrixUnit]]*(1-DetailTicket[[#This Row],[Remise%]]))</f>
        <v>27.44</v>
      </c>
      <c r="G2120" t="str">
        <f>DetailTicket[[#This Row],[NoTicket]]&amp;DetailTicket[[#This Row],[Refprod]]</f>
        <v>1092876</v>
      </c>
    </row>
    <row r="2121" spans="1:7" x14ac:dyDescent="0.25">
      <c r="A2121">
        <v>10961</v>
      </c>
      <c r="B2121">
        <v>76</v>
      </c>
      <c r="C2121">
        <v>13.72</v>
      </c>
      <c r="D2121">
        <v>2</v>
      </c>
      <c r="E2121">
        <v>0</v>
      </c>
      <c r="F2121" s="4">
        <f>DetailTicket[[#This Row],[Qte]]*(DetailTicket[[#This Row],[PrixUnit]]*(1-DetailTicket[[#This Row],[Remise%]]))</f>
        <v>27.44</v>
      </c>
      <c r="G2121" t="str">
        <f>DetailTicket[[#This Row],[NoTicket]]&amp;DetailTicket[[#This Row],[Refprod]]</f>
        <v>1096176</v>
      </c>
    </row>
    <row r="2122" spans="1:7" x14ac:dyDescent="0.25">
      <c r="A2122">
        <v>10962</v>
      </c>
      <c r="B2122">
        <v>76</v>
      </c>
      <c r="C2122">
        <v>13.72</v>
      </c>
      <c r="D2122">
        <v>1</v>
      </c>
      <c r="E2122">
        <v>0</v>
      </c>
      <c r="F2122" s="4">
        <f>DetailTicket[[#This Row],[Qte]]*(DetailTicket[[#This Row],[PrixUnit]]*(1-DetailTicket[[#This Row],[Remise%]]))</f>
        <v>13.72</v>
      </c>
      <c r="G2122" t="str">
        <f>DetailTicket[[#This Row],[NoTicket]]&amp;DetailTicket[[#This Row],[Refprod]]</f>
        <v>1096276</v>
      </c>
    </row>
    <row r="2123" spans="1:7" x14ac:dyDescent="0.25">
      <c r="A2123">
        <v>10986</v>
      </c>
      <c r="B2123">
        <v>76</v>
      </c>
      <c r="C2123">
        <v>13.72</v>
      </c>
      <c r="D2123">
        <v>2</v>
      </c>
      <c r="E2123">
        <v>0</v>
      </c>
      <c r="F2123" s="4">
        <f>DetailTicket[[#This Row],[Qte]]*(DetailTicket[[#This Row],[PrixUnit]]*(1-DetailTicket[[#This Row],[Remise%]]))</f>
        <v>27.44</v>
      </c>
      <c r="G2123" t="str">
        <f>DetailTicket[[#This Row],[NoTicket]]&amp;DetailTicket[[#This Row],[Refprod]]</f>
        <v>1098676</v>
      </c>
    </row>
    <row r="2124" spans="1:7" x14ac:dyDescent="0.25">
      <c r="A2124">
        <v>10991</v>
      </c>
      <c r="B2124">
        <v>76</v>
      </c>
      <c r="C2124">
        <v>13.72</v>
      </c>
      <c r="D2124">
        <v>2</v>
      </c>
      <c r="E2124">
        <v>0.2</v>
      </c>
      <c r="F2124" s="4">
        <f>DetailTicket[[#This Row],[Qte]]*(DetailTicket[[#This Row],[PrixUnit]]*(1-DetailTicket[[#This Row],[Remise%]]))</f>
        <v>21.952000000000002</v>
      </c>
      <c r="G2124" t="str">
        <f>DetailTicket[[#This Row],[NoTicket]]&amp;DetailTicket[[#This Row],[Refprod]]</f>
        <v>1099176</v>
      </c>
    </row>
    <row r="2125" spans="1:7" x14ac:dyDescent="0.25">
      <c r="A2125">
        <v>11004</v>
      </c>
      <c r="B2125">
        <v>76</v>
      </c>
      <c r="C2125">
        <v>13.72</v>
      </c>
      <c r="D2125">
        <v>2</v>
      </c>
      <c r="E2125">
        <v>0</v>
      </c>
      <c r="F2125" s="4">
        <f>DetailTicket[[#This Row],[Qte]]*(DetailTicket[[#This Row],[PrixUnit]]*(1-DetailTicket[[#This Row],[Remise%]]))</f>
        <v>27.44</v>
      </c>
      <c r="G2125" t="str">
        <f>DetailTicket[[#This Row],[NoTicket]]&amp;DetailTicket[[#This Row],[Refprod]]</f>
        <v>1100476</v>
      </c>
    </row>
    <row r="2126" spans="1:7" x14ac:dyDescent="0.25">
      <c r="A2126">
        <v>11050</v>
      </c>
      <c r="B2126">
        <v>76</v>
      </c>
      <c r="C2126">
        <v>13.72</v>
      </c>
      <c r="D2126">
        <v>2</v>
      </c>
      <c r="E2126">
        <v>0.1</v>
      </c>
      <c r="F2126" s="4">
        <f>DetailTicket[[#This Row],[Qte]]*(DetailTicket[[#This Row],[PrixUnit]]*(1-DetailTicket[[#This Row],[Remise%]]))</f>
        <v>24.696000000000002</v>
      </c>
      <c r="G2126" t="str">
        <f>DetailTicket[[#This Row],[NoTicket]]&amp;DetailTicket[[#This Row],[Refprod]]</f>
        <v>1105076</v>
      </c>
    </row>
    <row r="2127" spans="1:7" x14ac:dyDescent="0.25">
      <c r="A2127">
        <v>11075</v>
      </c>
      <c r="B2127">
        <v>76</v>
      </c>
      <c r="C2127">
        <v>13.72</v>
      </c>
      <c r="D2127">
        <v>2</v>
      </c>
      <c r="E2127">
        <v>0.15</v>
      </c>
      <c r="F2127" s="4">
        <f>DetailTicket[[#This Row],[Qte]]*(DetailTicket[[#This Row],[PrixUnit]]*(1-DetailTicket[[#This Row],[Remise%]]))</f>
        <v>23.324000000000002</v>
      </c>
      <c r="G2127" t="str">
        <f>DetailTicket[[#This Row],[NoTicket]]&amp;DetailTicket[[#This Row],[Refprod]]</f>
        <v>1107576</v>
      </c>
    </row>
    <row r="2128" spans="1:7" x14ac:dyDescent="0.25">
      <c r="A2128">
        <v>10256</v>
      </c>
      <c r="B2128">
        <v>77</v>
      </c>
      <c r="C2128">
        <v>7.93</v>
      </c>
      <c r="D2128">
        <v>2</v>
      </c>
      <c r="E2128">
        <v>0</v>
      </c>
      <c r="F2128" s="4">
        <f>DetailTicket[[#This Row],[Qte]]*(DetailTicket[[#This Row],[PrixUnit]]*(1-DetailTicket[[#This Row],[Remise%]]))</f>
        <v>15.86</v>
      </c>
      <c r="G2128" t="str">
        <f>DetailTicket[[#This Row],[NoTicket]]&amp;DetailTicket[[#This Row],[Refprod]]</f>
        <v>1025677</v>
      </c>
    </row>
    <row r="2129" spans="1:7" x14ac:dyDescent="0.25">
      <c r="A2129">
        <v>10257</v>
      </c>
      <c r="B2129">
        <v>77</v>
      </c>
      <c r="C2129">
        <v>7.93</v>
      </c>
      <c r="D2129">
        <v>2</v>
      </c>
      <c r="E2129">
        <v>0</v>
      </c>
      <c r="F2129" s="4">
        <f>DetailTicket[[#This Row],[Qte]]*(DetailTicket[[#This Row],[PrixUnit]]*(1-DetailTicket[[#This Row],[Remise%]]))</f>
        <v>15.86</v>
      </c>
      <c r="G2129" t="str">
        <f>DetailTicket[[#This Row],[NoTicket]]&amp;DetailTicket[[#This Row],[Refprod]]</f>
        <v>1025777</v>
      </c>
    </row>
    <row r="2130" spans="1:7" x14ac:dyDescent="0.25">
      <c r="A2130">
        <v>10290</v>
      </c>
      <c r="B2130">
        <v>77</v>
      </c>
      <c r="C2130">
        <v>7.93</v>
      </c>
      <c r="D2130">
        <v>2</v>
      </c>
      <c r="E2130">
        <v>0</v>
      </c>
      <c r="F2130" s="4">
        <f>DetailTicket[[#This Row],[Qte]]*(DetailTicket[[#This Row],[PrixUnit]]*(1-DetailTicket[[#This Row],[Remise%]]))</f>
        <v>15.86</v>
      </c>
      <c r="G2130" t="str">
        <f>DetailTicket[[#This Row],[NoTicket]]&amp;DetailTicket[[#This Row],[Refprod]]</f>
        <v>1029077</v>
      </c>
    </row>
    <row r="2131" spans="1:7" x14ac:dyDescent="0.25">
      <c r="A2131">
        <v>10366</v>
      </c>
      <c r="B2131">
        <v>77</v>
      </c>
      <c r="C2131">
        <v>7.93</v>
      </c>
      <c r="D2131">
        <v>2</v>
      </c>
      <c r="E2131">
        <v>0</v>
      </c>
      <c r="F2131" s="4">
        <f>DetailTicket[[#This Row],[Qte]]*(DetailTicket[[#This Row],[PrixUnit]]*(1-DetailTicket[[#This Row],[Remise%]]))</f>
        <v>15.86</v>
      </c>
      <c r="G2131" t="str">
        <f>DetailTicket[[#This Row],[NoTicket]]&amp;DetailTicket[[#This Row],[Refprod]]</f>
        <v>1036677</v>
      </c>
    </row>
    <row r="2132" spans="1:7" x14ac:dyDescent="0.25">
      <c r="A2132">
        <v>10367</v>
      </c>
      <c r="B2132">
        <v>77</v>
      </c>
      <c r="C2132">
        <v>7.93</v>
      </c>
      <c r="D2132">
        <v>2</v>
      </c>
      <c r="E2132">
        <v>0</v>
      </c>
      <c r="F2132" s="4">
        <f>DetailTicket[[#This Row],[Qte]]*(DetailTicket[[#This Row],[PrixUnit]]*(1-DetailTicket[[#This Row],[Remise%]]))</f>
        <v>15.86</v>
      </c>
      <c r="G2132" t="str">
        <f>DetailTicket[[#This Row],[NoTicket]]&amp;DetailTicket[[#This Row],[Refprod]]</f>
        <v>1036777</v>
      </c>
    </row>
    <row r="2133" spans="1:7" x14ac:dyDescent="0.25">
      <c r="A2133">
        <v>10399</v>
      </c>
      <c r="B2133">
        <v>77</v>
      </c>
      <c r="C2133">
        <v>7.93</v>
      </c>
      <c r="D2133">
        <v>2</v>
      </c>
      <c r="E2133">
        <v>0</v>
      </c>
      <c r="F2133" s="4">
        <f>DetailTicket[[#This Row],[Qte]]*(DetailTicket[[#This Row],[PrixUnit]]*(1-DetailTicket[[#This Row],[Remise%]]))</f>
        <v>15.86</v>
      </c>
      <c r="G2133" t="str">
        <f>DetailTicket[[#This Row],[NoTicket]]&amp;DetailTicket[[#This Row],[Refprod]]</f>
        <v>1039977</v>
      </c>
    </row>
    <row r="2134" spans="1:7" x14ac:dyDescent="0.25">
      <c r="A2134">
        <v>10417</v>
      </c>
      <c r="B2134">
        <v>77</v>
      </c>
      <c r="C2134">
        <v>7.93</v>
      </c>
      <c r="D2134">
        <v>1</v>
      </c>
      <c r="E2134">
        <v>0</v>
      </c>
      <c r="F2134" s="4">
        <f>DetailTicket[[#This Row],[Qte]]*(DetailTicket[[#This Row],[PrixUnit]]*(1-DetailTicket[[#This Row],[Remise%]]))</f>
        <v>7.93</v>
      </c>
      <c r="G2134" t="str">
        <f>DetailTicket[[#This Row],[NoTicket]]&amp;DetailTicket[[#This Row],[Refprod]]</f>
        <v>1041777</v>
      </c>
    </row>
    <row r="2135" spans="1:7" x14ac:dyDescent="0.25">
      <c r="A2135">
        <v>10421</v>
      </c>
      <c r="B2135">
        <v>77</v>
      </c>
      <c r="C2135">
        <v>7.93</v>
      </c>
      <c r="D2135">
        <v>2</v>
      </c>
      <c r="E2135">
        <v>0.15</v>
      </c>
      <c r="F2135" s="4">
        <f>DetailTicket[[#This Row],[Qte]]*(DetailTicket[[#This Row],[PrixUnit]]*(1-DetailTicket[[#This Row],[Remise%]]))</f>
        <v>13.481</v>
      </c>
      <c r="G2135" t="str">
        <f>DetailTicket[[#This Row],[NoTicket]]&amp;DetailTicket[[#This Row],[Refprod]]</f>
        <v>1042177</v>
      </c>
    </row>
    <row r="2136" spans="1:7" x14ac:dyDescent="0.25">
      <c r="A2136">
        <v>10451</v>
      </c>
      <c r="B2136">
        <v>77</v>
      </c>
      <c r="C2136">
        <v>7.93</v>
      </c>
      <c r="D2136">
        <v>2</v>
      </c>
      <c r="E2136">
        <v>0.1</v>
      </c>
      <c r="F2136" s="4">
        <f>DetailTicket[[#This Row],[Qte]]*(DetailTicket[[#This Row],[PrixUnit]]*(1-DetailTicket[[#This Row],[Remise%]]))</f>
        <v>14.273999999999999</v>
      </c>
      <c r="G2136" t="str">
        <f>DetailTicket[[#This Row],[NoTicket]]&amp;DetailTicket[[#This Row],[Refprod]]</f>
        <v>1045177</v>
      </c>
    </row>
    <row r="2137" spans="1:7" x14ac:dyDescent="0.25">
      <c r="A2137">
        <v>10483</v>
      </c>
      <c r="B2137">
        <v>77</v>
      </c>
      <c r="C2137">
        <v>7.93</v>
      </c>
      <c r="D2137">
        <v>1</v>
      </c>
      <c r="E2137">
        <v>0.05</v>
      </c>
      <c r="F2137" s="4">
        <f>DetailTicket[[#This Row],[Qte]]*(DetailTicket[[#This Row],[PrixUnit]]*(1-DetailTicket[[#This Row],[Remise%]]))</f>
        <v>7.5334999999999992</v>
      </c>
      <c r="G2137" t="str">
        <f>DetailTicket[[#This Row],[NoTicket]]&amp;DetailTicket[[#This Row],[Refprod]]</f>
        <v>1048377</v>
      </c>
    </row>
    <row r="2138" spans="1:7" x14ac:dyDescent="0.25">
      <c r="A2138">
        <v>10491</v>
      </c>
      <c r="B2138">
        <v>77</v>
      </c>
      <c r="C2138">
        <v>7.93</v>
      </c>
      <c r="D2138">
        <v>2</v>
      </c>
      <c r="E2138">
        <v>0.15</v>
      </c>
      <c r="F2138" s="4">
        <f>DetailTicket[[#This Row],[Qte]]*(DetailTicket[[#This Row],[PrixUnit]]*(1-DetailTicket[[#This Row],[Remise%]]))</f>
        <v>13.481</v>
      </c>
      <c r="G2138" t="str">
        <f>DetailTicket[[#This Row],[NoTicket]]&amp;DetailTicket[[#This Row],[Refprod]]</f>
        <v>1049177</v>
      </c>
    </row>
    <row r="2139" spans="1:7" x14ac:dyDescent="0.25">
      <c r="A2139">
        <v>10495</v>
      </c>
      <c r="B2139">
        <v>77</v>
      </c>
      <c r="C2139">
        <v>7.93</v>
      </c>
      <c r="D2139">
        <v>2</v>
      </c>
      <c r="E2139">
        <v>0</v>
      </c>
      <c r="F2139" s="4">
        <f>DetailTicket[[#This Row],[Qte]]*(DetailTicket[[#This Row],[PrixUnit]]*(1-DetailTicket[[#This Row],[Remise%]]))</f>
        <v>15.86</v>
      </c>
      <c r="G2139" t="str">
        <f>DetailTicket[[#This Row],[NoTicket]]&amp;DetailTicket[[#This Row],[Refprod]]</f>
        <v>1049577</v>
      </c>
    </row>
    <row r="2140" spans="1:7" x14ac:dyDescent="0.25">
      <c r="A2140">
        <v>10497</v>
      </c>
      <c r="B2140">
        <v>77</v>
      </c>
      <c r="C2140">
        <v>7.93</v>
      </c>
      <c r="D2140">
        <v>1</v>
      </c>
      <c r="E2140">
        <v>0</v>
      </c>
      <c r="F2140" s="4">
        <f>DetailTicket[[#This Row],[Qte]]*(DetailTicket[[#This Row],[PrixUnit]]*(1-DetailTicket[[#This Row],[Remise%]]))</f>
        <v>7.93</v>
      </c>
      <c r="G2140" t="str">
        <f>DetailTicket[[#This Row],[NoTicket]]&amp;DetailTicket[[#This Row],[Refprod]]</f>
        <v>1049777</v>
      </c>
    </row>
    <row r="2141" spans="1:7" x14ac:dyDescent="0.25">
      <c r="A2141">
        <v>10554</v>
      </c>
      <c r="B2141">
        <v>77</v>
      </c>
      <c r="C2141">
        <v>9.91</v>
      </c>
      <c r="D2141">
        <v>2</v>
      </c>
      <c r="E2141">
        <v>0.05</v>
      </c>
      <c r="F2141" s="4">
        <f>DetailTicket[[#This Row],[Qte]]*(DetailTicket[[#This Row],[PrixUnit]]*(1-DetailTicket[[#This Row],[Remise%]]))</f>
        <v>18.829000000000001</v>
      </c>
      <c r="G2141" t="str">
        <f>DetailTicket[[#This Row],[NoTicket]]&amp;DetailTicket[[#This Row],[Refprod]]</f>
        <v>1055477</v>
      </c>
    </row>
    <row r="2142" spans="1:7" x14ac:dyDescent="0.25">
      <c r="A2142">
        <v>10577</v>
      </c>
      <c r="B2142">
        <v>77</v>
      </c>
      <c r="C2142">
        <v>9.91</v>
      </c>
      <c r="D2142">
        <v>2</v>
      </c>
      <c r="E2142">
        <v>0</v>
      </c>
      <c r="F2142" s="4">
        <f>DetailTicket[[#This Row],[Qte]]*(DetailTicket[[#This Row],[PrixUnit]]*(1-DetailTicket[[#This Row],[Remise%]]))</f>
        <v>19.82</v>
      </c>
      <c r="G2142" t="str">
        <f>DetailTicket[[#This Row],[NoTicket]]&amp;DetailTicket[[#This Row],[Refprod]]</f>
        <v>1057777</v>
      </c>
    </row>
    <row r="2143" spans="1:7" x14ac:dyDescent="0.25">
      <c r="A2143">
        <v>10587</v>
      </c>
      <c r="B2143">
        <v>77</v>
      </c>
      <c r="C2143">
        <v>9.91</v>
      </c>
      <c r="D2143">
        <v>1</v>
      </c>
      <c r="E2143">
        <v>0</v>
      </c>
      <c r="F2143" s="4">
        <f>DetailTicket[[#This Row],[Qte]]*(DetailTicket[[#This Row],[PrixUnit]]*(1-DetailTicket[[#This Row],[Remise%]]))</f>
        <v>9.91</v>
      </c>
      <c r="G2143" t="str">
        <f>DetailTicket[[#This Row],[NoTicket]]&amp;DetailTicket[[#This Row],[Refprod]]</f>
        <v>1058777</v>
      </c>
    </row>
    <row r="2144" spans="1:7" x14ac:dyDescent="0.25">
      <c r="A2144">
        <v>10590</v>
      </c>
      <c r="B2144">
        <v>77</v>
      </c>
      <c r="C2144">
        <v>9.91</v>
      </c>
      <c r="D2144">
        <v>2</v>
      </c>
      <c r="E2144">
        <v>0.05</v>
      </c>
      <c r="F2144" s="4">
        <f>DetailTicket[[#This Row],[Qte]]*(DetailTicket[[#This Row],[PrixUnit]]*(1-DetailTicket[[#This Row],[Remise%]]))</f>
        <v>18.829000000000001</v>
      </c>
      <c r="G2144" t="str">
        <f>DetailTicket[[#This Row],[NoTicket]]&amp;DetailTicket[[#This Row],[Refprod]]</f>
        <v>1059077</v>
      </c>
    </row>
    <row r="2145" spans="1:7" x14ac:dyDescent="0.25">
      <c r="A2145">
        <v>10602</v>
      </c>
      <c r="B2145">
        <v>77</v>
      </c>
      <c r="C2145">
        <v>9.91</v>
      </c>
      <c r="D2145">
        <v>2</v>
      </c>
      <c r="E2145">
        <v>0.25</v>
      </c>
      <c r="F2145" s="4">
        <f>DetailTicket[[#This Row],[Qte]]*(DetailTicket[[#This Row],[PrixUnit]]*(1-DetailTicket[[#This Row],[Remise%]]))</f>
        <v>14.865</v>
      </c>
      <c r="G2145" t="str">
        <f>DetailTicket[[#This Row],[NoTicket]]&amp;DetailTicket[[#This Row],[Refprod]]</f>
        <v>1060277</v>
      </c>
    </row>
    <row r="2146" spans="1:7" x14ac:dyDescent="0.25">
      <c r="A2146">
        <v>10646</v>
      </c>
      <c r="B2146">
        <v>77</v>
      </c>
      <c r="C2146">
        <v>9.91</v>
      </c>
      <c r="D2146">
        <v>1</v>
      </c>
      <c r="E2146">
        <v>0.25</v>
      </c>
      <c r="F2146" s="4">
        <f>DetailTicket[[#This Row],[Qte]]*(DetailTicket[[#This Row],[PrixUnit]]*(1-DetailTicket[[#This Row],[Remise%]]))</f>
        <v>7.4325000000000001</v>
      </c>
      <c r="G2146" t="str">
        <f>DetailTicket[[#This Row],[NoTicket]]&amp;DetailTicket[[#This Row],[Refprod]]</f>
        <v>1064677</v>
      </c>
    </row>
    <row r="2147" spans="1:7" x14ac:dyDescent="0.25">
      <c r="A2147">
        <v>10658</v>
      </c>
      <c r="B2147">
        <v>77</v>
      </c>
      <c r="C2147">
        <v>9.91</v>
      </c>
      <c r="D2147">
        <v>2</v>
      </c>
      <c r="E2147">
        <v>0.05</v>
      </c>
      <c r="F2147" s="4">
        <f>DetailTicket[[#This Row],[Qte]]*(DetailTicket[[#This Row],[PrixUnit]]*(1-DetailTicket[[#This Row],[Remise%]]))</f>
        <v>18.829000000000001</v>
      </c>
      <c r="G2147" t="str">
        <f>DetailTicket[[#This Row],[NoTicket]]&amp;DetailTicket[[#This Row],[Refprod]]</f>
        <v>1065877</v>
      </c>
    </row>
    <row r="2148" spans="1:7" x14ac:dyDescent="0.25">
      <c r="A2148">
        <v>10690</v>
      </c>
      <c r="B2148">
        <v>77</v>
      </c>
      <c r="C2148">
        <v>9.91</v>
      </c>
      <c r="D2148">
        <v>1</v>
      </c>
      <c r="E2148">
        <v>0.25</v>
      </c>
      <c r="F2148" s="4">
        <f>DetailTicket[[#This Row],[Qte]]*(DetailTicket[[#This Row],[PrixUnit]]*(1-DetailTicket[[#This Row],[Remise%]]))</f>
        <v>7.4325000000000001</v>
      </c>
      <c r="G2148" t="str">
        <f>DetailTicket[[#This Row],[NoTicket]]&amp;DetailTicket[[#This Row],[Refprod]]</f>
        <v>1069077</v>
      </c>
    </row>
    <row r="2149" spans="1:7" x14ac:dyDescent="0.25">
      <c r="A2149">
        <v>10735</v>
      </c>
      <c r="B2149">
        <v>77</v>
      </c>
      <c r="C2149">
        <v>9.91</v>
      </c>
      <c r="D2149">
        <v>2</v>
      </c>
      <c r="E2149">
        <v>0.1</v>
      </c>
      <c r="F2149" s="4">
        <f>DetailTicket[[#This Row],[Qte]]*(DetailTicket[[#This Row],[PrixUnit]]*(1-DetailTicket[[#This Row],[Remise%]]))</f>
        <v>17.838000000000001</v>
      </c>
      <c r="G2149" t="str">
        <f>DetailTicket[[#This Row],[NoTicket]]&amp;DetailTicket[[#This Row],[Refprod]]</f>
        <v>1073577</v>
      </c>
    </row>
    <row r="2150" spans="1:7" x14ac:dyDescent="0.25">
      <c r="A2150">
        <v>10780</v>
      </c>
      <c r="B2150">
        <v>77</v>
      </c>
      <c r="C2150">
        <v>9.91</v>
      </c>
      <c r="D2150">
        <v>2</v>
      </c>
      <c r="E2150">
        <v>0</v>
      </c>
      <c r="F2150" s="4">
        <f>DetailTicket[[#This Row],[Qte]]*(DetailTicket[[#This Row],[PrixUnit]]*(1-DetailTicket[[#This Row],[Remise%]]))</f>
        <v>19.82</v>
      </c>
      <c r="G2150" t="str">
        <f>DetailTicket[[#This Row],[NoTicket]]&amp;DetailTicket[[#This Row],[Refprod]]</f>
        <v>1078077</v>
      </c>
    </row>
    <row r="2151" spans="1:7" x14ac:dyDescent="0.25">
      <c r="A2151">
        <v>10812</v>
      </c>
      <c r="B2151">
        <v>77</v>
      </c>
      <c r="C2151">
        <v>9.91</v>
      </c>
      <c r="D2151">
        <v>1</v>
      </c>
      <c r="E2151">
        <v>0</v>
      </c>
      <c r="F2151" s="4">
        <f>DetailTicket[[#This Row],[Qte]]*(DetailTicket[[#This Row],[PrixUnit]]*(1-DetailTicket[[#This Row],[Remise%]]))</f>
        <v>9.91</v>
      </c>
      <c r="G2151" t="str">
        <f>DetailTicket[[#This Row],[NoTicket]]&amp;DetailTicket[[#This Row],[Refprod]]</f>
        <v>1081277</v>
      </c>
    </row>
    <row r="2152" spans="1:7" x14ac:dyDescent="0.25">
      <c r="A2152">
        <v>10823</v>
      </c>
      <c r="B2152">
        <v>77</v>
      </c>
      <c r="C2152">
        <v>9.91</v>
      </c>
      <c r="D2152">
        <v>2</v>
      </c>
      <c r="E2152">
        <v>0.1</v>
      </c>
      <c r="F2152" s="4">
        <f>DetailTicket[[#This Row],[Qte]]*(DetailTicket[[#This Row],[PrixUnit]]*(1-DetailTicket[[#This Row],[Remise%]]))</f>
        <v>17.838000000000001</v>
      </c>
      <c r="G2152" t="str">
        <f>DetailTicket[[#This Row],[NoTicket]]&amp;DetailTicket[[#This Row],[Refprod]]</f>
        <v>1082377</v>
      </c>
    </row>
    <row r="2153" spans="1:7" x14ac:dyDescent="0.25">
      <c r="A2153">
        <v>10835</v>
      </c>
      <c r="B2153">
        <v>77</v>
      </c>
      <c r="C2153">
        <v>9.91</v>
      </c>
      <c r="D2153">
        <v>2</v>
      </c>
      <c r="E2153">
        <v>0.2</v>
      </c>
      <c r="F2153" s="4">
        <f>DetailTicket[[#This Row],[Qte]]*(DetailTicket[[#This Row],[PrixUnit]]*(1-DetailTicket[[#This Row],[Remise%]]))</f>
        <v>15.856000000000002</v>
      </c>
      <c r="G2153" t="str">
        <f>DetailTicket[[#This Row],[NoTicket]]&amp;DetailTicket[[#This Row],[Refprod]]</f>
        <v>1083577</v>
      </c>
    </row>
    <row r="2154" spans="1:7" x14ac:dyDescent="0.25">
      <c r="A2154">
        <v>10841</v>
      </c>
      <c r="B2154">
        <v>77</v>
      </c>
      <c r="C2154">
        <v>9.91</v>
      </c>
      <c r="D2154">
        <v>2</v>
      </c>
      <c r="E2154">
        <v>0</v>
      </c>
      <c r="F2154" s="4">
        <f>DetailTicket[[#This Row],[Qte]]*(DetailTicket[[#This Row],[PrixUnit]]*(1-DetailTicket[[#This Row],[Remise%]]))</f>
        <v>19.82</v>
      </c>
      <c r="G2154" t="str">
        <f>DetailTicket[[#This Row],[NoTicket]]&amp;DetailTicket[[#This Row],[Refprod]]</f>
        <v>1084177</v>
      </c>
    </row>
    <row r="2155" spans="1:7" x14ac:dyDescent="0.25">
      <c r="A2155">
        <v>10885</v>
      </c>
      <c r="B2155">
        <v>77</v>
      </c>
      <c r="C2155">
        <v>9.91</v>
      </c>
      <c r="D2155">
        <v>1</v>
      </c>
      <c r="E2155">
        <v>0</v>
      </c>
      <c r="F2155" s="4">
        <f>DetailTicket[[#This Row],[Qte]]*(DetailTicket[[#This Row],[PrixUnit]]*(1-DetailTicket[[#This Row],[Remise%]]))</f>
        <v>9.91</v>
      </c>
      <c r="G2155" t="str">
        <f>DetailTicket[[#This Row],[NoTicket]]&amp;DetailTicket[[#This Row],[Refprod]]</f>
        <v>1088577</v>
      </c>
    </row>
    <row r="2156" spans="1:7" x14ac:dyDescent="0.25">
      <c r="A2156">
        <v>10886</v>
      </c>
      <c r="B2156">
        <v>77</v>
      </c>
      <c r="C2156">
        <v>9.91</v>
      </c>
      <c r="D2156">
        <v>1</v>
      </c>
      <c r="E2156">
        <v>0</v>
      </c>
      <c r="F2156" s="4">
        <f>DetailTicket[[#This Row],[Qte]]*(DetailTicket[[#This Row],[PrixUnit]]*(1-DetailTicket[[#This Row],[Remise%]]))</f>
        <v>9.91</v>
      </c>
      <c r="G2156" t="str">
        <f>DetailTicket[[#This Row],[NoTicket]]&amp;DetailTicket[[#This Row],[Refprod]]</f>
        <v>1088677</v>
      </c>
    </row>
    <row r="2157" spans="1:7" x14ac:dyDescent="0.25">
      <c r="A2157">
        <v>10929</v>
      </c>
      <c r="B2157">
        <v>77</v>
      </c>
      <c r="C2157">
        <v>9.91</v>
      </c>
      <c r="D2157">
        <v>2</v>
      </c>
      <c r="E2157">
        <v>0</v>
      </c>
      <c r="F2157" s="4">
        <f>DetailTicket[[#This Row],[Qte]]*(DetailTicket[[#This Row],[PrixUnit]]*(1-DetailTicket[[#This Row],[Remise%]]))</f>
        <v>19.82</v>
      </c>
      <c r="G2157" t="str">
        <f>DetailTicket[[#This Row],[NoTicket]]&amp;DetailTicket[[#This Row],[Refprod]]</f>
        <v>1092977</v>
      </c>
    </row>
    <row r="2158" spans="1:7" x14ac:dyDescent="0.25">
      <c r="A2158">
        <v>10946</v>
      </c>
      <c r="B2158">
        <v>77</v>
      </c>
      <c r="C2158">
        <v>9.91</v>
      </c>
      <c r="D2158">
        <v>1</v>
      </c>
      <c r="E2158">
        <v>0</v>
      </c>
      <c r="F2158" s="4">
        <f>DetailTicket[[#This Row],[Qte]]*(DetailTicket[[#This Row],[PrixUnit]]*(1-DetailTicket[[#This Row],[Remise%]]))</f>
        <v>9.91</v>
      </c>
      <c r="G2158" t="str">
        <f>DetailTicket[[#This Row],[NoTicket]]&amp;DetailTicket[[#This Row],[Refprod]]</f>
        <v>1094677</v>
      </c>
    </row>
    <row r="2159" spans="1:7" x14ac:dyDescent="0.25">
      <c r="A2159">
        <v>10986</v>
      </c>
      <c r="B2159">
        <v>77</v>
      </c>
      <c r="C2159">
        <v>9.91</v>
      </c>
      <c r="D2159">
        <v>2</v>
      </c>
      <c r="E2159">
        <v>0</v>
      </c>
      <c r="F2159" s="4">
        <f>DetailTicket[[#This Row],[Qte]]*(DetailTicket[[#This Row],[PrixUnit]]*(1-DetailTicket[[#This Row],[Remise%]]))</f>
        <v>19.82</v>
      </c>
      <c r="G2159" t="str">
        <f>DetailTicket[[#This Row],[NoTicket]]&amp;DetailTicket[[#This Row],[Refprod]]</f>
        <v>1098677</v>
      </c>
    </row>
    <row r="2160" spans="1:7" x14ac:dyDescent="0.25">
      <c r="A2160">
        <v>10999</v>
      </c>
      <c r="B2160">
        <v>77</v>
      </c>
      <c r="C2160">
        <v>9.91</v>
      </c>
      <c r="D2160">
        <v>1</v>
      </c>
      <c r="E2160">
        <v>0.05</v>
      </c>
      <c r="F2160" s="4">
        <f>DetailTicket[[#This Row],[Qte]]*(DetailTicket[[#This Row],[PrixUnit]]*(1-DetailTicket[[#This Row],[Remise%]]))</f>
        <v>9.4145000000000003</v>
      </c>
      <c r="G2160" t="str">
        <f>DetailTicket[[#This Row],[NoTicket]]&amp;DetailTicket[[#This Row],[Refprod]]</f>
        <v>1099977</v>
      </c>
    </row>
    <row r="2161" spans="1:7" x14ac:dyDescent="0.25">
      <c r="A2161">
        <v>11000</v>
      </c>
      <c r="B2161">
        <v>77</v>
      </c>
      <c r="C2161">
        <v>9.91</v>
      </c>
      <c r="D2161">
        <v>1</v>
      </c>
      <c r="E2161">
        <v>0</v>
      </c>
      <c r="F2161" s="4">
        <f>DetailTicket[[#This Row],[Qte]]*(DetailTicket[[#This Row],[PrixUnit]]*(1-DetailTicket[[#This Row],[Remise%]]))</f>
        <v>9.91</v>
      </c>
      <c r="G2161" t="str">
        <f>DetailTicket[[#This Row],[NoTicket]]&amp;DetailTicket[[#This Row],[Refprod]]</f>
        <v>1100077</v>
      </c>
    </row>
    <row r="2162" spans="1:7" x14ac:dyDescent="0.25">
      <c r="A2162">
        <v>11015</v>
      </c>
      <c r="B2162">
        <v>77</v>
      </c>
      <c r="C2162">
        <v>9.91</v>
      </c>
      <c r="D2162">
        <v>2</v>
      </c>
      <c r="E2162">
        <v>0</v>
      </c>
      <c r="F2162" s="4">
        <f>DetailTicket[[#This Row],[Qte]]*(DetailTicket[[#This Row],[PrixUnit]]*(1-DetailTicket[[#This Row],[Remise%]]))</f>
        <v>19.82</v>
      </c>
      <c r="G2162" t="str">
        <f>DetailTicket[[#This Row],[NoTicket]]&amp;DetailTicket[[#This Row],[Refprod]]</f>
        <v>1101577</v>
      </c>
    </row>
    <row r="2163" spans="1:7" x14ac:dyDescent="0.25">
      <c r="A2163">
        <v>11060</v>
      </c>
      <c r="B2163">
        <v>77</v>
      </c>
      <c r="C2163">
        <v>9.91</v>
      </c>
      <c r="D2163">
        <v>2</v>
      </c>
      <c r="E2163">
        <v>0</v>
      </c>
      <c r="F2163" s="4">
        <f>DetailTicket[[#This Row],[Qte]]*(DetailTicket[[#This Row],[PrixUnit]]*(1-DetailTicket[[#This Row],[Remise%]]))</f>
        <v>19.82</v>
      </c>
      <c r="G2163" t="str">
        <f>DetailTicket[[#This Row],[NoTicket]]&amp;DetailTicket[[#This Row],[Refprod]]</f>
        <v>1106077</v>
      </c>
    </row>
    <row r="2164" spans="1:7" x14ac:dyDescent="0.25">
      <c r="A2164">
        <v>11068</v>
      </c>
      <c r="B2164">
        <v>77</v>
      </c>
      <c r="C2164">
        <v>9.91</v>
      </c>
      <c r="D2164">
        <v>1</v>
      </c>
      <c r="E2164">
        <v>0.15</v>
      </c>
      <c r="F2164" s="4">
        <f>DetailTicket[[#This Row],[Qte]]*(DetailTicket[[#This Row],[PrixUnit]]*(1-DetailTicket[[#This Row],[Remise%]]))</f>
        <v>8.4235000000000007</v>
      </c>
      <c r="G2164" t="str">
        <f>DetailTicket[[#This Row],[NoTicket]]&amp;DetailTicket[[#This Row],[Refprod]]</f>
        <v>1106877</v>
      </c>
    </row>
    <row r="2165" spans="1:7" x14ac:dyDescent="0.25">
      <c r="A2165">
        <v>11077</v>
      </c>
      <c r="B2165">
        <v>77</v>
      </c>
      <c r="C2165">
        <v>9.91</v>
      </c>
      <c r="D2165">
        <v>2</v>
      </c>
      <c r="E2165">
        <v>0</v>
      </c>
      <c r="F2165" s="4">
        <f>DetailTicket[[#This Row],[Qte]]*(DetailTicket[[#This Row],[PrixUnit]]*(1-DetailTicket[[#This Row],[Remise%]]))</f>
        <v>19.82</v>
      </c>
      <c r="G2165" t="str">
        <f>DetailTicket[[#This Row],[NoTicket]]&amp;DetailTicket[[#This Row],[Refprod]]</f>
        <v>1107777</v>
      </c>
    </row>
    <row r="2166" spans="1:7" x14ac:dyDescent="0.25">
      <c r="A2166">
        <v>10248</v>
      </c>
      <c r="B2166">
        <v>120</v>
      </c>
      <c r="C2166">
        <v>6.1</v>
      </c>
      <c r="D2166">
        <v>1</v>
      </c>
      <c r="E2166">
        <v>0</v>
      </c>
      <c r="F2166" s="4">
        <f>DetailTicket[[#This Row],[Qte]]*(DetailTicket[[#This Row],[PrixUnit]]*(1-DetailTicket[[#This Row],[Remise%]]))</f>
        <v>6.1</v>
      </c>
      <c r="G2166" t="str">
        <f>DetailTicket[[#This Row],[NoTicket]]&amp;DetailTicket[[#This Row],[Refprod]]</f>
        <v>10248120</v>
      </c>
    </row>
    <row r="2167" spans="1:7" x14ac:dyDescent="0.25">
      <c r="A2167">
        <v>10248</v>
      </c>
      <c r="B2167">
        <v>121</v>
      </c>
      <c r="C2167">
        <v>6.86</v>
      </c>
      <c r="D2167">
        <v>2</v>
      </c>
      <c r="E2167">
        <v>0</v>
      </c>
      <c r="F2167" s="4">
        <f>DetailTicket[[#This Row],[Qte]]*(DetailTicket[[#This Row],[PrixUnit]]*(1-DetailTicket[[#This Row],[Remise%]]))</f>
        <v>13.72</v>
      </c>
      <c r="G2167" t="str">
        <f>DetailTicket[[#This Row],[NoTicket]]&amp;DetailTicket[[#This Row],[Refprod]]</f>
        <v>10248121</v>
      </c>
    </row>
    <row r="2168" spans="1:7" x14ac:dyDescent="0.25">
      <c r="A2168">
        <v>10248</v>
      </c>
      <c r="B2168">
        <v>122</v>
      </c>
      <c r="C2168">
        <v>7.01</v>
      </c>
      <c r="D2168">
        <v>3</v>
      </c>
      <c r="E2168">
        <v>0</v>
      </c>
      <c r="F2168" s="4">
        <f>DetailTicket[[#This Row],[Qte]]*(DetailTicket[[#This Row],[PrixUnit]]*(1-DetailTicket[[#This Row],[Remise%]]))</f>
        <v>21.03</v>
      </c>
      <c r="G2168" t="str">
        <f>DetailTicket[[#This Row],[NoTicket]]&amp;DetailTicket[[#This Row],[Refprod]]</f>
        <v>10248122</v>
      </c>
    </row>
    <row r="2169" spans="1:7" x14ac:dyDescent="0.25">
      <c r="A2169">
        <v>10725</v>
      </c>
      <c r="B2169">
        <v>122</v>
      </c>
      <c r="C2169">
        <v>6</v>
      </c>
      <c r="D2169">
        <v>1</v>
      </c>
      <c r="E2169">
        <v>0</v>
      </c>
      <c r="F2169" s="4">
        <f>DetailTicket[[#This Row],[Qte]]*(DetailTicket[[#This Row],[PrixUnit]]*(1-DetailTicket[[#This Row],[Remise%]]))</f>
        <v>6</v>
      </c>
      <c r="G2169" t="str">
        <f>DetailTicket[[#This Row],[NoTicket]]&amp;DetailTicket[[#This Row],[Refprod]]</f>
        <v>10725122</v>
      </c>
    </row>
    <row r="2170" spans="1:7" x14ac:dyDescent="0.25">
      <c r="A2170">
        <v>10248</v>
      </c>
      <c r="B2170">
        <v>123</v>
      </c>
      <c r="C2170">
        <v>7.24</v>
      </c>
      <c r="D2170">
        <v>1</v>
      </c>
      <c r="E2170">
        <v>0</v>
      </c>
      <c r="F2170" s="4">
        <f>DetailTicket[[#This Row],[Qte]]*(DetailTicket[[#This Row],[PrixUnit]]*(1-DetailTicket[[#This Row],[Remise%]]))</f>
        <v>7.24</v>
      </c>
      <c r="G2170" t="str">
        <f>DetailTicket[[#This Row],[NoTicket]]&amp;DetailTicket[[#This Row],[Refprod]]</f>
        <v>10248123</v>
      </c>
    </row>
    <row r="2171" spans="1:7" x14ac:dyDescent="0.25">
      <c r="A2171">
        <v>10248</v>
      </c>
      <c r="B2171">
        <v>124</v>
      </c>
      <c r="C2171">
        <v>7.24</v>
      </c>
      <c r="D2171">
        <v>2</v>
      </c>
      <c r="E2171">
        <v>0</v>
      </c>
      <c r="F2171" s="4">
        <f>DetailTicket[[#This Row],[Qte]]*(DetailTicket[[#This Row],[PrixUnit]]*(1-DetailTicket[[#This Row],[Remise%]]))</f>
        <v>14.48</v>
      </c>
      <c r="G2171" t="str">
        <f>DetailTicket[[#This Row],[NoTicket]]&amp;DetailTicket[[#This Row],[Refprod]]</f>
        <v>10248124</v>
      </c>
    </row>
    <row r="2172" spans="1:7" x14ac:dyDescent="0.25">
      <c r="A2172">
        <v>10248</v>
      </c>
      <c r="B2172">
        <v>125</v>
      </c>
      <c r="C2172">
        <v>7.36</v>
      </c>
      <c r="D2172">
        <v>3</v>
      </c>
      <c r="E2172">
        <v>0</v>
      </c>
      <c r="F2172" s="4">
        <f>DetailTicket[[#This Row],[Qte]]*(DetailTicket[[#This Row],[PrixUnit]]*(1-DetailTicket[[#This Row],[Remise%]]))</f>
        <v>22.080000000000002</v>
      </c>
      <c r="G2172" t="str">
        <f>DetailTicket[[#This Row],[NoTicket]]&amp;DetailTicket[[#This Row],[Refprod]]</f>
        <v>10248125</v>
      </c>
    </row>
    <row r="2173" spans="1:7" x14ac:dyDescent="0.25">
      <c r="A2173">
        <v>10248</v>
      </c>
      <c r="B2173">
        <v>126</v>
      </c>
      <c r="C2173">
        <v>7.62</v>
      </c>
      <c r="D2173">
        <v>1</v>
      </c>
      <c r="E2173">
        <v>0</v>
      </c>
      <c r="F2173" s="4">
        <f>DetailTicket[[#This Row],[Qte]]*(DetailTicket[[#This Row],[PrixUnit]]*(1-DetailTicket[[#This Row],[Remise%]]))</f>
        <v>7.62</v>
      </c>
      <c r="G2173" t="str">
        <f>DetailTicket[[#This Row],[NoTicket]]&amp;DetailTicket[[#This Row],[Refprod]]</f>
        <v>10248126</v>
      </c>
    </row>
    <row r="2174" spans="1:7" x14ac:dyDescent="0.25">
      <c r="A2174">
        <v>10248</v>
      </c>
      <c r="B2174">
        <v>127</v>
      </c>
      <c r="C2174">
        <v>7.62</v>
      </c>
      <c r="D2174">
        <v>2</v>
      </c>
      <c r="E2174">
        <v>0</v>
      </c>
      <c r="F2174" s="4">
        <f>DetailTicket[[#This Row],[Qte]]*(DetailTicket[[#This Row],[PrixUnit]]*(1-DetailTicket[[#This Row],[Remise%]]))</f>
        <v>15.24</v>
      </c>
      <c r="G2174" t="str">
        <f>DetailTicket[[#This Row],[NoTicket]]&amp;DetailTicket[[#This Row],[Refprod]]</f>
        <v>10248127</v>
      </c>
    </row>
    <row r="2175" spans="1:7" x14ac:dyDescent="0.25">
      <c r="A2175">
        <v>10248</v>
      </c>
      <c r="B2175">
        <v>128</v>
      </c>
      <c r="C2175">
        <v>7.62</v>
      </c>
      <c r="D2175">
        <v>3</v>
      </c>
      <c r="E2175">
        <v>0</v>
      </c>
      <c r="F2175" s="4">
        <f>DetailTicket[[#This Row],[Qte]]*(DetailTicket[[#This Row],[PrixUnit]]*(1-DetailTicket[[#This Row],[Remise%]]))</f>
        <v>22.86</v>
      </c>
      <c r="G2175" t="str">
        <f>DetailTicket[[#This Row],[NoTicket]]&amp;DetailTicket[[#This Row],[Refprod]]</f>
        <v>10248128</v>
      </c>
    </row>
    <row r="2176" spans="1:7" x14ac:dyDescent="0.25">
      <c r="A2176">
        <v>10248</v>
      </c>
      <c r="B2176">
        <v>129</v>
      </c>
      <c r="C2176">
        <v>9.15</v>
      </c>
      <c r="D2176">
        <v>1</v>
      </c>
      <c r="E2176">
        <v>0</v>
      </c>
      <c r="F2176" s="4">
        <f>DetailTicket[[#This Row],[Qte]]*(DetailTicket[[#This Row],[PrixUnit]]*(1-DetailTicket[[#This Row],[Remise%]]))</f>
        <v>9.15</v>
      </c>
      <c r="G2176" t="str">
        <f>DetailTicket[[#This Row],[NoTicket]]&amp;DetailTicket[[#This Row],[Refprod]]</f>
        <v>10248129</v>
      </c>
    </row>
    <row r="2177" spans="1:7" x14ac:dyDescent="0.25">
      <c r="A2177">
        <v>10248</v>
      </c>
      <c r="B2177">
        <v>130</v>
      </c>
      <c r="C2177">
        <v>9.5299999999999994</v>
      </c>
      <c r="D2177">
        <v>2</v>
      </c>
      <c r="E2177">
        <v>0</v>
      </c>
      <c r="F2177" s="4">
        <f>DetailTicket[[#This Row],[Qte]]*(DetailTicket[[#This Row],[PrixUnit]]*(1-DetailTicket[[#This Row],[Remise%]]))</f>
        <v>19.059999999999999</v>
      </c>
      <c r="G2177" t="str">
        <f>DetailTicket[[#This Row],[NoTicket]]&amp;DetailTicket[[#This Row],[Refprod]]</f>
        <v>10248130</v>
      </c>
    </row>
    <row r="2178" spans="1:7" x14ac:dyDescent="0.25">
      <c r="A2178">
        <v>10248</v>
      </c>
      <c r="B2178">
        <v>131</v>
      </c>
      <c r="C2178">
        <v>9.5299999999999994</v>
      </c>
      <c r="D2178">
        <v>3</v>
      </c>
      <c r="E2178">
        <v>0</v>
      </c>
      <c r="F2178" s="4">
        <f>DetailTicket[[#This Row],[Qte]]*(DetailTicket[[#This Row],[PrixUnit]]*(1-DetailTicket[[#This Row],[Remise%]]))</f>
        <v>28.589999999999996</v>
      </c>
      <c r="G2178" t="str">
        <f>DetailTicket[[#This Row],[NoTicket]]&amp;DetailTicket[[#This Row],[Refprod]]</f>
        <v>10248131</v>
      </c>
    </row>
    <row r="2179" spans="1:7" x14ac:dyDescent="0.25">
      <c r="A2179">
        <v>10248</v>
      </c>
      <c r="B2179">
        <v>132</v>
      </c>
      <c r="C2179">
        <v>9.7200000000000006</v>
      </c>
      <c r="D2179">
        <v>1</v>
      </c>
      <c r="E2179">
        <v>0</v>
      </c>
      <c r="F2179" s="4">
        <f>DetailTicket[[#This Row],[Qte]]*(DetailTicket[[#This Row],[PrixUnit]]*(1-DetailTicket[[#This Row],[Remise%]]))</f>
        <v>9.7200000000000006</v>
      </c>
      <c r="G2179" t="str">
        <f>DetailTicket[[#This Row],[NoTicket]]&amp;DetailTicket[[#This Row],[Refprod]]</f>
        <v>10248132</v>
      </c>
    </row>
    <row r="2180" spans="1:7" x14ac:dyDescent="0.25">
      <c r="A2180">
        <v>10248</v>
      </c>
      <c r="B2180">
        <v>133</v>
      </c>
      <c r="C2180">
        <v>9.91</v>
      </c>
      <c r="D2180">
        <v>2</v>
      </c>
      <c r="E2180">
        <v>0</v>
      </c>
      <c r="F2180" s="4">
        <f>DetailTicket[[#This Row],[Qte]]*(DetailTicket[[#This Row],[PrixUnit]]*(1-DetailTicket[[#This Row],[Remise%]]))</f>
        <v>19.82</v>
      </c>
      <c r="G2180" t="str">
        <f>DetailTicket[[#This Row],[NoTicket]]&amp;DetailTicket[[#This Row],[Refprod]]</f>
        <v>10248133</v>
      </c>
    </row>
    <row r="2181" spans="1:7" x14ac:dyDescent="0.25">
      <c r="A2181">
        <v>10248</v>
      </c>
      <c r="B2181">
        <v>134</v>
      </c>
      <c r="C2181">
        <v>10.1</v>
      </c>
      <c r="D2181">
        <v>3</v>
      </c>
      <c r="E2181">
        <v>0</v>
      </c>
      <c r="F2181" s="4">
        <f>DetailTicket[[#This Row],[Qte]]*(DetailTicket[[#This Row],[PrixUnit]]*(1-DetailTicket[[#This Row],[Remise%]]))</f>
        <v>30.299999999999997</v>
      </c>
      <c r="G2181" t="str">
        <f>DetailTicket[[#This Row],[NoTicket]]&amp;DetailTicket[[#This Row],[Refprod]]</f>
        <v>10248134</v>
      </c>
    </row>
    <row r="2182" spans="1:7" x14ac:dyDescent="0.25">
      <c r="A2182">
        <v>10248</v>
      </c>
      <c r="B2182">
        <v>135</v>
      </c>
      <c r="C2182">
        <v>10.67</v>
      </c>
      <c r="D2182">
        <v>1</v>
      </c>
      <c r="E2182">
        <v>0</v>
      </c>
      <c r="F2182" s="4">
        <f>DetailTicket[[#This Row],[Qte]]*(DetailTicket[[#This Row],[PrixUnit]]*(1-DetailTicket[[#This Row],[Remise%]]))</f>
        <v>10.67</v>
      </c>
      <c r="G2182" t="str">
        <f>DetailTicket[[#This Row],[NoTicket]]&amp;DetailTicket[[#This Row],[Refprod]]</f>
        <v>10248135</v>
      </c>
    </row>
    <row r="2183" spans="1:7" x14ac:dyDescent="0.25">
      <c r="A2183">
        <v>10248</v>
      </c>
      <c r="B2183">
        <v>136</v>
      </c>
      <c r="C2183">
        <v>10.67</v>
      </c>
      <c r="D2183">
        <v>2</v>
      </c>
      <c r="E2183">
        <v>0</v>
      </c>
      <c r="F2183" s="4">
        <f>DetailTicket[[#This Row],[Qte]]*(DetailTicket[[#This Row],[PrixUnit]]*(1-DetailTicket[[#This Row],[Remise%]]))</f>
        <v>21.34</v>
      </c>
      <c r="G2183" t="str">
        <f>DetailTicket[[#This Row],[NoTicket]]&amp;DetailTicket[[#This Row],[Refprod]]</f>
        <v>10248136</v>
      </c>
    </row>
    <row r="2184" spans="1:7" x14ac:dyDescent="0.25">
      <c r="A2184">
        <v>10248</v>
      </c>
      <c r="B2184">
        <v>137</v>
      </c>
      <c r="C2184">
        <v>10.67</v>
      </c>
      <c r="D2184">
        <v>3</v>
      </c>
      <c r="E2184">
        <v>0</v>
      </c>
      <c r="F2184" s="4">
        <f>DetailTicket[[#This Row],[Qte]]*(DetailTicket[[#This Row],[PrixUnit]]*(1-DetailTicket[[#This Row],[Remise%]]))</f>
        <v>32.01</v>
      </c>
      <c r="G2184" t="str">
        <f>DetailTicket[[#This Row],[NoTicket]]&amp;DetailTicket[[#This Row],[Refprod]]</f>
        <v>10248137</v>
      </c>
    </row>
    <row r="2185" spans="1:7" x14ac:dyDescent="0.25">
      <c r="A2185">
        <v>10248</v>
      </c>
      <c r="B2185">
        <v>138</v>
      </c>
      <c r="C2185">
        <v>10.67</v>
      </c>
      <c r="D2185">
        <v>1</v>
      </c>
      <c r="E2185">
        <v>0</v>
      </c>
      <c r="F2185" s="4">
        <f>DetailTicket[[#This Row],[Qte]]*(DetailTicket[[#This Row],[PrixUnit]]*(1-DetailTicket[[#This Row],[Remise%]]))</f>
        <v>10.67</v>
      </c>
      <c r="G2185" t="str">
        <f>DetailTicket[[#This Row],[NoTicket]]&amp;DetailTicket[[#This Row],[Refprod]]</f>
        <v>10248138</v>
      </c>
    </row>
    <row r="2186" spans="1:7" x14ac:dyDescent="0.25">
      <c r="A2186">
        <v>10248</v>
      </c>
      <c r="B2186">
        <v>139</v>
      </c>
      <c r="C2186">
        <v>11.43</v>
      </c>
      <c r="D2186">
        <v>2</v>
      </c>
      <c r="E2186">
        <v>0</v>
      </c>
      <c r="F2186" s="4">
        <f>DetailTicket[[#This Row],[Qte]]*(DetailTicket[[#This Row],[PrixUnit]]*(1-DetailTicket[[#This Row],[Remise%]]))</f>
        <v>22.86</v>
      </c>
      <c r="G2186" t="str">
        <f>DetailTicket[[#This Row],[NoTicket]]&amp;DetailTicket[[#This Row],[Refprod]]</f>
        <v>10248139</v>
      </c>
    </row>
    <row r="2187" spans="1:7" x14ac:dyDescent="0.25">
      <c r="A2187">
        <v>10248</v>
      </c>
      <c r="B2187">
        <v>140</v>
      </c>
      <c r="C2187">
        <v>11.43</v>
      </c>
      <c r="D2187">
        <v>3</v>
      </c>
      <c r="E2187">
        <v>0</v>
      </c>
      <c r="F2187" s="4">
        <f>DetailTicket[[#This Row],[Qte]]*(DetailTicket[[#This Row],[PrixUnit]]*(1-DetailTicket[[#This Row],[Remise%]]))</f>
        <v>34.29</v>
      </c>
      <c r="G2187" t="str">
        <f>DetailTicket[[#This Row],[NoTicket]]&amp;DetailTicket[[#This Row],[Refprod]]</f>
        <v>10248140</v>
      </c>
    </row>
    <row r="2188" spans="1:7" x14ac:dyDescent="0.25">
      <c r="A2188">
        <v>10248</v>
      </c>
      <c r="B2188">
        <v>141</v>
      </c>
      <c r="C2188">
        <v>11.81</v>
      </c>
      <c r="D2188">
        <v>1</v>
      </c>
      <c r="E2188">
        <v>0</v>
      </c>
      <c r="F2188" s="4">
        <f>DetailTicket[[#This Row],[Qte]]*(DetailTicket[[#This Row],[PrixUnit]]*(1-DetailTicket[[#This Row],[Remise%]]))</f>
        <v>11.81</v>
      </c>
      <c r="G2188" t="str">
        <f>DetailTicket[[#This Row],[NoTicket]]&amp;DetailTicket[[#This Row],[Refprod]]</f>
        <v>10248141</v>
      </c>
    </row>
    <row r="2189" spans="1:7" x14ac:dyDescent="0.25">
      <c r="A2189">
        <v>10248</v>
      </c>
      <c r="B2189">
        <v>142</v>
      </c>
      <c r="C2189">
        <v>3.43</v>
      </c>
      <c r="D2189">
        <v>2</v>
      </c>
      <c r="E2189">
        <v>0</v>
      </c>
      <c r="F2189" s="4">
        <f>DetailTicket[[#This Row],[Qte]]*(DetailTicket[[#This Row],[PrixUnit]]*(1-DetailTicket[[#This Row],[Remise%]]))</f>
        <v>6.86</v>
      </c>
      <c r="G2189" t="str">
        <f>DetailTicket[[#This Row],[NoTicket]]&amp;DetailTicket[[#This Row],[Refprod]]</f>
        <v>10248142</v>
      </c>
    </row>
    <row r="2190" spans="1:7" x14ac:dyDescent="0.25">
      <c r="A2190">
        <v>10725</v>
      </c>
      <c r="B2190">
        <v>232</v>
      </c>
      <c r="C2190">
        <v>5</v>
      </c>
      <c r="D2190">
        <v>1</v>
      </c>
      <c r="E2190">
        <v>0</v>
      </c>
      <c r="F2190" s="4">
        <f>DetailTicket[[#This Row],[Qte]]*(DetailTicket[[#This Row],[PrixUnit]]*(1-DetailTicket[[#This Row],[Remise%]]))</f>
        <v>5</v>
      </c>
      <c r="G2190" t="str">
        <f>DetailTicket[[#This Row],[NoTicket]]&amp;DetailTicket[[#This Row],[Refprod]]</f>
        <v>10725232</v>
      </c>
    </row>
    <row r="2191" spans="1:7" x14ac:dyDescent="0.25">
      <c r="F2191" s="4">
        <f>SUBTOTAL(109,DetailTicket[Chiffre d''affaire])</f>
        <v>64311.99259999991</v>
      </c>
      <c r="G2191" t="s">
        <v>3638</v>
      </c>
    </row>
  </sheetData>
  <mergeCells count="4">
    <mergeCell ref="W1:Y1"/>
    <mergeCell ref="O1:Q1"/>
    <mergeCell ref="K1:M1"/>
    <mergeCell ref="S1:U1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F82CE-8EBB-483D-9C7C-5A2D2A94F501}">
  <sheetPr>
    <tabColor rgb="FFD0008B"/>
  </sheetPr>
  <dimension ref="A1:N581"/>
  <sheetViews>
    <sheetView workbookViewId="0">
      <selection activeCell="M1" sqref="M1:N2"/>
    </sheetView>
  </sheetViews>
  <sheetFormatPr baseColWidth="10" defaultRowHeight="15" x14ac:dyDescent="0.25"/>
  <cols>
    <col min="1" max="1" width="19.5703125" bestFit="1" customWidth="1"/>
    <col min="2" max="2" width="23.42578125" bestFit="1" customWidth="1"/>
    <col min="5" max="5" width="19.5703125" bestFit="1" customWidth="1"/>
    <col min="6" max="6" width="23.42578125" bestFit="1" customWidth="1"/>
    <col min="9" max="9" width="19.5703125" bestFit="1" customWidth="1"/>
    <col min="10" max="10" width="23.42578125" bestFit="1" customWidth="1"/>
    <col min="13" max="13" width="19.5703125" bestFit="1" customWidth="1"/>
    <col min="14" max="14" width="23.42578125" bestFit="1" customWidth="1"/>
  </cols>
  <sheetData>
    <row r="1" spans="1:14" x14ac:dyDescent="0.25">
      <c r="A1" s="21" t="s">
        <v>3664</v>
      </c>
      <c r="B1" s="21"/>
      <c r="E1" t="s">
        <v>3684</v>
      </c>
      <c r="I1" t="s">
        <v>3685</v>
      </c>
      <c r="M1" t="s">
        <v>3686</v>
      </c>
    </row>
    <row r="2" spans="1:14" x14ac:dyDescent="0.25">
      <c r="A2" s="29" t="s">
        <v>113</v>
      </c>
      <c r="B2" t="s">
        <v>3683</v>
      </c>
      <c r="E2" s="29" t="s">
        <v>113</v>
      </c>
      <c r="F2" t="s">
        <v>3683</v>
      </c>
      <c r="I2" s="29" t="s">
        <v>113</v>
      </c>
      <c r="J2" t="s">
        <v>3683</v>
      </c>
      <c r="M2" s="29" t="s">
        <v>113</v>
      </c>
      <c r="N2" t="s">
        <v>3683</v>
      </c>
    </row>
    <row r="4" spans="1:14" x14ac:dyDescent="0.25">
      <c r="A4" s="29" t="s">
        <v>3680</v>
      </c>
      <c r="B4" t="s">
        <v>3681</v>
      </c>
      <c r="E4" s="29" t="s">
        <v>3680</v>
      </c>
      <c r="F4" t="s">
        <v>3681</v>
      </c>
      <c r="I4" s="29" t="s">
        <v>3680</v>
      </c>
      <c r="J4" t="s">
        <v>3681</v>
      </c>
      <c r="M4" s="29" t="s">
        <v>3680</v>
      </c>
      <c r="N4" t="s">
        <v>3681</v>
      </c>
    </row>
    <row r="5" spans="1:14" x14ac:dyDescent="0.25">
      <c r="A5" s="30">
        <v>10248</v>
      </c>
      <c r="B5" s="2">
        <v>29.54</v>
      </c>
      <c r="E5" s="30">
        <v>10248</v>
      </c>
      <c r="F5" s="2">
        <v>14.94</v>
      </c>
      <c r="I5" s="30">
        <v>10256</v>
      </c>
      <c r="J5" s="2">
        <v>39.94</v>
      </c>
      <c r="M5" s="30">
        <v>10248</v>
      </c>
      <c r="N5" s="2">
        <v>21.34</v>
      </c>
    </row>
    <row r="6" spans="1:14" x14ac:dyDescent="0.25">
      <c r="A6" s="31" t="s">
        <v>23</v>
      </c>
      <c r="B6" s="2">
        <v>29.54</v>
      </c>
      <c r="E6" s="31" t="s">
        <v>23</v>
      </c>
      <c r="F6" s="2">
        <v>14.94</v>
      </c>
      <c r="I6" s="31" t="s">
        <v>30</v>
      </c>
      <c r="J6" s="2">
        <v>39.94</v>
      </c>
      <c r="M6" s="31" t="s">
        <v>23</v>
      </c>
      <c r="N6" s="2">
        <v>21.34</v>
      </c>
    </row>
    <row r="7" spans="1:14" x14ac:dyDescent="0.25">
      <c r="A7" s="30" t="s">
        <v>3682</v>
      </c>
      <c r="B7" s="2">
        <v>29.54</v>
      </c>
      <c r="E7" s="30">
        <v>10251</v>
      </c>
      <c r="F7" s="2">
        <v>24.338999999999999</v>
      </c>
      <c r="I7" s="30">
        <v>10268</v>
      </c>
      <c r="J7" s="2">
        <v>150.91999999999999</v>
      </c>
      <c r="M7" s="30">
        <v>10249</v>
      </c>
      <c r="N7" s="2">
        <v>28.36</v>
      </c>
    </row>
    <row r="8" spans="1:14" x14ac:dyDescent="0.25">
      <c r="E8" s="31" t="s">
        <v>26</v>
      </c>
      <c r="F8" s="2">
        <v>24.338999999999999</v>
      </c>
      <c r="I8" s="31" t="s">
        <v>41</v>
      </c>
      <c r="J8" s="2">
        <v>150.91999999999999</v>
      </c>
      <c r="M8" s="31" t="s">
        <v>24</v>
      </c>
      <c r="N8" s="2">
        <v>28.36</v>
      </c>
    </row>
    <row r="9" spans="1:14" x14ac:dyDescent="0.25">
      <c r="E9" s="30">
        <v>10258</v>
      </c>
      <c r="F9" s="2">
        <v>20.736000000000004</v>
      </c>
      <c r="I9" s="30">
        <v>10285</v>
      </c>
      <c r="J9" s="2">
        <v>15.975999999999999</v>
      </c>
      <c r="M9" s="30">
        <v>10251</v>
      </c>
      <c r="N9" s="2">
        <v>22.591000000000001</v>
      </c>
    </row>
    <row r="10" spans="1:14" x14ac:dyDescent="0.25">
      <c r="E10" s="31" t="s">
        <v>32</v>
      </c>
      <c r="F10" s="2">
        <v>20.736000000000004</v>
      </c>
      <c r="I10" s="31" t="s">
        <v>44</v>
      </c>
      <c r="J10" s="2">
        <v>15.975999999999999</v>
      </c>
      <c r="M10" s="31" t="s">
        <v>26</v>
      </c>
      <c r="N10" s="2">
        <v>22.591000000000001</v>
      </c>
    </row>
    <row r="11" spans="1:14" x14ac:dyDescent="0.25">
      <c r="E11" s="30">
        <v>10262</v>
      </c>
      <c r="F11" s="2">
        <v>20.736000000000004</v>
      </c>
      <c r="I11" s="30">
        <v>10290</v>
      </c>
      <c r="J11" s="2">
        <v>150.91999999999999</v>
      </c>
      <c r="M11" s="30">
        <v>10252</v>
      </c>
      <c r="N11" s="2">
        <v>46.920499999999997</v>
      </c>
    </row>
    <row r="12" spans="1:14" x14ac:dyDescent="0.25">
      <c r="E12" s="31" t="s">
        <v>36</v>
      </c>
      <c r="F12" s="2">
        <v>20.736000000000004</v>
      </c>
      <c r="I12" s="31" t="s">
        <v>55</v>
      </c>
      <c r="J12" s="2">
        <v>150.91999999999999</v>
      </c>
      <c r="M12" s="31" t="s">
        <v>27</v>
      </c>
      <c r="N12" s="2">
        <v>46.920499999999997</v>
      </c>
    </row>
    <row r="13" spans="1:14" x14ac:dyDescent="0.25">
      <c r="E13" s="30">
        <v>10276</v>
      </c>
      <c r="F13" s="2">
        <v>7.32</v>
      </c>
      <c r="I13" s="30">
        <v>10305</v>
      </c>
      <c r="J13" s="2">
        <v>67.914000000000001</v>
      </c>
      <c r="M13" s="30">
        <v>10254</v>
      </c>
      <c r="N13" s="2">
        <v>6.1</v>
      </c>
    </row>
    <row r="14" spans="1:14" x14ac:dyDescent="0.25">
      <c r="E14" s="31" t="s">
        <v>46</v>
      </c>
      <c r="F14" s="2">
        <v>7.32</v>
      </c>
      <c r="I14" s="31" t="s">
        <v>60</v>
      </c>
      <c r="J14" s="2">
        <v>67.914000000000001</v>
      </c>
      <c r="M14" s="31" t="s">
        <v>28</v>
      </c>
      <c r="N14" s="2">
        <v>6.1</v>
      </c>
    </row>
    <row r="15" spans="1:14" x14ac:dyDescent="0.25">
      <c r="E15" s="30">
        <v>10277</v>
      </c>
      <c r="F15" s="2">
        <v>27.75</v>
      </c>
      <c r="I15" s="30">
        <v>10306</v>
      </c>
      <c r="J15" s="2">
        <v>39.94</v>
      </c>
      <c r="M15" s="30">
        <v>10255</v>
      </c>
      <c r="N15" s="2">
        <v>11.59</v>
      </c>
    </row>
    <row r="16" spans="1:14" x14ac:dyDescent="0.25">
      <c r="E16" s="31" t="s">
        <v>47</v>
      </c>
      <c r="F16" s="2">
        <v>27.75</v>
      </c>
      <c r="I16" s="31" t="s">
        <v>50</v>
      </c>
      <c r="J16" s="2">
        <v>39.94</v>
      </c>
      <c r="M16" s="31" t="s">
        <v>29</v>
      </c>
      <c r="N16" s="2">
        <v>11.59</v>
      </c>
    </row>
    <row r="17" spans="5:14" x14ac:dyDescent="0.25">
      <c r="E17" s="30">
        <v>10278</v>
      </c>
      <c r="F17" s="2">
        <v>53.66</v>
      </c>
      <c r="I17" s="30">
        <v>10312</v>
      </c>
      <c r="J17" s="2">
        <v>19.97</v>
      </c>
      <c r="M17" s="30">
        <v>10257</v>
      </c>
      <c r="N17" s="2">
        <v>26.83</v>
      </c>
    </row>
    <row r="18" spans="5:14" x14ac:dyDescent="0.25">
      <c r="E18" s="31" t="s">
        <v>48</v>
      </c>
      <c r="F18" s="2">
        <v>53.66</v>
      </c>
      <c r="I18" s="31" t="s">
        <v>58</v>
      </c>
      <c r="J18" s="2">
        <v>19.97</v>
      </c>
      <c r="M18" s="31" t="s">
        <v>31</v>
      </c>
      <c r="N18" s="2">
        <v>26.83</v>
      </c>
    </row>
    <row r="19" spans="5:14" x14ac:dyDescent="0.25">
      <c r="E19" s="30">
        <v>10288</v>
      </c>
      <c r="F19" s="2">
        <v>8.2260000000000009</v>
      </c>
      <c r="I19" s="30">
        <v>10354</v>
      </c>
      <c r="J19" s="2">
        <v>150.91999999999999</v>
      </c>
      <c r="M19" s="30">
        <v>10258</v>
      </c>
      <c r="N19" s="2">
        <v>18.544</v>
      </c>
    </row>
    <row r="20" spans="5:14" x14ac:dyDescent="0.25">
      <c r="E20" s="31" t="s">
        <v>53</v>
      </c>
      <c r="F20" s="2">
        <v>8.2260000000000009</v>
      </c>
      <c r="I20" s="31" t="s">
        <v>66</v>
      </c>
      <c r="J20" s="2">
        <v>150.91999999999999</v>
      </c>
      <c r="M20" s="31" t="s">
        <v>32</v>
      </c>
      <c r="N20" s="2">
        <v>18.544</v>
      </c>
    </row>
    <row r="21" spans="5:14" x14ac:dyDescent="0.25">
      <c r="E21" s="30">
        <v>10290</v>
      </c>
      <c r="F21" s="2">
        <v>12.96</v>
      </c>
      <c r="I21" s="30">
        <v>10360</v>
      </c>
      <c r="J21" s="2">
        <v>75.459999999999994</v>
      </c>
      <c r="M21" s="30">
        <v>10259</v>
      </c>
      <c r="N21" s="2">
        <v>12.2</v>
      </c>
    </row>
    <row r="22" spans="5:14" x14ac:dyDescent="0.25">
      <c r="E22" s="31" t="s">
        <v>55</v>
      </c>
      <c r="F22" s="2">
        <v>12.96</v>
      </c>
      <c r="I22" s="31" t="s">
        <v>38</v>
      </c>
      <c r="J22" s="2">
        <v>75.459999999999994</v>
      </c>
      <c r="M22" s="31" t="s">
        <v>33</v>
      </c>
      <c r="N22" s="2">
        <v>12.2</v>
      </c>
    </row>
    <row r="23" spans="5:14" x14ac:dyDescent="0.25">
      <c r="E23" s="30">
        <v>10291</v>
      </c>
      <c r="F23" s="2">
        <v>3.294</v>
      </c>
      <c r="I23" s="30">
        <v>10369</v>
      </c>
      <c r="J23" s="2">
        <v>75.459999999999994</v>
      </c>
      <c r="M23" s="30">
        <v>10260</v>
      </c>
      <c r="N23" s="2">
        <v>23.78</v>
      </c>
    </row>
    <row r="24" spans="5:14" x14ac:dyDescent="0.25">
      <c r="E24" s="31" t="s">
        <v>35</v>
      </c>
      <c r="F24" s="2">
        <v>3.294</v>
      </c>
      <c r="I24" s="31" t="s">
        <v>43</v>
      </c>
      <c r="J24" s="2">
        <v>75.459999999999994</v>
      </c>
      <c r="M24" s="31" t="s">
        <v>34</v>
      </c>
      <c r="N24" s="2">
        <v>23.78</v>
      </c>
    </row>
    <row r="25" spans="5:14" x14ac:dyDescent="0.25">
      <c r="E25" s="30">
        <v>10293</v>
      </c>
      <c r="F25" s="2">
        <v>53.66</v>
      </c>
      <c r="I25" s="30">
        <v>10380</v>
      </c>
      <c r="J25" s="2">
        <v>17.972999999999999</v>
      </c>
      <c r="M25" s="30">
        <v>10261</v>
      </c>
      <c r="N25" s="2">
        <v>6.1</v>
      </c>
    </row>
    <row r="26" spans="5:14" x14ac:dyDescent="0.25">
      <c r="E26" s="31" t="s">
        <v>46</v>
      </c>
      <c r="F26" s="2">
        <v>53.66</v>
      </c>
      <c r="I26" s="31" t="s">
        <v>57</v>
      </c>
      <c r="J26" s="2">
        <v>17.972999999999999</v>
      </c>
      <c r="M26" s="31" t="s">
        <v>35</v>
      </c>
      <c r="N26" s="2">
        <v>6.1</v>
      </c>
    </row>
    <row r="27" spans="5:14" x14ac:dyDescent="0.25">
      <c r="E27" s="30">
        <v>10296</v>
      </c>
      <c r="F27" s="2">
        <v>43.9</v>
      </c>
      <c r="I27" s="30">
        <v>10382</v>
      </c>
      <c r="J27" s="2">
        <v>150.91999999999999</v>
      </c>
      <c r="M27" s="30">
        <v>10263</v>
      </c>
      <c r="N27" s="2">
        <v>4.5749999999999993</v>
      </c>
    </row>
    <row r="28" spans="5:14" x14ac:dyDescent="0.25">
      <c r="E28" s="31" t="s">
        <v>51</v>
      </c>
      <c r="F28" s="2">
        <v>43.9</v>
      </c>
      <c r="I28" s="31" t="s">
        <v>32</v>
      </c>
      <c r="J28" s="2">
        <v>150.91999999999999</v>
      </c>
      <c r="M28" s="31" t="s">
        <v>32</v>
      </c>
      <c r="N28" s="2">
        <v>4.5749999999999993</v>
      </c>
    </row>
    <row r="29" spans="5:14" x14ac:dyDescent="0.25">
      <c r="E29" s="30">
        <v>10302</v>
      </c>
      <c r="F29" s="2">
        <v>27.75</v>
      </c>
      <c r="I29" s="30">
        <v>10388</v>
      </c>
      <c r="J29" s="2">
        <v>19.97</v>
      </c>
      <c r="M29" s="30">
        <v>10264</v>
      </c>
      <c r="N29" s="2">
        <v>11.59</v>
      </c>
    </row>
    <row r="30" spans="5:14" x14ac:dyDescent="0.25">
      <c r="E30" s="31" t="s">
        <v>27</v>
      </c>
      <c r="F30" s="2">
        <v>27.75</v>
      </c>
      <c r="I30" s="31" t="s">
        <v>79</v>
      </c>
      <c r="J30" s="2">
        <v>19.97</v>
      </c>
      <c r="M30" s="31" t="s">
        <v>37</v>
      </c>
      <c r="N30" s="2">
        <v>11.59</v>
      </c>
    </row>
    <row r="31" spans="5:14" x14ac:dyDescent="0.25">
      <c r="E31" s="30">
        <v>10306</v>
      </c>
      <c r="F31" s="2">
        <v>9.14</v>
      </c>
      <c r="I31" s="30">
        <v>10395</v>
      </c>
      <c r="J31" s="2">
        <v>35.945999999999998</v>
      </c>
      <c r="M31" s="30">
        <v>10265</v>
      </c>
      <c r="N31" s="2">
        <v>23.78</v>
      </c>
    </row>
    <row r="32" spans="5:14" x14ac:dyDescent="0.25">
      <c r="E32" s="31" t="s">
        <v>50</v>
      </c>
      <c r="F32" s="2">
        <v>9.14</v>
      </c>
      <c r="I32" s="31" t="s">
        <v>31</v>
      </c>
      <c r="J32" s="2">
        <v>35.945999999999998</v>
      </c>
      <c r="M32" s="31" t="s">
        <v>38</v>
      </c>
      <c r="N32" s="2">
        <v>23.78</v>
      </c>
    </row>
    <row r="33" spans="5:14" x14ac:dyDescent="0.25">
      <c r="E33" s="30">
        <v>10308</v>
      </c>
      <c r="F33" s="2">
        <v>21.95</v>
      </c>
      <c r="I33" s="30">
        <v>10400</v>
      </c>
      <c r="J33" s="2">
        <v>75.459999999999994</v>
      </c>
      <c r="M33" s="30">
        <v>10272</v>
      </c>
      <c r="N33" s="2">
        <v>98.78</v>
      </c>
    </row>
    <row r="34" spans="5:14" x14ac:dyDescent="0.25">
      <c r="E34" s="31" t="s">
        <v>62</v>
      </c>
      <c r="F34" s="2">
        <v>21.95</v>
      </c>
      <c r="I34" s="31" t="s">
        <v>81</v>
      </c>
      <c r="J34" s="2">
        <v>75.459999999999994</v>
      </c>
      <c r="M34" s="31" t="s">
        <v>36</v>
      </c>
      <c r="N34" s="2">
        <v>98.78</v>
      </c>
    </row>
    <row r="35" spans="5:14" x14ac:dyDescent="0.25">
      <c r="E35" s="30">
        <v>10309</v>
      </c>
      <c r="F35" s="2">
        <v>17.079999999999998</v>
      </c>
      <c r="I35" s="30">
        <v>10416</v>
      </c>
      <c r="J35" s="2">
        <v>39.94</v>
      </c>
      <c r="M35" s="30">
        <v>10279</v>
      </c>
      <c r="N35" s="2">
        <v>35.67</v>
      </c>
    </row>
    <row r="36" spans="5:14" x14ac:dyDescent="0.25">
      <c r="E36" s="31" t="s">
        <v>57</v>
      </c>
      <c r="F36" s="2">
        <v>17.079999999999998</v>
      </c>
      <c r="I36" s="31" t="s">
        <v>39</v>
      </c>
      <c r="J36" s="2">
        <v>39.94</v>
      </c>
      <c r="M36" s="31" t="s">
        <v>49</v>
      </c>
      <c r="N36" s="2">
        <v>35.67</v>
      </c>
    </row>
    <row r="37" spans="5:14" x14ac:dyDescent="0.25">
      <c r="E37" s="30">
        <v>10311</v>
      </c>
      <c r="F37" s="2">
        <v>60.98</v>
      </c>
      <c r="I37" s="30">
        <v>10420</v>
      </c>
      <c r="J37" s="2">
        <v>53.234999999999999</v>
      </c>
      <c r="M37" s="30">
        <v>10282</v>
      </c>
      <c r="N37" s="2">
        <v>23.78</v>
      </c>
    </row>
    <row r="38" spans="5:14" x14ac:dyDescent="0.25">
      <c r="E38" s="31" t="s">
        <v>64</v>
      </c>
      <c r="F38" s="2">
        <v>60.98</v>
      </c>
      <c r="I38" s="31" t="s">
        <v>30</v>
      </c>
      <c r="J38" s="2">
        <v>53.234999999999999</v>
      </c>
      <c r="M38" s="31" t="s">
        <v>50</v>
      </c>
      <c r="N38" s="2">
        <v>23.78</v>
      </c>
    </row>
    <row r="39" spans="5:14" x14ac:dyDescent="0.25">
      <c r="E39" s="30">
        <v>10312</v>
      </c>
      <c r="F39" s="2">
        <v>55.5</v>
      </c>
      <c r="I39" s="30">
        <v>10421</v>
      </c>
      <c r="J39" s="2">
        <v>33.948999999999998</v>
      </c>
      <c r="M39" s="30">
        <v>10284</v>
      </c>
      <c r="N39" s="2">
        <v>40.244999999999997</v>
      </c>
    </row>
    <row r="40" spans="5:14" x14ac:dyDescent="0.25">
      <c r="E40" s="31" t="s">
        <v>58</v>
      </c>
      <c r="F40" s="2">
        <v>55.5</v>
      </c>
      <c r="I40" s="31" t="s">
        <v>35</v>
      </c>
      <c r="J40" s="2">
        <v>33.948999999999998</v>
      </c>
      <c r="M40" s="31" t="s">
        <v>49</v>
      </c>
      <c r="N40" s="2">
        <v>40.244999999999997</v>
      </c>
    </row>
    <row r="41" spans="5:14" x14ac:dyDescent="0.25">
      <c r="E41" s="30">
        <v>10319</v>
      </c>
      <c r="F41" s="2">
        <v>55.5</v>
      </c>
      <c r="I41" s="30">
        <v>10437</v>
      </c>
      <c r="J41" s="2">
        <v>39.94</v>
      </c>
      <c r="M41" s="30">
        <v>10292</v>
      </c>
      <c r="N41" s="2">
        <v>49.39</v>
      </c>
    </row>
    <row r="42" spans="5:14" x14ac:dyDescent="0.25">
      <c r="E42" s="31" t="s">
        <v>46</v>
      </c>
      <c r="F42" s="2">
        <v>55.5</v>
      </c>
      <c r="I42" s="31" t="s">
        <v>39</v>
      </c>
      <c r="J42" s="2">
        <v>39.94</v>
      </c>
      <c r="M42" s="31" t="s">
        <v>56</v>
      </c>
      <c r="N42" s="2">
        <v>49.39</v>
      </c>
    </row>
    <row r="43" spans="5:14" x14ac:dyDescent="0.25">
      <c r="E43" s="30">
        <v>10324</v>
      </c>
      <c r="F43" s="2">
        <v>45.610999999999997</v>
      </c>
      <c r="I43" s="30">
        <v>10440</v>
      </c>
      <c r="J43" s="2">
        <v>64.140999999999991</v>
      </c>
      <c r="M43" s="30">
        <v>10293</v>
      </c>
      <c r="N43" s="2">
        <v>76.22</v>
      </c>
    </row>
    <row r="44" spans="5:14" x14ac:dyDescent="0.25">
      <c r="E44" s="31" t="s">
        <v>68</v>
      </c>
      <c r="F44" s="2">
        <v>45.610999999999997</v>
      </c>
      <c r="I44" s="31" t="s">
        <v>68</v>
      </c>
      <c r="J44" s="2">
        <v>64.140999999999991</v>
      </c>
      <c r="M44" s="31" t="s">
        <v>46</v>
      </c>
      <c r="N44" s="2">
        <v>76.22</v>
      </c>
    </row>
    <row r="45" spans="5:14" x14ac:dyDescent="0.25">
      <c r="E45" s="30">
        <v>10325</v>
      </c>
      <c r="F45" s="2">
        <v>7.32</v>
      </c>
      <c r="I45" s="30">
        <v>10455</v>
      </c>
      <c r="J45" s="2">
        <v>39.94</v>
      </c>
      <c r="M45" s="30">
        <v>10294</v>
      </c>
      <c r="N45" s="2">
        <v>47.56</v>
      </c>
    </row>
    <row r="46" spans="5:14" x14ac:dyDescent="0.25">
      <c r="E46" s="31" t="s">
        <v>67</v>
      </c>
      <c r="F46" s="2">
        <v>7.32</v>
      </c>
      <c r="I46" s="31" t="s">
        <v>39</v>
      </c>
      <c r="J46" s="2">
        <v>39.94</v>
      </c>
      <c r="M46" s="31" t="s">
        <v>36</v>
      </c>
      <c r="N46" s="2">
        <v>47.56</v>
      </c>
    </row>
    <row r="47" spans="5:14" x14ac:dyDescent="0.25">
      <c r="E47" s="30">
        <v>10331</v>
      </c>
      <c r="F47" s="2">
        <v>9.14</v>
      </c>
      <c r="I47" s="30">
        <v>10465</v>
      </c>
      <c r="J47" s="2">
        <v>135.828</v>
      </c>
      <c r="M47" s="30">
        <v>10296</v>
      </c>
      <c r="N47" s="2">
        <v>25.62</v>
      </c>
    </row>
    <row r="48" spans="5:14" x14ac:dyDescent="0.25">
      <c r="E48" s="31" t="s">
        <v>71</v>
      </c>
      <c r="F48" s="2">
        <v>9.14</v>
      </c>
      <c r="I48" s="31" t="s">
        <v>84</v>
      </c>
      <c r="J48" s="2">
        <v>135.828</v>
      </c>
      <c r="M48" s="31" t="s">
        <v>51</v>
      </c>
      <c r="N48" s="2">
        <v>25.62</v>
      </c>
    </row>
    <row r="49" spans="5:14" x14ac:dyDescent="0.25">
      <c r="E49" s="30">
        <v>10332</v>
      </c>
      <c r="F49" s="2">
        <v>13.664</v>
      </c>
      <c r="I49" s="30">
        <v>10479</v>
      </c>
      <c r="J49" s="2">
        <v>19.97</v>
      </c>
      <c r="M49" s="30">
        <v>10298</v>
      </c>
      <c r="N49" s="2">
        <v>11.59</v>
      </c>
    </row>
    <row r="50" spans="5:14" x14ac:dyDescent="0.25">
      <c r="E50" s="31" t="s">
        <v>72</v>
      </c>
      <c r="F50" s="2">
        <v>13.664</v>
      </c>
      <c r="I50" s="31" t="s">
        <v>36</v>
      </c>
      <c r="J50" s="2">
        <v>19.97</v>
      </c>
      <c r="M50" s="31" t="s">
        <v>57</v>
      </c>
      <c r="N50" s="2">
        <v>11.59</v>
      </c>
    </row>
    <row r="51" spans="5:14" x14ac:dyDescent="0.25">
      <c r="E51" s="30">
        <v>10337</v>
      </c>
      <c r="F51" s="2">
        <v>5.49</v>
      </c>
      <c r="I51" s="30">
        <v>10502</v>
      </c>
      <c r="J51" s="2">
        <v>50</v>
      </c>
      <c r="M51" s="30">
        <v>10302</v>
      </c>
      <c r="N51" s="2">
        <v>23.78</v>
      </c>
    </row>
    <row r="52" spans="5:14" x14ac:dyDescent="0.25">
      <c r="E52" s="31" t="s">
        <v>40</v>
      </c>
      <c r="F52" s="2">
        <v>5.49</v>
      </c>
      <c r="I52" s="31" t="s">
        <v>66</v>
      </c>
      <c r="J52" s="2">
        <v>50</v>
      </c>
      <c r="M52" s="31" t="s">
        <v>27</v>
      </c>
      <c r="N52" s="2">
        <v>23.78</v>
      </c>
    </row>
    <row r="53" spans="5:14" x14ac:dyDescent="0.25">
      <c r="E53" s="30">
        <v>10345</v>
      </c>
      <c r="F53" s="2">
        <v>17.079999999999998</v>
      </c>
      <c r="I53" s="30">
        <v>10504</v>
      </c>
      <c r="J53" s="2">
        <v>50</v>
      </c>
      <c r="M53" s="30">
        <v>10305</v>
      </c>
      <c r="N53" s="2">
        <v>34.298999999999999</v>
      </c>
    </row>
    <row r="54" spans="5:14" x14ac:dyDescent="0.25">
      <c r="E54" s="31" t="s">
        <v>44</v>
      </c>
      <c r="F54" s="2">
        <v>17.079999999999998</v>
      </c>
      <c r="I54" s="31" t="s">
        <v>42</v>
      </c>
      <c r="J54" s="2">
        <v>50</v>
      </c>
      <c r="M54" s="31" t="s">
        <v>60</v>
      </c>
      <c r="N54" s="2">
        <v>34.298999999999999</v>
      </c>
    </row>
    <row r="55" spans="5:14" x14ac:dyDescent="0.25">
      <c r="E55" s="30">
        <v>10348</v>
      </c>
      <c r="F55" s="2">
        <v>5.49</v>
      </c>
      <c r="I55" s="30">
        <v>10510</v>
      </c>
      <c r="J55" s="2">
        <v>94.37</v>
      </c>
      <c r="M55" s="30">
        <v>10309</v>
      </c>
      <c r="N55" s="2">
        <v>28.66</v>
      </c>
    </row>
    <row r="56" spans="5:14" x14ac:dyDescent="0.25">
      <c r="E56" s="31" t="s">
        <v>58</v>
      </c>
      <c r="F56" s="2">
        <v>5.49</v>
      </c>
      <c r="I56" s="31" t="s">
        <v>68</v>
      </c>
      <c r="J56" s="2">
        <v>94.37</v>
      </c>
      <c r="M56" s="31" t="s">
        <v>57</v>
      </c>
      <c r="N56" s="2">
        <v>28.66</v>
      </c>
    </row>
    <row r="57" spans="5:14" x14ac:dyDescent="0.25">
      <c r="E57" s="30">
        <v>10349</v>
      </c>
      <c r="F57" s="2">
        <v>4.57</v>
      </c>
      <c r="I57" s="30">
        <v>10515</v>
      </c>
      <c r="J57" s="2">
        <v>125.69799999999999</v>
      </c>
      <c r="M57" s="30">
        <v>10319</v>
      </c>
      <c r="N57" s="2">
        <v>47.56</v>
      </c>
    </row>
    <row r="58" spans="5:14" x14ac:dyDescent="0.25">
      <c r="E58" s="31" t="s">
        <v>43</v>
      </c>
      <c r="F58" s="2">
        <v>4.57</v>
      </c>
      <c r="I58" s="31" t="s">
        <v>44</v>
      </c>
      <c r="J58" s="2">
        <v>125.69799999999999</v>
      </c>
      <c r="M58" s="31" t="s">
        <v>46</v>
      </c>
      <c r="N58" s="2">
        <v>47.56</v>
      </c>
    </row>
    <row r="59" spans="5:14" x14ac:dyDescent="0.25">
      <c r="E59" s="30">
        <v>10350</v>
      </c>
      <c r="F59" s="2">
        <v>39.51</v>
      </c>
      <c r="I59" s="30">
        <v>10520</v>
      </c>
      <c r="J59" s="2">
        <v>50</v>
      </c>
      <c r="M59" s="30">
        <v>10325</v>
      </c>
      <c r="N59" s="2">
        <v>58.84</v>
      </c>
    </row>
    <row r="60" spans="5:14" x14ac:dyDescent="0.25">
      <c r="E60" s="31" t="s">
        <v>76</v>
      </c>
      <c r="F60" s="2">
        <v>39.51</v>
      </c>
      <c r="I60" s="31" t="s">
        <v>88</v>
      </c>
      <c r="J60" s="2">
        <v>50</v>
      </c>
      <c r="M60" s="31" t="s">
        <v>67</v>
      </c>
      <c r="N60" s="2">
        <v>58.84</v>
      </c>
    </row>
    <row r="61" spans="5:14" x14ac:dyDescent="0.25">
      <c r="E61" s="30">
        <v>10352</v>
      </c>
      <c r="F61" s="2">
        <v>3.8845000000000001</v>
      </c>
      <c r="I61" s="30">
        <v>10558</v>
      </c>
      <c r="J61" s="2">
        <v>50</v>
      </c>
      <c r="M61" s="30">
        <v>10326</v>
      </c>
      <c r="N61" s="2">
        <v>37.200000000000003</v>
      </c>
    </row>
    <row r="62" spans="5:14" x14ac:dyDescent="0.25">
      <c r="E62" s="31" t="s">
        <v>70</v>
      </c>
      <c r="F62" s="2">
        <v>3.8845000000000001</v>
      </c>
      <c r="I62" s="31" t="s">
        <v>78</v>
      </c>
      <c r="J62" s="2">
        <v>50</v>
      </c>
      <c r="M62" s="31" t="s">
        <v>69</v>
      </c>
      <c r="N62" s="2">
        <v>37.200000000000003</v>
      </c>
    </row>
    <row r="63" spans="5:14" x14ac:dyDescent="0.25">
      <c r="E63" s="30">
        <v>10356</v>
      </c>
      <c r="F63" s="2">
        <v>21.95</v>
      </c>
      <c r="I63" s="30">
        <v>10573</v>
      </c>
      <c r="J63" s="2">
        <v>25</v>
      </c>
      <c r="M63" s="30">
        <v>10327</v>
      </c>
      <c r="N63" s="2">
        <v>29.768000000000001</v>
      </c>
    </row>
    <row r="64" spans="5:14" x14ac:dyDescent="0.25">
      <c r="E64" s="31" t="s">
        <v>58</v>
      </c>
      <c r="F64" s="2">
        <v>21.95</v>
      </c>
      <c r="I64" s="31" t="s">
        <v>82</v>
      </c>
      <c r="J64" s="2">
        <v>25</v>
      </c>
      <c r="M64" s="31" t="s">
        <v>37</v>
      </c>
      <c r="N64" s="2">
        <v>29.768000000000001</v>
      </c>
    </row>
    <row r="65" spans="5:14" x14ac:dyDescent="0.25">
      <c r="E65" s="30">
        <v>10360</v>
      </c>
      <c r="F65" s="2">
        <v>32.32</v>
      </c>
      <c r="I65" s="30">
        <v>10583</v>
      </c>
      <c r="J65" s="2">
        <v>188.74</v>
      </c>
      <c r="M65" s="30">
        <v>10329</v>
      </c>
      <c r="N65" s="2">
        <v>152.64599999999999</v>
      </c>
    </row>
    <row r="66" spans="5:14" x14ac:dyDescent="0.25">
      <c r="E66" s="31" t="s">
        <v>38</v>
      </c>
      <c r="F66" s="2">
        <v>32.32</v>
      </c>
      <c r="I66" s="31" t="s">
        <v>39</v>
      </c>
      <c r="J66" s="2">
        <v>188.74</v>
      </c>
      <c r="M66" s="31" t="s">
        <v>43</v>
      </c>
      <c r="N66" s="2">
        <v>152.64599999999999</v>
      </c>
    </row>
    <row r="67" spans="5:14" x14ac:dyDescent="0.25">
      <c r="E67" s="30">
        <v>10362</v>
      </c>
      <c r="F67" s="2">
        <v>4.57</v>
      </c>
      <c r="I67" s="30">
        <v>10624</v>
      </c>
      <c r="J67" s="2">
        <v>188.74</v>
      </c>
      <c r="M67" s="30">
        <v>10332</v>
      </c>
      <c r="N67" s="2">
        <v>30.488</v>
      </c>
    </row>
    <row r="68" spans="5:14" x14ac:dyDescent="0.25">
      <c r="E68" s="31" t="s">
        <v>71</v>
      </c>
      <c r="F68" s="2">
        <v>4.57</v>
      </c>
      <c r="I68" s="31" t="s">
        <v>107</v>
      </c>
      <c r="J68" s="2">
        <v>188.74</v>
      </c>
      <c r="M68" s="31" t="s">
        <v>72</v>
      </c>
      <c r="N68" s="2">
        <v>30.488</v>
      </c>
    </row>
    <row r="69" spans="5:14" x14ac:dyDescent="0.25">
      <c r="E69" s="30">
        <v>10364</v>
      </c>
      <c r="F69" s="2">
        <v>21.95</v>
      </c>
      <c r="I69" s="30">
        <v>10626</v>
      </c>
      <c r="J69" s="2">
        <v>50</v>
      </c>
      <c r="M69" s="30">
        <v>10333</v>
      </c>
      <c r="N69" s="2">
        <v>39.340000000000003</v>
      </c>
    </row>
    <row r="70" spans="5:14" x14ac:dyDescent="0.25">
      <c r="E70" s="31" t="s">
        <v>81</v>
      </c>
      <c r="F70" s="2">
        <v>21.95</v>
      </c>
      <c r="I70" s="31" t="s">
        <v>48</v>
      </c>
      <c r="J70" s="2">
        <v>50</v>
      </c>
      <c r="M70" s="31" t="s">
        <v>39</v>
      </c>
      <c r="N70" s="2">
        <v>39.340000000000003</v>
      </c>
    </row>
    <row r="71" spans="5:14" x14ac:dyDescent="0.25">
      <c r="E71" s="30">
        <v>10367</v>
      </c>
      <c r="F71" s="2">
        <v>9.14</v>
      </c>
      <c r="I71" s="30">
        <v>10629</v>
      </c>
      <c r="J71" s="2">
        <v>94.37</v>
      </c>
      <c r="M71" s="30">
        <v>10335</v>
      </c>
      <c r="N71" s="2">
        <v>18.544</v>
      </c>
    </row>
    <row r="72" spans="5:14" x14ac:dyDescent="0.25">
      <c r="E72" s="31" t="s">
        <v>84</v>
      </c>
      <c r="F72" s="2">
        <v>9.14</v>
      </c>
      <c r="I72" s="31" t="s">
        <v>59</v>
      </c>
      <c r="J72" s="2">
        <v>94.37</v>
      </c>
      <c r="M72" s="31" t="s">
        <v>57</v>
      </c>
      <c r="N72" s="2">
        <v>18.544</v>
      </c>
    </row>
    <row r="73" spans="5:14" x14ac:dyDescent="0.25">
      <c r="E73" s="30">
        <v>10368</v>
      </c>
      <c r="F73" s="2">
        <v>49.95</v>
      </c>
      <c r="I73" s="30">
        <v>10650</v>
      </c>
      <c r="J73" s="2">
        <v>23.75</v>
      </c>
      <c r="M73" s="30">
        <v>10336</v>
      </c>
      <c r="N73" s="2">
        <v>24.155999999999999</v>
      </c>
    </row>
    <row r="74" spans="5:14" x14ac:dyDescent="0.25">
      <c r="E74" s="31" t="s">
        <v>32</v>
      </c>
      <c r="F74" s="2">
        <v>49.95</v>
      </c>
      <c r="I74" s="31" t="s">
        <v>75</v>
      </c>
      <c r="J74" s="2">
        <v>23.75</v>
      </c>
      <c r="M74" s="31" t="s">
        <v>73</v>
      </c>
      <c r="N74" s="2">
        <v>24.155999999999999</v>
      </c>
    </row>
    <row r="75" spans="5:14" x14ac:dyDescent="0.25">
      <c r="E75" s="30">
        <v>10375</v>
      </c>
      <c r="F75" s="2">
        <v>9.14</v>
      </c>
      <c r="I75" s="30">
        <v>10666</v>
      </c>
      <c r="J75" s="2">
        <v>94.37</v>
      </c>
      <c r="M75" s="30">
        <v>10338</v>
      </c>
      <c r="N75" s="2">
        <v>23.78</v>
      </c>
    </row>
    <row r="76" spans="5:14" x14ac:dyDescent="0.25">
      <c r="E76" s="31" t="s">
        <v>87</v>
      </c>
      <c r="F76" s="2">
        <v>9.14</v>
      </c>
      <c r="I76" s="31" t="s">
        <v>29</v>
      </c>
      <c r="J76" s="2">
        <v>94.37</v>
      </c>
      <c r="M76" s="31" t="s">
        <v>60</v>
      </c>
      <c r="N76" s="2">
        <v>23.78</v>
      </c>
    </row>
    <row r="77" spans="5:14" x14ac:dyDescent="0.25">
      <c r="E77" s="30">
        <v>10377</v>
      </c>
      <c r="F77" s="2">
        <v>23.587499999999999</v>
      </c>
      <c r="I77" s="30">
        <v>10675</v>
      </c>
      <c r="J77" s="2">
        <v>50</v>
      </c>
      <c r="M77" s="30">
        <v>10339</v>
      </c>
      <c r="N77" s="2">
        <v>72.022000000000006</v>
      </c>
    </row>
    <row r="78" spans="5:14" x14ac:dyDescent="0.25">
      <c r="E78" s="31" t="s">
        <v>79</v>
      </c>
      <c r="F78" s="2">
        <v>23.587499999999999</v>
      </c>
      <c r="I78" s="31" t="s">
        <v>40</v>
      </c>
      <c r="J78" s="2">
        <v>50</v>
      </c>
      <c r="M78" s="31" t="s">
        <v>72</v>
      </c>
      <c r="N78" s="2">
        <v>72.022000000000006</v>
      </c>
    </row>
    <row r="79" spans="5:14" x14ac:dyDescent="0.25">
      <c r="E79" s="30">
        <v>10379</v>
      </c>
      <c r="F79" s="2">
        <v>48.293999999999997</v>
      </c>
      <c r="I79" s="30">
        <v>10687</v>
      </c>
      <c r="J79" s="2">
        <v>299.64999999999998</v>
      </c>
      <c r="M79" s="30">
        <v>10340</v>
      </c>
      <c r="N79" s="2">
        <v>36.204499999999996</v>
      </c>
    </row>
    <row r="80" spans="5:14" x14ac:dyDescent="0.25">
      <c r="E80" s="31" t="s">
        <v>35</v>
      </c>
      <c r="F80" s="2">
        <v>48.293999999999997</v>
      </c>
      <c r="I80" s="31" t="s">
        <v>57</v>
      </c>
      <c r="J80" s="2">
        <v>299.64999999999998</v>
      </c>
      <c r="M80" s="31" t="s">
        <v>71</v>
      </c>
      <c r="N80" s="2">
        <v>36.204499999999996</v>
      </c>
    </row>
    <row r="81" spans="5:14" x14ac:dyDescent="0.25">
      <c r="E81" s="30">
        <v>10382</v>
      </c>
      <c r="F81" s="2">
        <v>12.96</v>
      </c>
      <c r="I81" s="30">
        <v>10691</v>
      </c>
      <c r="J81" s="2">
        <v>94.37</v>
      </c>
      <c r="M81" s="30">
        <v>10342</v>
      </c>
      <c r="N81" s="2">
        <v>9.2720000000000002</v>
      </c>
    </row>
    <row r="82" spans="5:14" x14ac:dyDescent="0.25">
      <c r="E82" s="31" t="s">
        <v>32</v>
      </c>
      <c r="F82" s="2">
        <v>12.96</v>
      </c>
      <c r="I82" s="31" t="s">
        <v>44</v>
      </c>
      <c r="J82" s="2">
        <v>94.37</v>
      </c>
      <c r="M82" s="31" t="s">
        <v>40</v>
      </c>
      <c r="N82" s="2">
        <v>9.2720000000000002</v>
      </c>
    </row>
    <row r="83" spans="5:14" x14ac:dyDescent="0.25">
      <c r="E83" s="30">
        <v>10383</v>
      </c>
      <c r="F83" s="2">
        <v>3.66</v>
      </c>
      <c r="I83" s="30">
        <v>10693</v>
      </c>
      <c r="J83" s="2">
        <v>147.88</v>
      </c>
      <c r="M83" s="30">
        <v>10344</v>
      </c>
      <c r="N83" s="2">
        <v>13.42</v>
      </c>
    </row>
    <row r="84" spans="5:14" x14ac:dyDescent="0.25">
      <c r="E84" s="31" t="s">
        <v>78</v>
      </c>
      <c r="F84" s="2">
        <v>3.66</v>
      </c>
      <c r="I84" s="31" t="s">
        <v>42</v>
      </c>
      <c r="J84" s="2">
        <v>147.88</v>
      </c>
      <c r="M84" s="31" t="s">
        <v>42</v>
      </c>
      <c r="N84" s="2">
        <v>13.42</v>
      </c>
    </row>
    <row r="85" spans="5:14" x14ac:dyDescent="0.25">
      <c r="E85" s="30">
        <v>10387</v>
      </c>
      <c r="F85" s="2">
        <v>55.5</v>
      </c>
      <c r="I85" s="30">
        <v>10698</v>
      </c>
      <c r="J85" s="2">
        <v>179.303</v>
      </c>
      <c r="M85" s="30">
        <v>10346</v>
      </c>
      <c r="N85" s="2">
        <v>21.402000000000001</v>
      </c>
    </row>
    <row r="86" spans="5:14" x14ac:dyDescent="0.25">
      <c r="E86" s="31" t="s">
        <v>88</v>
      </c>
      <c r="F86" s="2">
        <v>55.5</v>
      </c>
      <c r="I86" s="31" t="s">
        <v>32</v>
      </c>
      <c r="J86" s="2">
        <v>179.303</v>
      </c>
      <c r="M86" s="31" t="s">
        <v>36</v>
      </c>
      <c r="N86" s="2">
        <v>21.402000000000001</v>
      </c>
    </row>
    <row r="87" spans="5:14" x14ac:dyDescent="0.25">
      <c r="E87" s="30">
        <v>10391</v>
      </c>
      <c r="F87" s="2">
        <v>7.32</v>
      </c>
      <c r="I87" s="30">
        <v>10711</v>
      </c>
      <c r="J87" s="2">
        <v>50</v>
      </c>
      <c r="M87" s="30">
        <v>10350</v>
      </c>
      <c r="N87" s="2">
        <v>17.838000000000001</v>
      </c>
    </row>
    <row r="88" spans="5:14" x14ac:dyDescent="0.25">
      <c r="E88" s="31" t="s">
        <v>80</v>
      </c>
      <c r="F88" s="2">
        <v>7.32</v>
      </c>
      <c r="I88" s="31" t="s">
        <v>68</v>
      </c>
      <c r="J88" s="2">
        <v>50</v>
      </c>
      <c r="M88" s="31" t="s">
        <v>76</v>
      </c>
      <c r="N88" s="2">
        <v>17.838000000000001</v>
      </c>
    </row>
    <row r="89" spans="5:14" x14ac:dyDescent="0.25">
      <c r="E89" s="30">
        <v>10392</v>
      </c>
      <c r="F89" s="2">
        <v>43.9</v>
      </c>
      <c r="I89" s="30">
        <v>10712</v>
      </c>
      <c r="J89" s="2">
        <v>47.5</v>
      </c>
      <c r="M89" s="30">
        <v>10351</v>
      </c>
      <c r="N89" s="2">
        <v>152.64599999999999</v>
      </c>
    </row>
    <row r="90" spans="5:14" x14ac:dyDescent="0.25">
      <c r="E90" s="31" t="s">
        <v>77</v>
      </c>
      <c r="F90" s="2">
        <v>43.9</v>
      </c>
      <c r="I90" s="31" t="s">
        <v>57</v>
      </c>
      <c r="J90" s="2">
        <v>47.5</v>
      </c>
      <c r="M90" s="31" t="s">
        <v>32</v>
      </c>
      <c r="N90" s="2">
        <v>152.64599999999999</v>
      </c>
    </row>
    <row r="91" spans="5:14" x14ac:dyDescent="0.25">
      <c r="E91" s="30">
        <v>10394</v>
      </c>
      <c r="F91" s="2">
        <v>7.32</v>
      </c>
      <c r="I91" s="30">
        <v>10772</v>
      </c>
      <c r="J91" s="2">
        <v>188.74</v>
      </c>
      <c r="M91" s="30">
        <v>10353</v>
      </c>
      <c r="N91" s="2">
        <v>277.584</v>
      </c>
    </row>
    <row r="92" spans="5:14" x14ac:dyDescent="0.25">
      <c r="E92" s="31" t="s">
        <v>87</v>
      </c>
      <c r="F92" s="2">
        <v>7.32</v>
      </c>
      <c r="I92" s="31" t="s">
        <v>49</v>
      </c>
      <c r="J92" s="2">
        <v>188.74</v>
      </c>
      <c r="M92" s="31" t="s">
        <v>77</v>
      </c>
      <c r="N92" s="2">
        <v>277.584</v>
      </c>
    </row>
    <row r="93" spans="5:14" x14ac:dyDescent="0.25">
      <c r="E93" s="30">
        <v>10395</v>
      </c>
      <c r="F93" s="2">
        <v>43.9</v>
      </c>
      <c r="I93" s="30">
        <v>10787</v>
      </c>
      <c r="J93" s="2">
        <v>89.651499999999999</v>
      </c>
      <c r="M93" s="30">
        <v>10355</v>
      </c>
      <c r="N93" s="2">
        <v>11.89</v>
      </c>
    </row>
    <row r="94" spans="5:14" x14ac:dyDescent="0.25">
      <c r="E94" s="31" t="s">
        <v>31</v>
      </c>
      <c r="F94" s="2">
        <v>43.9</v>
      </c>
      <c r="I94" s="31" t="s">
        <v>76</v>
      </c>
      <c r="J94" s="2">
        <v>89.651499999999999</v>
      </c>
      <c r="M94" s="31" t="s">
        <v>78</v>
      </c>
      <c r="N94" s="2">
        <v>11.89</v>
      </c>
    </row>
    <row r="95" spans="5:14" x14ac:dyDescent="0.25">
      <c r="E95" s="30">
        <v>10396</v>
      </c>
      <c r="F95" s="2">
        <v>5.49</v>
      </c>
      <c r="I95" s="30">
        <v>10791</v>
      </c>
      <c r="J95" s="2">
        <v>179.303</v>
      </c>
      <c r="M95" s="30">
        <v>10360</v>
      </c>
      <c r="N95" s="2">
        <v>321.36</v>
      </c>
    </row>
    <row r="96" spans="5:14" x14ac:dyDescent="0.25">
      <c r="E96" s="31" t="s">
        <v>40</v>
      </c>
      <c r="F96" s="2">
        <v>5.49</v>
      </c>
      <c r="I96" s="31" t="s">
        <v>40</v>
      </c>
      <c r="J96" s="2">
        <v>179.303</v>
      </c>
      <c r="M96" s="31" t="s">
        <v>38</v>
      </c>
      <c r="N96" s="2">
        <v>321.36</v>
      </c>
    </row>
    <row r="97" spans="5:14" x14ac:dyDescent="0.25">
      <c r="E97" s="30">
        <v>10402</v>
      </c>
      <c r="F97" s="2">
        <v>64.64</v>
      </c>
      <c r="I97" s="30">
        <v>10801</v>
      </c>
      <c r="J97" s="2">
        <v>70.777500000000003</v>
      </c>
      <c r="M97" s="30">
        <v>10365</v>
      </c>
      <c r="N97" s="2">
        <v>12.81</v>
      </c>
    </row>
    <row r="98" spans="5:14" x14ac:dyDescent="0.25">
      <c r="E98" s="31" t="s">
        <v>32</v>
      </c>
      <c r="F98" s="2">
        <v>64.64</v>
      </c>
      <c r="I98" s="31" t="s">
        <v>69</v>
      </c>
      <c r="J98" s="2">
        <v>70.777500000000003</v>
      </c>
      <c r="M98" s="31" t="s">
        <v>82</v>
      </c>
      <c r="N98" s="2">
        <v>12.81</v>
      </c>
    </row>
    <row r="99" spans="5:14" x14ac:dyDescent="0.25">
      <c r="E99" s="30">
        <v>10404</v>
      </c>
      <c r="F99" s="2">
        <v>8.1129999999999995</v>
      </c>
      <c r="I99" s="30">
        <v>10825</v>
      </c>
      <c r="J99" s="2">
        <v>25</v>
      </c>
      <c r="M99" s="30">
        <v>10368</v>
      </c>
      <c r="N99" s="2">
        <v>22.87</v>
      </c>
    </row>
    <row r="100" spans="5:14" x14ac:dyDescent="0.25">
      <c r="E100" s="31" t="s">
        <v>45</v>
      </c>
      <c r="F100" s="2">
        <v>8.1129999999999995</v>
      </c>
      <c r="I100" s="31" t="s">
        <v>80</v>
      </c>
      <c r="J100" s="2">
        <v>25</v>
      </c>
      <c r="M100" s="31" t="s">
        <v>32</v>
      </c>
      <c r="N100" s="2">
        <v>22.87</v>
      </c>
    </row>
    <row r="101" spans="5:14" x14ac:dyDescent="0.25">
      <c r="E101" s="30">
        <v>10406</v>
      </c>
      <c r="F101" s="2">
        <v>24.975000000000001</v>
      </c>
      <c r="I101" s="30">
        <v>10833</v>
      </c>
      <c r="J101" s="2">
        <v>45</v>
      </c>
      <c r="M101" s="30">
        <v>10370</v>
      </c>
      <c r="N101" s="2">
        <v>5.1849999999999996</v>
      </c>
    </row>
    <row r="102" spans="5:14" x14ac:dyDescent="0.25">
      <c r="E102" s="31" t="s">
        <v>85</v>
      </c>
      <c r="F102" s="2">
        <v>24.975000000000001</v>
      </c>
      <c r="I102" s="31" t="s">
        <v>34</v>
      </c>
      <c r="J102" s="2">
        <v>45</v>
      </c>
      <c r="M102" s="31" t="s">
        <v>28</v>
      </c>
      <c r="N102" s="2">
        <v>5.1849999999999996</v>
      </c>
    </row>
    <row r="103" spans="5:14" x14ac:dyDescent="0.25">
      <c r="E103" s="30">
        <v>10407</v>
      </c>
      <c r="F103" s="2">
        <v>43.9</v>
      </c>
      <c r="I103" s="30">
        <v>10834</v>
      </c>
      <c r="J103" s="2">
        <v>179.303</v>
      </c>
      <c r="M103" s="30">
        <v>10372</v>
      </c>
      <c r="N103" s="2">
        <v>194.59500000000003</v>
      </c>
    </row>
    <row r="104" spans="5:14" x14ac:dyDescent="0.25">
      <c r="E104" s="31" t="s">
        <v>34</v>
      </c>
      <c r="F104" s="2">
        <v>43.9</v>
      </c>
      <c r="I104" s="31" t="s">
        <v>56</v>
      </c>
      <c r="J104" s="2">
        <v>179.303</v>
      </c>
      <c r="M104" s="31" t="s">
        <v>85</v>
      </c>
      <c r="N104" s="2">
        <v>194.59500000000003</v>
      </c>
    </row>
    <row r="105" spans="5:14" x14ac:dyDescent="0.25">
      <c r="E105" s="30">
        <v>10408</v>
      </c>
      <c r="F105" s="2">
        <v>9.14</v>
      </c>
      <c r="I105" s="30">
        <v>10848</v>
      </c>
      <c r="J105" s="2">
        <v>147.88</v>
      </c>
      <c r="M105" s="30">
        <v>10375</v>
      </c>
      <c r="N105" s="2">
        <v>28.36</v>
      </c>
    </row>
    <row r="106" spans="5:14" x14ac:dyDescent="0.25">
      <c r="E106" s="31" t="s">
        <v>91</v>
      </c>
      <c r="F106" s="2">
        <v>9.14</v>
      </c>
      <c r="I106" s="31" t="s">
        <v>95</v>
      </c>
      <c r="J106" s="2">
        <v>147.88</v>
      </c>
      <c r="M106" s="31" t="s">
        <v>87</v>
      </c>
      <c r="N106" s="2">
        <v>28.36</v>
      </c>
    </row>
    <row r="107" spans="5:14" x14ac:dyDescent="0.25">
      <c r="E107" s="30">
        <v>10419</v>
      </c>
      <c r="F107" s="2">
        <v>20.852499999999999</v>
      </c>
      <c r="I107" s="30">
        <v>10857</v>
      </c>
      <c r="J107" s="2">
        <v>141.55500000000001</v>
      </c>
      <c r="M107" s="30">
        <v>10381</v>
      </c>
      <c r="N107" s="2">
        <v>12.2</v>
      </c>
    </row>
    <row r="108" spans="5:14" x14ac:dyDescent="0.25">
      <c r="E108" s="31" t="s">
        <v>29</v>
      </c>
      <c r="F108" s="2">
        <v>20.852499999999999</v>
      </c>
      <c r="I108" s="31" t="s">
        <v>48</v>
      </c>
      <c r="J108" s="2">
        <v>141.55500000000001</v>
      </c>
      <c r="M108" s="31" t="s">
        <v>51</v>
      </c>
      <c r="N108" s="2">
        <v>12.2</v>
      </c>
    </row>
    <row r="109" spans="5:14" x14ac:dyDescent="0.25">
      <c r="E109" s="30">
        <v>10420</v>
      </c>
      <c r="F109" s="2">
        <v>6.5880000000000001</v>
      </c>
      <c r="I109" s="30">
        <v>10867</v>
      </c>
      <c r="J109" s="2">
        <v>50</v>
      </c>
      <c r="M109" s="30">
        <v>10382</v>
      </c>
      <c r="N109" s="2">
        <v>88.42</v>
      </c>
    </row>
    <row r="110" spans="5:14" x14ac:dyDescent="0.25">
      <c r="E110" s="31" t="s">
        <v>30</v>
      </c>
      <c r="F110" s="2">
        <v>6.5880000000000001</v>
      </c>
      <c r="I110" s="31" t="s">
        <v>61</v>
      </c>
      <c r="J110" s="2">
        <v>50</v>
      </c>
      <c r="M110" s="31" t="s">
        <v>32</v>
      </c>
      <c r="N110" s="2">
        <v>88.42</v>
      </c>
    </row>
    <row r="111" spans="5:14" x14ac:dyDescent="0.25">
      <c r="E111" s="30">
        <v>10429</v>
      </c>
      <c r="F111" s="2">
        <v>20.122499999999999</v>
      </c>
      <c r="I111" s="30">
        <v>10893</v>
      </c>
      <c r="J111" s="2">
        <v>94.37</v>
      </c>
      <c r="M111" s="30">
        <v>10383</v>
      </c>
      <c r="N111" s="2">
        <v>19.82</v>
      </c>
    </row>
    <row r="112" spans="5:14" x14ac:dyDescent="0.25">
      <c r="E112" s="31" t="s">
        <v>57</v>
      </c>
      <c r="F112" s="2">
        <v>20.122499999999999</v>
      </c>
      <c r="I112" s="31" t="s">
        <v>67</v>
      </c>
      <c r="J112" s="2">
        <v>94.37</v>
      </c>
      <c r="M112" s="31" t="s">
        <v>78</v>
      </c>
      <c r="N112" s="2">
        <v>19.82</v>
      </c>
    </row>
    <row r="113" spans="5:14" x14ac:dyDescent="0.25">
      <c r="E113" s="30">
        <v>10432</v>
      </c>
      <c r="F113" s="2">
        <v>4.57</v>
      </c>
      <c r="I113" s="30">
        <v>10897</v>
      </c>
      <c r="J113" s="2">
        <v>188.74</v>
      </c>
      <c r="M113" s="30">
        <v>10384</v>
      </c>
      <c r="N113" s="2">
        <v>49.39</v>
      </c>
    </row>
    <row r="114" spans="5:14" x14ac:dyDescent="0.25">
      <c r="E114" s="31" t="s">
        <v>43</v>
      </c>
      <c r="F114" s="2">
        <v>4.57</v>
      </c>
      <c r="I114" s="31" t="s">
        <v>57</v>
      </c>
      <c r="J114" s="2">
        <v>188.74</v>
      </c>
      <c r="M114" s="31" t="s">
        <v>48</v>
      </c>
      <c r="N114" s="2">
        <v>49.39</v>
      </c>
    </row>
    <row r="115" spans="5:14" x14ac:dyDescent="0.25">
      <c r="E115" s="30">
        <v>10435</v>
      </c>
      <c r="F115" s="2">
        <v>25.62</v>
      </c>
      <c r="I115" s="30">
        <v>10912</v>
      </c>
      <c r="J115" s="2">
        <v>141.55500000000001</v>
      </c>
      <c r="M115" s="30">
        <v>10393</v>
      </c>
      <c r="N115" s="2">
        <v>19.327500000000001</v>
      </c>
    </row>
    <row r="116" spans="5:14" x14ac:dyDescent="0.25">
      <c r="E116" s="31" t="s">
        <v>95</v>
      </c>
      <c r="F116" s="2">
        <v>25.62</v>
      </c>
      <c r="I116" s="31" t="s">
        <v>57</v>
      </c>
      <c r="J116" s="2">
        <v>141.55500000000001</v>
      </c>
      <c r="M116" s="31" t="s">
        <v>68</v>
      </c>
      <c r="N116" s="2">
        <v>19.327500000000001</v>
      </c>
    </row>
    <row r="117" spans="5:14" x14ac:dyDescent="0.25">
      <c r="E117" s="30">
        <v>10442</v>
      </c>
      <c r="F117" s="2">
        <v>9.14</v>
      </c>
      <c r="I117" s="30">
        <v>10933</v>
      </c>
      <c r="J117" s="2">
        <v>50</v>
      </c>
      <c r="M117" s="30">
        <v>10397</v>
      </c>
      <c r="N117" s="2">
        <v>10.37</v>
      </c>
    </row>
    <row r="118" spans="5:14" x14ac:dyDescent="0.25">
      <c r="E118" s="31" t="s">
        <v>32</v>
      </c>
      <c r="F118" s="2">
        <v>9.14</v>
      </c>
      <c r="I118" s="31" t="s">
        <v>65</v>
      </c>
      <c r="J118" s="2">
        <v>50</v>
      </c>
      <c r="M118" s="31" t="s">
        <v>73</v>
      </c>
      <c r="N118" s="2">
        <v>10.37</v>
      </c>
    </row>
    <row r="119" spans="5:14" x14ac:dyDescent="0.25">
      <c r="E119" s="30">
        <v>10443</v>
      </c>
      <c r="F119" s="2">
        <v>55.5</v>
      </c>
      <c r="I119" s="30">
        <v>10962</v>
      </c>
      <c r="J119" s="2">
        <v>25</v>
      </c>
      <c r="M119" s="30">
        <v>10406</v>
      </c>
      <c r="N119" s="2">
        <v>5.49</v>
      </c>
    </row>
    <row r="120" spans="5:14" x14ac:dyDescent="0.25">
      <c r="E120" s="31" t="s">
        <v>53</v>
      </c>
      <c r="F120" s="2">
        <v>55.5</v>
      </c>
      <c r="I120" s="31" t="s">
        <v>44</v>
      </c>
      <c r="J120" s="2">
        <v>25</v>
      </c>
      <c r="M120" s="31" t="s">
        <v>85</v>
      </c>
      <c r="N120" s="2">
        <v>5.49</v>
      </c>
    </row>
    <row r="121" spans="5:14" x14ac:dyDescent="0.25">
      <c r="E121" s="30">
        <v>10445</v>
      </c>
      <c r="F121" s="2">
        <v>9.14</v>
      </c>
      <c r="I121" s="30">
        <v>10971</v>
      </c>
      <c r="J121" s="2">
        <v>188.74</v>
      </c>
      <c r="M121" s="30">
        <v>10407</v>
      </c>
      <c r="N121" s="2">
        <v>12.81</v>
      </c>
    </row>
    <row r="122" spans="5:14" x14ac:dyDescent="0.25">
      <c r="E122" s="31" t="s">
        <v>48</v>
      </c>
      <c r="F122" s="2">
        <v>9.14</v>
      </c>
      <c r="I122" s="31" t="s">
        <v>108</v>
      </c>
      <c r="J122" s="2">
        <v>188.74</v>
      </c>
      <c r="M122" s="31" t="s">
        <v>34</v>
      </c>
      <c r="N122" s="2">
        <v>12.81</v>
      </c>
    </row>
    <row r="123" spans="5:14" x14ac:dyDescent="0.25">
      <c r="E123" s="30">
        <v>10450</v>
      </c>
      <c r="F123" s="2">
        <v>7.3120000000000012</v>
      </c>
      <c r="I123" s="30">
        <v>10993</v>
      </c>
      <c r="J123" s="2">
        <v>141.55500000000001</v>
      </c>
      <c r="M123" s="30">
        <v>10409</v>
      </c>
      <c r="N123" s="2">
        <v>40.56</v>
      </c>
    </row>
    <row r="124" spans="5:14" x14ac:dyDescent="0.25">
      <c r="E124" s="31" t="s">
        <v>26</v>
      </c>
      <c r="F124" s="2">
        <v>7.3120000000000012</v>
      </c>
      <c r="I124" s="31" t="s">
        <v>37</v>
      </c>
      <c r="J124" s="2">
        <v>141.55500000000001</v>
      </c>
      <c r="M124" s="31" t="s">
        <v>92</v>
      </c>
      <c r="N124" s="2">
        <v>40.56</v>
      </c>
    </row>
    <row r="125" spans="5:14" x14ac:dyDescent="0.25">
      <c r="E125" s="30">
        <v>10452</v>
      </c>
      <c r="F125" s="2">
        <v>55.5</v>
      </c>
      <c r="I125" s="30">
        <v>11006</v>
      </c>
      <c r="J125" s="2">
        <v>141.55500000000001</v>
      </c>
      <c r="M125" s="30">
        <v>10412</v>
      </c>
      <c r="N125" s="2">
        <v>12.762</v>
      </c>
    </row>
    <row r="126" spans="5:14" x14ac:dyDescent="0.25">
      <c r="E126" s="31" t="s">
        <v>68</v>
      </c>
      <c r="F126" s="2">
        <v>55.5</v>
      </c>
      <c r="I126" s="31" t="s">
        <v>102</v>
      </c>
      <c r="J126" s="2">
        <v>141.55500000000001</v>
      </c>
      <c r="M126" s="31" t="s">
        <v>39</v>
      </c>
      <c r="N126" s="2">
        <v>12.762</v>
      </c>
    </row>
    <row r="127" spans="5:14" x14ac:dyDescent="0.25">
      <c r="E127" s="30">
        <v>10458</v>
      </c>
      <c r="F127" s="2">
        <v>27.75</v>
      </c>
      <c r="I127" s="30">
        <v>11007</v>
      </c>
      <c r="J127" s="2">
        <v>188.74</v>
      </c>
      <c r="M127" s="30">
        <v>10415</v>
      </c>
      <c r="N127" s="2">
        <v>47.56</v>
      </c>
    </row>
    <row r="128" spans="5:14" x14ac:dyDescent="0.25">
      <c r="E128" s="31" t="s">
        <v>27</v>
      </c>
      <c r="F128" s="2">
        <v>27.75</v>
      </c>
      <c r="I128" s="31" t="s">
        <v>73</v>
      </c>
      <c r="J128" s="2">
        <v>188.74</v>
      </c>
      <c r="M128" s="31" t="s">
        <v>87</v>
      </c>
      <c r="N128" s="2">
        <v>47.56</v>
      </c>
    </row>
    <row r="129" spans="5:14" x14ac:dyDescent="0.25">
      <c r="E129" s="30">
        <v>10462</v>
      </c>
      <c r="F129" s="2">
        <v>9.15</v>
      </c>
      <c r="I129" s="30">
        <v>11030</v>
      </c>
      <c r="J129" s="2">
        <v>141.55500000000001</v>
      </c>
      <c r="M129" s="30">
        <v>10416</v>
      </c>
      <c r="N129" s="2">
        <v>11.89</v>
      </c>
    </row>
    <row r="130" spans="5:14" x14ac:dyDescent="0.25">
      <c r="E130" s="31" t="s">
        <v>95</v>
      </c>
      <c r="F130" s="2">
        <v>9.15</v>
      </c>
      <c r="I130" s="31" t="s">
        <v>68</v>
      </c>
      <c r="J130" s="2">
        <v>141.55500000000001</v>
      </c>
      <c r="M130" s="31" t="s">
        <v>39</v>
      </c>
      <c r="N130" s="2">
        <v>11.89</v>
      </c>
    </row>
    <row r="131" spans="5:14" x14ac:dyDescent="0.25">
      <c r="E131" s="30">
        <v>10463</v>
      </c>
      <c r="F131" s="2">
        <v>17.079999999999998</v>
      </c>
      <c r="I131" s="30">
        <v>11033</v>
      </c>
      <c r="J131" s="2">
        <v>45</v>
      </c>
      <c r="M131" s="30">
        <v>10417</v>
      </c>
      <c r="N131" s="2">
        <v>321.36</v>
      </c>
    </row>
    <row r="132" spans="5:14" x14ac:dyDescent="0.25">
      <c r="E132" s="31" t="s">
        <v>27</v>
      </c>
      <c r="F132" s="2">
        <v>17.079999999999998</v>
      </c>
      <c r="I132" s="31" t="s">
        <v>29</v>
      </c>
      <c r="J132" s="2">
        <v>45</v>
      </c>
      <c r="M132" s="31" t="s">
        <v>74</v>
      </c>
      <c r="N132" s="2">
        <v>321.36</v>
      </c>
    </row>
    <row r="133" spans="5:14" x14ac:dyDescent="0.25">
      <c r="E133" s="30">
        <v>10470</v>
      </c>
      <c r="F133" s="2">
        <v>10.98</v>
      </c>
      <c r="I133" s="30">
        <v>11062</v>
      </c>
      <c r="J133" s="2">
        <v>40</v>
      </c>
      <c r="M133" s="30">
        <v>10418</v>
      </c>
      <c r="N133" s="2">
        <v>35.379999999999995</v>
      </c>
    </row>
    <row r="134" spans="5:14" x14ac:dyDescent="0.25">
      <c r="E134" s="31" t="s">
        <v>71</v>
      </c>
      <c r="F134" s="2">
        <v>10.98</v>
      </c>
      <c r="I134" s="31" t="s">
        <v>53</v>
      </c>
      <c r="J134" s="2">
        <v>40</v>
      </c>
      <c r="M134" s="31" t="s">
        <v>44</v>
      </c>
      <c r="N134" s="2">
        <v>35.379999999999995</v>
      </c>
    </row>
    <row r="135" spans="5:14" x14ac:dyDescent="0.25">
      <c r="E135" s="30">
        <v>10474</v>
      </c>
      <c r="F135" s="2">
        <v>55.5</v>
      </c>
      <c r="I135" s="30">
        <v>11064</v>
      </c>
      <c r="J135" s="2">
        <v>22.5</v>
      </c>
      <c r="M135" s="30">
        <v>10424</v>
      </c>
      <c r="N135" s="2">
        <v>128.54400000000001</v>
      </c>
    </row>
    <row r="136" spans="5:14" x14ac:dyDescent="0.25">
      <c r="E136" s="31" t="s">
        <v>66</v>
      </c>
      <c r="F136" s="2">
        <v>55.5</v>
      </c>
      <c r="I136" s="31" t="s">
        <v>68</v>
      </c>
      <c r="J136" s="2">
        <v>22.5</v>
      </c>
      <c r="M136" s="31" t="s">
        <v>72</v>
      </c>
      <c r="N136" s="2">
        <v>128.54400000000001</v>
      </c>
    </row>
    <row r="137" spans="5:14" x14ac:dyDescent="0.25">
      <c r="E137" s="30">
        <v>10487</v>
      </c>
      <c r="F137" s="2">
        <v>3.4275000000000002</v>
      </c>
      <c r="I137" s="30" t="s">
        <v>3682</v>
      </c>
      <c r="J137" s="2">
        <v>5994.8930000000009</v>
      </c>
      <c r="M137" s="30">
        <v>10427</v>
      </c>
      <c r="N137" s="2">
        <v>14.18</v>
      </c>
    </row>
    <row r="138" spans="5:14" x14ac:dyDescent="0.25">
      <c r="E138" s="31" t="s">
        <v>85</v>
      </c>
      <c r="F138" s="2">
        <v>3.4275000000000002</v>
      </c>
      <c r="M138" s="31" t="s">
        <v>77</v>
      </c>
      <c r="N138" s="2">
        <v>14.18</v>
      </c>
    </row>
    <row r="139" spans="5:14" x14ac:dyDescent="0.25">
      <c r="E139" s="30">
        <v>10492</v>
      </c>
      <c r="F139" s="2">
        <v>8.1129999999999995</v>
      </c>
      <c r="M139" s="30">
        <v>10429</v>
      </c>
      <c r="N139" s="2">
        <v>9.91</v>
      </c>
    </row>
    <row r="140" spans="5:14" x14ac:dyDescent="0.25">
      <c r="E140" s="31" t="s">
        <v>89</v>
      </c>
      <c r="F140" s="2">
        <v>8.1129999999999995</v>
      </c>
      <c r="M140" s="31" t="s">
        <v>57</v>
      </c>
      <c r="N140" s="2">
        <v>9.91</v>
      </c>
    </row>
    <row r="141" spans="5:14" x14ac:dyDescent="0.25">
      <c r="E141" s="30">
        <v>10493</v>
      </c>
      <c r="F141" s="2">
        <v>39.51</v>
      </c>
      <c r="M141" s="30">
        <v>10430</v>
      </c>
      <c r="N141" s="2">
        <v>31.224</v>
      </c>
    </row>
    <row r="142" spans="5:14" x14ac:dyDescent="0.25">
      <c r="E142" s="31" t="s">
        <v>76</v>
      </c>
      <c r="F142" s="2">
        <v>39.51</v>
      </c>
      <c r="M142" s="31" t="s">
        <v>32</v>
      </c>
      <c r="N142" s="2">
        <v>31.224</v>
      </c>
    </row>
    <row r="143" spans="5:14" x14ac:dyDescent="0.25">
      <c r="E143" s="30">
        <v>10495</v>
      </c>
      <c r="F143" s="2">
        <v>10.98</v>
      </c>
      <c r="M143" s="30">
        <v>10431</v>
      </c>
      <c r="N143" s="2">
        <v>35.67</v>
      </c>
    </row>
    <row r="144" spans="5:14" x14ac:dyDescent="0.25">
      <c r="E144" s="31" t="s">
        <v>98</v>
      </c>
      <c r="F144" s="2">
        <v>10.98</v>
      </c>
      <c r="M144" s="31" t="s">
        <v>89</v>
      </c>
      <c r="N144" s="2">
        <v>35.67</v>
      </c>
    </row>
    <row r="145" spans="5:14" x14ac:dyDescent="0.25">
      <c r="E145" s="30">
        <v>10498</v>
      </c>
      <c r="F145" s="2">
        <v>10.67</v>
      </c>
      <c r="M145" s="30">
        <v>10434</v>
      </c>
      <c r="N145" s="2">
        <v>25.62</v>
      </c>
    </row>
    <row r="146" spans="5:14" x14ac:dyDescent="0.25">
      <c r="E146" s="31" t="s">
        <v>31</v>
      </c>
      <c r="F146" s="2">
        <v>10.67</v>
      </c>
      <c r="M146" s="31" t="s">
        <v>37</v>
      </c>
      <c r="N146" s="2">
        <v>25.62</v>
      </c>
    </row>
    <row r="147" spans="5:14" x14ac:dyDescent="0.25">
      <c r="E147" s="30">
        <v>10499</v>
      </c>
      <c r="F147" s="2">
        <v>34.76</v>
      </c>
      <c r="M147" s="30">
        <v>10435</v>
      </c>
      <c r="N147" s="2">
        <v>23.18</v>
      </c>
    </row>
    <row r="148" spans="5:14" x14ac:dyDescent="0.25">
      <c r="E148" s="31" t="s">
        <v>51</v>
      </c>
      <c r="F148" s="2">
        <v>34.76</v>
      </c>
      <c r="M148" s="31" t="s">
        <v>95</v>
      </c>
      <c r="N148" s="2">
        <v>23.18</v>
      </c>
    </row>
    <row r="149" spans="5:14" x14ac:dyDescent="0.25">
      <c r="E149" s="30">
        <v>10500</v>
      </c>
      <c r="F149" s="2">
        <v>66.043999999999997</v>
      </c>
      <c r="M149" s="30">
        <v>10438</v>
      </c>
      <c r="N149" s="2">
        <v>19.024000000000001</v>
      </c>
    </row>
    <row r="150" spans="5:14" x14ac:dyDescent="0.25">
      <c r="E150" s="31" t="s">
        <v>76</v>
      </c>
      <c r="F150" s="2">
        <v>66.043999999999997</v>
      </c>
      <c r="M150" s="31" t="s">
        <v>24</v>
      </c>
      <c r="N150" s="2">
        <v>19.024000000000001</v>
      </c>
    </row>
    <row r="151" spans="5:14" x14ac:dyDescent="0.25">
      <c r="E151" s="30">
        <v>10501</v>
      </c>
      <c r="F151" s="2">
        <v>5.64</v>
      </c>
      <c r="M151" s="30">
        <v>10439</v>
      </c>
      <c r="N151" s="2">
        <v>6.1</v>
      </c>
    </row>
    <row r="152" spans="5:14" x14ac:dyDescent="0.25">
      <c r="E152" s="31" t="s">
        <v>99</v>
      </c>
      <c r="F152" s="2">
        <v>5.64</v>
      </c>
      <c r="M152" s="31" t="s">
        <v>72</v>
      </c>
      <c r="N152" s="2">
        <v>6.1</v>
      </c>
    </row>
    <row r="153" spans="5:14" x14ac:dyDescent="0.25">
      <c r="E153" s="30">
        <v>10508</v>
      </c>
      <c r="F153" s="2">
        <v>9.14</v>
      </c>
      <c r="M153" s="30">
        <v>10440</v>
      </c>
      <c r="N153" s="2">
        <v>9.8514999999999997</v>
      </c>
    </row>
    <row r="154" spans="5:14" x14ac:dyDescent="0.25">
      <c r="E154" s="31" t="s">
        <v>34</v>
      </c>
      <c r="F154" s="2">
        <v>9.14</v>
      </c>
      <c r="M154" s="31" t="s">
        <v>68</v>
      </c>
      <c r="N154" s="2">
        <v>9.8514999999999997</v>
      </c>
    </row>
    <row r="155" spans="5:14" x14ac:dyDescent="0.25">
      <c r="E155" s="30">
        <v>10509</v>
      </c>
      <c r="F155" s="2">
        <v>69.52</v>
      </c>
      <c r="M155" s="30">
        <v>10441</v>
      </c>
      <c r="N155" s="2">
        <v>53.66</v>
      </c>
    </row>
    <row r="156" spans="5:14" x14ac:dyDescent="0.25">
      <c r="E156" s="31" t="s">
        <v>99</v>
      </c>
      <c r="F156" s="2">
        <v>69.52</v>
      </c>
      <c r="M156" s="31" t="s">
        <v>60</v>
      </c>
      <c r="N156" s="2">
        <v>53.66</v>
      </c>
    </row>
    <row r="157" spans="5:14" x14ac:dyDescent="0.25">
      <c r="E157" s="30">
        <v>10514</v>
      </c>
      <c r="F157" s="2">
        <v>34.76</v>
      </c>
      <c r="M157" s="30">
        <v>10442</v>
      </c>
      <c r="N157" s="2">
        <v>12.81</v>
      </c>
    </row>
    <row r="158" spans="5:14" x14ac:dyDescent="0.25">
      <c r="E158" s="31" t="s">
        <v>32</v>
      </c>
      <c r="F158" s="2">
        <v>34.76</v>
      </c>
      <c r="M158" s="31" t="s">
        <v>32</v>
      </c>
      <c r="N158" s="2">
        <v>12.81</v>
      </c>
    </row>
    <row r="159" spans="5:14" x14ac:dyDescent="0.25">
      <c r="E159" s="30">
        <v>10516</v>
      </c>
      <c r="F159" s="2">
        <v>10.67</v>
      </c>
      <c r="M159" s="30">
        <v>10443</v>
      </c>
      <c r="N159" s="2">
        <v>20.496000000000002</v>
      </c>
    </row>
    <row r="160" spans="5:14" x14ac:dyDescent="0.25">
      <c r="E160" s="31" t="s">
        <v>57</v>
      </c>
      <c r="F160" s="2">
        <v>10.67</v>
      </c>
      <c r="M160" s="31" t="s">
        <v>53</v>
      </c>
      <c r="N160" s="2">
        <v>20.496000000000002</v>
      </c>
    </row>
    <row r="161" spans="5:14" x14ac:dyDescent="0.25">
      <c r="E161" s="30">
        <v>10524</v>
      </c>
      <c r="F161" s="2">
        <v>11.28</v>
      </c>
      <c r="M161" s="30">
        <v>10444</v>
      </c>
      <c r="N161" s="2">
        <v>47.56</v>
      </c>
    </row>
    <row r="162" spans="5:14" x14ac:dyDescent="0.25">
      <c r="E162" s="31" t="s">
        <v>48</v>
      </c>
      <c r="F162" s="2">
        <v>11.28</v>
      </c>
      <c r="M162" s="31" t="s">
        <v>48</v>
      </c>
      <c r="N162" s="2">
        <v>47.56</v>
      </c>
    </row>
    <row r="163" spans="5:14" x14ac:dyDescent="0.25">
      <c r="E163" s="30">
        <v>10526</v>
      </c>
      <c r="F163" s="2">
        <v>9.14</v>
      </c>
      <c r="M163" s="30">
        <v>10456</v>
      </c>
      <c r="N163" s="2">
        <v>5.1849999999999996</v>
      </c>
    </row>
    <row r="164" spans="5:14" x14ac:dyDescent="0.25">
      <c r="E164" s="31" t="s">
        <v>39</v>
      </c>
      <c r="F164" s="2">
        <v>9.14</v>
      </c>
      <c r="M164" s="31" t="s">
        <v>67</v>
      </c>
      <c r="N164" s="2">
        <v>5.1849999999999996</v>
      </c>
    </row>
    <row r="165" spans="5:14" x14ac:dyDescent="0.25">
      <c r="E165" s="30">
        <v>10529</v>
      </c>
      <c r="F165" s="2">
        <v>54.88</v>
      </c>
      <c r="M165" s="30">
        <v>10461</v>
      </c>
      <c r="N165" s="2">
        <v>4.5749999999999993</v>
      </c>
    </row>
    <row r="166" spans="5:14" x14ac:dyDescent="0.25">
      <c r="E166" s="31" t="s">
        <v>103</v>
      </c>
      <c r="F166" s="2">
        <v>54.88</v>
      </c>
      <c r="M166" s="31" t="s">
        <v>51</v>
      </c>
      <c r="N166" s="2">
        <v>4.5749999999999993</v>
      </c>
    </row>
    <row r="167" spans="5:14" x14ac:dyDescent="0.25">
      <c r="E167" s="30">
        <v>10534</v>
      </c>
      <c r="F167" s="2">
        <v>9.0239999999999991</v>
      </c>
      <c r="M167" s="30">
        <v>10464</v>
      </c>
      <c r="N167" s="2">
        <v>21.472000000000001</v>
      </c>
    </row>
    <row r="168" spans="5:14" x14ac:dyDescent="0.25">
      <c r="E168" s="31" t="s">
        <v>49</v>
      </c>
      <c r="F168" s="2">
        <v>9.0239999999999991</v>
      </c>
      <c r="M168" s="31" t="s">
        <v>70</v>
      </c>
      <c r="N168" s="2">
        <v>21.472000000000001</v>
      </c>
    </row>
    <row r="169" spans="5:14" x14ac:dyDescent="0.25">
      <c r="E169" s="30">
        <v>10539</v>
      </c>
      <c r="F169" s="2">
        <v>9.14</v>
      </c>
      <c r="M169" s="30">
        <v>10465</v>
      </c>
      <c r="N169" s="2">
        <v>9.91</v>
      </c>
    </row>
    <row r="170" spans="5:14" x14ac:dyDescent="0.25">
      <c r="E170" s="31" t="s">
        <v>54</v>
      </c>
      <c r="F170" s="2">
        <v>9.14</v>
      </c>
      <c r="M170" s="31" t="s">
        <v>84</v>
      </c>
      <c r="N170" s="2">
        <v>9.91</v>
      </c>
    </row>
    <row r="171" spans="5:14" x14ac:dyDescent="0.25">
      <c r="E171" s="30">
        <v>10542</v>
      </c>
      <c r="F171" s="2">
        <v>5.3579999999999997</v>
      </c>
      <c r="M171" s="30">
        <v>10466</v>
      </c>
      <c r="N171" s="2">
        <v>25.62</v>
      </c>
    </row>
    <row r="172" spans="5:14" x14ac:dyDescent="0.25">
      <c r="E172" s="31" t="s">
        <v>67</v>
      </c>
      <c r="F172" s="2">
        <v>5.3579999999999997</v>
      </c>
      <c r="M172" s="31" t="s">
        <v>55</v>
      </c>
      <c r="N172" s="2">
        <v>25.62</v>
      </c>
    </row>
    <row r="173" spans="5:14" x14ac:dyDescent="0.25">
      <c r="E173" s="30">
        <v>10543</v>
      </c>
      <c r="F173" s="2">
        <v>11.662000000000001</v>
      </c>
      <c r="M173" s="30">
        <v>10469</v>
      </c>
      <c r="N173" s="2">
        <v>9.8514999999999997</v>
      </c>
    </row>
    <row r="174" spans="5:14" x14ac:dyDescent="0.25">
      <c r="E174" s="31" t="s">
        <v>51</v>
      </c>
      <c r="F174" s="2">
        <v>11.662000000000001</v>
      </c>
      <c r="M174" s="31" t="s">
        <v>42</v>
      </c>
      <c r="N174" s="2">
        <v>9.8514999999999997</v>
      </c>
    </row>
    <row r="175" spans="5:14" x14ac:dyDescent="0.25">
      <c r="E175" s="30">
        <v>10544</v>
      </c>
      <c r="F175" s="2">
        <v>69.52</v>
      </c>
      <c r="M175" s="30">
        <v>10470</v>
      </c>
      <c r="N175" s="2">
        <v>38.11</v>
      </c>
    </row>
    <row r="176" spans="5:14" x14ac:dyDescent="0.25">
      <c r="E176" s="31" t="s">
        <v>61</v>
      </c>
      <c r="F176" s="2">
        <v>69.52</v>
      </c>
      <c r="M176" s="31" t="s">
        <v>71</v>
      </c>
      <c r="N176" s="2">
        <v>38.11</v>
      </c>
    </row>
    <row r="177" spans="5:14" x14ac:dyDescent="0.25">
      <c r="E177" s="30">
        <v>10552</v>
      </c>
      <c r="F177" s="2">
        <v>54.88</v>
      </c>
      <c r="M177" s="30">
        <v>10474</v>
      </c>
      <c r="N177" s="2">
        <v>28.36</v>
      </c>
    </row>
    <row r="178" spans="5:14" x14ac:dyDescent="0.25">
      <c r="E178" s="31" t="s">
        <v>31</v>
      </c>
      <c r="F178" s="2">
        <v>54.88</v>
      </c>
      <c r="M178" s="31" t="s">
        <v>66</v>
      </c>
      <c r="N178" s="2">
        <v>28.36</v>
      </c>
    </row>
    <row r="179" spans="5:14" x14ac:dyDescent="0.25">
      <c r="E179" s="30">
        <v>10553</v>
      </c>
      <c r="F179" s="2">
        <v>16.010000000000002</v>
      </c>
      <c r="M179" s="30">
        <v>10477</v>
      </c>
      <c r="N179" s="2">
        <v>4.5749999999999993</v>
      </c>
    </row>
    <row r="180" spans="5:14" x14ac:dyDescent="0.25">
      <c r="E180" s="31" t="s">
        <v>39</v>
      </c>
      <c r="F180" s="2">
        <v>16.010000000000002</v>
      </c>
      <c r="M180" s="31" t="s">
        <v>73</v>
      </c>
      <c r="N180" s="2">
        <v>4.5749999999999993</v>
      </c>
    </row>
    <row r="181" spans="5:14" x14ac:dyDescent="0.25">
      <c r="E181" s="30">
        <v>10554</v>
      </c>
      <c r="F181" s="2">
        <v>6.5170000000000003</v>
      </c>
      <c r="M181" s="30">
        <v>10479</v>
      </c>
      <c r="N181" s="2">
        <v>160.68</v>
      </c>
    </row>
    <row r="182" spans="5:14" x14ac:dyDescent="0.25">
      <c r="E182" s="31" t="s">
        <v>34</v>
      </c>
      <c r="F182" s="2">
        <v>6.5170000000000003</v>
      </c>
      <c r="M182" s="31" t="s">
        <v>36</v>
      </c>
      <c r="N182" s="2">
        <v>160.68</v>
      </c>
    </row>
    <row r="183" spans="5:14" x14ac:dyDescent="0.25">
      <c r="E183" s="30">
        <v>10571</v>
      </c>
      <c r="F183" s="2">
        <v>9.0694999999999997</v>
      </c>
      <c r="M183" s="30">
        <v>10484</v>
      </c>
      <c r="N183" s="2">
        <v>12.2</v>
      </c>
    </row>
    <row r="184" spans="5:14" x14ac:dyDescent="0.25">
      <c r="E184" s="31" t="s">
        <v>32</v>
      </c>
      <c r="F184" s="2">
        <v>9.0694999999999997</v>
      </c>
      <c r="M184" s="31" t="s">
        <v>54</v>
      </c>
      <c r="N184" s="2">
        <v>12.2</v>
      </c>
    </row>
    <row r="185" spans="5:14" x14ac:dyDescent="0.25">
      <c r="E185" s="30">
        <v>10575</v>
      </c>
      <c r="F185" s="2">
        <v>67.08</v>
      </c>
      <c r="M185" s="30">
        <v>10485</v>
      </c>
      <c r="N185" s="2">
        <v>10.431000000000001</v>
      </c>
    </row>
    <row r="186" spans="5:14" x14ac:dyDescent="0.25">
      <c r="E186" s="31" t="s">
        <v>47</v>
      </c>
      <c r="F186" s="2">
        <v>67.08</v>
      </c>
      <c r="M186" s="31" t="s">
        <v>90</v>
      </c>
      <c r="N186" s="2">
        <v>10.431000000000001</v>
      </c>
    </row>
    <row r="187" spans="5:14" x14ac:dyDescent="0.25">
      <c r="E187" s="30">
        <v>10583</v>
      </c>
      <c r="F187" s="2">
        <v>46.648000000000003</v>
      </c>
      <c r="M187" s="30">
        <v>10486</v>
      </c>
      <c r="N187" s="2">
        <v>37.82</v>
      </c>
    </row>
    <row r="188" spans="5:14" x14ac:dyDescent="0.25">
      <c r="E188" s="31" t="s">
        <v>39</v>
      </c>
      <c r="F188" s="2">
        <v>46.648000000000003</v>
      </c>
      <c r="M188" s="31" t="s">
        <v>31</v>
      </c>
      <c r="N188" s="2">
        <v>37.82</v>
      </c>
    </row>
    <row r="189" spans="5:14" x14ac:dyDescent="0.25">
      <c r="E189" s="30">
        <v>10588</v>
      </c>
      <c r="F189" s="2">
        <v>17.071999999999999</v>
      </c>
      <c r="M189" s="30">
        <v>10489</v>
      </c>
      <c r="N189" s="2">
        <v>19.215</v>
      </c>
    </row>
    <row r="190" spans="5:14" x14ac:dyDescent="0.25">
      <c r="E190" s="31" t="s">
        <v>44</v>
      </c>
      <c r="F190" s="2">
        <v>17.071999999999999</v>
      </c>
      <c r="M190" s="31" t="s">
        <v>77</v>
      </c>
      <c r="N190" s="2">
        <v>19.215</v>
      </c>
    </row>
    <row r="191" spans="5:14" x14ac:dyDescent="0.25">
      <c r="E191" s="30">
        <v>10591</v>
      </c>
      <c r="F191" s="2">
        <v>11.28</v>
      </c>
      <c r="M191" s="30">
        <v>10503</v>
      </c>
      <c r="N191" s="2">
        <v>35.36</v>
      </c>
    </row>
    <row r="192" spans="5:14" x14ac:dyDescent="0.25">
      <c r="E192" s="31" t="s">
        <v>84</v>
      </c>
      <c r="F192" s="2">
        <v>11.28</v>
      </c>
      <c r="M192" s="31" t="s">
        <v>57</v>
      </c>
      <c r="N192" s="2">
        <v>35.36</v>
      </c>
    </row>
    <row r="193" spans="5:14" x14ac:dyDescent="0.25">
      <c r="E193" s="30">
        <v>10593</v>
      </c>
      <c r="F193" s="2">
        <v>21.952000000000002</v>
      </c>
      <c r="M193" s="30">
        <v>10504</v>
      </c>
      <c r="N193" s="2">
        <v>44.2</v>
      </c>
    </row>
    <row r="194" spans="5:14" x14ac:dyDescent="0.25">
      <c r="E194" s="31" t="s">
        <v>49</v>
      </c>
      <c r="F194" s="2">
        <v>21.952000000000002</v>
      </c>
      <c r="M194" s="31" t="s">
        <v>42</v>
      </c>
      <c r="N194" s="2">
        <v>44.2</v>
      </c>
    </row>
    <row r="195" spans="5:14" x14ac:dyDescent="0.25">
      <c r="E195" s="30">
        <v>10595</v>
      </c>
      <c r="F195" s="2">
        <v>41.160000000000004</v>
      </c>
      <c r="M195" s="30">
        <v>10511</v>
      </c>
      <c r="N195" s="2">
        <v>28.508999999999997</v>
      </c>
    </row>
    <row r="196" spans="5:14" x14ac:dyDescent="0.25">
      <c r="E196" s="31" t="s">
        <v>32</v>
      </c>
      <c r="F196" s="2">
        <v>41.160000000000004</v>
      </c>
      <c r="M196" s="31" t="s">
        <v>71</v>
      </c>
      <c r="N196" s="2">
        <v>28.508999999999997</v>
      </c>
    </row>
    <row r="197" spans="5:14" x14ac:dyDescent="0.25">
      <c r="E197" s="30">
        <v>10596</v>
      </c>
      <c r="F197" s="2">
        <v>26.832000000000001</v>
      </c>
      <c r="M197" s="30">
        <v>10513</v>
      </c>
      <c r="N197" s="2">
        <v>6.0960000000000001</v>
      </c>
    </row>
    <row r="198" spans="5:14" x14ac:dyDescent="0.25">
      <c r="E198" s="31" t="s">
        <v>42</v>
      </c>
      <c r="F198" s="2">
        <v>26.832000000000001</v>
      </c>
      <c r="M198" s="31" t="s">
        <v>58</v>
      </c>
      <c r="N198" s="2">
        <v>6.0960000000000001</v>
      </c>
    </row>
    <row r="199" spans="5:14" x14ac:dyDescent="0.25">
      <c r="E199" s="30">
        <v>10600</v>
      </c>
      <c r="F199" s="2">
        <v>11.28</v>
      </c>
      <c r="M199" s="30">
        <v>10514</v>
      </c>
      <c r="N199" s="2">
        <v>61.74</v>
      </c>
    </row>
    <row r="200" spans="5:14" x14ac:dyDescent="0.25">
      <c r="E200" s="31" t="s">
        <v>87</v>
      </c>
      <c r="F200" s="2">
        <v>11.28</v>
      </c>
      <c r="M200" s="31" t="s">
        <v>32</v>
      </c>
      <c r="N200" s="2">
        <v>61.74</v>
      </c>
    </row>
    <row r="201" spans="5:14" x14ac:dyDescent="0.25">
      <c r="E201" s="30">
        <v>10601</v>
      </c>
      <c r="F201" s="2">
        <v>9.14</v>
      </c>
      <c r="M201" s="30">
        <v>10515</v>
      </c>
      <c r="N201" s="2">
        <v>67.08</v>
      </c>
    </row>
    <row r="202" spans="5:14" x14ac:dyDescent="0.25">
      <c r="E202" s="31" t="s">
        <v>31</v>
      </c>
      <c r="F202" s="2">
        <v>9.14</v>
      </c>
      <c r="M202" s="31" t="s">
        <v>44</v>
      </c>
      <c r="N202" s="2">
        <v>67.08</v>
      </c>
    </row>
    <row r="203" spans="5:14" x14ac:dyDescent="0.25">
      <c r="E203" s="30">
        <v>10603</v>
      </c>
      <c r="F203" s="2">
        <v>16.010000000000002</v>
      </c>
      <c r="M203" s="30">
        <v>10516</v>
      </c>
      <c r="N203" s="2">
        <v>42.804000000000002</v>
      </c>
    </row>
    <row r="204" spans="5:14" x14ac:dyDescent="0.25">
      <c r="E204" s="31" t="s">
        <v>68</v>
      </c>
      <c r="F204" s="2">
        <v>16.010000000000002</v>
      </c>
      <c r="M204" s="31" t="s">
        <v>57</v>
      </c>
      <c r="N204" s="2">
        <v>42.804000000000002</v>
      </c>
    </row>
    <row r="205" spans="5:14" x14ac:dyDescent="0.25">
      <c r="E205" s="30">
        <v>10613</v>
      </c>
      <c r="F205" s="2">
        <v>8.2260000000000009</v>
      </c>
      <c r="M205" s="30">
        <v>10518</v>
      </c>
      <c r="N205" s="2">
        <v>401.86</v>
      </c>
    </row>
    <row r="206" spans="5:14" x14ac:dyDescent="0.25">
      <c r="E206" s="31" t="s">
        <v>31</v>
      </c>
      <c r="F206" s="2">
        <v>8.2260000000000009</v>
      </c>
      <c r="M206" s="31" t="s">
        <v>46</v>
      </c>
      <c r="N206" s="2">
        <v>401.86</v>
      </c>
    </row>
    <row r="207" spans="5:14" x14ac:dyDescent="0.25">
      <c r="E207" s="30">
        <v>10619</v>
      </c>
      <c r="F207" s="2">
        <v>16.010000000000002</v>
      </c>
      <c r="M207" s="30">
        <v>10523</v>
      </c>
      <c r="N207" s="2">
        <v>137.88900000000001</v>
      </c>
    </row>
    <row r="208" spans="5:14" x14ac:dyDescent="0.25">
      <c r="E208" s="31" t="s">
        <v>72</v>
      </c>
      <c r="F208" s="2">
        <v>16.010000000000002</v>
      </c>
      <c r="M208" s="31" t="s">
        <v>79</v>
      </c>
      <c r="N208" s="2">
        <v>137.88900000000001</v>
      </c>
    </row>
    <row r="209" spans="5:14" x14ac:dyDescent="0.25">
      <c r="E209" s="30">
        <v>10621</v>
      </c>
      <c r="F209" s="2">
        <v>13.72</v>
      </c>
      <c r="M209" s="30">
        <v>10527</v>
      </c>
      <c r="N209" s="2">
        <v>30.186</v>
      </c>
    </row>
    <row r="210" spans="5:14" x14ac:dyDescent="0.25">
      <c r="E210" s="31" t="s">
        <v>65</v>
      </c>
      <c r="F210" s="2">
        <v>13.72</v>
      </c>
      <c r="M210" s="31" t="s">
        <v>44</v>
      </c>
      <c r="N210" s="2">
        <v>30.186</v>
      </c>
    </row>
    <row r="211" spans="5:14" x14ac:dyDescent="0.25">
      <c r="E211" s="30">
        <v>10624</v>
      </c>
      <c r="F211" s="2">
        <v>69.52</v>
      </c>
      <c r="M211" s="30">
        <v>10528</v>
      </c>
      <c r="N211" s="2">
        <v>32.020000000000003</v>
      </c>
    </row>
    <row r="212" spans="5:14" x14ac:dyDescent="0.25">
      <c r="E212" s="31" t="s">
        <v>107</v>
      </c>
      <c r="F212" s="2">
        <v>69.52</v>
      </c>
      <c r="M212" s="31" t="s">
        <v>102</v>
      </c>
      <c r="N212" s="2">
        <v>32.020000000000003</v>
      </c>
    </row>
    <row r="213" spans="5:14" x14ac:dyDescent="0.25">
      <c r="E213" s="30">
        <v>10625</v>
      </c>
      <c r="F213" s="2">
        <v>21.34</v>
      </c>
      <c r="M213" s="30">
        <v>10530</v>
      </c>
      <c r="N213" s="2">
        <v>29.73</v>
      </c>
    </row>
    <row r="214" spans="5:14" x14ac:dyDescent="0.25">
      <c r="E214" s="31" t="s">
        <v>62</v>
      </c>
      <c r="F214" s="2">
        <v>21.34</v>
      </c>
      <c r="M214" s="31" t="s">
        <v>77</v>
      </c>
      <c r="N214" s="2">
        <v>29.73</v>
      </c>
    </row>
    <row r="215" spans="5:14" x14ac:dyDescent="0.25">
      <c r="E215" s="30">
        <v>10633</v>
      </c>
      <c r="F215" s="2">
        <v>7.7690000000000001</v>
      </c>
      <c r="M215" s="30">
        <v>10533</v>
      </c>
      <c r="N215" s="2">
        <v>31.862999999999996</v>
      </c>
    </row>
    <row r="216" spans="5:14" x14ac:dyDescent="0.25">
      <c r="E216" s="31" t="s">
        <v>32</v>
      </c>
      <c r="F216" s="2">
        <v>7.7690000000000001</v>
      </c>
      <c r="M216" s="31" t="s">
        <v>37</v>
      </c>
      <c r="N216" s="2">
        <v>31.862999999999996</v>
      </c>
    </row>
    <row r="217" spans="5:14" x14ac:dyDescent="0.25">
      <c r="E217" s="30">
        <v>10635</v>
      </c>
      <c r="F217" s="2">
        <v>45.367999999999995</v>
      </c>
      <c r="M217" s="30">
        <v>10535</v>
      </c>
      <c r="N217" s="2">
        <v>55.710000000000008</v>
      </c>
    </row>
    <row r="218" spans="5:14" x14ac:dyDescent="0.25">
      <c r="E218" s="31" t="s">
        <v>45</v>
      </c>
      <c r="F218" s="2">
        <v>45.367999999999995</v>
      </c>
      <c r="M218" s="31" t="s">
        <v>82</v>
      </c>
      <c r="N218" s="2">
        <v>55.710000000000008</v>
      </c>
    </row>
    <row r="219" spans="5:14" x14ac:dyDescent="0.25">
      <c r="E219" s="30">
        <v>10640</v>
      </c>
      <c r="F219" s="2">
        <v>20.580000000000002</v>
      </c>
      <c r="M219" s="30">
        <v>10539</v>
      </c>
      <c r="N219" s="2">
        <v>15.24</v>
      </c>
    </row>
    <row r="220" spans="5:14" x14ac:dyDescent="0.25">
      <c r="E220" s="31" t="s">
        <v>58</v>
      </c>
      <c r="F220" s="2">
        <v>20.580000000000002</v>
      </c>
      <c r="M220" s="31" t="s">
        <v>54</v>
      </c>
      <c r="N220" s="2">
        <v>15.24</v>
      </c>
    </row>
    <row r="221" spans="5:14" x14ac:dyDescent="0.25">
      <c r="E221" s="30">
        <v>10643</v>
      </c>
      <c r="F221" s="2">
        <v>52.14</v>
      </c>
      <c r="M221" s="30">
        <v>10540</v>
      </c>
      <c r="N221" s="2">
        <v>200.93</v>
      </c>
    </row>
    <row r="222" spans="5:14" x14ac:dyDescent="0.25">
      <c r="E222" s="31" t="s">
        <v>78</v>
      </c>
      <c r="F222" s="2">
        <v>52.14</v>
      </c>
      <c r="M222" s="31" t="s">
        <v>44</v>
      </c>
      <c r="N222" s="2">
        <v>200.93</v>
      </c>
    </row>
    <row r="223" spans="5:14" x14ac:dyDescent="0.25">
      <c r="E223" s="30">
        <v>10648</v>
      </c>
      <c r="F223" s="2">
        <v>32.020000000000003</v>
      </c>
      <c r="M223" s="30">
        <v>10541</v>
      </c>
      <c r="N223" s="2">
        <v>361.67400000000004</v>
      </c>
    </row>
    <row r="224" spans="5:14" x14ac:dyDescent="0.25">
      <c r="E224" s="31" t="s">
        <v>52</v>
      </c>
      <c r="F224" s="2">
        <v>32.020000000000003</v>
      </c>
      <c r="M224" s="31" t="s">
        <v>25</v>
      </c>
      <c r="N224" s="2">
        <v>361.67400000000004</v>
      </c>
    </row>
    <row r="225" spans="5:14" x14ac:dyDescent="0.25">
      <c r="E225" s="30">
        <v>10649</v>
      </c>
      <c r="F225" s="2">
        <v>34.76</v>
      </c>
      <c r="M225" s="30">
        <v>10542</v>
      </c>
      <c r="N225" s="2">
        <v>30.419</v>
      </c>
    </row>
    <row r="226" spans="5:14" x14ac:dyDescent="0.25">
      <c r="E226" s="31" t="s">
        <v>103</v>
      </c>
      <c r="F226" s="2">
        <v>34.76</v>
      </c>
      <c r="M226" s="31" t="s">
        <v>67</v>
      </c>
      <c r="N226" s="2">
        <v>30.419</v>
      </c>
    </row>
    <row r="227" spans="5:14" x14ac:dyDescent="0.25">
      <c r="E227" s="30">
        <v>10650</v>
      </c>
      <c r="F227" s="2">
        <v>5.64</v>
      </c>
      <c r="M227" s="30">
        <v>10545</v>
      </c>
      <c r="N227" s="2">
        <v>32.020000000000003</v>
      </c>
    </row>
    <row r="228" spans="5:14" x14ac:dyDescent="0.25">
      <c r="E228" s="31" t="s">
        <v>75</v>
      </c>
      <c r="F228" s="2">
        <v>5.64</v>
      </c>
      <c r="M228" s="31" t="s">
        <v>97</v>
      </c>
      <c r="N228" s="2">
        <v>32.020000000000003</v>
      </c>
    </row>
    <row r="229" spans="5:14" x14ac:dyDescent="0.25">
      <c r="E229" s="30">
        <v>10651</v>
      </c>
      <c r="F229" s="2">
        <v>12.0075</v>
      </c>
      <c r="M229" s="30">
        <v>10550</v>
      </c>
      <c r="N229" s="2">
        <v>67.23</v>
      </c>
    </row>
    <row r="230" spans="5:14" x14ac:dyDescent="0.25">
      <c r="E230" s="31" t="s">
        <v>58</v>
      </c>
      <c r="F230" s="2">
        <v>12.0075</v>
      </c>
      <c r="M230" s="31" t="s">
        <v>59</v>
      </c>
      <c r="N230" s="2">
        <v>67.23</v>
      </c>
    </row>
    <row r="231" spans="5:14" x14ac:dyDescent="0.25">
      <c r="E231" s="30">
        <v>10652</v>
      </c>
      <c r="F231" s="2">
        <v>10.67</v>
      </c>
      <c r="M231" s="30">
        <v>10553</v>
      </c>
      <c r="N231" s="2">
        <v>32.020000000000003</v>
      </c>
    </row>
    <row r="232" spans="5:14" x14ac:dyDescent="0.25">
      <c r="E232" s="31" t="s">
        <v>94</v>
      </c>
      <c r="F232" s="2">
        <v>10.67</v>
      </c>
      <c r="M232" s="31" t="s">
        <v>39</v>
      </c>
      <c r="N232" s="2">
        <v>32.020000000000003</v>
      </c>
    </row>
    <row r="233" spans="5:14" x14ac:dyDescent="0.25">
      <c r="E233" s="30">
        <v>10654</v>
      </c>
      <c r="F233" s="2">
        <v>10.151999999999999</v>
      </c>
      <c r="M233" s="30">
        <v>10555</v>
      </c>
      <c r="N233" s="2">
        <v>14.144</v>
      </c>
    </row>
    <row r="234" spans="5:14" x14ac:dyDescent="0.25">
      <c r="E234" s="31" t="s">
        <v>48</v>
      </c>
      <c r="F234" s="2">
        <v>10.151999999999999</v>
      </c>
      <c r="M234" s="31" t="s">
        <v>68</v>
      </c>
      <c r="N234" s="2">
        <v>14.144</v>
      </c>
    </row>
    <row r="235" spans="5:14" x14ac:dyDescent="0.25">
      <c r="E235" s="30">
        <v>10663</v>
      </c>
      <c r="F235" s="2">
        <v>10.1365</v>
      </c>
      <c r="M235" s="30">
        <v>10564</v>
      </c>
      <c r="N235" s="2">
        <v>56.486999999999995</v>
      </c>
    </row>
    <row r="236" spans="5:14" x14ac:dyDescent="0.25">
      <c r="E236" s="31" t="s">
        <v>71</v>
      </c>
      <c r="F236" s="2">
        <v>10.1365</v>
      </c>
      <c r="M236" s="31" t="s">
        <v>36</v>
      </c>
      <c r="N236" s="2">
        <v>56.486999999999995</v>
      </c>
    </row>
    <row r="237" spans="5:14" x14ac:dyDescent="0.25">
      <c r="E237" s="30">
        <v>10667</v>
      </c>
      <c r="F237" s="2">
        <v>21.952000000000002</v>
      </c>
      <c r="M237" s="30">
        <v>10566</v>
      </c>
      <c r="N237" s="2">
        <v>94.46050000000001</v>
      </c>
    </row>
    <row r="238" spans="5:14" x14ac:dyDescent="0.25">
      <c r="E238" s="31" t="s">
        <v>32</v>
      </c>
      <c r="F238" s="2">
        <v>21.952000000000002</v>
      </c>
      <c r="M238" s="31" t="s">
        <v>38</v>
      </c>
      <c r="N238" s="2">
        <v>94.46050000000001</v>
      </c>
    </row>
    <row r="239" spans="5:14" x14ac:dyDescent="0.25">
      <c r="E239" s="30">
        <v>10670</v>
      </c>
      <c r="F239" s="2">
        <v>6.86</v>
      </c>
      <c r="M239" s="30">
        <v>10570</v>
      </c>
      <c r="N239" s="2">
        <v>30.419</v>
      </c>
    </row>
    <row r="240" spans="5:14" x14ac:dyDescent="0.25">
      <c r="E240" s="31" t="s">
        <v>40</v>
      </c>
      <c r="F240" s="2">
        <v>6.86</v>
      </c>
      <c r="M240" s="31" t="s">
        <v>72</v>
      </c>
      <c r="N240" s="2">
        <v>30.419</v>
      </c>
    </row>
    <row r="241" spans="5:14" x14ac:dyDescent="0.25">
      <c r="E241" s="30">
        <v>10673</v>
      </c>
      <c r="F241" s="2">
        <v>21.34</v>
      </c>
      <c r="M241" s="30">
        <v>10571</v>
      </c>
      <c r="N241" s="2">
        <v>30.055999999999997</v>
      </c>
    </row>
    <row r="242" spans="5:14" x14ac:dyDescent="0.25">
      <c r="E242" s="31" t="s">
        <v>106</v>
      </c>
      <c r="F242" s="2">
        <v>21.34</v>
      </c>
      <c r="M242" s="31" t="s">
        <v>32</v>
      </c>
      <c r="N242" s="2">
        <v>30.055999999999997</v>
      </c>
    </row>
    <row r="243" spans="5:14" x14ac:dyDescent="0.25">
      <c r="E243" s="30">
        <v>10674</v>
      </c>
      <c r="F243" s="2">
        <v>13.72</v>
      </c>
      <c r="M243" s="30">
        <v>10573</v>
      </c>
      <c r="N243" s="2">
        <v>59.46</v>
      </c>
    </row>
    <row r="244" spans="5:14" x14ac:dyDescent="0.25">
      <c r="E244" s="31" t="s">
        <v>65</v>
      </c>
      <c r="F244" s="2">
        <v>13.72</v>
      </c>
      <c r="M244" s="31" t="s">
        <v>82</v>
      </c>
      <c r="N244" s="2">
        <v>59.46</v>
      </c>
    </row>
    <row r="245" spans="5:14" x14ac:dyDescent="0.25">
      <c r="E245" s="30">
        <v>10678</v>
      </c>
      <c r="F245" s="2">
        <v>5.64</v>
      </c>
      <c r="M245" s="30">
        <v>10578</v>
      </c>
      <c r="N245" s="2">
        <v>29.88</v>
      </c>
    </row>
    <row r="246" spans="5:14" x14ac:dyDescent="0.25">
      <c r="E246" s="31" t="s">
        <v>68</v>
      </c>
      <c r="F246" s="2">
        <v>5.64</v>
      </c>
      <c r="M246" s="31" t="s">
        <v>54</v>
      </c>
      <c r="N246" s="2">
        <v>29.88</v>
      </c>
    </row>
    <row r="247" spans="5:14" x14ac:dyDescent="0.25">
      <c r="E247" s="30">
        <v>10680</v>
      </c>
      <c r="F247" s="2">
        <v>8.0024999999999995</v>
      </c>
      <c r="M247" s="30">
        <v>10580</v>
      </c>
      <c r="N247" s="2">
        <v>33.591999999999999</v>
      </c>
    </row>
    <row r="248" spans="5:14" x14ac:dyDescent="0.25">
      <c r="E248" s="31" t="s">
        <v>60</v>
      </c>
      <c r="F248" s="2">
        <v>8.0024999999999995</v>
      </c>
      <c r="M248" s="31" t="s">
        <v>34</v>
      </c>
      <c r="N248" s="2">
        <v>33.591999999999999</v>
      </c>
    </row>
    <row r="249" spans="5:14" x14ac:dyDescent="0.25">
      <c r="E249" s="30">
        <v>10688</v>
      </c>
      <c r="F249" s="2">
        <v>62.567999999999998</v>
      </c>
      <c r="M249" s="30">
        <v>10582</v>
      </c>
      <c r="N249" s="2">
        <v>29.88</v>
      </c>
    </row>
    <row r="250" spans="5:14" x14ac:dyDescent="0.25">
      <c r="E250" s="31" t="s">
        <v>84</v>
      </c>
      <c r="F250" s="2">
        <v>62.567999999999998</v>
      </c>
      <c r="M250" s="31" t="s">
        <v>99</v>
      </c>
      <c r="N250" s="2">
        <v>29.88</v>
      </c>
    </row>
    <row r="251" spans="5:14" x14ac:dyDescent="0.25">
      <c r="E251" s="30">
        <v>10692</v>
      </c>
      <c r="F251" s="2">
        <v>33.54</v>
      </c>
      <c r="M251" s="30">
        <v>10588</v>
      </c>
      <c r="N251" s="2">
        <v>38.048000000000002</v>
      </c>
    </row>
    <row r="252" spans="5:14" x14ac:dyDescent="0.25">
      <c r="E252" s="31" t="s">
        <v>54</v>
      </c>
      <c r="F252" s="2">
        <v>33.54</v>
      </c>
      <c r="M252" s="31" t="s">
        <v>44</v>
      </c>
      <c r="N252" s="2">
        <v>38.048000000000002</v>
      </c>
    </row>
    <row r="253" spans="5:14" x14ac:dyDescent="0.25">
      <c r="E253" s="30">
        <v>10693</v>
      </c>
      <c r="F253" s="2">
        <v>32.911999999999999</v>
      </c>
      <c r="M253" s="30">
        <v>10593</v>
      </c>
      <c r="N253" s="2">
        <v>49.392000000000003</v>
      </c>
    </row>
    <row r="254" spans="5:14" x14ac:dyDescent="0.25">
      <c r="E254" s="31" t="s">
        <v>42</v>
      </c>
      <c r="F254" s="2">
        <v>32.911999999999999</v>
      </c>
      <c r="M254" s="31" t="s">
        <v>49</v>
      </c>
      <c r="N254" s="2">
        <v>49.392000000000003</v>
      </c>
    </row>
    <row r="255" spans="5:14" x14ac:dyDescent="0.25">
      <c r="E255" s="30">
        <v>10708</v>
      </c>
      <c r="F255" s="2">
        <v>32.619999999999997</v>
      </c>
      <c r="M255" s="30">
        <v>10597</v>
      </c>
      <c r="N255" s="2">
        <v>14.94</v>
      </c>
    </row>
    <row r="256" spans="5:14" x14ac:dyDescent="0.25">
      <c r="E256" s="31" t="s">
        <v>63</v>
      </c>
      <c r="F256" s="2">
        <v>32.619999999999997</v>
      </c>
      <c r="M256" s="31" t="s">
        <v>77</v>
      </c>
      <c r="N256" s="2">
        <v>14.94</v>
      </c>
    </row>
    <row r="257" spans="5:14" x14ac:dyDescent="0.25">
      <c r="E257" s="30">
        <v>10717</v>
      </c>
      <c r="F257" s="2">
        <v>37.347999999999999</v>
      </c>
      <c r="M257" s="30">
        <v>10598</v>
      </c>
      <c r="N257" s="2">
        <v>67.08</v>
      </c>
    </row>
    <row r="258" spans="5:14" x14ac:dyDescent="0.25">
      <c r="E258" s="31" t="s">
        <v>40</v>
      </c>
      <c r="F258" s="2">
        <v>37.347999999999999</v>
      </c>
      <c r="M258" s="31" t="s">
        <v>36</v>
      </c>
      <c r="N258" s="2">
        <v>67.08</v>
      </c>
    </row>
    <row r="259" spans="5:14" x14ac:dyDescent="0.25">
      <c r="E259" s="30">
        <v>10719</v>
      </c>
      <c r="F259" s="2">
        <v>4.2299999999999995</v>
      </c>
      <c r="M259" s="30">
        <v>10606</v>
      </c>
      <c r="N259" s="2">
        <v>13.416</v>
      </c>
    </row>
    <row r="260" spans="5:14" x14ac:dyDescent="0.25">
      <c r="E260" s="31" t="s">
        <v>105</v>
      </c>
      <c r="F260" s="2">
        <v>4.2299999999999995</v>
      </c>
      <c r="M260" s="31" t="s">
        <v>56</v>
      </c>
      <c r="N260" s="2">
        <v>13.416</v>
      </c>
    </row>
    <row r="261" spans="5:14" x14ac:dyDescent="0.25">
      <c r="E261" s="30">
        <v>10733</v>
      </c>
      <c r="F261" s="2">
        <v>34.76</v>
      </c>
      <c r="M261" s="30">
        <v>10607</v>
      </c>
      <c r="N261" s="2">
        <v>59.46</v>
      </c>
    </row>
    <row r="262" spans="5:14" x14ac:dyDescent="0.25">
      <c r="E262" s="31" t="s">
        <v>48</v>
      </c>
      <c r="F262" s="2">
        <v>34.76</v>
      </c>
      <c r="M262" s="31" t="s">
        <v>68</v>
      </c>
      <c r="N262" s="2">
        <v>59.46</v>
      </c>
    </row>
    <row r="263" spans="5:14" x14ac:dyDescent="0.25">
      <c r="E263" s="30">
        <v>10737</v>
      </c>
      <c r="F263" s="2">
        <v>9.14</v>
      </c>
      <c r="M263" s="30">
        <v>10609</v>
      </c>
      <c r="N263" s="2">
        <v>15.24</v>
      </c>
    </row>
    <row r="264" spans="5:14" x14ac:dyDescent="0.25">
      <c r="E264" s="31" t="s">
        <v>23</v>
      </c>
      <c r="F264" s="2">
        <v>9.14</v>
      </c>
      <c r="M264" s="31" t="s">
        <v>64</v>
      </c>
      <c r="N264" s="2">
        <v>15.24</v>
      </c>
    </row>
    <row r="265" spans="5:14" x14ac:dyDescent="0.25">
      <c r="E265" s="30">
        <v>10740</v>
      </c>
      <c r="F265" s="2">
        <v>55.616</v>
      </c>
      <c r="M265" s="30">
        <v>10611</v>
      </c>
      <c r="N265" s="2">
        <v>28.96</v>
      </c>
    </row>
    <row r="266" spans="5:14" x14ac:dyDescent="0.25">
      <c r="E266" s="31" t="s">
        <v>42</v>
      </c>
      <c r="F266" s="2">
        <v>55.616</v>
      </c>
      <c r="M266" s="31" t="s">
        <v>86</v>
      </c>
      <c r="N266" s="2">
        <v>28.96</v>
      </c>
    </row>
    <row r="267" spans="5:14" x14ac:dyDescent="0.25">
      <c r="E267" s="30">
        <v>10746</v>
      </c>
      <c r="F267" s="2">
        <v>47.25</v>
      </c>
      <c r="M267" s="30">
        <v>10614</v>
      </c>
      <c r="N267" s="2">
        <v>47.260000000000005</v>
      </c>
    </row>
    <row r="268" spans="5:14" x14ac:dyDescent="0.25">
      <c r="E268" s="31" t="s">
        <v>28</v>
      </c>
      <c r="F268" s="2">
        <v>47.25</v>
      </c>
      <c r="M268" s="31" t="s">
        <v>99</v>
      </c>
      <c r="N268" s="2">
        <v>47.260000000000005</v>
      </c>
    </row>
    <row r="269" spans="5:14" x14ac:dyDescent="0.25">
      <c r="E269" s="30">
        <v>10747</v>
      </c>
      <c r="F269" s="2">
        <v>94.52</v>
      </c>
      <c r="M269" s="30">
        <v>10616</v>
      </c>
      <c r="N269" s="2">
        <v>381.767</v>
      </c>
    </row>
    <row r="270" spans="5:14" x14ac:dyDescent="0.25">
      <c r="E270" s="31" t="s">
        <v>77</v>
      </c>
      <c r="F270" s="2">
        <v>94.52</v>
      </c>
      <c r="M270" s="31" t="s">
        <v>102</v>
      </c>
      <c r="N270" s="2">
        <v>381.767</v>
      </c>
    </row>
    <row r="271" spans="5:14" x14ac:dyDescent="0.25">
      <c r="E271" s="30">
        <v>10748</v>
      </c>
      <c r="F271" s="2">
        <v>6.86</v>
      </c>
      <c r="M271" s="30">
        <v>10618</v>
      </c>
      <c r="N271" s="2">
        <v>38.119999999999997</v>
      </c>
    </row>
    <row r="272" spans="5:14" x14ac:dyDescent="0.25">
      <c r="E272" s="31" t="s">
        <v>68</v>
      </c>
      <c r="F272" s="2">
        <v>6.86</v>
      </c>
      <c r="M272" s="31" t="s">
        <v>72</v>
      </c>
      <c r="N272" s="2">
        <v>38.119999999999997</v>
      </c>
    </row>
    <row r="273" spans="5:14" x14ac:dyDescent="0.25">
      <c r="E273" s="30">
        <v>10752</v>
      </c>
      <c r="F273" s="2">
        <v>54.88</v>
      </c>
      <c r="M273" s="30">
        <v>10619</v>
      </c>
      <c r="N273" s="2">
        <v>7.62</v>
      </c>
    </row>
    <row r="274" spans="5:14" x14ac:dyDescent="0.25">
      <c r="E274" s="31" t="s">
        <v>100</v>
      </c>
      <c r="F274" s="2">
        <v>54.88</v>
      </c>
      <c r="M274" s="31" t="s">
        <v>72</v>
      </c>
      <c r="N274" s="2">
        <v>7.62</v>
      </c>
    </row>
    <row r="275" spans="5:14" x14ac:dyDescent="0.25">
      <c r="E275" s="30">
        <v>10755</v>
      </c>
      <c r="F275" s="2">
        <v>20.580000000000002</v>
      </c>
      <c r="M275" s="30">
        <v>10622</v>
      </c>
      <c r="N275" s="2">
        <v>14.48</v>
      </c>
    </row>
    <row r="276" spans="5:14" x14ac:dyDescent="0.25">
      <c r="E276" s="31" t="s">
        <v>71</v>
      </c>
      <c r="F276" s="2">
        <v>20.580000000000002</v>
      </c>
      <c r="M276" s="31" t="s">
        <v>52</v>
      </c>
      <c r="N276" s="2">
        <v>14.48</v>
      </c>
    </row>
    <row r="277" spans="5:14" x14ac:dyDescent="0.25">
      <c r="E277" s="30">
        <v>10756</v>
      </c>
      <c r="F277" s="2">
        <v>21.952000000000002</v>
      </c>
      <c r="M277" s="30">
        <v>10623</v>
      </c>
      <c r="N277" s="2">
        <v>24.538</v>
      </c>
    </row>
    <row r="278" spans="5:14" x14ac:dyDescent="0.25">
      <c r="E278" s="31" t="s">
        <v>43</v>
      </c>
      <c r="F278" s="2">
        <v>21.952000000000002</v>
      </c>
      <c r="M278" s="31" t="s">
        <v>40</v>
      </c>
      <c r="N278" s="2">
        <v>24.538</v>
      </c>
    </row>
    <row r="279" spans="5:14" x14ac:dyDescent="0.25">
      <c r="E279" s="30">
        <v>10763</v>
      </c>
      <c r="F279" s="2">
        <v>32.020000000000003</v>
      </c>
      <c r="M279" s="30">
        <v>10625</v>
      </c>
      <c r="N279" s="2">
        <v>35.36</v>
      </c>
    </row>
    <row r="280" spans="5:14" x14ac:dyDescent="0.25">
      <c r="E280" s="31" t="s">
        <v>91</v>
      </c>
      <c r="F280" s="2">
        <v>32.020000000000003</v>
      </c>
      <c r="M280" s="31" t="s">
        <v>62</v>
      </c>
      <c r="N280" s="2">
        <v>35.36</v>
      </c>
    </row>
    <row r="281" spans="5:14" x14ac:dyDescent="0.25">
      <c r="E281" s="30">
        <v>10767</v>
      </c>
      <c r="F281" s="2">
        <v>21.34</v>
      </c>
      <c r="M281" s="30">
        <v>10632</v>
      </c>
      <c r="N281" s="2">
        <v>13.756</v>
      </c>
    </row>
    <row r="282" spans="5:14" x14ac:dyDescent="0.25">
      <c r="E282" s="31" t="s">
        <v>27</v>
      </c>
      <c r="F282" s="2">
        <v>21.34</v>
      </c>
      <c r="M282" s="31" t="s">
        <v>58</v>
      </c>
      <c r="N282" s="2">
        <v>13.756</v>
      </c>
    </row>
    <row r="283" spans="5:14" x14ac:dyDescent="0.25">
      <c r="E283" s="30">
        <v>10768</v>
      </c>
      <c r="F283" s="2">
        <v>32.020000000000003</v>
      </c>
      <c r="M283" s="30">
        <v>10634</v>
      </c>
      <c r="N283" s="2">
        <v>95.12</v>
      </c>
    </row>
    <row r="284" spans="5:14" x14ac:dyDescent="0.25">
      <c r="E284" s="31" t="s">
        <v>78</v>
      </c>
      <c r="F284" s="2">
        <v>32.020000000000003</v>
      </c>
      <c r="M284" s="31" t="s">
        <v>91</v>
      </c>
      <c r="N284" s="2">
        <v>95.12</v>
      </c>
    </row>
    <row r="285" spans="5:14" x14ac:dyDescent="0.25">
      <c r="E285" s="30">
        <v>10776</v>
      </c>
      <c r="F285" s="2">
        <v>20.273</v>
      </c>
      <c r="M285" s="30">
        <v>10635</v>
      </c>
      <c r="N285" s="2">
        <v>30.186</v>
      </c>
    </row>
    <row r="286" spans="5:14" x14ac:dyDescent="0.25">
      <c r="E286" s="31" t="s">
        <v>32</v>
      </c>
      <c r="F286" s="2">
        <v>20.273</v>
      </c>
      <c r="M286" s="31" t="s">
        <v>45</v>
      </c>
      <c r="N286" s="2">
        <v>30.186</v>
      </c>
    </row>
    <row r="287" spans="5:14" x14ac:dyDescent="0.25">
      <c r="E287" s="30">
        <v>10777</v>
      </c>
      <c r="F287" s="2">
        <v>8.5359999999999996</v>
      </c>
      <c r="M287" s="30">
        <v>10636</v>
      </c>
      <c r="N287" s="2">
        <v>16.77</v>
      </c>
    </row>
    <row r="288" spans="5:14" x14ac:dyDescent="0.25">
      <c r="E288" s="31" t="s">
        <v>94</v>
      </c>
      <c r="F288" s="2">
        <v>8.5359999999999996</v>
      </c>
      <c r="M288" s="31" t="s">
        <v>39</v>
      </c>
      <c r="N288" s="2">
        <v>16.77</v>
      </c>
    </row>
    <row r="289" spans="5:14" x14ac:dyDescent="0.25">
      <c r="E289" s="30">
        <v>10781</v>
      </c>
      <c r="F289" s="2">
        <v>9.0239999999999991</v>
      </c>
      <c r="M289" s="30">
        <v>10637</v>
      </c>
      <c r="N289" s="2">
        <v>43.752500000000005</v>
      </c>
    </row>
    <row r="290" spans="5:14" x14ac:dyDescent="0.25">
      <c r="E290" s="31" t="s">
        <v>39</v>
      </c>
      <c r="F290" s="2">
        <v>9.0239999999999991</v>
      </c>
      <c r="M290" s="31" t="s">
        <v>85</v>
      </c>
      <c r="N290" s="2">
        <v>43.752500000000005</v>
      </c>
    </row>
    <row r="291" spans="5:14" x14ac:dyDescent="0.25">
      <c r="E291" s="30">
        <v>10789</v>
      </c>
      <c r="F291" s="2">
        <v>33.54</v>
      </c>
      <c r="M291" s="30">
        <v>10639</v>
      </c>
      <c r="N291" s="2">
        <v>95.12</v>
      </c>
    </row>
    <row r="292" spans="5:14" x14ac:dyDescent="0.25">
      <c r="E292" s="31" t="s">
        <v>91</v>
      </c>
      <c r="F292" s="2">
        <v>33.54</v>
      </c>
      <c r="M292" s="31" t="s">
        <v>88</v>
      </c>
      <c r="N292" s="2">
        <v>95.12</v>
      </c>
    </row>
    <row r="293" spans="5:14" x14ac:dyDescent="0.25">
      <c r="E293" s="30">
        <v>10792</v>
      </c>
      <c r="F293" s="2">
        <v>11.28</v>
      </c>
      <c r="M293" s="30">
        <v>10641</v>
      </c>
      <c r="N293" s="2">
        <v>28.96</v>
      </c>
    </row>
    <row r="294" spans="5:14" x14ac:dyDescent="0.25">
      <c r="E294" s="31" t="s">
        <v>86</v>
      </c>
      <c r="F294" s="2">
        <v>11.28</v>
      </c>
      <c r="M294" s="31" t="s">
        <v>31</v>
      </c>
      <c r="N294" s="2">
        <v>28.96</v>
      </c>
    </row>
    <row r="295" spans="5:14" x14ac:dyDescent="0.25">
      <c r="E295" s="30">
        <v>10794</v>
      </c>
      <c r="F295" s="2">
        <v>9.0239999999999991</v>
      </c>
      <c r="M295" s="30">
        <v>10642</v>
      </c>
      <c r="N295" s="2">
        <v>6.0960000000000001</v>
      </c>
    </row>
    <row r="296" spans="5:14" x14ac:dyDescent="0.25">
      <c r="E296" s="31" t="s">
        <v>35</v>
      </c>
      <c r="F296" s="2">
        <v>9.0239999999999991</v>
      </c>
      <c r="M296" s="31" t="s">
        <v>74</v>
      </c>
      <c r="N296" s="2">
        <v>6.0960000000000001</v>
      </c>
    </row>
    <row r="297" spans="5:14" x14ac:dyDescent="0.25">
      <c r="E297" s="30">
        <v>10796</v>
      </c>
      <c r="F297" s="2">
        <v>21.952000000000002</v>
      </c>
      <c r="M297" s="30">
        <v>10644</v>
      </c>
      <c r="N297" s="2">
        <v>85.608000000000004</v>
      </c>
    </row>
    <row r="298" spans="5:14" x14ac:dyDescent="0.25">
      <c r="E298" s="31" t="s">
        <v>31</v>
      </c>
      <c r="F298" s="2">
        <v>21.952000000000002</v>
      </c>
      <c r="M298" s="31" t="s">
        <v>30</v>
      </c>
      <c r="N298" s="2">
        <v>85.608000000000004</v>
      </c>
    </row>
    <row r="299" spans="5:14" x14ac:dyDescent="0.25">
      <c r="E299" s="30">
        <v>10799</v>
      </c>
      <c r="F299" s="2">
        <v>3.8845000000000001</v>
      </c>
      <c r="M299" s="30">
        <v>10645</v>
      </c>
      <c r="N299" s="2">
        <v>47.56</v>
      </c>
    </row>
    <row r="300" spans="5:14" x14ac:dyDescent="0.25">
      <c r="E300" s="31" t="s">
        <v>67</v>
      </c>
      <c r="F300" s="2">
        <v>3.8845000000000001</v>
      </c>
      <c r="M300" s="31" t="s">
        <v>25</v>
      </c>
      <c r="N300" s="2">
        <v>47.56</v>
      </c>
    </row>
    <row r="301" spans="5:14" x14ac:dyDescent="0.25">
      <c r="E301" s="30">
        <v>10800</v>
      </c>
      <c r="F301" s="2">
        <v>10.151999999999999</v>
      </c>
      <c r="M301" s="30">
        <v>10654</v>
      </c>
      <c r="N301" s="2">
        <v>30.186</v>
      </c>
    </row>
    <row r="302" spans="5:14" x14ac:dyDescent="0.25">
      <c r="E302" s="31" t="s">
        <v>79</v>
      </c>
      <c r="F302" s="2">
        <v>10.151999999999999</v>
      </c>
      <c r="M302" s="31" t="s">
        <v>48</v>
      </c>
      <c r="N302" s="2">
        <v>30.186</v>
      </c>
    </row>
    <row r="303" spans="5:14" x14ac:dyDescent="0.25">
      <c r="E303" s="30">
        <v>10804</v>
      </c>
      <c r="F303" s="2">
        <v>34.76</v>
      </c>
      <c r="M303" s="30">
        <v>10656</v>
      </c>
      <c r="N303" s="2">
        <v>31.824000000000002</v>
      </c>
    </row>
    <row r="304" spans="5:14" x14ac:dyDescent="0.25">
      <c r="E304" s="31" t="s">
        <v>79</v>
      </c>
      <c r="F304" s="2">
        <v>34.76</v>
      </c>
      <c r="M304" s="31" t="s">
        <v>102</v>
      </c>
      <c r="N304" s="2">
        <v>31.824000000000002</v>
      </c>
    </row>
    <row r="305" spans="5:14" x14ac:dyDescent="0.25">
      <c r="E305" s="30">
        <v>10810</v>
      </c>
      <c r="F305" s="2">
        <v>9.14</v>
      </c>
      <c r="M305" s="30">
        <v>10658</v>
      </c>
      <c r="N305" s="2">
        <v>15.24</v>
      </c>
    </row>
    <row r="306" spans="5:14" x14ac:dyDescent="0.25">
      <c r="E306" s="31" t="s">
        <v>98</v>
      </c>
      <c r="F306" s="2">
        <v>9.14</v>
      </c>
      <c r="M306" s="31" t="s">
        <v>44</v>
      </c>
      <c r="N306" s="2">
        <v>15.24</v>
      </c>
    </row>
    <row r="307" spans="5:14" x14ac:dyDescent="0.25">
      <c r="E307" s="30">
        <v>10811</v>
      </c>
      <c r="F307" s="2">
        <v>13.72</v>
      </c>
      <c r="M307" s="30">
        <v>10660</v>
      </c>
      <c r="N307" s="2">
        <v>61.74</v>
      </c>
    </row>
    <row r="308" spans="5:14" x14ac:dyDescent="0.25">
      <c r="E308" s="31" t="s">
        <v>90</v>
      </c>
      <c r="F308" s="2">
        <v>13.72</v>
      </c>
      <c r="M308" s="31" t="s">
        <v>87</v>
      </c>
      <c r="N308" s="2">
        <v>61.74</v>
      </c>
    </row>
    <row r="309" spans="5:14" x14ac:dyDescent="0.25">
      <c r="E309" s="30">
        <v>10829</v>
      </c>
      <c r="F309" s="2">
        <v>9.14</v>
      </c>
      <c r="M309" s="30">
        <v>10672</v>
      </c>
      <c r="N309" s="2">
        <v>361.67400000000004</v>
      </c>
    </row>
    <row r="310" spans="5:14" x14ac:dyDescent="0.25">
      <c r="E310" s="31" t="s">
        <v>65</v>
      </c>
      <c r="F310" s="2">
        <v>9.14</v>
      </c>
      <c r="M310" s="31" t="s">
        <v>48</v>
      </c>
      <c r="N310" s="2">
        <v>361.67400000000004</v>
      </c>
    </row>
    <row r="311" spans="5:14" x14ac:dyDescent="0.25">
      <c r="E311" s="30">
        <v>10832</v>
      </c>
      <c r="F311" s="2">
        <v>7.3120000000000012</v>
      </c>
      <c r="M311" s="30">
        <v>10675</v>
      </c>
      <c r="N311" s="2">
        <v>17.68</v>
      </c>
    </row>
    <row r="312" spans="5:14" x14ac:dyDescent="0.25">
      <c r="E312" s="31" t="s">
        <v>76</v>
      </c>
      <c r="F312" s="2">
        <v>7.3120000000000012</v>
      </c>
      <c r="M312" s="31" t="s">
        <v>40</v>
      </c>
      <c r="N312" s="2">
        <v>17.68</v>
      </c>
    </row>
    <row r="313" spans="5:14" x14ac:dyDescent="0.25">
      <c r="E313" s="30">
        <v>10836</v>
      </c>
      <c r="F313" s="2">
        <v>32.020000000000003</v>
      </c>
      <c r="M313" s="30">
        <v>10681</v>
      </c>
      <c r="N313" s="2">
        <v>13.716000000000001</v>
      </c>
    </row>
    <row r="314" spans="5:14" x14ac:dyDescent="0.25">
      <c r="E314" s="31" t="s">
        <v>32</v>
      </c>
      <c r="F314" s="2">
        <v>32.020000000000003</v>
      </c>
      <c r="M314" s="31" t="s">
        <v>102</v>
      </c>
      <c r="N314" s="2">
        <v>13.716000000000001</v>
      </c>
    </row>
    <row r="315" spans="5:14" x14ac:dyDescent="0.25">
      <c r="E315" s="30">
        <v>10837</v>
      </c>
      <c r="F315" s="2">
        <v>9.14</v>
      </c>
      <c r="M315" s="30">
        <v>10686</v>
      </c>
      <c r="N315" s="2">
        <v>23.784000000000002</v>
      </c>
    </row>
    <row r="316" spans="5:14" x14ac:dyDescent="0.25">
      <c r="E316" s="31" t="s">
        <v>48</v>
      </c>
      <c r="F316" s="2">
        <v>9.14</v>
      </c>
      <c r="M316" s="31" t="s">
        <v>77</v>
      </c>
      <c r="N316" s="2">
        <v>23.784000000000002</v>
      </c>
    </row>
    <row r="317" spans="5:14" x14ac:dyDescent="0.25">
      <c r="E317" s="30">
        <v>10844</v>
      </c>
      <c r="F317" s="2">
        <v>16.010000000000002</v>
      </c>
      <c r="M317" s="30">
        <v>10696</v>
      </c>
      <c r="N317" s="2">
        <v>29.73</v>
      </c>
    </row>
    <row r="318" spans="5:14" x14ac:dyDescent="0.25">
      <c r="E318" s="31" t="s">
        <v>77</v>
      </c>
      <c r="F318" s="2">
        <v>16.010000000000002</v>
      </c>
      <c r="M318" s="31" t="s">
        <v>42</v>
      </c>
      <c r="N318" s="2">
        <v>29.73</v>
      </c>
    </row>
    <row r="319" spans="5:14" x14ac:dyDescent="0.25">
      <c r="E319" s="30">
        <v>10845</v>
      </c>
      <c r="F319" s="2">
        <v>21.951000000000001</v>
      </c>
      <c r="M319" s="30">
        <v>10698</v>
      </c>
      <c r="N319" s="2">
        <v>88.507000000000005</v>
      </c>
    </row>
    <row r="320" spans="5:14" x14ac:dyDescent="0.25">
      <c r="E320" s="31" t="s">
        <v>44</v>
      </c>
      <c r="F320" s="2">
        <v>21.951000000000001</v>
      </c>
      <c r="M320" s="31" t="s">
        <v>32</v>
      </c>
      <c r="N320" s="2">
        <v>88.507000000000005</v>
      </c>
    </row>
    <row r="321" spans="5:14" x14ac:dyDescent="0.25">
      <c r="E321" s="30">
        <v>10848</v>
      </c>
      <c r="F321" s="2">
        <v>16.309999999999999</v>
      </c>
      <c r="M321" s="30">
        <v>10703</v>
      </c>
      <c r="N321" s="2">
        <v>28.96</v>
      </c>
    </row>
    <row r="322" spans="5:14" x14ac:dyDescent="0.25">
      <c r="E322" s="31" t="s">
        <v>95</v>
      </c>
      <c r="F322" s="2">
        <v>16.309999999999999</v>
      </c>
      <c r="M322" s="31" t="s">
        <v>37</v>
      </c>
      <c r="N322" s="2">
        <v>28.96</v>
      </c>
    </row>
    <row r="323" spans="5:14" x14ac:dyDescent="0.25">
      <c r="E323" s="30">
        <v>10854</v>
      </c>
      <c r="F323" s="2">
        <v>7.7690000000000001</v>
      </c>
      <c r="M323" s="30">
        <v>10704</v>
      </c>
      <c r="N323" s="2">
        <v>33.54</v>
      </c>
    </row>
    <row r="324" spans="5:14" x14ac:dyDescent="0.25">
      <c r="E324" s="31" t="s">
        <v>32</v>
      </c>
      <c r="F324" s="2">
        <v>7.7690000000000001</v>
      </c>
      <c r="M324" s="31" t="s">
        <v>85</v>
      </c>
      <c r="N324" s="2">
        <v>33.54</v>
      </c>
    </row>
    <row r="325" spans="5:14" x14ac:dyDescent="0.25">
      <c r="E325" s="30">
        <v>10856</v>
      </c>
      <c r="F325" s="2">
        <v>10.67</v>
      </c>
      <c r="M325" s="30">
        <v>10707</v>
      </c>
      <c r="N325" s="2">
        <v>14.94</v>
      </c>
    </row>
    <row r="326" spans="5:14" x14ac:dyDescent="0.25">
      <c r="E326" s="31" t="s">
        <v>82</v>
      </c>
      <c r="F326" s="2">
        <v>10.67</v>
      </c>
      <c r="M326" s="31" t="s">
        <v>78</v>
      </c>
      <c r="N326" s="2">
        <v>14.94</v>
      </c>
    </row>
    <row r="327" spans="5:14" x14ac:dyDescent="0.25">
      <c r="E327" s="30">
        <v>10859</v>
      </c>
      <c r="F327" s="2">
        <v>4.2299999999999995</v>
      </c>
      <c r="M327" s="30">
        <v>10714</v>
      </c>
      <c r="N327" s="2">
        <v>33.157499999999999</v>
      </c>
    </row>
    <row r="328" spans="5:14" x14ac:dyDescent="0.25">
      <c r="E328" s="31" t="s">
        <v>40</v>
      </c>
      <c r="F328" s="2">
        <v>4.2299999999999995</v>
      </c>
      <c r="M328" s="31" t="s">
        <v>68</v>
      </c>
      <c r="N328" s="2">
        <v>33.157499999999999</v>
      </c>
    </row>
    <row r="329" spans="5:14" x14ac:dyDescent="0.25">
      <c r="E329" s="30">
        <v>10869</v>
      </c>
      <c r="F329" s="2">
        <v>13.72</v>
      </c>
      <c r="M329" s="30">
        <v>10716</v>
      </c>
      <c r="N329" s="2">
        <v>15.24</v>
      </c>
    </row>
    <row r="330" spans="5:14" x14ac:dyDescent="0.25">
      <c r="E330" s="31" t="s">
        <v>79</v>
      </c>
      <c r="F330" s="2">
        <v>13.72</v>
      </c>
      <c r="M330" s="31" t="s">
        <v>96</v>
      </c>
      <c r="N330" s="2">
        <v>15.24</v>
      </c>
    </row>
    <row r="331" spans="5:14" x14ac:dyDescent="0.25">
      <c r="E331" s="30">
        <v>10873</v>
      </c>
      <c r="F331" s="2">
        <v>69.52</v>
      </c>
      <c r="M331" s="30">
        <v>10717</v>
      </c>
      <c r="N331" s="2">
        <v>7.2389999999999999</v>
      </c>
    </row>
    <row r="332" spans="5:14" x14ac:dyDescent="0.25">
      <c r="E332" s="31" t="s">
        <v>106</v>
      </c>
      <c r="F332" s="2">
        <v>69.52</v>
      </c>
      <c r="M332" s="31" t="s">
        <v>40</v>
      </c>
      <c r="N332" s="2">
        <v>7.2389999999999999</v>
      </c>
    </row>
    <row r="333" spans="5:14" x14ac:dyDescent="0.25">
      <c r="E333" s="30">
        <v>10880</v>
      </c>
      <c r="F333" s="2">
        <v>5.4880000000000004</v>
      </c>
      <c r="M333" s="30">
        <v>10719</v>
      </c>
      <c r="N333" s="2">
        <v>71.34</v>
      </c>
    </row>
    <row r="334" spans="5:14" x14ac:dyDescent="0.25">
      <c r="E334" s="31" t="s">
        <v>37</v>
      </c>
      <c r="F334" s="2">
        <v>5.4880000000000004</v>
      </c>
      <c r="M334" s="31" t="s">
        <v>105</v>
      </c>
      <c r="N334" s="2">
        <v>71.34</v>
      </c>
    </row>
    <row r="335" spans="5:14" x14ac:dyDescent="0.25">
      <c r="E335" s="30">
        <v>10882</v>
      </c>
      <c r="F335" s="2">
        <v>15.463999999999999</v>
      </c>
      <c r="M335" s="30">
        <v>10722</v>
      </c>
      <c r="N335" s="2">
        <v>28.96</v>
      </c>
    </row>
    <row r="336" spans="5:14" x14ac:dyDescent="0.25">
      <c r="E336" s="31" t="s">
        <v>68</v>
      </c>
      <c r="F336" s="2">
        <v>15.463999999999999</v>
      </c>
      <c r="M336" s="31" t="s">
        <v>68</v>
      </c>
      <c r="N336" s="2">
        <v>28.96</v>
      </c>
    </row>
    <row r="337" spans="5:14" x14ac:dyDescent="0.25">
      <c r="E337" s="30">
        <v>10894</v>
      </c>
      <c r="F337" s="2">
        <v>56.477500000000006</v>
      </c>
      <c r="M337" s="30">
        <v>10726</v>
      </c>
      <c r="N337" s="2">
        <v>48.790000000000006</v>
      </c>
    </row>
    <row r="338" spans="5:14" x14ac:dyDescent="0.25">
      <c r="E338" s="31" t="s">
        <v>68</v>
      </c>
      <c r="F338" s="2">
        <v>56.477500000000006</v>
      </c>
      <c r="M338" s="31" t="s">
        <v>81</v>
      </c>
      <c r="N338" s="2">
        <v>48.790000000000006</v>
      </c>
    </row>
    <row r="339" spans="5:14" x14ac:dyDescent="0.25">
      <c r="E339" s="30">
        <v>10898</v>
      </c>
      <c r="F339" s="2">
        <v>9.14</v>
      </c>
      <c r="M339" s="30">
        <v>10727</v>
      </c>
      <c r="N339" s="2">
        <v>28.243499999999997</v>
      </c>
    </row>
    <row r="340" spans="5:14" x14ac:dyDescent="0.25">
      <c r="E340" s="31" t="s">
        <v>92</v>
      </c>
      <c r="F340" s="2">
        <v>9.14</v>
      </c>
      <c r="M340" s="31" t="s">
        <v>53</v>
      </c>
      <c r="N340" s="2">
        <v>28.243499999999997</v>
      </c>
    </row>
    <row r="341" spans="5:14" x14ac:dyDescent="0.25">
      <c r="E341" s="30">
        <v>10903</v>
      </c>
      <c r="F341" s="2">
        <v>4.57</v>
      </c>
      <c r="M341" s="30">
        <v>10729</v>
      </c>
      <c r="N341" s="2">
        <v>19.97</v>
      </c>
    </row>
    <row r="342" spans="5:14" x14ac:dyDescent="0.25">
      <c r="E342" s="31" t="s">
        <v>25</v>
      </c>
      <c r="F342" s="2">
        <v>4.57</v>
      </c>
      <c r="M342" s="31" t="s">
        <v>90</v>
      </c>
      <c r="N342" s="2">
        <v>19.97</v>
      </c>
    </row>
    <row r="343" spans="5:14" x14ac:dyDescent="0.25">
      <c r="E343" s="30">
        <v>10915</v>
      </c>
      <c r="F343" s="2">
        <v>11.28</v>
      </c>
      <c r="M343" s="30">
        <v>10731</v>
      </c>
      <c r="N343" s="2">
        <v>7.2389999999999999</v>
      </c>
    </row>
    <row r="344" spans="5:14" x14ac:dyDescent="0.25">
      <c r="E344" s="31" t="s">
        <v>46</v>
      </c>
      <c r="F344" s="2">
        <v>11.28</v>
      </c>
      <c r="M344" s="31" t="s">
        <v>28</v>
      </c>
      <c r="N344" s="2">
        <v>7.2389999999999999</v>
      </c>
    </row>
    <row r="345" spans="5:14" x14ac:dyDescent="0.25">
      <c r="E345" s="30">
        <v>10921</v>
      </c>
      <c r="F345" s="2">
        <v>33.54</v>
      </c>
      <c r="M345" s="30">
        <v>10733</v>
      </c>
      <c r="N345" s="2">
        <v>35.36</v>
      </c>
    </row>
    <row r="346" spans="5:14" x14ac:dyDescent="0.25">
      <c r="E346" s="31" t="s">
        <v>84</v>
      </c>
      <c r="F346" s="2">
        <v>33.54</v>
      </c>
      <c r="M346" s="31" t="s">
        <v>48</v>
      </c>
      <c r="N346" s="2">
        <v>35.36</v>
      </c>
    </row>
    <row r="347" spans="5:14" x14ac:dyDescent="0.25">
      <c r="E347" s="30">
        <v>10923</v>
      </c>
      <c r="F347" s="2">
        <v>17.071999999999999</v>
      </c>
      <c r="M347" s="30">
        <v>10734</v>
      </c>
      <c r="N347" s="2">
        <v>19.059999999999999</v>
      </c>
    </row>
    <row r="348" spans="5:14" x14ac:dyDescent="0.25">
      <c r="E348" s="31" t="s">
        <v>76</v>
      </c>
      <c r="F348" s="2">
        <v>17.071999999999999</v>
      </c>
      <c r="M348" s="31" t="s">
        <v>94</v>
      </c>
      <c r="N348" s="2">
        <v>19.059999999999999</v>
      </c>
    </row>
    <row r="349" spans="5:14" x14ac:dyDescent="0.25">
      <c r="E349" s="30">
        <v>10924</v>
      </c>
      <c r="F349" s="2">
        <v>31.283999999999999</v>
      </c>
      <c r="M349" s="30">
        <v>10741</v>
      </c>
      <c r="N349" s="2">
        <v>23.168000000000003</v>
      </c>
    </row>
    <row r="350" spans="5:14" x14ac:dyDescent="0.25">
      <c r="E350" s="31" t="s">
        <v>48</v>
      </c>
      <c r="F350" s="2">
        <v>31.283999999999999</v>
      </c>
      <c r="M350" s="31" t="s">
        <v>78</v>
      </c>
      <c r="N350" s="2">
        <v>23.168000000000003</v>
      </c>
    </row>
    <row r="351" spans="5:14" x14ac:dyDescent="0.25">
      <c r="E351" s="30">
        <v>10926</v>
      </c>
      <c r="F351" s="2">
        <v>9.14</v>
      </c>
      <c r="M351" s="30">
        <v>10745</v>
      </c>
      <c r="N351" s="2">
        <v>47.56</v>
      </c>
    </row>
    <row r="352" spans="5:14" x14ac:dyDescent="0.25">
      <c r="E352" s="31" t="s">
        <v>62</v>
      </c>
      <c r="F352" s="2">
        <v>9.14</v>
      </c>
      <c r="M352" s="31" t="s">
        <v>44</v>
      </c>
      <c r="N352" s="2">
        <v>47.56</v>
      </c>
    </row>
    <row r="353" spans="5:14" x14ac:dyDescent="0.25">
      <c r="E353" s="30">
        <v>10931</v>
      </c>
      <c r="F353" s="2">
        <v>3.8845000000000001</v>
      </c>
      <c r="M353" s="30">
        <v>10750</v>
      </c>
      <c r="N353" s="2">
        <v>30.055999999999997</v>
      </c>
    </row>
    <row r="354" spans="5:14" x14ac:dyDescent="0.25">
      <c r="E354" s="31" t="s">
        <v>29</v>
      </c>
      <c r="F354" s="2">
        <v>3.8845000000000001</v>
      </c>
      <c r="M354" s="31" t="s">
        <v>39</v>
      </c>
      <c r="N354" s="2">
        <v>30.055999999999997</v>
      </c>
    </row>
    <row r="355" spans="5:14" x14ac:dyDescent="0.25">
      <c r="E355" s="30">
        <v>10935</v>
      </c>
      <c r="F355" s="2">
        <v>10.290000000000001</v>
      </c>
      <c r="M355" s="30">
        <v>10751</v>
      </c>
      <c r="N355" s="2">
        <v>11.115</v>
      </c>
    </row>
    <row r="356" spans="5:14" x14ac:dyDescent="0.25">
      <c r="E356" s="31" t="s">
        <v>30</v>
      </c>
      <c r="F356" s="2">
        <v>10.290000000000001</v>
      </c>
      <c r="M356" s="31" t="s">
        <v>29</v>
      </c>
      <c r="N356" s="2">
        <v>11.115</v>
      </c>
    </row>
    <row r="357" spans="5:14" x14ac:dyDescent="0.25">
      <c r="E357" s="30">
        <v>10937</v>
      </c>
      <c r="F357" s="2">
        <v>69.52</v>
      </c>
      <c r="M357" s="30">
        <v>10753</v>
      </c>
      <c r="N357" s="2">
        <v>15.24</v>
      </c>
    </row>
    <row r="358" spans="5:14" x14ac:dyDescent="0.25">
      <c r="E358" s="31" t="s">
        <v>101</v>
      </c>
      <c r="F358" s="2">
        <v>69.52</v>
      </c>
      <c r="M358" s="31" t="s">
        <v>93</v>
      </c>
      <c r="N358" s="2">
        <v>15.24</v>
      </c>
    </row>
    <row r="359" spans="5:14" x14ac:dyDescent="0.25">
      <c r="E359" s="30">
        <v>10938</v>
      </c>
      <c r="F359" s="2">
        <v>3.4275000000000002</v>
      </c>
      <c r="M359" s="30">
        <v>10755</v>
      </c>
      <c r="N359" s="2">
        <v>22.41</v>
      </c>
    </row>
    <row r="360" spans="5:14" x14ac:dyDescent="0.25">
      <c r="E360" s="31" t="s">
        <v>44</v>
      </c>
      <c r="F360" s="2">
        <v>3.4275000000000002</v>
      </c>
      <c r="M360" s="31" t="s">
        <v>71</v>
      </c>
      <c r="N360" s="2">
        <v>22.41</v>
      </c>
    </row>
    <row r="361" spans="5:14" x14ac:dyDescent="0.25">
      <c r="E361" s="30">
        <v>10940</v>
      </c>
      <c r="F361" s="2">
        <v>4.57</v>
      </c>
      <c r="M361" s="30">
        <v>10756</v>
      </c>
      <c r="N361" s="2">
        <v>38.048000000000002</v>
      </c>
    </row>
    <row r="362" spans="5:14" x14ac:dyDescent="0.25">
      <c r="E362" s="31" t="s">
        <v>71</v>
      </c>
      <c r="F362" s="2">
        <v>4.57</v>
      </c>
      <c r="M362" s="31" t="s">
        <v>43</v>
      </c>
      <c r="N362" s="2">
        <v>38.048000000000002</v>
      </c>
    </row>
    <row r="363" spans="5:14" x14ac:dyDescent="0.25">
      <c r="E363" s="30">
        <v>10943</v>
      </c>
      <c r="F363" s="2">
        <v>25.150000000000002</v>
      </c>
      <c r="M363" s="30">
        <v>10760</v>
      </c>
      <c r="N363" s="2">
        <v>33.54</v>
      </c>
    </row>
    <row r="364" spans="5:14" x14ac:dyDescent="0.25">
      <c r="E364" s="31" t="s">
        <v>54</v>
      </c>
      <c r="F364" s="2">
        <v>25.150000000000002</v>
      </c>
      <c r="M364" s="31" t="s">
        <v>103</v>
      </c>
      <c r="N364" s="2">
        <v>33.54</v>
      </c>
    </row>
    <row r="365" spans="5:14" x14ac:dyDescent="0.25">
      <c r="E365" s="30">
        <v>10945</v>
      </c>
      <c r="F365" s="2">
        <v>4.57</v>
      </c>
      <c r="M365" s="30">
        <v>10763</v>
      </c>
      <c r="N365" s="2">
        <v>7.62</v>
      </c>
    </row>
    <row r="366" spans="5:14" x14ac:dyDescent="0.25">
      <c r="E366" s="31" t="s">
        <v>47</v>
      </c>
      <c r="F366" s="2">
        <v>4.57</v>
      </c>
      <c r="M366" s="31" t="s">
        <v>91</v>
      </c>
      <c r="N366" s="2">
        <v>7.62</v>
      </c>
    </row>
    <row r="367" spans="5:14" x14ac:dyDescent="0.25">
      <c r="E367" s="30">
        <v>10952</v>
      </c>
      <c r="F367" s="2">
        <v>69.52</v>
      </c>
      <c r="M367" s="30">
        <v>10766</v>
      </c>
      <c r="N367" s="2">
        <v>14.48</v>
      </c>
    </row>
    <row r="368" spans="5:14" x14ac:dyDescent="0.25">
      <c r="E368" s="31" t="s">
        <v>110</v>
      </c>
      <c r="F368" s="2">
        <v>69.52</v>
      </c>
      <c r="M368" s="31" t="s">
        <v>34</v>
      </c>
      <c r="N368" s="2">
        <v>14.48</v>
      </c>
    </row>
    <row r="369" spans="5:14" x14ac:dyDescent="0.25">
      <c r="E369" s="30">
        <v>10958</v>
      </c>
      <c r="F369" s="2">
        <v>16.309999999999999</v>
      </c>
      <c r="M369" s="30">
        <v>10770</v>
      </c>
      <c r="N369" s="2">
        <v>24.015000000000001</v>
      </c>
    </row>
    <row r="370" spans="5:14" x14ac:dyDescent="0.25">
      <c r="E370" s="31" t="s">
        <v>92</v>
      </c>
      <c r="F370" s="2">
        <v>16.309999999999999</v>
      </c>
      <c r="M370" s="31" t="s">
        <v>25</v>
      </c>
      <c r="N370" s="2">
        <v>24.015000000000001</v>
      </c>
    </row>
    <row r="371" spans="5:14" x14ac:dyDescent="0.25">
      <c r="E371" s="30">
        <v>10962</v>
      </c>
      <c r="F371" s="2">
        <v>64.02000000000001</v>
      </c>
      <c r="M371" s="30">
        <v>10773</v>
      </c>
      <c r="N371" s="2">
        <v>29.73</v>
      </c>
    </row>
    <row r="372" spans="5:14" x14ac:dyDescent="0.25">
      <c r="E372" s="31" t="s">
        <v>44</v>
      </c>
      <c r="F372" s="2">
        <v>64.02000000000001</v>
      </c>
      <c r="M372" s="31" t="s">
        <v>32</v>
      </c>
      <c r="N372" s="2">
        <v>29.73</v>
      </c>
    </row>
    <row r="373" spans="5:14" x14ac:dyDescent="0.25">
      <c r="E373" s="30">
        <v>10964</v>
      </c>
      <c r="F373" s="2">
        <v>54.88</v>
      </c>
      <c r="M373" s="30">
        <v>10781</v>
      </c>
      <c r="N373" s="2">
        <v>7.62</v>
      </c>
    </row>
    <row r="374" spans="5:14" x14ac:dyDescent="0.25">
      <c r="E374" s="31" t="s">
        <v>109</v>
      </c>
      <c r="F374" s="2">
        <v>54.88</v>
      </c>
      <c r="M374" s="31" t="s">
        <v>39</v>
      </c>
      <c r="N374" s="2">
        <v>7.62</v>
      </c>
    </row>
    <row r="375" spans="5:14" x14ac:dyDescent="0.25">
      <c r="E375" s="30">
        <v>10974</v>
      </c>
      <c r="F375" s="2">
        <v>67.08</v>
      </c>
      <c r="M375" s="30">
        <v>10783</v>
      </c>
      <c r="N375" s="2">
        <v>401.86</v>
      </c>
    </row>
    <row r="376" spans="5:14" x14ac:dyDescent="0.25">
      <c r="E376" s="31" t="s">
        <v>43</v>
      </c>
      <c r="F376" s="2">
        <v>67.08</v>
      </c>
      <c r="M376" s="31" t="s">
        <v>25</v>
      </c>
      <c r="N376" s="2">
        <v>401.86</v>
      </c>
    </row>
    <row r="377" spans="5:14" x14ac:dyDescent="0.25">
      <c r="E377" s="30">
        <v>10976</v>
      </c>
      <c r="F377" s="2">
        <v>34.76</v>
      </c>
      <c r="M377" s="30">
        <v>10787</v>
      </c>
      <c r="N377" s="2">
        <v>27.512</v>
      </c>
    </row>
    <row r="378" spans="5:14" x14ac:dyDescent="0.25">
      <c r="E378" s="31" t="s">
        <v>31</v>
      </c>
      <c r="F378" s="2">
        <v>34.76</v>
      </c>
      <c r="M378" s="31" t="s">
        <v>76</v>
      </c>
      <c r="N378" s="2">
        <v>27.512</v>
      </c>
    </row>
    <row r="379" spans="5:14" x14ac:dyDescent="0.25">
      <c r="E379" s="30">
        <v>10977</v>
      </c>
      <c r="F379" s="2">
        <v>33.54</v>
      </c>
      <c r="M379" s="30">
        <v>10789</v>
      </c>
      <c r="N379" s="2">
        <v>47.56</v>
      </c>
    </row>
    <row r="380" spans="5:14" x14ac:dyDescent="0.25">
      <c r="E380" s="31" t="s">
        <v>37</v>
      </c>
      <c r="F380" s="2">
        <v>33.54</v>
      </c>
      <c r="M380" s="31" t="s">
        <v>91</v>
      </c>
      <c r="N380" s="2">
        <v>47.56</v>
      </c>
    </row>
    <row r="381" spans="5:14" x14ac:dyDescent="0.25">
      <c r="E381" s="30">
        <v>10979</v>
      </c>
      <c r="F381" s="2">
        <v>33.54</v>
      </c>
      <c r="M381" s="30">
        <v>10792</v>
      </c>
      <c r="N381" s="2">
        <v>28.96</v>
      </c>
    </row>
    <row r="382" spans="5:14" x14ac:dyDescent="0.25">
      <c r="E382" s="31" t="s">
        <v>32</v>
      </c>
      <c r="F382" s="2">
        <v>33.54</v>
      </c>
      <c r="M382" s="31" t="s">
        <v>86</v>
      </c>
      <c r="N382" s="2">
        <v>28.96</v>
      </c>
    </row>
    <row r="383" spans="5:14" x14ac:dyDescent="0.25">
      <c r="E383" s="30">
        <v>10983</v>
      </c>
      <c r="F383" s="2">
        <v>7.7690000000000001</v>
      </c>
      <c r="M383" s="30">
        <v>10794</v>
      </c>
      <c r="N383" s="2">
        <v>28.288</v>
      </c>
    </row>
    <row r="384" spans="5:14" x14ac:dyDescent="0.25">
      <c r="E384" s="31" t="s">
        <v>68</v>
      </c>
      <c r="F384" s="2">
        <v>7.7690000000000001</v>
      </c>
      <c r="M384" s="31" t="s">
        <v>35</v>
      </c>
      <c r="N384" s="2">
        <v>28.288</v>
      </c>
    </row>
    <row r="385" spans="5:14" x14ac:dyDescent="0.25">
      <c r="E385" s="30">
        <v>10996</v>
      </c>
      <c r="F385" s="2">
        <v>10.67</v>
      </c>
      <c r="M385" s="30">
        <v>10795</v>
      </c>
      <c r="N385" s="2">
        <v>22.297499999999999</v>
      </c>
    </row>
    <row r="386" spans="5:14" x14ac:dyDescent="0.25">
      <c r="E386" s="31" t="s">
        <v>44</v>
      </c>
      <c r="F386" s="2">
        <v>10.67</v>
      </c>
      <c r="M386" s="31" t="s">
        <v>32</v>
      </c>
      <c r="N386" s="2">
        <v>22.297499999999999</v>
      </c>
    </row>
    <row r="387" spans="5:14" x14ac:dyDescent="0.25">
      <c r="E387" s="30">
        <v>11001</v>
      </c>
      <c r="F387" s="2">
        <v>16.010000000000002</v>
      </c>
      <c r="M387" s="30">
        <v>10797</v>
      </c>
      <c r="N387" s="2">
        <v>16.010000000000002</v>
      </c>
    </row>
    <row r="388" spans="5:14" x14ac:dyDescent="0.25">
      <c r="E388" s="31" t="s">
        <v>37</v>
      </c>
      <c r="F388" s="2">
        <v>16.010000000000002</v>
      </c>
      <c r="M388" s="31" t="s">
        <v>80</v>
      </c>
      <c r="N388" s="2">
        <v>16.010000000000002</v>
      </c>
    </row>
    <row r="389" spans="5:14" x14ac:dyDescent="0.25">
      <c r="E389" s="30">
        <v>11002</v>
      </c>
      <c r="F389" s="2">
        <v>18.209499999999998</v>
      </c>
      <c r="M389" s="30">
        <v>10800</v>
      </c>
      <c r="N389" s="2">
        <v>28.818000000000005</v>
      </c>
    </row>
    <row r="390" spans="5:14" x14ac:dyDescent="0.25">
      <c r="E390" s="31" t="s">
        <v>68</v>
      </c>
      <c r="F390" s="2">
        <v>18.209499999999998</v>
      </c>
      <c r="M390" s="31" t="s">
        <v>79</v>
      </c>
      <c r="N390" s="2">
        <v>28.818000000000005</v>
      </c>
    </row>
    <row r="391" spans="5:14" x14ac:dyDescent="0.25">
      <c r="E391" s="30">
        <v>11007</v>
      </c>
      <c r="F391" s="2">
        <v>21.34</v>
      </c>
      <c r="M391" s="30">
        <v>10801</v>
      </c>
      <c r="N391" s="2">
        <v>22.297499999999999</v>
      </c>
    </row>
    <row r="392" spans="5:14" x14ac:dyDescent="0.25">
      <c r="E392" s="31" t="s">
        <v>73</v>
      </c>
      <c r="F392" s="2">
        <v>21.34</v>
      </c>
      <c r="M392" s="31" t="s">
        <v>69</v>
      </c>
      <c r="N392" s="2">
        <v>22.297499999999999</v>
      </c>
    </row>
    <row r="393" spans="5:14" x14ac:dyDescent="0.25">
      <c r="E393" s="30">
        <v>11008</v>
      </c>
      <c r="F393" s="2">
        <v>66.043999999999997</v>
      </c>
      <c r="M393" s="30">
        <v>10805</v>
      </c>
      <c r="N393" s="2">
        <v>401.86</v>
      </c>
    </row>
    <row r="394" spans="5:14" x14ac:dyDescent="0.25">
      <c r="E394" s="31" t="s">
        <v>32</v>
      </c>
      <c r="F394" s="2">
        <v>66.043999999999997</v>
      </c>
      <c r="M394" s="31" t="s">
        <v>63</v>
      </c>
      <c r="N394" s="2">
        <v>401.86</v>
      </c>
    </row>
    <row r="395" spans="5:14" x14ac:dyDescent="0.25">
      <c r="E395" s="30">
        <v>11013</v>
      </c>
      <c r="F395" s="2">
        <v>35.06</v>
      </c>
      <c r="M395" s="30">
        <v>10806</v>
      </c>
      <c r="N395" s="2">
        <v>22.29</v>
      </c>
    </row>
    <row r="396" spans="5:14" x14ac:dyDescent="0.25">
      <c r="E396" s="31" t="s">
        <v>50</v>
      </c>
      <c r="F396" s="2">
        <v>35.06</v>
      </c>
      <c r="M396" s="31" t="s">
        <v>26</v>
      </c>
      <c r="N396" s="2">
        <v>22.29</v>
      </c>
    </row>
    <row r="397" spans="5:14" x14ac:dyDescent="0.25">
      <c r="E397" s="30">
        <v>11022</v>
      </c>
      <c r="F397" s="2">
        <v>27.44</v>
      </c>
      <c r="M397" s="30">
        <v>10813</v>
      </c>
      <c r="N397" s="2">
        <v>23.168000000000003</v>
      </c>
    </row>
    <row r="398" spans="5:14" x14ac:dyDescent="0.25">
      <c r="E398" s="31" t="s">
        <v>25</v>
      </c>
      <c r="F398" s="2">
        <v>27.44</v>
      </c>
      <c r="M398" s="31" t="s">
        <v>52</v>
      </c>
      <c r="N398" s="2">
        <v>23.168000000000003</v>
      </c>
    </row>
    <row r="399" spans="5:14" x14ac:dyDescent="0.25">
      <c r="E399" s="30">
        <v>11025</v>
      </c>
      <c r="F399" s="2">
        <v>4.1130000000000004</v>
      </c>
      <c r="M399" s="30">
        <v>10816</v>
      </c>
      <c r="N399" s="2">
        <v>190.8835</v>
      </c>
    </row>
    <row r="400" spans="5:14" x14ac:dyDescent="0.25">
      <c r="E400" s="31" t="s">
        <v>39</v>
      </c>
      <c r="F400" s="2">
        <v>4.1130000000000004</v>
      </c>
      <c r="M400" s="31" t="s">
        <v>102</v>
      </c>
      <c r="N400" s="2">
        <v>190.8835</v>
      </c>
    </row>
    <row r="401" spans="5:14" x14ac:dyDescent="0.25">
      <c r="E401" s="30">
        <v>11029</v>
      </c>
      <c r="F401" s="2">
        <v>67.08</v>
      </c>
      <c r="M401" s="30">
        <v>10817</v>
      </c>
      <c r="N401" s="2">
        <v>200.93</v>
      </c>
    </row>
    <row r="402" spans="5:14" x14ac:dyDescent="0.25">
      <c r="E402" s="31" t="s">
        <v>28</v>
      </c>
      <c r="F402" s="2">
        <v>67.08</v>
      </c>
      <c r="M402" s="31" t="s">
        <v>67</v>
      </c>
      <c r="N402" s="2">
        <v>200.93</v>
      </c>
    </row>
    <row r="403" spans="5:14" x14ac:dyDescent="0.25">
      <c r="E403" s="30">
        <v>11030</v>
      </c>
      <c r="F403" s="2">
        <v>32.619999999999997</v>
      </c>
      <c r="M403" s="30">
        <v>10823</v>
      </c>
      <c r="N403" s="2">
        <v>44.289000000000001</v>
      </c>
    </row>
    <row r="404" spans="5:14" x14ac:dyDescent="0.25">
      <c r="E404" s="31" t="s">
        <v>68</v>
      </c>
      <c r="F404" s="2">
        <v>32.619999999999997</v>
      </c>
      <c r="M404" s="31" t="s">
        <v>51</v>
      </c>
      <c r="N404" s="2">
        <v>44.289000000000001</v>
      </c>
    </row>
    <row r="405" spans="5:14" x14ac:dyDescent="0.25">
      <c r="E405" s="30">
        <v>11031</v>
      </c>
      <c r="F405" s="2">
        <v>9.14</v>
      </c>
      <c r="M405" s="30">
        <v>10826</v>
      </c>
      <c r="N405" s="2">
        <v>29.88</v>
      </c>
    </row>
    <row r="406" spans="5:14" x14ac:dyDescent="0.25">
      <c r="E406" s="31" t="s">
        <v>68</v>
      </c>
      <c r="F406" s="2">
        <v>9.14</v>
      </c>
      <c r="M406" s="31" t="s">
        <v>38</v>
      </c>
      <c r="N406" s="2">
        <v>29.88</v>
      </c>
    </row>
    <row r="407" spans="5:14" x14ac:dyDescent="0.25">
      <c r="E407" s="30">
        <v>11033</v>
      </c>
      <c r="F407" s="2">
        <v>24.696000000000002</v>
      </c>
      <c r="M407" s="30">
        <v>10828</v>
      </c>
      <c r="N407" s="2">
        <v>525.34</v>
      </c>
    </row>
    <row r="408" spans="5:14" x14ac:dyDescent="0.25">
      <c r="E408" s="31" t="s">
        <v>29</v>
      </c>
      <c r="F408" s="2">
        <v>24.696000000000002</v>
      </c>
      <c r="M408" s="31" t="s">
        <v>96</v>
      </c>
      <c r="N408" s="2">
        <v>525.34</v>
      </c>
    </row>
    <row r="409" spans="5:14" x14ac:dyDescent="0.25">
      <c r="E409" s="30">
        <v>11035</v>
      </c>
      <c r="F409" s="2">
        <v>21.95</v>
      </c>
      <c r="M409" s="30">
        <v>10829</v>
      </c>
      <c r="N409" s="2">
        <v>28.96</v>
      </c>
    </row>
    <row r="410" spans="5:14" x14ac:dyDescent="0.25">
      <c r="E410" s="31" t="s">
        <v>27</v>
      </c>
      <c r="F410" s="2">
        <v>21.95</v>
      </c>
      <c r="M410" s="31" t="s">
        <v>65</v>
      </c>
      <c r="N410" s="2">
        <v>28.96</v>
      </c>
    </row>
    <row r="411" spans="5:14" x14ac:dyDescent="0.25">
      <c r="E411" s="30">
        <v>11036</v>
      </c>
      <c r="F411" s="2">
        <v>9.14</v>
      </c>
      <c r="M411" s="30">
        <v>10830</v>
      </c>
      <c r="N411" s="2">
        <v>38.119999999999997</v>
      </c>
    </row>
    <row r="412" spans="5:14" x14ac:dyDescent="0.25">
      <c r="E412" s="31" t="s">
        <v>80</v>
      </c>
      <c r="F412" s="2">
        <v>9.14</v>
      </c>
      <c r="M412" s="31" t="s">
        <v>56</v>
      </c>
      <c r="N412" s="2">
        <v>38.119999999999997</v>
      </c>
    </row>
    <row r="413" spans="5:14" x14ac:dyDescent="0.25">
      <c r="E413" s="30">
        <v>11039</v>
      </c>
      <c r="F413" s="2">
        <v>34.76</v>
      </c>
      <c r="M413" s="30">
        <v>10831</v>
      </c>
      <c r="N413" s="2">
        <v>401.86</v>
      </c>
    </row>
    <row r="414" spans="5:14" x14ac:dyDescent="0.25">
      <c r="E414" s="31" t="s">
        <v>90</v>
      </c>
      <c r="F414" s="2">
        <v>34.76</v>
      </c>
      <c r="M414" s="31" t="s">
        <v>88</v>
      </c>
      <c r="N414" s="2">
        <v>401.86</v>
      </c>
    </row>
    <row r="415" spans="5:14" x14ac:dyDescent="0.25">
      <c r="E415" s="30">
        <v>11041</v>
      </c>
      <c r="F415" s="2">
        <v>33.54</v>
      </c>
      <c r="M415" s="30">
        <v>10836</v>
      </c>
      <c r="N415" s="2">
        <v>14.94</v>
      </c>
    </row>
    <row r="416" spans="5:14" x14ac:dyDescent="0.25">
      <c r="E416" s="31" t="s">
        <v>28</v>
      </c>
      <c r="F416" s="2">
        <v>33.54</v>
      </c>
      <c r="M416" s="31" t="s">
        <v>32</v>
      </c>
      <c r="N416" s="2">
        <v>14.94</v>
      </c>
    </row>
    <row r="417" spans="5:14" x14ac:dyDescent="0.25">
      <c r="E417" s="30">
        <v>11047</v>
      </c>
      <c r="F417" s="2">
        <v>12.232499999999998</v>
      </c>
      <c r="M417" s="30">
        <v>10838</v>
      </c>
      <c r="N417" s="2">
        <v>35.67</v>
      </c>
    </row>
    <row r="418" spans="5:14" x14ac:dyDescent="0.25">
      <c r="E418" s="31" t="s">
        <v>81</v>
      </c>
      <c r="F418" s="2">
        <v>12.232499999999998</v>
      </c>
      <c r="M418" s="31" t="s">
        <v>90</v>
      </c>
      <c r="N418" s="2">
        <v>35.67</v>
      </c>
    </row>
    <row r="419" spans="5:14" x14ac:dyDescent="0.25">
      <c r="E419" s="30">
        <v>11059</v>
      </c>
      <c r="F419" s="2">
        <v>4.57</v>
      </c>
      <c r="M419" s="30">
        <v>10842</v>
      </c>
      <c r="N419" s="2">
        <v>32.020000000000003</v>
      </c>
    </row>
    <row r="420" spans="5:14" x14ac:dyDescent="0.25">
      <c r="E420" s="31" t="s">
        <v>52</v>
      </c>
      <c r="F420" s="2">
        <v>4.57</v>
      </c>
      <c r="M420" s="31" t="s">
        <v>46</v>
      </c>
      <c r="N420" s="2">
        <v>32.020000000000003</v>
      </c>
    </row>
    <row r="421" spans="5:14" x14ac:dyDescent="0.25">
      <c r="E421" s="30">
        <v>11065</v>
      </c>
      <c r="F421" s="2">
        <v>4.2299999999999995</v>
      </c>
      <c r="M421" s="30">
        <v>10846</v>
      </c>
      <c r="N421" s="2">
        <v>24.39</v>
      </c>
    </row>
    <row r="422" spans="5:14" x14ac:dyDescent="0.25">
      <c r="E422" s="31" t="s">
        <v>51</v>
      </c>
      <c r="F422" s="2">
        <v>4.2299999999999995</v>
      </c>
      <c r="M422" s="31" t="s">
        <v>27</v>
      </c>
      <c r="N422" s="2">
        <v>24.39</v>
      </c>
    </row>
    <row r="423" spans="5:14" x14ac:dyDescent="0.25">
      <c r="E423" s="30">
        <v>11068</v>
      </c>
      <c r="F423" s="2">
        <v>59.091999999999992</v>
      </c>
      <c r="M423" s="30">
        <v>10851</v>
      </c>
      <c r="N423" s="2">
        <v>55.897999999999996</v>
      </c>
    </row>
    <row r="424" spans="5:14" x14ac:dyDescent="0.25">
      <c r="E424" s="31" t="s">
        <v>85</v>
      </c>
      <c r="F424" s="2">
        <v>59.091999999999992</v>
      </c>
      <c r="M424" s="31" t="s">
        <v>52</v>
      </c>
      <c r="N424" s="2">
        <v>55.897999999999996</v>
      </c>
    </row>
    <row r="425" spans="5:14" x14ac:dyDescent="0.25">
      <c r="E425" s="30">
        <v>11071</v>
      </c>
      <c r="F425" s="2">
        <v>8.6829999999999998</v>
      </c>
      <c r="M425" s="30">
        <v>10852</v>
      </c>
      <c r="N425" s="2">
        <v>88.42</v>
      </c>
    </row>
    <row r="426" spans="5:14" x14ac:dyDescent="0.25">
      <c r="E426" s="31" t="s">
        <v>51</v>
      </c>
      <c r="F426" s="2">
        <v>8.6829999999999998</v>
      </c>
      <c r="M426" s="31" t="s">
        <v>36</v>
      </c>
      <c r="N426" s="2">
        <v>88.42</v>
      </c>
    </row>
    <row r="427" spans="5:14" x14ac:dyDescent="0.25">
      <c r="E427" s="30">
        <v>11077</v>
      </c>
      <c r="F427" s="2">
        <v>22.86</v>
      </c>
      <c r="M427" s="30">
        <v>10853</v>
      </c>
      <c r="N427" s="2">
        <v>95.12</v>
      </c>
    </row>
    <row r="428" spans="5:14" x14ac:dyDescent="0.25">
      <c r="E428" s="31" t="s">
        <v>36</v>
      </c>
      <c r="F428" s="2">
        <v>22.86</v>
      </c>
      <c r="M428" s="31" t="s">
        <v>99</v>
      </c>
      <c r="N428" s="2">
        <v>95.12</v>
      </c>
    </row>
    <row r="429" spans="5:14" x14ac:dyDescent="0.25">
      <c r="E429" s="30" t="s">
        <v>3682</v>
      </c>
      <c r="F429" s="2">
        <v>5140.4475000000029</v>
      </c>
      <c r="M429" s="30">
        <v>10856</v>
      </c>
      <c r="N429" s="2">
        <v>14.48</v>
      </c>
    </row>
    <row r="430" spans="5:14" x14ac:dyDescent="0.25">
      <c r="M430" s="31" t="s">
        <v>82</v>
      </c>
      <c r="N430" s="2">
        <v>14.48</v>
      </c>
    </row>
    <row r="431" spans="5:14" x14ac:dyDescent="0.25">
      <c r="M431" s="30">
        <v>10858</v>
      </c>
      <c r="N431" s="2">
        <v>67.08</v>
      </c>
    </row>
    <row r="432" spans="5:14" x14ac:dyDescent="0.25">
      <c r="M432" s="31" t="s">
        <v>111</v>
      </c>
      <c r="N432" s="2">
        <v>67.08</v>
      </c>
    </row>
    <row r="433" spans="13:14" x14ac:dyDescent="0.25">
      <c r="M433" s="30">
        <v>10861</v>
      </c>
      <c r="N433" s="2">
        <v>84.91</v>
      </c>
    </row>
    <row r="434" spans="13:14" x14ac:dyDescent="0.25">
      <c r="M434" s="31" t="s">
        <v>42</v>
      </c>
      <c r="N434" s="2">
        <v>84.91</v>
      </c>
    </row>
    <row r="435" spans="13:14" x14ac:dyDescent="0.25">
      <c r="M435" s="30">
        <v>10862</v>
      </c>
      <c r="N435" s="2">
        <v>16.010000000000002</v>
      </c>
    </row>
    <row r="436" spans="13:14" x14ac:dyDescent="0.25">
      <c r="M436" s="31" t="s">
        <v>49</v>
      </c>
      <c r="N436" s="2">
        <v>16.010000000000002</v>
      </c>
    </row>
    <row r="437" spans="13:14" x14ac:dyDescent="0.25">
      <c r="M437" s="30">
        <v>10865</v>
      </c>
      <c r="N437" s="2">
        <v>381.767</v>
      </c>
    </row>
    <row r="438" spans="13:14" x14ac:dyDescent="0.25">
      <c r="M438" s="31" t="s">
        <v>44</v>
      </c>
      <c r="N438" s="2">
        <v>381.767</v>
      </c>
    </row>
    <row r="439" spans="13:14" x14ac:dyDescent="0.25">
      <c r="M439" s="30">
        <v>10866</v>
      </c>
      <c r="N439" s="2">
        <v>10.86</v>
      </c>
    </row>
    <row r="440" spans="13:14" x14ac:dyDescent="0.25">
      <c r="M440" s="31" t="s">
        <v>48</v>
      </c>
      <c r="N440" s="2">
        <v>10.86</v>
      </c>
    </row>
    <row r="441" spans="13:14" x14ac:dyDescent="0.25">
      <c r="M441" s="30">
        <v>10869</v>
      </c>
      <c r="N441" s="2">
        <v>32.020000000000003</v>
      </c>
    </row>
    <row r="442" spans="13:14" x14ac:dyDescent="0.25">
      <c r="M442" s="31" t="s">
        <v>79</v>
      </c>
      <c r="N442" s="2">
        <v>32.020000000000003</v>
      </c>
    </row>
    <row r="443" spans="13:14" x14ac:dyDescent="0.25">
      <c r="M443" s="30">
        <v>10871</v>
      </c>
      <c r="N443" s="2">
        <v>92.700999999999993</v>
      </c>
    </row>
    <row r="444" spans="13:14" x14ac:dyDescent="0.25">
      <c r="M444" s="31" t="s">
        <v>71</v>
      </c>
      <c r="N444" s="2">
        <v>92.700999999999993</v>
      </c>
    </row>
    <row r="445" spans="13:14" x14ac:dyDescent="0.25">
      <c r="M445" s="30">
        <v>10873</v>
      </c>
      <c r="N445" s="2">
        <v>7.62</v>
      </c>
    </row>
    <row r="446" spans="13:14" x14ac:dyDescent="0.25">
      <c r="M446" s="31" t="s">
        <v>106</v>
      </c>
      <c r="N446" s="2">
        <v>7.62</v>
      </c>
    </row>
    <row r="447" spans="13:14" x14ac:dyDescent="0.25">
      <c r="M447" s="30">
        <v>10877</v>
      </c>
      <c r="N447" s="2">
        <v>47.56</v>
      </c>
    </row>
    <row r="448" spans="13:14" x14ac:dyDescent="0.25">
      <c r="M448" s="31" t="s">
        <v>52</v>
      </c>
      <c r="N448" s="2">
        <v>47.56</v>
      </c>
    </row>
    <row r="449" spans="13:14" x14ac:dyDescent="0.25">
      <c r="M449" s="30">
        <v>10878</v>
      </c>
      <c r="N449" s="2">
        <v>58.652999999999999</v>
      </c>
    </row>
    <row r="450" spans="13:14" x14ac:dyDescent="0.25">
      <c r="M450" s="31" t="s">
        <v>44</v>
      </c>
      <c r="N450" s="2">
        <v>58.652999999999999</v>
      </c>
    </row>
    <row r="451" spans="13:14" x14ac:dyDescent="0.25">
      <c r="M451" s="30">
        <v>10884</v>
      </c>
      <c r="N451" s="2">
        <v>7.2389999999999999</v>
      </c>
    </row>
    <row r="452" spans="13:14" x14ac:dyDescent="0.25">
      <c r="M452" s="31" t="s">
        <v>105</v>
      </c>
      <c r="N452" s="2">
        <v>7.2389999999999999</v>
      </c>
    </row>
    <row r="453" spans="13:14" x14ac:dyDescent="0.25">
      <c r="M453" s="30">
        <v>10885</v>
      </c>
      <c r="N453" s="2">
        <v>14.48</v>
      </c>
    </row>
    <row r="454" spans="13:14" x14ac:dyDescent="0.25">
      <c r="M454" s="31" t="s">
        <v>27</v>
      </c>
      <c r="N454" s="2">
        <v>14.48</v>
      </c>
    </row>
    <row r="455" spans="13:14" x14ac:dyDescent="0.25">
      <c r="M455" s="30">
        <v>10888</v>
      </c>
      <c r="N455" s="2">
        <v>14.48</v>
      </c>
    </row>
    <row r="456" spans="13:14" x14ac:dyDescent="0.25">
      <c r="M456" s="31" t="s">
        <v>59</v>
      </c>
      <c r="N456" s="2">
        <v>14.48</v>
      </c>
    </row>
    <row r="457" spans="13:14" x14ac:dyDescent="0.25">
      <c r="M457" s="30">
        <v>10889</v>
      </c>
      <c r="N457" s="2">
        <v>216.94</v>
      </c>
    </row>
    <row r="458" spans="13:14" x14ac:dyDescent="0.25">
      <c r="M458" s="31" t="s">
        <v>36</v>
      </c>
      <c r="N458" s="2">
        <v>216.94</v>
      </c>
    </row>
    <row r="459" spans="13:14" x14ac:dyDescent="0.25">
      <c r="M459" s="30">
        <v>10890</v>
      </c>
      <c r="N459" s="2">
        <v>59.46</v>
      </c>
    </row>
    <row r="460" spans="13:14" x14ac:dyDescent="0.25">
      <c r="M460" s="31" t="s">
        <v>64</v>
      </c>
      <c r="N460" s="2">
        <v>59.46</v>
      </c>
    </row>
    <row r="461" spans="13:14" x14ac:dyDescent="0.25">
      <c r="M461" s="30">
        <v>10911</v>
      </c>
      <c r="N461" s="2">
        <v>59.46</v>
      </c>
    </row>
    <row r="462" spans="13:14" x14ac:dyDescent="0.25">
      <c r="M462" s="31" t="s">
        <v>59</v>
      </c>
      <c r="N462" s="2">
        <v>59.46</v>
      </c>
    </row>
    <row r="463" spans="13:14" x14ac:dyDescent="0.25">
      <c r="M463" s="30">
        <v>10912</v>
      </c>
      <c r="N463" s="2">
        <v>12.0075</v>
      </c>
    </row>
    <row r="464" spans="13:14" x14ac:dyDescent="0.25">
      <c r="M464" s="31" t="s">
        <v>57</v>
      </c>
      <c r="N464" s="2">
        <v>12.0075</v>
      </c>
    </row>
    <row r="465" spans="13:14" x14ac:dyDescent="0.25">
      <c r="M465" s="30">
        <v>10913</v>
      </c>
      <c r="N465" s="2">
        <v>12.577500000000001</v>
      </c>
    </row>
    <row r="466" spans="13:14" x14ac:dyDescent="0.25">
      <c r="M466" s="31" t="s">
        <v>85</v>
      </c>
      <c r="N466" s="2">
        <v>12.577500000000001</v>
      </c>
    </row>
    <row r="467" spans="13:14" x14ac:dyDescent="0.25">
      <c r="M467" s="30">
        <v>10915</v>
      </c>
      <c r="N467" s="2">
        <v>59.46</v>
      </c>
    </row>
    <row r="468" spans="13:14" x14ac:dyDescent="0.25">
      <c r="M468" s="31" t="s">
        <v>46</v>
      </c>
      <c r="N468" s="2">
        <v>59.46</v>
      </c>
    </row>
    <row r="469" spans="13:14" x14ac:dyDescent="0.25">
      <c r="M469" s="30">
        <v>10916</v>
      </c>
      <c r="N469" s="2">
        <v>14.94</v>
      </c>
    </row>
    <row r="470" spans="13:14" x14ac:dyDescent="0.25">
      <c r="M470" s="31" t="s">
        <v>96</v>
      </c>
      <c r="N470" s="2">
        <v>14.94</v>
      </c>
    </row>
    <row r="471" spans="13:14" x14ac:dyDescent="0.25">
      <c r="M471" s="30">
        <v>10920</v>
      </c>
      <c r="N471" s="2">
        <v>12.35</v>
      </c>
    </row>
    <row r="472" spans="13:14" x14ac:dyDescent="0.25">
      <c r="M472" s="31" t="s">
        <v>78</v>
      </c>
      <c r="N472" s="2">
        <v>12.35</v>
      </c>
    </row>
    <row r="473" spans="13:14" x14ac:dyDescent="0.25">
      <c r="M473" s="30">
        <v>10922</v>
      </c>
      <c r="N473" s="2">
        <v>59.46</v>
      </c>
    </row>
    <row r="474" spans="13:14" x14ac:dyDescent="0.25">
      <c r="M474" s="31" t="s">
        <v>25</v>
      </c>
      <c r="N474" s="2">
        <v>59.46</v>
      </c>
    </row>
    <row r="475" spans="13:14" x14ac:dyDescent="0.25">
      <c r="M475" s="30">
        <v>10926</v>
      </c>
      <c r="N475" s="2">
        <v>32.020000000000003</v>
      </c>
    </row>
    <row r="476" spans="13:14" x14ac:dyDescent="0.25">
      <c r="M476" s="31" t="s">
        <v>62</v>
      </c>
      <c r="N476" s="2">
        <v>32.020000000000003</v>
      </c>
    </row>
    <row r="477" spans="13:14" x14ac:dyDescent="0.25">
      <c r="M477" s="30">
        <v>10927</v>
      </c>
      <c r="N477" s="2">
        <v>123.48</v>
      </c>
    </row>
    <row r="478" spans="13:14" x14ac:dyDescent="0.25">
      <c r="M478" s="31" t="s">
        <v>111</v>
      </c>
      <c r="N478" s="2">
        <v>123.48</v>
      </c>
    </row>
    <row r="479" spans="13:14" x14ac:dyDescent="0.25">
      <c r="M479" s="30">
        <v>10929</v>
      </c>
      <c r="N479" s="2">
        <v>15.24</v>
      </c>
    </row>
    <row r="480" spans="13:14" x14ac:dyDescent="0.25">
      <c r="M480" s="31" t="s">
        <v>40</v>
      </c>
      <c r="N480" s="2">
        <v>15.24</v>
      </c>
    </row>
    <row r="481" spans="13:14" x14ac:dyDescent="0.25">
      <c r="M481" s="30">
        <v>10930</v>
      </c>
      <c r="N481" s="2">
        <v>41.16</v>
      </c>
    </row>
    <row r="482" spans="13:14" x14ac:dyDescent="0.25">
      <c r="M482" s="31" t="s">
        <v>27</v>
      </c>
      <c r="N482" s="2">
        <v>41.16</v>
      </c>
    </row>
    <row r="483" spans="13:14" x14ac:dyDescent="0.25">
      <c r="M483" s="30">
        <v>10931</v>
      </c>
      <c r="N483" s="2">
        <v>14.94</v>
      </c>
    </row>
    <row r="484" spans="13:14" x14ac:dyDescent="0.25">
      <c r="M484" s="31" t="s">
        <v>29</v>
      </c>
      <c r="N484" s="2">
        <v>14.94</v>
      </c>
    </row>
    <row r="485" spans="13:14" x14ac:dyDescent="0.25">
      <c r="M485" s="30">
        <v>10934</v>
      </c>
      <c r="N485" s="2">
        <v>19.059999999999999</v>
      </c>
    </row>
    <row r="486" spans="13:14" x14ac:dyDescent="0.25">
      <c r="M486" s="31" t="s">
        <v>49</v>
      </c>
      <c r="N486" s="2">
        <v>19.059999999999999</v>
      </c>
    </row>
    <row r="487" spans="13:14" x14ac:dyDescent="0.25">
      <c r="M487" s="30">
        <v>10935</v>
      </c>
      <c r="N487" s="2">
        <v>71.34</v>
      </c>
    </row>
    <row r="488" spans="13:14" x14ac:dyDescent="0.25">
      <c r="M488" s="31" t="s">
        <v>30</v>
      </c>
      <c r="N488" s="2">
        <v>71.34</v>
      </c>
    </row>
    <row r="489" spans="13:14" x14ac:dyDescent="0.25">
      <c r="M489" s="30">
        <v>10939</v>
      </c>
      <c r="N489" s="2">
        <v>24.616</v>
      </c>
    </row>
    <row r="490" spans="13:14" x14ac:dyDescent="0.25">
      <c r="M490" s="31" t="s">
        <v>45</v>
      </c>
      <c r="N490" s="2">
        <v>24.616</v>
      </c>
    </row>
    <row r="491" spans="13:14" x14ac:dyDescent="0.25">
      <c r="M491" s="30">
        <v>10944</v>
      </c>
      <c r="N491" s="2">
        <v>24.015000000000001</v>
      </c>
    </row>
    <row r="492" spans="13:14" x14ac:dyDescent="0.25">
      <c r="M492" s="31" t="s">
        <v>89</v>
      </c>
      <c r="N492" s="2">
        <v>24.015000000000001</v>
      </c>
    </row>
    <row r="493" spans="13:14" x14ac:dyDescent="0.25">
      <c r="M493" s="30">
        <v>10948</v>
      </c>
      <c r="N493" s="2">
        <v>24.7</v>
      </c>
    </row>
    <row r="494" spans="13:14" x14ac:dyDescent="0.25">
      <c r="M494" s="31" t="s">
        <v>59</v>
      </c>
      <c r="N494" s="2">
        <v>24.7</v>
      </c>
    </row>
    <row r="495" spans="13:14" x14ac:dyDescent="0.25">
      <c r="M495" s="30">
        <v>10949</v>
      </c>
      <c r="N495" s="2">
        <v>97.58</v>
      </c>
    </row>
    <row r="496" spans="13:14" x14ac:dyDescent="0.25">
      <c r="M496" s="31" t="s">
        <v>89</v>
      </c>
      <c r="N496" s="2">
        <v>97.58</v>
      </c>
    </row>
    <row r="497" spans="13:14" x14ac:dyDescent="0.25">
      <c r="M497" s="30">
        <v>10950</v>
      </c>
      <c r="N497" s="2">
        <v>33.54</v>
      </c>
    </row>
    <row r="498" spans="13:14" x14ac:dyDescent="0.25">
      <c r="M498" s="31" t="s">
        <v>45</v>
      </c>
      <c r="N498" s="2">
        <v>33.54</v>
      </c>
    </row>
    <row r="499" spans="13:14" x14ac:dyDescent="0.25">
      <c r="M499" s="30">
        <v>10952</v>
      </c>
      <c r="N499" s="2">
        <v>36.213999999999999</v>
      </c>
    </row>
    <row r="500" spans="13:14" x14ac:dyDescent="0.25">
      <c r="M500" s="31" t="s">
        <v>110</v>
      </c>
      <c r="N500" s="2">
        <v>36.213999999999999</v>
      </c>
    </row>
    <row r="501" spans="13:14" x14ac:dyDescent="0.25">
      <c r="M501" s="30">
        <v>10953</v>
      </c>
      <c r="N501" s="2">
        <v>117.306</v>
      </c>
    </row>
    <row r="502" spans="13:14" x14ac:dyDescent="0.25">
      <c r="M502" s="31" t="s">
        <v>78</v>
      </c>
      <c r="N502" s="2">
        <v>117.306</v>
      </c>
    </row>
    <row r="503" spans="13:14" x14ac:dyDescent="0.25">
      <c r="M503" s="30">
        <v>10956</v>
      </c>
      <c r="N503" s="2">
        <v>15.24</v>
      </c>
    </row>
    <row r="504" spans="13:14" x14ac:dyDescent="0.25">
      <c r="M504" s="31" t="s">
        <v>99</v>
      </c>
      <c r="N504" s="2">
        <v>15.24</v>
      </c>
    </row>
    <row r="505" spans="13:14" x14ac:dyDescent="0.25">
      <c r="M505" s="30">
        <v>10964</v>
      </c>
      <c r="N505" s="2">
        <v>496.98</v>
      </c>
    </row>
    <row r="506" spans="13:14" x14ac:dyDescent="0.25">
      <c r="M506" s="31" t="s">
        <v>109</v>
      </c>
      <c r="N506" s="2">
        <v>496.98</v>
      </c>
    </row>
    <row r="507" spans="13:14" x14ac:dyDescent="0.25">
      <c r="M507" s="30">
        <v>10972</v>
      </c>
      <c r="N507" s="2">
        <v>59.46</v>
      </c>
    </row>
    <row r="508" spans="13:14" x14ac:dyDescent="0.25">
      <c r="M508" s="31" t="s">
        <v>111</v>
      </c>
      <c r="N508" s="2">
        <v>59.46</v>
      </c>
    </row>
    <row r="509" spans="13:14" x14ac:dyDescent="0.25">
      <c r="M509" s="30">
        <v>10978</v>
      </c>
      <c r="N509" s="2">
        <v>6.4770000000000003</v>
      </c>
    </row>
    <row r="510" spans="13:14" x14ac:dyDescent="0.25">
      <c r="M510" s="31" t="s">
        <v>103</v>
      </c>
      <c r="N510" s="2">
        <v>6.4770000000000003</v>
      </c>
    </row>
    <row r="511" spans="13:14" x14ac:dyDescent="0.25">
      <c r="M511" s="30">
        <v>10979</v>
      </c>
      <c r="N511" s="2">
        <v>33.54</v>
      </c>
    </row>
    <row r="512" spans="13:14" x14ac:dyDescent="0.25">
      <c r="M512" s="31" t="s">
        <v>32</v>
      </c>
      <c r="N512" s="2">
        <v>33.54</v>
      </c>
    </row>
    <row r="513" spans="13:14" x14ac:dyDescent="0.25">
      <c r="M513" s="30">
        <v>10981</v>
      </c>
      <c r="N513" s="2">
        <v>401.86</v>
      </c>
    </row>
    <row r="514" spans="13:14" x14ac:dyDescent="0.25">
      <c r="M514" s="31" t="s">
        <v>25</v>
      </c>
      <c r="N514" s="2">
        <v>401.86</v>
      </c>
    </row>
    <row r="515" spans="13:14" x14ac:dyDescent="0.25">
      <c r="M515" s="30">
        <v>10983</v>
      </c>
      <c r="N515" s="2">
        <v>29.88</v>
      </c>
    </row>
    <row r="516" spans="13:14" x14ac:dyDescent="0.25">
      <c r="M516" s="31" t="s">
        <v>68</v>
      </c>
      <c r="N516" s="2">
        <v>29.88</v>
      </c>
    </row>
    <row r="517" spans="13:14" x14ac:dyDescent="0.25">
      <c r="M517" s="30">
        <v>10985</v>
      </c>
      <c r="N517" s="2">
        <v>85.608000000000004</v>
      </c>
    </row>
    <row r="518" spans="13:14" x14ac:dyDescent="0.25">
      <c r="M518" s="31" t="s">
        <v>57</v>
      </c>
      <c r="N518" s="2">
        <v>85.608000000000004</v>
      </c>
    </row>
    <row r="519" spans="13:14" x14ac:dyDescent="0.25">
      <c r="M519" s="30">
        <v>10986</v>
      </c>
      <c r="N519" s="2">
        <v>139.49</v>
      </c>
    </row>
    <row r="520" spans="13:14" x14ac:dyDescent="0.25">
      <c r="M520" s="31" t="s">
        <v>92</v>
      </c>
      <c r="N520" s="2">
        <v>139.49</v>
      </c>
    </row>
    <row r="521" spans="13:14" x14ac:dyDescent="0.25">
      <c r="M521" s="30">
        <v>10989</v>
      </c>
      <c r="N521" s="2">
        <v>51.08</v>
      </c>
    </row>
    <row r="522" spans="13:14" x14ac:dyDescent="0.25">
      <c r="M522" s="31" t="s">
        <v>35</v>
      </c>
      <c r="N522" s="2">
        <v>51.08</v>
      </c>
    </row>
    <row r="523" spans="13:14" x14ac:dyDescent="0.25">
      <c r="M523" s="30">
        <v>10990</v>
      </c>
      <c r="N523" s="2">
        <v>15.24</v>
      </c>
    </row>
    <row r="524" spans="13:14" x14ac:dyDescent="0.25">
      <c r="M524" s="31" t="s">
        <v>32</v>
      </c>
      <c r="N524" s="2">
        <v>15.24</v>
      </c>
    </row>
    <row r="525" spans="13:14" x14ac:dyDescent="0.25">
      <c r="M525" s="30">
        <v>10991</v>
      </c>
      <c r="N525" s="2">
        <v>23.168000000000003</v>
      </c>
    </row>
    <row r="526" spans="13:14" x14ac:dyDescent="0.25">
      <c r="M526" s="31" t="s">
        <v>44</v>
      </c>
      <c r="N526" s="2">
        <v>23.168000000000003</v>
      </c>
    </row>
    <row r="527" spans="13:14" x14ac:dyDescent="0.25">
      <c r="M527" s="30">
        <v>10998</v>
      </c>
      <c r="N527" s="2">
        <v>7.62</v>
      </c>
    </row>
    <row r="528" spans="13:14" x14ac:dyDescent="0.25">
      <c r="M528" s="31" t="s">
        <v>86</v>
      </c>
      <c r="N528" s="2">
        <v>7.62</v>
      </c>
    </row>
    <row r="529" spans="13:14" x14ac:dyDescent="0.25">
      <c r="M529" s="30">
        <v>11000</v>
      </c>
      <c r="N529" s="2">
        <v>12.577500000000001</v>
      </c>
    </row>
    <row r="530" spans="13:14" x14ac:dyDescent="0.25">
      <c r="M530" s="31" t="s">
        <v>36</v>
      </c>
      <c r="N530" s="2">
        <v>12.577500000000001</v>
      </c>
    </row>
    <row r="531" spans="13:14" x14ac:dyDescent="0.25">
      <c r="M531" s="30">
        <v>11018</v>
      </c>
      <c r="N531" s="2">
        <v>95.12</v>
      </c>
    </row>
    <row r="532" spans="13:14" x14ac:dyDescent="0.25">
      <c r="M532" s="31" t="s">
        <v>61</v>
      </c>
      <c r="N532" s="2">
        <v>95.12</v>
      </c>
    </row>
    <row r="533" spans="13:14" x14ac:dyDescent="0.25">
      <c r="M533" s="30">
        <v>11021</v>
      </c>
      <c r="N533" s="2">
        <v>145.19999999999999</v>
      </c>
    </row>
    <row r="534" spans="13:14" x14ac:dyDescent="0.25">
      <c r="M534" s="31" t="s">
        <v>44</v>
      </c>
      <c r="N534" s="2">
        <v>145.19999999999999</v>
      </c>
    </row>
    <row r="535" spans="13:14" x14ac:dyDescent="0.25">
      <c r="M535" s="30">
        <v>11026</v>
      </c>
      <c r="N535" s="2">
        <v>95.12</v>
      </c>
    </row>
    <row r="536" spans="13:14" x14ac:dyDescent="0.25">
      <c r="M536" s="31" t="s">
        <v>93</v>
      </c>
      <c r="N536" s="2">
        <v>95.12</v>
      </c>
    </row>
    <row r="537" spans="13:14" x14ac:dyDescent="0.25">
      <c r="M537" s="30">
        <v>11030</v>
      </c>
      <c r="N537" s="2">
        <v>21.72</v>
      </c>
    </row>
    <row r="538" spans="13:14" x14ac:dyDescent="0.25">
      <c r="M538" s="31" t="s">
        <v>68</v>
      </c>
      <c r="N538" s="2">
        <v>21.72</v>
      </c>
    </row>
    <row r="539" spans="13:14" x14ac:dyDescent="0.25">
      <c r="M539" s="30">
        <v>11032</v>
      </c>
      <c r="N539" s="2">
        <v>200.93</v>
      </c>
    </row>
    <row r="540" spans="13:14" x14ac:dyDescent="0.25">
      <c r="M540" s="31" t="s">
        <v>42</v>
      </c>
      <c r="N540" s="2">
        <v>200.93</v>
      </c>
    </row>
    <row r="541" spans="13:14" x14ac:dyDescent="0.25">
      <c r="M541" s="30">
        <v>11034</v>
      </c>
      <c r="N541" s="2">
        <v>13.716000000000001</v>
      </c>
    </row>
    <row r="542" spans="13:14" x14ac:dyDescent="0.25">
      <c r="M542" s="31" t="s">
        <v>60</v>
      </c>
      <c r="N542" s="2">
        <v>13.716000000000001</v>
      </c>
    </row>
    <row r="543" spans="13:14" x14ac:dyDescent="0.25">
      <c r="M543" s="30">
        <v>11039</v>
      </c>
      <c r="N543" s="2">
        <v>14.94</v>
      </c>
    </row>
    <row r="544" spans="13:14" x14ac:dyDescent="0.25">
      <c r="M544" s="31" t="s">
        <v>90</v>
      </c>
      <c r="N544" s="2">
        <v>14.94</v>
      </c>
    </row>
    <row r="545" spans="13:14" x14ac:dyDescent="0.25">
      <c r="M545" s="30">
        <v>11040</v>
      </c>
      <c r="N545" s="2">
        <v>7.62</v>
      </c>
    </row>
    <row r="546" spans="13:14" x14ac:dyDescent="0.25">
      <c r="M546" s="31" t="s">
        <v>102</v>
      </c>
      <c r="N546" s="2">
        <v>7.62</v>
      </c>
    </row>
    <row r="547" spans="13:14" x14ac:dyDescent="0.25">
      <c r="M547" s="30">
        <v>11041</v>
      </c>
      <c r="N547" s="2">
        <v>11.584000000000001</v>
      </c>
    </row>
    <row r="548" spans="13:14" x14ac:dyDescent="0.25">
      <c r="M548" s="31" t="s">
        <v>28</v>
      </c>
      <c r="N548" s="2">
        <v>11.584000000000001</v>
      </c>
    </row>
    <row r="549" spans="13:14" x14ac:dyDescent="0.25">
      <c r="M549" s="30">
        <v>11043</v>
      </c>
      <c r="N549" s="2">
        <v>32.020000000000003</v>
      </c>
    </row>
    <row r="550" spans="13:14" x14ac:dyDescent="0.25">
      <c r="M550" s="31" t="s">
        <v>109</v>
      </c>
      <c r="N550" s="2">
        <v>32.020000000000003</v>
      </c>
    </row>
    <row r="551" spans="13:14" x14ac:dyDescent="0.25">
      <c r="M551" s="30">
        <v>11049</v>
      </c>
      <c r="N551" s="2">
        <v>23.168000000000003</v>
      </c>
    </row>
    <row r="552" spans="13:14" x14ac:dyDescent="0.25">
      <c r="M552" s="31" t="s">
        <v>94</v>
      </c>
      <c r="N552" s="2">
        <v>23.168000000000003</v>
      </c>
    </row>
    <row r="553" spans="13:14" x14ac:dyDescent="0.25">
      <c r="M553" s="30">
        <v>11053</v>
      </c>
      <c r="N553" s="2">
        <v>38.048000000000002</v>
      </c>
    </row>
    <row r="554" spans="13:14" x14ac:dyDescent="0.25">
      <c r="M554" s="31" t="s">
        <v>77</v>
      </c>
      <c r="N554" s="2">
        <v>38.048000000000002</v>
      </c>
    </row>
    <row r="555" spans="13:14" x14ac:dyDescent="0.25">
      <c r="M555" s="30">
        <v>11055</v>
      </c>
      <c r="N555" s="2">
        <v>14.94</v>
      </c>
    </row>
    <row r="556" spans="13:14" x14ac:dyDescent="0.25">
      <c r="M556" s="31" t="s">
        <v>31</v>
      </c>
      <c r="N556" s="2">
        <v>14.94</v>
      </c>
    </row>
    <row r="557" spans="13:14" x14ac:dyDescent="0.25">
      <c r="M557" s="30">
        <v>11058</v>
      </c>
      <c r="N557" s="2">
        <v>15.24</v>
      </c>
    </row>
    <row r="558" spans="13:14" x14ac:dyDescent="0.25">
      <c r="M558" s="31" t="s">
        <v>99</v>
      </c>
      <c r="N558" s="2">
        <v>15.24</v>
      </c>
    </row>
    <row r="559" spans="13:14" x14ac:dyDescent="0.25">
      <c r="M559" s="30">
        <v>11059</v>
      </c>
      <c r="N559" s="2">
        <v>59.46</v>
      </c>
    </row>
    <row r="560" spans="13:14" x14ac:dyDescent="0.25">
      <c r="M560" s="31" t="s">
        <v>52</v>
      </c>
      <c r="N560" s="2">
        <v>59.46</v>
      </c>
    </row>
    <row r="561" spans="13:14" x14ac:dyDescent="0.25">
      <c r="M561" s="30">
        <v>11064</v>
      </c>
      <c r="N561" s="2">
        <v>53.514000000000003</v>
      </c>
    </row>
    <row r="562" spans="13:14" x14ac:dyDescent="0.25">
      <c r="M562" s="31" t="s">
        <v>68</v>
      </c>
      <c r="N562" s="2">
        <v>53.514000000000003</v>
      </c>
    </row>
    <row r="563" spans="13:14" x14ac:dyDescent="0.25">
      <c r="M563" s="30">
        <v>11070</v>
      </c>
      <c r="N563" s="2">
        <v>12.308</v>
      </c>
    </row>
    <row r="564" spans="13:14" x14ac:dyDescent="0.25">
      <c r="M564" s="31" t="s">
        <v>49</v>
      </c>
      <c r="N564" s="2">
        <v>12.308</v>
      </c>
    </row>
    <row r="565" spans="13:14" x14ac:dyDescent="0.25">
      <c r="M565" s="30">
        <v>11072</v>
      </c>
      <c r="N565" s="2">
        <v>41.31</v>
      </c>
    </row>
    <row r="566" spans="13:14" x14ac:dyDescent="0.25">
      <c r="M566" s="31" t="s">
        <v>32</v>
      </c>
      <c r="N566" s="2">
        <v>41.31</v>
      </c>
    </row>
    <row r="567" spans="13:14" x14ac:dyDescent="0.25">
      <c r="M567" s="30">
        <v>11073</v>
      </c>
      <c r="N567" s="2">
        <v>32.020000000000003</v>
      </c>
    </row>
    <row r="568" spans="13:14" x14ac:dyDescent="0.25">
      <c r="M568" s="31" t="s">
        <v>66</v>
      </c>
      <c r="N568" s="2">
        <v>32.020000000000003</v>
      </c>
    </row>
    <row r="569" spans="13:14" x14ac:dyDescent="0.25">
      <c r="M569" s="30">
        <v>11075</v>
      </c>
      <c r="N569" s="2">
        <v>24.616</v>
      </c>
    </row>
    <row r="570" spans="13:14" x14ac:dyDescent="0.25">
      <c r="M570" s="31" t="s">
        <v>29</v>
      </c>
      <c r="N570" s="2">
        <v>24.616</v>
      </c>
    </row>
    <row r="571" spans="13:14" x14ac:dyDescent="0.25">
      <c r="M571" s="30">
        <v>11076</v>
      </c>
      <c r="N571" s="2">
        <v>27.555</v>
      </c>
    </row>
    <row r="572" spans="13:14" x14ac:dyDescent="0.25">
      <c r="M572" s="31" t="s">
        <v>71</v>
      </c>
      <c r="N572" s="2">
        <v>27.555</v>
      </c>
    </row>
    <row r="573" spans="13:14" x14ac:dyDescent="0.25">
      <c r="M573" s="30">
        <v>11077</v>
      </c>
      <c r="N573" s="2">
        <v>123.4528</v>
      </c>
    </row>
    <row r="574" spans="13:14" x14ac:dyDescent="0.25">
      <c r="M574" s="31" t="s">
        <v>36</v>
      </c>
      <c r="N574" s="2">
        <v>123.4528</v>
      </c>
    </row>
    <row r="575" spans="13:14" x14ac:dyDescent="0.25">
      <c r="M575" s="30">
        <v>11078</v>
      </c>
      <c r="N575" s="2">
        <v>17.72</v>
      </c>
    </row>
    <row r="576" spans="13:14" x14ac:dyDescent="0.25">
      <c r="M576" s="31" t="s">
        <v>48</v>
      </c>
      <c r="N576" s="2">
        <v>17.72</v>
      </c>
    </row>
    <row r="577" spans="13:14" x14ac:dyDescent="0.25">
      <c r="M577" s="30">
        <v>11080</v>
      </c>
      <c r="N577" s="2">
        <v>74.78</v>
      </c>
    </row>
    <row r="578" spans="13:14" x14ac:dyDescent="0.25">
      <c r="M578" s="31" t="s">
        <v>51</v>
      </c>
      <c r="N578" s="2">
        <v>74.78</v>
      </c>
    </row>
    <row r="579" spans="13:14" x14ac:dyDescent="0.25">
      <c r="M579" s="30">
        <v>11082</v>
      </c>
      <c r="N579" s="2">
        <v>16.77</v>
      </c>
    </row>
    <row r="580" spans="13:14" x14ac:dyDescent="0.25">
      <c r="M580" s="31" t="s">
        <v>48</v>
      </c>
      <c r="N580" s="2">
        <v>16.77</v>
      </c>
    </row>
    <row r="581" spans="13:14" x14ac:dyDescent="0.25">
      <c r="M581" s="30" t="s">
        <v>3682</v>
      </c>
      <c r="N581" s="2">
        <v>16225.5983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F446C-4731-4CBA-9F40-A05EAB6C61D0}">
  <sheetPr>
    <tabColor rgb="FFD0008B"/>
  </sheetPr>
  <dimension ref="A1:J2191"/>
  <sheetViews>
    <sheetView topLeftCell="A139" workbookViewId="0">
      <selection activeCell="G3" sqref="G3"/>
    </sheetView>
  </sheetViews>
  <sheetFormatPr baseColWidth="10" defaultRowHeight="15" x14ac:dyDescent="0.25"/>
  <sheetData>
    <row r="1" spans="1:10" x14ac:dyDescent="0.25">
      <c r="A1" t="s">
        <v>21</v>
      </c>
      <c r="B1" t="s">
        <v>113</v>
      </c>
      <c r="C1" t="s">
        <v>2</v>
      </c>
      <c r="D1" t="s">
        <v>3</v>
      </c>
      <c r="E1" t="s">
        <v>4</v>
      </c>
      <c r="F1" s="4" t="s">
        <v>3637</v>
      </c>
      <c r="G1" t="s">
        <v>3679</v>
      </c>
      <c r="I1" s="21" t="s">
        <v>21</v>
      </c>
      <c r="J1" t="s">
        <v>3679</v>
      </c>
    </row>
    <row r="2" spans="1:10" x14ac:dyDescent="0.25">
      <c r="A2">
        <v>10285</v>
      </c>
      <c r="B2">
        <v>1</v>
      </c>
      <c r="C2">
        <v>10.98</v>
      </c>
      <c r="D2">
        <v>1</v>
      </c>
      <c r="E2">
        <v>0.2</v>
      </c>
      <c r="F2" s="4">
        <f>DetailTicket2[[#This Row],[Qte]]*(DetailTicket2[[#This Row],[PrixUnit]]*(1-DetailTicket2[[#This Row],[Remise%]]))</f>
        <v>8.7840000000000007</v>
      </c>
      <c r="G2" t="str">
        <f>VLOOKUP(A2,$I$2:$J$836,2,FALSE)</f>
        <v>ARBLA</v>
      </c>
      <c r="I2" s="26">
        <v>10248</v>
      </c>
      <c r="J2" s="27" t="s">
        <v>23</v>
      </c>
    </row>
    <row r="3" spans="1:10" x14ac:dyDescent="0.25">
      <c r="A3">
        <v>10294</v>
      </c>
      <c r="B3">
        <v>1</v>
      </c>
      <c r="C3">
        <v>10.98</v>
      </c>
      <c r="D3">
        <v>2</v>
      </c>
      <c r="E3">
        <v>0</v>
      </c>
      <c r="F3" s="4">
        <f>DetailTicket2[[#This Row],[Qte]]*(DetailTicket2[[#This Row],[PrixUnit]]*(1-DetailTicket2[[#This Row],[Remise%]]))</f>
        <v>21.96</v>
      </c>
      <c r="G3" t="str">
        <f t="shared" ref="G3:G65" si="0">VLOOKUP(A3,$I$2:$J$836,2,FALSE)</f>
        <v>ALCLE</v>
      </c>
      <c r="I3">
        <f t="shared" ref="I3:I66" si="1">I2+1</f>
        <v>10249</v>
      </c>
      <c r="J3" s="28" t="s">
        <v>24</v>
      </c>
    </row>
    <row r="4" spans="1:10" x14ac:dyDescent="0.25">
      <c r="A4">
        <v>10317</v>
      </c>
      <c r="B4">
        <v>1</v>
      </c>
      <c r="C4">
        <v>10.98</v>
      </c>
      <c r="D4">
        <v>1</v>
      </c>
      <c r="E4">
        <v>0</v>
      </c>
      <c r="F4" s="4">
        <f>DetailTicket2[[#This Row],[Qte]]*(DetailTicket2[[#This Row],[PrixUnit]]*(1-DetailTicket2[[#This Row],[Remise%]]))</f>
        <v>10.98</v>
      </c>
      <c r="G4" t="str">
        <f t="shared" si="0"/>
        <v>CHROU</v>
      </c>
      <c r="I4">
        <f t="shared" si="1"/>
        <v>10250</v>
      </c>
      <c r="J4" s="27" t="s">
        <v>25</v>
      </c>
    </row>
    <row r="5" spans="1:10" x14ac:dyDescent="0.25">
      <c r="A5">
        <v>10348</v>
      </c>
      <c r="B5">
        <v>1</v>
      </c>
      <c r="C5">
        <v>10.98</v>
      </c>
      <c r="D5">
        <v>2</v>
      </c>
      <c r="E5">
        <v>0.15</v>
      </c>
      <c r="F5" s="4">
        <f>DetailTicket2[[#This Row],[Qte]]*(DetailTicket2[[#This Row],[PrixUnit]]*(1-DetailTicket2[[#This Row],[Remise%]]))</f>
        <v>18.666</v>
      </c>
      <c r="G5" t="str">
        <f t="shared" si="0"/>
        <v>PAJAL</v>
      </c>
      <c r="I5">
        <f t="shared" si="1"/>
        <v>10251</v>
      </c>
      <c r="J5" s="28" t="s">
        <v>26</v>
      </c>
    </row>
    <row r="6" spans="1:10" x14ac:dyDescent="0.25">
      <c r="A6">
        <v>10354</v>
      </c>
      <c r="B6">
        <v>1</v>
      </c>
      <c r="C6">
        <v>10.98</v>
      </c>
      <c r="D6">
        <v>2</v>
      </c>
      <c r="E6">
        <v>0</v>
      </c>
      <c r="F6" s="4">
        <f>DetailTicket2[[#This Row],[Qte]]*(DetailTicket2[[#This Row],[PrixUnit]]*(1-DetailTicket2[[#This Row],[Remise%]]))</f>
        <v>21.96</v>
      </c>
      <c r="G6" t="str">
        <f t="shared" si="0"/>
        <v>SORET</v>
      </c>
      <c r="I6">
        <f t="shared" si="1"/>
        <v>10252</v>
      </c>
      <c r="J6" s="27" t="s">
        <v>27</v>
      </c>
    </row>
    <row r="7" spans="1:10" x14ac:dyDescent="0.25">
      <c r="A7">
        <v>10370</v>
      </c>
      <c r="B7">
        <v>1</v>
      </c>
      <c r="C7">
        <v>10.98</v>
      </c>
      <c r="D7">
        <v>2</v>
      </c>
      <c r="E7">
        <v>0.15</v>
      </c>
      <c r="F7" s="4">
        <f>DetailTicket2[[#This Row],[Qte]]*(DetailTicket2[[#This Row],[PrixUnit]]*(1-DetailTicket2[[#This Row],[Remise%]]))</f>
        <v>18.666</v>
      </c>
      <c r="G7" t="str">
        <f t="shared" si="0"/>
        <v>SYLEJ</v>
      </c>
      <c r="I7">
        <f t="shared" si="1"/>
        <v>10253</v>
      </c>
      <c r="J7" s="28" t="s">
        <v>25</v>
      </c>
    </row>
    <row r="8" spans="1:10" x14ac:dyDescent="0.25">
      <c r="A8">
        <v>10406</v>
      </c>
      <c r="B8">
        <v>1</v>
      </c>
      <c r="C8">
        <v>10.98</v>
      </c>
      <c r="D8">
        <v>2</v>
      </c>
      <c r="E8">
        <v>0</v>
      </c>
      <c r="F8" s="4">
        <f>DetailTicket2[[#This Row],[Qte]]*(DetailTicket2[[#This Row],[PrixUnit]]*(1-DetailTicket2[[#This Row],[Remise%]]))</f>
        <v>21.96</v>
      </c>
      <c r="G8" t="str">
        <f t="shared" si="0"/>
        <v>PABEL</v>
      </c>
      <c r="I8">
        <f t="shared" si="1"/>
        <v>10254</v>
      </c>
      <c r="J8" s="27" t="s">
        <v>28</v>
      </c>
    </row>
    <row r="9" spans="1:10" x14ac:dyDescent="0.25">
      <c r="A9">
        <v>10413</v>
      </c>
      <c r="B9">
        <v>1</v>
      </c>
      <c r="C9">
        <v>10.98</v>
      </c>
      <c r="D9">
        <v>1</v>
      </c>
      <c r="E9">
        <v>0</v>
      </c>
      <c r="F9" s="4">
        <f>DetailTicket2[[#This Row],[Qte]]*(DetailTicket2[[#This Row],[PrixUnit]]*(1-DetailTicket2[[#This Row],[Remise%]]))</f>
        <v>10.98</v>
      </c>
      <c r="G9" t="str">
        <f t="shared" si="0"/>
        <v>CÉDAU</v>
      </c>
      <c r="I9">
        <f t="shared" si="1"/>
        <v>10255</v>
      </c>
      <c r="J9" s="28" t="s">
        <v>29</v>
      </c>
    </row>
    <row r="10" spans="1:10" x14ac:dyDescent="0.25">
      <c r="A10">
        <v>10477</v>
      </c>
      <c r="B10">
        <v>1</v>
      </c>
      <c r="C10">
        <v>10.98</v>
      </c>
      <c r="D10">
        <v>2</v>
      </c>
      <c r="E10">
        <v>0</v>
      </c>
      <c r="F10" s="4">
        <f>DetailTicket2[[#This Row],[Qte]]*(DetailTicket2[[#This Row],[PrixUnit]]*(1-DetailTicket2[[#This Row],[Remise%]]))</f>
        <v>21.96</v>
      </c>
      <c r="G10" t="str">
        <f t="shared" si="0"/>
        <v>VIVAN</v>
      </c>
      <c r="I10">
        <f t="shared" si="1"/>
        <v>10256</v>
      </c>
      <c r="J10" s="27" t="s">
        <v>30</v>
      </c>
    </row>
    <row r="11" spans="1:10" x14ac:dyDescent="0.25">
      <c r="A11">
        <v>10522</v>
      </c>
      <c r="B11">
        <v>1</v>
      </c>
      <c r="C11">
        <v>13.72</v>
      </c>
      <c r="D11">
        <v>1</v>
      </c>
      <c r="E11">
        <v>0.2</v>
      </c>
      <c r="F11" s="4">
        <f>DetailTicket2[[#This Row],[Qte]]*(DetailTicket2[[#This Row],[PrixUnit]]*(1-DetailTicket2[[#This Row],[Remise%]]))</f>
        <v>10.976000000000001</v>
      </c>
      <c r="G11" t="str">
        <f t="shared" si="0"/>
        <v>ANLER</v>
      </c>
      <c r="I11">
        <f t="shared" si="1"/>
        <v>10257</v>
      </c>
      <c r="J11" s="28" t="s">
        <v>31</v>
      </c>
    </row>
    <row r="12" spans="1:10" x14ac:dyDescent="0.25">
      <c r="A12">
        <v>10526</v>
      </c>
      <c r="B12">
        <v>1</v>
      </c>
      <c r="C12">
        <v>13.72</v>
      </c>
      <c r="D12">
        <v>2</v>
      </c>
      <c r="E12">
        <v>0.15</v>
      </c>
      <c r="F12" s="4">
        <f>DetailTicket2[[#This Row],[Qte]]*(DetailTicket2[[#This Row],[PrixUnit]]*(1-DetailTicket2[[#This Row],[Remise%]]))</f>
        <v>23.324000000000002</v>
      </c>
      <c r="G12" t="str">
        <f t="shared" si="0"/>
        <v>CLJAN</v>
      </c>
      <c r="I12">
        <f t="shared" si="1"/>
        <v>10258</v>
      </c>
      <c r="J12" s="27" t="s">
        <v>32</v>
      </c>
    </row>
    <row r="13" spans="1:10" x14ac:dyDescent="0.25">
      <c r="A13">
        <v>10576</v>
      </c>
      <c r="B13">
        <v>1</v>
      </c>
      <c r="C13">
        <v>13.72</v>
      </c>
      <c r="D13">
        <v>2</v>
      </c>
      <c r="E13">
        <v>0</v>
      </c>
      <c r="F13" s="4">
        <f>DetailTicket2[[#This Row],[Qte]]*(DetailTicket2[[#This Row],[PrixUnit]]*(1-DetailTicket2[[#This Row],[Remise%]]))</f>
        <v>27.44</v>
      </c>
      <c r="G13" t="str">
        <f t="shared" si="0"/>
        <v>CHGRA</v>
      </c>
      <c r="I13">
        <f t="shared" si="1"/>
        <v>10259</v>
      </c>
      <c r="J13" s="28" t="s">
        <v>33</v>
      </c>
    </row>
    <row r="14" spans="1:10" x14ac:dyDescent="0.25">
      <c r="A14">
        <v>10590</v>
      </c>
      <c r="B14">
        <v>1</v>
      </c>
      <c r="C14">
        <v>13.72</v>
      </c>
      <c r="D14">
        <v>1</v>
      </c>
      <c r="E14">
        <v>0</v>
      </c>
      <c r="F14" s="4">
        <f>DetailTicket2[[#This Row],[Qte]]*(DetailTicket2[[#This Row],[PrixUnit]]*(1-DetailTicket2[[#This Row],[Remise%]]))</f>
        <v>13.72</v>
      </c>
      <c r="G14" t="str">
        <f t="shared" si="0"/>
        <v>JÉBAZ</v>
      </c>
      <c r="I14">
        <f t="shared" si="1"/>
        <v>10260</v>
      </c>
      <c r="J14" s="27" t="s">
        <v>34</v>
      </c>
    </row>
    <row r="15" spans="1:10" x14ac:dyDescent="0.25">
      <c r="A15">
        <v>10609</v>
      </c>
      <c r="B15">
        <v>1</v>
      </c>
      <c r="C15">
        <v>13.72</v>
      </c>
      <c r="D15">
        <v>2</v>
      </c>
      <c r="E15">
        <v>0</v>
      </c>
      <c r="F15" s="4">
        <f>DetailTicket2[[#This Row],[Qte]]*(DetailTicket2[[#This Row],[PrixUnit]]*(1-DetailTicket2[[#This Row],[Remise%]]))</f>
        <v>27.44</v>
      </c>
      <c r="G15" t="str">
        <f t="shared" si="0"/>
        <v>MABON</v>
      </c>
      <c r="I15">
        <f t="shared" si="1"/>
        <v>10261</v>
      </c>
      <c r="J15" s="28" t="s">
        <v>35</v>
      </c>
    </row>
    <row r="16" spans="1:10" x14ac:dyDescent="0.25">
      <c r="A16">
        <v>10611</v>
      </c>
      <c r="B16">
        <v>1</v>
      </c>
      <c r="C16">
        <v>13.72</v>
      </c>
      <c r="D16">
        <v>2</v>
      </c>
      <c r="E16">
        <v>0</v>
      </c>
      <c r="F16" s="4">
        <f>DetailTicket2[[#This Row],[Qte]]*(DetailTicket2[[#This Row],[PrixUnit]]*(1-DetailTicket2[[#This Row],[Remise%]]))</f>
        <v>27.44</v>
      </c>
      <c r="G16" t="str">
        <f t="shared" si="0"/>
        <v xml:space="preserve">DELE </v>
      </c>
      <c r="I16">
        <f t="shared" si="1"/>
        <v>10262</v>
      </c>
      <c r="J16" s="27" t="s">
        <v>36</v>
      </c>
    </row>
    <row r="17" spans="1:10" x14ac:dyDescent="0.25">
      <c r="A17">
        <v>10628</v>
      </c>
      <c r="B17">
        <v>1</v>
      </c>
      <c r="C17">
        <v>13.72</v>
      </c>
      <c r="D17">
        <v>1</v>
      </c>
      <c r="E17">
        <v>0</v>
      </c>
      <c r="F17" s="4">
        <f>DetailTicket2[[#This Row],[Qte]]*(DetailTicket2[[#This Row],[PrixUnit]]*(1-DetailTicket2[[#This Row],[Remise%]]))</f>
        <v>13.72</v>
      </c>
      <c r="G17" t="str">
        <f t="shared" si="0"/>
        <v>JEBOR</v>
      </c>
      <c r="I17">
        <f t="shared" si="1"/>
        <v>10263</v>
      </c>
      <c r="J17" s="28" t="s">
        <v>32</v>
      </c>
    </row>
    <row r="18" spans="1:10" x14ac:dyDescent="0.25">
      <c r="A18">
        <v>10646</v>
      </c>
      <c r="B18">
        <v>1</v>
      </c>
      <c r="C18">
        <v>13.72</v>
      </c>
      <c r="D18">
        <v>2</v>
      </c>
      <c r="E18">
        <v>0.25</v>
      </c>
      <c r="F18" s="4">
        <f>DetailTicket2[[#This Row],[Qte]]*(DetailTicket2[[#This Row],[PrixUnit]]*(1-DetailTicket2[[#This Row],[Remise%]]))</f>
        <v>20.580000000000002</v>
      </c>
      <c r="G18" t="str">
        <f t="shared" si="0"/>
        <v>ERSWE</v>
      </c>
      <c r="I18">
        <f t="shared" si="1"/>
        <v>10264</v>
      </c>
      <c r="J18" s="27" t="s">
        <v>37</v>
      </c>
    </row>
    <row r="19" spans="1:10" x14ac:dyDescent="0.25">
      <c r="A19">
        <v>10689</v>
      </c>
      <c r="B19">
        <v>1</v>
      </c>
      <c r="C19">
        <v>13.72</v>
      </c>
      <c r="D19">
        <v>1</v>
      </c>
      <c r="E19">
        <v>0.25</v>
      </c>
      <c r="F19" s="4">
        <f>DetailTicket2[[#This Row],[Qte]]*(DetailTicket2[[#This Row],[PrixUnit]]*(1-DetailTicket2[[#This Row],[Remise%]]))</f>
        <v>10.290000000000001</v>
      </c>
      <c r="G19" t="str">
        <f t="shared" si="0"/>
        <v>JEHOU</v>
      </c>
      <c r="I19">
        <f t="shared" si="1"/>
        <v>10265</v>
      </c>
      <c r="J19" s="28" t="s">
        <v>38</v>
      </c>
    </row>
    <row r="20" spans="1:10" x14ac:dyDescent="0.25">
      <c r="A20">
        <v>10691</v>
      </c>
      <c r="B20">
        <v>1</v>
      </c>
      <c r="C20">
        <v>13.72</v>
      </c>
      <c r="D20">
        <v>1</v>
      </c>
      <c r="E20">
        <v>0</v>
      </c>
      <c r="F20" s="4">
        <f>DetailTicket2[[#This Row],[Qte]]*(DetailTicket2[[#This Row],[PrixUnit]]*(1-DetailTicket2[[#This Row],[Remise%]]))</f>
        <v>13.72</v>
      </c>
      <c r="G20" t="str">
        <f t="shared" si="0"/>
        <v>ARBLA</v>
      </c>
      <c r="I20">
        <f t="shared" si="1"/>
        <v>10266</v>
      </c>
      <c r="J20" s="27" t="s">
        <v>39</v>
      </c>
    </row>
    <row r="21" spans="1:10" x14ac:dyDescent="0.25">
      <c r="A21">
        <v>10700</v>
      </c>
      <c r="B21">
        <v>1</v>
      </c>
      <c r="C21">
        <v>13.72</v>
      </c>
      <c r="D21">
        <v>2</v>
      </c>
      <c r="E21">
        <v>0.2</v>
      </c>
      <c r="F21" s="4">
        <f>DetailTicket2[[#This Row],[Qte]]*(DetailTicket2[[#This Row],[PrixUnit]]*(1-DetailTicket2[[#This Row],[Remise%]]))</f>
        <v>21.952000000000002</v>
      </c>
      <c r="G21" t="str">
        <f t="shared" si="0"/>
        <v>MOELK</v>
      </c>
      <c r="I21">
        <f t="shared" si="1"/>
        <v>10267</v>
      </c>
      <c r="J21" s="28" t="s">
        <v>40</v>
      </c>
    </row>
    <row r="22" spans="1:10" x14ac:dyDescent="0.25">
      <c r="A22">
        <v>10729</v>
      </c>
      <c r="B22">
        <v>1</v>
      </c>
      <c r="C22">
        <v>13.72</v>
      </c>
      <c r="D22">
        <v>2</v>
      </c>
      <c r="E22">
        <v>0</v>
      </c>
      <c r="F22" s="4">
        <f>DetailTicket2[[#This Row],[Qte]]*(DetailTicket2[[#This Row],[PrixUnit]]*(1-DetailTicket2[[#This Row],[Remise%]]))</f>
        <v>27.44</v>
      </c>
      <c r="G22" t="str">
        <f t="shared" si="0"/>
        <v>RARAB</v>
      </c>
      <c r="I22">
        <f t="shared" si="1"/>
        <v>10268</v>
      </c>
      <c r="J22" s="27" t="s">
        <v>41</v>
      </c>
    </row>
    <row r="23" spans="1:10" x14ac:dyDescent="0.25">
      <c r="A23">
        <v>10752</v>
      </c>
      <c r="B23">
        <v>1</v>
      </c>
      <c r="C23">
        <v>13.72</v>
      </c>
      <c r="D23">
        <v>2</v>
      </c>
      <c r="E23">
        <v>0</v>
      </c>
      <c r="F23" s="4">
        <f>DetailTicket2[[#This Row],[Qte]]*(DetailTicket2[[#This Row],[PrixUnit]]*(1-DetailTicket2[[#This Row],[Remise%]]))</f>
        <v>27.44</v>
      </c>
      <c r="G23" t="str">
        <f t="shared" si="0"/>
        <v>RIDAN</v>
      </c>
      <c r="I23">
        <f t="shared" si="1"/>
        <v>10269</v>
      </c>
      <c r="J23" s="28" t="s">
        <v>42</v>
      </c>
    </row>
    <row r="24" spans="1:10" x14ac:dyDescent="0.25">
      <c r="A24">
        <v>10838</v>
      </c>
      <c r="B24">
        <v>1</v>
      </c>
      <c r="C24">
        <v>13.72</v>
      </c>
      <c r="D24">
        <v>2</v>
      </c>
      <c r="E24">
        <v>0.25</v>
      </c>
      <c r="F24" s="4">
        <f>DetailTicket2[[#This Row],[Qte]]*(DetailTicket2[[#This Row],[PrixUnit]]*(1-DetailTicket2[[#This Row],[Remise%]]))</f>
        <v>20.580000000000002</v>
      </c>
      <c r="G24" t="str">
        <f t="shared" si="0"/>
        <v>RARAB</v>
      </c>
      <c r="I24">
        <f t="shared" si="1"/>
        <v>10270</v>
      </c>
      <c r="J24" s="27" t="s">
        <v>39</v>
      </c>
    </row>
    <row r="25" spans="1:10" x14ac:dyDescent="0.25">
      <c r="A25">
        <v>10847</v>
      </c>
      <c r="B25">
        <v>1</v>
      </c>
      <c r="C25">
        <v>13.72</v>
      </c>
      <c r="D25">
        <v>2</v>
      </c>
      <c r="E25">
        <v>0.2</v>
      </c>
      <c r="F25" s="4">
        <f>DetailTicket2[[#This Row],[Qte]]*(DetailTicket2[[#This Row],[PrixUnit]]*(1-DetailTicket2[[#This Row],[Remise%]]))</f>
        <v>21.952000000000002</v>
      </c>
      <c r="G25" t="str">
        <f t="shared" si="0"/>
        <v>MOELK</v>
      </c>
      <c r="I25">
        <f t="shared" si="1"/>
        <v>10271</v>
      </c>
      <c r="J25" s="28" t="s">
        <v>43</v>
      </c>
    </row>
    <row r="26" spans="1:10" x14ac:dyDescent="0.25">
      <c r="A26">
        <v>10863</v>
      </c>
      <c r="B26">
        <v>1</v>
      </c>
      <c r="C26">
        <v>13.72</v>
      </c>
      <c r="D26">
        <v>1</v>
      </c>
      <c r="E26">
        <v>0.15</v>
      </c>
      <c r="F26" s="4">
        <f>DetailTicket2[[#This Row],[Qte]]*(DetailTicket2[[#This Row],[PrixUnit]]*(1-DetailTicket2[[#This Row],[Remise%]]))</f>
        <v>11.662000000000001</v>
      </c>
      <c r="G26" t="str">
        <f t="shared" si="0"/>
        <v>NAROU</v>
      </c>
      <c r="I26">
        <f t="shared" si="1"/>
        <v>10272</v>
      </c>
      <c r="J26" s="27" t="s">
        <v>36</v>
      </c>
    </row>
    <row r="27" spans="1:10" x14ac:dyDescent="0.25">
      <c r="A27">
        <v>10869</v>
      </c>
      <c r="B27">
        <v>1</v>
      </c>
      <c r="C27">
        <v>13.72</v>
      </c>
      <c r="D27">
        <v>1</v>
      </c>
      <c r="E27">
        <v>0</v>
      </c>
      <c r="F27" s="4">
        <f>DetailTicket2[[#This Row],[Qte]]*(DetailTicket2[[#This Row],[PrixUnit]]*(1-DetailTicket2[[#This Row],[Remise%]]))</f>
        <v>13.72</v>
      </c>
      <c r="G27" t="str">
        <f t="shared" si="0"/>
        <v>MAEUS</v>
      </c>
      <c r="I27">
        <f t="shared" si="1"/>
        <v>10273</v>
      </c>
      <c r="J27" s="28" t="s">
        <v>44</v>
      </c>
    </row>
    <row r="28" spans="1:10" x14ac:dyDescent="0.25">
      <c r="A28">
        <v>10905</v>
      </c>
      <c r="B28">
        <v>1</v>
      </c>
      <c r="C28">
        <v>13.72</v>
      </c>
      <c r="D28">
        <v>1</v>
      </c>
      <c r="E28">
        <v>0.05</v>
      </c>
      <c r="F28" s="4">
        <f>DetailTicket2[[#This Row],[Qte]]*(DetailTicket2[[#This Row],[PrixUnit]]*(1-DetailTicket2[[#This Row],[Remise%]]))</f>
        <v>13.034000000000001</v>
      </c>
      <c r="G28" t="str">
        <f t="shared" si="0"/>
        <v>YAKAL</v>
      </c>
      <c r="I28">
        <f t="shared" si="1"/>
        <v>10274</v>
      </c>
      <c r="J28" s="27" t="s">
        <v>23</v>
      </c>
    </row>
    <row r="29" spans="1:10" x14ac:dyDescent="0.25">
      <c r="A29">
        <v>10911</v>
      </c>
      <c r="B29">
        <v>1</v>
      </c>
      <c r="C29">
        <v>13.72</v>
      </c>
      <c r="D29">
        <v>2</v>
      </c>
      <c r="E29">
        <v>0</v>
      </c>
      <c r="F29" s="4">
        <f>DetailTicket2[[#This Row],[Qte]]*(DetailTicket2[[#This Row],[PrixUnit]]*(1-DetailTicket2[[#This Row],[Remise%]]))</f>
        <v>27.44</v>
      </c>
      <c r="G29" t="str">
        <f t="shared" si="0"/>
        <v>JELEC</v>
      </c>
      <c r="I29">
        <f t="shared" si="1"/>
        <v>10275</v>
      </c>
      <c r="J29" s="28" t="s">
        <v>45</v>
      </c>
    </row>
    <row r="30" spans="1:10" x14ac:dyDescent="0.25">
      <c r="A30">
        <v>10918</v>
      </c>
      <c r="B30">
        <v>1</v>
      </c>
      <c r="C30">
        <v>13.72</v>
      </c>
      <c r="D30">
        <v>2</v>
      </c>
      <c r="E30">
        <v>0.25</v>
      </c>
      <c r="F30" s="4">
        <f>DetailTicket2[[#This Row],[Qte]]*(DetailTicket2[[#This Row],[PrixUnit]]*(1-DetailTicket2[[#This Row],[Remise%]]))</f>
        <v>20.580000000000002</v>
      </c>
      <c r="G30" t="str">
        <f t="shared" si="0"/>
        <v>GESEF</v>
      </c>
      <c r="I30">
        <f t="shared" si="1"/>
        <v>10276</v>
      </c>
      <c r="J30" s="27" t="s">
        <v>46</v>
      </c>
    </row>
    <row r="31" spans="1:10" x14ac:dyDescent="0.25">
      <c r="A31">
        <v>10935</v>
      </c>
      <c r="B31">
        <v>1</v>
      </c>
      <c r="C31">
        <v>13.72</v>
      </c>
      <c r="D31">
        <v>1</v>
      </c>
      <c r="E31">
        <v>0</v>
      </c>
      <c r="F31" s="4">
        <f>DetailTicket2[[#This Row],[Qte]]*(DetailTicket2[[#This Row],[PrixUnit]]*(1-DetailTicket2[[#This Row],[Remise%]]))</f>
        <v>13.72</v>
      </c>
      <c r="G31" t="str">
        <f t="shared" si="0"/>
        <v>YAKAL</v>
      </c>
      <c r="I31">
        <f t="shared" si="1"/>
        <v>10277</v>
      </c>
      <c r="J31" s="28" t="s">
        <v>47</v>
      </c>
    </row>
    <row r="32" spans="1:10" x14ac:dyDescent="0.25">
      <c r="A32">
        <v>11003</v>
      </c>
      <c r="B32">
        <v>1</v>
      </c>
      <c r="C32">
        <v>13.72</v>
      </c>
      <c r="D32">
        <v>2</v>
      </c>
      <c r="E32">
        <v>0</v>
      </c>
      <c r="F32" s="4">
        <f>DetailTicket2[[#This Row],[Qte]]*(DetailTicket2[[#This Row],[PrixUnit]]*(1-DetailTicket2[[#This Row],[Remise%]]))</f>
        <v>27.44</v>
      </c>
      <c r="G32" t="str">
        <f t="shared" si="0"/>
        <v>CHGAS</v>
      </c>
      <c r="I32">
        <f t="shared" si="1"/>
        <v>10278</v>
      </c>
      <c r="J32" s="27" t="s">
        <v>48</v>
      </c>
    </row>
    <row r="33" spans="1:10" x14ac:dyDescent="0.25">
      <c r="A33">
        <v>11005</v>
      </c>
      <c r="B33">
        <v>1</v>
      </c>
      <c r="C33">
        <v>13.72</v>
      </c>
      <c r="D33">
        <v>2</v>
      </c>
      <c r="E33">
        <v>0</v>
      </c>
      <c r="F33" s="4">
        <f>DetailTicket2[[#This Row],[Qte]]*(DetailTicket2[[#This Row],[PrixUnit]]*(1-DetailTicket2[[#This Row],[Remise%]]))</f>
        <v>27.44</v>
      </c>
      <c r="G33" t="str">
        <f t="shared" si="0"/>
        <v>FRLAN</v>
      </c>
      <c r="I33">
        <f t="shared" si="1"/>
        <v>10279</v>
      </c>
      <c r="J33" s="28" t="s">
        <v>49</v>
      </c>
    </row>
    <row r="34" spans="1:10" x14ac:dyDescent="0.25">
      <c r="A34">
        <v>11006</v>
      </c>
      <c r="B34">
        <v>1</v>
      </c>
      <c r="C34">
        <v>13.72</v>
      </c>
      <c r="D34">
        <v>2</v>
      </c>
      <c r="E34">
        <v>0</v>
      </c>
      <c r="F34" s="4">
        <f>DetailTicket2[[#This Row],[Qte]]*(DetailTicket2[[#This Row],[PrixUnit]]*(1-DetailTicket2[[#This Row],[Remise%]]))</f>
        <v>27.44</v>
      </c>
      <c r="G34" t="str">
        <f t="shared" si="0"/>
        <v>HALER</v>
      </c>
      <c r="I34">
        <f t="shared" si="1"/>
        <v>10280</v>
      </c>
      <c r="J34" s="27" t="s">
        <v>48</v>
      </c>
    </row>
    <row r="35" spans="1:10" x14ac:dyDescent="0.25">
      <c r="A35">
        <v>11025</v>
      </c>
      <c r="B35">
        <v>1</v>
      </c>
      <c r="C35">
        <v>13.72</v>
      </c>
      <c r="D35">
        <v>2</v>
      </c>
      <c r="E35">
        <v>0.1</v>
      </c>
      <c r="F35" s="4">
        <f>DetailTicket2[[#This Row],[Qte]]*(DetailTicket2[[#This Row],[PrixUnit]]*(1-DetailTicket2[[#This Row],[Remise%]]))</f>
        <v>24.696000000000002</v>
      </c>
      <c r="G35" t="str">
        <f t="shared" si="0"/>
        <v>CLJAN</v>
      </c>
      <c r="I35">
        <f t="shared" si="1"/>
        <v>10281</v>
      </c>
      <c r="J35" s="28" t="s">
        <v>50</v>
      </c>
    </row>
    <row r="36" spans="1:10" x14ac:dyDescent="0.25">
      <c r="A36">
        <v>11031</v>
      </c>
      <c r="B36">
        <v>1</v>
      </c>
      <c r="C36">
        <v>13.72</v>
      </c>
      <c r="D36">
        <v>1</v>
      </c>
      <c r="E36">
        <v>0</v>
      </c>
      <c r="F36" s="4">
        <f>DetailTicket2[[#This Row],[Qte]]*(DetailTicket2[[#This Row],[PrixUnit]]*(1-DetailTicket2[[#This Row],[Remise%]]))</f>
        <v>13.72</v>
      </c>
      <c r="G36" t="str">
        <f t="shared" si="0"/>
        <v>MOELK</v>
      </c>
      <c r="I36">
        <f t="shared" si="1"/>
        <v>10282</v>
      </c>
      <c r="J36" s="27" t="s">
        <v>50</v>
      </c>
    </row>
    <row r="37" spans="1:10" x14ac:dyDescent="0.25">
      <c r="A37">
        <v>11035</v>
      </c>
      <c r="B37">
        <v>1</v>
      </c>
      <c r="C37">
        <v>13.72</v>
      </c>
      <c r="D37">
        <v>2</v>
      </c>
      <c r="E37">
        <v>0</v>
      </c>
      <c r="F37" s="4">
        <f>DetailTicket2[[#This Row],[Qte]]*(DetailTicket2[[#This Row],[PrixUnit]]*(1-DetailTicket2[[#This Row],[Remise%]]))</f>
        <v>27.44</v>
      </c>
      <c r="G37" t="str">
        <f t="shared" si="0"/>
        <v>MIGAL</v>
      </c>
      <c r="I37">
        <f t="shared" si="1"/>
        <v>10283</v>
      </c>
      <c r="J37" s="28" t="s">
        <v>51</v>
      </c>
    </row>
    <row r="38" spans="1:10" x14ac:dyDescent="0.25">
      <c r="A38">
        <v>11047</v>
      </c>
      <c r="B38">
        <v>1</v>
      </c>
      <c r="C38">
        <v>13.72</v>
      </c>
      <c r="D38">
        <v>1</v>
      </c>
      <c r="E38">
        <v>0.25</v>
      </c>
      <c r="F38" s="4">
        <f>DetailTicket2[[#This Row],[Qte]]*(DetailTicket2[[#This Row],[PrixUnit]]*(1-DetailTicket2[[#This Row],[Remise%]]))</f>
        <v>10.290000000000001</v>
      </c>
      <c r="G38" t="str">
        <f t="shared" si="0"/>
        <v>DIDAL</v>
      </c>
      <c r="I38">
        <f t="shared" si="1"/>
        <v>10284</v>
      </c>
      <c r="J38" s="27" t="s">
        <v>49</v>
      </c>
    </row>
    <row r="39" spans="1:10" x14ac:dyDescent="0.25">
      <c r="A39">
        <v>11070</v>
      </c>
      <c r="B39">
        <v>1</v>
      </c>
      <c r="C39">
        <v>13.72</v>
      </c>
      <c r="D39">
        <v>1</v>
      </c>
      <c r="E39">
        <v>0.15</v>
      </c>
      <c r="F39" s="4">
        <f>DetailTicket2[[#This Row],[Qte]]*(DetailTicket2[[#This Row],[PrixUnit]]*(1-DetailTicket2[[#This Row],[Remise%]]))</f>
        <v>11.662000000000001</v>
      </c>
      <c r="G39" t="str">
        <f t="shared" si="0"/>
        <v>ANLER</v>
      </c>
      <c r="I39">
        <f t="shared" si="1"/>
        <v>10285</v>
      </c>
      <c r="J39" s="28" t="s">
        <v>44</v>
      </c>
    </row>
    <row r="40" spans="1:10" x14ac:dyDescent="0.25">
      <c r="A40">
        <v>10255</v>
      </c>
      <c r="B40">
        <v>2</v>
      </c>
      <c r="C40">
        <v>11.59</v>
      </c>
      <c r="D40">
        <v>1</v>
      </c>
      <c r="E40">
        <v>0</v>
      </c>
      <c r="F40" s="4">
        <f>DetailTicket2[[#This Row],[Qte]]*(DetailTicket2[[#This Row],[PrixUnit]]*(1-DetailTicket2[[#This Row],[Remise%]]))</f>
        <v>11.59</v>
      </c>
      <c r="G40" t="str">
        <f t="shared" si="0"/>
        <v>ERDUR</v>
      </c>
      <c r="I40">
        <f t="shared" si="1"/>
        <v>10286</v>
      </c>
      <c r="J40" s="27" t="s">
        <v>44</v>
      </c>
    </row>
    <row r="41" spans="1:10" x14ac:dyDescent="0.25">
      <c r="A41">
        <v>10258</v>
      </c>
      <c r="B41">
        <v>2</v>
      </c>
      <c r="C41">
        <v>11.59</v>
      </c>
      <c r="D41">
        <v>2</v>
      </c>
      <c r="E41">
        <v>0.2</v>
      </c>
      <c r="F41" s="4">
        <f>DetailTicket2[[#This Row],[Qte]]*(DetailTicket2[[#This Row],[PrixUnit]]*(1-DetailTicket2[[#This Row],[Remise%]]))</f>
        <v>18.544</v>
      </c>
      <c r="G41" t="str">
        <f t="shared" si="0"/>
        <v>CHLEC</v>
      </c>
      <c r="I41">
        <f t="shared" si="1"/>
        <v>10287</v>
      </c>
      <c r="J41" s="28" t="s">
        <v>52</v>
      </c>
    </row>
    <row r="42" spans="1:10" x14ac:dyDescent="0.25">
      <c r="A42">
        <v>10264</v>
      </c>
      <c r="B42">
        <v>2</v>
      </c>
      <c r="C42">
        <v>11.59</v>
      </c>
      <c r="D42">
        <v>1</v>
      </c>
      <c r="E42">
        <v>0</v>
      </c>
      <c r="F42" s="4">
        <f>DetailTicket2[[#This Row],[Qte]]*(DetailTicket2[[#This Row],[PrixUnit]]*(1-DetailTicket2[[#This Row],[Remise%]]))</f>
        <v>11.59</v>
      </c>
      <c r="G42" t="str">
        <f t="shared" si="0"/>
        <v>REDAN</v>
      </c>
      <c r="I42">
        <f t="shared" si="1"/>
        <v>10288</v>
      </c>
      <c r="J42" s="27" t="s">
        <v>53</v>
      </c>
    </row>
    <row r="43" spans="1:10" x14ac:dyDescent="0.25">
      <c r="A43">
        <v>10298</v>
      </c>
      <c r="B43">
        <v>2</v>
      </c>
      <c r="C43">
        <v>11.59</v>
      </c>
      <c r="D43">
        <v>1</v>
      </c>
      <c r="E43">
        <v>0</v>
      </c>
      <c r="F43" s="4">
        <f>DetailTicket2[[#This Row],[Qte]]*(DetailTicket2[[#This Row],[PrixUnit]]*(1-DetailTicket2[[#This Row],[Remise%]]))</f>
        <v>11.59</v>
      </c>
      <c r="G43" t="str">
        <f t="shared" si="0"/>
        <v>ERSWE</v>
      </c>
      <c r="I43">
        <f t="shared" si="1"/>
        <v>10289</v>
      </c>
      <c r="J43" s="28" t="s">
        <v>54</v>
      </c>
    </row>
    <row r="44" spans="1:10" x14ac:dyDescent="0.25">
      <c r="A44">
        <v>10327</v>
      </c>
      <c r="B44">
        <v>2</v>
      </c>
      <c r="C44">
        <v>11.59</v>
      </c>
      <c r="D44">
        <v>1</v>
      </c>
      <c r="E44">
        <v>0.2</v>
      </c>
      <c r="F44" s="4">
        <f>DetailTicket2[[#This Row],[Qte]]*(DetailTicket2[[#This Row],[PrixUnit]]*(1-DetailTicket2[[#This Row],[Remise%]]))</f>
        <v>9.2720000000000002</v>
      </c>
      <c r="G44" t="str">
        <f t="shared" si="0"/>
        <v>REDAN</v>
      </c>
      <c r="I44">
        <f t="shared" si="1"/>
        <v>10290</v>
      </c>
      <c r="J44" s="27" t="s">
        <v>55</v>
      </c>
    </row>
    <row r="45" spans="1:10" x14ac:dyDescent="0.25">
      <c r="A45">
        <v>10335</v>
      </c>
      <c r="B45">
        <v>2</v>
      </c>
      <c r="C45">
        <v>11.59</v>
      </c>
      <c r="D45">
        <v>2</v>
      </c>
      <c r="E45">
        <v>0.2</v>
      </c>
      <c r="F45" s="4">
        <f>DetailTicket2[[#This Row],[Qte]]*(DetailTicket2[[#This Row],[PrixUnit]]*(1-DetailTicket2[[#This Row],[Remise%]]))</f>
        <v>18.544</v>
      </c>
      <c r="G45" t="str">
        <f t="shared" si="0"/>
        <v>ERSWE</v>
      </c>
      <c r="I45">
        <f t="shared" si="1"/>
        <v>10291</v>
      </c>
      <c r="J45" s="28" t="s">
        <v>35</v>
      </c>
    </row>
    <row r="46" spans="1:10" x14ac:dyDescent="0.25">
      <c r="A46">
        <v>10342</v>
      </c>
      <c r="B46">
        <v>2</v>
      </c>
      <c r="C46">
        <v>11.59</v>
      </c>
      <c r="D46">
        <v>1</v>
      </c>
      <c r="E46">
        <v>0.2</v>
      </c>
      <c r="F46" s="4">
        <f>DetailTicket2[[#This Row],[Qte]]*(DetailTicket2[[#This Row],[PrixUnit]]*(1-DetailTicket2[[#This Row],[Remise%]]))</f>
        <v>9.2720000000000002</v>
      </c>
      <c r="G46" t="str">
        <f t="shared" si="0"/>
        <v>ERDEB</v>
      </c>
      <c r="I46">
        <f t="shared" si="1"/>
        <v>10292</v>
      </c>
      <c r="J46" s="27" t="s">
        <v>56</v>
      </c>
    </row>
    <row r="47" spans="1:10" x14ac:dyDescent="0.25">
      <c r="A47">
        <v>10393</v>
      </c>
      <c r="B47">
        <v>2</v>
      </c>
      <c r="C47">
        <v>11.59</v>
      </c>
      <c r="D47">
        <v>1</v>
      </c>
      <c r="E47">
        <v>0.25</v>
      </c>
      <c r="F47" s="4">
        <f>DetailTicket2[[#This Row],[Qte]]*(DetailTicket2[[#This Row],[PrixUnit]]*(1-DetailTicket2[[#This Row],[Remise%]]))</f>
        <v>8.692499999999999</v>
      </c>
      <c r="G47" t="str">
        <f t="shared" si="0"/>
        <v>MOELK</v>
      </c>
      <c r="I47">
        <f t="shared" si="1"/>
        <v>10293</v>
      </c>
      <c r="J47" s="28" t="s">
        <v>46</v>
      </c>
    </row>
    <row r="48" spans="1:10" x14ac:dyDescent="0.25">
      <c r="A48">
        <v>10418</v>
      </c>
      <c r="B48">
        <v>2</v>
      </c>
      <c r="C48">
        <v>11.59</v>
      </c>
      <c r="D48">
        <v>2</v>
      </c>
      <c r="E48">
        <v>0</v>
      </c>
      <c r="F48" s="4">
        <f>DetailTicket2[[#This Row],[Qte]]*(DetailTicket2[[#This Row],[PrixUnit]]*(1-DetailTicket2[[#This Row],[Remise%]]))</f>
        <v>23.18</v>
      </c>
      <c r="G48" t="str">
        <f t="shared" si="0"/>
        <v>ARBLA</v>
      </c>
      <c r="I48">
        <f t="shared" si="1"/>
        <v>10294</v>
      </c>
      <c r="J48" s="27" t="s">
        <v>36</v>
      </c>
    </row>
    <row r="49" spans="1:10" x14ac:dyDescent="0.25">
      <c r="A49">
        <v>10435</v>
      </c>
      <c r="B49">
        <v>2</v>
      </c>
      <c r="C49">
        <v>11.59</v>
      </c>
      <c r="D49">
        <v>2</v>
      </c>
      <c r="E49">
        <v>0</v>
      </c>
      <c r="F49" s="4">
        <f>DetailTicket2[[#This Row],[Qte]]*(DetailTicket2[[#This Row],[PrixUnit]]*(1-DetailTicket2[[#This Row],[Remise%]]))</f>
        <v>23.18</v>
      </c>
      <c r="G49" t="str">
        <f t="shared" si="0"/>
        <v>CHNIE</v>
      </c>
      <c r="I49">
        <f t="shared" si="1"/>
        <v>10295</v>
      </c>
      <c r="J49" s="28" t="s">
        <v>23</v>
      </c>
    </row>
    <row r="50" spans="1:10" x14ac:dyDescent="0.25">
      <c r="A50">
        <v>10440</v>
      </c>
      <c r="B50">
        <v>2</v>
      </c>
      <c r="C50">
        <v>11.59</v>
      </c>
      <c r="D50">
        <v>1</v>
      </c>
      <c r="E50">
        <v>0.15</v>
      </c>
      <c r="F50" s="4">
        <f>DetailTicket2[[#This Row],[Qte]]*(DetailTicket2[[#This Row],[PrixUnit]]*(1-DetailTicket2[[#This Row],[Remise%]]))</f>
        <v>9.8514999999999997</v>
      </c>
      <c r="G50" t="str">
        <f t="shared" si="0"/>
        <v>MOELK</v>
      </c>
      <c r="I50">
        <f t="shared" si="1"/>
        <v>10296</v>
      </c>
      <c r="J50" s="27" t="s">
        <v>51</v>
      </c>
    </row>
    <row r="51" spans="1:10" x14ac:dyDescent="0.25">
      <c r="A51">
        <v>10469</v>
      </c>
      <c r="B51">
        <v>2</v>
      </c>
      <c r="C51">
        <v>11.59</v>
      </c>
      <c r="D51">
        <v>1</v>
      </c>
      <c r="E51">
        <v>0.15</v>
      </c>
      <c r="F51" s="4">
        <f>DetailTicket2[[#This Row],[Qte]]*(DetailTicket2[[#This Row],[PrixUnit]]*(1-DetailTicket2[[#This Row],[Remise%]]))</f>
        <v>9.8514999999999997</v>
      </c>
      <c r="G51" t="str">
        <f t="shared" si="0"/>
        <v>CHLAB</v>
      </c>
      <c r="I51">
        <f t="shared" si="1"/>
        <v>10297</v>
      </c>
      <c r="J51" s="28" t="s">
        <v>38</v>
      </c>
    </row>
    <row r="52" spans="1:10" x14ac:dyDescent="0.25">
      <c r="A52">
        <v>10485</v>
      </c>
      <c r="B52">
        <v>2</v>
      </c>
      <c r="C52">
        <v>11.59</v>
      </c>
      <c r="D52">
        <v>1</v>
      </c>
      <c r="E52">
        <v>0.1</v>
      </c>
      <c r="F52" s="4">
        <f>DetailTicket2[[#This Row],[Qte]]*(DetailTicket2[[#This Row],[PrixUnit]]*(1-DetailTicket2[[#This Row],[Remise%]]))</f>
        <v>10.431000000000001</v>
      </c>
      <c r="G52" t="str">
        <f t="shared" si="0"/>
        <v>RARAB</v>
      </c>
      <c r="I52">
        <f t="shared" si="1"/>
        <v>10298</v>
      </c>
      <c r="J52" s="27" t="s">
        <v>57</v>
      </c>
    </row>
    <row r="53" spans="1:10" x14ac:dyDescent="0.25">
      <c r="A53">
        <v>10504</v>
      </c>
      <c r="B53">
        <v>2</v>
      </c>
      <c r="C53">
        <v>14.48</v>
      </c>
      <c r="D53">
        <v>2</v>
      </c>
      <c r="E53">
        <v>0</v>
      </c>
      <c r="F53" s="4">
        <f>DetailTicket2[[#This Row],[Qte]]*(DetailTicket2[[#This Row],[PrixUnit]]*(1-DetailTicket2[[#This Row],[Remise%]]))</f>
        <v>28.96</v>
      </c>
      <c r="G53" t="str">
        <f t="shared" si="0"/>
        <v>CHLAB</v>
      </c>
      <c r="I53">
        <f t="shared" si="1"/>
        <v>10299</v>
      </c>
      <c r="J53" s="28" t="s">
        <v>52</v>
      </c>
    </row>
    <row r="54" spans="1:10" x14ac:dyDescent="0.25">
      <c r="A54">
        <v>10611</v>
      </c>
      <c r="B54">
        <v>2</v>
      </c>
      <c r="C54">
        <v>14.48</v>
      </c>
      <c r="D54">
        <v>2</v>
      </c>
      <c r="E54">
        <v>0</v>
      </c>
      <c r="F54" s="4">
        <f>DetailTicket2[[#This Row],[Qte]]*(DetailTicket2[[#This Row],[PrixUnit]]*(1-DetailTicket2[[#This Row],[Remise%]]))</f>
        <v>28.96</v>
      </c>
      <c r="G54" t="str">
        <f t="shared" si="0"/>
        <v xml:space="preserve">DELE </v>
      </c>
      <c r="I54">
        <f t="shared" si="1"/>
        <v>10300</v>
      </c>
      <c r="J54" s="27" t="s">
        <v>45</v>
      </c>
    </row>
    <row r="55" spans="1:10" x14ac:dyDescent="0.25">
      <c r="A55">
        <v>10622</v>
      </c>
      <c r="B55">
        <v>2</v>
      </c>
      <c r="C55">
        <v>14.48</v>
      </c>
      <c r="D55">
        <v>1</v>
      </c>
      <c r="E55">
        <v>0</v>
      </c>
      <c r="F55" s="4">
        <f>DetailTicket2[[#This Row],[Qte]]*(DetailTicket2[[#This Row],[PrixUnit]]*(1-DetailTicket2[[#This Row],[Remise%]]))</f>
        <v>14.48</v>
      </c>
      <c r="G55" t="str">
        <f t="shared" si="0"/>
        <v>CHDUD</v>
      </c>
      <c r="I55">
        <f t="shared" si="1"/>
        <v>10301</v>
      </c>
      <c r="J55" s="28" t="s">
        <v>58</v>
      </c>
    </row>
    <row r="56" spans="1:10" x14ac:dyDescent="0.25">
      <c r="A56">
        <v>10632</v>
      </c>
      <c r="B56">
        <v>2</v>
      </c>
      <c r="C56">
        <v>14.48</v>
      </c>
      <c r="D56">
        <v>1</v>
      </c>
      <c r="E56">
        <v>0.05</v>
      </c>
      <c r="F56" s="4">
        <f>DetailTicket2[[#This Row],[Qte]]*(DetailTicket2[[#This Row],[PrixUnit]]*(1-DetailTicket2[[#This Row],[Remise%]]))</f>
        <v>13.756</v>
      </c>
      <c r="G56" t="str">
        <f t="shared" si="0"/>
        <v>PAJAL</v>
      </c>
      <c r="I56">
        <f t="shared" si="1"/>
        <v>10302</v>
      </c>
      <c r="J56" s="27" t="s">
        <v>27</v>
      </c>
    </row>
    <row r="57" spans="1:10" x14ac:dyDescent="0.25">
      <c r="A57">
        <v>10641</v>
      </c>
      <c r="B57">
        <v>2</v>
      </c>
      <c r="C57">
        <v>14.48</v>
      </c>
      <c r="D57">
        <v>2</v>
      </c>
      <c r="E57">
        <v>0</v>
      </c>
      <c r="F57" s="4">
        <f>DetailTicket2[[#This Row],[Qte]]*(DetailTicket2[[#This Row],[PrixUnit]]*(1-DetailTicket2[[#This Row],[Remise%]]))</f>
        <v>28.96</v>
      </c>
      <c r="G57" t="str">
        <f t="shared" si="0"/>
        <v>NAROU</v>
      </c>
      <c r="I57">
        <f t="shared" si="1"/>
        <v>10303</v>
      </c>
      <c r="J57" s="28" t="s">
        <v>59</v>
      </c>
    </row>
    <row r="58" spans="1:10" x14ac:dyDescent="0.25">
      <c r="A58">
        <v>10703</v>
      </c>
      <c r="B58">
        <v>2</v>
      </c>
      <c r="C58">
        <v>14.48</v>
      </c>
      <c r="D58">
        <v>2</v>
      </c>
      <c r="E58">
        <v>0</v>
      </c>
      <c r="F58" s="4">
        <f>DetailTicket2[[#This Row],[Qte]]*(DetailTicket2[[#This Row],[PrixUnit]]*(1-DetailTicket2[[#This Row],[Remise%]]))</f>
        <v>28.96</v>
      </c>
      <c r="G58" t="str">
        <f t="shared" si="0"/>
        <v>REDAN</v>
      </c>
      <c r="I58">
        <f t="shared" si="1"/>
        <v>10304</v>
      </c>
      <c r="J58" s="27" t="s">
        <v>46</v>
      </c>
    </row>
    <row r="59" spans="1:10" x14ac:dyDescent="0.25">
      <c r="A59">
        <v>10714</v>
      </c>
      <c r="B59">
        <v>2</v>
      </c>
      <c r="C59">
        <v>14.48</v>
      </c>
      <c r="D59">
        <v>1</v>
      </c>
      <c r="E59">
        <v>0.25</v>
      </c>
      <c r="F59" s="4">
        <f>DetailTicket2[[#This Row],[Qte]]*(DetailTicket2[[#This Row],[PrixUnit]]*(1-DetailTicket2[[#This Row],[Remise%]]))</f>
        <v>10.86</v>
      </c>
      <c r="G59" t="str">
        <f t="shared" si="0"/>
        <v>MOELK</v>
      </c>
      <c r="I59">
        <f t="shared" si="1"/>
        <v>10305</v>
      </c>
      <c r="J59" s="28" t="s">
        <v>60</v>
      </c>
    </row>
    <row r="60" spans="1:10" x14ac:dyDescent="0.25">
      <c r="A60">
        <v>10722</v>
      </c>
      <c r="B60">
        <v>2</v>
      </c>
      <c r="C60">
        <v>14.48</v>
      </c>
      <c r="D60">
        <v>2</v>
      </c>
      <c r="E60">
        <v>0</v>
      </c>
      <c r="F60" s="4">
        <f>DetailTicket2[[#This Row],[Qte]]*(DetailTicket2[[#This Row],[PrixUnit]]*(1-DetailTicket2[[#This Row],[Remise%]]))</f>
        <v>28.96</v>
      </c>
      <c r="G60" t="str">
        <f t="shared" si="0"/>
        <v>MOELK</v>
      </c>
      <c r="I60">
        <f t="shared" si="1"/>
        <v>10306</v>
      </c>
      <c r="J60" s="27" t="s">
        <v>50</v>
      </c>
    </row>
    <row r="61" spans="1:10" x14ac:dyDescent="0.25">
      <c r="A61">
        <v>10741</v>
      </c>
      <c r="B61">
        <v>2</v>
      </c>
      <c r="C61">
        <v>14.48</v>
      </c>
      <c r="D61">
        <v>2</v>
      </c>
      <c r="E61">
        <v>0.2</v>
      </c>
      <c r="F61" s="4">
        <f>DetailTicket2[[#This Row],[Qte]]*(DetailTicket2[[#This Row],[PrixUnit]]*(1-DetailTicket2[[#This Row],[Remise%]]))</f>
        <v>23.168000000000003</v>
      </c>
      <c r="G61" t="str">
        <f t="shared" si="0"/>
        <v>CLHAL</v>
      </c>
      <c r="I61">
        <f t="shared" si="1"/>
        <v>10307</v>
      </c>
      <c r="J61" s="28" t="s">
        <v>61</v>
      </c>
    </row>
    <row r="62" spans="1:10" x14ac:dyDescent="0.25">
      <c r="A62">
        <v>10766</v>
      </c>
      <c r="B62">
        <v>2</v>
      </c>
      <c r="C62">
        <v>14.48</v>
      </c>
      <c r="D62">
        <v>1</v>
      </c>
      <c r="E62">
        <v>0</v>
      </c>
      <c r="F62" s="4">
        <f>DetailTicket2[[#This Row],[Qte]]*(DetailTicket2[[#This Row],[PrixUnit]]*(1-DetailTicket2[[#This Row],[Remise%]]))</f>
        <v>14.48</v>
      </c>
      <c r="G62" t="str">
        <f t="shared" si="0"/>
        <v>OLLHE</v>
      </c>
      <c r="I62">
        <f t="shared" si="1"/>
        <v>10308</v>
      </c>
      <c r="J62" s="27" t="s">
        <v>62</v>
      </c>
    </row>
    <row r="63" spans="1:10" x14ac:dyDescent="0.25">
      <c r="A63">
        <v>10787</v>
      </c>
      <c r="B63">
        <v>2</v>
      </c>
      <c r="C63">
        <v>14.48</v>
      </c>
      <c r="D63">
        <v>2</v>
      </c>
      <c r="E63">
        <v>0.05</v>
      </c>
      <c r="F63" s="4">
        <f>DetailTicket2[[#This Row],[Qte]]*(DetailTicket2[[#This Row],[PrixUnit]]*(1-DetailTicket2[[#This Row],[Remise%]]))</f>
        <v>27.512</v>
      </c>
      <c r="G63" t="str">
        <f t="shared" si="0"/>
        <v>CÉDAU</v>
      </c>
      <c r="I63">
        <f t="shared" si="1"/>
        <v>10309</v>
      </c>
      <c r="J63" s="28" t="s">
        <v>57</v>
      </c>
    </row>
    <row r="64" spans="1:10" x14ac:dyDescent="0.25">
      <c r="A64">
        <v>10792</v>
      </c>
      <c r="B64">
        <v>2</v>
      </c>
      <c r="C64">
        <v>14.48</v>
      </c>
      <c r="D64">
        <v>2</v>
      </c>
      <c r="E64">
        <v>0</v>
      </c>
      <c r="F64" s="4">
        <f>DetailTicket2[[#This Row],[Qte]]*(DetailTicket2[[#This Row],[PrixUnit]]*(1-DetailTicket2[[#This Row],[Remise%]]))</f>
        <v>28.96</v>
      </c>
      <c r="G64" t="str">
        <f t="shared" si="0"/>
        <v xml:space="preserve">DELE </v>
      </c>
      <c r="I64">
        <f t="shared" si="1"/>
        <v>10310</v>
      </c>
      <c r="J64" s="27" t="s">
        <v>63</v>
      </c>
    </row>
    <row r="65" spans="1:10" x14ac:dyDescent="0.25">
      <c r="A65">
        <v>10806</v>
      </c>
      <c r="B65">
        <v>2</v>
      </c>
      <c r="C65">
        <v>14.48</v>
      </c>
      <c r="D65">
        <v>1</v>
      </c>
      <c r="E65">
        <v>0.25</v>
      </c>
      <c r="F65" s="4">
        <f>DetailTicket2[[#This Row],[Qte]]*(DetailTicket2[[#This Row],[PrixUnit]]*(1-DetailTicket2[[#This Row],[Remise%]]))</f>
        <v>10.86</v>
      </c>
      <c r="G65" t="str">
        <f t="shared" si="0"/>
        <v>JAHEN</v>
      </c>
      <c r="I65">
        <f t="shared" si="1"/>
        <v>10311</v>
      </c>
      <c r="J65" s="28" t="s">
        <v>64</v>
      </c>
    </row>
    <row r="66" spans="1:10" x14ac:dyDescent="0.25">
      <c r="A66">
        <v>10813</v>
      </c>
      <c r="B66">
        <v>2</v>
      </c>
      <c r="C66">
        <v>14.48</v>
      </c>
      <c r="D66">
        <v>2</v>
      </c>
      <c r="E66">
        <v>0.2</v>
      </c>
      <c r="F66" s="4">
        <f>DetailTicket2[[#This Row],[Qte]]*(DetailTicket2[[#This Row],[PrixUnit]]*(1-DetailTicket2[[#This Row],[Remise%]]))</f>
        <v>23.168000000000003</v>
      </c>
      <c r="G66" t="str">
        <f t="shared" ref="G66:G129" si="2">VLOOKUP(A66,$I$2:$J$836,2,FALSE)</f>
        <v>CHDUD</v>
      </c>
      <c r="I66">
        <f t="shared" si="1"/>
        <v>10312</v>
      </c>
      <c r="J66" s="27" t="s">
        <v>58</v>
      </c>
    </row>
    <row r="67" spans="1:10" x14ac:dyDescent="0.25">
      <c r="A67">
        <v>10829</v>
      </c>
      <c r="B67">
        <v>2</v>
      </c>
      <c r="C67">
        <v>14.48</v>
      </c>
      <c r="D67">
        <v>2</v>
      </c>
      <c r="E67">
        <v>0</v>
      </c>
      <c r="F67" s="4">
        <f>DetailTicket2[[#This Row],[Qte]]*(DetailTicket2[[#This Row],[PrixUnit]]*(1-DetailTicket2[[#This Row],[Remise%]]))</f>
        <v>28.96</v>
      </c>
      <c r="G67" t="str">
        <f t="shared" si="2"/>
        <v>GAANT</v>
      </c>
      <c r="I67">
        <f t="shared" ref="I67:I130" si="3">I66+1</f>
        <v>10313</v>
      </c>
      <c r="J67" s="28" t="s">
        <v>44</v>
      </c>
    </row>
    <row r="68" spans="1:10" x14ac:dyDescent="0.25">
      <c r="A68">
        <v>10851</v>
      </c>
      <c r="B68">
        <v>2</v>
      </c>
      <c r="C68">
        <v>14.48</v>
      </c>
      <c r="D68">
        <v>2</v>
      </c>
      <c r="E68">
        <v>0.05</v>
      </c>
      <c r="F68" s="4">
        <f>DetailTicket2[[#This Row],[Qte]]*(DetailTicket2[[#This Row],[PrixUnit]]*(1-DetailTicket2[[#This Row],[Remise%]]))</f>
        <v>27.512</v>
      </c>
      <c r="G68" t="str">
        <f t="shared" si="2"/>
        <v>CHDUD</v>
      </c>
      <c r="I68">
        <f t="shared" si="3"/>
        <v>10314</v>
      </c>
      <c r="J68" s="27" t="s">
        <v>36</v>
      </c>
    </row>
    <row r="69" spans="1:10" x14ac:dyDescent="0.25">
      <c r="A69">
        <v>10852</v>
      </c>
      <c r="B69">
        <v>2</v>
      </c>
      <c r="C69">
        <v>14.48</v>
      </c>
      <c r="D69">
        <v>2</v>
      </c>
      <c r="E69">
        <v>0</v>
      </c>
      <c r="F69" s="4">
        <f>DetailTicket2[[#This Row],[Qte]]*(DetailTicket2[[#This Row],[PrixUnit]]*(1-DetailTicket2[[#This Row],[Remise%]]))</f>
        <v>28.96</v>
      </c>
      <c r="G69" t="str">
        <f t="shared" si="2"/>
        <v>ALCLE</v>
      </c>
      <c r="I69">
        <f t="shared" si="3"/>
        <v>10315</v>
      </c>
      <c r="J69" s="28" t="s">
        <v>65</v>
      </c>
    </row>
    <row r="70" spans="1:10" x14ac:dyDescent="0.25">
      <c r="A70">
        <v>10856</v>
      </c>
      <c r="B70">
        <v>2</v>
      </c>
      <c r="C70">
        <v>14.48</v>
      </c>
      <c r="D70">
        <v>1</v>
      </c>
      <c r="E70">
        <v>0</v>
      </c>
      <c r="F70" s="4">
        <f>DetailTicket2[[#This Row],[Qte]]*(DetailTicket2[[#This Row],[PrixUnit]]*(1-DetailTicket2[[#This Row],[Remise%]]))</f>
        <v>14.48</v>
      </c>
      <c r="G70" t="str">
        <f t="shared" si="2"/>
        <v>SEADI</v>
      </c>
      <c r="I70">
        <f t="shared" si="3"/>
        <v>10316</v>
      </c>
      <c r="J70" s="27" t="s">
        <v>36</v>
      </c>
    </row>
    <row r="71" spans="1:10" x14ac:dyDescent="0.25">
      <c r="A71">
        <v>10866</v>
      </c>
      <c r="B71">
        <v>2</v>
      </c>
      <c r="C71">
        <v>14.48</v>
      </c>
      <c r="D71">
        <v>1</v>
      </c>
      <c r="E71">
        <v>0.25</v>
      </c>
      <c r="F71" s="4">
        <f>DetailTicket2[[#This Row],[Qte]]*(DetailTicket2[[#This Row],[PrixUnit]]*(1-DetailTicket2[[#This Row],[Remise%]]))</f>
        <v>10.86</v>
      </c>
      <c r="G71" t="str">
        <f t="shared" si="2"/>
        <v>JEHOU</v>
      </c>
      <c r="I71">
        <f t="shared" si="3"/>
        <v>10317</v>
      </c>
      <c r="J71" s="28" t="s">
        <v>61</v>
      </c>
    </row>
    <row r="72" spans="1:10" x14ac:dyDescent="0.25">
      <c r="A72">
        <v>10885</v>
      </c>
      <c r="B72">
        <v>2</v>
      </c>
      <c r="C72">
        <v>14.48</v>
      </c>
      <c r="D72">
        <v>1</v>
      </c>
      <c r="E72">
        <v>0</v>
      </c>
      <c r="F72" s="4">
        <f>DetailTicket2[[#This Row],[Qte]]*(DetailTicket2[[#This Row],[PrixUnit]]*(1-DetailTicket2[[#This Row],[Remise%]]))</f>
        <v>14.48</v>
      </c>
      <c r="G72" t="str">
        <f t="shared" si="2"/>
        <v>MIGAL</v>
      </c>
      <c r="I72">
        <f t="shared" si="3"/>
        <v>10318</v>
      </c>
      <c r="J72" s="27" t="s">
        <v>65</v>
      </c>
    </row>
    <row r="73" spans="1:10" x14ac:dyDescent="0.25">
      <c r="A73">
        <v>10888</v>
      </c>
      <c r="B73">
        <v>2</v>
      </c>
      <c r="C73">
        <v>14.48</v>
      </c>
      <c r="D73">
        <v>1</v>
      </c>
      <c r="E73">
        <v>0</v>
      </c>
      <c r="F73" s="4">
        <f>DetailTicket2[[#This Row],[Qte]]*(DetailTicket2[[#This Row],[PrixUnit]]*(1-DetailTicket2[[#This Row],[Remise%]]))</f>
        <v>14.48</v>
      </c>
      <c r="G73" t="str">
        <f t="shared" si="2"/>
        <v>JELEC</v>
      </c>
      <c r="I73">
        <f t="shared" si="3"/>
        <v>10319</v>
      </c>
      <c r="J73" s="28" t="s">
        <v>46</v>
      </c>
    </row>
    <row r="74" spans="1:10" x14ac:dyDescent="0.25">
      <c r="A74">
        <v>10939</v>
      </c>
      <c r="B74">
        <v>2</v>
      </c>
      <c r="C74">
        <v>14.48</v>
      </c>
      <c r="D74">
        <v>2</v>
      </c>
      <c r="E74">
        <v>0.15</v>
      </c>
      <c r="F74" s="4">
        <f>DetailTicket2[[#This Row],[Qte]]*(DetailTicket2[[#This Row],[PrixUnit]]*(1-DetailTicket2[[#This Row],[Remise%]]))</f>
        <v>24.616</v>
      </c>
      <c r="G74" t="str">
        <f t="shared" si="2"/>
        <v>NISCH</v>
      </c>
      <c r="I74">
        <f t="shared" si="3"/>
        <v>10320</v>
      </c>
      <c r="J74" s="27" t="s">
        <v>39</v>
      </c>
    </row>
    <row r="75" spans="1:10" x14ac:dyDescent="0.25">
      <c r="A75">
        <v>10991</v>
      </c>
      <c r="B75">
        <v>2</v>
      </c>
      <c r="C75">
        <v>14.48</v>
      </c>
      <c r="D75">
        <v>2</v>
      </c>
      <c r="E75">
        <v>0.2</v>
      </c>
      <c r="F75" s="4">
        <f>DetailTicket2[[#This Row],[Qte]]*(DetailTicket2[[#This Row],[PrixUnit]]*(1-DetailTicket2[[#This Row],[Remise%]]))</f>
        <v>23.168000000000003</v>
      </c>
      <c r="G75" t="str">
        <f t="shared" si="2"/>
        <v>ARBLA</v>
      </c>
      <c r="I75">
        <f t="shared" si="3"/>
        <v>10321</v>
      </c>
      <c r="J75" s="28" t="s">
        <v>65</v>
      </c>
    </row>
    <row r="76" spans="1:10" x14ac:dyDescent="0.25">
      <c r="A76">
        <v>11021</v>
      </c>
      <c r="B76">
        <v>2</v>
      </c>
      <c r="C76">
        <v>14.48</v>
      </c>
      <c r="D76">
        <v>2</v>
      </c>
      <c r="E76">
        <v>0.25</v>
      </c>
      <c r="F76" s="4">
        <f>DetailTicket2[[#This Row],[Qte]]*(DetailTicket2[[#This Row],[PrixUnit]]*(1-DetailTicket2[[#This Row],[Remise%]]))</f>
        <v>21.72</v>
      </c>
      <c r="G76" t="str">
        <f t="shared" si="2"/>
        <v>ARBLA</v>
      </c>
      <c r="I76">
        <f t="shared" si="3"/>
        <v>10322</v>
      </c>
      <c r="J76" s="27" t="s">
        <v>66</v>
      </c>
    </row>
    <row r="77" spans="1:10" x14ac:dyDescent="0.25">
      <c r="A77">
        <v>11030</v>
      </c>
      <c r="B77">
        <v>2</v>
      </c>
      <c r="C77">
        <v>14.48</v>
      </c>
      <c r="D77">
        <v>2</v>
      </c>
      <c r="E77">
        <v>0.25</v>
      </c>
      <c r="F77" s="4">
        <f>DetailTicket2[[#This Row],[Qte]]*(DetailTicket2[[#This Row],[PrixUnit]]*(1-DetailTicket2[[#This Row],[Remise%]]))</f>
        <v>21.72</v>
      </c>
      <c r="G77" t="str">
        <f t="shared" si="2"/>
        <v>MOELK</v>
      </c>
      <c r="I77">
        <f t="shared" si="3"/>
        <v>10323</v>
      </c>
      <c r="J77" s="28" t="s">
        <v>67</v>
      </c>
    </row>
    <row r="78" spans="1:10" x14ac:dyDescent="0.25">
      <c r="A78">
        <v>11041</v>
      </c>
      <c r="B78">
        <v>2</v>
      </c>
      <c r="C78">
        <v>14.48</v>
      </c>
      <c r="D78">
        <v>1</v>
      </c>
      <c r="E78">
        <v>0.2</v>
      </c>
      <c r="F78" s="4">
        <f>DetailTicket2[[#This Row],[Qte]]*(DetailTicket2[[#This Row],[PrixUnit]]*(1-DetailTicket2[[#This Row],[Remise%]]))</f>
        <v>11.584000000000001</v>
      </c>
      <c r="G78" t="str">
        <f t="shared" si="2"/>
        <v>SYLEJ</v>
      </c>
      <c r="I78">
        <f t="shared" si="3"/>
        <v>10324</v>
      </c>
      <c r="J78" s="27" t="s">
        <v>68</v>
      </c>
    </row>
    <row r="79" spans="1:10" x14ac:dyDescent="0.25">
      <c r="A79">
        <v>11049</v>
      </c>
      <c r="B79">
        <v>2</v>
      </c>
      <c r="C79">
        <v>14.48</v>
      </c>
      <c r="D79">
        <v>2</v>
      </c>
      <c r="E79">
        <v>0.2</v>
      </c>
      <c r="F79" s="4">
        <f>DetailTicket2[[#This Row],[Qte]]*(DetailTicket2[[#This Row],[PrixUnit]]*(1-DetailTicket2[[#This Row],[Remise%]]))</f>
        <v>23.168000000000003</v>
      </c>
      <c r="G79" t="str">
        <f t="shared" si="2"/>
        <v>BRLEH</v>
      </c>
      <c r="I79">
        <f t="shared" si="3"/>
        <v>10325</v>
      </c>
      <c r="J79" s="28" t="s">
        <v>67</v>
      </c>
    </row>
    <row r="80" spans="1:10" x14ac:dyDescent="0.25">
      <c r="A80">
        <v>11070</v>
      </c>
      <c r="B80">
        <v>2</v>
      </c>
      <c r="C80">
        <v>14.48</v>
      </c>
      <c r="D80">
        <v>1</v>
      </c>
      <c r="E80">
        <v>0.15</v>
      </c>
      <c r="F80" s="4">
        <f>DetailTicket2[[#This Row],[Qte]]*(DetailTicket2[[#This Row],[PrixUnit]]*(1-DetailTicket2[[#This Row],[Remise%]]))</f>
        <v>12.308</v>
      </c>
      <c r="G80" t="str">
        <f t="shared" si="2"/>
        <v>ANLER</v>
      </c>
      <c r="I80">
        <f t="shared" si="3"/>
        <v>10326</v>
      </c>
      <c r="J80" s="27" t="s">
        <v>69</v>
      </c>
    </row>
    <row r="81" spans="1:10" x14ac:dyDescent="0.25">
      <c r="A81">
        <v>11072</v>
      </c>
      <c r="B81">
        <v>2</v>
      </c>
      <c r="C81">
        <v>14.48</v>
      </c>
      <c r="D81">
        <v>2</v>
      </c>
      <c r="E81">
        <v>0</v>
      </c>
      <c r="F81" s="4">
        <f>DetailTicket2[[#This Row],[Qte]]*(DetailTicket2[[#This Row],[PrixUnit]]*(1-DetailTicket2[[#This Row],[Remise%]]))</f>
        <v>28.96</v>
      </c>
      <c r="G81" t="str">
        <f t="shared" si="2"/>
        <v>CHLEC</v>
      </c>
      <c r="I81">
        <f t="shared" si="3"/>
        <v>10327</v>
      </c>
      <c r="J81" s="28" t="s">
        <v>37</v>
      </c>
    </row>
    <row r="82" spans="1:10" x14ac:dyDescent="0.25">
      <c r="A82">
        <v>11075</v>
      </c>
      <c r="B82">
        <v>2</v>
      </c>
      <c r="C82">
        <v>14.48</v>
      </c>
      <c r="D82">
        <v>2</v>
      </c>
      <c r="E82">
        <v>0.15</v>
      </c>
      <c r="F82" s="4">
        <f>DetailTicket2[[#This Row],[Qte]]*(DetailTicket2[[#This Row],[PrixUnit]]*(1-DetailTicket2[[#This Row],[Remise%]]))</f>
        <v>24.616</v>
      </c>
      <c r="G82" t="str">
        <f t="shared" si="2"/>
        <v>ERDUR</v>
      </c>
      <c r="I82">
        <f t="shared" si="3"/>
        <v>10328</v>
      </c>
      <c r="J82" s="27" t="s">
        <v>70</v>
      </c>
    </row>
    <row r="83" spans="1:10" x14ac:dyDescent="0.25">
      <c r="A83">
        <v>11077</v>
      </c>
      <c r="B83">
        <v>2</v>
      </c>
      <c r="C83">
        <v>14.48</v>
      </c>
      <c r="D83">
        <v>1</v>
      </c>
      <c r="E83">
        <v>0.2</v>
      </c>
      <c r="F83" s="4">
        <f>DetailTicket2[[#This Row],[Qte]]*(DetailTicket2[[#This Row],[PrixUnit]]*(1-DetailTicket2[[#This Row],[Remise%]]))</f>
        <v>11.584000000000001</v>
      </c>
      <c r="G83" t="str">
        <f t="shared" si="2"/>
        <v>ALCLE</v>
      </c>
      <c r="I83">
        <f t="shared" si="3"/>
        <v>10329</v>
      </c>
      <c r="J83" s="28" t="s">
        <v>43</v>
      </c>
    </row>
    <row r="84" spans="1:10" x14ac:dyDescent="0.25">
      <c r="A84">
        <v>10289</v>
      </c>
      <c r="B84">
        <v>3</v>
      </c>
      <c r="C84">
        <v>6.1</v>
      </c>
      <c r="D84">
        <v>1</v>
      </c>
      <c r="E84">
        <v>0</v>
      </c>
      <c r="F84" s="4">
        <f>DetailTicket2[[#This Row],[Qte]]*(DetailTicket2[[#This Row],[PrixUnit]]*(1-DetailTicket2[[#This Row],[Remise%]]))</f>
        <v>6.1</v>
      </c>
      <c r="G84" t="str">
        <f t="shared" si="2"/>
        <v>SYBEL</v>
      </c>
      <c r="I84">
        <f t="shared" si="3"/>
        <v>10330</v>
      </c>
      <c r="J84" s="27" t="s">
        <v>51</v>
      </c>
    </row>
    <row r="85" spans="1:10" x14ac:dyDescent="0.25">
      <c r="A85">
        <v>10405</v>
      </c>
      <c r="B85">
        <v>3</v>
      </c>
      <c r="C85">
        <v>6.1</v>
      </c>
      <c r="D85">
        <v>2</v>
      </c>
      <c r="E85">
        <v>0</v>
      </c>
      <c r="F85" s="4">
        <f>DetailTicket2[[#This Row],[Qte]]*(DetailTicket2[[#This Row],[PrixUnit]]*(1-DetailTicket2[[#This Row],[Remise%]]))</f>
        <v>12.2</v>
      </c>
      <c r="G85" t="str">
        <f t="shared" si="2"/>
        <v>RARAB</v>
      </c>
      <c r="I85">
        <f t="shared" si="3"/>
        <v>10331</v>
      </c>
      <c r="J85" s="28" t="s">
        <v>71</v>
      </c>
    </row>
    <row r="86" spans="1:10" x14ac:dyDescent="0.25">
      <c r="A86">
        <v>10485</v>
      </c>
      <c r="B86">
        <v>3</v>
      </c>
      <c r="C86">
        <v>6.1</v>
      </c>
      <c r="D86">
        <v>1</v>
      </c>
      <c r="E86">
        <v>0.1</v>
      </c>
      <c r="F86" s="4">
        <f>DetailTicket2[[#This Row],[Qte]]*(DetailTicket2[[#This Row],[PrixUnit]]*(1-DetailTicket2[[#This Row],[Remise%]]))</f>
        <v>5.49</v>
      </c>
      <c r="G86" t="str">
        <f t="shared" si="2"/>
        <v>RARAB</v>
      </c>
      <c r="I86">
        <f t="shared" si="3"/>
        <v>10332</v>
      </c>
      <c r="J86" s="27" t="s">
        <v>72</v>
      </c>
    </row>
    <row r="87" spans="1:10" x14ac:dyDescent="0.25">
      <c r="A87">
        <v>10540</v>
      </c>
      <c r="B87">
        <v>3</v>
      </c>
      <c r="C87">
        <v>7.62</v>
      </c>
      <c r="D87">
        <v>2</v>
      </c>
      <c r="E87">
        <v>0</v>
      </c>
      <c r="F87" s="4">
        <f>DetailTicket2[[#This Row],[Qte]]*(DetailTicket2[[#This Row],[PrixUnit]]*(1-DetailTicket2[[#This Row],[Remise%]]))</f>
        <v>15.24</v>
      </c>
      <c r="G87" t="str">
        <f t="shared" si="2"/>
        <v>ARBLA</v>
      </c>
      <c r="I87">
        <f t="shared" si="3"/>
        <v>10333</v>
      </c>
      <c r="J87" s="28" t="s">
        <v>39</v>
      </c>
    </row>
    <row r="88" spans="1:10" x14ac:dyDescent="0.25">
      <c r="A88">
        <v>10591</v>
      </c>
      <c r="B88">
        <v>3</v>
      </c>
      <c r="C88">
        <v>7.62</v>
      </c>
      <c r="D88">
        <v>2</v>
      </c>
      <c r="E88">
        <v>0</v>
      </c>
      <c r="F88" s="4">
        <f>DetailTicket2[[#This Row],[Qte]]*(DetailTicket2[[#This Row],[PrixUnit]]*(1-DetailTicket2[[#This Row],[Remise%]]))</f>
        <v>15.24</v>
      </c>
      <c r="G88" t="str">
        <f t="shared" si="2"/>
        <v>ZOHED</v>
      </c>
      <c r="I88">
        <f t="shared" si="3"/>
        <v>10334</v>
      </c>
      <c r="J88" s="27" t="s">
        <v>26</v>
      </c>
    </row>
    <row r="89" spans="1:10" x14ac:dyDescent="0.25">
      <c r="A89">
        <v>10702</v>
      </c>
      <c r="B89">
        <v>3</v>
      </c>
      <c r="C89">
        <v>7.62</v>
      </c>
      <c r="D89">
        <v>2</v>
      </c>
      <c r="E89">
        <v>0</v>
      </c>
      <c r="F89" s="4">
        <f>DetailTicket2[[#This Row],[Qte]]*(DetailTicket2[[#This Row],[PrixUnit]]*(1-DetailTicket2[[#This Row],[Remise%]]))</f>
        <v>15.24</v>
      </c>
      <c r="G89" t="str">
        <f t="shared" si="2"/>
        <v>MALAZ</v>
      </c>
      <c r="I89">
        <f t="shared" si="3"/>
        <v>10335</v>
      </c>
      <c r="J89" s="28" t="s">
        <v>57</v>
      </c>
    </row>
    <row r="90" spans="1:10" x14ac:dyDescent="0.25">
      <c r="A90">
        <v>10742</v>
      </c>
      <c r="B90">
        <v>3</v>
      </c>
      <c r="C90">
        <v>7.62</v>
      </c>
      <c r="D90">
        <v>1</v>
      </c>
      <c r="E90">
        <v>0</v>
      </c>
      <c r="F90" s="4">
        <f>DetailTicket2[[#This Row],[Qte]]*(DetailTicket2[[#This Row],[PrixUnit]]*(1-DetailTicket2[[#This Row],[Remise%]]))</f>
        <v>7.62</v>
      </c>
      <c r="G90" t="str">
        <f t="shared" si="2"/>
        <v>GESEF</v>
      </c>
      <c r="I90">
        <f t="shared" si="3"/>
        <v>10336</v>
      </c>
      <c r="J90" s="27" t="s">
        <v>73</v>
      </c>
    </row>
    <row r="91" spans="1:10" x14ac:dyDescent="0.25">
      <c r="A91">
        <v>10764</v>
      </c>
      <c r="B91">
        <v>3</v>
      </c>
      <c r="C91">
        <v>7.62</v>
      </c>
      <c r="D91">
        <v>1</v>
      </c>
      <c r="E91">
        <v>0.1</v>
      </c>
      <c r="F91" s="4">
        <f>DetailTicket2[[#This Row],[Qte]]*(DetailTicket2[[#This Row],[PrixUnit]]*(1-DetailTicket2[[#This Row],[Remise%]]))</f>
        <v>6.8580000000000005</v>
      </c>
      <c r="G91" t="str">
        <f t="shared" si="2"/>
        <v>CHLEC</v>
      </c>
      <c r="I91">
        <f t="shared" si="3"/>
        <v>10337</v>
      </c>
      <c r="J91" s="28" t="s">
        <v>40</v>
      </c>
    </row>
    <row r="92" spans="1:10" x14ac:dyDescent="0.25">
      <c r="A92">
        <v>10849</v>
      </c>
      <c r="B92">
        <v>3</v>
      </c>
      <c r="C92">
        <v>7.62</v>
      </c>
      <c r="D92">
        <v>1</v>
      </c>
      <c r="E92">
        <v>0</v>
      </c>
      <c r="F92" s="4">
        <f>DetailTicket2[[#This Row],[Qte]]*(DetailTicket2[[#This Row],[PrixUnit]]*(1-DetailTicket2[[#This Row],[Remise%]]))</f>
        <v>7.62</v>
      </c>
      <c r="G92" t="str">
        <f t="shared" si="2"/>
        <v>CHBES</v>
      </c>
      <c r="I92">
        <f t="shared" si="3"/>
        <v>10338</v>
      </c>
      <c r="J92" s="27" t="s">
        <v>60</v>
      </c>
    </row>
    <row r="93" spans="1:10" x14ac:dyDescent="0.25">
      <c r="A93">
        <v>10857</v>
      </c>
      <c r="B93">
        <v>3</v>
      </c>
      <c r="C93">
        <v>7.62</v>
      </c>
      <c r="D93">
        <v>1</v>
      </c>
      <c r="E93">
        <v>0</v>
      </c>
      <c r="F93" s="4">
        <f>DetailTicket2[[#This Row],[Qte]]*(DetailTicket2[[#This Row],[PrixUnit]]*(1-DetailTicket2[[#This Row],[Remise%]]))</f>
        <v>7.62</v>
      </c>
      <c r="G93" t="str">
        <f t="shared" si="2"/>
        <v>JEHOU</v>
      </c>
      <c r="I93">
        <f t="shared" si="3"/>
        <v>10339</v>
      </c>
      <c r="J93" s="28" t="s">
        <v>72</v>
      </c>
    </row>
    <row r="94" spans="1:10" x14ac:dyDescent="0.25">
      <c r="A94">
        <v>11017</v>
      </c>
      <c r="B94">
        <v>3</v>
      </c>
      <c r="C94">
        <v>7.62</v>
      </c>
      <c r="D94">
        <v>1</v>
      </c>
      <c r="E94">
        <v>0</v>
      </c>
      <c r="F94" s="4">
        <f>DetailTicket2[[#This Row],[Qte]]*(DetailTicket2[[#This Row],[PrixUnit]]*(1-DetailTicket2[[#This Row],[Remise%]]))</f>
        <v>7.62</v>
      </c>
      <c r="G94" t="str">
        <f t="shared" si="2"/>
        <v>CHLEC</v>
      </c>
      <c r="I94">
        <f t="shared" si="3"/>
        <v>10340</v>
      </c>
      <c r="J94" s="27" t="s">
        <v>71</v>
      </c>
    </row>
    <row r="95" spans="1:10" x14ac:dyDescent="0.25">
      <c r="A95">
        <v>11077</v>
      </c>
      <c r="B95">
        <v>3</v>
      </c>
      <c r="C95">
        <v>7.62</v>
      </c>
      <c r="D95">
        <v>2</v>
      </c>
      <c r="E95">
        <v>0</v>
      </c>
      <c r="F95" s="4">
        <f>DetailTicket2[[#This Row],[Qte]]*(DetailTicket2[[#This Row],[PrixUnit]]*(1-DetailTicket2[[#This Row],[Remise%]]))</f>
        <v>15.24</v>
      </c>
      <c r="G95" t="str">
        <f t="shared" si="2"/>
        <v>ALCLE</v>
      </c>
      <c r="I95">
        <f t="shared" si="3"/>
        <v>10341</v>
      </c>
      <c r="J95" s="28" t="s">
        <v>74</v>
      </c>
    </row>
    <row r="96" spans="1:10" x14ac:dyDescent="0.25">
      <c r="A96">
        <v>10309</v>
      </c>
      <c r="B96">
        <v>4</v>
      </c>
      <c r="C96">
        <v>13.42</v>
      </c>
      <c r="D96">
        <v>1</v>
      </c>
      <c r="E96">
        <v>0</v>
      </c>
      <c r="F96" s="4">
        <f>DetailTicket2[[#This Row],[Qte]]*(DetailTicket2[[#This Row],[PrixUnit]]*(1-DetailTicket2[[#This Row],[Remise%]]))</f>
        <v>13.42</v>
      </c>
      <c r="G96" t="str">
        <f t="shared" si="2"/>
        <v>ERSWE</v>
      </c>
      <c r="I96">
        <f t="shared" si="3"/>
        <v>10342</v>
      </c>
      <c r="J96" s="27" t="s">
        <v>40</v>
      </c>
    </row>
    <row r="97" spans="1:10" x14ac:dyDescent="0.25">
      <c r="A97">
        <v>10326</v>
      </c>
      <c r="B97">
        <v>4</v>
      </c>
      <c r="C97">
        <v>13.42</v>
      </c>
      <c r="D97">
        <v>1</v>
      </c>
      <c r="E97">
        <v>0</v>
      </c>
      <c r="F97" s="4">
        <f>DetailTicket2[[#This Row],[Qte]]*(DetailTicket2[[#This Row],[PrixUnit]]*(1-DetailTicket2[[#This Row],[Remise%]]))</f>
        <v>13.42</v>
      </c>
      <c r="G97" t="str">
        <f t="shared" si="2"/>
        <v>JALES</v>
      </c>
      <c r="I97">
        <f t="shared" si="3"/>
        <v>10343</v>
      </c>
      <c r="J97" s="28" t="s">
        <v>49</v>
      </c>
    </row>
    <row r="98" spans="1:10" x14ac:dyDescent="0.25">
      <c r="A98">
        <v>10336</v>
      </c>
      <c r="B98">
        <v>4</v>
      </c>
      <c r="C98">
        <v>13.42</v>
      </c>
      <c r="D98">
        <v>2</v>
      </c>
      <c r="E98">
        <v>0.1</v>
      </c>
      <c r="F98" s="4">
        <f>DetailTicket2[[#This Row],[Qte]]*(DetailTicket2[[#This Row],[PrixUnit]]*(1-DetailTicket2[[#This Row],[Remise%]]))</f>
        <v>24.155999999999999</v>
      </c>
      <c r="G98" t="str">
        <f t="shared" si="2"/>
        <v>VIVAN</v>
      </c>
      <c r="I98">
        <f t="shared" si="3"/>
        <v>10344</v>
      </c>
      <c r="J98" s="27" t="s">
        <v>42</v>
      </c>
    </row>
    <row r="99" spans="1:10" x14ac:dyDescent="0.25">
      <c r="A99">
        <v>10339</v>
      </c>
      <c r="B99">
        <v>4</v>
      </c>
      <c r="C99">
        <v>13.42</v>
      </c>
      <c r="D99">
        <v>2</v>
      </c>
      <c r="E99">
        <v>0</v>
      </c>
      <c r="F99" s="4">
        <f>DetailTicket2[[#This Row],[Qte]]*(DetailTicket2[[#This Row],[PrixUnit]]*(1-DetailTicket2[[#This Row],[Remise%]]))</f>
        <v>26.84</v>
      </c>
      <c r="G99" t="str">
        <f t="shared" si="2"/>
        <v>JÉBAZ</v>
      </c>
      <c r="I99">
        <f t="shared" si="3"/>
        <v>10345</v>
      </c>
      <c r="J99" s="28" t="s">
        <v>44</v>
      </c>
    </row>
    <row r="100" spans="1:10" x14ac:dyDescent="0.25">
      <c r="A100">
        <v>10344</v>
      </c>
      <c r="B100">
        <v>4</v>
      </c>
      <c r="C100">
        <v>13.42</v>
      </c>
      <c r="D100">
        <v>1</v>
      </c>
      <c r="E100">
        <v>0</v>
      </c>
      <c r="F100" s="4">
        <f>DetailTicket2[[#This Row],[Qte]]*(DetailTicket2[[#This Row],[PrixUnit]]*(1-DetailTicket2[[#This Row],[Remise%]]))</f>
        <v>13.42</v>
      </c>
      <c r="G100" t="str">
        <f t="shared" si="2"/>
        <v>CHLAB</v>
      </c>
      <c r="I100">
        <f t="shared" si="3"/>
        <v>10346</v>
      </c>
      <c r="J100" s="27" t="s">
        <v>36</v>
      </c>
    </row>
    <row r="101" spans="1:10" x14ac:dyDescent="0.25">
      <c r="A101">
        <v>10464</v>
      </c>
      <c r="B101">
        <v>4</v>
      </c>
      <c r="C101">
        <v>13.42</v>
      </c>
      <c r="D101">
        <v>2</v>
      </c>
      <c r="E101">
        <v>0.2</v>
      </c>
      <c r="F101" s="4">
        <f>DetailTicket2[[#This Row],[Qte]]*(DetailTicket2[[#This Row],[PrixUnit]]*(1-DetailTicket2[[#This Row],[Remise%]]))</f>
        <v>21.472000000000001</v>
      </c>
      <c r="G101" t="str">
        <f t="shared" si="2"/>
        <v>LOHUE</v>
      </c>
      <c r="I101">
        <f t="shared" si="3"/>
        <v>10347</v>
      </c>
      <c r="J101" s="28" t="s">
        <v>75</v>
      </c>
    </row>
    <row r="102" spans="1:10" x14ac:dyDescent="0.25">
      <c r="A102">
        <v>10511</v>
      </c>
      <c r="B102">
        <v>4</v>
      </c>
      <c r="C102">
        <v>16.77</v>
      </c>
      <c r="D102">
        <v>2</v>
      </c>
      <c r="E102">
        <v>0.15</v>
      </c>
      <c r="F102" s="4">
        <f>DetailTicket2[[#This Row],[Qte]]*(DetailTicket2[[#This Row],[PrixUnit]]*(1-DetailTicket2[[#This Row],[Remise%]]))</f>
        <v>28.508999999999997</v>
      </c>
      <c r="G102" t="str">
        <f t="shared" si="2"/>
        <v>FAMAR</v>
      </c>
      <c r="I102">
        <f t="shared" si="3"/>
        <v>10348</v>
      </c>
      <c r="J102" s="27" t="s">
        <v>58</v>
      </c>
    </row>
    <row r="103" spans="1:10" x14ac:dyDescent="0.25">
      <c r="A103">
        <v>10527</v>
      </c>
      <c r="B103">
        <v>4</v>
      </c>
      <c r="C103">
        <v>16.77</v>
      </c>
      <c r="D103">
        <v>2</v>
      </c>
      <c r="E103">
        <v>0.1</v>
      </c>
      <c r="F103" s="4">
        <f>DetailTicket2[[#This Row],[Qte]]*(DetailTicket2[[#This Row],[PrixUnit]]*(1-DetailTicket2[[#This Row],[Remise%]]))</f>
        <v>30.186</v>
      </c>
      <c r="G103" t="str">
        <f t="shared" si="2"/>
        <v>ARBLA</v>
      </c>
      <c r="I103">
        <f t="shared" si="3"/>
        <v>10349</v>
      </c>
      <c r="J103" s="28" t="s">
        <v>43</v>
      </c>
    </row>
    <row r="104" spans="1:10" x14ac:dyDescent="0.25">
      <c r="A104">
        <v>10533</v>
      </c>
      <c r="B104">
        <v>4</v>
      </c>
      <c r="C104">
        <v>16.77</v>
      </c>
      <c r="D104">
        <v>2</v>
      </c>
      <c r="E104">
        <v>0.05</v>
      </c>
      <c r="F104" s="4">
        <f>DetailTicket2[[#This Row],[Qte]]*(DetailTicket2[[#This Row],[PrixUnit]]*(1-DetailTicket2[[#This Row],[Remise%]]))</f>
        <v>31.862999999999996</v>
      </c>
      <c r="G104" t="str">
        <f t="shared" si="2"/>
        <v>REDAN</v>
      </c>
      <c r="I104">
        <f t="shared" si="3"/>
        <v>10350</v>
      </c>
      <c r="J104" s="27" t="s">
        <v>76</v>
      </c>
    </row>
    <row r="105" spans="1:10" x14ac:dyDescent="0.25">
      <c r="A105">
        <v>10606</v>
      </c>
      <c r="B105">
        <v>4</v>
      </c>
      <c r="C105">
        <v>16.77</v>
      </c>
      <c r="D105">
        <v>1</v>
      </c>
      <c r="E105">
        <v>0.2</v>
      </c>
      <c r="F105" s="4">
        <f>DetailTicket2[[#This Row],[Qte]]*(DetailTicket2[[#This Row],[PrixUnit]]*(1-DetailTicket2[[#This Row],[Remise%]]))</f>
        <v>13.416</v>
      </c>
      <c r="G105" t="str">
        <f t="shared" si="2"/>
        <v>CEGRO</v>
      </c>
      <c r="I105">
        <f t="shared" si="3"/>
        <v>10351</v>
      </c>
      <c r="J105" s="28" t="s">
        <v>32</v>
      </c>
    </row>
    <row r="106" spans="1:10" x14ac:dyDescent="0.25">
      <c r="A106">
        <v>10635</v>
      </c>
      <c r="B106">
        <v>4</v>
      </c>
      <c r="C106">
        <v>16.77</v>
      </c>
      <c r="D106">
        <v>2</v>
      </c>
      <c r="E106">
        <v>0.1</v>
      </c>
      <c r="F106" s="4">
        <f>DetailTicket2[[#This Row],[Qte]]*(DetailTicket2[[#This Row],[PrixUnit]]*(1-DetailTicket2[[#This Row],[Remise%]]))</f>
        <v>30.186</v>
      </c>
      <c r="G106" t="str">
        <f t="shared" si="2"/>
        <v>NISCH</v>
      </c>
      <c r="I106">
        <f t="shared" si="3"/>
        <v>10352</v>
      </c>
      <c r="J106" s="27" t="s">
        <v>70</v>
      </c>
    </row>
    <row r="107" spans="1:10" x14ac:dyDescent="0.25">
      <c r="A107">
        <v>10636</v>
      </c>
      <c r="B107">
        <v>4</v>
      </c>
      <c r="C107">
        <v>16.77</v>
      </c>
      <c r="D107">
        <v>1</v>
      </c>
      <c r="E107">
        <v>0</v>
      </c>
      <c r="F107" s="4">
        <f>DetailTicket2[[#This Row],[Qte]]*(DetailTicket2[[#This Row],[PrixUnit]]*(1-DetailTicket2[[#This Row],[Remise%]]))</f>
        <v>16.77</v>
      </c>
      <c r="G107" t="str">
        <f t="shared" si="2"/>
        <v>CLJAN</v>
      </c>
      <c r="I107">
        <f t="shared" si="3"/>
        <v>10353</v>
      </c>
      <c r="J107" s="28" t="s">
        <v>77</v>
      </c>
    </row>
    <row r="108" spans="1:10" x14ac:dyDescent="0.25">
      <c r="A108">
        <v>10654</v>
      </c>
      <c r="B108">
        <v>4</v>
      </c>
      <c r="C108">
        <v>16.77</v>
      </c>
      <c r="D108">
        <v>2</v>
      </c>
      <c r="E108">
        <v>0.1</v>
      </c>
      <c r="F108" s="4">
        <f>DetailTicket2[[#This Row],[Qte]]*(DetailTicket2[[#This Row],[PrixUnit]]*(1-DetailTicket2[[#This Row],[Remise%]]))</f>
        <v>30.186</v>
      </c>
      <c r="G108" t="str">
        <f t="shared" si="2"/>
        <v>JEHOU</v>
      </c>
      <c r="I108">
        <f t="shared" si="3"/>
        <v>10354</v>
      </c>
      <c r="J108" s="27" t="s">
        <v>66</v>
      </c>
    </row>
    <row r="109" spans="1:10" x14ac:dyDescent="0.25">
      <c r="A109">
        <v>10704</v>
      </c>
      <c r="B109">
        <v>4</v>
      </c>
      <c r="C109">
        <v>16.77</v>
      </c>
      <c r="D109">
        <v>2</v>
      </c>
      <c r="E109">
        <v>0</v>
      </c>
      <c r="F109" s="4">
        <f>DetailTicket2[[#This Row],[Qte]]*(DetailTicket2[[#This Row],[PrixUnit]]*(1-DetailTicket2[[#This Row],[Remise%]]))</f>
        <v>33.54</v>
      </c>
      <c r="G109" t="str">
        <f t="shared" si="2"/>
        <v>PABEL</v>
      </c>
      <c r="I109">
        <f t="shared" si="3"/>
        <v>10355</v>
      </c>
      <c r="J109" s="28" t="s">
        <v>78</v>
      </c>
    </row>
    <row r="110" spans="1:10" x14ac:dyDescent="0.25">
      <c r="A110">
        <v>10726</v>
      </c>
      <c r="B110">
        <v>4</v>
      </c>
      <c r="C110">
        <v>16.77</v>
      </c>
      <c r="D110">
        <v>1</v>
      </c>
      <c r="E110">
        <v>0</v>
      </c>
      <c r="F110" s="4">
        <f>DetailTicket2[[#This Row],[Qte]]*(DetailTicket2[[#This Row],[PrixUnit]]*(1-DetailTicket2[[#This Row],[Remise%]]))</f>
        <v>16.77</v>
      </c>
      <c r="G110" t="str">
        <f t="shared" si="2"/>
        <v>DIDAL</v>
      </c>
      <c r="I110">
        <f t="shared" si="3"/>
        <v>10356</v>
      </c>
      <c r="J110" s="27" t="s">
        <v>58</v>
      </c>
    </row>
    <row r="111" spans="1:10" x14ac:dyDescent="0.25">
      <c r="A111">
        <v>10846</v>
      </c>
      <c r="B111">
        <v>4</v>
      </c>
      <c r="C111">
        <v>16.77</v>
      </c>
      <c r="D111">
        <v>1</v>
      </c>
      <c r="E111">
        <v>0</v>
      </c>
      <c r="F111" s="4">
        <f>DetailTicket2[[#This Row],[Qte]]*(DetailTicket2[[#This Row],[PrixUnit]]*(1-DetailTicket2[[#This Row],[Remise%]]))</f>
        <v>16.77</v>
      </c>
      <c r="G111" t="str">
        <f t="shared" si="2"/>
        <v>MIGAL</v>
      </c>
      <c r="I111">
        <f t="shared" si="3"/>
        <v>10357</v>
      </c>
      <c r="J111" s="28" t="s">
        <v>51</v>
      </c>
    </row>
    <row r="112" spans="1:10" x14ac:dyDescent="0.25">
      <c r="A112">
        <v>10913</v>
      </c>
      <c r="B112">
        <v>4</v>
      </c>
      <c r="C112">
        <v>16.77</v>
      </c>
      <c r="D112">
        <v>1</v>
      </c>
      <c r="E112">
        <v>0.25</v>
      </c>
      <c r="F112" s="4">
        <f>DetailTicket2[[#This Row],[Qte]]*(DetailTicket2[[#This Row],[PrixUnit]]*(1-DetailTicket2[[#This Row],[Remise%]]))</f>
        <v>12.577500000000001</v>
      </c>
      <c r="G112" t="str">
        <f t="shared" si="2"/>
        <v>PABEL</v>
      </c>
      <c r="I112">
        <f t="shared" si="3"/>
        <v>10358</v>
      </c>
      <c r="J112" s="27" t="s">
        <v>76</v>
      </c>
    </row>
    <row r="113" spans="1:10" x14ac:dyDescent="0.25">
      <c r="A113">
        <v>10950</v>
      </c>
      <c r="B113">
        <v>4</v>
      </c>
      <c r="C113">
        <v>16.77</v>
      </c>
      <c r="D113">
        <v>2</v>
      </c>
      <c r="E113">
        <v>0</v>
      </c>
      <c r="F113" s="4">
        <f>DetailTicket2[[#This Row],[Qte]]*(DetailTicket2[[#This Row],[PrixUnit]]*(1-DetailTicket2[[#This Row],[Remise%]]))</f>
        <v>33.54</v>
      </c>
      <c r="G113" t="str">
        <f t="shared" si="2"/>
        <v>NISCH</v>
      </c>
      <c r="I113">
        <f t="shared" si="3"/>
        <v>10359</v>
      </c>
      <c r="J113" s="28" t="s">
        <v>79</v>
      </c>
    </row>
    <row r="114" spans="1:10" x14ac:dyDescent="0.25">
      <c r="A114">
        <v>11000</v>
      </c>
      <c r="B114">
        <v>4</v>
      </c>
      <c r="C114">
        <v>16.77</v>
      </c>
      <c r="D114">
        <v>1</v>
      </c>
      <c r="E114">
        <v>0.25</v>
      </c>
      <c r="F114" s="4">
        <f>DetailTicket2[[#This Row],[Qte]]*(DetailTicket2[[#This Row],[PrixUnit]]*(1-DetailTicket2[[#This Row],[Remise%]]))</f>
        <v>12.577500000000001</v>
      </c>
      <c r="G114" t="str">
        <f t="shared" si="2"/>
        <v>ALCLE</v>
      </c>
      <c r="I114">
        <f t="shared" si="3"/>
        <v>10360</v>
      </c>
      <c r="J114" s="27" t="s">
        <v>38</v>
      </c>
    </row>
    <row r="115" spans="1:10" x14ac:dyDescent="0.25">
      <c r="A115">
        <v>11077</v>
      </c>
      <c r="B115">
        <v>4</v>
      </c>
      <c r="C115">
        <v>16.77</v>
      </c>
      <c r="D115">
        <v>1</v>
      </c>
      <c r="E115">
        <v>0</v>
      </c>
      <c r="F115" s="4">
        <f>DetailTicket2[[#This Row],[Qte]]*(DetailTicket2[[#This Row],[PrixUnit]]*(1-DetailTicket2[[#This Row],[Remise%]]))</f>
        <v>16.77</v>
      </c>
      <c r="G115" t="str">
        <f t="shared" si="2"/>
        <v>ALCLE</v>
      </c>
      <c r="I115">
        <f t="shared" si="3"/>
        <v>10361</v>
      </c>
      <c r="J115" s="28" t="s">
        <v>44</v>
      </c>
    </row>
    <row r="116" spans="1:10" x14ac:dyDescent="0.25">
      <c r="A116">
        <v>11082</v>
      </c>
      <c r="B116">
        <v>4</v>
      </c>
      <c r="C116">
        <v>16.77</v>
      </c>
      <c r="D116">
        <v>1</v>
      </c>
      <c r="E116">
        <v>0</v>
      </c>
      <c r="F116" s="4">
        <f>DetailTicket2[[#This Row],[Qte]]*(DetailTicket2[[#This Row],[PrixUnit]]*(1-DetailTicket2[[#This Row],[Remise%]]))</f>
        <v>16.77</v>
      </c>
      <c r="G116" t="str">
        <f t="shared" si="2"/>
        <v>JEHOU</v>
      </c>
      <c r="I116">
        <f t="shared" si="3"/>
        <v>10362</v>
      </c>
      <c r="J116" s="27" t="s">
        <v>71</v>
      </c>
    </row>
    <row r="117" spans="1:10" x14ac:dyDescent="0.25">
      <c r="A117">
        <v>10258</v>
      </c>
      <c r="B117">
        <v>5</v>
      </c>
      <c r="C117">
        <v>12.96</v>
      </c>
      <c r="D117">
        <v>2</v>
      </c>
      <c r="E117">
        <v>0.2</v>
      </c>
      <c r="F117" s="4">
        <f>DetailTicket2[[#This Row],[Qte]]*(DetailTicket2[[#This Row],[PrixUnit]]*(1-DetailTicket2[[#This Row],[Remise%]]))</f>
        <v>20.736000000000004</v>
      </c>
      <c r="G117" t="str">
        <f t="shared" si="2"/>
        <v>CHLEC</v>
      </c>
      <c r="I117">
        <f t="shared" si="3"/>
        <v>10363</v>
      </c>
      <c r="J117" s="28" t="s">
        <v>80</v>
      </c>
    </row>
    <row r="118" spans="1:10" x14ac:dyDescent="0.25">
      <c r="A118">
        <v>10262</v>
      </c>
      <c r="B118">
        <v>5</v>
      </c>
      <c r="C118">
        <v>12.96</v>
      </c>
      <c r="D118">
        <v>2</v>
      </c>
      <c r="E118">
        <v>0.2</v>
      </c>
      <c r="F118" s="4">
        <f>DetailTicket2[[#This Row],[Qte]]*(DetailTicket2[[#This Row],[PrixUnit]]*(1-DetailTicket2[[#This Row],[Remise%]]))</f>
        <v>20.736000000000004</v>
      </c>
      <c r="G118" t="str">
        <f t="shared" si="2"/>
        <v>ALCLE</v>
      </c>
      <c r="I118">
        <f t="shared" si="3"/>
        <v>10364</v>
      </c>
      <c r="J118" s="27" t="s">
        <v>81</v>
      </c>
    </row>
    <row r="119" spans="1:10" x14ac:dyDescent="0.25">
      <c r="A119">
        <v>10290</v>
      </c>
      <c r="B119">
        <v>5</v>
      </c>
      <c r="C119">
        <v>12.96</v>
      </c>
      <c r="D119">
        <v>1</v>
      </c>
      <c r="E119">
        <v>0</v>
      </c>
      <c r="F119" s="4">
        <f>DetailTicket2[[#This Row],[Qte]]*(DetailTicket2[[#This Row],[PrixUnit]]*(1-DetailTicket2[[#This Row],[Remise%]]))</f>
        <v>12.96</v>
      </c>
      <c r="G119" t="str">
        <f t="shared" si="2"/>
        <v>PAMAR</v>
      </c>
      <c r="I119">
        <f t="shared" si="3"/>
        <v>10365</v>
      </c>
      <c r="J119" s="28" t="s">
        <v>82</v>
      </c>
    </row>
    <row r="120" spans="1:10" x14ac:dyDescent="0.25">
      <c r="A120">
        <v>10382</v>
      </c>
      <c r="B120">
        <v>5</v>
      </c>
      <c r="C120">
        <v>12.96</v>
      </c>
      <c r="D120">
        <v>1</v>
      </c>
      <c r="E120">
        <v>0</v>
      </c>
      <c r="F120" s="4">
        <f>DetailTicket2[[#This Row],[Qte]]*(DetailTicket2[[#This Row],[PrixUnit]]*(1-DetailTicket2[[#This Row],[Remise%]]))</f>
        <v>12.96</v>
      </c>
      <c r="G120" t="str">
        <f t="shared" si="2"/>
        <v>CHLEC</v>
      </c>
      <c r="I120">
        <f t="shared" si="3"/>
        <v>10366</v>
      </c>
      <c r="J120" s="27" t="s">
        <v>83</v>
      </c>
    </row>
    <row r="121" spans="1:10" x14ac:dyDescent="0.25">
      <c r="A121">
        <v>10635</v>
      </c>
      <c r="B121">
        <v>5</v>
      </c>
      <c r="C121">
        <v>16.309999999999999</v>
      </c>
      <c r="D121">
        <v>2</v>
      </c>
      <c r="E121">
        <v>0.1</v>
      </c>
      <c r="F121" s="4">
        <f>DetailTicket2[[#This Row],[Qte]]*(DetailTicket2[[#This Row],[PrixUnit]]*(1-DetailTicket2[[#This Row],[Remise%]]))</f>
        <v>29.357999999999997</v>
      </c>
      <c r="G121" t="str">
        <f t="shared" si="2"/>
        <v>NISCH</v>
      </c>
      <c r="I121">
        <f t="shared" si="3"/>
        <v>10367</v>
      </c>
      <c r="J121" s="28" t="s">
        <v>84</v>
      </c>
    </row>
    <row r="122" spans="1:10" x14ac:dyDescent="0.25">
      <c r="A122">
        <v>10708</v>
      </c>
      <c r="B122">
        <v>5</v>
      </c>
      <c r="C122">
        <v>16.309999999999999</v>
      </c>
      <c r="D122">
        <v>2</v>
      </c>
      <c r="E122">
        <v>0</v>
      </c>
      <c r="F122" s="4">
        <f>DetailTicket2[[#This Row],[Qte]]*(DetailTicket2[[#This Row],[PrixUnit]]*(1-DetailTicket2[[#This Row],[Remise%]]))</f>
        <v>32.619999999999997</v>
      </c>
      <c r="G122" t="str">
        <f t="shared" si="2"/>
        <v>BEGAL</v>
      </c>
      <c r="I122">
        <f t="shared" si="3"/>
        <v>10368</v>
      </c>
      <c r="J122" s="27" t="s">
        <v>32</v>
      </c>
    </row>
    <row r="123" spans="1:10" x14ac:dyDescent="0.25">
      <c r="A123">
        <v>10848</v>
      </c>
      <c r="B123">
        <v>5</v>
      </c>
      <c r="C123">
        <v>16.309999999999999</v>
      </c>
      <c r="D123">
        <v>1</v>
      </c>
      <c r="E123">
        <v>0</v>
      </c>
      <c r="F123" s="4">
        <f>DetailTicket2[[#This Row],[Qte]]*(DetailTicket2[[#This Row],[PrixUnit]]*(1-DetailTicket2[[#This Row],[Remise%]]))</f>
        <v>16.309999999999999</v>
      </c>
      <c r="G123" t="str">
        <f t="shared" si="2"/>
        <v>CHNIE</v>
      </c>
      <c r="I123">
        <f t="shared" si="3"/>
        <v>10369</v>
      </c>
      <c r="J123" s="28" t="s">
        <v>43</v>
      </c>
    </row>
    <row r="124" spans="1:10" x14ac:dyDescent="0.25">
      <c r="A124">
        <v>10958</v>
      </c>
      <c r="B124">
        <v>5</v>
      </c>
      <c r="C124">
        <v>16.309999999999999</v>
      </c>
      <c r="D124">
        <v>1</v>
      </c>
      <c r="E124">
        <v>0</v>
      </c>
      <c r="F124" s="4">
        <f>DetailTicket2[[#This Row],[Qte]]*(DetailTicket2[[#This Row],[PrixUnit]]*(1-DetailTicket2[[#This Row],[Remise%]]))</f>
        <v>16.309999999999999</v>
      </c>
      <c r="G124" t="str">
        <f t="shared" si="2"/>
        <v>RIDAB</v>
      </c>
      <c r="I124">
        <f t="shared" si="3"/>
        <v>10370</v>
      </c>
      <c r="J124" s="27" t="s">
        <v>28</v>
      </c>
    </row>
    <row r="125" spans="1:10" x14ac:dyDescent="0.25">
      <c r="A125">
        <v>11030</v>
      </c>
      <c r="B125">
        <v>5</v>
      </c>
      <c r="C125">
        <v>16.309999999999999</v>
      </c>
      <c r="D125">
        <v>2</v>
      </c>
      <c r="E125">
        <v>0</v>
      </c>
      <c r="F125" s="4">
        <f>DetailTicket2[[#This Row],[Qte]]*(DetailTicket2[[#This Row],[PrixUnit]]*(1-DetailTicket2[[#This Row],[Remise%]]))</f>
        <v>32.619999999999997</v>
      </c>
      <c r="G125" t="str">
        <f t="shared" si="2"/>
        <v>MOELK</v>
      </c>
      <c r="I125">
        <f t="shared" si="3"/>
        <v>10371</v>
      </c>
      <c r="J125" s="28" t="s">
        <v>76</v>
      </c>
    </row>
    <row r="126" spans="1:10" x14ac:dyDescent="0.25">
      <c r="A126">
        <v>11047</v>
      </c>
      <c r="B126">
        <v>5</v>
      </c>
      <c r="C126">
        <v>16.309999999999999</v>
      </c>
      <c r="D126">
        <v>1</v>
      </c>
      <c r="E126">
        <v>0.25</v>
      </c>
      <c r="F126" s="4">
        <f>DetailTicket2[[#This Row],[Qte]]*(DetailTicket2[[#This Row],[PrixUnit]]*(1-DetailTicket2[[#This Row],[Remise%]]))</f>
        <v>12.232499999999998</v>
      </c>
      <c r="G126" t="str">
        <f t="shared" si="2"/>
        <v>DIDAL</v>
      </c>
      <c r="I126">
        <f t="shared" si="3"/>
        <v>10372</v>
      </c>
      <c r="J126" s="27" t="s">
        <v>85</v>
      </c>
    </row>
    <row r="127" spans="1:10" x14ac:dyDescent="0.25">
      <c r="A127">
        <v>10309</v>
      </c>
      <c r="B127">
        <v>6</v>
      </c>
      <c r="C127">
        <v>15.24</v>
      </c>
      <c r="D127">
        <v>1</v>
      </c>
      <c r="E127">
        <v>0</v>
      </c>
      <c r="F127" s="4">
        <f>DetailTicket2[[#This Row],[Qte]]*(DetailTicket2[[#This Row],[PrixUnit]]*(1-DetailTicket2[[#This Row],[Remise%]]))</f>
        <v>15.24</v>
      </c>
      <c r="G127" t="str">
        <f t="shared" si="2"/>
        <v>ERSWE</v>
      </c>
      <c r="I127">
        <f t="shared" si="3"/>
        <v>10373</v>
      </c>
      <c r="J127" s="28" t="s">
        <v>57</v>
      </c>
    </row>
    <row r="128" spans="1:10" x14ac:dyDescent="0.25">
      <c r="A128">
        <v>10325</v>
      </c>
      <c r="B128">
        <v>6</v>
      </c>
      <c r="C128">
        <v>15.24</v>
      </c>
      <c r="D128">
        <v>2</v>
      </c>
      <c r="E128">
        <v>0</v>
      </c>
      <c r="F128" s="4">
        <f>DetailTicket2[[#This Row],[Qte]]*(DetailTicket2[[#This Row],[PrixUnit]]*(1-DetailTicket2[[#This Row],[Remise%]]))</f>
        <v>30.48</v>
      </c>
      <c r="G128" t="str">
        <f t="shared" si="2"/>
        <v>CHBES</v>
      </c>
      <c r="I128">
        <f t="shared" si="3"/>
        <v>10374</v>
      </c>
      <c r="J128" s="27" t="s">
        <v>86</v>
      </c>
    </row>
    <row r="129" spans="1:10" x14ac:dyDescent="0.25">
      <c r="A129">
        <v>10618</v>
      </c>
      <c r="B129">
        <v>6</v>
      </c>
      <c r="C129">
        <v>19.059999999999999</v>
      </c>
      <c r="D129">
        <v>2</v>
      </c>
      <c r="E129">
        <v>0</v>
      </c>
      <c r="F129" s="4">
        <f>DetailTicket2[[#This Row],[Qte]]*(DetailTicket2[[#This Row],[PrixUnit]]*(1-DetailTicket2[[#This Row],[Remise%]]))</f>
        <v>38.119999999999997</v>
      </c>
      <c r="G129" t="str">
        <f t="shared" si="2"/>
        <v>JÉBAZ</v>
      </c>
      <c r="I129">
        <f t="shared" si="3"/>
        <v>10375</v>
      </c>
      <c r="J129" s="28" t="s">
        <v>87</v>
      </c>
    </row>
    <row r="130" spans="1:10" x14ac:dyDescent="0.25">
      <c r="A130">
        <v>10734</v>
      </c>
      <c r="B130">
        <v>6</v>
      </c>
      <c r="C130">
        <v>19.059999999999999</v>
      </c>
      <c r="D130">
        <v>1</v>
      </c>
      <c r="E130">
        <v>0</v>
      </c>
      <c r="F130" s="4">
        <f>DetailTicket2[[#This Row],[Qte]]*(DetailTicket2[[#This Row],[PrixUnit]]*(1-DetailTicket2[[#This Row],[Remise%]]))</f>
        <v>19.059999999999999</v>
      </c>
      <c r="G130" t="str">
        <f t="shared" ref="G130:G193" si="4">VLOOKUP(A130,$I$2:$J$836,2,FALSE)</f>
        <v>BRLEH</v>
      </c>
      <c r="I130">
        <f t="shared" si="3"/>
        <v>10376</v>
      </c>
      <c r="J130" s="27" t="s">
        <v>72</v>
      </c>
    </row>
    <row r="131" spans="1:10" x14ac:dyDescent="0.25">
      <c r="A131">
        <v>10830</v>
      </c>
      <c r="B131">
        <v>6</v>
      </c>
      <c r="C131">
        <v>19.059999999999999</v>
      </c>
      <c r="D131">
        <v>2</v>
      </c>
      <c r="E131">
        <v>0</v>
      </c>
      <c r="F131" s="4">
        <f>DetailTicket2[[#This Row],[Qte]]*(DetailTicket2[[#This Row],[PrixUnit]]*(1-DetailTicket2[[#This Row],[Remise%]]))</f>
        <v>38.119999999999997</v>
      </c>
      <c r="G131" t="str">
        <f t="shared" si="4"/>
        <v>CEGRO</v>
      </c>
      <c r="I131">
        <f t="shared" ref="I131:I194" si="5">I130+1</f>
        <v>10377</v>
      </c>
      <c r="J131" s="28" t="s">
        <v>79</v>
      </c>
    </row>
    <row r="132" spans="1:10" x14ac:dyDescent="0.25">
      <c r="A132">
        <v>10871</v>
      </c>
      <c r="B132">
        <v>6</v>
      </c>
      <c r="C132">
        <v>19.059999999999999</v>
      </c>
      <c r="D132">
        <v>2</v>
      </c>
      <c r="E132">
        <v>0.05</v>
      </c>
      <c r="F132" s="4">
        <f>DetailTicket2[[#This Row],[Qte]]*(DetailTicket2[[#This Row],[PrixUnit]]*(1-DetailTicket2[[#This Row],[Remise%]]))</f>
        <v>36.213999999999999</v>
      </c>
      <c r="G132" t="str">
        <f t="shared" si="4"/>
        <v>FAMAR</v>
      </c>
      <c r="I132">
        <f t="shared" si="5"/>
        <v>10378</v>
      </c>
      <c r="J132" s="27" t="s">
        <v>37</v>
      </c>
    </row>
    <row r="133" spans="1:10" x14ac:dyDescent="0.25">
      <c r="A133">
        <v>10934</v>
      </c>
      <c r="B133">
        <v>6</v>
      </c>
      <c r="C133">
        <v>19.059999999999999</v>
      </c>
      <c r="D133">
        <v>1</v>
      </c>
      <c r="E133">
        <v>0</v>
      </c>
      <c r="F133" s="4">
        <f>DetailTicket2[[#This Row],[Qte]]*(DetailTicket2[[#This Row],[PrixUnit]]*(1-DetailTicket2[[#This Row],[Remise%]]))</f>
        <v>19.059999999999999</v>
      </c>
      <c r="G133" t="str">
        <f t="shared" si="4"/>
        <v>ANLER</v>
      </c>
      <c r="I133">
        <f t="shared" si="5"/>
        <v>10379</v>
      </c>
      <c r="J133" s="28" t="s">
        <v>35</v>
      </c>
    </row>
    <row r="134" spans="1:10" x14ac:dyDescent="0.25">
      <c r="A134">
        <v>10949</v>
      </c>
      <c r="B134">
        <v>6</v>
      </c>
      <c r="C134">
        <v>19.059999999999999</v>
      </c>
      <c r="D134">
        <v>2</v>
      </c>
      <c r="E134">
        <v>0</v>
      </c>
      <c r="F134" s="4">
        <f>DetailTicket2[[#This Row],[Qte]]*(DetailTicket2[[#This Row],[PrixUnit]]*(1-DetailTicket2[[#This Row],[Remise%]]))</f>
        <v>38.119999999999997</v>
      </c>
      <c r="G134" t="str">
        <f t="shared" si="4"/>
        <v>GESEF</v>
      </c>
      <c r="I134">
        <f t="shared" si="5"/>
        <v>10380</v>
      </c>
      <c r="J134" s="27" t="s">
        <v>57</v>
      </c>
    </row>
    <row r="135" spans="1:10" x14ac:dyDescent="0.25">
      <c r="A135">
        <v>10952</v>
      </c>
      <c r="B135">
        <v>6</v>
      </c>
      <c r="C135">
        <v>19.059999999999999</v>
      </c>
      <c r="D135">
        <v>2</v>
      </c>
      <c r="E135">
        <v>0.05</v>
      </c>
      <c r="F135" s="4">
        <f>DetailTicket2[[#This Row],[Qte]]*(DetailTicket2[[#This Row],[PrixUnit]]*(1-DetailTicket2[[#This Row],[Remise%]]))</f>
        <v>36.213999999999999</v>
      </c>
      <c r="G135" t="str">
        <f t="shared" si="4"/>
        <v>PALEC</v>
      </c>
      <c r="I135">
        <f t="shared" si="5"/>
        <v>10381</v>
      </c>
      <c r="J135" s="28" t="s">
        <v>51</v>
      </c>
    </row>
    <row r="136" spans="1:10" x14ac:dyDescent="0.25">
      <c r="A136">
        <v>10989</v>
      </c>
      <c r="B136">
        <v>6</v>
      </c>
      <c r="C136">
        <v>19.059999999999999</v>
      </c>
      <c r="D136">
        <v>1</v>
      </c>
      <c r="E136">
        <v>0</v>
      </c>
      <c r="F136" s="4">
        <f>DetailTicket2[[#This Row],[Qte]]*(DetailTicket2[[#This Row],[PrixUnit]]*(1-DetailTicket2[[#This Row],[Remise%]]))</f>
        <v>19.059999999999999</v>
      </c>
      <c r="G136" t="str">
        <f t="shared" si="4"/>
        <v>BEAVI</v>
      </c>
      <c r="I136">
        <f t="shared" si="5"/>
        <v>10382</v>
      </c>
      <c r="J136" s="27" t="s">
        <v>32</v>
      </c>
    </row>
    <row r="137" spans="1:10" x14ac:dyDescent="0.25">
      <c r="A137">
        <v>11076</v>
      </c>
      <c r="B137">
        <v>6</v>
      </c>
      <c r="C137">
        <v>19.059999999999999</v>
      </c>
      <c r="D137">
        <v>1</v>
      </c>
      <c r="E137">
        <v>0.25</v>
      </c>
      <c r="F137" s="4">
        <f>DetailTicket2[[#This Row],[Qte]]*(DetailTicket2[[#This Row],[PrixUnit]]*(1-DetailTicket2[[#This Row],[Remise%]]))</f>
        <v>14.294999999999998</v>
      </c>
      <c r="G137" t="str">
        <f t="shared" si="4"/>
        <v>FAMAR</v>
      </c>
      <c r="I137">
        <f t="shared" si="5"/>
        <v>10383</v>
      </c>
      <c r="J137" s="28" t="s">
        <v>78</v>
      </c>
    </row>
    <row r="138" spans="1:10" x14ac:dyDescent="0.25">
      <c r="A138">
        <v>11077</v>
      </c>
      <c r="B138">
        <v>6</v>
      </c>
      <c r="C138">
        <v>19.059999999999999</v>
      </c>
      <c r="D138">
        <v>1</v>
      </c>
      <c r="E138">
        <v>0.02</v>
      </c>
      <c r="F138" s="4">
        <f>DetailTicket2[[#This Row],[Qte]]*(DetailTicket2[[#This Row],[PrixUnit]]*(1-DetailTicket2[[#This Row],[Remise%]]))</f>
        <v>18.678799999999999</v>
      </c>
      <c r="G138" t="str">
        <f t="shared" si="4"/>
        <v>ALCLE</v>
      </c>
      <c r="I138">
        <f t="shared" si="5"/>
        <v>10384</v>
      </c>
      <c r="J138" s="27" t="s">
        <v>48</v>
      </c>
    </row>
    <row r="139" spans="1:10" x14ac:dyDescent="0.25">
      <c r="A139">
        <v>10262</v>
      </c>
      <c r="B139">
        <v>7</v>
      </c>
      <c r="C139">
        <v>18.29</v>
      </c>
      <c r="D139">
        <v>2</v>
      </c>
      <c r="E139">
        <v>0</v>
      </c>
      <c r="F139" s="4">
        <f>DetailTicket2[[#This Row],[Qte]]*(DetailTicket2[[#This Row],[PrixUnit]]*(1-DetailTicket2[[#This Row],[Remise%]]))</f>
        <v>36.58</v>
      </c>
      <c r="G139" t="str">
        <f t="shared" si="4"/>
        <v>ALCLE</v>
      </c>
      <c r="I139">
        <f t="shared" si="5"/>
        <v>10385</v>
      </c>
      <c r="J139" s="28" t="s">
        <v>43</v>
      </c>
    </row>
    <row r="140" spans="1:10" x14ac:dyDescent="0.25">
      <c r="A140">
        <v>10385</v>
      </c>
      <c r="B140">
        <v>7</v>
      </c>
      <c r="C140">
        <v>18.29</v>
      </c>
      <c r="D140">
        <v>2</v>
      </c>
      <c r="E140">
        <v>0.2</v>
      </c>
      <c r="F140" s="4">
        <f>DetailTicket2[[#This Row],[Qte]]*(DetailTicket2[[#This Row],[PrixUnit]]*(1-DetailTicket2[[#This Row],[Remise%]]))</f>
        <v>29.263999999999999</v>
      </c>
      <c r="G140" t="str">
        <f t="shared" si="4"/>
        <v>PHFRO</v>
      </c>
      <c r="I140">
        <f t="shared" si="5"/>
        <v>10386</v>
      </c>
      <c r="J140" s="27" t="s">
        <v>75</v>
      </c>
    </row>
    <row r="141" spans="1:10" x14ac:dyDescent="0.25">
      <c r="A141">
        <v>10459</v>
      </c>
      <c r="B141">
        <v>7</v>
      </c>
      <c r="C141">
        <v>18.29</v>
      </c>
      <c r="D141">
        <v>2</v>
      </c>
      <c r="E141">
        <v>0.05</v>
      </c>
      <c r="F141" s="4">
        <f>DetailTicket2[[#This Row],[Qte]]*(DetailTicket2[[#This Row],[PrixUnit]]*(1-DetailTicket2[[#This Row],[Remise%]]))</f>
        <v>34.750999999999998</v>
      </c>
      <c r="G141" t="str">
        <f t="shared" si="4"/>
        <v>JAHEN</v>
      </c>
      <c r="I141">
        <f t="shared" si="5"/>
        <v>10387</v>
      </c>
      <c r="J141" s="28" t="s">
        <v>88</v>
      </c>
    </row>
    <row r="142" spans="1:10" x14ac:dyDescent="0.25">
      <c r="A142">
        <v>10471</v>
      </c>
      <c r="B142">
        <v>7</v>
      </c>
      <c r="C142">
        <v>18.29</v>
      </c>
      <c r="D142">
        <v>1</v>
      </c>
      <c r="E142">
        <v>0</v>
      </c>
      <c r="F142" s="4">
        <f>DetailTicket2[[#This Row],[Qte]]*(DetailTicket2[[#This Row],[PrixUnit]]*(1-DetailTicket2[[#This Row],[Remise%]]))</f>
        <v>18.29</v>
      </c>
      <c r="G142" t="str">
        <f t="shared" si="4"/>
        <v>SYBEL</v>
      </c>
      <c r="I142">
        <f t="shared" si="5"/>
        <v>10388</v>
      </c>
      <c r="J142" s="27" t="s">
        <v>79</v>
      </c>
    </row>
    <row r="143" spans="1:10" x14ac:dyDescent="0.25">
      <c r="A143">
        <v>10511</v>
      </c>
      <c r="B143">
        <v>7</v>
      </c>
      <c r="C143">
        <v>22.87</v>
      </c>
      <c r="D143">
        <v>2</v>
      </c>
      <c r="E143">
        <v>0.15</v>
      </c>
      <c r="F143" s="4">
        <f>DetailTicket2[[#This Row],[Qte]]*(DetailTicket2[[#This Row],[PrixUnit]]*(1-DetailTicket2[[#This Row],[Remise%]]))</f>
        <v>38.878999999999998</v>
      </c>
      <c r="G143" t="str">
        <f t="shared" si="4"/>
        <v>FAMAR</v>
      </c>
      <c r="I143">
        <f t="shared" si="5"/>
        <v>10389</v>
      </c>
      <c r="J143" s="28" t="s">
        <v>89</v>
      </c>
    </row>
    <row r="144" spans="1:10" x14ac:dyDescent="0.25">
      <c r="A144">
        <v>10546</v>
      </c>
      <c r="B144">
        <v>7</v>
      </c>
      <c r="C144">
        <v>22.87</v>
      </c>
      <c r="D144">
        <v>2</v>
      </c>
      <c r="E144">
        <v>0</v>
      </c>
      <c r="F144" s="4">
        <f>DetailTicket2[[#This Row],[Qte]]*(DetailTicket2[[#This Row],[PrixUnit]]*(1-DetailTicket2[[#This Row],[Remise%]]))</f>
        <v>45.74</v>
      </c>
      <c r="G144" t="str">
        <f t="shared" si="4"/>
        <v>JAHEN</v>
      </c>
      <c r="I144">
        <f t="shared" si="5"/>
        <v>10390</v>
      </c>
      <c r="J144" s="27" t="s">
        <v>32</v>
      </c>
    </row>
    <row r="145" spans="1:10" x14ac:dyDescent="0.25">
      <c r="A145">
        <v>10591</v>
      </c>
      <c r="B145">
        <v>7</v>
      </c>
      <c r="C145">
        <v>22.87</v>
      </c>
      <c r="D145">
        <v>2</v>
      </c>
      <c r="E145">
        <v>0</v>
      </c>
      <c r="F145" s="4">
        <f>DetailTicket2[[#This Row],[Qte]]*(DetailTicket2[[#This Row],[PrixUnit]]*(1-DetailTicket2[[#This Row],[Remise%]]))</f>
        <v>45.74</v>
      </c>
      <c r="G145" t="str">
        <f t="shared" si="4"/>
        <v>ZOHED</v>
      </c>
      <c r="I145">
        <f t="shared" si="5"/>
        <v>10391</v>
      </c>
      <c r="J145" s="28" t="s">
        <v>80</v>
      </c>
    </row>
    <row r="146" spans="1:10" x14ac:dyDescent="0.25">
      <c r="A146">
        <v>10607</v>
      </c>
      <c r="B146">
        <v>7</v>
      </c>
      <c r="C146">
        <v>22.87</v>
      </c>
      <c r="D146">
        <v>1</v>
      </c>
      <c r="E146">
        <v>0</v>
      </c>
      <c r="F146" s="4">
        <f>DetailTicket2[[#This Row],[Qte]]*(DetailTicket2[[#This Row],[PrixUnit]]*(1-DetailTicket2[[#This Row],[Remise%]]))</f>
        <v>22.87</v>
      </c>
      <c r="G146" t="str">
        <f t="shared" si="4"/>
        <v>MOELK</v>
      </c>
      <c r="I146">
        <f t="shared" si="5"/>
        <v>10392</v>
      </c>
      <c r="J146" s="27" t="s">
        <v>77</v>
      </c>
    </row>
    <row r="147" spans="1:10" x14ac:dyDescent="0.25">
      <c r="A147">
        <v>10634</v>
      </c>
      <c r="B147">
        <v>7</v>
      </c>
      <c r="C147">
        <v>22.87</v>
      </c>
      <c r="D147">
        <v>1</v>
      </c>
      <c r="E147">
        <v>0</v>
      </c>
      <c r="F147" s="4">
        <f>DetailTicket2[[#This Row],[Qte]]*(DetailTicket2[[#This Row],[PrixUnit]]*(1-DetailTicket2[[#This Row],[Remise%]]))</f>
        <v>22.87</v>
      </c>
      <c r="G147" t="str">
        <f t="shared" si="4"/>
        <v>CHBON</v>
      </c>
      <c r="I147">
        <f t="shared" si="5"/>
        <v>10393</v>
      </c>
      <c r="J147" s="28" t="s">
        <v>68</v>
      </c>
    </row>
    <row r="148" spans="1:10" x14ac:dyDescent="0.25">
      <c r="A148">
        <v>10694</v>
      </c>
      <c r="B148">
        <v>7</v>
      </c>
      <c r="C148">
        <v>22.87</v>
      </c>
      <c r="D148">
        <v>2</v>
      </c>
      <c r="E148">
        <v>0</v>
      </c>
      <c r="F148" s="4">
        <f>DetailTicket2[[#This Row],[Qte]]*(DetailTicket2[[#This Row],[PrixUnit]]*(1-DetailTicket2[[#This Row],[Remise%]]))</f>
        <v>45.74</v>
      </c>
      <c r="G148" t="str">
        <f t="shared" si="4"/>
        <v>ARBLA</v>
      </c>
      <c r="I148">
        <f t="shared" si="5"/>
        <v>10394</v>
      </c>
      <c r="J148" s="27" t="s">
        <v>87</v>
      </c>
    </row>
    <row r="149" spans="1:10" x14ac:dyDescent="0.25">
      <c r="A149">
        <v>10766</v>
      </c>
      <c r="B149">
        <v>7</v>
      </c>
      <c r="C149">
        <v>22.87</v>
      </c>
      <c r="D149">
        <v>1</v>
      </c>
      <c r="E149">
        <v>0</v>
      </c>
      <c r="F149" s="4">
        <f>DetailTicket2[[#This Row],[Qte]]*(DetailTicket2[[#This Row],[PrixUnit]]*(1-DetailTicket2[[#This Row],[Remise%]]))</f>
        <v>22.87</v>
      </c>
      <c r="G149" t="str">
        <f t="shared" si="4"/>
        <v>OLLHE</v>
      </c>
      <c r="I149">
        <f t="shared" si="5"/>
        <v>10395</v>
      </c>
      <c r="J149" s="28" t="s">
        <v>31</v>
      </c>
    </row>
    <row r="150" spans="1:10" x14ac:dyDescent="0.25">
      <c r="A150">
        <v>10790</v>
      </c>
      <c r="B150">
        <v>7</v>
      </c>
      <c r="C150">
        <v>22.87</v>
      </c>
      <c r="D150">
        <v>2</v>
      </c>
      <c r="E150">
        <v>0.15</v>
      </c>
      <c r="F150" s="4">
        <f>DetailTicket2[[#This Row],[Qte]]*(DetailTicket2[[#This Row],[PrixUnit]]*(1-DetailTicket2[[#This Row],[Remise%]]))</f>
        <v>38.878999999999998</v>
      </c>
      <c r="G150" t="str">
        <f t="shared" si="4"/>
        <v>BRLEH</v>
      </c>
      <c r="I150">
        <f t="shared" si="5"/>
        <v>10396</v>
      </c>
      <c r="J150" s="27" t="s">
        <v>40</v>
      </c>
    </row>
    <row r="151" spans="1:10" x14ac:dyDescent="0.25">
      <c r="A151">
        <v>10833</v>
      </c>
      <c r="B151">
        <v>7</v>
      </c>
      <c r="C151">
        <v>22.87</v>
      </c>
      <c r="D151">
        <v>1</v>
      </c>
      <c r="E151">
        <v>0.1</v>
      </c>
      <c r="F151" s="4">
        <f>DetailTicket2[[#This Row],[Qte]]*(DetailTicket2[[#This Row],[PrixUnit]]*(1-DetailTicket2[[#This Row],[Remise%]]))</f>
        <v>20.583000000000002</v>
      </c>
      <c r="G151" t="str">
        <f t="shared" si="4"/>
        <v>OLLHE</v>
      </c>
      <c r="I151">
        <f t="shared" si="5"/>
        <v>10397</v>
      </c>
      <c r="J151" s="28" t="s">
        <v>73</v>
      </c>
    </row>
    <row r="152" spans="1:10" x14ac:dyDescent="0.25">
      <c r="A152">
        <v>10858</v>
      </c>
      <c r="B152">
        <v>7</v>
      </c>
      <c r="C152">
        <v>22.87</v>
      </c>
      <c r="D152">
        <v>2</v>
      </c>
      <c r="E152">
        <v>0</v>
      </c>
      <c r="F152" s="4">
        <f>DetailTicket2[[#This Row],[Qte]]*(DetailTicket2[[#This Row],[PrixUnit]]*(1-DetailTicket2[[#This Row],[Remise%]]))</f>
        <v>45.74</v>
      </c>
      <c r="G152" t="str">
        <f t="shared" si="4"/>
        <v>JUBOY</v>
      </c>
      <c r="I152">
        <f t="shared" si="5"/>
        <v>10398</v>
      </c>
      <c r="J152" s="27" t="s">
        <v>68</v>
      </c>
    </row>
    <row r="153" spans="1:10" x14ac:dyDescent="0.25">
      <c r="A153">
        <v>10908</v>
      </c>
      <c r="B153">
        <v>7</v>
      </c>
      <c r="C153">
        <v>22.87</v>
      </c>
      <c r="D153">
        <v>1</v>
      </c>
      <c r="E153">
        <v>0.05</v>
      </c>
      <c r="F153" s="4">
        <f>DetailTicket2[[#This Row],[Qte]]*(DetailTicket2[[#This Row],[PrixUnit]]*(1-DetailTicket2[[#This Row],[Remise%]]))</f>
        <v>21.726500000000001</v>
      </c>
      <c r="G153" t="str">
        <f t="shared" si="4"/>
        <v>DACOU</v>
      </c>
      <c r="I153">
        <f t="shared" si="5"/>
        <v>10399</v>
      </c>
      <c r="J153" s="28" t="s">
        <v>84</v>
      </c>
    </row>
    <row r="154" spans="1:10" x14ac:dyDescent="0.25">
      <c r="A154">
        <v>10909</v>
      </c>
      <c r="B154">
        <v>7</v>
      </c>
      <c r="C154">
        <v>22.87</v>
      </c>
      <c r="D154">
        <v>2</v>
      </c>
      <c r="E154">
        <v>0</v>
      </c>
      <c r="F154" s="4">
        <f>DetailTicket2[[#This Row],[Qte]]*(DetailTicket2[[#This Row],[PrixUnit]]*(1-DetailTicket2[[#This Row],[Remise%]]))</f>
        <v>45.74</v>
      </c>
      <c r="G154" t="str">
        <f t="shared" si="4"/>
        <v>ALDUV</v>
      </c>
      <c r="I154">
        <f t="shared" si="5"/>
        <v>10400</v>
      </c>
      <c r="J154" s="27" t="s">
        <v>81</v>
      </c>
    </row>
    <row r="155" spans="1:10" x14ac:dyDescent="0.25">
      <c r="A155">
        <v>10940</v>
      </c>
      <c r="B155">
        <v>7</v>
      </c>
      <c r="C155">
        <v>22.87</v>
      </c>
      <c r="D155">
        <v>2</v>
      </c>
      <c r="E155">
        <v>0</v>
      </c>
      <c r="F155" s="4">
        <f>DetailTicket2[[#This Row],[Qte]]*(DetailTicket2[[#This Row],[PrixUnit]]*(1-DetailTicket2[[#This Row],[Remise%]]))</f>
        <v>45.74</v>
      </c>
      <c r="G155" t="str">
        <f t="shared" si="4"/>
        <v>FAMAR</v>
      </c>
      <c r="I155">
        <f t="shared" si="5"/>
        <v>10401</v>
      </c>
      <c r="J155" s="28" t="s">
        <v>36</v>
      </c>
    </row>
    <row r="156" spans="1:10" x14ac:dyDescent="0.25">
      <c r="A156">
        <v>10958</v>
      </c>
      <c r="B156">
        <v>7</v>
      </c>
      <c r="C156">
        <v>22.87</v>
      </c>
      <c r="D156">
        <v>2</v>
      </c>
      <c r="E156">
        <v>0</v>
      </c>
      <c r="F156" s="4">
        <f>DetailTicket2[[#This Row],[Qte]]*(DetailTicket2[[#This Row],[PrixUnit]]*(1-DetailTicket2[[#This Row],[Remise%]]))</f>
        <v>45.74</v>
      </c>
      <c r="G156" t="str">
        <f t="shared" si="4"/>
        <v>RIDAB</v>
      </c>
      <c r="I156">
        <f t="shared" si="5"/>
        <v>10402</v>
      </c>
      <c r="J156" s="27" t="s">
        <v>32</v>
      </c>
    </row>
    <row r="157" spans="1:10" x14ac:dyDescent="0.25">
      <c r="A157">
        <v>10962</v>
      </c>
      <c r="B157">
        <v>7</v>
      </c>
      <c r="C157">
        <v>22.87</v>
      </c>
      <c r="D157">
        <v>1</v>
      </c>
      <c r="E157">
        <v>0</v>
      </c>
      <c r="F157" s="4">
        <f>DetailTicket2[[#This Row],[Qte]]*(DetailTicket2[[#This Row],[PrixUnit]]*(1-DetailTicket2[[#This Row],[Remise%]]))</f>
        <v>22.87</v>
      </c>
      <c r="G157" t="str">
        <f t="shared" si="4"/>
        <v>ARBLA</v>
      </c>
      <c r="I157">
        <f t="shared" si="5"/>
        <v>10403</v>
      </c>
      <c r="J157" s="28" t="s">
        <v>32</v>
      </c>
    </row>
    <row r="158" spans="1:10" x14ac:dyDescent="0.25">
      <c r="A158">
        <v>10979</v>
      </c>
      <c r="B158">
        <v>7</v>
      </c>
      <c r="C158">
        <v>22.87</v>
      </c>
      <c r="D158">
        <v>2</v>
      </c>
      <c r="E158">
        <v>0</v>
      </c>
      <c r="F158" s="4">
        <f>DetailTicket2[[#This Row],[Qte]]*(DetailTicket2[[#This Row],[PrixUnit]]*(1-DetailTicket2[[#This Row],[Remise%]]))</f>
        <v>45.74</v>
      </c>
      <c r="G158" t="str">
        <f t="shared" si="4"/>
        <v>CHLEC</v>
      </c>
      <c r="I158">
        <f t="shared" si="5"/>
        <v>10404</v>
      </c>
      <c r="J158" s="27" t="s">
        <v>45</v>
      </c>
    </row>
    <row r="159" spans="1:10" x14ac:dyDescent="0.25">
      <c r="A159">
        <v>10982</v>
      </c>
      <c r="B159">
        <v>7</v>
      </c>
      <c r="C159">
        <v>22.87</v>
      </c>
      <c r="D159">
        <v>1</v>
      </c>
      <c r="E159">
        <v>0</v>
      </c>
      <c r="F159" s="4">
        <f>DetailTicket2[[#This Row],[Qte]]*(DetailTicket2[[#This Row],[PrixUnit]]*(1-DetailTicket2[[#This Row],[Remise%]]))</f>
        <v>22.87</v>
      </c>
      <c r="G159" t="str">
        <f t="shared" si="4"/>
        <v>GESEF</v>
      </c>
      <c r="I159">
        <f t="shared" si="5"/>
        <v>10405</v>
      </c>
      <c r="J159" s="28" t="s">
        <v>90</v>
      </c>
    </row>
    <row r="160" spans="1:10" x14ac:dyDescent="0.25">
      <c r="A160">
        <v>10987</v>
      </c>
      <c r="B160">
        <v>7</v>
      </c>
      <c r="C160">
        <v>22.87</v>
      </c>
      <c r="D160">
        <v>2</v>
      </c>
      <c r="E160">
        <v>0</v>
      </c>
      <c r="F160" s="4">
        <f>DetailTicket2[[#This Row],[Qte]]*(DetailTicket2[[#This Row],[PrixUnit]]*(1-DetailTicket2[[#This Row],[Remise%]]))</f>
        <v>45.74</v>
      </c>
      <c r="G160" t="str">
        <f t="shared" si="4"/>
        <v>DIDAL</v>
      </c>
      <c r="I160">
        <f t="shared" si="5"/>
        <v>10406</v>
      </c>
      <c r="J160" s="27" t="s">
        <v>85</v>
      </c>
    </row>
    <row r="161" spans="1:10" x14ac:dyDescent="0.25">
      <c r="A161">
        <v>10988</v>
      </c>
      <c r="B161">
        <v>7</v>
      </c>
      <c r="C161">
        <v>22.87</v>
      </c>
      <c r="D161">
        <v>2</v>
      </c>
      <c r="E161">
        <v>0</v>
      </c>
      <c r="F161" s="4">
        <f>DetailTicket2[[#This Row],[Qte]]*(DetailTicket2[[#This Row],[PrixUnit]]*(1-DetailTicket2[[#This Row],[Remise%]]))</f>
        <v>45.74</v>
      </c>
      <c r="G161" t="str">
        <f t="shared" si="4"/>
        <v>ALCLE</v>
      </c>
      <c r="I161">
        <f t="shared" si="5"/>
        <v>10407</v>
      </c>
      <c r="J161" s="28" t="s">
        <v>34</v>
      </c>
    </row>
    <row r="162" spans="1:10" x14ac:dyDescent="0.25">
      <c r="A162">
        <v>11001</v>
      </c>
      <c r="B162">
        <v>7</v>
      </c>
      <c r="C162">
        <v>22.87</v>
      </c>
      <c r="D162">
        <v>2</v>
      </c>
      <c r="E162">
        <v>0</v>
      </c>
      <c r="F162" s="4">
        <f>DetailTicket2[[#This Row],[Qte]]*(DetailTicket2[[#This Row],[PrixUnit]]*(1-DetailTicket2[[#This Row],[Remise%]]))</f>
        <v>45.74</v>
      </c>
      <c r="G162" t="str">
        <f t="shared" si="4"/>
        <v>REDAN</v>
      </c>
      <c r="I162">
        <f t="shared" si="5"/>
        <v>10408</v>
      </c>
      <c r="J162" s="27" t="s">
        <v>91</v>
      </c>
    </row>
    <row r="163" spans="1:10" x14ac:dyDescent="0.25">
      <c r="A163">
        <v>11010</v>
      </c>
      <c r="B163">
        <v>7</v>
      </c>
      <c r="C163">
        <v>22.87</v>
      </c>
      <c r="D163">
        <v>1</v>
      </c>
      <c r="E163">
        <v>0</v>
      </c>
      <c r="F163" s="4">
        <f>DetailTicket2[[#This Row],[Qte]]*(DetailTicket2[[#This Row],[PrixUnit]]*(1-DetailTicket2[[#This Row],[Remise%]]))</f>
        <v>22.87</v>
      </c>
      <c r="G163" t="str">
        <f t="shared" si="4"/>
        <v>DACOU</v>
      </c>
      <c r="I163">
        <f t="shared" si="5"/>
        <v>10409</v>
      </c>
      <c r="J163" s="28" t="s">
        <v>92</v>
      </c>
    </row>
    <row r="164" spans="1:10" x14ac:dyDescent="0.25">
      <c r="A164">
        <v>11023</v>
      </c>
      <c r="B164">
        <v>7</v>
      </c>
      <c r="C164">
        <v>22.87</v>
      </c>
      <c r="D164">
        <v>2</v>
      </c>
      <c r="E164">
        <v>0</v>
      </c>
      <c r="F164" s="4">
        <f>DetailTicket2[[#This Row],[Qte]]*(DetailTicket2[[#This Row],[PrixUnit]]*(1-DetailTicket2[[#This Row],[Remise%]]))</f>
        <v>45.74</v>
      </c>
      <c r="G164" t="str">
        <f t="shared" si="4"/>
        <v>SYBEL</v>
      </c>
      <c r="I164">
        <f t="shared" si="5"/>
        <v>10410</v>
      </c>
      <c r="J164" s="27" t="s">
        <v>89</v>
      </c>
    </row>
    <row r="165" spans="1:10" x14ac:dyDescent="0.25">
      <c r="A165">
        <v>11056</v>
      </c>
      <c r="B165">
        <v>7</v>
      </c>
      <c r="C165">
        <v>22.87</v>
      </c>
      <c r="D165">
        <v>1</v>
      </c>
      <c r="E165">
        <v>0</v>
      </c>
      <c r="F165" s="4">
        <f>DetailTicket2[[#This Row],[Qte]]*(DetailTicket2[[#This Row],[PrixUnit]]*(1-DetailTicket2[[#This Row],[Remise%]]))</f>
        <v>22.87</v>
      </c>
      <c r="G165" t="str">
        <f t="shared" si="4"/>
        <v>DIDAL</v>
      </c>
      <c r="I165">
        <f t="shared" si="5"/>
        <v>10411</v>
      </c>
      <c r="J165" s="28" t="s">
        <v>89</v>
      </c>
    </row>
    <row r="166" spans="1:10" x14ac:dyDescent="0.25">
      <c r="A166">
        <v>11071</v>
      </c>
      <c r="B166">
        <v>7</v>
      </c>
      <c r="C166">
        <v>22.87</v>
      </c>
      <c r="D166">
        <v>2</v>
      </c>
      <c r="E166">
        <v>0.05</v>
      </c>
      <c r="F166" s="4">
        <f>DetailTicket2[[#This Row],[Qte]]*(DetailTicket2[[#This Row],[PrixUnit]]*(1-DetailTicket2[[#This Row],[Remise%]]))</f>
        <v>43.453000000000003</v>
      </c>
      <c r="G166" t="str">
        <f t="shared" si="4"/>
        <v>JEMAN</v>
      </c>
      <c r="I166">
        <f t="shared" si="5"/>
        <v>10412</v>
      </c>
      <c r="J166" s="27" t="s">
        <v>39</v>
      </c>
    </row>
    <row r="167" spans="1:10" x14ac:dyDescent="0.25">
      <c r="A167">
        <v>11077</v>
      </c>
      <c r="B167">
        <v>7</v>
      </c>
      <c r="C167">
        <v>22.87</v>
      </c>
      <c r="D167">
        <v>1</v>
      </c>
      <c r="E167">
        <v>0.05</v>
      </c>
      <c r="F167" s="4">
        <f>DetailTicket2[[#This Row],[Qte]]*(DetailTicket2[[#This Row],[PrixUnit]]*(1-DetailTicket2[[#This Row],[Remise%]]))</f>
        <v>21.726500000000001</v>
      </c>
      <c r="G167" t="str">
        <f t="shared" si="4"/>
        <v>ALCLE</v>
      </c>
      <c r="I167">
        <f t="shared" si="5"/>
        <v>10413</v>
      </c>
      <c r="J167" s="28" t="s">
        <v>76</v>
      </c>
    </row>
    <row r="168" spans="1:10" x14ac:dyDescent="0.25">
      <c r="A168">
        <v>10344</v>
      </c>
      <c r="B168">
        <v>8</v>
      </c>
      <c r="C168">
        <v>24.39</v>
      </c>
      <c r="D168">
        <v>2</v>
      </c>
      <c r="E168">
        <v>0.25</v>
      </c>
      <c r="F168" s="4">
        <f>DetailTicket2[[#This Row],[Qte]]*(DetailTicket2[[#This Row],[PrixUnit]]*(1-DetailTicket2[[#This Row],[Remise%]]))</f>
        <v>36.585000000000001</v>
      </c>
      <c r="G168" t="str">
        <f t="shared" si="4"/>
        <v>CHLAB</v>
      </c>
      <c r="I168">
        <f t="shared" si="5"/>
        <v>10414</v>
      </c>
      <c r="J168" s="27" t="s">
        <v>75</v>
      </c>
    </row>
    <row r="169" spans="1:10" x14ac:dyDescent="0.25">
      <c r="A169">
        <v>10345</v>
      </c>
      <c r="B169">
        <v>8</v>
      </c>
      <c r="C169">
        <v>24.39</v>
      </c>
      <c r="D169">
        <v>2</v>
      </c>
      <c r="E169">
        <v>0</v>
      </c>
      <c r="F169" s="4">
        <f>DetailTicket2[[#This Row],[Qte]]*(DetailTicket2[[#This Row],[PrixUnit]]*(1-DetailTicket2[[#This Row],[Remise%]]))</f>
        <v>48.78</v>
      </c>
      <c r="G169" t="str">
        <f t="shared" si="4"/>
        <v>ARBLA</v>
      </c>
      <c r="I169">
        <f t="shared" si="5"/>
        <v>10415</v>
      </c>
      <c r="J169" s="28" t="s">
        <v>87</v>
      </c>
    </row>
    <row r="170" spans="1:10" x14ac:dyDescent="0.25">
      <c r="A170">
        <v>10511</v>
      </c>
      <c r="B170">
        <v>8</v>
      </c>
      <c r="C170">
        <v>30.49</v>
      </c>
      <c r="D170">
        <v>2</v>
      </c>
      <c r="E170">
        <v>0.15</v>
      </c>
      <c r="F170" s="4">
        <f>DetailTicket2[[#This Row],[Qte]]*(DetailTicket2[[#This Row],[PrixUnit]]*(1-DetailTicket2[[#This Row],[Remise%]]))</f>
        <v>51.832999999999998</v>
      </c>
      <c r="G170" t="str">
        <f t="shared" si="4"/>
        <v>FAMAR</v>
      </c>
      <c r="I170">
        <f t="shared" si="5"/>
        <v>10416</v>
      </c>
      <c r="J170" s="27" t="s">
        <v>39</v>
      </c>
    </row>
    <row r="171" spans="1:10" x14ac:dyDescent="0.25">
      <c r="A171">
        <v>10522</v>
      </c>
      <c r="B171">
        <v>8</v>
      </c>
      <c r="C171">
        <v>30.49</v>
      </c>
      <c r="D171">
        <v>1</v>
      </c>
      <c r="E171">
        <v>0</v>
      </c>
      <c r="F171" s="4">
        <f>DetailTicket2[[#This Row],[Qte]]*(DetailTicket2[[#This Row],[PrixUnit]]*(1-DetailTicket2[[#This Row],[Remise%]]))</f>
        <v>30.49</v>
      </c>
      <c r="G171" t="str">
        <f t="shared" si="4"/>
        <v>ANLER</v>
      </c>
      <c r="I171">
        <f t="shared" si="5"/>
        <v>10417</v>
      </c>
      <c r="J171" s="28" t="s">
        <v>74</v>
      </c>
    </row>
    <row r="172" spans="1:10" x14ac:dyDescent="0.25">
      <c r="A172">
        <v>10695</v>
      </c>
      <c r="B172">
        <v>8</v>
      </c>
      <c r="C172">
        <v>30.49</v>
      </c>
      <c r="D172">
        <v>2</v>
      </c>
      <c r="E172">
        <v>0</v>
      </c>
      <c r="F172" s="4">
        <f>DetailTicket2[[#This Row],[Qte]]*(DetailTicket2[[#This Row],[PrixUnit]]*(1-DetailTicket2[[#This Row],[Remise%]]))</f>
        <v>60.98</v>
      </c>
      <c r="G172" t="str">
        <f t="shared" si="4"/>
        <v>FRLAN</v>
      </c>
      <c r="I172">
        <f t="shared" si="5"/>
        <v>10418</v>
      </c>
      <c r="J172" s="27" t="s">
        <v>44</v>
      </c>
    </row>
    <row r="173" spans="1:10" x14ac:dyDescent="0.25">
      <c r="A173">
        <v>10709</v>
      </c>
      <c r="B173">
        <v>8</v>
      </c>
      <c r="C173">
        <v>30.49</v>
      </c>
      <c r="D173">
        <v>1</v>
      </c>
      <c r="E173">
        <v>0</v>
      </c>
      <c r="F173" s="4">
        <f>DetailTicket2[[#This Row],[Qte]]*(DetailTicket2[[#This Row],[PrixUnit]]*(1-DetailTicket2[[#This Row],[Remise%]]))</f>
        <v>30.49</v>
      </c>
      <c r="G173" t="str">
        <f t="shared" si="4"/>
        <v>BRLEH</v>
      </c>
      <c r="I173">
        <f t="shared" si="5"/>
        <v>10419</v>
      </c>
      <c r="J173" s="28" t="s">
        <v>29</v>
      </c>
    </row>
    <row r="174" spans="1:10" x14ac:dyDescent="0.25">
      <c r="A174">
        <v>10786</v>
      </c>
      <c r="B174">
        <v>8</v>
      </c>
      <c r="C174">
        <v>30.49</v>
      </c>
      <c r="D174">
        <v>1</v>
      </c>
      <c r="E174">
        <v>0.2</v>
      </c>
      <c r="F174" s="4">
        <f>DetailTicket2[[#This Row],[Qte]]*(DetailTicket2[[#This Row],[PrixUnit]]*(1-DetailTicket2[[#This Row],[Remise%]]))</f>
        <v>24.391999999999999</v>
      </c>
      <c r="G174" t="str">
        <f t="shared" si="4"/>
        <v>PABEL</v>
      </c>
      <c r="I174">
        <f t="shared" si="5"/>
        <v>10420</v>
      </c>
      <c r="J174" s="27" t="s">
        <v>30</v>
      </c>
    </row>
    <row r="175" spans="1:10" x14ac:dyDescent="0.25">
      <c r="A175">
        <v>10829</v>
      </c>
      <c r="B175">
        <v>8</v>
      </c>
      <c r="C175">
        <v>30.49</v>
      </c>
      <c r="D175">
        <v>1</v>
      </c>
      <c r="E175">
        <v>0</v>
      </c>
      <c r="F175" s="4">
        <f>DetailTicket2[[#This Row],[Qte]]*(DetailTicket2[[#This Row],[PrixUnit]]*(1-DetailTicket2[[#This Row],[Remise%]]))</f>
        <v>30.49</v>
      </c>
      <c r="G175" t="str">
        <f t="shared" si="4"/>
        <v>GAANT</v>
      </c>
      <c r="I175">
        <f t="shared" si="5"/>
        <v>10421</v>
      </c>
      <c r="J175" s="28" t="s">
        <v>35</v>
      </c>
    </row>
    <row r="176" spans="1:10" x14ac:dyDescent="0.25">
      <c r="A176">
        <v>10893</v>
      </c>
      <c r="B176">
        <v>8</v>
      </c>
      <c r="C176">
        <v>30.49</v>
      </c>
      <c r="D176">
        <v>1</v>
      </c>
      <c r="E176">
        <v>0</v>
      </c>
      <c r="F176" s="4">
        <f>DetailTicket2[[#This Row],[Qte]]*(DetailTicket2[[#This Row],[PrixUnit]]*(1-DetailTicket2[[#This Row],[Remise%]]))</f>
        <v>30.49</v>
      </c>
      <c r="G176" t="str">
        <f t="shared" si="4"/>
        <v>CHBES</v>
      </c>
      <c r="I176">
        <f t="shared" si="5"/>
        <v>10422</v>
      </c>
      <c r="J176" s="27" t="s">
        <v>93</v>
      </c>
    </row>
    <row r="177" spans="1:10" x14ac:dyDescent="0.25">
      <c r="A177">
        <v>10975</v>
      </c>
      <c r="B177">
        <v>8</v>
      </c>
      <c r="C177">
        <v>30.49</v>
      </c>
      <c r="D177">
        <v>2</v>
      </c>
      <c r="E177">
        <v>0</v>
      </c>
      <c r="F177" s="4">
        <f>DetailTicket2[[#This Row],[Qte]]*(DetailTicket2[[#This Row],[PrixUnit]]*(1-DetailTicket2[[#This Row],[Remise%]]))</f>
        <v>60.98</v>
      </c>
      <c r="G177" t="str">
        <f t="shared" si="4"/>
        <v>GESEF</v>
      </c>
      <c r="I177">
        <f t="shared" si="5"/>
        <v>10423</v>
      </c>
      <c r="J177" s="28" t="s">
        <v>94</v>
      </c>
    </row>
    <row r="178" spans="1:10" x14ac:dyDescent="0.25">
      <c r="A178">
        <v>10978</v>
      </c>
      <c r="B178">
        <v>8</v>
      </c>
      <c r="C178">
        <v>30.49</v>
      </c>
      <c r="D178">
        <v>1</v>
      </c>
      <c r="E178">
        <v>0.15</v>
      </c>
      <c r="F178" s="4">
        <f>DetailTicket2[[#This Row],[Qte]]*(DetailTicket2[[#This Row],[PrixUnit]]*(1-DetailTicket2[[#This Row],[Remise%]]))</f>
        <v>25.916499999999999</v>
      </c>
      <c r="G178" t="str">
        <f t="shared" si="4"/>
        <v>YATAN</v>
      </c>
      <c r="I178">
        <f t="shared" si="5"/>
        <v>10424</v>
      </c>
      <c r="J178" s="27" t="s">
        <v>72</v>
      </c>
    </row>
    <row r="179" spans="1:10" x14ac:dyDescent="0.25">
      <c r="A179">
        <v>11007</v>
      </c>
      <c r="B179">
        <v>8</v>
      </c>
      <c r="C179">
        <v>30.49</v>
      </c>
      <c r="D179">
        <v>1</v>
      </c>
      <c r="E179">
        <v>0</v>
      </c>
      <c r="F179" s="4">
        <f>DetailTicket2[[#This Row],[Qte]]*(DetailTicket2[[#This Row],[PrixUnit]]*(1-DetailTicket2[[#This Row],[Remise%]]))</f>
        <v>30.49</v>
      </c>
      <c r="G179" t="str">
        <f t="shared" si="4"/>
        <v>VIVAN</v>
      </c>
      <c r="I179">
        <f t="shared" si="5"/>
        <v>10425</v>
      </c>
      <c r="J179" s="28" t="s">
        <v>76</v>
      </c>
    </row>
    <row r="180" spans="1:10" x14ac:dyDescent="0.25">
      <c r="A180">
        <v>11077</v>
      </c>
      <c r="B180">
        <v>8</v>
      </c>
      <c r="C180">
        <v>30.49</v>
      </c>
      <c r="D180">
        <v>2</v>
      </c>
      <c r="E180">
        <v>0.1</v>
      </c>
      <c r="F180" s="4">
        <f>DetailTicket2[[#This Row],[Qte]]*(DetailTicket2[[#This Row],[PrixUnit]]*(1-DetailTicket2[[#This Row],[Remise%]]))</f>
        <v>54.881999999999998</v>
      </c>
      <c r="G180" t="str">
        <f t="shared" si="4"/>
        <v>ALCLE</v>
      </c>
      <c r="I180">
        <f t="shared" si="5"/>
        <v>10426</v>
      </c>
      <c r="J180" s="27" t="s">
        <v>83</v>
      </c>
    </row>
    <row r="181" spans="1:10" x14ac:dyDescent="0.25">
      <c r="A181">
        <v>10420</v>
      </c>
      <c r="B181">
        <v>9</v>
      </c>
      <c r="C181">
        <v>59.15</v>
      </c>
      <c r="D181">
        <v>1</v>
      </c>
      <c r="E181">
        <v>0.1</v>
      </c>
      <c r="F181" s="4">
        <f>DetailTicket2[[#This Row],[Qte]]*(DetailTicket2[[#This Row],[PrixUnit]]*(1-DetailTicket2[[#This Row],[Remise%]]))</f>
        <v>53.234999999999999</v>
      </c>
      <c r="G181" t="str">
        <f t="shared" si="4"/>
        <v>YAKAL</v>
      </c>
      <c r="I181">
        <f t="shared" si="5"/>
        <v>10427</v>
      </c>
      <c r="J181" s="28" t="s">
        <v>77</v>
      </c>
    </row>
    <row r="182" spans="1:10" x14ac:dyDescent="0.25">
      <c r="A182">
        <v>10515</v>
      </c>
      <c r="B182">
        <v>9</v>
      </c>
      <c r="C182">
        <v>73.94</v>
      </c>
      <c r="D182">
        <v>2</v>
      </c>
      <c r="E182">
        <v>0.15</v>
      </c>
      <c r="F182" s="4">
        <f>DetailTicket2[[#This Row],[Qte]]*(DetailTicket2[[#This Row],[PrixUnit]]*(1-DetailTicket2[[#This Row],[Remise%]]))</f>
        <v>125.69799999999999</v>
      </c>
      <c r="G182" t="str">
        <f t="shared" si="4"/>
        <v>ARBLA</v>
      </c>
      <c r="I182">
        <f t="shared" si="5"/>
        <v>10428</v>
      </c>
      <c r="J182" s="27" t="s">
        <v>53</v>
      </c>
    </row>
    <row r="183" spans="1:10" x14ac:dyDescent="0.25">
      <c r="A183">
        <v>10687</v>
      </c>
      <c r="B183">
        <v>9</v>
      </c>
      <c r="C183">
        <v>73.94</v>
      </c>
      <c r="D183">
        <v>2</v>
      </c>
      <c r="E183">
        <v>0.25</v>
      </c>
      <c r="F183" s="4">
        <f>DetailTicket2[[#This Row],[Qte]]*(DetailTicket2[[#This Row],[PrixUnit]]*(1-DetailTicket2[[#This Row],[Remise%]]))</f>
        <v>110.91</v>
      </c>
      <c r="G183" t="str">
        <f t="shared" si="4"/>
        <v>ERSWE</v>
      </c>
      <c r="I183">
        <f t="shared" si="5"/>
        <v>10429</v>
      </c>
      <c r="J183" s="28" t="s">
        <v>57</v>
      </c>
    </row>
    <row r="184" spans="1:10" x14ac:dyDescent="0.25">
      <c r="A184">
        <v>10693</v>
      </c>
      <c r="B184">
        <v>9</v>
      </c>
      <c r="C184">
        <v>73.94</v>
      </c>
      <c r="D184">
        <v>2</v>
      </c>
      <c r="E184">
        <v>0</v>
      </c>
      <c r="F184" s="4">
        <f>DetailTicket2[[#This Row],[Qte]]*(DetailTicket2[[#This Row],[PrixUnit]]*(1-DetailTicket2[[#This Row],[Remise%]]))</f>
        <v>147.88</v>
      </c>
      <c r="G184" t="str">
        <f t="shared" si="4"/>
        <v>CHLAB</v>
      </c>
      <c r="I184">
        <f t="shared" si="5"/>
        <v>10430</v>
      </c>
      <c r="J184" s="27" t="s">
        <v>32</v>
      </c>
    </row>
    <row r="185" spans="1:10" x14ac:dyDescent="0.25">
      <c r="A185">
        <v>10848</v>
      </c>
      <c r="B185">
        <v>9</v>
      </c>
      <c r="C185">
        <v>73.94</v>
      </c>
      <c r="D185">
        <v>2</v>
      </c>
      <c r="E185">
        <v>0</v>
      </c>
      <c r="F185" s="4">
        <f>DetailTicket2[[#This Row],[Qte]]*(DetailTicket2[[#This Row],[PrixUnit]]*(1-DetailTicket2[[#This Row],[Remise%]]))</f>
        <v>147.88</v>
      </c>
      <c r="G185" t="str">
        <f t="shared" si="4"/>
        <v>CHNIE</v>
      </c>
      <c r="I185">
        <f t="shared" si="5"/>
        <v>10431</v>
      </c>
      <c r="J185" s="28" t="s">
        <v>89</v>
      </c>
    </row>
    <row r="186" spans="1:10" x14ac:dyDescent="0.25">
      <c r="A186">
        <v>10273</v>
      </c>
      <c r="B186">
        <v>10</v>
      </c>
      <c r="C186">
        <v>18.899999999999999</v>
      </c>
      <c r="D186">
        <v>1</v>
      </c>
      <c r="E186">
        <v>0.05</v>
      </c>
      <c r="F186" s="4">
        <f>DetailTicket2[[#This Row],[Qte]]*(DetailTicket2[[#This Row],[PrixUnit]]*(1-DetailTicket2[[#This Row],[Remise%]]))</f>
        <v>17.954999999999998</v>
      </c>
      <c r="G186" t="str">
        <f t="shared" si="4"/>
        <v>ARBLA</v>
      </c>
      <c r="I186">
        <f t="shared" si="5"/>
        <v>10432</v>
      </c>
      <c r="J186" s="27" t="s">
        <v>43</v>
      </c>
    </row>
    <row r="187" spans="1:10" x14ac:dyDescent="0.25">
      <c r="A187">
        <v>10276</v>
      </c>
      <c r="B187">
        <v>10</v>
      </c>
      <c r="C187">
        <v>18.899999999999999</v>
      </c>
      <c r="D187">
        <v>2</v>
      </c>
      <c r="E187">
        <v>0</v>
      </c>
      <c r="F187" s="4">
        <f>DetailTicket2[[#This Row],[Qte]]*(DetailTicket2[[#This Row],[PrixUnit]]*(1-DetailTicket2[[#This Row],[Remise%]]))</f>
        <v>37.799999999999997</v>
      </c>
      <c r="G187" t="str">
        <f t="shared" si="4"/>
        <v>CHGRA</v>
      </c>
      <c r="I187">
        <f t="shared" si="5"/>
        <v>10433</v>
      </c>
      <c r="J187" s="28" t="s">
        <v>73</v>
      </c>
    </row>
    <row r="188" spans="1:10" x14ac:dyDescent="0.25">
      <c r="A188">
        <v>10357</v>
      </c>
      <c r="B188">
        <v>10</v>
      </c>
      <c r="C188">
        <v>18.899999999999999</v>
      </c>
      <c r="D188">
        <v>1</v>
      </c>
      <c r="E188">
        <v>0.2</v>
      </c>
      <c r="F188" s="4">
        <f>DetailTicket2[[#This Row],[Qte]]*(DetailTicket2[[#This Row],[PrixUnit]]*(1-DetailTicket2[[#This Row],[Remise%]]))</f>
        <v>15.12</v>
      </c>
      <c r="G188" t="str">
        <f t="shared" si="4"/>
        <v>JEMAN</v>
      </c>
      <c r="I188">
        <f t="shared" si="5"/>
        <v>10434</v>
      </c>
      <c r="J188" s="27" t="s">
        <v>37</v>
      </c>
    </row>
    <row r="189" spans="1:10" x14ac:dyDescent="0.25">
      <c r="A189">
        <v>10389</v>
      </c>
      <c r="B189">
        <v>10</v>
      </c>
      <c r="C189">
        <v>18.899999999999999</v>
      </c>
      <c r="D189">
        <v>2</v>
      </c>
      <c r="E189">
        <v>0</v>
      </c>
      <c r="F189" s="4">
        <f>DetailTicket2[[#This Row],[Qte]]*(DetailTicket2[[#This Row],[PrixUnit]]*(1-DetailTicket2[[#This Row],[Remise%]]))</f>
        <v>37.799999999999997</v>
      </c>
      <c r="G189" t="str">
        <f t="shared" si="4"/>
        <v>GESEF</v>
      </c>
      <c r="I189">
        <f t="shared" si="5"/>
        <v>10435</v>
      </c>
      <c r="J189" s="28" t="s">
        <v>95</v>
      </c>
    </row>
    <row r="190" spans="1:10" x14ac:dyDescent="0.25">
      <c r="A190">
        <v>10449</v>
      </c>
      <c r="B190">
        <v>10</v>
      </c>
      <c r="C190">
        <v>18.899999999999999</v>
      </c>
      <c r="D190">
        <v>2</v>
      </c>
      <c r="E190">
        <v>0</v>
      </c>
      <c r="F190" s="4">
        <f>DetailTicket2[[#This Row],[Qte]]*(DetailTicket2[[#This Row],[PrixUnit]]*(1-DetailTicket2[[#This Row],[Remise%]]))</f>
        <v>37.799999999999997</v>
      </c>
      <c r="G190" t="str">
        <f t="shared" si="4"/>
        <v>JEBOR</v>
      </c>
      <c r="I190">
        <f t="shared" si="5"/>
        <v>10436</v>
      </c>
      <c r="J190" s="27" t="s">
        <v>38</v>
      </c>
    </row>
    <row r="191" spans="1:10" x14ac:dyDescent="0.25">
      <c r="A191">
        <v>10450</v>
      </c>
      <c r="B191">
        <v>10</v>
      </c>
      <c r="C191">
        <v>18.899999999999999</v>
      </c>
      <c r="D191">
        <v>1</v>
      </c>
      <c r="E191">
        <v>0.2</v>
      </c>
      <c r="F191" s="4">
        <f>DetailTicket2[[#This Row],[Qte]]*(DetailTicket2[[#This Row],[PrixUnit]]*(1-DetailTicket2[[#This Row],[Remise%]]))</f>
        <v>15.12</v>
      </c>
      <c r="G191" t="str">
        <f t="shared" si="4"/>
        <v>JAHEN</v>
      </c>
      <c r="I191">
        <f t="shared" si="5"/>
        <v>10437</v>
      </c>
      <c r="J191" s="28" t="s">
        <v>39</v>
      </c>
    </row>
    <row r="192" spans="1:10" x14ac:dyDescent="0.25">
      <c r="A192">
        <v>10478</v>
      </c>
      <c r="B192">
        <v>10</v>
      </c>
      <c r="C192">
        <v>18.899999999999999</v>
      </c>
      <c r="D192">
        <v>1</v>
      </c>
      <c r="E192">
        <v>0.05</v>
      </c>
      <c r="F192" s="4">
        <f>DetailTicket2[[#This Row],[Qte]]*(DetailTicket2[[#This Row],[PrixUnit]]*(1-DetailTicket2[[#This Row],[Remise%]]))</f>
        <v>17.954999999999998</v>
      </c>
      <c r="G192" t="str">
        <f t="shared" si="4"/>
        <v>JAHEN</v>
      </c>
      <c r="I192">
        <f t="shared" si="5"/>
        <v>10438</v>
      </c>
      <c r="J192" s="27" t="s">
        <v>24</v>
      </c>
    </row>
    <row r="193" spans="1:10" x14ac:dyDescent="0.25">
      <c r="A193">
        <v>10519</v>
      </c>
      <c r="B193">
        <v>10</v>
      </c>
      <c r="C193">
        <v>23.63</v>
      </c>
      <c r="D193">
        <v>2</v>
      </c>
      <c r="E193">
        <v>0.05</v>
      </c>
      <c r="F193" s="4">
        <f>DetailTicket2[[#This Row],[Qte]]*(DetailTicket2[[#This Row],[PrixUnit]]*(1-DetailTicket2[[#This Row],[Remise%]]))</f>
        <v>44.896999999999998</v>
      </c>
      <c r="G193" t="str">
        <f t="shared" si="4"/>
        <v>SYLEJ</v>
      </c>
      <c r="I193">
        <f t="shared" si="5"/>
        <v>10439</v>
      </c>
      <c r="J193" s="28" t="s">
        <v>72</v>
      </c>
    </row>
    <row r="194" spans="1:10" x14ac:dyDescent="0.25">
      <c r="A194">
        <v>10524</v>
      </c>
      <c r="B194">
        <v>10</v>
      </c>
      <c r="C194">
        <v>23.63</v>
      </c>
      <c r="D194">
        <v>2</v>
      </c>
      <c r="E194">
        <v>0</v>
      </c>
      <c r="F194" s="4">
        <f>DetailTicket2[[#This Row],[Qte]]*(DetailTicket2[[#This Row],[PrixUnit]]*(1-DetailTicket2[[#This Row],[Remise%]]))</f>
        <v>47.26</v>
      </c>
      <c r="G194" t="str">
        <f t="shared" ref="G194:G257" si="6">VLOOKUP(A194,$I$2:$J$836,2,FALSE)</f>
        <v>JEHOU</v>
      </c>
      <c r="I194">
        <f t="shared" si="5"/>
        <v>10440</v>
      </c>
      <c r="J194" s="27" t="s">
        <v>68</v>
      </c>
    </row>
    <row r="195" spans="1:10" x14ac:dyDescent="0.25">
      <c r="A195">
        <v>10568</v>
      </c>
      <c r="B195">
        <v>10</v>
      </c>
      <c r="C195">
        <v>23.63</v>
      </c>
      <c r="D195">
        <v>2</v>
      </c>
      <c r="E195">
        <v>0</v>
      </c>
      <c r="F195" s="4">
        <f>DetailTicket2[[#This Row],[Qte]]*(DetailTicket2[[#This Row],[PrixUnit]]*(1-DetailTicket2[[#This Row],[Remise%]]))</f>
        <v>47.26</v>
      </c>
      <c r="G195" t="str">
        <f t="shared" si="6"/>
        <v>SAJOU</v>
      </c>
      <c r="I195">
        <f t="shared" ref="I195:I258" si="7">I194+1</f>
        <v>10441</v>
      </c>
      <c r="J195" s="28" t="s">
        <v>60</v>
      </c>
    </row>
    <row r="196" spans="1:10" x14ac:dyDescent="0.25">
      <c r="A196">
        <v>10609</v>
      </c>
      <c r="B196">
        <v>10</v>
      </c>
      <c r="C196">
        <v>23.63</v>
      </c>
      <c r="D196">
        <v>2</v>
      </c>
      <c r="E196">
        <v>0</v>
      </c>
      <c r="F196" s="4">
        <f>DetailTicket2[[#This Row],[Qte]]*(DetailTicket2[[#This Row],[PrixUnit]]*(1-DetailTicket2[[#This Row],[Remise%]]))</f>
        <v>47.26</v>
      </c>
      <c r="G196" t="str">
        <f t="shared" si="6"/>
        <v>MABON</v>
      </c>
      <c r="I196">
        <f t="shared" si="7"/>
        <v>10442</v>
      </c>
      <c r="J196" s="27" t="s">
        <v>32</v>
      </c>
    </row>
    <row r="197" spans="1:10" x14ac:dyDescent="0.25">
      <c r="A197">
        <v>10612</v>
      </c>
      <c r="B197">
        <v>10</v>
      </c>
      <c r="C197">
        <v>23.63</v>
      </c>
      <c r="D197">
        <v>2</v>
      </c>
      <c r="E197">
        <v>0</v>
      </c>
      <c r="F197" s="4">
        <f>DetailTicket2[[#This Row],[Qte]]*(DetailTicket2[[#This Row],[PrixUnit]]*(1-DetailTicket2[[#This Row],[Remise%]]))</f>
        <v>47.26</v>
      </c>
      <c r="G197" t="str">
        <f t="shared" si="6"/>
        <v>MOELK</v>
      </c>
      <c r="I197">
        <f t="shared" si="7"/>
        <v>10443</v>
      </c>
      <c r="J197" s="28" t="s">
        <v>53</v>
      </c>
    </row>
    <row r="198" spans="1:10" x14ac:dyDescent="0.25">
      <c r="A198">
        <v>10646</v>
      </c>
      <c r="B198">
        <v>10</v>
      </c>
      <c r="C198">
        <v>23.63</v>
      </c>
      <c r="D198">
        <v>2</v>
      </c>
      <c r="E198">
        <v>0.25</v>
      </c>
      <c r="F198" s="4">
        <f>DetailTicket2[[#This Row],[Qte]]*(DetailTicket2[[#This Row],[PrixUnit]]*(1-DetailTicket2[[#This Row],[Remise%]]))</f>
        <v>35.445</v>
      </c>
      <c r="G198" t="str">
        <f t="shared" si="6"/>
        <v>ERSWE</v>
      </c>
      <c r="I198">
        <f t="shared" si="7"/>
        <v>10444</v>
      </c>
      <c r="J198" s="27" t="s">
        <v>48</v>
      </c>
    </row>
    <row r="199" spans="1:10" x14ac:dyDescent="0.25">
      <c r="A199">
        <v>10664</v>
      </c>
      <c r="B199">
        <v>10</v>
      </c>
      <c r="C199">
        <v>23.63</v>
      </c>
      <c r="D199">
        <v>1</v>
      </c>
      <c r="E199">
        <v>0.15</v>
      </c>
      <c r="F199" s="4">
        <f>DetailTicket2[[#This Row],[Qte]]*(DetailTicket2[[#This Row],[PrixUnit]]*(1-DetailTicket2[[#This Row],[Remise%]]))</f>
        <v>20.0855</v>
      </c>
      <c r="G199" t="str">
        <f t="shared" si="6"/>
        <v>LOHUE</v>
      </c>
      <c r="I199">
        <f t="shared" si="7"/>
        <v>10445</v>
      </c>
      <c r="J199" s="28" t="s">
        <v>48</v>
      </c>
    </row>
    <row r="200" spans="1:10" x14ac:dyDescent="0.25">
      <c r="A200">
        <v>10676</v>
      </c>
      <c r="B200">
        <v>10</v>
      </c>
      <c r="C200">
        <v>23.63</v>
      </c>
      <c r="D200">
        <v>2</v>
      </c>
      <c r="E200">
        <v>0</v>
      </c>
      <c r="F200" s="4">
        <f>DetailTicket2[[#This Row],[Qte]]*(DetailTicket2[[#This Row],[PrixUnit]]*(1-DetailTicket2[[#This Row],[Remise%]]))</f>
        <v>47.26</v>
      </c>
      <c r="G200" t="str">
        <f t="shared" si="6"/>
        <v>CHGRA</v>
      </c>
      <c r="I200">
        <f t="shared" si="7"/>
        <v>10446</v>
      </c>
      <c r="J200" s="27" t="s">
        <v>24</v>
      </c>
    </row>
    <row r="201" spans="1:10" x14ac:dyDescent="0.25">
      <c r="A201">
        <v>10685</v>
      </c>
      <c r="B201">
        <v>10</v>
      </c>
      <c r="C201">
        <v>23.63</v>
      </c>
      <c r="D201">
        <v>1</v>
      </c>
      <c r="E201">
        <v>0</v>
      </c>
      <c r="F201" s="4">
        <f>DetailTicket2[[#This Row],[Qte]]*(DetailTicket2[[#This Row],[PrixUnit]]*(1-DetailTicket2[[#This Row],[Remise%]]))</f>
        <v>23.63</v>
      </c>
      <c r="G201" t="str">
        <f t="shared" si="6"/>
        <v>BRLEH</v>
      </c>
      <c r="I201">
        <f t="shared" si="7"/>
        <v>10447</v>
      </c>
      <c r="J201" s="28" t="s">
        <v>52</v>
      </c>
    </row>
    <row r="202" spans="1:10" x14ac:dyDescent="0.25">
      <c r="A202">
        <v>10688</v>
      </c>
      <c r="B202">
        <v>10</v>
      </c>
      <c r="C202">
        <v>23.63</v>
      </c>
      <c r="D202">
        <v>2</v>
      </c>
      <c r="E202">
        <v>0.1</v>
      </c>
      <c r="F202" s="4">
        <f>DetailTicket2[[#This Row],[Qte]]*(DetailTicket2[[#This Row],[PrixUnit]]*(1-DetailTicket2[[#This Row],[Remise%]]))</f>
        <v>42.533999999999999</v>
      </c>
      <c r="G202" t="str">
        <f t="shared" si="6"/>
        <v>ZOHED</v>
      </c>
      <c r="I202">
        <f t="shared" si="7"/>
        <v>10448</v>
      </c>
      <c r="J202" s="27" t="s">
        <v>96</v>
      </c>
    </row>
    <row r="203" spans="1:10" x14ac:dyDescent="0.25">
      <c r="A203">
        <v>10713</v>
      </c>
      <c r="B203">
        <v>10</v>
      </c>
      <c r="C203">
        <v>23.63</v>
      </c>
      <c r="D203">
        <v>2</v>
      </c>
      <c r="E203">
        <v>0</v>
      </c>
      <c r="F203" s="4">
        <f>DetailTicket2[[#This Row],[Qte]]*(DetailTicket2[[#This Row],[PrixUnit]]*(1-DetailTicket2[[#This Row],[Remise%]]))</f>
        <v>47.26</v>
      </c>
      <c r="G203" t="str">
        <f t="shared" si="6"/>
        <v>MOELK</v>
      </c>
      <c r="I203">
        <f t="shared" si="7"/>
        <v>10449</v>
      </c>
      <c r="J203" s="28" t="s">
        <v>38</v>
      </c>
    </row>
    <row r="204" spans="1:10" x14ac:dyDescent="0.25">
      <c r="A204">
        <v>10715</v>
      </c>
      <c r="B204">
        <v>10</v>
      </c>
      <c r="C204">
        <v>23.63</v>
      </c>
      <c r="D204">
        <v>1</v>
      </c>
      <c r="E204">
        <v>0</v>
      </c>
      <c r="F204" s="4">
        <f>DetailTicket2[[#This Row],[Qte]]*(DetailTicket2[[#This Row],[PrixUnit]]*(1-DetailTicket2[[#This Row],[Remise%]]))</f>
        <v>23.63</v>
      </c>
      <c r="G204" t="str">
        <f t="shared" si="6"/>
        <v>FAMAR</v>
      </c>
      <c r="I204">
        <f t="shared" si="7"/>
        <v>10450</v>
      </c>
      <c r="J204" s="27" t="s">
        <v>26</v>
      </c>
    </row>
    <row r="205" spans="1:10" x14ac:dyDescent="0.25">
      <c r="A205">
        <v>10724</v>
      </c>
      <c r="B205">
        <v>10</v>
      </c>
      <c r="C205">
        <v>23.63</v>
      </c>
      <c r="D205">
        <v>2</v>
      </c>
      <c r="E205">
        <v>0</v>
      </c>
      <c r="F205" s="4">
        <f>DetailTicket2[[#This Row],[Qte]]*(DetailTicket2[[#This Row],[PrixUnit]]*(1-DetailTicket2[[#This Row],[Remise%]]))</f>
        <v>47.26</v>
      </c>
      <c r="G205" t="str">
        <f t="shared" si="6"/>
        <v>JÉBAZ</v>
      </c>
      <c r="I205">
        <f t="shared" si="7"/>
        <v>10451</v>
      </c>
      <c r="J205" s="28" t="s">
        <v>44</v>
      </c>
    </row>
    <row r="206" spans="1:10" x14ac:dyDescent="0.25">
      <c r="A206">
        <v>10775</v>
      </c>
      <c r="B206">
        <v>10</v>
      </c>
      <c r="C206">
        <v>23.63</v>
      </c>
      <c r="D206">
        <v>2</v>
      </c>
      <c r="E206">
        <v>0</v>
      </c>
      <c r="F206" s="4">
        <f>DetailTicket2[[#This Row],[Qte]]*(DetailTicket2[[#This Row],[PrixUnit]]*(1-DetailTicket2[[#This Row],[Remise%]]))</f>
        <v>47.26</v>
      </c>
      <c r="G206" t="str">
        <f t="shared" si="6"/>
        <v>CHGAS</v>
      </c>
      <c r="I206">
        <f t="shared" si="7"/>
        <v>10452</v>
      </c>
      <c r="J206" s="27" t="s">
        <v>68</v>
      </c>
    </row>
    <row r="207" spans="1:10" x14ac:dyDescent="0.25">
      <c r="A207">
        <v>10785</v>
      </c>
      <c r="B207">
        <v>10</v>
      </c>
      <c r="C207">
        <v>23.63</v>
      </c>
      <c r="D207">
        <v>2</v>
      </c>
      <c r="E207">
        <v>0</v>
      </c>
      <c r="F207" s="4">
        <f>DetailTicket2[[#This Row],[Qte]]*(DetailTicket2[[#This Row],[PrixUnit]]*(1-DetailTicket2[[#This Row],[Remise%]]))</f>
        <v>47.26</v>
      </c>
      <c r="G207" t="str">
        <f t="shared" si="6"/>
        <v>THLOP</v>
      </c>
      <c r="I207">
        <f t="shared" si="7"/>
        <v>10453</v>
      </c>
      <c r="J207" s="28" t="s">
        <v>78</v>
      </c>
    </row>
    <row r="208" spans="1:10" x14ac:dyDescent="0.25">
      <c r="A208">
        <v>10804</v>
      </c>
      <c r="B208">
        <v>10</v>
      </c>
      <c r="C208">
        <v>23.63</v>
      </c>
      <c r="D208">
        <v>1</v>
      </c>
      <c r="E208">
        <v>0</v>
      </c>
      <c r="F208" s="4">
        <f>DetailTicket2[[#This Row],[Qte]]*(DetailTicket2[[#This Row],[PrixUnit]]*(1-DetailTicket2[[#This Row],[Remise%]]))</f>
        <v>23.63</v>
      </c>
      <c r="G208" t="str">
        <f t="shared" si="6"/>
        <v>MAEUS</v>
      </c>
      <c r="I208">
        <f t="shared" si="7"/>
        <v>10454</v>
      </c>
      <c r="J208" s="27" t="s">
        <v>76</v>
      </c>
    </row>
    <row r="209" spans="1:10" x14ac:dyDescent="0.25">
      <c r="A209">
        <v>10827</v>
      </c>
      <c r="B209">
        <v>10</v>
      </c>
      <c r="C209">
        <v>23.63</v>
      </c>
      <c r="D209">
        <v>2</v>
      </c>
      <c r="E209">
        <v>0</v>
      </c>
      <c r="F209" s="4">
        <f>DetailTicket2[[#This Row],[Qte]]*(DetailTicket2[[#This Row],[PrixUnit]]*(1-DetailTicket2[[#This Row],[Remise%]]))</f>
        <v>47.26</v>
      </c>
      <c r="G209" t="str">
        <f t="shared" si="6"/>
        <v>FAMAR</v>
      </c>
      <c r="I209">
        <f t="shared" si="7"/>
        <v>10455</v>
      </c>
      <c r="J209" s="28" t="s">
        <v>39</v>
      </c>
    </row>
    <row r="210" spans="1:10" x14ac:dyDescent="0.25">
      <c r="A210">
        <v>10841</v>
      </c>
      <c r="B210">
        <v>10</v>
      </c>
      <c r="C210">
        <v>23.63</v>
      </c>
      <c r="D210">
        <v>2</v>
      </c>
      <c r="E210">
        <v>0</v>
      </c>
      <c r="F210" s="4">
        <f>DetailTicket2[[#This Row],[Qte]]*(DetailTicket2[[#This Row],[PrixUnit]]*(1-DetailTicket2[[#This Row],[Remise%]]))</f>
        <v>47.26</v>
      </c>
      <c r="G210" t="str">
        <f t="shared" si="6"/>
        <v>MIGAL</v>
      </c>
      <c r="I210">
        <f t="shared" si="7"/>
        <v>10456</v>
      </c>
      <c r="J210" s="27" t="s">
        <v>67</v>
      </c>
    </row>
    <row r="211" spans="1:10" x14ac:dyDescent="0.25">
      <c r="A211">
        <v>10854</v>
      </c>
      <c r="B211">
        <v>10</v>
      </c>
      <c r="C211">
        <v>23.63</v>
      </c>
      <c r="D211">
        <v>2</v>
      </c>
      <c r="E211">
        <v>0.15</v>
      </c>
      <c r="F211" s="4">
        <f>DetailTicket2[[#This Row],[Qte]]*(DetailTicket2[[#This Row],[PrixUnit]]*(1-DetailTicket2[[#This Row],[Remise%]]))</f>
        <v>40.170999999999999</v>
      </c>
      <c r="G211" t="str">
        <f t="shared" si="6"/>
        <v>CHLEC</v>
      </c>
      <c r="I211">
        <f t="shared" si="7"/>
        <v>10457</v>
      </c>
      <c r="J211" s="28" t="s">
        <v>67</v>
      </c>
    </row>
    <row r="212" spans="1:10" x14ac:dyDescent="0.25">
      <c r="A212">
        <v>10874</v>
      </c>
      <c r="B212">
        <v>10</v>
      </c>
      <c r="C212">
        <v>23.63</v>
      </c>
      <c r="D212">
        <v>2</v>
      </c>
      <c r="E212">
        <v>0</v>
      </c>
      <c r="F212" s="4">
        <f>DetailTicket2[[#This Row],[Qte]]*(DetailTicket2[[#This Row],[PrixUnit]]*(1-DetailTicket2[[#This Row],[Remise%]]))</f>
        <v>47.26</v>
      </c>
      <c r="G212" t="str">
        <f t="shared" si="6"/>
        <v>JELEC</v>
      </c>
      <c r="I212">
        <f t="shared" si="7"/>
        <v>10458</v>
      </c>
      <c r="J212" s="27" t="s">
        <v>27</v>
      </c>
    </row>
    <row r="213" spans="1:10" x14ac:dyDescent="0.25">
      <c r="A213">
        <v>10886</v>
      </c>
      <c r="B213">
        <v>10</v>
      </c>
      <c r="C213">
        <v>23.63</v>
      </c>
      <c r="D213">
        <v>2</v>
      </c>
      <c r="E213">
        <v>0</v>
      </c>
      <c r="F213" s="4">
        <f>DetailTicket2[[#This Row],[Qte]]*(DetailTicket2[[#This Row],[PrixUnit]]*(1-DetailTicket2[[#This Row],[Remise%]]))</f>
        <v>47.26</v>
      </c>
      <c r="G213" t="str">
        <f t="shared" si="6"/>
        <v>DAMIC</v>
      </c>
      <c r="I213">
        <f t="shared" si="7"/>
        <v>10459</v>
      </c>
      <c r="J213" s="28" t="s">
        <v>26</v>
      </c>
    </row>
    <row r="214" spans="1:10" x14ac:dyDescent="0.25">
      <c r="A214">
        <v>10924</v>
      </c>
      <c r="B214">
        <v>10</v>
      </c>
      <c r="C214">
        <v>23.63</v>
      </c>
      <c r="D214">
        <v>1</v>
      </c>
      <c r="E214">
        <v>0.1</v>
      </c>
      <c r="F214" s="4">
        <f>DetailTicket2[[#This Row],[Qte]]*(DetailTicket2[[#This Row],[PrixUnit]]*(1-DetailTicket2[[#This Row],[Remise%]]))</f>
        <v>21.266999999999999</v>
      </c>
      <c r="G214" t="str">
        <f t="shared" si="6"/>
        <v>JEHOU</v>
      </c>
      <c r="I214">
        <f t="shared" si="7"/>
        <v>10460</v>
      </c>
      <c r="J214" s="27" t="s">
        <v>37</v>
      </c>
    </row>
    <row r="215" spans="1:10" x14ac:dyDescent="0.25">
      <c r="A215">
        <v>10946</v>
      </c>
      <c r="B215">
        <v>10</v>
      </c>
      <c r="C215">
        <v>23.63</v>
      </c>
      <c r="D215">
        <v>1</v>
      </c>
      <c r="E215">
        <v>0</v>
      </c>
      <c r="F215" s="4">
        <f>DetailTicket2[[#This Row],[Qte]]*(DetailTicket2[[#This Row],[PrixUnit]]*(1-DetailTicket2[[#This Row],[Remise%]]))</f>
        <v>23.63</v>
      </c>
      <c r="G215" t="str">
        <f t="shared" si="6"/>
        <v>ZOHED</v>
      </c>
      <c r="I215">
        <f t="shared" si="7"/>
        <v>10461</v>
      </c>
      <c r="J215" s="28" t="s">
        <v>51</v>
      </c>
    </row>
    <row r="216" spans="1:10" x14ac:dyDescent="0.25">
      <c r="A216">
        <v>10949</v>
      </c>
      <c r="B216">
        <v>10</v>
      </c>
      <c r="C216">
        <v>23.63</v>
      </c>
      <c r="D216">
        <v>1</v>
      </c>
      <c r="E216">
        <v>0</v>
      </c>
      <c r="F216" s="4">
        <f>DetailTicket2[[#This Row],[Qte]]*(DetailTicket2[[#This Row],[PrixUnit]]*(1-DetailTicket2[[#This Row],[Remise%]]))</f>
        <v>23.63</v>
      </c>
      <c r="G216" t="str">
        <f t="shared" si="6"/>
        <v>GESEF</v>
      </c>
      <c r="I216">
        <f t="shared" si="7"/>
        <v>10462</v>
      </c>
      <c r="J216" s="27" t="s">
        <v>95</v>
      </c>
    </row>
    <row r="217" spans="1:10" x14ac:dyDescent="0.25">
      <c r="A217">
        <v>11020</v>
      </c>
      <c r="B217">
        <v>10</v>
      </c>
      <c r="C217">
        <v>23.63</v>
      </c>
      <c r="D217">
        <v>1</v>
      </c>
      <c r="E217">
        <v>0.15</v>
      </c>
      <c r="F217" s="4">
        <f>DetailTicket2[[#This Row],[Qte]]*(DetailTicket2[[#This Row],[PrixUnit]]*(1-DetailTicket2[[#This Row],[Remise%]]))</f>
        <v>20.0855</v>
      </c>
      <c r="G217" t="str">
        <f t="shared" si="6"/>
        <v>OLLHE</v>
      </c>
      <c r="I217">
        <f t="shared" si="7"/>
        <v>10463</v>
      </c>
      <c r="J217" s="28" t="s">
        <v>27</v>
      </c>
    </row>
    <row r="218" spans="1:10" x14ac:dyDescent="0.25">
      <c r="A218">
        <v>11077</v>
      </c>
      <c r="B218">
        <v>10</v>
      </c>
      <c r="C218">
        <v>23.63</v>
      </c>
      <c r="D218">
        <v>1</v>
      </c>
      <c r="E218">
        <v>0</v>
      </c>
      <c r="F218" s="4">
        <f>DetailTicket2[[#This Row],[Qte]]*(DetailTicket2[[#This Row],[PrixUnit]]*(1-DetailTicket2[[#This Row],[Remise%]]))</f>
        <v>23.63</v>
      </c>
      <c r="G218" t="str">
        <f t="shared" si="6"/>
        <v>ALCLE</v>
      </c>
      <c r="I218">
        <f t="shared" si="7"/>
        <v>10464</v>
      </c>
      <c r="J218" s="27" t="s">
        <v>70</v>
      </c>
    </row>
    <row r="219" spans="1:10" x14ac:dyDescent="0.25">
      <c r="A219">
        <v>10248</v>
      </c>
      <c r="B219">
        <v>11</v>
      </c>
      <c r="C219">
        <v>10.67</v>
      </c>
      <c r="D219">
        <v>2</v>
      </c>
      <c r="E219">
        <v>0</v>
      </c>
      <c r="F219" s="4">
        <f>DetailTicket2[[#This Row],[Qte]]*(DetailTicket2[[#This Row],[PrixUnit]]*(1-DetailTicket2[[#This Row],[Remise%]]))</f>
        <v>21.34</v>
      </c>
      <c r="G219" t="str">
        <f t="shared" si="6"/>
        <v>MAHEN</v>
      </c>
      <c r="I219">
        <f t="shared" si="7"/>
        <v>10465</v>
      </c>
      <c r="J219" s="28" t="s">
        <v>84</v>
      </c>
    </row>
    <row r="220" spans="1:10" x14ac:dyDescent="0.25">
      <c r="A220">
        <v>10296</v>
      </c>
      <c r="B220">
        <v>11</v>
      </c>
      <c r="C220">
        <v>12.81</v>
      </c>
      <c r="D220">
        <v>2</v>
      </c>
      <c r="E220">
        <v>0</v>
      </c>
      <c r="F220" s="4">
        <f>DetailTicket2[[#This Row],[Qte]]*(DetailTicket2[[#This Row],[PrixUnit]]*(1-DetailTicket2[[#This Row],[Remise%]]))</f>
        <v>25.62</v>
      </c>
      <c r="G220" t="str">
        <f t="shared" si="6"/>
        <v>JEMAN</v>
      </c>
      <c r="I220">
        <f t="shared" si="7"/>
        <v>10466</v>
      </c>
      <c r="J220" s="27" t="s">
        <v>55</v>
      </c>
    </row>
    <row r="221" spans="1:10" x14ac:dyDescent="0.25">
      <c r="A221">
        <v>10327</v>
      </c>
      <c r="B221">
        <v>11</v>
      </c>
      <c r="C221">
        <v>12.81</v>
      </c>
      <c r="D221">
        <v>2</v>
      </c>
      <c r="E221">
        <v>0.2</v>
      </c>
      <c r="F221" s="4">
        <f>DetailTicket2[[#This Row],[Qte]]*(DetailTicket2[[#This Row],[PrixUnit]]*(1-DetailTicket2[[#This Row],[Remise%]]))</f>
        <v>20.496000000000002</v>
      </c>
      <c r="G221" t="str">
        <f t="shared" si="6"/>
        <v>REDAN</v>
      </c>
      <c r="I221">
        <f t="shared" si="7"/>
        <v>10467</v>
      </c>
      <c r="J221" s="28" t="s">
        <v>45</v>
      </c>
    </row>
    <row r="222" spans="1:10" x14ac:dyDescent="0.25">
      <c r="A222">
        <v>10353</v>
      </c>
      <c r="B222">
        <v>11</v>
      </c>
      <c r="C222">
        <v>12.81</v>
      </c>
      <c r="D222">
        <v>2</v>
      </c>
      <c r="E222">
        <v>0.2</v>
      </c>
      <c r="F222" s="4">
        <f>DetailTicket2[[#This Row],[Qte]]*(DetailTicket2[[#This Row],[PrixUnit]]*(1-DetailTicket2[[#This Row],[Remise%]]))</f>
        <v>20.496000000000002</v>
      </c>
      <c r="G222" t="str">
        <f t="shared" si="6"/>
        <v>BETIZ</v>
      </c>
      <c r="I222">
        <f t="shared" si="7"/>
        <v>10468</v>
      </c>
      <c r="J222" s="27" t="s">
        <v>67</v>
      </c>
    </row>
    <row r="223" spans="1:10" x14ac:dyDescent="0.25">
      <c r="A223">
        <v>10365</v>
      </c>
      <c r="B223">
        <v>11</v>
      </c>
      <c r="C223">
        <v>12.81</v>
      </c>
      <c r="D223">
        <v>1</v>
      </c>
      <c r="E223">
        <v>0</v>
      </c>
      <c r="F223" s="4">
        <f>DetailTicket2[[#This Row],[Qte]]*(DetailTicket2[[#This Row],[PrixUnit]]*(1-DetailTicket2[[#This Row],[Remise%]]))</f>
        <v>12.81</v>
      </c>
      <c r="G223" t="str">
        <f t="shared" si="6"/>
        <v>SEADI</v>
      </c>
      <c r="I223">
        <f t="shared" si="7"/>
        <v>10469</v>
      </c>
      <c r="J223" s="28" t="s">
        <v>42</v>
      </c>
    </row>
    <row r="224" spans="1:10" x14ac:dyDescent="0.25">
      <c r="A224">
        <v>10407</v>
      </c>
      <c r="B224">
        <v>11</v>
      </c>
      <c r="C224">
        <v>12.81</v>
      </c>
      <c r="D224">
        <v>1</v>
      </c>
      <c r="E224">
        <v>0</v>
      </c>
      <c r="F224" s="4">
        <f>DetailTicket2[[#This Row],[Qte]]*(DetailTicket2[[#This Row],[PrixUnit]]*(1-DetailTicket2[[#This Row],[Remise%]]))</f>
        <v>12.81</v>
      </c>
      <c r="G224" t="str">
        <f t="shared" si="6"/>
        <v>OLLHE</v>
      </c>
      <c r="I224">
        <f t="shared" si="7"/>
        <v>10470</v>
      </c>
      <c r="J224" s="27" t="s">
        <v>71</v>
      </c>
    </row>
    <row r="225" spans="1:10" x14ac:dyDescent="0.25">
      <c r="A225">
        <v>10434</v>
      </c>
      <c r="B225">
        <v>11</v>
      </c>
      <c r="C225">
        <v>12.81</v>
      </c>
      <c r="D225">
        <v>2</v>
      </c>
      <c r="E225">
        <v>0</v>
      </c>
      <c r="F225" s="4">
        <f>DetailTicket2[[#This Row],[Qte]]*(DetailTicket2[[#This Row],[PrixUnit]]*(1-DetailTicket2[[#This Row],[Remise%]]))</f>
        <v>25.62</v>
      </c>
      <c r="G225" t="str">
        <f t="shared" si="6"/>
        <v>REDAN</v>
      </c>
      <c r="I225">
        <f t="shared" si="7"/>
        <v>10471</v>
      </c>
      <c r="J225" s="28" t="s">
        <v>54</v>
      </c>
    </row>
    <row r="226" spans="1:10" x14ac:dyDescent="0.25">
      <c r="A226">
        <v>10442</v>
      </c>
      <c r="B226">
        <v>11</v>
      </c>
      <c r="C226">
        <v>12.81</v>
      </c>
      <c r="D226">
        <v>1</v>
      </c>
      <c r="E226">
        <v>0</v>
      </c>
      <c r="F226" s="4">
        <f>DetailTicket2[[#This Row],[Qte]]*(DetailTicket2[[#This Row],[PrixUnit]]*(1-DetailTicket2[[#This Row],[Remise%]]))</f>
        <v>12.81</v>
      </c>
      <c r="G226" t="str">
        <f t="shared" si="6"/>
        <v>CHLEC</v>
      </c>
      <c r="I226">
        <f t="shared" si="7"/>
        <v>10472</v>
      </c>
      <c r="J226" s="27" t="s">
        <v>79</v>
      </c>
    </row>
    <row r="227" spans="1:10" x14ac:dyDescent="0.25">
      <c r="A227">
        <v>10443</v>
      </c>
      <c r="B227">
        <v>11</v>
      </c>
      <c r="C227">
        <v>12.81</v>
      </c>
      <c r="D227">
        <v>2</v>
      </c>
      <c r="E227">
        <v>0.2</v>
      </c>
      <c r="F227" s="4">
        <f>DetailTicket2[[#This Row],[Qte]]*(DetailTicket2[[#This Row],[PrixUnit]]*(1-DetailTicket2[[#This Row],[Remise%]]))</f>
        <v>20.496000000000002</v>
      </c>
      <c r="G227" t="str">
        <f t="shared" si="6"/>
        <v>DACOU</v>
      </c>
      <c r="I227">
        <f t="shared" si="7"/>
        <v>10473</v>
      </c>
      <c r="J227" s="28" t="s">
        <v>65</v>
      </c>
    </row>
    <row r="228" spans="1:10" x14ac:dyDescent="0.25">
      <c r="A228">
        <v>10466</v>
      </c>
      <c r="B228">
        <v>11</v>
      </c>
      <c r="C228">
        <v>12.81</v>
      </c>
      <c r="D228">
        <v>2</v>
      </c>
      <c r="E228">
        <v>0</v>
      </c>
      <c r="F228" s="4">
        <f>DetailTicket2[[#This Row],[Qte]]*(DetailTicket2[[#This Row],[PrixUnit]]*(1-DetailTicket2[[#This Row],[Remise%]]))</f>
        <v>25.62</v>
      </c>
      <c r="G228" t="str">
        <f t="shared" si="6"/>
        <v>PAMAR</v>
      </c>
      <c r="I228">
        <f t="shared" si="7"/>
        <v>10474</v>
      </c>
      <c r="J228" s="27" t="s">
        <v>66</v>
      </c>
    </row>
    <row r="229" spans="1:10" x14ac:dyDescent="0.25">
      <c r="A229">
        <v>10486</v>
      </c>
      <c r="B229">
        <v>11</v>
      </c>
      <c r="C229">
        <v>12.81</v>
      </c>
      <c r="D229">
        <v>2</v>
      </c>
      <c r="E229">
        <v>0</v>
      </c>
      <c r="F229" s="4">
        <f>DetailTicket2[[#This Row],[Qte]]*(DetailTicket2[[#This Row],[PrixUnit]]*(1-DetailTicket2[[#This Row],[Remise%]]))</f>
        <v>25.62</v>
      </c>
      <c r="G229" t="str">
        <f t="shared" si="6"/>
        <v>NAROU</v>
      </c>
      <c r="I229">
        <f t="shared" si="7"/>
        <v>10475</v>
      </c>
      <c r="J229" s="28" t="s">
        <v>27</v>
      </c>
    </row>
    <row r="230" spans="1:10" x14ac:dyDescent="0.25">
      <c r="A230">
        <v>10489</v>
      </c>
      <c r="B230">
        <v>11</v>
      </c>
      <c r="C230">
        <v>12.81</v>
      </c>
      <c r="D230">
        <v>2</v>
      </c>
      <c r="E230">
        <v>0.25</v>
      </c>
      <c r="F230" s="4">
        <f>DetailTicket2[[#This Row],[Qte]]*(DetailTicket2[[#This Row],[PrixUnit]]*(1-DetailTicket2[[#This Row],[Remise%]]))</f>
        <v>19.215</v>
      </c>
      <c r="G230" t="str">
        <f t="shared" si="6"/>
        <v>BETIZ</v>
      </c>
      <c r="I230">
        <f t="shared" si="7"/>
        <v>10476</v>
      </c>
      <c r="J230" s="27" t="s">
        <v>31</v>
      </c>
    </row>
    <row r="231" spans="1:10" x14ac:dyDescent="0.25">
      <c r="A231">
        <v>10528</v>
      </c>
      <c r="B231">
        <v>11</v>
      </c>
      <c r="C231">
        <v>16.010000000000002</v>
      </c>
      <c r="D231">
        <v>2</v>
      </c>
      <c r="E231">
        <v>0</v>
      </c>
      <c r="F231" s="4">
        <f>DetailTicket2[[#This Row],[Qte]]*(DetailTicket2[[#This Row],[PrixUnit]]*(1-DetailTicket2[[#This Row],[Remise%]]))</f>
        <v>32.020000000000003</v>
      </c>
      <c r="G231" t="str">
        <f t="shared" si="6"/>
        <v>HALER</v>
      </c>
      <c r="I231">
        <f t="shared" si="7"/>
        <v>10477</v>
      </c>
      <c r="J231" s="28" t="s">
        <v>73</v>
      </c>
    </row>
    <row r="232" spans="1:10" x14ac:dyDescent="0.25">
      <c r="A232">
        <v>10535</v>
      </c>
      <c r="B232">
        <v>11</v>
      </c>
      <c r="C232">
        <v>16.010000000000002</v>
      </c>
      <c r="D232">
        <v>2</v>
      </c>
      <c r="E232">
        <v>0.1</v>
      </c>
      <c r="F232" s="4">
        <f>DetailTicket2[[#This Row],[Qte]]*(DetailTicket2[[#This Row],[PrixUnit]]*(1-DetailTicket2[[#This Row],[Remise%]]))</f>
        <v>28.818000000000005</v>
      </c>
      <c r="G232" t="str">
        <f t="shared" si="6"/>
        <v>SEADI</v>
      </c>
      <c r="I232">
        <f t="shared" si="7"/>
        <v>10478</v>
      </c>
      <c r="J232" s="27" t="s">
        <v>26</v>
      </c>
    </row>
    <row r="233" spans="1:10" x14ac:dyDescent="0.25">
      <c r="A233">
        <v>10542</v>
      </c>
      <c r="B233">
        <v>11</v>
      </c>
      <c r="C233">
        <v>16.010000000000002</v>
      </c>
      <c r="D233">
        <v>2</v>
      </c>
      <c r="E233">
        <v>0.05</v>
      </c>
      <c r="F233" s="4">
        <f>DetailTicket2[[#This Row],[Qte]]*(DetailTicket2[[#This Row],[PrixUnit]]*(1-DetailTicket2[[#This Row],[Remise%]]))</f>
        <v>30.419</v>
      </c>
      <c r="G233" t="str">
        <f t="shared" si="6"/>
        <v>CHBES</v>
      </c>
      <c r="I233">
        <f t="shared" si="7"/>
        <v>10479</v>
      </c>
      <c r="J233" s="28" t="s">
        <v>36</v>
      </c>
    </row>
    <row r="234" spans="1:10" x14ac:dyDescent="0.25">
      <c r="A234">
        <v>10545</v>
      </c>
      <c r="B234">
        <v>11</v>
      </c>
      <c r="C234">
        <v>16.010000000000002</v>
      </c>
      <c r="D234">
        <v>2</v>
      </c>
      <c r="E234">
        <v>0</v>
      </c>
      <c r="F234" s="4">
        <f>DetailTicket2[[#This Row],[Qte]]*(DetailTicket2[[#This Row],[PrixUnit]]*(1-DetailTicket2[[#This Row],[Remise%]]))</f>
        <v>32.020000000000003</v>
      </c>
      <c r="G234" t="str">
        <f t="shared" si="6"/>
        <v>SELAU</v>
      </c>
      <c r="I234">
        <f t="shared" si="7"/>
        <v>10480</v>
      </c>
      <c r="J234" s="27" t="s">
        <v>91</v>
      </c>
    </row>
    <row r="235" spans="1:10" x14ac:dyDescent="0.25">
      <c r="A235">
        <v>10553</v>
      </c>
      <c r="B235">
        <v>11</v>
      </c>
      <c r="C235">
        <v>16.010000000000002</v>
      </c>
      <c r="D235">
        <v>2</v>
      </c>
      <c r="E235">
        <v>0</v>
      </c>
      <c r="F235" s="4">
        <f>DetailTicket2[[#This Row],[Qte]]*(DetailTicket2[[#This Row],[PrixUnit]]*(1-DetailTicket2[[#This Row],[Remise%]]))</f>
        <v>32.020000000000003</v>
      </c>
      <c r="G235" t="str">
        <f t="shared" si="6"/>
        <v>CLJAN</v>
      </c>
      <c r="I235">
        <f t="shared" si="7"/>
        <v>10481</v>
      </c>
      <c r="J235" s="28" t="s">
        <v>52</v>
      </c>
    </row>
    <row r="236" spans="1:10" x14ac:dyDescent="0.25">
      <c r="A236">
        <v>10566</v>
      </c>
      <c r="B236">
        <v>11</v>
      </c>
      <c r="C236">
        <v>16.010000000000002</v>
      </c>
      <c r="D236">
        <v>1</v>
      </c>
      <c r="E236">
        <v>0.15</v>
      </c>
      <c r="F236" s="4">
        <f>DetailTicket2[[#This Row],[Qte]]*(DetailTicket2[[#This Row],[PrixUnit]]*(1-DetailTicket2[[#This Row],[Remise%]]))</f>
        <v>13.608500000000001</v>
      </c>
      <c r="G236" t="str">
        <f t="shared" si="6"/>
        <v>JEBOR</v>
      </c>
      <c r="I236">
        <f t="shared" si="7"/>
        <v>10482</v>
      </c>
      <c r="J236" s="27" t="s">
        <v>97</v>
      </c>
    </row>
    <row r="237" spans="1:10" x14ac:dyDescent="0.25">
      <c r="A237">
        <v>10570</v>
      </c>
      <c r="B237">
        <v>11</v>
      </c>
      <c r="C237">
        <v>16.010000000000002</v>
      </c>
      <c r="D237">
        <v>2</v>
      </c>
      <c r="E237">
        <v>0.05</v>
      </c>
      <c r="F237" s="4">
        <f>DetailTicket2[[#This Row],[Qte]]*(DetailTicket2[[#This Row],[PrixUnit]]*(1-DetailTicket2[[#This Row],[Remise%]]))</f>
        <v>30.419</v>
      </c>
      <c r="G237" t="str">
        <f t="shared" si="6"/>
        <v>JÉBAZ</v>
      </c>
      <c r="I237">
        <f t="shared" si="7"/>
        <v>10483</v>
      </c>
      <c r="J237" s="28" t="s">
        <v>42</v>
      </c>
    </row>
    <row r="238" spans="1:10" x14ac:dyDescent="0.25">
      <c r="A238">
        <v>10614</v>
      </c>
      <c r="B238">
        <v>11</v>
      </c>
      <c r="C238">
        <v>16.010000000000002</v>
      </c>
      <c r="D238">
        <v>2</v>
      </c>
      <c r="E238">
        <v>0</v>
      </c>
      <c r="F238" s="4">
        <f>DetailTicket2[[#This Row],[Qte]]*(DetailTicket2[[#This Row],[PrixUnit]]*(1-DetailTicket2[[#This Row],[Remise%]]))</f>
        <v>32.020000000000003</v>
      </c>
      <c r="G238" t="str">
        <f t="shared" si="6"/>
        <v>NOBEL</v>
      </c>
      <c r="I238">
        <f t="shared" si="7"/>
        <v>10484</v>
      </c>
      <c r="J238" s="27" t="s">
        <v>54</v>
      </c>
    </row>
    <row r="239" spans="1:10" x14ac:dyDescent="0.25">
      <c r="A239">
        <v>10637</v>
      </c>
      <c r="B239">
        <v>11</v>
      </c>
      <c r="C239">
        <v>16.010000000000002</v>
      </c>
      <c r="D239">
        <v>2</v>
      </c>
      <c r="E239">
        <v>0</v>
      </c>
      <c r="F239" s="4">
        <f>DetailTicket2[[#This Row],[Qte]]*(DetailTicket2[[#This Row],[PrixUnit]]*(1-DetailTicket2[[#This Row],[Remise%]]))</f>
        <v>32.020000000000003</v>
      </c>
      <c r="G239" t="str">
        <f t="shared" si="6"/>
        <v>PABEL</v>
      </c>
      <c r="I239">
        <f t="shared" si="7"/>
        <v>10485</v>
      </c>
      <c r="J239" s="28" t="s">
        <v>90</v>
      </c>
    </row>
    <row r="240" spans="1:10" x14ac:dyDescent="0.25">
      <c r="A240">
        <v>10698</v>
      </c>
      <c r="B240">
        <v>11</v>
      </c>
      <c r="C240">
        <v>16.010000000000002</v>
      </c>
      <c r="D240">
        <v>2</v>
      </c>
      <c r="E240">
        <v>0</v>
      </c>
      <c r="F240" s="4">
        <f>DetailTicket2[[#This Row],[Qte]]*(DetailTicket2[[#This Row],[PrixUnit]]*(1-DetailTicket2[[#This Row],[Remise%]]))</f>
        <v>32.020000000000003</v>
      </c>
      <c r="G240" t="str">
        <f t="shared" si="6"/>
        <v>CHLEC</v>
      </c>
      <c r="I240">
        <f t="shared" si="7"/>
        <v>10486</v>
      </c>
      <c r="J240" s="27" t="s">
        <v>31</v>
      </c>
    </row>
    <row r="241" spans="1:10" x14ac:dyDescent="0.25">
      <c r="A241">
        <v>10726</v>
      </c>
      <c r="B241">
        <v>11</v>
      </c>
      <c r="C241">
        <v>16.010000000000002</v>
      </c>
      <c r="D241">
        <v>2</v>
      </c>
      <c r="E241">
        <v>0</v>
      </c>
      <c r="F241" s="4">
        <f>DetailTicket2[[#This Row],[Qte]]*(DetailTicket2[[#This Row],[PrixUnit]]*(1-DetailTicket2[[#This Row],[Remise%]]))</f>
        <v>32.020000000000003</v>
      </c>
      <c r="G241" t="str">
        <f t="shared" si="6"/>
        <v>DIDAL</v>
      </c>
      <c r="I241">
        <f t="shared" si="7"/>
        <v>10487</v>
      </c>
      <c r="J241" s="28" t="s">
        <v>85</v>
      </c>
    </row>
    <row r="242" spans="1:10" x14ac:dyDescent="0.25">
      <c r="A242">
        <v>10770</v>
      </c>
      <c r="B242">
        <v>11</v>
      </c>
      <c r="C242">
        <v>16.010000000000002</v>
      </c>
      <c r="D242">
        <v>2</v>
      </c>
      <c r="E242">
        <v>0.25</v>
      </c>
      <c r="F242" s="4">
        <f>DetailTicket2[[#This Row],[Qte]]*(DetailTicket2[[#This Row],[PrixUnit]]*(1-DetailTicket2[[#This Row],[Remise%]]))</f>
        <v>24.015000000000001</v>
      </c>
      <c r="G242" t="str">
        <f t="shared" si="6"/>
        <v>DAMIC</v>
      </c>
      <c r="I242">
        <f t="shared" si="7"/>
        <v>10488</v>
      </c>
      <c r="J242" s="27" t="s">
        <v>40</v>
      </c>
    </row>
    <row r="243" spans="1:10" x14ac:dyDescent="0.25">
      <c r="A243">
        <v>10797</v>
      </c>
      <c r="B243">
        <v>11</v>
      </c>
      <c r="C243">
        <v>16.010000000000002</v>
      </c>
      <c r="D243">
        <v>1</v>
      </c>
      <c r="E243">
        <v>0</v>
      </c>
      <c r="F243" s="4">
        <f>DetailTicket2[[#This Row],[Qte]]*(DetailTicket2[[#This Row],[PrixUnit]]*(1-DetailTicket2[[#This Row],[Remise%]]))</f>
        <v>16.010000000000002</v>
      </c>
      <c r="G243" t="str">
        <f t="shared" si="6"/>
        <v>ERBEC</v>
      </c>
      <c r="I243">
        <f t="shared" si="7"/>
        <v>10489</v>
      </c>
      <c r="J243" s="28" t="s">
        <v>77</v>
      </c>
    </row>
    <row r="244" spans="1:10" x14ac:dyDescent="0.25">
      <c r="A244">
        <v>10800</v>
      </c>
      <c r="B244">
        <v>11</v>
      </c>
      <c r="C244">
        <v>16.010000000000002</v>
      </c>
      <c r="D244">
        <v>2</v>
      </c>
      <c r="E244">
        <v>0.1</v>
      </c>
      <c r="F244" s="4">
        <f>DetailTicket2[[#This Row],[Qte]]*(DetailTicket2[[#This Row],[PrixUnit]]*(1-DetailTicket2[[#This Row],[Remise%]]))</f>
        <v>28.818000000000005</v>
      </c>
      <c r="G244" t="str">
        <f t="shared" si="6"/>
        <v>MAEUS</v>
      </c>
      <c r="I244">
        <f t="shared" si="7"/>
        <v>10490</v>
      </c>
      <c r="J244" s="27" t="s">
        <v>31</v>
      </c>
    </row>
    <row r="245" spans="1:10" x14ac:dyDescent="0.25">
      <c r="A245">
        <v>10823</v>
      </c>
      <c r="B245">
        <v>11</v>
      </c>
      <c r="C245">
        <v>16.010000000000002</v>
      </c>
      <c r="D245">
        <v>1</v>
      </c>
      <c r="E245">
        <v>0.1</v>
      </c>
      <c r="F245" s="4">
        <f>DetailTicket2[[#This Row],[Qte]]*(DetailTicket2[[#This Row],[PrixUnit]]*(1-DetailTicket2[[#This Row],[Remise%]]))</f>
        <v>14.409000000000002</v>
      </c>
      <c r="G245" t="str">
        <f t="shared" si="6"/>
        <v>JEMAN</v>
      </c>
      <c r="I245">
        <f t="shared" si="7"/>
        <v>10491</v>
      </c>
      <c r="J245" s="28" t="s">
        <v>70</v>
      </c>
    </row>
    <row r="246" spans="1:10" x14ac:dyDescent="0.25">
      <c r="A246">
        <v>10842</v>
      </c>
      <c r="B246">
        <v>11</v>
      </c>
      <c r="C246">
        <v>16.010000000000002</v>
      </c>
      <c r="D246">
        <v>2</v>
      </c>
      <c r="E246">
        <v>0</v>
      </c>
      <c r="F246" s="4">
        <f>DetailTicket2[[#This Row],[Qte]]*(DetailTicket2[[#This Row],[PrixUnit]]*(1-DetailTicket2[[#This Row],[Remise%]]))</f>
        <v>32.020000000000003</v>
      </c>
      <c r="G246" t="str">
        <f t="shared" si="6"/>
        <v>CHGRA</v>
      </c>
      <c r="I246">
        <f t="shared" si="7"/>
        <v>10492</v>
      </c>
      <c r="J246" s="27" t="s">
        <v>89</v>
      </c>
    </row>
    <row r="247" spans="1:10" x14ac:dyDescent="0.25">
      <c r="A247">
        <v>10862</v>
      </c>
      <c r="B247">
        <v>11</v>
      </c>
      <c r="C247">
        <v>16.010000000000002</v>
      </c>
      <c r="D247">
        <v>1</v>
      </c>
      <c r="E247">
        <v>0</v>
      </c>
      <c r="F247" s="4">
        <f>DetailTicket2[[#This Row],[Qte]]*(DetailTicket2[[#This Row],[PrixUnit]]*(1-DetailTicket2[[#This Row],[Remise%]]))</f>
        <v>16.010000000000002</v>
      </c>
      <c r="G247" t="str">
        <f t="shared" si="6"/>
        <v>ANLER</v>
      </c>
      <c r="I247">
        <f t="shared" si="7"/>
        <v>10493</v>
      </c>
      <c r="J247" s="28" t="s">
        <v>76</v>
      </c>
    </row>
    <row r="248" spans="1:10" x14ac:dyDescent="0.25">
      <c r="A248">
        <v>10869</v>
      </c>
      <c r="B248">
        <v>11</v>
      </c>
      <c r="C248">
        <v>16.010000000000002</v>
      </c>
      <c r="D248">
        <v>2</v>
      </c>
      <c r="E248">
        <v>0</v>
      </c>
      <c r="F248" s="4">
        <f>DetailTicket2[[#This Row],[Qte]]*(DetailTicket2[[#This Row],[PrixUnit]]*(1-DetailTicket2[[#This Row],[Remise%]]))</f>
        <v>32.020000000000003</v>
      </c>
      <c r="G248" t="str">
        <f t="shared" si="6"/>
        <v>MAEUS</v>
      </c>
      <c r="I248">
        <f t="shared" si="7"/>
        <v>10494</v>
      </c>
      <c r="J248" s="27" t="s">
        <v>55</v>
      </c>
    </row>
    <row r="249" spans="1:10" x14ac:dyDescent="0.25">
      <c r="A249">
        <v>10889</v>
      </c>
      <c r="B249">
        <v>11</v>
      </c>
      <c r="C249">
        <v>16.010000000000002</v>
      </c>
      <c r="D249">
        <v>1</v>
      </c>
      <c r="E249">
        <v>0</v>
      </c>
      <c r="F249" s="4">
        <f>DetailTicket2[[#This Row],[Qte]]*(DetailTicket2[[#This Row],[PrixUnit]]*(1-DetailTicket2[[#This Row],[Remise%]]))</f>
        <v>16.010000000000002</v>
      </c>
      <c r="G249" t="str">
        <f t="shared" si="6"/>
        <v>ALCLE</v>
      </c>
      <c r="I249">
        <f t="shared" si="7"/>
        <v>10495</v>
      </c>
      <c r="J249" s="28" t="s">
        <v>98</v>
      </c>
    </row>
    <row r="250" spans="1:10" x14ac:dyDescent="0.25">
      <c r="A250">
        <v>10912</v>
      </c>
      <c r="B250">
        <v>11</v>
      </c>
      <c r="C250">
        <v>16.010000000000002</v>
      </c>
      <c r="D250">
        <v>1</v>
      </c>
      <c r="E250">
        <v>0.25</v>
      </c>
      <c r="F250" s="4">
        <f>DetailTicket2[[#This Row],[Qte]]*(DetailTicket2[[#This Row],[PrixUnit]]*(1-DetailTicket2[[#This Row],[Remise%]]))</f>
        <v>12.0075</v>
      </c>
      <c r="G250" t="str">
        <f t="shared" si="6"/>
        <v>ERSWE</v>
      </c>
      <c r="I250">
        <f t="shared" si="7"/>
        <v>10496</v>
      </c>
      <c r="J250" s="27" t="s">
        <v>56</v>
      </c>
    </row>
    <row r="251" spans="1:10" x14ac:dyDescent="0.25">
      <c r="A251">
        <v>10926</v>
      </c>
      <c r="B251">
        <v>11</v>
      </c>
      <c r="C251">
        <v>16.010000000000002</v>
      </c>
      <c r="D251">
        <v>2</v>
      </c>
      <c r="E251">
        <v>0</v>
      </c>
      <c r="F251" s="4">
        <f>DetailTicket2[[#This Row],[Qte]]*(DetailTicket2[[#This Row],[PrixUnit]]*(1-DetailTicket2[[#This Row],[Remise%]]))</f>
        <v>32.020000000000003</v>
      </c>
      <c r="G251" t="str">
        <f t="shared" si="6"/>
        <v>MALAZ</v>
      </c>
      <c r="I251">
        <f t="shared" si="7"/>
        <v>10497</v>
      </c>
      <c r="J251" s="28" t="s">
        <v>49</v>
      </c>
    </row>
    <row r="252" spans="1:10" x14ac:dyDescent="0.25">
      <c r="A252">
        <v>10944</v>
      </c>
      <c r="B252">
        <v>11</v>
      </c>
      <c r="C252">
        <v>16.010000000000002</v>
      </c>
      <c r="D252">
        <v>2</v>
      </c>
      <c r="E252">
        <v>0.25</v>
      </c>
      <c r="F252" s="4">
        <f>DetailTicket2[[#This Row],[Qte]]*(DetailTicket2[[#This Row],[PrixUnit]]*(1-DetailTicket2[[#This Row],[Remise%]]))</f>
        <v>24.015000000000001</v>
      </c>
      <c r="G252" t="str">
        <f t="shared" si="6"/>
        <v>GESEF</v>
      </c>
      <c r="I252">
        <f t="shared" si="7"/>
        <v>10498</v>
      </c>
      <c r="J252" s="27" t="s">
        <v>31</v>
      </c>
    </row>
    <row r="253" spans="1:10" x14ac:dyDescent="0.25">
      <c r="A253">
        <v>10986</v>
      </c>
      <c r="B253">
        <v>11</v>
      </c>
      <c r="C253">
        <v>16.010000000000002</v>
      </c>
      <c r="D253">
        <v>1</v>
      </c>
      <c r="E253">
        <v>0</v>
      </c>
      <c r="F253" s="4">
        <f>DetailTicket2[[#This Row],[Qte]]*(DetailTicket2[[#This Row],[PrixUnit]]*(1-DetailTicket2[[#This Row],[Remise%]]))</f>
        <v>16.010000000000002</v>
      </c>
      <c r="G253" t="str">
        <f t="shared" si="6"/>
        <v>RIDAB</v>
      </c>
      <c r="I253">
        <f t="shared" si="7"/>
        <v>10499</v>
      </c>
      <c r="J253" s="28" t="s">
        <v>51</v>
      </c>
    </row>
    <row r="254" spans="1:10" x14ac:dyDescent="0.25">
      <c r="A254">
        <v>10989</v>
      </c>
      <c r="B254">
        <v>11</v>
      </c>
      <c r="C254">
        <v>16.010000000000002</v>
      </c>
      <c r="D254">
        <v>2</v>
      </c>
      <c r="E254">
        <v>0</v>
      </c>
      <c r="F254" s="4">
        <f>DetailTicket2[[#This Row],[Qte]]*(DetailTicket2[[#This Row],[PrixUnit]]*(1-DetailTicket2[[#This Row],[Remise%]]))</f>
        <v>32.020000000000003</v>
      </c>
      <c r="G254" t="str">
        <f t="shared" si="6"/>
        <v>BEAVI</v>
      </c>
      <c r="I254">
        <f t="shared" si="7"/>
        <v>10500</v>
      </c>
      <c r="J254" s="27" t="s">
        <v>76</v>
      </c>
    </row>
    <row r="255" spans="1:10" x14ac:dyDescent="0.25">
      <c r="A255">
        <v>11043</v>
      </c>
      <c r="B255">
        <v>11</v>
      </c>
      <c r="C255">
        <v>16.010000000000002</v>
      </c>
      <c r="D255">
        <v>2</v>
      </c>
      <c r="E255">
        <v>0</v>
      </c>
      <c r="F255" s="4">
        <f>DetailTicket2[[#This Row],[Qte]]*(DetailTicket2[[#This Row],[PrixUnit]]*(1-DetailTicket2[[#This Row],[Remise%]]))</f>
        <v>32.020000000000003</v>
      </c>
      <c r="G255" t="str">
        <f t="shared" si="6"/>
        <v>MAFER</v>
      </c>
      <c r="I255">
        <f t="shared" si="7"/>
        <v>10501</v>
      </c>
      <c r="J255" s="28" t="s">
        <v>99</v>
      </c>
    </row>
    <row r="256" spans="1:10" x14ac:dyDescent="0.25">
      <c r="A256">
        <v>11073</v>
      </c>
      <c r="B256">
        <v>11</v>
      </c>
      <c r="C256">
        <v>16.010000000000002</v>
      </c>
      <c r="D256">
        <v>2</v>
      </c>
      <c r="E256">
        <v>0</v>
      </c>
      <c r="F256" s="4">
        <f>DetailTicket2[[#This Row],[Qte]]*(DetailTicket2[[#This Row],[PrixUnit]]*(1-DetailTicket2[[#This Row],[Remise%]]))</f>
        <v>32.020000000000003</v>
      </c>
      <c r="G256" t="str">
        <f t="shared" si="6"/>
        <v>SORET</v>
      </c>
      <c r="I256">
        <f t="shared" si="7"/>
        <v>10502</v>
      </c>
      <c r="J256" s="27" t="s">
        <v>66</v>
      </c>
    </row>
    <row r="257" spans="1:10" x14ac:dyDescent="0.25">
      <c r="A257">
        <v>10266</v>
      </c>
      <c r="B257">
        <v>12</v>
      </c>
      <c r="C257">
        <v>23.17</v>
      </c>
      <c r="D257">
        <v>2</v>
      </c>
      <c r="E257">
        <v>0.05</v>
      </c>
      <c r="F257" s="4">
        <f>DetailTicket2[[#This Row],[Qte]]*(DetailTicket2[[#This Row],[PrixUnit]]*(1-DetailTicket2[[#This Row],[Remise%]]))</f>
        <v>44.023000000000003</v>
      </c>
      <c r="G257" t="str">
        <f t="shared" si="6"/>
        <v>CLJAN</v>
      </c>
      <c r="I257">
        <f t="shared" si="7"/>
        <v>10503</v>
      </c>
      <c r="J257" s="28" t="s">
        <v>57</v>
      </c>
    </row>
    <row r="258" spans="1:10" x14ac:dyDescent="0.25">
      <c r="A258">
        <v>10439</v>
      </c>
      <c r="B258">
        <v>12</v>
      </c>
      <c r="C258">
        <v>23.17</v>
      </c>
      <c r="D258">
        <v>2</v>
      </c>
      <c r="E258">
        <v>0</v>
      </c>
      <c r="F258" s="4">
        <f>DetailTicket2[[#This Row],[Qte]]*(DetailTicket2[[#This Row],[PrixUnit]]*(1-DetailTicket2[[#This Row],[Remise%]]))</f>
        <v>46.34</v>
      </c>
      <c r="G258" t="str">
        <f t="shared" ref="G258:G321" si="8">VLOOKUP(A258,$I$2:$J$836,2,FALSE)</f>
        <v>JÉBAZ</v>
      </c>
      <c r="I258">
        <f t="shared" si="7"/>
        <v>10504</v>
      </c>
      <c r="J258" s="27" t="s">
        <v>42</v>
      </c>
    </row>
    <row r="259" spans="1:10" x14ac:dyDescent="0.25">
      <c r="A259">
        <v>10536</v>
      </c>
      <c r="B259">
        <v>12</v>
      </c>
      <c r="C259">
        <v>28.97</v>
      </c>
      <c r="D259">
        <v>2</v>
      </c>
      <c r="E259">
        <v>0.25</v>
      </c>
      <c r="F259" s="4">
        <f>DetailTicket2[[#This Row],[Qte]]*(DetailTicket2[[#This Row],[PrixUnit]]*(1-DetailTicket2[[#This Row],[Remise%]]))</f>
        <v>43.454999999999998</v>
      </c>
      <c r="G259" t="str">
        <f t="shared" si="8"/>
        <v>ANLER</v>
      </c>
      <c r="I259">
        <f t="shared" ref="I259:I322" si="9">I258+1</f>
        <v>10505</v>
      </c>
      <c r="J259" s="28" t="s">
        <v>72</v>
      </c>
    </row>
    <row r="260" spans="1:10" x14ac:dyDescent="0.25">
      <c r="A260">
        <v>10543</v>
      </c>
      <c r="B260">
        <v>12</v>
      </c>
      <c r="C260">
        <v>28.97</v>
      </c>
      <c r="D260">
        <v>1</v>
      </c>
      <c r="E260">
        <v>0.15</v>
      </c>
      <c r="F260" s="4">
        <f>DetailTicket2[[#This Row],[Qte]]*(DetailTicket2[[#This Row],[PrixUnit]]*(1-DetailTicket2[[#This Row],[Remise%]]))</f>
        <v>24.624499999999998</v>
      </c>
      <c r="G260" t="str">
        <f t="shared" si="8"/>
        <v>JEMAN</v>
      </c>
      <c r="I260">
        <f t="shared" si="9"/>
        <v>10506</v>
      </c>
      <c r="J260" s="27" t="s">
        <v>67</v>
      </c>
    </row>
    <row r="261" spans="1:10" x14ac:dyDescent="0.25">
      <c r="A261">
        <v>10633</v>
      </c>
      <c r="B261">
        <v>12</v>
      </c>
      <c r="C261">
        <v>28.97</v>
      </c>
      <c r="D261">
        <v>1</v>
      </c>
      <c r="E261">
        <v>0.15</v>
      </c>
      <c r="F261" s="4">
        <f>DetailTicket2[[#This Row],[Qte]]*(DetailTicket2[[#This Row],[PrixUnit]]*(1-DetailTicket2[[#This Row],[Remise%]]))</f>
        <v>24.624499999999998</v>
      </c>
      <c r="G261" t="str">
        <f t="shared" si="8"/>
        <v>CHLEC</v>
      </c>
      <c r="I261">
        <f t="shared" si="9"/>
        <v>10507</v>
      </c>
      <c r="J261" s="28" t="s">
        <v>82</v>
      </c>
    </row>
    <row r="262" spans="1:10" x14ac:dyDescent="0.25">
      <c r="A262">
        <v>10678</v>
      </c>
      <c r="B262">
        <v>12</v>
      </c>
      <c r="C262">
        <v>28.97</v>
      </c>
      <c r="D262">
        <v>2</v>
      </c>
      <c r="E262">
        <v>0</v>
      </c>
      <c r="F262" s="4">
        <f>DetailTicket2[[#This Row],[Qte]]*(DetailTicket2[[#This Row],[PrixUnit]]*(1-DetailTicket2[[#This Row],[Remise%]]))</f>
        <v>57.94</v>
      </c>
      <c r="G262" t="str">
        <f t="shared" si="8"/>
        <v>MOELK</v>
      </c>
      <c r="I262">
        <f t="shared" si="9"/>
        <v>10508</v>
      </c>
      <c r="J262" s="27" t="s">
        <v>34</v>
      </c>
    </row>
    <row r="263" spans="1:10" x14ac:dyDescent="0.25">
      <c r="A263">
        <v>10695</v>
      </c>
      <c r="B263">
        <v>12</v>
      </c>
      <c r="C263">
        <v>28.97</v>
      </c>
      <c r="D263">
        <v>2</v>
      </c>
      <c r="E263">
        <v>0</v>
      </c>
      <c r="F263" s="4">
        <f>DetailTicket2[[#This Row],[Qte]]*(DetailTicket2[[#This Row],[PrixUnit]]*(1-DetailTicket2[[#This Row],[Remise%]]))</f>
        <v>57.94</v>
      </c>
      <c r="G263" t="str">
        <f t="shared" si="8"/>
        <v>FRLAN</v>
      </c>
      <c r="I263">
        <f t="shared" si="9"/>
        <v>10509</v>
      </c>
      <c r="J263" s="28" t="s">
        <v>99</v>
      </c>
    </row>
    <row r="264" spans="1:10" x14ac:dyDescent="0.25">
      <c r="A264">
        <v>10718</v>
      </c>
      <c r="B264">
        <v>12</v>
      </c>
      <c r="C264">
        <v>28.97</v>
      </c>
      <c r="D264">
        <v>1</v>
      </c>
      <c r="E264">
        <v>0</v>
      </c>
      <c r="F264" s="4">
        <f>DetailTicket2[[#This Row],[Qte]]*(DetailTicket2[[#This Row],[PrixUnit]]*(1-DetailTicket2[[#This Row],[Remise%]]))</f>
        <v>28.97</v>
      </c>
      <c r="G264" t="str">
        <f t="shared" si="8"/>
        <v>CHBES</v>
      </c>
      <c r="I264">
        <f t="shared" si="9"/>
        <v>10510</v>
      </c>
      <c r="J264" s="27" t="s">
        <v>68</v>
      </c>
    </row>
    <row r="265" spans="1:10" x14ac:dyDescent="0.25">
      <c r="A265">
        <v>10968</v>
      </c>
      <c r="B265">
        <v>12</v>
      </c>
      <c r="C265">
        <v>28.97</v>
      </c>
      <c r="D265">
        <v>1</v>
      </c>
      <c r="E265">
        <v>0</v>
      </c>
      <c r="F265" s="4">
        <f>DetailTicket2[[#This Row],[Qte]]*(DetailTicket2[[#This Row],[PrixUnit]]*(1-DetailTicket2[[#This Row],[Remise%]]))</f>
        <v>28.97</v>
      </c>
      <c r="G265" t="str">
        <f t="shared" si="8"/>
        <v>CHLEC</v>
      </c>
      <c r="I265">
        <f t="shared" si="9"/>
        <v>10511</v>
      </c>
      <c r="J265" s="28" t="s">
        <v>71</v>
      </c>
    </row>
    <row r="266" spans="1:10" x14ac:dyDescent="0.25">
      <c r="A266">
        <v>10979</v>
      </c>
      <c r="B266">
        <v>12</v>
      </c>
      <c r="C266">
        <v>28.97</v>
      </c>
      <c r="D266">
        <v>1</v>
      </c>
      <c r="E266">
        <v>0</v>
      </c>
      <c r="F266" s="4">
        <f>DetailTicket2[[#This Row],[Qte]]*(DetailTicket2[[#This Row],[PrixUnit]]*(1-DetailTicket2[[#This Row],[Remise%]]))</f>
        <v>28.97</v>
      </c>
      <c r="G266" t="str">
        <f t="shared" si="8"/>
        <v>CHLEC</v>
      </c>
      <c r="I266">
        <f t="shared" si="9"/>
        <v>10512</v>
      </c>
      <c r="J266" s="27" t="s">
        <v>75</v>
      </c>
    </row>
    <row r="267" spans="1:10" x14ac:dyDescent="0.25">
      <c r="A267">
        <v>11018</v>
      </c>
      <c r="B267">
        <v>12</v>
      </c>
      <c r="C267">
        <v>28.97</v>
      </c>
      <c r="D267">
        <v>1</v>
      </c>
      <c r="E267">
        <v>0</v>
      </c>
      <c r="F267" s="4">
        <f>DetailTicket2[[#This Row],[Qte]]*(DetailTicket2[[#This Row],[PrixUnit]]*(1-DetailTicket2[[#This Row],[Remise%]]))</f>
        <v>28.97</v>
      </c>
      <c r="G267" t="str">
        <f t="shared" si="8"/>
        <v>CHROU</v>
      </c>
      <c r="I267">
        <f t="shared" si="9"/>
        <v>10513</v>
      </c>
      <c r="J267" s="28" t="s">
        <v>58</v>
      </c>
    </row>
    <row r="268" spans="1:10" x14ac:dyDescent="0.25">
      <c r="A268">
        <v>11046</v>
      </c>
      <c r="B268">
        <v>12</v>
      </c>
      <c r="C268">
        <v>28.97</v>
      </c>
      <c r="D268">
        <v>1</v>
      </c>
      <c r="E268">
        <v>0.05</v>
      </c>
      <c r="F268" s="4">
        <f>DetailTicket2[[#This Row],[Qte]]*(DetailTicket2[[#This Row],[PrixUnit]]*(1-DetailTicket2[[#This Row],[Remise%]]))</f>
        <v>27.521499999999996</v>
      </c>
      <c r="G268" t="str">
        <f t="shared" si="8"/>
        <v>PAJAL</v>
      </c>
      <c r="I268">
        <f t="shared" si="9"/>
        <v>10514</v>
      </c>
      <c r="J268" s="27" t="s">
        <v>32</v>
      </c>
    </row>
    <row r="269" spans="1:10" x14ac:dyDescent="0.25">
      <c r="A269">
        <v>11049</v>
      </c>
      <c r="B269">
        <v>12</v>
      </c>
      <c r="C269">
        <v>28.97</v>
      </c>
      <c r="D269">
        <v>2</v>
      </c>
      <c r="E269">
        <v>0.2</v>
      </c>
      <c r="F269" s="4">
        <f>DetailTicket2[[#This Row],[Qte]]*(DetailTicket2[[#This Row],[PrixUnit]]*(1-DetailTicket2[[#This Row],[Remise%]]))</f>
        <v>46.352000000000004</v>
      </c>
      <c r="G269" t="str">
        <f t="shared" si="8"/>
        <v>BRLEH</v>
      </c>
      <c r="I269">
        <f t="shared" si="9"/>
        <v>10515</v>
      </c>
      <c r="J269" s="28" t="s">
        <v>44</v>
      </c>
    </row>
    <row r="270" spans="1:10" x14ac:dyDescent="0.25">
      <c r="A270">
        <v>11077</v>
      </c>
      <c r="B270">
        <v>12</v>
      </c>
      <c r="C270">
        <v>28.97</v>
      </c>
      <c r="D270">
        <v>2</v>
      </c>
      <c r="E270">
        <v>0.05</v>
      </c>
      <c r="F270" s="4">
        <f>DetailTicket2[[#This Row],[Qte]]*(DetailTicket2[[#This Row],[PrixUnit]]*(1-DetailTicket2[[#This Row],[Remise%]]))</f>
        <v>55.042999999999992</v>
      </c>
      <c r="G270" t="str">
        <f t="shared" si="8"/>
        <v>ALCLE</v>
      </c>
      <c r="I270">
        <f t="shared" si="9"/>
        <v>10516</v>
      </c>
      <c r="J270" s="27" t="s">
        <v>57</v>
      </c>
    </row>
    <row r="271" spans="1:10" x14ac:dyDescent="0.25">
      <c r="A271">
        <v>10276</v>
      </c>
      <c r="B271">
        <v>13</v>
      </c>
      <c r="C271">
        <v>3.66</v>
      </c>
      <c r="D271">
        <v>2</v>
      </c>
      <c r="E271">
        <v>0</v>
      </c>
      <c r="F271" s="4">
        <f>DetailTicket2[[#This Row],[Qte]]*(DetailTicket2[[#This Row],[PrixUnit]]*(1-DetailTicket2[[#This Row],[Remise%]]))</f>
        <v>7.32</v>
      </c>
      <c r="G271" t="str">
        <f t="shared" si="8"/>
        <v>CHGRA</v>
      </c>
      <c r="I271">
        <f t="shared" si="9"/>
        <v>10517</v>
      </c>
      <c r="J271" s="28" t="s">
        <v>100</v>
      </c>
    </row>
    <row r="272" spans="1:10" x14ac:dyDescent="0.25">
      <c r="A272">
        <v>10291</v>
      </c>
      <c r="B272">
        <v>13</v>
      </c>
      <c r="C272">
        <v>3.66</v>
      </c>
      <c r="D272">
        <v>1</v>
      </c>
      <c r="E272">
        <v>0.1</v>
      </c>
      <c r="F272" s="4">
        <f>DetailTicket2[[#This Row],[Qte]]*(DetailTicket2[[#This Row],[PrixUnit]]*(1-DetailTicket2[[#This Row],[Remise%]]))</f>
        <v>3.294</v>
      </c>
      <c r="G272" t="str">
        <f t="shared" si="8"/>
        <v>BEAVI</v>
      </c>
      <c r="I272">
        <f t="shared" si="9"/>
        <v>10518</v>
      </c>
      <c r="J272" s="27" t="s">
        <v>46</v>
      </c>
    </row>
    <row r="273" spans="1:10" x14ac:dyDescent="0.25">
      <c r="A273">
        <v>10325</v>
      </c>
      <c r="B273">
        <v>13</v>
      </c>
      <c r="C273">
        <v>3.66</v>
      </c>
      <c r="D273">
        <v>2</v>
      </c>
      <c r="E273">
        <v>0</v>
      </c>
      <c r="F273" s="4">
        <f>DetailTicket2[[#This Row],[Qte]]*(DetailTicket2[[#This Row],[PrixUnit]]*(1-DetailTicket2[[#This Row],[Remise%]]))</f>
        <v>7.32</v>
      </c>
      <c r="G273" t="str">
        <f t="shared" si="8"/>
        <v>CHBES</v>
      </c>
      <c r="I273">
        <f t="shared" si="9"/>
        <v>10519</v>
      </c>
      <c r="J273" s="28" t="s">
        <v>28</v>
      </c>
    </row>
    <row r="274" spans="1:10" x14ac:dyDescent="0.25">
      <c r="A274">
        <v>10383</v>
      </c>
      <c r="B274">
        <v>13</v>
      </c>
      <c r="C274">
        <v>3.66</v>
      </c>
      <c r="D274">
        <v>1</v>
      </c>
      <c r="E274">
        <v>0</v>
      </c>
      <c r="F274" s="4">
        <f>DetailTicket2[[#This Row],[Qte]]*(DetailTicket2[[#This Row],[PrixUnit]]*(1-DetailTicket2[[#This Row],[Remise%]]))</f>
        <v>3.66</v>
      </c>
      <c r="G274" t="str">
        <f t="shared" si="8"/>
        <v>CLHAL</v>
      </c>
      <c r="I274">
        <f t="shared" si="9"/>
        <v>10520</v>
      </c>
      <c r="J274" s="27" t="s">
        <v>88</v>
      </c>
    </row>
    <row r="275" spans="1:10" x14ac:dyDescent="0.25">
      <c r="A275">
        <v>10391</v>
      </c>
      <c r="B275">
        <v>13</v>
      </c>
      <c r="C275">
        <v>3.66</v>
      </c>
      <c r="D275">
        <v>2</v>
      </c>
      <c r="E275">
        <v>0</v>
      </c>
      <c r="F275" s="4">
        <f>DetailTicket2[[#This Row],[Qte]]*(DetailTicket2[[#This Row],[PrixUnit]]*(1-DetailTicket2[[#This Row],[Remise%]]))</f>
        <v>7.32</v>
      </c>
      <c r="G275" t="str">
        <f t="shared" si="8"/>
        <v>ERBEC</v>
      </c>
      <c r="I275">
        <f t="shared" si="9"/>
        <v>10521</v>
      </c>
      <c r="J275" s="28" t="s">
        <v>101</v>
      </c>
    </row>
    <row r="276" spans="1:10" x14ac:dyDescent="0.25">
      <c r="A276">
        <v>10394</v>
      </c>
      <c r="B276">
        <v>13</v>
      </c>
      <c r="C276">
        <v>3.66</v>
      </c>
      <c r="D276">
        <v>2</v>
      </c>
      <c r="E276">
        <v>0</v>
      </c>
      <c r="F276" s="4">
        <f>DetailTicket2[[#This Row],[Qte]]*(DetailTicket2[[#This Row],[PrixUnit]]*(1-DetailTicket2[[#This Row],[Remise%]]))</f>
        <v>7.32</v>
      </c>
      <c r="G276" t="str">
        <f t="shared" si="8"/>
        <v>PASAU</v>
      </c>
      <c r="I276">
        <f t="shared" si="9"/>
        <v>10522</v>
      </c>
      <c r="J276" s="27" t="s">
        <v>49</v>
      </c>
    </row>
    <row r="277" spans="1:10" x14ac:dyDescent="0.25">
      <c r="A277">
        <v>10420</v>
      </c>
      <c r="B277">
        <v>13</v>
      </c>
      <c r="C277">
        <v>3.66</v>
      </c>
      <c r="D277">
        <v>2</v>
      </c>
      <c r="E277">
        <v>0.1</v>
      </c>
      <c r="F277" s="4">
        <f>DetailTicket2[[#This Row],[Qte]]*(DetailTicket2[[#This Row],[PrixUnit]]*(1-DetailTicket2[[#This Row],[Remise%]]))</f>
        <v>6.5880000000000001</v>
      </c>
      <c r="G277" t="str">
        <f t="shared" si="8"/>
        <v>YAKAL</v>
      </c>
      <c r="I277">
        <f t="shared" si="9"/>
        <v>10523</v>
      </c>
      <c r="J277" s="28" t="s">
        <v>79</v>
      </c>
    </row>
    <row r="278" spans="1:10" x14ac:dyDescent="0.25">
      <c r="A278">
        <v>10462</v>
      </c>
      <c r="B278">
        <v>13</v>
      </c>
      <c r="C278">
        <v>3.66</v>
      </c>
      <c r="D278">
        <v>1</v>
      </c>
      <c r="E278">
        <v>0</v>
      </c>
      <c r="F278" s="4">
        <f>DetailTicket2[[#This Row],[Qte]]*(DetailTicket2[[#This Row],[PrixUnit]]*(1-DetailTicket2[[#This Row],[Remise%]]))</f>
        <v>3.66</v>
      </c>
      <c r="G278" t="str">
        <f t="shared" si="8"/>
        <v>CHNIE</v>
      </c>
      <c r="I278">
        <f t="shared" si="9"/>
        <v>10524</v>
      </c>
      <c r="J278" s="27" t="s">
        <v>48</v>
      </c>
    </row>
    <row r="279" spans="1:10" x14ac:dyDescent="0.25">
      <c r="A279">
        <v>10508</v>
      </c>
      <c r="B279">
        <v>13</v>
      </c>
      <c r="C279">
        <v>4.57</v>
      </c>
      <c r="D279">
        <v>2</v>
      </c>
      <c r="E279">
        <v>0</v>
      </c>
      <c r="F279" s="4">
        <f>DetailTicket2[[#This Row],[Qte]]*(DetailTicket2[[#This Row],[PrixUnit]]*(1-DetailTicket2[[#This Row],[Remise%]]))</f>
        <v>9.14</v>
      </c>
      <c r="G279" t="str">
        <f t="shared" si="8"/>
        <v>OLLHE</v>
      </c>
      <c r="I279">
        <f t="shared" si="9"/>
        <v>10525</v>
      </c>
      <c r="J279" s="28" t="s">
        <v>71</v>
      </c>
    </row>
    <row r="280" spans="1:10" x14ac:dyDescent="0.25">
      <c r="A280">
        <v>10526</v>
      </c>
      <c r="B280">
        <v>13</v>
      </c>
      <c r="C280">
        <v>4.57</v>
      </c>
      <c r="D280">
        <v>2</v>
      </c>
      <c r="E280">
        <v>0</v>
      </c>
      <c r="F280" s="4">
        <f>DetailTicket2[[#This Row],[Qte]]*(DetailTicket2[[#This Row],[PrixUnit]]*(1-DetailTicket2[[#This Row],[Remise%]]))</f>
        <v>9.14</v>
      </c>
      <c r="G280" t="str">
        <f t="shared" si="8"/>
        <v>CLJAN</v>
      </c>
      <c r="I280">
        <f t="shared" si="9"/>
        <v>10526</v>
      </c>
      <c r="J280" s="27" t="s">
        <v>39</v>
      </c>
    </row>
    <row r="281" spans="1:10" x14ac:dyDescent="0.25">
      <c r="A281">
        <v>10539</v>
      </c>
      <c r="B281">
        <v>13</v>
      </c>
      <c r="C281">
        <v>4.57</v>
      </c>
      <c r="D281">
        <v>2</v>
      </c>
      <c r="E281">
        <v>0</v>
      </c>
      <c r="F281" s="4">
        <f>DetailTicket2[[#This Row],[Qte]]*(DetailTicket2[[#This Row],[PrixUnit]]*(1-DetailTicket2[[#This Row],[Remise%]]))</f>
        <v>9.14</v>
      </c>
      <c r="G281" t="str">
        <f t="shared" si="8"/>
        <v>SYBEL</v>
      </c>
      <c r="I281">
        <f t="shared" si="9"/>
        <v>10527</v>
      </c>
      <c r="J281" s="28" t="s">
        <v>44</v>
      </c>
    </row>
    <row r="282" spans="1:10" x14ac:dyDescent="0.25">
      <c r="A282">
        <v>10601</v>
      </c>
      <c r="B282">
        <v>13</v>
      </c>
      <c r="C282">
        <v>4.57</v>
      </c>
      <c r="D282">
        <v>2</v>
      </c>
      <c r="E282">
        <v>0</v>
      </c>
      <c r="F282" s="4">
        <f>DetailTicket2[[#This Row],[Qte]]*(DetailTicket2[[#This Row],[PrixUnit]]*(1-DetailTicket2[[#This Row],[Remise%]]))</f>
        <v>9.14</v>
      </c>
      <c r="G282" t="str">
        <f t="shared" si="8"/>
        <v>NAROU</v>
      </c>
      <c r="I282">
        <f t="shared" si="9"/>
        <v>10528</v>
      </c>
      <c r="J282" s="27" t="s">
        <v>102</v>
      </c>
    </row>
    <row r="283" spans="1:10" x14ac:dyDescent="0.25">
      <c r="A283">
        <v>10613</v>
      </c>
      <c r="B283">
        <v>13</v>
      </c>
      <c r="C283">
        <v>4.57</v>
      </c>
      <c r="D283">
        <v>2</v>
      </c>
      <c r="E283">
        <v>0.1</v>
      </c>
      <c r="F283" s="4">
        <f>DetailTicket2[[#This Row],[Qte]]*(DetailTicket2[[#This Row],[PrixUnit]]*(1-DetailTicket2[[#This Row],[Remise%]]))</f>
        <v>8.2260000000000009</v>
      </c>
      <c r="G283" t="str">
        <f t="shared" si="8"/>
        <v>NAROU</v>
      </c>
      <c r="I283">
        <f t="shared" si="9"/>
        <v>10529</v>
      </c>
      <c r="J283" s="28" t="s">
        <v>103</v>
      </c>
    </row>
    <row r="284" spans="1:10" x14ac:dyDescent="0.25">
      <c r="A284">
        <v>10633</v>
      </c>
      <c r="B284">
        <v>13</v>
      </c>
      <c r="C284">
        <v>4.57</v>
      </c>
      <c r="D284">
        <v>2</v>
      </c>
      <c r="E284">
        <v>0.15</v>
      </c>
      <c r="F284" s="4">
        <f>DetailTicket2[[#This Row],[Qte]]*(DetailTicket2[[#This Row],[PrixUnit]]*(1-DetailTicket2[[#This Row],[Remise%]]))</f>
        <v>7.7690000000000001</v>
      </c>
      <c r="G284" t="str">
        <f t="shared" si="8"/>
        <v>CHLEC</v>
      </c>
      <c r="I284">
        <f t="shared" si="9"/>
        <v>10530</v>
      </c>
      <c r="J284" s="27" t="s">
        <v>77</v>
      </c>
    </row>
    <row r="285" spans="1:10" x14ac:dyDescent="0.25">
      <c r="A285">
        <v>10737</v>
      </c>
      <c r="B285">
        <v>13</v>
      </c>
      <c r="C285">
        <v>4.57</v>
      </c>
      <c r="D285">
        <v>2</v>
      </c>
      <c r="E285">
        <v>0</v>
      </c>
      <c r="F285" s="4">
        <f>DetailTicket2[[#This Row],[Qte]]*(DetailTicket2[[#This Row],[PrixUnit]]*(1-DetailTicket2[[#This Row],[Remise%]]))</f>
        <v>9.14</v>
      </c>
      <c r="G285" t="str">
        <f t="shared" si="8"/>
        <v>MAHEN</v>
      </c>
      <c r="I285">
        <f t="shared" si="9"/>
        <v>10531</v>
      </c>
      <c r="J285" s="28" t="s">
        <v>92</v>
      </c>
    </row>
    <row r="286" spans="1:10" x14ac:dyDescent="0.25">
      <c r="A286">
        <v>10746</v>
      </c>
      <c r="B286">
        <v>13</v>
      </c>
      <c r="C286">
        <v>4.57</v>
      </c>
      <c r="D286">
        <v>2</v>
      </c>
      <c r="E286">
        <v>0</v>
      </c>
      <c r="F286" s="4">
        <f>DetailTicket2[[#This Row],[Qte]]*(DetailTicket2[[#This Row],[PrixUnit]]*(1-DetailTicket2[[#This Row],[Remise%]]))</f>
        <v>9.14</v>
      </c>
      <c r="G286" t="str">
        <f t="shared" si="8"/>
        <v>SYLEJ</v>
      </c>
      <c r="I286">
        <f t="shared" si="9"/>
        <v>10532</v>
      </c>
      <c r="J286" s="27" t="s">
        <v>81</v>
      </c>
    </row>
    <row r="287" spans="1:10" x14ac:dyDescent="0.25">
      <c r="A287">
        <v>10799</v>
      </c>
      <c r="B287">
        <v>13</v>
      </c>
      <c r="C287">
        <v>4.57</v>
      </c>
      <c r="D287">
        <v>1</v>
      </c>
      <c r="E287">
        <v>0.15</v>
      </c>
      <c r="F287" s="4">
        <f>DetailTicket2[[#This Row],[Qte]]*(DetailTicket2[[#This Row],[PrixUnit]]*(1-DetailTicket2[[#This Row],[Remise%]]))</f>
        <v>3.8845000000000001</v>
      </c>
      <c r="G287" t="str">
        <f t="shared" si="8"/>
        <v>CHBES</v>
      </c>
      <c r="I287">
        <f t="shared" si="9"/>
        <v>10533</v>
      </c>
      <c r="J287" s="28" t="s">
        <v>37</v>
      </c>
    </row>
    <row r="288" spans="1:10" x14ac:dyDescent="0.25">
      <c r="A288">
        <v>10810</v>
      </c>
      <c r="B288">
        <v>13</v>
      </c>
      <c r="C288">
        <v>4.57</v>
      </c>
      <c r="D288">
        <v>2</v>
      </c>
      <c r="E288">
        <v>0</v>
      </c>
      <c r="F288" s="4">
        <f>DetailTicket2[[#This Row],[Qte]]*(DetailTicket2[[#This Row],[PrixUnit]]*(1-DetailTicket2[[#This Row],[Remise%]]))</f>
        <v>9.14</v>
      </c>
      <c r="G288" t="str">
        <f t="shared" si="8"/>
        <v>VIGUI</v>
      </c>
      <c r="I288">
        <f t="shared" si="9"/>
        <v>10534</v>
      </c>
      <c r="J288" s="27" t="s">
        <v>49</v>
      </c>
    </row>
    <row r="289" spans="1:10" x14ac:dyDescent="0.25">
      <c r="A289">
        <v>10829</v>
      </c>
      <c r="B289">
        <v>13</v>
      </c>
      <c r="C289">
        <v>4.57</v>
      </c>
      <c r="D289">
        <v>2</v>
      </c>
      <c r="E289">
        <v>0</v>
      </c>
      <c r="F289" s="4">
        <f>DetailTicket2[[#This Row],[Qte]]*(DetailTicket2[[#This Row],[PrixUnit]]*(1-DetailTicket2[[#This Row],[Remise%]]))</f>
        <v>9.14</v>
      </c>
      <c r="G289" t="str">
        <f t="shared" si="8"/>
        <v>GAANT</v>
      </c>
      <c r="I289">
        <f t="shared" si="9"/>
        <v>10535</v>
      </c>
      <c r="J289" s="28" t="s">
        <v>82</v>
      </c>
    </row>
    <row r="290" spans="1:10" x14ac:dyDescent="0.25">
      <c r="A290">
        <v>10832</v>
      </c>
      <c r="B290">
        <v>13</v>
      </c>
      <c r="C290">
        <v>4.57</v>
      </c>
      <c r="D290">
        <v>2</v>
      </c>
      <c r="E290">
        <v>0.2</v>
      </c>
      <c r="F290" s="4">
        <f>DetailTicket2[[#This Row],[Qte]]*(DetailTicket2[[#This Row],[PrixUnit]]*(1-DetailTicket2[[#This Row],[Remise%]]))</f>
        <v>7.3120000000000012</v>
      </c>
      <c r="G290" t="str">
        <f t="shared" si="8"/>
        <v>CÉDAU</v>
      </c>
      <c r="I290">
        <f t="shared" si="9"/>
        <v>10536</v>
      </c>
      <c r="J290" s="27" t="s">
        <v>49</v>
      </c>
    </row>
    <row r="291" spans="1:10" x14ac:dyDescent="0.25">
      <c r="A291">
        <v>10837</v>
      </c>
      <c r="B291">
        <v>13</v>
      </c>
      <c r="C291">
        <v>4.57</v>
      </c>
      <c r="D291">
        <v>2</v>
      </c>
      <c r="E291">
        <v>0</v>
      </c>
      <c r="F291" s="4">
        <f>DetailTicket2[[#This Row],[Qte]]*(DetailTicket2[[#This Row],[PrixUnit]]*(1-DetailTicket2[[#This Row],[Remise%]]))</f>
        <v>9.14</v>
      </c>
      <c r="G291" t="str">
        <f t="shared" si="8"/>
        <v>JEHOU</v>
      </c>
      <c r="I291">
        <f t="shared" si="9"/>
        <v>10537</v>
      </c>
      <c r="J291" s="28" t="s">
        <v>29</v>
      </c>
    </row>
    <row r="292" spans="1:10" x14ac:dyDescent="0.25">
      <c r="A292">
        <v>10854</v>
      </c>
      <c r="B292">
        <v>13</v>
      </c>
      <c r="C292">
        <v>4.57</v>
      </c>
      <c r="D292">
        <v>2</v>
      </c>
      <c r="E292">
        <v>0.15</v>
      </c>
      <c r="F292" s="4">
        <f>DetailTicket2[[#This Row],[Qte]]*(DetailTicket2[[#This Row],[PrixUnit]]*(1-DetailTicket2[[#This Row],[Remise%]]))</f>
        <v>7.7690000000000001</v>
      </c>
      <c r="G292" t="str">
        <f t="shared" si="8"/>
        <v>CHLEC</v>
      </c>
      <c r="I292">
        <f t="shared" si="9"/>
        <v>10538</v>
      </c>
      <c r="J292" s="27" t="s">
        <v>54</v>
      </c>
    </row>
    <row r="293" spans="1:10" x14ac:dyDescent="0.25">
      <c r="A293">
        <v>10894</v>
      </c>
      <c r="B293">
        <v>13</v>
      </c>
      <c r="C293">
        <v>4.57</v>
      </c>
      <c r="D293">
        <v>1</v>
      </c>
      <c r="E293">
        <v>0.05</v>
      </c>
      <c r="F293" s="4">
        <f>DetailTicket2[[#This Row],[Qte]]*(DetailTicket2[[#This Row],[PrixUnit]]*(1-DetailTicket2[[#This Row],[Remise%]]))</f>
        <v>4.3414999999999999</v>
      </c>
      <c r="G293" t="str">
        <f t="shared" si="8"/>
        <v>MOELK</v>
      </c>
      <c r="I293">
        <f t="shared" si="9"/>
        <v>10539</v>
      </c>
      <c r="J293" s="28" t="s">
        <v>54</v>
      </c>
    </row>
    <row r="294" spans="1:10" x14ac:dyDescent="0.25">
      <c r="A294">
        <v>10898</v>
      </c>
      <c r="B294">
        <v>13</v>
      </c>
      <c r="C294">
        <v>4.57</v>
      </c>
      <c r="D294">
        <v>2</v>
      </c>
      <c r="E294">
        <v>0</v>
      </c>
      <c r="F294" s="4">
        <f>DetailTicket2[[#This Row],[Qte]]*(DetailTicket2[[#This Row],[PrixUnit]]*(1-DetailTicket2[[#This Row],[Remise%]]))</f>
        <v>9.14</v>
      </c>
      <c r="G294" t="str">
        <f t="shared" si="8"/>
        <v>RIDAB</v>
      </c>
      <c r="I294">
        <f t="shared" si="9"/>
        <v>10540</v>
      </c>
      <c r="J294" s="27" t="s">
        <v>44</v>
      </c>
    </row>
    <row r="295" spans="1:10" x14ac:dyDescent="0.25">
      <c r="A295">
        <v>10903</v>
      </c>
      <c r="B295">
        <v>13</v>
      </c>
      <c r="C295">
        <v>4.57</v>
      </c>
      <c r="D295">
        <v>1</v>
      </c>
      <c r="E295">
        <v>0</v>
      </c>
      <c r="F295" s="4">
        <f>DetailTicket2[[#This Row],[Qte]]*(DetailTicket2[[#This Row],[PrixUnit]]*(1-DetailTicket2[[#This Row],[Remise%]]))</f>
        <v>4.57</v>
      </c>
      <c r="G295" t="str">
        <f t="shared" si="8"/>
        <v>DAMIC</v>
      </c>
      <c r="I295">
        <f t="shared" si="9"/>
        <v>10541</v>
      </c>
      <c r="J295" s="28" t="s">
        <v>25</v>
      </c>
    </row>
    <row r="296" spans="1:10" x14ac:dyDescent="0.25">
      <c r="A296">
        <v>10926</v>
      </c>
      <c r="B296">
        <v>13</v>
      </c>
      <c r="C296">
        <v>4.57</v>
      </c>
      <c r="D296">
        <v>2</v>
      </c>
      <c r="E296">
        <v>0</v>
      </c>
      <c r="F296" s="4">
        <f>DetailTicket2[[#This Row],[Qte]]*(DetailTicket2[[#This Row],[PrixUnit]]*(1-DetailTicket2[[#This Row],[Remise%]]))</f>
        <v>9.14</v>
      </c>
      <c r="G296" t="str">
        <f t="shared" si="8"/>
        <v>MALAZ</v>
      </c>
      <c r="I296">
        <f t="shared" si="9"/>
        <v>10542</v>
      </c>
      <c r="J296" s="27" t="s">
        <v>67</v>
      </c>
    </row>
    <row r="297" spans="1:10" x14ac:dyDescent="0.25">
      <c r="A297">
        <v>10931</v>
      </c>
      <c r="B297">
        <v>13</v>
      </c>
      <c r="C297">
        <v>4.57</v>
      </c>
      <c r="D297">
        <v>1</v>
      </c>
      <c r="E297">
        <v>0.15</v>
      </c>
      <c r="F297" s="4">
        <f>DetailTicket2[[#This Row],[Qte]]*(DetailTicket2[[#This Row],[PrixUnit]]*(1-DetailTicket2[[#This Row],[Remise%]]))</f>
        <v>3.8845000000000001</v>
      </c>
      <c r="G297" t="str">
        <f t="shared" si="8"/>
        <v>ERDUR</v>
      </c>
      <c r="I297">
        <f t="shared" si="9"/>
        <v>10543</v>
      </c>
      <c r="J297" s="28" t="s">
        <v>51</v>
      </c>
    </row>
    <row r="298" spans="1:10" x14ac:dyDescent="0.25">
      <c r="A298">
        <v>10938</v>
      </c>
      <c r="B298">
        <v>13</v>
      </c>
      <c r="C298">
        <v>4.57</v>
      </c>
      <c r="D298">
        <v>1</v>
      </c>
      <c r="E298">
        <v>0.25</v>
      </c>
      <c r="F298" s="4">
        <f>DetailTicket2[[#This Row],[Qte]]*(DetailTicket2[[#This Row],[PrixUnit]]*(1-DetailTicket2[[#This Row],[Remise%]]))</f>
        <v>3.4275000000000002</v>
      </c>
      <c r="G298" t="str">
        <f t="shared" si="8"/>
        <v>ARBLA</v>
      </c>
      <c r="I298">
        <f t="shared" si="9"/>
        <v>10544</v>
      </c>
      <c r="J298" s="27" t="s">
        <v>61</v>
      </c>
    </row>
    <row r="299" spans="1:10" x14ac:dyDescent="0.25">
      <c r="A299">
        <v>10940</v>
      </c>
      <c r="B299">
        <v>13</v>
      </c>
      <c r="C299">
        <v>4.57</v>
      </c>
      <c r="D299">
        <v>1</v>
      </c>
      <c r="E299">
        <v>0</v>
      </c>
      <c r="F299" s="4">
        <f>DetailTicket2[[#This Row],[Qte]]*(DetailTicket2[[#This Row],[PrixUnit]]*(1-DetailTicket2[[#This Row],[Remise%]]))</f>
        <v>4.57</v>
      </c>
      <c r="G299" t="str">
        <f t="shared" si="8"/>
        <v>FAMAR</v>
      </c>
      <c r="I299">
        <f t="shared" si="9"/>
        <v>10545</v>
      </c>
      <c r="J299" s="28" t="s">
        <v>97</v>
      </c>
    </row>
    <row r="300" spans="1:10" x14ac:dyDescent="0.25">
      <c r="A300">
        <v>10943</v>
      </c>
      <c r="B300">
        <v>13</v>
      </c>
      <c r="C300">
        <v>4.57</v>
      </c>
      <c r="D300">
        <v>2</v>
      </c>
      <c r="E300">
        <v>0</v>
      </c>
      <c r="F300" s="4">
        <f>DetailTicket2[[#This Row],[Qte]]*(DetailTicket2[[#This Row],[PrixUnit]]*(1-DetailTicket2[[#This Row],[Remise%]]))</f>
        <v>9.14</v>
      </c>
      <c r="G300" t="str">
        <f t="shared" si="8"/>
        <v>SYBEL</v>
      </c>
      <c r="I300">
        <f t="shared" si="9"/>
        <v>10546</v>
      </c>
      <c r="J300" s="27" t="s">
        <v>26</v>
      </c>
    </row>
    <row r="301" spans="1:10" x14ac:dyDescent="0.25">
      <c r="A301">
        <v>10945</v>
      </c>
      <c r="B301">
        <v>13</v>
      </c>
      <c r="C301">
        <v>4.57</v>
      </c>
      <c r="D301">
        <v>1</v>
      </c>
      <c r="E301">
        <v>0</v>
      </c>
      <c r="F301" s="4">
        <f>DetailTicket2[[#This Row],[Qte]]*(DetailTicket2[[#This Row],[PrixUnit]]*(1-DetailTicket2[[#This Row],[Remise%]]))</f>
        <v>4.57</v>
      </c>
      <c r="G301" t="str">
        <f t="shared" si="8"/>
        <v>CECHA</v>
      </c>
      <c r="I301">
        <f t="shared" si="9"/>
        <v>10547</v>
      </c>
      <c r="J301" s="28" t="s">
        <v>79</v>
      </c>
    </row>
    <row r="302" spans="1:10" x14ac:dyDescent="0.25">
      <c r="A302">
        <v>10962</v>
      </c>
      <c r="B302">
        <v>13</v>
      </c>
      <c r="C302">
        <v>4.57</v>
      </c>
      <c r="D302">
        <v>2</v>
      </c>
      <c r="E302">
        <v>0</v>
      </c>
      <c r="F302" s="4">
        <f>DetailTicket2[[#This Row],[Qte]]*(DetailTicket2[[#This Row],[PrixUnit]]*(1-DetailTicket2[[#This Row],[Remise%]]))</f>
        <v>9.14</v>
      </c>
      <c r="G302" t="str">
        <f t="shared" si="8"/>
        <v>ARBLA</v>
      </c>
      <c r="I302">
        <f t="shared" si="9"/>
        <v>10548</v>
      </c>
      <c r="J302" s="27" t="s">
        <v>24</v>
      </c>
    </row>
    <row r="303" spans="1:10" x14ac:dyDescent="0.25">
      <c r="A303">
        <v>10983</v>
      </c>
      <c r="B303">
        <v>13</v>
      </c>
      <c r="C303">
        <v>4.57</v>
      </c>
      <c r="D303">
        <v>2</v>
      </c>
      <c r="E303">
        <v>0.15</v>
      </c>
      <c r="F303" s="4">
        <f>DetailTicket2[[#This Row],[Qte]]*(DetailTicket2[[#This Row],[PrixUnit]]*(1-DetailTicket2[[#This Row],[Remise%]]))</f>
        <v>7.7690000000000001</v>
      </c>
      <c r="G303" t="str">
        <f t="shared" si="8"/>
        <v>MOELK</v>
      </c>
      <c r="I303">
        <f t="shared" si="9"/>
        <v>10549</v>
      </c>
      <c r="J303" s="28" t="s">
        <v>44</v>
      </c>
    </row>
    <row r="304" spans="1:10" x14ac:dyDescent="0.25">
      <c r="A304">
        <v>11002</v>
      </c>
      <c r="B304">
        <v>13</v>
      </c>
      <c r="C304">
        <v>4.57</v>
      </c>
      <c r="D304">
        <v>2</v>
      </c>
      <c r="E304">
        <v>0</v>
      </c>
      <c r="F304" s="4">
        <f>DetailTicket2[[#This Row],[Qte]]*(DetailTicket2[[#This Row],[PrixUnit]]*(1-DetailTicket2[[#This Row],[Remise%]]))</f>
        <v>9.14</v>
      </c>
      <c r="G304" t="str">
        <f t="shared" si="8"/>
        <v>MOELK</v>
      </c>
      <c r="I304">
        <f t="shared" si="9"/>
        <v>10550</v>
      </c>
      <c r="J304" s="27" t="s">
        <v>59</v>
      </c>
    </row>
    <row r="305" spans="1:10" x14ac:dyDescent="0.25">
      <c r="A305">
        <v>11025</v>
      </c>
      <c r="B305">
        <v>13</v>
      </c>
      <c r="C305">
        <v>4.57</v>
      </c>
      <c r="D305">
        <v>1</v>
      </c>
      <c r="E305">
        <v>0.1</v>
      </c>
      <c r="F305" s="4">
        <f>DetailTicket2[[#This Row],[Qte]]*(DetailTicket2[[#This Row],[PrixUnit]]*(1-DetailTicket2[[#This Row],[Remise%]]))</f>
        <v>4.1130000000000004</v>
      </c>
      <c r="G305" t="str">
        <f t="shared" si="8"/>
        <v>CLJAN</v>
      </c>
      <c r="I305">
        <f t="shared" si="9"/>
        <v>10551</v>
      </c>
      <c r="J305" s="28" t="s">
        <v>70</v>
      </c>
    </row>
    <row r="306" spans="1:10" x14ac:dyDescent="0.25">
      <c r="A306">
        <v>11031</v>
      </c>
      <c r="B306">
        <v>13</v>
      </c>
      <c r="C306">
        <v>4.57</v>
      </c>
      <c r="D306">
        <v>2</v>
      </c>
      <c r="E306">
        <v>0</v>
      </c>
      <c r="F306" s="4">
        <f>DetailTicket2[[#This Row],[Qte]]*(DetailTicket2[[#This Row],[PrixUnit]]*(1-DetailTicket2[[#This Row],[Remise%]]))</f>
        <v>9.14</v>
      </c>
      <c r="G306" t="str">
        <f t="shared" si="8"/>
        <v>MOELK</v>
      </c>
      <c r="I306">
        <f t="shared" si="9"/>
        <v>10552</v>
      </c>
      <c r="J306" s="27" t="s">
        <v>31</v>
      </c>
    </row>
    <row r="307" spans="1:10" x14ac:dyDescent="0.25">
      <c r="A307">
        <v>11036</v>
      </c>
      <c r="B307">
        <v>13</v>
      </c>
      <c r="C307">
        <v>4.57</v>
      </c>
      <c r="D307">
        <v>2</v>
      </c>
      <c r="E307">
        <v>0</v>
      </c>
      <c r="F307" s="4">
        <f>DetailTicket2[[#This Row],[Qte]]*(DetailTicket2[[#This Row],[PrixUnit]]*(1-DetailTicket2[[#This Row],[Remise%]]))</f>
        <v>9.14</v>
      </c>
      <c r="G307" t="str">
        <f t="shared" si="8"/>
        <v>ERBEC</v>
      </c>
      <c r="I307">
        <f t="shared" si="9"/>
        <v>10553</v>
      </c>
      <c r="J307" s="28" t="s">
        <v>39</v>
      </c>
    </row>
    <row r="308" spans="1:10" x14ac:dyDescent="0.25">
      <c r="A308">
        <v>11059</v>
      </c>
      <c r="B308">
        <v>13</v>
      </c>
      <c r="C308">
        <v>4.57</v>
      </c>
      <c r="D308">
        <v>1</v>
      </c>
      <c r="E308">
        <v>0</v>
      </c>
      <c r="F308" s="4">
        <f>DetailTicket2[[#This Row],[Qte]]*(DetailTicket2[[#This Row],[PrixUnit]]*(1-DetailTicket2[[#This Row],[Remise%]]))</f>
        <v>4.57</v>
      </c>
      <c r="G308" t="str">
        <f t="shared" si="8"/>
        <v>CHDUD</v>
      </c>
      <c r="I308">
        <f t="shared" si="9"/>
        <v>10554</v>
      </c>
      <c r="J308" s="27" t="s">
        <v>34</v>
      </c>
    </row>
    <row r="309" spans="1:10" x14ac:dyDescent="0.25">
      <c r="A309">
        <v>11071</v>
      </c>
      <c r="B309">
        <v>13</v>
      </c>
      <c r="C309">
        <v>4.57</v>
      </c>
      <c r="D309">
        <v>2</v>
      </c>
      <c r="E309">
        <v>0.05</v>
      </c>
      <c r="F309" s="4">
        <f>DetailTicket2[[#This Row],[Qte]]*(DetailTicket2[[#This Row],[PrixUnit]]*(1-DetailTicket2[[#This Row],[Remise%]]))</f>
        <v>8.6829999999999998</v>
      </c>
      <c r="G309" t="str">
        <f t="shared" si="8"/>
        <v>JEMAN</v>
      </c>
      <c r="I309">
        <f t="shared" si="9"/>
        <v>10555</v>
      </c>
      <c r="J309" s="28" t="s">
        <v>68</v>
      </c>
    </row>
    <row r="310" spans="1:10" x14ac:dyDescent="0.25">
      <c r="A310">
        <v>11077</v>
      </c>
      <c r="B310">
        <v>13</v>
      </c>
      <c r="C310">
        <v>4.57</v>
      </c>
      <c r="D310">
        <v>2</v>
      </c>
      <c r="E310">
        <v>0</v>
      </c>
      <c r="F310" s="4">
        <f>DetailTicket2[[#This Row],[Qte]]*(DetailTicket2[[#This Row],[PrixUnit]]*(1-DetailTicket2[[#This Row],[Remise%]]))</f>
        <v>9.14</v>
      </c>
      <c r="G310" t="str">
        <f t="shared" si="8"/>
        <v>ALCLE</v>
      </c>
      <c r="I310">
        <f t="shared" si="9"/>
        <v>10556</v>
      </c>
      <c r="J310" s="27" t="s">
        <v>74</v>
      </c>
    </row>
    <row r="311" spans="1:10" x14ac:dyDescent="0.25">
      <c r="A311">
        <v>10249</v>
      </c>
      <c r="B311">
        <v>14</v>
      </c>
      <c r="C311">
        <v>14.18</v>
      </c>
      <c r="D311">
        <v>2</v>
      </c>
      <c r="E311">
        <v>0</v>
      </c>
      <c r="F311" s="4">
        <f>DetailTicket2[[#This Row],[Qte]]*(DetailTicket2[[#This Row],[PrixUnit]]*(1-DetailTicket2[[#This Row],[Remise%]]))</f>
        <v>28.36</v>
      </c>
      <c r="G311" t="str">
        <f t="shared" si="8"/>
        <v>DIGOM</v>
      </c>
      <c r="I311">
        <f t="shared" si="9"/>
        <v>10557</v>
      </c>
      <c r="J311" s="28" t="s">
        <v>49</v>
      </c>
    </row>
    <row r="312" spans="1:10" x14ac:dyDescent="0.25">
      <c r="A312">
        <v>10325</v>
      </c>
      <c r="B312">
        <v>14</v>
      </c>
      <c r="C312">
        <v>14.18</v>
      </c>
      <c r="D312">
        <v>2</v>
      </c>
      <c r="E312">
        <v>0</v>
      </c>
      <c r="F312" s="4">
        <f>DetailTicket2[[#This Row],[Qte]]*(DetailTicket2[[#This Row],[PrixUnit]]*(1-DetailTicket2[[#This Row],[Remise%]]))</f>
        <v>28.36</v>
      </c>
      <c r="G312" t="str">
        <f t="shared" si="8"/>
        <v>CHBES</v>
      </c>
      <c r="I312">
        <f t="shared" si="9"/>
        <v>10558</v>
      </c>
      <c r="J312" s="27" t="s">
        <v>78</v>
      </c>
    </row>
    <row r="313" spans="1:10" x14ac:dyDescent="0.25">
      <c r="A313">
        <v>10333</v>
      </c>
      <c r="B313">
        <v>14</v>
      </c>
      <c r="C313">
        <v>14.18</v>
      </c>
      <c r="D313">
        <v>2</v>
      </c>
      <c r="E313">
        <v>0</v>
      </c>
      <c r="F313" s="4">
        <f>DetailTicket2[[#This Row],[Qte]]*(DetailTicket2[[#This Row],[PrixUnit]]*(1-DetailTicket2[[#This Row],[Remise%]]))</f>
        <v>28.36</v>
      </c>
      <c r="G313" t="str">
        <f t="shared" si="8"/>
        <v>CLJAN</v>
      </c>
      <c r="I313">
        <f t="shared" si="9"/>
        <v>10559</v>
      </c>
      <c r="J313" s="28" t="s">
        <v>38</v>
      </c>
    </row>
    <row r="314" spans="1:10" x14ac:dyDescent="0.25">
      <c r="A314">
        <v>10375</v>
      </c>
      <c r="B314">
        <v>14</v>
      </c>
      <c r="C314">
        <v>14.18</v>
      </c>
      <c r="D314">
        <v>2</v>
      </c>
      <c r="E314">
        <v>0</v>
      </c>
      <c r="F314" s="4">
        <f>DetailTicket2[[#This Row],[Qte]]*(DetailTicket2[[#This Row],[PrixUnit]]*(1-DetailTicket2[[#This Row],[Remise%]]))</f>
        <v>28.36</v>
      </c>
      <c r="G314" t="str">
        <f t="shared" si="8"/>
        <v>PASAU</v>
      </c>
      <c r="I314">
        <f t="shared" si="9"/>
        <v>10560</v>
      </c>
      <c r="J314" s="27" t="s">
        <v>40</v>
      </c>
    </row>
    <row r="315" spans="1:10" x14ac:dyDescent="0.25">
      <c r="A315">
        <v>10393</v>
      </c>
      <c r="B315">
        <v>14</v>
      </c>
      <c r="C315">
        <v>14.18</v>
      </c>
      <c r="D315">
        <v>1</v>
      </c>
      <c r="E315">
        <v>0.25</v>
      </c>
      <c r="F315" s="4">
        <f>DetailTicket2[[#This Row],[Qte]]*(DetailTicket2[[#This Row],[PrixUnit]]*(1-DetailTicket2[[#This Row],[Remise%]]))</f>
        <v>10.635</v>
      </c>
      <c r="G315" t="str">
        <f t="shared" si="8"/>
        <v>MOELK</v>
      </c>
      <c r="I315">
        <f t="shared" si="9"/>
        <v>10561</v>
      </c>
      <c r="J315" s="28" t="s">
        <v>37</v>
      </c>
    </row>
    <row r="316" spans="1:10" x14ac:dyDescent="0.25">
      <c r="A316">
        <v>10409</v>
      </c>
      <c r="B316">
        <v>14</v>
      </c>
      <c r="C316">
        <v>14.18</v>
      </c>
      <c r="D316">
        <v>2</v>
      </c>
      <c r="E316">
        <v>0</v>
      </c>
      <c r="F316" s="4">
        <f>DetailTicket2[[#This Row],[Qte]]*(DetailTicket2[[#This Row],[PrixUnit]]*(1-DetailTicket2[[#This Row],[Remise%]]))</f>
        <v>28.36</v>
      </c>
      <c r="G316" t="str">
        <f t="shared" si="8"/>
        <v>RIDAB</v>
      </c>
      <c r="I316">
        <f t="shared" si="9"/>
        <v>10562</v>
      </c>
      <c r="J316" s="27" t="s">
        <v>53</v>
      </c>
    </row>
    <row r="317" spans="1:10" x14ac:dyDescent="0.25">
      <c r="A317">
        <v>10412</v>
      </c>
      <c r="B317">
        <v>14</v>
      </c>
      <c r="C317">
        <v>14.18</v>
      </c>
      <c r="D317">
        <v>1</v>
      </c>
      <c r="E317">
        <v>0.1</v>
      </c>
      <c r="F317" s="4">
        <f>DetailTicket2[[#This Row],[Qte]]*(DetailTicket2[[#This Row],[PrixUnit]]*(1-DetailTicket2[[#This Row],[Remise%]]))</f>
        <v>12.762</v>
      </c>
      <c r="G317" t="str">
        <f t="shared" si="8"/>
        <v>CLJAN</v>
      </c>
      <c r="I317">
        <f t="shared" si="9"/>
        <v>10563</v>
      </c>
      <c r="J317" s="28" t="s">
        <v>52</v>
      </c>
    </row>
    <row r="318" spans="1:10" x14ac:dyDescent="0.25">
      <c r="A318">
        <v>10427</v>
      </c>
      <c r="B318">
        <v>14</v>
      </c>
      <c r="C318">
        <v>14.18</v>
      </c>
      <c r="D318">
        <v>1</v>
      </c>
      <c r="E318">
        <v>0</v>
      </c>
      <c r="F318" s="4">
        <f>DetailTicket2[[#This Row],[Qte]]*(DetailTicket2[[#This Row],[PrixUnit]]*(1-DetailTicket2[[#This Row],[Remise%]]))</f>
        <v>14.18</v>
      </c>
      <c r="G318" t="str">
        <f t="shared" si="8"/>
        <v>BETIZ</v>
      </c>
      <c r="I318">
        <f t="shared" si="9"/>
        <v>10564</v>
      </c>
      <c r="J318" s="27" t="s">
        <v>36</v>
      </c>
    </row>
    <row r="319" spans="1:10" x14ac:dyDescent="0.25">
      <c r="A319">
        <v>10474</v>
      </c>
      <c r="B319">
        <v>14</v>
      </c>
      <c r="C319">
        <v>14.18</v>
      </c>
      <c r="D319">
        <v>2</v>
      </c>
      <c r="E319">
        <v>0</v>
      </c>
      <c r="F319" s="4">
        <f>DetailTicket2[[#This Row],[Qte]]*(DetailTicket2[[#This Row],[PrixUnit]]*(1-DetailTicket2[[#This Row],[Remise%]]))</f>
        <v>28.36</v>
      </c>
      <c r="G319" t="str">
        <f t="shared" si="8"/>
        <v>SORET</v>
      </c>
      <c r="I319">
        <f t="shared" si="9"/>
        <v>10565</v>
      </c>
      <c r="J319" s="28" t="s">
        <v>72</v>
      </c>
    </row>
    <row r="320" spans="1:10" x14ac:dyDescent="0.25">
      <c r="A320">
        <v>10503</v>
      </c>
      <c r="B320">
        <v>14</v>
      </c>
      <c r="C320">
        <v>17.68</v>
      </c>
      <c r="D320">
        <v>2</v>
      </c>
      <c r="E320">
        <v>0</v>
      </c>
      <c r="F320" s="4">
        <f>DetailTicket2[[#This Row],[Qte]]*(DetailTicket2[[#This Row],[PrixUnit]]*(1-DetailTicket2[[#This Row],[Remise%]]))</f>
        <v>35.36</v>
      </c>
      <c r="G320" t="str">
        <f t="shared" si="8"/>
        <v>ERSWE</v>
      </c>
      <c r="I320">
        <f t="shared" si="9"/>
        <v>10566</v>
      </c>
      <c r="J320" s="27" t="s">
        <v>38</v>
      </c>
    </row>
    <row r="321" spans="1:10" x14ac:dyDescent="0.25">
      <c r="A321">
        <v>10555</v>
      </c>
      <c r="B321">
        <v>14</v>
      </c>
      <c r="C321">
        <v>17.68</v>
      </c>
      <c r="D321">
        <v>1</v>
      </c>
      <c r="E321">
        <v>0.2</v>
      </c>
      <c r="F321" s="4">
        <f>DetailTicket2[[#This Row],[Qte]]*(DetailTicket2[[#This Row],[PrixUnit]]*(1-DetailTicket2[[#This Row],[Remise%]]))</f>
        <v>14.144</v>
      </c>
      <c r="G321" t="str">
        <f t="shared" si="8"/>
        <v>MOELK</v>
      </c>
      <c r="I321">
        <f t="shared" si="9"/>
        <v>10567</v>
      </c>
      <c r="J321" s="28" t="s">
        <v>57</v>
      </c>
    </row>
    <row r="322" spans="1:10" x14ac:dyDescent="0.25">
      <c r="A322">
        <v>10571</v>
      </c>
      <c r="B322">
        <v>14</v>
      </c>
      <c r="C322">
        <v>17.68</v>
      </c>
      <c r="D322">
        <v>2</v>
      </c>
      <c r="E322">
        <v>0.15</v>
      </c>
      <c r="F322" s="4">
        <f>DetailTicket2[[#This Row],[Qte]]*(DetailTicket2[[#This Row],[PrixUnit]]*(1-DetailTicket2[[#This Row],[Remise%]]))</f>
        <v>30.055999999999997</v>
      </c>
      <c r="G322" t="str">
        <f t="shared" ref="G322:G385" si="10">VLOOKUP(A322,$I$2:$J$836,2,FALSE)</f>
        <v>CHLEC</v>
      </c>
      <c r="I322">
        <f t="shared" si="9"/>
        <v>10568</v>
      </c>
      <c r="J322" s="27" t="s">
        <v>83</v>
      </c>
    </row>
    <row r="323" spans="1:10" x14ac:dyDescent="0.25">
      <c r="A323">
        <v>10580</v>
      </c>
      <c r="B323">
        <v>14</v>
      </c>
      <c r="C323">
        <v>17.68</v>
      </c>
      <c r="D323">
        <v>2</v>
      </c>
      <c r="E323">
        <v>0.05</v>
      </c>
      <c r="F323" s="4">
        <f>DetailTicket2[[#This Row],[Qte]]*(DetailTicket2[[#This Row],[PrixUnit]]*(1-DetailTicket2[[#This Row],[Remise%]]))</f>
        <v>33.591999999999999</v>
      </c>
      <c r="G323" t="str">
        <f t="shared" si="10"/>
        <v>OLLHE</v>
      </c>
      <c r="I323">
        <f t="shared" ref="I323:I386" si="11">I322+1</f>
        <v>10569</v>
      </c>
      <c r="J323" s="28" t="s">
        <v>36</v>
      </c>
    </row>
    <row r="324" spans="1:10" x14ac:dyDescent="0.25">
      <c r="A324">
        <v>10623</v>
      </c>
      <c r="B324">
        <v>14</v>
      </c>
      <c r="C324">
        <v>17.68</v>
      </c>
      <c r="D324">
        <v>1</v>
      </c>
      <c r="E324">
        <v>0</v>
      </c>
      <c r="F324" s="4">
        <f>DetailTicket2[[#This Row],[Qte]]*(DetailTicket2[[#This Row],[PrixUnit]]*(1-DetailTicket2[[#This Row],[Remise%]]))</f>
        <v>17.68</v>
      </c>
      <c r="G324" t="str">
        <f t="shared" si="10"/>
        <v>ERDEB</v>
      </c>
      <c r="I324">
        <f t="shared" si="11"/>
        <v>10570</v>
      </c>
      <c r="J324" s="27" t="s">
        <v>72</v>
      </c>
    </row>
    <row r="325" spans="1:10" x14ac:dyDescent="0.25">
      <c r="A325">
        <v>10625</v>
      </c>
      <c r="B325">
        <v>14</v>
      </c>
      <c r="C325">
        <v>17.68</v>
      </c>
      <c r="D325">
        <v>2</v>
      </c>
      <c r="E325">
        <v>0</v>
      </c>
      <c r="F325" s="4">
        <f>DetailTicket2[[#This Row],[Qte]]*(DetailTicket2[[#This Row],[PrixUnit]]*(1-DetailTicket2[[#This Row],[Remise%]]))</f>
        <v>35.36</v>
      </c>
      <c r="G325" t="str">
        <f t="shared" si="10"/>
        <v>MALAZ</v>
      </c>
      <c r="I325">
        <f t="shared" si="11"/>
        <v>10571</v>
      </c>
      <c r="J325" s="28" t="s">
        <v>32</v>
      </c>
    </row>
    <row r="326" spans="1:10" x14ac:dyDescent="0.25">
      <c r="A326">
        <v>10656</v>
      </c>
      <c r="B326">
        <v>14</v>
      </c>
      <c r="C326">
        <v>17.68</v>
      </c>
      <c r="D326">
        <v>2</v>
      </c>
      <c r="E326">
        <v>0.1</v>
      </c>
      <c r="F326" s="4">
        <f>DetailTicket2[[#This Row],[Qte]]*(DetailTicket2[[#This Row],[PrixUnit]]*(1-DetailTicket2[[#This Row],[Remise%]]))</f>
        <v>31.824000000000002</v>
      </c>
      <c r="G326" t="str">
        <f t="shared" si="10"/>
        <v>HALER</v>
      </c>
      <c r="I326">
        <f t="shared" si="11"/>
        <v>10572</v>
      </c>
      <c r="J326" s="27" t="s">
        <v>48</v>
      </c>
    </row>
    <row r="327" spans="1:10" x14ac:dyDescent="0.25">
      <c r="A327">
        <v>10675</v>
      </c>
      <c r="B327">
        <v>14</v>
      </c>
      <c r="C327">
        <v>17.68</v>
      </c>
      <c r="D327">
        <v>1</v>
      </c>
      <c r="E327">
        <v>0</v>
      </c>
      <c r="F327" s="4">
        <f>DetailTicket2[[#This Row],[Qte]]*(DetailTicket2[[#This Row],[PrixUnit]]*(1-DetailTicket2[[#This Row],[Remise%]]))</f>
        <v>17.68</v>
      </c>
      <c r="G327" t="str">
        <f t="shared" si="10"/>
        <v>ERDEB</v>
      </c>
      <c r="I327">
        <f t="shared" si="11"/>
        <v>10573</v>
      </c>
      <c r="J327" s="28" t="s">
        <v>82</v>
      </c>
    </row>
    <row r="328" spans="1:10" x14ac:dyDescent="0.25">
      <c r="A328">
        <v>10733</v>
      </c>
      <c r="B328">
        <v>14</v>
      </c>
      <c r="C328">
        <v>17.68</v>
      </c>
      <c r="D328">
        <v>2</v>
      </c>
      <c r="E328">
        <v>0</v>
      </c>
      <c r="F328" s="4">
        <f>DetailTicket2[[#This Row],[Qte]]*(DetailTicket2[[#This Row],[PrixUnit]]*(1-DetailTicket2[[#This Row],[Remise%]]))</f>
        <v>35.36</v>
      </c>
      <c r="G328" t="str">
        <f t="shared" si="10"/>
        <v>JEHOU</v>
      </c>
      <c r="I328">
        <f t="shared" si="11"/>
        <v>10574</v>
      </c>
      <c r="J328" s="27" t="s">
        <v>104</v>
      </c>
    </row>
    <row r="329" spans="1:10" x14ac:dyDescent="0.25">
      <c r="A329">
        <v>10750</v>
      </c>
      <c r="B329">
        <v>14</v>
      </c>
      <c r="C329">
        <v>17.68</v>
      </c>
      <c r="D329">
        <v>2</v>
      </c>
      <c r="E329">
        <v>0.15</v>
      </c>
      <c r="F329" s="4">
        <f>DetailTicket2[[#This Row],[Qte]]*(DetailTicket2[[#This Row],[PrixUnit]]*(1-DetailTicket2[[#This Row],[Remise%]]))</f>
        <v>30.055999999999997</v>
      </c>
      <c r="G329" t="str">
        <f t="shared" si="10"/>
        <v>CLJAN</v>
      </c>
      <c r="I329">
        <f t="shared" si="11"/>
        <v>10575</v>
      </c>
      <c r="J329" s="28" t="s">
        <v>47</v>
      </c>
    </row>
    <row r="330" spans="1:10" x14ac:dyDescent="0.25">
      <c r="A330">
        <v>10794</v>
      </c>
      <c r="B330">
        <v>14</v>
      </c>
      <c r="C330">
        <v>17.68</v>
      </c>
      <c r="D330">
        <v>2</v>
      </c>
      <c r="E330">
        <v>0.2</v>
      </c>
      <c r="F330" s="4">
        <f>DetailTicket2[[#This Row],[Qte]]*(DetailTicket2[[#This Row],[PrixUnit]]*(1-DetailTicket2[[#This Row],[Remise%]]))</f>
        <v>28.288</v>
      </c>
      <c r="G330" t="str">
        <f t="shared" si="10"/>
        <v>BEAVI</v>
      </c>
      <c r="I330">
        <f t="shared" si="11"/>
        <v>10576</v>
      </c>
      <c r="J330" s="27" t="s">
        <v>46</v>
      </c>
    </row>
    <row r="331" spans="1:10" x14ac:dyDescent="0.25">
      <c r="A331">
        <v>11076</v>
      </c>
      <c r="B331">
        <v>14</v>
      </c>
      <c r="C331">
        <v>17.68</v>
      </c>
      <c r="D331">
        <v>1</v>
      </c>
      <c r="E331">
        <v>0.25</v>
      </c>
      <c r="F331" s="4">
        <f>DetailTicket2[[#This Row],[Qte]]*(DetailTicket2[[#This Row],[PrixUnit]]*(1-DetailTicket2[[#This Row],[Remise%]]))</f>
        <v>13.26</v>
      </c>
      <c r="G331" t="str">
        <f t="shared" si="10"/>
        <v>FAMAR</v>
      </c>
      <c r="I331">
        <f t="shared" si="11"/>
        <v>10577</v>
      </c>
      <c r="J331" s="28" t="s">
        <v>104</v>
      </c>
    </row>
    <row r="332" spans="1:10" x14ac:dyDescent="0.25">
      <c r="A332">
        <v>11077</v>
      </c>
      <c r="B332">
        <v>14</v>
      </c>
      <c r="C332">
        <v>17.68</v>
      </c>
      <c r="D332">
        <v>1</v>
      </c>
      <c r="E332">
        <v>0.03</v>
      </c>
      <c r="F332" s="4">
        <f>DetailTicket2[[#This Row],[Qte]]*(DetailTicket2[[#This Row],[PrixUnit]]*(1-DetailTicket2[[#This Row],[Remise%]]))</f>
        <v>17.1496</v>
      </c>
      <c r="G332" t="str">
        <f t="shared" si="10"/>
        <v>ALCLE</v>
      </c>
      <c r="I332">
        <f t="shared" si="11"/>
        <v>10578</v>
      </c>
      <c r="J332" s="27" t="s">
        <v>54</v>
      </c>
    </row>
    <row r="333" spans="1:10" x14ac:dyDescent="0.25">
      <c r="A333">
        <v>11078</v>
      </c>
      <c r="B333">
        <v>14</v>
      </c>
      <c r="C333">
        <v>17.72</v>
      </c>
      <c r="D333">
        <v>1</v>
      </c>
      <c r="E333">
        <v>0</v>
      </c>
      <c r="F333" s="4">
        <f>DetailTicket2[[#This Row],[Qte]]*(DetailTicket2[[#This Row],[PrixUnit]]*(1-DetailTicket2[[#This Row],[Remise%]]))</f>
        <v>17.72</v>
      </c>
      <c r="G333" t="str">
        <f t="shared" si="10"/>
        <v>JEHOU</v>
      </c>
      <c r="I333">
        <f t="shared" si="11"/>
        <v>10579</v>
      </c>
      <c r="J333" s="28" t="s">
        <v>105</v>
      </c>
    </row>
    <row r="334" spans="1:10" x14ac:dyDescent="0.25">
      <c r="A334">
        <v>10283</v>
      </c>
      <c r="B334">
        <v>15</v>
      </c>
      <c r="C334">
        <v>9.4499999999999993</v>
      </c>
      <c r="D334">
        <v>1</v>
      </c>
      <c r="E334">
        <v>0</v>
      </c>
      <c r="F334" s="4">
        <f>DetailTicket2[[#This Row],[Qte]]*(DetailTicket2[[#This Row],[PrixUnit]]*(1-DetailTicket2[[#This Row],[Remise%]]))</f>
        <v>9.4499999999999993</v>
      </c>
      <c r="G334" t="str">
        <f t="shared" si="10"/>
        <v>JEMAN</v>
      </c>
      <c r="I334">
        <f t="shared" si="11"/>
        <v>10580</v>
      </c>
      <c r="J334" s="27" t="s">
        <v>34</v>
      </c>
    </row>
    <row r="335" spans="1:10" x14ac:dyDescent="0.25">
      <c r="A335">
        <v>10323</v>
      </c>
      <c r="B335">
        <v>15</v>
      </c>
      <c r="C335">
        <v>9.4499999999999993</v>
      </c>
      <c r="D335">
        <v>2</v>
      </c>
      <c r="E335">
        <v>0</v>
      </c>
      <c r="F335" s="4">
        <f>DetailTicket2[[#This Row],[Qte]]*(DetailTicket2[[#This Row],[PrixUnit]]*(1-DetailTicket2[[#This Row],[Remise%]]))</f>
        <v>18.899999999999999</v>
      </c>
      <c r="G335" t="str">
        <f t="shared" si="10"/>
        <v>CHBES</v>
      </c>
      <c r="I335">
        <f t="shared" si="11"/>
        <v>10581</v>
      </c>
      <c r="J335" s="28" t="s">
        <v>75</v>
      </c>
    </row>
    <row r="336" spans="1:10" x14ac:dyDescent="0.25">
      <c r="A336">
        <v>10500</v>
      </c>
      <c r="B336">
        <v>15</v>
      </c>
      <c r="C336">
        <v>11.89</v>
      </c>
      <c r="D336">
        <v>2</v>
      </c>
      <c r="E336">
        <v>0.05</v>
      </c>
      <c r="F336" s="4">
        <f>DetailTicket2[[#This Row],[Qte]]*(DetailTicket2[[#This Row],[PrixUnit]]*(1-DetailTicket2[[#This Row],[Remise%]]))</f>
        <v>22.591000000000001</v>
      </c>
      <c r="G336" t="str">
        <f t="shared" si="10"/>
        <v>CÉDAU</v>
      </c>
      <c r="I336">
        <f t="shared" si="11"/>
        <v>10582</v>
      </c>
      <c r="J336" s="27" t="s">
        <v>99</v>
      </c>
    </row>
    <row r="337" spans="1:10" x14ac:dyDescent="0.25">
      <c r="A337">
        <v>10579</v>
      </c>
      <c r="B337">
        <v>15</v>
      </c>
      <c r="C337">
        <v>11.89</v>
      </c>
      <c r="D337">
        <v>2</v>
      </c>
      <c r="E337">
        <v>0</v>
      </c>
      <c r="F337" s="4">
        <f>DetailTicket2[[#This Row],[Qte]]*(DetailTicket2[[#This Row],[PrixUnit]]*(1-DetailTicket2[[#This Row],[Remise%]]))</f>
        <v>23.78</v>
      </c>
      <c r="G337" t="str">
        <f t="shared" si="10"/>
        <v>PALER</v>
      </c>
      <c r="I337">
        <f t="shared" si="11"/>
        <v>10583</v>
      </c>
      <c r="J337" s="28" t="s">
        <v>39</v>
      </c>
    </row>
    <row r="338" spans="1:10" x14ac:dyDescent="0.25">
      <c r="A338">
        <v>10592</v>
      </c>
      <c r="B338">
        <v>15</v>
      </c>
      <c r="C338">
        <v>11.89</v>
      </c>
      <c r="D338">
        <v>1</v>
      </c>
      <c r="E338">
        <v>0.05</v>
      </c>
      <c r="F338" s="4">
        <f>DetailTicket2[[#This Row],[Qte]]*(DetailTicket2[[#This Row],[PrixUnit]]*(1-DetailTicket2[[#This Row],[Remise%]]))</f>
        <v>11.295500000000001</v>
      </c>
      <c r="G338" t="str">
        <f t="shared" si="10"/>
        <v>ANLER</v>
      </c>
      <c r="I338">
        <f t="shared" si="11"/>
        <v>10584</v>
      </c>
      <c r="J338" s="27" t="s">
        <v>38</v>
      </c>
    </row>
    <row r="339" spans="1:10" x14ac:dyDescent="0.25">
      <c r="A339">
        <v>10657</v>
      </c>
      <c r="B339">
        <v>15</v>
      </c>
      <c r="C339">
        <v>11.89</v>
      </c>
      <c r="D339">
        <v>2</v>
      </c>
      <c r="E339">
        <v>0</v>
      </c>
      <c r="F339" s="4">
        <f>DetailTicket2[[#This Row],[Qte]]*(DetailTicket2[[#This Row],[PrixUnit]]*(1-DetailTicket2[[#This Row],[Remise%]]))</f>
        <v>23.78</v>
      </c>
      <c r="G339" t="str">
        <f t="shared" si="10"/>
        <v>MOELK</v>
      </c>
      <c r="I339">
        <f t="shared" si="11"/>
        <v>10585</v>
      </c>
      <c r="J339" s="28" t="s">
        <v>30</v>
      </c>
    </row>
    <row r="340" spans="1:10" x14ac:dyDescent="0.25">
      <c r="A340">
        <v>10255</v>
      </c>
      <c r="B340">
        <v>16</v>
      </c>
      <c r="C340">
        <v>10.67</v>
      </c>
      <c r="D340">
        <v>1</v>
      </c>
      <c r="E340">
        <v>0</v>
      </c>
      <c r="F340" s="4">
        <f>DetailTicket2[[#This Row],[Qte]]*(DetailTicket2[[#This Row],[PrixUnit]]*(1-DetailTicket2[[#This Row],[Remise%]]))</f>
        <v>10.67</v>
      </c>
      <c r="G340" t="str">
        <f t="shared" si="10"/>
        <v>ERDUR</v>
      </c>
      <c r="I340">
        <f t="shared" si="11"/>
        <v>10586</v>
      </c>
      <c r="J340" s="27" t="s">
        <v>53</v>
      </c>
    </row>
    <row r="341" spans="1:10" x14ac:dyDescent="0.25">
      <c r="A341">
        <v>10263</v>
      </c>
      <c r="B341">
        <v>16</v>
      </c>
      <c r="C341">
        <v>10.67</v>
      </c>
      <c r="D341">
        <v>2</v>
      </c>
      <c r="E341">
        <v>0.25</v>
      </c>
      <c r="F341" s="4">
        <f>DetailTicket2[[#This Row],[Qte]]*(DetailTicket2[[#This Row],[PrixUnit]]*(1-DetailTicket2[[#This Row],[Remise%]]))</f>
        <v>16.004999999999999</v>
      </c>
      <c r="G341" t="str">
        <f t="shared" si="10"/>
        <v>CHLEC</v>
      </c>
      <c r="I341">
        <f t="shared" si="11"/>
        <v>10587</v>
      </c>
      <c r="J341" s="28" t="s">
        <v>35</v>
      </c>
    </row>
    <row r="342" spans="1:10" x14ac:dyDescent="0.25">
      <c r="A342">
        <v>10287</v>
      </c>
      <c r="B342">
        <v>16</v>
      </c>
      <c r="C342">
        <v>10.67</v>
      </c>
      <c r="D342">
        <v>1</v>
      </c>
      <c r="E342">
        <v>0.15</v>
      </c>
      <c r="F342" s="4">
        <f>DetailTicket2[[#This Row],[Qte]]*(DetailTicket2[[#This Row],[PrixUnit]]*(1-DetailTicket2[[#This Row],[Remise%]]))</f>
        <v>9.0694999999999997</v>
      </c>
      <c r="G342" t="str">
        <f t="shared" si="10"/>
        <v>CHDUD</v>
      </c>
      <c r="I342">
        <f t="shared" si="11"/>
        <v>10588</v>
      </c>
      <c r="J342" s="27" t="s">
        <v>44</v>
      </c>
    </row>
    <row r="343" spans="1:10" x14ac:dyDescent="0.25">
      <c r="A343">
        <v>10296</v>
      </c>
      <c r="B343">
        <v>16</v>
      </c>
      <c r="C343">
        <v>10.67</v>
      </c>
      <c r="D343">
        <v>1</v>
      </c>
      <c r="E343">
        <v>0</v>
      </c>
      <c r="F343" s="4">
        <f>DetailTicket2[[#This Row],[Qte]]*(DetailTicket2[[#This Row],[PrixUnit]]*(1-DetailTicket2[[#This Row],[Remise%]]))</f>
        <v>10.67</v>
      </c>
      <c r="G343" t="str">
        <f t="shared" si="10"/>
        <v>JEMAN</v>
      </c>
      <c r="I343">
        <f t="shared" si="11"/>
        <v>10589</v>
      </c>
      <c r="J343" s="28" t="s">
        <v>102</v>
      </c>
    </row>
    <row r="344" spans="1:10" x14ac:dyDescent="0.25">
      <c r="A344">
        <v>10310</v>
      </c>
      <c r="B344">
        <v>16</v>
      </c>
      <c r="C344">
        <v>10.67</v>
      </c>
      <c r="D344">
        <v>2</v>
      </c>
      <c r="E344">
        <v>0</v>
      </c>
      <c r="F344" s="4">
        <f>DetailTicket2[[#This Row],[Qte]]*(DetailTicket2[[#This Row],[PrixUnit]]*(1-DetailTicket2[[#This Row],[Remise%]]))</f>
        <v>21.34</v>
      </c>
      <c r="G344" t="str">
        <f t="shared" si="10"/>
        <v>BEGAL</v>
      </c>
      <c r="I344">
        <f t="shared" si="11"/>
        <v>10590</v>
      </c>
      <c r="J344" s="27" t="s">
        <v>72</v>
      </c>
    </row>
    <row r="345" spans="1:10" x14ac:dyDescent="0.25">
      <c r="A345">
        <v>10324</v>
      </c>
      <c r="B345">
        <v>16</v>
      </c>
      <c r="C345">
        <v>10.67</v>
      </c>
      <c r="D345">
        <v>1</v>
      </c>
      <c r="E345">
        <v>0.15</v>
      </c>
      <c r="F345" s="4">
        <f>DetailTicket2[[#This Row],[Qte]]*(DetailTicket2[[#This Row],[PrixUnit]]*(1-DetailTicket2[[#This Row],[Remise%]]))</f>
        <v>9.0694999999999997</v>
      </c>
      <c r="G345" t="str">
        <f t="shared" si="10"/>
        <v>MOELK</v>
      </c>
      <c r="I345">
        <f t="shared" si="11"/>
        <v>10591</v>
      </c>
      <c r="J345" s="28" t="s">
        <v>84</v>
      </c>
    </row>
    <row r="346" spans="1:10" x14ac:dyDescent="0.25">
      <c r="A346">
        <v>10359</v>
      </c>
      <c r="B346">
        <v>16</v>
      </c>
      <c r="C346">
        <v>10.67</v>
      </c>
      <c r="D346">
        <v>2</v>
      </c>
      <c r="E346">
        <v>0.05</v>
      </c>
      <c r="F346" s="4">
        <f>DetailTicket2[[#This Row],[Qte]]*(DetailTicket2[[#This Row],[PrixUnit]]*(1-DetailTicket2[[#This Row],[Remise%]]))</f>
        <v>20.273</v>
      </c>
      <c r="G346" t="str">
        <f t="shared" si="10"/>
        <v>MAEUS</v>
      </c>
      <c r="I346">
        <f t="shared" si="11"/>
        <v>10592</v>
      </c>
      <c r="J346" s="27" t="s">
        <v>49</v>
      </c>
    </row>
    <row r="347" spans="1:10" x14ac:dyDescent="0.25">
      <c r="A347">
        <v>10403</v>
      </c>
      <c r="B347">
        <v>16</v>
      </c>
      <c r="C347">
        <v>10.67</v>
      </c>
      <c r="D347">
        <v>1</v>
      </c>
      <c r="E347">
        <v>0.15</v>
      </c>
      <c r="F347" s="4">
        <f>DetailTicket2[[#This Row],[Qte]]*(DetailTicket2[[#This Row],[PrixUnit]]*(1-DetailTicket2[[#This Row],[Remise%]]))</f>
        <v>9.0694999999999997</v>
      </c>
      <c r="G347" t="str">
        <f t="shared" si="10"/>
        <v>CHLEC</v>
      </c>
      <c r="I347">
        <f t="shared" si="11"/>
        <v>10593</v>
      </c>
      <c r="J347" s="28" t="s">
        <v>49</v>
      </c>
    </row>
    <row r="348" spans="1:10" x14ac:dyDescent="0.25">
      <c r="A348">
        <v>10439</v>
      </c>
      <c r="B348">
        <v>16</v>
      </c>
      <c r="C348">
        <v>10.67</v>
      </c>
      <c r="D348">
        <v>2</v>
      </c>
      <c r="E348">
        <v>0</v>
      </c>
      <c r="F348" s="4">
        <f>DetailTicket2[[#This Row],[Qte]]*(DetailTicket2[[#This Row],[PrixUnit]]*(1-DetailTicket2[[#This Row],[Remise%]]))</f>
        <v>21.34</v>
      </c>
      <c r="G348" t="str">
        <f t="shared" si="10"/>
        <v>JÉBAZ</v>
      </c>
      <c r="I348">
        <f t="shared" si="11"/>
        <v>10594</v>
      </c>
      <c r="J348" s="27" t="s">
        <v>60</v>
      </c>
    </row>
    <row r="349" spans="1:10" x14ac:dyDescent="0.25">
      <c r="A349">
        <v>10440</v>
      </c>
      <c r="B349">
        <v>16</v>
      </c>
      <c r="C349">
        <v>10.67</v>
      </c>
      <c r="D349">
        <v>1</v>
      </c>
      <c r="E349">
        <v>0.15</v>
      </c>
      <c r="F349" s="4">
        <f>DetailTicket2[[#This Row],[Qte]]*(DetailTicket2[[#This Row],[PrixUnit]]*(1-DetailTicket2[[#This Row],[Remise%]]))</f>
        <v>9.0694999999999997</v>
      </c>
      <c r="G349" t="str">
        <f t="shared" si="10"/>
        <v>MOELK</v>
      </c>
      <c r="I349">
        <f t="shared" si="11"/>
        <v>10595</v>
      </c>
      <c r="J349" s="28" t="s">
        <v>32</v>
      </c>
    </row>
    <row r="350" spans="1:10" x14ac:dyDescent="0.25">
      <c r="A350">
        <v>10454</v>
      </c>
      <c r="B350">
        <v>16</v>
      </c>
      <c r="C350">
        <v>10.67</v>
      </c>
      <c r="D350">
        <v>1</v>
      </c>
      <c r="E350">
        <v>0.2</v>
      </c>
      <c r="F350" s="4">
        <f>DetailTicket2[[#This Row],[Qte]]*(DetailTicket2[[#This Row],[PrixUnit]]*(1-DetailTicket2[[#This Row],[Remise%]]))</f>
        <v>8.5359999999999996</v>
      </c>
      <c r="G350" t="str">
        <f t="shared" si="10"/>
        <v>CÉDAU</v>
      </c>
      <c r="I350">
        <f t="shared" si="11"/>
        <v>10596</v>
      </c>
      <c r="J350" s="27" t="s">
        <v>42</v>
      </c>
    </row>
    <row r="351" spans="1:10" x14ac:dyDescent="0.25">
      <c r="A351">
        <v>10469</v>
      </c>
      <c r="B351">
        <v>16</v>
      </c>
      <c r="C351">
        <v>10.67</v>
      </c>
      <c r="D351">
        <v>1</v>
      </c>
      <c r="E351">
        <v>0.15</v>
      </c>
      <c r="F351" s="4">
        <f>DetailTicket2[[#This Row],[Qte]]*(DetailTicket2[[#This Row],[PrixUnit]]*(1-DetailTicket2[[#This Row],[Remise%]]))</f>
        <v>9.0694999999999997</v>
      </c>
      <c r="G351" t="str">
        <f t="shared" si="10"/>
        <v>CHLAB</v>
      </c>
      <c r="I351">
        <f t="shared" si="11"/>
        <v>10597</v>
      </c>
      <c r="J351" s="28" t="s">
        <v>77</v>
      </c>
    </row>
    <row r="352" spans="1:10" x14ac:dyDescent="0.25">
      <c r="A352">
        <v>10489</v>
      </c>
      <c r="B352">
        <v>16</v>
      </c>
      <c r="C352">
        <v>10.67</v>
      </c>
      <c r="D352">
        <v>2</v>
      </c>
      <c r="E352">
        <v>0</v>
      </c>
      <c r="F352" s="4">
        <f>DetailTicket2[[#This Row],[Qte]]*(DetailTicket2[[#This Row],[PrixUnit]]*(1-DetailTicket2[[#This Row],[Remise%]]))</f>
        <v>21.34</v>
      </c>
      <c r="G352" t="str">
        <f t="shared" si="10"/>
        <v>BETIZ</v>
      </c>
      <c r="I352">
        <f t="shared" si="11"/>
        <v>10598</v>
      </c>
      <c r="J352" s="27" t="s">
        <v>36</v>
      </c>
    </row>
    <row r="353" spans="1:10" x14ac:dyDescent="0.25">
      <c r="A353">
        <v>10515</v>
      </c>
      <c r="B353">
        <v>16</v>
      </c>
      <c r="C353">
        <v>13.26</v>
      </c>
      <c r="D353">
        <v>2</v>
      </c>
      <c r="E353">
        <v>0</v>
      </c>
      <c r="F353" s="4">
        <f>DetailTicket2[[#This Row],[Qte]]*(DetailTicket2[[#This Row],[PrixUnit]]*(1-DetailTicket2[[#This Row],[Remise%]]))</f>
        <v>26.52</v>
      </c>
      <c r="G353" t="str">
        <f t="shared" si="10"/>
        <v>ARBLA</v>
      </c>
      <c r="I353">
        <f t="shared" si="11"/>
        <v>10599</v>
      </c>
      <c r="J353" s="28" t="s">
        <v>54</v>
      </c>
    </row>
    <row r="354" spans="1:10" x14ac:dyDescent="0.25">
      <c r="A354">
        <v>10551</v>
      </c>
      <c r="B354">
        <v>16</v>
      </c>
      <c r="C354">
        <v>13.26</v>
      </c>
      <c r="D354">
        <v>1</v>
      </c>
      <c r="E354">
        <v>0.15</v>
      </c>
      <c r="F354" s="4">
        <f>DetailTicket2[[#This Row],[Qte]]*(DetailTicket2[[#This Row],[PrixUnit]]*(1-DetailTicket2[[#This Row],[Remise%]]))</f>
        <v>11.270999999999999</v>
      </c>
      <c r="G354" t="str">
        <f t="shared" si="10"/>
        <v>LOHUE</v>
      </c>
      <c r="I354">
        <f t="shared" si="11"/>
        <v>10600</v>
      </c>
      <c r="J354" s="27" t="s">
        <v>87</v>
      </c>
    </row>
    <row r="355" spans="1:10" x14ac:dyDescent="0.25">
      <c r="A355">
        <v>10553</v>
      </c>
      <c r="B355">
        <v>16</v>
      </c>
      <c r="C355">
        <v>13.26</v>
      </c>
      <c r="D355">
        <v>2</v>
      </c>
      <c r="E355">
        <v>0</v>
      </c>
      <c r="F355" s="4">
        <f>DetailTicket2[[#This Row],[Qte]]*(DetailTicket2[[#This Row],[PrixUnit]]*(1-DetailTicket2[[#This Row],[Remise%]]))</f>
        <v>26.52</v>
      </c>
      <c r="G355" t="str">
        <f t="shared" si="10"/>
        <v>CLJAN</v>
      </c>
      <c r="I355">
        <f t="shared" si="11"/>
        <v>10601</v>
      </c>
      <c r="J355" s="28" t="s">
        <v>31</v>
      </c>
    </row>
    <row r="356" spans="1:10" x14ac:dyDescent="0.25">
      <c r="A356">
        <v>10554</v>
      </c>
      <c r="B356">
        <v>16</v>
      </c>
      <c r="C356">
        <v>13.26</v>
      </c>
      <c r="D356">
        <v>1</v>
      </c>
      <c r="E356">
        <v>0.05</v>
      </c>
      <c r="F356" s="4">
        <f>DetailTicket2[[#This Row],[Qte]]*(DetailTicket2[[#This Row],[PrixUnit]]*(1-DetailTicket2[[#This Row],[Remise%]]))</f>
        <v>12.597</v>
      </c>
      <c r="G356" t="str">
        <f t="shared" si="10"/>
        <v>OLLHE</v>
      </c>
      <c r="I356">
        <f t="shared" si="11"/>
        <v>10602</v>
      </c>
      <c r="J356" s="27" t="s">
        <v>84</v>
      </c>
    </row>
    <row r="357" spans="1:10" x14ac:dyDescent="0.25">
      <c r="A357">
        <v>10572</v>
      </c>
      <c r="B357">
        <v>16</v>
      </c>
      <c r="C357">
        <v>13.26</v>
      </c>
      <c r="D357">
        <v>2</v>
      </c>
      <c r="E357">
        <v>0.1</v>
      </c>
      <c r="F357" s="4">
        <f>DetailTicket2[[#This Row],[Qte]]*(DetailTicket2[[#This Row],[PrixUnit]]*(1-DetailTicket2[[#This Row],[Remise%]]))</f>
        <v>23.867999999999999</v>
      </c>
      <c r="G357" t="str">
        <f t="shared" si="10"/>
        <v>JEHOU</v>
      </c>
      <c r="I357">
        <f t="shared" si="11"/>
        <v>10603</v>
      </c>
      <c r="J357" s="28" t="s">
        <v>68</v>
      </c>
    </row>
    <row r="358" spans="1:10" x14ac:dyDescent="0.25">
      <c r="A358">
        <v>10605</v>
      </c>
      <c r="B358">
        <v>16</v>
      </c>
      <c r="C358">
        <v>13.26</v>
      </c>
      <c r="D358">
        <v>1</v>
      </c>
      <c r="E358">
        <v>0.05</v>
      </c>
      <c r="F358" s="4">
        <f>DetailTicket2[[#This Row],[Qte]]*(DetailTicket2[[#This Row],[PrixUnit]]*(1-DetailTicket2[[#This Row],[Remise%]]))</f>
        <v>12.597</v>
      </c>
      <c r="G358" t="str">
        <f t="shared" si="10"/>
        <v>JÉBAZ</v>
      </c>
      <c r="I358">
        <f t="shared" si="11"/>
        <v>10604</v>
      </c>
      <c r="J358" s="27" t="s">
        <v>70</v>
      </c>
    </row>
    <row r="359" spans="1:10" x14ac:dyDescent="0.25">
      <c r="A359">
        <v>10653</v>
      </c>
      <c r="B359">
        <v>16</v>
      </c>
      <c r="C359">
        <v>13.26</v>
      </c>
      <c r="D359">
        <v>1</v>
      </c>
      <c r="E359">
        <v>0.1</v>
      </c>
      <c r="F359" s="4">
        <f>DetailTicket2[[#This Row],[Qte]]*(DetailTicket2[[#This Row],[PrixUnit]]*(1-DetailTicket2[[#This Row],[Remise%]]))</f>
        <v>11.933999999999999</v>
      </c>
      <c r="G359" t="str">
        <f t="shared" si="10"/>
        <v>ERDEB</v>
      </c>
      <c r="I359">
        <f t="shared" si="11"/>
        <v>10605</v>
      </c>
      <c r="J359" s="28" t="s">
        <v>72</v>
      </c>
    </row>
    <row r="360" spans="1:10" x14ac:dyDescent="0.25">
      <c r="A360">
        <v>10671</v>
      </c>
      <c r="B360">
        <v>16</v>
      </c>
      <c r="C360">
        <v>13.26</v>
      </c>
      <c r="D360">
        <v>2</v>
      </c>
      <c r="E360">
        <v>0</v>
      </c>
      <c r="F360" s="4">
        <f>DetailTicket2[[#This Row],[Qte]]*(DetailTicket2[[#This Row],[PrixUnit]]*(1-DetailTicket2[[#This Row],[Remise%]]))</f>
        <v>26.52</v>
      </c>
      <c r="G360" t="str">
        <f t="shared" si="10"/>
        <v>JEHER</v>
      </c>
      <c r="I360">
        <f t="shared" si="11"/>
        <v>10606</v>
      </c>
      <c r="J360" s="27" t="s">
        <v>56</v>
      </c>
    </row>
    <row r="361" spans="1:10" x14ac:dyDescent="0.25">
      <c r="A361">
        <v>10673</v>
      </c>
      <c r="B361">
        <v>16</v>
      </c>
      <c r="C361">
        <v>13.26</v>
      </c>
      <c r="D361">
        <v>2</v>
      </c>
      <c r="E361">
        <v>0</v>
      </c>
      <c r="F361" s="4">
        <f>DetailTicket2[[#This Row],[Qte]]*(DetailTicket2[[#This Row],[PrixUnit]]*(1-DetailTicket2[[#This Row],[Remise%]]))</f>
        <v>26.52</v>
      </c>
      <c r="G361" t="str">
        <f t="shared" si="10"/>
        <v>FRLAN</v>
      </c>
      <c r="I361">
        <f t="shared" si="11"/>
        <v>10607</v>
      </c>
      <c r="J361" s="28" t="s">
        <v>68</v>
      </c>
    </row>
    <row r="362" spans="1:10" x14ac:dyDescent="0.25">
      <c r="A362">
        <v>10680</v>
      </c>
      <c r="B362">
        <v>16</v>
      </c>
      <c r="C362">
        <v>13.26</v>
      </c>
      <c r="D362">
        <v>2</v>
      </c>
      <c r="E362">
        <v>0.25</v>
      </c>
      <c r="F362" s="4">
        <f>DetailTicket2[[#This Row],[Qte]]*(DetailTicket2[[#This Row],[PrixUnit]]*(1-DetailTicket2[[#This Row],[Remise%]]))</f>
        <v>19.89</v>
      </c>
      <c r="G362" t="str">
        <f t="shared" si="10"/>
        <v>PILED</v>
      </c>
      <c r="I362">
        <f t="shared" si="11"/>
        <v>10608</v>
      </c>
      <c r="J362" s="27" t="s">
        <v>24</v>
      </c>
    </row>
    <row r="363" spans="1:10" x14ac:dyDescent="0.25">
      <c r="A363">
        <v>10706</v>
      </c>
      <c r="B363">
        <v>16</v>
      </c>
      <c r="C363">
        <v>13.26</v>
      </c>
      <c r="D363">
        <v>1</v>
      </c>
      <c r="E363">
        <v>0</v>
      </c>
      <c r="F363" s="4">
        <f>DetailTicket2[[#This Row],[Qte]]*(DetailTicket2[[#This Row],[PrixUnit]]*(1-DetailTicket2[[#This Row],[Remise%]]))</f>
        <v>13.26</v>
      </c>
      <c r="G363" t="str">
        <f t="shared" si="10"/>
        <v>PILED</v>
      </c>
      <c r="I363">
        <f t="shared" si="11"/>
        <v>10609</v>
      </c>
      <c r="J363" s="28" t="s">
        <v>64</v>
      </c>
    </row>
    <row r="364" spans="1:10" x14ac:dyDescent="0.25">
      <c r="A364">
        <v>10718</v>
      </c>
      <c r="B364">
        <v>16</v>
      </c>
      <c r="C364">
        <v>13.26</v>
      </c>
      <c r="D364">
        <v>1</v>
      </c>
      <c r="E364">
        <v>0</v>
      </c>
      <c r="F364" s="4">
        <f>DetailTicket2[[#This Row],[Qte]]*(DetailTicket2[[#This Row],[PrixUnit]]*(1-DetailTicket2[[#This Row],[Remise%]]))</f>
        <v>13.26</v>
      </c>
      <c r="G364" t="str">
        <f t="shared" si="10"/>
        <v>CHBES</v>
      </c>
      <c r="I364">
        <f t="shared" si="11"/>
        <v>10610</v>
      </c>
      <c r="J364" s="27" t="s">
        <v>76</v>
      </c>
    </row>
    <row r="365" spans="1:10" x14ac:dyDescent="0.25">
      <c r="A365">
        <v>10730</v>
      </c>
      <c r="B365">
        <v>16</v>
      </c>
      <c r="C365">
        <v>13.26</v>
      </c>
      <c r="D365">
        <v>2</v>
      </c>
      <c r="E365">
        <v>0.05</v>
      </c>
      <c r="F365" s="4">
        <f>DetailTicket2[[#This Row],[Qte]]*(DetailTicket2[[#This Row],[PrixUnit]]*(1-DetailTicket2[[#This Row],[Remise%]]))</f>
        <v>25.193999999999999</v>
      </c>
      <c r="G365" t="str">
        <f t="shared" si="10"/>
        <v>FAMAR</v>
      </c>
      <c r="I365">
        <f t="shared" si="11"/>
        <v>10611</v>
      </c>
      <c r="J365" s="28" t="s">
        <v>86</v>
      </c>
    </row>
    <row r="366" spans="1:10" x14ac:dyDescent="0.25">
      <c r="A366">
        <v>10738</v>
      </c>
      <c r="B366">
        <v>16</v>
      </c>
      <c r="C366">
        <v>13.26</v>
      </c>
      <c r="D366">
        <v>2</v>
      </c>
      <c r="E366">
        <v>0</v>
      </c>
      <c r="F366" s="4">
        <f>DetailTicket2[[#This Row],[Qte]]*(DetailTicket2[[#This Row],[PrixUnit]]*(1-DetailTicket2[[#This Row],[Remise%]]))</f>
        <v>26.52</v>
      </c>
      <c r="G366" t="str">
        <f t="shared" si="10"/>
        <v>MAFER</v>
      </c>
      <c r="I366">
        <f t="shared" si="11"/>
        <v>10612</v>
      </c>
      <c r="J366" s="27" t="s">
        <v>68</v>
      </c>
    </row>
    <row r="367" spans="1:10" x14ac:dyDescent="0.25">
      <c r="A367">
        <v>10779</v>
      </c>
      <c r="B367">
        <v>16</v>
      </c>
      <c r="C367">
        <v>13.26</v>
      </c>
      <c r="D367">
        <v>1</v>
      </c>
      <c r="E367">
        <v>0</v>
      </c>
      <c r="F367" s="4">
        <f>DetailTicket2[[#This Row],[Qte]]*(DetailTicket2[[#This Row],[PrixUnit]]*(1-DetailTicket2[[#This Row],[Remise%]]))</f>
        <v>13.26</v>
      </c>
      <c r="G367" t="str">
        <f t="shared" si="10"/>
        <v>CECHA</v>
      </c>
      <c r="I367">
        <f t="shared" si="11"/>
        <v>10613</v>
      </c>
      <c r="J367" s="28" t="s">
        <v>31</v>
      </c>
    </row>
    <row r="368" spans="1:10" x14ac:dyDescent="0.25">
      <c r="A368">
        <v>10795</v>
      </c>
      <c r="B368">
        <v>16</v>
      </c>
      <c r="C368">
        <v>13.26</v>
      </c>
      <c r="D368">
        <v>2</v>
      </c>
      <c r="E368">
        <v>0</v>
      </c>
      <c r="F368" s="4">
        <f>DetailTicket2[[#This Row],[Qte]]*(DetailTicket2[[#This Row],[PrixUnit]]*(1-DetailTicket2[[#This Row],[Remise%]]))</f>
        <v>26.52</v>
      </c>
      <c r="G368" t="str">
        <f t="shared" si="10"/>
        <v>CHLEC</v>
      </c>
      <c r="I368">
        <f t="shared" si="11"/>
        <v>10614</v>
      </c>
      <c r="J368" s="27" t="s">
        <v>99</v>
      </c>
    </row>
    <row r="369" spans="1:10" x14ac:dyDescent="0.25">
      <c r="A369">
        <v>10855</v>
      </c>
      <c r="B369">
        <v>16</v>
      </c>
      <c r="C369">
        <v>13.26</v>
      </c>
      <c r="D369">
        <v>2</v>
      </c>
      <c r="E369">
        <v>0</v>
      </c>
      <c r="F369" s="4">
        <f>DetailTicket2[[#This Row],[Qte]]*(DetailTicket2[[#This Row],[PrixUnit]]*(1-DetailTicket2[[#This Row],[Remise%]]))</f>
        <v>26.52</v>
      </c>
      <c r="G369" t="str">
        <f t="shared" si="10"/>
        <v>PILED</v>
      </c>
      <c r="I369">
        <f t="shared" si="11"/>
        <v>10615</v>
      </c>
      <c r="J369" s="28" t="s">
        <v>106</v>
      </c>
    </row>
    <row r="370" spans="1:10" x14ac:dyDescent="0.25">
      <c r="A370">
        <v>10871</v>
      </c>
      <c r="B370">
        <v>16</v>
      </c>
      <c r="C370">
        <v>13.26</v>
      </c>
      <c r="D370">
        <v>2</v>
      </c>
      <c r="E370">
        <v>0.05</v>
      </c>
      <c r="F370" s="4">
        <f>DetailTicket2[[#This Row],[Qte]]*(DetailTicket2[[#This Row],[PrixUnit]]*(1-DetailTicket2[[#This Row],[Remise%]]))</f>
        <v>25.193999999999999</v>
      </c>
      <c r="G370" t="str">
        <f t="shared" si="10"/>
        <v>FAMAR</v>
      </c>
      <c r="I370">
        <f t="shared" si="11"/>
        <v>10616</v>
      </c>
      <c r="J370" s="27" t="s">
        <v>102</v>
      </c>
    </row>
    <row r="371" spans="1:10" x14ac:dyDescent="0.25">
      <c r="A371">
        <v>10877</v>
      </c>
      <c r="B371">
        <v>16</v>
      </c>
      <c r="C371">
        <v>13.26</v>
      </c>
      <c r="D371">
        <v>1</v>
      </c>
      <c r="E371">
        <v>0.25</v>
      </c>
      <c r="F371" s="4">
        <f>DetailTicket2[[#This Row],[Qte]]*(DetailTicket2[[#This Row],[PrixUnit]]*(1-DetailTicket2[[#This Row],[Remise%]]))</f>
        <v>9.9450000000000003</v>
      </c>
      <c r="G371" t="str">
        <f t="shared" si="10"/>
        <v>CHDUD</v>
      </c>
      <c r="I371">
        <f t="shared" si="11"/>
        <v>10617</v>
      </c>
      <c r="J371" s="28" t="s">
        <v>102</v>
      </c>
    </row>
    <row r="372" spans="1:10" x14ac:dyDescent="0.25">
      <c r="A372">
        <v>10909</v>
      </c>
      <c r="B372">
        <v>16</v>
      </c>
      <c r="C372">
        <v>13.26</v>
      </c>
      <c r="D372">
        <v>2</v>
      </c>
      <c r="E372">
        <v>0</v>
      </c>
      <c r="F372" s="4">
        <f>DetailTicket2[[#This Row],[Qte]]*(DetailTicket2[[#This Row],[PrixUnit]]*(1-DetailTicket2[[#This Row],[Remise%]]))</f>
        <v>26.52</v>
      </c>
      <c r="G372" t="str">
        <f t="shared" si="10"/>
        <v>ALDUV</v>
      </c>
      <c r="I372">
        <f t="shared" si="11"/>
        <v>10618</v>
      </c>
      <c r="J372" s="27" t="s">
        <v>72</v>
      </c>
    </row>
    <row r="373" spans="1:10" x14ac:dyDescent="0.25">
      <c r="A373">
        <v>10916</v>
      </c>
      <c r="B373">
        <v>16</v>
      </c>
      <c r="C373">
        <v>13.26</v>
      </c>
      <c r="D373">
        <v>2</v>
      </c>
      <c r="E373">
        <v>0</v>
      </c>
      <c r="F373" s="4">
        <f>DetailTicket2[[#This Row],[Qte]]*(DetailTicket2[[#This Row],[PrixUnit]]*(1-DetailTicket2[[#This Row],[Remise%]]))</f>
        <v>26.52</v>
      </c>
      <c r="G373" t="str">
        <f t="shared" si="10"/>
        <v>GECAU</v>
      </c>
      <c r="I373">
        <f t="shared" si="11"/>
        <v>10619</v>
      </c>
      <c r="J373" s="28" t="s">
        <v>72</v>
      </c>
    </row>
    <row r="374" spans="1:10" x14ac:dyDescent="0.25">
      <c r="A374">
        <v>10919</v>
      </c>
      <c r="B374">
        <v>16</v>
      </c>
      <c r="C374">
        <v>13.26</v>
      </c>
      <c r="D374">
        <v>1</v>
      </c>
      <c r="E374">
        <v>0</v>
      </c>
      <c r="F374" s="4">
        <f>DetailTicket2[[#This Row],[Qte]]*(DetailTicket2[[#This Row],[PrixUnit]]*(1-DetailTicket2[[#This Row],[Remise%]]))</f>
        <v>13.26</v>
      </c>
      <c r="G374" t="str">
        <f t="shared" si="10"/>
        <v>RARAB</v>
      </c>
      <c r="I374">
        <f t="shared" si="11"/>
        <v>10620</v>
      </c>
      <c r="J374" s="27" t="s">
        <v>98</v>
      </c>
    </row>
    <row r="375" spans="1:10" x14ac:dyDescent="0.25">
      <c r="A375">
        <v>10932</v>
      </c>
      <c r="B375">
        <v>16</v>
      </c>
      <c r="C375">
        <v>13.26</v>
      </c>
      <c r="D375">
        <v>1</v>
      </c>
      <c r="E375">
        <v>0.1</v>
      </c>
      <c r="F375" s="4">
        <f>DetailTicket2[[#This Row],[Qte]]*(DetailTicket2[[#This Row],[PrixUnit]]*(1-DetailTicket2[[#This Row],[Remise%]]))</f>
        <v>11.933999999999999</v>
      </c>
      <c r="G375" t="str">
        <f t="shared" si="10"/>
        <v>FAMAR</v>
      </c>
      <c r="I375">
        <f t="shared" si="11"/>
        <v>10621</v>
      </c>
      <c r="J375" s="28" t="s">
        <v>65</v>
      </c>
    </row>
    <row r="376" spans="1:10" x14ac:dyDescent="0.25">
      <c r="A376">
        <v>10954</v>
      </c>
      <c r="B376">
        <v>16</v>
      </c>
      <c r="C376">
        <v>13.26</v>
      </c>
      <c r="D376">
        <v>1</v>
      </c>
      <c r="E376">
        <v>0.15</v>
      </c>
      <c r="F376" s="4">
        <f>DetailTicket2[[#This Row],[Qte]]*(DetailTicket2[[#This Row],[PrixUnit]]*(1-DetailTicket2[[#This Row],[Remise%]]))</f>
        <v>11.270999999999999</v>
      </c>
      <c r="G376" t="str">
        <f t="shared" si="10"/>
        <v>RARAB</v>
      </c>
      <c r="I376">
        <f t="shared" si="11"/>
        <v>10622</v>
      </c>
      <c r="J376" s="27" t="s">
        <v>52</v>
      </c>
    </row>
    <row r="377" spans="1:10" x14ac:dyDescent="0.25">
      <c r="A377">
        <v>10984</v>
      </c>
      <c r="B377">
        <v>16</v>
      </c>
      <c r="C377">
        <v>13.26</v>
      </c>
      <c r="D377">
        <v>2</v>
      </c>
      <c r="E377">
        <v>0</v>
      </c>
      <c r="F377" s="4">
        <f>DetailTicket2[[#This Row],[Qte]]*(DetailTicket2[[#This Row],[PrixUnit]]*(1-DetailTicket2[[#This Row],[Remise%]]))</f>
        <v>26.52</v>
      </c>
      <c r="G377" t="str">
        <f t="shared" si="10"/>
        <v>MOELK</v>
      </c>
      <c r="I377">
        <f t="shared" si="11"/>
        <v>10623</v>
      </c>
      <c r="J377" s="28" t="s">
        <v>40</v>
      </c>
    </row>
    <row r="378" spans="1:10" x14ac:dyDescent="0.25">
      <c r="A378">
        <v>10985</v>
      </c>
      <c r="B378">
        <v>16</v>
      </c>
      <c r="C378">
        <v>13.26</v>
      </c>
      <c r="D378">
        <v>1</v>
      </c>
      <c r="E378">
        <v>0.1</v>
      </c>
      <c r="F378" s="4">
        <f>DetailTicket2[[#This Row],[Qte]]*(DetailTicket2[[#This Row],[PrixUnit]]*(1-DetailTicket2[[#This Row],[Remise%]]))</f>
        <v>11.933999999999999</v>
      </c>
      <c r="G378" t="str">
        <f t="shared" si="10"/>
        <v>ERSWE</v>
      </c>
      <c r="I378">
        <f t="shared" si="11"/>
        <v>10624</v>
      </c>
      <c r="J378" s="27" t="s">
        <v>107</v>
      </c>
    </row>
    <row r="379" spans="1:10" x14ac:dyDescent="0.25">
      <c r="A379">
        <v>11066</v>
      </c>
      <c r="B379">
        <v>16</v>
      </c>
      <c r="C379">
        <v>13.26</v>
      </c>
      <c r="D379">
        <v>2</v>
      </c>
      <c r="E379">
        <v>0</v>
      </c>
      <c r="F379" s="4">
        <f>DetailTicket2[[#This Row],[Qte]]*(DetailTicket2[[#This Row],[PrixUnit]]*(1-DetailTicket2[[#This Row],[Remise%]]))</f>
        <v>26.52</v>
      </c>
      <c r="G379" t="str">
        <f t="shared" si="10"/>
        <v>CHLAB</v>
      </c>
      <c r="I379">
        <f t="shared" si="11"/>
        <v>10625</v>
      </c>
      <c r="J379" s="28" t="s">
        <v>62</v>
      </c>
    </row>
    <row r="380" spans="1:10" x14ac:dyDescent="0.25">
      <c r="A380">
        <v>11070</v>
      </c>
      <c r="B380">
        <v>16</v>
      </c>
      <c r="C380">
        <v>13.26</v>
      </c>
      <c r="D380">
        <v>1</v>
      </c>
      <c r="E380">
        <v>0.15</v>
      </c>
      <c r="F380" s="4">
        <f>DetailTicket2[[#This Row],[Qte]]*(DetailTicket2[[#This Row],[PrixUnit]]*(1-DetailTicket2[[#This Row],[Remise%]]))</f>
        <v>11.270999999999999</v>
      </c>
      <c r="G380" t="str">
        <f t="shared" si="10"/>
        <v>ANLER</v>
      </c>
      <c r="I380">
        <f t="shared" si="11"/>
        <v>10626</v>
      </c>
      <c r="J380" s="27" t="s">
        <v>48</v>
      </c>
    </row>
    <row r="381" spans="1:10" x14ac:dyDescent="0.25">
      <c r="A381">
        <v>11074</v>
      </c>
      <c r="B381">
        <v>16</v>
      </c>
      <c r="C381">
        <v>13.26</v>
      </c>
      <c r="D381">
        <v>2</v>
      </c>
      <c r="E381">
        <v>0.05</v>
      </c>
      <c r="F381" s="4">
        <f>DetailTicket2[[#This Row],[Qte]]*(DetailTicket2[[#This Row],[PrixUnit]]*(1-DetailTicket2[[#This Row],[Remise%]]))</f>
        <v>25.193999999999999</v>
      </c>
      <c r="G381" t="str">
        <f t="shared" si="10"/>
        <v>OLFER</v>
      </c>
      <c r="I381">
        <f t="shared" si="11"/>
        <v>10627</v>
      </c>
      <c r="J381" s="28" t="s">
        <v>68</v>
      </c>
    </row>
    <row r="382" spans="1:10" x14ac:dyDescent="0.25">
      <c r="A382">
        <v>11077</v>
      </c>
      <c r="B382">
        <v>16</v>
      </c>
      <c r="C382">
        <v>13.26</v>
      </c>
      <c r="D382">
        <v>2</v>
      </c>
      <c r="E382">
        <v>0.03</v>
      </c>
      <c r="F382" s="4">
        <f>DetailTicket2[[#This Row],[Qte]]*(DetailTicket2[[#This Row],[PrixUnit]]*(1-DetailTicket2[[#This Row],[Remise%]]))</f>
        <v>25.724399999999999</v>
      </c>
      <c r="G382" t="str">
        <f t="shared" si="10"/>
        <v>ALCLE</v>
      </c>
      <c r="I382">
        <f t="shared" si="11"/>
        <v>10628</v>
      </c>
      <c r="J382" s="27" t="s">
        <v>38</v>
      </c>
    </row>
    <row r="383" spans="1:10" x14ac:dyDescent="0.25">
      <c r="A383">
        <v>10265</v>
      </c>
      <c r="B383">
        <v>17</v>
      </c>
      <c r="C383">
        <v>23.78</v>
      </c>
      <c r="D383">
        <v>1</v>
      </c>
      <c r="E383">
        <v>0</v>
      </c>
      <c r="F383" s="4">
        <f>DetailTicket2[[#This Row],[Qte]]*(DetailTicket2[[#This Row],[PrixUnit]]*(1-DetailTicket2[[#This Row],[Remise%]]))</f>
        <v>23.78</v>
      </c>
      <c r="G383" t="str">
        <f t="shared" si="10"/>
        <v>JEBOR</v>
      </c>
      <c r="I383">
        <f t="shared" si="11"/>
        <v>10629</v>
      </c>
      <c r="J383" s="28" t="s">
        <v>59</v>
      </c>
    </row>
    <row r="384" spans="1:10" x14ac:dyDescent="0.25">
      <c r="A384">
        <v>10279</v>
      </c>
      <c r="B384">
        <v>17</v>
      </c>
      <c r="C384">
        <v>23.78</v>
      </c>
      <c r="D384">
        <v>2</v>
      </c>
      <c r="E384">
        <v>0.25</v>
      </c>
      <c r="F384" s="4">
        <f>DetailTicket2[[#This Row],[Qte]]*(DetailTicket2[[#This Row],[PrixUnit]]*(1-DetailTicket2[[#This Row],[Remise%]]))</f>
        <v>35.67</v>
      </c>
      <c r="G384" t="str">
        <f t="shared" si="10"/>
        <v>ANLER</v>
      </c>
      <c r="I384">
        <f t="shared" si="11"/>
        <v>10630</v>
      </c>
      <c r="J384" s="27" t="s">
        <v>67</v>
      </c>
    </row>
    <row r="385" spans="1:10" x14ac:dyDescent="0.25">
      <c r="A385">
        <v>10294</v>
      </c>
      <c r="B385">
        <v>17</v>
      </c>
      <c r="C385">
        <v>23.78</v>
      </c>
      <c r="D385">
        <v>2</v>
      </c>
      <c r="E385">
        <v>0</v>
      </c>
      <c r="F385" s="4">
        <f>DetailTicket2[[#This Row],[Qte]]*(DetailTicket2[[#This Row],[PrixUnit]]*(1-DetailTicket2[[#This Row],[Remise%]]))</f>
        <v>47.56</v>
      </c>
      <c r="G385" t="str">
        <f t="shared" si="10"/>
        <v>ALCLE</v>
      </c>
      <c r="I385">
        <f t="shared" si="11"/>
        <v>10631</v>
      </c>
      <c r="J385" s="28" t="s">
        <v>76</v>
      </c>
    </row>
    <row r="386" spans="1:10" x14ac:dyDescent="0.25">
      <c r="A386">
        <v>10302</v>
      </c>
      <c r="B386">
        <v>17</v>
      </c>
      <c r="C386">
        <v>23.78</v>
      </c>
      <c r="D386">
        <v>1</v>
      </c>
      <c r="E386">
        <v>0</v>
      </c>
      <c r="F386" s="4">
        <f>DetailTicket2[[#This Row],[Qte]]*(DetailTicket2[[#This Row],[PrixUnit]]*(1-DetailTicket2[[#This Row],[Remise%]]))</f>
        <v>23.78</v>
      </c>
      <c r="G386" t="str">
        <f t="shared" ref="G386:G449" si="12">VLOOKUP(A386,$I$2:$J$836,2,FALSE)</f>
        <v>MIGAL</v>
      </c>
      <c r="I386">
        <f t="shared" si="11"/>
        <v>10632</v>
      </c>
      <c r="J386" s="27" t="s">
        <v>58</v>
      </c>
    </row>
    <row r="387" spans="1:10" x14ac:dyDescent="0.25">
      <c r="A387">
        <v>10319</v>
      </c>
      <c r="B387">
        <v>17</v>
      </c>
      <c r="C387">
        <v>23.78</v>
      </c>
      <c r="D387">
        <v>2</v>
      </c>
      <c r="E387">
        <v>0</v>
      </c>
      <c r="F387" s="4">
        <f>DetailTicket2[[#This Row],[Qte]]*(DetailTicket2[[#This Row],[PrixUnit]]*(1-DetailTicket2[[#This Row],[Remise%]]))</f>
        <v>47.56</v>
      </c>
      <c r="G387" t="str">
        <f t="shared" si="12"/>
        <v>CHGRA</v>
      </c>
      <c r="I387">
        <f t="shared" ref="I387:I450" si="13">I386+1</f>
        <v>10633</v>
      </c>
      <c r="J387" s="28" t="s">
        <v>32</v>
      </c>
    </row>
    <row r="388" spans="1:10" x14ac:dyDescent="0.25">
      <c r="A388">
        <v>10338</v>
      </c>
      <c r="B388">
        <v>17</v>
      </c>
      <c r="C388">
        <v>23.78</v>
      </c>
      <c r="D388">
        <v>1</v>
      </c>
      <c r="E388">
        <v>0</v>
      </c>
      <c r="F388" s="4">
        <f>DetailTicket2[[#This Row],[Qte]]*(DetailTicket2[[#This Row],[PrixUnit]]*(1-DetailTicket2[[#This Row],[Remise%]]))</f>
        <v>23.78</v>
      </c>
      <c r="G388" t="str">
        <f t="shared" si="12"/>
        <v>PILED</v>
      </c>
      <c r="I388">
        <f t="shared" si="13"/>
        <v>10634</v>
      </c>
      <c r="J388" s="27" t="s">
        <v>91</v>
      </c>
    </row>
    <row r="389" spans="1:10" x14ac:dyDescent="0.25">
      <c r="A389">
        <v>10339</v>
      </c>
      <c r="B389">
        <v>17</v>
      </c>
      <c r="C389">
        <v>23.78</v>
      </c>
      <c r="D389">
        <v>2</v>
      </c>
      <c r="E389">
        <v>0.05</v>
      </c>
      <c r="F389" s="4">
        <f>DetailTicket2[[#This Row],[Qte]]*(DetailTicket2[[#This Row],[PrixUnit]]*(1-DetailTicket2[[#This Row],[Remise%]]))</f>
        <v>45.182000000000002</v>
      </c>
      <c r="G389" t="str">
        <f t="shared" si="12"/>
        <v>JÉBAZ</v>
      </c>
      <c r="I389">
        <f t="shared" si="13"/>
        <v>10635</v>
      </c>
      <c r="J389" s="28" t="s">
        <v>45</v>
      </c>
    </row>
    <row r="390" spans="1:10" x14ac:dyDescent="0.25">
      <c r="A390">
        <v>10346</v>
      </c>
      <c r="B390">
        <v>17</v>
      </c>
      <c r="C390">
        <v>23.78</v>
      </c>
      <c r="D390">
        <v>1</v>
      </c>
      <c r="E390">
        <v>0.1</v>
      </c>
      <c r="F390" s="4">
        <f>DetailTicket2[[#This Row],[Qte]]*(DetailTicket2[[#This Row],[PrixUnit]]*(1-DetailTicket2[[#This Row],[Remise%]]))</f>
        <v>21.402000000000001</v>
      </c>
      <c r="G390" t="str">
        <f t="shared" si="12"/>
        <v>ALCLE</v>
      </c>
      <c r="I390">
        <f t="shared" si="13"/>
        <v>10636</v>
      </c>
      <c r="J390" s="27" t="s">
        <v>39</v>
      </c>
    </row>
    <row r="391" spans="1:10" x14ac:dyDescent="0.25">
      <c r="A391">
        <v>10415</v>
      </c>
      <c r="B391">
        <v>17</v>
      </c>
      <c r="C391">
        <v>23.78</v>
      </c>
      <c r="D391">
        <v>2</v>
      </c>
      <c r="E391">
        <v>0</v>
      </c>
      <c r="F391" s="4">
        <f>DetailTicket2[[#This Row],[Qte]]*(DetailTicket2[[#This Row],[PrixUnit]]*(1-DetailTicket2[[#This Row],[Remise%]]))</f>
        <v>47.56</v>
      </c>
      <c r="G391" t="str">
        <f t="shared" si="12"/>
        <v>PASAU</v>
      </c>
      <c r="I391">
        <f t="shared" si="13"/>
        <v>10637</v>
      </c>
      <c r="J391" s="28" t="s">
        <v>85</v>
      </c>
    </row>
    <row r="392" spans="1:10" x14ac:dyDescent="0.25">
      <c r="A392">
        <v>10430</v>
      </c>
      <c r="B392">
        <v>17</v>
      </c>
      <c r="C392">
        <v>23.78</v>
      </c>
      <c r="D392">
        <v>1</v>
      </c>
      <c r="E392">
        <v>0.2</v>
      </c>
      <c r="F392" s="4">
        <f>DetailTicket2[[#This Row],[Qte]]*(DetailTicket2[[#This Row],[PrixUnit]]*(1-DetailTicket2[[#This Row],[Remise%]]))</f>
        <v>19.024000000000001</v>
      </c>
      <c r="G392" t="str">
        <f t="shared" si="12"/>
        <v>CHLEC</v>
      </c>
      <c r="I392">
        <f t="shared" si="13"/>
        <v>10638</v>
      </c>
      <c r="J392" s="27" t="s">
        <v>90</v>
      </c>
    </row>
    <row r="393" spans="1:10" x14ac:dyDescent="0.25">
      <c r="A393">
        <v>10431</v>
      </c>
      <c r="B393">
        <v>17</v>
      </c>
      <c r="C393">
        <v>23.78</v>
      </c>
      <c r="D393">
        <v>2</v>
      </c>
      <c r="E393">
        <v>0.25</v>
      </c>
      <c r="F393" s="4">
        <f>DetailTicket2[[#This Row],[Qte]]*(DetailTicket2[[#This Row],[PrixUnit]]*(1-DetailTicket2[[#This Row],[Remise%]]))</f>
        <v>35.67</v>
      </c>
      <c r="G393" t="str">
        <f t="shared" si="12"/>
        <v>GESEF</v>
      </c>
      <c r="I393">
        <f t="shared" si="13"/>
        <v>10639</v>
      </c>
      <c r="J393" s="28" t="s">
        <v>88</v>
      </c>
    </row>
    <row r="394" spans="1:10" x14ac:dyDescent="0.25">
      <c r="A394">
        <v>10444</v>
      </c>
      <c r="B394">
        <v>17</v>
      </c>
      <c r="C394">
        <v>23.78</v>
      </c>
      <c r="D394">
        <v>2</v>
      </c>
      <c r="E394">
        <v>0</v>
      </c>
      <c r="F394" s="4">
        <f>DetailTicket2[[#This Row],[Qte]]*(DetailTicket2[[#This Row],[PrixUnit]]*(1-DetailTicket2[[#This Row],[Remise%]]))</f>
        <v>47.56</v>
      </c>
      <c r="G394" t="str">
        <f t="shared" si="12"/>
        <v>JEHOU</v>
      </c>
      <c r="I394">
        <f t="shared" si="13"/>
        <v>10640</v>
      </c>
      <c r="J394" s="27" t="s">
        <v>58</v>
      </c>
    </row>
    <row r="395" spans="1:10" x14ac:dyDescent="0.25">
      <c r="A395">
        <v>10523</v>
      </c>
      <c r="B395">
        <v>17</v>
      </c>
      <c r="C395">
        <v>29.73</v>
      </c>
      <c r="D395">
        <v>1</v>
      </c>
      <c r="E395">
        <v>0.1</v>
      </c>
      <c r="F395" s="4">
        <f>DetailTicket2[[#This Row],[Qte]]*(DetailTicket2[[#This Row],[PrixUnit]]*(1-DetailTicket2[[#This Row],[Remise%]]))</f>
        <v>26.757000000000001</v>
      </c>
      <c r="G395" t="str">
        <f t="shared" si="12"/>
        <v>MAEUS</v>
      </c>
      <c r="I395">
        <f t="shared" si="13"/>
        <v>10641</v>
      </c>
      <c r="J395" s="28" t="s">
        <v>31</v>
      </c>
    </row>
    <row r="396" spans="1:10" x14ac:dyDescent="0.25">
      <c r="A396">
        <v>10530</v>
      </c>
      <c r="B396">
        <v>17</v>
      </c>
      <c r="C396">
        <v>29.73</v>
      </c>
      <c r="D396">
        <v>1</v>
      </c>
      <c r="E396">
        <v>0</v>
      </c>
      <c r="F396" s="4">
        <f>DetailTicket2[[#This Row],[Qte]]*(DetailTicket2[[#This Row],[PrixUnit]]*(1-DetailTicket2[[#This Row],[Remise%]]))</f>
        <v>29.73</v>
      </c>
      <c r="G396" t="str">
        <f t="shared" si="12"/>
        <v>BETIZ</v>
      </c>
      <c r="I396">
        <f t="shared" si="13"/>
        <v>10642</v>
      </c>
      <c r="J396" s="27" t="s">
        <v>74</v>
      </c>
    </row>
    <row r="397" spans="1:10" x14ac:dyDescent="0.25">
      <c r="A397">
        <v>10550</v>
      </c>
      <c r="B397">
        <v>17</v>
      </c>
      <c r="C397">
        <v>29.73</v>
      </c>
      <c r="D397">
        <v>2</v>
      </c>
      <c r="E397">
        <v>0.1</v>
      </c>
      <c r="F397" s="4">
        <f>DetailTicket2[[#This Row],[Qte]]*(DetailTicket2[[#This Row],[PrixUnit]]*(1-DetailTicket2[[#This Row],[Remise%]]))</f>
        <v>53.514000000000003</v>
      </c>
      <c r="G397" t="str">
        <f t="shared" si="12"/>
        <v>JELEC</v>
      </c>
      <c r="I397">
        <f t="shared" si="13"/>
        <v>10643</v>
      </c>
      <c r="J397" s="28" t="s">
        <v>78</v>
      </c>
    </row>
    <row r="398" spans="1:10" x14ac:dyDescent="0.25">
      <c r="A398">
        <v>10564</v>
      </c>
      <c r="B398">
        <v>17</v>
      </c>
      <c r="C398">
        <v>29.73</v>
      </c>
      <c r="D398">
        <v>2</v>
      </c>
      <c r="E398">
        <v>0.05</v>
      </c>
      <c r="F398" s="4">
        <f>DetailTicket2[[#This Row],[Qte]]*(DetailTicket2[[#This Row],[PrixUnit]]*(1-DetailTicket2[[#This Row],[Remise%]]))</f>
        <v>56.486999999999995</v>
      </c>
      <c r="G398" t="str">
        <f t="shared" si="12"/>
        <v>ALCLE</v>
      </c>
      <c r="I398">
        <f t="shared" si="13"/>
        <v>10644</v>
      </c>
      <c r="J398" s="27" t="s">
        <v>30</v>
      </c>
    </row>
    <row r="399" spans="1:10" x14ac:dyDescent="0.25">
      <c r="A399">
        <v>10573</v>
      </c>
      <c r="B399">
        <v>17</v>
      </c>
      <c r="C399">
        <v>29.73</v>
      </c>
      <c r="D399">
        <v>2</v>
      </c>
      <c r="E399">
        <v>0</v>
      </c>
      <c r="F399" s="4">
        <f>DetailTicket2[[#This Row],[Qte]]*(DetailTicket2[[#This Row],[PrixUnit]]*(1-DetailTicket2[[#This Row],[Remise%]]))</f>
        <v>59.46</v>
      </c>
      <c r="G399" t="str">
        <f t="shared" si="12"/>
        <v>SEADI</v>
      </c>
      <c r="I399">
        <f t="shared" si="13"/>
        <v>10645</v>
      </c>
      <c r="J399" s="28" t="s">
        <v>25</v>
      </c>
    </row>
    <row r="400" spans="1:10" x14ac:dyDescent="0.25">
      <c r="A400">
        <v>10607</v>
      </c>
      <c r="B400">
        <v>17</v>
      </c>
      <c r="C400">
        <v>29.73</v>
      </c>
      <c r="D400">
        <v>2</v>
      </c>
      <c r="E400">
        <v>0</v>
      </c>
      <c r="F400" s="4">
        <f>DetailTicket2[[#This Row],[Qte]]*(DetailTicket2[[#This Row],[PrixUnit]]*(1-DetailTicket2[[#This Row],[Remise%]]))</f>
        <v>59.46</v>
      </c>
      <c r="G400" t="str">
        <f t="shared" si="12"/>
        <v>MOELK</v>
      </c>
      <c r="I400">
        <f t="shared" si="13"/>
        <v>10646</v>
      </c>
      <c r="J400" s="27" t="s">
        <v>57</v>
      </c>
    </row>
    <row r="401" spans="1:10" x14ac:dyDescent="0.25">
      <c r="A401">
        <v>10686</v>
      </c>
      <c r="B401">
        <v>17</v>
      </c>
      <c r="C401">
        <v>29.73</v>
      </c>
      <c r="D401">
        <v>1</v>
      </c>
      <c r="E401">
        <v>0.2</v>
      </c>
      <c r="F401" s="4">
        <f>DetailTicket2[[#This Row],[Qte]]*(DetailTicket2[[#This Row],[PrixUnit]]*(1-DetailTicket2[[#This Row],[Remise%]]))</f>
        <v>23.784000000000002</v>
      </c>
      <c r="G401" t="str">
        <f t="shared" si="12"/>
        <v>BETIZ</v>
      </c>
      <c r="I401">
        <f t="shared" si="13"/>
        <v>10647</v>
      </c>
      <c r="J401" s="28" t="s">
        <v>35</v>
      </c>
    </row>
    <row r="402" spans="1:10" x14ac:dyDescent="0.25">
      <c r="A402">
        <v>10696</v>
      </c>
      <c r="B402">
        <v>17</v>
      </c>
      <c r="C402">
        <v>29.73</v>
      </c>
      <c r="D402">
        <v>1</v>
      </c>
      <c r="E402">
        <v>0</v>
      </c>
      <c r="F402" s="4">
        <f>DetailTicket2[[#This Row],[Qte]]*(DetailTicket2[[#This Row],[PrixUnit]]*(1-DetailTicket2[[#This Row],[Remise%]]))</f>
        <v>29.73</v>
      </c>
      <c r="G402" t="str">
        <f t="shared" si="12"/>
        <v>CHLAB</v>
      </c>
      <c r="I402">
        <f t="shared" si="13"/>
        <v>10648</v>
      </c>
      <c r="J402" s="27" t="s">
        <v>52</v>
      </c>
    </row>
    <row r="403" spans="1:10" x14ac:dyDescent="0.25">
      <c r="A403">
        <v>10698</v>
      </c>
      <c r="B403">
        <v>17</v>
      </c>
      <c r="C403">
        <v>29.73</v>
      </c>
      <c r="D403">
        <v>2</v>
      </c>
      <c r="E403">
        <v>0.05</v>
      </c>
      <c r="F403" s="4">
        <f>DetailTicket2[[#This Row],[Qte]]*(DetailTicket2[[#This Row],[PrixUnit]]*(1-DetailTicket2[[#This Row],[Remise%]]))</f>
        <v>56.486999999999995</v>
      </c>
      <c r="G403" t="str">
        <f t="shared" si="12"/>
        <v>CHLEC</v>
      </c>
      <c r="I403">
        <f t="shared" si="13"/>
        <v>10649</v>
      </c>
      <c r="J403" s="28" t="s">
        <v>103</v>
      </c>
    </row>
    <row r="404" spans="1:10" x14ac:dyDescent="0.25">
      <c r="A404">
        <v>10714</v>
      </c>
      <c r="B404">
        <v>17</v>
      </c>
      <c r="C404">
        <v>29.73</v>
      </c>
      <c r="D404">
        <v>1</v>
      </c>
      <c r="E404">
        <v>0.25</v>
      </c>
      <c r="F404" s="4">
        <f>DetailTicket2[[#This Row],[Qte]]*(DetailTicket2[[#This Row],[PrixUnit]]*(1-DetailTicket2[[#This Row],[Remise%]]))</f>
        <v>22.297499999999999</v>
      </c>
      <c r="G404" t="str">
        <f t="shared" si="12"/>
        <v>MOELK</v>
      </c>
      <c r="I404">
        <f t="shared" si="13"/>
        <v>10650</v>
      </c>
      <c r="J404" s="27" t="s">
        <v>75</v>
      </c>
    </row>
    <row r="405" spans="1:10" x14ac:dyDescent="0.25">
      <c r="A405">
        <v>10727</v>
      </c>
      <c r="B405">
        <v>17</v>
      </c>
      <c r="C405">
        <v>29.73</v>
      </c>
      <c r="D405">
        <v>1</v>
      </c>
      <c r="E405">
        <v>0.05</v>
      </c>
      <c r="F405" s="4">
        <f>DetailTicket2[[#This Row],[Qte]]*(DetailTicket2[[#This Row],[PrixUnit]]*(1-DetailTicket2[[#This Row],[Remise%]]))</f>
        <v>28.243499999999997</v>
      </c>
      <c r="G405" t="str">
        <f t="shared" si="12"/>
        <v>DACOU</v>
      </c>
      <c r="I405">
        <f t="shared" si="13"/>
        <v>10651</v>
      </c>
      <c r="J405" s="28" t="s">
        <v>58</v>
      </c>
    </row>
    <row r="406" spans="1:10" x14ac:dyDescent="0.25">
      <c r="A406">
        <v>10773</v>
      </c>
      <c r="B406">
        <v>17</v>
      </c>
      <c r="C406">
        <v>29.73</v>
      </c>
      <c r="D406">
        <v>1</v>
      </c>
      <c r="E406">
        <v>0</v>
      </c>
      <c r="F406" s="4">
        <f>DetailTicket2[[#This Row],[Qte]]*(DetailTicket2[[#This Row],[PrixUnit]]*(1-DetailTicket2[[#This Row],[Remise%]]))</f>
        <v>29.73</v>
      </c>
      <c r="G406" t="str">
        <f t="shared" si="12"/>
        <v>CHLEC</v>
      </c>
      <c r="I406">
        <f t="shared" si="13"/>
        <v>10652</v>
      </c>
      <c r="J406" s="27" t="s">
        <v>94</v>
      </c>
    </row>
    <row r="407" spans="1:10" x14ac:dyDescent="0.25">
      <c r="A407">
        <v>10795</v>
      </c>
      <c r="B407">
        <v>17</v>
      </c>
      <c r="C407">
        <v>29.73</v>
      </c>
      <c r="D407">
        <v>1</v>
      </c>
      <c r="E407">
        <v>0.25</v>
      </c>
      <c r="F407" s="4">
        <f>DetailTicket2[[#This Row],[Qte]]*(DetailTicket2[[#This Row],[PrixUnit]]*(1-DetailTicket2[[#This Row],[Remise%]]))</f>
        <v>22.297499999999999</v>
      </c>
      <c r="G407" t="str">
        <f t="shared" si="12"/>
        <v>CHLEC</v>
      </c>
      <c r="I407">
        <f t="shared" si="13"/>
        <v>10653</v>
      </c>
      <c r="J407" s="28" t="s">
        <v>40</v>
      </c>
    </row>
    <row r="408" spans="1:10" x14ac:dyDescent="0.25">
      <c r="A408">
        <v>10801</v>
      </c>
      <c r="B408">
        <v>17</v>
      </c>
      <c r="C408">
        <v>29.73</v>
      </c>
      <c r="D408">
        <v>1</v>
      </c>
      <c r="E408">
        <v>0.25</v>
      </c>
      <c r="F408" s="4">
        <f>DetailTicket2[[#This Row],[Qte]]*(DetailTicket2[[#This Row],[PrixUnit]]*(1-DetailTicket2[[#This Row],[Remise%]]))</f>
        <v>22.297499999999999</v>
      </c>
      <c r="G408" t="str">
        <f t="shared" si="12"/>
        <v>JALES</v>
      </c>
      <c r="I408">
        <f t="shared" si="13"/>
        <v>10654</v>
      </c>
      <c r="J408" s="27" t="s">
        <v>48</v>
      </c>
    </row>
    <row r="409" spans="1:10" x14ac:dyDescent="0.25">
      <c r="A409">
        <v>10852</v>
      </c>
      <c r="B409">
        <v>17</v>
      </c>
      <c r="C409">
        <v>29.73</v>
      </c>
      <c r="D409">
        <v>2</v>
      </c>
      <c r="E409">
        <v>0</v>
      </c>
      <c r="F409" s="4">
        <f>DetailTicket2[[#This Row],[Qte]]*(DetailTicket2[[#This Row],[PrixUnit]]*(1-DetailTicket2[[#This Row],[Remise%]]))</f>
        <v>59.46</v>
      </c>
      <c r="G409" t="str">
        <f t="shared" si="12"/>
        <v>ALCLE</v>
      </c>
      <c r="I409">
        <f t="shared" si="13"/>
        <v>10655</v>
      </c>
      <c r="J409" s="28" t="s">
        <v>53</v>
      </c>
    </row>
    <row r="410" spans="1:10" x14ac:dyDescent="0.25">
      <c r="A410">
        <v>10861</v>
      </c>
      <c r="B410">
        <v>17</v>
      </c>
      <c r="C410">
        <v>29.73</v>
      </c>
      <c r="D410">
        <v>1</v>
      </c>
      <c r="E410">
        <v>0</v>
      </c>
      <c r="F410" s="4">
        <f>DetailTicket2[[#This Row],[Qte]]*(DetailTicket2[[#This Row],[PrixUnit]]*(1-DetailTicket2[[#This Row],[Remise%]]))</f>
        <v>29.73</v>
      </c>
      <c r="G410" t="str">
        <f t="shared" si="12"/>
        <v>CHLAB</v>
      </c>
      <c r="I410">
        <f t="shared" si="13"/>
        <v>10656</v>
      </c>
      <c r="J410" s="27" t="s">
        <v>102</v>
      </c>
    </row>
    <row r="411" spans="1:10" x14ac:dyDescent="0.25">
      <c r="A411">
        <v>10871</v>
      </c>
      <c r="B411">
        <v>17</v>
      </c>
      <c r="C411">
        <v>29.73</v>
      </c>
      <c r="D411">
        <v>2</v>
      </c>
      <c r="E411">
        <v>0.05</v>
      </c>
      <c r="F411" s="4">
        <f>DetailTicket2[[#This Row],[Qte]]*(DetailTicket2[[#This Row],[PrixUnit]]*(1-DetailTicket2[[#This Row],[Remise%]]))</f>
        <v>56.486999999999995</v>
      </c>
      <c r="G411" t="str">
        <f t="shared" si="12"/>
        <v>FAMAR</v>
      </c>
      <c r="I411">
        <f t="shared" si="13"/>
        <v>10657</v>
      </c>
      <c r="J411" s="28" t="s">
        <v>68</v>
      </c>
    </row>
    <row r="412" spans="1:10" x14ac:dyDescent="0.25">
      <c r="A412">
        <v>10890</v>
      </c>
      <c r="B412">
        <v>17</v>
      </c>
      <c r="C412">
        <v>29.73</v>
      </c>
      <c r="D412">
        <v>2</v>
      </c>
      <c r="E412">
        <v>0</v>
      </c>
      <c r="F412" s="4">
        <f>DetailTicket2[[#This Row],[Qte]]*(DetailTicket2[[#This Row],[PrixUnit]]*(1-DetailTicket2[[#This Row],[Remise%]]))</f>
        <v>59.46</v>
      </c>
      <c r="G412" t="str">
        <f t="shared" si="12"/>
        <v>MABON</v>
      </c>
      <c r="I412">
        <f t="shared" si="13"/>
        <v>10658</v>
      </c>
      <c r="J412" s="27" t="s">
        <v>44</v>
      </c>
    </row>
    <row r="413" spans="1:10" x14ac:dyDescent="0.25">
      <c r="A413">
        <v>10911</v>
      </c>
      <c r="B413">
        <v>17</v>
      </c>
      <c r="C413">
        <v>29.73</v>
      </c>
      <c r="D413">
        <v>2</v>
      </c>
      <c r="E413">
        <v>0</v>
      </c>
      <c r="F413" s="4">
        <f>DetailTicket2[[#This Row],[Qte]]*(DetailTicket2[[#This Row],[PrixUnit]]*(1-DetailTicket2[[#This Row],[Remise%]]))</f>
        <v>59.46</v>
      </c>
      <c r="G413" t="str">
        <f t="shared" si="12"/>
        <v>JELEC</v>
      </c>
      <c r="I413">
        <f t="shared" si="13"/>
        <v>10659</v>
      </c>
      <c r="J413" s="28" t="s">
        <v>85</v>
      </c>
    </row>
    <row r="414" spans="1:10" x14ac:dyDescent="0.25">
      <c r="A414">
        <v>10915</v>
      </c>
      <c r="B414">
        <v>17</v>
      </c>
      <c r="C414">
        <v>29.73</v>
      </c>
      <c r="D414">
        <v>2</v>
      </c>
      <c r="E414">
        <v>0</v>
      </c>
      <c r="F414" s="4">
        <f>DetailTicket2[[#This Row],[Qte]]*(DetailTicket2[[#This Row],[PrixUnit]]*(1-DetailTicket2[[#This Row],[Remise%]]))</f>
        <v>59.46</v>
      </c>
      <c r="G414" t="str">
        <f t="shared" si="12"/>
        <v>CHGRA</v>
      </c>
      <c r="I414">
        <f t="shared" si="13"/>
        <v>10660</v>
      </c>
      <c r="J414" s="27" t="s">
        <v>87</v>
      </c>
    </row>
    <row r="415" spans="1:10" x14ac:dyDescent="0.25">
      <c r="A415">
        <v>10922</v>
      </c>
      <c r="B415">
        <v>17</v>
      </c>
      <c r="C415">
        <v>29.73</v>
      </c>
      <c r="D415">
        <v>2</v>
      </c>
      <c r="E415">
        <v>0</v>
      </c>
      <c r="F415" s="4">
        <f>DetailTicket2[[#This Row],[Qte]]*(DetailTicket2[[#This Row],[PrixUnit]]*(1-DetailTicket2[[#This Row],[Remise%]]))</f>
        <v>59.46</v>
      </c>
      <c r="G415" t="str">
        <f t="shared" si="12"/>
        <v>DAMIC</v>
      </c>
      <c r="I415">
        <f t="shared" si="13"/>
        <v>10661</v>
      </c>
      <c r="J415" s="28" t="s">
        <v>57</v>
      </c>
    </row>
    <row r="416" spans="1:10" x14ac:dyDescent="0.25">
      <c r="A416">
        <v>10949</v>
      </c>
      <c r="B416">
        <v>17</v>
      </c>
      <c r="C416">
        <v>29.73</v>
      </c>
      <c r="D416">
        <v>2</v>
      </c>
      <c r="E416">
        <v>0</v>
      </c>
      <c r="F416" s="4">
        <f>DetailTicket2[[#This Row],[Qte]]*(DetailTicket2[[#This Row],[PrixUnit]]*(1-DetailTicket2[[#This Row],[Remise%]]))</f>
        <v>59.46</v>
      </c>
      <c r="G416" t="str">
        <f t="shared" si="12"/>
        <v>GESEF</v>
      </c>
      <c r="I416">
        <f t="shared" si="13"/>
        <v>10662</v>
      </c>
      <c r="J416" s="27" t="s">
        <v>61</v>
      </c>
    </row>
    <row r="417" spans="1:10" x14ac:dyDescent="0.25">
      <c r="A417">
        <v>10972</v>
      </c>
      <c r="B417">
        <v>17</v>
      </c>
      <c r="C417">
        <v>29.73</v>
      </c>
      <c r="D417">
        <v>2</v>
      </c>
      <c r="E417">
        <v>0</v>
      </c>
      <c r="F417" s="4">
        <f>DetailTicket2[[#This Row],[Qte]]*(DetailTicket2[[#This Row],[PrixUnit]]*(1-DetailTicket2[[#This Row],[Remise%]]))</f>
        <v>59.46</v>
      </c>
      <c r="G417" t="str">
        <f t="shared" si="12"/>
        <v>JUBOY</v>
      </c>
      <c r="I417">
        <f t="shared" si="13"/>
        <v>10663</v>
      </c>
      <c r="J417" s="28" t="s">
        <v>71</v>
      </c>
    </row>
    <row r="418" spans="1:10" x14ac:dyDescent="0.25">
      <c r="A418">
        <v>11059</v>
      </c>
      <c r="B418">
        <v>17</v>
      </c>
      <c r="C418">
        <v>29.73</v>
      </c>
      <c r="D418">
        <v>2</v>
      </c>
      <c r="E418">
        <v>0</v>
      </c>
      <c r="F418" s="4">
        <f>DetailTicket2[[#This Row],[Qte]]*(DetailTicket2[[#This Row],[PrixUnit]]*(1-DetailTicket2[[#This Row],[Remise%]]))</f>
        <v>59.46</v>
      </c>
      <c r="G418" t="str">
        <f t="shared" si="12"/>
        <v>CHDUD</v>
      </c>
      <c r="I418">
        <f t="shared" si="13"/>
        <v>10664</v>
      </c>
      <c r="J418" s="27" t="s">
        <v>70</v>
      </c>
    </row>
    <row r="419" spans="1:10" x14ac:dyDescent="0.25">
      <c r="A419">
        <v>11064</v>
      </c>
      <c r="B419">
        <v>17</v>
      </c>
      <c r="C419">
        <v>29.73</v>
      </c>
      <c r="D419">
        <v>2</v>
      </c>
      <c r="E419">
        <v>0.1</v>
      </c>
      <c r="F419" s="4">
        <f>DetailTicket2[[#This Row],[Qte]]*(DetailTicket2[[#This Row],[PrixUnit]]*(1-DetailTicket2[[#This Row],[Remise%]]))</f>
        <v>53.514000000000003</v>
      </c>
      <c r="G419" t="str">
        <f t="shared" si="12"/>
        <v>MOELK</v>
      </c>
      <c r="I419">
        <f t="shared" si="13"/>
        <v>10665</v>
      </c>
      <c r="J419" s="28" t="s">
        <v>61</v>
      </c>
    </row>
    <row r="420" spans="1:10" x14ac:dyDescent="0.25">
      <c r="A420">
        <v>10293</v>
      </c>
      <c r="B420">
        <v>18</v>
      </c>
      <c r="C420">
        <v>38.11</v>
      </c>
      <c r="D420">
        <v>2</v>
      </c>
      <c r="E420">
        <v>0</v>
      </c>
      <c r="F420" s="4">
        <f>DetailTicket2[[#This Row],[Qte]]*(DetailTicket2[[#This Row],[PrixUnit]]*(1-DetailTicket2[[#This Row],[Remise%]]))</f>
        <v>76.22</v>
      </c>
      <c r="G420" t="str">
        <f t="shared" si="12"/>
        <v>CHGRA</v>
      </c>
      <c r="I420">
        <f t="shared" si="13"/>
        <v>10666</v>
      </c>
      <c r="J420" s="27" t="s">
        <v>29</v>
      </c>
    </row>
    <row r="421" spans="1:10" x14ac:dyDescent="0.25">
      <c r="A421">
        <v>10305</v>
      </c>
      <c r="B421">
        <v>18</v>
      </c>
      <c r="C421">
        <v>38.11</v>
      </c>
      <c r="D421">
        <v>1</v>
      </c>
      <c r="E421">
        <v>0.1</v>
      </c>
      <c r="F421" s="4">
        <f>DetailTicket2[[#This Row],[Qte]]*(DetailTicket2[[#This Row],[PrixUnit]]*(1-DetailTicket2[[#This Row],[Remise%]]))</f>
        <v>34.298999999999999</v>
      </c>
      <c r="G421" t="str">
        <f t="shared" si="12"/>
        <v>PILED</v>
      </c>
      <c r="I421">
        <f t="shared" si="13"/>
        <v>10667</v>
      </c>
      <c r="J421" s="28" t="s">
        <v>32</v>
      </c>
    </row>
    <row r="422" spans="1:10" x14ac:dyDescent="0.25">
      <c r="A422">
        <v>10332</v>
      </c>
      <c r="B422">
        <v>18</v>
      </c>
      <c r="C422">
        <v>38.11</v>
      </c>
      <c r="D422">
        <v>1</v>
      </c>
      <c r="E422">
        <v>0.2</v>
      </c>
      <c r="F422" s="4">
        <f>DetailTicket2[[#This Row],[Qte]]*(DetailTicket2[[#This Row],[PrixUnit]]*(1-DetailTicket2[[#This Row],[Remise%]]))</f>
        <v>30.488</v>
      </c>
      <c r="G422" t="str">
        <f t="shared" si="12"/>
        <v>JÉBAZ</v>
      </c>
      <c r="I422">
        <f t="shared" si="13"/>
        <v>10668</v>
      </c>
      <c r="J422" s="27" t="s">
        <v>58</v>
      </c>
    </row>
    <row r="423" spans="1:10" x14ac:dyDescent="0.25">
      <c r="A423">
        <v>10340</v>
      </c>
      <c r="B423">
        <v>18</v>
      </c>
      <c r="C423">
        <v>38.11</v>
      </c>
      <c r="D423">
        <v>1</v>
      </c>
      <c r="E423">
        <v>0.05</v>
      </c>
      <c r="F423" s="4">
        <f>DetailTicket2[[#This Row],[Qte]]*(DetailTicket2[[#This Row],[PrixUnit]]*(1-DetailTicket2[[#This Row],[Remise%]]))</f>
        <v>36.204499999999996</v>
      </c>
      <c r="G423" t="str">
        <f t="shared" si="12"/>
        <v>FAMAR</v>
      </c>
      <c r="I423">
        <f t="shared" si="13"/>
        <v>10669</v>
      </c>
      <c r="J423" s="28" t="s">
        <v>74</v>
      </c>
    </row>
    <row r="424" spans="1:10" x14ac:dyDescent="0.25">
      <c r="A424">
        <v>10382</v>
      </c>
      <c r="B424">
        <v>18</v>
      </c>
      <c r="C424">
        <v>38.11</v>
      </c>
      <c r="D424">
        <v>2</v>
      </c>
      <c r="E424">
        <v>0</v>
      </c>
      <c r="F424" s="4">
        <f>DetailTicket2[[#This Row],[Qte]]*(DetailTicket2[[#This Row],[PrixUnit]]*(1-DetailTicket2[[#This Row],[Remise%]]))</f>
        <v>76.22</v>
      </c>
      <c r="G424" t="str">
        <f t="shared" si="12"/>
        <v>CHLEC</v>
      </c>
      <c r="I424">
        <f t="shared" si="13"/>
        <v>10670</v>
      </c>
      <c r="J424" s="27" t="s">
        <v>40</v>
      </c>
    </row>
    <row r="425" spans="1:10" x14ac:dyDescent="0.25">
      <c r="A425">
        <v>10470</v>
      </c>
      <c r="B425">
        <v>18</v>
      </c>
      <c r="C425">
        <v>38.11</v>
      </c>
      <c r="D425">
        <v>1</v>
      </c>
      <c r="E425">
        <v>0</v>
      </c>
      <c r="F425" s="4">
        <f>DetailTicket2[[#This Row],[Qte]]*(DetailTicket2[[#This Row],[PrixUnit]]*(1-DetailTicket2[[#This Row],[Remise%]]))</f>
        <v>38.11</v>
      </c>
      <c r="G425" t="str">
        <f t="shared" si="12"/>
        <v>FAMAR</v>
      </c>
      <c r="I425">
        <f t="shared" si="13"/>
        <v>10671</v>
      </c>
      <c r="J425" s="28" t="s">
        <v>108</v>
      </c>
    </row>
    <row r="426" spans="1:10" x14ac:dyDescent="0.25">
      <c r="A426">
        <v>10516</v>
      </c>
      <c r="B426">
        <v>18</v>
      </c>
      <c r="C426">
        <v>47.56</v>
      </c>
      <c r="D426">
        <v>1</v>
      </c>
      <c r="E426">
        <v>0.1</v>
      </c>
      <c r="F426" s="4">
        <f>DetailTicket2[[#This Row],[Qte]]*(DetailTicket2[[#This Row],[PrixUnit]]*(1-DetailTicket2[[#This Row],[Remise%]]))</f>
        <v>42.804000000000002</v>
      </c>
      <c r="G426" t="str">
        <f t="shared" si="12"/>
        <v>ERSWE</v>
      </c>
      <c r="I426">
        <f t="shared" si="13"/>
        <v>10672</v>
      </c>
      <c r="J426" s="27" t="s">
        <v>48</v>
      </c>
    </row>
    <row r="427" spans="1:10" x14ac:dyDescent="0.25">
      <c r="A427">
        <v>10566</v>
      </c>
      <c r="B427">
        <v>18</v>
      </c>
      <c r="C427">
        <v>47.56</v>
      </c>
      <c r="D427">
        <v>2</v>
      </c>
      <c r="E427">
        <v>0.15</v>
      </c>
      <c r="F427" s="4">
        <f>DetailTicket2[[#This Row],[Qte]]*(DetailTicket2[[#This Row],[PrixUnit]]*(1-DetailTicket2[[#This Row],[Remise%]]))</f>
        <v>80.852000000000004</v>
      </c>
      <c r="G427" t="str">
        <f t="shared" si="12"/>
        <v>JEBOR</v>
      </c>
      <c r="I427">
        <f t="shared" si="13"/>
        <v>10673</v>
      </c>
      <c r="J427" s="28" t="s">
        <v>106</v>
      </c>
    </row>
    <row r="428" spans="1:10" x14ac:dyDescent="0.25">
      <c r="A428">
        <v>10588</v>
      </c>
      <c r="B428">
        <v>18</v>
      </c>
      <c r="C428">
        <v>47.56</v>
      </c>
      <c r="D428">
        <v>1</v>
      </c>
      <c r="E428">
        <v>0.2</v>
      </c>
      <c r="F428" s="4">
        <f>DetailTicket2[[#This Row],[Qte]]*(DetailTicket2[[#This Row],[PrixUnit]]*(1-DetailTicket2[[#This Row],[Remise%]]))</f>
        <v>38.048000000000002</v>
      </c>
      <c r="G428" t="str">
        <f t="shared" si="12"/>
        <v>ARBLA</v>
      </c>
      <c r="I428">
        <f t="shared" si="13"/>
        <v>10674</v>
      </c>
      <c r="J428" s="27" t="s">
        <v>65</v>
      </c>
    </row>
    <row r="429" spans="1:10" x14ac:dyDescent="0.25">
      <c r="A429">
        <v>10634</v>
      </c>
      <c r="B429">
        <v>18</v>
      </c>
      <c r="C429">
        <v>47.56</v>
      </c>
      <c r="D429">
        <v>2</v>
      </c>
      <c r="E429">
        <v>0</v>
      </c>
      <c r="F429" s="4">
        <f>DetailTicket2[[#This Row],[Qte]]*(DetailTicket2[[#This Row],[PrixUnit]]*(1-DetailTicket2[[#This Row],[Remise%]]))</f>
        <v>95.12</v>
      </c>
      <c r="G429" t="str">
        <f t="shared" si="12"/>
        <v>CHBON</v>
      </c>
      <c r="I429">
        <f t="shared" si="13"/>
        <v>10675</v>
      </c>
      <c r="J429" s="28" t="s">
        <v>40</v>
      </c>
    </row>
    <row r="430" spans="1:10" x14ac:dyDescent="0.25">
      <c r="A430">
        <v>10639</v>
      </c>
      <c r="B430">
        <v>18</v>
      </c>
      <c r="C430">
        <v>47.56</v>
      </c>
      <c r="D430">
        <v>2</v>
      </c>
      <c r="E430">
        <v>0</v>
      </c>
      <c r="F430" s="4">
        <f>DetailTicket2[[#This Row],[Qte]]*(DetailTicket2[[#This Row],[PrixUnit]]*(1-DetailTicket2[[#This Row],[Remise%]]))</f>
        <v>95.12</v>
      </c>
      <c r="G430" t="str">
        <f t="shared" si="12"/>
        <v>ALDUV</v>
      </c>
      <c r="I430">
        <f t="shared" si="13"/>
        <v>10676</v>
      </c>
      <c r="J430" s="27" t="s">
        <v>46</v>
      </c>
    </row>
    <row r="431" spans="1:10" x14ac:dyDescent="0.25">
      <c r="A431">
        <v>10644</v>
      </c>
      <c r="B431">
        <v>18</v>
      </c>
      <c r="C431">
        <v>47.56</v>
      </c>
      <c r="D431">
        <v>2</v>
      </c>
      <c r="E431">
        <v>0.1</v>
      </c>
      <c r="F431" s="4">
        <f>DetailTicket2[[#This Row],[Qte]]*(DetailTicket2[[#This Row],[PrixUnit]]*(1-DetailTicket2[[#This Row],[Remise%]]))</f>
        <v>85.608000000000004</v>
      </c>
      <c r="G431" t="str">
        <f t="shared" si="12"/>
        <v>YAKAL</v>
      </c>
      <c r="I431">
        <f t="shared" si="13"/>
        <v>10677</v>
      </c>
      <c r="J431" s="28" t="s">
        <v>82</v>
      </c>
    </row>
    <row r="432" spans="1:10" x14ac:dyDescent="0.25">
      <c r="A432">
        <v>10645</v>
      </c>
      <c r="B432">
        <v>18</v>
      </c>
      <c r="C432">
        <v>47.56</v>
      </c>
      <c r="D432">
        <v>1</v>
      </c>
      <c r="E432">
        <v>0</v>
      </c>
      <c r="F432" s="4">
        <f>DetailTicket2[[#This Row],[Qte]]*(DetailTicket2[[#This Row],[PrixUnit]]*(1-DetailTicket2[[#This Row],[Remise%]]))</f>
        <v>47.56</v>
      </c>
      <c r="G432" t="str">
        <f t="shared" si="12"/>
        <v>DAMIC</v>
      </c>
      <c r="I432">
        <f t="shared" si="13"/>
        <v>10678</v>
      </c>
      <c r="J432" s="27" t="s">
        <v>68</v>
      </c>
    </row>
    <row r="433" spans="1:10" x14ac:dyDescent="0.25">
      <c r="A433">
        <v>10719</v>
      </c>
      <c r="B433">
        <v>18</v>
      </c>
      <c r="C433">
        <v>47.56</v>
      </c>
      <c r="D433">
        <v>2</v>
      </c>
      <c r="E433">
        <v>0.25</v>
      </c>
      <c r="F433" s="4">
        <f>DetailTicket2[[#This Row],[Qte]]*(DetailTicket2[[#This Row],[PrixUnit]]*(1-DetailTicket2[[#This Row],[Remise%]]))</f>
        <v>71.34</v>
      </c>
      <c r="G433" t="str">
        <f t="shared" si="12"/>
        <v>PALER</v>
      </c>
      <c r="I433">
        <f t="shared" si="13"/>
        <v>10679</v>
      </c>
      <c r="J433" s="28" t="s">
        <v>38</v>
      </c>
    </row>
    <row r="434" spans="1:10" x14ac:dyDescent="0.25">
      <c r="A434">
        <v>10745</v>
      </c>
      <c r="B434">
        <v>18</v>
      </c>
      <c r="C434">
        <v>47.56</v>
      </c>
      <c r="D434">
        <v>1</v>
      </c>
      <c r="E434">
        <v>0</v>
      </c>
      <c r="F434" s="4">
        <f>DetailTicket2[[#This Row],[Qte]]*(DetailTicket2[[#This Row],[PrixUnit]]*(1-DetailTicket2[[#This Row],[Remise%]]))</f>
        <v>47.56</v>
      </c>
      <c r="G434" t="str">
        <f t="shared" si="12"/>
        <v>ARBLA</v>
      </c>
      <c r="I434">
        <f t="shared" si="13"/>
        <v>10680</v>
      </c>
      <c r="J434" s="27" t="s">
        <v>60</v>
      </c>
    </row>
    <row r="435" spans="1:10" x14ac:dyDescent="0.25">
      <c r="A435">
        <v>10756</v>
      </c>
      <c r="B435">
        <v>18</v>
      </c>
      <c r="C435">
        <v>47.56</v>
      </c>
      <c r="D435">
        <v>1</v>
      </c>
      <c r="E435">
        <v>0.2</v>
      </c>
      <c r="F435" s="4">
        <f>DetailTicket2[[#This Row],[Qte]]*(DetailTicket2[[#This Row],[PrixUnit]]*(1-DetailTicket2[[#This Row],[Remise%]]))</f>
        <v>38.048000000000002</v>
      </c>
      <c r="G435" t="str">
        <f t="shared" si="12"/>
        <v>PHFRO</v>
      </c>
      <c r="I435">
        <f t="shared" si="13"/>
        <v>10681</v>
      </c>
      <c r="J435" s="28" t="s">
        <v>102</v>
      </c>
    </row>
    <row r="436" spans="1:10" x14ac:dyDescent="0.25">
      <c r="A436">
        <v>10789</v>
      </c>
      <c r="B436">
        <v>18</v>
      </c>
      <c r="C436">
        <v>47.56</v>
      </c>
      <c r="D436">
        <v>1</v>
      </c>
      <c r="E436">
        <v>0</v>
      </c>
      <c r="F436" s="4">
        <f>DetailTicket2[[#This Row],[Qte]]*(DetailTicket2[[#This Row],[PrixUnit]]*(1-DetailTicket2[[#This Row],[Remise%]]))</f>
        <v>47.56</v>
      </c>
      <c r="G436" t="str">
        <f t="shared" si="12"/>
        <v>CHBON</v>
      </c>
      <c r="I436">
        <f t="shared" si="13"/>
        <v>10682</v>
      </c>
      <c r="J436" s="27" t="s">
        <v>82</v>
      </c>
    </row>
    <row r="437" spans="1:10" x14ac:dyDescent="0.25">
      <c r="A437">
        <v>10838</v>
      </c>
      <c r="B437">
        <v>18</v>
      </c>
      <c r="C437">
        <v>47.56</v>
      </c>
      <c r="D437">
        <v>1</v>
      </c>
      <c r="E437">
        <v>0.25</v>
      </c>
      <c r="F437" s="4">
        <f>DetailTicket2[[#This Row],[Qte]]*(DetailTicket2[[#This Row],[PrixUnit]]*(1-DetailTicket2[[#This Row],[Remise%]]))</f>
        <v>35.67</v>
      </c>
      <c r="G437" t="str">
        <f t="shared" si="12"/>
        <v>RARAB</v>
      </c>
      <c r="I437">
        <f t="shared" si="13"/>
        <v>10683</v>
      </c>
      <c r="J437" s="28" t="s">
        <v>64</v>
      </c>
    </row>
    <row r="438" spans="1:10" x14ac:dyDescent="0.25">
      <c r="A438">
        <v>10853</v>
      </c>
      <c r="B438">
        <v>18</v>
      </c>
      <c r="C438">
        <v>47.56</v>
      </c>
      <c r="D438">
        <v>2</v>
      </c>
      <c r="E438">
        <v>0</v>
      </c>
      <c r="F438" s="4">
        <f>DetailTicket2[[#This Row],[Qte]]*(DetailTicket2[[#This Row],[PrixUnit]]*(1-DetailTicket2[[#This Row],[Remise%]]))</f>
        <v>95.12</v>
      </c>
      <c r="G438" t="str">
        <f t="shared" si="12"/>
        <v>NOBEL</v>
      </c>
      <c r="I438">
        <f t="shared" si="13"/>
        <v>10684</v>
      </c>
      <c r="J438" s="27" t="s">
        <v>34</v>
      </c>
    </row>
    <row r="439" spans="1:10" x14ac:dyDescent="0.25">
      <c r="A439">
        <v>10861</v>
      </c>
      <c r="B439">
        <v>18</v>
      </c>
      <c r="C439">
        <v>47.56</v>
      </c>
      <c r="D439">
        <v>1</v>
      </c>
      <c r="E439">
        <v>0</v>
      </c>
      <c r="F439" s="4">
        <f>DetailTicket2[[#This Row],[Qte]]*(DetailTicket2[[#This Row],[PrixUnit]]*(1-DetailTicket2[[#This Row],[Remise%]]))</f>
        <v>47.56</v>
      </c>
      <c r="G439" t="str">
        <f t="shared" si="12"/>
        <v>CHLAB</v>
      </c>
      <c r="I439">
        <f t="shared" si="13"/>
        <v>10685</v>
      </c>
      <c r="J439" s="28" t="s">
        <v>94</v>
      </c>
    </row>
    <row r="440" spans="1:10" x14ac:dyDescent="0.25">
      <c r="A440">
        <v>10877</v>
      </c>
      <c r="B440">
        <v>18</v>
      </c>
      <c r="C440">
        <v>47.56</v>
      </c>
      <c r="D440">
        <v>1</v>
      </c>
      <c r="E440">
        <v>0</v>
      </c>
      <c r="F440" s="4">
        <f>DetailTicket2[[#This Row],[Qte]]*(DetailTicket2[[#This Row],[PrixUnit]]*(1-DetailTicket2[[#This Row],[Remise%]]))</f>
        <v>47.56</v>
      </c>
      <c r="G440" t="str">
        <f t="shared" si="12"/>
        <v>CHDUD</v>
      </c>
      <c r="I440">
        <f t="shared" si="13"/>
        <v>10686</v>
      </c>
      <c r="J440" s="27" t="s">
        <v>77</v>
      </c>
    </row>
    <row r="441" spans="1:10" x14ac:dyDescent="0.25">
      <c r="A441">
        <v>10935</v>
      </c>
      <c r="B441">
        <v>18</v>
      </c>
      <c r="C441">
        <v>47.56</v>
      </c>
      <c r="D441">
        <v>2</v>
      </c>
      <c r="E441">
        <v>0.25</v>
      </c>
      <c r="F441" s="4">
        <f>DetailTicket2[[#This Row],[Qte]]*(DetailTicket2[[#This Row],[PrixUnit]]*(1-DetailTicket2[[#This Row],[Remise%]]))</f>
        <v>71.34</v>
      </c>
      <c r="G441" t="str">
        <f t="shared" si="12"/>
        <v>YAKAL</v>
      </c>
      <c r="I441">
        <f t="shared" si="13"/>
        <v>10687</v>
      </c>
      <c r="J441" s="28" t="s">
        <v>57</v>
      </c>
    </row>
    <row r="442" spans="1:10" x14ac:dyDescent="0.25">
      <c r="A442">
        <v>10964</v>
      </c>
      <c r="B442">
        <v>18</v>
      </c>
      <c r="C442">
        <v>47.56</v>
      </c>
      <c r="D442">
        <v>2</v>
      </c>
      <c r="E442">
        <v>0</v>
      </c>
      <c r="F442" s="4">
        <f>DetailTicket2[[#This Row],[Qte]]*(DetailTicket2[[#This Row],[PrixUnit]]*(1-DetailTicket2[[#This Row],[Remise%]]))</f>
        <v>95.12</v>
      </c>
      <c r="G442" t="str">
        <f t="shared" si="12"/>
        <v>MAFER</v>
      </c>
      <c r="I442">
        <f t="shared" si="13"/>
        <v>10688</v>
      </c>
      <c r="J442" s="27" t="s">
        <v>84</v>
      </c>
    </row>
    <row r="443" spans="1:10" x14ac:dyDescent="0.25">
      <c r="A443">
        <v>10985</v>
      </c>
      <c r="B443">
        <v>18</v>
      </c>
      <c r="C443">
        <v>47.56</v>
      </c>
      <c r="D443">
        <v>2</v>
      </c>
      <c r="E443">
        <v>0.1</v>
      </c>
      <c r="F443" s="4">
        <f>DetailTicket2[[#This Row],[Qte]]*(DetailTicket2[[#This Row],[PrixUnit]]*(1-DetailTicket2[[#This Row],[Remise%]]))</f>
        <v>85.608000000000004</v>
      </c>
      <c r="G443" t="str">
        <f t="shared" si="12"/>
        <v>ERSWE</v>
      </c>
      <c r="I443">
        <f t="shared" si="13"/>
        <v>10689</v>
      </c>
      <c r="J443" s="28" t="s">
        <v>48</v>
      </c>
    </row>
    <row r="444" spans="1:10" x14ac:dyDescent="0.25">
      <c r="A444">
        <v>11018</v>
      </c>
      <c r="B444">
        <v>18</v>
      </c>
      <c r="C444">
        <v>47.56</v>
      </c>
      <c r="D444">
        <v>2</v>
      </c>
      <c r="E444">
        <v>0</v>
      </c>
      <c r="F444" s="4">
        <f>DetailTicket2[[#This Row],[Qte]]*(DetailTicket2[[#This Row],[PrixUnit]]*(1-DetailTicket2[[#This Row],[Remise%]]))</f>
        <v>95.12</v>
      </c>
      <c r="G444" t="str">
        <f t="shared" si="12"/>
        <v>CHROU</v>
      </c>
      <c r="I444">
        <f t="shared" si="13"/>
        <v>10690</v>
      </c>
      <c r="J444" s="27" t="s">
        <v>25</v>
      </c>
    </row>
    <row r="445" spans="1:10" x14ac:dyDescent="0.25">
      <c r="A445">
        <v>11026</v>
      </c>
      <c r="B445">
        <v>18</v>
      </c>
      <c r="C445">
        <v>47.56</v>
      </c>
      <c r="D445">
        <v>2</v>
      </c>
      <c r="E445">
        <v>0</v>
      </c>
      <c r="F445" s="4">
        <f>DetailTicket2[[#This Row],[Qte]]*(DetailTicket2[[#This Row],[PrixUnit]]*(1-DetailTicket2[[#This Row],[Remise%]]))</f>
        <v>95.12</v>
      </c>
      <c r="G445" t="str">
        <f t="shared" si="12"/>
        <v>LEHOS</v>
      </c>
      <c r="I445">
        <f t="shared" si="13"/>
        <v>10691</v>
      </c>
      <c r="J445" s="28" t="s">
        <v>44</v>
      </c>
    </row>
    <row r="446" spans="1:10" x14ac:dyDescent="0.25">
      <c r="A446">
        <v>11053</v>
      </c>
      <c r="B446">
        <v>18</v>
      </c>
      <c r="C446">
        <v>47.56</v>
      </c>
      <c r="D446">
        <v>1</v>
      </c>
      <c r="E446">
        <v>0.2</v>
      </c>
      <c r="F446" s="4">
        <f>DetailTicket2[[#This Row],[Qte]]*(DetailTicket2[[#This Row],[PrixUnit]]*(1-DetailTicket2[[#This Row],[Remise%]]))</f>
        <v>38.048000000000002</v>
      </c>
      <c r="G446" t="str">
        <f t="shared" si="12"/>
        <v>BETIZ</v>
      </c>
      <c r="I446">
        <f t="shared" si="13"/>
        <v>10692</v>
      </c>
      <c r="J446" s="27" t="s">
        <v>54</v>
      </c>
    </row>
    <row r="447" spans="1:10" x14ac:dyDescent="0.25">
      <c r="A447">
        <v>10281</v>
      </c>
      <c r="B447">
        <v>19</v>
      </c>
      <c r="C447">
        <v>5.49</v>
      </c>
      <c r="D447">
        <v>1</v>
      </c>
      <c r="E447">
        <v>0</v>
      </c>
      <c r="F447" s="4">
        <f>DetailTicket2[[#This Row],[Qte]]*(DetailTicket2[[#This Row],[PrixUnit]]*(1-DetailTicket2[[#This Row],[Remise%]]))</f>
        <v>5.49</v>
      </c>
      <c r="G447" t="str">
        <f t="shared" si="12"/>
        <v>LODUR</v>
      </c>
      <c r="I447">
        <f t="shared" si="13"/>
        <v>10693</v>
      </c>
      <c r="J447" s="28" t="s">
        <v>42</v>
      </c>
    </row>
    <row r="448" spans="1:10" x14ac:dyDescent="0.25">
      <c r="A448">
        <v>10283</v>
      </c>
      <c r="B448">
        <v>19</v>
      </c>
      <c r="C448">
        <v>5.49</v>
      </c>
      <c r="D448">
        <v>2</v>
      </c>
      <c r="E448">
        <v>0</v>
      </c>
      <c r="F448" s="4">
        <f>DetailTicket2[[#This Row],[Qte]]*(DetailTicket2[[#This Row],[PrixUnit]]*(1-DetailTicket2[[#This Row],[Remise%]]))</f>
        <v>10.98</v>
      </c>
      <c r="G448" t="str">
        <f t="shared" si="12"/>
        <v>JEMAN</v>
      </c>
      <c r="I448">
        <f t="shared" si="13"/>
        <v>10694</v>
      </c>
      <c r="J448" s="27" t="s">
        <v>44</v>
      </c>
    </row>
    <row r="449" spans="1:10" x14ac:dyDescent="0.25">
      <c r="A449">
        <v>10299</v>
      </c>
      <c r="B449">
        <v>19</v>
      </c>
      <c r="C449">
        <v>5.49</v>
      </c>
      <c r="D449">
        <v>2</v>
      </c>
      <c r="E449">
        <v>0</v>
      </c>
      <c r="F449" s="4">
        <f>DetailTicket2[[#This Row],[Qte]]*(DetailTicket2[[#This Row],[PrixUnit]]*(1-DetailTicket2[[#This Row],[Remise%]]))</f>
        <v>10.98</v>
      </c>
      <c r="G449" t="str">
        <f t="shared" si="12"/>
        <v>CHDUD</v>
      </c>
      <c r="I449">
        <f t="shared" si="13"/>
        <v>10695</v>
      </c>
      <c r="J449" s="28" t="s">
        <v>106</v>
      </c>
    </row>
    <row r="450" spans="1:10" x14ac:dyDescent="0.25">
      <c r="A450">
        <v>10329</v>
      </c>
      <c r="B450">
        <v>19</v>
      </c>
      <c r="C450">
        <v>5.49</v>
      </c>
      <c r="D450">
        <v>2</v>
      </c>
      <c r="E450">
        <v>0.05</v>
      </c>
      <c r="F450" s="4">
        <f>DetailTicket2[[#This Row],[Qte]]*(DetailTicket2[[#This Row],[PrixUnit]]*(1-DetailTicket2[[#This Row],[Remise%]]))</f>
        <v>10.430999999999999</v>
      </c>
      <c r="G450" t="str">
        <f t="shared" ref="G450:G513" si="14">VLOOKUP(A450,$I$2:$J$836,2,FALSE)</f>
        <v>PHFRO</v>
      </c>
      <c r="I450">
        <f t="shared" si="13"/>
        <v>10696</v>
      </c>
      <c r="J450" s="27" t="s">
        <v>42</v>
      </c>
    </row>
    <row r="451" spans="1:10" x14ac:dyDescent="0.25">
      <c r="A451">
        <v>10345</v>
      </c>
      <c r="B451">
        <v>19</v>
      </c>
      <c r="C451">
        <v>5.49</v>
      </c>
      <c r="D451">
        <v>2</v>
      </c>
      <c r="E451">
        <v>0</v>
      </c>
      <c r="F451" s="4">
        <f>DetailTicket2[[#This Row],[Qte]]*(DetailTicket2[[#This Row],[PrixUnit]]*(1-DetailTicket2[[#This Row],[Remise%]]))</f>
        <v>10.98</v>
      </c>
      <c r="G451" t="str">
        <f t="shared" si="14"/>
        <v>ARBLA</v>
      </c>
      <c r="I451">
        <f t="shared" ref="I451:I514" si="15">I450+1</f>
        <v>10697</v>
      </c>
      <c r="J451" s="28" t="s">
        <v>90</v>
      </c>
    </row>
    <row r="452" spans="1:10" x14ac:dyDescent="0.25">
      <c r="A452">
        <v>10414</v>
      </c>
      <c r="B452">
        <v>19</v>
      </c>
      <c r="C452">
        <v>5.49</v>
      </c>
      <c r="D452">
        <v>2</v>
      </c>
      <c r="E452">
        <v>0.05</v>
      </c>
      <c r="F452" s="4">
        <f>DetailTicket2[[#This Row],[Qte]]*(DetailTicket2[[#This Row],[PrixUnit]]*(1-DetailTicket2[[#This Row],[Remise%]]))</f>
        <v>10.430999999999999</v>
      </c>
      <c r="G452" t="str">
        <f t="shared" si="14"/>
        <v>ALAUV</v>
      </c>
      <c r="I452">
        <f t="shared" si="15"/>
        <v>10698</v>
      </c>
      <c r="J452" s="27" t="s">
        <v>32</v>
      </c>
    </row>
    <row r="453" spans="1:10" x14ac:dyDescent="0.25">
      <c r="A453">
        <v>10416</v>
      </c>
      <c r="B453">
        <v>19</v>
      </c>
      <c r="C453">
        <v>5.49</v>
      </c>
      <c r="D453">
        <v>1</v>
      </c>
      <c r="E453">
        <v>0</v>
      </c>
      <c r="F453" s="4">
        <f>DetailTicket2[[#This Row],[Qte]]*(DetailTicket2[[#This Row],[PrixUnit]]*(1-DetailTicket2[[#This Row],[Remise%]]))</f>
        <v>5.49</v>
      </c>
      <c r="G453" t="str">
        <f t="shared" si="14"/>
        <v>CLJAN</v>
      </c>
      <c r="I453">
        <f t="shared" si="15"/>
        <v>10699</v>
      </c>
      <c r="J453" s="28" t="s">
        <v>47</v>
      </c>
    </row>
    <row r="454" spans="1:10" x14ac:dyDescent="0.25">
      <c r="A454">
        <v>10421</v>
      </c>
      <c r="B454">
        <v>19</v>
      </c>
      <c r="C454">
        <v>5.49</v>
      </c>
      <c r="D454">
        <v>2</v>
      </c>
      <c r="E454">
        <v>0.15</v>
      </c>
      <c r="F454" s="4">
        <f>DetailTicket2[[#This Row],[Qte]]*(DetailTicket2[[#This Row],[PrixUnit]]*(1-DetailTicket2[[#This Row],[Remise%]]))</f>
        <v>9.3330000000000002</v>
      </c>
      <c r="G454" t="str">
        <f t="shared" si="14"/>
        <v>BEAVI</v>
      </c>
      <c r="I454">
        <f t="shared" si="15"/>
        <v>10700</v>
      </c>
      <c r="J454" s="27" t="s">
        <v>68</v>
      </c>
    </row>
    <row r="455" spans="1:10" x14ac:dyDescent="0.25">
      <c r="A455">
        <v>10438</v>
      </c>
      <c r="B455">
        <v>19</v>
      </c>
      <c r="C455">
        <v>5.49</v>
      </c>
      <c r="D455">
        <v>2</v>
      </c>
      <c r="E455">
        <v>0.2</v>
      </c>
      <c r="F455" s="4">
        <f>DetailTicket2[[#This Row],[Qte]]*(DetailTicket2[[#This Row],[PrixUnit]]*(1-DetailTicket2[[#This Row],[Remise%]]))</f>
        <v>8.7840000000000007</v>
      </c>
      <c r="G455" t="str">
        <f t="shared" si="14"/>
        <v>DIGOM</v>
      </c>
      <c r="I455">
        <f t="shared" si="15"/>
        <v>10701</v>
      </c>
      <c r="J455" s="28" t="s">
        <v>57</v>
      </c>
    </row>
    <row r="456" spans="1:10" x14ac:dyDescent="0.25">
      <c r="A456">
        <v>10446</v>
      </c>
      <c r="B456">
        <v>19</v>
      </c>
      <c r="C456">
        <v>5.49</v>
      </c>
      <c r="D456">
        <v>2</v>
      </c>
      <c r="E456">
        <v>0.1</v>
      </c>
      <c r="F456" s="4">
        <f>DetailTicket2[[#This Row],[Qte]]*(DetailTicket2[[#This Row],[PrixUnit]]*(1-DetailTicket2[[#This Row],[Remise%]]))</f>
        <v>9.8820000000000014</v>
      </c>
      <c r="G456" t="str">
        <f t="shared" si="14"/>
        <v>DIGOM</v>
      </c>
      <c r="I456">
        <f t="shared" si="15"/>
        <v>10702</v>
      </c>
      <c r="J456" s="27" t="s">
        <v>62</v>
      </c>
    </row>
    <row r="457" spans="1:10" x14ac:dyDescent="0.25">
      <c r="A457">
        <v>10447</v>
      </c>
      <c r="B457">
        <v>19</v>
      </c>
      <c r="C457">
        <v>5.49</v>
      </c>
      <c r="D457">
        <v>1</v>
      </c>
      <c r="E457">
        <v>0</v>
      </c>
      <c r="F457" s="4">
        <f>DetailTicket2[[#This Row],[Qte]]*(DetailTicket2[[#This Row],[PrixUnit]]*(1-DetailTicket2[[#This Row],[Remise%]]))</f>
        <v>5.49</v>
      </c>
      <c r="G457" t="str">
        <f t="shared" si="14"/>
        <v>CHDUD</v>
      </c>
      <c r="I457">
        <f t="shared" si="15"/>
        <v>10703</v>
      </c>
      <c r="J457" s="28" t="s">
        <v>37</v>
      </c>
    </row>
    <row r="458" spans="1:10" x14ac:dyDescent="0.25">
      <c r="A458">
        <v>10463</v>
      </c>
      <c r="B458">
        <v>19</v>
      </c>
      <c r="C458">
        <v>5.49</v>
      </c>
      <c r="D458">
        <v>1</v>
      </c>
      <c r="E458">
        <v>0</v>
      </c>
      <c r="F458" s="4">
        <f>DetailTicket2[[#This Row],[Qte]]*(DetailTicket2[[#This Row],[PrixUnit]]*(1-DetailTicket2[[#This Row],[Remise%]]))</f>
        <v>5.49</v>
      </c>
      <c r="G458" t="str">
        <f t="shared" si="14"/>
        <v>MIGAL</v>
      </c>
      <c r="I458">
        <f t="shared" si="15"/>
        <v>10704</v>
      </c>
      <c r="J458" s="27" t="s">
        <v>85</v>
      </c>
    </row>
    <row r="459" spans="1:10" x14ac:dyDescent="0.25">
      <c r="A459">
        <v>10487</v>
      </c>
      <c r="B459">
        <v>19</v>
      </c>
      <c r="C459">
        <v>5.49</v>
      </c>
      <c r="D459">
        <v>2</v>
      </c>
      <c r="E459">
        <v>0</v>
      </c>
      <c r="F459" s="4">
        <f>DetailTicket2[[#This Row],[Qte]]*(DetailTicket2[[#This Row],[PrixUnit]]*(1-DetailTicket2[[#This Row],[Remise%]]))</f>
        <v>10.98</v>
      </c>
      <c r="G459" t="str">
        <f t="shared" si="14"/>
        <v>PABEL</v>
      </c>
      <c r="I459">
        <f t="shared" si="15"/>
        <v>10705</v>
      </c>
      <c r="J459" s="28" t="s">
        <v>31</v>
      </c>
    </row>
    <row r="460" spans="1:10" x14ac:dyDescent="0.25">
      <c r="A460">
        <v>10550</v>
      </c>
      <c r="B460">
        <v>19</v>
      </c>
      <c r="C460">
        <v>7.01</v>
      </c>
      <c r="D460">
        <v>2</v>
      </c>
      <c r="E460">
        <v>0</v>
      </c>
      <c r="F460" s="4">
        <f>DetailTicket2[[#This Row],[Qte]]*(DetailTicket2[[#This Row],[PrixUnit]]*(1-DetailTicket2[[#This Row],[Remise%]]))</f>
        <v>14.02</v>
      </c>
      <c r="G460" t="str">
        <f t="shared" si="14"/>
        <v>JELEC</v>
      </c>
      <c r="I460">
        <f t="shared" si="15"/>
        <v>10706</v>
      </c>
      <c r="J460" s="27" t="s">
        <v>60</v>
      </c>
    </row>
    <row r="461" spans="1:10" x14ac:dyDescent="0.25">
      <c r="A461">
        <v>10555</v>
      </c>
      <c r="B461">
        <v>19</v>
      </c>
      <c r="C461">
        <v>7.01</v>
      </c>
      <c r="D461">
        <v>1</v>
      </c>
      <c r="E461">
        <v>0.2</v>
      </c>
      <c r="F461" s="4">
        <f>DetailTicket2[[#This Row],[Qte]]*(DetailTicket2[[#This Row],[PrixUnit]]*(1-DetailTicket2[[#This Row],[Remise%]]))</f>
        <v>5.6080000000000005</v>
      </c>
      <c r="G461" t="str">
        <f t="shared" si="14"/>
        <v>MOELK</v>
      </c>
      <c r="I461">
        <f t="shared" si="15"/>
        <v>10707</v>
      </c>
      <c r="J461" s="28" t="s">
        <v>78</v>
      </c>
    </row>
    <row r="462" spans="1:10" x14ac:dyDescent="0.25">
      <c r="A462">
        <v>10621</v>
      </c>
      <c r="B462">
        <v>19</v>
      </c>
      <c r="C462">
        <v>7.01</v>
      </c>
      <c r="D462">
        <v>2</v>
      </c>
      <c r="E462">
        <v>0</v>
      </c>
      <c r="F462" s="4">
        <f>DetailTicket2[[#This Row],[Qte]]*(DetailTicket2[[#This Row],[PrixUnit]]*(1-DetailTicket2[[#This Row],[Remise%]]))</f>
        <v>14.02</v>
      </c>
      <c r="G462" t="str">
        <f t="shared" si="14"/>
        <v>GAANT</v>
      </c>
      <c r="I462">
        <f t="shared" si="15"/>
        <v>10708</v>
      </c>
      <c r="J462" s="27" t="s">
        <v>63</v>
      </c>
    </row>
    <row r="463" spans="1:10" x14ac:dyDescent="0.25">
      <c r="A463">
        <v>10623</v>
      </c>
      <c r="B463">
        <v>19</v>
      </c>
      <c r="C463">
        <v>7.01</v>
      </c>
      <c r="D463">
        <v>2</v>
      </c>
      <c r="E463">
        <v>0.1</v>
      </c>
      <c r="F463" s="4">
        <f>DetailTicket2[[#This Row],[Qte]]*(DetailTicket2[[#This Row],[PrixUnit]]*(1-DetailTicket2[[#This Row],[Remise%]]))</f>
        <v>12.618</v>
      </c>
      <c r="G463" t="str">
        <f t="shared" si="14"/>
        <v>ERDEB</v>
      </c>
      <c r="I463">
        <f t="shared" si="15"/>
        <v>10709</v>
      </c>
      <c r="J463" s="28" t="s">
        <v>94</v>
      </c>
    </row>
    <row r="464" spans="1:10" x14ac:dyDescent="0.25">
      <c r="A464">
        <v>10647</v>
      </c>
      <c r="B464">
        <v>19</v>
      </c>
      <c r="C464">
        <v>7.01</v>
      </c>
      <c r="D464">
        <v>1</v>
      </c>
      <c r="E464">
        <v>0</v>
      </c>
      <c r="F464" s="4">
        <f>DetailTicket2[[#This Row],[Qte]]*(DetailTicket2[[#This Row],[PrixUnit]]*(1-DetailTicket2[[#This Row],[Remise%]]))</f>
        <v>7.01</v>
      </c>
      <c r="G464" t="str">
        <f t="shared" si="14"/>
        <v>BEAVI</v>
      </c>
      <c r="I464">
        <f t="shared" si="15"/>
        <v>10710</v>
      </c>
      <c r="J464" s="27" t="s">
        <v>93</v>
      </c>
    </row>
    <row r="465" spans="1:10" x14ac:dyDescent="0.25">
      <c r="A465">
        <v>10651</v>
      </c>
      <c r="B465">
        <v>19</v>
      </c>
      <c r="C465">
        <v>7.01</v>
      </c>
      <c r="D465">
        <v>2</v>
      </c>
      <c r="E465">
        <v>0.25</v>
      </c>
      <c r="F465" s="4">
        <f>DetailTicket2[[#This Row],[Qte]]*(DetailTicket2[[#This Row],[PrixUnit]]*(1-DetailTicket2[[#This Row],[Remise%]]))</f>
        <v>10.515000000000001</v>
      </c>
      <c r="G465" t="str">
        <f t="shared" si="14"/>
        <v>PAJAL</v>
      </c>
      <c r="I465">
        <f t="shared" si="15"/>
        <v>10711</v>
      </c>
      <c r="J465" s="28" t="s">
        <v>68</v>
      </c>
    </row>
    <row r="466" spans="1:10" x14ac:dyDescent="0.25">
      <c r="A466">
        <v>10676</v>
      </c>
      <c r="B466">
        <v>19</v>
      </c>
      <c r="C466">
        <v>7.01</v>
      </c>
      <c r="D466">
        <v>2</v>
      </c>
      <c r="E466">
        <v>0</v>
      </c>
      <c r="F466" s="4">
        <f>DetailTicket2[[#This Row],[Qte]]*(DetailTicket2[[#This Row],[PrixUnit]]*(1-DetailTicket2[[#This Row],[Remise%]]))</f>
        <v>14.02</v>
      </c>
      <c r="G466" t="str">
        <f t="shared" si="14"/>
        <v>CHGRA</v>
      </c>
      <c r="I466">
        <f t="shared" si="15"/>
        <v>10712</v>
      </c>
      <c r="J466" s="27" t="s">
        <v>57</v>
      </c>
    </row>
    <row r="467" spans="1:10" x14ac:dyDescent="0.25">
      <c r="A467">
        <v>10681</v>
      </c>
      <c r="B467">
        <v>19</v>
      </c>
      <c r="C467">
        <v>7.01</v>
      </c>
      <c r="D467">
        <v>1</v>
      </c>
      <c r="E467">
        <v>0.1</v>
      </c>
      <c r="F467" s="4">
        <f>DetailTicket2[[#This Row],[Qte]]*(DetailTicket2[[#This Row],[PrixUnit]]*(1-DetailTicket2[[#This Row],[Remise%]]))</f>
        <v>6.3090000000000002</v>
      </c>
      <c r="G467" t="str">
        <f t="shared" si="14"/>
        <v>HALER</v>
      </c>
      <c r="I467">
        <f t="shared" si="15"/>
        <v>10713</v>
      </c>
      <c r="J467" s="28" t="s">
        <v>68</v>
      </c>
    </row>
    <row r="468" spans="1:10" x14ac:dyDescent="0.25">
      <c r="A468">
        <v>10697</v>
      </c>
      <c r="B468">
        <v>19</v>
      </c>
      <c r="C468">
        <v>7.01</v>
      </c>
      <c r="D468">
        <v>2</v>
      </c>
      <c r="E468">
        <v>0.25</v>
      </c>
      <c r="F468" s="4">
        <f>DetailTicket2[[#This Row],[Qte]]*(DetailTicket2[[#This Row],[PrixUnit]]*(1-DetailTicket2[[#This Row],[Remise%]]))</f>
        <v>10.515000000000001</v>
      </c>
      <c r="G468" t="str">
        <f t="shared" si="14"/>
        <v>RARAB</v>
      </c>
      <c r="I468">
        <f t="shared" si="15"/>
        <v>10714</v>
      </c>
      <c r="J468" s="27" t="s">
        <v>68</v>
      </c>
    </row>
    <row r="469" spans="1:10" x14ac:dyDescent="0.25">
      <c r="A469">
        <v>10710</v>
      </c>
      <c r="B469">
        <v>19</v>
      </c>
      <c r="C469">
        <v>7.01</v>
      </c>
      <c r="D469">
        <v>2</v>
      </c>
      <c r="E469">
        <v>0</v>
      </c>
      <c r="F469" s="4">
        <f>DetailTicket2[[#This Row],[Qte]]*(DetailTicket2[[#This Row],[PrixUnit]]*(1-DetailTicket2[[#This Row],[Remise%]]))</f>
        <v>14.02</v>
      </c>
      <c r="G469" t="str">
        <f t="shared" si="14"/>
        <v>LEHOS</v>
      </c>
      <c r="I469">
        <f t="shared" si="15"/>
        <v>10715</v>
      </c>
      <c r="J469" s="28" t="s">
        <v>71</v>
      </c>
    </row>
    <row r="470" spans="1:10" x14ac:dyDescent="0.25">
      <c r="A470">
        <v>10711</v>
      </c>
      <c r="B470">
        <v>19</v>
      </c>
      <c r="C470">
        <v>7.01</v>
      </c>
      <c r="D470">
        <v>2</v>
      </c>
      <c r="E470">
        <v>0</v>
      </c>
      <c r="F470" s="4">
        <f>DetailTicket2[[#This Row],[Qte]]*(DetailTicket2[[#This Row],[PrixUnit]]*(1-DetailTicket2[[#This Row],[Remise%]]))</f>
        <v>14.02</v>
      </c>
      <c r="G470" t="str">
        <f t="shared" si="14"/>
        <v>MOELK</v>
      </c>
      <c r="I470">
        <f t="shared" si="15"/>
        <v>10716</v>
      </c>
      <c r="J470" s="27" t="s">
        <v>96</v>
      </c>
    </row>
    <row r="471" spans="1:10" x14ac:dyDescent="0.25">
      <c r="A471">
        <v>10788</v>
      </c>
      <c r="B471">
        <v>19</v>
      </c>
      <c r="C471">
        <v>7.01</v>
      </c>
      <c r="D471">
        <v>2</v>
      </c>
      <c r="E471">
        <v>0.05</v>
      </c>
      <c r="F471" s="4">
        <f>DetailTicket2[[#This Row],[Qte]]*(DetailTicket2[[#This Row],[PrixUnit]]*(1-DetailTicket2[[#This Row],[Remise%]]))</f>
        <v>13.318999999999999</v>
      </c>
      <c r="G471" t="str">
        <f t="shared" si="14"/>
        <v>ARBLA</v>
      </c>
      <c r="I471">
        <f t="shared" si="15"/>
        <v>10717</v>
      </c>
      <c r="J471" s="28" t="s">
        <v>40</v>
      </c>
    </row>
    <row r="472" spans="1:10" x14ac:dyDescent="0.25">
      <c r="A472">
        <v>10803</v>
      </c>
      <c r="B472">
        <v>19</v>
      </c>
      <c r="C472">
        <v>7.01</v>
      </c>
      <c r="D472">
        <v>1</v>
      </c>
      <c r="E472">
        <v>0.05</v>
      </c>
      <c r="F472" s="4">
        <f>DetailTicket2[[#This Row],[Qte]]*(DetailTicket2[[#This Row],[PrixUnit]]*(1-DetailTicket2[[#This Row],[Remise%]]))</f>
        <v>6.6594999999999995</v>
      </c>
      <c r="G472" t="str">
        <f t="shared" si="14"/>
        <v>YAKAL</v>
      </c>
      <c r="I472">
        <f t="shared" si="15"/>
        <v>10718</v>
      </c>
      <c r="J472" s="27" t="s">
        <v>67</v>
      </c>
    </row>
    <row r="473" spans="1:10" x14ac:dyDescent="0.25">
      <c r="A473">
        <v>10811</v>
      </c>
      <c r="B473">
        <v>19</v>
      </c>
      <c r="C473">
        <v>7.01</v>
      </c>
      <c r="D473">
        <v>2</v>
      </c>
      <c r="E473">
        <v>0</v>
      </c>
      <c r="F473" s="4">
        <f>DetailTicket2[[#This Row],[Qte]]*(DetailTicket2[[#This Row],[PrixUnit]]*(1-DetailTicket2[[#This Row],[Remise%]]))</f>
        <v>14.02</v>
      </c>
      <c r="G473" t="str">
        <f t="shared" si="14"/>
        <v>RARAB</v>
      </c>
      <c r="I473">
        <f t="shared" si="15"/>
        <v>10719</v>
      </c>
      <c r="J473" s="28" t="s">
        <v>105</v>
      </c>
    </row>
    <row r="474" spans="1:10" x14ac:dyDescent="0.25">
      <c r="A474">
        <v>10831</v>
      </c>
      <c r="B474">
        <v>19</v>
      </c>
      <c r="C474">
        <v>7.01</v>
      </c>
      <c r="D474">
        <v>2</v>
      </c>
      <c r="E474">
        <v>0</v>
      </c>
      <c r="F474" s="4">
        <f>DetailTicket2[[#This Row],[Qte]]*(DetailTicket2[[#This Row],[PrixUnit]]*(1-DetailTicket2[[#This Row],[Remise%]]))</f>
        <v>14.02</v>
      </c>
      <c r="G474" t="str">
        <f t="shared" si="14"/>
        <v>ALDUV</v>
      </c>
      <c r="I474">
        <f t="shared" si="15"/>
        <v>10720</v>
      </c>
      <c r="J474" s="27" t="s">
        <v>35</v>
      </c>
    </row>
    <row r="475" spans="1:10" x14ac:dyDescent="0.25">
      <c r="A475">
        <v>10847</v>
      </c>
      <c r="B475">
        <v>19</v>
      </c>
      <c r="C475">
        <v>7.01</v>
      </c>
      <c r="D475">
        <v>2</v>
      </c>
      <c r="E475">
        <v>0.2</v>
      </c>
      <c r="F475" s="4">
        <f>DetailTicket2[[#This Row],[Qte]]*(DetailTicket2[[#This Row],[PrixUnit]]*(1-DetailTicket2[[#This Row],[Remise%]]))</f>
        <v>11.216000000000001</v>
      </c>
      <c r="G475" t="str">
        <f t="shared" si="14"/>
        <v>MOELK</v>
      </c>
      <c r="I475">
        <f t="shared" si="15"/>
        <v>10721</v>
      </c>
      <c r="J475" s="28" t="s">
        <v>44</v>
      </c>
    </row>
    <row r="476" spans="1:10" x14ac:dyDescent="0.25">
      <c r="A476">
        <v>10875</v>
      </c>
      <c r="B476">
        <v>19</v>
      </c>
      <c r="C476">
        <v>7.01</v>
      </c>
      <c r="D476">
        <v>1</v>
      </c>
      <c r="E476">
        <v>0</v>
      </c>
      <c r="F476" s="4">
        <f>DetailTicket2[[#This Row],[Qte]]*(DetailTicket2[[#This Row],[PrixUnit]]*(1-DetailTicket2[[#This Row],[Remise%]]))</f>
        <v>7.01</v>
      </c>
      <c r="G476" t="str">
        <f t="shared" si="14"/>
        <v>JEHOU</v>
      </c>
      <c r="I476">
        <f t="shared" si="15"/>
        <v>10722</v>
      </c>
      <c r="J476" s="27" t="s">
        <v>68</v>
      </c>
    </row>
    <row r="477" spans="1:10" x14ac:dyDescent="0.25">
      <c r="A477">
        <v>10910</v>
      </c>
      <c r="B477">
        <v>19</v>
      </c>
      <c r="C477">
        <v>7.01</v>
      </c>
      <c r="D477">
        <v>2</v>
      </c>
      <c r="E477">
        <v>0</v>
      </c>
      <c r="F477" s="4">
        <f>DetailTicket2[[#This Row],[Qte]]*(DetailTicket2[[#This Row],[PrixUnit]]*(1-DetailTicket2[[#This Row],[Remise%]]))</f>
        <v>14.02</v>
      </c>
      <c r="G477" t="str">
        <f t="shared" si="14"/>
        <v>FRLAN</v>
      </c>
      <c r="I477">
        <f t="shared" si="15"/>
        <v>10723</v>
      </c>
      <c r="J477" s="28" t="s">
        <v>42</v>
      </c>
    </row>
    <row r="478" spans="1:10" x14ac:dyDescent="0.25">
      <c r="A478">
        <v>10926</v>
      </c>
      <c r="B478">
        <v>19</v>
      </c>
      <c r="C478">
        <v>7.01</v>
      </c>
      <c r="D478">
        <v>2</v>
      </c>
      <c r="E478">
        <v>0</v>
      </c>
      <c r="F478" s="4">
        <f>DetailTicket2[[#This Row],[Qte]]*(DetailTicket2[[#This Row],[PrixUnit]]*(1-DetailTicket2[[#This Row],[Remise%]]))</f>
        <v>14.02</v>
      </c>
      <c r="G478" t="str">
        <f t="shared" si="14"/>
        <v>MALAZ</v>
      </c>
      <c r="I478">
        <f t="shared" si="15"/>
        <v>10724</v>
      </c>
      <c r="J478" s="27" t="s">
        <v>72</v>
      </c>
    </row>
    <row r="479" spans="1:10" x14ac:dyDescent="0.25">
      <c r="A479">
        <v>10967</v>
      </c>
      <c r="B479">
        <v>19</v>
      </c>
      <c r="C479">
        <v>7.01</v>
      </c>
      <c r="D479">
        <v>2</v>
      </c>
      <c r="E479">
        <v>0</v>
      </c>
      <c r="F479" s="4">
        <f>DetailTicket2[[#This Row],[Qte]]*(DetailTicket2[[#This Row],[PrixUnit]]*(1-DetailTicket2[[#This Row],[Remise%]]))</f>
        <v>14.02</v>
      </c>
      <c r="G479" t="str">
        <f t="shared" si="14"/>
        <v>DIGOM</v>
      </c>
      <c r="I479">
        <f t="shared" si="15"/>
        <v>10725</v>
      </c>
      <c r="J479" s="28" t="s">
        <v>75</v>
      </c>
    </row>
    <row r="480" spans="1:10" x14ac:dyDescent="0.25">
      <c r="A480">
        <v>11012</v>
      </c>
      <c r="B480">
        <v>19</v>
      </c>
      <c r="C480">
        <v>7.01</v>
      </c>
      <c r="D480">
        <v>2</v>
      </c>
      <c r="E480">
        <v>0.05</v>
      </c>
      <c r="F480" s="4">
        <f>DetailTicket2[[#This Row],[Qte]]*(DetailTicket2[[#This Row],[PrixUnit]]*(1-DetailTicket2[[#This Row],[Remise%]]))</f>
        <v>13.318999999999999</v>
      </c>
      <c r="G480" t="str">
        <f t="shared" si="14"/>
        <v>ERDEB</v>
      </c>
      <c r="I480">
        <f t="shared" si="15"/>
        <v>10726</v>
      </c>
      <c r="J480" s="27" t="s">
        <v>81</v>
      </c>
    </row>
    <row r="481" spans="1:10" x14ac:dyDescent="0.25">
      <c r="A481">
        <v>11022</v>
      </c>
      <c r="B481">
        <v>19</v>
      </c>
      <c r="C481">
        <v>7.01</v>
      </c>
      <c r="D481">
        <v>1</v>
      </c>
      <c r="E481">
        <v>0</v>
      </c>
      <c r="F481" s="4">
        <f>DetailTicket2[[#This Row],[Qte]]*(DetailTicket2[[#This Row],[PrixUnit]]*(1-DetailTicket2[[#This Row],[Remise%]]))</f>
        <v>7.01</v>
      </c>
      <c r="G481" t="str">
        <f t="shared" si="14"/>
        <v>DAMIC</v>
      </c>
      <c r="I481">
        <f t="shared" si="15"/>
        <v>10727</v>
      </c>
      <c r="J481" s="28" t="s">
        <v>53</v>
      </c>
    </row>
    <row r="482" spans="1:10" x14ac:dyDescent="0.25">
      <c r="A482">
        <v>11066</v>
      </c>
      <c r="B482">
        <v>19</v>
      </c>
      <c r="C482">
        <v>7.01</v>
      </c>
      <c r="D482">
        <v>1</v>
      </c>
      <c r="E482">
        <v>0</v>
      </c>
      <c r="F482" s="4">
        <f>DetailTicket2[[#This Row],[Qte]]*(DetailTicket2[[#This Row],[PrixUnit]]*(1-DetailTicket2[[#This Row],[Remise%]]))</f>
        <v>7.01</v>
      </c>
      <c r="G482" t="str">
        <f t="shared" si="14"/>
        <v>CHLAB</v>
      </c>
      <c r="I482">
        <f t="shared" si="15"/>
        <v>10728</v>
      </c>
      <c r="J482" s="27" t="s">
        <v>85</v>
      </c>
    </row>
    <row r="483" spans="1:10" x14ac:dyDescent="0.25">
      <c r="A483">
        <v>11076</v>
      </c>
      <c r="B483">
        <v>19</v>
      </c>
      <c r="C483">
        <v>7.01</v>
      </c>
      <c r="D483">
        <v>2</v>
      </c>
      <c r="E483">
        <v>0.25</v>
      </c>
      <c r="F483" s="4">
        <f>DetailTicket2[[#This Row],[Qte]]*(DetailTicket2[[#This Row],[PrixUnit]]*(1-DetailTicket2[[#This Row],[Remise%]]))</f>
        <v>10.515000000000001</v>
      </c>
      <c r="G483" t="str">
        <f t="shared" si="14"/>
        <v>FAMAR</v>
      </c>
      <c r="I483">
        <f t="shared" si="15"/>
        <v>10729</v>
      </c>
      <c r="J483" s="28" t="s">
        <v>90</v>
      </c>
    </row>
    <row r="484" spans="1:10" x14ac:dyDescent="0.25">
      <c r="A484">
        <v>10252</v>
      </c>
      <c r="B484">
        <v>20</v>
      </c>
      <c r="C484">
        <v>49.39</v>
      </c>
      <c r="D484">
        <v>1</v>
      </c>
      <c r="E484">
        <v>0.05</v>
      </c>
      <c r="F484" s="4">
        <f>DetailTicket2[[#This Row],[Qte]]*(DetailTicket2[[#This Row],[PrixUnit]]*(1-DetailTicket2[[#This Row],[Remise%]]))</f>
        <v>46.920499999999997</v>
      </c>
      <c r="G484" t="str">
        <f t="shared" si="14"/>
        <v>MIGAL</v>
      </c>
      <c r="I484">
        <f t="shared" si="15"/>
        <v>10730</v>
      </c>
      <c r="J484" s="27" t="s">
        <v>71</v>
      </c>
    </row>
    <row r="485" spans="1:10" x14ac:dyDescent="0.25">
      <c r="A485">
        <v>10272</v>
      </c>
      <c r="B485">
        <v>20</v>
      </c>
      <c r="C485">
        <v>49.39</v>
      </c>
      <c r="D485">
        <v>2</v>
      </c>
      <c r="E485">
        <v>0</v>
      </c>
      <c r="F485" s="4">
        <f>DetailTicket2[[#This Row],[Qte]]*(DetailTicket2[[#This Row],[PrixUnit]]*(1-DetailTicket2[[#This Row],[Remise%]]))</f>
        <v>98.78</v>
      </c>
      <c r="G485" t="str">
        <f t="shared" si="14"/>
        <v>ALCLE</v>
      </c>
      <c r="I485">
        <f t="shared" si="15"/>
        <v>10731</v>
      </c>
      <c r="J485" s="28" t="s">
        <v>28</v>
      </c>
    </row>
    <row r="486" spans="1:10" x14ac:dyDescent="0.25">
      <c r="A486">
        <v>10292</v>
      </c>
      <c r="B486">
        <v>20</v>
      </c>
      <c r="C486">
        <v>49.39</v>
      </c>
      <c r="D486">
        <v>1</v>
      </c>
      <c r="E486">
        <v>0</v>
      </c>
      <c r="F486" s="4">
        <f>DetailTicket2[[#This Row],[Qte]]*(DetailTicket2[[#This Row],[PrixUnit]]*(1-DetailTicket2[[#This Row],[Remise%]]))</f>
        <v>49.39</v>
      </c>
      <c r="G486" t="str">
        <f t="shared" si="14"/>
        <v>CEGRO</v>
      </c>
      <c r="I486">
        <f t="shared" si="15"/>
        <v>10732</v>
      </c>
      <c r="J486" s="27" t="s">
        <v>71</v>
      </c>
    </row>
    <row r="487" spans="1:10" x14ac:dyDescent="0.25">
      <c r="A487">
        <v>10372</v>
      </c>
      <c r="B487">
        <v>20</v>
      </c>
      <c r="C487">
        <v>49.39</v>
      </c>
      <c r="D487">
        <v>2</v>
      </c>
      <c r="E487">
        <v>0.25</v>
      </c>
      <c r="F487" s="4">
        <f>DetailTicket2[[#This Row],[Qte]]*(DetailTicket2[[#This Row],[PrixUnit]]*(1-DetailTicket2[[#This Row],[Remise%]]))</f>
        <v>74.085000000000008</v>
      </c>
      <c r="G487" t="str">
        <f t="shared" si="14"/>
        <v>PABEL</v>
      </c>
      <c r="I487">
        <f t="shared" si="15"/>
        <v>10733</v>
      </c>
      <c r="J487" s="28" t="s">
        <v>48</v>
      </c>
    </row>
    <row r="488" spans="1:10" x14ac:dyDescent="0.25">
      <c r="A488">
        <v>10384</v>
      </c>
      <c r="B488">
        <v>20</v>
      </c>
      <c r="C488">
        <v>49.39</v>
      </c>
      <c r="D488">
        <v>1</v>
      </c>
      <c r="E488">
        <v>0</v>
      </c>
      <c r="F488" s="4">
        <f>DetailTicket2[[#This Row],[Qte]]*(DetailTicket2[[#This Row],[PrixUnit]]*(1-DetailTicket2[[#This Row],[Remise%]]))</f>
        <v>49.39</v>
      </c>
      <c r="G488" t="str">
        <f t="shared" si="14"/>
        <v>JEHOU</v>
      </c>
      <c r="I488">
        <f t="shared" si="15"/>
        <v>10734</v>
      </c>
      <c r="J488" s="27" t="s">
        <v>94</v>
      </c>
    </row>
    <row r="489" spans="1:10" x14ac:dyDescent="0.25">
      <c r="A489">
        <v>10514</v>
      </c>
      <c r="B489">
        <v>20</v>
      </c>
      <c r="C489">
        <v>61.74</v>
      </c>
      <c r="D489">
        <v>1</v>
      </c>
      <c r="E489">
        <v>0</v>
      </c>
      <c r="F489" s="4">
        <f>DetailTicket2[[#This Row],[Qte]]*(DetailTicket2[[#This Row],[PrixUnit]]*(1-DetailTicket2[[#This Row],[Remise%]]))</f>
        <v>61.74</v>
      </c>
      <c r="G489" t="str">
        <f t="shared" si="14"/>
        <v>CHLEC</v>
      </c>
      <c r="I489">
        <f t="shared" si="15"/>
        <v>10735</v>
      </c>
      <c r="J489" s="28" t="s">
        <v>105</v>
      </c>
    </row>
    <row r="490" spans="1:10" x14ac:dyDescent="0.25">
      <c r="A490">
        <v>10523</v>
      </c>
      <c r="B490">
        <v>20</v>
      </c>
      <c r="C490">
        <v>61.74</v>
      </c>
      <c r="D490">
        <v>2</v>
      </c>
      <c r="E490">
        <v>0.1</v>
      </c>
      <c r="F490" s="4">
        <f>DetailTicket2[[#This Row],[Qte]]*(DetailTicket2[[#This Row],[PrixUnit]]*(1-DetailTicket2[[#This Row],[Remise%]]))</f>
        <v>111.13200000000001</v>
      </c>
      <c r="G490" t="str">
        <f t="shared" si="14"/>
        <v>MAEUS</v>
      </c>
      <c r="I490">
        <f t="shared" si="15"/>
        <v>10736</v>
      </c>
      <c r="J490" s="27" t="s">
        <v>57</v>
      </c>
    </row>
    <row r="491" spans="1:10" x14ac:dyDescent="0.25">
      <c r="A491">
        <v>10593</v>
      </c>
      <c r="B491">
        <v>20</v>
      </c>
      <c r="C491">
        <v>61.74</v>
      </c>
      <c r="D491">
        <v>1</v>
      </c>
      <c r="E491">
        <v>0.2</v>
      </c>
      <c r="F491" s="4">
        <f>DetailTicket2[[#This Row],[Qte]]*(DetailTicket2[[#This Row],[PrixUnit]]*(1-DetailTicket2[[#This Row],[Remise%]]))</f>
        <v>49.392000000000003</v>
      </c>
      <c r="G491" t="str">
        <f t="shared" si="14"/>
        <v>ANLER</v>
      </c>
      <c r="I491">
        <f t="shared" si="15"/>
        <v>10737</v>
      </c>
      <c r="J491" s="28" t="s">
        <v>23</v>
      </c>
    </row>
    <row r="492" spans="1:10" x14ac:dyDescent="0.25">
      <c r="A492">
        <v>10660</v>
      </c>
      <c r="B492">
        <v>20</v>
      </c>
      <c r="C492">
        <v>61.74</v>
      </c>
      <c r="D492">
        <v>1</v>
      </c>
      <c r="E492">
        <v>0</v>
      </c>
      <c r="F492" s="4">
        <f>DetailTicket2[[#This Row],[Qte]]*(DetailTicket2[[#This Row],[PrixUnit]]*(1-DetailTicket2[[#This Row],[Remise%]]))</f>
        <v>61.74</v>
      </c>
      <c r="G492" t="str">
        <f t="shared" si="14"/>
        <v>PASAU</v>
      </c>
      <c r="I492">
        <f t="shared" si="15"/>
        <v>10738</v>
      </c>
      <c r="J492" s="27" t="s">
        <v>109</v>
      </c>
    </row>
    <row r="493" spans="1:10" x14ac:dyDescent="0.25">
      <c r="A493">
        <v>10828</v>
      </c>
      <c r="B493">
        <v>20</v>
      </c>
      <c r="C493">
        <v>61.74</v>
      </c>
      <c r="D493">
        <v>2</v>
      </c>
      <c r="E493">
        <v>0</v>
      </c>
      <c r="F493" s="4">
        <f>DetailTicket2[[#This Row],[Qte]]*(DetailTicket2[[#This Row],[PrixUnit]]*(1-DetailTicket2[[#This Row],[Remise%]]))</f>
        <v>123.48</v>
      </c>
      <c r="G493" t="str">
        <f t="shared" si="14"/>
        <v>GECAU</v>
      </c>
      <c r="I493">
        <f t="shared" si="15"/>
        <v>10739</v>
      </c>
      <c r="J493" s="28" t="s">
        <v>23</v>
      </c>
    </row>
    <row r="494" spans="1:10" x14ac:dyDescent="0.25">
      <c r="A494">
        <v>10878</v>
      </c>
      <c r="B494">
        <v>20</v>
      </c>
      <c r="C494">
        <v>61.74</v>
      </c>
      <c r="D494">
        <v>1</v>
      </c>
      <c r="E494">
        <v>0.05</v>
      </c>
      <c r="F494" s="4">
        <f>DetailTicket2[[#This Row],[Qte]]*(DetailTicket2[[#This Row],[PrixUnit]]*(1-DetailTicket2[[#This Row],[Remise%]]))</f>
        <v>58.652999999999999</v>
      </c>
      <c r="G494" t="str">
        <f t="shared" si="14"/>
        <v>ARBLA</v>
      </c>
      <c r="I494">
        <f t="shared" si="15"/>
        <v>10740</v>
      </c>
      <c r="J494" s="27" t="s">
        <v>42</v>
      </c>
    </row>
    <row r="495" spans="1:10" x14ac:dyDescent="0.25">
      <c r="A495">
        <v>10927</v>
      </c>
      <c r="B495">
        <v>20</v>
      </c>
      <c r="C495">
        <v>61.74</v>
      </c>
      <c r="D495">
        <v>2</v>
      </c>
      <c r="E495">
        <v>0</v>
      </c>
      <c r="F495" s="4">
        <f>DetailTicket2[[#This Row],[Qte]]*(DetailTicket2[[#This Row],[PrixUnit]]*(1-DetailTicket2[[#This Row],[Remise%]]))</f>
        <v>123.48</v>
      </c>
      <c r="G495" t="str">
        <f t="shared" si="14"/>
        <v>JUBOY</v>
      </c>
      <c r="I495">
        <f t="shared" si="15"/>
        <v>10741</v>
      </c>
      <c r="J495" s="28" t="s">
        <v>78</v>
      </c>
    </row>
    <row r="496" spans="1:10" x14ac:dyDescent="0.25">
      <c r="A496">
        <v>10953</v>
      </c>
      <c r="B496">
        <v>20</v>
      </c>
      <c r="C496">
        <v>61.74</v>
      </c>
      <c r="D496">
        <v>2</v>
      </c>
      <c r="E496">
        <v>0.05</v>
      </c>
      <c r="F496" s="4">
        <f>DetailTicket2[[#This Row],[Qte]]*(DetailTicket2[[#This Row],[PrixUnit]]*(1-DetailTicket2[[#This Row],[Remise%]]))</f>
        <v>117.306</v>
      </c>
      <c r="G496" t="str">
        <f t="shared" si="14"/>
        <v>CLHAL</v>
      </c>
      <c r="I496">
        <f t="shared" si="15"/>
        <v>10742</v>
      </c>
      <c r="J496" s="27" t="s">
        <v>89</v>
      </c>
    </row>
    <row r="497" spans="1:10" x14ac:dyDescent="0.25">
      <c r="A497">
        <v>10986</v>
      </c>
      <c r="B497">
        <v>20</v>
      </c>
      <c r="C497">
        <v>61.74</v>
      </c>
      <c r="D497">
        <v>2</v>
      </c>
      <c r="E497">
        <v>0</v>
      </c>
      <c r="F497" s="4">
        <f>DetailTicket2[[#This Row],[Qte]]*(DetailTicket2[[#This Row],[PrixUnit]]*(1-DetailTicket2[[#This Row],[Remise%]]))</f>
        <v>123.48</v>
      </c>
      <c r="G497" t="str">
        <f t="shared" si="14"/>
        <v>RIDAB</v>
      </c>
      <c r="I497">
        <f t="shared" si="15"/>
        <v>10743</v>
      </c>
      <c r="J497" s="28" t="s">
        <v>78</v>
      </c>
    </row>
    <row r="498" spans="1:10" x14ac:dyDescent="0.25">
      <c r="A498">
        <v>11021</v>
      </c>
      <c r="B498">
        <v>20</v>
      </c>
      <c r="C498">
        <v>61.74</v>
      </c>
      <c r="D498">
        <v>2</v>
      </c>
      <c r="E498">
        <v>0</v>
      </c>
      <c r="F498" s="4">
        <f>DetailTicket2[[#This Row],[Qte]]*(DetailTicket2[[#This Row],[PrixUnit]]*(1-DetailTicket2[[#This Row],[Remise%]]))</f>
        <v>123.48</v>
      </c>
      <c r="G498" t="str">
        <f t="shared" si="14"/>
        <v>ARBLA</v>
      </c>
      <c r="I498">
        <f t="shared" si="15"/>
        <v>10744</v>
      </c>
      <c r="J498" s="27" t="s">
        <v>84</v>
      </c>
    </row>
    <row r="499" spans="1:10" x14ac:dyDescent="0.25">
      <c r="A499">
        <v>11077</v>
      </c>
      <c r="B499">
        <v>20</v>
      </c>
      <c r="C499">
        <v>61.74</v>
      </c>
      <c r="D499">
        <v>1</v>
      </c>
      <c r="E499">
        <v>0.04</v>
      </c>
      <c r="F499" s="4">
        <f>DetailTicket2[[#This Row],[Qte]]*(DetailTicket2[[#This Row],[PrixUnit]]*(1-DetailTicket2[[#This Row],[Remise%]]))</f>
        <v>59.270400000000002</v>
      </c>
      <c r="G499" t="str">
        <f t="shared" si="14"/>
        <v>ALCLE</v>
      </c>
      <c r="I499">
        <f t="shared" si="15"/>
        <v>10745</v>
      </c>
      <c r="J499" s="28" t="s">
        <v>44</v>
      </c>
    </row>
    <row r="500" spans="1:10" x14ac:dyDescent="0.25">
      <c r="A500">
        <v>10259</v>
      </c>
      <c r="B500">
        <v>21</v>
      </c>
      <c r="C500">
        <v>6.1</v>
      </c>
      <c r="D500">
        <v>2</v>
      </c>
      <c r="E500">
        <v>0</v>
      </c>
      <c r="F500" s="4">
        <f>DetailTicket2[[#This Row],[Qte]]*(DetailTicket2[[#This Row],[PrixUnit]]*(1-DetailTicket2[[#This Row],[Remise%]]))</f>
        <v>12.2</v>
      </c>
      <c r="G500" t="str">
        <f t="shared" si="14"/>
        <v>JELAZ</v>
      </c>
      <c r="I500">
        <f t="shared" si="15"/>
        <v>10746</v>
      </c>
      <c r="J500" s="27" t="s">
        <v>28</v>
      </c>
    </row>
    <row r="501" spans="1:10" x14ac:dyDescent="0.25">
      <c r="A501">
        <v>10261</v>
      </c>
      <c r="B501">
        <v>21</v>
      </c>
      <c r="C501">
        <v>6.1</v>
      </c>
      <c r="D501">
        <v>1</v>
      </c>
      <c r="E501">
        <v>0</v>
      </c>
      <c r="F501" s="4">
        <f>DetailTicket2[[#This Row],[Qte]]*(DetailTicket2[[#This Row],[PrixUnit]]*(1-DetailTicket2[[#This Row],[Remise%]]))</f>
        <v>6.1</v>
      </c>
      <c r="G501" t="str">
        <f t="shared" si="14"/>
        <v>BEAVI</v>
      </c>
      <c r="I501">
        <f t="shared" si="15"/>
        <v>10747</v>
      </c>
      <c r="J501" s="28" t="s">
        <v>77</v>
      </c>
    </row>
    <row r="502" spans="1:10" x14ac:dyDescent="0.25">
      <c r="A502">
        <v>10333</v>
      </c>
      <c r="B502">
        <v>21</v>
      </c>
      <c r="C502">
        <v>6.1</v>
      </c>
      <c r="D502">
        <v>2</v>
      </c>
      <c r="E502">
        <v>0.1</v>
      </c>
      <c r="F502" s="4">
        <f>DetailTicket2[[#This Row],[Qte]]*(DetailTicket2[[#This Row],[PrixUnit]]*(1-DetailTicket2[[#This Row],[Remise%]]))</f>
        <v>10.98</v>
      </c>
      <c r="G502" t="str">
        <f t="shared" si="14"/>
        <v>CLJAN</v>
      </c>
      <c r="I502">
        <f t="shared" si="15"/>
        <v>10748</v>
      </c>
      <c r="J502" s="27" t="s">
        <v>68</v>
      </c>
    </row>
    <row r="503" spans="1:10" x14ac:dyDescent="0.25">
      <c r="A503">
        <v>10368</v>
      </c>
      <c r="B503">
        <v>21</v>
      </c>
      <c r="C503">
        <v>6.1</v>
      </c>
      <c r="D503">
        <v>2</v>
      </c>
      <c r="E503">
        <v>0.1</v>
      </c>
      <c r="F503" s="4">
        <f>DetailTicket2[[#This Row],[Qte]]*(DetailTicket2[[#This Row],[PrixUnit]]*(1-DetailTicket2[[#This Row],[Remise%]]))</f>
        <v>10.98</v>
      </c>
      <c r="G503" t="str">
        <f t="shared" si="14"/>
        <v>CHLEC</v>
      </c>
      <c r="I503">
        <f t="shared" si="15"/>
        <v>10749</v>
      </c>
      <c r="J503" s="28" t="s">
        <v>65</v>
      </c>
    </row>
    <row r="504" spans="1:10" x14ac:dyDescent="0.25">
      <c r="A504">
        <v>10397</v>
      </c>
      <c r="B504">
        <v>21</v>
      </c>
      <c r="C504">
        <v>6.1</v>
      </c>
      <c r="D504">
        <v>2</v>
      </c>
      <c r="E504">
        <v>0.15</v>
      </c>
      <c r="F504" s="4">
        <f>DetailTicket2[[#This Row],[Qte]]*(DetailTicket2[[#This Row],[PrixUnit]]*(1-DetailTicket2[[#This Row],[Remise%]]))</f>
        <v>10.37</v>
      </c>
      <c r="G504" t="str">
        <f t="shared" si="14"/>
        <v>VIVAN</v>
      </c>
      <c r="I504">
        <f t="shared" si="15"/>
        <v>10750</v>
      </c>
      <c r="J504" s="27" t="s">
        <v>39</v>
      </c>
    </row>
    <row r="505" spans="1:10" x14ac:dyDescent="0.25">
      <c r="A505">
        <v>10406</v>
      </c>
      <c r="B505">
        <v>21</v>
      </c>
      <c r="C505">
        <v>6.1</v>
      </c>
      <c r="D505">
        <v>1</v>
      </c>
      <c r="E505">
        <v>0.1</v>
      </c>
      <c r="F505" s="4">
        <f>DetailTicket2[[#This Row],[Qte]]*(DetailTicket2[[#This Row],[PrixUnit]]*(1-DetailTicket2[[#This Row],[Remise%]]))</f>
        <v>5.49</v>
      </c>
      <c r="G505" t="str">
        <f t="shared" si="14"/>
        <v>PABEL</v>
      </c>
      <c r="I505">
        <f t="shared" si="15"/>
        <v>10751</v>
      </c>
      <c r="J505" s="28" t="s">
        <v>29</v>
      </c>
    </row>
    <row r="506" spans="1:10" x14ac:dyDescent="0.25">
      <c r="A506">
        <v>10409</v>
      </c>
      <c r="B506">
        <v>21</v>
      </c>
      <c r="C506">
        <v>6.1</v>
      </c>
      <c r="D506">
        <v>2</v>
      </c>
      <c r="E506">
        <v>0</v>
      </c>
      <c r="F506" s="4">
        <f>DetailTicket2[[#This Row],[Qte]]*(DetailTicket2[[#This Row],[PrixUnit]]*(1-DetailTicket2[[#This Row],[Remise%]]))</f>
        <v>12.2</v>
      </c>
      <c r="G506" t="str">
        <f t="shared" si="14"/>
        <v>RIDAB</v>
      </c>
      <c r="I506">
        <f t="shared" si="15"/>
        <v>10752</v>
      </c>
      <c r="J506" s="27" t="s">
        <v>100</v>
      </c>
    </row>
    <row r="507" spans="1:10" x14ac:dyDescent="0.25">
      <c r="A507">
        <v>10430</v>
      </c>
      <c r="B507">
        <v>21</v>
      </c>
      <c r="C507">
        <v>6.1</v>
      </c>
      <c r="D507">
        <v>2</v>
      </c>
      <c r="E507">
        <v>0</v>
      </c>
      <c r="F507" s="4">
        <f>DetailTicket2[[#This Row],[Qte]]*(DetailTicket2[[#This Row],[PrixUnit]]*(1-DetailTicket2[[#This Row],[Remise%]]))</f>
        <v>12.2</v>
      </c>
      <c r="G507" t="str">
        <f t="shared" si="14"/>
        <v>CHLEC</v>
      </c>
      <c r="I507">
        <f t="shared" si="15"/>
        <v>10753</v>
      </c>
      <c r="J507" s="28" t="s">
        <v>93</v>
      </c>
    </row>
    <row r="508" spans="1:10" x14ac:dyDescent="0.25">
      <c r="A508">
        <v>10456</v>
      </c>
      <c r="B508">
        <v>21</v>
      </c>
      <c r="C508">
        <v>6.1</v>
      </c>
      <c r="D508">
        <v>1</v>
      </c>
      <c r="E508">
        <v>0.15</v>
      </c>
      <c r="F508" s="4">
        <f>DetailTicket2[[#This Row],[Qte]]*(DetailTicket2[[#This Row],[PrixUnit]]*(1-DetailTicket2[[#This Row],[Remise%]]))</f>
        <v>5.1849999999999996</v>
      </c>
      <c r="G508" t="str">
        <f t="shared" si="14"/>
        <v>CHBES</v>
      </c>
      <c r="I508">
        <f t="shared" si="15"/>
        <v>10754</v>
      </c>
      <c r="J508" s="27" t="s">
        <v>45</v>
      </c>
    </row>
    <row r="509" spans="1:10" x14ac:dyDescent="0.25">
      <c r="A509">
        <v>10461</v>
      </c>
      <c r="B509">
        <v>21</v>
      </c>
      <c r="C509">
        <v>6.1</v>
      </c>
      <c r="D509">
        <v>1</v>
      </c>
      <c r="E509">
        <v>0.25</v>
      </c>
      <c r="F509" s="4">
        <f>DetailTicket2[[#This Row],[Qte]]*(DetailTicket2[[#This Row],[PrixUnit]]*(1-DetailTicket2[[#This Row],[Remise%]]))</f>
        <v>4.5749999999999993</v>
      </c>
      <c r="G509" t="str">
        <f t="shared" si="14"/>
        <v>JEMAN</v>
      </c>
      <c r="I509">
        <f t="shared" si="15"/>
        <v>10755</v>
      </c>
      <c r="J509" s="28" t="s">
        <v>71</v>
      </c>
    </row>
    <row r="510" spans="1:10" x14ac:dyDescent="0.25">
      <c r="A510">
        <v>10477</v>
      </c>
      <c r="B510">
        <v>21</v>
      </c>
      <c r="C510">
        <v>6.1</v>
      </c>
      <c r="D510">
        <v>1</v>
      </c>
      <c r="E510">
        <v>0.25</v>
      </c>
      <c r="F510" s="4">
        <f>DetailTicket2[[#This Row],[Qte]]*(DetailTicket2[[#This Row],[PrixUnit]]*(1-DetailTicket2[[#This Row],[Remise%]]))</f>
        <v>4.5749999999999993</v>
      </c>
      <c r="G510" t="str">
        <f t="shared" si="14"/>
        <v>VIVAN</v>
      </c>
      <c r="I510">
        <f t="shared" si="15"/>
        <v>10756</v>
      </c>
      <c r="J510" s="27" t="s">
        <v>43</v>
      </c>
    </row>
    <row r="511" spans="1:10" x14ac:dyDescent="0.25">
      <c r="A511">
        <v>10484</v>
      </c>
      <c r="B511">
        <v>21</v>
      </c>
      <c r="C511">
        <v>6.1</v>
      </c>
      <c r="D511">
        <v>2</v>
      </c>
      <c r="E511">
        <v>0</v>
      </c>
      <c r="F511" s="4">
        <f>DetailTicket2[[#This Row],[Qte]]*(DetailTicket2[[#This Row],[PrixUnit]]*(1-DetailTicket2[[#This Row],[Remise%]]))</f>
        <v>12.2</v>
      </c>
      <c r="G511" t="str">
        <f t="shared" si="14"/>
        <v>SYBEL</v>
      </c>
      <c r="I511">
        <f t="shared" si="15"/>
        <v>10757</v>
      </c>
      <c r="J511" s="28" t="s">
        <v>68</v>
      </c>
    </row>
    <row r="512" spans="1:10" x14ac:dyDescent="0.25">
      <c r="A512">
        <v>10504</v>
      </c>
      <c r="B512">
        <v>21</v>
      </c>
      <c r="C512">
        <v>7.62</v>
      </c>
      <c r="D512">
        <v>2</v>
      </c>
      <c r="E512">
        <v>0</v>
      </c>
      <c r="F512" s="4">
        <f>DetailTicket2[[#This Row],[Qte]]*(DetailTicket2[[#This Row],[PrixUnit]]*(1-DetailTicket2[[#This Row],[Remise%]]))</f>
        <v>15.24</v>
      </c>
      <c r="G512" t="str">
        <f t="shared" si="14"/>
        <v>CHLAB</v>
      </c>
      <c r="I512">
        <f t="shared" si="15"/>
        <v>10758</v>
      </c>
      <c r="J512" s="27" t="s">
        <v>29</v>
      </c>
    </row>
    <row r="513" spans="1:10" x14ac:dyDescent="0.25">
      <c r="A513">
        <v>10513</v>
      </c>
      <c r="B513">
        <v>21</v>
      </c>
      <c r="C513">
        <v>7.62</v>
      </c>
      <c r="D513">
        <v>1</v>
      </c>
      <c r="E513">
        <v>0.2</v>
      </c>
      <c r="F513" s="4">
        <f>DetailTicket2[[#This Row],[Qte]]*(DetailTicket2[[#This Row],[PrixUnit]]*(1-DetailTicket2[[#This Row],[Remise%]]))</f>
        <v>6.0960000000000001</v>
      </c>
      <c r="G513" t="str">
        <f t="shared" si="14"/>
        <v>PAJAL</v>
      </c>
      <c r="I513">
        <f t="shared" si="15"/>
        <v>10759</v>
      </c>
      <c r="J513" s="28" t="s">
        <v>62</v>
      </c>
    </row>
    <row r="514" spans="1:10" x14ac:dyDescent="0.25">
      <c r="A514">
        <v>10539</v>
      </c>
      <c r="B514">
        <v>21</v>
      </c>
      <c r="C514">
        <v>7.62</v>
      </c>
      <c r="D514">
        <v>2</v>
      </c>
      <c r="E514">
        <v>0</v>
      </c>
      <c r="F514" s="4">
        <f>DetailTicket2[[#This Row],[Qte]]*(DetailTicket2[[#This Row],[PrixUnit]]*(1-DetailTicket2[[#This Row],[Remise%]]))</f>
        <v>15.24</v>
      </c>
      <c r="G514" t="str">
        <f t="shared" ref="G514:G577" si="16">VLOOKUP(A514,$I$2:$J$836,2,FALSE)</f>
        <v>SYBEL</v>
      </c>
      <c r="I514">
        <f t="shared" si="15"/>
        <v>10760</v>
      </c>
      <c r="J514" s="27" t="s">
        <v>103</v>
      </c>
    </row>
    <row r="515" spans="1:10" x14ac:dyDescent="0.25">
      <c r="A515">
        <v>10550</v>
      </c>
      <c r="B515">
        <v>21</v>
      </c>
      <c r="C515">
        <v>7.62</v>
      </c>
      <c r="D515">
        <v>2</v>
      </c>
      <c r="E515">
        <v>0.1</v>
      </c>
      <c r="F515" s="4">
        <f>DetailTicket2[[#This Row],[Qte]]*(DetailTicket2[[#This Row],[PrixUnit]]*(1-DetailTicket2[[#This Row],[Remise%]]))</f>
        <v>13.716000000000001</v>
      </c>
      <c r="G515" t="str">
        <f t="shared" si="16"/>
        <v>JELEC</v>
      </c>
      <c r="I515">
        <f t="shared" ref="I515:I578" si="17">I514+1</f>
        <v>10761</v>
      </c>
      <c r="J515" s="28" t="s">
        <v>36</v>
      </c>
    </row>
    <row r="516" spans="1:10" x14ac:dyDescent="0.25">
      <c r="A516">
        <v>10609</v>
      </c>
      <c r="B516">
        <v>21</v>
      </c>
      <c r="C516">
        <v>7.62</v>
      </c>
      <c r="D516">
        <v>2</v>
      </c>
      <c r="E516">
        <v>0</v>
      </c>
      <c r="F516" s="4">
        <f>DetailTicket2[[#This Row],[Qte]]*(DetailTicket2[[#This Row],[PrixUnit]]*(1-DetailTicket2[[#This Row],[Remise%]]))</f>
        <v>15.24</v>
      </c>
      <c r="G516" t="str">
        <f t="shared" si="16"/>
        <v>MABON</v>
      </c>
      <c r="I516">
        <f t="shared" si="17"/>
        <v>10762</v>
      </c>
      <c r="J516" s="27" t="s">
        <v>37</v>
      </c>
    </row>
    <row r="517" spans="1:10" x14ac:dyDescent="0.25">
      <c r="A517">
        <v>10614</v>
      </c>
      <c r="B517">
        <v>21</v>
      </c>
      <c r="C517">
        <v>7.62</v>
      </c>
      <c r="D517">
        <v>2</v>
      </c>
      <c r="E517">
        <v>0</v>
      </c>
      <c r="F517" s="4">
        <f>DetailTicket2[[#This Row],[Qte]]*(DetailTicket2[[#This Row],[PrixUnit]]*(1-DetailTicket2[[#This Row],[Remise%]]))</f>
        <v>15.24</v>
      </c>
      <c r="G517" t="str">
        <f t="shared" si="16"/>
        <v>NOBEL</v>
      </c>
      <c r="I517">
        <f t="shared" si="17"/>
        <v>10763</v>
      </c>
      <c r="J517" s="28" t="s">
        <v>91</v>
      </c>
    </row>
    <row r="518" spans="1:10" x14ac:dyDescent="0.25">
      <c r="A518">
        <v>10619</v>
      </c>
      <c r="B518">
        <v>21</v>
      </c>
      <c r="C518">
        <v>7.62</v>
      </c>
      <c r="D518">
        <v>1</v>
      </c>
      <c r="E518">
        <v>0</v>
      </c>
      <c r="F518" s="4">
        <f>DetailTicket2[[#This Row],[Qte]]*(DetailTicket2[[#This Row],[PrixUnit]]*(1-DetailTicket2[[#This Row],[Remise%]]))</f>
        <v>7.62</v>
      </c>
      <c r="G518" t="str">
        <f t="shared" si="16"/>
        <v>JÉBAZ</v>
      </c>
      <c r="I518">
        <f t="shared" si="17"/>
        <v>10764</v>
      </c>
      <c r="J518" s="27" t="s">
        <v>32</v>
      </c>
    </row>
    <row r="519" spans="1:10" x14ac:dyDescent="0.25">
      <c r="A519">
        <v>10623</v>
      </c>
      <c r="B519">
        <v>21</v>
      </c>
      <c r="C519">
        <v>7.62</v>
      </c>
      <c r="D519">
        <v>1</v>
      </c>
      <c r="E519">
        <v>0.1</v>
      </c>
      <c r="F519" s="4">
        <f>DetailTicket2[[#This Row],[Qte]]*(DetailTicket2[[#This Row],[PrixUnit]]*(1-DetailTicket2[[#This Row],[Remise%]]))</f>
        <v>6.8580000000000005</v>
      </c>
      <c r="G519" t="str">
        <f t="shared" si="16"/>
        <v>ERDEB</v>
      </c>
      <c r="I519">
        <f t="shared" si="17"/>
        <v>10765</v>
      </c>
      <c r="J519" s="28" t="s">
        <v>44</v>
      </c>
    </row>
    <row r="520" spans="1:10" x14ac:dyDescent="0.25">
      <c r="A520">
        <v>10642</v>
      </c>
      <c r="B520">
        <v>21</v>
      </c>
      <c r="C520">
        <v>7.62</v>
      </c>
      <c r="D520">
        <v>1</v>
      </c>
      <c r="E520">
        <v>0.2</v>
      </c>
      <c r="F520" s="4">
        <f>DetailTicket2[[#This Row],[Qte]]*(DetailTicket2[[#This Row],[PrixUnit]]*(1-DetailTicket2[[#This Row],[Remise%]]))</f>
        <v>6.0960000000000001</v>
      </c>
      <c r="G520" t="str">
        <f t="shared" si="16"/>
        <v>OLFER</v>
      </c>
      <c r="I520">
        <f t="shared" si="17"/>
        <v>10766</v>
      </c>
      <c r="J520" s="27" t="s">
        <v>34</v>
      </c>
    </row>
    <row r="521" spans="1:10" x14ac:dyDescent="0.25">
      <c r="A521">
        <v>10658</v>
      </c>
      <c r="B521">
        <v>21</v>
      </c>
      <c r="C521">
        <v>7.62</v>
      </c>
      <c r="D521">
        <v>2</v>
      </c>
      <c r="E521">
        <v>0</v>
      </c>
      <c r="F521" s="4">
        <f>DetailTicket2[[#This Row],[Qte]]*(DetailTicket2[[#This Row],[PrixUnit]]*(1-DetailTicket2[[#This Row],[Remise%]]))</f>
        <v>15.24</v>
      </c>
      <c r="G521" t="str">
        <f t="shared" si="16"/>
        <v>ARBLA</v>
      </c>
      <c r="I521">
        <f t="shared" si="17"/>
        <v>10767</v>
      </c>
      <c r="J521" s="28" t="s">
        <v>27</v>
      </c>
    </row>
    <row r="522" spans="1:10" x14ac:dyDescent="0.25">
      <c r="A522">
        <v>10681</v>
      </c>
      <c r="B522">
        <v>21</v>
      </c>
      <c r="C522">
        <v>7.62</v>
      </c>
      <c r="D522">
        <v>2</v>
      </c>
      <c r="E522">
        <v>0.1</v>
      </c>
      <c r="F522" s="4">
        <f>DetailTicket2[[#This Row],[Qte]]*(DetailTicket2[[#This Row],[PrixUnit]]*(1-DetailTicket2[[#This Row],[Remise%]]))</f>
        <v>13.716000000000001</v>
      </c>
      <c r="G522" t="str">
        <f t="shared" si="16"/>
        <v>HALER</v>
      </c>
      <c r="I522">
        <f t="shared" si="17"/>
        <v>10768</v>
      </c>
      <c r="J522" s="27" t="s">
        <v>78</v>
      </c>
    </row>
    <row r="523" spans="1:10" x14ac:dyDescent="0.25">
      <c r="A523">
        <v>10716</v>
      </c>
      <c r="B523">
        <v>21</v>
      </c>
      <c r="C523">
        <v>7.62</v>
      </c>
      <c r="D523">
        <v>2</v>
      </c>
      <c r="E523">
        <v>0</v>
      </c>
      <c r="F523" s="4">
        <f>DetailTicket2[[#This Row],[Qte]]*(DetailTicket2[[#This Row],[PrixUnit]]*(1-DetailTicket2[[#This Row],[Remise%]]))</f>
        <v>15.24</v>
      </c>
      <c r="G523" t="str">
        <f t="shared" si="16"/>
        <v>GECAU</v>
      </c>
      <c r="I523">
        <f t="shared" si="17"/>
        <v>10769</v>
      </c>
      <c r="J523" s="28" t="s">
        <v>84</v>
      </c>
    </row>
    <row r="524" spans="1:10" x14ac:dyDescent="0.25">
      <c r="A524">
        <v>10717</v>
      </c>
      <c r="B524">
        <v>21</v>
      </c>
      <c r="C524">
        <v>7.62</v>
      </c>
      <c r="D524">
        <v>1</v>
      </c>
      <c r="E524">
        <v>0.05</v>
      </c>
      <c r="F524" s="4">
        <f>DetailTicket2[[#This Row],[Qte]]*(DetailTicket2[[#This Row],[PrixUnit]]*(1-DetailTicket2[[#This Row],[Remise%]]))</f>
        <v>7.2389999999999999</v>
      </c>
      <c r="G524" t="str">
        <f t="shared" si="16"/>
        <v>ERDEB</v>
      </c>
      <c r="I524">
        <f t="shared" si="17"/>
        <v>10770</v>
      </c>
      <c r="J524" s="27" t="s">
        <v>25</v>
      </c>
    </row>
    <row r="525" spans="1:10" x14ac:dyDescent="0.25">
      <c r="A525">
        <v>10729</v>
      </c>
      <c r="B525">
        <v>21</v>
      </c>
      <c r="C525">
        <v>7.62</v>
      </c>
      <c r="D525">
        <v>1</v>
      </c>
      <c r="E525">
        <v>0</v>
      </c>
      <c r="F525" s="4">
        <f>DetailTicket2[[#This Row],[Qte]]*(DetailTicket2[[#This Row],[PrixUnit]]*(1-DetailTicket2[[#This Row],[Remise%]]))</f>
        <v>7.62</v>
      </c>
      <c r="G525" t="str">
        <f t="shared" si="16"/>
        <v>RARAB</v>
      </c>
      <c r="I525">
        <f t="shared" si="17"/>
        <v>10771</v>
      </c>
      <c r="J525" s="28" t="s">
        <v>32</v>
      </c>
    </row>
    <row r="526" spans="1:10" x14ac:dyDescent="0.25">
      <c r="A526">
        <v>10731</v>
      </c>
      <c r="B526">
        <v>21</v>
      </c>
      <c r="C526">
        <v>7.62</v>
      </c>
      <c r="D526">
        <v>1</v>
      </c>
      <c r="E526">
        <v>0.05</v>
      </c>
      <c r="F526" s="4">
        <f>DetailTicket2[[#This Row],[Qte]]*(DetailTicket2[[#This Row],[PrixUnit]]*(1-DetailTicket2[[#This Row],[Remise%]]))</f>
        <v>7.2389999999999999</v>
      </c>
      <c r="G526" t="str">
        <f t="shared" si="16"/>
        <v>SYLEJ</v>
      </c>
      <c r="I526">
        <f t="shared" si="17"/>
        <v>10772</v>
      </c>
      <c r="J526" s="27" t="s">
        <v>49</v>
      </c>
    </row>
    <row r="527" spans="1:10" x14ac:dyDescent="0.25">
      <c r="A527">
        <v>10763</v>
      </c>
      <c r="B527">
        <v>21</v>
      </c>
      <c r="C527">
        <v>7.62</v>
      </c>
      <c r="D527">
        <v>1</v>
      </c>
      <c r="E527">
        <v>0</v>
      </c>
      <c r="F527" s="4">
        <f>DetailTicket2[[#This Row],[Qte]]*(DetailTicket2[[#This Row],[PrixUnit]]*(1-DetailTicket2[[#This Row],[Remise%]]))</f>
        <v>7.62</v>
      </c>
      <c r="G527" t="str">
        <f t="shared" si="16"/>
        <v>CHBON</v>
      </c>
      <c r="I527">
        <f t="shared" si="17"/>
        <v>10773</v>
      </c>
      <c r="J527" s="28" t="s">
        <v>32</v>
      </c>
    </row>
    <row r="528" spans="1:10" x14ac:dyDescent="0.25">
      <c r="A528">
        <v>10861</v>
      </c>
      <c r="B528">
        <v>21</v>
      </c>
      <c r="C528">
        <v>7.62</v>
      </c>
      <c r="D528">
        <v>1</v>
      </c>
      <c r="E528">
        <v>0</v>
      </c>
      <c r="F528" s="4">
        <f>DetailTicket2[[#This Row],[Qte]]*(DetailTicket2[[#This Row],[PrixUnit]]*(1-DetailTicket2[[#This Row],[Remise%]]))</f>
        <v>7.62</v>
      </c>
      <c r="G528" t="str">
        <f t="shared" si="16"/>
        <v>CHLAB</v>
      </c>
      <c r="I528">
        <f t="shared" si="17"/>
        <v>10774</v>
      </c>
      <c r="J528" s="27" t="s">
        <v>37</v>
      </c>
    </row>
    <row r="529" spans="1:10" x14ac:dyDescent="0.25">
      <c r="A529">
        <v>10873</v>
      </c>
      <c r="B529">
        <v>21</v>
      </c>
      <c r="C529">
        <v>7.62</v>
      </c>
      <c r="D529">
        <v>1</v>
      </c>
      <c r="E529">
        <v>0</v>
      </c>
      <c r="F529" s="4">
        <f>DetailTicket2[[#This Row],[Qte]]*(DetailTicket2[[#This Row],[PrixUnit]]*(1-DetailTicket2[[#This Row],[Remise%]]))</f>
        <v>7.62</v>
      </c>
      <c r="G529" t="str">
        <f t="shared" si="16"/>
        <v>FRLAN</v>
      </c>
      <c r="I529">
        <f t="shared" si="17"/>
        <v>10775</v>
      </c>
      <c r="J529" s="28" t="s">
        <v>107</v>
      </c>
    </row>
    <row r="530" spans="1:10" x14ac:dyDescent="0.25">
      <c r="A530">
        <v>10884</v>
      </c>
      <c r="B530">
        <v>21</v>
      </c>
      <c r="C530">
        <v>7.62</v>
      </c>
      <c r="D530">
        <v>1</v>
      </c>
      <c r="E530">
        <v>0.05</v>
      </c>
      <c r="F530" s="4">
        <f>DetailTicket2[[#This Row],[Qte]]*(DetailTicket2[[#This Row],[PrixUnit]]*(1-DetailTicket2[[#This Row],[Remise%]]))</f>
        <v>7.2389999999999999</v>
      </c>
      <c r="G530" t="str">
        <f t="shared" si="16"/>
        <v>PALER</v>
      </c>
      <c r="I530">
        <f t="shared" si="17"/>
        <v>10776</v>
      </c>
      <c r="J530" s="27" t="s">
        <v>32</v>
      </c>
    </row>
    <row r="531" spans="1:10" x14ac:dyDescent="0.25">
      <c r="A531">
        <v>10929</v>
      </c>
      <c r="B531">
        <v>21</v>
      </c>
      <c r="C531">
        <v>7.62</v>
      </c>
      <c r="D531">
        <v>2</v>
      </c>
      <c r="E531">
        <v>0</v>
      </c>
      <c r="F531" s="4">
        <f>DetailTicket2[[#This Row],[Qte]]*(DetailTicket2[[#This Row],[PrixUnit]]*(1-DetailTicket2[[#This Row],[Remise%]]))</f>
        <v>15.24</v>
      </c>
      <c r="G531" t="str">
        <f t="shared" si="16"/>
        <v>ERDEB</v>
      </c>
      <c r="I531">
        <f t="shared" si="17"/>
        <v>10777</v>
      </c>
      <c r="J531" s="28" t="s">
        <v>94</v>
      </c>
    </row>
    <row r="532" spans="1:10" x14ac:dyDescent="0.25">
      <c r="A532">
        <v>10930</v>
      </c>
      <c r="B532">
        <v>21</v>
      </c>
      <c r="C532">
        <v>7.62</v>
      </c>
      <c r="D532">
        <v>1</v>
      </c>
      <c r="E532">
        <v>0</v>
      </c>
      <c r="F532" s="4">
        <f>DetailTicket2[[#This Row],[Qte]]*(DetailTicket2[[#This Row],[PrixUnit]]*(1-DetailTicket2[[#This Row],[Remise%]]))</f>
        <v>7.62</v>
      </c>
      <c r="G532" t="str">
        <f t="shared" si="16"/>
        <v>MIGAL</v>
      </c>
      <c r="I532">
        <f t="shared" si="17"/>
        <v>10778</v>
      </c>
      <c r="J532" s="27" t="s">
        <v>48</v>
      </c>
    </row>
    <row r="533" spans="1:10" x14ac:dyDescent="0.25">
      <c r="A533">
        <v>10956</v>
      </c>
      <c r="B533">
        <v>21</v>
      </c>
      <c r="C533">
        <v>7.62</v>
      </c>
      <c r="D533">
        <v>2</v>
      </c>
      <c r="E533">
        <v>0</v>
      </c>
      <c r="F533" s="4">
        <f>DetailTicket2[[#This Row],[Qte]]*(DetailTicket2[[#This Row],[PrixUnit]]*(1-DetailTicket2[[#This Row],[Remise%]]))</f>
        <v>15.24</v>
      </c>
      <c r="G533" t="str">
        <f t="shared" si="16"/>
        <v>NOBEL</v>
      </c>
      <c r="I533">
        <f t="shared" si="17"/>
        <v>10779</v>
      </c>
      <c r="J533" s="28" t="s">
        <v>47</v>
      </c>
    </row>
    <row r="534" spans="1:10" x14ac:dyDescent="0.25">
      <c r="A534">
        <v>10978</v>
      </c>
      <c r="B534">
        <v>21</v>
      </c>
      <c r="C534">
        <v>7.62</v>
      </c>
      <c r="D534">
        <v>1</v>
      </c>
      <c r="E534">
        <v>0.15</v>
      </c>
      <c r="F534" s="4">
        <f>DetailTicket2[[#This Row],[Qte]]*(DetailTicket2[[#This Row],[PrixUnit]]*(1-DetailTicket2[[#This Row],[Remise%]]))</f>
        <v>6.4770000000000003</v>
      </c>
      <c r="G534" t="str">
        <f t="shared" si="16"/>
        <v>YATAN</v>
      </c>
      <c r="I534">
        <f t="shared" si="17"/>
        <v>10780</v>
      </c>
      <c r="J534" s="27" t="s">
        <v>51</v>
      </c>
    </row>
    <row r="535" spans="1:10" x14ac:dyDescent="0.25">
      <c r="A535">
        <v>10990</v>
      </c>
      <c r="B535">
        <v>21</v>
      </c>
      <c r="C535">
        <v>7.62</v>
      </c>
      <c r="D535">
        <v>2</v>
      </c>
      <c r="E535">
        <v>0</v>
      </c>
      <c r="F535" s="4">
        <f>DetailTicket2[[#This Row],[Qte]]*(DetailTicket2[[#This Row],[PrixUnit]]*(1-DetailTicket2[[#This Row],[Remise%]]))</f>
        <v>15.24</v>
      </c>
      <c r="G535" t="str">
        <f t="shared" si="16"/>
        <v>CHLEC</v>
      </c>
      <c r="I535">
        <f t="shared" si="17"/>
        <v>10781</v>
      </c>
      <c r="J535" s="28" t="s">
        <v>39</v>
      </c>
    </row>
    <row r="536" spans="1:10" x14ac:dyDescent="0.25">
      <c r="A536">
        <v>11034</v>
      </c>
      <c r="B536">
        <v>21</v>
      </c>
      <c r="C536">
        <v>7.62</v>
      </c>
      <c r="D536">
        <v>2</v>
      </c>
      <c r="E536">
        <v>0.1</v>
      </c>
      <c r="F536" s="4">
        <f>DetailTicket2[[#This Row],[Qte]]*(DetailTicket2[[#This Row],[PrixUnit]]*(1-DetailTicket2[[#This Row],[Remise%]]))</f>
        <v>13.716000000000001</v>
      </c>
      <c r="G536" t="str">
        <f t="shared" si="16"/>
        <v>PILED</v>
      </c>
      <c r="I536">
        <f t="shared" si="17"/>
        <v>10782</v>
      </c>
      <c r="J536" s="27" t="s">
        <v>101</v>
      </c>
    </row>
    <row r="537" spans="1:10" x14ac:dyDescent="0.25">
      <c r="A537">
        <v>11040</v>
      </c>
      <c r="B537">
        <v>21</v>
      </c>
      <c r="C537">
        <v>7.62</v>
      </c>
      <c r="D537">
        <v>1</v>
      </c>
      <c r="E537">
        <v>0</v>
      </c>
      <c r="F537" s="4">
        <f>DetailTicket2[[#This Row],[Qte]]*(DetailTicket2[[#This Row],[PrixUnit]]*(1-DetailTicket2[[#This Row],[Remise%]]))</f>
        <v>7.62</v>
      </c>
      <c r="G537" t="str">
        <f t="shared" si="16"/>
        <v>HALER</v>
      </c>
      <c r="I537">
        <f t="shared" si="17"/>
        <v>10783</v>
      </c>
      <c r="J537" s="28" t="s">
        <v>25</v>
      </c>
    </row>
    <row r="538" spans="1:10" x14ac:dyDescent="0.25">
      <c r="A538">
        <v>11058</v>
      </c>
      <c r="B538">
        <v>21</v>
      </c>
      <c r="C538">
        <v>7.62</v>
      </c>
      <c r="D538">
        <v>2</v>
      </c>
      <c r="E538">
        <v>0</v>
      </c>
      <c r="F538" s="4">
        <f>DetailTicket2[[#This Row],[Qte]]*(DetailTicket2[[#This Row],[PrixUnit]]*(1-DetailTicket2[[#This Row],[Remise%]]))</f>
        <v>15.24</v>
      </c>
      <c r="G538" t="str">
        <f t="shared" si="16"/>
        <v>NOBEL</v>
      </c>
      <c r="I538">
        <f t="shared" si="17"/>
        <v>10784</v>
      </c>
      <c r="J538" s="27" t="s">
        <v>45</v>
      </c>
    </row>
    <row r="539" spans="1:10" x14ac:dyDescent="0.25">
      <c r="A539">
        <v>10251</v>
      </c>
      <c r="B539">
        <v>22</v>
      </c>
      <c r="C539">
        <v>12.81</v>
      </c>
      <c r="D539">
        <v>2</v>
      </c>
      <c r="E539">
        <v>0.05</v>
      </c>
      <c r="F539" s="4">
        <f>DetailTicket2[[#This Row],[Qte]]*(DetailTicket2[[#This Row],[PrixUnit]]*(1-DetailTicket2[[#This Row],[Remise%]]))</f>
        <v>24.338999999999999</v>
      </c>
      <c r="G539" t="str">
        <f t="shared" si="16"/>
        <v>JAHEN</v>
      </c>
      <c r="I539">
        <f t="shared" si="17"/>
        <v>10785</v>
      </c>
      <c r="J539" s="28" t="s">
        <v>41</v>
      </c>
    </row>
    <row r="540" spans="1:10" x14ac:dyDescent="0.25">
      <c r="A540">
        <v>10435</v>
      </c>
      <c r="B540">
        <v>22</v>
      </c>
      <c r="C540">
        <v>12.81</v>
      </c>
      <c r="D540">
        <v>2</v>
      </c>
      <c r="E540">
        <v>0</v>
      </c>
      <c r="F540" s="4">
        <f>DetailTicket2[[#This Row],[Qte]]*(DetailTicket2[[#This Row],[PrixUnit]]*(1-DetailTicket2[[#This Row],[Remise%]]))</f>
        <v>25.62</v>
      </c>
      <c r="G540" t="str">
        <f t="shared" si="16"/>
        <v>CHNIE</v>
      </c>
      <c r="I540">
        <f t="shared" si="17"/>
        <v>10786</v>
      </c>
      <c r="J540" s="27" t="s">
        <v>85</v>
      </c>
    </row>
    <row r="541" spans="1:10" x14ac:dyDescent="0.25">
      <c r="A541">
        <v>10553</v>
      </c>
      <c r="B541">
        <v>22</v>
      </c>
      <c r="C541">
        <v>16.010000000000002</v>
      </c>
      <c r="D541">
        <v>1</v>
      </c>
      <c r="E541">
        <v>0</v>
      </c>
      <c r="F541" s="4">
        <f>DetailTicket2[[#This Row],[Qte]]*(DetailTicket2[[#This Row],[PrixUnit]]*(1-DetailTicket2[[#This Row],[Remise%]]))</f>
        <v>16.010000000000002</v>
      </c>
      <c r="G541" t="str">
        <f t="shared" si="16"/>
        <v>CLJAN</v>
      </c>
      <c r="I541">
        <f t="shared" si="17"/>
        <v>10787</v>
      </c>
      <c r="J541" s="28" t="s">
        <v>76</v>
      </c>
    </row>
    <row r="542" spans="1:10" x14ac:dyDescent="0.25">
      <c r="A542">
        <v>10603</v>
      </c>
      <c r="B542">
        <v>22</v>
      </c>
      <c r="C542">
        <v>16.010000000000002</v>
      </c>
      <c r="D542">
        <v>1</v>
      </c>
      <c r="E542">
        <v>0</v>
      </c>
      <c r="F542" s="4">
        <f>DetailTicket2[[#This Row],[Qte]]*(DetailTicket2[[#This Row],[PrixUnit]]*(1-DetailTicket2[[#This Row],[Remise%]]))</f>
        <v>16.010000000000002</v>
      </c>
      <c r="G542" t="str">
        <f t="shared" si="16"/>
        <v>MOELK</v>
      </c>
      <c r="I542">
        <f t="shared" si="17"/>
        <v>10788</v>
      </c>
      <c r="J542" s="27" t="s">
        <v>44</v>
      </c>
    </row>
    <row r="543" spans="1:10" x14ac:dyDescent="0.25">
      <c r="A543">
        <v>10619</v>
      </c>
      <c r="B543">
        <v>22</v>
      </c>
      <c r="C543">
        <v>16.010000000000002</v>
      </c>
      <c r="D543">
        <v>1</v>
      </c>
      <c r="E543">
        <v>0</v>
      </c>
      <c r="F543" s="4">
        <f>DetailTicket2[[#This Row],[Qte]]*(DetailTicket2[[#This Row],[PrixUnit]]*(1-DetailTicket2[[#This Row],[Remise%]]))</f>
        <v>16.010000000000002</v>
      </c>
      <c r="G543" t="str">
        <f t="shared" si="16"/>
        <v>JÉBAZ</v>
      </c>
      <c r="I543">
        <f t="shared" si="17"/>
        <v>10789</v>
      </c>
      <c r="J543" s="28" t="s">
        <v>91</v>
      </c>
    </row>
    <row r="544" spans="1:10" x14ac:dyDescent="0.25">
      <c r="A544">
        <v>10635</v>
      </c>
      <c r="B544">
        <v>22</v>
      </c>
      <c r="C544">
        <v>16.010000000000002</v>
      </c>
      <c r="D544">
        <v>1</v>
      </c>
      <c r="E544">
        <v>0</v>
      </c>
      <c r="F544" s="4">
        <f>DetailTicket2[[#This Row],[Qte]]*(DetailTicket2[[#This Row],[PrixUnit]]*(1-DetailTicket2[[#This Row],[Remise%]]))</f>
        <v>16.010000000000002</v>
      </c>
      <c r="G544" t="str">
        <f t="shared" si="16"/>
        <v>NISCH</v>
      </c>
      <c r="I544">
        <f t="shared" si="17"/>
        <v>10790</v>
      </c>
      <c r="J544" s="27" t="s">
        <v>94</v>
      </c>
    </row>
    <row r="545" spans="1:10" x14ac:dyDescent="0.25">
      <c r="A545">
        <v>10648</v>
      </c>
      <c r="B545">
        <v>22</v>
      </c>
      <c r="C545">
        <v>16.010000000000002</v>
      </c>
      <c r="D545">
        <v>2</v>
      </c>
      <c r="E545">
        <v>0</v>
      </c>
      <c r="F545" s="4">
        <f>DetailTicket2[[#This Row],[Qte]]*(DetailTicket2[[#This Row],[PrixUnit]]*(1-DetailTicket2[[#This Row],[Remise%]]))</f>
        <v>32.020000000000003</v>
      </c>
      <c r="G545" t="str">
        <f t="shared" si="16"/>
        <v>CHDUD</v>
      </c>
      <c r="I545">
        <f t="shared" si="17"/>
        <v>10791</v>
      </c>
      <c r="J545" s="28" t="s">
        <v>40</v>
      </c>
    </row>
    <row r="546" spans="1:10" x14ac:dyDescent="0.25">
      <c r="A546">
        <v>10651</v>
      </c>
      <c r="B546">
        <v>22</v>
      </c>
      <c r="C546">
        <v>16.010000000000002</v>
      </c>
      <c r="D546">
        <v>1</v>
      </c>
      <c r="E546">
        <v>0.25</v>
      </c>
      <c r="F546" s="4">
        <f>DetailTicket2[[#This Row],[Qte]]*(DetailTicket2[[#This Row],[PrixUnit]]*(1-DetailTicket2[[#This Row],[Remise%]]))</f>
        <v>12.0075</v>
      </c>
      <c r="G546" t="str">
        <f t="shared" si="16"/>
        <v>PAJAL</v>
      </c>
      <c r="I546">
        <f t="shared" si="17"/>
        <v>10792</v>
      </c>
      <c r="J546" s="27" t="s">
        <v>86</v>
      </c>
    </row>
    <row r="547" spans="1:10" x14ac:dyDescent="0.25">
      <c r="A547">
        <v>10763</v>
      </c>
      <c r="B547">
        <v>22</v>
      </c>
      <c r="C547">
        <v>16.010000000000002</v>
      </c>
      <c r="D547">
        <v>2</v>
      </c>
      <c r="E547">
        <v>0</v>
      </c>
      <c r="F547" s="4">
        <f>DetailTicket2[[#This Row],[Qte]]*(DetailTicket2[[#This Row],[PrixUnit]]*(1-DetailTicket2[[#This Row],[Remise%]]))</f>
        <v>32.020000000000003</v>
      </c>
      <c r="G547" t="str">
        <f t="shared" si="16"/>
        <v>CHBON</v>
      </c>
      <c r="I547">
        <f t="shared" si="17"/>
        <v>10793</v>
      </c>
      <c r="J547" s="28" t="s">
        <v>78</v>
      </c>
    </row>
    <row r="548" spans="1:10" x14ac:dyDescent="0.25">
      <c r="A548">
        <v>10768</v>
      </c>
      <c r="B548">
        <v>22</v>
      </c>
      <c r="C548">
        <v>16.010000000000002</v>
      </c>
      <c r="D548">
        <v>2</v>
      </c>
      <c r="E548">
        <v>0</v>
      </c>
      <c r="F548" s="4">
        <f>DetailTicket2[[#This Row],[Qte]]*(DetailTicket2[[#This Row],[PrixUnit]]*(1-DetailTicket2[[#This Row],[Remise%]]))</f>
        <v>32.020000000000003</v>
      </c>
      <c r="G548" t="str">
        <f t="shared" si="16"/>
        <v>CLHAL</v>
      </c>
      <c r="I548">
        <f t="shared" si="17"/>
        <v>10794</v>
      </c>
      <c r="J548" s="27" t="s">
        <v>35</v>
      </c>
    </row>
    <row r="549" spans="1:10" x14ac:dyDescent="0.25">
      <c r="A549">
        <v>10836</v>
      </c>
      <c r="B549">
        <v>22</v>
      </c>
      <c r="C549">
        <v>16.010000000000002</v>
      </c>
      <c r="D549">
        <v>2</v>
      </c>
      <c r="E549">
        <v>0</v>
      </c>
      <c r="F549" s="4">
        <f>DetailTicket2[[#This Row],[Qte]]*(DetailTicket2[[#This Row],[PrixUnit]]*(1-DetailTicket2[[#This Row],[Remise%]]))</f>
        <v>32.020000000000003</v>
      </c>
      <c r="G549" t="str">
        <f t="shared" si="16"/>
        <v>CHLEC</v>
      </c>
      <c r="I549">
        <f t="shared" si="17"/>
        <v>10795</v>
      </c>
      <c r="J549" s="28" t="s">
        <v>32</v>
      </c>
    </row>
    <row r="550" spans="1:10" x14ac:dyDescent="0.25">
      <c r="A550">
        <v>10844</v>
      </c>
      <c r="B550">
        <v>22</v>
      </c>
      <c r="C550">
        <v>16.010000000000002</v>
      </c>
      <c r="D550">
        <v>1</v>
      </c>
      <c r="E550">
        <v>0</v>
      </c>
      <c r="F550" s="4">
        <f>DetailTicket2[[#This Row],[Qte]]*(DetailTicket2[[#This Row],[PrixUnit]]*(1-DetailTicket2[[#This Row],[Remise%]]))</f>
        <v>16.010000000000002</v>
      </c>
      <c r="G550" t="str">
        <f t="shared" si="16"/>
        <v>BETIZ</v>
      </c>
      <c r="I550">
        <f t="shared" si="17"/>
        <v>10796</v>
      </c>
      <c r="J550" s="27" t="s">
        <v>31</v>
      </c>
    </row>
    <row r="551" spans="1:10" x14ac:dyDescent="0.25">
      <c r="A551">
        <v>10943</v>
      </c>
      <c r="B551">
        <v>22</v>
      </c>
      <c r="C551">
        <v>16.010000000000002</v>
      </c>
      <c r="D551">
        <v>1</v>
      </c>
      <c r="E551">
        <v>0</v>
      </c>
      <c r="F551" s="4">
        <f>DetailTicket2[[#This Row],[Qte]]*(DetailTicket2[[#This Row],[PrixUnit]]*(1-DetailTicket2[[#This Row],[Remise%]]))</f>
        <v>16.010000000000002</v>
      </c>
      <c r="G551" t="str">
        <f t="shared" si="16"/>
        <v>SYBEL</v>
      </c>
      <c r="I551">
        <f t="shared" si="17"/>
        <v>10797</v>
      </c>
      <c r="J551" s="28" t="s">
        <v>80</v>
      </c>
    </row>
    <row r="552" spans="1:10" x14ac:dyDescent="0.25">
      <c r="A552">
        <v>11001</v>
      </c>
      <c r="B552">
        <v>22</v>
      </c>
      <c r="C552">
        <v>16.010000000000002</v>
      </c>
      <c r="D552">
        <v>1</v>
      </c>
      <c r="E552">
        <v>0</v>
      </c>
      <c r="F552" s="4">
        <f>DetailTicket2[[#This Row],[Qte]]*(DetailTicket2[[#This Row],[PrixUnit]]*(1-DetailTicket2[[#This Row],[Remise%]]))</f>
        <v>16.010000000000002</v>
      </c>
      <c r="G552" t="str">
        <f t="shared" si="16"/>
        <v>REDAN</v>
      </c>
      <c r="I552">
        <f t="shared" si="17"/>
        <v>10798</v>
      </c>
      <c r="J552" s="27" t="s">
        <v>65</v>
      </c>
    </row>
    <row r="553" spans="1:10" x14ac:dyDescent="0.25">
      <c r="A553">
        <v>10337</v>
      </c>
      <c r="B553">
        <v>23</v>
      </c>
      <c r="C553">
        <v>5.49</v>
      </c>
      <c r="D553">
        <v>1</v>
      </c>
      <c r="E553">
        <v>0</v>
      </c>
      <c r="F553" s="4">
        <f>DetailTicket2[[#This Row],[Qte]]*(DetailTicket2[[#This Row],[PrixUnit]]*(1-DetailTicket2[[#This Row],[Remise%]]))</f>
        <v>5.49</v>
      </c>
      <c r="G553" t="str">
        <f t="shared" si="16"/>
        <v>ERDEB</v>
      </c>
      <c r="I553">
        <f t="shared" si="17"/>
        <v>10799</v>
      </c>
      <c r="J553" s="28" t="s">
        <v>67</v>
      </c>
    </row>
    <row r="554" spans="1:10" x14ac:dyDescent="0.25">
      <c r="A554">
        <v>10348</v>
      </c>
      <c r="B554">
        <v>23</v>
      </c>
      <c r="C554">
        <v>5.49</v>
      </c>
      <c r="D554">
        <v>1</v>
      </c>
      <c r="E554">
        <v>0</v>
      </c>
      <c r="F554" s="4">
        <f>DetailTicket2[[#This Row],[Qte]]*(DetailTicket2[[#This Row],[PrixUnit]]*(1-DetailTicket2[[#This Row],[Remise%]]))</f>
        <v>5.49</v>
      </c>
      <c r="G554" t="str">
        <f t="shared" si="16"/>
        <v>PAJAL</v>
      </c>
      <c r="I554">
        <f t="shared" si="17"/>
        <v>10800</v>
      </c>
      <c r="J554" s="27" t="s">
        <v>79</v>
      </c>
    </row>
    <row r="555" spans="1:10" x14ac:dyDescent="0.25">
      <c r="A555">
        <v>10396</v>
      </c>
      <c r="B555">
        <v>23</v>
      </c>
      <c r="C555">
        <v>5.49</v>
      </c>
      <c r="D555">
        <v>1</v>
      </c>
      <c r="E555">
        <v>0</v>
      </c>
      <c r="F555" s="4">
        <f>DetailTicket2[[#This Row],[Qte]]*(DetailTicket2[[#This Row],[PrixUnit]]*(1-DetailTicket2[[#This Row],[Remise%]]))</f>
        <v>5.49</v>
      </c>
      <c r="G555" t="str">
        <f t="shared" si="16"/>
        <v>ERDEB</v>
      </c>
      <c r="I555">
        <f t="shared" si="17"/>
        <v>10801</v>
      </c>
      <c r="J555" s="28" t="s">
        <v>69</v>
      </c>
    </row>
    <row r="556" spans="1:10" x14ac:dyDescent="0.25">
      <c r="A556">
        <v>10402</v>
      </c>
      <c r="B556">
        <v>23</v>
      </c>
      <c r="C556">
        <v>5.49</v>
      </c>
      <c r="D556">
        <v>2</v>
      </c>
      <c r="E556">
        <v>0</v>
      </c>
      <c r="F556" s="4">
        <f>DetailTicket2[[#This Row],[Qte]]*(DetailTicket2[[#This Row],[PrixUnit]]*(1-DetailTicket2[[#This Row],[Remise%]]))</f>
        <v>10.98</v>
      </c>
      <c r="G556" t="str">
        <f t="shared" si="16"/>
        <v>CHLEC</v>
      </c>
      <c r="I556">
        <f t="shared" si="17"/>
        <v>10802</v>
      </c>
      <c r="J556" s="27" t="s">
        <v>74</v>
      </c>
    </row>
    <row r="557" spans="1:10" x14ac:dyDescent="0.25">
      <c r="A557">
        <v>10462</v>
      </c>
      <c r="B557">
        <v>23</v>
      </c>
      <c r="C557">
        <v>5.49</v>
      </c>
      <c r="D557">
        <v>1</v>
      </c>
      <c r="E557">
        <v>0</v>
      </c>
      <c r="F557" s="4">
        <f>DetailTicket2[[#This Row],[Qte]]*(DetailTicket2[[#This Row],[PrixUnit]]*(1-DetailTicket2[[#This Row],[Remise%]]))</f>
        <v>5.49</v>
      </c>
      <c r="G557" t="str">
        <f t="shared" si="16"/>
        <v>CHNIE</v>
      </c>
      <c r="I557">
        <f t="shared" si="17"/>
        <v>10803</v>
      </c>
      <c r="J557" s="28" t="s">
        <v>30</v>
      </c>
    </row>
    <row r="558" spans="1:10" x14ac:dyDescent="0.25">
      <c r="A558">
        <v>10470</v>
      </c>
      <c r="B558">
        <v>23</v>
      </c>
      <c r="C558">
        <v>5.49</v>
      </c>
      <c r="D558">
        <v>2</v>
      </c>
      <c r="E558">
        <v>0</v>
      </c>
      <c r="F558" s="4">
        <f>DetailTicket2[[#This Row],[Qte]]*(DetailTicket2[[#This Row],[PrixUnit]]*(1-DetailTicket2[[#This Row],[Remise%]]))</f>
        <v>10.98</v>
      </c>
      <c r="G558" t="str">
        <f t="shared" si="16"/>
        <v>FAMAR</v>
      </c>
      <c r="I558">
        <f t="shared" si="17"/>
        <v>10804</v>
      </c>
      <c r="J558" s="27" t="s">
        <v>79</v>
      </c>
    </row>
    <row r="559" spans="1:10" x14ac:dyDescent="0.25">
      <c r="A559">
        <v>10495</v>
      </c>
      <c r="B559">
        <v>23</v>
      </c>
      <c r="C559">
        <v>5.49</v>
      </c>
      <c r="D559">
        <v>2</v>
      </c>
      <c r="E559">
        <v>0</v>
      </c>
      <c r="F559" s="4">
        <f>DetailTicket2[[#This Row],[Qte]]*(DetailTicket2[[#This Row],[PrixUnit]]*(1-DetailTicket2[[#This Row],[Remise%]]))</f>
        <v>10.98</v>
      </c>
      <c r="G559" t="str">
        <f t="shared" si="16"/>
        <v>VIGUI</v>
      </c>
      <c r="I559">
        <f t="shared" si="17"/>
        <v>10805</v>
      </c>
      <c r="J559" s="28" t="s">
        <v>63</v>
      </c>
    </row>
    <row r="560" spans="1:10" x14ac:dyDescent="0.25">
      <c r="A560">
        <v>10543</v>
      </c>
      <c r="B560">
        <v>23</v>
      </c>
      <c r="C560">
        <v>6.86</v>
      </c>
      <c r="D560">
        <v>2</v>
      </c>
      <c r="E560">
        <v>0.15</v>
      </c>
      <c r="F560" s="4">
        <f>DetailTicket2[[#This Row],[Qte]]*(DetailTicket2[[#This Row],[PrixUnit]]*(1-DetailTicket2[[#This Row],[Remise%]]))</f>
        <v>11.662000000000001</v>
      </c>
      <c r="G560" t="str">
        <f t="shared" si="16"/>
        <v>JEMAN</v>
      </c>
      <c r="I560">
        <f t="shared" si="17"/>
        <v>10806</v>
      </c>
      <c r="J560" s="27" t="s">
        <v>26</v>
      </c>
    </row>
    <row r="561" spans="1:10" x14ac:dyDescent="0.25">
      <c r="A561">
        <v>10554</v>
      </c>
      <c r="B561">
        <v>23</v>
      </c>
      <c r="C561">
        <v>6.86</v>
      </c>
      <c r="D561">
        <v>1</v>
      </c>
      <c r="E561">
        <v>0.05</v>
      </c>
      <c r="F561" s="4">
        <f>DetailTicket2[[#This Row],[Qte]]*(DetailTicket2[[#This Row],[PrixUnit]]*(1-DetailTicket2[[#This Row],[Remise%]]))</f>
        <v>6.5170000000000003</v>
      </c>
      <c r="G561" t="str">
        <f t="shared" si="16"/>
        <v>OLLHE</v>
      </c>
      <c r="I561">
        <f t="shared" si="17"/>
        <v>10807</v>
      </c>
      <c r="J561" s="28" t="s">
        <v>93</v>
      </c>
    </row>
    <row r="562" spans="1:10" x14ac:dyDescent="0.25">
      <c r="A562">
        <v>10621</v>
      </c>
      <c r="B562">
        <v>23</v>
      </c>
      <c r="C562">
        <v>6.86</v>
      </c>
      <c r="D562">
        <v>2</v>
      </c>
      <c r="E562">
        <v>0</v>
      </c>
      <c r="F562" s="4">
        <f>DetailTicket2[[#This Row],[Qte]]*(DetailTicket2[[#This Row],[PrixUnit]]*(1-DetailTicket2[[#This Row],[Remise%]]))</f>
        <v>13.72</v>
      </c>
      <c r="G562" t="str">
        <f t="shared" si="16"/>
        <v>GAANT</v>
      </c>
      <c r="I562">
        <f t="shared" si="17"/>
        <v>10808</v>
      </c>
      <c r="J562" s="27" t="s">
        <v>60</v>
      </c>
    </row>
    <row r="563" spans="1:10" x14ac:dyDescent="0.25">
      <c r="A563">
        <v>10670</v>
      </c>
      <c r="B563">
        <v>23</v>
      </c>
      <c r="C563">
        <v>6.86</v>
      </c>
      <c r="D563">
        <v>1</v>
      </c>
      <c r="E563">
        <v>0</v>
      </c>
      <c r="F563" s="4">
        <f>DetailTicket2[[#This Row],[Qte]]*(DetailTicket2[[#This Row],[PrixUnit]]*(1-DetailTicket2[[#This Row],[Remise%]]))</f>
        <v>6.86</v>
      </c>
      <c r="G563" t="str">
        <f t="shared" si="16"/>
        <v>ERDEB</v>
      </c>
      <c r="I563">
        <f t="shared" si="17"/>
        <v>10809</v>
      </c>
      <c r="J563" s="28" t="s">
        <v>30</v>
      </c>
    </row>
    <row r="564" spans="1:10" x14ac:dyDescent="0.25">
      <c r="A564">
        <v>10674</v>
      </c>
      <c r="B564">
        <v>23</v>
      </c>
      <c r="C564">
        <v>6.86</v>
      </c>
      <c r="D564">
        <v>2</v>
      </c>
      <c r="E564">
        <v>0</v>
      </c>
      <c r="F564" s="4">
        <f>DetailTicket2[[#This Row],[Qte]]*(DetailTicket2[[#This Row],[PrixUnit]]*(1-DetailTicket2[[#This Row],[Remise%]]))</f>
        <v>13.72</v>
      </c>
      <c r="G564" t="str">
        <f t="shared" si="16"/>
        <v>GAANT</v>
      </c>
      <c r="I564">
        <f t="shared" si="17"/>
        <v>10810</v>
      </c>
      <c r="J564" s="27" t="s">
        <v>98</v>
      </c>
    </row>
    <row r="565" spans="1:10" x14ac:dyDescent="0.25">
      <c r="A565">
        <v>10748</v>
      </c>
      <c r="B565">
        <v>23</v>
      </c>
      <c r="C565">
        <v>6.86</v>
      </c>
      <c r="D565">
        <v>1</v>
      </c>
      <c r="E565">
        <v>0</v>
      </c>
      <c r="F565" s="4">
        <f>DetailTicket2[[#This Row],[Qte]]*(DetailTicket2[[#This Row],[PrixUnit]]*(1-DetailTicket2[[#This Row],[Remise%]]))</f>
        <v>6.86</v>
      </c>
      <c r="G565" t="str">
        <f t="shared" si="16"/>
        <v>MOELK</v>
      </c>
      <c r="I565">
        <f t="shared" si="17"/>
        <v>10811</v>
      </c>
      <c r="J565" s="28" t="s">
        <v>90</v>
      </c>
    </row>
    <row r="566" spans="1:10" x14ac:dyDescent="0.25">
      <c r="A566">
        <v>10811</v>
      </c>
      <c r="B566">
        <v>23</v>
      </c>
      <c r="C566">
        <v>6.86</v>
      </c>
      <c r="D566">
        <v>2</v>
      </c>
      <c r="E566">
        <v>0</v>
      </c>
      <c r="F566" s="4">
        <f>DetailTicket2[[#This Row],[Qte]]*(DetailTicket2[[#This Row],[PrixUnit]]*(1-DetailTicket2[[#This Row],[Remise%]]))</f>
        <v>13.72</v>
      </c>
      <c r="G566" t="str">
        <f t="shared" si="16"/>
        <v>RARAB</v>
      </c>
      <c r="I566">
        <f t="shared" si="17"/>
        <v>10812</v>
      </c>
      <c r="J566" s="27" t="s">
        <v>53</v>
      </c>
    </row>
    <row r="567" spans="1:10" x14ac:dyDescent="0.25">
      <c r="A567">
        <v>10845</v>
      </c>
      <c r="B567">
        <v>23</v>
      </c>
      <c r="C567">
        <v>6.86</v>
      </c>
      <c r="D567">
        <v>2</v>
      </c>
      <c r="E567">
        <v>0.1</v>
      </c>
      <c r="F567" s="4">
        <f>DetailTicket2[[#This Row],[Qte]]*(DetailTicket2[[#This Row],[PrixUnit]]*(1-DetailTicket2[[#This Row],[Remise%]]))</f>
        <v>12.348000000000001</v>
      </c>
      <c r="G567" t="str">
        <f t="shared" si="16"/>
        <v>ARBLA</v>
      </c>
      <c r="I567">
        <f t="shared" si="17"/>
        <v>10813</v>
      </c>
      <c r="J567" s="28" t="s">
        <v>52</v>
      </c>
    </row>
    <row r="568" spans="1:10" x14ac:dyDescent="0.25">
      <c r="A568">
        <v>10869</v>
      </c>
      <c r="B568">
        <v>23</v>
      </c>
      <c r="C568">
        <v>6.86</v>
      </c>
      <c r="D568">
        <v>2</v>
      </c>
      <c r="E568">
        <v>0</v>
      </c>
      <c r="F568" s="4">
        <f>DetailTicket2[[#This Row],[Qte]]*(DetailTicket2[[#This Row],[PrixUnit]]*(1-DetailTicket2[[#This Row],[Remise%]]))</f>
        <v>13.72</v>
      </c>
      <c r="G568" t="str">
        <f t="shared" si="16"/>
        <v>MAEUS</v>
      </c>
      <c r="I568">
        <f t="shared" si="17"/>
        <v>10814</v>
      </c>
      <c r="J568" s="27" t="s">
        <v>26</v>
      </c>
    </row>
    <row r="569" spans="1:10" x14ac:dyDescent="0.25">
      <c r="A569">
        <v>10880</v>
      </c>
      <c r="B569">
        <v>23</v>
      </c>
      <c r="C569">
        <v>6.86</v>
      </c>
      <c r="D569">
        <v>1</v>
      </c>
      <c r="E569">
        <v>0.2</v>
      </c>
      <c r="F569" s="4">
        <f>DetailTicket2[[#This Row],[Qte]]*(DetailTicket2[[#This Row],[PrixUnit]]*(1-DetailTicket2[[#This Row],[Remise%]]))</f>
        <v>5.4880000000000004</v>
      </c>
      <c r="G569" t="str">
        <f t="shared" si="16"/>
        <v>REDAN</v>
      </c>
      <c r="I569">
        <f t="shared" si="17"/>
        <v>10815</v>
      </c>
      <c r="J569" s="28" t="s">
        <v>68</v>
      </c>
    </row>
    <row r="570" spans="1:10" x14ac:dyDescent="0.25">
      <c r="A570">
        <v>10935</v>
      </c>
      <c r="B570">
        <v>23</v>
      </c>
      <c r="C570">
        <v>6.86</v>
      </c>
      <c r="D570">
        <v>2</v>
      </c>
      <c r="E570">
        <v>0.25</v>
      </c>
      <c r="F570" s="4">
        <f>DetailTicket2[[#This Row],[Qte]]*(DetailTicket2[[#This Row],[PrixUnit]]*(1-DetailTicket2[[#This Row],[Remise%]]))</f>
        <v>10.290000000000001</v>
      </c>
      <c r="G570" t="str">
        <f t="shared" si="16"/>
        <v>YAKAL</v>
      </c>
      <c r="I570">
        <f t="shared" si="17"/>
        <v>10816</v>
      </c>
      <c r="J570" s="27" t="s">
        <v>102</v>
      </c>
    </row>
    <row r="571" spans="1:10" x14ac:dyDescent="0.25">
      <c r="A571">
        <v>11013</v>
      </c>
      <c r="B571">
        <v>23</v>
      </c>
      <c r="C571">
        <v>6.86</v>
      </c>
      <c r="D571">
        <v>2</v>
      </c>
      <c r="E571">
        <v>0</v>
      </c>
      <c r="F571" s="4">
        <f>DetailTicket2[[#This Row],[Qte]]*(DetailTicket2[[#This Row],[PrixUnit]]*(1-DetailTicket2[[#This Row],[Remise%]]))</f>
        <v>13.72</v>
      </c>
      <c r="G571" t="str">
        <f t="shared" si="16"/>
        <v>LODUR</v>
      </c>
      <c r="I571">
        <f t="shared" si="17"/>
        <v>10817</v>
      </c>
      <c r="J571" s="28" t="s">
        <v>67</v>
      </c>
    </row>
    <row r="572" spans="1:10" x14ac:dyDescent="0.25">
      <c r="A572">
        <v>11077</v>
      </c>
      <c r="B572">
        <v>23</v>
      </c>
      <c r="C572">
        <v>6.86</v>
      </c>
      <c r="D572">
        <v>2</v>
      </c>
      <c r="E572">
        <v>0</v>
      </c>
      <c r="F572" s="4">
        <f>DetailTicket2[[#This Row],[Qte]]*(DetailTicket2[[#This Row],[PrixUnit]]*(1-DetailTicket2[[#This Row],[Remise%]]))</f>
        <v>13.72</v>
      </c>
      <c r="G572" t="str">
        <f t="shared" si="16"/>
        <v>ALCLE</v>
      </c>
      <c r="I572">
        <f t="shared" si="17"/>
        <v>10818</v>
      </c>
      <c r="J572" s="27" t="s">
        <v>45</v>
      </c>
    </row>
    <row r="573" spans="1:10" x14ac:dyDescent="0.25">
      <c r="A573">
        <v>10254</v>
      </c>
      <c r="B573">
        <v>24</v>
      </c>
      <c r="C573">
        <v>2.74</v>
      </c>
      <c r="D573">
        <v>2</v>
      </c>
      <c r="E573">
        <v>0.15</v>
      </c>
      <c r="F573" s="4">
        <f>DetailTicket2[[#This Row],[Qte]]*(DetailTicket2[[#This Row],[PrixUnit]]*(1-DetailTicket2[[#This Row],[Remise%]]))</f>
        <v>4.6580000000000004</v>
      </c>
      <c r="G573" t="str">
        <f t="shared" si="16"/>
        <v>SYLEJ</v>
      </c>
      <c r="I573">
        <f t="shared" si="17"/>
        <v>10819</v>
      </c>
      <c r="J573" s="28" t="s">
        <v>101</v>
      </c>
    </row>
    <row r="574" spans="1:10" x14ac:dyDescent="0.25">
      <c r="A574">
        <v>10263</v>
      </c>
      <c r="B574">
        <v>24</v>
      </c>
      <c r="C574">
        <v>2.74</v>
      </c>
      <c r="D574">
        <v>1</v>
      </c>
      <c r="E574">
        <v>0</v>
      </c>
      <c r="F574" s="4">
        <f>DetailTicket2[[#This Row],[Qte]]*(DetailTicket2[[#This Row],[PrixUnit]]*(1-DetailTicket2[[#This Row],[Remise%]]))</f>
        <v>2.74</v>
      </c>
      <c r="G574" t="str">
        <f t="shared" si="16"/>
        <v>CHLEC</v>
      </c>
      <c r="I574">
        <f t="shared" si="17"/>
        <v>10820</v>
      </c>
      <c r="J574" s="27" t="s">
        <v>36</v>
      </c>
    </row>
    <row r="575" spans="1:10" x14ac:dyDescent="0.25">
      <c r="A575">
        <v>10275</v>
      </c>
      <c r="B575">
        <v>24</v>
      </c>
      <c r="C575">
        <v>2.74</v>
      </c>
      <c r="D575">
        <v>2</v>
      </c>
      <c r="E575">
        <v>0.05</v>
      </c>
      <c r="F575" s="4">
        <f>DetailTicket2[[#This Row],[Qte]]*(DetailTicket2[[#This Row],[PrixUnit]]*(1-DetailTicket2[[#This Row],[Remise%]]))</f>
        <v>5.2060000000000004</v>
      </c>
      <c r="G575" t="str">
        <f t="shared" si="16"/>
        <v>NISCH</v>
      </c>
      <c r="I575">
        <f t="shared" si="17"/>
        <v>10821</v>
      </c>
      <c r="J575" s="28" t="s">
        <v>43</v>
      </c>
    </row>
    <row r="576" spans="1:10" x14ac:dyDescent="0.25">
      <c r="A576">
        <v>10280</v>
      </c>
      <c r="B576">
        <v>24</v>
      </c>
      <c r="C576">
        <v>2.74</v>
      </c>
      <c r="D576">
        <v>2</v>
      </c>
      <c r="E576">
        <v>0</v>
      </c>
      <c r="F576" s="4">
        <f>DetailTicket2[[#This Row],[Qte]]*(DetailTicket2[[#This Row],[PrixUnit]]*(1-DetailTicket2[[#This Row],[Remise%]]))</f>
        <v>5.48</v>
      </c>
      <c r="G576" t="str">
        <f t="shared" si="16"/>
        <v>JEHOU</v>
      </c>
      <c r="I576">
        <f t="shared" si="17"/>
        <v>10822</v>
      </c>
      <c r="J576" s="27" t="s">
        <v>104</v>
      </c>
    </row>
    <row r="577" spans="1:10" x14ac:dyDescent="0.25">
      <c r="A577">
        <v>10281</v>
      </c>
      <c r="B577">
        <v>24</v>
      </c>
      <c r="C577">
        <v>2.74</v>
      </c>
      <c r="D577">
        <v>2</v>
      </c>
      <c r="E577">
        <v>0</v>
      </c>
      <c r="F577" s="4">
        <f>DetailTicket2[[#This Row],[Qte]]*(DetailTicket2[[#This Row],[PrixUnit]]*(1-DetailTicket2[[#This Row],[Remise%]]))</f>
        <v>5.48</v>
      </c>
      <c r="G577" t="str">
        <f t="shared" si="16"/>
        <v>LODUR</v>
      </c>
      <c r="I577">
        <f t="shared" si="17"/>
        <v>10823</v>
      </c>
      <c r="J577" s="28" t="s">
        <v>51</v>
      </c>
    </row>
    <row r="578" spans="1:10" x14ac:dyDescent="0.25">
      <c r="A578">
        <v>10293</v>
      </c>
      <c r="B578">
        <v>24</v>
      </c>
      <c r="C578">
        <v>2.74</v>
      </c>
      <c r="D578">
        <v>2</v>
      </c>
      <c r="E578">
        <v>0</v>
      </c>
      <c r="F578" s="4">
        <f>DetailTicket2[[#This Row],[Qte]]*(DetailTicket2[[#This Row],[PrixUnit]]*(1-DetailTicket2[[#This Row],[Remise%]]))</f>
        <v>5.48</v>
      </c>
      <c r="G578" t="str">
        <f t="shared" ref="G578:G641" si="18">VLOOKUP(A578,$I$2:$J$836,2,FALSE)</f>
        <v>CHGRA</v>
      </c>
      <c r="I578">
        <f t="shared" si="17"/>
        <v>10824</v>
      </c>
      <c r="J578" s="27" t="s">
        <v>37</v>
      </c>
    </row>
    <row r="579" spans="1:10" x14ac:dyDescent="0.25">
      <c r="A579">
        <v>10352</v>
      </c>
      <c r="B579">
        <v>24</v>
      </c>
      <c r="C579">
        <v>2.74</v>
      </c>
      <c r="D579">
        <v>2</v>
      </c>
      <c r="E579">
        <v>0</v>
      </c>
      <c r="F579" s="4">
        <f>DetailTicket2[[#This Row],[Qte]]*(DetailTicket2[[#This Row],[PrixUnit]]*(1-DetailTicket2[[#This Row],[Remise%]]))</f>
        <v>5.48</v>
      </c>
      <c r="G579" t="str">
        <f t="shared" si="18"/>
        <v>LOHUE</v>
      </c>
      <c r="I579">
        <f t="shared" ref="I579:I642" si="19">I578+1</f>
        <v>10825</v>
      </c>
      <c r="J579" s="28" t="s">
        <v>80</v>
      </c>
    </row>
    <row r="580" spans="1:10" x14ac:dyDescent="0.25">
      <c r="A580">
        <v>10355</v>
      </c>
      <c r="B580">
        <v>24</v>
      </c>
      <c r="C580">
        <v>2.74</v>
      </c>
      <c r="D580">
        <v>1</v>
      </c>
      <c r="E580">
        <v>0</v>
      </c>
      <c r="F580" s="4">
        <f>DetailTicket2[[#This Row],[Qte]]*(DetailTicket2[[#This Row],[PrixUnit]]*(1-DetailTicket2[[#This Row],[Remise%]]))</f>
        <v>2.74</v>
      </c>
      <c r="G580" t="str">
        <f t="shared" si="18"/>
        <v>CLHAL</v>
      </c>
      <c r="I580">
        <f t="shared" si="19"/>
        <v>10826</v>
      </c>
      <c r="J580" s="27" t="s">
        <v>38</v>
      </c>
    </row>
    <row r="581" spans="1:10" x14ac:dyDescent="0.25">
      <c r="A581">
        <v>10358</v>
      </c>
      <c r="B581">
        <v>24</v>
      </c>
      <c r="C581">
        <v>2.74</v>
      </c>
      <c r="D581">
        <v>2</v>
      </c>
      <c r="E581">
        <v>0.05</v>
      </c>
      <c r="F581" s="4">
        <f>DetailTicket2[[#This Row],[Qte]]*(DetailTicket2[[#This Row],[PrixUnit]]*(1-DetailTicket2[[#This Row],[Remise%]]))</f>
        <v>5.2060000000000004</v>
      </c>
      <c r="G581" t="str">
        <f t="shared" si="18"/>
        <v>CÉDAU</v>
      </c>
      <c r="I581">
        <f t="shared" si="19"/>
        <v>10827</v>
      </c>
      <c r="J581" s="28" t="s">
        <v>71</v>
      </c>
    </row>
    <row r="582" spans="1:10" x14ac:dyDescent="0.25">
      <c r="A582">
        <v>10386</v>
      </c>
      <c r="B582">
        <v>24</v>
      </c>
      <c r="C582">
        <v>2.74</v>
      </c>
      <c r="D582">
        <v>2</v>
      </c>
      <c r="E582">
        <v>0</v>
      </c>
      <c r="F582" s="4">
        <f>DetailTicket2[[#This Row],[Qte]]*(DetailTicket2[[#This Row],[PrixUnit]]*(1-DetailTicket2[[#This Row],[Remise%]]))</f>
        <v>5.48</v>
      </c>
      <c r="G582" t="str">
        <f t="shared" si="18"/>
        <v>ALAUV</v>
      </c>
      <c r="I582">
        <f t="shared" si="19"/>
        <v>10828</v>
      </c>
      <c r="J582" s="27" t="s">
        <v>96</v>
      </c>
    </row>
    <row r="583" spans="1:10" x14ac:dyDescent="0.25">
      <c r="A583">
        <v>10387</v>
      </c>
      <c r="B583">
        <v>24</v>
      </c>
      <c r="C583">
        <v>2.74</v>
      </c>
      <c r="D583">
        <v>2</v>
      </c>
      <c r="E583">
        <v>0</v>
      </c>
      <c r="F583" s="4">
        <f>DetailTicket2[[#This Row],[Qte]]*(DetailTicket2[[#This Row],[PrixUnit]]*(1-DetailTicket2[[#This Row],[Remise%]]))</f>
        <v>5.48</v>
      </c>
      <c r="G583" t="str">
        <f t="shared" si="18"/>
        <v>ALDUV</v>
      </c>
      <c r="I583">
        <f t="shared" si="19"/>
        <v>10829</v>
      </c>
      <c r="J583" s="28" t="s">
        <v>65</v>
      </c>
    </row>
    <row r="584" spans="1:10" x14ac:dyDescent="0.25">
      <c r="A584">
        <v>10446</v>
      </c>
      <c r="B584">
        <v>24</v>
      </c>
      <c r="C584">
        <v>2.74</v>
      </c>
      <c r="D584">
        <v>1</v>
      </c>
      <c r="E584">
        <v>0.1</v>
      </c>
      <c r="F584" s="4">
        <f>DetailTicket2[[#This Row],[Qte]]*(DetailTicket2[[#This Row],[PrixUnit]]*(1-DetailTicket2[[#This Row],[Remise%]]))</f>
        <v>2.4660000000000002</v>
      </c>
      <c r="G584" t="str">
        <f t="shared" si="18"/>
        <v>DIGOM</v>
      </c>
      <c r="I584">
        <f t="shared" si="19"/>
        <v>10830</v>
      </c>
      <c r="J584" s="27" t="s">
        <v>56</v>
      </c>
    </row>
    <row r="585" spans="1:10" x14ac:dyDescent="0.25">
      <c r="A585">
        <v>10465</v>
      </c>
      <c r="B585">
        <v>24</v>
      </c>
      <c r="C585">
        <v>2.74</v>
      </c>
      <c r="D585">
        <v>1</v>
      </c>
      <c r="E585">
        <v>0</v>
      </c>
      <c r="F585" s="4">
        <f>DetailTicket2[[#This Row],[Qte]]*(DetailTicket2[[#This Row],[PrixUnit]]*(1-DetailTicket2[[#This Row],[Remise%]]))</f>
        <v>2.74</v>
      </c>
      <c r="G585" t="str">
        <f t="shared" si="18"/>
        <v>ZOHED</v>
      </c>
      <c r="I585">
        <f t="shared" si="19"/>
        <v>10831</v>
      </c>
      <c r="J585" s="28" t="s">
        <v>88</v>
      </c>
    </row>
    <row r="586" spans="1:10" x14ac:dyDescent="0.25">
      <c r="A586">
        <v>10467</v>
      </c>
      <c r="B586">
        <v>24</v>
      </c>
      <c r="C586">
        <v>2.74</v>
      </c>
      <c r="D586">
        <v>1</v>
      </c>
      <c r="E586">
        <v>0</v>
      </c>
      <c r="F586" s="4">
        <f>DetailTicket2[[#This Row],[Qte]]*(DetailTicket2[[#This Row],[PrixUnit]]*(1-DetailTicket2[[#This Row],[Remise%]]))</f>
        <v>2.74</v>
      </c>
      <c r="G586" t="str">
        <f t="shared" si="18"/>
        <v>NISCH</v>
      </c>
      <c r="I586">
        <f t="shared" si="19"/>
        <v>10832</v>
      </c>
      <c r="J586" s="27" t="s">
        <v>76</v>
      </c>
    </row>
    <row r="587" spans="1:10" x14ac:dyDescent="0.25">
      <c r="A587">
        <v>10472</v>
      </c>
      <c r="B587">
        <v>24</v>
      </c>
      <c r="C587">
        <v>2.74</v>
      </c>
      <c r="D587">
        <v>2</v>
      </c>
      <c r="E587">
        <v>0.05</v>
      </c>
      <c r="F587" s="4">
        <f>DetailTicket2[[#This Row],[Qte]]*(DetailTicket2[[#This Row],[PrixUnit]]*(1-DetailTicket2[[#This Row],[Remise%]]))</f>
        <v>5.2060000000000004</v>
      </c>
      <c r="G587" t="str">
        <f t="shared" si="18"/>
        <v>MAEUS</v>
      </c>
      <c r="I587">
        <f t="shared" si="19"/>
        <v>10833</v>
      </c>
      <c r="J587" s="28" t="s">
        <v>34</v>
      </c>
    </row>
    <row r="588" spans="1:10" x14ac:dyDescent="0.25">
      <c r="A588">
        <v>10498</v>
      </c>
      <c r="B588">
        <v>24</v>
      </c>
      <c r="C588">
        <v>3.35</v>
      </c>
      <c r="D588">
        <v>2</v>
      </c>
      <c r="E588">
        <v>0</v>
      </c>
      <c r="F588" s="4">
        <f>DetailTicket2[[#This Row],[Qte]]*(DetailTicket2[[#This Row],[PrixUnit]]*(1-DetailTicket2[[#This Row],[Remise%]]))</f>
        <v>6.7</v>
      </c>
      <c r="G588" t="str">
        <f t="shared" si="18"/>
        <v>NAROU</v>
      </c>
      <c r="I588">
        <f t="shared" si="19"/>
        <v>10834</v>
      </c>
      <c r="J588" s="27" t="s">
        <v>56</v>
      </c>
    </row>
    <row r="589" spans="1:10" x14ac:dyDescent="0.25">
      <c r="A589">
        <v>10512</v>
      </c>
      <c r="B589">
        <v>24</v>
      </c>
      <c r="C589">
        <v>3.35</v>
      </c>
      <c r="D589">
        <v>2</v>
      </c>
      <c r="E589">
        <v>0.15</v>
      </c>
      <c r="F589" s="4">
        <f>DetailTicket2[[#This Row],[Qte]]*(DetailTicket2[[#This Row],[PrixUnit]]*(1-DetailTicket2[[#This Row],[Remise%]]))</f>
        <v>5.6950000000000003</v>
      </c>
      <c r="G589" t="str">
        <f t="shared" si="18"/>
        <v>ALAUV</v>
      </c>
      <c r="I589">
        <f t="shared" si="19"/>
        <v>10835</v>
      </c>
      <c r="J589" s="28" t="s">
        <v>110</v>
      </c>
    </row>
    <row r="590" spans="1:10" x14ac:dyDescent="0.25">
      <c r="A590">
        <v>10518</v>
      </c>
      <c r="B590">
        <v>24</v>
      </c>
      <c r="C590">
        <v>3.35</v>
      </c>
      <c r="D590">
        <v>2</v>
      </c>
      <c r="E590">
        <v>0</v>
      </c>
      <c r="F590" s="4">
        <f>DetailTicket2[[#This Row],[Qte]]*(DetailTicket2[[#This Row],[PrixUnit]]*(1-DetailTicket2[[#This Row],[Remise%]]))</f>
        <v>6.7</v>
      </c>
      <c r="G590" t="str">
        <f t="shared" si="18"/>
        <v>CHGRA</v>
      </c>
      <c r="I590">
        <f t="shared" si="19"/>
        <v>10836</v>
      </c>
      <c r="J590" s="27" t="s">
        <v>32</v>
      </c>
    </row>
    <row r="591" spans="1:10" x14ac:dyDescent="0.25">
      <c r="A591">
        <v>10520</v>
      </c>
      <c r="B591">
        <v>24</v>
      </c>
      <c r="C591">
        <v>3.35</v>
      </c>
      <c r="D591">
        <v>2</v>
      </c>
      <c r="E591">
        <v>0</v>
      </c>
      <c r="F591" s="4">
        <f>DetailTicket2[[#This Row],[Qte]]*(DetailTicket2[[#This Row],[PrixUnit]]*(1-DetailTicket2[[#This Row],[Remise%]]))</f>
        <v>6.7</v>
      </c>
      <c r="G591" t="str">
        <f t="shared" si="18"/>
        <v>ALDUV</v>
      </c>
      <c r="I591">
        <f t="shared" si="19"/>
        <v>10837</v>
      </c>
      <c r="J591" s="28" t="s">
        <v>48</v>
      </c>
    </row>
    <row r="592" spans="1:10" x14ac:dyDescent="0.25">
      <c r="A592">
        <v>10541</v>
      </c>
      <c r="B592">
        <v>24</v>
      </c>
      <c r="C592">
        <v>3.35</v>
      </c>
      <c r="D592">
        <v>1</v>
      </c>
      <c r="E592">
        <v>0.1</v>
      </c>
      <c r="F592" s="4">
        <f>DetailTicket2[[#This Row],[Qte]]*(DetailTicket2[[#This Row],[PrixUnit]]*(1-DetailTicket2[[#This Row],[Remise%]]))</f>
        <v>3.0150000000000001</v>
      </c>
      <c r="G592" t="str">
        <f t="shared" si="18"/>
        <v>DAMIC</v>
      </c>
      <c r="I592">
        <f t="shared" si="19"/>
        <v>10838</v>
      </c>
      <c r="J592" s="27" t="s">
        <v>90</v>
      </c>
    </row>
    <row r="593" spans="1:10" x14ac:dyDescent="0.25">
      <c r="A593">
        <v>10555</v>
      </c>
      <c r="B593">
        <v>24</v>
      </c>
      <c r="C593">
        <v>3.35</v>
      </c>
      <c r="D593">
        <v>2</v>
      </c>
      <c r="E593">
        <v>0.2</v>
      </c>
      <c r="F593" s="4">
        <f>DetailTicket2[[#This Row],[Qte]]*(DetailTicket2[[#This Row],[PrixUnit]]*(1-DetailTicket2[[#This Row],[Remise%]]))</f>
        <v>5.36</v>
      </c>
      <c r="G593" t="str">
        <f t="shared" si="18"/>
        <v>MOELK</v>
      </c>
      <c r="I593">
        <f t="shared" si="19"/>
        <v>10839</v>
      </c>
      <c r="J593" s="28" t="s">
        <v>56</v>
      </c>
    </row>
    <row r="594" spans="1:10" x14ac:dyDescent="0.25">
      <c r="A594">
        <v>10565</v>
      </c>
      <c r="B594">
        <v>24</v>
      </c>
      <c r="C594">
        <v>3.35</v>
      </c>
      <c r="D594">
        <v>1</v>
      </c>
      <c r="E594">
        <v>0.1</v>
      </c>
      <c r="F594" s="4">
        <f>DetailTicket2[[#This Row],[Qte]]*(DetailTicket2[[#This Row],[PrixUnit]]*(1-DetailTicket2[[#This Row],[Remise%]]))</f>
        <v>3.0150000000000001</v>
      </c>
      <c r="G594" t="str">
        <f t="shared" si="18"/>
        <v>JÉBAZ</v>
      </c>
      <c r="I594">
        <f t="shared" si="19"/>
        <v>10840</v>
      </c>
      <c r="J594" s="27" t="s">
        <v>90</v>
      </c>
    </row>
    <row r="595" spans="1:10" x14ac:dyDescent="0.25">
      <c r="A595">
        <v>10597</v>
      </c>
      <c r="B595">
        <v>24</v>
      </c>
      <c r="C595">
        <v>3.35</v>
      </c>
      <c r="D595">
        <v>1</v>
      </c>
      <c r="E595">
        <v>0.2</v>
      </c>
      <c r="F595" s="4">
        <f>DetailTicket2[[#This Row],[Qte]]*(DetailTicket2[[#This Row],[PrixUnit]]*(1-DetailTicket2[[#This Row],[Remise%]]))</f>
        <v>2.68</v>
      </c>
      <c r="G595" t="str">
        <f t="shared" si="18"/>
        <v>BETIZ</v>
      </c>
      <c r="I595">
        <f t="shared" si="19"/>
        <v>10841</v>
      </c>
      <c r="J595" s="28" t="s">
        <v>27</v>
      </c>
    </row>
    <row r="596" spans="1:10" x14ac:dyDescent="0.25">
      <c r="A596">
        <v>10620</v>
      </c>
      <c r="B596">
        <v>24</v>
      </c>
      <c r="C596">
        <v>3.35</v>
      </c>
      <c r="D596">
        <v>2</v>
      </c>
      <c r="E596">
        <v>0</v>
      </c>
      <c r="F596" s="4">
        <f>DetailTicket2[[#This Row],[Qte]]*(DetailTicket2[[#This Row],[PrixUnit]]*(1-DetailTicket2[[#This Row],[Remise%]]))</f>
        <v>6.7</v>
      </c>
      <c r="G596" t="str">
        <f t="shared" si="18"/>
        <v>VIGUI</v>
      </c>
      <c r="I596">
        <f t="shared" si="19"/>
        <v>10842</v>
      </c>
      <c r="J596" s="27" t="s">
        <v>46</v>
      </c>
    </row>
    <row r="597" spans="1:10" x14ac:dyDescent="0.25">
      <c r="A597">
        <v>10623</v>
      </c>
      <c r="B597">
        <v>24</v>
      </c>
      <c r="C597">
        <v>3.35</v>
      </c>
      <c r="D597">
        <v>2</v>
      </c>
      <c r="E597">
        <v>0</v>
      </c>
      <c r="F597" s="4">
        <f>DetailTicket2[[#This Row],[Qte]]*(DetailTicket2[[#This Row],[PrixUnit]]*(1-DetailTicket2[[#This Row],[Remise%]]))</f>
        <v>6.7</v>
      </c>
      <c r="G597" t="str">
        <f t="shared" si="18"/>
        <v>ERDEB</v>
      </c>
      <c r="I597">
        <f t="shared" si="19"/>
        <v>10843</v>
      </c>
      <c r="J597" s="28" t="s">
        <v>26</v>
      </c>
    </row>
    <row r="598" spans="1:10" x14ac:dyDescent="0.25">
      <c r="A598">
        <v>10648</v>
      </c>
      <c r="B598">
        <v>24</v>
      </c>
      <c r="C598">
        <v>3.35</v>
      </c>
      <c r="D598">
        <v>2</v>
      </c>
      <c r="E598">
        <v>0.15</v>
      </c>
      <c r="F598" s="4">
        <f>DetailTicket2[[#This Row],[Qte]]*(DetailTicket2[[#This Row],[PrixUnit]]*(1-DetailTicket2[[#This Row],[Remise%]]))</f>
        <v>5.6950000000000003</v>
      </c>
      <c r="G598" t="str">
        <f t="shared" si="18"/>
        <v>CHDUD</v>
      </c>
      <c r="I598">
        <f t="shared" si="19"/>
        <v>10844</v>
      </c>
      <c r="J598" s="27" t="s">
        <v>77</v>
      </c>
    </row>
    <row r="599" spans="1:10" x14ac:dyDescent="0.25">
      <c r="A599">
        <v>10695</v>
      </c>
      <c r="B599">
        <v>24</v>
      </c>
      <c r="C599">
        <v>3.35</v>
      </c>
      <c r="D599">
        <v>1</v>
      </c>
      <c r="E599">
        <v>0</v>
      </c>
      <c r="F599" s="4">
        <f>DetailTicket2[[#This Row],[Qte]]*(DetailTicket2[[#This Row],[PrixUnit]]*(1-DetailTicket2[[#This Row],[Remise%]]))</f>
        <v>3.35</v>
      </c>
      <c r="G599" t="str">
        <f t="shared" si="18"/>
        <v>FRLAN</v>
      </c>
      <c r="I599">
        <f t="shared" si="19"/>
        <v>10845</v>
      </c>
      <c r="J599" s="28" t="s">
        <v>44</v>
      </c>
    </row>
    <row r="600" spans="1:10" x14ac:dyDescent="0.25">
      <c r="A600">
        <v>10704</v>
      </c>
      <c r="B600">
        <v>24</v>
      </c>
      <c r="C600">
        <v>3.35</v>
      </c>
      <c r="D600">
        <v>1</v>
      </c>
      <c r="E600">
        <v>0</v>
      </c>
      <c r="F600" s="4">
        <f>DetailTicket2[[#This Row],[Qte]]*(DetailTicket2[[#This Row],[PrixUnit]]*(1-DetailTicket2[[#This Row],[Remise%]]))</f>
        <v>3.35</v>
      </c>
      <c r="G600" t="str">
        <f t="shared" si="18"/>
        <v>PABEL</v>
      </c>
      <c r="I600">
        <f t="shared" si="19"/>
        <v>10846</v>
      </c>
      <c r="J600" s="27" t="s">
        <v>27</v>
      </c>
    </row>
    <row r="601" spans="1:10" x14ac:dyDescent="0.25">
      <c r="A601">
        <v>10763</v>
      </c>
      <c r="B601">
        <v>24</v>
      </c>
      <c r="C601">
        <v>3.35</v>
      </c>
      <c r="D601">
        <v>1</v>
      </c>
      <c r="E601">
        <v>0</v>
      </c>
      <c r="F601" s="4">
        <f>DetailTicket2[[#This Row],[Qte]]*(DetailTicket2[[#This Row],[PrixUnit]]*(1-DetailTicket2[[#This Row],[Remise%]]))</f>
        <v>3.35</v>
      </c>
      <c r="G601" t="str">
        <f t="shared" si="18"/>
        <v>CHBON</v>
      </c>
      <c r="I601">
        <f t="shared" si="19"/>
        <v>10847</v>
      </c>
      <c r="J601" s="28" t="s">
        <v>68</v>
      </c>
    </row>
    <row r="602" spans="1:10" x14ac:dyDescent="0.25">
      <c r="A602">
        <v>10799</v>
      </c>
      <c r="B602">
        <v>24</v>
      </c>
      <c r="C602">
        <v>3.35</v>
      </c>
      <c r="D602">
        <v>1</v>
      </c>
      <c r="E602">
        <v>0.15</v>
      </c>
      <c r="F602" s="4">
        <f>DetailTicket2[[#This Row],[Qte]]*(DetailTicket2[[#This Row],[PrixUnit]]*(1-DetailTicket2[[#This Row],[Remise%]]))</f>
        <v>2.8475000000000001</v>
      </c>
      <c r="G602" t="str">
        <f t="shared" si="18"/>
        <v>CHBES</v>
      </c>
      <c r="I602">
        <f t="shared" si="19"/>
        <v>10848</v>
      </c>
      <c r="J602" s="27" t="s">
        <v>95</v>
      </c>
    </row>
    <row r="603" spans="1:10" x14ac:dyDescent="0.25">
      <c r="A603">
        <v>10859</v>
      </c>
      <c r="B603">
        <v>24</v>
      </c>
      <c r="C603">
        <v>3.35</v>
      </c>
      <c r="D603">
        <v>1</v>
      </c>
      <c r="E603">
        <v>0.25</v>
      </c>
      <c r="F603" s="4">
        <f>DetailTicket2[[#This Row],[Qte]]*(DetailTicket2[[#This Row],[PrixUnit]]*(1-DetailTicket2[[#This Row],[Remise%]]))</f>
        <v>2.5125000000000002</v>
      </c>
      <c r="G603" t="str">
        <f t="shared" si="18"/>
        <v>ERDEB</v>
      </c>
      <c r="I603">
        <f t="shared" si="19"/>
        <v>10849</v>
      </c>
      <c r="J603" s="28" t="s">
        <v>67</v>
      </c>
    </row>
    <row r="604" spans="1:10" x14ac:dyDescent="0.25">
      <c r="A604">
        <v>10866</v>
      </c>
      <c r="B604">
        <v>24</v>
      </c>
      <c r="C604">
        <v>3.35</v>
      </c>
      <c r="D604">
        <v>2</v>
      </c>
      <c r="E604">
        <v>0.25</v>
      </c>
      <c r="F604" s="4">
        <f>DetailTicket2[[#This Row],[Qte]]*(DetailTicket2[[#This Row],[PrixUnit]]*(1-DetailTicket2[[#This Row],[Remise%]]))</f>
        <v>5.0250000000000004</v>
      </c>
      <c r="G604" t="str">
        <f t="shared" si="18"/>
        <v>JEHOU</v>
      </c>
      <c r="I604">
        <f t="shared" si="19"/>
        <v>10850</v>
      </c>
      <c r="J604" s="27" t="s">
        <v>26</v>
      </c>
    </row>
    <row r="605" spans="1:10" x14ac:dyDescent="0.25">
      <c r="A605">
        <v>10883</v>
      </c>
      <c r="B605">
        <v>24</v>
      </c>
      <c r="C605">
        <v>3.35</v>
      </c>
      <c r="D605">
        <v>2</v>
      </c>
      <c r="E605">
        <v>0</v>
      </c>
      <c r="F605" s="4">
        <f>DetailTicket2[[#This Row],[Qte]]*(DetailTicket2[[#This Row],[PrixUnit]]*(1-DetailTicket2[[#This Row],[Remise%]]))</f>
        <v>6.7</v>
      </c>
      <c r="G605" t="str">
        <f t="shared" si="18"/>
        <v>CHROU</v>
      </c>
      <c r="I605">
        <f t="shared" si="19"/>
        <v>10851</v>
      </c>
      <c r="J605" s="28" t="s">
        <v>52</v>
      </c>
    </row>
    <row r="606" spans="1:10" x14ac:dyDescent="0.25">
      <c r="A606">
        <v>10885</v>
      </c>
      <c r="B606">
        <v>24</v>
      </c>
      <c r="C606">
        <v>3.35</v>
      </c>
      <c r="D606">
        <v>2</v>
      </c>
      <c r="E606">
        <v>0</v>
      </c>
      <c r="F606" s="4">
        <f>DetailTicket2[[#This Row],[Qte]]*(DetailTicket2[[#This Row],[PrixUnit]]*(1-DetailTicket2[[#This Row],[Remise%]]))</f>
        <v>6.7</v>
      </c>
      <c r="G606" t="str">
        <f t="shared" si="18"/>
        <v>MIGAL</v>
      </c>
      <c r="I606">
        <f t="shared" si="19"/>
        <v>10852</v>
      </c>
      <c r="J606" s="27" t="s">
        <v>36</v>
      </c>
    </row>
    <row r="607" spans="1:10" x14ac:dyDescent="0.25">
      <c r="A607">
        <v>10893</v>
      </c>
      <c r="B607">
        <v>24</v>
      </c>
      <c r="C607">
        <v>3.35</v>
      </c>
      <c r="D607">
        <v>2</v>
      </c>
      <c r="E607">
        <v>0</v>
      </c>
      <c r="F607" s="4">
        <f>DetailTicket2[[#This Row],[Qte]]*(DetailTicket2[[#This Row],[PrixUnit]]*(1-DetailTicket2[[#This Row],[Remise%]]))</f>
        <v>6.7</v>
      </c>
      <c r="G607" t="str">
        <f t="shared" si="18"/>
        <v>CHBES</v>
      </c>
      <c r="I607">
        <f t="shared" si="19"/>
        <v>10853</v>
      </c>
      <c r="J607" s="28" t="s">
        <v>99</v>
      </c>
    </row>
    <row r="608" spans="1:10" x14ac:dyDescent="0.25">
      <c r="A608">
        <v>10895</v>
      </c>
      <c r="B608">
        <v>24</v>
      </c>
      <c r="C608">
        <v>3.35</v>
      </c>
      <c r="D608">
        <v>2</v>
      </c>
      <c r="E608">
        <v>0</v>
      </c>
      <c r="F608" s="4">
        <f>DetailTicket2[[#This Row],[Qte]]*(DetailTicket2[[#This Row],[PrixUnit]]*(1-DetailTicket2[[#This Row],[Remise%]]))</f>
        <v>6.7</v>
      </c>
      <c r="G608" t="str">
        <f t="shared" si="18"/>
        <v>CHLEC</v>
      </c>
      <c r="I608">
        <f t="shared" si="19"/>
        <v>10854</v>
      </c>
      <c r="J608" s="27" t="s">
        <v>32</v>
      </c>
    </row>
    <row r="609" spans="1:10" x14ac:dyDescent="0.25">
      <c r="A609">
        <v>10922</v>
      </c>
      <c r="B609">
        <v>24</v>
      </c>
      <c r="C609">
        <v>3.35</v>
      </c>
      <c r="D609">
        <v>1</v>
      </c>
      <c r="E609">
        <v>0</v>
      </c>
      <c r="F609" s="4">
        <f>DetailTicket2[[#This Row],[Qte]]*(DetailTicket2[[#This Row],[PrixUnit]]*(1-DetailTicket2[[#This Row],[Remise%]]))</f>
        <v>3.35</v>
      </c>
      <c r="G609" t="str">
        <f t="shared" si="18"/>
        <v>DAMIC</v>
      </c>
      <c r="I609">
        <f t="shared" si="19"/>
        <v>10855</v>
      </c>
      <c r="J609" s="28" t="s">
        <v>60</v>
      </c>
    </row>
    <row r="610" spans="1:10" x14ac:dyDescent="0.25">
      <c r="A610">
        <v>10946</v>
      </c>
      <c r="B610">
        <v>24</v>
      </c>
      <c r="C610">
        <v>3.35</v>
      </c>
      <c r="D610">
        <v>1</v>
      </c>
      <c r="E610">
        <v>0</v>
      </c>
      <c r="F610" s="4">
        <f>DetailTicket2[[#This Row],[Qte]]*(DetailTicket2[[#This Row],[PrixUnit]]*(1-DetailTicket2[[#This Row],[Remise%]]))</f>
        <v>3.35</v>
      </c>
      <c r="G610" t="str">
        <f t="shared" si="18"/>
        <v>ZOHED</v>
      </c>
      <c r="I610">
        <f t="shared" si="19"/>
        <v>10856</v>
      </c>
      <c r="J610" s="27" t="s">
        <v>82</v>
      </c>
    </row>
    <row r="611" spans="1:10" x14ac:dyDescent="0.25">
      <c r="A611">
        <v>10960</v>
      </c>
      <c r="B611">
        <v>24</v>
      </c>
      <c r="C611">
        <v>3.35</v>
      </c>
      <c r="D611">
        <v>2</v>
      </c>
      <c r="E611">
        <v>0.25</v>
      </c>
      <c r="F611" s="4">
        <f>DetailTicket2[[#This Row],[Qte]]*(DetailTicket2[[#This Row],[PrixUnit]]*(1-DetailTicket2[[#This Row],[Remise%]]))</f>
        <v>5.0250000000000004</v>
      </c>
      <c r="G611" t="str">
        <f t="shared" si="18"/>
        <v>NAROU</v>
      </c>
      <c r="I611">
        <f t="shared" si="19"/>
        <v>10857</v>
      </c>
      <c r="J611" s="28" t="s">
        <v>48</v>
      </c>
    </row>
    <row r="612" spans="1:10" x14ac:dyDescent="0.25">
      <c r="A612">
        <v>10968</v>
      </c>
      <c r="B612">
        <v>24</v>
      </c>
      <c r="C612">
        <v>3.35</v>
      </c>
      <c r="D612">
        <v>1</v>
      </c>
      <c r="E612">
        <v>0</v>
      </c>
      <c r="F612" s="4">
        <f>DetailTicket2[[#This Row],[Qte]]*(DetailTicket2[[#This Row],[PrixUnit]]*(1-DetailTicket2[[#This Row],[Remise%]]))</f>
        <v>3.35</v>
      </c>
      <c r="G612" t="str">
        <f t="shared" si="18"/>
        <v>CHLEC</v>
      </c>
      <c r="I612">
        <f t="shared" si="19"/>
        <v>10858</v>
      </c>
      <c r="J612" s="27" t="s">
        <v>111</v>
      </c>
    </row>
    <row r="613" spans="1:10" x14ac:dyDescent="0.25">
      <c r="A613">
        <v>10979</v>
      </c>
      <c r="B613">
        <v>24</v>
      </c>
      <c r="C613">
        <v>3.35</v>
      </c>
      <c r="D613">
        <v>2</v>
      </c>
      <c r="E613">
        <v>0</v>
      </c>
      <c r="F613" s="4">
        <f>DetailTicket2[[#This Row],[Qte]]*(DetailTicket2[[#This Row],[PrixUnit]]*(1-DetailTicket2[[#This Row],[Remise%]]))</f>
        <v>6.7</v>
      </c>
      <c r="G613" t="str">
        <f t="shared" si="18"/>
        <v>CHLEC</v>
      </c>
      <c r="I613">
        <f t="shared" si="19"/>
        <v>10859</v>
      </c>
      <c r="J613" s="28" t="s">
        <v>40</v>
      </c>
    </row>
    <row r="614" spans="1:10" x14ac:dyDescent="0.25">
      <c r="A614">
        <v>10984</v>
      </c>
      <c r="B614">
        <v>24</v>
      </c>
      <c r="C614">
        <v>3.35</v>
      </c>
      <c r="D614">
        <v>1</v>
      </c>
      <c r="E614">
        <v>0</v>
      </c>
      <c r="F614" s="4">
        <f>DetailTicket2[[#This Row],[Qte]]*(DetailTicket2[[#This Row],[PrixUnit]]*(1-DetailTicket2[[#This Row],[Remise%]]))</f>
        <v>3.35</v>
      </c>
      <c r="G614" t="str">
        <f t="shared" si="18"/>
        <v>MOELK</v>
      </c>
      <c r="I614">
        <f t="shared" si="19"/>
        <v>10860</v>
      </c>
      <c r="J614" s="27" t="s">
        <v>108</v>
      </c>
    </row>
    <row r="615" spans="1:10" x14ac:dyDescent="0.25">
      <c r="A615">
        <v>10998</v>
      </c>
      <c r="B615">
        <v>24</v>
      </c>
      <c r="C615">
        <v>3.35</v>
      </c>
      <c r="D615">
        <v>2</v>
      </c>
      <c r="E615">
        <v>0</v>
      </c>
      <c r="F615" s="4">
        <f>DetailTicket2[[#This Row],[Qte]]*(DetailTicket2[[#This Row],[PrixUnit]]*(1-DetailTicket2[[#This Row],[Remise%]]))</f>
        <v>6.7</v>
      </c>
      <c r="G615" t="str">
        <f t="shared" si="18"/>
        <v xml:space="preserve">DELE </v>
      </c>
      <c r="I615">
        <f t="shared" si="19"/>
        <v>10861</v>
      </c>
      <c r="J615" s="28" t="s">
        <v>42</v>
      </c>
    </row>
    <row r="616" spans="1:10" x14ac:dyDescent="0.25">
      <c r="A616">
        <v>11000</v>
      </c>
      <c r="B616">
        <v>24</v>
      </c>
      <c r="C616">
        <v>3.35</v>
      </c>
      <c r="D616">
        <v>1</v>
      </c>
      <c r="E616">
        <v>0.25</v>
      </c>
      <c r="F616" s="4">
        <f>DetailTicket2[[#This Row],[Qte]]*(DetailTicket2[[#This Row],[PrixUnit]]*(1-DetailTicket2[[#This Row],[Remise%]]))</f>
        <v>2.5125000000000002</v>
      </c>
      <c r="G616" t="str">
        <f t="shared" si="18"/>
        <v>ALCLE</v>
      </c>
      <c r="I616">
        <f t="shared" si="19"/>
        <v>10862</v>
      </c>
      <c r="J616" s="27" t="s">
        <v>49</v>
      </c>
    </row>
    <row r="617" spans="1:10" x14ac:dyDescent="0.25">
      <c r="A617">
        <v>11009</v>
      </c>
      <c r="B617">
        <v>24</v>
      </c>
      <c r="C617">
        <v>3.35</v>
      </c>
      <c r="D617">
        <v>2</v>
      </c>
      <c r="E617">
        <v>0</v>
      </c>
      <c r="F617" s="4">
        <f>DetailTicket2[[#This Row],[Qte]]*(DetailTicket2[[#This Row],[PrixUnit]]*(1-DetailTicket2[[#This Row],[Remise%]]))</f>
        <v>6.7</v>
      </c>
      <c r="G617" t="str">
        <f t="shared" si="18"/>
        <v>JELEC</v>
      </c>
      <c r="I617">
        <f t="shared" si="19"/>
        <v>10863</v>
      </c>
      <c r="J617" s="28" t="s">
        <v>31</v>
      </c>
    </row>
    <row r="618" spans="1:10" x14ac:dyDescent="0.25">
      <c r="A618">
        <v>11010</v>
      </c>
      <c r="B618">
        <v>24</v>
      </c>
      <c r="C618">
        <v>3.35</v>
      </c>
      <c r="D618">
        <v>2</v>
      </c>
      <c r="E618">
        <v>0</v>
      </c>
      <c r="F618" s="4">
        <f>DetailTicket2[[#This Row],[Qte]]*(DetailTicket2[[#This Row],[PrixUnit]]*(1-DetailTicket2[[#This Row],[Remise%]]))</f>
        <v>6.7</v>
      </c>
      <c r="G618" t="str">
        <f t="shared" si="18"/>
        <v>DACOU</v>
      </c>
      <c r="I618">
        <f t="shared" si="19"/>
        <v>10864</v>
      </c>
      <c r="J618" s="27" t="s">
        <v>78</v>
      </c>
    </row>
    <row r="619" spans="1:10" x14ac:dyDescent="0.25">
      <c r="A619">
        <v>11027</v>
      </c>
      <c r="B619">
        <v>24</v>
      </c>
      <c r="C619">
        <v>3.35</v>
      </c>
      <c r="D619">
        <v>1</v>
      </c>
      <c r="E619">
        <v>0.25</v>
      </c>
      <c r="F619" s="4">
        <f>DetailTicket2[[#This Row],[Qte]]*(DetailTicket2[[#This Row],[PrixUnit]]*(1-DetailTicket2[[#This Row],[Remise%]]))</f>
        <v>2.5125000000000002</v>
      </c>
      <c r="G619" t="str">
        <f t="shared" si="18"/>
        <v>GESEF</v>
      </c>
      <c r="I619">
        <f t="shared" si="19"/>
        <v>10865</v>
      </c>
      <c r="J619" s="28" t="s">
        <v>44</v>
      </c>
    </row>
    <row r="620" spans="1:10" x14ac:dyDescent="0.25">
      <c r="A620">
        <v>11031</v>
      </c>
      <c r="B620">
        <v>24</v>
      </c>
      <c r="C620">
        <v>3.35</v>
      </c>
      <c r="D620">
        <v>1</v>
      </c>
      <c r="E620">
        <v>0</v>
      </c>
      <c r="F620" s="4">
        <f>DetailTicket2[[#This Row],[Qte]]*(DetailTicket2[[#This Row],[PrixUnit]]*(1-DetailTicket2[[#This Row],[Remise%]]))</f>
        <v>3.35</v>
      </c>
      <c r="G620" t="str">
        <f t="shared" si="18"/>
        <v>MOELK</v>
      </c>
      <c r="I620">
        <f t="shared" si="19"/>
        <v>10866</v>
      </c>
      <c r="J620" s="27" t="s">
        <v>48</v>
      </c>
    </row>
    <row r="621" spans="1:10" x14ac:dyDescent="0.25">
      <c r="A621">
        <v>11051</v>
      </c>
      <c r="B621">
        <v>24</v>
      </c>
      <c r="C621">
        <v>3.35</v>
      </c>
      <c r="D621">
        <v>2</v>
      </c>
      <c r="E621">
        <v>0.2</v>
      </c>
      <c r="F621" s="4">
        <f>DetailTicket2[[#This Row],[Qte]]*(DetailTicket2[[#This Row],[PrixUnit]]*(1-DetailTicket2[[#This Row],[Remise%]]))</f>
        <v>5.36</v>
      </c>
      <c r="G621" t="str">
        <f t="shared" si="18"/>
        <v>CÉDAU</v>
      </c>
      <c r="I621">
        <f t="shared" si="19"/>
        <v>10867</v>
      </c>
      <c r="J621" s="28" t="s">
        <v>61</v>
      </c>
    </row>
    <row r="622" spans="1:10" x14ac:dyDescent="0.25">
      <c r="A622">
        <v>11055</v>
      </c>
      <c r="B622">
        <v>24</v>
      </c>
      <c r="C622">
        <v>3.35</v>
      </c>
      <c r="D622">
        <v>2</v>
      </c>
      <c r="E622">
        <v>0</v>
      </c>
      <c r="F622" s="4">
        <f>DetailTicket2[[#This Row],[Qte]]*(DetailTicket2[[#This Row],[PrixUnit]]*(1-DetailTicket2[[#This Row],[Remise%]]))</f>
        <v>6.7</v>
      </c>
      <c r="G622" t="str">
        <f t="shared" si="18"/>
        <v>NAROU</v>
      </c>
      <c r="I622">
        <f t="shared" si="19"/>
        <v>10868</v>
      </c>
      <c r="J622" s="27" t="s">
        <v>85</v>
      </c>
    </row>
    <row r="623" spans="1:10" x14ac:dyDescent="0.25">
      <c r="A623">
        <v>11073</v>
      </c>
      <c r="B623">
        <v>24</v>
      </c>
      <c r="C623">
        <v>3.35</v>
      </c>
      <c r="D623">
        <v>1</v>
      </c>
      <c r="E623">
        <v>0</v>
      </c>
      <c r="F623" s="4">
        <f>DetailTicket2[[#This Row],[Qte]]*(DetailTicket2[[#This Row],[PrixUnit]]*(1-DetailTicket2[[#This Row],[Remise%]]))</f>
        <v>3.35</v>
      </c>
      <c r="G623" t="str">
        <f t="shared" si="18"/>
        <v>SORET</v>
      </c>
      <c r="I623">
        <f t="shared" si="19"/>
        <v>10869</v>
      </c>
      <c r="J623" s="28" t="s">
        <v>79</v>
      </c>
    </row>
    <row r="624" spans="1:10" x14ac:dyDescent="0.25">
      <c r="A624">
        <v>10323</v>
      </c>
      <c r="B624">
        <v>25</v>
      </c>
      <c r="C624">
        <v>8.5399999999999991</v>
      </c>
      <c r="D624">
        <v>2</v>
      </c>
      <c r="E624">
        <v>0</v>
      </c>
      <c r="F624" s="4">
        <f>DetailTicket2[[#This Row],[Qte]]*(DetailTicket2[[#This Row],[PrixUnit]]*(1-DetailTicket2[[#This Row],[Remise%]]))</f>
        <v>17.079999999999998</v>
      </c>
      <c r="G624" t="str">
        <f t="shared" si="18"/>
        <v>CHBES</v>
      </c>
      <c r="I624">
        <f t="shared" si="19"/>
        <v>10870</v>
      </c>
      <c r="J624" s="27" t="s">
        <v>86</v>
      </c>
    </row>
    <row r="625" spans="1:10" x14ac:dyDescent="0.25">
      <c r="A625">
        <v>10347</v>
      </c>
      <c r="B625">
        <v>25</v>
      </c>
      <c r="C625">
        <v>8.5399999999999991</v>
      </c>
      <c r="D625">
        <v>2</v>
      </c>
      <c r="E625">
        <v>0</v>
      </c>
      <c r="F625" s="4">
        <f>DetailTicket2[[#This Row],[Qte]]*(DetailTicket2[[#This Row],[PrixUnit]]*(1-DetailTicket2[[#This Row],[Remise%]]))</f>
        <v>17.079999999999998</v>
      </c>
      <c r="G625" t="str">
        <f t="shared" si="18"/>
        <v>ALAUV</v>
      </c>
      <c r="I625">
        <f t="shared" si="19"/>
        <v>10871</v>
      </c>
      <c r="J625" s="28" t="s">
        <v>71</v>
      </c>
    </row>
    <row r="626" spans="1:10" x14ac:dyDescent="0.25">
      <c r="A626">
        <v>10362</v>
      </c>
      <c r="B626">
        <v>25</v>
      </c>
      <c r="C626">
        <v>8.5399999999999991</v>
      </c>
      <c r="D626">
        <v>2</v>
      </c>
      <c r="E626">
        <v>0</v>
      </c>
      <c r="F626" s="4">
        <f>DetailTicket2[[#This Row],[Qte]]*(DetailTicket2[[#This Row],[PrixUnit]]*(1-DetailTicket2[[#This Row],[Remise%]]))</f>
        <v>17.079999999999998</v>
      </c>
      <c r="G626" t="str">
        <f t="shared" si="18"/>
        <v>FAMAR</v>
      </c>
      <c r="I626">
        <f t="shared" si="19"/>
        <v>10872</v>
      </c>
      <c r="J626" s="27" t="s">
        <v>59</v>
      </c>
    </row>
    <row r="627" spans="1:10" x14ac:dyDescent="0.25">
      <c r="A627">
        <v>10393</v>
      </c>
      <c r="B627">
        <v>25</v>
      </c>
      <c r="C627">
        <v>8.5399999999999991</v>
      </c>
      <c r="D627">
        <v>2</v>
      </c>
      <c r="E627">
        <v>0.25</v>
      </c>
      <c r="F627" s="4">
        <f>DetailTicket2[[#This Row],[Qte]]*(DetailTicket2[[#This Row],[PrixUnit]]*(1-DetailTicket2[[#This Row],[Remise%]]))</f>
        <v>12.809999999999999</v>
      </c>
      <c r="G627" t="str">
        <f t="shared" si="18"/>
        <v>MOELK</v>
      </c>
      <c r="I627">
        <f t="shared" si="19"/>
        <v>10873</v>
      </c>
      <c r="J627" s="28" t="s">
        <v>106</v>
      </c>
    </row>
    <row r="628" spans="1:10" x14ac:dyDescent="0.25">
      <c r="A628">
        <v>10467</v>
      </c>
      <c r="B628">
        <v>25</v>
      </c>
      <c r="C628">
        <v>8.5399999999999991</v>
      </c>
      <c r="D628">
        <v>2</v>
      </c>
      <c r="E628">
        <v>0</v>
      </c>
      <c r="F628" s="4">
        <f>DetailTicket2[[#This Row],[Qte]]*(DetailTicket2[[#This Row],[PrixUnit]]*(1-DetailTicket2[[#This Row],[Remise%]]))</f>
        <v>17.079999999999998</v>
      </c>
      <c r="G628" t="str">
        <f t="shared" si="18"/>
        <v>NISCH</v>
      </c>
      <c r="I628">
        <f t="shared" si="19"/>
        <v>10874</v>
      </c>
      <c r="J628" s="27" t="s">
        <v>59</v>
      </c>
    </row>
    <row r="629" spans="1:10" x14ac:dyDescent="0.25">
      <c r="A629">
        <v>10492</v>
      </c>
      <c r="B629">
        <v>25</v>
      </c>
      <c r="C629">
        <v>8.5399999999999991</v>
      </c>
      <c r="D629">
        <v>2</v>
      </c>
      <c r="E629">
        <v>0.05</v>
      </c>
      <c r="F629" s="4">
        <f>DetailTicket2[[#This Row],[Qte]]*(DetailTicket2[[#This Row],[PrixUnit]]*(1-DetailTicket2[[#This Row],[Remise%]]))</f>
        <v>16.225999999999999</v>
      </c>
      <c r="G629" t="str">
        <f t="shared" si="18"/>
        <v>GESEF</v>
      </c>
      <c r="I629">
        <f t="shared" si="19"/>
        <v>10875</v>
      </c>
      <c r="J629" s="28" t="s">
        <v>48</v>
      </c>
    </row>
    <row r="630" spans="1:10" x14ac:dyDescent="0.25">
      <c r="A630">
        <v>10506</v>
      </c>
      <c r="B630">
        <v>25</v>
      </c>
      <c r="C630">
        <v>10.67</v>
      </c>
      <c r="D630">
        <v>2</v>
      </c>
      <c r="E630">
        <v>0.1</v>
      </c>
      <c r="F630" s="4">
        <f>DetailTicket2[[#This Row],[Qte]]*(DetailTicket2[[#This Row],[PrixUnit]]*(1-DetailTicket2[[#This Row],[Remise%]]))</f>
        <v>19.206</v>
      </c>
      <c r="G630" t="str">
        <f t="shared" si="18"/>
        <v>CHBES</v>
      </c>
      <c r="I630">
        <f t="shared" si="19"/>
        <v>10876</v>
      </c>
      <c r="J630" s="27" t="s">
        <v>71</v>
      </c>
    </row>
    <row r="631" spans="1:10" x14ac:dyDescent="0.25">
      <c r="A631">
        <v>10760</v>
      </c>
      <c r="B631">
        <v>25</v>
      </c>
      <c r="C631">
        <v>10.67</v>
      </c>
      <c r="D631">
        <v>2</v>
      </c>
      <c r="E631">
        <v>0.25</v>
      </c>
      <c r="F631" s="4">
        <f>DetailTicket2[[#This Row],[Qte]]*(DetailTicket2[[#This Row],[PrixUnit]]*(1-DetailTicket2[[#This Row],[Remise%]]))</f>
        <v>16.004999999999999</v>
      </c>
      <c r="G631" t="str">
        <f t="shared" si="18"/>
        <v>YATAN</v>
      </c>
      <c r="I631">
        <f t="shared" si="19"/>
        <v>10877</v>
      </c>
      <c r="J631" s="28" t="s">
        <v>52</v>
      </c>
    </row>
    <row r="632" spans="1:10" x14ac:dyDescent="0.25">
      <c r="A632">
        <v>10761</v>
      </c>
      <c r="B632">
        <v>25</v>
      </c>
      <c r="C632">
        <v>10.67</v>
      </c>
      <c r="D632">
        <v>1</v>
      </c>
      <c r="E632">
        <v>0.25</v>
      </c>
      <c r="F632" s="4">
        <f>DetailTicket2[[#This Row],[Qte]]*(DetailTicket2[[#This Row],[PrixUnit]]*(1-DetailTicket2[[#This Row],[Remise%]]))</f>
        <v>8.0024999999999995</v>
      </c>
      <c r="G632" t="str">
        <f t="shared" si="18"/>
        <v>ALCLE</v>
      </c>
      <c r="I632">
        <f t="shared" si="19"/>
        <v>10878</v>
      </c>
      <c r="J632" s="27" t="s">
        <v>44</v>
      </c>
    </row>
    <row r="633" spans="1:10" x14ac:dyDescent="0.25">
      <c r="A633">
        <v>10803</v>
      </c>
      <c r="B633">
        <v>25</v>
      </c>
      <c r="C633">
        <v>10.67</v>
      </c>
      <c r="D633">
        <v>2</v>
      </c>
      <c r="E633">
        <v>0.05</v>
      </c>
      <c r="F633" s="4">
        <f>DetailTicket2[[#This Row],[Qte]]*(DetailTicket2[[#This Row],[PrixUnit]]*(1-DetailTicket2[[#This Row],[Remise%]]))</f>
        <v>20.273</v>
      </c>
      <c r="G633" t="str">
        <f t="shared" si="18"/>
        <v>YAKAL</v>
      </c>
      <c r="I633">
        <f t="shared" si="19"/>
        <v>10879</v>
      </c>
      <c r="J633" s="28" t="s">
        <v>106</v>
      </c>
    </row>
    <row r="634" spans="1:10" x14ac:dyDescent="0.25">
      <c r="A634">
        <v>10810</v>
      </c>
      <c r="B634">
        <v>25</v>
      </c>
      <c r="C634">
        <v>10.67</v>
      </c>
      <c r="D634">
        <v>2</v>
      </c>
      <c r="E634">
        <v>0</v>
      </c>
      <c r="F634" s="4">
        <f>DetailTicket2[[#This Row],[Qte]]*(DetailTicket2[[#This Row],[PrixUnit]]*(1-DetailTicket2[[#This Row],[Remise%]]))</f>
        <v>21.34</v>
      </c>
      <c r="G634" t="str">
        <f t="shared" si="18"/>
        <v>VIGUI</v>
      </c>
      <c r="I634">
        <f t="shared" si="19"/>
        <v>10880</v>
      </c>
      <c r="J634" s="27" t="s">
        <v>37</v>
      </c>
    </row>
    <row r="635" spans="1:10" x14ac:dyDescent="0.25">
      <c r="A635">
        <v>10832</v>
      </c>
      <c r="B635">
        <v>25</v>
      </c>
      <c r="C635">
        <v>10.67</v>
      </c>
      <c r="D635">
        <v>2</v>
      </c>
      <c r="E635">
        <v>0.2</v>
      </c>
      <c r="F635" s="4">
        <f>DetailTicket2[[#This Row],[Qte]]*(DetailTicket2[[#This Row],[PrixUnit]]*(1-DetailTicket2[[#This Row],[Remise%]]))</f>
        <v>17.071999999999999</v>
      </c>
      <c r="G635" t="str">
        <f t="shared" si="18"/>
        <v>CÉDAU</v>
      </c>
      <c r="I635">
        <f t="shared" si="19"/>
        <v>10881</v>
      </c>
      <c r="J635" s="28" t="s">
        <v>101</v>
      </c>
    </row>
    <row r="636" spans="1:10" x14ac:dyDescent="0.25">
      <c r="A636">
        <v>10840</v>
      </c>
      <c r="B636">
        <v>25</v>
      </c>
      <c r="C636">
        <v>10.67</v>
      </c>
      <c r="D636">
        <v>2</v>
      </c>
      <c r="E636">
        <v>0.2</v>
      </c>
      <c r="F636" s="4">
        <f>DetailTicket2[[#This Row],[Qte]]*(DetailTicket2[[#This Row],[PrixUnit]]*(1-DetailTicket2[[#This Row],[Remise%]]))</f>
        <v>17.071999999999999</v>
      </c>
      <c r="G636" t="str">
        <f t="shared" si="18"/>
        <v>RARAB</v>
      </c>
      <c r="I636">
        <f t="shared" si="19"/>
        <v>10882</v>
      </c>
      <c r="J636" s="27" t="s">
        <v>68</v>
      </c>
    </row>
    <row r="637" spans="1:10" x14ac:dyDescent="0.25">
      <c r="A637">
        <v>10850</v>
      </c>
      <c r="B637">
        <v>25</v>
      </c>
      <c r="C637">
        <v>10.67</v>
      </c>
      <c r="D637">
        <v>1</v>
      </c>
      <c r="E637">
        <v>0.15</v>
      </c>
      <c r="F637" s="4">
        <f>DetailTicket2[[#This Row],[Qte]]*(DetailTicket2[[#This Row],[PrixUnit]]*(1-DetailTicket2[[#This Row],[Remise%]]))</f>
        <v>9.0694999999999997</v>
      </c>
      <c r="G637" t="str">
        <f t="shared" si="18"/>
        <v>JAHEN</v>
      </c>
      <c r="I637">
        <f t="shared" si="19"/>
        <v>10883</v>
      </c>
      <c r="J637" s="28" t="s">
        <v>61</v>
      </c>
    </row>
    <row r="638" spans="1:10" x14ac:dyDescent="0.25">
      <c r="A638">
        <v>10851</v>
      </c>
      <c r="B638">
        <v>25</v>
      </c>
      <c r="C638">
        <v>10.67</v>
      </c>
      <c r="D638">
        <v>2</v>
      </c>
      <c r="E638">
        <v>0.05</v>
      </c>
      <c r="F638" s="4">
        <f>DetailTicket2[[#This Row],[Qte]]*(DetailTicket2[[#This Row],[PrixUnit]]*(1-DetailTicket2[[#This Row],[Remise%]]))</f>
        <v>20.273</v>
      </c>
      <c r="G638" t="str">
        <f t="shared" si="18"/>
        <v>CHDUD</v>
      </c>
      <c r="I638">
        <f t="shared" si="19"/>
        <v>10884</v>
      </c>
      <c r="J638" s="27" t="s">
        <v>105</v>
      </c>
    </row>
    <row r="639" spans="1:10" x14ac:dyDescent="0.25">
      <c r="A639">
        <v>10887</v>
      </c>
      <c r="B639">
        <v>25</v>
      </c>
      <c r="C639">
        <v>10.67</v>
      </c>
      <c r="D639">
        <v>2</v>
      </c>
      <c r="E639">
        <v>0</v>
      </c>
      <c r="F639" s="4">
        <f>DetailTicket2[[#This Row],[Qte]]*(DetailTicket2[[#This Row],[PrixUnit]]*(1-DetailTicket2[[#This Row],[Remise%]]))</f>
        <v>21.34</v>
      </c>
      <c r="G639" t="str">
        <f t="shared" si="18"/>
        <v>SAJOU</v>
      </c>
      <c r="I639">
        <f t="shared" si="19"/>
        <v>10885</v>
      </c>
      <c r="J639" s="28" t="s">
        <v>27</v>
      </c>
    </row>
    <row r="640" spans="1:10" x14ac:dyDescent="0.25">
      <c r="A640">
        <v>10919</v>
      </c>
      <c r="B640">
        <v>25</v>
      </c>
      <c r="C640">
        <v>10.67</v>
      </c>
      <c r="D640">
        <v>1</v>
      </c>
      <c r="E640">
        <v>0</v>
      </c>
      <c r="F640" s="4">
        <f>DetailTicket2[[#This Row],[Qte]]*(DetailTicket2[[#This Row],[PrixUnit]]*(1-DetailTicket2[[#This Row],[Remise%]]))</f>
        <v>10.67</v>
      </c>
      <c r="G640" t="str">
        <f t="shared" si="18"/>
        <v>RARAB</v>
      </c>
      <c r="I640">
        <f t="shared" si="19"/>
        <v>10886</v>
      </c>
      <c r="J640" s="27" t="s">
        <v>25</v>
      </c>
    </row>
    <row r="641" spans="1:10" x14ac:dyDescent="0.25">
      <c r="A641">
        <v>11055</v>
      </c>
      <c r="B641">
        <v>25</v>
      </c>
      <c r="C641">
        <v>10.67</v>
      </c>
      <c r="D641">
        <v>2</v>
      </c>
      <c r="E641">
        <v>0</v>
      </c>
      <c r="F641" s="4">
        <f>DetailTicket2[[#This Row],[Qte]]*(DetailTicket2[[#This Row],[PrixUnit]]*(1-DetailTicket2[[#This Row],[Remise%]]))</f>
        <v>21.34</v>
      </c>
      <c r="G641" t="str">
        <f t="shared" si="18"/>
        <v>NAROU</v>
      </c>
      <c r="I641">
        <f t="shared" si="19"/>
        <v>10887</v>
      </c>
      <c r="J641" s="28" t="s">
        <v>83</v>
      </c>
    </row>
    <row r="642" spans="1:10" x14ac:dyDescent="0.25">
      <c r="A642">
        <v>10330</v>
      </c>
      <c r="B642">
        <v>26</v>
      </c>
      <c r="C642">
        <v>18.899999999999999</v>
      </c>
      <c r="D642">
        <v>2</v>
      </c>
      <c r="E642">
        <v>0.15</v>
      </c>
      <c r="F642" s="4">
        <f>DetailTicket2[[#This Row],[Qte]]*(DetailTicket2[[#This Row],[PrixUnit]]*(1-DetailTicket2[[#This Row],[Remise%]]))</f>
        <v>32.129999999999995</v>
      </c>
      <c r="G642" t="str">
        <f t="shared" ref="G642:G705" si="20">VLOOKUP(A642,$I$2:$J$836,2,FALSE)</f>
        <v>JEMAN</v>
      </c>
      <c r="I642">
        <f t="shared" si="19"/>
        <v>10888</v>
      </c>
      <c r="J642" s="27" t="s">
        <v>59</v>
      </c>
    </row>
    <row r="643" spans="1:10" x14ac:dyDescent="0.25">
      <c r="A643">
        <v>10337</v>
      </c>
      <c r="B643">
        <v>26</v>
      </c>
      <c r="C643">
        <v>18.899999999999999</v>
      </c>
      <c r="D643">
        <v>1</v>
      </c>
      <c r="E643">
        <v>0</v>
      </c>
      <c r="F643" s="4">
        <f>DetailTicket2[[#This Row],[Qte]]*(DetailTicket2[[#This Row],[PrixUnit]]*(1-DetailTicket2[[#This Row],[Remise%]]))</f>
        <v>18.899999999999999</v>
      </c>
      <c r="G643" t="str">
        <f t="shared" si="20"/>
        <v>ERDEB</v>
      </c>
      <c r="I643">
        <f t="shared" ref="I643:I706" si="21">I642+1</f>
        <v>10889</v>
      </c>
      <c r="J643" s="28" t="s">
        <v>36</v>
      </c>
    </row>
    <row r="644" spans="1:10" x14ac:dyDescent="0.25">
      <c r="A644">
        <v>10357</v>
      </c>
      <c r="B644">
        <v>26</v>
      </c>
      <c r="C644">
        <v>18.899999999999999</v>
      </c>
      <c r="D644">
        <v>2</v>
      </c>
      <c r="E644">
        <v>0</v>
      </c>
      <c r="F644" s="4">
        <f>DetailTicket2[[#This Row],[Qte]]*(DetailTicket2[[#This Row],[PrixUnit]]*(1-DetailTicket2[[#This Row],[Remise%]]))</f>
        <v>37.799999999999997</v>
      </c>
      <c r="G644" t="str">
        <f t="shared" si="20"/>
        <v>JEMAN</v>
      </c>
      <c r="I644">
        <f t="shared" si="21"/>
        <v>10890</v>
      </c>
      <c r="J644" s="27" t="s">
        <v>64</v>
      </c>
    </row>
    <row r="645" spans="1:10" x14ac:dyDescent="0.25">
      <c r="A645">
        <v>10393</v>
      </c>
      <c r="B645">
        <v>26</v>
      </c>
      <c r="C645">
        <v>18.899999999999999</v>
      </c>
      <c r="D645">
        <v>2</v>
      </c>
      <c r="E645">
        <v>0.25</v>
      </c>
      <c r="F645" s="4">
        <f>DetailTicket2[[#This Row],[Qte]]*(DetailTicket2[[#This Row],[PrixUnit]]*(1-DetailTicket2[[#This Row],[Remise%]]))</f>
        <v>28.349999999999998</v>
      </c>
      <c r="G645" t="str">
        <f t="shared" si="20"/>
        <v>MOELK</v>
      </c>
      <c r="I645">
        <f t="shared" si="21"/>
        <v>10891</v>
      </c>
      <c r="J645" s="28" t="s">
        <v>49</v>
      </c>
    </row>
    <row r="646" spans="1:10" x14ac:dyDescent="0.25">
      <c r="A646">
        <v>10404</v>
      </c>
      <c r="B646">
        <v>26</v>
      </c>
      <c r="C646">
        <v>18.899999999999999</v>
      </c>
      <c r="D646">
        <v>1</v>
      </c>
      <c r="E646">
        <v>0.05</v>
      </c>
      <c r="F646" s="4">
        <f>DetailTicket2[[#This Row],[Qte]]*(DetailTicket2[[#This Row],[PrixUnit]]*(1-DetailTicket2[[#This Row],[Remise%]]))</f>
        <v>17.954999999999998</v>
      </c>
      <c r="G646" t="str">
        <f t="shared" si="20"/>
        <v>NISCH</v>
      </c>
      <c r="I646">
        <f t="shared" si="21"/>
        <v>10892</v>
      </c>
      <c r="J646" s="27" t="s">
        <v>103</v>
      </c>
    </row>
    <row r="647" spans="1:10" x14ac:dyDescent="0.25">
      <c r="A647">
        <v>10421</v>
      </c>
      <c r="B647">
        <v>26</v>
      </c>
      <c r="C647">
        <v>18.899999999999999</v>
      </c>
      <c r="D647">
        <v>1</v>
      </c>
      <c r="E647">
        <v>0</v>
      </c>
      <c r="F647" s="4">
        <f>DetailTicket2[[#This Row],[Qte]]*(DetailTicket2[[#This Row],[PrixUnit]]*(1-DetailTicket2[[#This Row],[Remise%]]))</f>
        <v>18.899999999999999</v>
      </c>
      <c r="G647" t="str">
        <f t="shared" si="20"/>
        <v>BEAVI</v>
      </c>
      <c r="I647">
        <f t="shared" si="21"/>
        <v>10893</v>
      </c>
      <c r="J647" s="28" t="s">
        <v>67</v>
      </c>
    </row>
    <row r="648" spans="1:10" x14ac:dyDescent="0.25">
      <c r="A648">
        <v>10422</v>
      </c>
      <c r="B648">
        <v>26</v>
      </c>
      <c r="C648">
        <v>18.899999999999999</v>
      </c>
      <c r="D648">
        <v>2</v>
      </c>
      <c r="E648">
        <v>0</v>
      </c>
      <c r="F648" s="4">
        <f>DetailTicket2[[#This Row],[Qte]]*(DetailTicket2[[#This Row],[PrixUnit]]*(1-DetailTicket2[[#This Row],[Remise%]]))</f>
        <v>37.799999999999997</v>
      </c>
      <c r="G648" t="str">
        <f t="shared" si="20"/>
        <v>LEHOS</v>
      </c>
      <c r="I648">
        <f t="shared" si="21"/>
        <v>10894</v>
      </c>
      <c r="J648" s="27" t="s">
        <v>68</v>
      </c>
    </row>
    <row r="649" spans="1:10" x14ac:dyDescent="0.25">
      <c r="A649">
        <v>10432</v>
      </c>
      <c r="B649">
        <v>26</v>
      </c>
      <c r="C649">
        <v>18.899999999999999</v>
      </c>
      <c r="D649">
        <v>2</v>
      </c>
      <c r="E649">
        <v>0</v>
      </c>
      <c r="F649" s="4">
        <f>DetailTicket2[[#This Row],[Qte]]*(DetailTicket2[[#This Row],[PrixUnit]]*(1-DetailTicket2[[#This Row],[Remise%]]))</f>
        <v>37.799999999999997</v>
      </c>
      <c r="G649" t="str">
        <f t="shared" si="20"/>
        <v>PHFRO</v>
      </c>
      <c r="I649">
        <f t="shared" si="21"/>
        <v>10895</v>
      </c>
      <c r="J649" s="28" t="s">
        <v>32</v>
      </c>
    </row>
    <row r="650" spans="1:10" x14ac:dyDescent="0.25">
      <c r="A650">
        <v>10444</v>
      </c>
      <c r="B650">
        <v>26</v>
      </c>
      <c r="C650">
        <v>18.899999999999999</v>
      </c>
      <c r="D650">
        <v>2</v>
      </c>
      <c r="E650">
        <v>0</v>
      </c>
      <c r="F650" s="4">
        <f>DetailTicket2[[#This Row],[Qte]]*(DetailTicket2[[#This Row],[PrixUnit]]*(1-DetailTicket2[[#This Row],[Remise%]]))</f>
        <v>37.799999999999997</v>
      </c>
      <c r="G650" t="str">
        <f t="shared" si="20"/>
        <v>JEHOU</v>
      </c>
      <c r="I650">
        <f t="shared" si="21"/>
        <v>10896</v>
      </c>
      <c r="J650" s="27" t="s">
        <v>103</v>
      </c>
    </row>
    <row r="651" spans="1:10" x14ac:dyDescent="0.25">
      <c r="A651">
        <v>10448</v>
      </c>
      <c r="B651">
        <v>26</v>
      </c>
      <c r="C651">
        <v>18.899999999999999</v>
      </c>
      <c r="D651">
        <v>2</v>
      </c>
      <c r="E651">
        <v>0</v>
      </c>
      <c r="F651" s="4">
        <f>DetailTicket2[[#This Row],[Qte]]*(DetailTicket2[[#This Row],[PrixUnit]]*(1-DetailTicket2[[#This Row],[Remise%]]))</f>
        <v>37.799999999999997</v>
      </c>
      <c r="G651" t="str">
        <f t="shared" si="20"/>
        <v>GECAU</v>
      </c>
      <c r="I651">
        <f t="shared" si="21"/>
        <v>10897</v>
      </c>
      <c r="J651" s="28" t="s">
        <v>57</v>
      </c>
    </row>
    <row r="652" spans="1:10" x14ac:dyDescent="0.25">
      <c r="A652">
        <v>10458</v>
      </c>
      <c r="B652">
        <v>26</v>
      </c>
      <c r="C652">
        <v>18.899999999999999</v>
      </c>
      <c r="D652">
        <v>1</v>
      </c>
      <c r="E652">
        <v>0</v>
      </c>
      <c r="F652" s="4">
        <f>DetailTicket2[[#This Row],[Qte]]*(DetailTicket2[[#This Row],[PrixUnit]]*(1-DetailTicket2[[#This Row],[Remise%]]))</f>
        <v>18.899999999999999</v>
      </c>
      <c r="G652" t="str">
        <f t="shared" si="20"/>
        <v>MIGAL</v>
      </c>
      <c r="I652">
        <f t="shared" si="21"/>
        <v>10898</v>
      </c>
      <c r="J652" s="27" t="s">
        <v>92</v>
      </c>
    </row>
    <row r="653" spans="1:10" x14ac:dyDescent="0.25">
      <c r="A653">
        <v>10487</v>
      </c>
      <c r="B653">
        <v>26</v>
      </c>
      <c r="C653">
        <v>18.899999999999999</v>
      </c>
      <c r="D653">
        <v>1</v>
      </c>
      <c r="E653">
        <v>0</v>
      </c>
      <c r="F653" s="4">
        <f>DetailTicket2[[#This Row],[Qte]]*(DetailTicket2[[#This Row],[PrixUnit]]*(1-DetailTicket2[[#This Row],[Remise%]]))</f>
        <v>18.899999999999999</v>
      </c>
      <c r="G653" t="str">
        <f t="shared" si="20"/>
        <v>PABEL</v>
      </c>
      <c r="I653">
        <f t="shared" si="21"/>
        <v>10899</v>
      </c>
      <c r="J653" s="28" t="s">
        <v>51</v>
      </c>
    </row>
    <row r="654" spans="1:10" x14ac:dyDescent="0.25">
      <c r="A654">
        <v>10540</v>
      </c>
      <c r="B654">
        <v>26</v>
      </c>
      <c r="C654">
        <v>23.78</v>
      </c>
      <c r="D654">
        <v>1</v>
      </c>
      <c r="E654">
        <v>0</v>
      </c>
      <c r="F654" s="4">
        <f>DetailTicket2[[#This Row],[Qte]]*(DetailTicket2[[#This Row],[PrixUnit]]*(1-DetailTicket2[[#This Row],[Remise%]]))</f>
        <v>23.78</v>
      </c>
      <c r="G654" t="str">
        <f t="shared" si="20"/>
        <v>ARBLA</v>
      </c>
      <c r="I654">
        <f t="shared" si="21"/>
        <v>10900</v>
      </c>
      <c r="J654" s="27" t="s">
        <v>30</v>
      </c>
    </row>
    <row r="655" spans="1:10" x14ac:dyDescent="0.25">
      <c r="A655">
        <v>10587</v>
      </c>
      <c r="B655">
        <v>26</v>
      </c>
      <c r="C655">
        <v>23.78</v>
      </c>
      <c r="D655">
        <v>2</v>
      </c>
      <c r="E655">
        <v>0</v>
      </c>
      <c r="F655" s="4">
        <f>DetailTicket2[[#This Row],[Qte]]*(DetailTicket2[[#This Row],[PrixUnit]]*(1-DetailTicket2[[#This Row],[Remise%]]))</f>
        <v>47.56</v>
      </c>
      <c r="G655" t="str">
        <f t="shared" si="20"/>
        <v>BEAVI</v>
      </c>
      <c r="I655">
        <f t="shared" si="21"/>
        <v>10901</v>
      </c>
      <c r="J655" s="28" t="s">
        <v>31</v>
      </c>
    </row>
    <row r="656" spans="1:10" x14ac:dyDescent="0.25">
      <c r="A656">
        <v>10592</v>
      </c>
      <c r="B656">
        <v>26</v>
      </c>
      <c r="C656">
        <v>23.78</v>
      </c>
      <c r="D656">
        <v>2</v>
      </c>
      <c r="E656">
        <v>0.05</v>
      </c>
      <c r="F656" s="4">
        <f>DetailTicket2[[#This Row],[Qte]]*(DetailTicket2[[#This Row],[PrixUnit]]*(1-DetailTicket2[[#This Row],[Remise%]]))</f>
        <v>45.182000000000002</v>
      </c>
      <c r="G656" t="str">
        <f t="shared" si="20"/>
        <v>ANLER</v>
      </c>
      <c r="I656">
        <f t="shared" si="21"/>
        <v>10902</v>
      </c>
      <c r="J656" s="27" t="s">
        <v>37</v>
      </c>
    </row>
    <row r="657" spans="1:10" x14ac:dyDescent="0.25">
      <c r="A657">
        <v>10633</v>
      </c>
      <c r="B657">
        <v>26</v>
      </c>
      <c r="C657">
        <v>23.78</v>
      </c>
      <c r="D657">
        <v>1</v>
      </c>
      <c r="E657">
        <v>0.15</v>
      </c>
      <c r="F657" s="4">
        <f>DetailTicket2[[#This Row],[Qte]]*(DetailTicket2[[#This Row],[PrixUnit]]*(1-DetailTicket2[[#This Row],[Remise%]]))</f>
        <v>20.213000000000001</v>
      </c>
      <c r="G657" t="str">
        <f t="shared" si="20"/>
        <v>CHLEC</v>
      </c>
      <c r="I657">
        <f t="shared" si="21"/>
        <v>10903</v>
      </c>
      <c r="J657" s="28" t="s">
        <v>25</v>
      </c>
    </row>
    <row r="658" spans="1:10" x14ac:dyDescent="0.25">
      <c r="A658">
        <v>10677</v>
      </c>
      <c r="B658">
        <v>26</v>
      </c>
      <c r="C658">
        <v>23.78</v>
      </c>
      <c r="D658">
        <v>1</v>
      </c>
      <c r="E658">
        <v>0.15</v>
      </c>
      <c r="F658" s="4">
        <f>DetailTicket2[[#This Row],[Qte]]*(DetailTicket2[[#This Row],[PrixUnit]]*(1-DetailTicket2[[#This Row],[Remise%]]))</f>
        <v>20.213000000000001</v>
      </c>
      <c r="G658" t="str">
        <f t="shared" si="20"/>
        <v>SEADI</v>
      </c>
      <c r="I658">
        <f t="shared" si="21"/>
        <v>10904</v>
      </c>
      <c r="J658" s="27" t="s">
        <v>42</v>
      </c>
    </row>
    <row r="659" spans="1:10" x14ac:dyDescent="0.25">
      <c r="A659">
        <v>10686</v>
      </c>
      <c r="B659">
        <v>26</v>
      </c>
      <c r="C659">
        <v>23.78</v>
      </c>
      <c r="D659">
        <v>2</v>
      </c>
      <c r="E659">
        <v>0</v>
      </c>
      <c r="F659" s="4">
        <f>DetailTicket2[[#This Row],[Qte]]*(DetailTicket2[[#This Row],[PrixUnit]]*(1-DetailTicket2[[#This Row],[Remise%]]))</f>
        <v>47.56</v>
      </c>
      <c r="G659" t="str">
        <f t="shared" si="20"/>
        <v>BETIZ</v>
      </c>
      <c r="I659">
        <f t="shared" si="21"/>
        <v>10905</v>
      </c>
      <c r="J659" s="28" t="s">
        <v>30</v>
      </c>
    </row>
    <row r="660" spans="1:10" x14ac:dyDescent="0.25">
      <c r="A660">
        <v>10713</v>
      </c>
      <c r="B660">
        <v>26</v>
      </c>
      <c r="C660">
        <v>23.78</v>
      </c>
      <c r="D660">
        <v>1</v>
      </c>
      <c r="E660">
        <v>0</v>
      </c>
      <c r="F660" s="4">
        <f>DetailTicket2[[#This Row],[Qte]]*(DetailTicket2[[#This Row],[PrixUnit]]*(1-DetailTicket2[[#This Row],[Remise%]]))</f>
        <v>23.78</v>
      </c>
      <c r="G660" t="str">
        <f t="shared" si="20"/>
        <v>MOELK</v>
      </c>
      <c r="I660">
        <f t="shared" si="21"/>
        <v>10906</v>
      </c>
      <c r="J660" s="27" t="s">
        <v>86</v>
      </c>
    </row>
    <row r="661" spans="1:10" x14ac:dyDescent="0.25">
      <c r="A661">
        <v>10723</v>
      </c>
      <c r="B661">
        <v>26</v>
      </c>
      <c r="C661">
        <v>23.78</v>
      </c>
      <c r="D661">
        <v>2</v>
      </c>
      <c r="E661">
        <v>0</v>
      </c>
      <c r="F661" s="4">
        <f>DetailTicket2[[#This Row],[Qte]]*(DetailTicket2[[#This Row],[PrixUnit]]*(1-DetailTicket2[[#This Row],[Remise%]]))</f>
        <v>47.56</v>
      </c>
      <c r="G661" t="str">
        <f t="shared" si="20"/>
        <v>CHLAB</v>
      </c>
      <c r="I661">
        <f t="shared" si="21"/>
        <v>10907</v>
      </c>
      <c r="J661" s="28" t="s">
        <v>109</v>
      </c>
    </row>
    <row r="662" spans="1:10" x14ac:dyDescent="0.25">
      <c r="A662">
        <v>10751</v>
      </c>
      <c r="B662">
        <v>26</v>
      </c>
      <c r="C662">
        <v>23.78</v>
      </c>
      <c r="D662">
        <v>2</v>
      </c>
      <c r="E662">
        <v>0.1</v>
      </c>
      <c r="F662" s="4">
        <f>DetailTicket2[[#This Row],[Qte]]*(DetailTicket2[[#This Row],[PrixUnit]]*(1-DetailTicket2[[#This Row],[Remise%]]))</f>
        <v>42.804000000000002</v>
      </c>
      <c r="G662" t="str">
        <f t="shared" si="20"/>
        <v>ERDUR</v>
      </c>
      <c r="I662">
        <f t="shared" si="21"/>
        <v>10908</v>
      </c>
      <c r="J662" s="27" t="s">
        <v>53</v>
      </c>
    </row>
    <row r="663" spans="1:10" x14ac:dyDescent="0.25">
      <c r="A663">
        <v>10758</v>
      </c>
      <c r="B663">
        <v>26</v>
      </c>
      <c r="C663">
        <v>23.78</v>
      </c>
      <c r="D663">
        <v>1</v>
      </c>
      <c r="E663">
        <v>0</v>
      </c>
      <c r="F663" s="4">
        <f>DetailTicket2[[#This Row],[Qte]]*(DetailTicket2[[#This Row],[PrixUnit]]*(1-DetailTicket2[[#This Row],[Remise%]]))</f>
        <v>23.78</v>
      </c>
      <c r="G663" t="str">
        <f t="shared" si="20"/>
        <v>ERDUR</v>
      </c>
      <c r="I663">
        <f t="shared" si="21"/>
        <v>10909</v>
      </c>
      <c r="J663" s="28" t="s">
        <v>88</v>
      </c>
    </row>
    <row r="664" spans="1:10" x14ac:dyDescent="0.25">
      <c r="A664">
        <v>10796</v>
      </c>
      <c r="B664">
        <v>26</v>
      </c>
      <c r="C664">
        <v>23.78</v>
      </c>
      <c r="D664">
        <v>1</v>
      </c>
      <c r="E664">
        <v>0.2</v>
      </c>
      <c r="F664" s="4">
        <f>DetailTicket2[[#This Row],[Qte]]*(DetailTicket2[[#This Row],[PrixUnit]]*(1-DetailTicket2[[#This Row],[Remise%]]))</f>
        <v>19.024000000000001</v>
      </c>
      <c r="G664" t="str">
        <f t="shared" si="20"/>
        <v>NAROU</v>
      </c>
      <c r="I664">
        <f t="shared" si="21"/>
        <v>10910</v>
      </c>
      <c r="J664" s="27" t="s">
        <v>106</v>
      </c>
    </row>
    <row r="665" spans="1:10" x14ac:dyDescent="0.25">
      <c r="A665">
        <v>10817</v>
      </c>
      <c r="B665">
        <v>26</v>
      </c>
      <c r="C665">
        <v>23.78</v>
      </c>
      <c r="D665">
        <v>1</v>
      </c>
      <c r="E665">
        <v>0.15</v>
      </c>
      <c r="F665" s="4">
        <f>DetailTicket2[[#This Row],[Qte]]*(DetailTicket2[[#This Row],[PrixUnit]]*(1-DetailTicket2[[#This Row],[Remise%]]))</f>
        <v>20.213000000000001</v>
      </c>
      <c r="G665" t="str">
        <f t="shared" si="20"/>
        <v>CHBES</v>
      </c>
      <c r="I665">
        <f t="shared" si="21"/>
        <v>10911</v>
      </c>
      <c r="J665" s="28" t="s">
        <v>59</v>
      </c>
    </row>
    <row r="666" spans="1:10" x14ac:dyDescent="0.25">
      <c r="A666">
        <v>10825</v>
      </c>
      <c r="B666">
        <v>26</v>
      </c>
      <c r="C666">
        <v>23.78</v>
      </c>
      <c r="D666">
        <v>2</v>
      </c>
      <c r="E666">
        <v>0</v>
      </c>
      <c r="F666" s="4">
        <f>DetailTicket2[[#This Row],[Qte]]*(DetailTicket2[[#This Row],[PrixUnit]]*(1-DetailTicket2[[#This Row],[Remise%]]))</f>
        <v>47.56</v>
      </c>
      <c r="G666" t="str">
        <f t="shared" si="20"/>
        <v>ERBEC</v>
      </c>
      <c r="I666">
        <f t="shared" si="21"/>
        <v>10912</v>
      </c>
      <c r="J666" s="27" t="s">
        <v>57</v>
      </c>
    </row>
    <row r="667" spans="1:10" x14ac:dyDescent="0.25">
      <c r="A667">
        <v>10849</v>
      </c>
      <c r="B667">
        <v>26</v>
      </c>
      <c r="C667">
        <v>23.78</v>
      </c>
      <c r="D667">
        <v>2</v>
      </c>
      <c r="E667">
        <v>0.15</v>
      </c>
      <c r="F667" s="4">
        <f>DetailTicket2[[#This Row],[Qte]]*(DetailTicket2[[#This Row],[PrixUnit]]*(1-DetailTicket2[[#This Row],[Remise%]]))</f>
        <v>40.426000000000002</v>
      </c>
      <c r="G667" t="str">
        <f t="shared" si="20"/>
        <v>CHBES</v>
      </c>
      <c r="I667">
        <f t="shared" si="21"/>
        <v>10913</v>
      </c>
      <c r="J667" s="28" t="s">
        <v>85</v>
      </c>
    </row>
    <row r="668" spans="1:10" x14ac:dyDescent="0.25">
      <c r="A668">
        <v>10857</v>
      </c>
      <c r="B668">
        <v>26</v>
      </c>
      <c r="C668">
        <v>23.78</v>
      </c>
      <c r="D668">
        <v>1</v>
      </c>
      <c r="E668">
        <v>0.25</v>
      </c>
      <c r="F668" s="4">
        <f>DetailTicket2[[#This Row],[Qte]]*(DetailTicket2[[#This Row],[PrixUnit]]*(1-DetailTicket2[[#This Row],[Remise%]]))</f>
        <v>17.835000000000001</v>
      </c>
      <c r="G668" t="str">
        <f t="shared" si="20"/>
        <v>JEHOU</v>
      </c>
      <c r="I668">
        <f t="shared" si="21"/>
        <v>10914</v>
      </c>
      <c r="J668" s="27" t="s">
        <v>85</v>
      </c>
    </row>
    <row r="669" spans="1:10" x14ac:dyDescent="0.25">
      <c r="A669">
        <v>10868</v>
      </c>
      <c r="B669">
        <v>26</v>
      </c>
      <c r="C669">
        <v>23.78</v>
      </c>
      <c r="D669">
        <v>1</v>
      </c>
      <c r="E669">
        <v>0</v>
      </c>
      <c r="F669" s="4">
        <f>DetailTicket2[[#This Row],[Qte]]*(DetailTicket2[[#This Row],[PrixUnit]]*(1-DetailTicket2[[#This Row],[Remise%]]))</f>
        <v>23.78</v>
      </c>
      <c r="G669" t="str">
        <f t="shared" si="20"/>
        <v>PABEL</v>
      </c>
      <c r="I669">
        <f t="shared" si="21"/>
        <v>10915</v>
      </c>
      <c r="J669" s="28" t="s">
        <v>46</v>
      </c>
    </row>
    <row r="670" spans="1:10" x14ac:dyDescent="0.25">
      <c r="A670">
        <v>10973</v>
      </c>
      <c r="B670">
        <v>26</v>
      </c>
      <c r="C670">
        <v>23.78</v>
      </c>
      <c r="D670">
        <v>2</v>
      </c>
      <c r="E670">
        <v>0</v>
      </c>
      <c r="F670" s="4">
        <f>DetailTicket2[[#This Row],[Qte]]*(DetailTicket2[[#This Row],[PrixUnit]]*(1-DetailTicket2[[#This Row],[Remise%]]))</f>
        <v>47.56</v>
      </c>
      <c r="G670" t="str">
        <f t="shared" si="20"/>
        <v>JUBOY</v>
      </c>
      <c r="I670">
        <f t="shared" si="21"/>
        <v>10916</v>
      </c>
      <c r="J670" s="27" t="s">
        <v>96</v>
      </c>
    </row>
    <row r="671" spans="1:10" x14ac:dyDescent="0.25">
      <c r="A671">
        <v>11004</v>
      </c>
      <c r="B671">
        <v>26</v>
      </c>
      <c r="C671">
        <v>23.78</v>
      </c>
      <c r="D671">
        <v>2</v>
      </c>
      <c r="E671">
        <v>0</v>
      </c>
      <c r="F671" s="4">
        <f>DetailTicket2[[#This Row],[Qte]]*(DetailTicket2[[#This Row],[PrixUnit]]*(1-DetailTicket2[[#This Row],[Remise%]]))</f>
        <v>47.56</v>
      </c>
      <c r="G671" t="str">
        <f t="shared" si="20"/>
        <v>YATAN</v>
      </c>
      <c r="I671">
        <f t="shared" si="21"/>
        <v>10917</v>
      </c>
      <c r="J671" s="28" t="s">
        <v>50</v>
      </c>
    </row>
    <row r="672" spans="1:10" x14ac:dyDescent="0.25">
      <c r="A672">
        <v>11021</v>
      </c>
      <c r="B672">
        <v>26</v>
      </c>
      <c r="C672">
        <v>23.78</v>
      </c>
      <c r="D672">
        <v>2</v>
      </c>
      <c r="E672">
        <v>0</v>
      </c>
      <c r="F672" s="4">
        <f>DetailTicket2[[#This Row],[Qte]]*(DetailTicket2[[#This Row],[PrixUnit]]*(1-DetailTicket2[[#This Row],[Remise%]]))</f>
        <v>47.56</v>
      </c>
      <c r="G672" t="str">
        <f t="shared" si="20"/>
        <v>ARBLA</v>
      </c>
      <c r="I672">
        <f t="shared" si="21"/>
        <v>10918</v>
      </c>
      <c r="J672" s="27" t="s">
        <v>89</v>
      </c>
    </row>
    <row r="673" spans="1:10" x14ac:dyDescent="0.25">
      <c r="A673">
        <v>11024</v>
      </c>
      <c r="B673">
        <v>26</v>
      </c>
      <c r="C673">
        <v>23.78</v>
      </c>
      <c r="D673">
        <v>2</v>
      </c>
      <c r="E673">
        <v>0</v>
      </c>
      <c r="F673" s="4">
        <f>DetailTicket2[[#This Row],[Qte]]*(DetailTicket2[[#This Row],[PrixUnit]]*(1-DetailTicket2[[#This Row],[Remise%]]))</f>
        <v>47.56</v>
      </c>
      <c r="G673" t="str">
        <f t="shared" si="20"/>
        <v>DIDAL</v>
      </c>
      <c r="I673">
        <f t="shared" si="21"/>
        <v>10919</v>
      </c>
      <c r="J673" s="28" t="s">
        <v>90</v>
      </c>
    </row>
    <row r="674" spans="1:10" x14ac:dyDescent="0.25">
      <c r="A674">
        <v>10257</v>
      </c>
      <c r="B674">
        <v>27</v>
      </c>
      <c r="C674">
        <v>26.83</v>
      </c>
      <c r="D674">
        <v>1</v>
      </c>
      <c r="E674">
        <v>0</v>
      </c>
      <c r="F674" s="4">
        <f>DetailTicket2[[#This Row],[Qte]]*(DetailTicket2[[#This Row],[PrixUnit]]*(1-DetailTicket2[[#This Row],[Remise%]]))</f>
        <v>26.83</v>
      </c>
      <c r="G674" t="str">
        <f t="shared" si="20"/>
        <v>NAROU</v>
      </c>
      <c r="I674">
        <f t="shared" si="21"/>
        <v>10920</v>
      </c>
      <c r="J674" s="27" t="s">
        <v>78</v>
      </c>
    </row>
    <row r="675" spans="1:10" x14ac:dyDescent="0.25">
      <c r="A675">
        <v>10284</v>
      </c>
      <c r="B675">
        <v>27</v>
      </c>
      <c r="C675">
        <v>26.83</v>
      </c>
      <c r="D675">
        <v>2</v>
      </c>
      <c r="E675">
        <v>0.25</v>
      </c>
      <c r="F675" s="4">
        <f>DetailTicket2[[#This Row],[Qte]]*(DetailTicket2[[#This Row],[PrixUnit]]*(1-DetailTicket2[[#This Row],[Remise%]]))</f>
        <v>40.244999999999997</v>
      </c>
      <c r="G675" t="str">
        <f t="shared" si="20"/>
        <v>ANLER</v>
      </c>
      <c r="I675">
        <f t="shared" si="21"/>
        <v>10921</v>
      </c>
      <c r="J675" s="28" t="s">
        <v>84</v>
      </c>
    </row>
    <row r="676" spans="1:10" x14ac:dyDescent="0.25">
      <c r="A676">
        <v>10441</v>
      </c>
      <c r="B676">
        <v>27</v>
      </c>
      <c r="C676">
        <v>26.83</v>
      </c>
      <c r="D676">
        <v>2</v>
      </c>
      <c r="E676">
        <v>0</v>
      </c>
      <c r="F676" s="4">
        <f>DetailTicket2[[#This Row],[Qte]]*(DetailTicket2[[#This Row],[PrixUnit]]*(1-DetailTicket2[[#This Row],[Remise%]]))</f>
        <v>53.66</v>
      </c>
      <c r="G676" t="str">
        <f t="shared" si="20"/>
        <v>PILED</v>
      </c>
      <c r="I676">
        <f t="shared" si="21"/>
        <v>10922</v>
      </c>
      <c r="J676" s="27" t="s">
        <v>25</v>
      </c>
    </row>
    <row r="677" spans="1:10" x14ac:dyDescent="0.25">
      <c r="A677">
        <v>10515</v>
      </c>
      <c r="B677">
        <v>27</v>
      </c>
      <c r="C677">
        <v>33.54</v>
      </c>
      <c r="D677">
        <v>2</v>
      </c>
      <c r="E677">
        <v>0</v>
      </c>
      <c r="F677" s="4">
        <f>DetailTicket2[[#This Row],[Qte]]*(DetailTicket2[[#This Row],[PrixUnit]]*(1-DetailTicket2[[#This Row],[Remise%]]))</f>
        <v>67.08</v>
      </c>
      <c r="G677" t="str">
        <f t="shared" si="20"/>
        <v>ARBLA</v>
      </c>
      <c r="I677">
        <f t="shared" si="21"/>
        <v>10923</v>
      </c>
      <c r="J677" s="28" t="s">
        <v>76</v>
      </c>
    </row>
    <row r="678" spans="1:10" x14ac:dyDescent="0.25">
      <c r="A678">
        <v>10598</v>
      </c>
      <c r="B678">
        <v>27</v>
      </c>
      <c r="C678">
        <v>33.54</v>
      </c>
      <c r="D678">
        <v>2</v>
      </c>
      <c r="E678">
        <v>0</v>
      </c>
      <c r="F678" s="4">
        <f>DetailTicket2[[#This Row],[Qte]]*(DetailTicket2[[#This Row],[PrixUnit]]*(1-DetailTicket2[[#This Row],[Remise%]]))</f>
        <v>67.08</v>
      </c>
      <c r="G678" t="str">
        <f t="shared" si="20"/>
        <v>ALCLE</v>
      </c>
      <c r="I678">
        <f t="shared" si="21"/>
        <v>10924</v>
      </c>
      <c r="J678" s="27" t="s">
        <v>48</v>
      </c>
    </row>
    <row r="679" spans="1:10" x14ac:dyDescent="0.25">
      <c r="A679">
        <v>10760</v>
      </c>
      <c r="B679">
        <v>27</v>
      </c>
      <c r="C679">
        <v>33.54</v>
      </c>
      <c r="D679">
        <v>1</v>
      </c>
      <c r="E679">
        <v>0</v>
      </c>
      <c r="F679" s="4">
        <f>DetailTicket2[[#This Row],[Qte]]*(DetailTicket2[[#This Row],[PrixUnit]]*(1-DetailTicket2[[#This Row],[Remise%]]))</f>
        <v>33.54</v>
      </c>
      <c r="G679" t="str">
        <f t="shared" si="20"/>
        <v>YATAN</v>
      </c>
      <c r="I679">
        <f t="shared" si="21"/>
        <v>10925</v>
      </c>
      <c r="J679" s="28" t="s">
        <v>25</v>
      </c>
    </row>
    <row r="680" spans="1:10" x14ac:dyDescent="0.25">
      <c r="A680">
        <v>10858</v>
      </c>
      <c r="B680">
        <v>27</v>
      </c>
      <c r="C680">
        <v>33.54</v>
      </c>
      <c r="D680">
        <v>2</v>
      </c>
      <c r="E680">
        <v>0</v>
      </c>
      <c r="F680" s="4">
        <f>DetailTicket2[[#This Row],[Qte]]*(DetailTicket2[[#This Row],[PrixUnit]]*(1-DetailTicket2[[#This Row],[Remise%]]))</f>
        <v>67.08</v>
      </c>
      <c r="G680" t="str">
        <f t="shared" si="20"/>
        <v>JUBOY</v>
      </c>
      <c r="I680">
        <f t="shared" si="21"/>
        <v>10926</v>
      </c>
      <c r="J680" s="27" t="s">
        <v>62</v>
      </c>
    </row>
    <row r="681" spans="1:10" x14ac:dyDescent="0.25">
      <c r="A681">
        <v>10930</v>
      </c>
      <c r="B681">
        <v>27</v>
      </c>
      <c r="C681">
        <v>33.54</v>
      </c>
      <c r="D681">
        <v>1</v>
      </c>
      <c r="E681">
        <v>0</v>
      </c>
      <c r="F681" s="4">
        <f>DetailTicket2[[#This Row],[Qte]]*(DetailTicket2[[#This Row],[PrixUnit]]*(1-DetailTicket2[[#This Row],[Remise%]]))</f>
        <v>33.54</v>
      </c>
      <c r="G681" t="str">
        <f t="shared" si="20"/>
        <v>MIGAL</v>
      </c>
      <c r="I681">
        <f t="shared" si="21"/>
        <v>10927</v>
      </c>
      <c r="J681" s="28" t="s">
        <v>111</v>
      </c>
    </row>
    <row r="682" spans="1:10" x14ac:dyDescent="0.25">
      <c r="A682">
        <v>10979</v>
      </c>
      <c r="B682">
        <v>27</v>
      </c>
      <c r="C682">
        <v>33.54</v>
      </c>
      <c r="D682">
        <v>1</v>
      </c>
      <c r="E682">
        <v>0</v>
      </c>
      <c r="F682" s="4">
        <f>DetailTicket2[[#This Row],[Qte]]*(DetailTicket2[[#This Row],[PrixUnit]]*(1-DetailTicket2[[#This Row],[Remise%]]))</f>
        <v>33.54</v>
      </c>
      <c r="G682" t="str">
        <f t="shared" si="20"/>
        <v>CHLEC</v>
      </c>
      <c r="I682">
        <f t="shared" si="21"/>
        <v>10928</v>
      </c>
      <c r="J682" s="27" t="s">
        <v>83</v>
      </c>
    </row>
    <row r="683" spans="1:10" x14ac:dyDescent="0.25">
      <c r="A683">
        <v>11080</v>
      </c>
      <c r="B683">
        <v>27</v>
      </c>
      <c r="C683">
        <v>21.72</v>
      </c>
      <c r="D683">
        <v>1</v>
      </c>
      <c r="E683">
        <v>0</v>
      </c>
      <c r="F683" s="4">
        <f>DetailTicket2[[#This Row],[Qte]]*(DetailTicket2[[#This Row],[PrixUnit]]*(1-DetailTicket2[[#This Row],[Remise%]]))</f>
        <v>21.72</v>
      </c>
      <c r="G683" t="str">
        <f t="shared" si="20"/>
        <v>JEMAN</v>
      </c>
      <c r="I683">
        <f t="shared" si="21"/>
        <v>10929</v>
      </c>
      <c r="J683" s="28" t="s">
        <v>40</v>
      </c>
    </row>
    <row r="684" spans="1:10" x14ac:dyDescent="0.25">
      <c r="A684">
        <v>10277</v>
      </c>
      <c r="B684">
        <v>28</v>
      </c>
      <c r="C684">
        <v>27.75</v>
      </c>
      <c r="D684">
        <v>1</v>
      </c>
      <c r="E684">
        <v>0</v>
      </c>
      <c r="F684" s="4">
        <f>DetailTicket2[[#This Row],[Qte]]*(DetailTicket2[[#This Row],[PrixUnit]]*(1-DetailTicket2[[#This Row],[Remise%]]))</f>
        <v>27.75</v>
      </c>
      <c r="G684" t="str">
        <f t="shared" si="20"/>
        <v>CECHA</v>
      </c>
      <c r="I684">
        <f t="shared" si="21"/>
        <v>10930</v>
      </c>
      <c r="J684" s="27" t="s">
        <v>27</v>
      </c>
    </row>
    <row r="685" spans="1:10" x14ac:dyDescent="0.25">
      <c r="A685">
        <v>10302</v>
      </c>
      <c r="B685">
        <v>28</v>
      </c>
      <c r="C685">
        <v>27.75</v>
      </c>
      <c r="D685">
        <v>1</v>
      </c>
      <c r="E685">
        <v>0</v>
      </c>
      <c r="F685" s="4">
        <f>DetailTicket2[[#This Row],[Qte]]*(DetailTicket2[[#This Row],[PrixUnit]]*(1-DetailTicket2[[#This Row],[Remise%]]))</f>
        <v>27.75</v>
      </c>
      <c r="G685" t="str">
        <f t="shared" si="20"/>
        <v>MIGAL</v>
      </c>
      <c r="I685">
        <f t="shared" si="21"/>
        <v>10931</v>
      </c>
      <c r="J685" s="28" t="s">
        <v>29</v>
      </c>
    </row>
    <row r="686" spans="1:10" x14ac:dyDescent="0.25">
      <c r="A686">
        <v>10312</v>
      </c>
      <c r="B686">
        <v>28</v>
      </c>
      <c r="C686">
        <v>27.75</v>
      </c>
      <c r="D686">
        <v>2</v>
      </c>
      <c r="E686">
        <v>0</v>
      </c>
      <c r="F686" s="4">
        <f>DetailTicket2[[#This Row],[Qte]]*(DetailTicket2[[#This Row],[PrixUnit]]*(1-DetailTicket2[[#This Row],[Remise%]]))</f>
        <v>55.5</v>
      </c>
      <c r="G686" t="str">
        <f t="shared" si="20"/>
        <v>PAJAL</v>
      </c>
      <c r="I686">
        <f t="shared" si="21"/>
        <v>10932</v>
      </c>
      <c r="J686" s="27" t="s">
        <v>71</v>
      </c>
    </row>
    <row r="687" spans="1:10" x14ac:dyDescent="0.25">
      <c r="A687">
        <v>10319</v>
      </c>
      <c r="B687">
        <v>28</v>
      </c>
      <c r="C687">
        <v>27.75</v>
      </c>
      <c r="D687">
        <v>2</v>
      </c>
      <c r="E687">
        <v>0</v>
      </c>
      <c r="F687" s="4">
        <f>DetailTicket2[[#This Row],[Qte]]*(DetailTicket2[[#This Row],[PrixUnit]]*(1-DetailTicket2[[#This Row],[Remise%]]))</f>
        <v>55.5</v>
      </c>
      <c r="G687" t="str">
        <f t="shared" si="20"/>
        <v>CHGRA</v>
      </c>
      <c r="I687">
        <f t="shared" si="21"/>
        <v>10933</v>
      </c>
      <c r="J687" s="28" t="s">
        <v>65</v>
      </c>
    </row>
    <row r="688" spans="1:10" x14ac:dyDescent="0.25">
      <c r="A688">
        <v>10360</v>
      </c>
      <c r="B688">
        <v>28</v>
      </c>
      <c r="C688">
        <v>27.75</v>
      </c>
      <c r="D688">
        <v>1</v>
      </c>
      <c r="E688">
        <v>0</v>
      </c>
      <c r="F688" s="4">
        <f>DetailTicket2[[#This Row],[Qte]]*(DetailTicket2[[#This Row],[PrixUnit]]*(1-DetailTicket2[[#This Row],[Remise%]]))</f>
        <v>27.75</v>
      </c>
      <c r="G688" t="str">
        <f t="shared" si="20"/>
        <v>JEBOR</v>
      </c>
      <c r="I688">
        <f t="shared" si="21"/>
        <v>10934</v>
      </c>
      <c r="J688" s="27" t="s">
        <v>49</v>
      </c>
    </row>
    <row r="689" spans="1:10" x14ac:dyDescent="0.25">
      <c r="A689">
        <v>10368</v>
      </c>
      <c r="B689">
        <v>28</v>
      </c>
      <c r="C689">
        <v>27.75</v>
      </c>
      <c r="D689">
        <v>2</v>
      </c>
      <c r="E689">
        <v>0.1</v>
      </c>
      <c r="F689" s="4">
        <f>DetailTicket2[[#This Row],[Qte]]*(DetailTicket2[[#This Row],[PrixUnit]]*(1-DetailTicket2[[#This Row],[Remise%]]))</f>
        <v>49.95</v>
      </c>
      <c r="G689" t="str">
        <f t="shared" si="20"/>
        <v>CHLEC</v>
      </c>
      <c r="I689">
        <f t="shared" si="21"/>
        <v>10935</v>
      </c>
      <c r="J689" s="28" t="s">
        <v>30</v>
      </c>
    </row>
    <row r="690" spans="1:10" x14ac:dyDescent="0.25">
      <c r="A690">
        <v>10377</v>
      </c>
      <c r="B690">
        <v>28</v>
      </c>
      <c r="C690">
        <v>27.75</v>
      </c>
      <c r="D690">
        <v>1</v>
      </c>
      <c r="E690">
        <v>0.15</v>
      </c>
      <c r="F690" s="4">
        <f>DetailTicket2[[#This Row],[Qte]]*(DetailTicket2[[#This Row],[PrixUnit]]*(1-DetailTicket2[[#This Row],[Remise%]]))</f>
        <v>23.587499999999999</v>
      </c>
      <c r="G690" t="str">
        <f t="shared" si="20"/>
        <v>MAEUS</v>
      </c>
      <c r="I690">
        <f t="shared" si="21"/>
        <v>10936</v>
      </c>
      <c r="J690" s="27" t="s">
        <v>102</v>
      </c>
    </row>
    <row r="691" spans="1:10" x14ac:dyDescent="0.25">
      <c r="A691">
        <v>10387</v>
      </c>
      <c r="B691">
        <v>28</v>
      </c>
      <c r="C691">
        <v>27.75</v>
      </c>
      <c r="D691">
        <v>2</v>
      </c>
      <c r="E691">
        <v>0</v>
      </c>
      <c r="F691" s="4">
        <f>DetailTicket2[[#This Row],[Qte]]*(DetailTicket2[[#This Row],[PrixUnit]]*(1-DetailTicket2[[#This Row],[Remise%]]))</f>
        <v>55.5</v>
      </c>
      <c r="G691" t="str">
        <f t="shared" si="20"/>
        <v>ALDUV</v>
      </c>
      <c r="I691">
        <f t="shared" si="21"/>
        <v>10937</v>
      </c>
      <c r="J691" s="28" t="s">
        <v>101</v>
      </c>
    </row>
    <row r="692" spans="1:10" x14ac:dyDescent="0.25">
      <c r="A692">
        <v>10406</v>
      </c>
      <c r="B692">
        <v>28</v>
      </c>
      <c r="C692">
        <v>27.75</v>
      </c>
      <c r="D692">
        <v>1</v>
      </c>
      <c r="E692">
        <v>0.1</v>
      </c>
      <c r="F692" s="4">
        <f>DetailTicket2[[#This Row],[Qte]]*(DetailTicket2[[#This Row],[PrixUnit]]*(1-DetailTicket2[[#This Row],[Remise%]]))</f>
        <v>24.975000000000001</v>
      </c>
      <c r="G692" t="str">
        <f t="shared" si="20"/>
        <v>PABEL</v>
      </c>
      <c r="I692">
        <f t="shared" si="21"/>
        <v>10938</v>
      </c>
      <c r="J692" s="27" t="s">
        <v>44</v>
      </c>
    </row>
    <row r="693" spans="1:10" x14ac:dyDescent="0.25">
      <c r="A693">
        <v>10443</v>
      </c>
      <c r="B693">
        <v>28</v>
      </c>
      <c r="C693">
        <v>27.75</v>
      </c>
      <c r="D693">
        <v>2</v>
      </c>
      <c r="E693">
        <v>0</v>
      </c>
      <c r="F693" s="4">
        <f>DetailTicket2[[#This Row],[Qte]]*(DetailTicket2[[#This Row],[PrixUnit]]*(1-DetailTicket2[[#This Row],[Remise%]]))</f>
        <v>55.5</v>
      </c>
      <c r="G693" t="str">
        <f t="shared" si="20"/>
        <v>DACOU</v>
      </c>
      <c r="I693">
        <f t="shared" si="21"/>
        <v>10939</v>
      </c>
      <c r="J693" s="28" t="s">
        <v>45</v>
      </c>
    </row>
    <row r="694" spans="1:10" x14ac:dyDescent="0.25">
      <c r="A694">
        <v>10452</v>
      </c>
      <c r="B694">
        <v>28</v>
      </c>
      <c r="C694">
        <v>27.75</v>
      </c>
      <c r="D694">
        <v>2</v>
      </c>
      <c r="E694">
        <v>0</v>
      </c>
      <c r="F694" s="4">
        <f>DetailTicket2[[#This Row],[Qte]]*(DetailTicket2[[#This Row],[PrixUnit]]*(1-DetailTicket2[[#This Row],[Remise%]]))</f>
        <v>55.5</v>
      </c>
      <c r="G694" t="str">
        <f t="shared" si="20"/>
        <v>MOELK</v>
      </c>
      <c r="I694">
        <f t="shared" si="21"/>
        <v>10940</v>
      </c>
      <c r="J694" s="27" t="s">
        <v>71</v>
      </c>
    </row>
    <row r="695" spans="1:10" x14ac:dyDescent="0.25">
      <c r="A695">
        <v>10458</v>
      </c>
      <c r="B695">
        <v>28</v>
      </c>
      <c r="C695">
        <v>27.75</v>
      </c>
      <c r="D695">
        <v>1</v>
      </c>
      <c r="E695">
        <v>0</v>
      </c>
      <c r="F695" s="4">
        <f>DetailTicket2[[#This Row],[Qte]]*(DetailTicket2[[#This Row],[PrixUnit]]*(1-DetailTicket2[[#This Row],[Remise%]]))</f>
        <v>27.75</v>
      </c>
      <c r="G695" t="str">
        <f t="shared" si="20"/>
        <v>MIGAL</v>
      </c>
      <c r="I695">
        <f t="shared" si="21"/>
        <v>10941</v>
      </c>
      <c r="J695" s="28" t="s">
        <v>68</v>
      </c>
    </row>
    <row r="696" spans="1:10" x14ac:dyDescent="0.25">
      <c r="A696">
        <v>10474</v>
      </c>
      <c r="B696">
        <v>28</v>
      </c>
      <c r="C696">
        <v>27.75</v>
      </c>
      <c r="D696">
        <v>2</v>
      </c>
      <c r="E696">
        <v>0</v>
      </c>
      <c r="F696" s="4">
        <f>DetailTicket2[[#This Row],[Qte]]*(DetailTicket2[[#This Row],[PrixUnit]]*(1-DetailTicket2[[#This Row],[Remise%]]))</f>
        <v>55.5</v>
      </c>
      <c r="G696" t="str">
        <f t="shared" si="20"/>
        <v>SORET</v>
      </c>
      <c r="I696">
        <f t="shared" si="21"/>
        <v>10942</v>
      </c>
      <c r="J696" s="27" t="s">
        <v>53</v>
      </c>
    </row>
    <row r="697" spans="1:10" x14ac:dyDescent="0.25">
      <c r="A697">
        <v>10499</v>
      </c>
      <c r="B697">
        <v>28</v>
      </c>
      <c r="C697">
        <v>34.76</v>
      </c>
      <c r="D697">
        <v>1</v>
      </c>
      <c r="E697">
        <v>0</v>
      </c>
      <c r="F697" s="4">
        <f>DetailTicket2[[#This Row],[Qte]]*(DetailTicket2[[#This Row],[PrixUnit]]*(1-DetailTicket2[[#This Row],[Remise%]]))</f>
        <v>34.76</v>
      </c>
      <c r="G697" t="str">
        <f t="shared" si="20"/>
        <v>JEMAN</v>
      </c>
      <c r="I697">
        <f t="shared" si="21"/>
        <v>10943</v>
      </c>
      <c r="J697" s="28" t="s">
        <v>54</v>
      </c>
    </row>
    <row r="698" spans="1:10" x14ac:dyDescent="0.25">
      <c r="A698">
        <v>10500</v>
      </c>
      <c r="B698">
        <v>28</v>
      </c>
      <c r="C698">
        <v>34.76</v>
      </c>
      <c r="D698">
        <v>2</v>
      </c>
      <c r="E698">
        <v>0.05</v>
      </c>
      <c r="F698" s="4">
        <f>DetailTicket2[[#This Row],[Qte]]*(DetailTicket2[[#This Row],[PrixUnit]]*(1-DetailTicket2[[#This Row],[Remise%]]))</f>
        <v>66.043999999999997</v>
      </c>
      <c r="G698" t="str">
        <f t="shared" si="20"/>
        <v>CÉDAU</v>
      </c>
      <c r="I698">
        <f t="shared" si="21"/>
        <v>10944</v>
      </c>
      <c r="J698" s="27" t="s">
        <v>89</v>
      </c>
    </row>
    <row r="699" spans="1:10" x14ac:dyDescent="0.25">
      <c r="A699">
        <v>10509</v>
      </c>
      <c r="B699">
        <v>28</v>
      </c>
      <c r="C699">
        <v>34.76</v>
      </c>
      <c r="D699">
        <v>2</v>
      </c>
      <c r="E699">
        <v>0</v>
      </c>
      <c r="F699" s="4">
        <f>DetailTicket2[[#This Row],[Qte]]*(DetailTicket2[[#This Row],[PrixUnit]]*(1-DetailTicket2[[#This Row],[Remise%]]))</f>
        <v>69.52</v>
      </c>
      <c r="G699" t="str">
        <f t="shared" si="20"/>
        <v>NOBEL</v>
      </c>
      <c r="I699">
        <f t="shared" si="21"/>
        <v>10945</v>
      </c>
      <c r="J699" s="28" t="s">
        <v>47</v>
      </c>
    </row>
    <row r="700" spans="1:10" x14ac:dyDescent="0.25">
      <c r="A700">
        <v>10514</v>
      </c>
      <c r="B700">
        <v>28</v>
      </c>
      <c r="C700">
        <v>34.76</v>
      </c>
      <c r="D700">
        <v>1</v>
      </c>
      <c r="E700">
        <v>0</v>
      </c>
      <c r="F700" s="4">
        <f>DetailTicket2[[#This Row],[Qte]]*(DetailTicket2[[#This Row],[PrixUnit]]*(1-DetailTicket2[[#This Row],[Remise%]]))</f>
        <v>34.76</v>
      </c>
      <c r="G700" t="str">
        <f t="shared" si="20"/>
        <v>CHLEC</v>
      </c>
      <c r="I700">
        <f t="shared" si="21"/>
        <v>10946</v>
      </c>
      <c r="J700" s="27" t="s">
        <v>84</v>
      </c>
    </row>
    <row r="701" spans="1:10" x14ac:dyDescent="0.25">
      <c r="A701">
        <v>10544</v>
      </c>
      <c r="B701">
        <v>28</v>
      </c>
      <c r="C701">
        <v>34.76</v>
      </c>
      <c r="D701">
        <v>2</v>
      </c>
      <c r="E701">
        <v>0</v>
      </c>
      <c r="F701" s="4">
        <f>DetailTicket2[[#This Row],[Qte]]*(DetailTicket2[[#This Row],[PrixUnit]]*(1-DetailTicket2[[#This Row],[Remise%]]))</f>
        <v>69.52</v>
      </c>
      <c r="G701" t="str">
        <f t="shared" si="20"/>
        <v>CHROU</v>
      </c>
      <c r="I701">
        <f t="shared" si="21"/>
        <v>10947</v>
      </c>
      <c r="J701" s="28" t="s">
        <v>54</v>
      </c>
    </row>
    <row r="702" spans="1:10" x14ac:dyDescent="0.25">
      <c r="A702">
        <v>10624</v>
      </c>
      <c r="B702">
        <v>28</v>
      </c>
      <c r="C702">
        <v>34.76</v>
      </c>
      <c r="D702">
        <v>2</v>
      </c>
      <c r="E702">
        <v>0</v>
      </c>
      <c r="F702" s="4">
        <f>DetailTicket2[[#This Row],[Qte]]*(DetailTicket2[[#This Row],[PrixUnit]]*(1-DetailTicket2[[#This Row],[Remise%]]))</f>
        <v>69.52</v>
      </c>
      <c r="G702" t="str">
        <f t="shared" si="20"/>
        <v>CHGAS</v>
      </c>
      <c r="I702">
        <f t="shared" si="21"/>
        <v>10948</v>
      </c>
      <c r="J702" s="27" t="s">
        <v>59</v>
      </c>
    </row>
    <row r="703" spans="1:10" x14ac:dyDescent="0.25">
      <c r="A703">
        <v>10643</v>
      </c>
      <c r="B703">
        <v>28</v>
      </c>
      <c r="C703">
        <v>34.76</v>
      </c>
      <c r="D703">
        <v>2</v>
      </c>
      <c r="E703">
        <v>0.25</v>
      </c>
      <c r="F703" s="4">
        <f>DetailTicket2[[#This Row],[Qte]]*(DetailTicket2[[#This Row],[PrixUnit]]*(1-DetailTicket2[[#This Row],[Remise%]]))</f>
        <v>52.14</v>
      </c>
      <c r="G703" t="str">
        <f t="shared" si="20"/>
        <v>CLHAL</v>
      </c>
      <c r="I703">
        <f t="shared" si="21"/>
        <v>10949</v>
      </c>
      <c r="J703" s="28" t="s">
        <v>89</v>
      </c>
    </row>
    <row r="704" spans="1:10" x14ac:dyDescent="0.25">
      <c r="A704">
        <v>10649</v>
      </c>
      <c r="B704">
        <v>28</v>
      </c>
      <c r="C704">
        <v>34.76</v>
      </c>
      <c r="D704">
        <v>1</v>
      </c>
      <c r="E704">
        <v>0</v>
      </c>
      <c r="F704" s="4">
        <f>DetailTicket2[[#This Row],[Qte]]*(DetailTicket2[[#This Row],[PrixUnit]]*(1-DetailTicket2[[#This Row],[Remise%]]))</f>
        <v>34.76</v>
      </c>
      <c r="G704" t="str">
        <f t="shared" si="20"/>
        <v>YATAN</v>
      </c>
      <c r="I704">
        <f t="shared" si="21"/>
        <v>10950</v>
      </c>
      <c r="J704" s="27" t="s">
        <v>45</v>
      </c>
    </row>
    <row r="705" spans="1:10" x14ac:dyDescent="0.25">
      <c r="A705">
        <v>10688</v>
      </c>
      <c r="B705">
        <v>28</v>
      </c>
      <c r="C705">
        <v>34.76</v>
      </c>
      <c r="D705">
        <v>2</v>
      </c>
      <c r="E705">
        <v>0.1</v>
      </c>
      <c r="F705" s="4">
        <f>DetailTicket2[[#This Row],[Qte]]*(DetailTicket2[[#This Row],[PrixUnit]]*(1-DetailTicket2[[#This Row],[Remise%]]))</f>
        <v>62.567999999999998</v>
      </c>
      <c r="G705" t="str">
        <f t="shared" si="20"/>
        <v>ZOHED</v>
      </c>
      <c r="I705">
        <f t="shared" si="21"/>
        <v>10951</v>
      </c>
      <c r="J705" s="28" t="s">
        <v>29</v>
      </c>
    </row>
    <row r="706" spans="1:10" x14ac:dyDescent="0.25">
      <c r="A706">
        <v>10733</v>
      </c>
      <c r="B706">
        <v>28</v>
      </c>
      <c r="C706">
        <v>34.76</v>
      </c>
      <c r="D706">
        <v>1</v>
      </c>
      <c r="E706">
        <v>0</v>
      </c>
      <c r="F706" s="4">
        <f>DetailTicket2[[#This Row],[Qte]]*(DetailTicket2[[#This Row],[PrixUnit]]*(1-DetailTicket2[[#This Row],[Remise%]]))</f>
        <v>34.76</v>
      </c>
      <c r="G706" t="str">
        <f t="shared" ref="G706:G769" si="22">VLOOKUP(A706,$I$2:$J$836,2,FALSE)</f>
        <v>JEHOU</v>
      </c>
      <c r="I706">
        <f t="shared" si="21"/>
        <v>10952</v>
      </c>
      <c r="J706" s="27" t="s">
        <v>110</v>
      </c>
    </row>
    <row r="707" spans="1:10" x14ac:dyDescent="0.25">
      <c r="A707">
        <v>10740</v>
      </c>
      <c r="B707">
        <v>28</v>
      </c>
      <c r="C707">
        <v>34.76</v>
      </c>
      <c r="D707">
        <v>2</v>
      </c>
      <c r="E707">
        <v>0.2</v>
      </c>
      <c r="F707" s="4">
        <f>DetailTicket2[[#This Row],[Qte]]*(DetailTicket2[[#This Row],[PrixUnit]]*(1-DetailTicket2[[#This Row],[Remise%]]))</f>
        <v>55.616</v>
      </c>
      <c r="G707" t="str">
        <f t="shared" si="22"/>
        <v>CHLAB</v>
      </c>
      <c r="I707">
        <f t="shared" ref="I707:I770" si="23">I706+1</f>
        <v>10953</v>
      </c>
      <c r="J707" s="28" t="s">
        <v>78</v>
      </c>
    </row>
    <row r="708" spans="1:10" x14ac:dyDescent="0.25">
      <c r="A708">
        <v>10804</v>
      </c>
      <c r="B708">
        <v>28</v>
      </c>
      <c r="C708">
        <v>34.76</v>
      </c>
      <c r="D708">
        <v>1</v>
      </c>
      <c r="E708">
        <v>0</v>
      </c>
      <c r="F708" s="4">
        <f>DetailTicket2[[#This Row],[Qte]]*(DetailTicket2[[#This Row],[PrixUnit]]*(1-DetailTicket2[[#This Row],[Remise%]]))</f>
        <v>34.76</v>
      </c>
      <c r="G708" t="str">
        <f t="shared" si="22"/>
        <v>MAEUS</v>
      </c>
      <c r="I708">
        <f t="shared" si="23"/>
        <v>10954</v>
      </c>
      <c r="J708" s="27" t="s">
        <v>90</v>
      </c>
    </row>
    <row r="709" spans="1:10" x14ac:dyDescent="0.25">
      <c r="A709">
        <v>10873</v>
      </c>
      <c r="B709">
        <v>28</v>
      </c>
      <c r="C709">
        <v>34.76</v>
      </c>
      <c r="D709">
        <v>2</v>
      </c>
      <c r="E709">
        <v>0</v>
      </c>
      <c r="F709" s="4">
        <f>DetailTicket2[[#This Row],[Qte]]*(DetailTicket2[[#This Row],[PrixUnit]]*(1-DetailTicket2[[#This Row],[Remise%]]))</f>
        <v>69.52</v>
      </c>
      <c r="G709" t="str">
        <f t="shared" si="22"/>
        <v>FRLAN</v>
      </c>
      <c r="I709">
        <f t="shared" si="23"/>
        <v>10955</v>
      </c>
      <c r="J709" s="28" t="s">
        <v>37</v>
      </c>
    </row>
    <row r="710" spans="1:10" x14ac:dyDescent="0.25">
      <c r="A710">
        <v>10924</v>
      </c>
      <c r="B710">
        <v>28</v>
      </c>
      <c r="C710">
        <v>34.76</v>
      </c>
      <c r="D710">
        <v>1</v>
      </c>
      <c r="E710">
        <v>0.1</v>
      </c>
      <c r="F710" s="4">
        <f>DetailTicket2[[#This Row],[Qte]]*(DetailTicket2[[#This Row],[PrixUnit]]*(1-DetailTicket2[[#This Row],[Remise%]]))</f>
        <v>31.283999999999999</v>
      </c>
      <c r="G710" t="str">
        <f t="shared" si="22"/>
        <v>JEHOU</v>
      </c>
      <c r="I710">
        <f t="shared" si="23"/>
        <v>10956</v>
      </c>
      <c r="J710" s="27" t="s">
        <v>99</v>
      </c>
    </row>
    <row r="711" spans="1:10" x14ac:dyDescent="0.25">
      <c r="A711">
        <v>10937</v>
      </c>
      <c r="B711">
        <v>28</v>
      </c>
      <c r="C711">
        <v>34.76</v>
      </c>
      <c r="D711">
        <v>2</v>
      </c>
      <c r="E711">
        <v>0</v>
      </c>
      <c r="F711" s="4">
        <f>DetailTicket2[[#This Row],[Qte]]*(DetailTicket2[[#This Row],[PrixUnit]]*(1-DetailTicket2[[#This Row],[Remise%]]))</f>
        <v>69.52</v>
      </c>
      <c r="G711" t="str">
        <f t="shared" si="22"/>
        <v>MICOL</v>
      </c>
      <c r="I711">
        <f t="shared" si="23"/>
        <v>10957</v>
      </c>
      <c r="J711" s="28" t="s">
        <v>31</v>
      </c>
    </row>
    <row r="712" spans="1:10" x14ac:dyDescent="0.25">
      <c r="A712">
        <v>10952</v>
      </c>
      <c r="B712">
        <v>28</v>
      </c>
      <c r="C712">
        <v>34.76</v>
      </c>
      <c r="D712">
        <v>2</v>
      </c>
      <c r="E712">
        <v>0</v>
      </c>
      <c r="F712" s="4">
        <f>DetailTicket2[[#This Row],[Qte]]*(DetailTicket2[[#This Row],[PrixUnit]]*(1-DetailTicket2[[#This Row],[Remise%]]))</f>
        <v>69.52</v>
      </c>
      <c r="G712" t="str">
        <f t="shared" si="22"/>
        <v>PALEC</v>
      </c>
      <c r="I712">
        <f t="shared" si="23"/>
        <v>10958</v>
      </c>
      <c r="J712" s="27" t="s">
        <v>92</v>
      </c>
    </row>
    <row r="713" spans="1:10" x14ac:dyDescent="0.25">
      <c r="A713">
        <v>10976</v>
      </c>
      <c r="B713">
        <v>28</v>
      </c>
      <c r="C713">
        <v>34.76</v>
      </c>
      <c r="D713">
        <v>1</v>
      </c>
      <c r="E713">
        <v>0</v>
      </c>
      <c r="F713" s="4">
        <f>DetailTicket2[[#This Row],[Qte]]*(DetailTicket2[[#This Row],[PrixUnit]]*(1-DetailTicket2[[#This Row],[Remise%]]))</f>
        <v>34.76</v>
      </c>
      <c r="G713" t="str">
        <f t="shared" si="22"/>
        <v>NAROU</v>
      </c>
      <c r="I713">
        <f t="shared" si="23"/>
        <v>10959</v>
      </c>
      <c r="J713" s="28" t="s">
        <v>94</v>
      </c>
    </row>
    <row r="714" spans="1:10" x14ac:dyDescent="0.25">
      <c r="A714">
        <v>11008</v>
      </c>
      <c r="B714">
        <v>28</v>
      </c>
      <c r="C714">
        <v>34.76</v>
      </c>
      <c r="D714">
        <v>2</v>
      </c>
      <c r="E714">
        <v>0.05</v>
      </c>
      <c r="F714" s="4">
        <f>DetailTicket2[[#This Row],[Qte]]*(DetailTicket2[[#This Row],[PrixUnit]]*(1-DetailTicket2[[#This Row],[Remise%]]))</f>
        <v>66.043999999999997</v>
      </c>
      <c r="G714" t="str">
        <f t="shared" si="22"/>
        <v>CHLEC</v>
      </c>
      <c r="I714">
        <f t="shared" si="23"/>
        <v>10960</v>
      </c>
      <c r="J714" s="27" t="s">
        <v>31</v>
      </c>
    </row>
    <row r="715" spans="1:10" x14ac:dyDescent="0.25">
      <c r="A715">
        <v>11039</v>
      </c>
      <c r="B715">
        <v>28</v>
      </c>
      <c r="C715">
        <v>34.76</v>
      </c>
      <c r="D715">
        <v>1</v>
      </c>
      <c r="E715">
        <v>0</v>
      </c>
      <c r="F715" s="4">
        <f>DetailTicket2[[#This Row],[Qte]]*(DetailTicket2[[#This Row],[PrixUnit]]*(1-DetailTicket2[[#This Row],[Remise%]]))</f>
        <v>34.76</v>
      </c>
      <c r="G715" t="str">
        <f t="shared" si="22"/>
        <v>RARAB</v>
      </c>
      <c r="I715">
        <f t="shared" si="23"/>
        <v>10961</v>
      </c>
      <c r="J715" s="28" t="s">
        <v>85</v>
      </c>
    </row>
    <row r="716" spans="1:10" x14ac:dyDescent="0.25">
      <c r="A716">
        <v>11068</v>
      </c>
      <c r="B716">
        <v>28</v>
      </c>
      <c r="C716">
        <v>34.76</v>
      </c>
      <c r="D716">
        <v>2</v>
      </c>
      <c r="E716">
        <v>0.15</v>
      </c>
      <c r="F716" s="4">
        <f>DetailTicket2[[#This Row],[Qte]]*(DetailTicket2[[#This Row],[PrixUnit]]*(1-DetailTicket2[[#This Row],[Remise%]]))</f>
        <v>59.091999999999992</v>
      </c>
      <c r="G716" t="str">
        <f t="shared" si="22"/>
        <v>PABEL</v>
      </c>
      <c r="I716">
        <f t="shared" si="23"/>
        <v>10962</v>
      </c>
      <c r="J716" s="27" t="s">
        <v>44</v>
      </c>
    </row>
    <row r="717" spans="1:10" x14ac:dyDescent="0.25">
      <c r="A717">
        <v>10268</v>
      </c>
      <c r="B717">
        <v>29</v>
      </c>
      <c r="C717">
        <v>75.459999999999994</v>
      </c>
      <c r="D717">
        <v>2</v>
      </c>
      <c r="E717">
        <v>0</v>
      </c>
      <c r="F717" s="4">
        <f>DetailTicket2[[#This Row],[Qte]]*(DetailTicket2[[#This Row],[PrixUnit]]*(1-DetailTicket2[[#This Row],[Remise%]]))</f>
        <v>150.91999999999999</v>
      </c>
      <c r="G717" t="str">
        <f t="shared" si="22"/>
        <v>THLOP</v>
      </c>
      <c r="I717">
        <f t="shared" si="23"/>
        <v>10963</v>
      </c>
      <c r="J717" s="28" t="s">
        <v>70</v>
      </c>
    </row>
    <row r="718" spans="1:10" x14ac:dyDescent="0.25">
      <c r="A718">
        <v>10290</v>
      </c>
      <c r="B718">
        <v>29</v>
      </c>
      <c r="C718">
        <v>75.459999999999994</v>
      </c>
      <c r="D718">
        <v>2</v>
      </c>
      <c r="E718">
        <v>0</v>
      </c>
      <c r="F718" s="4">
        <f>DetailTicket2[[#This Row],[Qte]]*(DetailTicket2[[#This Row],[PrixUnit]]*(1-DetailTicket2[[#This Row],[Remise%]]))</f>
        <v>150.91999999999999</v>
      </c>
      <c r="G718" t="str">
        <f t="shared" si="22"/>
        <v>PAMAR</v>
      </c>
      <c r="I718">
        <f t="shared" si="23"/>
        <v>10964</v>
      </c>
      <c r="J718" s="27" t="s">
        <v>109</v>
      </c>
    </row>
    <row r="719" spans="1:10" x14ac:dyDescent="0.25">
      <c r="A719">
        <v>10305</v>
      </c>
      <c r="B719">
        <v>29</v>
      </c>
      <c r="C719">
        <v>75.459999999999994</v>
      </c>
      <c r="D719">
        <v>1</v>
      </c>
      <c r="E719">
        <v>0.1</v>
      </c>
      <c r="F719" s="4">
        <f>DetailTicket2[[#This Row],[Qte]]*(DetailTicket2[[#This Row],[PrixUnit]]*(1-DetailTicket2[[#This Row],[Remise%]]))</f>
        <v>67.914000000000001</v>
      </c>
      <c r="G719" t="str">
        <f t="shared" si="22"/>
        <v>PILED</v>
      </c>
      <c r="I719">
        <f t="shared" si="23"/>
        <v>10965</v>
      </c>
      <c r="J719" s="28" t="s">
        <v>60</v>
      </c>
    </row>
    <row r="720" spans="1:10" x14ac:dyDescent="0.25">
      <c r="A720">
        <v>10354</v>
      </c>
      <c r="B720">
        <v>29</v>
      </c>
      <c r="C720">
        <v>75.459999999999994</v>
      </c>
      <c r="D720">
        <v>2</v>
      </c>
      <c r="E720">
        <v>0</v>
      </c>
      <c r="F720" s="4">
        <f>DetailTicket2[[#This Row],[Qte]]*(DetailTicket2[[#This Row],[PrixUnit]]*(1-DetailTicket2[[#This Row],[Remise%]]))</f>
        <v>150.91999999999999</v>
      </c>
      <c r="G720" t="str">
        <f t="shared" si="22"/>
        <v>SORET</v>
      </c>
      <c r="I720">
        <f t="shared" si="23"/>
        <v>10966</v>
      </c>
      <c r="J720" s="27" t="s">
        <v>28</v>
      </c>
    </row>
    <row r="721" spans="1:10" x14ac:dyDescent="0.25">
      <c r="A721">
        <v>10360</v>
      </c>
      <c r="B721">
        <v>29</v>
      </c>
      <c r="C721">
        <v>75.459999999999994</v>
      </c>
      <c r="D721">
        <v>1</v>
      </c>
      <c r="E721">
        <v>0</v>
      </c>
      <c r="F721" s="4">
        <f>DetailTicket2[[#This Row],[Qte]]*(DetailTicket2[[#This Row],[PrixUnit]]*(1-DetailTicket2[[#This Row],[Remise%]]))</f>
        <v>75.459999999999994</v>
      </c>
      <c r="G721" t="str">
        <f t="shared" si="22"/>
        <v>JEBOR</v>
      </c>
      <c r="I721">
        <f t="shared" si="23"/>
        <v>10967</v>
      </c>
      <c r="J721" s="28" t="s">
        <v>24</v>
      </c>
    </row>
    <row r="722" spans="1:10" x14ac:dyDescent="0.25">
      <c r="A722">
        <v>10369</v>
      </c>
      <c r="B722">
        <v>29</v>
      </c>
      <c r="C722">
        <v>75.459999999999994</v>
      </c>
      <c r="D722">
        <v>1</v>
      </c>
      <c r="E722">
        <v>0</v>
      </c>
      <c r="F722" s="4">
        <f>DetailTicket2[[#This Row],[Qte]]*(DetailTicket2[[#This Row],[PrixUnit]]*(1-DetailTicket2[[#This Row],[Remise%]]))</f>
        <v>75.459999999999994</v>
      </c>
      <c r="G722" t="str">
        <f t="shared" si="22"/>
        <v>PHFRO</v>
      </c>
      <c r="I722">
        <f t="shared" si="23"/>
        <v>10968</v>
      </c>
      <c r="J722" s="27" t="s">
        <v>32</v>
      </c>
    </row>
    <row r="723" spans="1:10" x14ac:dyDescent="0.25">
      <c r="A723">
        <v>10382</v>
      </c>
      <c r="B723">
        <v>29</v>
      </c>
      <c r="C723">
        <v>75.459999999999994</v>
      </c>
      <c r="D723">
        <v>2</v>
      </c>
      <c r="E723">
        <v>0</v>
      </c>
      <c r="F723" s="4">
        <f>DetailTicket2[[#This Row],[Qte]]*(DetailTicket2[[#This Row],[PrixUnit]]*(1-DetailTicket2[[#This Row],[Remise%]]))</f>
        <v>150.91999999999999</v>
      </c>
      <c r="G723" t="str">
        <f t="shared" si="22"/>
        <v>CHLEC</v>
      </c>
      <c r="I723">
        <f t="shared" si="23"/>
        <v>10969</v>
      </c>
      <c r="J723" s="28" t="s">
        <v>55</v>
      </c>
    </row>
    <row r="724" spans="1:10" x14ac:dyDescent="0.25">
      <c r="A724">
        <v>10400</v>
      </c>
      <c r="B724">
        <v>29</v>
      </c>
      <c r="C724">
        <v>75.459999999999994</v>
      </c>
      <c r="D724">
        <v>1</v>
      </c>
      <c r="E724">
        <v>0</v>
      </c>
      <c r="F724" s="4">
        <f>DetailTicket2[[#This Row],[Qte]]*(DetailTicket2[[#This Row],[PrixUnit]]*(1-DetailTicket2[[#This Row],[Remise%]]))</f>
        <v>75.459999999999994</v>
      </c>
      <c r="G724" t="str">
        <f t="shared" si="22"/>
        <v>DIDAL</v>
      </c>
      <c r="I724">
        <f t="shared" si="23"/>
        <v>10970</v>
      </c>
      <c r="J724" s="27" t="s">
        <v>69</v>
      </c>
    </row>
    <row r="725" spans="1:10" x14ac:dyDescent="0.25">
      <c r="A725">
        <v>10440</v>
      </c>
      <c r="B725">
        <v>29</v>
      </c>
      <c r="C725">
        <v>75.459999999999994</v>
      </c>
      <c r="D725">
        <v>1</v>
      </c>
      <c r="E725">
        <v>0.15</v>
      </c>
      <c r="F725" s="4">
        <f>DetailTicket2[[#This Row],[Qte]]*(DetailTicket2[[#This Row],[PrixUnit]]*(1-DetailTicket2[[#This Row],[Remise%]]))</f>
        <v>64.140999999999991</v>
      </c>
      <c r="G725" t="str">
        <f t="shared" si="22"/>
        <v>MOELK</v>
      </c>
      <c r="I725">
        <f t="shared" si="23"/>
        <v>10971</v>
      </c>
      <c r="J725" s="28" t="s">
        <v>108</v>
      </c>
    </row>
    <row r="726" spans="1:10" x14ac:dyDescent="0.25">
      <c r="A726">
        <v>10465</v>
      </c>
      <c r="B726">
        <v>29</v>
      </c>
      <c r="C726">
        <v>75.459999999999994</v>
      </c>
      <c r="D726">
        <v>2</v>
      </c>
      <c r="E726">
        <v>0.1</v>
      </c>
      <c r="F726" s="4">
        <f>DetailTicket2[[#This Row],[Qte]]*(DetailTicket2[[#This Row],[PrixUnit]]*(1-DetailTicket2[[#This Row],[Remise%]]))</f>
        <v>135.828</v>
      </c>
      <c r="G726" t="str">
        <f t="shared" si="22"/>
        <v>ZOHED</v>
      </c>
      <c r="I726">
        <f t="shared" si="23"/>
        <v>10972</v>
      </c>
      <c r="J726" s="27" t="s">
        <v>111</v>
      </c>
    </row>
    <row r="727" spans="1:10" x14ac:dyDescent="0.25">
      <c r="A727">
        <v>10510</v>
      </c>
      <c r="B727">
        <v>29</v>
      </c>
      <c r="C727">
        <v>94.37</v>
      </c>
      <c r="D727">
        <v>1</v>
      </c>
      <c r="E727">
        <v>0</v>
      </c>
      <c r="F727" s="4">
        <f>DetailTicket2[[#This Row],[Qte]]*(DetailTicket2[[#This Row],[PrixUnit]]*(1-DetailTicket2[[#This Row],[Remise%]]))</f>
        <v>94.37</v>
      </c>
      <c r="G727" t="str">
        <f t="shared" si="22"/>
        <v>MOELK</v>
      </c>
      <c r="I727">
        <f t="shared" si="23"/>
        <v>10973</v>
      </c>
      <c r="J727" s="28" t="s">
        <v>111</v>
      </c>
    </row>
    <row r="728" spans="1:10" x14ac:dyDescent="0.25">
      <c r="A728">
        <v>10583</v>
      </c>
      <c r="B728">
        <v>29</v>
      </c>
      <c r="C728">
        <v>94.37</v>
      </c>
      <c r="D728">
        <v>2</v>
      </c>
      <c r="E728">
        <v>0</v>
      </c>
      <c r="F728" s="4">
        <f>DetailTicket2[[#This Row],[Qte]]*(DetailTicket2[[#This Row],[PrixUnit]]*(1-DetailTicket2[[#This Row],[Remise%]]))</f>
        <v>188.74</v>
      </c>
      <c r="G728" t="str">
        <f t="shared" si="22"/>
        <v>CLJAN</v>
      </c>
      <c r="I728">
        <f t="shared" si="23"/>
        <v>10974</v>
      </c>
      <c r="J728" s="27" t="s">
        <v>43</v>
      </c>
    </row>
    <row r="729" spans="1:10" x14ac:dyDescent="0.25">
      <c r="A729">
        <v>10624</v>
      </c>
      <c r="B729">
        <v>29</v>
      </c>
      <c r="C729">
        <v>94.37</v>
      </c>
      <c r="D729">
        <v>2</v>
      </c>
      <c r="E729">
        <v>0</v>
      </c>
      <c r="F729" s="4">
        <f>DetailTicket2[[#This Row],[Qte]]*(DetailTicket2[[#This Row],[PrixUnit]]*(1-DetailTicket2[[#This Row],[Remise%]]))</f>
        <v>188.74</v>
      </c>
      <c r="G729" t="str">
        <f t="shared" si="22"/>
        <v>CHGAS</v>
      </c>
      <c r="I729">
        <f t="shared" si="23"/>
        <v>10975</v>
      </c>
      <c r="J729" s="28" t="s">
        <v>89</v>
      </c>
    </row>
    <row r="730" spans="1:10" x14ac:dyDescent="0.25">
      <c r="A730">
        <v>10629</v>
      </c>
      <c r="B730">
        <v>29</v>
      </c>
      <c r="C730">
        <v>94.37</v>
      </c>
      <c r="D730">
        <v>1</v>
      </c>
      <c r="E730">
        <v>0</v>
      </c>
      <c r="F730" s="4">
        <f>DetailTicket2[[#This Row],[Qte]]*(DetailTicket2[[#This Row],[PrixUnit]]*(1-DetailTicket2[[#This Row],[Remise%]]))</f>
        <v>94.37</v>
      </c>
      <c r="G730" t="str">
        <f t="shared" si="22"/>
        <v>JELEC</v>
      </c>
      <c r="I730">
        <f t="shared" si="23"/>
        <v>10976</v>
      </c>
      <c r="J730" s="27" t="s">
        <v>31</v>
      </c>
    </row>
    <row r="731" spans="1:10" x14ac:dyDescent="0.25">
      <c r="A731">
        <v>10666</v>
      </c>
      <c r="B731">
        <v>29</v>
      </c>
      <c r="C731">
        <v>94.37</v>
      </c>
      <c r="D731">
        <v>1</v>
      </c>
      <c r="E731">
        <v>0</v>
      </c>
      <c r="F731" s="4">
        <f>DetailTicket2[[#This Row],[Qte]]*(DetailTicket2[[#This Row],[PrixUnit]]*(1-DetailTicket2[[#This Row],[Remise%]]))</f>
        <v>94.37</v>
      </c>
      <c r="G731" t="str">
        <f t="shared" si="22"/>
        <v>ERDUR</v>
      </c>
      <c r="I731">
        <f t="shared" si="23"/>
        <v>10977</v>
      </c>
      <c r="J731" s="28" t="s">
        <v>37</v>
      </c>
    </row>
    <row r="732" spans="1:10" x14ac:dyDescent="0.25">
      <c r="A732">
        <v>10687</v>
      </c>
      <c r="B732">
        <v>29</v>
      </c>
      <c r="C732">
        <v>94.37</v>
      </c>
      <c r="D732">
        <v>2</v>
      </c>
      <c r="E732">
        <v>0</v>
      </c>
      <c r="F732" s="4">
        <f>DetailTicket2[[#This Row],[Qte]]*(DetailTicket2[[#This Row],[PrixUnit]]*(1-DetailTicket2[[#This Row],[Remise%]]))</f>
        <v>188.74</v>
      </c>
      <c r="G732" t="str">
        <f t="shared" si="22"/>
        <v>ERSWE</v>
      </c>
      <c r="I732">
        <f t="shared" si="23"/>
        <v>10978</v>
      </c>
      <c r="J732" s="27" t="s">
        <v>103</v>
      </c>
    </row>
    <row r="733" spans="1:10" x14ac:dyDescent="0.25">
      <c r="A733">
        <v>10691</v>
      </c>
      <c r="B733">
        <v>29</v>
      </c>
      <c r="C733">
        <v>94.37</v>
      </c>
      <c r="D733">
        <v>1</v>
      </c>
      <c r="E733">
        <v>0</v>
      </c>
      <c r="F733" s="4">
        <f>DetailTicket2[[#This Row],[Qte]]*(DetailTicket2[[#This Row],[PrixUnit]]*(1-DetailTicket2[[#This Row],[Remise%]]))</f>
        <v>94.37</v>
      </c>
      <c r="G733" t="str">
        <f t="shared" si="22"/>
        <v>ARBLA</v>
      </c>
      <c r="I733">
        <f t="shared" si="23"/>
        <v>10979</v>
      </c>
      <c r="J733" s="28" t="s">
        <v>32</v>
      </c>
    </row>
    <row r="734" spans="1:10" x14ac:dyDescent="0.25">
      <c r="A734">
        <v>10698</v>
      </c>
      <c r="B734">
        <v>29</v>
      </c>
      <c r="C734">
        <v>94.37</v>
      </c>
      <c r="D734">
        <v>2</v>
      </c>
      <c r="E734">
        <v>0.05</v>
      </c>
      <c r="F734" s="4">
        <f>DetailTicket2[[#This Row],[Qte]]*(DetailTicket2[[#This Row],[PrixUnit]]*(1-DetailTicket2[[#This Row],[Remise%]]))</f>
        <v>179.303</v>
      </c>
      <c r="G734" t="str">
        <f t="shared" si="22"/>
        <v>CHLEC</v>
      </c>
      <c r="I734">
        <f t="shared" si="23"/>
        <v>10980</v>
      </c>
      <c r="J734" s="27" t="s">
        <v>37</v>
      </c>
    </row>
    <row r="735" spans="1:10" x14ac:dyDescent="0.25">
      <c r="A735">
        <v>10772</v>
      </c>
      <c r="B735">
        <v>29</v>
      </c>
      <c r="C735">
        <v>94.37</v>
      </c>
      <c r="D735">
        <v>2</v>
      </c>
      <c r="E735">
        <v>0</v>
      </c>
      <c r="F735" s="4">
        <f>DetailTicket2[[#This Row],[Qte]]*(DetailTicket2[[#This Row],[PrixUnit]]*(1-DetailTicket2[[#This Row],[Remise%]]))</f>
        <v>188.74</v>
      </c>
      <c r="G735" t="str">
        <f t="shared" si="22"/>
        <v>ANLER</v>
      </c>
      <c r="I735">
        <f t="shared" si="23"/>
        <v>10981</v>
      </c>
      <c r="J735" s="28" t="s">
        <v>25</v>
      </c>
    </row>
    <row r="736" spans="1:10" x14ac:dyDescent="0.25">
      <c r="A736">
        <v>10787</v>
      </c>
      <c r="B736">
        <v>29</v>
      </c>
      <c r="C736">
        <v>94.37</v>
      </c>
      <c r="D736">
        <v>1</v>
      </c>
      <c r="E736">
        <v>0.05</v>
      </c>
      <c r="F736" s="4">
        <f>DetailTicket2[[#This Row],[Qte]]*(DetailTicket2[[#This Row],[PrixUnit]]*(1-DetailTicket2[[#This Row],[Remise%]]))</f>
        <v>89.651499999999999</v>
      </c>
      <c r="G736" t="str">
        <f t="shared" si="22"/>
        <v>CÉDAU</v>
      </c>
      <c r="I736">
        <f t="shared" si="23"/>
        <v>10982</v>
      </c>
      <c r="J736" s="27" t="s">
        <v>89</v>
      </c>
    </row>
    <row r="737" spans="1:10" x14ac:dyDescent="0.25">
      <c r="A737">
        <v>10791</v>
      </c>
      <c r="B737">
        <v>29</v>
      </c>
      <c r="C737">
        <v>94.37</v>
      </c>
      <c r="D737">
        <v>2</v>
      </c>
      <c r="E737">
        <v>0.05</v>
      </c>
      <c r="F737" s="4">
        <f>DetailTicket2[[#This Row],[Qte]]*(DetailTicket2[[#This Row],[PrixUnit]]*(1-DetailTicket2[[#This Row],[Remise%]]))</f>
        <v>179.303</v>
      </c>
      <c r="G737" t="str">
        <f t="shared" si="22"/>
        <v>ERDEB</v>
      </c>
      <c r="I737">
        <f t="shared" si="23"/>
        <v>10983</v>
      </c>
      <c r="J737" s="28" t="s">
        <v>68</v>
      </c>
    </row>
    <row r="738" spans="1:10" x14ac:dyDescent="0.25">
      <c r="A738">
        <v>10801</v>
      </c>
      <c r="B738">
        <v>29</v>
      </c>
      <c r="C738">
        <v>94.37</v>
      </c>
      <c r="D738">
        <v>1</v>
      </c>
      <c r="E738">
        <v>0.25</v>
      </c>
      <c r="F738" s="4">
        <f>DetailTicket2[[#This Row],[Qte]]*(DetailTicket2[[#This Row],[PrixUnit]]*(1-DetailTicket2[[#This Row],[Remise%]]))</f>
        <v>70.777500000000003</v>
      </c>
      <c r="G738" t="str">
        <f t="shared" si="22"/>
        <v>JALES</v>
      </c>
      <c r="I738">
        <f t="shared" si="23"/>
        <v>10984</v>
      </c>
      <c r="J738" s="27" t="s">
        <v>68</v>
      </c>
    </row>
    <row r="739" spans="1:10" x14ac:dyDescent="0.25">
      <c r="A739">
        <v>10834</v>
      </c>
      <c r="B739">
        <v>29</v>
      </c>
      <c r="C739">
        <v>94.37</v>
      </c>
      <c r="D739">
        <v>2</v>
      </c>
      <c r="E739">
        <v>0.05</v>
      </c>
      <c r="F739" s="4">
        <f>DetailTicket2[[#This Row],[Qte]]*(DetailTicket2[[#This Row],[PrixUnit]]*(1-DetailTicket2[[#This Row],[Remise%]]))</f>
        <v>179.303</v>
      </c>
      <c r="G739" t="str">
        <f t="shared" si="22"/>
        <v>CEGRO</v>
      </c>
      <c r="I739">
        <f t="shared" si="23"/>
        <v>10985</v>
      </c>
      <c r="J739" s="28" t="s">
        <v>57</v>
      </c>
    </row>
    <row r="740" spans="1:10" x14ac:dyDescent="0.25">
      <c r="A740">
        <v>10857</v>
      </c>
      <c r="B740">
        <v>29</v>
      </c>
      <c r="C740">
        <v>94.37</v>
      </c>
      <c r="D740">
        <v>2</v>
      </c>
      <c r="E740">
        <v>0.25</v>
      </c>
      <c r="F740" s="4">
        <f>DetailTicket2[[#This Row],[Qte]]*(DetailTicket2[[#This Row],[PrixUnit]]*(1-DetailTicket2[[#This Row],[Remise%]]))</f>
        <v>141.55500000000001</v>
      </c>
      <c r="G740" t="str">
        <f t="shared" si="22"/>
        <v>JEHOU</v>
      </c>
      <c r="I740">
        <f t="shared" si="23"/>
        <v>10986</v>
      </c>
      <c r="J740" s="27" t="s">
        <v>92</v>
      </c>
    </row>
    <row r="741" spans="1:10" x14ac:dyDescent="0.25">
      <c r="A741">
        <v>10893</v>
      </c>
      <c r="B741">
        <v>29</v>
      </c>
      <c r="C741">
        <v>94.37</v>
      </c>
      <c r="D741">
        <v>1</v>
      </c>
      <c r="E741">
        <v>0</v>
      </c>
      <c r="F741" s="4">
        <f>DetailTicket2[[#This Row],[Qte]]*(DetailTicket2[[#This Row],[PrixUnit]]*(1-DetailTicket2[[#This Row],[Remise%]]))</f>
        <v>94.37</v>
      </c>
      <c r="G741" t="str">
        <f t="shared" si="22"/>
        <v>CHBES</v>
      </c>
      <c r="I741">
        <f t="shared" si="23"/>
        <v>10987</v>
      </c>
      <c r="J741" s="28" t="s">
        <v>81</v>
      </c>
    </row>
    <row r="742" spans="1:10" x14ac:dyDescent="0.25">
      <c r="A742">
        <v>10897</v>
      </c>
      <c r="B742">
        <v>29</v>
      </c>
      <c r="C742">
        <v>94.37</v>
      </c>
      <c r="D742">
        <v>2</v>
      </c>
      <c r="E742">
        <v>0</v>
      </c>
      <c r="F742" s="4">
        <f>DetailTicket2[[#This Row],[Qte]]*(DetailTicket2[[#This Row],[PrixUnit]]*(1-DetailTicket2[[#This Row],[Remise%]]))</f>
        <v>188.74</v>
      </c>
      <c r="G742" t="str">
        <f t="shared" si="22"/>
        <v>ERSWE</v>
      </c>
      <c r="I742">
        <f t="shared" si="23"/>
        <v>10988</v>
      </c>
      <c r="J742" s="27" t="s">
        <v>36</v>
      </c>
    </row>
    <row r="743" spans="1:10" x14ac:dyDescent="0.25">
      <c r="A743">
        <v>10912</v>
      </c>
      <c r="B743">
        <v>29</v>
      </c>
      <c r="C743">
        <v>94.37</v>
      </c>
      <c r="D743">
        <v>2</v>
      </c>
      <c r="E743">
        <v>0.25</v>
      </c>
      <c r="F743" s="4">
        <f>DetailTicket2[[#This Row],[Qte]]*(DetailTicket2[[#This Row],[PrixUnit]]*(1-DetailTicket2[[#This Row],[Remise%]]))</f>
        <v>141.55500000000001</v>
      </c>
      <c r="G743" t="str">
        <f t="shared" si="22"/>
        <v>ERSWE</v>
      </c>
      <c r="I743">
        <f t="shared" si="23"/>
        <v>10989</v>
      </c>
      <c r="J743" s="28" t="s">
        <v>35</v>
      </c>
    </row>
    <row r="744" spans="1:10" x14ac:dyDescent="0.25">
      <c r="A744">
        <v>10971</v>
      </c>
      <c r="B744">
        <v>29</v>
      </c>
      <c r="C744">
        <v>94.37</v>
      </c>
      <c r="D744">
        <v>2</v>
      </c>
      <c r="E744">
        <v>0</v>
      </c>
      <c r="F744" s="4">
        <f>DetailTicket2[[#This Row],[Qte]]*(DetailTicket2[[#This Row],[PrixUnit]]*(1-DetailTicket2[[#This Row],[Remise%]]))</f>
        <v>188.74</v>
      </c>
      <c r="G744" t="str">
        <f t="shared" si="22"/>
        <v>JEHER</v>
      </c>
      <c r="I744">
        <f t="shared" si="23"/>
        <v>10990</v>
      </c>
      <c r="J744" s="27" t="s">
        <v>32</v>
      </c>
    </row>
    <row r="745" spans="1:10" x14ac:dyDescent="0.25">
      <c r="A745">
        <v>10993</v>
      </c>
      <c r="B745">
        <v>29</v>
      </c>
      <c r="C745">
        <v>94.37</v>
      </c>
      <c r="D745">
        <v>2</v>
      </c>
      <c r="E745">
        <v>0.25</v>
      </c>
      <c r="F745" s="4">
        <f>DetailTicket2[[#This Row],[Qte]]*(DetailTicket2[[#This Row],[PrixUnit]]*(1-DetailTicket2[[#This Row],[Remise%]]))</f>
        <v>141.55500000000001</v>
      </c>
      <c r="G745" t="str">
        <f t="shared" si="22"/>
        <v>REDAN</v>
      </c>
      <c r="I745">
        <f t="shared" si="23"/>
        <v>10991</v>
      </c>
      <c r="J745" s="28" t="s">
        <v>44</v>
      </c>
    </row>
    <row r="746" spans="1:10" x14ac:dyDescent="0.25">
      <c r="A746">
        <v>11006</v>
      </c>
      <c r="B746">
        <v>29</v>
      </c>
      <c r="C746">
        <v>94.37</v>
      </c>
      <c r="D746">
        <v>2</v>
      </c>
      <c r="E746">
        <v>0.25</v>
      </c>
      <c r="F746" s="4">
        <f>DetailTicket2[[#This Row],[Qte]]*(DetailTicket2[[#This Row],[PrixUnit]]*(1-DetailTicket2[[#This Row],[Remise%]]))</f>
        <v>141.55500000000001</v>
      </c>
      <c r="G746" t="str">
        <f t="shared" si="22"/>
        <v>HALER</v>
      </c>
      <c r="I746">
        <f t="shared" si="23"/>
        <v>10992</v>
      </c>
      <c r="J746" s="27" t="s">
        <v>63</v>
      </c>
    </row>
    <row r="747" spans="1:10" x14ac:dyDescent="0.25">
      <c r="A747">
        <v>11007</v>
      </c>
      <c r="B747">
        <v>29</v>
      </c>
      <c r="C747">
        <v>94.37</v>
      </c>
      <c r="D747">
        <v>2</v>
      </c>
      <c r="E747">
        <v>0</v>
      </c>
      <c r="F747" s="4">
        <f>DetailTicket2[[#This Row],[Qte]]*(DetailTicket2[[#This Row],[PrixUnit]]*(1-DetailTicket2[[#This Row],[Remise%]]))</f>
        <v>188.74</v>
      </c>
      <c r="G747" t="str">
        <f t="shared" si="22"/>
        <v>VIVAN</v>
      </c>
      <c r="I747">
        <f t="shared" si="23"/>
        <v>10993</v>
      </c>
      <c r="J747" s="28" t="s">
        <v>37</v>
      </c>
    </row>
    <row r="748" spans="1:10" x14ac:dyDescent="0.25">
      <c r="A748">
        <v>11030</v>
      </c>
      <c r="B748">
        <v>29</v>
      </c>
      <c r="C748">
        <v>94.37</v>
      </c>
      <c r="D748">
        <v>2</v>
      </c>
      <c r="E748">
        <v>0.25</v>
      </c>
      <c r="F748" s="4">
        <f>DetailTicket2[[#This Row],[Qte]]*(DetailTicket2[[#This Row],[PrixUnit]]*(1-DetailTicket2[[#This Row],[Remise%]]))</f>
        <v>141.55500000000001</v>
      </c>
      <c r="G748" t="str">
        <f t="shared" si="22"/>
        <v>MOELK</v>
      </c>
      <c r="I748">
        <f t="shared" si="23"/>
        <v>10994</v>
      </c>
      <c r="J748" s="27" t="s">
        <v>84</v>
      </c>
    </row>
    <row r="749" spans="1:10" x14ac:dyDescent="0.25">
      <c r="A749">
        <v>10263</v>
      </c>
      <c r="B749">
        <v>30</v>
      </c>
      <c r="C749">
        <v>15.85</v>
      </c>
      <c r="D749">
        <v>2</v>
      </c>
      <c r="E749">
        <v>0.25</v>
      </c>
      <c r="F749" s="4">
        <f>DetailTicket2[[#This Row],[Qte]]*(DetailTicket2[[#This Row],[PrixUnit]]*(1-DetailTicket2[[#This Row],[Remise%]]))</f>
        <v>23.774999999999999</v>
      </c>
      <c r="G749" t="str">
        <f t="shared" si="22"/>
        <v>CHLEC</v>
      </c>
      <c r="I749">
        <f t="shared" si="23"/>
        <v>10995</v>
      </c>
      <c r="J749" s="28" t="s">
        <v>66</v>
      </c>
    </row>
    <row r="750" spans="1:10" x14ac:dyDescent="0.25">
      <c r="A750">
        <v>10282</v>
      </c>
      <c r="B750">
        <v>30</v>
      </c>
      <c r="C750">
        <v>15.85</v>
      </c>
      <c r="D750">
        <v>2</v>
      </c>
      <c r="E750">
        <v>0</v>
      </c>
      <c r="F750" s="4">
        <f>DetailTicket2[[#This Row],[Qte]]*(DetailTicket2[[#This Row],[PrixUnit]]*(1-DetailTicket2[[#This Row],[Remise%]]))</f>
        <v>31.7</v>
      </c>
      <c r="G750" t="str">
        <f t="shared" si="22"/>
        <v>LODUR</v>
      </c>
      <c r="I750">
        <f t="shared" si="23"/>
        <v>10996</v>
      </c>
      <c r="J750" s="27" t="s">
        <v>44</v>
      </c>
    </row>
    <row r="751" spans="1:10" x14ac:dyDescent="0.25">
      <c r="A751">
        <v>10306</v>
      </c>
      <c r="B751">
        <v>30</v>
      </c>
      <c r="C751">
        <v>15.85</v>
      </c>
      <c r="D751">
        <v>2</v>
      </c>
      <c r="E751">
        <v>0</v>
      </c>
      <c r="F751" s="4">
        <f>DetailTicket2[[#This Row],[Qte]]*(DetailTicket2[[#This Row],[PrixUnit]]*(1-DetailTicket2[[#This Row],[Remise%]]))</f>
        <v>31.7</v>
      </c>
      <c r="G751" t="str">
        <f t="shared" si="22"/>
        <v>LODUR</v>
      </c>
      <c r="I751">
        <f t="shared" si="23"/>
        <v>10997</v>
      </c>
      <c r="J751" s="28" t="s">
        <v>51</v>
      </c>
    </row>
    <row r="752" spans="1:10" x14ac:dyDescent="0.25">
      <c r="A752">
        <v>10327</v>
      </c>
      <c r="B752">
        <v>30</v>
      </c>
      <c r="C752">
        <v>15.85</v>
      </c>
      <c r="D752">
        <v>1</v>
      </c>
      <c r="E752">
        <v>0.2</v>
      </c>
      <c r="F752" s="4">
        <f>DetailTicket2[[#This Row],[Qte]]*(DetailTicket2[[#This Row],[PrixUnit]]*(1-DetailTicket2[[#This Row],[Remise%]]))</f>
        <v>12.68</v>
      </c>
      <c r="G752" t="str">
        <f t="shared" si="22"/>
        <v>REDAN</v>
      </c>
      <c r="I752">
        <f t="shared" si="23"/>
        <v>10998</v>
      </c>
      <c r="J752" s="27" t="s">
        <v>86</v>
      </c>
    </row>
    <row r="753" spans="1:10" x14ac:dyDescent="0.25">
      <c r="A753">
        <v>10329</v>
      </c>
      <c r="B753">
        <v>30</v>
      </c>
      <c r="C753">
        <v>15.85</v>
      </c>
      <c r="D753">
        <v>2</v>
      </c>
      <c r="E753">
        <v>0.05</v>
      </c>
      <c r="F753" s="4">
        <f>DetailTicket2[[#This Row],[Qte]]*(DetailTicket2[[#This Row],[PrixUnit]]*(1-DetailTicket2[[#This Row],[Remise%]]))</f>
        <v>30.114999999999998</v>
      </c>
      <c r="G753" t="str">
        <f t="shared" si="22"/>
        <v>PHFRO</v>
      </c>
      <c r="I753">
        <f t="shared" si="23"/>
        <v>10999</v>
      </c>
      <c r="J753" s="28" t="s">
        <v>34</v>
      </c>
    </row>
    <row r="754" spans="1:10" x14ac:dyDescent="0.25">
      <c r="A754">
        <v>10338</v>
      </c>
      <c r="B754">
        <v>30</v>
      </c>
      <c r="C754">
        <v>15.85</v>
      </c>
      <c r="D754">
        <v>2</v>
      </c>
      <c r="E754">
        <v>0</v>
      </c>
      <c r="F754" s="4">
        <f>DetailTicket2[[#This Row],[Qte]]*(DetailTicket2[[#This Row],[PrixUnit]]*(1-DetailTicket2[[#This Row],[Remise%]]))</f>
        <v>31.7</v>
      </c>
      <c r="G754" t="str">
        <f t="shared" si="22"/>
        <v>PILED</v>
      </c>
      <c r="I754">
        <f t="shared" si="23"/>
        <v>11000</v>
      </c>
      <c r="J754" s="27" t="s">
        <v>36</v>
      </c>
    </row>
    <row r="755" spans="1:10" x14ac:dyDescent="0.25">
      <c r="A755">
        <v>10380</v>
      </c>
      <c r="B755">
        <v>30</v>
      </c>
      <c r="C755">
        <v>15.85</v>
      </c>
      <c r="D755">
        <v>2</v>
      </c>
      <c r="E755">
        <v>0.1</v>
      </c>
      <c r="F755" s="4">
        <f>DetailTicket2[[#This Row],[Qte]]*(DetailTicket2[[#This Row],[PrixUnit]]*(1-DetailTicket2[[#This Row],[Remise%]]))</f>
        <v>28.53</v>
      </c>
      <c r="G755" t="str">
        <f t="shared" si="22"/>
        <v>ERSWE</v>
      </c>
      <c r="I755">
        <f t="shared" si="23"/>
        <v>11001</v>
      </c>
      <c r="J755" s="28" t="s">
        <v>37</v>
      </c>
    </row>
    <row r="756" spans="1:10" x14ac:dyDescent="0.25">
      <c r="A756">
        <v>10401</v>
      </c>
      <c r="B756">
        <v>30</v>
      </c>
      <c r="C756">
        <v>15.85</v>
      </c>
      <c r="D756">
        <v>2</v>
      </c>
      <c r="E756">
        <v>0</v>
      </c>
      <c r="F756" s="4">
        <f>DetailTicket2[[#This Row],[Qte]]*(DetailTicket2[[#This Row],[PrixUnit]]*(1-DetailTicket2[[#This Row],[Remise%]]))</f>
        <v>31.7</v>
      </c>
      <c r="G756" t="str">
        <f t="shared" si="22"/>
        <v>ALCLE</v>
      </c>
      <c r="I756">
        <f t="shared" si="23"/>
        <v>11002</v>
      </c>
      <c r="J756" s="27" t="s">
        <v>68</v>
      </c>
    </row>
    <row r="757" spans="1:10" x14ac:dyDescent="0.25">
      <c r="A757">
        <v>10461</v>
      </c>
      <c r="B757">
        <v>30</v>
      </c>
      <c r="C757">
        <v>15.85</v>
      </c>
      <c r="D757">
        <v>1</v>
      </c>
      <c r="E757">
        <v>0.25</v>
      </c>
      <c r="F757" s="4">
        <f>DetailTicket2[[#This Row],[Qte]]*(DetailTicket2[[#This Row],[PrixUnit]]*(1-DetailTicket2[[#This Row],[Remise%]]))</f>
        <v>11.887499999999999</v>
      </c>
      <c r="G757" t="str">
        <f t="shared" si="22"/>
        <v>JEMAN</v>
      </c>
      <c r="I757">
        <f t="shared" si="23"/>
        <v>11003</v>
      </c>
      <c r="J757" s="28" t="s">
        <v>107</v>
      </c>
    </row>
    <row r="758" spans="1:10" x14ac:dyDescent="0.25">
      <c r="A758">
        <v>10468</v>
      </c>
      <c r="B758">
        <v>30</v>
      </c>
      <c r="C758">
        <v>15.85</v>
      </c>
      <c r="D758">
        <v>2</v>
      </c>
      <c r="E758">
        <v>0</v>
      </c>
      <c r="F758" s="4">
        <f>DetailTicket2[[#This Row],[Qte]]*(DetailTicket2[[#This Row],[PrixUnit]]*(1-DetailTicket2[[#This Row],[Remise%]]))</f>
        <v>31.7</v>
      </c>
      <c r="G758" t="str">
        <f t="shared" si="22"/>
        <v>CHBES</v>
      </c>
      <c r="I758">
        <f t="shared" si="23"/>
        <v>11004</v>
      </c>
      <c r="J758" s="27" t="s">
        <v>103</v>
      </c>
    </row>
    <row r="759" spans="1:10" x14ac:dyDescent="0.25">
      <c r="A759">
        <v>10522</v>
      </c>
      <c r="B759">
        <v>30</v>
      </c>
      <c r="C759">
        <v>19.670000000000002</v>
      </c>
      <c r="D759">
        <v>1</v>
      </c>
      <c r="E759">
        <v>0.2</v>
      </c>
      <c r="F759" s="4">
        <f>DetailTicket2[[#This Row],[Qte]]*(DetailTicket2[[#This Row],[PrixUnit]]*(1-DetailTicket2[[#This Row],[Remise%]]))</f>
        <v>15.736000000000002</v>
      </c>
      <c r="G759" t="str">
        <f t="shared" si="22"/>
        <v>ANLER</v>
      </c>
      <c r="I759">
        <f t="shared" si="23"/>
        <v>11005</v>
      </c>
      <c r="J759" s="28" t="s">
        <v>106</v>
      </c>
    </row>
    <row r="760" spans="1:10" x14ac:dyDescent="0.25">
      <c r="A760">
        <v>10524</v>
      </c>
      <c r="B760">
        <v>30</v>
      </c>
      <c r="C760">
        <v>19.670000000000002</v>
      </c>
      <c r="D760">
        <v>2</v>
      </c>
      <c r="E760">
        <v>0</v>
      </c>
      <c r="F760" s="4">
        <f>DetailTicket2[[#This Row],[Qte]]*(DetailTicket2[[#This Row],[PrixUnit]]*(1-DetailTicket2[[#This Row],[Remise%]]))</f>
        <v>39.340000000000003</v>
      </c>
      <c r="G760" t="str">
        <f t="shared" si="22"/>
        <v>JEHOU</v>
      </c>
      <c r="I760">
        <f t="shared" si="23"/>
        <v>11006</v>
      </c>
      <c r="J760" s="27" t="s">
        <v>102</v>
      </c>
    </row>
    <row r="761" spans="1:10" x14ac:dyDescent="0.25">
      <c r="A761">
        <v>10532</v>
      </c>
      <c r="B761">
        <v>30</v>
      </c>
      <c r="C761">
        <v>19.670000000000002</v>
      </c>
      <c r="D761">
        <v>2</v>
      </c>
      <c r="E761">
        <v>0</v>
      </c>
      <c r="F761" s="4">
        <f>DetailTicket2[[#This Row],[Qte]]*(DetailTicket2[[#This Row],[PrixUnit]]*(1-DetailTicket2[[#This Row],[Remise%]]))</f>
        <v>39.340000000000003</v>
      </c>
      <c r="G761" t="str">
        <f t="shared" si="22"/>
        <v>DIDAL</v>
      </c>
      <c r="I761">
        <f t="shared" si="23"/>
        <v>11007</v>
      </c>
      <c r="J761" s="28" t="s">
        <v>73</v>
      </c>
    </row>
    <row r="762" spans="1:10" x14ac:dyDescent="0.25">
      <c r="A762">
        <v>10534</v>
      </c>
      <c r="B762">
        <v>30</v>
      </c>
      <c r="C762">
        <v>19.670000000000002</v>
      </c>
      <c r="D762">
        <v>2</v>
      </c>
      <c r="E762">
        <v>0</v>
      </c>
      <c r="F762" s="4">
        <f>DetailTicket2[[#This Row],[Qte]]*(DetailTicket2[[#This Row],[PrixUnit]]*(1-DetailTicket2[[#This Row],[Remise%]]))</f>
        <v>39.340000000000003</v>
      </c>
      <c r="G762" t="str">
        <f t="shared" si="22"/>
        <v>ANLER</v>
      </c>
      <c r="I762">
        <f t="shared" si="23"/>
        <v>11008</v>
      </c>
      <c r="J762" s="27" t="s">
        <v>32</v>
      </c>
    </row>
    <row r="763" spans="1:10" x14ac:dyDescent="0.25">
      <c r="A763">
        <v>10560</v>
      </c>
      <c r="B763">
        <v>30</v>
      </c>
      <c r="C763">
        <v>19.670000000000002</v>
      </c>
      <c r="D763">
        <v>1</v>
      </c>
      <c r="E763">
        <v>0</v>
      </c>
      <c r="F763" s="4">
        <f>DetailTicket2[[#This Row],[Qte]]*(DetailTicket2[[#This Row],[PrixUnit]]*(1-DetailTicket2[[#This Row],[Remise%]]))</f>
        <v>19.670000000000002</v>
      </c>
      <c r="G763" t="str">
        <f t="shared" si="22"/>
        <v>ERDEB</v>
      </c>
      <c r="I763">
        <f t="shared" si="23"/>
        <v>11009</v>
      </c>
      <c r="J763" s="28" t="s">
        <v>59</v>
      </c>
    </row>
    <row r="764" spans="1:10" x14ac:dyDescent="0.25">
      <c r="A764">
        <v>10650</v>
      </c>
      <c r="B764">
        <v>30</v>
      </c>
      <c r="C764">
        <v>19.670000000000002</v>
      </c>
      <c r="D764">
        <v>1</v>
      </c>
      <c r="E764">
        <v>0</v>
      </c>
      <c r="F764" s="4">
        <f>DetailTicket2[[#This Row],[Qte]]*(DetailTicket2[[#This Row],[PrixUnit]]*(1-DetailTicket2[[#This Row],[Remise%]]))</f>
        <v>19.670000000000002</v>
      </c>
      <c r="G764" t="str">
        <f t="shared" si="22"/>
        <v>ALAUV</v>
      </c>
      <c r="I764">
        <f t="shared" si="23"/>
        <v>11010</v>
      </c>
      <c r="J764" s="27" t="s">
        <v>53</v>
      </c>
    </row>
    <row r="765" spans="1:10" x14ac:dyDescent="0.25">
      <c r="A765">
        <v>10652</v>
      </c>
      <c r="B765">
        <v>30</v>
      </c>
      <c r="C765">
        <v>19.670000000000002</v>
      </c>
      <c r="D765">
        <v>2</v>
      </c>
      <c r="E765">
        <v>0.25</v>
      </c>
      <c r="F765" s="4">
        <f>DetailTicket2[[#This Row],[Qte]]*(DetailTicket2[[#This Row],[PrixUnit]]*(1-DetailTicket2[[#This Row],[Remise%]]))</f>
        <v>29.505000000000003</v>
      </c>
      <c r="G765" t="str">
        <f t="shared" si="22"/>
        <v>BRLEH</v>
      </c>
      <c r="I765">
        <f t="shared" si="23"/>
        <v>11011</v>
      </c>
      <c r="J765" s="28" t="s">
        <v>110</v>
      </c>
    </row>
    <row r="766" spans="1:10" x14ac:dyDescent="0.25">
      <c r="A766">
        <v>10719</v>
      </c>
      <c r="B766">
        <v>30</v>
      </c>
      <c r="C766">
        <v>19.670000000000002</v>
      </c>
      <c r="D766">
        <v>2</v>
      </c>
      <c r="E766">
        <v>0.25</v>
      </c>
      <c r="F766" s="4">
        <f>DetailTicket2[[#This Row],[Qte]]*(DetailTicket2[[#This Row],[PrixUnit]]*(1-DetailTicket2[[#This Row],[Remise%]]))</f>
        <v>29.505000000000003</v>
      </c>
      <c r="G766" t="str">
        <f t="shared" si="22"/>
        <v>PALER</v>
      </c>
      <c r="I766">
        <f t="shared" si="23"/>
        <v>11012</v>
      </c>
      <c r="J766" s="27" t="s">
        <v>40</v>
      </c>
    </row>
    <row r="767" spans="1:10" x14ac:dyDescent="0.25">
      <c r="A767">
        <v>10728</v>
      </c>
      <c r="B767">
        <v>30</v>
      </c>
      <c r="C767">
        <v>19.670000000000002</v>
      </c>
      <c r="D767">
        <v>2</v>
      </c>
      <c r="E767">
        <v>0</v>
      </c>
      <c r="F767" s="4">
        <f>DetailTicket2[[#This Row],[Qte]]*(DetailTicket2[[#This Row],[PrixUnit]]*(1-DetailTicket2[[#This Row],[Remise%]]))</f>
        <v>39.340000000000003</v>
      </c>
      <c r="G767" t="str">
        <f t="shared" si="22"/>
        <v>PABEL</v>
      </c>
      <c r="I767">
        <f t="shared" si="23"/>
        <v>11013</v>
      </c>
      <c r="J767" s="28" t="s">
        <v>50</v>
      </c>
    </row>
    <row r="768" spans="1:10" x14ac:dyDescent="0.25">
      <c r="A768">
        <v>10734</v>
      </c>
      <c r="B768">
        <v>30</v>
      </c>
      <c r="C768">
        <v>19.670000000000002</v>
      </c>
      <c r="D768">
        <v>2</v>
      </c>
      <c r="E768">
        <v>0</v>
      </c>
      <c r="F768" s="4">
        <f>DetailTicket2[[#This Row],[Qte]]*(DetailTicket2[[#This Row],[PrixUnit]]*(1-DetailTicket2[[#This Row],[Remise%]]))</f>
        <v>39.340000000000003</v>
      </c>
      <c r="G768" t="str">
        <f t="shared" si="22"/>
        <v>BRLEH</v>
      </c>
      <c r="I768">
        <f t="shared" si="23"/>
        <v>11014</v>
      </c>
      <c r="J768" s="27" t="s">
        <v>90</v>
      </c>
    </row>
    <row r="769" spans="1:10" x14ac:dyDescent="0.25">
      <c r="A769">
        <v>10751</v>
      </c>
      <c r="B769">
        <v>30</v>
      </c>
      <c r="C769">
        <v>19.670000000000002</v>
      </c>
      <c r="D769">
        <v>1</v>
      </c>
      <c r="E769">
        <v>0</v>
      </c>
      <c r="F769" s="4">
        <f>DetailTicket2[[#This Row],[Qte]]*(DetailTicket2[[#This Row],[PrixUnit]]*(1-DetailTicket2[[#This Row],[Remise%]]))</f>
        <v>19.670000000000002</v>
      </c>
      <c r="G769" t="str">
        <f t="shared" si="22"/>
        <v>ERDUR</v>
      </c>
      <c r="I769">
        <f t="shared" si="23"/>
        <v>11015</v>
      </c>
      <c r="J769" s="28" t="s">
        <v>88</v>
      </c>
    </row>
    <row r="770" spans="1:10" x14ac:dyDescent="0.25">
      <c r="A770">
        <v>10786</v>
      </c>
      <c r="B770">
        <v>30</v>
      </c>
      <c r="C770">
        <v>19.670000000000002</v>
      </c>
      <c r="D770">
        <v>2</v>
      </c>
      <c r="E770">
        <v>0.2</v>
      </c>
      <c r="F770" s="4">
        <f>DetailTicket2[[#This Row],[Qte]]*(DetailTicket2[[#This Row],[PrixUnit]]*(1-DetailTicket2[[#This Row],[Remise%]]))</f>
        <v>31.472000000000005</v>
      </c>
      <c r="G770" t="str">
        <f t="shared" ref="G770:G833" si="24">VLOOKUP(A770,$I$2:$J$836,2,FALSE)</f>
        <v>PABEL</v>
      </c>
      <c r="I770">
        <f t="shared" si="23"/>
        <v>11016</v>
      </c>
      <c r="J770" s="27" t="s">
        <v>78</v>
      </c>
    </row>
    <row r="771" spans="1:10" x14ac:dyDescent="0.25">
      <c r="A771">
        <v>10802</v>
      </c>
      <c r="B771">
        <v>30</v>
      </c>
      <c r="C771">
        <v>19.670000000000002</v>
      </c>
      <c r="D771">
        <v>1</v>
      </c>
      <c r="E771">
        <v>0.25</v>
      </c>
      <c r="F771" s="4">
        <f>DetailTicket2[[#This Row],[Qte]]*(DetailTicket2[[#This Row],[PrixUnit]]*(1-DetailTicket2[[#This Row],[Remise%]]))</f>
        <v>14.752500000000001</v>
      </c>
      <c r="G771" t="str">
        <f t="shared" si="24"/>
        <v>OLFER</v>
      </c>
      <c r="I771">
        <f t="shared" ref="I771:I836" si="25">I770+1</f>
        <v>11017</v>
      </c>
      <c r="J771" s="28" t="s">
        <v>32</v>
      </c>
    </row>
    <row r="772" spans="1:10" x14ac:dyDescent="0.25">
      <c r="A772">
        <v>10834</v>
      </c>
      <c r="B772">
        <v>30</v>
      </c>
      <c r="C772">
        <v>19.670000000000002</v>
      </c>
      <c r="D772">
        <v>1</v>
      </c>
      <c r="E772">
        <v>0.05</v>
      </c>
      <c r="F772" s="4">
        <f>DetailTicket2[[#This Row],[Qte]]*(DetailTicket2[[#This Row],[PrixUnit]]*(1-DetailTicket2[[#This Row],[Remise%]]))</f>
        <v>18.686500000000002</v>
      </c>
      <c r="G772" t="str">
        <f t="shared" si="24"/>
        <v>CEGRO</v>
      </c>
      <c r="I772">
        <f t="shared" si="25"/>
        <v>11018</v>
      </c>
      <c r="J772" s="27" t="s">
        <v>61</v>
      </c>
    </row>
    <row r="773" spans="1:10" x14ac:dyDescent="0.25">
      <c r="A773">
        <v>10866</v>
      </c>
      <c r="B773">
        <v>30</v>
      </c>
      <c r="C773">
        <v>19.670000000000002</v>
      </c>
      <c r="D773">
        <v>1</v>
      </c>
      <c r="E773">
        <v>0.25</v>
      </c>
      <c r="F773" s="4">
        <f>DetailTicket2[[#This Row],[Qte]]*(DetailTicket2[[#This Row],[PrixUnit]]*(1-DetailTicket2[[#This Row],[Remise%]]))</f>
        <v>14.752500000000001</v>
      </c>
      <c r="G773" t="str">
        <f t="shared" si="24"/>
        <v>JEHOU</v>
      </c>
      <c r="I773">
        <f t="shared" si="25"/>
        <v>11019</v>
      </c>
      <c r="J773" s="28" t="s">
        <v>96</v>
      </c>
    </row>
    <row r="774" spans="1:10" x14ac:dyDescent="0.25">
      <c r="A774">
        <v>10891</v>
      </c>
      <c r="B774">
        <v>30</v>
      </c>
      <c r="C774">
        <v>19.670000000000002</v>
      </c>
      <c r="D774">
        <v>2</v>
      </c>
      <c r="E774">
        <v>0.05</v>
      </c>
      <c r="F774" s="4">
        <f>DetailTicket2[[#This Row],[Qte]]*(DetailTicket2[[#This Row],[PrixUnit]]*(1-DetailTicket2[[#This Row],[Remise%]]))</f>
        <v>37.373000000000005</v>
      </c>
      <c r="G774" t="str">
        <f t="shared" si="24"/>
        <v>ANLER</v>
      </c>
      <c r="I774">
        <f t="shared" si="25"/>
        <v>11020</v>
      </c>
      <c r="J774" s="27" t="s">
        <v>34</v>
      </c>
    </row>
    <row r="775" spans="1:10" x14ac:dyDescent="0.25">
      <c r="A775">
        <v>10893</v>
      </c>
      <c r="B775">
        <v>30</v>
      </c>
      <c r="C775">
        <v>19.670000000000002</v>
      </c>
      <c r="D775">
        <v>1</v>
      </c>
      <c r="E775">
        <v>0</v>
      </c>
      <c r="F775" s="4">
        <f>DetailTicket2[[#This Row],[Qte]]*(DetailTicket2[[#This Row],[PrixUnit]]*(1-DetailTicket2[[#This Row],[Remise%]]))</f>
        <v>19.670000000000002</v>
      </c>
      <c r="G775" t="str">
        <f t="shared" si="24"/>
        <v>CHBES</v>
      </c>
      <c r="I775">
        <f t="shared" si="25"/>
        <v>11021</v>
      </c>
      <c r="J775" s="28" t="s">
        <v>44</v>
      </c>
    </row>
    <row r="776" spans="1:10" x14ac:dyDescent="0.25">
      <c r="A776">
        <v>10897</v>
      </c>
      <c r="B776">
        <v>30</v>
      </c>
      <c r="C776">
        <v>19.670000000000002</v>
      </c>
      <c r="D776">
        <v>1</v>
      </c>
      <c r="E776">
        <v>0</v>
      </c>
      <c r="F776" s="4">
        <f>DetailTicket2[[#This Row],[Qte]]*(DetailTicket2[[#This Row],[PrixUnit]]*(1-DetailTicket2[[#This Row],[Remise%]]))</f>
        <v>19.670000000000002</v>
      </c>
      <c r="G776" t="str">
        <f t="shared" si="24"/>
        <v>ERSWE</v>
      </c>
      <c r="I776">
        <f t="shared" si="25"/>
        <v>11022</v>
      </c>
      <c r="J776" s="27" t="s">
        <v>25</v>
      </c>
    </row>
    <row r="777" spans="1:10" x14ac:dyDescent="0.25">
      <c r="A777">
        <v>10917</v>
      </c>
      <c r="B777">
        <v>30</v>
      </c>
      <c r="C777">
        <v>19.670000000000002</v>
      </c>
      <c r="D777">
        <v>1</v>
      </c>
      <c r="E777">
        <v>0</v>
      </c>
      <c r="F777" s="4">
        <f>DetailTicket2[[#This Row],[Qte]]*(DetailTicket2[[#This Row],[PrixUnit]]*(1-DetailTicket2[[#This Row],[Remise%]]))</f>
        <v>19.670000000000002</v>
      </c>
      <c r="G777" t="str">
        <f t="shared" si="24"/>
        <v>LODUR</v>
      </c>
      <c r="I777">
        <f t="shared" si="25"/>
        <v>11023</v>
      </c>
      <c r="J777" s="28" t="s">
        <v>54</v>
      </c>
    </row>
    <row r="778" spans="1:10" x14ac:dyDescent="0.25">
      <c r="A778">
        <v>10957</v>
      </c>
      <c r="B778">
        <v>30</v>
      </c>
      <c r="C778">
        <v>19.670000000000002</v>
      </c>
      <c r="D778">
        <v>1</v>
      </c>
      <c r="E778">
        <v>0</v>
      </c>
      <c r="F778" s="4">
        <f>DetailTicket2[[#This Row],[Qte]]*(DetailTicket2[[#This Row],[PrixUnit]]*(1-DetailTicket2[[#This Row],[Remise%]]))</f>
        <v>19.670000000000002</v>
      </c>
      <c r="G778" t="str">
        <f t="shared" si="24"/>
        <v>NAROU</v>
      </c>
      <c r="I778">
        <f t="shared" si="25"/>
        <v>11024</v>
      </c>
      <c r="J778" s="27" t="s">
        <v>81</v>
      </c>
    </row>
    <row r="779" spans="1:10" x14ac:dyDescent="0.25">
      <c r="A779">
        <v>11015</v>
      </c>
      <c r="B779">
        <v>30</v>
      </c>
      <c r="C779">
        <v>19.670000000000002</v>
      </c>
      <c r="D779">
        <v>2</v>
      </c>
      <c r="E779">
        <v>0</v>
      </c>
      <c r="F779" s="4">
        <f>DetailTicket2[[#This Row],[Qte]]*(DetailTicket2[[#This Row],[PrixUnit]]*(1-DetailTicket2[[#This Row],[Remise%]]))</f>
        <v>39.340000000000003</v>
      </c>
      <c r="G779" t="str">
        <f t="shared" si="24"/>
        <v>ALDUV</v>
      </c>
      <c r="I779">
        <f t="shared" si="25"/>
        <v>11025</v>
      </c>
      <c r="J779" s="28" t="s">
        <v>39</v>
      </c>
    </row>
    <row r="780" spans="1:10" x14ac:dyDescent="0.25">
      <c r="A780">
        <v>11065</v>
      </c>
      <c r="B780">
        <v>30</v>
      </c>
      <c r="C780">
        <v>19.670000000000002</v>
      </c>
      <c r="D780">
        <v>2</v>
      </c>
      <c r="E780">
        <v>0.25</v>
      </c>
      <c r="F780" s="4">
        <f>DetailTicket2[[#This Row],[Qte]]*(DetailTicket2[[#This Row],[PrixUnit]]*(1-DetailTicket2[[#This Row],[Remise%]]))</f>
        <v>29.505000000000003</v>
      </c>
      <c r="G780" t="str">
        <f t="shared" si="24"/>
        <v>JEMAN</v>
      </c>
      <c r="I780">
        <f t="shared" si="25"/>
        <v>11026</v>
      </c>
      <c r="J780" s="27" t="s">
        <v>93</v>
      </c>
    </row>
    <row r="781" spans="1:10" x14ac:dyDescent="0.25">
      <c r="A781">
        <v>10253</v>
      </c>
      <c r="B781">
        <v>31</v>
      </c>
      <c r="C781">
        <v>7.62</v>
      </c>
      <c r="D781">
        <v>1</v>
      </c>
      <c r="E781">
        <v>0</v>
      </c>
      <c r="F781" s="4">
        <f>DetailTicket2[[#This Row],[Qte]]*(DetailTicket2[[#This Row],[PrixUnit]]*(1-DetailTicket2[[#This Row],[Remise%]]))</f>
        <v>7.62</v>
      </c>
      <c r="G781" t="str">
        <f t="shared" si="24"/>
        <v>DAMIC</v>
      </c>
      <c r="I781">
        <f t="shared" si="25"/>
        <v>11027</v>
      </c>
      <c r="J781" s="28" t="s">
        <v>89</v>
      </c>
    </row>
    <row r="782" spans="1:10" x14ac:dyDescent="0.25">
      <c r="A782">
        <v>10272</v>
      </c>
      <c r="B782">
        <v>31</v>
      </c>
      <c r="C782">
        <v>7.62</v>
      </c>
      <c r="D782">
        <v>1</v>
      </c>
      <c r="E782">
        <v>0</v>
      </c>
      <c r="F782" s="4">
        <f>DetailTicket2[[#This Row],[Qte]]*(DetailTicket2[[#This Row],[PrixUnit]]*(1-DetailTicket2[[#This Row],[Remise%]]))</f>
        <v>7.62</v>
      </c>
      <c r="G782" t="str">
        <f t="shared" si="24"/>
        <v>ALCLE</v>
      </c>
      <c r="I782">
        <f t="shared" si="25"/>
        <v>11028</v>
      </c>
      <c r="J782" s="27" t="s">
        <v>67</v>
      </c>
    </row>
    <row r="783" spans="1:10" x14ac:dyDescent="0.25">
      <c r="A783">
        <v>10273</v>
      </c>
      <c r="B783">
        <v>31</v>
      </c>
      <c r="C783">
        <v>7.62</v>
      </c>
      <c r="D783">
        <v>2</v>
      </c>
      <c r="E783">
        <v>0.05</v>
      </c>
      <c r="F783" s="4">
        <f>DetailTicket2[[#This Row],[Qte]]*(DetailTicket2[[#This Row],[PrixUnit]]*(1-DetailTicket2[[#This Row],[Remise%]]))</f>
        <v>14.478</v>
      </c>
      <c r="G783" t="str">
        <f t="shared" si="24"/>
        <v>ARBLA</v>
      </c>
      <c r="I783">
        <f t="shared" si="25"/>
        <v>11029</v>
      </c>
      <c r="J783" s="28" t="s">
        <v>28</v>
      </c>
    </row>
    <row r="784" spans="1:10" x14ac:dyDescent="0.25">
      <c r="A784">
        <v>10325</v>
      </c>
      <c r="B784">
        <v>31</v>
      </c>
      <c r="C784">
        <v>7.62</v>
      </c>
      <c r="D784">
        <v>2</v>
      </c>
      <c r="E784">
        <v>0</v>
      </c>
      <c r="F784" s="4">
        <f>DetailTicket2[[#This Row],[Qte]]*(DetailTicket2[[#This Row],[PrixUnit]]*(1-DetailTicket2[[#This Row],[Remise%]]))</f>
        <v>15.24</v>
      </c>
      <c r="G784" t="str">
        <f t="shared" si="24"/>
        <v>CHBES</v>
      </c>
      <c r="I784">
        <f t="shared" si="25"/>
        <v>11030</v>
      </c>
      <c r="J784" s="27" t="s">
        <v>68</v>
      </c>
    </row>
    <row r="785" spans="1:10" x14ac:dyDescent="0.25">
      <c r="A785">
        <v>10335</v>
      </c>
      <c r="B785">
        <v>31</v>
      </c>
      <c r="C785">
        <v>7.62</v>
      </c>
      <c r="D785">
        <v>1</v>
      </c>
      <c r="E785">
        <v>0.2</v>
      </c>
      <c r="F785" s="4">
        <f>DetailTicket2[[#This Row],[Qte]]*(DetailTicket2[[#This Row],[PrixUnit]]*(1-DetailTicket2[[#This Row],[Remise%]]))</f>
        <v>6.0960000000000001</v>
      </c>
      <c r="G785" t="str">
        <f t="shared" si="24"/>
        <v>ERSWE</v>
      </c>
      <c r="I785">
        <f t="shared" si="25"/>
        <v>11031</v>
      </c>
      <c r="J785" s="28" t="s">
        <v>68</v>
      </c>
    </row>
    <row r="786" spans="1:10" x14ac:dyDescent="0.25">
      <c r="A786">
        <v>10342</v>
      </c>
      <c r="B786">
        <v>31</v>
      </c>
      <c r="C786">
        <v>7.62</v>
      </c>
      <c r="D786">
        <v>2</v>
      </c>
      <c r="E786">
        <v>0.2</v>
      </c>
      <c r="F786" s="4">
        <f>DetailTicket2[[#This Row],[Qte]]*(DetailTicket2[[#This Row],[PrixUnit]]*(1-DetailTicket2[[#This Row],[Remise%]]))</f>
        <v>12.192</v>
      </c>
      <c r="G786" t="str">
        <f t="shared" si="24"/>
        <v>ERDEB</v>
      </c>
      <c r="I786">
        <f t="shared" si="25"/>
        <v>11032</v>
      </c>
      <c r="J786" s="27" t="s">
        <v>42</v>
      </c>
    </row>
    <row r="787" spans="1:10" x14ac:dyDescent="0.25">
      <c r="A787">
        <v>10356</v>
      </c>
      <c r="B787">
        <v>31</v>
      </c>
      <c r="C787">
        <v>7.62</v>
      </c>
      <c r="D787">
        <v>1</v>
      </c>
      <c r="E787">
        <v>0</v>
      </c>
      <c r="F787" s="4">
        <f>DetailTicket2[[#This Row],[Qte]]*(DetailTicket2[[#This Row],[PrixUnit]]*(1-DetailTicket2[[#This Row],[Remise%]]))</f>
        <v>7.62</v>
      </c>
      <c r="G787" t="str">
        <f t="shared" si="24"/>
        <v>PAJAL</v>
      </c>
      <c r="I787">
        <f t="shared" si="25"/>
        <v>11033</v>
      </c>
      <c r="J787" s="28" t="s">
        <v>29</v>
      </c>
    </row>
    <row r="788" spans="1:10" x14ac:dyDescent="0.25">
      <c r="A788">
        <v>10359</v>
      </c>
      <c r="B788">
        <v>31</v>
      </c>
      <c r="C788">
        <v>7.62</v>
      </c>
      <c r="D788">
        <v>2</v>
      </c>
      <c r="E788">
        <v>0.05</v>
      </c>
      <c r="F788" s="4">
        <f>DetailTicket2[[#This Row],[Qte]]*(DetailTicket2[[#This Row],[PrixUnit]]*(1-DetailTicket2[[#This Row],[Remise%]]))</f>
        <v>14.478</v>
      </c>
      <c r="G788" t="str">
        <f t="shared" si="24"/>
        <v>MAEUS</v>
      </c>
      <c r="I788">
        <f t="shared" si="25"/>
        <v>11034</v>
      </c>
      <c r="J788" s="27" t="s">
        <v>60</v>
      </c>
    </row>
    <row r="789" spans="1:10" x14ac:dyDescent="0.25">
      <c r="A789">
        <v>10363</v>
      </c>
      <c r="B789">
        <v>31</v>
      </c>
      <c r="C789">
        <v>7.62</v>
      </c>
      <c r="D789">
        <v>1</v>
      </c>
      <c r="E789">
        <v>0</v>
      </c>
      <c r="F789" s="4">
        <f>DetailTicket2[[#This Row],[Qte]]*(DetailTicket2[[#This Row],[PrixUnit]]*(1-DetailTicket2[[#This Row],[Remise%]]))</f>
        <v>7.62</v>
      </c>
      <c r="G789" t="str">
        <f t="shared" si="24"/>
        <v>ERBEC</v>
      </c>
      <c r="I789">
        <f t="shared" si="25"/>
        <v>11035</v>
      </c>
      <c r="J789" s="28" t="s">
        <v>27</v>
      </c>
    </row>
    <row r="790" spans="1:10" x14ac:dyDescent="0.25">
      <c r="A790">
        <v>10374</v>
      </c>
      <c r="B790">
        <v>31</v>
      </c>
      <c r="C790">
        <v>7.62</v>
      </c>
      <c r="D790">
        <v>1</v>
      </c>
      <c r="E790">
        <v>0</v>
      </c>
      <c r="F790" s="4">
        <f>DetailTicket2[[#This Row],[Qte]]*(DetailTicket2[[#This Row],[PrixUnit]]*(1-DetailTicket2[[#This Row],[Remise%]]))</f>
        <v>7.62</v>
      </c>
      <c r="G790" t="str">
        <f t="shared" si="24"/>
        <v xml:space="preserve">DELE </v>
      </c>
      <c r="I790">
        <f t="shared" si="25"/>
        <v>11036</v>
      </c>
      <c r="J790" s="27" t="s">
        <v>80</v>
      </c>
    </row>
    <row r="791" spans="1:10" x14ac:dyDescent="0.25">
      <c r="A791">
        <v>10376</v>
      </c>
      <c r="B791">
        <v>31</v>
      </c>
      <c r="C791">
        <v>7.62</v>
      </c>
      <c r="D791">
        <v>1</v>
      </c>
      <c r="E791">
        <v>0.05</v>
      </c>
      <c r="F791" s="4">
        <f>DetailTicket2[[#This Row],[Qte]]*(DetailTicket2[[#This Row],[PrixUnit]]*(1-DetailTicket2[[#This Row],[Remise%]]))</f>
        <v>7.2389999999999999</v>
      </c>
      <c r="G791" t="str">
        <f t="shared" si="24"/>
        <v>JÉBAZ</v>
      </c>
      <c r="I791">
        <f t="shared" si="25"/>
        <v>11037</v>
      </c>
      <c r="J791" s="28" t="s">
        <v>59</v>
      </c>
    </row>
    <row r="792" spans="1:10" x14ac:dyDescent="0.25">
      <c r="A792">
        <v>10390</v>
      </c>
      <c r="B792">
        <v>31</v>
      </c>
      <c r="C792">
        <v>7.62</v>
      </c>
      <c r="D792">
        <v>2</v>
      </c>
      <c r="E792">
        <v>0.1</v>
      </c>
      <c r="F792" s="4">
        <f>DetailTicket2[[#This Row],[Qte]]*(DetailTicket2[[#This Row],[PrixUnit]]*(1-DetailTicket2[[#This Row],[Remise%]]))</f>
        <v>13.716000000000001</v>
      </c>
      <c r="G792" t="str">
        <f t="shared" si="24"/>
        <v>CHLEC</v>
      </c>
      <c r="I792">
        <f t="shared" si="25"/>
        <v>11038</v>
      </c>
      <c r="J792" s="27" t="s">
        <v>27</v>
      </c>
    </row>
    <row r="793" spans="1:10" x14ac:dyDescent="0.25">
      <c r="A793">
        <v>10393</v>
      </c>
      <c r="B793">
        <v>31</v>
      </c>
      <c r="C793">
        <v>7.62</v>
      </c>
      <c r="D793">
        <v>1</v>
      </c>
      <c r="E793">
        <v>0</v>
      </c>
      <c r="F793" s="4">
        <f>DetailTicket2[[#This Row],[Qte]]*(DetailTicket2[[#This Row],[PrixUnit]]*(1-DetailTicket2[[#This Row],[Remise%]]))</f>
        <v>7.62</v>
      </c>
      <c r="G793" t="str">
        <f t="shared" si="24"/>
        <v>MOELK</v>
      </c>
      <c r="I793">
        <f t="shared" si="25"/>
        <v>11039</v>
      </c>
      <c r="J793" s="28" t="s">
        <v>90</v>
      </c>
    </row>
    <row r="794" spans="1:10" x14ac:dyDescent="0.25">
      <c r="A794">
        <v>10423</v>
      </c>
      <c r="B794">
        <v>31</v>
      </c>
      <c r="C794">
        <v>7.62</v>
      </c>
      <c r="D794">
        <v>2</v>
      </c>
      <c r="E794">
        <v>0</v>
      </c>
      <c r="F794" s="4">
        <f>DetailTicket2[[#This Row],[Qte]]*(DetailTicket2[[#This Row],[PrixUnit]]*(1-DetailTicket2[[#This Row],[Remise%]]))</f>
        <v>15.24</v>
      </c>
      <c r="G794" t="str">
        <f t="shared" si="24"/>
        <v>BRLEH</v>
      </c>
      <c r="I794">
        <f t="shared" si="25"/>
        <v>11040</v>
      </c>
      <c r="J794" s="27" t="s">
        <v>102</v>
      </c>
    </row>
    <row r="795" spans="1:10" x14ac:dyDescent="0.25">
      <c r="A795">
        <v>10446</v>
      </c>
      <c r="B795">
        <v>31</v>
      </c>
      <c r="C795">
        <v>7.62</v>
      </c>
      <c r="D795">
        <v>2</v>
      </c>
      <c r="E795">
        <v>0.1</v>
      </c>
      <c r="F795" s="4">
        <f>DetailTicket2[[#This Row],[Qte]]*(DetailTicket2[[#This Row],[PrixUnit]]*(1-DetailTicket2[[#This Row],[Remise%]]))</f>
        <v>13.716000000000001</v>
      </c>
      <c r="G795" t="str">
        <f t="shared" si="24"/>
        <v>DIGOM</v>
      </c>
      <c r="I795">
        <f t="shared" si="25"/>
        <v>11041</v>
      </c>
      <c r="J795" s="28" t="s">
        <v>28</v>
      </c>
    </row>
    <row r="796" spans="1:10" x14ac:dyDescent="0.25">
      <c r="A796">
        <v>10475</v>
      </c>
      <c r="B796">
        <v>31</v>
      </c>
      <c r="C796">
        <v>7.62</v>
      </c>
      <c r="D796">
        <v>1</v>
      </c>
      <c r="E796">
        <v>0.15</v>
      </c>
      <c r="F796" s="4">
        <f>DetailTicket2[[#This Row],[Qte]]*(DetailTicket2[[#This Row],[PrixUnit]]*(1-DetailTicket2[[#This Row],[Remise%]]))</f>
        <v>6.4770000000000003</v>
      </c>
      <c r="G796" t="str">
        <f t="shared" si="24"/>
        <v>MIGAL</v>
      </c>
      <c r="I796">
        <f t="shared" si="25"/>
        <v>11042</v>
      </c>
      <c r="J796" s="27" t="s">
        <v>55</v>
      </c>
    </row>
    <row r="797" spans="1:10" x14ac:dyDescent="0.25">
      <c r="A797">
        <v>10496</v>
      </c>
      <c r="B797">
        <v>31</v>
      </c>
      <c r="C797">
        <v>7.62</v>
      </c>
      <c r="D797">
        <v>1</v>
      </c>
      <c r="E797">
        <v>0.05</v>
      </c>
      <c r="F797" s="4">
        <f>DetailTicket2[[#This Row],[Qte]]*(DetailTicket2[[#This Row],[PrixUnit]]*(1-DetailTicket2[[#This Row],[Remise%]]))</f>
        <v>7.2389999999999999</v>
      </c>
      <c r="G797" t="str">
        <f t="shared" si="24"/>
        <v>CEGRO</v>
      </c>
      <c r="I797">
        <f t="shared" si="25"/>
        <v>11043</v>
      </c>
      <c r="J797" s="28" t="s">
        <v>109</v>
      </c>
    </row>
    <row r="798" spans="1:10" x14ac:dyDescent="0.25">
      <c r="A798">
        <v>10536</v>
      </c>
      <c r="B798">
        <v>31</v>
      </c>
      <c r="C798">
        <v>9.4499999999999993</v>
      </c>
      <c r="D798">
        <v>1</v>
      </c>
      <c r="E798">
        <v>0</v>
      </c>
      <c r="F798" s="4">
        <f>DetailTicket2[[#This Row],[Qte]]*(DetailTicket2[[#This Row],[PrixUnit]]*(1-DetailTicket2[[#This Row],[Remise%]]))</f>
        <v>9.4499999999999993</v>
      </c>
      <c r="G798" t="str">
        <f t="shared" si="24"/>
        <v>ANLER</v>
      </c>
      <c r="I798">
        <f t="shared" si="25"/>
        <v>11044</v>
      </c>
      <c r="J798" s="27" t="s">
        <v>86</v>
      </c>
    </row>
    <row r="799" spans="1:10" x14ac:dyDescent="0.25">
      <c r="A799">
        <v>10537</v>
      </c>
      <c r="B799">
        <v>31</v>
      </c>
      <c r="C799">
        <v>9.4499999999999993</v>
      </c>
      <c r="D799">
        <v>1</v>
      </c>
      <c r="E799">
        <v>0</v>
      </c>
      <c r="F799" s="4">
        <f>DetailTicket2[[#This Row],[Qte]]*(DetailTicket2[[#This Row],[PrixUnit]]*(1-DetailTicket2[[#This Row],[Remise%]]))</f>
        <v>9.4499999999999993</v>
      </c>
      <c r="G799" t="str">
        <f t="shared" si="24"/>
        <v>ERDUR</v>
      </c>
      <c r="I799">
        <f t="shared" si="25"/>
        <v>11045</v>
      </c>
      <c r="J799" s="28" t="s">
        <v>89</v>
      </c>
    </row>
    <row r="800" spans="1:10" x14ac:dyDescent="0.25">
      <c r="A800">
        <v>10549</v>
      </c>
      <c r="B800">
        <v>31</v>
      </c>
      <c r="C800">
        <v>9.4499999999999993</v>
      </c>
      <c r="D800">
        <v>2</v>
      </c>
      <c r="E800">
        <v>0.15</v>
      </c>
      <c r="F800" s="4">
        <f>DetailTicket2[[#This Row],[Qte]]*(DetailTicket2[[#This Row],[PrixUnit]]*(1-DetailTicket2[[#This Row],[Remise%]]))</f>
        <v>16.064999999999998</v>
      </c>
      <c r="G800" t="str">
        <f t="shared" si="24"/>
        <v>ARBLA</v>
      </c>
      <c r="I800">
        <f t="shared" si="25"/>
        <v>11046</v>
      </c>
      <c r="J800" s="27" t="s">
        <v>58</v>
      </c>
    </row>
    <row r="801" spans="1:10" x14ac:dyDescent="0.25">
      <c r="A801">
        <v>10553</v>
      </c>
      <c r="B801">
        <v>31</v>
      </c>
      <c r="C801">
        <v>9.4499999999999993</v>
      </c>
      <c r="D801">
        <v>1</v>
      </c>
      <c r="E801">
        <v>0</v>
      </c>
      <c r="F801" s="4">
        <f>DetailTicket2[[#This Row],[Qte]]*(DetailTicket2[[#This Row],[PrixUnit]]*(1-DetailTicket2[[#This Row],[Remise%]]))</f>
        <v>9.4499999999999993</v>
      </c>
      <c r="G801" t="str">
        <f t="shared" si="24"/>
        <v>CLJAN</v>
      </c>
      <c r="I801">
        <f t="shared" si="25"/>
        <v>11047</v>
      </c>
      <c r="J801" s="28" t="s">
        <v>81</v>
      </c>
    </row>
    <row r="802" spans="1:10" x14ac:dyDescent="0.25">
      <c r="A802">
        <v>10564</v>
      </c>
      <c r="B802">
        <v>31</v>
      </c>
      <c r="C802">
        <v>9.4499999999999993</v>
      </c>
      <c r="D802">
        <v>2</v>
      </c>
      <c r="E802">
        <v>0.05</v>
      </c>
      <c r="F802" s="4">
        <f>DetailTicket2[[#This Row],[Qte]]*(DetailTicket2[[#This Row],[PrixUnit]]*(1-DetailTicket2[[#This Row],[Remise%]]))</f>
        <v>17.954999999999998</v>
      </c>
      <c r="G802" t="str">
        <f t="shared" si="24"/>
        <v>ALCLE</v>
      </c>
      <c r="I802">
        <f t="shared" si="25"/>
        <v>11048</v>
      </c>
      <c r="J802" s="27" t="s">
        <v>89</v>
      </c>
    </row>
    <row r="803" spans="1:10" x14ac:dyDescent="0.25">
      <c r="A803">
        <v>10567</v>
      </c>
      <c r="B803">
        <v>31</v>
      </c>
      <c r="C803">
        <v>9.4499999999999993</v>
      </c>
      <c r="D803">
        <v>2</v>
      </c>
      <c r="E803">
        <v>0.2</v>
      </c>
      <c r="F803" s="4">
        <f>DetailTicket2[[#This Row],[Qte]]*(DetailTicket2[[#This Row],[PrixUnit]]*(1-DetailTicket2[[#This Row],[Remise%]]))</f>
        <v>15.12</v>
      </c>
      <c r="G803" t="str">
        <f t="shared" si="24"/>
        <v>ERSWE</v>
      </c>
      <c r="I803">
        <f t="shared" si="25"/>
        <v>11049</v>
      </c>
      <c r="J803" s="28" t="s">
        <v>94</v>
      </c>
    </row>
    <row r="804" spans="1:10" x14ac:dyDescent="0.25">
      <c r="A804">
        <v>10569</v>
      </c>
      <c r="B804">
        <v>31</v>
      </c>
      <c r="C804">
        <v>9.4499999999999993</v>
      </c>
      <c r="D804">
        <v>1</v>
      </c>
      <c r="E804">
        <v>0.2</v>
      </c>
      <c r="F804" s="4">
        <f>DetailTicket2[[#This Row],[Qte]]*(DetailTicket2[[#This Row],[PrixUnit]]*(1-DetailTicket2[[#This Row],[Remise%]]))</f>
        <v>7.56</v>
      </c>
      <c r="G804" t="str">
        <f t="shared" si="24"/>
        <v>ALCLE</v>
      </c>
      <c r="I804">
        <f t="shared" si="25"/>
        <v>11050</v>
      </c>
      <c r="J804" s="27" t="s">
        <v>37</v>
      </c>
    </row>
    <row r="805" spans="1:10" x14ac:dyDescent="0.25">
      <c r="A805">
        <v>10576</v>
      </c>
      <c r="B805">
        <v>31</v>
      </c>
      <c r="C805">
        <v>9.4499999999999993</v>
      </c>
      <c r="D805">
        <v>1</v>
      </c>
      <c r="E805">
        <v>0</v>
      </c>
      <c r="F805" s="4">
        <f>DetailTicket2[[#This Row],[Qte]]*(DetailTicket2[[#This Row],[PrixUnit]]*(1-DetailTicket2[[#This Row],[Remise%]]))</f>
        <v>9.4499999999999993</v>
      </c>
      <c r="G805" t="str">
        <f t="shared" si="24"/>
        <v>CHGRA</v>
      </c>
      <c r="I805">
        <f t="shared" si="25"/>
        <v>11051</v>
      </c>
      <c r="J805" s="28" t="s">
        <v>76</v>
      </c>
    </row>
    <row r="806" spans="1:10" x14ac:dyDescent="0.25">
      <c r="A806">
        <v>10584</v>
      </c>
      <c r="B806">
        <v>31</v>
      </c>
      <c r="C806">
        <v>9.4499999999999993</v>
      </c>
      <c r="D806">
        <v>2</v>
      </c>
      <c r="E806">
        <v>0.05</v>
      </c>
      <c r="F806" s="4">
        <f>DetailTicket2[[#This Row],[Qte]]*(DetailTicket2[[#This Row],[PrixUnit]]*(1-DetailTicket2[[#This Row],[Remise%]]))</f>
        <v>17.954999999999998</v>
      </c>
      <c r="G806" t="str">
        <f t="shared" si="24"/>
        <v>JEBOR</v>
      </c>
      <c r="I806">
        <f t="shared" si="25"/>
        <v>11052</v>
      </c>
      <c r="J806" s="27" t="s">
        <v>25</v>
      </c>
    </row>
    <row r="807" spans="1:10" x14ac:dyDescent="0.25">
      <c r="A807">
        <v>10659</v>
      </c>
      <c r="B807">
        <v>31</v>
      </c>
      <c r="C807">
        <v>9.4499999999999993</v>
      </c>
      <c r="D807">
        <v>1</v>
      </c>
      <c r="E807">
        <v>0.05</v>
      </c>
      <c r="F807" s="4">
        <f>DetailTicket2[[#This Row],[Qte]]*(DetailTicket2[[#This Row],[PrixUnit]]*(1-DetailTicket2[[#This Row],[Remise%]]))</f>
        <v>8.9774999999999991</v>
      </c>
      <c r="G807" t="str">
        <f t="shared" si="24"/>
        <v>PABEL</v>
      </c>
      <c r="I807">
        <f t="shared" si="25"/>
        <v>11053</v>
      </c>
      <c r="J807" s="28" t="s">
        <v>77</v>
      </c>
    </row>
    <row r="808" spans="1:10" x14ac:dyDescent="0.25">
      <c r="A808">
        <v>10668</v>
      </c>
      <c r="B808">
        <v>31</v>
      </c>
      <c r="C808">
        <v>9.4499999999999993</v>
      </c>
      <c r="D808">
        <v>2</v>
      </c>
      <c r="E808">
        <v>0.1</v>
      </c>
      <c r="F808" s="4">
        <f>DetailTicket2[[#This Row],[Qte]]*(DetailTicket2[[#This Row],[PrixUnit]]*(1-DetailTicket2[[#This Row],[Remise%]]))</f>
        <v>17.009999999999998</v>
      </c>
      <c r="G808" t="str">
        <f t="shared" si="24"/>
        <v>PAJAL</v>
      </c>
      <c r="I808">
        <f t="shared" si="25"/>
        <v>11054</v>
      </c>
      <c r="J808" s="27" t="s">
        <v>101</v>
      </c>
    </row>
    <row r="809" spans="1:10" x14ac:dyDescent="0.25">
      <c r="A809">
        <v>10680</v>
      </c>
      <c r="B809">
        <v>31</v>
      </c>
      <c r="C809">
        <v>9.4499999999999993</v>
      </c>
      <c r="D809">
        <v>1</v>
      </c>
      <c r="E809">
        <v>0.25</v>
      </c>
      <c r="F809" s="4">
        <f>DetailTicket2[[#This Row],[Qte]]*(DetailTicket2[[#This Row],[PrixUnit]]*(1-DetailTicket2[[#This Row],[Remise%]]))</f>
        <v>7.0874999999999995</v>
      </c>
      <c r="G809" t="str">
        <f t="shared" si="24"/>
        <v>PILED</v>
      </c>
      <c r="I809">
        <f t="shared" si="25"/>
        <v>11055</v>
      </c>
      <c r="J809" s="28" t="s">
        <v>31</v>
      </c>
    </row>
    <row r="810" spans="1:10" x14ac:dyDescent="0.25">
      <c r="A810">
        <v>10705</v>
      </c>
      <c r="B810">
        <v>31</v>
      </c>
      <c r="C810">
        <v>9.4499999999999993</v>
      </c>
      <c r="D810">
        <v>1</v>
      </c>
      <c r="E810">
        <v>0</v>
      </c>
      <c r="F810" s="4">
        <f>DetailTicket2[[#This Row],[Qte]]*(DetailTicket2[[#This Row],[PrixUnit]]*(1-DetailTicket2[[#This Row],[Remise%]]))</f>
        <v>9.4499999999999993</v>
      </c>
      <c r="G810" t="str">
        <f t="shared" si="24"/>
        <v>NAROU</v>
      </c>
      <c r="I810">
        <f t="shared" si="25"/>
        <v>11056</v>
      </c>
      <c r="J810" s="27" t="s">
        <v>81</v>
      </c>
    </row>
    <row r="811" spans="1:10" x14ac:dyDescent="0.25">
      <c r="A811">
        <v>10722</v>
      </c>
      <c r="B811">
        <v>31</v>
      </c>
      <c r="C811">
        <v>9.4499999999999993</v>
      </c>
      <c r="D811">
        <v>2</v>
      </c>
      <c r="E811">
        <v>0</v>
      </c>
      <c r="F811" s="4">
        <f>DetailTicket2[[#This Row],[Qte]]*(DetailTicket2[[#This Row],[PrixUnit]]*(1-DetailTicket2[[#This Row],[Remise%]]))</f>
        <v>18.899999999999999</v>
      </c>
      <c r="G811" t="str">
        <f t="shared" si="24"/>
        <v>MOELK</v>
      </c>
      <c r="I811">
        <f t="shared" si="25"/>
        <v>11057</v>
      </c>
      <c r="J811" s="28" t="s">
        <v>100</v>
      </c>
    </row>
    <row r="812" spans="1:10" x14ac:dyDescent="0.25">
      <c r="A812">
        <v>10730</v>
      </c>
      <c r="B812">
        <v>31</v>
      </c>
      <c r="C812">
        <v>9.4499999999999993</v>
      </c>
      <c r="D812">
        <v>2</v>
      </c>
      <c r="E812">
        <v>0.05</v>
      </c>
      <c r="F812" s="4">
        <f>DetailTicket2[[#This Row],[Qte]]*(DetailTicket2[[#This Row],[PrixUnit]]*(1-DetailTicket2[[#This Row],[Remise%]]))</f>
        <v>17.954999999999998</v>
      </c>
      <c r="G812" t="str">
        <f t="shared" si="24"/>
        <v>FAMAR</v>
      </c>
      <c r="I812">
        <f t="shared" si="25"/>
        <v>11058</v>
      </c>
      <c r="J812" s="27" t="s">
        <v>99</v>
      </c>
    </row>
    <row r="813" spans="1:10" x14ac:dyDescent="0.25">
      <c r="A813">
        <v>10747</v>
      </c>
      <c r="B813">
        <v>31</v>
      </c>
      <c r="C813">
        <v>9.4499999999999993</v>
      </c>
      <c r="D813">
        <v>2</v>
      </c>
      <c r="E813">
        <v>0</v>
      </c>
      <c r="F813" s="4">
        <f>DetailTicket2[[#This Row],[Qte]]*(DetailTicket2[[#This Row],[PrixUnit]]*(1-DetailTicket2[[#This Row],[Remise%]]))</f>
        <v>18.899999999999999</v>
      </c>
      <c r="G813" t="str">
        <f t="shared" si="24"/>
        <v>BETIZ</v>
      </c>
      <c r="I813">
        <f t="shared" si="25"/>
        <v>11059</v>
      </c>
      <c r="J813" s="28" t="s">
        <v>52</v>
      </c>
    </row>
    <row r="814" spans="1:10" x14ac:dyDescent="0.25">
      <c r="A814">
        <v>10768</v>
      </c>
      <c r="B814">
        <v>31</v>
      </c>
      <c r="C814">
        <v>9.4499999999999993</v>
      </c>
      <c r="D814">
        <v>2</v>
      </c>
      <c r="E814">
        <v>0</v>
      </c>
      <c r="F814" s="4">
        <f>DetailTicket2[[#This Row],[Qte]]*(DetailTicket2[[#This Row],[PrixUnit]]*(1-DetailTicket2[[#This Row],[Remise%]]))</f>
        <v>18.899999999999999</v>
      </c>
      <c r="G814" t="str">
        <f t="shared" si="24"/>
        <v>CLHAL</v>
      </c>
      <c r="I814">
        <f t="shared" si="25"/>
        <v>11060</v>
      </c>
      <c r="J814" s="27" t="s">
        <v>93</v>
      </c>
    </row>
    <row r="815" spans="1:10" x14ac:dyDescent="0.25">
      <c r="A815">
        <v>10773</v>
      </c>
      <c r="B815">
        <v>31</v>
      </c>
      <c r="C815">
        <v>9.4499999999999993</v>
      </c>
      <c r="D815">
        <v>2</v>
      </c>
      <c r="E815">
        <v>0.2</v>
      </c>
      <c r="F815" s="4">
        <f>DetailTicket2[[#This Row],[Qte]]*(DetailTicket2[[#This Row],[PrixUnit]]*(1-DetailTicket2[[#This Row],[Remise%]]))</f>
        <v>15.12</v>
      </c>
      <c r="G815" t="str">
        <f t="shared" si="24"/>
        <v>CHLEC</v>
      </c>
      <c r="I815">
        <f t="shared" si="25"/>
        <v>11061</v>
      </c>
      <c r="J815" s="28" t="s">
        <v>102</v>
      </c>
    </row>
    <row r="816" spans="1:10" x14ac:dyDescent="0.25">
      <c r="A816">
        <v>10774</v>
      </c>
      <c r="B816">
        <v>31</v>
      </c>
      <c r="C816">
        <v>9.4499999999999993</v>
      </c>
      <c r="D816">
        <v>2</v>
      </c>
      <c r="E816">
        <v>0.25</v>
      </c>
      <c r="F816" s="4">
        <f>DetailTicket2[[#This Row],[Qte]]*(DetailTicket2[[#This Row],[PrixUnit]]*(1-DetailTicket2[[#This Row],[Remise%]]))</f>
        <v>14.174999999999999</v>
      </c>
      <c r="G816" t="str">
        <f t="shared" si="24"/>
        <v>REDAN</v>
      </c>
      <c r="I816">
        <f t="shared" si="25"/>
        <v>11062</v>
      </c>
      <c r="J816" s="27" t="s">
        <v>53</v>
      </c>
    </row>
    <row r="817" spans="1:10" x14ac:dyDescent="0.25">
      <c r="A817">
        <v>10776</v>
      </c>
      <c r="B817">
        <v>31</v>
      </c>
      <c r="C817">
        <v>9.4499999999999993</v>
      </c>
      <c r="D817">
        <v>2</v>
      </c>
      <c r="E817">
        <v>0.05</v>
      </c>
      <c r="F817" s="4">
        <f>DetailTicket2[[#This Row],[Qte]]*(DetailTicket2[[#This Row],[PrixUnit]]*(1-DetailTicket2[[#This Row],[Remise%]]))</f>
        <v>17.954999999999998</v>
      </c>
      <c r="G817" t="str">
        <f t="shared" si="24"/>
        <v>CHLEC</v>
      </c>
      <c r="I817">
        <f t="shared" si="25"/>
        <v>11063</v>
      </c>
      <c r="J817" s="28" t="s">
        <v>57</v>
      </c>
    </row>
    <row r="818" spans="1:10" x14ac:dyDescent="0.25">
      <c r="A818">
        <v>10782</v>
      </c>
      <c r="B818">
        <v>31</v>
      </c>
      <c r="C818">
        <v>9.4499999999999993</v>
      </c>
      <c r="D818">
        <v>1</v>
      </c>
      <c r="E818">
        <v>0</v>
      </c>
      <c r="F818" s="4">
        <f>DetailTicket2[[#This Row],[Qte]]*(DetailTicket2[[#This Row],[PrixUnit]]*(1-DetailTicket2[[#This Row],[Remise%]]))</f>
        <v>9.4499999999999993</v>
      </c>
      <c r="G818" t="str">
        <f t="shared" si="24"/>
        <v>MICOL</v>
      </c>
      <c r="I818">
        <f t="shared" si="25"/>
        <v>11064</v>
      </c>
      <c r="J818" s="27" t="s">
        <v>68</v>
      </c>
    </row>
    <row r="819" spans="1:10" x14ac:dyDescent="0.25">
      <c r="A819">
        <v>10783</v>
      </c>
      <c r="B819">
        <v>31</v>
      </c>
      <c r="C819">
        <v>9.4499999999999993</v>
      </c>
      <c r="D819">
        <v>2</v>
      </c>
      <c r="E819">
        <v>0</v>
      </c>
      <c r="F819" s="4">
        <f>DetailTicket2[[#This Row],[Qte]]*(DetailTicket2[[#This Row],[PrixUnit]]*(1-DetailTicket2[[#This Row],[Remise%]]))</f>
        <v>18.899999999999999</v>
      </c>
      <c r="G819" t="str">
        <f t="shared" si="24"/>
        <v>DAMIC</v>
      </c>
      <c r="I819">
        <f t="shared" si="25"/>
        <v>11065</v>
      </c>
      <c r="J819" s="28" t="s">
        <v>51</v>
      </c>
    </row>
    <row r="820" spans="1:10" x14ac:dyDescent="0.25">
      <c r="A820">
        <v>10812</v>
      </c>
      <c r="B820">
        <v>31</v>
      </c>
      <c r="C820">
        <v>9.4499999999999993</v>
      </c>
      <c r="D820">
        <v>2</v>
      </c>
      <c r="E820">
        <v>0.1</v>
      </c>
      <c r="F820" s="4">
        <f>DetailTicket2[[#This Row],[Qte]]*(DetailTicket2[[#This Row],[PrixUnit]]*(1-DetailTicket2[[#This Row],[Remise%]]))</f>
        <v>17.009999999999998</v>
      </c>
      <c r="G820" t="str">
        <f t="shared" si="24"/>
        <v>DACOU</v>
      </c>
      <c r="I820">
        <f t="shared" si="25"/>
        <v>11066</v>
      </c>
      <c r="J820" s="27" t="s">
        <v>42</v>
      </c>
    </row>
    <row r="821" spans="1:10" x14ac:dyDescent="0.25">
      <c r="A821">
        <v>10826</v>
      </c>
      <c r="B821">
        <v>31</v>
      </c>
      <c r="C821">
        <v>9.4499999999999993</v>
      </c>
      <c r="D821">
        <v>1</v>
      </c>
      <c r="E821">
        <v>0</v>
      </c>
      <c r="F821" s="4">
        <f>DetailTicket2[[#This Row],[Qte]]*(DetailTicket2[[#This Row],[PrixUnit]]*(1-DetailTicket2[[#This Row],[Remise%]]))</f>
        <v>9.4499999999999993</v>
      </c>
      <c r="G821" t="str">
        <f t="shared" si="24"/>
        <v>JEBOR</v>
      </c>
      <c r="I821">
        <f t="shared" si="25"/>
        <v>11067</v>
      </c>
      <c r="J821" s="28" t="s">
        <v>80</v>
      </c>
    </row>
    <row r="822" spans="1:10" x14ac:dyDescent="0.25">
      <c r="A822">
        <v>10833</v>
      </c>
      <c r="B822">
        <v>31</v>
      </c>
      <c r="C822">
        <v>9.4499999999999993</v>
      </c>
      <c r="D822">
        <v>2</v>
      </c>
      <c r="E822">
        <v>0.1</v>
      </c>
      <c r="F822" s="4">
        <f>DetailTicket2[[#This Row],[Qte]]*(DetailTicket2[[#This Row],[PrixUnit]]*(1-DetailTicket2[[#This Row],[Remise%]]))</f>
        <v>17.009999999999998</v>
      </c>
      <c r="G822" t="str">
        <f t="shared" si="24"/>
        <v>OLLHE</v>
      </c>
      <c r="I822">
        <f t="shared" si="25"/>
        <v>11068</v>
      </c>
      <c r="J822" s="27" t="s">
        <v>85</v>
      </c>
    </row>
    <row r="823" spans="1:10" x14ac:dyDescent="0.25">
      <c r="A823">
        <v>10855</v>
      </c>
      <c r="B823">
        <v>31</v>
      </c>
      <c r="C823">
        <v>9.4499999999999993</v>
      </c>
      <c r="D823">
        <v>2</v>
      </c>
      <c r="E823">
        <v>0</v>
      </c>
      <c r="F823" s="4">
        <f>DetailTicket2[[#This Row],[Qte]]*(DetailTicket2[[#This Row],[PrixUnit]]*(1-DetailTicket2[[#This Row],[Remise%]]))</f>
        <v>18.899999999999999</v>
      </c>
      <c r="G823" t="str">
        <f t="shared" si="24"/>
        <v>PILED</v>
      </c>
      <c r="I823">
        <f t="shared" si="25"/>
        <v>11069</v>
      </c>
      <c r="J823" s="28" t="s">
        <v>46</v>
      </c>
    </row>
    <row r="824" spans="1:10" x14ac:dyDescent="0.25">
      <c r="A824">
        <v>10886</v>
      </c>
      <c r="B824">
        <v>31</v>
      </c>
      <c r="C824">
        <v>9.4499999999999993</v>
      </c>
      <c r="D824">
        <v>1</v>
      </c>
      <c r="E824">
        <v>0</v>
      </c>
      <c r="F824" s="4">
        <f>DetailTicket2[[#This Row],[Qte]]*(DetailTicket2[[#This Row],[PrixUnit]]*(1-DetailTicket2[[#This Row],[Remise%]]))</f>
        <v>9.4499999999999993</v>
      </c>
      <c r="G824" t="str">
        <f t="shared" si="24"/>
        <v>DAMIC</v>
      </c>
      <c r="I824">
        <f t="shared" si="25"/>
        <v>11070</v>
      </c>
      <c r="J824" s="27" t="s">
        <v>49</v>
      </c>
    </row>
    <row r="825" spans="1:10" x14ac:dyDescent="0.25">
      <c r="A825">
        <v>10941</v>
      </c>
      <c r="B825">
        <v>31</v>
      </c>
      <c r="C825">
        <v>9.4499999999999993</v>
      </c>
      <c r="D825">
        <v>1</v>
      </c>
      <c r="E825">
        <v>0.25</v>
      </c>
      <c r="F825" s="4">
        <f>DetailTicket2[[#This Row],[Qte]]*(DetailTicket2[[#This Row],[PrixUnit]]*(1-DetailTicket2[[#This Row],[Remise%]]))</f>
        <v>7.0874999999999995</v>
      </c>
      <c r="G825" t="str">
        <f t="shared" si="24"/>
        <v>MOELK</v>
      </c>
      <c r="I825">
        <f t="shared" si="25"/>
        <v>11071</v>
      </c>
      <c r="J825" s="28" t="s">
        <v>51</v>
      </c>
    </row>
    <row r="826" spans="1:10" x14ac:dyDescent="0.25">
      <c r="A826">
        <v>10945</v>
      </c>
      <c r="B826">
        <v>31</v>
      </c>
      <c r="C826">
        <v>9.4499999999999993</v>
      </c>
      <c r="D826">
        <v>2</v>
      </c>
      <c r="E826">
        <v>0</v>
      </c>
      <c r="F826" s="4">
        <f>DetailTicket2[[#This Row],[Qte]]*(DetailTicket2[[#This Row],[PrixUnit]]*(1-DetailTicket2[[#This Row],[Remise%]]))</f>
        <v>18.899999999999999</v>
      </c>
      <c r="G826" t="str">
        <f t="shared" si="24"/>
        <v>CECHA</v>
      </c>
      <c r="I826">
        <f t="shared" si="25"/>
        <v>11072</v>
      </c>
      <c r="J826" s="27" t="s">
        <v>32</v>
      </c>
    </row>
    <row r="827" spans="1:10" x14ac:dyDescent="0.25">
      <c r="A827">
        <v>10953</v>
      </c>
      <c r="B827">
        <v>31</v>
      </c>
      <c r="C827">
        <v>9.4499999999999993</v>
      </c>
      <c r="D827">
        <v>2</v>
      </c>
      <c r="E827">
        <v>0.05</v>
      </c>
      <c r="F827" s="4">
        <f>DetailTicket2[[#This Row],[Qte]]*(DetailTicket2[[#This Row],[PrixUnit]]*(1-DetailTicket2[[#This Row],[Remise%]]))</f>
        <v>17.954999999999998</v>
      </c>
      <c r="G827" t="str">
        <f t="shared" si="24"/>
        <v>CLHAL</v>
      </c>
      <c r="I827">
        <f t="shared" si="25"/>
        <v>11073</v>
      </c>
      <c r="J827" s="28" t="s">
        <v>66</v>
      </c>
    </row>
    <row r="828" spans="1:10" x14ac:dyDescent="0.25">
      <c r="A828">
        <v>10954</v>
      </c>
      <c r="B828">
        <v>31</v>
      </c>
      <c r="C828">
        <v>9.4499999999999993</v>
      </c>
      <c r="D828">
        <v>1</v>
      </c>
      <c r="E828">
        <v>0.15</v>
      </c>
      <c r="F828" s="4">
        <f>DetailTicket2[[#This Row],[Qte]]*(DetailTicket2[[#This Row],[PrixUnit]]*(1-DetailTicket2[[#This Row],[Remise%]]))</f>
        <v>8.0324999999999989</v>
      </c>
      <c r="G828" t="str">
        <f t="shared" si="24"/>
        <v>RARAB</v>
      </c>
      <c r="I828">
        <f t="shared" si="25"/>
        <v>11074</v>
      </c>
      <c r="J828" s="27" t="s">
        <v>74</v>
      </c>
    </row>
    <row r="829" spans="1:10" x14ac:dyDescent="0.25">
      <c r="A829">
        <v>10979</v>
      </c>
      <c r="B829">
        <v>31</v>
      </c>
      <c r="C829">
        <v>9.4499999999999993</v>
      </c>
      <c r="D829">
        <v>1</v>
      </c>
      <c r="E829">
        <v>0</v>
      </c>
      <c r="F829" s="4">
        <f>DetailTicket2[[#This Row],[Qte]]*(DetailTicket2[[#This Row],[PrixUnit]]*(1-DetailTicket2[[#This Row],[Remise%]]))</f>
        <v>9.4499999999999993</v>
      </c>
      <c r="G829" t="str">
        <f t="shared" si="24"/>
        <v>CHLEC</v>
      </c>
      <c r="I829">
        <f t="shared" si="25"/>
        <v>11075</v>
      </c>
      <c r="J829" s="28" t="s">
        <v>29</v>
      </c>
    </row>
    <row r="830" spans="1:10" x14ac:dyDescent="0.25">
      <c r="A830">
        <v>11016</v>
      </c>
      <c r="B830">
        <v>31</v>
      </c>
      <c r="C830">
        <v>9.4499999999999993</v>
      </c>
      <c r="D830">
        <v>2</v>
      </c>
      <c r="E830">
        <v>0</v>
      </c>
      <c r="F830" s="4">
        <f>DetailTicket2[[#This Row],[Qte]]*(DetailTicket2[[#This Row],[PrixUnit]]*(1-DetailTicket2[[#This Row],[Remise%]]))</f>
        <v>18.899999999999999</v>
      </c>
      <c r="G830" t="str">
        <f t="shared" si="24"/>
        <v>CLHAL</v>
      </c>
      <c r="I830">
        <f t="shared" si="25"/>
        <v>11076</v>
      </c>
      <c r="J830" s="27" t="s">
        <v>71</v>
      </c>
    </row>
    <row r="831" spans="1:10" x14ac:dyDescent="0.25">
      <c r="A831">
        <v>11070</v>
      </c>
      <c r="B831">
        <v>31</v>
      </c>
      <c r="C831">
        <v>9.4499999999999993</v>
      </c>
      <c r="D831">
        <v>1</v>
      </c>
      <c r="E831">
        <v>0</v>
      </c>
      <c r="F831" s="4">
        <f>DetailTicket2[[#This Row],[Qte]]*(DetailTicket2[[#This Row],[PrixUnit]]*(1-DetailTicket2[[#This Row],[Remise%]]))</f>
        <v>9.4499999999999993</v>
      </c>
      <c r="G831" t="str">
        <f t="shared" si="24"/>
        <v>ANLER</v>
      </c>
      <c r="I831">
        <f t="shared" si="25"/>
        <v>11077</v>
      </c>
      <c r="J831" s="28" t="s">
        <v>36</v>
      </c>
    </row>
    <row r="832" spans="1:10" x14ac:dyDescent="0.25">
      <c r="A832">
        <v>10258</v>
      </c>
      <c r="B832">
        <v>32</v>
      </c>
      <c r="C832">
        <v>19.510000000000002</v>
      </c>
      <c r="D832">
        <v>2</v>
      </c>
      <c r="E832">
        <v>0.2</v>
      </c>
      <c r="F832" s="4">
        <f>DetailTicket2[[#This Row],[Qte]]*(DetailTicket2[[#This Row],[PrixUnit]]*(1-DetailTicket2[[#This Row],[Remise%]]))</f>
        <v>31.216000000000005</v>
      </c>
      <c r="G832" t="str">
        <f t="shared" si="24"/>
        <v>CHLEC</v>
      </c>
      <c r="I832">
        <f t="shared" si="25"/>
        <v>11078</v>
      </c>
      <c r="J832" s="27" t="s">
        <v>48</v>
      </c>
    </row>
    <row r="833" spans="1:10" x14ac:dyDescent="0.25">
      <c r="A833">
        <v>10314</v>
      </c>
      <c r="B833">
        <v>32</v>
      </c>
      <c r="C833">
        <v>19.510000000000002</v>
      </c>
      <c r="D833">
        <v>1</v>
      </c>
      <c r="E833">
        <v>0.1</v>
      </c>
      <c r="F833" s="4">
        <f>DetailTicket2[[#This Row],[Qte]]*(DetailTicket2[[#This Row],[PrixUnit]]*(1-DetailTicket2[[#This Row],[Remise%]]))</f>
        <v>17.559000000000001</v>
      </c>
      <c r="G833" t="str">
        <f t="shared" si="24"/>
        <v>ALCLE</v>
      </c>
      <c r="I833">
        <f t="shared" si="25"/>
        <v>11079</v>
      </c>
      <c r="J833" s="28" t="s">
        <v>38</v>
      </c>
    </row>
    <row r="834" spans="1:10" x14ac:dyDescent="0.25">
      <c r="A834">
        <v>10335</v>
      </c>
      <c r="B834">
        <v>32</v>
      </c>
      <c r="C834">
        <v>19.510000000000002</v>
      </c>
      <c r="D834">
        <v>2</v>
      </c>
      <c r="E834">
        <v>0.2</v>
      </c>
      <c r="F834" s="4">
        <f>DetailTicket2[[#This Row],[Qte]]*(DetailTicket2[[#This Row],[PrixUnit]]*(1-DetailTicket2[[#This Row],[Remise%]]))</f>
        <v>31.216000000000005</v>
      </c>
      <c r="G834" t="str">
        <f t="shared" ref="G834:G897" si="26">VLOOKUP(A834,$I$2:$J$836,2,FALSE)</f>
        <v>ERSWE</v>
      </c>
      <c r="I834">
        <f t="shared" si="25"/>
        <v>11080</v>
      </c>
      <c r="J834" s="27" t="s">
        <v>51</v>
      </c>
    </row>
    <row r="835" spans="1:10" x14ac:dyDescent="0.25">
      <c r="A835">
        <v>10513</v>
      </c>
      <c r="B835">
        <v>32</v>
      </c>
      <c r="C835">
        <v>24.39</v>
      </c>
      <c r="D835">
        <v>2</v>
      </c>
      <c r="E835">
        <v>0.2</v>
      </c>
      <c r="F835" s="4">
        <f>DetailTicket2[[#This Row],[Qte]]*(DetailTicket2[[#This Row],[PrixUnit]]*(1-DetailTicket2[[#This Row],[Remise%]]))</f>
        <v>39.024000000000001</v>
      </c>
      <c r="G835" t="str">
        <f t="shared" si="26"/>
        <v>PAJAL</v>
      </c>
      <c r="I835">
        <f t="shared" si="25"/>
        <v>11081</v>
      </c>
      <c r="J835" s="28" t="s">
        <v>112</v>
      </c>
    </row>
    <row r="836" spans="1:10" x14ac:dyDescent="0.25">
      <c r="A836">
        <v>10547</v>
      </c>
      <c r="B836">
        <v>32</v>
      </c>
      <c r="C836">
        <v>24.39</v>
      </c>
      <c r="D836">
        <v>1</v>
      </c>
      <c r="E836">
        <v>0.15</v>
      </c>
      <c r="F836" s="4">
        <f>DetailTicket2[[#This Row],[Qte]]*(DetailTicket2[[#This Row],[PrixUnit]]*(1-DetailTicket2[[#This Row],[Remise%]]))</f>
        <v>20.7315</v>
      </c>
      <c r="G836" t="str">
        <f t="shared" si="26"/>
        <v>MAEUS</v>
      </c>
      <c r="I836">
        <f t="shared" si="25"/>
        <v>11082</v>
      </c>
      <c r="J836" s="27" t="s">
        <v>48</v>
      </c>
    </row>
    <row r="837" spans="1:10" x14ac:dyDescent="0.25">
      <c r="A837">
        <v>10572</v>
      </c>
      <c r="B837">
        <v>32</v>
      </c>
      <c r="C837">
        <v>24.39</v>
      </c>
      <c r="D837">
        <v>2</v>
      </c>
      <c r="E837">
        <v>0.1</v>
      </c>
      <c r="F837" s="4">
        <f>DetailTicket2[[#This Row],[Qte]]*(DetailTicket2[[#This Row],[PrixUnit]]*(1-DetailTicket2[[#This Row],[Remise%]]))</f>
        <v>43.902000000000001</v>
      </c>
      <c r="G837" t="str">
        <f t="shared" si="26"/>
        <v>JEHOU</v>
      </c>
    </row>
    <row r="838" spans="1:10" x14ac:dyDescent="0.25">
      <c r="A838">
        <v>10705</v>
      </c>
      <c r="B838">
        <v>32</v>
      </c>
      <c r="C838">
        <v>24.39</v>
      </c>
      <c r="D838">
        <v>2</v>
      </c>
      <c r="E838">
        <v>0</v>
      </c>
      <c r="F838" s="4">
        <f>DetailTicket2[[#This Row],[Qte]]*(DetailTicket2[[#This Row],[PrixUnit]]*(1-DetailTicket2[[#This Row],[Remise%]]))</f>
        <v>48.78</v>
      </c>
      <c r="G838" t="str">
        <f t="shared" si="26"/>
        <v>NAROU</v>
      </c>
    </row>
    <row r="839" spans="1:10" x14ac:dyDescent="0.25">
      <c r="A839">
        <v>10759</v>
      </c>
      <c r="B839">
        <v>32</v>
      </c>
      <c r="C839">
        <v>24.39</v>
      </c>
      <c r="D839">
        <v>2</v>
      </c>
      <c r="E839">
        <v>0</v>
      </c>
      <c r="F839" s="4">
        <f>DetailTicket2[[#This Row],[Qte]]*(DetailTicket2[[#This Row],[PrixUnit]]*(1-DetailTicket2[[#This Row],[Remise%]]))</f>
        <v>48.78</v>
      </c>
      <c r="G839" t="str">
        <f t="shared" si="26"/>
        <v>MALAZ</v>
      </c>
    </row>
    <row r="840" spans="1:10" x14ac:dyDescent="0.25">
      <c r="A840">
        <v>10818</v>
      </c>
      <c r="B840">
        <v>32</v>
      </c>
      <c r="C840">
        <v>24.39</v>
      </c>
      <c r="D840">
        <v>1</v>
      </c>
      <c r="E840">
        <v>0</v>
      </c>
      <c r="F840" s="4">
        <f>DetailTicket2[[#This Row],[Qte]]*(DetailTicket2[[#This Row],[PrixUnit]]*(1-DetailTicket2[[#This Row],[Remise%]]))</f>
        <v>24.39</v>
      </c>
      <c r="G840" t="str">
        <f t="shared" si="26"/>
        <v>NISCH</v>
      </c>
    </row>
    <row r="841" spans="1:10" x14ac:dyDescent="0.25">
      <c r="A841">
        <v>10916</v>
      </c>
      <c r="B841">
        <v>32</v>
      </c>
      <c r="C841">
        <v>24.39</v>
      </c>
      <c r="D841">
        <v>2</v>
      </c>
      <c r="E841">
        <v>0</v>
      </c>
      <c r="F841" s="4">
        <f>DetailTicket2[[#This Row],[Qte]]*(DetailTicket2[[#This Row],[PrixUnit]]*(1-DetailTicket2[[#This Row],[Remise%]]))</f>
        <v>48.78</v>
      </c>
      <c r="G841" t="str">
        <f t="shared" si="26"/>
        <v>GECAU</v>
      </c>
    </row>
    <row r="842" spans="1:10" x14ac:dyDescent="0.25">
      <c r="A842">
        <v>10985</v>
      </c>
      <c r="B842">
        <v>32</v>
      </c>
      <c r="C842">
        <v>24.39</v>
      </c>
      <c r="D842">
        <v>1</v>
      </c>
      <c r="E842">
        <v>0.1</v>
      </c>
      <c r="F842" s="4">
        <f>DetailTicket2[[#This Row],[Qte]]*(DetailTicket2[[#This Row],[PrixUnit]]*(1-DetailTicket2[[#This Row],[Remise%]]))</f>
        <v>21.951000000000001</v>
      </c>
      <c r="G842" t="str">
        <f t="shared" si="26"/>
        <v>ERSWE</v>
      </c>
    </row>
    <row r="843" spans="1:10" x14ac:dyDescent="0.25">
      <c r="A843">
        <v>10997</v>
      </c>
      <c r="B843">
        <v>32</v>
      </c>
      <c r="C843">
        <v>24.39</v>
      </c>
      <c r="D843">
        <v>2</v>
      </c>
      <c r="E843">
        <v>0</v>
      </c>
      <c r="F843" s="4">
        <f>DetailTicket2[[#This Row],[Qte]]*(DetailTicket2[[#This Row],[PrixUnit]]*(1-DetailTicket2[[#This Row],[Remise%]]))</f>
        <v>48.78</v>
      </c>
      <c r="G843" t="str">
        <f t="shared" si="26"/>
        <v>JEMAN</v>
      </c>
    </row>
    <row r="844" spans="1:10" x14ac:dyDescent="0.25">
      <c r="A844">
        <v>11046</v>
      </c>
      <c r="B844">
        <v>32</v>
      </c>
      <c r="C844">
        <v>24.39</v>
      </c>
      <c r="D844">
        <v>2</v>
      </c>
      <c r="E844">
        <v>0.05</v>
      </c>
      <c r="F844" s="4">
        <f>DetailTicket2[[#This Row],[Qte]]*(DetailTicket2[[#This Row],[PrixUnit]]*(1-DetailTicket2[[#This Row],[Remise%]]))</f>
        <v>46.341000000000001</v>
      </c>
      <c r="G844" t="str">
        <f t="shared" si="26"/>
        <v>PAJAL</v>
      </c>
    </row>
    <row r="845" spans="1:10" x14ac:dyDescent="0.25">
      <c r="A845">
        <v>11053</v>
      </c>
      <c r="B845">
        <v>32</v>
      </c>
      <c r="C845">
        <v>24.39</v>
      </c>
      <c r="D845">
        <v>1</v>
      </c>
      <c r="E845">
        <v>0</v>
      </c>
      <c r="F845" s="4">
        <f>DetailTicket2[[#This Row],[Qte]]*(DetailTicket2[[#This Row],[PrixUnit]]*(1-DetailTicket2[[#This Row],[Remise%]]))</f>
        <v>24.39</v>
      </c>
      <c r="G845" t="str">
        <f t="shared" si="26"/>
        <v>BETIZ</v>
      </c>
    </row>
    <row r="846" spans="1:10" x14ac:dyDescent="0.25">
      <c r="A846">
        <v>11077</v>
      </c>
      <c r="B846">
        <v>32</v>
      </c>
      <c r="C846">
        <v>24.39</v>
      </c>
      <c r="D846">
        <v>1</v>
      </c>
      <c r="E846">
        <v>0</v>
      </c>
      <c r="F846" s="4">
        <f>DetailTicket2[[#This Row],[Qte]]*(DetailTicket2[[#This Row],[PrixUnit]]*(1-DetailTicket2[[#This Row],[Remise%]]))</f>
        <v>24.39</v>
      </c>
      <c r="G846" t="str">
        <f t="shared" si="26"/>
        <v>ALCLE</v>
      </c>
    </row>
    <row r="847" spans="1:10" x14ac:dyDescent="0.25">
      <c r="A847">
        <v>10252</v>
      </c>
      <c r="B847">
        <v>33</v>
      </c>
      <c r="C847">
        <v>1.52</v>
      </c>
      <c r="D847">
        <v>1</v>
      </c>
      <c r="E847">
        <v>0.05</v>
      </c>
      <c r="F847" s="4">
        <f>DetailTicket2[[#This Row],[Qte]]*(DetailTicket2[[#This Row],[PrixUnit]]*(1-DetailTicket2[[#This Row],[Remise%]]))</f>
        <v>1.444</v>
      </c>
      <c r="G847" t="str">
        <f t="shared" si="26"/>
        <v>MIGAL</v>
      </c>
    </row>
    <row r="848" spans="1:10" x14ac:dyDescent="0.25">
      <c r="A848">
        <v>10269</v>
      </c>
      <c r="B848">
        <v>33</v>
      </c>
      <c r="C848">
        <v>1.52</v>
      </c>
      <c r="D848">
        <v>2</v>
      </c>
      <c r="E848">
        <v>0.05</v>
      </c>
      <c r="F848" s="4">
        <f>DetailTicket2[[#This Row],[Qte]]*(DetailTicket2[[#This Row],[PrixUnit]]*(1-DetailTicket2[[#This Row],[Remise%]]))</f>
        <v>2.8879999999999999</v>
      </c>
      <c r="G848" t="str">
        <f t="shared" si="26"/>
        <v>CHLAB</v>
      </c>
    </row>
    <row r="849" spans="1:7" x14ac:dyDescent="0.25">
      <c r="A849">
        <v>10271</v>
      </c>
      <c r="B849">
        <v>33</v>
      </c>
      <c r="C849">
        <v>1.52</v>
      </c>
      <c r="D849">
        <v>1</v>
      </c>
      <c r="E849">
        <v>0</v>
      </c>
      <c r="F849" s="4">
        <f>DetailTicket2[[#This Row],[Qte]]*(DetailTicket2[[#This Row],[PrixUnit]]*(1-DetailTicket2[[#This Row],[Remise%]]))</f>
        <v>1.52</v>
      </c>
      <c r="G849" t="str">
        <f t="shared" si="26"/>
        <v>PHFRO</v>
      </c>
    </row>
    <row r="850" spans="1:7" x14ac:dyDescent="0.25">
      <c r="A850">
        <v>10273</v>
      </c>
      <c r="B850">
        <v>33</v>
      </c>
      <c r="C850">
        <v>1.52</v>
      </c>
      <c r="D850">
        <v>1</v>
      </c>
      <c r="E850">
        <v>0</v>
      </c>
      <c r="F850" s="4">
        <f>DetailTicket2[[#This Row],[Qte]]*(DetailTicket2[[#This Row],[PrixUnit]]*(1-DetailTicket2[[#This Row],[Remise%]]))</f>
        <v>1.52</v>
      </c>
      <c r="G850" t="str">
        <f t="shared" si="26"/>
        <v>ARBLA</v>
      </c>
    </row>
    <row r="851" spans="1:7" x14ac:dyDescent="0.25">
      <c r="A851">
        <v>10341</v>
      </c>
      <c r="B851">
        <v>33</v>
      </c>
      <c r="C851">
        <v>1.52</v>
      </c>
      <c r="D851">
        <v>2</v>
      </c>
      <c r="E851">
        <v>0</v>
      </c>
      <c r="F851" s="4">
        <f>DetailTicket2[[#This Row],[Qte]]*(DetailTicket2[[#This Row],[PrixUnit]]*(1-DetailTicket2[[#This Row],[Remise%]]))</f>
        <v>3.04</v>
      </c>
      <c r="G851" t="str">
        <f t="shared" si="26"/>
        <v>OLFER</v>
      </c>
    </row>
    <row r="852" spans="1:7" x14ac:dyDescent="0.25">
      <c r="A852">
        <v>10382</v>
      </c>
      <c r="B852">
        <v>33</v>
      </c>
      <c r="C852">
        <v>1.52</v>
      </c>
      <c r="D852">
        <v>2</v>
      </c>
      <c r="E852">
        <v>0</v>
      </c>
      <c r="F852" s="4">
        <f>DetailTicket2[[#This Row],[Qte]]*(DetailTicket2[[#This Row],[PrixUnit]]*(1-DetailTicket2[[#This Row],[Remise%]]))</f>
        <v>3.04</v>
      </c>
      <c r="G852" t="str">
        <f t="shared" si="26"/>
        <v>CHLEC</v>
      </c>
    </row>
    <row r="853" spans="1:7" x14ac:dyDescent="0.25">
      <c r="A853">
        <v>10410</v>
      </c>
      <c r="B853">
        <v>33</v>
      </c>
      <c r="C853">
        <v>1.52</v>
      </c>
      <c r="D853">
        <v>1</v>
      </c>
      <c r="E853">
        <v>0</v>
      </c>
      <c r="F853" s="4">
        <f>DetailTicket2[[#This Row],[Qte]]*(DetailTicket2[[#This Row],[PrixUnit]]*(1-DetailTicket2[[#This Row],[Remise%]]))</f>
        <v>1.52</v>
      </c>
      <c r="G853" t="str">
        <f t="shared" si="26"/>
        <v>GESEF</v>
      </c>
    </row>
    <row r="854" spans="1:7" x14ac:dyDescent="0.25">
      <c r="A854">
        <v>10414</v>
      </c>
      <c r="B854">
        <v>33</v>
      </c>
      <c r="C854">
        <v>1.52</v>
      </c>
      <c r="D854">
        <v>2</v>
      </c>
      <c r="E854">
        <v>0</v>
      </c>
      <c r="F854" s="4">
        <f>DetailTicket2[[#This Row],[Qte]]*(DetailTicket2[[#This Row],[PrixUnit]]*(1-DetailTicket2[[#This Row],[Remise%]]))</f>
        <v>3.04</v>
      </c>
      <c r="G854" t="str">
        <f t="shared" si="26"/>
        <v>ALAUV</v>
      </c>
    </row>
    <row r="855" spans="1:7" x14ac:dyDescent="0.25">
      <c r="A855">
        <v>10415</v>
      </c>
      <c r="B855">
        <v>33</v>
      </c>
      <c r="C855">
        <v>1.52</v>
      </c>
      <c r="D855">
        <v>1</v>
      </c>
      <c r="E855">
        <v>0</v>
      </c>
      <c r="F855" s="4">
        <f>DetailTicket2[[#This Row],[Qte]]*(DetailTicket2[[#This Row],[PrixUnit]]*(1-DetailTicket2[[#This Row],[Remise%]]))</f>
        <v>1.52</v>
      </c>
      <c r="G855" t="str">
        <f t="shared" si="26"/>
        <v>PASAU</v>
      </c>
    </row>
    <row r="856" spans="1:7" x14ac:dyDescent="0.25">
      <c r="A856">
        <v>10454</v>
      </c>
      <c r="B856">
        <v>33</v>
      </c>
      <c r="C856">
        <v>1.52</v>
      </c>
      <c r="D856">
        <v>1</v>
      </c>
      <c r="E856">
        <v>0.2</v>
      </c>
      <c r="F856" s="4">
        <f>DetailTicket2[[#This Row],[Qte]]*(DetailTicket2[[#This Row],[PrixUnit]]*(1-DetailTicket2[[#This Row],[Remise%]]))</f>
        <v>1.2160000000000002</v>
      </c>
      <c r="G856" t="str">
        <f t="shared" si="26"/>
        <v>CÉDAU</v>
      </c>
    </row>
    <row r="857" spans="1:7" x14ac:dyDescent="0.25">
      <c r="A857">
        <v>10473</v>
      </c>
      <c r="B857">
        <v>33</v>
      </c>
      <c r="C857">
        <v>1.52</v>
      </c>
      <c r="D857">
        <v>2</v>
      </c>
      <c r="E857">
        <v>0</v>
      </c>
      <c r="F857" s="4">
        <f>DetailTicket2[[#This Row],[Qte]]*(DetailTicket2[[#This Row],[PrixUnit]]*(1-DetailTicket2[[#This Row],[Remise%]]))</f>
        <v>3.04</v>
      </c>
      <c r="G857" t="str">
        <f t="shared" si="26"/>
        <v>GAANT</v>
      </c>
    </row>
    <row r="858" spans="1:7" x14ac:dyDescent="0.25">
      <c r="A858">
        <v>10515</v>
      </c>
      <c r="B858">
        <v>33</v>
      </c>
      <c r="C858">
        <v>1.83</v>
      </c>
      <c r="D858">
        <v>2</v>
      </c>
      <c r="E858">
        <v>0.15</v>
      </c>
      <c r="F858" s="4">
        <f>DetailTicket2[[#This Row],[Qte]]*(DetailTicket2[[#This Row],[PrixUnit]]*(1-DetailTicket2[[#This Row],[Remise%]]))</f>
        <v>3.1110000000000002</v>
      </c>
      <c r="G858" t="str">
        <f t="shared" si="26"/>
        <v>ARBLA</v>
      </c>
    </row>
    <row r="859" spans="1:7" x14ac:dyDescent="0.25">
      <c r="A859">
        <v>10528</v>
      </c>
      <c r="B859">
        <v>33</v>
      </c>
      <c r="C859">
        <v>1.83</v>
      </c>
      <c r="D859">
        <v>2</v>
      </c>
      <c r="E859">
        <v>0.2</v>
      </c>
      <c r="F859" s="4">
        <f>DetailTicket2[[#This Row],[Qte]]*(DetailTicket2[[#This Row],[PrixUnit]]*(1-DetailTicket2[[#This Row],[Remise%]]))</f>
        <v>2.9280000000000004</v>
      </c>
      <c r="G859" t="str">
        <f t="shared" si="26"/>
        <v>HALER</v>
      </c>
    </row>
    <row r="860" spans="1:7" x14ac:dyDescent="0.25">
      <c r="A860">
        <v>10536</v>
      </c>
      <c r="B860">
        <v>33</v>
      </c>
      <c r="C860">
        <v>1.83</v>
      </c>
      <c r="D860">
        <v>1</v>
      </c>
      <c r="E860">
        <v>0</v>
      </c>
      <c r="F860" s="4">
        <f>DetailTicket2[[#This Row],[Qte]]*(DetailTicket2[[#This Row],[PrixUnit]]*(1-DetailTicket2[[#This Row],[Remise%]]))</f>
        <v>1.83</v>
      </c>
      <c r="G860" t="str">
        <f t="shared" si="26"/>
        <v>ANLER</v>
      </c>
    </row>
    <row r="861" spans="1:7" x14ac:dyDescent="0.25">
      <c r="A861">
        <v>10539</v>
      </c>
      <c r="B861">
        <v>33</v>
      </c>
      <c r="C861">
        <v>1.83</v>
      </c>
      <c r="D861">
        <v>2</v>
      </c>
      <c r="E861">
        <v>0</v>
      </c>
      <c r="F861" s="4">
        <f>DetailTicket2[[#This Row],[Qte]]*(DetailTicket2[[#This Row],[PrixUnit]]*(1-DetailTicket2[[#This Row],[Remise%]]))</f>
        <v>3.66</v>
      </c>
      <c r="G861" t="str">
        <f t="shared" si="26"/>
        <v>SYBEL</v>
      </c>
    </row>
    <row r="862" spans="1:7" x14ac:dyDescent="0.25">
      <c r="A862">
        <v>10562</v>
      </c>
      <c r="B862">
        <v>33</v>
      </c>
      <c r="C862">
        <v>1.83</v>
      </c>
      <c r="D862">
        <v>1</v>
      </c>
      <c r="E862">
        <v>0.1</v>
      </c>
      <c r="F862" s="4">
        <f>DetailTicket2[[#This Row],[Qte]]*(DetailTicket2[[#This Row],[PrixUnit]]*(1-DetailTicket2[[#This Row],[Remise%]]))</f>
        <v>1.647</v>
      </c>
      <c r="G862" t="str">
        <f t="shared" si="26"/>
        <v>DACOU</v>
      </c>
    </row>
    <row r="863" spans="1:7" x14ac:dyDescent="0.25">
      <c r="A863">
        <v>10574</v>
      </c>
      <c r="B863">
        <v>33</v>
      </c>
      <c r="C863">
        <v>1.83</v>
      </c>
      <c r="D863">
        <v>2</v>
      </c>
      <c r="E863">
        <v>0</v>
      </c>
      <c r="F863" s="4">
        <f>DetailTicket2[[#This Row],[Qte]]*(DetailTicket2[[#This Row],[PrixUnit]]*(1-DetailTicket2[[#This Row],[Remise%]]))</f>
        <v>3.66</v>
      </c>
      <c r="G863" t="str">
        <f t="shared" si="26"/>
        <v>ROHAM</v>
      </c>
    </row>
    <row r="864" spans="1:7" x14ac:dyDescent="0.25">
      <c r="A864">
        <v>10607</v>
      </c>
      <c r="B864">
        <v>33</v>
      </c>
      <c r="C864">
        <v>1.83</v>
      </c>
      <c r="D864">
        <v>2</v>
      </c>
      <c r="E864">
        <v>0</v>
      </c>
      <c r="F864" s="4">
        <f>DetailTicket2[[#This Row],[Qte]]*(DetailTicket2[[#This Row],[PrixUnit]]*(1-DetailTicket2[[#This Row],[Remise%]]))</f>
        <v>3.66</v>
      </c>
      <c r="G864" t="str">
        <f t="shared" si="26"/>
        <v>MOELK</v>
      </c>
    </row>
    <row r="865" spans="1:7" x14ac:dyDescent="0.25">
      <c r="A865">
        <v>10632</v>
      </c>
      <c r="B865">
        <v>33</v>
      </c>
      <c r="C865">
        <v>1.83</v>
      </c>
      <c r="D865">
        <v>1</v>
      </c>
      <c r="E865">
        <v>0.05</v>
      </c>
      <c r="F865" s="4">
        <f>DetailTicket2[[#This Row],[Qte]]*(DetailTicket2[[#This Row],[PrixUnit]]*(1-DetailTicket2[[#This Row],[Remise%]]))</f>
        <v>1.7384999999999999</v>
      </c>
      <c r="G865" t="str">
        <f t="shared" si="26"/>
        <v>PAJAL</v>
      </c>
    </row>
    <row r="866" spans="1:7" x14ac:dyDescent="0.25">
      <c r="A866">
        <v>10677</v>
      </c>
      <c r="B866">
        <v>33</v>
      </c>
      <c r="C866">
        <v>1.83</v>
      </c>
      <c r="D866">
        <v>2</v>
      </c>
      <c r="E866">
        <v>0.15</v>
      </c>
      <c r="F866" s="4">
        <f>DetailTicket2[[#This Row],[Qte]]*(DetailTicket2[[#This Row],[PrixUnit]]*(1-DetailTicket2[[#This Row],[Remise%]]))</f>
        <v>3.1110000000000002</v>
      </c>
      <c r="G866" t="str">
        <f t="shared" si="26"/>
        <v>SEADI</v>
      </c>
    </row>
    <row r="867" spans="1:7" x14ac:dyDescent="0.25">
      <c r="A867">
        <v>10678</v>
      </c>
      <c r="B867">
        <v>33</v>
      </c>
      <c r="C867">
        <v>1.83</v>
      </c>
      <c r="D867">
        <v>1</v>
      </c>
      <c r="E867">
        <v>0</v>
      </c>
      <c r="F867" s="4">
        <f>DetailTicket2[[#This Row],[Qte]]*(DetailTicket2[[#This Row],[PrixUnit]]*(1-DetailTicket2[[#This Row],[Remise%]]))</f>
        <v>1.83</v>
      </c>
      <c r="G867" t="str">
        <f t="shared" si="26"/>
        <v>MOELK</v>
      </c>
    </row>
    <row r="868" spans="1:7" x14ac:dyDescent="0.25">
      <c r="A868">
        <v>10682</v>
      </c>
      <c r="B868">
        <v>33</v>
      </c>
      <c r="C868">
        <v>1.83</v>
      </c>
      <c r="D868">
        <v>1</v>
      </c>
      <c r="E868">
        <v>0</v>
      </c>
      <c r="F868" s="4">
        <f>DetailTicket2[[#This Row],[Qte]]*(DetailTicket2[[#This Row],[PrixUnit]]*(1-DetailTicket2[[#This Row],[Remise%]]))</f>
        <v>1.83</v>
      </c>
      <c r="G868" t="str">
        <f t="shared" si="26"/>
        <v>SEADI</v>
      </c>
    </row>
    <row r="869" spans="1:7" x14ac:dyDescent="0.25">
      <c r="A869">
        <v>10815</v>
      </c>
      <c r="B869">
        <v>33</v>
      </c>
      <c r="C869">
        <v>1.83</v>
      </c>
      <c r="D869">
        <v>2</v>
      </c>
      <c r="E869">
        <v>0</v>
      </c>
      <c r="F869" s="4">
        <f>DetailTicket2[[#This Row],[Qte]]*(DetailTicket2[[#This Row],[PrixUnit]]*(1-DetailTicket2[[#This Row],[Remise%]]))</f>
        <v>3.66</v>
      </c>
      <c r="G869" t="str">
        <f t="shared" si="26"/>
        <v>MOELK</v>
      </c>
    </row>
    <row r="870" spans="1:7" x14ac:dyDescent="0.25">
      <c r="A870">
        <v>10850</v>
      </c>
      <c r="B870">
        <v>33</v>
      </c>
      <c r="C870">
        <v>1.83</v>
      </c>
      <c r="D870">
        <v>2</v>
      </c>
      <c r="E870">
        <v>0.15</v>
      </c>
      <c r="F870" s="4">
        <f>DetailTicket2[[#This Row],[Qte]]*(DetailTicket2[[#This Row],[PrixUnit]]*(1-DetailTicket2[[#This Row],[Remise%]]))</f>
        <v>3.1110000000000002</v>
      </c>
      <c r="G870" t="str">
        <f t="shared" si="26"/>
        <v>JAHEN</v>
      </c>
    </row>
    <row r="871" spans="1:7" x14ac:dyDescent="0.25">
      <c r="A871">
        <v>10861</v>
      </c>
      <c r="B871">
        <v>33</v>
      </c>
      <c r="C871">
        <v>1.83</v>
      </c>
      <c r="D871">
        <v>1</v>
      </c>
      <c r="E871">
        <v>0</v>
      </c>
      <c r="F871" s="4">
        <f>DetailTicket2[[#This Row],[Qte]]*(DetailTicket2[[#This Row],[PrixUnit]]*(1-DetailTicket2[[#This Row],[Remise%]]))</f>
        <v>1.83</v>
      </c>
      <c r="G871" t="str">
        <f t="shared" si="26"/>
        <v>CHLAB</v>
      </c>
    </row>
    <row r="872" spans="1:7" x14ac:dyDescent="0.25">
      <c r="A872">
        <v>10913</v>
      </c>
      <c r="B872">
        <v>33</v>
      </c>
      <c r="C872">
        <v>1.83</v>
      </c>
      <c r="D872">
        <v>1</v>
      </c>
      <c r="E872">
        <v>0.25</v>
      </c>
      <c r="F872" s="4">
        <f>DetailTicket2[[#This Row],[Qte]]*(DetailTicket2[[#This Row],[PrixUnit]]*(1-DetailTicket2[[#This Row],[Remise%]]))</f>
        <v>1.3725000000000001</v>
      </c>
      <c r="G872" t="str">
        <f t="shared" si="26"/>
        <v>PABEL</v>
      </c>
    </row>
    <row r="873" spans="1:7" x14ac:dyDescent="0.25">
      <c r="A873">
        <v>10915</v>
      </c>
      <c r="B873">
        <v>33</v>
      </c>
      <c r="C873">
        <v>1.83</v>
      </c>
      <c r="D873">
        <v>1</v>
      </c>
      <c r="E873">
        <v>0</v>
      </c>
      <c r="F873" s="4">
        <f>DetailTicket2[[#This Row],[Qte]]*(DetailTicket2[[#This Row],[PrixUnit]]*(1-DetailTicket2[[#This Row],[Remise%]]))</f>
        <v>1.83</v>
      </c>
      <c r="G873" t="str">
        <f t="shared" si="26"/>
        <v>CHGRA</v>
      </c>
    </row>
    <row r="874" spans="1:7" x14ac:dyDescent="0.25">
      <c r="A874">
        <v>10951</v>
      </c>
      <c r="B874">
        <v>33</v>
      </c>
      <c r="C874">
        <v>1.83</v>
      </c>
      <c r="D874">
        <v>2</v>
      </c>
      <c r="E874">
        <v>0.05</v>
      </c>
      <c r="F874" s="4">
        <f>DetailTicket2[[#This Row],[Qte]]*(DetailTicket2[[#This Row],[PrixUnit]]*(1-DetailTicket2[[#This Row],[Remise%]]))</f>
        <v>3.4769999999999999</v>
      </c>
      <c r="G874" t="str">
        <f t="shared" si="26"/>
        <v>ERDUR</v>
      </c>
    </row>
    <row r="875" spans="1:7" x14ac:dyDescent="0.25">
      <c r="A875">
        <v>10972</v>
      </c>
      <c r="B875">
        <v>33</v>
      </c>
      <c r="C875">
        <v>1.83</v>
      </c>
      <c r="D875">
        <v>2</v>
      </c>
      <c r="E875">
        <v>0</v>
      </c>
      <c r="F875" s="4">
        <f>DetailTicket2[[#This Row],[Qte]]*(DetailTicket2[[#This Row],[PrixUnit]]*(1-DetailTicket2[[#This Row],[Remise%]]))</f>
        <v>3.66</v>
      </c>
      <c r="G875" t="str">
        <f t="shared" si="26"/>
        <v>JUBOY</v>
      </c>
    </row>
    <row r="876" spans="1:7" x14ac:dyDescent="0.25">
      <c r="A876">
        <v>11024</v>
      </c>
      <c r="B876">
        <v>33</v>
      </c>
      <c r="C876">
        <v>1.83</v>
      </c>
      <c r="D876">
        <v>1</v>
      </c>
      <c r="E876">
        <v>0</v>
      </c>
      <c r="F876" s="4">
        <f>DetailTicket2[[#This Row],[Qte]]*(DetailTicket2[[#This Row],[PrixUnit]]*(1-DetailTicket2[[#This Row],[Remise%]]))</f>
        <v>1.83</v>
      </c>
      <c r="G876" t="str">
        <f t="shared" si="26"/>
        <v>DIDAL</v>
      </c>
    </row>
    <row r="877" spans="1:7" x14ac:dyDescent="0.25">
      <c r="A877">
        <v>11045</v>
      </c>
      <c r="B877">
        <v>33</v>
      </c>
      <c r="C877">
        <v>1.83</v>
      </c>
      <c r="D877">
        <v>2</v>
      </c>
      <c r="E877">
        <v>0</v>
      </c>
      <c r="F877" s="4">
        <f>DetailTicket2[[#This Row],[Qte]]*(DetailTicket2[[#This Row],[PrixUnit]]*(1-DetailTicket2[[#This Row],[Remise%]]))</f>
        <v>3.66</v>
      </c>
      <c r="G877" t="str">
        <f t="shared" si="26"/>
        <v>GESEF</v>
      </c>
    </row>
    <row r="878" spans="1:7" x14ac:dyDescent="0.25">
      <c r="A878">
        <v>11054</v>
      </c>
      <c r="B878">
        <v>33</v>
      </c>
      <c r="C878">
        <v>1.83</v>
      </c>
      <c r="D878">
        <v>2</v>
      </c>
      <c r="E878">
        <v>0</v>
      </c>
      <c r="F878" s="4">
        <f>DetailTicket2[[#This Row],[Qte]]*(DetailTicket2[[#This Row],[PrixUnit]]*(1-DetailTicket2[[#This Row],[Remise%]]))</f>
        <v>3.66</v>
      </c>
      <c r="G878" t="str">
        <f t="shared" si="26"/>
        <v>MICOL</v>
      </c>
    </row>
    <row r="879" spans="1:7" x14ac:dyDescent="0.25">
      <c r="A879">
        <v>10287</v>
      </c>
      <c r="B879">
        <v>34</v>
      </c>
      <c r="C879">
        <v>8.5399999999999991</v>
      </c>
      <c r="D879">
        <v>1</v>
      </c>
      <c r="E879">
        <v>0</v>
      </c>
      <c r="F879" s="4">
        <f>DetailTicket2[[#This Row],[Qte]]*(DetailTicket2[[#This Row],[PrixUnit]]*(1-DetailTicket2[[#This Row],[Remise%]]))</f>
        <v>8.5399999999999991</v>
      </c>
      <c r="G879" t="str">
        <f t="shared" si="26"/>
        <v>CHDUD</v>
      </c>
    </row>
    <row r="880" spans="1:7" x14ac:dyDescent="0.25">
      <c r="A880">
        <v>10315</v>
      </c>
      <c r="B880">
        <v>34</v>
      </c>
      <c r="C880">
        <v>8.5399999999999991</v>
      </c>
      <c r="D880">
        <v>2</v>
      </c>
      <c r="E880">
        <v>0</v>
      </c>
      <c r="F880" s="4">
        <f>DetailTicket2[[#This Row],[Qte]]*(DetailTicket2[[#This Row],[PrixUnit]]*(1-DetailTicket2[[#This Row],[Remise%]]))</f>
        <v>17.079999999999998</v>
      </c>
      <c r="G880" t="str">
        <f t="shared" si="26"/>
        <v>GAANT</v>
      </c>
    </row>
    <row r="881" spans="1:7" x14ac:dyDescent="0.25">
      <c r="A881">
        <v>10358</v>
      </c>
      <c r="B881">
        <v>34</v>
      </c>
      <c r="C881">
        <v>8.5399999999999991</v>
      </c>
      <c r="D881">
        <v>2</v>
      </c>
      <c r="E881">
        <v>0.05</v>
      </c>
      <c r="F881" s="4">
        <f>DetailTicket2[[#This Row],[Qte]]*(DetailTicket2[[#This Row],[PrixUnit]]*(1-DetailTicket2[[#This Row],[Remise%]]))</f>
        <v>16.225999999999999</v>
      </c>
      <c r="G881" t="str">
        <f t="shared" si="26"/>
        <v>CÉDAU</v>
      </c>
    </row>
    <row r="882" spans="1:7" x14ac:dyDescent="0.25">
      <c r="A882">
        <v>10367</v>
      </c>
      <c r="B882">
        <v>34</v>
      </c>
      <c r="C882">
        <v>8.5399999999999991</v>
      </c>
      <c r="D882">
        <v>1</v>
      </c>
      <c r="E882">
        <v>0</v>
      </c>
      <c r="F882" s="4">
        <f>DetailTicket2[[#This Row],[Qte]]*(DetailTicket2[[#This Row],[PrixUnit]]*(1-DetailTicket2[[#This Row],[Remise%]]))</f>
        <v>8.5399999999999991</v>
      </c>
      <c r="G882" t="str">
        <f t="shared" si="26"/>
        <v>ZOHED</v>
      </c>
    </row>
    <row r="883" spans="1:7" x14ac:dyDescent="0.25">
      <c r="A883">
        <v>10386</v>
      </c>
      <c r="B883">
        <v>34</v>
      </c>
      <c r="C883">
        <v>8.5399999999999991</v>
      </c>
      <c r="D883">
        <v>2</v>
      </c>
      <c r="E883">
        <v>0</v>
      </c>
      <c r="F883" s="4">
        <f>DetailTicket2[[#This Row],[Qte]]*(DetailTicket2[[#This Row],[PrixUnit]]*(1-DetailTicket2[[#This Row],[Remise%]]))</f>
        <v>17.079999999999998</v>
      </c>
      <c r="G883" t="str">
        <f t="shared" si="26"/>
        <v>ALAUV</v>
      </c>
    </row>
    <row r="884" spans="1:7" x14ac:dyDescent="0.25">
      <c r="A884">
        <v>10438</v>
      </c>
      <c r="B884">
        <v>34</v>
      </c>
      <c r="C884">
        <v>8.5399999999999991</v>
      </c>
      <c r="D884">
        <v>1</v>
      </c>
      <c r="E884">
        <v>0.2</v>
      </c>
      <c r="F884" s="4">
        <f>DetailTicket2[[#This Row],[Qte]]*(DetailTicket2[[#This Row],[PrixUnit]]*(1-DetailTicket2[[#This Row],[Remise%]]))</f>
        <v>6.8319999999999999</v>
      </c>
      <c r="G884" t="str">
        <f t="shared" si="26"/>
        <v>DIGOM</v>
      </c>
    </row>
    <row r="885" spans="1:7" x14ac:dyDescent="0.25">
      <c r="A885">
        <v>10483</v>
      </c>
      <c r="B885">
        <v>34</v>
      </c>
      <c r="C885">
        <v>8.5399999999999991</v>
      </c>
      <c r="D885">
        <v>1</v>
      </c>
      <c r="E885">
        <v>0.05</v>
      </c>
      <c r="F885" s="4">
        <f>DetailTicket2[[#This Row],[Qte]]*(DetailTicket2[[#This Row],[PrixUnit]]*(1-DetailTicket2[[#This Row],[Remise%]]))</f>
        <v>8.1129999999999995</v>
      </c>
      <c r="G885" t="str">
        <f t="shared" si="26"/>
        <v>CHLAB</v>
      </c>
    </row>
    <row r="886" spans="1:7" x14ac:dyDescent="0.25">
      <c r="A886">
        <v>10548</v>
      </c>
      <c r="B886">
        <v>34</v>
      </c>
      <c r="C886">
        <v>10.67</v>
      </c>
      <c r="D886">
        <v>2</v>
      </c>
      <c r="E886">
        <v>0.25</v>
      </c>
      <c r="F886" s="4">
        <f>DetailTicket2[[#This Row],[Qte]]*(DetailTicket2[[#This Row],[PrixUnit]]*(1-DetailTicket2[[#This Row],[Remise%]]))</f>
        <v>16.004999999999999</v>
      </c>
      <c r="G886" t="str">
        <f t="shared" si="26"/>
        <v>DIGOM</v>
      </c>
    </row>
    <row r="887" spans="1:7" x14ac:dyDescent="0.25">
      <c r="A887">
        <v>10573</v>
      </c>
      <c r="B887">
        <v>34</v>
      </c>
      <c r="C887">
        <v>10.67</v>
      </c>
      <c r="D887">
        <v>1</v>
      </c>
      <c r="E887">
        <v>0</v>
      </c>
      <c r="F887" s="4">
        <f>DetailTicket2[[#This Row],[Qte]]*(DetailTicket2[[#This Row],[PrixUnit]]*(1-DetailTicket2[[#This Row],[Remise%]]))</f>
        <v>10.67</v>
      </c>
      <c r="G887" t="str">
        <f t="shared" si="26"/>
        <v>SEADI</v>
      </c>
    </row>
    <row r="888" spans="1:7" x14ac:dyDescent="0.25">
      <c r="A888">
        <v>10688</v>
      </c>
      <c r="B888">
        <v>34</v>
      </c>
      <c r="C888">
        <v>10.67</v>
      </c>
      <c r="D888">
        <v>2</v>
      </c>
      <c r="E888">
        <v>0</v>
      </c>
      <c r="F888" s="4">
        <f>DetailTicket2[[#This Row],[Qte]]*(DetailTicket2[[#This Row],[PrixUnit]]*(1-DetailTicket2[[#This Row],[Remise%]]))</f>
        <v>21.34</v>
      </c>
      <c r="G888" t="str">
        <f t="shared" si="26"/>
        <v>ZOHED</v>
      </c>
    </row>
    <row r="889" spans="1:7" x14ac:dyDescent="0.25">
      <c r="A889">
        <v>10700</v>
      </c>
      <c r="B889">
        <v>34</v>
      </c>
      <c r="C889">
        <v>10.67</v>
      </c>
      <c r="D889">
        <v>2</v>
      </c>
      <c r="E889">
        <v>0.2</v>
      </c>
      <c r="F889" s="4">
        <f>DetailTicket2[[#This Row],[Qte]]*(DetailTicket2[[#This Row],[PrixUnit]]*(1-DetailTicket2[[#This Row],[Remise%]]))</f>
        <v>17.071999999999999</v>
      </c>
      <c r="G889" t="str">
        <f t="shared" si="26"/>
        <v>MOELK</v>
      </c>
    </row>
    <row r="890" spans="1:7" x14ac:dyDescent="0.25">
      <c r="A890">
        <v>10757</v>
      </c>
      <c r="B890">
        <v>34</v>
      </c>
      <c r="C890">
        <v>10.67</v>
      </c>
      <c r="D890">
        <v>1</v>
      </c>
      <c r="E890">
        <v>0</v>
      </c>
      <c r="F890" s="4">
        <f>DetailTicket2[[#This Row],[Qte]]*(DetailTicket2[[#This Row],[PrixUnit]]*(1-DetailTicket2[[#This Row],[Remise%]]))</f>
        <v>10.67</v>
      </c>
      <c r="G890" t="str">
        <f t="shared" si="26"/>
        <v>MOELK</v>
      </c>
    </row>
    <row r="891" spans="1:7" x14ac:dyDescent="0.25">
      <c r="A891">
        <v>10805</v>
      </c>
      <c r="B891">
        <v>34</v>
      </c>
      <c r="C891">
        <v>10.67</v>
      </c>
      <c r="D891">
        <v>2</v>
      </c>
      <c r="E891">
        <v>0</v>
      </c>
      <c r="F891" s="4">
        <f>DetailTicket2[[#This Row],[Qte]]*(DetailTicket2[[#This Row],[PrixUnit]]*(1-DetailTicket2[[#This Row],[Remise%]]))</f>
        <v>21.34</v>
      </c>
      <c r="G891" t="str">
        <f t="shared" si="26"/>
        <v>BEGAL</v>
      </c>
    </row>
    <row r="892" spans="1:7" x14ac:dyDescent="0.25">
      <c r="A892">
        <v>10890</v>
      </c>
      <c r="B892">
        <v>34</v>
      </c>
      <c r="C892">
        <v>10.67</v>
      </c>
      <c r="D892">
        <v>2</v>
      </c>
      <c r="E892">
        <v>0</v>
      </c>
      <c r="F892" s="4">
        <f>DetailTicket2[[#This Row],[Qte]]*(DetailTicket2[[#This Row],[PrixUnit]]*(1-DetailTicket2[[#This Row],[Remise%]]))</f>
        <v>21.34</v>
      </c>
      <c r="G892" t="str">
        <f t="shared" si="26"/>
        <v>MABON</v>
      </c>
    </row>
    <row r="893" spans="1:7" x14ac:dyDescent="0.25">
      <c r="A893">
        <v>10937</v>
      </c>
      <c r="B893">
        <v>34</v>
      </c>
      <c r="C893">
        <v>10.67</v>
      </c>
      <c r="D893">
        <v>1</v>
      </c>
      <c r="E893">
        <v>0</v>
      </c>
      <c r="F893" s="4">
        <f>DetailTicket2[[#This Row],[Qte]]*(DetailTicket2[[#This Row],[PrixUnit]]*(1-DetailTicket2[[#This Row],[Remise%]]))</f>
        <v>10.67</v>
      </c>
      <c r="G893" t="str">
        <f t="shared" si="26"/>
        <v>MICOL</v>
      </c>
    </row>
    <row r="894" spans="1:7" x14ac:dyDescent="0.25">
      <c r="A894">
        <v>10990</v>
      </c>
      <c r="B894">
        <v>34</v>
      </c>
      <c r="C894">
        <v>10.67</v>
      </c>
      <c r="D894">
        <v>2</v>
      </c>
      <c r="E894">
        <v>0.15</v>
      </c>
      <c r="F894" s="4">
        <f>DetailTicket2[[#This Row],[Qte]]*(DetailTicket2[[#This Row],[PrixUnit]]*(1-DetailTicket2[[#This Row],[Remise%]]))</f>
        <v>18.138999999999999</v>
      </c>
      <c r="G894" t="str">
        <f t="shared" si="26"/>
        <v>CHLEC</v>
      </c>
    </row>
    <row r="895" spans="1:7" x14ac:dyDescent="0.25">
      <c r="A895">
        <v>11008</v>
      </c>
      <c r="B895">
        <v>34</v>
      </c>
      <c r="C895">
        <v>10.67</v>
      </c>
      <c r="D895">
        <v>2</v>
      </c>
      <c r="E895">
        <v>0.05</v>
      </c>
      <c r="F895" s="4">
        <f>DetailTicket2[[#This Row],[Qte]]*(DetailTicket2[[#This Row],[PrixUnit]]*(1-DetailTicket2[[#This Row],[Remise%]]))</f>
        <v>20.273</v>
      </c>
      <c r="G895" t="str">
        <f t="shared" si="26"/>
        <v>CHLEC</v>
      </c>
    </row>
    <row r="896" spans="1:7" x14ac:dyDescent="0.25">
      <c r="A896">
        <v>11063</v>
      </c>
      <c r="B896">
        <v>34</v>
      </c>
      <c r="C896">
        <v>10.67</v>
      </c>
      <c r="D896">
        <v>1</v>
      </c>
      <c r="E896">
        <v>0</v>
      </c>
      <c r="F896" s="4">
        <f>DetailTicket2[[#This Row],[Qte]]*(DetailTicket2[[#This Row],[PrixUnit]]*(1-DetailTicket2[[#This Row],[Remise%]]))</f>
        <v>10.67</v>
      </c>
      <c r="G896" t="str">
        <f t="shared" si="26"/>
        <v>ERSWE</v>
      </c>
    </row>
    <row r="897" spans="1:7" x14ac:dyDescent="0.25">
      <c r="A897">
        <v>11066</v>
      </c>
      <c r="B897">
        <v>34</v>
      </c>
      <c r="C897">
        <v>10.67</v>
      </c>
      <c r="D897">
        <v>1</v>
      </c>
      <c r="E897">
        <v>0</v>
      </c>
      <c r="F897" s="4">
        <f>DetailTicket2[[#This Row],[Qte]]*(DetailTicket2[[#This Row],[PrixUnit]]*(1-DetailTicket2[[#This Row],[Remise%]]))</f>
        <v>10.67</v>
      </c>
      <c r="G897" t="str">
        <f t="shared" si="26"/>
        <v>CHLAB</v>
      </c>
    </row>
    <row r="898" spans="1:7" x14ac:dyDescent="0.25">
      <c r="A898">
        <v>10261</v>
      </c>
      <c r="B898">
        <v>35</v>
      </c>
      <c r="C898">
        <v>10.98</v>
      </c>
      <c r="D898">
        <v>1</v>
      </c>
      <c r="E898">
        <v>0</v>
      </c>
      <c r="F898" s="4">
        <f>DetailTicket2[[#This Row],[Qte]]*(DetailTicket2[[#This Row],[PrixUnit]]*(1-DetailTicket2[[#This Row],[Remise%]]))</f>
        <v>10.98</v>
      </c>
      <c r="G898" t="str">
        <f t="shared" ref="G898:G961" si="27">VLOOKUP(A898,$I$2:$J$836,2,FALSE)</f>
        <v>BEAVI</v>
      </c>
    </row>
    <row r="899" spans="1:7" x14ac:dyDescent="0.25">
      <c r="A899">
        <v>10281</v>
      </c>
      <c r="B899">
        <v>35</v>
      </c>
      <c r="C899">
        <v>10.98</v>
      </c>
      <c r="D899">
        <v>2</v>
      </c>
      <c r="E899">
        <v>0</v>
      </c>
      <c r="F899" s="4">
        <f>DetailTicket2[[#This Row],[Qte]]*(DetailTicket2[[#This Row],[PrixUnit]]*(1-DetailTicket2[[#This Row],[Remise%]]))</f>
        <v>21.96</v>
      </c>
      <c r="G899" t="str">
        <f t="shared" si="27"/>
        <v>LODUR</v>
      </c>
    </row>
    <row r="900" spans="1:7" x14ac:dyDescent="0.25">
      <c r="A900">
        <v>10286</v>
      </c>
      <c r="B900">
        <v>35</v>
      </c>
      <c r="C900">
        <v>10.98</v>
      </c>
      <c r="D900">
        <v>2</v>
      </c>
      <c r="E900">
        <v>0</v>
      </c>
      <c r="F900" s="4">
        <f>DetailTicket2[[#This Row],[Qte]]*(DetailTicket2[[#This Row],[PrixUnit]]*(1-DetailTicket2[[#This Row],[Remise%]]))</f>
        <v>21.96</v>
      </c>
      <c r="G900" t="str">
        <f t="shared" si="27"/>
        <v>ARBLA</v>
      </c>
    </row>
    <row r="901" spans="1:7" x14ac:dyDescent="0.25">
      <c r="A901">
        <v>10321</v>
      </c>
      <c r="B901">
        <v>35</v>
      </c>
      <c r="C901">
        <v>10.98</v>
      </c>
      <c r="D901">
        <v>2</v>
      </c>
      <c r="E901">
        <v>0</v>
      </c>
      <c r="F901" s="4">
        <f>DetailTicket2[[#This Row],[Qte]]*(DetailTicket2[[#This Row],[PrixUnit]]*(1-DetailTicket2[[#This Row],[Remise%]]))</f>
        <v>21.96</v>
      </c>
      <c r="G901" t="str">
        <f t="shared" si="27"/>
        <v>GAANT</v>
      </c>
    </row>
    <row r="902" spans="1:7" x14ac:dyDescent="0.25">
      <c r="A902">
        <v>10324</v>
      </c>
      <c r="B902">
        <v>35</v>
      </c>
      <c r="C902">
        <v>10.98</v>
      </c>
      <c r="D902">
        <v>2</v>
      </c>
      <c r="E902">
        <v>0.15</v>
      </c>
      <c r="F902" s="4">
        <f>DetailTicket2[[#This Row],[Qte]]*(DetailTicket2[[#This Row],[PrixUnit]]*(1-DetailTicket2[[#This Row],[Remise%]]))</f>
        <v>18.666</v>
      </c>
      <c r="G902" t="str">
        <f t="shared" si="27"/>
        <v>MOELK</v>
      </c>
    </row>
    <row r="903" spans="1:7" x14ac:dyDescent="0.25">
      <c r="A903">
        <v>10390</v>
      </c>
      <c r="B903">
        <v>35</v>
      </c>
      <c r="C903">
        <v>10.98</v>
      </c>
      <c r="D903">
        <v>1</v>
      </c>
      <c r="E903">
        <v>0.1</v>
      </c>
      <c r="F903" s="4">
        <f>DetailTicket2[[#This Row],[Qte]]*(DetailTicket2[[#This Row],[PrixUnit]]*(1-DetailTicket2[[#This Row],[Remise%]]))</f>
        <v>9.8820000000000014</v>
      </c>
      <c r="G903" t="str">
        <f t="shared" si="27"/>
        <v>CHLEC</v>
      </c>
    </row>
    <row r="904" spans="1:7" x14ac:dyDescent="0.25">
      <c r="A904">
        <v>10398</v>
      </c>
      <c r="B904">
        <v>35</v>
      </c>
      <c r="C904">
        <v>10.98</v>
      </c>
      <c r="D904">
        <v>1</v>
      </c>
      <c r="E904">
        <v>0</v>
      </c>
      <c r="F904" s="4">
        <f>DetailTicket2[[#This Row],[Qte]]*(DetailTicket2[[#This Row],[PrixUnit]]*(1-DetailTicket2[[#This Row],[Remise%]]))</f>
        <v>10.98</v>
      </c>
      <c r="G904" t="str">
        <f t="shared" si="27"/>
        <v>MOELK</v>
      </c>
    </row>
    <row r="905" spans="1:7" x14ac:dyDescent="0.25">
      <c r="A905">
        <v>10400</v>
      </c>
      <c r="B905">
        <v>35</v>
      </c>
      <c r="C905">
        <v>10.98</v>
      </c>
      <c r="D905">
        <v>1</v>
      </c>
      <c r="E905">
        <v>0</v>
      </c>
      <c r="F905" s="4">
        <f>DetailTicket2[[#This Row],[Qte]]*(DetailTicket2[[#This Row],[PrixUnit]]*(1-DetailTicket2[[#This Row],[Remise%]]))</f>
        <v>10.98</v>
      </c>
      <c r="G905" t="str">
        <f t="shared" si="27"/>
        <v>DIDAL</v>
      </c>
    </row>
    <row r="906" spans="1:7" x14ac:dyDescent="0.25">
      <c r="A906">
        <v>10424</v>
      </c>
      <c r="B906">
        <v>35</v>
      </c>
      <c r="C906">
        <v>10.98</v>
      </c>
      <c r="D906">
        <v>2</v>
      </c>
      <c r="E906">
        <v>0.2</v>
      </c>
      <c r="F906" s="4">
        <f>DetailTicket2[[#This Row],[Qte]]*(DetailTicket2[[#This Row],[PrixUnit]]*(1-DetailTicket2[[#This Row],[Remise%]]))</f>
        <v>17.568000000000001</v>
      </c>
      <c r="G906" t="str">
        <f t="shared" si="27"/>
        <v>JÉBAZ</v>
      </c>
    </row>
    <row r="907" spans="1:7" x14ac:dyDescent="0.25">
      <c r="A907">
        <v>10444</v>
      </c>
      <c r="B907">
        <v>35</v>
      </c>
      <c r="C907">
        <v>10.98</v>
      </c>
      <c r="D907">
        <v>2</v>
      </c>
      <c r="E907">
        <v>0</v>
      </c>
      <c r="F907" s="4">
        <f>DetailTicket2[[#This Row],[Qte]]*(DetailTicket2[[#This Row],[PrixUnit]]*(1-DetailTicket2[[#This Row],[Remise%]]))</f>
        <v>21.96</v>
      </c>
      <c r="G907" t="str">
        <f t="shared" si="27"/>
        <v>JEHOU</v>
      </c>
    </row>
    <row r="908" spans="1:7" x14ac:dyDescent="0.25">
      <c r="A908">
        <v>10521</v>
      </c>
      <c r="B908">
        <v>35</v>
      </c>
      <c r="C908">
        <v>13.72</v>
      </c>
      <c r="D908">
        <v>2</v>
      </c>
      <c r="E908">
        <v>0</v>
      </c>
      <c r="F908" s="4">
        <f>DetailTicket2[[#This Row],[Qte]]*(DetailTicket2[[#This Row],[PrixUnit]]*(1-DetailTicket2[[#This Row],[Remise%]]))</f>
        <v>27.44</v>
      </c>
      <c r="G908" t="str">
        <f t="shared" si="27"/>
        <v>MICOL</v>
      </c>
    </row>
    <row r="909" spans="1:7" x14ac:dyDescent="0.25">
      <c r="A909">
        <v>10546</v>
      </c>
      <c r="B909">
        <v>35</v>
      </c>
      <c r="C909">
        <v>13.72</v>
      </c>
      <c r="D909">
        <v>1</v>
      </c>
      <c r="E909">
        <v>0</v>
      </c>
      <c r="F909" s="4">
        <f>DetailTicket2[[#This Row],[Qte]]*(DetailTicket2[[#This Row],[PrixUnit]]*(1-DetailTicket2[[#This Row],[Remise%]]))</f>
        <v>13.72</v>
      </c>
      <c r="G909" t="str">
        <f t="shared" si="27"/>
        <v>JAHEN</v>
      </c>
    </row>
    <row r="910" spans="1:7" x14ac:dyDescent="0.25">
      <c r="A910">
        <v>10551</v>
      </c>
      <c r="B910">
        <v>35</v>
      </c>
      <c r="C910">
        <v>13.72</v>
      </c>
      <c r="D910">
        <v>1</v>
      </c>
      <c r="E910">
        <v>0.15</v>
      </c>
      <c r="F910" s="4">
        <f>DetailTicket2[[#This Row],[Qte]]*(DetailTicket2[[#This Row],[PrixUnit]]*(1-DetailTicket2[[#This Row],[Remise%]]))</f>
        <v>11.662000000000001</v>
      </c>
      <c r="G910" t="str">
        <f t="shared" si="27"/>
        <v>LOHUE</v>
      </c>
    </row>
    <row r="911" spans="1:7" x14ac:dyDescent="0.25">
      <c r="A911">
        <v>10553</v>
      </c>
      <c r="B911">
        <v>35</v>
      </c>
      <c r="C911">
        <v>13.72</v>
      </c>
      <c r="D911">
        <v>2</v>
      </c>
      <c r="E911">
        <v>0</v>
      </c>
      <c r="F911" s="4">
        <f>DetailTicket2[[#This Row],[Qte]]*(DetailTicket2[[#This Row],[PrixUnit]]*(1-DetailTicket2[[#This Row],[Remise%]]))</f>
        <v>27.44</v>
      </c>
      <c r="G911" t="str">
        <f t="shared" si="27"/>
        <v>CLJAN</v>
      </c>
    </row>
    <row r="912" spans="1:7" x14ac:dyDescent="0.25">
      <c r="A912">
        <v>10578</v>
      </c>
      <c r="B912">
        <v>35</v>
      </c>
      <c r="C912">
        <v>13.72</v>
      </c>
      <c r="D912">
        <v>1</v>
      </c>
      <c r="E912">
        <v>0</v>
      </c>
      <c r="F912" s="4">
        <f>DetailTicket2[[#This Row],[Qte]]*(DetailTicket2[[#This Row],[PrixUnit]]*(1-DetailTicket2[[#This Row],[Remise%]]))</f>
        <v>13.72</v>
      </c>
      <c r="G912" t="str">
        <f t="shared" si="27"/>
        <v>SYBEL</v>
      </c>
    </row>
    <row r="913" spans="1:7" x14ac:dyDescent="0.25">
      <c r="A913">
        <v>10587</v>
      </c>
      <c r="B913">
        <v>35</v>
      </c>
      <c r="C913">
        <v>13.72</v>
      </c>
      <c r="D913">
        <v>1</v>
      </c>
      <c r="E913">
        <v>0</v>
      </c>
      <c r="F913" s="4">
        <f>DetailTicket2[[#This Row],[Qte]]*(DetailTicket2[[#This Row],[PrixUnit]]*(1-DetailTicket2[[#This Row],[Remise%]]))</f>
        <v>13.72</v>
      </c>
      <c r="G913" t="str">
        <f t="shared" si="27"/>
        <v>BEAVI</v>
      </c>
    </row>
    <row r="914" spans="1:7" x14ac:dyDescent="0.25">
      <c r="A914">
        <v>10589</v>
      </c>
      <c r="B914">
        <v>35</v>
      </c>
      <c r="C914">
        <v>13.72</v>
      </c>
      <c r="D914">
        <v>2</v>
      </c>
      <c r="E914">
        <v>0</v>
      </c>
      <c r="F914" s="4">
        <f>DetailTicket2[[#This Row],[Qte]]*(DetailTicket2[[#This Row],[PrixUnit]]*(1-DetailTicket2[[#This Row],[Remise%]]))</f>
        <v>27.44</v>
      </c>
      <c r="G914" t="str">
        <f t="shared" si="27"/>
        <v>HALER</v>
      </c>
    </row>
    <row r="915" spans="1:7" x14ac:dyDescent="0.25">
      <c r="A915">
        <v>10595</v>
      </c>
      <c r="B915">
        <v>35</v>
      </c>
      <c r="C915">
        <v>13.72</v>
      </c>
      <c r="D915">
        <v>1</v>
      </c>
      <c r="E915">
        <v>0.25</v>
      </c>
      <c r="F915" s="4">
        <f>DetailTicket2[[#This Row],[Qte]]*(DetailTicket2[[#This Row],[PrixUnit]]*(1-DetailTicket2[[#This Row],[Remise%]]))</f>
        <v>10.290000000000001</v>
      </c>
      <c r="G915" t="str">
        <f t="shared" si="27"/>
        <v>CHLEC</v>
      </c>
    </row>
    <row r="916" spans="1:7" x14ac:dyDescent="0.25">
      <c r="A916">
        <v>10623</v>
      </c>
      <c r="B916">
        <v>35</v>
      </c>
      <c r="C916">
        <v>13.72</v>
      </c>
      <c r="D916">
        <v>1</v>
      </c>
      <c r="E916">
        <v>0.1</v>
      </c>
      <c r="F916" s="4">
        <f>DetailTicket2[[#This Row],[Qte]]*(DetailTicket2[[#This Row],[PrixUnit]]*(1-DetailTicket2[[#This Row],[Remise%]]))</f>
        <v>12.348000000000001</v>
      </c>
      <c r="G916" t="str">
        <f t="shared" si="27"/>
        <v>ERDEB</v>
      </c>
    </row>
    <row r="917" spans="1:7" x14ac:dyDescent="0.25">
      <c r="A917">
        <v>10697</v>
      </c>
      <c r="B917">
        <v>35</v>
      </c>
      <c r="C917">
        <v>13.72</v>
      </c>
      <c r="D917">
        <v>2</v>
      </c>
      <c r="E917">
        <v>0.25</v>
      </c>
      <c r="F917" s="4">
        <f>DetailTicket2[[#This Row],[Qte]]*(DetailTicket2[[#This Row],[PrixUnit]]*(1-DetailTicket2[[#This Row],[Remise%]]))</f>
        <v>20.580000000000002</v>
      </c>
      <c r="G917" t="str">
        <f t="shared" si="27"/>
        <v>RARAB</v>
      </c>
    </row>
    <row r="918" spans="1:7" x14ac:dyDescent="0.25">
      <c r="A918">
        <v>10720</v>
      </c>
      <c r="B918">
        <v>35</v>
      </c>
      <c r="C918">
        <v>13.72</v>
      </c>
      <c r="D918">
        <v>1</v>
      </c>
      <c r="E918">
        <v>0</v>
      </c>
      <c r="F918" s="4">
        <f>DetailTicket2[[#This Row],[Qte]]*(DetailTicket2[[#This Row],[PrixUnit]]*(1-DetailTicket2[[#This Row],[Remise%]]))</f>
        <v>13.72</v>
      </c>
      <c r="G918" t="str">
        <f t="shared" si="27"/>
        <v>BEAVI</v>
      </c>
    </row>
    <row r="919" spans="1:7" x14ac:dyDescent="0.25">
      <c r="A919">
        <v>10740</v>
      </c>
      <c r="B919">
        <v>35</v>
      </c>
      <c r="C919">
        <v>13.72</v>
      </c>
      <c r="D919">
        <v>1</v>
      </c>
      <c r="E919">
        <v>0.2</v>
      </c>
      <c r="F919" s="4">
        <f>DetailTicket2[[#This Row],[Qte]]*(DetailTicket2[[#This Row],[PrixUnit]]*(1-DetailTicket2[[#This Row],[Remise%]]))</f>
        <v>10.976000000000001</v>
      </c>
      <c r="G919" t="str">
        <f t="shared" si="27"/>
        <v>CHLAB</v>
      </c>
    </row>
    <row r="920" spans="1:7" x14ac:dyDescent="0.25">
      <c r="A920">
        <v>10789</v>
      </c>
      <c r="B920">
        <v>35</v>
      </c>
      <c r="C920">
        <v>13.72</v>
      </c>
      <c r="D920">
        <v>2</v>
      </c>
      <c r="E920">
        <v>0</v>
      </c>
      <c r="F920" s="4">
        <f>DetailTicket2[[#This Row],[Qte]]*(DetailTicket2[[#This Row],[PrixUnit]]*(1-DetailTicket2[[#This Row],[Remise%]]))</f>
        <v>27.44</v>
      </c>
      <c r="G920" t="str">
        <f t="shared" si="27"/>
        <v>CHBON</v>
      </c>
    </row>
    <row r="921" spans="1:7" x14ac:dyDescent="0.25">
      <c r="A921">
        <v>10821</v>
      </c>
      <c r="B921">
        <v>35</v>
      </c>
      <c r="C921">
        <v>13.72</v>
      </c>
      <c r="D921">
        <v>1</v>
      </c>
      <c r="E921">
        <v>0</v>
      </c>
      <c r="F921" s="4">
        <f>DetailTicket2[[#This Row],[Qte]]*(DetailTicket2[[#This Row],[PrixUnit]]*(1-DetailTicket2[[#This Row],[Remise%]]))</f>
        <v>13.72</v>
      </c>
      <c r="G921" t="str">
        <f t="shared" si="27"/>
        <v>PHFRO</v>
      </c>
    </row>
    <row r="922" spans="1:7" x14ac:dyDescent="0.25">
      <c r="A922">
        <v>10831</v>
      </c>
      <c r="B922">
        <v>35</v>
      </c>
      <c r="C922">
        <v>13.72</v>
      </c>
      <c r="D922">
        <v>2</v>
      </c>
      <c r="E922">
        <v>0</v>
      </c>
      <c r="F922" s="4">
        <f>DetailTicket2[[#This Row],[Qte]]*(DetailTicket2[[#This Row],[PrixUnit]]*(1-DetailTicket2[[#This Row],[Remise%]]))</f>
        <v>27.44</v>
      </c>
      <c r="G922" t="str">
        <f t="shared" si="27"/>
        <v>ALDUV</v>
      </c>
    </row>
    <row r="923" spans="1:7" x14ac:dyDescent="0.25">
      <c r="A923">
        <v>10836</v>
      </c>
      <c r="B923">
        <v>35</v>
      </c>
      <c r="C923">
        <v>13.72</v>
      </c>
      <c r="D923">
        <v>2</v>
      </c>
      <c r="E923">
        <v>0</v>
      </c>
      <c r="F923" s="4">
        <f>DetailTicket2[[#This Row],[Qte]]*(DetailTicket2[[#This Row],[PrixUnit]]*(1-DetailTicket2[[#This Row],[Remise%]]))</f>
        <v>27.44</v>
      </c>
      <c r="G923" t="str">
        <f t="shared" si="27"/>
        <v>CHLEC</v>
      </c>
    </row>
    <row r="924" spans="1:7" x14ac:dyDescent="0.25">
      <c r="A924">
        <v>10845</v>
      </c>
      <c r="B924">
        <v>35</v>
      </c>
      <c r="C924">
        <v>13.72</v>
      </c>
      <c r="D924">
        <v>1</v>
      </c>
      <c r="E924">
        <v>0.1</v>
      </c>
      <c r="F924" s="4">
        <f>DetailTicket2[[#This Row],[Qte]]*(DetailTicket2[[#This Row],[PrixUnit]]*(1-DetailTicket2[[#This Row],[Remise%]]))</f>
        <v>12.348000000000001</v>
      </c>
      <c r="G924" t="str">
        <f t="shared" si="27"/>
        <v>ARBLA</v>
      </c>
    </row>
    <row r="925" spans="1:7" x14ac:dyDescent="0.25">
      <c r="A925">
        <v>10864</v>
      </c>
      <c r="B925">
        <v>35</v>
      </c>
      <c r="C925">
        <v>13.72</v>
      </c>
      <c r="D925">
        <v>2</v>
      </c>
      <c r="E925">
        <v>0</v>
      </c>
      <c r="F925" s="4">
        <f>DetailTicket2[[#This Row],[Qte]]*(DetailTicket2[[#This Row],[PrixUnit]]*(1-DetailTicket2[[#This Row],[Remise%]]))</f>
        <v>27.44</v>
      </c>
      <c r="G925" t="str">
        <f t="shared" si="27"/>
        <v>CLHAL</v>
      </c>
    </row>
    <row r="926" spans="1:7" x14ac:dyDescent="0.25">
      <c r="A926">
        <v>10868</v>
      </c>
      <c r="B926">
        <v>35</v>
      </c>
      <c r="C926">
        <v>13.72</v>
      </c>
      <c r="D926">
        <v>1</v>
      </c>
      <c r="E926">
        <v>0</v>
      </c>
      <c r="F926" s="4">
        <f>DetailTicket2[[#This Row],[Qte]]*(DetailTicket2[[#This Row],[PrixUnit]]*(1-DetailTicket2[[#This Row],[Remise%]]))</f>
        <v>13.72</v>
      </c>
      <c r="G926" t="str">
        <f t="shared" si="27"/>
        <v>PABEL</v>
      </c>
    </row>
    <row r="927" spans="1:7" x14ac:dyDescent="0.25">
      <c r="A927">
        <v>10870</v>
      </c>
      <c r="B927">
        <v>35</v>
      </c>
      <c r="C927">
        <v>13.72</v>
      </c>
      <c r="D927">
        <v>2</v>
      </c>
      <c r="E927">
        <v>0</v>
      </c>
      <c r="F927" s="4">
        <f>DetailTicket2[[#This Row],[Qte]]*(DetailTicket2[[#This Row],[PrixUnit]]*(1-DetailTicket2[[#This Row],[Remise%]]))</f>
        <v>27.44</v>
      </c>
      <c r="G927" t="str">
        <f t="shared" si="27"/>
        <v xml:space="preserve">DELE </v>
      </c>
    </row>
    <row r="928" spans="1:7" x14ac:dyDescent="0.25">
      <c r="A928">
        <v>10921</v>
      </c>
      <c r="B928">
        <v>35</v>
      </c>
      <c r="C928">
        <v>13.72</v>
      </c>
      <c r="D928">
        <v>2</v>
      </c>
      <c r="E928">
        <v>0</v>
      </c>
      <c r="F928" s="4">
        <f>DetailTicket2[[#This Row],[Qte]]*(DetailTicket2[[#This Row],[PrixUnit]]*(1-DetailTicket2[[#This Row],[Remise%]]))</f>
        <v>27.44</v>
      </c>
      <c r="G928" t="str">
        <f t="shared" si="27"/>
        <v>ZOHED</v>
      </c>
    </row>
    <row r="929" spans="1:7" x14ac:dyDescent="0.25">
      <c r="A929">
        <v>10957</v>
      </c>
      <c r="B929">
        <v>35</v>
      </c>
      <c r="C929">
        <v>13.72</v>
      </c>
      <c r="D929">
        <v>1</v>
      </c>
      <c r="E929">
        <v>0</v>
      </c>
      <c r="F929" s="4">
        <f>DetailTicket2[[#This Row],[Qte]]*(DetailTicket2[[#This Row],[PrixUnit]]*(1-DetailTicket2[[#This Row],[Remise%]]))</f>
        <v>13.72</v>
      </c>
      <c r="G929" t="str">
        <f t="shared" si="27"/>
        <v>NAROU</v>
      </c>
    </row>
    <row r="930" spans="1:7" x14ac:dyDescent="0.25">
      <c r="A930">
        <v>11002</v>
      </c>
      <c r="B930">
        <v>35</v>
      </c>
      <c r="C930">
        <v>13.72</v>
      </c>
      <c r="D930">
        <v>2</v>
      </c>
      <c r="E930">
        <v>0.15</v>
      </c>
      <c r="F930" s="4">
        <f>DetailTicket2[[#This Row],[Qte]]*(DetailTicket2[[#This Row],[PrixUnit]]*(1-DetailTicket2[[#This Row],[Remise%]]))</f>
        <v>23.324000000000002</v>
      </c>
      <c r="G930" t="str">
        <f t="shared" si="27"/>
        <v>MOELK</v>
      </c>
    </row>
    <row r="931" spans="1:7" x14ac:dyDescent="0.25">
      <c r="A931">
        <v>11035</v>
      </c>
      <c r="B931">
        <v>35</v>
      </c>
      <c r="C931">
        <v>13.72</v>
      </c>
      <c r="D931">
        <v>2</v>
      </c>
      <c r="E931">
        <v>0</v>
      </c>
      <c r="F931" s="4">
        <f>DetailTicket2[[#This Row],[Qte]]*(DetailTicket2[[#This Row],[PrixUnit]]*(1-DetailTicket2[[#This Row],[Remise%]]))</f>
        <v>27.44</v>
      </c>
      <c r="G931" t="str">
        <f t="shared" si="27"/>
        <v>MIGAL</v>
      </c>
    </row>
    <row r="932" spans="1:7" x14ac:dyDescent="0.25">
      <c r="A932">
        <v>11039</v>
      </c>
      <c r="B932">
        <v>35</v>
      </c>
      <c r="C932">
        <v>13.72</v>
      </c>
      <c r="D932">
        <v>1</v>
      </c>
      <c r="E932">
        <v>0</v>
      </c>
      <c r="F932" s="4">
        <f>DetailTicket2[[#This Row],[Qte]]*(DetailTicket2[[#This Row],[PrixUnit]]*(1-DetailTicket2[[#This Row],[Remise%]]))</f>
        <v>13.72</v>
      </c>
      <c r="G932" t="str">
        <f t="shared" si="27"/>
        <v>RARAB</v>
      </c>
    </row>
    <row r="933" spans="1:7" x14ac:dyDescent="0.25">
      <c r="A933">
        <v>11046</v>
      </c>
      <c r="B933">
        <v>35</v>
      </c>
      <c r="C933">
        <v>13.72</v>
      </c>
      <c r="D933">
        <v>2</v>
      </c>
      <c r="E933">
        <v>0.05</v>
      </c>
      <c r="F933" s="4">
        <f>DetailTicket2[[#This Row],[Qte]]*(DetailTicket2[[#This Row],[PrixUnit]]*(1-DetailTicket2[[#This Row],[Remise%]]))</f>
        <v>26.068000000000001</v>
      </c>
      <c r="G933" t="str">
        <f t="shared" si="27"/>
        <v>PAJAL</v>
      </c>
    </row>
    <row r="934" spans="1:7" x14ac:dyDescent="0.25">
      <c r="A934">
        <v>10255</v>
      </c>
      <c r="B934">
        <v>36</v>
      </c>
      <c r="C934">
        <v>11.59</v>
      </c>
      <c r="D934">
        <v>1</v>
      </c>
      <c r="E934">
        <v>0</v>
      </c>
      <c r="F934" s="4">
        <f>DetailTicket2[[#This Row],[Qte]]*(DetailTicket2[[#This Row],[PrixUnit]]*(1-DetailTicket2[[#This Row],[Remise%]]))</f>
        <v>11.59</v>
      </c>
      <c r="G934" t="str">
        <f t="shared" si="27"/>
        <v>ERDUR</v>
      </c>
    </row>
    <row r="935" spans="1:7" x14ac:dyDescent="0.25">
      <c r="A935">
        <v>10270</v>
      </c>
      <c r="B935">
        <v>36</v>
      </c>
      <c r="C935">
        <v>11.59</v>
      </c>
      <c r="D935">
        <v>1</v>
      </c>
      <c r="E935">
        <v>0</v>
      </c>
      <c r="F935" s="4">
        <f>DetailTicket2[[#This Row],[Qte]]*(DetailTicket2[[#This Row],[PrixUnit]]*(1-DetailTicket2[[#This Row],[Remise%]]))</f>
        <v>11.59</v>
      </c>
      <c r="G935" t="str">
        <f t="shared" si="27"/>
        <v>CLJAN</v>
      </c>
    </row>
    <row r="936" spans="1:7" x14ac:dyDescent="0.25">
      <c r="A936">
        <v>10298</v>
      </c>
      <c r="B936">
        <v>36</v>
      </c>
      <c r="C936">
        <v>11.59</v>
      </c>
      <c r="D936">
        <v>1</v>
      </c>
      <c r="E936">
        <v>0.25</v>
      </c>
      <c r="F936" s="4">
        <f>DetailTicket2[[#This Row],[Qte]]*(DetailTicket2[[#This Row],[PrixUnit]]*(1-DetailTicket2[[#This Row],[Remise%]]))</f>
        <v>8.692499999999999</v>
      </c>
      <c r="G936" t="str">
        <f t="shared" si="27"/>
        <v>ERSWE</v>
      </c>
    </row>
    <row r="937" spans="1:7" x14ac:dyDescent="0.25">
      <c r="A937">
        <v>10313</v>
      </c>
      <c r="B937">
        <v>36</v>
      </c>
      <c r="C937">
        <v>11.59</v>
      </c>
      <c r="D937">
        <v>2</v>
      </c>
      <c r="E937">
        <v>0</v>
      </c>
      <c r="F937" s="4">
        <f>DetailTicket2[[#This Row],[Qte]]*(DetailTicket2[[#This Row],[PrixUnit]]*(1-DetailTicket2[[#This Row],[Remise%]]))</f>
        <v>23.18</v>
      </c>
      <c r="G937" t="str">
        <f t="shared" si="27"/>
        <v>ARBLA</v>
      </c>
    </row>
    <row r="938" spans="1:7" x14ac:dyDescent="0.25">
      <c r="A938">
        <v>10337</v>
      </c>
      <c r="B938">
        <v>36</v>
      </c>
      <c r="C938">
        <v>11.59</v>
      </c>
      <c r="D938">
        <v>1</v>
      </c>
      <c r="E938">
        <v>0</v>
      </c>
      <c r="F938" s="4">
        <f>DetailTicket2[[#This Row],[Qte]]*(DetailTicket2[[#This Row],[PrixUnit]]*(1-DetailTicket2[[#This Row],[Remise%]]))</f>
        <v>11.59</v>
      </c>
      <c r="G938" t="str">
        <f t="shared" si="27"/>
        <v>ERDEB</v>
      </c>
    </row>
    <row r="939" spans="1:7" x14ac:dyDescent="0.25">
      <c r="A939">
        <v>10342</v>
      </c>
      <c r="B939">
        <v>36</v>
      </c>
      <c r="C939">
        <v>11.59</v>
      </c>
      <c r="D939">
        <v>1</v>
      </c>
      <c r="E939">
        <v>0.2</v>
      </c>
      <c r="F939" s="4">
        <f>DetailTicket2[[#This Row],[Qte]]*(DetailTicket2[[#This Row],[PrixUnit]]*(1-DetailTicket2[[#This Row],[Remise%]]))</f>
        <v>9.2720000000000002</v>
      </c>
      <c r="G939" t="str">
        <f t="shared" si="27"/>
        <v>ERDEB</v>
      </c>
    </row>
    <row r="940" spans="1:7" x14ac:dyDescent="0.25">
      <c r="A940">
        <v>10358</v>
      </c>
      <c r="B940">
        <v>36</v>
      </c>
      <c r="C940">
        <v>11.59</v>
      </c>
      <c r="D940">
        <v>1</v>
      </c>
      <c r="E940">
        <v>0.05</v>
      </c>
      <c r="F940" s="4">
        <f>DetailTicket2[[#This Row],[Qte]]*(DetailTicket2[[#This Row],[PrixUnit]]*(1-DetailTicket2[[#This Row],[Remise%]]))</f>
        <v>11.010499999999999</v>
      </c>
      <c r="G940" t="str">
        <f t="shared" si="27"/>
        <v>CÉDAU</v>
      </c>
    </row>
    <row r="941" spans="1:7" x14ac:dyDescent="0.25">
      <c r="A941">
        <v>10371</v>
      </c>
      <c r="B941">
        <v>36</v>
      </c>
      <c r="C941">
        <v>11.59</v>
      </c>
      <c r="D941">
        <v>2</v>
      </c>
      <c r="E941">
        <v>0.2</v>
      </c>
      <c r="F941" s="4">
        <f>DetailTicket2[[#This Row],[Qte]]*(DetailTicket2[[#This Row],[PrixUnit]]*(1-DetailTicket2[[#This Row],[Remise%]]))</f>
        <v>18.544</v>
      </c>
      <c r="G941" t="str">
        <f t="shared" si="27"/>
        <v>CÉDAU</v>
      </c>
    </row>
    <row r="942" spans="1:7" x14ac:dyDescent="0.25">
      <c r="A942">
        <v>10406</v>
      </c>
      <c r="B942">
        <v>36</v>
      </c>
      <c r="C942">
        <v>11.59</v>
      </c>
      <c r="D942">
        <v>2</v>
      </c>
      <c r="E942">
        <v>0.1</v>
      </c>
      <c r="F942" s="4">
        <f>DetailTicket2[[#This Row],[Qte]]*(DetailTicket2[[#This Row],[PrixUnit]]*(1-DetailTicket2[[#This Row],[Remise%]]))</f>
        <v>20.862000000000002</v>
      </c>
      <c r="G942" t="str">
        <f t="shared" si="27"/>
        <v>PABEL</v>
      </c>
    </row>
    <row r="943" spans="1:7" x14ac:dyDescent="0.25">
      <c r="A943">
        <v>10525</v>
      </c>
      <c r="B943">
        <v>36</v>
      </c>
      <c r="C943">
        <v>14.48</v>
      </c>
      <c r="D943">
        <v>1</v>
      </c>
      <c r="E943">
        <v>0</v>
      </c>
      <c r="F943" s="4">
        <f>DetailTicket2[[#This Row],[Qte]]*(DetailTicket2[[#This Row],[PrixUnit]]*(1-DetailTicket2[[#This Row],[Remise%]]))</f>
        <v>14.48</v>
      </c>
      <c r="G943" t="str">
        <f t="shared" si="27"/>
        <v>FAMAR</v>
      </c>
    </row>
    <row r="944" spans="1:7" x14ac:dyDescent="0.25">
      <c r="A944">
        <v>10527</v>
      </c>
      <c r="B944">
        <v>36</v>
      </c>
      <c r="C944">
        <v>14.48</v>
      </c>
      <c r="D944">
        <v>1</v>
      </c>
      <c r="E944">
        <v>0.1</v>
      </c>
      <c r="F944" s="4">
        <f>DetailTicket2[[#This Row],[Qte]]*(DetailTicket2[[#This Row],[PrixUnit]]*(1-DetailTicket2[[#This Row],[Remise%]]))</f>
        <v>13.032</v>
      </c>
      <c r="G944" t="str">
        <f t="shared" si="27"/>
        <v>ARBLA</v>
      </c>
    </row>
    <row r="945" spans="1:7" x14ac:dyDescent="0.25">
      <c r="A945">
        <v>10547</v>
      </c>
      <c r="B945">
        <v>36</v>
      </c>
      <c r="C945">
        <v>14.48</v>
      </c>
      <c r="D945">
        <v>2</v>
      </c>
      <c r="E945">
        <v>0</v>
      </c>
      <c r="F945" s="4">
        <f>DetailTicket2[[#This Row],[Qte]]*(DetailTicket2[[#This Row],[PrixUnit]]*(1-DetailTicket2[[#This Row],[Remise%]]))</f>
        <v>28.96</v>
      </c>
      <c r="G945" t="str">
        <f t="shared" si="27"/>
        <v>MAEUS</v>
      </c>
    </row>
    <row r="946" spans="1:7" x14ac:dyDescent="0.25">
      <c r="A946">
        <v>10563</v>
      </c>
      <c r="B946">
        <v>36</v>
      </c>
      <c r="C946">
        <v>14.48</v>
      </c>
      <c r="D946">
        <v>1</v>
      </c>
      <c r="E946">
        <v>0</v>
      </c>
      <c r="F946" s="4">
        <f>DetailTicket2[[#This Row],[Qte]]*(DetailTicket2[[#This Row],[PrixUnit]]*(1-DetailTicket2[[#This Row],[Remise%]]))</f>
        <v>14.48</v>
      </c>
      <c r="G946" t="str">
        <f t="shared" si="27"/>
        <v>CHDUD</v>
      </c>
    </row>
    <row r="947" spans="1:7" x14ac:dyDescent="0.25">
      <c r="A947">
        <v>10610</v>
      </c>
      <c r="B947">
        <v>36</v>
      </c>
      <c r="C947">
        <v>14.48</v>
      </c>
      <c r="D947">
        <v>1</v>
      </c>
      <c r="E947">
        <v>0.25</v>
      </c>
      <c r="F947" s="4">
        <f>DetailTicket2[[#This Row],[Qte]]*(DetailTicket2[[#This Row],[PrixUnit]]*(1-DetailTicket2[[#This Row],[Remise%]]))</f>
        <v>10.86</v>
      </c>
      <c r="G947" t="str">
        <f t="shared" si="27"/>
        <v>CÉDAU</v>
      </c>
    </row>
    <row r="948" spans="1:7" x14ac:dyDescent="0.25">
      <c r="A948">
        <v>10612</v>
      </c>
      <c r="B948">
        <v>36</v>
      </c>
      <c r="C948">
        <v>14.48</v>
      </c>
      <c r="D948">
        <v>2</v>
      </c>
      <c r="E948">
        <v>0</v>
      </c>
      <c r="F948" s="4">
        <f>DetailTicket2[[#This Row],[Qte]]*(DetailTicket2[[#This Row],[PrixUnit]]*(1-DetailTicket2[[#This Row],[Remise%]]))</f>
        <v>28.96</v>
      </c>
      <c r="G948" t="str">
        <f t="shared" si="27"/>
        <v>MOELK</v>
      </c>
    </row>
    <row r="949" spans="1:7" x14ac:dyDescent="0.25">
      <c r="A949">
        <v>10645</v>
      </c>
      <c r="B949">
        <v>36</v>
      </c>
      <c r="C949">
        <v>14.48</v>
      </c>
      <c r="D949">
        <v>2</v>
      </c>
      <c r="E949">
        <v>0</v>
      </c>
      <c r="F949" s="4">
        <f>DetailTicket2[[#This Row],[Qte]]*(DetailTicket2[[#This Row],[PrixUnit]]*(1-DetailTicket2[[#This Row],[Remise%]]))</f>
        <v>28.96</v>
      </c>
      <c r="G949" t="str">
        <f t="shared" si="27"/>
        <v>DAMIC</v>
      </c>
    </row>
    <row r="950" spans="1:7" x14ac:dyDescent="0.25">
      <c r="A950">
        <v>10669</v>
      </c>
      <c r="B950">
        <v>36</v>
      </c>
      <c r="C950">
        <v>14.48</v>
      </c>
      <c r="D950">
        <v>1</v>
      </c>
      <c r="E950">
        <v>0</v>
      </c>
      <c r="F950" s="4">
        <f>DetailTicket2[[#This Row],[Qte]]*(DetailTicket2[[#This Row],[PrixUnit]]*(1-DetailTicket2[[#This Row],[Remise%]]))</f>
        <v>14.48</v>
      </c>
      <c r="G950" t="str">
        <f t="shared" si="27"/>
        <v>OLFER</v>
      </c>
    </row>
    <row r="951" spans="1:7" x14ac:dyDescent="0.25">
      <c r="A951">
        <v>10687</v>
      </c>
      <c r="B951">
        <v>36</v>
      </c>
      <c r="C951">
        <v>14.48</v>
      </c>
      <c r="D951">
        <v>2</v>
      </c>
      <c r="E951">
        <v>0.25</v>
      </c>
      <c r="F951" s="4">
        <f>DetailTicket2[[#This Row],[Qte]]*(DetailTicket2[[#This Row],[PrixUnit]]*(1-DetailTicket2[[#This Row],[Remise%]]))</f>
        <v>21.72</v>
      </c>
      <c r="G951" t="str">
        <f t="shared" si="27"/>
        <v>ERSWE</v>
      </c>
    </row>
    <row r="952" spans="1:7" x14ac:dyDescent="0.25">
      <c r="A952">
        <v>10708</v>
      </c>
      <c r="B952">
        <v>36</v>
      </c>
      <c r="C952">
        <v>14.48</v>
      </c>
      <c r="D952">
        <v>2</v>
      </c>
      <c r="E952">
        <v>0</v>
      </c>
      <c r="F952" s="4">
        <f>DetailTicket2[[#This Row],[Qte]]*(DetailTicket2[[#This Row],[PrixUnit]]*(1-DetailTicket2[[#This Row],[Remise%]]))</f>
        <v>28.96</v>
      </c>
      <c r="G952" t="str">
        <f t="shared" si="27"/>
        <v>BEGAL</v>
      </c>
    </row>
    <row r="953" spans="1:7" x14ac:dyDescent="0.25">
      <c r="A953">
        <v>10718</v>
      </c>
      <c r="B953">
        <v>36</v>
      </c>
      <c r="C953">
        <v>14.48</v>
      </c>
      <c r="D953">
        <v>1</v>
      </c>
      <c r="E953">
        <v>0</v>
      </c>
      <c r="F953" s="4">
        <f>DetailTicket2[[#This Row],[Qte]]*(DetailTicket2[[#This Row],[PrixUnit]]*(1-DetailTicket2[[#This Row],[Remise%]]))</f>
        <v>14.48</v>
      </c>
      <c r="G953" t="str">
        <f t="shared" si="27"/>
        <v>CHBES</v>
      </c>
    </row>
    <row r="954" spans="1:7" x14ac:dyDescent="0.25">
      <c r="A954">
        <v>10739</v>
      </c>
      <c r="B954">
        <v>36</v>
      </c>
      <c r="C954">
        <v>14.48</v>
      </c>
      <c r="D954">
        <v>2</v>
      </c>
      <c r="E954">
        <v>0</v>
      </c>
      <c r="F954" s="4">
        <f>DetailTicket2[[#This Row],[Qte]]*(DetailTicket2[[#This Row],[PrixUnit]]*(1-DetailTicket2[[#This Row],[Remise%]]))</f>
        <v>28.96</v>
      </c>
      <c r="G954" t="str">
        <f t="shared" si="27"/>
        <v>MAHEN</v>
      </c>
    </row>
    <row r="955" spans="1:7" x14ac:dyDescent="0.25">
      <c r="A955">
        <v>10756</v>
      </c>
      <c r="B955">
        <v>36</v>
      </c>
      <c r="C955">
        <v>14.48</v>
      </c>
      <c r="D955">
        <v>1</v>
      </c>
      <c r="E955">
        <v>0.2</v>
      </c>
      <c r="F955" s="4">
        <f>DetailTicket2[[#This Row],[Qte]]*(DetailTicket2[[#This Row],[PrixUnit]]*(1-DetailTicket2[[#This Row],[Remise%]]))</f>
        <v>11.584000000000001</v>
      </c>
      <c r="G955" t="str">
        <f t="shared" si="27"/>
        <v>PHFRO</v>
      </c>
    </row>
    <row r="956" spans="1:7" x14ac:dyDescent="0.25">
      <c r="A956">
        <v>10784</v>
      </c>
      <c r="B956">
        <v>36</v>
      </c>
      <c r="C956">
        <v>14.48</v>
      </c>
      <c r="D956">
        <v>1</v>
      </c>
      <c r="E956">
        <v>0</v>
      </c>
      <c r="F956" s="4">
        <f>DetailTicket2[[#This Row],[Qte]]*(DetailTicket2[[#This Row],[PrixUnit]]*(1-DetailTicket2[[#This Row],[Remise%]]))</f>
        <v>14.48</v>
      </c>
      <c r="G956" t="str">
        <f t="shared" si="27"/>
        <v>NISCH</v>
      </c>
    </row>
    <row r="957" spans="1:7" x14ac:dyDescent="0.25">
      <c r="A957">
        <v>10838</v>
      </c>
      <c r="B957">
        <v>36</v>
      </c>
      <c r="C957">
        <v>14.48</v>
      </c>
      <c r="D957">
        <v>2</v>
      </c>
      <c r="E957">
        <v>0.25</v>
      </c>
      <c r="F957" s="4">
        <f>DetailTicket2[[#This Row],[Qte]]*(DetailTicket2[[#This Row],[PrixUnit]]*(1-DetailTicket2[[#This Row],[Remise%]]))</f>
        <v>21.72</v>
      </c>
      <c r="G957" t="str">
        <f t="shared" si="27"/>
        <v>RARAB</v>
      </c>
    </row>
    <row r="958" spans="1:7" x14ac:dyDescent="0.25">
      <c r="A958">
        <v>10893</v>
      </c>
      <c r="B958">
        <v>36</v>
      </c>
      <c r="C958">
        <v>14.48</v>
      </c>
      <c r="D958">
        <v>1</v>
      </c>
      <c r="E958">
        <v>0</v>
      </c>
      <c r="F958" s="4">
        <f>DetailTicket2[[#This Row],[Qte]]*(DetailTicket2[[#This Row],[PrixUnit]]*(1-DetailTicket2[[#This Row],[Remise%]]))</f>
        <v>14.48</v>
      </c>
      <c r="G958" t="str">
        <f t="shared" si="27"/>
        <v>CHBES</v>
      </c>
    </row>
    <row r="959" spans="1:7" x14ac:dyDescent="0.25">
      <c r="A959">
        <v>10925</v>
      </c>
      <c r="B959">
        <v>36</v>
      </c>
      <c r="C959">
        <v>14.48</v>
      </c>
      <c r="D959">
        <v>1</v>
      </c>
      <c r="E959">
        <v>0.15</v>
      </c>
      <c r="F959" s="4">
        <f>DetailTicket2[[#This Row],[Qte]]*(DetailTicket2[[#This Row],[PrixUnit]]*(1-DetailTicket2[[#This Row],[Remise%]]))</f>
        <v>12.308</v>
      </c>
      <c r="G959" t="str">
        <f t="shared" si="27"/>
        <v>DAMIC</v>
      </c>
    </row>
    <row r="960" spans="1:7" x14ac:dyDescent="0.25">
      <c r="A960">
        <v>10936</v>
      </c>
      <c r="B960">
        <v>36</v>
      </c>
      <c r="C960">
        <v>14.48</v>
      </c>
      <c r="D960">
        <v>1</v>
      </c>
      <c r="E960">
        <v>0.2</v>
      </c>
      <c r="F960" s="4">
        <f>DetailTicket2[[#This Row],[Qte]]*(DetailTicket2[[#This Row],[PrixUnit]]*(1-DetailTicket2[[#This Row],[Remise%]]))</f>
        <v>11.584000000000001</v>
      </c>
      <c r="G960" t="str">
        <f t="shared" si="27"/>
        <v>HALER</v>
      </c>
    </row>
    <row r="961" spans="1:7" x14ac:dyDescent="0.25">
      <c r="A961">
        <v>10984</v>
      </c>
      <c r="B961">
        <v>36</v>
      </c>
      <c r="C961">
        <v>14.48</v>
      </c>
      <c r="D961">
        <v>1</v>
      </c>
      <c r="E961">
        <v>0</v>
      </c>
      <c r="F961" s="4">
        <f>DetailTicket2[[#This Row],[Qte]]*(DetailTicket2[[#This Row],[PrixUnit]]*(1-DetailTicket2[[#This Row],[Remise%]]))</f>
        <v>14.48</v>
      </c>
      <c r="G961" t="str">
        <f t="shared" si="27"/>
        <v>MOELK</v>
      </c>
    </row>
    <row r="962" spans="1:7" x14ac:dyDescent="0.25">
      <c r="A962">
        <v>11009</v>
      </c>
      <c r="B962">
        <v>36</v>
      </c>
      <c r="C962">
        <v>14.48</v>
      </c>
      <c r="D962">
        <v>2</v>
      </c>
      <c r="E962">
        <v>0.25</v>
      </c>
      <c r="F962" s="4">
        <f>DetailTicket2[[#This Row],[Qte]]*(DetailTicket2[[#This Row],[PrixUnit]]*(1-DetailTicket2[[#This Row],[Remise%]]))</f>
        <v>21.72</v>
      </c>
      <c r="G962" t="str">
        <f t="shared" ref="G962:G1025" si="28">VLOOKUP(A962,$I$2:$J$836,2,FALSE)</f>
        <v>JELEC</v>
      </c>
    </row>
    <row r="963" spans="1:7" x14ac:dyDescent="0.25">
      <c r="A963">
        <v>11016</v>
      </c>
      <c r="B963">
        <v>36</v>
      </c>
      <c r="C963">
        <v>14.48</v>
      </c>
      <c r="D963">
        <v>2</v>
      </c>
      <c r="E963">
        <v>0</v>
      </c>
      <c r="F963" s="4">
        <f>DetailTicket2[[#This Row],[Qte]]*(DetailTicket2[[#This Row],[PrixUnit]]*(1-DetailTicket2[[#This Row],[Remise%]]))</f>
        <v>28.96</v>
      </c>
      <c r="G963" t="str">
        <f t="shared" si="28"/>
        <v>CLHAL</v>
      </c>
    </row>
    <row r="964" spans="1:7" x14ac:dyDescent="0.25">
      <c r="A964">
        <v>11032</v>
      </c>
      <c r="B964">
        <v>36</v>
      </c>
      <c r="C964">
        <v>14.48</v>
      </c>
      <c r="D964">
        <v>1</v>
      </c>
      <c r="E964">
        <v>0</v>
      </c>
      <c r="F964" s="4">
        <f>DetailTicket2[[#This Row],[Qte]]*(DetailTicket2[[#This Row],[PrixUnit]]*(1-DetailTicket2[[#This Row],[Remise%]]))</f>
        <v>14.48</v>
      </c>
      <c r="G964" t="str">
        <f t="shared" si="28"/>
        <v>CHLAB</v>
      </c>
    </row>
    <row r="965" spans="1:7" x14ac:dyDescent="0.25">
      <c r="A965">
        <v>10259</v>
      </c>
      <c r="B965">
        <v>37</v>
      </c>
      <c r="C965">
        <v>15.85</v>
      </c>
      <c r="D965">
        <v>1</v>
      </c>
      <c r="E965">
        <v>0</v>
      </c>
      <c r="F965" s="4">
        <f>DetailTicket2[[#This Row],[Qte]]*(DetailTicket2[[#This Row],[PrixUnit]]*(1-DetailTicket2[[#This Row],[Remise%]]))</f>
        <v>15.85</v>
      </c>
      <c r="G965" t="str">
        <f t="shared" si="28"/>
        <v>JELAZ</v>
      </c>
    </row>
    <row r="966" spans="1:7" x14ac:dyDescent="0.25">
      <c r="A966">
        <v>10337</v>
      </c>
      <c r="B966">
        <v>37</v>
      </c>
      <c r="C966">
        <v>15.85</v>
      </c>
      <c r="D966">
        <v>1</v>
      </c>
      <c r="E966">
        <v>0</v>
      </c>
      <c r="F966" s="4">
        <f>DetailTicket2[[#This Row],[Qte]]*(DetailTicket2[[#This Row],[PrixUnit]]*(1-DetailTicket2[[#This Row],[Remise%]]))</f>
        <v>15.85</v>
      </c>
      <c r="G966" t="str">
        <f t="shared" si="28"/>
        <v>ERDEB</v>
      </c>
    </row>
    <row r="967" spans="1:7" x14ac:dyDescent="0.25">
      <c r="A967">
        <v>10408</v>
      </c>
      <c r="B967">
        <v>37</v>
      </c>
      <c r="C967">
        <v>15.85</v>
      </c>
      <c r="D967">
        <v>2</v>
      </c>
      <c r="E967">
        <v>0</v>
      </c>
      <c r="F967" s="4">
        <f>DetailTicket2[[#This Row],[Qte]]*(DetailTicket2[[#This Row],[PrixUnit]]*(1-DetailTicket2[[#This Row],[Remise%]]))</f>
        <v>31.7</v>
      </c>
      <c r="G967" t="str">
        <f t="shared" si="28"/>
        <v>CHBON</v>
      </c>
    </row>
    <row r="968" spans="1:7" x14ac:dyDescent="0.25">
      <c r="A968">
        <v>10523</v>
      </c>
      <c r="B968">
        <v>37</v>
      </c>
      <c r="C968">
        <v>19.82</v>
      </c>
      <c r="D968">
        <v>2</v>
      </c>
      <c r="E968">
        <v>0.1</v>
      </c>
      <c r="F968" s="4">
        <f>DetailTicket2[[#This Row],[Qte]]*(DetailTicket2[[#This Row],[PrixUnit]]*(1-DetailTicket2[[#This Row],[Remise%]]))</f>
        <v>35.676000000000002</v>
      </c>
      <c r="G968" t="str">
        <f t="shared" si="28"/>
        <v>MAEUS</v>
      </c>
    </row>
    <row r="969" spans="1:7" x14ac:dyDescent="0.25">
      <c r="A969">
        <v>10847</v>
      </c>
      <c r="B969">
        <v>37</v>
      </c>
      <c r="C969">
        <v>19.82</v>
      </c>
      <c r="D969">
        <v>2</v>
      </c>
      <c r="E969">
        <v>0.2</v>
      </c>
      <c r="F969" s="4">
        <f>DetailTicket2[[#This Row],[Qte]]*(DetailTicket2[[#This Row],[PrixUnit]]*(1-DetailTicket2[[#This Row],[Remise%]]))</f>
        <v>31.712000000000003</v>
      </c>
      <c r="G969" t="str">
        <f t="shared" si="28"/>
        <v>MOELK</v>
      </c>
    </row>
    <row r="970" spans="1:7" x14ac:dyDescent="0.25">
      <c r="A970">
        <v>10966</v>
      </c>
      <c r="B970">
        <v>37</v>
      </c>
      <c r="C970">
        <v>19.82</v>
      </c>
      <c r="D970">
        <v>2</v>
      </c>
      <c r="E970">
        <v>0</v>
      </c>
      <c r="F970" s="4">
        <f>DetailTicket2[[#This Row],[Qte]]*(DetailTicket2[[#This Row],[PrixUnit]]*(1-DetailTicket2[[#This Row],[Remise%]]))</f>
        <v>39.64</v>
      </c>
      <c r="G970" t="str">
        <f t="shared" si="28"/>
        <v>SYLEJ</v>
      </c>
    </row>
    <row r="971" spans="1:7" x14ac:dyDescent="0.25">
      <c r="A971">
        <v>10329</v>
      </c>
      <c r="B971">
        <v>38</v>
      </c>
      <c r="C971">
        <v>160.68</v>
      </c>
      <c r="D971">
        <v>1</v>
      </c>
      <c r="E971">
        <v>0.05</v>
      </c>
      <c r="F971" s="4">
        <f>DetailTicket2[[#This Row],[Qte]]*(DetailTicket2[[#This Row],[PrixUnit]]*(1-DetailTicket2[[#This Row],[Remise%]]))</f>
        <v>152.64599999999999</v>
      </c>
      <c r="G971" t="str">
        <f t="shared" si="28"/>
        <v>PHFRO</v>
      </c>
    </row>
    <row r="972" spans="1:7" x14ac:dyDescent="0.25">
      <c r="A972">
        <v>10351</v>
      </c>
      <c r="B972">
        <v>38</v>
      </c>
      <c r="C972">
        <v>160.68</v>
      </c>
      <c r="D972">
        <v>1</v>
      </c>
      <c r="E972">
        <v>0.05</v>
      </c>
      <c r="F972" s="4">
        <f>DetailTicket2[[#This Row],[Qte]]*(DetailTicket2[[#This Row],[PrixUnit]]*(1-DetailTicket2[[#This Row],[Remise%]]))</f>
        <v>152.64599999999999</v>
      </c>
      <c r="G972" t="str">
        <f t="shared" si="28"/>
        <v>CHLEC</v>
      </c>
    </row>
    <row r="973" spans="1:7" x14ac:dyDescent="0.25">
      <c r="A973">
        <v>10353</v>
      </c>
      <c r="B973">
        <v>38</v>
      </c>
      <c r="C973">
        <v>160.68</v>
      </c>
      <c r="D973">
        <v>2</v>
      </c>
      <c r="E973">
        <v>0.2</v>
      </c>
      <c r="F973" s="4">
        <f>DetailTicket2[[#This Row],[Qte]]*(DetailTicket2[[#This Row],[PrixUnit]]*(1-DetailTicket2[[#This Row],[Remise%]]))</f>
        <v>257.08800000000002</v>
      </c>
      <c r="G973" t="str">
        <f t="shared" si="28"/>
        <v>BETIZ</v>
      </c>
    </row>
    <row r="974" spans="1:7" x14ac:dyDescent="0.25">
      <c r="A974">
        <v>10360</v>
      </c>
      <c r="B974">
        <v>38</v>
      </c>
      <c r="C974">
        <v>160.68</v>
      </c>
      <c r="D974">
        <v>2</v>
      </c>
      <c r="E974">
        <v>0</v>
      </c>
      <c r="F974" s="4">
        <f>DetailTicket2[[#This Row],[Qte]]*(DetailTicket2[[#This Row],[PrixUnit]]*(1-DetailTicket2[[#This Row],[Remise%]]))</f>
        <v>321.36</v>
      </c>
      <c r="G974" t="str">
        <f t="shared" si="28"/>
        <v>JEBOR</v>
      </c>
    </row>
    <row r="975" spans="1:7" x14ac:dyDescent="0.25">
      <c r="A975">
        <v>10372</v>
      </c>
      <c r="B975">
        <v>38</v>
      </c>
      <c r="C975">
        <v>160.68</v>
      </c>
      <c r="D975">
        <v>1</v>
      </c>
      <c r="E975">
        <v>0.25</v>
      </c>
      <c r="F975" s="4">
        <f>DetailTicket2[[#This Row],[Qte]]*(DetailTicket2[[#This Row],[PrixUnit]]*(1-DetailTicket2[[#This Row],[Remise%]]))</f>
        <v>120.51</v>
      </c>
      <c r="G975" t="str">
        <f t="shared" si="28"/>
        <v>PABEL</v>
      </c>
    </row>
    <row r="976" spans="1:7" x14ac:dyDescent="0.25">
      <c r="A976">
        <v>10417</v>
      </c>
      <c r="B976">
        <v>38</v>
      </c>
      <c r="C976">
        <v>160.68</v>
      </c>
      <c r="D976">
        <v>2</v>
      </c>
      <c r="E976">
        <v>0</v>
      </c>
      <c r="F976" s="4">
        <f>DetailTicket2[[#This Row],[Qte]]*(DetailTicket2[[#This Row],[PrixUnit]]*(1-DetailTicket2[[#This Row],[Remise%]]))</f>
        <v>321.36</v>
      </c>
      <c r="G976" t="str">
        <f t="shared" si="28"/>
        <v>OLFER</v>
      </c>
    </row>
    <row r="977" spans="1:7" x14ac:dyDescent="0.25">
      <c r="A977">
        <v>10424</v>
      </c>
      <c r="B977">
        <v>38</v>
      </c>
      <c r="C977">
        <v>160.68</v>
      </c>
      <c r="D977">
        <v>1</v>
      </c>
      <c r="E977">
        <v>0.2</v>
      </c>
      <c r="F977" s="4">
        <f>DetailTicket2[[#This Row],[Qte]]*(DetailTicket2[[#This Row],[PrixUnit]]*(1-DetailTicket2[[#This Row],[Remise%]]))</f>
        <v>128.54400000000001</v>
      </c>
      <c r="G977" t="str">
        <f t="shared" si="28"/>
        <v>JÉBAZ</v>
      </c>
    </row>
    <row r="978" spans="1:7" x14ac:dyDescent="0.25">
      <c r="A978">
        <v>10479</v>
      </c>
      <c r="B978">
        <v>38</v>
      </c>
      <c r="C978">
        <v>160.68</v>
      </c>
      <c r="D978">
        <v>1</v>
      </c>
      <c r="E978">
        <v>0</v>
      </c>
      <c r="F978" s="4">
        <f>DetailTicket2[[#This Row],[Qte]]*(DetailTicket2[[#This Row],[PrixUnit]]*(1-DetailTicket2[[#This Row],[Remise%]]))</f>
        <v>160.68</v>
      </c>
      <c r="G978" t="str">
        <f t="shared" si="28"/>
        <v>ALCLE</v>
      </c>
    </row>
    <row r="979" spans="1:7" x14ac:dyDescent="0.25">
      <c r="A979">
        <v>10518</v>
      </c>
      <c r="B979">
        <v>38</v>
      </c>
      <c r="C979">
        <v>200.93</v>
      </c>
      <c r="D979">
        <v>2</v>
      </c>
      <c r="E979">
        <v>0</v>
      </c>
      <c r="F979" s="4">
        <f>DetailTicket2[[#This Row],[Qte]]*(DetailTicket2[[#This Row],[PrixUnit]]*(1-DetailTicket2[[#This Row],[Remise%]]))</f>
        <v>401.86</v>
      </c>
      <c r="G979" t="str">
        <f t="shared" si="28"/>
        <v>CHGRA</v>
      </c>
    </row>
    <row r="980" spans="1:7" x14ac:dyDescent="0.25">
      <c r="A980">
        <v>10540</v>
      </c>
      <c r="B980">
        <v>38</v>
      </c>
      <c r="C980">
        <v>200.93</v>
      </c>
      <c r="D980">
        <v>1</v>
      </c>
      <c r="E980">
        <v>0</v>
      </c>
      <c r="F980" s="4">
        <f>DetailTicket2[[#This Row],[Qte]]*(DetailTicket2[[#This Row],[PrixUnit]]*(1-DetailTicket2[[#This Row],[Remise%]]))</f>
        <v>200.93</v>
      </c>
      <c r="G980" t="str">
        <f t="shared" si="28"/>
        <v>ARBLA</v>
      </c>
    </row>
    <row r="981" spans="1:7" x14ac:dyDescent="0.25">
      <c r="A981">
        <v>10541</v>
      </c>
      <c r="B981">
        <v>38</v>
      </c>
      <c r="C981">
        <v>200.93</v>
      </c>
      <c r="D981">
        <v>2</v>
      </c>
      <c r="E981">
        <v>0.1</v>
      </c>
      <c r="F981" s="4">
        <f>DetailTicket2[[#This Row],[Qte]]*(DetailTicket2[[#This Row],[PrixUnit]]*(1-DetailTicket2[[#This Row],[Remise%]]))</f>
        <v>361.67400000000004</v>
      </c>
      <c r="G981" t="str">
        <f t="shared" si="28"/>
        <v>DAMIC</v>
      </c>
    </row>
    <row r="982" spans="1:7" x14ac:dyDescent="0.25">
      <c r="A982">
        <v>10616</v>
      </c>
      <c r="B982">
        <v>38</v>
      </c>
      <c r="C982">
        <v>200.93</v>
      </c>
      <c r="D982">
        <v>2</v>
      </c>
      <c r="E982">
        <v>0.05</v>
      </c>
      <c r="F982" s="4">
        <f>DetailTicket2[[#This Row],[Qte]]*(DetailTicket2[[#This Row],[PrixUnit]]*(1-DetailTicket2[[#This Row],[Remise%]]))</f>
        <v>381.767</v>
      </c>
      <c r="G982" t="str">
        <f t="shared" si="28"/>
        <v>HALER</v>
      </c>
    </row>
    <row r="983" spans="1:7" x14ac:dyDescent="0.25">
      <c r="A983">
        <v>10672</v>
      </c>
      <c r="B983">
        <v>38</v>
      </c>
      <c r="C983">
        <v>200.93</v>
      </c>
      <c r="D983">
        <v>2</v>
      </c>
      <c r="E983">
        <v>0.1</v>
      </c>
      <c r="F983" s="4">
        <f>DetailTicket2[[#This Row],[Qte]]*(DetailTicket2[[#This Row],[PrixUnit]]*(1-DetailTicket2[[#This Row],[Remise%]]))</f>
        <v>361.67400000000004</v>
      </c>
      <c r="G983" t="str">
        <f t="shared" si="28"/>
        <v>JEHOU</v>
      </c>
    </row>
    <row r="984" spans="1:7" x14ac:dyDescent="0.25">
      <c r="A984">
        <v>10783</v>
      </c>
      <c r="B984">
        <v>38</v>
      </c>
      <c r="C984">
        <v>200.93</v>
      </c>
      <c r="D984">
        <v>2</v>
      </c>
      <c r="E984">
        <v>0</v>
      </c>
      <c r="F984" s="4">
        <f>DetailTicket2[[#This Row],[Qte]]*(DetailTicket2[[#This Row],[PrixUnit]]*(1-DetailTicket2[[#This Row],[Remise%]]))</f>
        <v>401.86</v>
      </c>
      <c r="G984" t="str">
        <f t="shared" si="28"/>
        <v>DAMIC</v>
      </c>
    </row>
    <row r="985" spans="1:7" x14ac:dyDescent="0.25">
      <c r="A985">
        <v>10805</v>
      </c>
      <c r="B985">
        <v>38</v>
      </c>
      <c r="C985">
        <v>200.93</v>
      </c>
      <c r="D985">
        <v>2</v>
      </c>
      <c r="E985">
        <v>0</v>
      </c>
      <c r="F985" s="4">
        <f>DetailTicket2[[#This Row],[Qte]]*(DetailTicket2[[#This Row],[PrixUnit]]*(1-DetailTicket2[[#This Row],[Remise%]]))</f>
        <v>401.86</v>
      </c>
      <c r="G985" t="str">
        <f t="shared" si="28"/>
        <v>BEGAL</v>
      </c>
    </row>
    <row r="986" spans="1:7" x14ac:dyDescent="0.25">
      <c r="A986">
        <v>10816</v>
      </c>
      <c r="B986">
        <v>38</v>
      </c>
      <c r="C986">
        <v>200.93</v>
      </c>
      <c r="D986">
        <v>1</v>
      </c>
      <c r="E986">
        <v>0.05</v>
      </c>
      <c r="F986" s="4">
        <f>DetailTicket2[[#This Row],[Qte]]*(DetailTicket2[[#This Row],[PrixUnit]]*(1-DetailTicket2[[#This Row],[Remise%]]))</f>
        <v>190.8835</v>
      </c>
      <c r="G986" t="str">
        <f t="shared" si="28"/>
        <v>HALER</v>
      </c>
    </row>
    <row r="987" spans="1:7" x14ac:dyDescent="0.25">
      <c r="A987">
        <v>10817</v>
      </c>
      <c r="B987">
        <v>38</v>
      </c>
      <c r="C987">
        <v>200.93</v>
      </c>
      <c r="D987">
        <v>1</v>
      </c>
      <c r="E987">
        <v>0</v>
      </c>
      <c r="F987" s="4">
        <f>DetailTicket2[[#This Row],[Qte]]*(DetailTicket2[[#This Row],[PrixUnit]]*(1-DetailTicket2[[#This Row],[Remise%]]))</f>
        <v>200.93</v>
      </c>
      <c r="G987" t="str">
        <f t="shared" si="28"/>
        <v>CHBES</v>
      </c>
    </row>
    <row r="988" spans="1:7" x14ac:dyDescent="0.25">
      <c r="A988">
        <v>10828</v>
      </c>
      <c r="B988">
        <v>38</v>
      </c>
      <c r="C988">
        <v>200.93</v>
      </c>
      <c r="D988">
        <v>2</v>
      </c>
      <c r="E988">
        <v>0</v>
      </c>
      <c r="F988" s="4">
        <f>DetailTicket2[[#This Row],[Qte]]*(DetailTicket2[[#This Row],[PrixUnit]]*(1-DetailTicket2[[#This Row],[Remise%]]))</f>
        <v>401.86</v>
      </c>
      <c r="G988" t="str">
        <f t="shared" si="28"/>
        <v>GECAU</v>
      </c>
    </row>
    <row r="989" spans="1:7" x14ac:dyDescent="0.25">
      <c r="A989">
        <v>10831</v>
      </c>
      <c r="B989">
        <v>38</v>
      </c>
      <c r="C989">
        <v>200.93</v>
      </c>
      <c r="D989">
        <v>2</v>
      </c>
      <c r="E989">
        <v>0</v>
      </c>
      <c r="F989" s="4">
        <f>DetailTicket2[[#This Row],[Qte]]*(DetailTicket2[[#This Row],[PrixUnit]]*(1-DetailTicket2[[#This Row],[Remise%]]))</f>
        <v>401.86</v>
      </c>
      <c r="G989" t="str">
        <f t="shared" si="28"/>
        <v>ALDUV</v>
      </c>
    </row>
    <row r="990" spans="1:7" x14ac:dyDescent="0.25">
      <c r="A990">
        <v>10865</v>
      </c>
      <c r="B990">
        <v>38</v>
      </c>
      <c r="C990">
        <v>200.93</v>
      </c>
      <c r="D990">
        <v>2</v>
      </c>
      <c r="E990">
        <v>0.05</v>
      </c>
      <c r="F990" s="4">
        <f>DetailTicket2[[#This Row],[Qte]]*(DetailTicket2[[#This Row],[PrixUnit]]*(1-DetailTicket2[[#This Row],[Remise%]]))</f>
        <v>381.767</v>
      </c>
      <c r="G990" t="str">
        <f t="shared" si="28"/>
        <v>ARBLA</v>
      </c>
    </row>
    <row r="991" spans="1:7" x14ac:dyDescent="0.25">
      <c r="A991">
        <v>10889</v>
      </c>
      <c r="B991">
        <v>38</v>
      </c>
      <c r="C991">
        <v>200.93</v>
      </c>
      <c r="D991">
        <v>1</v>
      </c>
      <c r="E991">
        <v>0</v>
      </c>
      <c r="F991" s="4">
        <f>DetailTicket2[[#This Row],[Qte]]*(DetailTicket2[[#This Row],[PrixUnit]]*(1-DetailTicket2[[#This Row],[Remise%]]))</f>
        <v>200.93</v>
      </c>
      <c r="G991" t="str">
        <f t="shared" si="28"/>
        <v>ALCLE</v>
      </c>
    </row>
    <row r="992" spans="1:7" x14ac:dyDescent="0.25">
      <c r="A992">
        <v>10964</v>
      </c>
      <c r="B992">
        <v>38</v>
      </c>
      <c r="C992">
        <v>200.93</v>
      </c>
      <c r="D992">
        <v>2</v>
      </c>
      <c r="E992">
        <v>0</v>
      </c>
      <c r="F992" s="4">
        <f>DetailTicket2[[#This Row],[Qte]]*(DetailTicket2[[#This Row],[PrixUnit]]*(1-DetailTicket2[[#This Row],[Remise%]]))</f>
        <v>401.86</v>
      </c>
      <c r="G992" t="str">
        <f t="shared" si="28"/>
        <v>MAFER</v>
      </c>
    </row>
    <row r="993" spans="1:7" x14ac:dyDescent="0.25">
      <c r="A993">
        <v>10981</v>
      </c>
      <c r="B993">
        <v>38</v>
      </c>
      <c r="C993">
        <v>200.93</v>
      </c>
      <c r="D993">
        <v>2</v>
      </c>
      <c r="E993">
        <v>0</v>
      </c>
      <c r="F993" s="4">
        <f>DetailTicket2[[#This Row],[Qte]]*(DetailTicket2[[#This Row],[PrixUnit]]*(1-DetailTicket2[[#This Row],[Remise%]]))</f>
        <v>401.86</v>
      </c>
      <c r="G993" t="str">
        <f t="shared" si="28"/>
        <v>DAMIC</v>
      </c>
    </row>
    <row r="994" spans="1:7" x14ac:dyDescent="0.25">
      <c r="A994">
        <v>11032</v>
      </c>
      <c r="B994">
        <v>38</v>
      </c>
      <c r="C994">
        <v>200.93</v>
      </c>
      <c r="D994">
        <v>1</v>
      </c>
      <c r="E994">
        <v>0</v>
      </c>
      <c r="F994" s="4">
        <f>DetailTicket2[[#This Row],[Qte]]*(DetailTicket2[[#This Row],[PrixUnit]]*(1-DetailTicket2[[#This Row],[Remise%]]))</f>
        <v>200.93</v>
      </c>
      <c r="G994" t="str">
        <f t="shared" si="28"/>
        <v>CHLAB</v>
      </c>
    </row>
    <row r="995" spans="1:7" x14ac:dyDescent="0.25">
      <c r="A995">
        <v>11080</v>
      </c>
      <c r="B995">
        <v>38</v>
      </c>
      <c r="C995">
        <v>26.53</v>
      </c>
      <c r="D995">
        <v>2</v>
      </c>
      <c r="E995">
        <v>0</v>
      </c>
      <c r="F995" s="4">
        <f>DetailTicket2[[#This Row],[Qte]]*(DetailTicket2[[#This Row],[PrixUnit]]*(1-DetailTicket2[[#This Row],[Remise%]]))</f>
        <v>53.06</v>
      </c>
      <c r="G995" t="str">
        <f t="shared" si="28"/>
        <v>JEMAN</v>
      </c>
    </row>
    <row r="996" spans="1:7" x14ac:dyDescent="0.25">
      <c r="A996">
        <v>10253</v>
      </c>
      <c r="B996">
        <v>39</v>
      </c>
      <c r="C996">
        <v>10.98</v>
      </c>
      <c r="D996">
        <v>1</v>
      </c>
      <c r="E996">
        <v>0</v>
      </c>
      <c r="F996" s="4">
        <f>DetailTicket2[[#This Row],[Qte]]*(DetailTicket2[[#This Row],[PrixUnit]]*(1-DetailTicket2[[#This Row],[Remise%]]))</f>
        <v>10.98</v>
      </c>
      <c r="G996" t="str">
        <f t="shared" si="28"/>
        <v>DAMIC</v>
      </c>
    </row>
    <row r="997" spans="1:7" x14ac:dyDescent="0.25">
      <c r="A997">
        <v>10257</v>
      </c>
      <c r="B997">
        <v>39</v>
      </c>
      <c r="C997">
        <v>10.98</v>
      </c>
      <c r="D997">
        <v>2</v>
      </c>
      <c r="E997">
        <v>0</v>
      </c>
      <c r="F997" s="4">
        <f>DetailTicket2[[#This Row],[Qte]]*(DetailTicket2[[#This Row],[PrixUnit]]*(1-DetailTicket2[[#This Row],[Remise%]]))</f>
        <v>21.96</v>
      </c>
      <c r="G997" t="str">
        <f t="shared" si="28"/>
        <v>NAROU</v>
      </c>
    </row>
    <row r="998" spans="1:7" x14ac:dyDescent="0.25">
      <c r="A998">
        <v>10297</v>
      </c>
      <c r="B998">
        <v>39</v>
      </c>
      <c r="C998">
        <v>10.98</v>
      </c>
      <c r="D998">
        <v>2</v>
      </c>
      <c r="E998">
        <v>0</v>
      </c>
      <c r="F998" s="4">
        <f>DetailTicket2[[#This Row],[Qte]]*(DetailTicket2[[#This Row],[PrixUnit]]*(1-DetailTicket2[[#This Row],[Remise%]]))</f>
        <v>21.96</v>
      </c>
      <c r="G998" t="str">
        <f t="shared" si="28"/>
        <v>JEBOR</v>
      </c>
    </row>
    <row r="999" spans="1:7" x14ac:dyDescent="0.25">
      <c r="A999">
        <v>10305</v>
      </c>
      <c r="B999">
        <v>39</v>
      </c>
      <c r="C999">
        <v>10.98</v>
      </c>
      <c r="D999">
        <v>1</v>
      </c>
      <c r="E999">
        <v>0.1</v>
      </c>
      <c r="F999" s="4">
        <f>DetailTicket2[[#This Row],[Qte]]*(DetailTicket2[[#This Row],[PrixUnit]]*(1-DetailTicket2[[#This Row],[Remise%]]))</f>
        <v>9.8820000000000014</v>
      </c>
      <c r="G999" t="str">
        <f t="shared" si="28"/>
        <v>PILED</v>
      </c>
    </row>
    <row r="1000" spans="1:7" x14ac:dyDescent="0.25">
      <c r="A1000">
        <v>10323</v>
      </c>
      <c r="B1000">
        <v>39</v>
      </c>
      <c r="C1000">
        <v>10.98</v>
      </c>
      <c r="D1000">
        <v>2</v>
      </c>
      <c r="E1000">
        <v>0</v>
      </c>
      <c r="F1000" s="4">
        <f>DetailTicket2[[#This Row],[Qte]]*(DetailTicket2[[#This Row],[PrixUnit]]*(1-DetailTicket2[[#This Row],[Remise%]]))</f>
        <v>21.96</v>
      </c>
      <c r="G1000" t="str">
        <f t="shared" si="28"/>
        <v>CHBES</v>
      </c>
    </row>
    <row r="1001" spans="1:7" x14ac:dyDescent="0.25">
      <c r="A1001">
        <v>10347</v>
      </c>
      <c r="B1001">
        <v>39</v>
      </c>
      <c r="C1001">
        <v>10.98</v>
      </c>
      <c r="D1001">
        <v>2</v>
      </c>
      <c r="E1001">
        <v>0.15</v>
      </c>
      <c r="F1001" s="4">
        <f>DetailTicket2[[#This Row],[Qte]]*(DetailTicket2[[#This Row],[PrixUnit]]*(1-DetailTicket2[[#This Row],[Remise%]]))</f>
        <v>18.666</v>
      </c>
      <c r="G1001" t="str">
        <f t="shared" si="28"/>
        <v>ALAUV</v>
      </c>
    </row>
    <row r="1002" spans="1:7" x14ac:dyDescent="0.25">
      <c r="A1002">
        <v>10361</v>
      </c>
      <c r="B1002">
        <v>39</v>
      </c>
      <c r="C1002">
        <v>10.98</v>
      </c>
      <c r="D1002">
        <v>2</v>
      </c>
      <c r="E1002">
        <v>0.1</v>
      </c>
      <c r="F1002" s="4">
        <f>DetailTicket2[[#This Row],[Qte]]*(DetailTicket2[[#This Row],[PrixUnit]]*(1-DetailTicket2[[#This Row],[Remise%]]))</f>
        <v>19.764000000000003</v>
      </c>
      <c r="G1002" t="str">
        <f t="shared" si="28"/>
        <v>ARBLA</v>
      </c>
    </row>
    <row r="1003" spans="1:7" x14ac:dyDescent="0.25">
      <c r="A1003">
        <v>10377</v>
      </c>
      <c r="B1003">
        <v>39</v>
      </c>
      <c r="C1003">
        <v>10.98</v>
      </c>
      <c r="D1003">
        <v>1</v>
      </c>
      <c r="E1003">
        <v>0.15</v>
      </c>
      <c r="F1003" s="4">
        <f>DetailTicket2[[#This Row],[Qte]]*(DetailTicket2[[#This Row],[PrixUnit]]*(1-DetailTicket2[[#This Row],[Remise%]]))</f>
        <v>9.3330000000000002</v>
      </c>
      <c r="G1003" t="str">
        <f t="shared" si="28"/>
        <v>MAEUS</v>
      </c>
    </row>
    <row r="1004" spans="1:7" x14ac:dyDescent="0.25">
      <c r="A1004">
        <v>10445</v>
      </c>
      <c r="B1004">
        <v>39</v>
      </c>
      <c r="C1004">
        <v>10.98</v>
      </c>
      <c r="D1004">
        <v>2</v>
      </c>
      <c r="E1004">
        <v>0</v>
      </c>
      <c r="F1004" s="4">
        <f>DetailTicket2[[#This Row],[Qte]]*(DetailTicket2[[#This Row],[PrixUnit]]*(1-DetailTicket2[[#This Row],[Remise%]]))</f>
        <v>21.96</v>
      </c>
      <c r="G1004" t="str">
        <f t="shared" si="28"/>
        <v>JEHOU</v>
      </c>
    </row>
    <row r="1005" spans="1:7" x14ac:dyDescent="0.25">
      <c r="A1005">
        <v>10455</v>
      </c>
      <c r="B1005">
        <v>39</v>
      </c>
      <c r="C1005">
        <v>10.98</v>
      </c>
      <c r="D1005">
        <v>1</v>
      </c>
      <c r="E1005">
        <v>0</v>
      </c>
      <c r="F1005" s="4">
        <f>DetailTicket2[[#This Row],[Qte]]*(DetailTicket2[[#This Row],[PrixUnit]]*(1-DetailTicket2[[#This Row],[Remise%]]))</f>
        <v>10.98</v>
      </c>
      <c r="G1005" t="str">
        <f t="shared" si="28"/>
        <v>CLJAN</v>
      </c>
    </row>
    <row r="1006" spans="1:7" x14ac:dyDescent="0.25">
      <c r="A1006">
        <v>10477</v>
      </c>
      <c r="B1006">
        <v>39</v>
      </c>
      <c r="C1006">
        <v>10.98</v>
      </c>
      <c r="D1006">
        <v>1</v>
      </c>
      <c r="E1006">
        <v>0.25</v>
      </c>
      <c r="F1006" s="4">
        <f>DetailTicket2[[#This Row],[Qte]]*(DetailTicket2[[#This Row],[PrixUnit]]*(1-DetailTicket2[[#This Row],[Remise%]]))</f>
        <v>8.2349999999999994</v>
      </c>
      <c r="G1006" t="str">
        <f t="shared" si="28"/>
        <v>VIVAN</v>
      </c>
    </row>
    <row r="1007" spans="1:7" x14ac:dyDescent="0.25">
      <c r="A1007">
        <v>10508</v>
      </c>
      <c r="B1007">
        <v>39</v>
      </c>
      <c r="C1007">
        <v>13.72</v>
      </c>
      <c r="D1007">
        <v>2</v>
      </c>
      <c r="E1007">
        <v>0</v>
      </c>
      <c r="F1007" s="4">
        <f>DetailTicket2[[#This Row],[Qte]]*(DetailTicket2[[#This Row],[PrixUnit]]*(1-DetailTicket2[[#This Row],[Remise%]]))</f>
        <v>27.44</v>
      </c>
      <c r="G1007" t="str">
        <f t="shared" si="28"/>
        <v>OLLHE</v>
      </c>
    </row>
    <row r="1008" spans="1:7" x14ac:dyDescent="0.25">
      <c r="A1008">
        <v>10577</v>
      </c>
      <c r="B1008">
        <v>39</v>
      </c>
      <c r="C1008">
        <v>13.72</v>
      </c>
      <c r="D1008">
        <v>2</v>
      </c>
      <c r="E1008">
        <v>0</v>
      </c>
      <c r="F1008" s="4">
        <f>DetailTicket2[[#This Row],[Qte]]*(DetailTicket2[[#This Row],[PrixUnit]]*(1-DetailTicket2[[#This Row],[Remise%]]))</f>
        <v>27.44</v>
      </c>
      <c r="G1008" t="str">
        <f t="shared" si="28"/>
        <v>ROHAM</v>
      </c>
    </row>
    <row r="1009" spans="1:7" x14ac:dyDescent="0.25">
      <c r="A1009">
        <v>10614</v>
      </c>
      <c r="B1009">
        <v>39</v>
      </c>
      <c r="C1009">
        <v>13.72</v>
      </c>
      <c r="D1009">
        <v>2</v>
      </c>
      <c r="E1009">
        <v>0</v>
      </c>
      <c r="F1009" s="4">
        <f>DetailTicket2[[#This Row],[Qte]]*(DetailTicket2[[#This Row],[PrixUnit]]*(1-DetailTicket2[[#This Row],[Remise%]]))</f>
        <v>27.44</v>
      </c>
      <c r="G1009" t="str">
        <f t="shared" si="28"/>
        <v>NOBEL</v>
      </c>
    </row>
    <row r="1010" spans="1:7" x14ac:dyDescent="0.25">
      <c r="A1010">
        <v>10643</v>
      </c>
      <c r="B1010">
        <v>39</v>
      </c>
      <c r="C1010">
        <v>13.72</v>
      </c>
      <c r="D1010">
        <v>1</v>
      </c>
      <c r="E1010">
        <v>0.25</v>
      </c>
      <c r="F1010" s="4">
        <f>DetailTicket2[[#This Row],[Qte]]*(DetailTicket2[[#This Row],[PrixUnit]]*(1-DetailTicket2[[#This Row],[Remise%]]))</f>
        <v>10.290000000000001</v>
      </c>
      <c r="G1010" t="str">
        <f t="shared" si="28"/>
        <v>CLHAL</v>
      </c>
    </row>
    <row r="1011" spans="1:7" x14ac:dyDescent="0.25">
      <c r="A1011">
        <v>10647</v>
      </c>
      <c r="B1011">
        <v>39</v>
      </c>
      <c r="C1011">
        <v>13.72</v>
      </c>
      <c r="D1011">
        <v>1</v>
      </c>
      <c r="E1011">
        <v>0</v>
      </c>
      <c r="F1011" s="4">
        <f>DetailTicket2[[#This Row],[Qte]]*(DetailTicket2[[#This Row],[PrixUnit]]*(1-DetailTicket2[[#This Row],[Remise%]]))</f>
        <v>13.72</v>
      </c>
      <c r="G1011" t="str">
        <f t="shared" si="28"/>
        <v>BEAVI</v>
      </c>
    </row>
    <row r="1012" spans="1:7" x14ac:dyDescent="0.25">
      <c r="A1012">
        <v>10654</v>
      </c>
      <c r="B1012">
        <v>39</v>
      </c>
      <c r="C1012">
        <v>13.72</v>
      </c>
      <c r="D1012">
        <v>1</v>
      </c>
      <c r="E1012">
        <v>0.1</v>
      </c>
      <c r="F1012" s="4">
        <f>DetailTicket2[[#This Row],[Qte]]*(DetailTicket2[[#This Row],[PrixUnit]]*(1-DetailTicket2[[#This Row],[Remise%]]))</f>
        <v>12.348000000000001</v>
      </c>
      <c r="G1012" t="str">
        <f t="shared" si="28"/>
        <v>JEHOU</v>
      </c>
    </row>
    <row r="1013" spans="1:7" x14ac:dyDescent="0.25">
      <c r="A1013">
        <v>10661</v>
      </c>
      <c r="B1013">
        <v>39</v>
      </c>
      <c r="C1013">
        <v>13.72</v>
      </c>
      <c r="D1013">
        <v>2</v>
      </c>
      <c r="E1013">
        <v>0.2</v>
      </c>
      <c r="F1013" s="4">
        <f>DetailTicket2[[#This Row],[Qte]]*(DetailTicket2[[#This Row],[PrixUnit]]*(1-DetailTicket2[[#This Row],[Remise%]]))</f>
        <v>21.952000000000002</v>
      </c>
      <c r="G1013" t="str">
        <f t="shared" si="28"/>
        <v>ERSWE</v>
      </c>
    </row>
    <row r="1014" spans="1:7" x14ac:dyDescent="0.25">
      <c r="A1014">
        <v>10762</v>
      </c>
      <c r="B1014">
        <v>39</v>
      </c>
      <c r="C1014">
        <v>13.72</v>
      </c>
      <c r="D1014">
        <v>2</v>
      </c>
      <c r="E1014">
        <v>0</v>
      </c>
      <c r="F1014" s="4">
        <f>DetailTicket2[[#This Row],[Qte]]*(DetailTicket2[[#This Row],[PrixUnit]]*(1-DetailTicket2[[#This Row],[Remise%]]))</f>
        <v>27.44</v>
      </c>
      <c r="G1014" t="str">
        <f t="shared" si="28"/>
        <v>REDAN</v>
      </c>
    </row>
    <row r="1015" spans="1:7" x14ac:dyDescent="0.25">
      <c r="A1015">
        <v>10764</v>
      </c>
      <c r="B1015">
        <v>39</v>
      </c>
      <c r="C1015">
        <v>13.72</v>
      </c>
      <c r="D1015">
        <v>2</v>
      </c>
      <c r="E1015">
        <v>0.1</v>
      </c>
      <c r="F1015" s="4">
        <f>DetailTicket2[[#This Row],[Qte]]*(DetailTicket2[[#This Row],[PrixUnit]]*(1-DetailTicket2[[#This Row],[Remise%]]))</f>
        <v>24.696000000000002</v>
      </c>
      <c r="G1015" t="str">
        <f t="shared" si="28"/>
        <v>CHLEC</v>
      </c>
    </row>
    <row r="1016" spans="1:7" x14ac:dyDescent="0.25">
      <c r="A1016">
        <v>10784</v>
      </c>
      <c r="B1016">
        <v>39</v>
      </c>
      <c r="C1016">
        <v>13.72</v>
      </c>
      <c r="D1016">
        <v>2</v>
      </c>
      <c r="E1016">
        <v>0.15</v>
      </c>
      <c r="F1016" s="4">
        <f>DetailTicket2[[#This Row],[Qte]]*(DetailTicket2[[#This Row],[PrixUnit]]*(1-DetailTicket2[[#This Row],[Remise%]]))</f>
        <v>23.324000000000002</v>
      </c>
      <c r="G1016" t="str">
        <f t="shared" si="28"/>
        <v>NISCH</v>
      </c>
    </row>
    <row r="1017" spans="1:7" x14ac:dyDescent="0.25">
      <c r="A1017">
        <v>10827</v>
      </c>
      <c r="B1017">
        <v>39</v>
      </c>
      <c r="C1017">
        <v>13.72</v>
      </c>
      <c r="D1017">
        <v>1</v>
      </c>
      <c r="E1017">
        <v>0</v>
      </c>
      <c r="F1017" s="4">
        <f>DetailTicket2[[#This Row],[Qte]]*(DetailTicket2[[#This Row],[PrixUnit]]*(1-DetailTicket2[[#This Row],[Remise%]]))</f>
        <v>13.72</v>
      </c>
      <c r="G1017" t="str">
        <f t="shared" si="28"/>
        <v>FAMAR</v>
      </c>
    </row>
    <row r="1018" spans="1:7" x14ac:dyDescent="0.25">
      <c r="A1018">
        <v>10830</v>
      </c>
      <c r="B1018">
        <v>39</v>
      </c>
      <c r="C1018">
        <v>13.72</v>
      </c>
      <c r="D1018">
        <v>1</v>
      </c>
      <c r="E1018">
        <v>0</v>
      </c>
      <c r="F1018" s="4">
        <f>DetailTicket2[[#This Row],[Qte]]*(DetailTicket2[[#This Row],[PrixUnit]]*(1-DetailTicket2[[#This Row],[Remise%]]))</f>
        <v>13.72</v>
      </c>
      <c r="G1018" t="str">
        <f t="shared" si="28"/>
        <v>CEGRO</v>
      </c>
    </row>
    <row r="1019" spans="1:7" x14ac:dyDescent="0.25">
      <c r="A1019">
        <v>10840</v>
      </c>
      <c r="B1019">
        <v>39</v>
      </c>
      <c r="C1019">
        <v>13.72</v>
      </c>
      <c r="D1019">
        <v>2</v>
      </c>
      <c r="E1019">
        <v>0.2</v>
      </c>
      <c r="F1019" s="4">
        <f>DetailTicket2[[#This Row],[Qte]]*(DetailTicket2[[#This Row],[PrixUnit]]*(1-DetailTicket2[[#This Row],[Remise%]]))</f>
        <v>21.952000000000002</v>
      </c>
      <c r="G1019" t="str">
        <f t="shared" si="28"/>
        <v>RARAB</v>
      </c>
    </row>
    <row r="1020" spans="1:7" x14ac:dyDescent="0.25">
      <c r="A1020">
        <v>10865</v>
      </c>
      <c r="B1020">
        <v>39</v>
      </c>
      <c r="C1020">
        <v>13.72</v>
      </c>
      <c r="D1020">
        <v>2</v>
      </c>
      <c r="E1020">
        <v>0.05</v>
      </c>
      <c r="F1020" s="4">
        <f>DetailTicket2[[#This Row],[Qte]]*(DetailTicket2[[#This Row],[PrixUnit]]*(1-DetailTicket2[[#This Row],[Remise%]]))</f>
        <v>26.068000000000001</v>
      </c>
      <c r="G1020" t="str">
        <f t="shared" si="28"/>
        <v>ARBLA</v>
      </c>
    </row>
    <row r="1021" spans="1:7" x14ac:dyDescent="0.25">
      <c r="A1021">
        <v>10895</v>
      </c>
      <c r="B1021">
        <v>39</v>
      </c>
      <c r="C1021">
        <v>13.72</v>
      </c>
      <c r="D1021">
        <v>1</v>
      </c>
      <c r="E1021">
        <v>0</v>
      </c>
      <c r="F1021" s="4">
        <f>DetailTicket2[[#This Row],[Qte]]*(DetailTicket2[[#This Row],[PrixUnit]]*(1-DetailTicket2[[#This Row],[Remise%]]))</f>
        <v>13.72</v>
      </c>
      <c r="G1021" t="str">
        <f t="shared" si="28"/>
        <v>CHLEC</v>
      </c>
    </row>
    <row r="1022" spans="1:7" x14ac:dyDescent="0.25">
      <c r="A1022">
        <v>10899</v>
      </c>
      <c r="B1022">
        <v>39</v>
      </c>
      <c r="C1022">
        <v>13.72</v>
      </c>
      <c r="D1022">
        <v>2</v>
      </c>
      <c r="E1022">
        <v>0.15</v>
      </c>
      <c r="F1022" s="4">
        <f>DetailTicket2[[#This Row],[Qte]]*(DetailTicket2[[#This Row],[PrixUnit]]*(1-DetailTicket2[[#This Row],[Remise%]]))</f>
        <v>23.324000000000002</v>
      </c>
      <c r="G1022" t="str">
        <f t="shared" si="28"/>
        <v>JEMAN</v>
      </c>
    </row>
    <row r="1023" spans="1:7" x14ac:dyDescent="0.25">
      <c r="A1023">
        <v>10977</v>
      </c>
      <c r="B1023">
        <v>39</v>
      </c>
      <c r="C1023">
        <v>13.72</v>
      </c>
      <c r="D1023">
        <v>1</v>
      </c>
      <c r="E1023">
        <v>0</v>
      </c>
      <c r="F1023" s="4">
        <f>DetailTicket2[[#This Row],[Qte]]*(DetailTicket2[[#This Row],[PrixUnit]]*(1-DetailTicket2[[#This Row],[Remise%]]))</f>
        <v>13.72</v>
      </c>
      <c r="G1023" t="str">
        <f t="shared" si="28"/>
        <v>REDAN</v>
      </c>
    </row>
    <row r="1024" spans="1:7" x14ac:dyDescent="0.25">
      <c r="A1024">
        <v>11069</v>
      </c>
      <c r="B1024">
        <v>39</v>
      </c>
      <c r="C1024">
        <v>13.72</v>
      </c>
      <c r="D1024">
        <v>1</v>
      </c>
      <c r="E1024">
        <v>0</v>
      </c>
      <c r="F1024" s="4">
        <f>DetailTicket2[[#This Row],[Qte]]*(DetailTicket2[[#This Row],[PrixUnit]]*(1-DetailTicket2[[#This Row],[Remise%]]))</f>
        <v>13.72</v>
      </c>
      <c r="G1024" t="str">
        <f t="shared" si="28"/>
        <v>CHGRA</v>
      </c>
    </row>
    <row r="1025" spans="1:7" x14ac:dyDescent="0.25">
      <c r="A1025">
        <v>11077</v>
      </c>
      <c r="B1025">
        <v>39</v>
      </c>
      <c r="C1025">
        <v>13.72</v>
      </c>
      <c r="D1025">
        <v>2</v>
      </c>
      <c r="E1025">
        <v>0.05</v>
      </c>
      <c r="F1025" s="4">
        <f>DetailTicket2[[#This Row],[Qte]]*(DetailTicket2[[#This Row],[PrixUnit]]*(1-DetailTicket2[[#This Row],[Remise%]]))</f>
        <v>26.068000000000001</v>
      </c>
      <c r="G1025" t="str">
        <f t="shared" si="28"/>
        <v>ALCLE</v>
      </c>
    </row>
    <row r="1026" spans="1:7" x14ac:dyDescent="0.25">
      <c r="A1026">
        <v>10267</v>
      </c>
      <c r="B1026">
        <v>40</v>
      </c>
      <c r="C1026">
        <v>11.28</v>
      </c>
      <c r="D1026">
        <v>2</v>
      </c>
      <c r="E1026">
        <v>0</v>
      </c>
      <c r="F1026" s="4">
        <f>DetailTicket2[[#This Row],[Qte]]*(DetailTicket2[[#This Row],[PrixUnit]]*(1-DetailTicket2[[#This Row],[Remise%]]))</f>
        <v>22.56</v>
      </c>
      <c r="G1026" t="str">
        <f t="shared" ref="G1026:G1089" si="29">VLOOKUP(A1026,$I$2:$J$836,2,FALSE)</f>
        <v>ERDEB</v>
      </c>
    </row>
    <row r="1027" spans="1:7" x14ac:dyDescent="0.25">
      <c r="A1027">
        <v>10273</v>
      </c>
      <c r="B1027">
        <v>40</v>
      </c>
      <c r="C1027">
        <v>11.28</v>
      </c>
      <c r="D1027">
        <v>2</v>
      </c>
      <c r="E1027">
        <v>0.05</v>
      </c>
      <c r="F1027" s="4">
        <f>DetailTicket2[[#This Row],[Qte]]*(DetailTicket2[[#This Row],[PrixUnit]]*(1-DetailTicket2[[#This Row],[Remise%]]))</f>
        <v>21.431999999999999</v>
      </c>
      <c r="G1027" t="str">
        <f t="shared" si="29"/>
        <v>ARBLA</v>
      </c>
    </row>
    <row r="1028" spans="1:7" x14ac:dyDescent="0.25">
      <c r="A1028">
        <v>10285</v>
      </c>
      <c r="B1028">
        <v>40</v>
      </c>
      <c r="C1028">
        <v>11.28</v>
      </c>
      <c r="D1028">
        <v>1</v>
      </c>
      <c r="E1028">
        <v>0.2</v>
      </c>
      <c r="F1028" s="4">
        <f>DetailTicket2[[#This Row],[Qte]]*(DetailTicket2[[#This Row],[PrixUnit]]*(1-DetailTicket2[[#This Row],[Remise%]]))</f>
        <v>9.0239999999999991</v>
      </c>
      <c r="G1028" t="str">
        <f t="shared" si="29"/>
        <v>ARBLA</v>
      </c>
    </row>
    <row r="1029" spans="1:7" x14ac:dyDescent="0.25">
      <c r="A1029">
        <v>10301</v>
      </c>
      <c r="B1029">
        <v>40</v>
      </c>
      <c r="C1029">
        <v>11.28</v>
      </c>
      <c r="D1029">
        <v>2</v>
      </c>
      <c r="E1029">
        <v>0</v>
      </c>
      <c r="F1029" s="4">
        <f>DetailTicket2[[#This Row],[Qte]]*(DetailTicket2[[#This Row],[PrixUnit]]*(1-DetailTicket2[[#This Row],[Remise%]]))</f>
        <v>22.56</v>
      </c>
      <c r="G1029" t="str">
        <f t="shared" si="29"/>
        <v>PAJAL</v>
      </c>
    </row>
    <row r="1030" spans="1:7" x14ac:dyDescent="0.25">
      <c r="A1030">
        <v>10303</v>
      </c>
      <c r="B1030">
        <v>40</v>
      </c>
      <c r="C1030">
        <v>11.28</v>
      </c>
      <c r="D1030">
        <v>1</v>
      </c>
      <c r="E1030">
        <v>0.1</v>
      </c>
      <c r="F1030" s="4">
        <f>DetailTicket2[[#This Row],[Qte]]*(DetailTicket2[[#This Row],[PrixUnit]]*(1-DetailTicket2[[#This Row],[Remise%]]))</f>
        <v>10.151999999999999</v>
      </c>
      <c r="G1030" t="str">
        <f t="shared" si="29"/>
        <v>JELEC</v>
      </c>
    </row>
    <row r="1031" spans="1:7" x14ac:dyDescent="0.25">
      <c r="A1031">
        <v>10347</v>
      </c>
      <c r="B1031">
        <v>40</v>
      </c>
      <c r="C1031">
        <v>11.28</v>
      </c>
      <c r="D1031">
        <v>2</v>
      </c>
      <c r="E1031">
        <v>0</v>
      </c>
      <c r="F1031" s="4">
        <f>DetailTicket2[[#This Row],[Qte]]*(DetailTicket2[[#This Row],[PrixUnit]]*(1-DetailTicket2[[#This Row],[Remise%]]))</f>
        <v>22.56</v>
      </c>
      <c r="G1031" t="str">
        <f t="shared" si="29"/>
        <v>ALAUV</v>
      </c>
    </row>
    <row r="1032" spans="1:7" x14ac:dyDescent="0.25">
      <c r="A1032">
        <v>10406</v>
      </c>
      <c r="B1032">
        <v>40</v>
      </c>
      <c r="C1032">
        <v>11.28</v>
      </c>
      <c r="D1032">
        <v>2</v>
      </c>
      <c r="E1032">
        <v>0.1</v>
      </c>
      <c r="F1032" s="4">
        <f>DetailTicket2[[#This Row],[Qte]]*(DetailTicket2[[#This Row],[PrixUnit]]*(1-DetailTicket2[[#This Row],[Remise%]]))</f>
        <v>20.303999999999998</v>
      </c>
      <c r="G1032" t="str">
        <f t="shared" si="29"/>
        <v>PABEL</v>
      </c>
    </row>
    <row r="1033" spans="1:7" x14ac:dyDescent="0.25">
      <c r="A1033">
        <v>10431</v>
      </c>
      <c r="B1033">
        <v>40</v>
      </c>
      <c r="C1033">
        <v>11.28</v>
      </c>
      <c r="D1033">
        <v>2</v>
      </c>
      <c r="E1033">
        <v>0.25</v>
      </c>
      <c r="F1033" s="4">
        <f>DetailTicket2[[#This Row],[Qte]]*(DetailTicket2[[#This Row],[PrixUnit]]*(1-DetailTicket2[[#This Row],[Remise%]]))</f>
        <v>16.919999999999998</v>
      </c>
      <c r="G1033" t="str">
        <f t="shared" si="29"/>
        <v>GESEF</v>
      </c>
    </row>
    <row r="1034" spans="1:7" x14ac:dyDescent="0.25">
      <c r="A1034">
        <v>10448</v>
      </c>
      <c r="B1034">
        <v>40</v>
      </c>
      <c r="C1034">
        <v>11.28</v>
      </c>
      <c r="D1034">
        <v>1</v>
      </c>
      <c r="E1034">
        <v>0</v>
      </c>
      <c r="F1034" s="4">
        <f>DetailTicket2[[#This Row],[Qte]]*(DetailTicket2[[#This Row],[PrixUnit]]*(1-DetailTicket2[[#This Row],[Remise%]]))</f>
        <v>11.28</v>
      </c>
      <c r="G1034" t="str">
        <f t="shared" si="29"/>
        <v>GECAU</v>
      </c>
    </row>
    <row r="1035" spans="1:7" x14ac:dyDescent="0.25">
      <c r="A1035">
        <v>10465</v>
      </c>
      <c r="B1035">
        <v>40</v>
      </c>
      <c r="C1035">
        <v>11.28</v>
      </c>
      <c r="D1035">
        <v>1</v>
      </c>
      <c r="E1035">
        <v>0</v>
      </c>
      <c r="F1035" s="4">
        <f>DetailTicket2[[#This Row],[Qte]]*(DetailTicket2[[#This Row],[PrixUnit]]*(1-DetailTicket2[[#This Row],[Remise%]]))</f>
        <v>11.28</v>
      </c>
      <c r="G1035" t="str">
        <f t="shared" si="29"/>
        <v>ZOHED</v>
      </c>
    </row>
    <row r="1036" spans="1:7" x14ac:dyDescent="0.25">
      <c r="A1036">
        <v>10474</v>
      </c>
      <c r="B1036">
        <v>40</v>
      </c>
      <c r="C1036">
        <v>11.28</v>
      </c>
      <c r="D1036">
        <v>1</v>
      </c>
      <c r="E1036">
        <v>0</v>
      </c>
      <c r="F1036" s="4">
        <f>DetailTicket2[[#This Row],[Qte]]*(DetailTicket2[[#This Row],[PrixUnit]]*(1-DetailTicket2[[#This Row],[Remise%]]))</f>
        <v>11.28</v>
      </c>
      <c r="G1036" t="str">
        <f t="shared" si="29"/>
        <v>SORET</v>
      </c>
    </row>
    <row r="1037" spans="1:7" x14ac:dyDescent="0.25">
      <c r="A1037">
        <v>10482</v>
      </c>
      <c r="B1037">
        <v>40</v>
      </c>
      <c r="C1037">
        <v>11.28</v>
      </c>
      <c r="D1037">
        <v>2</v>
      </c>
      <c r="E1037">
        <v>0</v>
      </c>
      <c r="F1037" s="4">
        <f>DetailTicket2[[#This Row],[Qte]]*(DetailTicket2[[#This Row],[PrixUnit]]*(1-DetailTicket2[[#This Row],[Remise%]]))</f>
        <v>22.56</v>
      </c>
      <c r="G1037" t="str">
        <f t="shared" si="29"/>
        <v>SELAU</v>
      </c>
    </row>
    <row r="1038" spans="1:7" x14ac:dyDescent="0.25">
      <c r="A1038">
        <v>10484</v>
      </c>
      <c r="B1038">
        <v>40</v>
      </c>
      <c r="C1038">
        <v>11.28</v>
      </c>
      <c r="D1038">
        <v>2</v>
      </c>
      <c r="E1038">
        <v>0</v>
      </c>
      <c r="F1038" s="4">
        <f>DetailTicket2[[#This Row],[Qte]]*(DetailTicket2[[#This Row],[PrixUnit]]*(1-DetailTicket2[[#This Row],[Remise%]]))</f>
        <v>22.56</v>
      </c>
      <c r="G1038" t="str">
        <f t="shared" si="29"/>
        <v>SYBEL</v>
      </c>
    </row>
    <row r="1039" spans="1:7" x14ac:dyDescent="0.25">
      <c r="A1039">
        <v>10498</v>
      </c>
      <c r="B1039">
        <v>40</v>
      </c>
      <c r="C1039">
        <v>14.03</v>
      </c>
      <c r="D1039">
        <v>2</v>
      </c>
      <c r="E1039">
        <v>0</v>
      </c>
      <c r="F1039" s="4">
        <f>DetailTicket2[[#This Row],[Qte]]*(DetailTicket2[[#This Row],[PrixUnit]]*(1-DetailTicket2[[#This Row],[Remise%]]))</f>
        <v>28.06</v>
      </c>
      <c r="G1039" t="str">
        <f t="shared" si="29"/>
        <v>NAROU</v>
      </c>
    </row>
    <row r="1040" spans="1:7" x14ac:dyDescent="0.25">
      <c r="A1040">
        <v>10522</v>
      </c>
      <c r="B1040">
        <v>40</v>
      </c>
      <c r="C1040">
        <v>14.03</v>
      </c>
      <c r="D1040">
        <v>1</v>
      </c>
      <c r="E1040">
        <v>0.2</v>
      </c>
      <c r="F1040" s="4">
        <f>DetailTicket2[[#This Row],[Qte]]*(DetailTicket2[[#This Row],[PrixUnit]]*(1-DetailTicket2[[#This Row],[Remise%]]))</f>
        <v>11.224</v>
      </c>
      <c r="G1040" t="str">
        <f t="shared" si="29"/>
        <v>ANLER</v>
      </c>
    </row>
    <row r="1041" spans="1:7" x14ac:dyDescent="0.25">
      <c r="A1041">
        <v>10525</v>
      </c>
      <c r="B1041">
        <v>40</v>
      </c>
      <c r="C1041">
        <v>14.03</v>
      </c>
      <c r="D1041">
        <v>2</v>
      </c>
      <c r="E1041">
        <v>0.1</v>
      </c>
      <c r="F1041" s="4">
        <f>DetailTicket2[[#This Row],[Qte]]*(DetailTicket2[[#This Row],[PrixUnit]]*(1-DetailTicket2[[#This Row],[Remise%]]))</f>
        <v>25.253999999999998</v>
      </c>
      <c r="G1041" t="str">
        <f t="shared" si="29"/>
        <v>FAMAR</v>
      </c>
    </row>
    <row r="1042" spans="1:7" x14ac:dyDescent="0.25">
      <c r="A1042">
        <v>10534</v>
      </c>
      <c r="B1042">
        <v>40</v>
      </c>
      <c r="C1042">
        <v>14.03</v>
      </c>
      <c r="D1042">
        <v>2</v>
      </c>
      <c r="E1042">
        <v>0.2</v>
      </c>
      <c r="F1042" s="4">
        <f>DetailTicket2[[#This Row],[Qte]]*(DetailTicket2[[#This Row],[PrixUnit]]*(1-DetailTicket2[[#This Row],[Remise%]]))</f>
        <v>22.448</v>
      </c>
      <c r="G1042" t="str">
        <f t="shared" si="29"/>
        <v>ANLER</v>
      </c>
    </row>
    <row r="1043" spans="1:7" x14ac:dyDescent="0.25">
      <c r="A1043">
        <v>10535</v>
      </c>
      <c r="B1043">
        <v>40</v>
      </c>
      <c r="C1043">
        <v>14.03</v>
      </c>
      <c r="D1043">
        <v>2</v>
      </c>
      <c r="E1043">
        <v>0.1</v>
      </c>
      <c r="F1043" s="4">
        <f>DetailTicket2[[#This Row],[Qte]]*(DetailTicket2[[#This Row],[PrixUnit]]*(1-DetailTicket2[[#This Row],[Remise%]]))</f>
        <v>25.253999999999998</v>
      </c>
      <c r="G1043" t="str">
        <f t="shared" si="29"/>
        <v>SEADI</v>
      </c>
    </row>
    <row r="1044" spans="1:7" x14ac:dyDescent="0.25">
      <c r="A1044">
        <v>10572</v>
      </c>
      <c r="B1044">
        <v>40</v>
      </c>
      <c r="C1044">
        <v>14.03</v>
      </c>
      <c r="D1044">
        <v>2</v>
      </c>
      <c r="E1044">
        <v>0</v>
      </c>
      <c r="F1044" s="4">
        <f>DetailTicket2[[#This Row],[Qte]]*(DetailTicket2[[#This Row],[PrixUnit]]*(1-DetailTicket2[[#This Row],[Remise%]]))</f>
        <v>28.06</v>
      </c>
      <c r="G1044" t="str">
        <f t="shared" si="29"/>
        <v>JEHOU</v>
      </c>
    </row>
    <row r="1045" spans="1:7" x14ac:dyDescent="0.25">
      <c r="A1045">
        <v>10574</v>
      </c>
      <c r="B1045">
        <v>40</v>
      </c>
      <c r="C1045">
        <v>14.03</v>
      </c>
      <c r="D1045">
        <v>2</v>
      </c>
      <c r="E1045">
        <v>0</v>
      </c>
      <c r="F1045" s="4">
        <f>DetailTicket2[[#This Row],[Qte]]*(DetailTicket2[[#This Row],[PrixUnit]]*(1-DetailTicket2[[#This Row],[Remise%]]))</f>
        <v>28.06</v>
      </c>
      <c r="G1045" t="str">
        <f t="shared" si="29"/>
        <v>ROHAM</v>
      </c>
    </row>
    <row r="1046" spans="1:7" x14ac:dyDescent="0.25">
      <c r="A1046">
        <v>10607</v>
      </c>
      <c r="B1046">
        <v>40</v>
      </c>
      <c r="C1046">
        <v>14.03</v>
      </c>
      <c r="D1046">
        <v>1</v>
      </c>
      <c r="E1046">
        <v>0</v>
      </c>
      <c r="F1046" s="4">
        <f>DetailTicket2[[#This Row],[Qte]]*(DetailTicket2[[#This Row],[PrixUnit]]*(1-DetailTicket2[[#This Row],[Remise%]]))</f>
        <v>14.03</v>
      </c>
      <c r="G1046" t="str">
        <f t="shared" si="29"/>
        <v>MOELK</v>
      </c>
    </row>
    <row r="1047" spans="1:7" x14ac:dyDescent="0.25">
      <c r="A1047">
        <v>10641</v>
      </c>
      <c r="B1047">
        <v>40</v>
      </c>
      <c r="C1047">
        <v>14.03</v>
      </c>
      <c r="D1047">
        <v>2</v>
      </c>
      <c r="E1047">
        <v>0</v>
      </c>
      <c r="F1047" s="4">
        <f>DetailTicket2[[#This Row],[Qte]]*(DetailTicket2[[#This Row],[PrixUnit]]*(1-DetailTicket2[[#This Row],[Remise%]]))</f>
        <v>28.06</v>
      </c>
      <c r="G1047" t="str">
        <f t="shared" si="29"/>
        <v>NAROU</v>
      </c>
    </row>
    <row r="1048" spans="1:7" x14ac:dyDescent="0.25">
      <c r="A1048">
        <v>10658</v>
      </c>
      <c r="B1048">
        <v>40</v>
      </c>
      <c r="C1048">
        <v>14.03</v>
      </c>
      <c r="D1048">
        <v>2</v>
      </c>
      <c r="E1048">
        <v>0.05</v>
      </c>
      <c r="F1048" s="4">
        <f>DetailTicket2[[#This Row],[Qte]]*(DetailTicket2[[#This Row],[PrixUnit]]*(1-DetailTicket2[[#This Row],[Remise%]]))</f>
        <v>26.656999999999996</v>
      </c>
      <c r="G1048" t="str">
        <f t="shared" si="29"/>
        <v>ARBLA</v>
      </c>
    </row>
    <row r="1049" spans="1:7" x14ac:dyDescent="0.25">
      <c r="A1049">
        <v>10659</v>
      </c>
      <c r="B1049">
        <v>40</v>
      </c>
      <c r="C1049">
        <v>14.03</v>
      </c>
      <c r="D1049">
        <v>1</v>
      </c>
      <c r="E1049">
        <v>0.05</v>
      </c>
      <c r="F1049" s="4">
        <f>DetailTicket2[[#This Row],[Qte]]*(DetailTicket2[[#This Row],[PrixUnit]]*(1-DetailTicket2[[#This Row],[Remise%]]))</f>
        <v>13.328499999999998</v>
      </c>
      <c r="G1049" t="str">
        <f t="shared" si="29"/>
        <v>PABEL</v>
      </c>
    </row>
    <row r="1050" spans="1:7" x14ac:dyDescent="0.25">
      <c r="A1050">
        <v>10663</v>
      </c>
      <c r="B1050">
        <v>40</v>
      </c>
      <c r="C1050">
        <v>14.03</v>
      </c>
      <c r="D1050">
        <v>1</v>
      </c>
      <c r="E1050">
        <v>0.05</v>
      </c>
      <c r="F1050" s="4">
        <f>DetailTicket2[[#This Row],[Qte]]*(DetailTicket2[[#This Row],[PrixUnit]]*(1-DetailTicket2[[#This Row],[Remise%]]))</f>
        <v>13.328499999999998</v>
      </c>
      <c r="G1050" t="str">
        <f t="shared" si="29"/>
        <v>FAMAR</v>
      </c>
    </row>
    <row r="1051" spans="1:7" x14ac:dyDescent="0.25">
      <c r="A1051">
        <v>10684</v>
      </c>
      <c r="B1051">
        <v>40</v>
      </c>
      <c r="C1051">
        <v>14.03</v>
      </c>
      <c r="D1051">
        <v>1</v>
      </c>
      <c r="E1051">
        <v>0</v>
      </c>
      <c r="F1051" s="4">
        <f>DetailTicket2[[#This Row],[Qte]]*(DetailTicket2[[#This Row],[PrixUnit]]*(1-DetailTicket2[[#This Row],[Remise%]]))</f>
        <v>14.03</v>
      </c>
      <c r="G1051" t="str">
        <f t="shared" si="29"/>
        <v>OLLHE</v>
      </c>
    </row>
    <row r="1052" spans="1:7" x14ac:dyDescent="0.25">
      <c r="A1052">
        <v>10728</v>
      </c>
      <c r="B1052">
        <v>40</v>
      </c>
      <c r="C1052">
        <v>14.03</v>
      </c>
      <c r="D1052">
        <v>2</v>
      </c>
      <c r="E1052">
        <v>0</v>
      </c>
      <c r="F1052" s="4">
        <f>DetailTicket2[[#This Row],[Qte]]*(DetailTicket2[[#This Row],[PrixUnit]]*(1-DetailTicket2[[#This Row],[Remise%]]))</f>
        <v>28.06</v>
      </c>
      <c r="G1052" t="str">
        <f t="shared" si="29"/>
        <v>PABEL</v>
      </c>
    </row>
    <row r="1053" spans="1:7" x14ac:dyDescent="0.25">
      <c r="A1053">
        <v>10744</v>
      </c>
      <c r="B1053">
        <v>40</v>
      </c>
      <c r="C1053">
        <v>14.03</v>
      </c>
      <c r="D1053">
        <v>2</v>
      </c>
      <c r="E1053">
        <v>0.2</v>
      </c>
      <c r="F1053" s="4">
        <f>DetailTicket2[[#This Row],[Qte]]*(DetailTicket2[[#This Row],[PrixUnit]]*(1-DetailTicket2[[#This Row],[Remise%]]))</f>
        <v>22.448</v>
      </c>
      <c r="G1053" t="str">
        <f t="shared" si="29"/>
        <v>ZOHED</v>
      </c>
    </row>
    <row r="1054" spans="1:7" x14ac:dyDescent="0.25">
      <c r="A1054">
        <v>10748</v>
      </c>
      <c r="B1054">
        <v>40</v>
      </c>
      <c r="C1054">
        <v>14.03</v>
      </c>
      <c r="D1054">
        <v>1</v>
      </c>
      <c r="E1054">
        <v>0</v>
      </c>
      <c r="F1054" s="4">
        <f>DetailTicket2[[#This Row],[Qte]]*(DetailTicket2[[#This Row],[PrixUnit]]*(1-DetailTicket2[[#This Row],[Remise%]]))</f>
        <v>14.03</v>
      </c>
      <c r="G1054" t="str">
        <f t="shared" si="29"/>
        <v>MOELK</v>
      </c>
    </row>
    <row r="1055" spans="1:7" x14ac:dyDescent="0.25">
      <c r="A1055">
        <v>10754</v>
      </c>
      <c r="B1055">
        <v>40</v>
      </c>
      <c r="C1055">
        <v>14.03</v>
      </c>
      <c r="D1055">
        <v>2</v>
      </c>
      <c r="E1055">
        <v>0</v>
      </c>
      <c r="F1055" s="4">
        <f>DetailTicket2[[#This Row],[Qte]]*(DetailTicket2[[#This Row],[PrixUnit]]*(1-DetailTicket2[[#This Row],[Remise%]]))</f>
        <v>28.06</v>
      </c>
      <c r="G1055" t="str">
        <f t="shared" si="29"/>
        <v>NISCH</v>
      </c>
    </row>
    <row r="1056" spans="1:7" x14ac:dyDescent="0.25">
      <c r="A1056">
        <v>10807</v>
      </c>
      <c r="B1056">
        <v>40</v>
      </c>
      <c r="C1056">
        <v>14.03</v>
      </c>
      <c r="D1056">
        <v>1</v>
      </c>
      <c r="E1056">
        <v>0</v>
      </c>
      <c r="F1056" s="4">
        <f>DetailTicket2[[#This Row],[Qte]]*(DetailTicket2[[#This Row],[PrixUnit]]*(1-DetailTicket2[[#This Row],[Remise%]]))</f>
        <v>14.03</v>
      </c>
      <c r="G1056" t="str">
        <f t="shared" si="29"/>
        <v>LEHOS</v>
      </c>
    </row>
    <row r="1057" spans="1:7" x14ac:dyDescent="0.25">
      <c r="A1057">
        <v>10811</v>
      </c>
      <c r="B1057">
        <v>40</v>
      </c>
      <c r="C1057">
        <v>14.03</v>
      </c>
      <c r="D1057">
        <v>1</v>
      </c>
      <c r="E1057">
        <v>0</v>
      </c>
      <c r="F1057" s="4">
        <f>DetailTicket2[[#This Row],[Qte]]*(DetailTicket2[[#This Row],[PrixUnit]]*(1-DetailTicket2[[#This Row],[Remise%]]))</f>
        <v>14.03</v>
      </c>
      <c r="G1057" t="str">
        <f t="shared" si="29"/>
        <v>RARAB</v>
      </c>
    </row>
    <row r="1058" spans="1:7" x14ac:dyDescent="0.25">
      <c r="A1058">
        <v>10817</v>
      </c>
      <c r="B1058">
        <v>40</v>
      </c>
      <c r="C1058">
        <v>14.03</v>
      </c>
      <c r="D1058">
        <v>2</v>
      </c>
      <c r="E1058">
        <v>0.15</v>
      </c>
      <c r="F1058" s="4">
        <f>DetailTicket2[[#This Row],[Qte]]*(DetailTicket2[[#This Row],[PrixUnit]]*(1-DetailTicket2[[#This Row],[Remise%]]))</f>
        <v>23.850999999999999</v>
      </c>
      <c r="G1058" t="str">
        <f t="shared" si="29"/>
        <v>CHBES</v>
      </c>
    </row>
    <row r="1059" spans="1:7" x14ac:dyDescent="0.25">
      <c r="A1059">
        <v>10837</v>
      </c>
      <c r="B1059">
        <v>40</v>
      </c>
      <c r="C1059">
        <v>14.03</v>
      </c>
      <c r="D1059">
        <v>1</v>
      </c>
      <c r="E1059">
        <v>0</v>
      </c>
      <c r="F1059" s="4">
        <f>DetailTicket2[[#This Row],[Qte]]*(DetailTicket2[[#This Row],[PrixUnit]]*(1-DetailTicket2[[#This Row],[Remise%]]))</f>
        <v>14.03</v>
      </c>
      <c r="G1059" t="str">
        <f t="shared" si="29"/>
        <v>JEHOU</v>
      </c>
    </row>
    <row r="1060" spans="1:7" x14ac:dyDescent="0.25">
      <c r="A1060">
        <v>10879</v>
      </c>
      <c r="B1060">
        <v>40</v>
      </c>
      <c r="C1060">
        <v>14.03</v>
      </c>
      <c r="D1060">
        <v>2</v>
      </c>
      <c r="E1060">
        <v>0</v>
      </c>
      <c r="F1060" s="4">
        <f>DetailTicket2[[#This Row],[Qte]]*(DetailTicket2[[#This Row],[PrixUnit]]*(1-DetailTicket2[[#This Row],[Remise%]]))</f>
        <v>28.06</v>
      </c>
      <c r="G1060" t="str">
        <f t="shared" si="29"/>
        <v>FRLAN</v>
      </c>
    </row>
    <row r="1061" spans="1:7" x14ac:dyDescent="0.25">
      <c r="A1061">
        <v>10895</v>
      </c>
      <c r="B1061">
        <v>40</v>
      </c>
      <c r="C1061">
        <v>14.03</v>
      </c>
      <c r="D1061">
        <v>2</v>
      </c>
      <c r="E1061">
        <v>0</v>
      </c>
      <c r="F1061" s="4">
        <f>DetailTicket2[[#This Row],[Qte]]*(DetailTicket2[[#This Row],[PrixUnit]]*(1-DetailTicket2[[#This Row],[Remise%]]))</f>
        <v>28.06</v>
      </c>
      <c r="G1061" t="str">
        <f t="shared" si="29"/>
        <v>CHLEC</v>
      </c>
    </row>
    <row r="1062" spans="1:7" x14ac:dyDescent="0.25">
      <c r="A1062">
        <v>10919</v>
      </c>
      <c r="B1062">
        <v>40</v>
      </c>
      <c r="C1062">
        <v>14.03</v>
      </c>
      <c r="D1062">
        <v>1</v>
      </c>
      <c r="E1062">
        <v>0</v>
      </c>
      <c r="F1062" s="4">
        <f>DetailTicket2[[#This Row],[Qte]]*(DetailTicket2[[#This Row],[PrixUnit]]*(1-DetailTicket2[[#This Row],[Remise%]]))</f>
        <v>14.03</v>
      </c>
      <c r="G1062" t="str">
        <f t="shared" si="29"/>
        <v>RARAB</v>
      </c>
    </row>
    <row r="1063" spans="1:7" x14ac:dyDescent="0.25">
      <c r="A1063">
        <v>10978</v>
      </c>
      <c r="B1063">
        <v>40</v>
      </c>
      <c r="C1063">
        <v>14.03</v>
      </c>
      <c r="D1063">
        <v>2</v>
      </c>
      <c r="E1063">
        <v>0</v>
      </c>
      <c r="F1063" s="4">
        <f>DetailTicket2[[#This Row],[Qte]]*(DetailTicket2[[#This Row],[PrixUnit]]*(1-DetailTicket2[[#This Row],[Remise%]]))</f>
        <v>28.06</v>
      </c>
      <c r="G1063" t="str">
        <f t="shared" si="29"/>
        <v>YATAN</v>
      </c>
    </row>
    <row r="1064" spans="1:7" x14ac:dyDescent="0.25">
      <c r="A1064">
        <v>11003</v>
      </c>
      <c r="B1064">
        <v>40</v>
      </c>
      <c r="C1064">
        <v>14.03</v>
      </c>
      <c r="D1064">
        <v>2</v>
      </c>
      <c r="E1064">
        <v>0</v>
      </c>
      <c r="F1064" s="4">
        <f>DetailTicket2[[#This Row],[Qte]]*(DetailTicket2[[#This Row],[PrixUnit]]*(1-DetailTicket2[[#This Row],[Remise%]]))</f>
        <v>28.06</v>
      </c>
      <c r="G1064" t="str">
        <f t="shared" si="29"/>
        <v>CHGAS</v>
      </c>
    </row>
    <row r="1065" spans="1:7" x14ac:dyDescent="0.25">
      <c r="A1065">
        <v>11038</v>
      </c>
      <c r="B1065">
        <v>40</v>
      </c>
      <c r="C1065">
        <v>14.03</v>
      </c>
      <c r="D1065">
        <v>2</v>
      </c>
      <c r="E1065">
        <v>0.2</v>
      </c>
      <c r="F1065" s="4">
        <f>DetailTicket2[[#This Row],[Qte]]*(DetailTicket2[[#This Row],[PrixUnit]]*(1-DetailTicket2[[#This Row],[Remise%]]))</f>
        <v>22.448</v>
      </c>
      <c r="G1065" t="str">
        <f t="shared" si="29"/>
        <v>MIGAL</v>
      </c>
    </row>
    <row r="1066" spans="1:7" x14ac:dyDescent="0.25">
      <c r="A1066">
        <v>11063</v>
      </c>
      <c r="B1066">
        <v>40</v>
      </c>
      <c r="C1066">
        <v>14.03</v>
      </c>
      <c r="D1066">
        <v>1</v>
      </c>
      <c r="E1066">
        <v>0.1</v>
      </c>
      <c r="F1066" s="4">
        <f>DetailTicket2[[#This Row],[Qte]]*(DetailTicket2[[#This Row],[PrixUnit]]*(1-DetailTicket2[[#This Row],[Remise%]]))</f>
        <v>12.626999999999999</v>
      </c>
      <c r="G1066" t="str">
        <f t="shared" si="29"/>
        <v>ERSWE</v>
      </c>
    </row>
    <row r="1067" spans="1:7" x14ac:dyDescent="0.25">
      <c r="A1067">
        <v>10250</v>
      </c>
      <c r="B1067">
        <v>41</v>
      </c>
      <c r="C1067">
        <v>5.79</v>
      </c>
      <c r="D1067">
        <v>2</v>
      </c>
      <c r="E1067">
        <v>0</v>
      </c>
      <c r="F1067" s="4">
        <f>DetailTicket2[[#This Row],[Qte]]*(DetailTicket2[[#This Row],[PrixUnit]]*(1-DetailTicket2[[#This Row],[Remise%]]))</f>
        <v>11.58</v>
      </c>
      <c r="G1067" t="str">
        <f t="shared" si="29"/>
        <v>DAMIC</v>
      </c>
    </row>
    <row r="1068" spans="1:7" x14ac:dyDescent="0.25">
      <c r="A1068">
        <v>10260</v>
      </c>
      <c r="B1068">
        <v>41</v>
      </c>
      <c r="C1068">
        <v>5.79</v>
      </c>
      <c r="D1068">
        <v>2</v>
      </c>
      <c r="E1068">
        <v>0.25</v>
      </c>
      <c r="F1068" s="4">
        <f>DetailTicket2[[#This Row],[Qte]]*(DetailTicket2[[#This Row],[PrixUnit]]*(1-DetailTicket2[[#This Row],[Remise%]]))</f>
        <v>8.6850000000000005</v>
      </c>
      <c r="G1068" t="str">
        <f t="shared" si="29"/>
        <v>OLLHE</v>
      </c>
    </row>
    <row r="1069" spans="1:7" x14ac:dyDescent="0.25">
      <c r="A1069">
        <v>10264</v>
      </c>
      <c r="B1069">
        <v>41</v>
      </c>
      <c r="C1069">
        <v>5.79</v>
      </c>
      <c r="D1069">
        <v>1</v>
      </c>
      <c r="E1069">
        <v>0.15</v>
      </c>
      <c r="F1069" s="4">
        <f>DetailTicket2[[#This Row],[Qte]]*(DetailTicket2[[#This Row],[PrixUnit]]*(1-DetailTicket2[[#This Row],[Remise%]]))</f>
        <v>4.9215</v>
      </c>
      <c r="G1069" t="str">
        <f t="shared" si="29"/>
        <v>REDAN</v>
      </c>
    </row>
    <row r="1070" spans="1:7" x14ac:dyDescent="0.25">
      <c r="A1070">
        <v>10316</v>
      </c>
      <c r="B1070">
        <v>41</v>
      </c>
      <c r="C1070">
        <v>5.79</v>
      </c>
      <c r="D1070">
        <v>2</v>
      </c>
      <c r="E1070">
        <v>0</v>
      </c>
      <c r="F1070" s="4">
        <f>DetailTicket2[[#This Row],[Qte]]*(DetailTicket2[[#This Row],[PrixUnit]]*(1-DetailTicket2[[#This Row],[Remise%]]))</f>
        <v>11.58</v>
      </c>
      <c r="G1070" t="str">
        <f t="shared" si="29"/>
        <v>ALCLE</v>
      </c>
    </row>
    <row r="1071" spans="1:7" x14ac:dyDescent="0.25">
      <c r="A1071">
        <v>10318</v>
      </c>
      <c r="B1071">
        <v>41</v>
      </c>
      <c r="C1071">
        <v>5.79</v>
      </c>
      <c r="D1071">
        <v>1</v>
      </c>
      <c r="E1071">
        <v>0</v>
      </c>
      <c r="F1071" s="4">
        <f>DetailTicket2[[#This Row],[Qte]]*(DetailTicket2[[#This Row],[PrixUnit]]*(1-DetailTicket2[[#This Row],[Remise%]]))</f>
        <v>5.79</v>
      </c>
      <c r="G1071" t="str">
        <f t="shared" si="29"/>
        <v>GAANT</v>
      </c>
    </row>
    <row r="1072" spans="1:7" x14ac:dyDescent="0.25">
      <c r="A1072">
        <v>10340</v>
      </c>
      <c r="B1072">
        <v>41</v>
      </c>
      <c r="C1072">
        <v>5.79</v>
      </c>
      <c r="D1072">
        <v>2</v>
      </c>
      <c r="E1072">
        <v>0.05</v>
      </c>
      <c r="F1072" s="4">
        <f>DetailTicket2[[#This Row],[Qte]]*(DetailTicket2[[#This Row],[PrixUnit]]*(1-DetailTicket2[[#This Row],[Remise%]]))</f>
        <v>11.000999999999999</v>
      </c>
      <c r="G1072" t="str">
        <f t="shared" si="29"/>
        <v>FAMAR</v>
      </c>
    </row>
    <row r="1073" spans="1:7" x14ac:dyDescent="0.25">
      <c r="A1073">
        <v>10351</v>
      </c>
      <c r="B1073">
        <v>41</v>
      </c>
      <c r="C1073">
        <v>5.79</v>
      </c>
      <c r="D1073">
        <v>2</v>
      </c>
      <c r="E1073">
        <v>0</v>
      </c>
      <c r="F1073" s="4">
        <f>DetailTicket2[[#This Row],[Qte]]*(DetailTicket2[[#This Row],[PrixUnit]]*(1-DetailTicket2[[#This Row],[Remise%]]))</f>
        <v>11.58</v>
      </c>
      <c r="G1073" t="str">
        <f t="shared" si="29"/>
        <v>CHLEC</v>
      </c>
    </row>
    <row r="1074" spans="1:7" x14ac:dyDescent="0.25">
      <c r="A1074">
        <v>10379</v>
      </c>
      <c r="B1074">
        <v>41</v>
      </c>
      <c r="C1074">
        <v>5.79</v>
      </c>
      <c r="D1074">
        <v>2</v>
      </c>
      <c r="E1074">
        <v>0.1</v>
      </c>
      <c r="F1074" s="4">
        <f>DetailTicket2[[#This Row],[Qte]]*(DetailTicket2[[#This Row],[PrixUnit]]*(1-DetailTicket2[[#This Row],[Remise%]]))</f>
        <v>10.422000000000001</v>
      </c>
      <c r="G1074" t="str">
        <f t="shared" si="29"/>
        <v>BEAVI</v>
      </c>
    </row>
    <row r="1075" spans="1:7" x14ac:dyDescent="0.25">
      <c r="A1075">
        <v>10411</v>
      </c>
      <c r="B1075">
        <v>41</v>
      </c>
      <c r="C1075">
        <v>5.79</v>
      </c>
      <c r="D1075">
        <v>1</v>
      </c>
      <c r="E1075">
        <v>0.2</v>
      </c>
      <c r="F1075" s="4">
        <f>DetailTicket2[[#This Row],[Qte]]*(DetailTicket2[[#This Row],[PrixUnit]]*(1-DetailTicket2[[#This Row],[Remise%]]))</f>
        <v>4.6320000000000006</v>
      </c>
      <c r="G1075" t="str">
        <f t="shared" si="29"/>
        <v>GESEF</v>
      </c>
    </row>
    <row r="1076" spans="1:7" x14ac:dyDescent="0.25">
      <c r="A1076">
        <v>10444</v>
      </c>
      <c r="B1076">
        <v>41</v>
      </c>
      <c r="C1076">
        <v>5.79</v>
      </c>
      <c r="D1076">
        <v>1</v>
      </c>
      <c r="E1076">
        <v>0</v>
      </c>
      <c r="F1076" s="4">
        <f>DetailTicket2[[#This Row],[Qte]]*(DetailTicket2[[#This Row],[PrixUnit]]*(1-DetailTicket2[[#This Row],[Remise%]]))</f>
        <v>5.79</v>
      </c>
      <c r="G1076" t="str">
        <f t="shared" si="29"/>
        <v>JEHOU</v>
      </c>
    </row>
    <row r="1077" spans="1:7" x14ac:dyDescent="0.25">
      <c r="A1077">
        <v>10495</v>
      </c>
      <c r="B1077">
        <v>41</v>
      </c>
      <c r="C1077">
        <v>5.79</v>
      </c>
      <c r="D1077">
        <v>1</v>
      </c>
      <c r="E1077">
        <v>0</v>
      </c>
      <c r="F1077" s="4">
        <f>DetailTicket2[[#This Row],[Qte]]*(DetailTicket2[[#This Row],[PrixUnit]]*(1-DetailTicket2[[#This Row],[Remise%]]))</f>
        <v>5.79</v>
      </c>
      <c r="G1077" t="str">
        <f t="shared" si="29"/>
        <v>VIGUI</v>
      </c>
    </row>
    <row r="1078" spans="1:7" x14ac:dyDescent="0.25">
      <c r="A1078">
        <v>10516</v>
      </c>
      <c r="B1078">
        <v>41</v>
      </c>
      <c r="C1078">
        <v>7.32</v>
      </c>
      <c r="D1078">
        <v>2</v>
      </c>
      <c r="E1078">
        <v>0.1</v>
      </c>
      <c r="F1078" s="4">
        <f>DetailTicket2[[#This Row],[Qte]]*(DetailTicket2[[#This Row],[PrixUnit]]*(1-DetailTicket2[[#This Row],[Remise%]]))</f>
        <v>13.176</v>
      </c>
      <c r="G1078" t="str">
        <f t="shared" si="29"/>
        <v>ERSWE</v>
      </c>
    </row>
    <row r="1079" spans="1:7" x14ac:dyDescent="0.25">
      <c r="A1079">
        <v>10521</v>
      </c>
      <c r="B1079">
        <v>41</v>
      </c>
      <c r="C1079">
        <v>7.32</v>
      </c>
      <c r="D1079">
        <v>2</v>
      </c>
      <c r="E1079">
        <v>0</v>
      </c>
      <c r="F1079" s="4">
        <f>DetailTicket2[[#This Row],[Qte]]*(DetailTicket2[[#This Row],[PrixUnit]]*(1-DetailTicket2[[#This Row],[Remise%]]))</f>
        <v>14.64</v>
      </c>
      <c r="G1079" t="str">
        <f t="shared" si="29"/>
        <v>MICOL</v>
      </c>
    </row>
    <row r="1080" spans="1:7" x14ac:dyDescent="0.25">
      <c r="A1080">
        <v>10523</v>
      </c>
      <c r="B1080">
        <v>41</v>
      </c>
      <c r="C1080">
        <v>7.32</v>
      </c>
      <c r="D1080">
        <v>2</v>
      </c>
      <c r="E1080">
        <v>0.1</v>
      </c>
      <c r="F1080" s="4">
        <f>DetailTicket2[[#This Row],[Qte]]*(DetailTicket2[[#This Row],[PrixUnit]]*(1-DetailTicket2[[#This Row],[Remise%]]))</f>
        <v>13.176</v>
      </c>
      <c r="G1080" t="str">
        <f t="shared" si="29"/>
        <v>MAEUS</v>
      </c>
    </row>
    <row r="1081" spans="1:7" x14ac:dyDescent="0.25">
      <c r="A1081">
        <v>10548</v>
      </c>
      <c r="B1081">
        <v>41</v>
      </c>
      <c r="C1081">
        <v>7.32</v>
      </c>
      <c r="D1081">
        <v>2</v>
      </c>
      <c r="E1081">
        <v>0</v>
      </c>
      <c r="F1081" s="4">
        <f>DetailTicket2[[#This Row],[Qte]]*(DetailTicket2[[#This Row],[PrixUnit]]*(1-DetailTicket2[[#This Row],[Remise%]]))</f>
        <v>14.64</v>
      </c>
      <c r="G1081" t="str">
        <f t="shared" si="29"/>
        <v>DIGOM</v>
      </c>
    </row>
    <row r="1082" spans="1:7" x14ac:dyDescent="0.25">
      <c r="A1082">
        <v>10559</v>
      </c>
      <c r="B1082">
        <v>41</v>
      </c>
      <c r="C1082">
        <v>7.32</v>
      </c>
      <c r="D1082">
        <v>2</v>
      </c>
      <c r="E1082">
        <v>0.05</v>
      </c>
      <c r="F1082" s="4">
        <f>DetailTicket2[[#This Row],[Qte]]*(DetailTicket2[[#This Row],[PrixUnit]]*(1-DetailTicket2[[#This Row],[Remise%]]))</f>
        <v>13.907999999999999</v>
      </c>
      <c r="G1082" t="str">
        <f t="shared" si="29"/>
        <v>JEBOR</v>
      </c>
    </row>
    <row r="1083" spans="1:7" x14ac:dyDescent="0.25">
      <c r="A1083">
        <v>10580</v>
      </c>
      <c r="B1083">
        <v>41</v>
      </c>
      <c r="C1083">
        <v>7.32</v>
      </c>
      <c r="D1083">
        <v>2</v>
      </c>
      <c r="E1083">
        <v>0.05</v>
      </c>
      <c r="F1083" s="4">
        <f>DetailTicket2[[#This Row],[Qte]]*(DetailTicket2[[#This Row],[PrixUnit]]*(1-DetailTicket2[[#This Row],[Remise%]]))</f>
        <v>13.907999999999999</v>
      </c>
      <c r="G1083" t="str">
        <f t="shared" si="29"/>
        <v>OLLHE</v>
      </c>
    </row>
    <row r="1084" spans="1:7" x14ac:dyDescent="0.25">
      <c r="A1084">
        <v>10655</v>
      </c>
      <c r="B1084">
        <v>41</v>
      </c>
      <c r="C1084">
        <v>7.32</v>
      </c>
      <c r="D1084">
        <v>1</v>
      </c>
      <c r="E1084">
        <v>0.2</v>
      </c>
      <c r="F1084" s="4">
        <f>DetailTicket2[[#This Row],[Qte]]*(DetailTicket2[[#This Row],[PrixUnit]]*(1-DetailTicket2[[#This Row],[Remise%]]))</f>
        <v>5.8560000000000008</v>
      </c>
      <c r="G1084" t="str">
        <f t="shared" si="29"/>
        <v>DACOU</v>
      </c>
    </row>
    <row r="1085" spans="1:7" x14ac:dyDescent="0.25">
      <c r="A1085">
        <v>10657</v>
      </c>
      <c r="B1085">
        <v>41</v>
      </c>
      <c r="C1085">
        <v>7.32</v>
      </c>
      <c r="D1085">
        <v>1</v>
      </c>
      <c r="E1085">
        <v>0</v>
      </c>
      <c r="F1085" s="4">
        <f>DetailTicket2[[#This Row],[Qte]]*(DetailTicket2[[#This Row],[PrixUnit]]*(1-DetailTicket2[[#This Row],[Remise%]]))</f>
        <v>7.32</v>
      </c>
      <c r="G1085" t="str">
        <f t="shared" si="29"/>
        <v>MOELK</v>
      </c>
    </row>
    <row r="1086" spans="1:7" x14ac:dyDescent="0.25">
      <c r="A1086">
        <v>10678</v>
      </c>
      <c r="B1086">
        <v>41</v>
      </c>
      <c r="C1086">
        <v>7.32</v>
      </c>
      <c r="D1086">
        <v>2</v>
      </c>
      <c r="E1086">
        <v>0</v>
      </c>
      <c r="F1086" s="4">
        <f>DetailTicket2[[#This Row],[Qte]]*(DetailTicket2[[#This Row],[PrixUnit]]*(1-DetailTicket2[[#This Row],[Remise%]]))</f>
        <v>14.64</v>
      </c>
      <c r="G1086" t="str">
        <f t="shared" si="29"/>
        <v>MOELK</v>
      </c>
    </row>
    <row r="1087" spans="1:7" x14ac:dyDescent="0.25">
      <c r="A1087">
        <v>10685</v>
      </c>
      <c r="B1087">
        <v>41</v>
      </c>
      <c r="C1087">
        <v>7.32</v>
      </c>
      <c r="D1087">
        <v>2</v>
      </c>
      <c r="E1087">
        <v>0</v>
      </c>
      <c r="F1087" s="4">
        <f>DetailTicket2[[#This Row],[Qte]]*(DetailTicket2[[#This Row],[PrixUnit]]*(1-DetailTicket2[[#This Row],[Remise%]]))</f>
        <v>14.64</v>
      </c>
      <c r="G1087" t="str">
        <f t="shared" si="29"/>
        <v>BRLEH</v>
      </c>
    </row>
    <row r="1088" spans="1:7" x14ac:dyDescent="0.25">
      <c r="A1088">
        <v>10711</v>
      </c>
      <c r="B1088">
        <v>41</v>
      </c>
      <c r="C1088">
        <v>7.32</v>
      </c>
      <c r="D1088">
        <v>1</v>
      </c>
      <c r="E1088">
        <v>0</v>
      </c>
      <c r="F1088" s="4">
        <f>DetailTicket2[[#This Row],[Qte]]*(DetailTicket2[[#This Row],[PrixUnit]]*(1-DetailTicket2[[#This Row],[Remise%]]))</f>
        <v>7.32</v>
      </c>
      <c r="G1088" t="str">
        <f t="shared" si="29"/>
        <v>MOELK</v>
      </c>
    </row>
    <row r="1089" spans="1:7" x14ac:dyDescent="0.25">
      <c r="A1089">
        <v>10725</v>
      </c>
      <c r="B1089">
        <v>41</v>
      </c>
      <c r="C1089">
        <v>7.32</v>
      </c>
      <c r="D1089">
        <v>2</v>
      </c>
      <c r="E1089">
        <v>0</v>
      </c>
      <c r="F1089" s="4">
        <f>DetailTicket2[[#This Row],[Qte]]*(DetailTicket2[[#This Row],[PrixUnit]]*(1-DetailTicket2[[#This Row],[Remise%]]))</f>
        <v>14.64</v>
      </c>
      <c r="G1089" t="str">
        <f t="shared" si="29"/>
        <v>ALAUV</v>
      </c>
    </row>
    <row r="1090" spans="1:7" x14ac:dyDescent="0.25">
      <c r="A1090">
        <v>10737</v>
      </c>
      <c r="B1090">
        <v>41</v>
      </c>
      <c r="C1090">
        <v>7.32</v>
      </c>
      <c r="D1090">
        <v>2</v>
      </c>
      <c r="E1090">
        <v>0</v>
      </c>
      <c r="F1090" s="4">
        <f>DetailTicket2[[#This Row],[Qte]]*(DetailTicket2[[#This Row],[PrixUnit]]*(1-DetailTicket2[[#This Row],[Remise%]]))</f>
        <v>14.64</v>
      </c>
      <c r="G1090" t="str">
        <f t="shared" ref="G1090:G1153" si="30">VLOOKUP(A1090,$I$2:$J$836,2,FALSE)</f>
        <v>MAHEN</v>
      </c>
    </row>
    <row r="1091" spans="1:7" x14ac:dyDescent="0.25">
      <c r="A1091">
        <v>10747</v>
      </c>
      <c r="B1091">
        <v>41</v>
      </c>
      <c r="C1091">
        <v>7.32</v>
      </c>
      <c r="D1091">
        <v>1</v>
      </c>
      <c r="E1091">
        <v>0</v>
      </c>
      <c r="F1091" s="4">
        <f>DetailTicket2[[#This Row],[Qte]]*(DetailTicket2[[#This Row],[PrixUnit]]*(1-DetailTicket2[[#This Row],[Remise%]]))</f>
        <v>7.32</v>
      </c>
      <c r="G1091" t="str">
        <f t="shared" si="30"/>
        <v>BETIZ</v>
      </c>
    </row>
    <row r="1092" spans="1:7" x14ac:dyDescent="0.25">
      <c r="A1092">
        <v>10769</v>
      </c>
      <c r="B1092">
        <v>41</v>
      </c>
      <c r="C1092">
        <v>7.32</v>
      </c>
      <c r="D1092">
        <v>1</v>
      </c>
      <c r="E1092">
        <v>0.05</v>
      </c>
      <c r="F1092" s="4">
        <f>DetailTicket2[[#This Row],[Qte]]*(DetailTicket2[[#This Row],[PrixUnit]]*(1-DetailTicket2[[#This Row],[Remise%]]))</f>
        <v>6.9539999999999997</v>
      </c>
      <c r="G1092" t="str">
        <f t="shared" si="30"/>
        <v>ZOHED</v>
      </c>
    </row>
    <row r="1093" spans="1:7" x14ac:dyDescent="0.25">
      <c r="A1093">
        <v>10778</v>
      </c>
      <c r="B1093">
        <v>41</v>
      </c>
      <c r="C1093">
        <v>7.32</v>
      </c>
      <c r="D1093">
        <v>2</v>
      </c>
      <c r="E1093">
        <v>0</v>
      </c>
      <c r="F1093" s="4">
        <f>DetailTicket2[[#This Row],[Qte]]*(DetailTicket2[[#This Row],[PrixUnit]]*(1-DetailTicket2[[#This Row],[Remise%]]))</f>
        <v>14.64</v>
      </c>
      <c r="G1093" t="str">
        <f t="shared" si="30"/>
        <v>JEHOU</v>
      </c>
    </row>
    <row r="1094" spans="1:7" x14ac:dyDescent="0.25">
      <c r="A1094">
        <v>10791</v>
      </c>
      <c r="B1094">
        <v>41</v>
      </c>
      <c r="C1094">
        <v>7.32</v>
      </c>
      <c r="D1094">
        <v>1</v>
      </c>
      <c r="E1094">
        <v>0.05</v>
      </c>
      <c r="F1094" s="4">
        <f>DetailTicket2[[#This Row],[Qte]]*(DetailTicket2[[#This Row],[PrixUnit]]*(1-DetailTicket2[[#This Row],[Remise%]]))</f>
        <v>6.9539999999999997</v>
      </c>
      <c r="G1094" t="str">
        <f t="shared" si="30"/>
        <v>ERDEB</v>
      </c>
    </row>
    <row r="1095" spans="1:7" x14ac:dyDescent="0.25">
      <c r="A1095">
        <v>10793</v>
      </c>
      <c r="B1095">
        <v>41</v>
      </c>
      <c r="C1095">
        <v>7.32</v>
      </c>
      <c r="D1095">
        <v>2</v>
      </c>
      <c r="E1095">
        <v>0</v>
      </c>
      <c r="F1095" s="4">
        <f>DetailTicket2[[#This Row],[Qte]]*(DetailTicket2[[#This Row],[PrixUnit]]*(1-DetailTicket2[[#This Row],[Remise%]]))</f>
        <v>14.64</v>
      </c>
      <c r="G1095" t="str">
        <f t="shared" si="30"/>
        <v>CLHAL</v>
      </c>
    </row>
    <row r="1096" spans="1:7" x14ac:dyDescent="0.25">
      <c r="A1096">
        <v>10814</v>
      </c>
      <c r="B1096">
        <v>41</v>
      </c>
      <c r="C1096">
        <v>7.32</v>
      </c>
      <c r="D1096">
        <v>1</v>
      </c>
      <c r="E1096">
        <v>0</v>
      </c>
      <c r="F1096" s="4">
        <f>DetailTicket2[[#This Row],[Qte]]*(DetailTicket2[[#This Row],[PrixUnit]]*(1-DetailTicket2[[#This Row],[Remise%]]))</f>
        <v>7.32</v>
      </c>
      <c r="G1096" t="str">
        <f t="shared" si="30"/>
        <v>JAHEN</v>
      </c>
    </row>
    <row r="1097" spans="1:7" x14ac:dyDescent="0.25">
      <c r="A1097">
        <v>10818</v>
      </c>
      <c r="B1097">
        <v>41</v>
      </c>
      <c r="C1097">
        <v>7.32</v>
      </c>
      <c r="D1097">
        <v>1</v>
      </c>
      <c r="E1097">
        <v>0</v>
      </c>
      <c r="F1097" s="4">
        <f>DetailTicket2[[#This Row],[Qte]]*(DetailTicket2[[#This Row],[PrixUnit]]*(1-DetailTicket2[[#This Row],[Remise%]]))</f>
        <v>7.32</v>
      </c>
      <c r="G1097" t="str">
        <f t="shared" si="30"/>
        <v>NISCH</v>
      </c>
    </row>
    <row r="1098" spans="1:7" x14ac:dyDescent="0.25">
      <c r="A1098">
        <v>10824</v>
      </c>
      <c r="B1098">
        <v>41</v>
      </c>
      <c r="C1098">
        <v>7.32</v>
      </c>
      <c r="D1098">
        <v>2</v>
      </c>
      <c r="E1098">
        <v>0</v>
      </c>
      <c r="F1098" s="4">
        <f>DetailTicket2[[#This Row],[Qte]]*(DetailTicket2[[#This Row],[PrixUnit]]*(1-DetailTicket2[[#This Row],[Remise%]]))</f>
        <v>14.64</v>
      </c>
      <c r="G1098" t="str">
        <f t="shared" si="30"/>
        <v>REDAN</v>
      </c>
    </row>
    <row r="1099" spans="1:7" x14ac:dyDescent="0.25">
      <c r="A1099">
        <v>10890</v>
      </c>
      <c r="B1099">
        <v>41</v>
      </c>
      <c r="C1099">
        <v>7.32</v>
      </c>
      <c r="D1099">
        <v>2</v>
      </c>
      <c r="E1099">
        <v>0</v>
      </c>
      <c r="F1099" s="4">
        <f>DetailTicket2[[#This Row],[Qte]]*(DetailTicket2[[#This Row],[PrixUnit]]*(1-DetailTicket2[[#This Row],[Remise%]]))</f>
        <v>14.64</v>
      </c>
      <c r="G1099" t="str">
        <f t="shared" si="30"/>
        <v>MABON</v>
      </c>
    </row>
    <row r="1100" spans="1:7" x14ac:dyDescent="0.25">
      <c r="A1100">
        <v>10901</v>
      </c>
      <c r="B1100">
        <v>41</v>
      </c>
      <c r="C1100">
        <v>7.32</v>
      </c>
      <c r="D1100">
        <v>1</v>
      </c>
      <c r="E1100">
        <v>0</v>
      </c>
      <c r="F1100" s="4">
        <f>DetailTicket2[[#This Row],[Qte]]*(DetailTicket2[[#This Row],[PrixUnit]]*(1-DetailTicket2[[#This Row],[Remise%]]))</f>
        <v>7.32</v>
      </c>
      <c r="G1100" t="str">
        <f t="shared" si="30"/>
        <v>NAROU</v>
      </c>
    </row>
    <row r="1101" spans="1:7" x14ac:dyDescent="0.25">
      <c r="A1101">
        <v>10909</v>
      </c>
      <c r="B1101">
        <v>41</v>
      </c>
      <c r="C1101">
        <v>7.32</v>
      </c>
      <c r="D1101">
        <v>2</v>
      </c>
      <c r="E1101">
        <v>0</v>
      </c>
      <c r="F1101" s="4">
        <f>DetailTicket2[[#This Row],[Qte]]*(DetailTicket2[[#This Row],[PrixUnit]]*(1-DetailTicket2[[#This Row],[Remise%]]))</f>
        <v>14.64</v>
      </c>
      <c r="G1101" t="str">
        <f t="shared" si="30"/>
        <v>ALDUV</v>
      </c>
    </row>
    <row r="1102" spans="1:7" x14ac:dyDescent="0.25">
      <c r="A1102">
        <v>10951</v>
      </c>
      <c r="B1102">
        <v>41</v>
      </c>
      <c r="C1102">
        <v>7.32</v>
      </c>
      <c r="D1102">
        <v>2</v>
      </c>
      <c r="E1102">
        <v>0.05</v>
      </c>
      <c r="F1102" s="4">
        <f>DetailTicket2[[#This Row],[Qte]]*(DetailTicket2[[#This Row],[PrixUnit]]*(1-DetailTicket2[[#This Row],[Remise%]]))</f>
        <v>13.907999999999999</v>
      </c>
      <c r="G1102" t="str">
        <f t="shared" si="30"/>
        <v>ERDUR</v>
      </c>
    </row>
    <row r="1103" spans="1:7" x14ac:dyDescent="0.25">
      <c r="A1103">
        <v>10960</v>
      </c>
      <c r="B1103">
        <v>41</v>
      </c>
      <c r="C1103">
        <v>7.32</v>
      </c>
      <c r="D1103">
        <v>1</v>
      </c>
      <c r="E1103">
        <v>0</v>
      </c>
      <c r="F1103" s="4">
        <f>DetailTicket2[[#This Row],[Qte]]*(DetailTicket2[[#This Row],[PrixUnit]]*(1-DetailTicket2[[#This Row],[Remise%]]))</f>
        <v>7.32</v>
      </c>
      <c r="G1103" t="str">
        <f t="shared" si="30"/>
        <v>NAROU</v>
      </c>
    </row>
    <row r="1104" spans="1:7" x14ac:dyDescent="0.25">
      <c r="A1104">
        <v>10973</v>
      </c>
      <c r="B1104">
        <v>41</v>
      </c>
      <c r="C1104">
        <v>7.32</v>
      </c>
      <c r="D1104">
        <v>2</v>
      </c>
      <c r="E1104">
        <v>0</v>
      </c>
      <c r="F1104" s="4">
        <f>DetailTicket2[[#This Row],[Qte]]*(DetailTicket2[[#This Row],[PrixUnit]]*(1-DetailTicket2[[#This Row],[Remise%]]))</f>
        <v>14.64</v>
      </c>
      <c r="G1104" t="str">
        <f t="shared" si="30"/>
        <v>JUBOY</v>
      </c>
    </row>
    <row r="1105" spans="1:7" x14ac:dyDescent="0.25">
      <c r="A1105">
        <v>10989</v>
      </c>
      <c r="B1105">
        <v>41</v>
      </c>
      <c r="C1105">
        <v>7.32</v>
      </c>
      <c r="D1105">
        <v>2</v>
      </c>
      <c r="E1105">
        <v>0</v>
      </c>
      <c r="F1105" s="4">
        <f>DetailTicket2[[#This Row],[Qte]]*(DetailTicket2[[#This Row],[PrixUnit]]*(1-DetailTicket2[[#This Row],[Remise%]]))</f>
        <v>14.64</v>
      </c>
      <c r="G1105" t="str">
        <f t="shared" si="30"/>
        <v>BEAVI</v>
      </c>
    </row>
    <row r="1106" spans="1:7" x14ac:dyDescent="0.25">
      <c r="A1106">
        <v>10993</v>
      </c>
      <c r="B1106">
        <v>41</v>
      </c>
      <c r="C1106">
        <v>7.32</v>
      </c>
      <c r="D1106">
        <v>1</v>
      </c>
      <c r="E1106">
        <v>0.25</v>
      </c>
      <c r="F1106" s="4">
        <f>DetailTicket2[[#This Row],[Qte]]*(DetailTicket2[[#This Row],[PrixUnit]]*(1-DetailTicket2[[#This Row],[Remise%]]))</f>
        <v>5.49</v>
      </c>
      <c r="G1106" t="str">
        <f t="shared" si="30"/>
        <v>REDAN</v>
      </c>
    </row>
    <row r="1107" spans="1:7" x14ac:dyDescent="0.25">
      <c r="A1107">
        <v>10999</v>
      </c>
      <c r="B1107">
        <v>41</v>
      </c>
      <c r="C1107">
        <v>7.32</v>
      </c>
      <c r="D1107">
        <v>1</v>
      </c>
      <c r="E1107">
        <v>0.05</v>
      </c>
      <c r="F1107" s="4">
        <f>DetailTicket2[[#This Row],[Qte]]*(DetailTicket2[[#This Row],[PrixUnit]]*(1-DetailTicket2[[#This Row],[Remise%]]))</f>
        <v>6.9539999999999997</v>
      </c>
      <c r="G1107" t="str">
        <f t="shared" si="30"/>
        <v>OLLHE</v>
      </c>
    </row>
    <row r="1108" spans="1:7" x14ac:dyDescent="0.25">
      <c r="A1108">
        <v>11014</v>
      </c>
      <c r="B1108">
        <v>41</v>
      </c>
      <c r="C1108">
        <v>7.32</v>
      </c>
      <c r="D1108">
        <v>1</v>
      </c>
      <c r="E1108">
        <v>0.1</v>
      </c>
      <c r="F1108" s="4">
        <f>DetailTicket2[[#This Row],[Qte]]*(DetailTicket2[[#This Row],[PrixUnit]]*(1-DetailTicket2[[#This Row],[Remise%]]))</f>
        <v>6.5880000000000001</v>
      </c>
      <c r="G1108" t="str">
        <f t="shared" si="30"/>
        <v>RARAB</v>
      </c>
    </row>
    <row r="1109" spans="1:7" x14ac:dyDescent="0.25">
      <c r="A1109">
        <v>11063</v>
      </c>
      <c r="B1109">
        <v>41</v>
      </c>
      <c r="C1109">
        <v>7.32</v>
      </c>
      <c r="D1109">
        <v>1</v>
      </c>
      <c r="E1109">
        <v>0.1</v>
      </c>
      <c r="F1109" s="4">
        <f>DetailTicket2[[#This Row],[Qte]]*(DetailTicket2[[#This Row],[PrixUnit]]*(1-DetailTicket2[[#This Row],[Remise%]]))</f>
        <v>6.5880000000000001</v>
      </c>
      <c r="G1109" t="str">
        <f t="shared" si="30"/>
        <v>ERSWE</v>
      </c>
    </row>
    <row r="1110" spans="1:7" x14ac:dyDescent="0.25">
      <c r="A1110">
        <v>11064</v>
      </c>
      <c r="B1110">
        <v>41</v>
      </c>
      <c r="C1110">
        <v>7.32</v>
      </c>
      <c r="D1110">
        <v>2</v>
      </c>
      <c r="E1110">
        <v>0</v>
      </c>
      <c r="F1110" s="4">
        <f>DetailTicket2[[#This Row],[Qte]]*(DetailTicket2[[#This Row],[PrixUnit]]*(1-DetailTicket2[[#This Row],[Remise%]]))</f>
        <v>14.64</v>
      </c>
      <c r="G1110" t="str">
        <f t="shared" si="30"/>
        <v>MOELK</v>
      </c>
    </row>
    <row r="1111" spans="1:7" x14ac:dyDescent="0.25">
      <c r="A1111">
        <v>11067</v>
      </c>
      <c r="B1111">
        <v>41</v>
      </c>
      <c r="C1111">
        <v>7.32</v>
      </c>
      <c r="D1111">
        <v>2</v>
      </c>
      <c r="E1111">
        <v>0</v>
      </c>
      <c r="F1111" s="4">
        <f>DetailTicket2[[#This Row],[Qte]]*(DetailTicket2[[#This Row],[PrixUnit]]*(1-DetailTicket2[[#This Row],[Remise%]]))</f>
        <v>14.64</v>
      </c>
      <c r="G1111" t="str">
        <f t="shared" si="30"/>
        <v>ERBEC</v>
      </c>
    </row>
    <row r="1112" spans="1:7" x14ac:dyDescent="0.25">
      <c r="A1112">
        <v>11072</v>
      </c>
      <c r="B1112">
        <v>41</v>
      </c>
      <c r="C1112">
        <v>7.32</v>
      </c>
      <c r="D1112">
        <v>1</v>
      </c>
      <c r="E1112">
        <v>0</v>
      </c>
      <c r="F1112" s="4">
        <f>DetailTicket2[[#This Row],[Qte]]*(DetailTicket2[[#This Row],[PrixUnit]]*(1-DetailTicket2[[#This Row],[Remise%]]))</f>
        <v>7.32</v>
      </c>
      <c r="G1112" t="str">
        <f t="shared" si="30"/>
        <v>CHLEC</v>
      </c>
    </row>
    <row r="1113" spans="1:7" x14ac:dyDescent="0.25">
      <c r="A1113">
        <v>11077</v>
      </c>
      <c r="B1113">
        <v>41</v>
      </c>
      <c r="C1113">
        <v>7.32</v>
      </c>
      <c r="D1113">
        <v>2</v>
      </c>
      <c r="E1113">
        <v>0</v>
      </c>
      <c r="F1113" s="4">
        <f>DetailTicket2[[#This Row],[Qte]]*(DetailTicket2[[#This Row],[PrixUnit]]*(1-DetailTicket2[[#This Row],[Remise%]]))</f>
        <v>14.64</v>
      </c>
      <c r="G1113" t="str">
        <f t="shared" si="30"/>
        <v>ALCLE</v>
      </c>
    </row>
    <row r="1114" spans="1:7" x14ac:dyDescent="0.25">
      <c r="A1114">
        <v>10248</v>
      </c>
      <c r="B1114">
        <v>42</v>
      </c>
      <c r="C1114">
        <v>7.47</v>
      </c>
      <c r="D1114">
        <v>2</v>
      </c>
      <c r="E1114">
        <v>0</v>
      </c>
      <c r="F1114" s="4">
        <f>DetailTicket2[[#This Row],[Qte]]*(DetailTicket2[[#This Row],[PrixUnit]]*(1-DetailTicket2[[#This Row],[Remise%]]))</f>
        <v>14.94</v>
      </c>
      <c r="G1114" t="str">
        <f t="shared" si="30"/>
        <v>MAHEN</v>
      </c>
    </row>
    <row r="1115" spans="1:7" x14ac:dyDescent="0.25">
      <c r="A1115">
        <v>10309</v>
      </c>
      <c r="B1115">
        <v>42</v>
      </c>
      <c r="C1115">
        <v>8.5399999999999991</v>
      </c>
      <c r="D1115">
        <v>2</v>
      </c>
      <c r="E1115">
        <v>0</v>
      </c>
      <c r="F1115" s="4">
        <f>DetailTicket2[[#This Row],[Qte]]*(DetailTicket2[[#This Row],[PrixUnit]]*(1-DetailTicket2[[#This Row],[Remise%]]))</f>
        <v>17.079999999999998</v>
      </c>
      <c r="G1115" t="str">
        <f t="shared" si="30"/>
        <v>ERSWE</v>
      </c>
    </row>
    <row r="1116" spans="1:7" x14ac:dyDescent="0.25">
      <c r="A1116">
        <v>10311</v>
      </c>
      <c r="B1116">
        <v>42</v>
      </c>
      <c r="C1116">
        <v>8.5399999999999991</v>
      </c>
      <c r="D1116">
        <v>2</v>
      </c>
      <c r="E1116">
        <v>0</v>
      </c>
      <c r="F1116" s="4">
        <f>DetailTicket2[[#This Row],[Qte]]*(DetailTicket2[[#This Row],[PrixUnit]]*(1-DetailTicket2[[#This Row],[Remise%]]))</f>
        <v>17.079999999999998</v>
      </c>
      <c r="G1116" t="str">
        <f t="shared" si="30"/>
        <v>MABON</v>
      </c>
    </row>
    <row r="1117" spans="1:7" x14ac:dyDescent="0.25">
      <c r="A1117">
        <v>10332</v>
      </c>
      <c r="B1117">
        <v>42</v>
      </c>
      <c r="C1117">
        <v>8.5399999999999991</v>
      </c>
      <c r="D1117">
        <v>2</v>
      </c>
      <c r="E1117">
        <v>0.2</v>
      </c>
      <c r="F1117" s="4">
        <f>DetailTicket2[[#This Row],[Qte]]*(DetailTicket2[[#This Row],[PrixUnit]]*(1-DetailTicket2[[#This Row],[Remise%]]))</f>
        <v>13.664</v>
      </c>
      <c r="G1117" t="str">
        <f t="shared" si="30"/>
        <v>JÉBAZ</v>
      </c>
    </row>
    <row r="1118" spans="1:7" x14ac:dyDescent="0.25">
      <c r="A1118">
        <v>10345</v>
      </c>
      <c r="B1118">
        <v>42</v>
      </c>
      <c r="C1118">
        <v>8.5399999999999991</v>
      </c>
      <c r="D1118">
        <v>2</v>
      </c>
      <c r="E1118">
        <v>0</v>
      </c>
      <c r="F1118" s="4">
        <f>DetailTicket2[[#This Row],[Qte]]*(DetailTicket2[[#This Row],[PrixUnit]]*(1-DetailTicket2[[#This Row],[Remise%]]))</f>
        <v>17.079999999999998</v>
      </c>
      <c r="G1118" t="str">
        <f t="shared" si="30"/>
        <v>ARBLA</v>
      </c>
    </row>
    <row r="1119" spans="1:7" x14ac:dyDescent="0.25">
      <c r="A1119">
        <v>10404</v>
      </c>
      <c r="B1119">
        <v>42</v>
      </c>
      <c r="C1119">
        <v>8.5399999999999991</v>
      </c>
      <c r="D1119">
        <v>1</v>
      </c>
      <c r="E1119">
        <v>0.05</v>
      </c>
      <c r="F1119" s="4">
        <f>DetailTicket2[[#This Row],[Qte]]*(DetailTicket2[[#This Row],[PrixUnit]]*(1-DetailTicket2[[#This Row],[Remise%]]))</f>
        <v>8.1129999999999995</v>
      </c>
      <c r="G1119" t="str">
        <f t="shared" si="30"/>
        <v>NISCH</v>
      </c>
    </row>
    <row r="1120" spans="1:7" x14ac:dyDescent="0.25">
      <c r="A1120">
        <v>10463</v>
      </c>
      <c r="B1120">
        <v>42</v>
      </c>
      <c r="C1120">
        <v>8.5399999999999991</v>
      </c>
      <c r="D1120">
        <v>2</v>
      </c>
      <c r="E1120">
        <v>0</v>
      </c>
      <c r="F1120" s="4">
        <f>DetailTicket2[[#This Row],[Qte]]*(DetailTicket2[[#This Row],[PrixUnit]]*(1-DetailTicket2[[#This Row],[Remise%]]))</f>
        <v>17.079999999999998</v>
      </c>
      <c r="G1120" t="str">
        <f t="shared" si="30"/>
        <v>MIGAL</v>
      </c>
    </row>
    <row r="1121" spans="1:7" x14ac:dyDescent="0.25">
      <c r="A1121">
        <v>10492</v>
      </c>
      <c r="B1121">
        <v>42</v>
      </c>
      <c r="C1121">
        <v>8.5399999999999991</v>
      </c>
      <c r="D1121">
        <v>1</v>
      </c>
      <c r="E1121">
        <v>0.05</v>
      </c>
      <c r="F1121" s="4">
        <f>DetailTicket2[[#This Row],[Qte]]*(DetailTicket2[[#This Row],[PrixUnit]]*(1-DetailTicket2[[#This Row],[Remise%]]))</f>
        <v>8.1129999999999995</v>
      </c>
      <c r="G1121" t="str">
        <f t="shared" si="30"/>
        <v>GESEF</v>
      </c>
    </row>
    <row r="1122" spans="1:7" x14ac:dyDescent="0.25">
      <c r="A1122">
        <v>10498</v>
      </c>
      <c r="B1122">
        <v>42</v>
      </c>
      <c r="C1122">
        <v>10.67</v>
      </c>
      <c r="D1122">
        <v>1</v>
      </c>
      <c r="E1122">
        <v>0</v>
      </c>
      <c r="F1122" s="4">
        <f>DetailTicket2[[#This Row],[Qte]]*(DetailTicket2[[#This Row],[PrixUnit]]*(1-DetailTicket2[[#This Row],[Remise%]]))</f>
        <v>10.67</v>
      </c>
      <c r="G1122" t="str">
        <f t="shared" si="30"/>
        <v>NAROU</v>
      </c>
    </row>
    <row r="1123" spans="1:7" x14ac:dyDescent="0.25">
      <c r="A1123">
        <v>10516</v>
      </c>
      <c r="B1123">
        <v>42</v>
      </c>
      <c r="C1123">
        <v>10.67</v>
      </c>
      <c r="D1123">
        <v>1</v>
      </c>
      <c r="E1123">
        <v>0</v>
      </c>
      <c r="F1123" s="4">
        <f>DetailTicket2[[#This Row],[Qte]]*(DetailTicket2[[#This Row],[PrixUnit]]*(1-DetailTicket2[[#This Row],[Remise%]]))</f>
        <v>10.67</v>
      </c>
      <c r="G1123" t="str">
        <f t="shared" si="30"/>
        <v>ERSWE</v>
      </c>
    </row>
    <row r="1124" spans="1:7" x14ac:dyDescent="0.25">
      <c r="A1124">
        <v>10571</v>
      </c>
      <c r="B1124">
        <v>42</v>
      </c>
      <c r="C1124">
        <v>10.67</v>
      </c>
      <c r="D1124">
        <v>1</v>
      </c>
      <c r="E1124">
        <v>0.15</v>
      </c>
      <c r="F1124" s="4">
        <f>DetailTicket2[[#This Row],[Qte]]*(DetailTicket2[[#This Row],[PrixUnit]]*(1-DetailTicket2[[#This Row],[Remise%]]))</f>
        <v>9.0694999999999997</v>
      </c>
      <c r="G1124" t="str">
        <f t="shared" si="30"/>
        <v>CHLEC</v>
      </c>
    </row>
    <row r="1125" spans="1:7" x14ac:dyDescent="0.25">
      <c r="A1125">
        <v>10588</v>
      </c>
      <c r="B1125">
        <v>42</v>
      </c>
      <c r="C1125">
        <v>10.67</v>
      </c>
      <c r="D1125">
        <v>2</v>
      </c>
      <c r="E1125">
        <v>0.2</v>
      </c>
      <c r="F1125" s="4">
        <f>DetailTicket2[[#This Row],[Qte]]*(DetailTicket2[[#This Row],[PrixUnit]]*(1-DetailTicket2[[#This Row],[Remise%]]))</f>
        <v>17.071999999999999</v>
      </c>
      <c r="G1125" t="str">
        <f t="shared" si="30"/>
        <v>ARBLA</v>
      </c>
    </row>
    <row r="1126" spans="1:7" x14ac:dyDescent="0.25">
      <c r="A1126">
        <v>10625</v>
      </c>
      <c r="B1126">
        <v>42</v>
      </c>
      <c r="C1126">
        <v>10.67</v>
      </c>
      <c r="D1126">
        <v>2</v>
      </c>
      <c r="E1126">
        <v>0</v>
      </c>
      <c r="F1126" s="4">
        <f>DetailTicket2[[#This Row],[Qte]]*(DetailTicket2[[#This Row],[PrixUnit]]*(1-DetailTicket2[[#This Row],[Remise%]]))</f>
        <v>21.34</v>
      </c>
      <c r="G1126" t="str">
        <f t="shared" si="30"/>
        <v>MALAZ</v>
      </c>
    </row>
    <row r="1127" spans="1:7" x14ac:dyDescent="0.25">
      <c r="A1127">
        <v>10652</v>
      </c>
      <c r="B1127">
        <v>42</v>
      </c>
      <c r="C1127">
        <v>10.67</v>
      </c>
      <c r="D1127">
        <v>1</v>
      </c>
      <c r="E1127">
        <v>0</v>
      </c>
      <c r="F1127" s="4">
        <f>DetailTicket2[[#This Row],[Qte]]*(DetailTicket2[[#This Row],[PrixUnit]]*(1-DetailTicket2[[#This Row],[Remise%]]))</f>
        <v>10.67</v>
      </c>
      <c r="G1127" t="str">
        <f t="shared" si="30"/>
        <v>BRLEH</v>
      </c>
    </row>
    <row r="1128" spans="1:7" x14ac:dyDescent="0.25">
      <c r="A1128">
        <v>10663</v>
      </c>
      <c r="B1128">
        <v>42</v>
      </c>
      <c r="C1128">
        <v>10.67</v>
      </c>
      <c r="D1128">
        <v>1</v>
      </c>
      <c r="E1128">
        <v>0.05</v>
      </c>
      <c r="F1128" s="4">
        <f>DetailTicket2[[#This Row],[Qte]]*(DetailTicket2[[#This Row],[PrixUnit]]*(1-DetailTicket2[[#This Row],[Remise%]]))</f>
        <v>10.1365</v>
      </c>
      <c r="G1128" t="str">
        <f t="shared" si="30"/>
        <v>FAMAR</v>
      </c>
    </row>
    <row r="1129" spans="1:7" x14ac:dyDescent="0.25">
      <c r="A1129">
        <v>10673</v>
      </c>
      <c r="B1129">
        <v>42</v>
      </c>
      <c r="C1129">
        <v>10.67</v>
      </c>
      <c r="D1129">
        <v>2</v>
      </c>
      <c r="E1129">
        <v>0</v>
      </c>
      <c r="F1129" s="4">
        <f>DetailTicket2[[#This Row],[Qte]]*(DetailTicket2[[#This Row],[PrixUnit]]*(1-DetailTicket2[[#This Row],[Remise%]]))</f>
        <v>21.34</v>
      </c>
      <c r="G1129" t="str">
        <f t="shared" si="30"/>
        <v>FRLAN</v>
      </c>
    </row>
    <row r="1130" spans="1:7" x14ac:dyDescent="0.25">
      <c r="A1130">
        <v>10680</v>
      </c>
      <c r="B1130">
        <v>42</v>
      </c>
      <c r="C1130">
        <v>10.67</v>
      </c>
      <c r="D1130">
        <v>1</v>
      </c>
      <c r="E1130">
        <v>0.25</v>
      </c>
      <c r="F1130" s="4">
        <f>DetailTicket2[[#This Row],[Qte]]*(DetailTicket2[[#This Row],[PrixUnit]]*(1-DetailTicket2[[#This Row],[Remise%]]))</f>
        <v>8.0024999999999995</v>
      </c>
      <c r="G1130" t="str">
        <f t="shared" si="30"/>
        <v>PILED</v>
      </c>
    </row>
    <row r="1131" spans="1:7" x14ac:dyDescent="0.25">
      <c r="A1131">
        <v>10746</v>
      </c>
      <c r="B1131">
        <v>42</v>
      </c>
      <c r="C1131">
        <v>10.67</v>
      </c>
      <c r="D1131">
        <v>1</v>
      </c>
      <c r="E1131">
        <v>0</v>
      </c>
      <c r="F1131" s="4">
        <f>DetailTicket2[[#This Row],[Qte]]*(DetailTicket2[[#This Row],[PrixUnit]]*(1-DetailTicket2[[#This Row],[Remise%]]))</f>
        <v>10.67</v>
      </c>
      <c r="G1131" t="str">
        <f t="shared" si="30"/>
        <v>SYLEJ</v>
      </c>
    </row>
    <row r="1132" spans="1:7" x14ac:dyDescent="0.25">
      <c r="A1132">
        <v>10767</v>
      </c>
      <c r="B1132">
        <v>42</v>
      </c>
      <c r="C1132">
        <v>10.67</v>
      </c>
      <c r="D1132">
        <v>2</v>
      </c>
      <c r="E1132">
        <v>0</v>
      </c>
      <c r="F1132" s="4">
        <f>DetailTicket2[[#This Row],[Qte]]*(DetailTicket2[[#This Row],[PrixUnit]]*(1-DetailTicket2[[#This Row],[Remise%]]))</f>
        <v>21.34</v>
      </c>
      <c r="G1132" t="str">
        <f t="shared" si="30"/>
        <v>MIGAL</v>
      </c>
    </row>
    <row r="1133" spans="1:7" x14ac:dyDescent="0.25">
      <c r="A1133">
        <v>10776</v>
      </c>
      <c r="B1133">
        <v>42</v>
      </c>
      <c r="C1133">
        <v>10.67</v>
      </c>
      <c r="D1133">
        <v>2</v>
      </c>
      <c r="E1133">
        <v>0.05</v>
      </c>
      <c r="F1133" s="4">
        <f>DetailTicket2[[#This Row],[Qte]]*(DetailTicket2[[#This Row],[PrixUnit]]*(1-DetailTicket2[[#This Row],[Remise%]]))</f>
        <v>20.273</v>
      </c>
      <c r="G1133" t="str">
        <f t="shared" si="30"/>
        <v>CHLEC</v>
      </c>
    </row>
    <row r="1134" spans="1:7" x14ac:dyDescent="0.25">
      <c r="A1134">
        <v>10777</v>
      </c>
      <c r="B1134">
        <v>42</v>
      </c>
      <c r="C1134">
        <v>10.67</v>
      </c>
      <c r="D1134">
        <v>1</v>
      </c>
      <c r="E1134">
        <v>0.2</v>
      </c>
      <c r="F1134" s="4">
        <f>DetailTicket2[[#This Row],[Qte]]*(DetailTicket2[[#This Row],[PrixUnit]]*(1-DetailTicket2[[#This Row],[Remise%]]))</f>
        <v>8.5359999999999996</v>
      </c>
      <c r="G1134" t="str">
        <f t="shared" si="30"/>
        <v>BRLEH</v>
      </c>
    </row>
    <row r="1135" spans="1:7" x14ac:dyDescent="0.25">
      <c r="A1135">
        <v>10845</v>
      </c>
      <c r="B1135">
        <v>42</v>
      </c>
      <c r="C1135">
        <v>10.67</v>
      </c>
      <c r="D1135">
        <v>1</v>
      </c>
      <c r="E1135">
        <v>0.1</v>
      </c>
      <c r="F1135" s="4">
        <f>DetailTicket2[[#This Row],[Qte]]*(DetailTicket2[[#This Row],[PrixUnit]]*(1-DetailTicket2[[#This Row],[Remise%]]))</f>
        <v>9.6029999999999998</v>
      </c>
      <c r="G1135" t="str">
        <f t="shared" si="30"/>
        <v>ARBLA</v>
      </c>
    </row>
    <row r="1136" spans="1:7" x14ac:dyDescent="0.25">
      <c r="A1136">
        <v>10856</v>
      </c>
      <c r="B1136">
        <v>42</v>
      </c>
      <c r="C1136">
        <v>10.67</v>
      </c>
      <c r="D1136">
        <v>1</v>
      </c>
      <c r="E1136">
        <v>0</v>
      </c>
      <c r="F1136" s="4">
        <f>DetailTicket2[[#This Row],[Qte]]*(DetailTicket2[[#This Row],[PrixUnit]]*(1-DetailTicket2[[#This Row],[Remise%]]))</f>
        <v>10.67</v>
      </c>
      <c r="G1136" t="str">
        <f t="shared" si="30"/>
        <v>SEADI</v>
      </c>
    </row>
    <row r="1137" spans="1:7" x14ac:dyDescent="0.25">
      <c r="A1137">
        <v>10882</v>
      </c>
      <c r="B1137">
        <v>42</v>
      </c>
      <c r="C1137">
        <v>10.67</v>
      </c>
      <c r="D1137">
        <v>1</v>
      </c>
      <c r="E1137">
        <v>0</v>
      </c>
      <c r="F1137" s="4">
        <f>DetailTicket2[[#This Row],[Qte]]*(DetailTicket2[[#This Row],[PrixUnit]]*(1-DetailTicket2[[#This Row],[Remise%]]))</f>
        <v>10.67</v>
      </c>
      <c r="G1137" t="str">
        <f t="shared" si="30"/>
        <v>MOELK</v>
      </c>
    </row>
    <row r="1138" spans="1:7" x14ac:dyDescent="0.25">
      <c r="A1138">
        <v>10923</v>
      </c>
      <c r="B1138">
        <v>42</v>
      </c>
      <c r="C1138">
        <v>10.67</v>
      </c>
      <c r="D1138">
        <v>2</v>
      </c>
      <c r="E1138">
        <v>0.2</v>
      </c>
      <c r="F1138" s="4">
        <f>DetailTicket2[[#This Row],[Qte]]*(DetailTicket2[[#This Row],[PrixUnit]]*(1-DetailTicket2[[#This Row],[Remise%]]))</f>
        <v>17.071999999999999</v>
      </c>
      <c r="G1138" t="str">
        <f t="shared" si="30"/>
        <v>CÉDAU</v>
      </c>
    </row>
    <row r="1139" spans="1:7" x14ac:dyDescent="0.25">
      <c r="A1139">
        <v>10996</v>
      </c>
      <c r="B1139">
        <v>42</v>
      </c>
      <c r="C1139">
        <v>10.67</v>
      </c>
      <c r="D1139">
        <v>1</v>
      </c>
      <c r="E1139">
        <v>0</v>
      </c>
      <c r="F1139" s="4">
        <f>DetailTicket2[[#This Row],[Qte]]*(DetailTicket2[[#This Row],[PrixUnit]]*(1-DetailTicket2[[#This Row],[Remise%]]))</f>
        <v>10.67</v>
      </c>
      <c r="G1139" t="str">
        <f t="shared" si="30"/>
        <v>ARBLA</v>
      </c>
    </row>
    <row r="1140" spans="1:7" x14ac:dyDescent="0.25">
      <c r="A1140">
        <v>11002</v>
      </c>
      <c r="B1140">
        <v>42</v>
      </c>
      <c r="C1140">
        <v>10.67</v>
      </c>
      <c r="D1140">
        <v>1</v>
      </c>
      <c r="E1140">
        <v>0.15</v>
      </c>
      <c r="F1140" s="4">
        <f>DetailTicket2[[#This Row],[Qte]]*(DetailTicket2[[#This Row],[PrixUnit]]*(1-DetailTicket2[[#This Row],[Remise%]]))</f>
        <v>9.0694999999999997</v>
      </c>
      <c r="G1140" t="str">
        <f t="shared" si="30"/>
        <v>MOELK</v>
      </c>
    </row>
    <row r="1141" spans="1:7" x14ac:dyDescent="0.25">
      <c r="A1141">
        <v>11007</v>
      </c>
      <c r="B1141">
        <v>42</v>
      </c>
      <c r="C1141">
        <v>10.67</v>
      </c>
      <c r="D1141">
        <v>2</v>
      </c>
      <c r="E1141">
        <v>0</v>
      </c>
      <c r="F1141" s="4">
        <f>DetailTicket2[[#This Row],[Qte]]*(DetailTicket2[[#This Row],[PrixUnit]]*(1-DetailTicket2[[#This Row],[Remise%]]))</f>
        <v>21.34</v>
      </c>
      <c r="G1141" t="str">
        <f t="shared" si="30"/>
        <v>VIVAN</v>
      </c>
    </row>
    <row r="1142" spans="1:7" x14ac:dyDescent="0.25">
      <c r="A1142">
        <v>11013</v>
      </c>
      <c r="B1142">
        <v>42</v>
      </c>
      <c r="C1142">
        <v>10.67</v>
      </c>
      <c r="D1142">
        <v>2</v>
      </c>
      <c r="E1142">
        <v>0</v>
      </c>
      <c r="F1142" s="4">
        <f>DetailTicket2[[#This Row],[Qte]]*(DetailTicket2[[#This Row],[PrixUnit]]*(1-DetailTicket2[[#This Row],[Remise%]]))</f>
        <v>21.34</v>
      </c>
      <c r="G1142" t="str">
        <f t="shared" si="30"/>
        <v>LODUR</v>
      </c>
    </row>
    <row r="1143" spans="1:7" x14ac:dyDescent="0.25">
      <c r="A1143">
        <v>11035</v>
      </c>
      <c r="B1143">
        <v>42</v>
      </c>
      <c r="C1143">
        <v>10.67</v>
      </c>
      <c r="D1143">
        <v>1</v>
      </c>
      <c r="E1143">
        <v>0</v>
      </c>
      <c r="F1143" s="4">
        <f>DetailTicket2[[#This Row],[Qte]]*(DetailTicket2[[#This Row],[PrixUnit]]*(1-DetailTicket2[[#This Row],[Remise%]]))</f>
        <v>10.67</v>
      </c>
      <c r="G1143" t="str">
        <f t="shared" si="30"/>
        <v>MIGAL</v>
      </c>
    </row>
    <row r="1144" spans="1:7" x14ac:dyDescent="0.25">
      <c r="A1144">
        <v>10270</v>
      </c>
      <c r="B1144">
        <v>43</v>
      </c>
      <c r="C1144">
        <v>28.05</v>
      </c>
      <c r="D1144">
        <v>1</v>
      </c>
      <c r="E1144">
        <v>0</v>
      </c>
      <c r="F1144" s="4">
        <f>DetailTicket2[[#This Row],[Qte]]*(DetailTicket2[[#This Row],[PrixUnit]]*(1-DetailTicket2[[#This Row],[Remise%]]))</f>
        <v>28.05</v>
      </c>
      <c r="G1144" t="str">
        <f t="shared" si="30"/>
        <v>CLJAN</v>
      </c>
    </row>
    <row r="1145" spans="1:7" x14ac:dyDescent="0.25">
      <c r="A1145">
        <v>10294</v>
      </c>
      <c r="B1145">
        <v>43</v>
      </c>
      <c r="C1145">
        <v>28.05</v>
      </c>
      <c r="D1145">
        <v>2</v>
      </c>
      <c r="E1145">
        <v>0</v>
      </c>
      <c r="F1145" s="4">
        <f>DetailTicket2[[#This Row],[Qte]]*(DetailTicket2[[#This Row],[PrixUnit]]*(1-DetailTicket2[[#This Row],[Remise%]]))</f>
        <v>56.1</v>
      </c>
      <c r="G1145" t="str">
        <f t="shared" si="30"/>
        <v>ALCLE</v>
      </c>
    </row>
    <row r="1146" spans="1:7" x14ac:dyDescent="0.25">
      <c r="A1146">
        <v>10302</v>
      </c>
      <c r="B1146">
        <v>43</v>
      </c>
      <c r="C1146">
        <v>28.05</v>
      </c>
      <c r="D1146">
        <v>2</v>
      </c>
      <c r="E1146">
        <v>0</v>
      </c>
      <c r="F1146" s="4">
        <f>DetailTicket2[[#This Row],[Qte]]*(DetailTicket2[[#This Row],[PrixUnit]]*(1-DetailTicket2[[#This Row],[Remise%]]))</f>
        <v>56.1</v>
      </c>
      <c r="G1146" t="str">
        <f t="shared" si="30"/>
        <v>MIGAL</v>
      </c>
    </row>
    <row r="1147" spans="1:7" x14ac:dyDescent="0.25">
      <c r="A1147">
        <v>10309</v>
      </c>
      <c r="B1147">
        <v>43</v>
      </c>
      <c r="C1147">
        <v>28.05</v>
      </c>
      <c r="D1147">
        <v>1</v>
      </c>
      <c r="E1147">
        <v>0</v>
      </c>
      <c r="F1147" s="4">
        <f>DetailTicket2[[#This Row],[Qte]]*(DetailTicket2[[#This Row],[PrixUnit]]*(1-DetailTicket2[[#This Row],[Remise%]]))</f>
        <v>28.05</v>
      </c>
      <c r="G1147" t="str">
        <f t="shared" si="30"/>
        <v>ERSWE</v>
      </c>
    </row>
    <row r="1148" spans="1:7" x14ac:dyDescent="0.25">
      <c r="A1148">
        <v>10312</v>
      </c>
      <c r="B1148">
        <v>43</v>
      </c>
      <c r="C1148">
        <v>28.05</v>
      </c>
      <c r="D1148">
        <v>1</v>
      </c>
      <c r="E1148">
        <v>0</v>
      </c>
      <c r="F1148" s="4">
        <f>DetailTicket2[[#This Row],[Qte]]*(DetailTicket2[[#This Row],[PrixUnit]]*(1-DetailTicket2[[#This Row],[Remise%]]))</f>
        <v>28.05</v>
      </c>
      <c r="G1148" t="str">
        <f t="shared" si="30"/>
        <v>PAJAL</v>
      </c>
    </row>
    <row r="1149" spans="1:7" x14ac:dyDescent="0.25">
      <c r="A1149">
        <v>10340</v>
      </c>
      <c r="B1149">
        <v>43</v>
      </c>
      <c r="C1149">
        <v>28.05</v>
      </c>
      <c r="D1149">
        <v>1</v>
      </c>
      <c r="E1149">
        <v>0.05</v>
      </c>
      <c r="F1149" s="4">
        <f>DetailTicket2[[#This Row],[Qte]]*(DetailTicket2[[#This Row],[PrixUnit]]*(1-DetailTicket2[[#This Row],[Remise%]]))</f>
        <v>26.647500000000001</v>
      </c>
      <c r="G1149" t="str">
        <f t="shared" si="30"/>
        <v>FAMAR</v>
      </c>
    </row>
    <row r="1150" spans="1:7" x14ac:dyDescent="0.25">
      <c r="A1150">
        <v>10458</v>
      </c>
      <c r="B1150">
        <v>43</v>
      </c>
      <c r="C1150">
        <v>28.05</v>
      </c>
      <c r="D1150">
        <v>1</v>
      </c>
      <c r="E1150">
        <v>0</v>
      </c>
      <c r="F1150" s="4">
        <f>DetailTicket2[[#This Row],[Qte]]*(DetailTicket2[[#This Row],[PrixUnit]]*(1-DetailTicket2[[#This Row],[Remise%]]))</f>
        <v>28.05</v>
      </c>
      <c r="G1150" t="str">
        <f t="shared" si="30"/>
        <v>MIGAL</v>
      </c>
    </row>
    <row r="1151" spans="1:7" x14ac:dyDescent="0.25">
      <c r="A1151">
        <v>10464</v>
      </c>
      <c r="B1151">
        <v>43</v>
      </c>
      <c r="C1151">
        <v>28.05</v>
      </c>
      <c r="D1151">
        <v>2</v>
      </c>
      <c r="E1151">
        <v>0</v>
      </c>
      <c r="F1151" s="4">
        <f>DetailTicket2[[#This Row],[Qte]]*(DetailTicket2[[#This Row],[PrixUnit]]*(1-DetailTicket2[[#This Row],[Remise%]]))</f>
        <v>56.1</v>
      </c>
      <c r="G1151" t="str">
        <f t="shared" si="30"/>
        <v>LOHUE</v>
      </c>
    </row>
    <row r="1152" spans="1:7" x14ac:dyDescent="0.25">
      <c r="A1152">
        <v>10468</v>
      </c>
      <c r="B1152">
        <v>43</v>
      </c>
      <c r="C1152">
        <v>28.05</v>
      </c>
      <c r="D1152">
        <v>2</v>
      </c>
      <c r="E1152">
        <v>0</v>
      </c>
      <c r="F1152" s="4">
        <f>DetailTicket2[[#This Row],[Qte]]*(DetailTicket2[[#This Row],[PrixUnit]]*(1-DetailTicket2[[#This Row],[Remise%]]))</f>
        <v>56.1</v>
      </c>
      <c r="G1152" t="str">
        <f t="shared" si="30"/>
        <v>CHBES</v>
      </c>
    </row>
    <row r="1153" spans="1:7" x14ac:dyDescent="0.25">
      <c r="A1153">
        <v>10507</v>
      </c>
      <c r="B1153">
        <v>43</v>
      </c>
      <c r="C1153">
        <v>35.06</v>
      </c>
      <c r="D1153">
        <v>2</v>
      </c>
      <c r="E1153">
        <v>0.15</v>
      </c>
      <c r="F1153" s="4">
        <f>DetailTicket2[[#This Row],[Qte]]*(DetailTicket2[[#This Row],[PrixUnit]]*(1-DetailTicket2[[#This Row],[Remise%]]))</f>
        <v>59.602000000000004</v>
      </c>
      <c r="G1153" t="str">
        <f t="shared" si="30"/>
        <v>SEADI</v>
      </c>
    </row>
    <row r="1154" spans="1:7" x14ac:dyDescent="0.25">
      <c r="A1154">
        <v>10524</v>
      </c>
      <c r="B1154">
        <v>43</v>
      </c>
      <c r="C1154">
        <v>35.06</v>
      </c>
      <c r="D1154">
        <v>2</v>
      </c>
      <c r="E1154">
        <v>0</v>
      </c>
      <c r="F1154" s="4">
        <f>DetailTicket2[[#This Row],[Qte]]*(DetailTicket2[[#This Row],[PrixUnit]]*(1-DetailTicket2[[#This Row],[Remise%]]))</f>
        <v>70.12</v>
      </c>
      <c r="G1154" t="str">
        <f t="shared" ref="G1154:G1217" si="31">VLOOKUP(A1154,$I$2:$J$836,2,FALSE)</f>
        <v>JEHOU</v>
      </c>
    </row>
    <row r="1155" spans="1:7" x14ac:dyDescent="0.25">
      <c r="A1155">
        <v>10530</v>
      </c>
      <c r="B1155">
        <v>43</v>
      </c>
      <c r="C1155">
        <v>35.06</v>
      </c>
      <c r="D1155">
        <v>1</v>
      </c>
      <c r="E1155">
        <v>0</v>
      </c>
      <c r="F1155" s="4">
        <f>DetailTicket2[[#This Row],[Qte]]*(DetailTicket2[[#This Row],[PrixUnit]]*(1-DetailTicket2[[#This Row],[Remise%]]))</f>
        <v>35.06</v>
      </c>
      <c r="G1155" t="str">
        <f t="shared" si="31"/>
        <v>BETIZ</v>
      </c>
    </row>
    <row r="1156" spans="1:7" x14ac:dyDescent="0.25">
      <c r="A1156">
        <v>10644</v>
      </c>
      <c r="B1156">
        <v>43</v>
      </c>
      <c r="C1156">
        <v>35.06</v>
      </c>
      <c r="D1156">
        <v>1</v>
      </c>
      <c r="E1156">
        <v>0</v>
      </c>
      <c r="F1156" s="4">
        <f>DetailTicket2[[#This Row],[Qte]]*(DetailTicket2[[#This Row],[PrixUnit]]*(1-DetailTicket2[[#This Row],[Remise%]]))</f>
        <v>35.06</v>
      </c>
      <c r="G1156" t="str">
        <f t="shared" si="31"/>
        <v>YAKAL</v>
      </c>
    </row>
    <row r="1157" spans="1:7" x14ac:dyDescent="0.25">
      <c r="A1157">
        <v>10673</v>
      </c>
      <c r="B1157">
        <v>43</v>
      </c>
      <c r="C1157">
        <v>35.06</v>
      </c>
      <c r="D1157">
        <v>2</v>
      </c>
      <c r="E1157">
        <v>0</v>
      </c>
      <c r="F1157" s="4">
        <f>DetailTicket2[[#This Row],[Qte]]*(DetailTicket2[[#This Row],[PrixUnit]]*(1-DetailTicket2[[#This Row],[Remise%]]))</f>
        <v>70.12</v>
      </c>
      <c r="G1157" t="str">
        <f t="shared" si="31"/>
        <v>FRLAN</v>
      </c>
    </row>
    <row r="1158" spans="1:7" x14ac:dyDescent="0.25">
      <c r="A1158">
        <v>10691</v>
      </c>
      <c r="B1158">
        <v>43</v>
      </c>
      <c r="C1158">
        <v>35.06</v>
      </c>
      <c r="D1158">
        <v>1</v>
      </c>
      <c r="E1158">
        <v>0</v>
      </c>
      <c r="F1158" s="4">
        <f>DetailTicket2[[#This Row],[Qte]]*(DetailTicket2[[#This Row],[PrixUnit]]*(1-DetailTicket2[[#This Row],[Remise%]]))</f>
        <v>35.06</v>
      </c>
      <c r="G1158" t="str">
        <f t="shared" si="31"/>
        <v>ARBLA</v>
      </c>
    </row>
    <row r="1159" spans="1:7" x14ac:dyDescent="0.25">
      <c r="A1159">
        <v>10706</v>
      </c>
      <c r="B1159">
        <v>43</v>
      </c>
      <c r="C1159">
        <v>35.06</v>
      </c>
      <c r="D1159">
        <v>1</v>
      </c>
      <c r="E1159">
        <v>0</v>
      </c>
      <c r="F1159" s="4">
        <f>DetailTicket2[[#This Row],[Qte]]*(DetailTicket2[[#This Row],[PrixUnit]]*(1-DetailTicket2[[#This Row],[Remise%]]))</f>
        <v>35.06</v>
      </c>
      <c r="G1159" t="str">
        <f t="shared" si="31"/>
        <v>PILED</v>
      </c>
    </row>
    <row r="1160" spans="1:7" x14ac:dyDescent="0.25">
      <c r="A1160">
        <v>10760</v>
      </c>
      <c r="B1160">
        <v>43</v>
      </c>
      <c r="C1160">
        <v>35.06</v>
      </c>
      <c r="D1160">
        <v>1</v>
      </c>
      <c r="E1160">
        <v>0.25</v>
      </c>
      <c r="F1160" s="4">
        <f>DetailTicket2[[#This Row],[Qte]]*(DetailTicket2[[#This Row],[PrixUnit]]*(1-DetailTicket2[[#This Row],[Remise%]]))</f>
        <v>26.295000000000002</v>
      </c>
      <c r="G1160" t="str">
        <f t="shared" si="31"/>
        <v>YATAN</v>
      </c>
    </row>
    <row r="1161" spans="1:7" x14ac:dyDescent="0.25">
      <c r="A1161">
        <v>10814</v>
      </c>
      <c r="B1161">
        <v>43</v>
      </c>
      <c r="C1161">
        <v>35.06</v>
      </c>
      <c r="D1161">
        <v>1</v>
      </c>
      <c r="E1161">
        <v>0.15</v>
      </c>
      <c r="F1161" s="4">
        <f>DetailTicket2[[#This Row],[Qte]]*(DetailTicket2[[#This Row],[PrixUnit]]*(1-DetailTicket2[[#This Row],[Remise%]]))</f>
        <v>29.801000000000002</v>
      </c>
      <c r="G1161" t="str">
        <f t="shared" si="31"/>
        <v>JAHEN</v>
      </c>
    </row>
    <row r="1162" spans="1:7" x14ac:dyDescent="0.25">
      <c r="A1162">
        <v>10819</v>
      </c>
      <c r="B1162">
        <v>43</v>
      </c>
      <c r="C1162">
        <v>35.06</v>
      </c>
      <c r="D1162">
        <v>2</v>
      </c>
      <c r="E1162">
        <v>0</v>
      </c>
      <c r="F1162" s="4">
        <f>DetailTicket2[[#This Row],[Qte]]*(DetailTicket2[[#This Row],[PrixUnit]]*(1-DetailTicket2[[#This Row],[Remise%]]))</f>
        <v>70.12</v>
      </c>
      <c r="G1162" t="str">
        <f t="shared" si="31"/>
        <v>MICOL</v>
      </c>
    </row>
    <row r="1163" spans="1:7" x14ac:dyDescent="0.25">
      <c r="A1163">
        <v>10831</v>
      </c>
      <c r="B1163">
        <v>43</v>
      </c>
      <c r="C1163">
        <v>35.06</v>
      </c>
      <c r="D1163">
        <v>2</v>
      </c>
      <c r="E1163">
        <v>0</v>
      </c>
      <c r="F1163" s="4">
        <f>DetailTicket2[[#This Row],[Qte]]*(DetailTicket2[[#This Row],[PrixUnit]]*(1-DetailTicket2[[#This Row],[Remise%]]))</f>
        <v>70.12</v>
      </c>
      <c r="G1163" t="str">
        <f t="shared" si="31"/>
        <v>ALDUV</v>
      </c>
    </row>
    <row r="1164" spans="1:7" x14ac:dyDescent="0.25">
      <c r="A1164">
        <v>10842</v>
      </c>
      <c r="B1164">
        <v>43</v>
      </c>
      <c r="C1164">
        <v>35.06</v>
      </c>
      <c r="D1164">
        <v>2</v>
      </c>
      <c r="E1164">
        <v>0</v>
      </c>
      <c r="F1164" s="4">
        <f>DetailTicket2[[#This Row],[Qte]]*(DetailTicket2[[#This Row],[PrixUnit]]*(1-DetailTicket2[[#This Row],[Remise%]]))</f>
        <v>70.12</v>
      </c>
      <c r="G1164" t="str">
        <f t="shared" si="31"/>
        <v>CHGRA</v>
      </c>
    </row>
    <row r="1165" spans="1:7" x14ac:dyDescent="0.25">
      <c r="A1165">
        <v>10923</v>
      </c>
      <c r="B1165">
        <v>43</v>
      </c>
      <c r="C1165">
        <v>35.06</v>
      </c>
      <c r="D1165">
        <v>2</v>
      </c>
      <c r="E1165">
        <v>0.2</v>
      </c>
      <c r="F1165" s="4">
        <f>DetailTicket2[[#This Row],[Qte]]*(DetailTicket2[[#This Row],[PrixUnit]]*(1-DetailTicket2[[#This Row],[Remise%]]))</f>
        <v>56.096000000000004</v>
      </c>
      <c r="G1165" t="str">
        <f t="shared" si="31"/>
        <v>CÉDAU</v>
      </c>
    </row>
    <row r="1166" spans="1:7" x14ac:dyDescent="0.25">
      <c r="A1166">
        <v>10938</v>
      </c>
      <c r="B1166">
        <v>43</v>
      </c>
      <c r="C1166">
        <v>35.06</v>
      </c>
      <c r="D1166">
        <v>1</v>
      </c>
      <c r="E1166">
        <v>0.25</v>
      </c>
      <c r="F1166" s="4">
        <f>DetailTicket2[[#This Row],[Qte]]*(DetailTicket2[[#This Row],[PrixUnit]]*(1-DetailTicket2[[#This Row],[Remise%]]))</f>
        <v>26.295000000000002</v>
      </c>
      <c r="G1166" t="str">
        <f t="shared" si="31"/>
        <v>ARBLA</v>
      </c>
    </row>
    <row r="1167" spans="1:7" x14ac:dyDescent="0.25">
      <c r="A1167">
        <v>10982</v>
      </c>
      <c r="B1167">
        <v>43</v>
      </c>
      <c r="C1167">
        <v>35.06</v>
      </c>
      <c r="D1167">
        <v>2</v>
      </c>
      <c r="E1167">
        <v>0</v>
      </c>
      <c r="F1167" s="4">
        <f>DetailTicket2[[#This Row],[Qte]]*(DetailTicket2[[#This Row],[PrixUnit]]*(1-DetailTicket2[[#This Row],[Remise%]]))</f>
        <v>70.12</v>
      </c>
      <c r="G1167" t="str">
        <f t="shared" si="31"/>
        <v>GESEF</v>
      </c>
    </row>
    <row r="1168" spans="1:7" x14ac:dyDescent="0.25">
      <c r="A1168">
        <v>10987</v>
      </c>
      <c r="B1168">
        <v>43</v>
      </c>
      <c r="C1168">
        <v>35.06</v>
      </c>
      <c r="D1168">
        <v>2</v>
      </c>
      <c r="E1168">
        <v>0</v>
      </c>
      <c r="F1168" s="4">
        <f>DetailTicket2[[#This Row],[Qte]]*(DetailTicket2[[#This Row],[PrixUnit]]*(1-DetailTicket2[[#This Row],[Remise%]]))</f>
        <v>70.12</v>
      </c>
      <c r="G1168" t="str">
        <f t="shared" si="31"/>
        <v>DIDAL</v>
      </c>
    </row>
    <row r="1169" spans="1:7" x14ac:dyDescent="0.25">
      <c r="A1169">
        <v>11023</v>
      </c>
      <c r="B1169">
        <v>43</v>
      </c>
      <c r="C1169">
        <v>35.06</v>
      </c>
      <c r="D1169">
        <v>1</v>
      </c>
      <c r="E1169">
        <v>0</v>
      </c>
      <c r="F1169" s="4">
        <f>DetailTicket2[[#This Row],[Qte]]*(DetailTicket2[[#This Row],[PrixUnit]]*(1-DetailTicket2[[#This Row],[Remise%]]))</f>
        <v>35.06</v>
      </c>
      <c r="G1169" t="str">
        <f t="shared" si="31"/>
        <v>SYBEL</v>
      </c>
    </row>
    <row r="1170" spans="1:7" x14ac:dyDescent="0.25">
      <c r="A1170">
        <v>11052</v>
      </c>
      <c r="B1170">
        <v>43</v>
      </c>
      <c r="C1170">
        <v>35.06</v>
      </c>
      <c r="D1170">
        <v>1</v>
      </c>
      <c r="E1170">
        <v>0.2</v>
      </c>
      <c r="F1170" s="4">
        <f>DetailTicket2[[#This Row],[Qte]]*(DetailTicket2[[#This Row],[PrixUnit]]*(1-DetailTicket2[[#This Row],[Remise%]]))</f>
        <v>28.048000000000002</v>
      </c>
      <c r="G1170" t="str">
        <f t="shared" si="31"/>
        <v>DAMIC</v>
      </c>
    </row>
    <row r="1171" spans="1:7" x14ac:dyDescent="0.25">
      <c r="A1171">
        <v>11068</v>
      </c>
      <c r="B1171">
        <v>43</v>
      </c>
      <c r="C1171">
        <v>35.06</v>
      </c>
      <c r="D1171">
        <v>1</v>
      </c>
      <c r="E1171">
        <v>0.15</v>
      </c>
      <c r="F1171" s="4">
        <f>DetailTicket2[[#This Row],[Qte]]*(DetailTicket2[[#This Row],[PrixUnit]]*(1-DetailTicket2[[#This Row],[Remise%]]))</f>
        <v>29.801000000000002</v>
      </c>
      <c r="G1171" t="str">
        <f t="shared" si="31"/>
        <v>PABEL</v>
      </c>
    </row>
    <row r="1172" spans="1:7" x14ac:dyDescent="0.25">
      <c r="A1172">
        <v>10278</v>
      </c>
      <c r="B1172">
        <v>44</v>
      </c>
      <c r="C1172">
        <v>11.89</v>
      </c>
      <c r="D1172">
        <v>2</v>
      </c>
      <c r="E1172">
        <v>0</v>
      </c>
      <c r="F1172" s="4">
        <f>DetailTicket2[[#This Row],[Qte]]*(DetailTicket2[[#This Row],[PrixUnit]]*(1-DetailTicket2[[#This Row],[Remise%]]))</f>
        <v>23.78</v>
      </c>
      <c r="G1172" t="str">
        <f t="shared" si="31"/>
        <v>JEHOU</v>
      </c>
    </row>
    <row r="1173" spans="1:7" x14ac:dyDescent="0.25">
      <c r="A1173">
        <v>10284</v>
      </c>
      <c r="B1173">
        <v>44</v>
      </c>
      <c r="C1173">
        <v>11.89</v>
      </c>
      <c r="D1173">
        <v>1</v>
      </c>
      <c r="E1173">
        <v>0</v>
      </c>
      <c r="F1173" s="4">
        <f>DetailTicket2[[#This Row],[Qte]]*(DetailTicket2[[#This Row],[PrixUnit]]*(1-DetailTicket2[[#This Row],[Remise%]]))</f>
        <v>11.89</v>
      </c>
      <c r="G1173" t="str">
        <f t="shared" si="31"/>
        <v>ANLER</v>
      </c>
    </row>
    <row r="1174" spans="1:7" x14ac:dyDescent="0.25">
      <c r="A1174">
        <v>10291</v>
      </c>
      <c r="B1174">
        <v>44</v>
      </c>
      <c r="C1174">
        <v>11.89</v>
      </c>
      <c r="D1174">
        <v>1</v>
      </c>
      <c r="E1174">
        <v>0.1</v>
      </c>
      <c r="F1174" s="4">
        <f>DetailTicket2[[#This Row],[Qte]]*(DetailTicket2[[#This Row],[PrixUnit]]*(1-DetailTicket2[[#This Row],[Remise%]]))</f>
        <v>10.701000000000001</v>
      </c>
      <c r="G1174" t="str">
        <f t="shared" si="31"/>
        <v>BEAVI</v>
      </c>
    </row>
    <row r="1175" spans="1:7" x14ac:dyDescent="0.25">
      <c r="A1175">
        <v>10351</v>
      </c>
      <c r="B1175">
        <v>44</v>
      </c>
      <c r="C1175">
        <v>11.89</v>
      </c>
      <c r="D1175">
        <v>2</v>
      </c>
      <c r="E1175">
        <v>0.05</v>
      </c>
      <c r="F1175" s="4">
        <f>DetailTicket2[[#This Row],[Qte]]*(DetailTicket2[[#This Row],[PrixUnit]]*(1-DetailTicket2[[#This Row],[Remise%]]))</f>
        <v>22.591000000000001</v>
      </c>
      <c r="G1175" t="str">
        <f t="shared" si="31"/>
        <v>CHLEC</v>
      </c>
    </row>
    <row r="1176" spans="1:7" x14ac:dyDescent="0.25">
      <c r="A1176">
        <v>10411</v>
      </c>
      <c r="B1176">
        <v>44</v>
      </c>
      <c r="C1176">
        <v>11.89</v>
      </c>
      <c r="D1176">
        <v>1</v>
      </c>
      <c r="E1176">
        <v>0.2</v>
      </c>
      <c r="F1176" s="4">
        <f>DetailTicket2[[#This Row],[Qte]]*(DetailTicket2[[#This Row],[PrixUnit]]*(1-DetailTicket2[[#This Row],[Remise%]]))</f>
        <v>9.5120000000000005</v>
      </c>
      <c r="G1176" t="str">
        <f t="shared" si="31"/>
        <v>GESEF</v>
      </c>
    </row>
    <row r="1177" spans="1:7" x14ac:dyDescent="0.25">
      <c r="A1177">
        <v>10452</v>
      </c>
      <c r="B1177">
        <v>44</v>
      </c>
      <c r="C1177">
        <v>11.89</v>
      </c>
      <c r="D1177">
        <v>2</v>
      </c>
      <c r="E1177">
        <v>0.05</v>
      </c>
      <c r="F1177" s="4">
        <f>DetailTicket2[[#This Row],[Qte]]*(DetailTicket2[[#This Row],[PrixUnit]]*(1-DetailTicket2[[#This Row],[Remise%]]))</f>
        <v>22.591000000000001</v>
      </c>
      <c r="G1177" t="str">
        <f t="shared" si="31"/>
        <v>MOELK</v>
      </c>
    </row>
    <row r="1178" spans="1:7" x14ac:dyDescent="0.25">
      <c r="A1178">
        <v>10469</v>
      </c>
      <c r="B1178">
        <v>44</v>
      </c>
      <c r="C1178">
        <v>11.89</v>
      </c>
      <c r="D1178">
        <v>2</v>
      </c>
      <c r="E1178">
        <v>0.15</v>
      </c>
      <c r="F1178" s="4">
        <f>DetailTicket2[[#This Row],[Qte]]*(DetailTicket2[[#This Row],[PrixUnit]]*(1-DetailTicket2[[#This Row],[Remise%]]))</f>
        <v>20.213000000000001</v>
      </c>
      <c r="G1178" t="str">
        <f t="shared" si="31"/>
        <v>CHLAB</v>
      </c>
    </row>
    <row r="1179" spans="1:7" x14ac:dyDescent="0.25">
      <c r="A1179">
        <v>10491</v>
      </c>
      <c r="B1179">
        <v>44</v>
      </c>
      <c r="C1179">
        <v>11.89</v>
      </c>
      <c r="D1179">
        <v>2</v>
      </c>
      <c r="E1179">
        <v>0.15</v>
      </c>
      <c r="F1179" s="4">
        <f>DetailTicket2[[#This Row],[Qte]]*(DetailTicket2[[#This Row],[PrixUnit]]*(1-DetailTicket2[[#This Row],[Remise%]]))</f>
        <v>20.213000000000001</v>
      </c>
      <c r="G1179" t="str">
        <f t="shared" si="31"/>
        <v>LOHUE</v>
      </c>
    </row>
    <row r="1180" spans="1:7" x14ac:dyDescent="0.25">
      <c r="A1180">
        <v>10518</v>
      </c>
      <c r="B1180">
        <v>44</v>
      </c>
      <c r="C1180">
        <v>14.79</v>
      </c>
      <c r="D1180">
        <v>2</v>
      </c>
      <c r="E1180">
        <v>0</v>
      </c>
      <c r="F1180" s="4">
        <f>DetailTicket2[[#This Row],[Qte]]*(DetailTicket2[[#This Row],[PrixUnit]]*(1-DetailTicket2[[#This Row],[Remise%]]))</f>
        <v>29.58</v>
      </c>
      <c r="G1180" t="str">
        <f t="shared" si="31"/>
        <v>CHGRA</v>
      </c>
    </row>
    <row r="1181" spans="1:7" x14ac:dyDescent="0.25">
      <c r="A1181">
        <v>10551</v>
      </c>
      <c r="B1181">
        <v>44</v>
      </c>
      <c r="C1181">
        <v>14.79</v>
      </c>
      <c r="D1181">
        <v>1</v>
      </c>
      <c r="E1181">
        <v>0</v>
      </c>
      <c r="F1181" s="4">
        <f>DetailTicket2[[#This Row],[Qte]]*(DetailTicket2[[#This Row],[PrixUnit]]*(1-DetailTicket2[[#This Row],[Remise%]]))</f>
        <v>14.79</v>
      </c>
      <c r="G1181" t="str">
        <f t="shared" si="31"/>
        <v>LOHUE</v>
      </c>
    </row>
    <row r="1182" spans="1:7" x14ac:dyDescent="0.25">
      <c r="A1182">
        <v>10561</v>
      </c>
      <c r="B1182">
        <v>44</v>
      </c>
      <c r="C1182">
        <v>14.79</v>
      </c>
      <c r="D1182">
        <v>2</v>
      </c>
      <c r="E1182">
        <v>0</v>
      </c>
      <c r="F1182" s="4">
        <f>DetailTicket2[[#This Row],[Qte]]*(DetailTicket2[[#This Row],[PrixUnit]]*(1-DetailTicket2[[#This Row],[Remise%]]))</f>
        <v>29.58</v>
      </c>
      <c r="G1182" t="str">
        <f t="shared" si="31"/>
        <v>REDAN</v>
      </c>
    </row>
    <row r="1183" spans="1:7" x14ac:dyDescent="0.25">
      <c r="A1183">
        <v>10576</v>
      </c>
      <c r="B1183">
        <v>44</v>
      </c>
      <c r="C1183">
        <v>14.79</v>
      </c>
      <c r="D1183">
        <v>1</v>
      </c>
      <c r="E1183">
        <v>0</v>
      </c>
      <c r="F1183" s="4">
        <f>DetailTicket2[[#This Row],[Qte]]*(DetailTicket2[[#This Row],[PrixUnit]]*(1-DetailTicket2[[#This Row],[Remise%]]))</f>
        <v>14.79</v>
      </c>
      <c r="G1183" t="str">
        <f t="shared" si="31"/>
        <v>CHGRA</v>
      </c>
    </row>
    <row r="1184" spans="1:7" x14ac:dyDescent="0.25">
      <c r="A1184">
        <v>10624</v>
      </c>
      <c r="B1184">
        <v>44</v>
      </c>
      <c r="C1184">
        <v>14.79</v>
      </c>
      <c r="D1184">
        <v>2</v>
      </c>
      <c r="E1184">
        <v>0</v>
      </c>
      <c r="F1184" s="4">
        <f>DetailTicket2[[#This Row],[Qte]]*(DetailTicket2[[#This Row],[PrixUnit]]*(1-DetailTicket2[[#This Row],[Remise%]]))</f>
        <v>29.58</v>
      </c>
      <c r="G1184" t="str">
        <f t="shared" si="31"/>
        <v>CHGAS</v>
      </c>
    </row>
    <row r="1185" spans="1:7" x14ac:dyDescent="0.25">
      <c r="A1185">
        <v>10656</v>
      </c>
      <c r="B1185">
        <v>44</v>
      </c>
      <c r="C1185">
        <v>14.79</v>
      </c>
      <c r="D1185">
        <v>1</v>
      </c>
      <c r="E1185">
        <v>0.1</v>
      </c>
      <c r="F1185" s="4">
        <f>DetailTicket2[[#This Row],[Qte]]*(DetailTicket2[[#This Row],[PrixUnit]]*(1-DetailTicket2[[#This Row],[Remise%]]))</f>
        <v>13.311</v>
      </c>
      <c r="G1185" t="str">
        <f t="shared" si="31"/>
        <v>HALER</v>
      </c>
    </row>
    <row r="1186" spans="1:7" x14ac:dyDescent="0.25">
      <c r="A1186">
        <v>10676</v>
      </c>
      <c r="B1186">
        <v>44</v>
      </c>
      <c r="C1186">
        <v>14.79</v>
      </c>
      <c r="D1186">
        <v>1</v>
      </c>
      <c r="E1186">
        <v>0</v>
      </c>
      <c r="F1186" s="4">
        <f>DetailTicket2[[#This Row],[Qte]]*(DetailTicket2[[#This Row],[PrixUnit]]*(1-DetailTicket2[[#This Row],[Remise%]]))</f>
        <v>14.79</v>
      </c>
      <c r="G1186" t="str">
        <f t="shared" si="31"/>
        <v>CHGRA</v>
      </c>
    </row>
    <row r="1187" spans="1:7" x14ac:dyDescent="0.25">
      <c r="A1187">
        <v>10691</v>
      </c>
      <c r="B1187">
        <v>44</v>
      </c>
      <c r="C1187">
        <v>14.79</v>
      </c>
      <c r="D1187">
        <v>1</v>
      </c>
      <c r="E1187">
        <v>0</v>
      </c>
      <c r="F1187" s="4">
        <f>DetailTicket2[[#This Row],[Qte]]*(DetailTicket2[[#This Row],[PrixUnit]]*(1-DetailTicket2[[#This Row],[Remise%]]))</f>
        <v>14.79</v>
      </c>
      <c r="G1187" t="str">
        <f t="shared" si="31"/>
        <v>ARBLA</v>
      </c>
    </row>
    <row r="1188" spans="1:7" x14ac:dyDescent="0.25">
      <c r="A1188">
        <v>10721</v>
      </c>
      <c r="B1188">
        <v>44</v>
      </c>
      <c r="C1188">
        <v>14.79</v>
      </c>
      <c r="D1188">
        <v>2</v>
      </c>
      <c r="E1188">
        <v>0.05</v>
      </c>
      <c r="F1188" s="4">
        <f>DetailTicket2[[#This Row],[Qte]]*(DetailTicket2[[#This Row],[PrixUnit]]*(1-DetailTicket2[[#This Row],[Remise%]]))</f>
        <v>28.100999999999996</v>
      </c>
      <c r="G1188" t="str">
        <f t="shared" si="31"/>
        <v>ARBLA</v>
      </c>
    </row>
    <row r="1189" spans="1:7" x14ac:dyDescent="0.25">
      <c r="A1189">
        <v>10745</v>
      </c>
      <c r="B1189">
        <v>44</v>
      </c>
      <c r="C1189">
        <v>14.79</v>
      </c>
      <c r="D1189">
        <v>2</v>
      </c>
      <c r="E1189">
        <v>0</v>
      </c>
      <c r="F1189" s="4">
        <f>DetailTicket2[[#This Row],[Qte]]*(DetailTicket2[[#This Row],[PrixUnit]]*(1-DetailTicket2[[#This Row],[Remise%]]))</f>
        <v>29.58</v>
      </c>
      <c r="G1189" t="str">
        <f t="shared" si="31"/>
        <v>ARBLA</v>
      </c>
    </row>
    <row r="1190" spans="1:7" x14ac:dyDescent="0.25">
      <c r="A1190">
        <v>10796</v>
      </c>
      <c r="B1190">
        <v>44</v>
      </c>
      <c r="C1190">
        <v>14.79</v>
      </c>
      <c r="D1190">
        <v>2</v>
      </c>
      <c r="E1190">
        <v>0</v>
      </c>
      <c r="F1190" s="4">
        <f>DetailTicket2[[#This Row],[Qte]]*(DetailTicket2[[#This Row],[PrixUnit]]*(1-DetailTicket2[[#This Row],[Remise%]]))</f>
        <v>29.58</v>
      </c>
      <c r="G1190" t="str">
        <f t="shared" si="31"/>
        <v>NAROU</v>
      </c>
    </row>
    <row r="1191" spans="1:7" x14ac:dyDescent="0.25">
      <c r="A1191">
        <v>10832</v>
      </c>
      <c r="B1191">
        <v>44</v>
      </c>
      <c r="C1191">
        <v>14.79</v>
      </c>
      <c r="D1191">
        <v>2</v>
      </c>
      <c r="E1191">
        <v>0.2</v>
      </c>
      <c r="F1191" s="4">
        <f>DetailTicket2[[#This Row],[Qte]]*(DetailTicket2[[#This Row],[PrixUnit]]*(1-DetailTicket2[[#This Row],[Remise%]]))</f>
        <v>23.664000000000001</v>
      </c>
      <c r="G1191" t="str">
        <f t="shared" si="31"/>
        <v>CÉDAU</v>
      </c>
    </row>
    <row r="1192" spans="1:7" x14ac:dyDescent="0.25">
      <c r="A1192">
        <v>10944</v>
      </c>
      <c r="B1192">
        <v>44</v>
      </c>
      <c r="C1192">
        <v>14.79</v>
      </c>
      <c r="D1192">
        <v>2</v>
      </c>
      <c r="E1192">
        <v>0.25</v>
      </c>
      <c r="F1192" s="4">
        <f>DetailTicket2[[#This Row],[Qte]]*(DetailTicket2[[#This Row],[PrixUnit]]*(1-DetailTicket2[[#This Row],[Remise%]]))</f>
        <v>22.184999999999999</v>
      </c>
      <c r="G1192" t="str">
        <f t="shared" si="31"/>
        <v>GESEF</v>
      </c>
    </row>
    <row r="1193" spans="1:7" x14ac:dyDescent="0.25">
      <c r="A1193">
        <v>10978</v>
      </c>
      <c r="B1193">
        <v>44</v>
      </c>
      <c r="C1193">
        <v>14.79</v>
      </c>
      <c r="D1193">
        <v>2</v>
      </c>
      <c r="E1193">
        <v>0.15</v>
      </c>
      <c r="F1193" s="4">
        <f>DetailTicket2[[#This Row],[Qte]]*(DetailTicket2[[#This Row],[PrixUnit]]*(1-DetailTicket2[[#This Row],[Remise%]]))</f>
        <v>25.142999999999997</v>
      </c>
      <c r="G1193" t="str">
        <f t="shared" si="31"/>
        <v>YATAN</v>
      </c>
    </row>
    <row r="1194" spans="1:7" x14ac:dyDescent="0.25">
      <c r="A1194">
        <v>11034</v>
      </c>
      <c r="B1194">
        <v>44</v>
      </c>
      <c r="C1194">
        <v>14.79</v>
      </c>
      <c r="D1194">
        <v>2</v>
      </c>
      <c r="E1194">
        <v>0</v>
      </c>
      <c r="F1194" s="4">
        <f>DetailTicket2[[#This Row],[Qte]]*(DetailTicket2[[#This Row],[PrixUnit]]*(1-DetailTicket2[[#This Row],[Remise%]]))</f>
        <v>29.58</v>
      </c>
      <c r="G1194" t="str">
        <f t="shared" si="31"/>
        <v>PILED</v>
      </c>
    </row>
    <row r="1195" spans="1:7" x14ac:dyDescent="0.25">
      <c r="A1195">
        <v>11042</v>
      </c>
      <c r="B1195">
        <v>44</v>
      </c>
      <c r="C1195">
        <v>14.79</v>
      </c>
      <c r="D1195">
        <v>2</v>
      </c>
      <c r="E1195">
        <v>0</v>
      </c>
      <c r="F1195" s="4">
        <f>DetailTicket2[[#This Row],[Qte]]*(DetailTicket2[[#This Row],[PrixUnit]]*(1-DetailTicket2[[#This Row],[Remise%]]))</f>
        <v>29.58</v>
      </c>
      <c r="G1195" t="str">
        <f t="shared" si="31"/>
        <v>PAMAR</v>
      </c>
    </row>
    <row r="1196" spans="1:7" x14ac:dyDescent="0.25">
      <c r="A1196">
        <v>11082</v>
      </c>
      <c r="B1196">
        <v>44</v>
      </c>
      <c r="C1196">
        <v>14.83</v>
      </c>
      <c r="D1196">
        <v>2</v>
      </c>
      <c r="E1196">
        <v>0</v>
      </c>
      <c r="F1196" s="4">
        <f>DetailTicket2[[#This Row],[Qte]]*(DetailTicket2[[#This Row],[PrixUnit]]*(1-DetailTicket2[[#This Row],[Remise%]]))</f>
        <v>29.66</v>
      </c>
      <c r="G1196" t="str">
        <f t="shared" si="31"/>
        <v>JEHOU</v>
      </c>
    </row>
    <row r="1197" spans="1:7" x14ac:dyDescent="0.25">
      <c r="A1197">
        <v>10388</v>
      </c>
      <c r="B1197">
        <v>45</v>
      </c>
      <c r="C1197">
        <v>5.79</v>
      </c>
      <c r="D1197">
        <v>2</v>
      </c>
      <c r="E1197">
        <v>0.2</v>
      </c>
      <c r="F1197" s="4">
        <f>DetailTicket2[[#This Row],[Qte]]*(DetailTicket2[[#This Row],[PrixUnit]]*(1-DetailTicket2[[#This Row],[Remise%]]))</f>
        <v>9.2640000000000011</v>
      </c>
      <c r="G1197" t="str">
        <f t="shared" si="31"/>
        <v>MAEUS</v>
      </c>
    </row>
    <row r="1198" spans="1:7" x14ac:dyDescent="0.25">
      <c r="A1198">
        <v>10465</v>
      </c>
      <c r="B1198">
        <v>45</v>
      </c>
      <c r="C1198">
        <v>5.79</v>
      </c>
      <c r="D1198">
        <v>1</v>
      </c>
      <c r="E1198">
        <v>0.1</v>
      </c>
      <c r="F1198" s="4">
        <f>DetailTicket2[[#This Row],[Qte]]*(DetailTicket2[[#This Row],[PrixUnit]]*(1-DetailTicket2[[#This Row],[Remise%]]))</f>
        <v>5.2110000000000003</v>
      </c>
      <c r="G1198" t="str">
        <f t="shared" si="31"/>
        <v>ZOHED</v>
      </c>
    </row>
    <row r="1199" spans="1:7" x14ac:dyDescent="0.25">
      <c r="A1199">
        <v>10502</v>
      </c>
      <c r="B1199">
        <v>45</v>
      </c>
      <c r="C1199">
        <v>7.32</v>
      </c>
      <c r="D1199">
        <v>1</v>
      </c>
      <c r="E1199">
        <v>0</v>
      </c>
      <c r="F1199" s="4">
        <f>DetailTicket2[[#This Row],[Qte]]*(DetailTicket2[[#This Row],[PrixUnit]]*(1-DetailTicket2[[#This Row],[Remise%]]))</f>
        <v>7.32</v>
      </c>
      <c r="G1199" t="str">
        <f t="shared" si="31"/>
        <v>SORET</v>
      </c>
    </row>
    <row r="1200" spans="1:7" x14ac:dyDescent="0.25">
      <c r="A1200">
        <v>10549</v>
      </c>
      <c r="B1200">
        <v>45</v>
      </c>
      <c r="C1200">
        <v>7.32</v>
      </c>
      <c r="D1200">
        <v>2</v>
      </c>
      <c r="E1200">
        <v>0.15</v>
      </c>
      <c r="F1200" s="4">
        <f>DetailTicket2[[#This Row],[Qte]]*(DetailTicket2[[#This Row],[PrixUnit]]*(1-DetailTicket2[[#This Row],[Remise%]]))</f>
        <v>12.444000000000001</v>
      </c>
      <c r="G1200" t="str">
        <f t="shared" si="31"/>
        <v>ARBLA</v>
      </c>
    </row>
    <row r="1201" spans="1:7" x14ac:dyDescent="0.25">
      <c r="A1201">
        <v>10638</v>
      </c>
      <c r="B1201">
        <v>45</v>
      </c>
      <c r="C1201">
        <v>7.32</v>
      </c>
      <c r="D1201">
        <v>1</v>
      </c>
      <c r="E1201">
        <v>0</v>
      </c>
      <c r="F1201" s="4">
        <f>DetailTicket2[[#This Row],[Qte]]*(DetailTicket2[[#This Row],[PrixUnit]]*(1-DetailTicket2[[#This Row],[Remise%]]))</f>
        <v>7.32</v>
      </c>
      <c r="G1201" t="str">
        <f t="shared" si="31"/>
        <v>RARAB</v>
      </c>
    </row>
    <row r="1202" spans="1:7" x14ac:dyDescent="0.25">
      <c r="A1202">
        <v>10713</v>
      </c>
      <c r="B1202">
        <v>45</v>
      </c>
      <c r="C1202">
        <v>7.32</v>
      </c>
      <c r="D1202">
        <v>2</v>
      </c>
      <c r="E1202">
        <v>0</v>
      </c>
      <c r="F1202" s="4">
        <f>DetailTicket2[[#This Row],[Qte]]*(DetailTicket2[[#This Row],[PrixUnit]]*(1-DetailTicket2[[#This Row],[Remise%]]))</f>
        <v>14.64</v>
      </c>
      <c r="G1202" t="str">
        <f t="shared" si="31"/>
        <v>MOELK</v>
      </c>
    </row>
    <row r="1203" spans="1:7" x14ac:dyDescent="0.25">
      <c r="A1203">
        <v>10740</v>
      </c>
      <c r="B1203">
        <v>45</v>
      </c>
      <c r="C1203">
        <v>7.32</v>
      </c>
      <c r="D1203">
        <v>1</v>
      </c>
      <c r="E1203">
        <v>0.2</v>
      </c>
      <c r="F1203" s="4">
        <f>DetailTicket2[[#This Row],[Qte]]*(DetailTicket2[[#This Row],[PrixUnit]]*(1-DetailTicket2[[#This Row],[Remise%]]))</f>
        <v>5.8560000000000008</v>
      </c>
      <c r="G1203" t="str">
        <f t="shared" si="31"/>
        <v>CHLAB</v>
      </c>
    </row>
    <row r="1204" spans="1:7" x14ac:dyDescent="0.25">
      <c r="A1204">
        <v>10750</v>
      </c>
      <c r="B1204">
        <v>45</v>
      </c>
      <c r="C1204">
        <v>7.32</v>
      </c>
      <c r="D1204">
        <v>1</v>
      </c>
      <c r="E1204">
        <v>0.15</v>
      </c>
      <c r="F1204" s="4">
        <f>DetailTicket2[[#This Row],[Qte]]*(DetailTicket2[[#This Row],[PrixUnit]]*(1-DetailTicket2[[#This Row],[Remise%]]))</f>
        <v>6.2220000000000004</v>
      </c>
      <c r="G1204" t="str">
        <f t="shared" si="31"/>
        <v>CLJAN</v>
      </c>
    </row>
    <row r="1205" spans="1:7" x14ac:dyDescent="0.25">
      <c r="A1205">
        <v>10753</v>
      </c>
      <c r="B1205">
        <v>45</v>
      </c>
      <c r="C1205">
        <v>7.32</v>
      </c>
      <c r="D1205">
        <v>2</v>
      </c>
      <c r="E1205">
        <v>0</v>
      </c>
      <c r="F1205" s="4">
        <f>DetailTicket2[[#This Row],[Qte]]*(DetailTicket2[[#This Row],[PrixUnit]]*(1-DetailTicket2[[#This Row],[Remise%]]))</f>
        <v>14.64</v>
      </c>
      <c r="G1205" t="str">
        <f t="shared" si="31"/>
        <v>LEHOS</v>
      </c>
    </row>
    <row r="1206" spans="1:7" x14ac:dyDescent="0.25">
      <c r="A1206">
        <v>10776</v>
      </c>
      <c r="B1206">
        <v>45</v>
      </c>
      <c r="C1206">
        <v>7.32</v>
      </c>
      <c r="D1206">
        <v>1</v>
      </c>
      <c r="E1206">
        <v>0.05</v>
      </c>
      <c r="F1206" s="4">
        <f>DetailTicket2[[#This Row],[Qte]]*(DetailTicket2[[#This Row],[PrixUnit]]*(1-DetailTicket2[[#This Row],[Remise%]]))</f>
        <v>6.9539999999999997</v>
      </c>
      <c r="G1206" t="str">
        <f t="shared" si="31"/>
        <v>CHLEC</v>
      </c>
    </row>
    <row r="1207" spans="1:7" x14ac:dyDescent="0.25">
      <c r="A1207">
        <v>10847</v>
      </c>
      <c r="B1207">
        <v>45</v>
      </c>
      <c r="C1207">
        <v>7.32</v>
      </c>
      <c r="D1207">
        <v>1</v>
      </c>
      <c r="E1207">
        <v>0.2</v>
      </c>
      <c r="F1207" s="4">
        <f>DetailTicket2[[#This Row],[Qte]]*(DetailTicket2[[#This Row],[PrixUnit]]*(1-DetailTicket2[[#This Row],[Remise%]]))</f>
        <v>5.8560000000000008</v>
      </c>
      <c r="G1207" t="str">
        <f t="shared" si="31"/>
        <v>MOELK</v>
      </c>
    </row>
    <row r="1208" spans="1:7" x14ac:dyDescent="0.25">
      <c r="A1208">
        <v>10896</v>
      </c>
      <c r="B1208">
        <v>45</v>
      </c>
      <c r="C1208">
        <v>7.32</v>
      </c>
      <c r="D1208">
        <v>2</v>
      </c>
      <c r="E1208">
        <v>0</v>
      </c>
      <c r="F1208" s="4">
        <f>DetailTicket2[[#This Row],[Qte]]*(DetailTicket2[[#This Row],[PrixUnit]]*(1-DetailTicket2[[#This Row],[Remise%]]))</f>
        <v>14.64</v>
      </c>
      <c r="G1208" t="str">
        <f t="shared" si="31"/>
        <v>YATAN</v>
      </c>
    </row>
    <row r="1209" spans="1:7" x14ac:dyDescent="0.25">
      <c r="A1209">
        <v>10954</v>
      </c>
      <c r="B1209">
        <v>45</v>
      </c>
      <c r="C1209">
        <v>7.32</v>
      </c>
      <c r="D1209">
        <v>1</v>
      </c>
      <c r="E1209">
        <v>0</v>
      </c>
      <c r="F1209" s="4">
        <f>DetailTicket2[[#This Row],[Qte]]*(DetailTicket2[[#This Row],[PrixUnit]]*(1-DetailTicket2[[#This Row],[Remise%]]))</f>
        <v>7.32</v>
      </c>
      <c r="G1209" t="str">
        <f t="shared" si="31"/>
        <v>RARAB</v>
      </c>
    </row>
    <row r="1210" spans="1:7" x14ac:dyDescent="0.25">
      <c r="A1210">
        <v>11013</v>
      </c>
      <c r="B1210">
        <v>45</v>
      </c>
      <c r="C1210">
        <v>7.32</v>
      </c>
      <c r="D1210">
        <v>1</v>
      </c>
      <c r="E1210">
        <v>0</v>
      </c>
      <c r="F1210" s="4">
        <f>DetailTicket2[[#This Row],[Qte]]*(DetailTicket2[[#This Row],[PrixUnit]]*(1-DetailTicket2[[#This Row],[Remise%]]))</f>
        <v>7.32</v>
      </c>
      <c r="G1210" t="str">
        <f t="shared" si="31"/>
        <v>LODUR</v>
      </c>
    </row>
    <row r="1211" spans="1:7" x14ac:dyDescent="0.25">
      <c r="A1211">
        <v>10287</v>
      </c>
      <c r="B1211">
        <v>46</v>
      </c>
      <c r="C1211">
        <v>7.32</v>
      </c>
      <c r="D1211">
        <v>2</v>
      </c>
      <c r="E1211">
        <v>0.15</v>
      </c>
      <c r="F1211" s="4">
        <f>DetailTicket2[[#This Row],[Qte]]*(DetailTicket2[[#This Row],[PrixUnit]]*(1-DetailTicket2[[#This Row],[Remise%]]))</f>
        <v>12.444000000000001</v>
      </c>
      <c r="G1211" t="str">
        <f t="shared" si="31"/>
        <v>CHDUD</v>
      </c>
    </row>
    <row r="1212" spans="1:7" x14ac:dyDescent="0.25">
      <c r="A1212">
        <v>10324</v>
      </c>
      <c r="B1212">
        <v>46</v>
      </c>
      <c r="C1212">
        <v>7.32</v>
      </c>
      <c r="D1212">
        <v>1</v>
      </c>
      <c r="E1212">
        <v>0</v>
      </c>
      <c r="F1212" s="4">
        <f>DetailTicket2[[#This Row],[Qte]]*(DetailTicket2[[#This Row],[PrixUnit]]*(1-DetailTicket2[[#This Row],[Remise%]]))</f>
        <v>7.32</v>
      </c>
      <c r="G1212" t="str">
        <f t="shared" si="31"/>
        <v>MOELK</v>
      </c>
    </row>
    <row r="1213" spans="1:7" x14ac:dyDescent="0.25">
      <c r="A1213">
        <v>10390</v>
      </c>
      <c r="B1213">
        <v>46</v>
      </c>
      <c r="C1213">
        <v>7.32</v>
      </c>
      <c r="D1213">
        <v>1</v>
      </c>
      <c r="E1213">
        <v>0</v>
      </c>
      <c r="F1213" s="4">
        <f>DetailTicket2[[#This Row],[Qte]]*(DetailTicket2[[#This Row],[PrixUnit]]*(1-DetailTicket2[[#This Row],[Remise%]]))</f>
        <v>7.32</v>
      </c>
      <c r="G1213" t="str">
        <f t="shared" si="31"/>
        <v>CHLEC</v>
      </c>
    </row>
    <row r="1214" spans="1:7" x14ac:dyDescent="0.25">
      <c r="A1214">
        <v>10395</v>
      </c>
      <c r="B1214">
        <v>46</v>
      </c>
      <c r="C1214">
        <v>7.32</v>
      </c>
      <c r="D1214">
        <v>1</v>
      </c>
      <c r="E1214">
        <v>0.1</v>
      </c>
      <c r="F1214" s="4">
        <f>DetailTicket2[[#This Row],[Qte]]*(DetailTicket2[[#This Row],[PrixUnit]]*(1-DetailTicket2[[#This Row],[Remise%]]))</f>
        <v>6.5880000000000001</v>
      </c>
      <c r="G1214" t="str">
        <f t="shared" si="31"/>
        <v>NAROU</v>
      </c>
    </row>
    <row r="1215" spans="1:7" x14ac:dyDescent="0.25">
      <c r="A1215">
        <v>10417</v>
      </c>
      <c r="B1215">
        <v>46</v>
      </c>
      <c r="C1215">
        <v>7.32</v>
      </c>
      <c r="D1215">
        <v>2</v>
      </c>
      <c r="E1215">
        <v>0.25</v>
      </c>
      <c r="F1215" s="4">
        <f>DetailTicket2[[#This Row],[Qte]]*(DetailTicket2[[#This Row],[PrixUnit]]*(1-DetailTicket2[[#This Row],[Remise%]]))</f>
        <v>10.98</v>
      </c>
      <c r="G1215" t="str">
        <f t="shared" si="31"/>
        <v>OLFER</v>
      </c>
    </row>
    <row r="1216" spans="1:7" x14ac:dyDescent="0.25">
      <c r="A1216">
        <v>10428</v>
      </c>
      <c r="B1216">
        <v>46</v>
      </c>
      <c r="C1216">
        <v>7.32</v>
      </c>
      <c r="D1216">
        <v>1</v>
      </c>
      <c r="E1216">
        <v>0</v>
      </c>
      <c r="F1216" s="4">
        <f>DetailTicket2[[#This Row],[Qte]]*(DetailTicket2[[#This Row],[PrixUnit]]*(1-DetailTicket2[[#This Row],[Remise%]]))</f>
        <v>7.32</v>
      </c>
      <c r="G1216" t="str">
        <f t="shared" si="31"/>
        <v>DACOU</v>
      </c>
    </row>
    <row r="1217" spans="1:7" x14ac:dyDescent="0.25">
      <c r="A1217">
        <v>10436</v>
      </c>
      <c r="B1217">
        <v>46</v>
      </c>
      <c r="C1217">
        <v>7.32</v>
      </c>
      <c r="D1217">
        <v>2</v>
      </c>
      <c r="E1217">
        <v>0</v>
      </c>
      <c r="F1217" s="4">
        <f>DetailTicket2[[#This Row],[Qte]]*(DetailTicket2[[#This Row],[PrixUnit]]*(1-DetailTicket2[[#This Row],[Remise%]]))</f>
        <v>14.64</v>
      </c>
      <c r="G1217" t="str">
        <f t="shared" si="31"/>
        <v>JEBOR</v>
      </c>
    </row>
    <row r="1218" spans="1:7" x14ac:dyDescent="0.25">
      <c r="A1218">
        <v>10454</v>
      </c>
      <c r="B1218">
        <v>46</v>
      </c>
      <c r="C1218">
        <v>7.32</v>
      </c>
      <c r="D1218">
        <v>2</v>
      </c>
      <c r="E1218">
        <v>0.2</v>
      </c>
      <c r="F1218" s="4">
        <f>DetailTicket2[[#This Row],[Qte]]*(DetailTicket2[[#This Row],[PrixUnit]]*(1-DetailTicket2[[#This Row],[Remise%]]))</f>
        <v>11.712000000000002</v>
      </c>
      <c r="G1218" t="str">
        <f t="shared" ref="G1218:G1281" si="32">VLOOKUP(A1218,$I$2:$J$836,2,FALSE)</f>
        <v>CÉDAU</v>
      </c>
    </row>
    <row r="1219" spans="1:7" x14ac:dyDescent="0.25">
      <c r="A1219">
        <v>10459</v>
      </c>
      <c r="B1219">
        <v>46</v>
      </c>
      <c r="C1219">
        <v>7.32</v>
      </c>
      <c r="D1219">
        <v>1</v>
      </c>
      <c r="E1219">
        <v>0.05</v>
      </c>
      <c r="F1219" s="4">
        <f>DetailTicket2[[#This Row],[Qte]]*(DetailTicket2[[#This Row],[PrixUnit]]*(1-DetailTicket2[[#This Row],[Remise%]]))</f>
        <v>6.9539999999999997</v>
      </c>
      <c r="G1219" t="str">
        <f t="shared" si="32"/>
        <v>JAHEN</v>
      </c>
    </row>
    <row r="1220" spans="1:7" x14ac:dyDescent="0.25">
      <c r="A1220">
        <v>10466</v>
      </c>
      <c r="B1220">
        <v>46</v>
      </c>
      <c r="C1220">
        <v>7.32</v>
      </c>
      <c r="D1220">
        <v>2</v>
      </c>
      <c r="E1220">
        <v>0</v>
      </c>
      <c r="F1220" s="4">
        <f>DetailTicket2[[#This Row],[Qte]]*(DetailTicket2[[#This Row],[PrixUnit]]*(1-DetailTicket2[[#This Row],[Remise%]]))</f>
        <v>14.64</v>
      </c>
      <c r="G1220" t="str">
        <f t="shared" si="32"/>
        <v>PAMAR</v>
      </c>
    </row>
    <row r="1221" spans="1:7" x14ac:dyDescent="0.25">
      <c r="A1221">
        <v>10512</v>
      </c>
      <c r="B1221">
        <v>46</v>
      </c>
      <c r="C1221">
        <v>9.15</v>
      </c>
      <c r="D1221">
        <v>2</v>
      </c>
      <c r="E1221">
        <v>0.15</v>
      </c>
      <c r="F1221" s="4">
        <f>DetailTicket2[[#This Row],[Qte]]*(DetailTicket2[[#This Row],[PrixUnit]]*(1-DetailTicket2[[#This Row],[Remise%]]))</f>
        <v>15.555</v>
      </c>
      <c r="G1221" t="str">
        <f t="shared" si="32"/>
        <v>ALAUV</v>
      </c>
    </row>
    <row r="1222" spans="1:7" x14ac:dyDescent="0.25">
      <c r="A1222">
        <v>10643</v>
      </c>
      <c r="B1222">
        <v>46</v>
      </c>
      <c r="C1222">
        <v>9.15</v>
      </c>
      <c r="D1222">
        <v>2</v>
      </c>
      <c r="E1222">
        <v>0.25</v>
      </c>
      <c r="F1222" s="4">
        <f>DetailTicket2[[#This Row],[Qte]]*(DetailTicket2[[#This Row],[PrixUnit]]*(1-DetailTicket2[[#This Row],[Remise%]]))</f>
        <v>13.725000000000001</v>
      </c>
      <c r="G1222" t="str">
        <f t="shared" si="32"/>
        <v>CLHAL</v>
      </c>
    </row>
    <row r="1223" spans="1:7" x14ac:dyDescent="0.25">
      <c r="A1223">
        <v>10644</v>
      </c>
      <c r="B1223">
        <v>46</v>
      </c>
      <c r="C1223">
        <v>9.15</v>
      </c>
      <c r="D1223">
        <v>1</v>
      </c>
      <c r="E1223">
        <v>0.1</v>
      </c>
      <c r="F1223" s="4">
        <f>DetailTicket2[[#This Row],[Qte]]*(DetailTicket2[[#This Row],[PrixUnit]]*(1-DetailTicket2[[#This Row],[Remise%]]))</f>
        <v>8.2350000000000012</v>
      </c>
      <c r="G1223" t="str">
        <f t="shared" si="32"/>
        <v>YAKAL</v>
      </c>
    </row>
    <row r="1224" spans="1:7" x14ac:dyDescent="0.25">
      <c r="A1224">
        <v>10657</v>
      </c>
      <c r="B1224">
        <v>46</v>
      </c>
      <c r="C1224">
        <v>9.15</v>
      </c>
      <c r="D1224">
        <v>1</v>
      </c>
      <c r="E1224">
        <v>0</v>
      </c>
      <c r="F1224" s="4">
        <f>DetailTicket2[[#This Row],[Qte]]*(DetailTicket2[[#This Row],[PrixUnit]]*(1-DetailTicket2[[#This Row],[Remise%]]))</f>
        <v>9.15</v>
      </c>
      <c r="G1224" t="str">
        <f t="shared" si="32"/>
        <v>MOELK</v>
      </c>
    </row>
    <row r="1225" spans="1:7" x14ac:dyDescent="0.25">
      <c r="A1225">
        <v>10670</v>
      </c>
      <c r="B1225">
        <v>46</v>
      </c>
      <c r="C1225">
        <v>9.15</v>
      </c>
      <c r="D1225">
        <v>2</v>
      </c>
      <c r="E1225">
        <v>0</v>
      </c>
      <c r="F1225" s="4">
        <f>DetailTicket2[[#This Row],[Qte]]*(DetailTicket2[[#This Row],[PrixUnit]]*(1-DetailTicket2[[#This Row],[Remise%]]))</f>
        <v>18.3</v>
      </c>
      <c r="G1225" t="str">
        <f t="shared" si="32"/>
        <v>ERDEB</v>
      </c>
    </row>
    <row r="1226" spans="1:7" x14ac:dyDescent="0.25">
      <c r="A1226">
        <v>10696</v>
      </c>
      <c r="B1226">
        <v>46</v>
      </c>
      <c r="C1226">
        <v>9.15</v>
      </c>
      <c r="D1226">
        <v>2</v>
      </c>
      <c r="E1226">
        <v>0</v>
      </c>
      <c r="F1226" s="4">
        <f>DetailTicket2[[#This Row],[Qte]]*(DetailTicket2[[#This Row],[PrixUnit]]*(1-DetailTicket2[[#This Row],[Remise%]]))</f>
        <v>18.3</v>
      </c>
      <c r="G1226" t="str">
        <f t="shared" si="32"/>
        <v>CHLAB</v>
      </c>
    </row>
    <row r="1227" spans="1:7" x14ac:dyDescent="0.25">
      <c r="A1227">
        <v>10713</v>
      </c>
      <c r="B1227">
        <v>46</v>
      </c>
      <c r="C1227">
        <v>9.15</v>
      </c>
      <c r="D1227">
        <v>1</v>
      </c>
      <c r="E1227">
        <v>0</v>
      </c>
      <c r="F1227" s="4">
        <f>DetailTicket2[[#This Row],[Qte]]*(DetailTicket2[[#This Row],[PrixUnit]]*(1-DetailTicket2[[#This Row],[Remise%]]))</f>
        <v>9.15</v>
      </c>
      <c r="G1227" t="str">
        <f t="shared" si="32"/>
        <v>MOELK</v>
      </c>
    </row>
    <row r="1228" spans="1:7" x14ac:dyDescent="0.25">
      <c r="A1228">
        <v>10743</v>
      </c>
      <c r="B1228">
        <v>46</v>
      </c>
      <c r="C1228">
        <v>9.15</v>
      </c>
      <c r="D1228">
        <v>1</v>
      </c>
      <c r="E1228">
        <v>0.05</v>
      </c>
      <c r="F1228" s="4">
        <f>DetailTicket2[[#This Row],[Qte]]*(DetailTicket2[[#This Row],[PrixUnit]]*(1-DetailTicket2[[#This Row],[Remise%]]))</f>
        <v>8.6925000000000008</v>
      </c>
      <c r="G1228" t="str">
        <f t="shared" si="32"/>
        <v>CLHAL</v>
      </c>
    </row>
    <row r="1229" spans="1:7" x14ac:dyDescent="0.25">
      <c r="A1229">
        <v>10813</v>
      </c>
      <c r="B1229">
        <v>46</v>
      </c>
      <c r="C1229">
        <v>9.15</v>
      </c>
      <c r="D1229">
        <v>1</v>
      </c>
      <c r="E1229">
        <v>0</v>
      </c>
      <c r="F1229" s="4">
        <f>DetailTicket2[[#This Row],[Qte]]*(DetailTicket2[[#This Row],[PrixUnit]]*(1-DetailTicket2[[#This Row],[Remise%]]))</f>
        <v>9.15</v>
      </c>
      <c r="G1229" t="str">
        <f t="shared" si="32"/>
        <v>CHDUD</v>
      </c>
    </row>
    <row r="1230" spans="1:7" x14ac:dyDescent="0.25">
      <c r="A1230">
        <v>10876</v>
      </c>
      <c r="B1230">
        <v>46</v>
      </c>
      <c r="C1230">
        <v>9.15</v>
      </c>
      <c r="D1230">
        <v>1</v>
      </c>
      <c r="E1230">
        <v>0</v>
      </c>
      <c r="F1230" s="4">
        <f>DetailTicket2[[#This Row],[Qte]]*(DetailTicket2[[#This Row],[PrixUnit]]*(1-DetailTicket2[[#This Row],[Remise%]]))</f>
        <v>9.15</v>
      </c>
      <c r="G1230" t="str">
        <f t="shared" si="32"/>
        <v>FAMAR</v>
      </c>
    </row>
    <row r="1231" spans="1:7" x14ac:dyDescent="0.25">
      <c r="A1231">
        <v>10943</v>
      </c>
      <c r="B1231">
        <v>46</v>
      </c>
      <c r="C1231">
        <v>9.15</v>
      </c>
      <c r="D1231">
        <v>2</v>
      </c>
      <c r="E1231">
        <v>0</v>
      </c>
      <c r="F1231" s="4">
        <f>DetailTicket2[[#This Row],[Qte]]*(DetailTicket2[[#This Row],[PrixUnit]]*(1-DetailTicket2[[#This Row],[Remise%]]))</f>
        <v>18.3</v>
      </c>
      <c r="G1231" t="str">
        <f t="shared" si="32"/>
        <v>SYBEL</v>
      </c>
    </row>
    <row r="1232" spans="1:7" x14ac:dyDescent="0.25">
      <c r="A1232">
        <v>10969</v>
      </c>
      <c r="B1232">
        <v>46</v>
      </c>
      <c r="C1232">
        <v>9.15</v>
      </c>
      <c r="D1232">
        <v>2</v>
      </c>
      <c r="E1232">
        <v>0</v>
      </c>
      <c r="F1232" s="4">
        <f>DetailTicket2[[#This Row],[Qte]]*(DetailTicket2[[#This Row],[PrixUnit]]*(1-DetailTicket2[[#This Row],[Remise%]]))</f>
        <v>18.3</v>
      </c>
      <c r="G1232" t="str">
        <f t="shared" si="32"/>
        <v>PAMAR</v>
      </c>
    </row>
    <row r="1233" spans="1:7" x14ac:dyDescent="0.25">
      <c r="A1233">
        <v>10997</v>
      </c>
      <c r="B1233">
        <v>46</v>
      </c>
      <c r="C1233">
        <v>9.15</v>
      </c>
      <c r="D1233">
        <v>1</v>
      </c>
      <c r="E1233">
        <v>0.25</v>
      </c>
      <c r="F1233" s="4">
        <f>DetailTicket2[[#This Row],[Qte]]*(DetailTicket2[[#This Row],[PrixUnit]]*(1-DetailTicket2[[#This Row],[Remise%]]))</f>
        <v>6.8625000000000007</v>
      </c>
      <c r="G1233" t="str">
        <f t="shared" si="32"/>
        <v>JEMAN</v>
      </c>
    </row>
    <row r="1234" spans="1:7" x14ac:dyDescent="0.25">
      <c r="A1234">
        <v>11001</v>
      </c>
      <c r="B1234">
        <v>46</v>
      </c>
      <c r="C1234">
        <v>9.15</v>
      </c>
      <c r="D1234">
        <v>1</v>
      </c>
      <c r="E1234">
        <v>0</v>
      </c>
      <c r="F1234" s="4">
        <f>DetailTicket2[[#This Row],[Qte]]*(DetailTicket2[[#This Row],[PrixUnit]]*(1-DetailTicket2[[#This Row],[Remise%]]))</f>
        <v>9.15</v>
      </c>
      <c r="G1234" t="str">
        <f t="shared" si="32"/>
        <v>REDAN</v>
      </c>
    </row>
    <row r="1235" spans="1:7" x14ac:dyDescent="0.25">
      <c r="A1235">
        <v>11019</v>
      </c>
      <c r="B1235">
        <v>46</v>
      </c>
      <c r="C1235">
        <v>9.15</v>
      </c>
      <c r="D1235">
        <v>2</v>
      </c>
      <c r="E1235">
        <v>0</v>
      </c>
      <c r="F1235" s="4">
        <f>DetailTicket2[[#This Row],[Qte]]*(DetailTicket2[[#This Row],[PrixUnit]]*(1-DetailTicket2[[#This Row],[Remise%]]))</f>
        <v>18.3</v>
      </c>
      <c r="G1235" t="str">
        <f t="shared" si="32"/>
        <v>GECAU</v>
      </c>
    </row>
    <row r="1236" spans="1:7" x14ac:dyDescent="0.25">
      <c r="A1236">
        <v>11075</v>
      </c>
      <c r="B1236">
        <v>46</v>
      </c>
      <c r="C1236">
        <v>9.15</v>
      </c>
      <c r="D1236">
        <v>1</v>
      </c>
      <c r="E1236">
        <v>0.15</v>
      </c>
      <c r="F1236" s="4">
        <f>DetailTicket2[[#This Row],[Qte]]*(DetailTicket2[[#This Row],[PrixUnit]]*(1-DetailTicket2[[#This Row],[Remise%]]))</f>
        <v>7.7774999999999999</v>
      </c>
      <c r="G1236" t="str">
        <f t="shared" si="32"/>
        <v>ERDUR</v>
      </c>
    </row>
    <row r="1237" spans="1:7" x14ac:dyDescent="0.25">
      <c r="A1237">
        <v>11077</v>
      </c>
      <c r="B1237">
        <v>46</v>
      </c>
      <c r="C1237">
        <v>9.15</v>
      </c>
      <c r="D1237">
        <v>2</v>
      </c>
      <c r="E1237">
        <v>0.02</v>
      </c>
      <c r="F1237" s="4">
        <f>DetailTicket2[[#This Row],[Qte]]*(DetailTicket2[[#This Row],[PrixUnit]]*(1-DetailTicket2[[#This Row],[Remise%]]))</f>
        <v>17.934000000000001</v>
      </c>
      <c r="G1237" t="str">
        <f t="shared" si="32"/>
        <v>ALCLE</v>
      </c>
    </row>
    <row r="1238" spans="1:7" x14ac:dyDescent="0.25">
      <c r="A1238">
        <v>10332</v>
      </c>
      <c r="B1238">
        <v>47</v>
      </c>
      <c r="C1238">
        <v>5.79</v>
      </c>
      <c r="D1238">
        <v>2</v>
      </c>
      <c r="E1238">
        <v>0.2</v>
      </c>
      <c r="F1238" s="4">
        <f>DetailTicket2[[#This Row],[Qte]]*(DetailTicket2[[#This Row],[PrixUnit]]*(1-DetailTicket2[[#This Row],[Remise%]]))</f>
        <v>9.2640000000000011</v>
      </c>
      <c r="G1238" t="str">
        <f t="shared" si="32"/>
        <v>JÉBAZ</v>
      </c>
    </row>
    <row r="1239" spans="1:7" x14ac:dyDescent="0.25">
      <c r="A1239">
        <v>10418</v>
      </c>
      <c r="B1239">
        <v>47</v>
      </c>
      <c r="C1239">
        <v>5.79</v>
      </c>
      <c r="D1239">
        <v>2</v>
      </c>
      <c r="E1239">
        <v>0</v>
      </c>
      <c r="F1239" s="4">
        <f>DetailTicket2[[#This Row],[Qte]]*(DetailTicket2[[#This Row],[PrixUnit]]*(1-DetailTicket2[[#This Row],[Remise%]]))</f>
        <v>11.58</v>
      </c>
      <c r="G1239" t="str">
        <f t="shared" si="32"/>
        <v>ARBLA</v>
      </c>
    </row>
    <row r="1240" spans="1:7" x14ac:dyDescent="0.25">
      <c r="A1240">
        <v>10431</v>
      </c>
      <c r="B1240">
        <v>47</v>
      </c>
      <c r="C1240">
        <v>5.79</v>
      </c>
      <c r="D1240">
        <v>1</v>
      </c>
      <c r="E1240">
        <v>0.25</v>
      </c>
      <c r="F1240" s="4">
        <f>DetailTicket2[[#This Row],[Qte]]*(DetailTicket2[[#This Row],[PrixUnit]]*(1-DetailTicket2[[#This Row],[Remise%]]))</f>
        <v>4.3425000000000002</v>
      </c>
      <c r="G1240" t="str">
        <f t="shared" si="32"/>
        <v>GESEF</v>
      </c>
    </row>
    <row r="1241" spans="1:7" x14ac:dyDescent="0.25">
      <c r="A1241">
        <v>10480</v>
      </c>
      <c r="B1241">
        <v>47</v>
      </c>
      <c r="C1241">
        <v>5.79</v>
      </c>
      <c r="D1241">
        <v>1</v>
      </c>
      <c r="E1241">
        <v>0</v>
      </c>
      <c r="F1241" s="4">
        <f>DetailTicket2[[#This Row],[Qte]]*(DetailTicket2[[#This Row],[PrixUnit]]*(1-DetailTicket2[[#This Row],[Remise%]]))</f>
        <v>5.79</v>
      </c>
      <c r="G1241" t="str">
        <f t="shared" si="32"/>
        <v>CHBON</v>
      </c>
    </row>
    <row r="1242" spans="1:7" x14ac:dyDescent="0.25">
      <c r="A1242">
        <v>10512</v>
      </c>
      <c r="B1242">
        <v>47</v>
      </c>
      <c r="C1242">
        <v>7.32</v>
      </c>
      <c r="D1242">
        <v>2</v>
      </c>
      <c r="E1242">
        <v>0.15</v>
      </c>
      <c r="F1242" s="4">
        <f>DetailTicket2[[#This Row],[Qte]]*(DetailTicket2[[#This Row],[PrixUnit]]*(1-DetailTicket2[[#This Row],[Remise%]]))</f>
        <v>12.444000000000001</v>
      </c>
      <c r="G1242" t="str">
        <f t="shared" si="32"/>
        <v>ALAUV</v>
      </c>
    </row>
    <row r="1243" spans="1:7" x14ac:dyDescent="0.25">
      <c r="A1243">
        <v>10558</v>
      </c>
      <c r="B1243">
        <v>47</v>
      </c>
      <c r="C1243">
        <v>7.32</v>
      </c>
      <c r="D1243">
        <v>1</v>
      </c>
      <c r="E1243">
        <v>0</v>
      </c>
      <c r="F1243" s="4">
        <f>DetailTicket2[[#This Row],[Qte]]*(DetailTicket2[[#This Row],[PrixUnit]]*(1-DetailTicket2[[#This Row],[Remise%]]))</f>
        <v>7.32</v>
      </c>
      <c r="G1243" t="str">
        <f t="shared" si="32"/>
        <v>CLHAL</v>
      </c>
    </row>
    <row r="1244" spans="1:7" x14ac:dyDescent="0.25">
      <c r="A1244">
        <v>10585</v>
      </c>
      <c r="B1244">
        <v>47</v>
      </c>
      <c r="C1244">
        <v>7.32</v>
      </c>
      <c r="D1244">
        <v>2</v>
      </c>
      <c r="E1244">
        <v>0</v>
      </c>
      <c r="F1244" s="4">
        <f>DetailTicket2[[#This Row],[Qte]]*(DetailTicket2[[#This Row],[PrixUnit]]*(1-DetailTicket2[[#This Row],[Remise%]]))</f>
        <v>14.64</v>
      </c>
      <c r="G1244" t="str">
        <f t="shared" si="32"/>
        <v>YAKAL</v>
      </c>
    </row>
    <row r="1245" spans="1:7" x14ac:dyDescent="0.25">
      <c r="A1245">
        <v>10656</v>
      </c>
      <c r="B1245">
        <v>47</v>
      </c>
      <c r="C1245">
        <v>7.32</v>
      </c>
      <c r="D1245">
        <v>2</v>
      </c>
      <c r="E1245">
        <v>0.1</v>
      </c>
      <c r="F1245" s="4">
        <f>DetailTicket2[[#This Row],[Qte]]*(DetailTicket2[[#This Row],[PrixUnit]]*(1-DetailTicket2[[#This Row],[Remise%]]))</f>
        <v>13.176</v>
      </c>
      <c r="G1245" t="str">
        <f t="shared" si="32"/>
        <v>HALER</v>
      </c>
    </row>
    <row r="1246" spans="1:7" x14ac:dyDescent="0.25">
      <c r="A1246">
        <v>10657</v>
      </c>
      <c r="B1246">
        <v>47</v>
      </c>
      <c r="C1246">
        <v>7.32</v>
      </c>
      <c r="D1246">
        <v>2</v>
      </c>
      <c r="E1246">
        <v>0</v>
      </c>
      <c r="F1246" s="4">
        <f>DetailTicket2[[#This Row],[Qte]]*(DetailTicket2[[#This Row],[PrixUnit]]*(1-DetailTicket2[[#This Row],[Remise%]]))</f>
        <v>14.64</v>
      </c>
      <c r="G1246" t="str">
        <f t="shared" si="32"/>
        <v>MOELK</v>
      </c>
    </row>
    <row r="1247" spans="1:7" x14ac:dyDescent="0.25">
      <c r="A1247">
        <v>10684</v>
      </c>
      <c r="B1247">
        <v>47</v>
      </c>
      <c r="C1247">
        <v>7.32</v>
      </c>
      <c r="D1247">
        <v>1</v>
      </c>
      <c r="E1247">
        <v>0</v>
      </c>
      <c r="F1247" s="4">
        <f>DetailTicket2[[#This Row],[Qte]]*(DetailTicket2[[#This Row],[PrixUnit]]*(1-DetailTicket2[[#This Row],[Remise%]]))</f>
        <v>7.32</v>
      </c>
      <c r="G1247" t="str">
        <f t="shared" si="32"/>
        <v>OLLHE</v>
      </c>
    </row>
    <row r="1248" spans="1:7" x14ac:dyDescent="0.25">
      <c r="A1248">
        <v>10685</v>
      </c>
      <c r="B1248">
        <v>47</v>
      </c>
      <c r="C1248">
        <v>7.32</v>
      </c>
      <c r="D1248">
        <v>2</v>
      </c>
      <c r="E1248">
        <v>0</v>
      </c>
      <c r="F1248" s="4">
        <f>DetailTicket2[[#This Row],[Qte]]*(DetailTicket2[[#This Row],[PrixUnit]]*(1-DetailTicket2[[#This Row],[Remise%]]))</f>
        <v>14.64</v>
      </c>
      <c r="G1248" t="str">
        <f t="shared" si="32"/>
        <v>BRLEH</v>
      </c>
    </row>
    <row r="1249" spans="1:7" x14ac:dyDescent="0.25">
      <c r="A1249">
        <v>10699</v>
      </c>
      <c r="B1249">
        <v>47</v>
      </c>
      <c r="C1249">
        <v>7.32</v>
      </c>
      <c r="D1249">
        <v>2</v>
      </c>
      <c r="E1249">
        <v>0</v>
      </c>
      <c r="F1249" s="4">
        <f>DetailTicket2[[#This Row],[Qte]]*(DetailTicket2[[#This Row],[PrixUnit]]*(1-DetailTicket2[[#This Row],[Remise%]]))</f>
        <v>14.64</v>
      </c>
      <c r="G1249" t="str">
        <f t="shared" si="32"/>
        <v>CECHA</v>
      </c>
    </row>
    <row r="1250" spans="1:7" x14ac:dyDescent="0.25">
      <c r="A1250">
        <v>10710</v>
      </c>
      <c r="B1250">
        <v>47</v>
      </c>
      <c r="C1250">
        <v>7.32</v>
      </c>
      <c r="D1250">
        <v>2</v>
      </c>
      <c r="E1250">
        <v>0</v>
      </c>
      <c r="F1250" s="4">
        <f>DetailTicket2[[#This Row],[Qte]]*(DetailTicket2[[#This Row],[PrixUnit]]*(1-DetailTicket2[[#This Row],[Remise%]]))</f>
        <v>14.64</v>
      </c>
      <c r="G1250" t="str">
        <f t="shared" si="32"/>
        <v>LEHOS</v>
      </c>
    </row>
    <row r="1251" spans="1:7" x14ac:dyDescent="0.25">
      <c r="A1251">
        <v>10714</v>
      </c>
      <c r="B1251">
        <v>47</v>
      </c>
      <c r="C1251">
        <v>7.32</v>
      </c>
      <c r="D1251">
        <v>2</v>
      </c>
      <c r="E1251">
        <v>0.25</v>
      </c>
      <c r="F1251" s="4">
        <f>DetailTicket2[[#This Row],[Qte]]*(DetailTicket2[[#This Row],[PrixUnit]]*(1-DetailTicket2[[#This Row],[Remise%]]))</f>
        <v>10.98</v>
      </c>
      <c r="G1251" t="str">
        <f t="shared" si="32"/>
        <v>MOELK</v>
      </c>
    </row>
    <row r="1252" spans="1:7" x14ac:dyDescent="0.25">
      <c r="A1252">
        <v>10755</v>
      </c>
      <c r="B1252">
        <v>47</v>
      </c>
      <c r="C1252">
        <v>7.32</v>
      </c>
      <c r="D1252">
        <v>1</v>
      </c>
      <c r="E1252">
        <v>0.25</v>
      </c>
      <c r="F1252" s="4">
        <f>DetailTicket2[[#This Row],[Qte]]*(DetailTicket2[[#This Row],[PrixUnit]]*(1-DetailTicket2[[#This Row],[Remise%]]))</f>
        <v>5.49</v>
      </c>
      <c r="G1252" t="str">
        <f t="shared" si="32"/>
        <v>FAMAR</v>
      </c>
    </row>
    <row r="1253" spans="1:7" x14ac:dyDescent="0.25">
      <c r="A1253">
        <v>10762</v>
      </c>
      <c r="B1253">
        <v>47</v>
      </c>
      <c r="C1253">
        <v>7.32</v>
      </c>
      <c r="D1253">
        <v>1</v>
      </c>
      <c r="E1253">
        <v>0</v>
      </c>
      <c r="F1253" s="4">
        <f>DetailTicket2[[#This Row],[Qte]]*(DetailTicket2[[#This Row],[PrixUnit]]*(1-DetailTicket2[[#This Row],[Remise%]]))</f>
        <v>7.32</v>
      </c>
      <c r="G1253" t="str">
        <f t="shared" si="32"/>
        <v>REDAN</v>
      </c>
    </row>
    <row r="1254" spans="1:7" x14ac:dyDescent="0.25">
      <c r="A1254">
        <v>10837</v>
      </c>
      <c r="B1254">
        <v>47</v>
      </c>
      <c r="C1254">
        <v>7.32</v>
      </c>
      <c r="D1254">
        <v>1</v>
      </c>
      <c r="E1254">
        <v>0.25</v>
      </c>
      <c r="F1254" s="4">
        <f>DetailTicket2[[#This Row],[Qte]]*(DetailTicket2[[#This Row],[PrixUnit]]*(1-DetailTicket2[[#This Row],[Remise%]]))</f>
        <v>5.49</v>
      </c>
      <c r="G1254" t="str">
        <f t="shared" si="32"/>
        <v>JEHOU</v>
      </c>
    </row>
    <row r="1255" spans="1:7" x14ac:dyDescent="0.25">
      <c r="A1255">
        <v>10875</v>
      </c>
      <c r="B1255">
        <v>47</v>
      </c>
      <c r="C1255">
        <v>7.32</v>
      </c>
      <c r="D1255">
        <v>1</v>
      </c>
      <c r="E1255">
        <v>0.1</v>
      </c>
      <c r="F1255" s="4">
        <f>DetailTicket2[[#This Row],[Qte]]*(DetailTicket2[[#This Row],[PrixUnit]]*(1-DetailTicket2[[#This Row],[Remise%]]))</f>
        <v>6.5880000000000001</v>
      </c>
      <c r="G1255" t="str">
        <f t="shared" si="32"/>
        <v>JEHOU</v>
      </c>
    </row>
    <row r="1256" spans="1:7" x14ac:dyDescent="0.25">
      <c r="A1256">
        <v>10928</v>
      </c>
      <c r="B1256">
        <v>47</v>
      </c>
      <c r="C1256">
        <v>7.32</v>
      </c>
      <c r="D1256">
        <v>2</v>
      </c>
      <c r="E1256">
        <v>0</v>
      </c>
      <c r="F1256" s="4">
        <f>DetailTicket2[[#This Row],[Qte]]*(DetailTicket2[[#This Row],[PrixUnit]]*(1-DetailTicket2[[#This Row],[Remise%]]))</f>
        <v>14.64</v>
      </c>
      <c r="G1256" t="str">
        <f t="shared" si="32"/>
        <v>SAJOU</v>
      </c>
    </row>
    <row r="1257" spans="1:7" x14ac:dyDescent="0.25">
      <c r="A1257">
        <v>10956</v>
      </c>
      <c r="B1257">
        <v>47</v>
      </c>
      <c r="C1257">
        <v>7.32</v>
      </c>
      <c r="D1257">
        <v>2</v>
      </c>
      <c r="E1257">
        <v>0</v>
      </c>
      <c r="F1257" s="4">
        <f>DetailTicket2[[#This Row],[Qte]]*(DetailTicket2[[#This Row],[PrixUnit]]*(1-DetailTicket2[[#This Row],[Remise%]]))</f>
        <v>14.64</v>
      </c>
      <c r="G1257" t="str">
        <f t="shared" si="32"/>
        <v>NOBEL</v>
      </c>
    </row>
    <row r="1258" spans="1:7" x14ac:dyDescent="0.25">
      <c r="A1258">
        <v>10977</v>
      </c>
      <c r="B1258">
        <v>47</v>
      </c>
      <c r="C1258">
        <v>7.32</v>
      </c>
      <c r="D1258">
        <v>1</v>
      </c>
      <c r="E1258">
        <v>0</v>
      </c>
      <c r="F1258" s="4">
        <f>DetailTicket2[[#This Row],[Qte]]*(DetailTicket2[[#This Row],[PrixUnit]]*(1-DetailTicket2[[#This Row],[Remise%]]))</f>
        <v>7.32</v>
      </c>
      <c r="G1258" t="str">
        <f t="shared" si="32"/>
        <v>REDAN</v>
      </c>
    </row>
    <row r="1259" spans="1:7" x14ac:dyDescent="0.25">
      <c r="A1259">
        <v>10403</v>
      </c>
      <c r="B1259">
        <v>48</v>
      </c>
      <c r="C1259">
        <v>7.77</v>
      </c>
      <c r="D1259">
        <v>2</v>
      </c>
      <c r="E1259">
        <v>0.15</v>
      </c>
      <c r="F1259" s="4">
        <f>DetailTicket2[[#This Row],[Qte]]*(DetailTicket2[[#This Row],[PrixUnit]]*(1-DetailTicket2[[#This Row],[Remise%]]))</f>
        <v>13.209</v>
      </c>
      <c r="G1259" t="str">
        <f t="shared" si="32"/>
        <v>CHLEC</v>
      </c>
    </row>
    <row r="1260" spans="1:7" x14ac:dyDescent="0.25">
      <c r="A1260">
        <v>10453</v>
      </c>
      <c r="B1260">
        <v>48</v>
      </c>
      <c r="C1260">
        <v>7.77</v>
      </c>
      <c r="D1260">
        <v>2</v>
      </c>
      <c r="E1260">
        <v>0.1</v>
      </c>
      <c r="F1260" s="4">
        <f>DetailTicket2[[#This Row],[Qte]]*(DetailTicket2[[#This Row],[PrixUnit]]*(1-DetailTicket2[[#This Row],[Remise%]]))</f>
        <v>13.985999999999999</v>
      </c>
      <c r="G1260" t="str">
        <f t="shared" si="32"/>
        <v>CLHAL</v>
      </c>
    </row>
    <row r="1261" spans="1:7" x14ac:dyDescent="0.25">
      <c r="A1261">
        <v>10507</v>
      </c>
      <c r="B1261">
        <v>48</v>
      </c>
      <c r="C1261">
        <v>9.76</v>
      </c>
      <c r="D1261">
        <v>2</v>
      </c>
      <c r="E1261">
        <v>0.15</v>
      </c>
      <c r="F1261" s="4">
        <f>DetailTicket2[[#This Row],[Qte]]*(DetailTicket2[[#This Row],[PrixUnit]]*(1-DetailTicket2[[#This Row],[Remise%]]))</f>
        <v>16.591999999999999</v>
      </c>
      <c r="G1261" t="str">
        <f t="shared" si="32"/>
        <v>SEADI</v>
      </c>
    </row>
    <row r="1262" spans="1:7" x14ac:dyDescent="0.25">
      <c r="A1262">
        <v>10604</v>
      </c>
      <c r="B1262">
        <v>48</v>
      </c>
      <c r="C1262">
        <v>9.76</v>
      </c>
      <c r="D1262">
        <v>2</v>
      </c>
      <c r="E1262">
        <v>0.1</v>
      </c>
      <c r="F1262" s="4">
        <f>DetailTicket2[[#This Row],[Qte]]*(DetailTicket2[[#This Row],[PrixUnit]]*(1-DetailTicket2[[#This Row],[Remise%]]))</f>
        <v>17.568000000000001</v>
      </c>
      <c r="G1262" t="str">
        <f t="shared" si="32"/>
        <v>LOHUE</v>
      </c>
    </row>
    <row r="1263" spans="1:7" x14ac:dyDescent="0.25">
      <c r="A1263">
        <v>10704</v>
      </c>
      <c r="B1263">
        <v>48</v>
      </c>
      <c r="C1263">
        <v>9.76</v>
      </c>
      <c r="D1263">
        <v>1</v>
      </c>
      <c r="E1263">
        <v>0</v>
      </c>
      <c r="F1263" s="4">
        <f>DetailTicket2[[#This Row],[Qte]]*(DetailTicket2[[#This Row],[PrixUnit]]*(1-DetailTicket2[[#This Row],[Remise%]]))</f>
        <v>9.76</v>
      </c>
      <c r="G1263" t="str">
        <f t="shared" si="32"/>
        <v>PABEL</v>
      </c>
    </row>
    <row r="1264" spans="1:7" x14ac:dyDescent="0.25">
      <c r="A1264">
        <v>10814</v>
      </c>
      <c r="B1264">
        <v>48</v>
      </c>
      <c r="C1264">
        <v>9.76</v>
      </c>
      <c r="D1264">
        <v>2</v>
      </c>
      <c r="E1264">
        <v>0.15</v>
      </c>
      <c r="F1264" s="4">
        <f>DetailTicket2[[#This Row],[Qte]]*(DetailTicket2[[#This Row],[PrixUnit]]*(1-DetailTicket2[[#This Row],[Remise%]]))</f>
        <v>16.591999999999999</v>
      </c>
      <c r="G1264" t="str">
        <f t="shared" si="32"/>
        <v>JAHEN</v>
      </c>
    </row>
    <row r="1265" spans="1:7" x14ac:dyDescent="0.25">
      <c r="A1265">
        <v>11078</v>
      </c>
      <c r="B1265">
        <v>48</v>
      </c>
      <c r="C1265">
        <v>9.7200000000000006</v>
      </c>
      <c r="D1265">
        <v>2</v>
      </c>
      <c r="E1265">
        <v>0.05</v>
      </c>
      <c r="F1265" s="4">
        <f>DetailTicket2[[#This Row],[Qte]]*(DetailTicket2[[#This Row],[PrixUnit]]*(1-DetailTicket2[[#This Row],[Remise%]]))</f>
        <v>18.468</v>
      </c>
      <c r="G1265" t="str">
        <f t="shared" si="32"/>
        <v>JEHOU</v>
      </c>
    </row>
    <row r="1266" spans="1:7" x14ac:dyDescent="0.25">
      <c r="A1266">
        <v>11079</v>
      </c>
      <c r="B1266">
        <v>48</v>
      </c>
      <c r="C1266">
        <v>9.7200000000000006</v>
      </c>
      <c r="D1266">
        <v>2</v>
      </c>
      <c r="E1266">
        <v>0</v>
      </c>
      <c r="F1266" s="4">
        <f>DetailTicket2[[#This Row],[Qte]]*(DetailTicket2[[#This Row],[PrixUnit]]*(1-DetailTicket2[[#This Row],[Remise%]]))</f>
        <v>19.440000000000001</v>
      </c>
      <c r="G1266" t="str">
        <f t="shared" si="32"/>
        <v>JEBOR</v>
      </c>
    </row>
    <row r="1267" spans="1:7" x14ac:dyDescent="0.25">
      <c r="A1267">
        <v>11081</v>
      </c>
      <c r="B1267">
        <v>48</v>
      </c>
      <c r="C1267">
        <v>9.7200000000000006</v>
      </c>
      <c r="D1267">
        <v>2</v>
      </c>
      <c r="E1267">
        <v>0</v>
      </c>
      <c r="F1267" s="4">
        <f>DetailTicket2[[#This Row],[Qte]]*(DetailTicket2[[#This Row],[PrixUnit]]*(1-DetailTicket2[[#This Row],[Remise%]]))</f>
        <v>19.440000000000001</v>
      </c>
      <c r="G1267" t="str">
        <f t="shared" si="32"/>
        <v>FRMIC</v>
      </c>
    </row>
    <row r="1268" spans="1:7" x14ac:dyDescent="0.25">
      <c r="A1268">
        <v>10253</v>
      </c>
      <c r="B1268">
        <v>49</v>
      </c>
      <c r="C1268">
        <v>12.2</v>
      </c>
      <c r="D1268">
        <v>1</v>
      </c>
      <c r="E1268">
        <v>0</v>
      </c>
      <c r="F1268" s="4">
        <f>DetailTicket2[[#This Row],[Qte]]*(DetailTicket2[[#This Row],[PrixUnit]]*(1-DetailTicket2[[#This Row],[Remise%]]))</f>
        <v>12.2</v>
      </c>
      <c r="G1268" t="str">
        <f t="shared" si="32"/>
        <v>DAMIC</v>
      </c>
    </row>
    <row r="1269" spans="1:7" x14ac:dyDescent="0.25">
      <c r="A1269">
        <v>10290</v>
      </c>
      <c r="B1269">
        <v>49</v>
      </c>
      <c r="C1269">
        <v>12.2</v>
      </c>
      <c r="D1269">
        <v>2</v>
      </c>
      <c r="E1269">
        <v>0</v>
      </c>
      <c r="F1269" s="4">
        <f>DetailTicket2[[#This Row],[Qte]]*(DetailTicket2[[#This Row],[PrixUnit]]*(1-DetailTicket2[[#This Row],[Remise%]]))</f>
        <v>24.4</v>
      </c>
      <c r="G1269" t="str">
        <f t="shared" si="32"/>
        <v>PAMAR</v>
      </c>
    </row>
    <row r="1270" spans="1:7" x14ac:dyDescent="0.25">
      <c r="A1270">
        <v>10304</v>
      </c>
      <c r="B1270">
        <v>49</v>
      </c>
      <c r="C1270">
        <v>12.2</v>
      </c>
      <c r="D1270">
        <v>1</v>
      </c>
      <c r="E1270">
        <v>0</v>
      </c>
      <c r="F1270" s="4">
        <f>DetailTicket2[[#This Row],[Qte]]*(DetailTicket2[[#This Row],[PrixUnit]]*(1-DetailTicket2[[#This Row],[Remise%]]))</f>
        <v>12.2</v>
      </c>
      <c r="G1270" t="str">
        <f t="shared" si="32"/>
        <v>CHGRA</v>
      </c>
    </row>
    <row r="1271" spans="1:7" x14ac:dyDescent="0.25">
      <c r="A1271">
        <v>10360</v>
      </c>
      <c r="B1271">
        <v>49</v>
      </c>
      <c r="C1271">
        <v>12.2</v>
      </c>
      <c r="D1271">
        <v>1</v>
      </c>
      <c r="E1271">
        <v>0</v>
      </c>
      <c r="F1271" s="4">
        <f>DetailTicket2[[#This Row],[Qte]]*(DetailTicket2[[#This Row],[PrixUnit]]*(1-DetailTicket2[[#This Row],[Remise%]]))</f>
        <v>12.2</v>
      </c>
      <c r="G1271" t="str">
        <f t="shared" si="32"/>
        <v>JEBOR</v>
      </c>
    </row>
    <row r="1272" spans="1:7" x14ac:dyDescent="0.25">
      <c r="A1272">
        <v>10400</v>
      </c>
      <c r="B1272">
        <v>49</v>
      </c>
      <c r="C1272">
        <v>12.2</v>
      </c>
      <c r="D1272">
        <v>1</v>
      </c>
      <c r="E1272">
        <v>0</v>
      </c>
      <c r="F1272" s="4">
        <f>DetailTicket2[[#This Row],[Qte]]*(DetailTicket2[[#This Row],[PrixUnit]]*(1-DetailTicket2[[#This Row],[Remise%]]))</f>
        <v>12.2</v>
      </c>
      <c r="G1272" t="str">
        <f t="shared" si="32"/>
        <v>DIDAL</v>
      </c>
    </row>
    <row r="1273" spans="1:7" x14ac:dyDescent="0.25">
      <c r="A1273">
        <v>10404</v>
      </c>
      <c r="B1273">
        <v>49</v>
      </c>
      <c r="C1273">
        <v>12.2</v>
      </c>
      <c r="D1273">
        <v>1</v>
      </c>
      <c r="E1273">
        <v>0.05</v>
      </c>
      <c r="F1273" s="4">
        <f>DetailTicket2[[#This Row],[Qte]]*(DetailTicket2[[#This Row],[PrixUnit]]*(1-DetailTicket2[[#This Row],[Remise%]]))</f>
        <v>11.589999999999998</v>
      </c>
      <c r="G1273" t="str">
        <f t="shared" si="32"/>
        <v>NISCH</v>
      </c>
    </row>
    <row r="1274" spans="1:7" x14ac:dyDescent="0.25">
      <c r="A1274">
        <v>10456</v>
      </c>
      <c r="B1274">
        <v>49</v>
      </c>
      <c r="C1274">
        <v>12.2</v>
      </c>
      <c r="D1274">
        <v>1</v>
      </c>
      <c r="E1274">
        <v>0.15</v>
      </c>
      <c r="F1274" s="4">
        <f>DetailTicket2[[#This Row],[Qte]]*(DetailTicket2[[#This Row],[PrixUnit]]*(1-DetailTicket2[[#This Row],[Remise%]]))</f>
        <v>10.37</v>
      </c>
      <c r="G1274" t="str">
        <f t="shared" si="32"/>
        <v>CHBES</v>
      </c>
    </row>
    <row r="1275" spans="1:7" x14ac:dyDescent="0.25">
      <c r="A1275">
        <v>10481</v>
      </c>
      <c r="B1275">
        <v>49</v>
      </c>
      <c r="C1275">
        <v>12.2</v>
      </c>
      <c r="D1275">
        <v>1</v>
      </c>
      <c r="E1275">
        <v>0</v>
      </c>
      <c r="F1275" s="4">
        <f>DetailTicket2[[#This Row],[Qte]]*(DetailTicket2[[#This Row],[PrixUnit]]*(1-DetailTicket2[[#This Row],[Remise%]]))</f>
        <v>12.2</v>
      </c>
      <c r="G1275" t="str">
        <f t="shared" si="32"/>
        <v>CHDUD</v>
      </c>
    </row>
    <row r="1276" spans="1:7" x14ac:dyDescent="0.25">
      <c r="A1276">
        <v>10499</v>
      </c>
      <c r="B1276">
        <v>49</v>
      </c>
      <c r="C1276">
        <v>15.24</v>
      </c>
      <c r="D1276">
        <v>1</v>
      </c>
      <c r="E1276">
        <v>0</v>
      </c>
      <c r="F1276" s="4">
        <f>DetailTicket2[[#This Row],[Qte]]*(DetailTicket2[[#This Row],[PrixUnit]]*(1-DetailTicket2[[#This Row],[Remise%]]))</f>
        <v>15.24</v>
      </c>
      <c r="G1276" t="str">
        <f t="shared" si="32"/>
        <v>JEMAN</v>
      </c>
    </row>
    <row r="1277" spans="1:7" x14ac:dyDescent="0.25">
      <c r="A1277">
        <v>10539</v>
      </c>
      <c r="B1277">
        <v>49</v>
      </c>
      <c r="C1277">
        <v>15.24</v>
      </c>
      <c r="D1277">
        <v>2</v>
      </c>
      <c r="E1277">
        <v>0</v>
      </c>
      <c r="F1277" s="4">
        <f>DetailTicket2[[#This Row],[Qte]]*(DetailTicket2[[#This Row],[PrixUnit]]*(1-DetailTicket2[[#This Row],[Remise%]]))</f>
        <v>30.48</v>
      </c>
      <c r="G1277" t="str">
        <f t="shared" si="32"/>
        <v>SYBEL</v>
      </c>
    </row>
    <row r="1278" spans="1:7" x14ac:dyDescent="0.25">
      <c r="A1278">
        <v>10603</v>
      </c>
      <c r="B1278">
        <v>49</v>
      </c>
      <c r="C1278">
        <v>15.24</v>
      </c>
      <c r="D1278">
        <v>1</v>
      </c>
      <c r="E1278">
        <v>0.05</v>
      </c>
      <c r="F1278" s="4">
        <f>DetailTicket2[[#This Row],[Qte]]*(DetailTicket2[[#This Row],[PrixUnit]]*(1-DetailTicket2[[#This Row],[Remise%]]))</f>
        <v>14.478</v>
      </c>
      <c r="G1278" t="str">
        <f t="shared" si="32"/>
        <v>MOELK</v>
      </c>
    </row>
    <row r="1279" spans="1:7" x14ac:dyDescent="0.25">
      <c r="A1279">
        <v>10612</v>
      </c>
      <c r="B1279">
        <v>49</v>
      </c>
      <c r="C1279">
        <v>15.24</v>
      </c>
      <c r="D1279">
        <v>2</v>
      </c>
      <c r="E1279">
        <v>0</v>
      </c>
      <c r="F1279" s="4">
        <f>DetailTicket2[[#This Row],[Qte]]*(DetailTicket2[[#This Row],[PrixUnit]]*(1-DetailTicket2[[#This Row],[Remise%]]))</f>
        <v>30.48</v>
      </c>
      <c r="G1279" t="str">
        <f t="shared" si="32"/>
        <v>MOELK</v>
      </c>
    </row>
    <row r="1280" spans="1:7" x14ac:dyDescent="0.25">
      <c r="A1280">
        <v>10804</v>
      </c>
      <c r="B1280">
        <v>49</v>
      </c>
      <c r="C1280">
        <v>15.24</v>
      </c>
      <c r="D1280">
        <v>2</v>
      </c>
      <c r="E1280">
        <v>0.15</v>
      </c>
      <c r="F1280" s="4">
        <f>DetailTicket2[[#This Row],[Qte]]*(DetailTicket2[[#This Row],[PrixUnit]]*(1-DetailTicket2[[#This Row],[Remise%]]))</f>
        <v>25.908000000000001</v>
      </c>
      <c r="G1280" t="str">
        <f t="shared" si="32"/>
        <v>MAEUS</v>
      </c>
    </row>
    <row r="1281" spans="1:7" x14ac:dyDescent="0.25">
      <c r="A1281">
        <v>10868</v>
      </c>
      <c r="B1281">
        <v>49</v>
      </c>
      <c r="C1281">
        <v>15.24</v>
      </c>
      <c r="D1281">
        <v>1</v>
      </c>
      <c r="E1281">
        <v>0.1</v>
      </c>
      <c r="F1281" s="4">
        <f>DetailTicket2[[#This Row],[Qte]]*(DetailTicket2[[#This Row],[PrixUnit]]*(1-DetailTicket2[[#This Row],[Remise%]]))</f>
        <v>13.716000000000001</v>
      </c>
      <c r="G1281" t="str">
        <f t="shared" si="32"/>
        <v>PABEL</v>
      </c>
    </row>
    <row r="1282" spans="1:7" x14ac:dyDescent="0.25">
      <c r="A1282">
        <v>10875</v>
      </c>
      <c r="B1282">
        <v>49</v>
      </c>
      <c r="C1282">
        <v>15.24</v>
      </c>
      <c r="D1282">
        <v>2</v>
      </c>
      <c r="E1282">
        <v>0</v>
      </c>
      <c r="F1282" s="4">
        <f>DetailTicket2[[#This Row],[Qte]]*(DetailTicket2[[#This Row],[PrixUnit]]*(1-DetailTicket2[[#This Row],[Remise%]]))</f>
        <v>30.48</v>
      </c>
      <c r="G1282" t="str">
        <f t="shared" ref="G1282:G1345" si="33">VLOOKUP(A1282,$I$2:$J$836,2,FALSE)</f>
        <v>JEHOU</v>
      </c>
    </row>
    <row r="1283" spans="1:7" x14ac:dyDescent="0.25">
      <c r="A1283">
        <v>10882</v>
      </c>
      <c r="B1283">
        <v>49</v>
      </c>
      <c r="C1283">
        <v>15.24</v>
      </c>
      <c r="D1283">
        <v>1</v>
      </c>
      <c r="E1283">
        <v>0.15</v>
      </c>
      <c r="F1283" s="4">
        <f>DetailTicket2[[#This Row],[Qte]]*(DetailTicket2[[#This Row],[PrixUnit]]*(1-DetailTicket2[[#This Row],[Remise%]]))</f>
        <v>12.954000000000001</v>
      </c>
      <c r="G1283" t="str">
        <f t="shared" si="33"/>
        <v>MOELK</v>
      </c>
    </row>
    <row r="1284" spans="1:7" x14ac:dyDescent="0.25">
      <c r="A1284">
        <v>10910</v>
      </c>
      <c r="B1284">
        <v>49</v>
      </c>
      <c r="C1284">
        <v>15.24</v>
      </c>
      <c r="D1284">
        <v>2</v>
      </c>
      <c r="E1284">
        <v>0</v>
      </c>
      <c r="F1284" s="4">
        <f>DetailTicket2[[#This Row],[Qte]]*(DetailTicket2[[#This Row],[PrixUnit]]*(1-DetailTicket2[[#This Row],[Remise%]]))</f>
        <v>30.48</v>
      </c>
      <c r="G1284" t="str">
        <f t="shared" si="33"/>
        <v>FRLAN</v>
      </c>
    </row>
    <row r="1285" spans="1:7" x14ac:dyDescent="0.25">
      <c r="A1285">
        <v>10942</v>
      </c>
      <c r="B1285">
        <v>49</v>
      </c>
      <c r="C1285">
        <v>15.24</v>
      </c>
      <c r="D1285">
        <v>1</v>
      </c>
      <c r="E1285">
        <v>0</v>
      </c>
      <c r="F1285" s="4">
        <f>DetailTicket2[[#This Row],[Qte]]*(DetailTicket2[[#This Row],[PrixUnit]]*(1-DetailTicket2[[#This Row],[Remise%]]))</f>
        <v>15.24</v>
      </c>
      <c r="G1285" t="str">
        <f t="shared" si="33"/>
        <v>DACOU</v>
      </c>
    </row>
    <row r="1286" spans="1:7" x14ac:dyDescent="0.25">
      <c r="A1286">
        <v>10967</v>
      </c>
      <c r="B1286">
        <v>49</v>
      </c>
      <c r="C1286">
        <v>15.24</v>
      </c>
      <c r="D1286">
        <v>1</v>
      </c>
      <c r="E1286">
        <v>0</v>
      </c>
      <c r="F1286" s="4">
        <f>DetailTicket2[[#This Row],[Qte]]*(DetailTicket2[[#This Row],[PrixUnit]]*(1-DetailTicket2[[#This Row],[Remise%]]))</f>
        <v>15.24</v>
      </c>
      <c r="G1286" t="str">
        <f t="shared" si="33"/>
        <v>DIGOM</v>
      </c>
    </row>
    <row r="1287" spans="1:7" x14ac:dyDescent="0.25">
      <c r="A1287">
        <v>11019</v>
      </c>
      <c r="B1287">
        <v>49</v>
      </c>
      <c r="C1287">
        <v>15.24</v>
      </c>
      <c r="D1287">
        <v>2</v>
      </c>
      <c r="E1287">
        <v>0</v>
      </c>
      <c r="F1287" s="4">
        <f>DetailTicket2[[#This Row],[Qte]]*(DetailTicket2[[#This Row],[PrixUnit]]*(1-DetailTicket2[[#This Row],[Remise%]]))</f>
        <v>30.48</v>
      </c>
      <c r="G1287" t="str">
        <f t="shared" si="33"/>
        <v>GECAU</v>
      </c>
    </row>
    <row r="1288" spans="1:7" x14ac:dyDescent="0.25">
      <c r="A1288">
        <v>11039</v>
      </c>
      <c r="B1288">
        <v>49</v>
      </c>
      <c r="C1288">
        <v>15.24</v>
      </c>
      <c r="D1288">
        <v>2</v>
      </c>
      <c r="E1288">
        <v>0</v>
      </c>
      <c r="F1288" s="4">
        <f>DetailTicket2[[#This Row],[Qte]]*(DetailTicket2[[#This Row],[PrixUnit]]*(1-DetailTicket2[[#This Row],[Remise%]]))</f>
        <v>30.48</v>
      </c>
      <c r="G1288" t="str">
        <f t="shared" si="33"/>
        <v>RARAB</v>
      </c>
    </row>
    <row r="1289" spans="1:7" x14ac:dyDescent="0.25">
      <c r="A1289">
        <v>10350</v>
      </c>
      <c r="B1289">
        <v>50</v>
      </c>
      <c r="C1289">
        <v>9.91</v>
      </c>
      <c r="D1289">
        <v>2</v>
      </c>
      <c r="E1289">
        <v>0.1</v>
      </c>
      <c r="F1289" s="4">
        <f>DetailTicket2[[#This Row],[Qte]]*(DetailTicket2[[#This Row],[PrixUnit]]*(1-DetailTicket2[[#This Row],[Remise%]]))</f>
        <v>17.838000000000001</v>
      </c>
      <c r="G1289" t="str">
        <f t="shared" si="33"/>
        <v>CÉDAU</v>
      </c>
    </row>
    <row r="1290" spans="1:7" x14ac:dyDescent="0.25">
      <c r="A1290">
        <v>10383</v>
      </c>
      <c r="B1290">
        <v>50</v>
      </c>
      <c r="C1290">
        <v>9.91</v>
      </c>
      <c r="D1290">
        <v>2</v>
      </c>
      <c r="E1290">
        <v>0</v>
      </c>
      <c r="F1290" s="4">
        <f>DetailTicket2[[#This Row],[Qte]]*(DetailTicket2[[#This Row],[PrixUnit]]*(1-DetailTicket2[[#This Row],[Remise%]]))</f>
        <v>19.82</v>
      </c>
      <c r="G1290" t="str">
        <f t="shared" si="33"/>
        <v>CLHAL</v>
      </c>
    </row>
    <row r="1291" spans="1:7" x14ac:dyDescent="0.25">
      <c r="A1291">
        <v>10429</v>
      </c>
      <c r="B1291">
        <v>50</v>
      </c>
      <c r="C1291">
        <v>9.91</v>
      </c>
      <c r="D1291">
        <v>1</v>
      </c>
      <c r="E1291">
        <v>0</v>
      </c>
      <c r="F1291" s="4">
        <f>DetailTicket2[[#This Row],[Qte]]*(DetailTicket2[[#This Row],[PrixUnit]]*(1-DetailTicket2[[#This Row],[Remise%]]))</f>
        <v>9.91</v>
      </c>
      <c r="G1291" t="str">
        <f t="shared" si="33"/>
        <v>ERSWE</v>
      </c>
    </row>
    <row r="1292" spans="1:7" x14ac:dyDescent="0.25">
      <c r="A1292">
        <v>10465</v>
      </c>
      <c r="B1292">
        <v>50</v>
      </c>
      <c r="C1292">
        <v>9.91</v>
      </c>
      <c r="D1292">
        <v>1</v>
      </c>
      <c r="E1292">
        <v>0</v>
      </c>
      <c r="F1292" s="4">
        <f>DetailTicket2[[#This Row],[Qte]]*(DetailTicket2[[#This Row],[PrixUnit]]*(1-DetailTicket2[[#This Row],[Remise%]]))</f>
        <v>9.91</v>
      </c>
      <c r="G1292" t="str">
        <f t="shared" si="33"/>
        <v>ZOHED</v>
      </c>
    </row>
    <row r="1293" spans="1:7" x14ac:dyDescent="0.25">
      <c r="A1293">
        <v>10637</v>
      </c>
      <c r="B1293">
        <v>50</v>
      </c>
      <c r="C1293">
        <v>12.35</v>
      </c>
      <c r="D1293">
        <v>1</v>
      </c>
      <c r="E1293">
        <v>0.05</v>
      </c>
      <c r="F1293" s="4">
        <f>DetailTicket2[[#This Row],[Qte]]*(DetailTicket2[[#This Row],[PrixUnit]]*(1-DetailTicket2[[#This Row],[Remise%]]))</f>
        <v>11.7325</v>
      </c>
      <c r="G1293" t="str">
        <f t="shared" si="33"/>
        <v>PABEL</v>
      </c>
    </row>
    <row r="1294" spans="1:7" x14ac:dyDescent="0.25">
      <c r="A1294">
        <v>10729</v>
      </c>
      <c r="B1294">
        <v>50</v>
      </c>
      <c r="C1294">
        <v>12.35</v>
      </c>
      <c r="D1294">
        <v>1</v>
      </c>
      <c r="E1294">
        <v>0</v>
      </c>
      <c r="F1294" s="4">
        <f>DetailTicket2[[#This Row],[Qte]]*(DetailTicket2[[#This Row],[PrixUnit]]*(1-DetailTicket2[[#This Row],[Remise%]]))</f>
        <v>12.35</v>
      </c>
      <c r="G1294" t="str">
        <f t="shared" si="33"/>
        <v>RARAB</v>
      </c>
    </row>
    <row r="1295" spans="1:7" x14ac:dyDescent="0.25">
      <c r="A1295">
        <v>10751</v>
      </c>
      <c r="B1295">
        <v>50</v>
      </c>
      <c r="C1295">
        <v>12.35</v>
      </c>
      <c r="D1295">
        <v>1</v>
      </c>
      <c r="E1295">
        <v>0.1</v>
      </c>
      <c r="F1295" s="4">
        <f>DetailTicket2[[#This Row],[Qte]]*(DetailTicket2[[#This Row],[PrixUnit]]*(1-DetailTicket2[[#This Row],[Remise%]]))</f>
        <v>11.115</v>
      </c>
      <c r="G1295" t="str">
        <f t="shared" si="33"/>
        <v>ERDUR</v>
      </c>
    </row>
    <row r="1296" spans="1:7" x14ac:dyDescent="0.25">
      <c r="A1296">
        <v>10920</v>
      </c>
      <c r="B1296">
        <v>50</v>
      </c>
      <c r="C1296">
        <v>12.35</v>
      </c>
      <c r="D1296">
        <v>1</v>
      </c>
      <c r="E1296">
        <v>0</v>
      </c>
      <c r="F1296" s="4">
        <f>DetailTicket2[[#This Row],[Qte]]*(DetailTicket2[[#This Row],[PrixUnit]]*(1-DetailTicket2[[#This Row],[Remise%]]))</f>
        <v>12.35</v>
      </c>
      <c r="G1296" t="str">
        <f t="shared" si="33"/>
        <v>CLHAL</v>
      </c>
    </row>
    <row r="1297" spans="1:7" x14ac:dyDescent="0.25">
      <c r="A1297">
        <v>10948</v>
      </c>
      <c r="B1297">
        <v>50</v>
      </c>
      <c r="C1297">
        <v>12.35</v>
      </c>
      <c r="D1297">
        <v>2</v>
      </c>
      <c r="E1297">
        <v>0</v>
      </c>
      <c r="F1297" s="4">
        <f>DetailTicket2[[#This Row],[Qte]]*(DetailTicket2[[#This Row],[PrixUnit]]*(1-DetailTicket2[[#This Row],[Remise%]]))</f>
        <v>24.7</v>
      </c>
      <c r="G1297" t="str">
        <f t="shared" si="33"/>
        <v>JELEC</v>
      </c>
    </row>
    <row r="1298" spans="1:7" x14ac:dyDescent="0.25">
      <c r="A1298">
        <v>11072</v>
      </c>
      <c r="B1298">
        <v>50</v>
      </c>
      <c r="C1298">
        <v>12.35</v>
      </c>
      <c r="D1298">
        <v>1</v>
      </c>
      <c r="E1298">
        <v>0</v>
      </c>
      <c r="F1298" s="4">
        <f>DetailTicket2[[#This Row],[Qte]]*(DetailTicket2[[#This Row],[PrixUnit]]*(1-DetailTicket2[[#This Row],[Remise%]]))</f>
        <v>12.35</v>
      </c>
      <c r="G1298" t="str">
        <f t="shared" si="33"/>
        <v>CHLEC</v>
      </c>
    </row>
    <row r="1299" spans="1:7" x14ac:dyDescent="0.25">
      <c r="A1299">
        <v>10249</v>
      </c>
      <c r="B1299">
        <v>51</v>
      </c>
      <c r="C1299">
        <v>32.32</v>
      </c>
      <c r="D1299">
        <v>1</v>
      </c>
      <c r="E1299">
        <v>0</v>
      </c>
      <c r="F1299" s="4">
        <f>DetailTicket2[[#This Row],[Qte]]*(DetailTicket2[[#This Row],[PrixUnit]]*(1-DetailTicket2[[#This Row],[Remise%]]))</f>
        <v>32.32</v>
      </c>
      <c r="G1299" t="str">
        <f t="shared" si="33"/>
        <v>DIGOM</v>
      </c>
    </row>
    <row r="1300" spans="1:7" x14ac:dyDescent="0.25">
      <c r="A1300">
        <v>10250</v>
      </c>
      <c r="B1300">
        <v>51</v>
      </c>
      <c r="C1300">
        <v>32.32</v>
      </c>
      <c r="D1300">
        <v>1</v>
      </c>
      <c r="E1300">
        <v>0.15</v>
      </c>
      <c r="F1300" s="4">
        <f>DetailTicket2[[#This Row],[Qte]]*(DetailTicket2[[#This Row],[PrixUnit]]*(1-DetailTicket2[[#This Row],[Remise%]]))</f>
        <v>27.471999999999998</v>
      </c>
      <c r="G1300" t="str">
        <f t="shared" si="33"/>
        <v>DAMIC</v>
      </c>
    </row>
    <row r="1301" spans="1:7" x14ac:dyDescent="0.25">
      <c r="A1301">
        <v>10291</v>
      </c>
      <c r="B1301">
        <v>51</v>
      </c>
      <c r="C1301">
        <v>32.32</v>
      </c>
      <c r="D1301">
        <v>2</v>
      </c>
      <c r="E1301">
        <v>0.1</v>
      </c>
      <c r="F1301" s="4">
        <f>DetailTicket2[[#This Row],[Qte]]*(DetailTicket2[[#This Row],[PrixUnit]]*(1-DetailTicket2[[#This Row],[Remise%]]))</f>
        <v>58.176000000000002</v>
      </c>
      <c r="G1301" t="str">
        <f t="shared" si="33"/>
        <v>BEAVI</v>
      </c>
    </row>
    <row r="1302" spans="1:7" x14ac:dyDescent="0.25">
      <c r="A1302">
        <v>10335</v>
      </c>
      <c r="B1302">
        <v>51</v>
      </c>
      <c r="C1302">
        <v>32.32</v>
      </c>
      <c r="D1302">
        <v>1</v>
      </c>
      <c r="E1302">
        <v>0.2</v>
      </c>
      <c r="F1302" s="4">
        <f>DetailTicket2[[#This Row],[Qte]]*(DetailTicket2[[#This Row],[PrixUnit]]*(1-DetailTicket2[[#This Row],[Remise%]]))</f>
        <v>25.856000000000002</v>
      </c>
      <c r="G1302" t="str">
        <f t="shared" si="33"/>
        <v>ERSWE</v>
      </c>
    </row>
    <row r="1303" spans="1:7" x14ac:dyDescent="0.25">
      <c r="A1303">
        <v>10362</v>
      </c>
      <c r="B1303">
        <v>51</v>
      </c>
      <c r="C1303">
        <v>32.32</v>
      </c>
      <c r="D1303">
        <v>1</v>
      </c>
      <c r="E1303">
        <v>0</v>
      </c>
      <c r="F1303" s="4">
        <f>DetailTicket2[[#This Row],[Qte]]*(DetailTicket2[[#This Row],[PrixUnit]]*(1-DetailTicket2[[#This Row],[Remise%]]))</f>
        <v>32.32</v>
      </c>
      <c r="G1303" t="str">
        <f t="shared" si="33"/>
        <v>FAMAR</v>
      </c>
    </row>
    <row r="1304" spans="1:7" x14ac:dyDescent="0.25">
      <c r="A1304">
        <v>10397</v>
      </c>
      <c r="B1304">
        <v>51</v>
      </c>
      <c r="C1304">
        <v>32.32</v>
      </c>
      <c r="D1304">
        <v>2</v>
      </c>
      <c r="E1304">
        <v>0.15</v>
      </c>
      <c r="F1304" s="4">
        <f>DetailTicket2[[#This Row],[Qte]]*(DetailTicket2[[#This Row],[PrixUnit]]*(1-DetailTicket2[[#This Row],[Remise%]]))</f>
        <v>54.943999999999996</v>
      </c>
      <c r="G1304" t="str">
        <f t="shared" si="33"/>
        <v>VIVAN</v>
      </c>
    </row>
    <row r="1305" spans="1:7" x14ac:dyDescent="0.25">
      <c r="A1305">
        <v>10472</v>
      </c>
      <c r="B1305">
        <v>51</v>
      </c>
      <c r="C1305">
        <v>32.32</v>
      </c>
      <c r="D1305">
        <v>2</v>
      </c>
      <c r="E1305">
        <v>0</v>
      </c>
      <c r="F1305" s="4">
        <f>DetailTicket2[[#This Row],[Qte]]*(DetailTicket2[[#This Row],[PrixUnit]]*(1-DetailTicket2[[#This Row],[Remise%]]))</f>
        <v>64.64</v>
      </c>
      <c r="G1305" t="str">
        <f t="shared" si="33"/>
        <v>MAEUS</v>
      </c>
    </row>
    <row r="1306" spans="1:7" x14ac:dyDescent="0.25">
      <c r="A1306">
        <v>10484</v>
      </c>
      <c r="B1306">
        <v>51</v>
      </c>
      <c r="C1306">
        <v>32.32</v>
      </c>
      <c r="D1306">
        <v>2</v>
      </c>
      <c r="E1306">
        <v>0</v>
      </c>
      <c r="F1306" s="4">
        <f>DetailTicket2[[#This Row],[Qte]]*(DetailTicket2[[#This Row],[PrixUnit]]*(1-DetailTicket2[[#This Row],[Remise%]]))</f>
        <v>64.64</v>
      </c>
      <c r="G1306" t="str">
        <f t="shared" si="33"/>
        <v>SYBEL</v>
      </c>
    </row>
    <row r="1307" spans="1:7" x14ac:dyDescent="0.25">
      <c r="A1307">
        <v>10486</v>
      </c>
      <c r="B1307">
        <v>51</v>
      </c>
      <c r="C1307">
        <v>32.32</v>
      </c>
      <c r="D1307">
        <v>1</v>
      </c>
      <c r="E1307">
        <v>0</v>
      </c>
      <c r="F1307" s="4">
        <f>DetailTicket2[[#This Row],[Qte]]*(DetailTicket2[[#This Row],[PrixUnit]]*(1-DetailTicket2[[#This Row],[Remise%]]))</f>
        <v>32.32</v>
      </c>
      <c r="G1307" t="str">
        <f t="shared" si="33"/>
        <v>NAROU</v>
      </c>
    </row>
    <row r="1308" spans="1:7" x14ac:dyDescent="0.25">
      <c r="A1308">
        <v>10537</v>
      </c>
      <c r="B1308">
        <v>51</v>
      </c>
      <c r="C1308">
        <v>40.4</v>
      </c>
      <c r="D1308">
        <v>2</v>
      </c>
      <c r="E1308">
        <v>0</v>
      </c>
      <c r="F1308" s="4">
        <f>DetailTicket2[[#This Row],[Qte]]*(DetailTicket2[[#This Row],[PrixUnit]]*(1-DetailTicket2[[#This Row],[Remise%]]))</f>
        <v>80.8</v>
      </c>
      <c r="G1308" t="str">
        <f t="shared" si="33"/>
        <v>ERDUR</v>
      </c>
    </row>
    <row r="1309" spans="1:7" x14ac:dyDescent="0.25">
      <c r="A1309">
        <v>10549</v>
      </c>
      <c r="B1309">
        <v>51</v>
      </c>
      <c r="C1309">
        <v>40.4</v>
      </c>
      <c r="D1309">
        <v>1</v>
      </c>
      <c r="E1309">
        <v>0.15</v>
      </c>
      <c r="F1309" s="4">
        <f>DetailTicket2[[#This Row],[Qte]]*(DetailTicket2[[#This Row],[PrixUnit]]*(1-DetailTicket2[[#This Row],[Remise%]]))</f>
        <v>34.339999999999996</v>
      </c>
      <c r="G1309" t="str">
        <f t="shared" si="33"/>
        <v>ARBLA</v>
      </c>
    </row>
    <row r="1310" spans="1:7" x14ac:dyDescent="0.25">
      <c r="A1310">
        <v>10555</v>
      </c>
      <c r="B1310">
        <v>51</v>
      </c>
      <c r="C1310">
        <v>40.4</v>
      </c>
      <c r="D1310">
        <v>1</v>
      </c>
      <c r="E1310">
        <v>0.2</v>
      </c>
      <c r="F1310" s="4">
        <f>DetailTicket2[[#This Row],[Qte]]*(DetailTicket2[[#This Row],[PrixUnit]]*(1-DetailTicket2[[#This Row],[Remise%]]))</f>
        <v>32.32</v>
      </c>
      <c r="G1310" t="str">
        <f t="shared" si="33"/>
        <v>MOELK</v>
      </c>
    </row>
    <row r="1311" spans="1:7" x14ac:dyDescent="0.25">
      <c r="A1311">
        <v>10558</v>
      </c>
      <c r="B1311">
        <v>51</v>
      </c>
      <c r="C1311">
        <v>40.4</v>
      </c>
      <c r="D1311">
        <v>1</v>
      </c>
      <c r="E1311">
        <v>0</v>
      </c>
      <c r="F1311" s="4">
        <f>DetailTicket2[[#This Row],[Qte]]*(DetailTicket2[[#This Row],[PrixUnit]]*(1-DetailTicket2[[#This Row],[Remise%]]))</f>
        <v>40.4</v>
      </c>
      <c r="G1311" t="str">
        <f t="shared" si="33"/>
        <v>CLHAL</v>
      </c>
    </row>
    <row r="1312" spans="1:7" x14ac:dyDescent="0.25">
      <c r="A1312">
        <v>10561</v>
      </c>
      <c r="B1312">
        <v>51</v>
      </c>
      <c r="C1312">
        <v>40.4</v>
      </c>
      <c r="D1312">
        <v>2</v>
      </c>
      <c r="E1312">
        <v>0</v>
      </c>
      <c r="F1312" s="4">
        <f>DetailTicket2[[#This Row],[Qte]]*(DetailTicket2[[#This Row],[PrixUnit]]*(1-DetailTicket2[[#This Row],[Remise%]]))</f>
        <v>80.8</v>
      </c>
      <c r="G1312" t="str">
        <f t="shared" si="33"/>
        <v>REDAN</v>
      </c>
    </row>
    <row r="1313" spans="1:7" x14ac:dyDescent="0.25">
      <c r="A1313">
        <v>10567</v>
      </c>
      <c r="B1313">
        <v>51</v>
      </c>
      <c r="C1313">
        <v>40.4</v>
      </c>
      <c r="D1313">
        <v>2</v>
      </c>
      <c r="E1313">
        <v>0</v>
      </c>
      <c r="F1313" s="4">
        <f>DetailTicket2[[#This Row],[Qte]]*(DetailTicket2[[#This Row],[PrixUnit]]*(1-DetailTicket2[[#This Row],[Remise%]]))</f>
        <v>80.8</v>
      </c>
      <c r="G1313" t="str">
        <f t="shared" si="33"/>
        <v>ERSWE</v>
      </c>
    </row>
    <row r="1314" spans="1:7" x14ac:dyDescent="0.25">
      <c r="A1314">
        <v>10634</v>
      </c>
      <c r="B1314">
        <v>51</v>
      </c>
      <c r="C1314">
        <v>40.4</v>
      </c>
      <c r="D1314">
        <v>2</v>
      </c>
      <c r="E1314">
        <v>0</v>
      </c>
      <c r="F1314" s="4">
        <f>DetailTicket2[[#This Row],[Qte]]*(DetailTicket2[[#This Row],[PrixUnit]]*(1-DetailTicket2[[#This Row],[Remise%]]))</f>
        <v>80.8</v>
      </c>
      <c r="G1314" t="str">
        <f t="shared" si="33"/>
        <v>CHBON</v>
      </c>
    </row>
    <row r="1315" spans="1:7" x14ac:dyDescent="0.25">
      <c r="A1315">
        <v>10663</v>
      </c>
      <c r="B1315">
        <v>51</v>
      </c>
      <c r="C1315">
        <v>40.4</v>
      </c>
      <c r="D1315">
        <v>1</v>
      </c>
      <c r="E1315">
        <v>0.05</v>
      </c>
      <c r="F1315" s="4">
        <f>DetailTicket2[[#This Row],[Qte]]*(DetailTicket2[[#This Row],[PrixUnit]]*(1-DetailTicket2[[#This Row],[Remise%]]))</f>
        <v>38.379999999999995</v>
      </c>
      <c r="G1315" t="str">
        <f t="shared" si="33"/>
        <v>FAMAR</v>
      </c>
    </row>
    <row r="1316" spans="1:7" x14ac:dyDescent="0.25">
      <c r="A1316">
        <v>10665</v>
      </c>
      <c r="B1316">
        <v>51</v>
      </c>
      <c r="C1316">
        <v>40.4</v>
      </c>
      <c r="D1316">
        <v>1</v>
      </c>
      <c r="E1316">
        <v>0</v>
      </c>
      <c r="F1316" s="4">
        <f>DetailTicket2[[#This Row],[Qte]]*(DetailTicket2[[#This Row],[PrixUnit]]*(1-DetailTicket2[[#This Row],[Remise%]]))</f>
        <v>40.4</v>
      </c>
      <c r="G1316" t="str">
        <f t="shared" si="33"/>
        <v>CHROU</v>
      </c>
    </row>
    <row r="1317" spans="1:7" x14ac:dyDescent="0.25">
      <c r="A1317">
        <v>10709</v>
      </c>
      <c r="B1317">
        <v>51</v>
      </c>
      <c r="C1317">
        <v>40.4</v>
      </c>
      <c r="D1317">
        <v>1</v>
      </c>
      <c r="E1317">
        <v>0</v>
      </c>
      <c r="F1317" s="4">
        <f>DetailTicket2[[#This Row],[Qte]]*(DetailTicket2[[#This Row],[PrixUnit]]*(1-DetailTicket2[[#This Row],[Remise%]]))</f>
        <v>40.4</v>
      </c>
      <c r="G1317" t="str">
        <f t="shared" si="33"/>
        <v>BRLEH</v>
      </c>
    </row>
    <row r="1318" spans="1:7" x14ac:dyDescent="0.25">
      <c r="A1318">
        <v>10716</v>
      </c>
      <c r="B1318">
        <v>51</v>
      </c>
      <c r="C1318">
        <v>40.4</v>
      </c>
      <c r="D1318">
        <v>2</v>
      </c>
      <c r="E1318">
        <v>0</v>
      </c>
      <c r="F1318" s="4">
        <f>DetailTicket2[[#This Row],[Qte]]*(DetailTicket2[[#This Row],[PrixUnit]]*(1-DetailTicket2[[#This Row],[Remise%]]))</f>
        <v>80.8</v>
      </c>
      <c r="G1318" t="str">
        <f t="shared" si="33"/>
        <v>GECAU</v>
      </c>
    </row>
    <row r="1319" spans="1:7" x14ac:dyDescent="0.25">
      <c r="A1319">
        <v>10731</v>
      </c>
      <c r="B1319">
        <v>51</v>
      </c>
      <c r="C1319">
        <v>40.4</v>
      </c>
      <c r="D1319">
        <v>1</v>
      </c>
      <c r="E1319">
        <v>0.05</v>
      </c>
      <c r="F1319" s="4">
        <f>DetailTicket2[[#This Row],[Qte]]*(DetailTicket2[[#This Row],[PrixUnit]]*(1-DetailTicket2[[#This Row],[Remise%]]))</f>
        <v>38.379999999999995</v>
      </c>
      <c r="G1319" t="str">
        <f t="shared" si="33"/>
        <v>SYLEJ</v>
      </c>
    </row>
    <row r="1320" spans="1:7" x14ac:dyDescent="0.25">
      <c r="A1320">
        <v>10762</v>
      </c>
      <c r="B1320">
        <v>51</v>
      </c>
      <c r="C1320">
        <v>40.4</v>
      </c>
      <c r="D1320">
        <v>1</v>
      </c>
      <c r="E1320">
        <v>0</v>
      </c>
      <c r="F1320" s="4">
        <f>DetailTicket2[[#This Row],[Qte]]*(DetailTicket2[[#This Row],[PrixUnit]]*(1-DetailTicket2[[#This Row],[Remise%]]))</f>
        <v>40.4</v>
      </c>
      <c r="G1320" t="str">
        <f t="shared" si="33"/>
        <v>REDAN</v>
      </c>
    </row>
    <row r="1321" spans="1:7" x14ac:dyDescent="0.25">
      <c r="A1321">
        <v>10776</v>
      </c>
      <c r="B1321">
        <v>51</v>
      </c>
      <c r="C1321">
        <v>40.4</v>
      </c>
      <c r="D1321">
        <v>2</v>
      </c>
      <c r="E1321">
        <v>0.05</v>
      </c>
      <c r="F1321" s="4">
        <f>DetailTicket2[[#This Row],[Qte]]*(DetailTicket2[[#This Row],[PrixUnit]]*(1-DetailTicket2[[#This Row],[Remise%]]))</f>
        <v>76.759999999999991</v>
      </c>
      <c r="G1321" t="str">
        <f t="shared" si="33"/>
        <v>CHLEC</v>
      </c>
    </row>
    <row r="1322" spans="1:7" x14ac:dyDescent="0.25">
      <c r="A1322">
        <v>10800</v>
      </c>
      <c r="B1322">
        <v>51</v>
      </c>
      <c r="C1322">
        <v>40.4</v>
      </c>
      <c r="D1322">
        <v>2</v>
      </c>
      <c r="E1322">
        <v>0.1</v>
      </c>
      <c r="F1322" s="4">
        <f>DetailTicket2[[#This Row],[Qte]]*(DetailTicket2[[#This Row],[PrixUnit]]*(1-DetailTicket2[[#This Row],[Remise%]]))</f>
        <v>72.72</v>
      </c>
      <c r="G1322" t="str">
        <f t="shared" si="33"/>
        <v>MAEUS</v>
      </c>
    </row>
    <row r="1323" spans="1:7" x14ac:dyDescent="0.25">
      <c r="A1323">
        <v>10802</v>
      </c>
      <c r="B1323">
        <v>51</v>
      </c>
      <c r="C1323">
        <v>40.4</v>
      </c>
      <c r="D1323">
        <v>1</v>
      </c>
      <c r="E1323">
        <v>0.25</v>
      </c>
      <c r="F1323" s="4">
        <f>DetailTicket2[[#This Row],[Qte]]*(DetailTicket2[[#This Row],[PrixUnit]]*(1-DetailTicket2[[#This Row],[Remise%]]))</f>
        <v>30.299999999999997</v>
      </c>
      <c r="G1323" t="str">
        <f t="shared" si="33"/>
        <v>OLFER</v>
      </c>
    </row>
    <row r="1324" spans="1:7" x14ac:dyDescent="0.25">
      <c r="A1324">
        <v>10821</v>
      </c>
      <c r="B1324">
        <v>51</v>
      </c>
      <c r="C1324">
        <v>40.4</v>
      </c>
      <c r="D1324">
        <v>2</v>
      </c>
      <c r="E1324">
        <v>0</v>
      </c>
      <c r="F1324" s="4">
        <f>DetailTicket2[[#This Row],[Qte]]*(DetailTicket2[[#This Row],[PrixUnit]]*(1-DetailTicket2[[#This Row],[Remise%]]))</f>
        <v>80.8</v>
      </c>
      <c r="G1324" t="str">
        <f t="shared" si="33"/>
        <v>PHFRO</v>
      </c>
    </row>
    <row r="1325" spans="1:7" x14ac:dyDescent="0.25">
      <c r="A1325">
        <v>10843</v>
      </c>
      <c r="B1325">
        <v>51</v>
      </c>
      <c r="C1325">
        <v>40.4</v>
      </c>
      <c r="D1325">
        <v>2</v>
      </c>
      <c r="E1325">
        <v>0.25</v>
      </c>
      <c r="F1325" s="4">
        <f>DetailTicket2[[#This Row],[Qte]]*(DetailTicket2[[#This Row],[PrixUnit]]*(1-DetailTicket2[[#This Row],[Remise%]]))</f>
        <v>60.599999999999994</v>
      </c>
      <c r="G1325" t="str">
        <f t="shared" si="33"/>
        <v>JAHEN</v>
      </c>
    </row>
    <row r="1326" spans="1:7" x14ac:dyDescent="0.25">
      <c r="A1326">
        <v>10860</v>
      </c>
      <c r="B1326">
        <v>51</v>
      </c>
      <c r="C1326">
        <v>40.4</v>
      </c>
      <c r="D1326">
        <v>2</v>
      </c>
      <c r="E1326">
        <v>0</v>
      </c>
      <c r="F1326" s="4">
        <f>DetailTicket2[[#This Row],[Qte]]*(DetailTicket2[[#This Row],[PrixUnit]]*(1-DetailTicket2[[#This Row],[Remise%]]))</f>
        <v>80.8</v>
      </c>
      <c r="G1326" t="str">
        <f t="shared" si="33"/>
        <v>JEHER</v>
      </c>
    </row>
    <row r="1327" spans="1:7" x14ac:dyDescent="0.25">
      <c r="A1327">
        <v>10870</v>
      </c>
      <c r="B1327">
        <v>51</v>
      </c>
      <c r="C1327">
        <v>40.4</v>
      </c>
      <c r="D1327">
        <v>2</v>
      </c>
      <c r="E1327">
        <v>0</v>
      </c>
      <c r="F1327" s="4">
        <f>DetailTicket2[[#This Row],[Qte]]*(DetailTicket2[[#This Row],[PrixUnit]]*(1-DetailTicket2[[#This Row],[Remise%]]))</f>
        <v>80.8</v>
      </c>
      <c r="G1327" t="str">
        <f t="shared" si="33"/>
        <v xml:space="preserve">DELE </v>
      </c>
    </row>
    <row r="1328" spans="1:7" x14ac:dyDescent="0.25">
      <c r="A1328">
        <v>10948</v>
      </c>
      <c r="B1328">
        <v>51</v>
      </c>
      <c r="C1328">
        <v>40.4</v>
      </c>
      <c r="D1328">
        <v>1</v>
      </c>
      <c r="E1328">
        <v>0</v>
      </c>
      <c r="F1328" s="4">
        <f>DetailTicket2[[#This Row],[Qte]]*(DetailTicket2[[#This Row],[PrixUnit]]*(1-DetailTicket2[[#This Row],[Remise%]]))</f>
        <v>40.4</v>
      </c>
      <c r="G1328" t="str">
        <f t="shared" si="33"/>
        <v>JELEC</v>
      </c>
    </row>
    <row r="1329" spans="1:7" x14ac:dyDescent="0.25">
      <c r="A1329">
        <v>10956</v>
      </c>
      <c r="B1329">
        <v>51</v>
      </c>
      <c r="C1329">
        <v>40.4</v>
      </c>
      <c r="D1329">
        <v>2</v>
      </c>
      <c r="E1329">
        <v>0</v>
      </c>
      <c r="F1329" s="4">
        <f>DetailTicket2[[#This Row],[Qte]]*(DetailTicket2[[#This Row],[PrixUnit]]*(1-DetailTicket2[[#This Row],[Remise%]]))</f>
        <v>80.8</v>
      </c>
      <c r="G1329" t="str">
        <f t="shared" si="33"/>
        <v>NOBEL</v>
      </c>
    </row>
    <row r="1330" spans="1:7" x14ac:dyDescent="0.25">
      <c r="A1330">
        <v>10965</v>
      </c>
      <c r="B1330">
        <v>51</v>
      </c>
      <c r="C1330">
        <v>40.4</v>
      </c>
      <c r="D1330">
        <v>2</v>
      </c>
      <c r="E1330">
        <v>0</v>
      </c>
      <c r="F1330" s="4">
        <f>DetailTicket2[[#This Row],[Qte]]*(DetailTicket2[[#This Row],[PrixUnit]]*(1-DetailTicket2[[#This Row],[Remise%]]))</f>
        <v>80.8</v>
      </c>
      <c r="G1330" t="str">
        <f t="shared" si="33"/>
        <v>PILED</v>
      </c>
    </row>
    <row r="1331" spans="1:7" x14ac:dyDescent="0.25">
      <c r="A1331">
        <v>10977</v>
      </c>
      <c r="B1331">
        <v>51</v>
      </c>
      <c r="C1331">
        <v>40.4</v>
      </c>
      <c r="D1331">
        <v>2</v>
      </c>
      <c r="E1331">
        <v>0</v>
      </c>
      <c r="F1331" s="4">
        <f>DetailTicket2[[#This Row],[Qte]]*(DetailTicket2[[#This Row],[PrixUnit]]*(1-DetailTicket2[[#This Row],[Remise%]]))</f>
        <v>80.8</v>
      </c>
      <c r="G1331" t="str">
        <f t="shared" si="33"/>
        <v>REDAN</v>
      </c>
    </row>
    <row r="1332" spans="1:7" x14ac:dyDescent="0.25">
      <c r="A1332">
        <v>10995</v>
      </c>
      <c r="B1332">
        <v>51</v>
      </c>
      <c r="C1332">
        <v>40.4</v>
      </c>
      <c r="D1332">
        <v>1</v>
      </c>
      <c r="E1332">
        <v>0</v>
      </c>
      <c r="F1332" s="4">
        <f>DetailTicket2[[#This Row],[Qte]]*(DetailTicket2[[#This Row],[PrixUnit]]*(1-DetailTicket2[[#This Row],[Remise%]]))</f>
        <v>40.4</v>
      </c>
      <c r="G1332" t="str">
        <f t="shared" si="33"/>
        <v>SORET</v>
      </c>
    </row>
    <row r="1333" spans="1:7" x14ac:dyDescent="0.25">
      <c r="A1333">
        <v>10999</v>
      </c>
      <c r="B1333">
        <v>51</v>
      </c>
      <c r="C1333">
        <v>40.4</v>
      </c>
      <c r="D1333">
        <v>2</v>
      </c>
      <c r="E1333">
        <v>0.05</v>
      </c>
      <c r="F1333" s="4">
        <f>DetailTicket2[[#This Row],[Qte]]*(DetailTicket2[[#This Row],[PrixUnit]]*(1-DetailTicket2[[#This Row],[Remise%]]))</f>
        <v>76.759999999999991</v>
      </c>
      <c r="G1333" t="str">
        <f t="shared" si="33"/>
        <v>OLLHE</v>
      </c>
    </row>
    <row r="1334" spans="1:7" x14ac:dyDescent="0.25">
      <c r="A1334">
        <v>11021</v>
      </c>
      <c r="B1334">
        <v>51</v>
      </c>
      <c r="C1334">
        <v>40.4</v>
      </c>
      <c r="D1334">
        <v>1</v>
      </c>
      <c r="E1334">
        <v>0.25</v>
      </c>
      <c r="F1334" s="4">
        <f>DetailTicket2[[#This Row],[Qte]]*(DetailTicket2[[#This Row],[PrixUnit]]*(1-DetailTicket2[[#This Row],[Remise%]]))</f>
        <v>30.299999999999997</v>
      </c>
      <c r="G1334" t="str">
        <f t="shared" si="33"/>
        <v>ARBLA</v>
      </c>
    </row>
    <row r="1335" spans="1:7" x14ac:dyDescent="0.25">
      <c r="A1335">
        <v>11026</v>
      </c>
      <c r="B1335">
        <v>51</v>
      </c>
      <c r="C1335">
        <v>40.4</v>
      </c>
      <c r="D1335">
        <v>2</v>
      </c>
      <c r="E1335">
        <v>0</v>
      </c>
      <c r="F1335" s="4">
        <f>DetailTicket2[[#This Row],[Qte]]*(DetailTicket2[[#This Row],[PrixUnit]]*(1-DetailTicket2[[#This Row],[Remise%]]))</f>
        <v>80.8</v>
      </c>
      <c r="G1335" t="str">
        <f t="shared" si="33"/>
        <v>LEHOS</v>
      </c>
    </row>
    <row r="1336" spans="1:7" x14ac:dyDescent="0.25">
      <c r="A1336">
        <v>11045</v>
      </c>
      <c r="B1336">
        <v>51</v>
      </c>
      <c r="C1336">
        <v>40.4</v>
      </c>
      <c r="D1336">
        <v>1</v>
      </c>
      <c r="E1336">
        <v>0</v>
      </c>
      <c r="F1336" s="4">
        <f>DetailTicket2[[#This Row],[Qte]]*(DetailTicket2[[#This Row],[PrixUnit]]*(1-DetailTicket2[[#This Row],[Remise%]]))</f>
        <v>40.4</v>
      </c>
      <c r="G1336" t="str">
        <f t="shared" si="33"/>
        <v>GESEF</v>
      </c>
    </row>
    <row r="1337" spans="1:7" x14ac:dyDescent="0.25">
      <c r="A1337">
        <v>11055</v>
      </c>
      <c r="B1337">
        <v>51</v>
      </c>
      <c r="C1337">
        <v>40.4</v>
      </c>
      <c r="D1337">
        <v>1</v>
      </c>
      <c r="E1337">
        <v>0</v>
      </c>
      <c r="F1337" s="4">
        <f>DetailTicket2[[#This Row],[Qte]]*(DetailTicket2[[#This Row],[PrixUnit]]*(1-DetailTicket2[[#This Row],[Remise%]]))</f>
        <v>40.4</v>
      </c>
      <c r="G1337" t="str">
        <f t="shared" si="33"/>
        <v>NAROU</v>
      </c>
    </row>
    <row r="1338" spans="1:7" x14ac:dyDescent="0.25">
      <c r="A1338">
        <v>10322</v>
      </c>
      <c r="B1338">
        <v>52</v>
      </c>
      <c r="C1338">
        <v>4.2699999999999996</v>
      </c>
      <c r="D1338">
        <v>1</v>
      </c>
      <c r="E1338">
        <v>0</v>
      </c>
      <c r="F1338" s="4">
        <f>DetailTicket2[[#This Row],[Qte]]*(DetailTicket2[[#This Row],[PrixUnit]]*(1-DetailTicket2[[#This Row],[Remise%]]))</f>
        <v>4.2699999999999996</v>
      </c>
      <c r="G1338" t="str">
        <f t="shared" si="33"/>
        <v>SORET</v>
      </c>
    </row>
    <row r="1339" spans="1:7" x14ac:dyDescent="0.25">
      <c r="A1339">
        <v>10334</v>
      </c>
      <c r="B1339">
        <v>52</v>
      </c>
      <c r="C1339">
        <v>4.2699999999999996</v>
      </c>
      <c r="D1339">
        <v>2</v>
      </c>
      <c r="E1339">
        <v>0</v>
      </c>
      <c r="F1339" s="4">
        <f>DetailTicket2[[#This Row],[Qte]]*(DetailTicket2[[#This Row],[PrixUnit]]*(1-DetailTicket2[[#This Row],[Remise%]]))</f>
        <v>8.5399999999999991</v>
      </c>
      <c r="G1339" t="str">
        <f t="shared" si="33"/>
        <v>JAHEN</v>
      </c>
    </row>
    <row r="1340" spans="1:7" x14ac:dyDescent="0.25">
      <c r="A1340">
        <v>10388</v>
      </c>
      <c r="B1340">
        <v>52</v>
      </c>
      <c r="C1340">
        <v>4.2699999999999996</v>
      </c>
      <c r="D1340">
        <v>1</v>
      </c>
      <c r="E1340">
        <v>0.2</v>
      </c>
      <c r="F1340" s="4">
        <f>DetailTicket2[[#This Row],[Qte]]*(DetailTicket2[[#This Row],[PrixUnit]]*(1-DetailTicket2[[#This Row],[Remise%]]))</f>
        <v>3.4159999999999999</v>
      </c>
      <c r="G1340" t="str">
        <f t="shared" si="33"/>
        <v>MAEUS</v>
      </c>
    </row>
    <row r="1341" spans="1:7" x14ac:dyDescent="0.25">
      <c r="A1341">
        <v>10446</v>
      </c>
      <c r="B1341">
        <v>52</v>
      </c>
      <c r="C1341">
        <v>4.2699999999999996</v>
      </c>
      <c r="D1341">
        <v>2</v>
      </c>
      <c r="E1341">
        <v>0.1</v>
      </c>
      <c r="F1341" s="4">
        <f>DetailTicket2[[#This Row],[Qte]]*(DetailTicket2[[#This Row],[PrixUnit]]*(1-DetailTicket2[[#This Row],[Remise%]]))</f>
        <v>7.6859999999999991</v>
      </c>
      <c r="G1341" t="str">
        <f t="shared" si="33"/>
        <v>DIGOM</v>
      </c>
    </row>
    <row r="1342" spans="1:7" x14ac:dyDescent="0.25">
      <c r="A1342">
        <v>10449</v>
      </c>
      <c r="B1342">
        <v>52</v>
      </c>
      <c r="C1342">
        <v>4.2699999999999996</v>
      </c>
      <c r="D1342">
        <v>1</v>
      </c>
      <c r="E1342">
        <v>0</v>
      </c>
      <c r="F1342" s="4">
        <f>DetailTicket2[[#This Row],[Qte]]*(DetailTicket2[[#This Row],[PrixUnit]]*(1-DetailTicket2[[#This Row],[Remise%]]))</f>
        <v>4.2699999999999996</v>
      </c>
      <c r="G1342" t="str">
        <f t="shared" si="33"/>
        <v>JEBOR</v>
      </c>
    </row>
    <row r="1343" spans="1:7" x14ac:dyDescent="0.25">
      <c r="A1343">
        <v>10517</v>
      </c>
      <c r="B1343">
        <v>52</v>
      </c>
      <c r="C1343">
        <v>5.34</v>
      </c>
      <c r="D1343">
        <v>2</v>
      </c>
      <c r="E1343">
        <v>0</v>
      </c>
      <c r="F1343" s="4">
        <f>DetailTicket2[[#This Row],[Qte]]*(DetailTicket2[[#This Row],[PrixUnit]]*(1-DetailTicket2[[#This Row],[Remise%]]))</f>
        <v>10.68</v>
      </c>
      <c r="G1343" t="str">
        <f t="shared" si="33"/>
        <v>RIDAN</v>
      </c>
    </row>
    <row r="1344" spans="1:7" x14ac:dyDescent="0.25">
      <c r="A1344">
        <v>10558</v>
      </c>
      <c r="B1344">
        <v>52</v>
      </c>
      <c r="C1344">
        <v>5.34</v>
      </c>
      <c r="D1344">
        <v>1</v>
      </c>
      <c r="E1344">
        <v>0</v>
      </c>
      <c r="F1344" s="4">
        <f>DetailTicket2[[#This Row],[Qte]]*(DetailTicket2[[#This Row],[PrixUnit]]*(1-DetailTicket2[[#This Row],[Remise%]]))</f>
        <v>5.34</v>
      </c>
      <c r="G1344" t="str">
        <f t="shared" si="33"/>
        <v>CLHAL</v>
      </c>
    </row>
    <row r="1345" spans="1:7" x14ac:dyDescent="0.25">
      <c r="A1345">
        <v>10563</v>
      </c>
      <c r="B1345">
        <v>52</v>
      </c>
      <c r="C1345">
        <v>5.34</v>
      </c>
      <c r="D1345">
        <v>2</v>
      </c>
      <c r="E1345">
        <v>0</v>
      </c>
      <c r="F1345" s="4">
        <f>DetailTicket2[[#This Row],[Qte]]*(DetailTicket2[[#This Row],[PrixUnit]]*(1-DetailTicket2[[#This Row],[Remise%]]))</f>
        <v>10.68</v>
      </c>
      <c r="G1345" t="str">
        <f t="shared" si="33"/>
        <v>CHDUD</v>
      </c>
    </row>
    <row r="1346" spans="1:7" x14ac:dyDescent="0.25">
      <c r="A1346">
        <v>10586</v>
      </c>
      <c r="B1346">
        <v>52</v>
      </c>
      <c r="C1346">
        <v>5.34</v>
      </c>
      <c r="D1346">
        <v>2</v>
      </c>
      <c r="E1346">
        <v>0.15</v>
      </c>
      <c r="F1346" s="4">
        <f>DetailTicket2[[#This Row],[Qte]]*(DetailTicket2[[#This Row],[PrixUnit]]*(1-DetailTicket2[[#This Row],[Remise%]]))</f>
        <v>9.0779999999999994</v>
      </c>
      <c r="G1346" t="str">
        <f t="shared" ref="G1346:G1409" si="34">VLOOKUP(A1346,$I$2:$J$836,2,FALSE)</f>
        <v>DACOU</v>
      </c>
    </row>
    <row r="1347" spans="1:7" x14ac:dyDescent="0.25">
      <c r="A1347">
        <v>10594</v>
      </c>
      <c r="B1347">
        <v>52</v>
      </c>
      <c r="C1347">
        <v>5.34</v>
      </c>
      <c r="D1347">
        <v>1</v>
      </c>
      <c r="E1347">
        <v>0</v>
      </c>
      <c r="F1347" s="4">
        <f>DetailTicket2[[#This Row],[Qte]]*(DetailTicket2[[#This Row],[PrixUnit]]*(1-DetailTicket2[[#This Row],[Remise%]]))</f>
        <v>5.34</v>
      </c>
      <c r="G1347" t="str">
        <f t="shared" si="34"/>
        <v>PILED</v>
      </c>
    </row>
    <row r="1348" spans="1:7" x14ac:dyDescent="0.25">
      <c r="A1348">
        <v>10620</v>
      </c>
      <c r="B1348">
        <v>52</v>
      </c>
      <c r="C1348">
        <v>5.34</v>
      </c>
      <c r="D1348">
        <v>2</v>
      </c>
      <c r="E1348">
        <v>0</v>
      </c>
      <c r="F1348" s="4">
        <f>DetailTicket2[[#This Row],[Qte]]*(DetailTicket2[[#This Row],[PrixUnit]]*(1-DetailTicket2[[#This Row],[Remise%]]))</f>
        <v>10.68</v>
      </c>
      <c r="G1348" t="str">
        <f t="shared" si="34"/>
        <v>VIGUI</v>
      </c>
    </row>
    <row r="1349" spans="1:7" x14ac:dyDescent="0.25">
      <c r="A1349">
        <v>10683</v>
      </c>
      <c r="B1349">
        <v>52</v>
      </c>
      <c r="C1349">
        <v>5.34</v>
      </c>
      <c r="D1349">
        <v>2</v>
      </c>
      <c r="E1349">
        <v>0</v>
      </c>
      <c r="F1349" s="4">
        <f>DetailTicket2[[#This Row],[Qte]]*(DetailTicket2[[#This Row],[PrixUnit]]*(1-DetailTicket2[[#This Row],[Remise%]]))</f>
        <v>10.68</v>
      </c>
      <c r="G1349" t="str">
        <f t="shared" si="34"/>
        <v>MABON</v>
      </c>
    </row>
    <row r="1350" spans="1:7" x14ac:dyDescent="0.25">
      <c r="A1350">
        <v>10725</v>
      </c>
      <c r="B1350">
        <v>52</v>
      </c>
      <c r="C1350">
        <v>5.34</v>
      </c>
      <c r="D1350">
        <v>2</v>
      </c>
      <c r="E1350">
        <v>0</v>
      </c>
      <c r="F1350" s="4">
        <f>DetailTicket2[[#This Row],[Qte]]*(DetailTicket2[[#This Row],[PrixUnit]]*(1-DetailTicket2[[#This Row],[Remise%]]))</f>
        <v>10.68</v>
      </c>
      <c r="G1350" t="str">
        <f t="shared" si="34"/>
        <v>ALAUV</v>
      </c>
    </row>
    <row r="1351" spans="1:7" x14ac:dyDescent="0.25">
      <c r="A1351">
        <v>10733</v>
      </c>
      <c r="B1351">
        <v>52</v>
      </c>
      <c r="C1351">
        <v>5.34</v>
      </c>
      <c r="D1351">
        <v>1</v>
      </c>
      <c r="E1351">
        <v>0</v>
      </c>
      <c r="F1351" s="4">
        <f>DetailTicket2[[#This Row],[Qte]]*(DetailTicket2[[#This Row],[PrixUnit]]*(1-DetailTicket2[[#This Row],[Remise%]]))</f>
        <v>5.34</v>
      </c>
      <c r="G1351" t="str">
        <f t="shared" si="34"/>
        <v>JEHOU</v>
      </c>
    </row>
    <row r="1352" spans="1:7" x14ac:dyDescent="0.25">
      <c r="A1352">
        <v>10739</v>
      </c>
      <c r="B1352">
        <v>52</v>
      </c>
      <c r="C1352">
        <v>5.34</v>
      </c>
      <c r="D1352">
        <v>2</v>
      </c>
      <c r="E1352">
        <v>0</v>
      </c>
      <c r="F1352" s="4">
        <f>DetailTicket2[[#This Row],[Qte]]*(DetailTicket2[[#This Row],[PrixUnit]]*(1-DetailTicket2[[#This Row],[Remise%]]))</f>
        <v>10.68</v>
      </c>
      <c r="G1352" t="str">
        <f t="shared" si="34"/>
        <v>MAHEN</v>
      </c>
    </row>
    <row r="1353" spans="1:7" x14ac:dyDescent="0.25">
      <c r="A1353">
        <v>10758</v>
      </c>
      <c r="B1353">
        <v>52</v>
      </c>
      <c r="C1353">
        <v>5.34</v>
      </c>
      <c r="D1353">
        <v>2</v>
      </c>
      <c r="E1353">
        <v>0</v>
      </c>
      <c r="F1353" s="4">
        <f>DetailTicket2[[#This Row],[Qte]]*(DetailTicket2[[#This Row],[PrixUnit]]*(1-DetailTicket2[[#This Row],[Remise%]]))</f>
        <v>10.68</v>
      </c>
      <c r="G1353" t="str">
        <f t="shared" si="34"/>
        <v>ERDUR</v>
      </c>
    </row>
    <row r="1354" spans="1:7" x14ac:dyDescent="0.25">
      <c r="A1354">
        <v>10769</v>
      </c>
      <c r="B1354">
        <v>52</v>
      </c>
      <c r="C1354">
        <v>5.34</v>
      </c>
      <c r="D1354">
        <v>2</v>
      </c>
      <c r="E1354">
        <v>0.05</v>
      </c>
      <c r="F1354" s="4">
        <f>DetailTicket2[[#This Row],[Qte]]*(DetailTicket2[[#This Row],[PrixUnit]]*(1-DetailTicket2[[#This Row],[Remise%]]))</f>
        <v>10.145999999999999</v>
      </c>
      <c r="G1354" t="str">
        <f t="shared" si="34"/>
        <v>ZOHED</v>
      </c>
    </row>
    <row r="1355" spans="1:7" x14ac:dyDescent="0.25">
      <c r="A1355">
        <v>10793</v>
      </c>
      <c r="B1355">
        <v>52</v>
      </c>
      <c r="C1355">
        <v>5.34</v>
      </c>
      <c r="D1355">
        <v>2</v>
      </c>
      <c r="E1355">
        <v>0</v>
      </c>
      <c r="F1355" s="4">
        <f>DetailTicket2[[#This Row],[Qte]]*(DetailTicket2[[#This Row],[PrixUnit]]*(1-DetailTicket2[[#This Row],[Remise%]]))</f>
        <v>10.68</v>
      </c>
      <c r="G1355" t="str">
        <f t="shared" si="34"/>
        <v>CLHAL</v>
      </c>
    </row>
    <row r="1356" spans="1:7" x14ac:dyDescent="0.25">
      <c r="A1356">
        <v>10809</v>
      </c>
      <c r="B1356">
        <v>52</v>
      </c>
      <c r="C1356">
        <v>5.34</v>
      </c>
      <c r="D1356">
        <v>1</v>
      </c>
      <c r="E1356">
        <v>0</v>
      </c>
      <c r="F1356" s="4">
        <f>DetailTicket2[[#This Row],[Qte]]*(DetailTicket2[[#This Row],[PrixUnit]]*(1-DetailTicket2[[#This Row],[Remise%]]))</f>
        <v>5.34</v>
      </c>
      <c r="G1356" t="str">
        <f t="shared" si="34"/>
        <v>YAKAL</v>
      </c>
    </row>
    <row r="1357" spans="1:7" x14ac:dyDescent="0.25">
      <c r="A1357">
        <v>10862</v>
      </c>
      <c r="B1357">
        <v>52</v>
      </c>
      <c r="C1357">
        <v>5.34</v>
      </c>
      <c r="D1357">
        <v>2</v>
      </c>
      <c r="E1357">
        <v>0</v>
      </c>
      <c r="F1357" s="4">
        <f>DetailTicket2[[#This Row],[Qte]]*(DetailTicket2[[#This Row],[PrixUnit]]*(1-DetailTicket2[[#This Row],[Remise%]]))</f>
        <v>10.68</v>
      </c>
      <c r="G1357" t="str">
        <f t="shared" si="34"/>
        <v>ANLER</v>
      </c>
    </row>
    <row r="1358" spans="1:7" x14ac:dyDescent="0.25">
      <c r="A1358">
        <v>10908</v>
      </c>
      <c r="B1358">
        <v>52</v>
      </c>
      <c r="C1358">
        <v>5.34</v>
      </c>
      <c r="D1358">
        <v>2</v>
      </c>
      <c r="E1358">
        <v>0.05</v>
      </c>
      <c r="F1358" s="4">
        <f>DetailTicket2[[#This Row],[Qte]]*(DetailTicket2[[#This Row],[PrixUnit]]*(1-DetailTicket2[[#This Row],[Remise%]]))</f>
        <v>10.145999999999999</v>
      </c>
      <c r="G1358" t="str">
        <f t="shared" si="34"/>
        <v>DACOU</v>
      </c>
    </row>
    <row r="1359" spans="1:7" x14ac:dyDescent="0.25">
      <c r="A1359">
        <v>10925</v>
      </c>
      <c r="B1359">
        <v>52</v>
      </c>
      <c r="C1359">
        <v>5.34</v>
      </c>
      <c r="D1359">
        <v>2</v>
      </c>
      <c r="E1359">
        <v>0.15</v>
      </c>
      <c r="F1359" s="4">
        <f>DetailTicket2[[#This Row],[Qte]]*(DetailTicket2[[#This Row],[PrixUnit]]*(1-DetailTicket2[[#This Row],[Remise%]]))</f>
        <v>9.0779999999999994</v>
      </c>
      <c r="G1359" t="str">
        <f t="shared" si="34"/>
        <v>DAMIC</v>
      </c>
    </row>
    <row r="1360" spans="1:7" x14ac:dyDescent="0.25">
      <c r="A1360">
        <v>10927</v>
      </c>
      <c r="B1360">
        <v>52</v>
      </c>
      <c r="C1360">
        <v>5.34</v>
      </c>
      <c r="D1360">
        <v>2</v>
      </c>
      <c r="E1360">
        <v>0</v>
      </c>
      <c r="F1360" s="4">
        <f>DetailTicket2[[#This Row],[Qte]]*(DetailTicket2[[#This Row],[PrixUnit]]*(1-DetailTicket2[[#This Row],[Remise%]]))</f>
        <v>10.68</v>
      </c>
      <c r="G1360" t="str">
        <f t="shared" si="34"/>
        <v>JUBOY</v>
      </c>
    </row>
    <row r="1361" spans="1:7" x14ac:dyDescent="0.25">
      <c r="A1361">
        <v>10961</v>
      </c>
      <c r="B1361">
        <v>52</v>
      </c>
      <c r="C1361">
        <v>5.34</v>
      </c>
      <c r="D1361">
        <v>2</v>
      </c>
      <c r="E1361">
        <v>0.05</v>
      </c>
      <c r="F1361" s="4">
        <f>DetailTicket2[[#This Row],[Qte]]*(DetailTicket2[[#This Row],[PrixUnit]]*(1-DetailTicket2[[#This Row],[Remise%]]))</f>
        <v>10.145999999999999</v>
      </c>
      <c r="G1361" t="str">
        <f t="shared" si="34"/>
        <v>PABEL</v>
      </c>
    </row>
    <row r="1362" spans="1:7" x14ac:dyDescent="0.25">
      <c r="A1362">
        <v>10970</v>
      </c>
      <c r="B1362">
        <v>52</v>
      </c>
      <c r="C1362">
        <v>5.34</v>
      </c>
      <c r="D1362">
        <v>1</v>
      </c>
      <c r="E1362">
        <v>0.2</v>
      </c>
      <c r="F1362" s="4">
        <f>DetailTicket2[[#This Row],[Qte]]*(DetailTicket2[[#This Row],[PrixUnit]]*(1-DetailTicket2[[#This Row],[Remise%]]))</f>
        <v>4.2720000000000002</v>
      </c>
      <c r="G1362" t="str">
        <f t="shared" si="34"/>
        <v>JALES</v>
      </c>
    </row>
    <row r="1363" spans="1:7" x14ac:dyDescent="0.25">
      <c r="A1363">
        <v>10997</v>
      </c>
      <c r="B1363">
        <v>52</v>
      </c>
      <c r="C1363">
        <v>5.34</v>
      </c>
      <c r="D1363">
        <v>1</v>
      </c>
      <c r="E1363">
        <v>0.25</v>
      </c>
      <c r="F1363" s="4">
        <f>DetailTicket2[[#This Row],[Qte]]*(DetailTicket2[[#This Row],[PrixUnit]]*(1-DetailTicket2[[#This Row],[Remise%]]))</f>
        <v>4.0049999999999999</v>
      </c>
      <c r="G1363" t="str">
        <f t="shared" si="34"/>
        <v>JEMAN</v>
      </c>
    </row>
    <row r="1364" spans="1:7" x14ac:dyDescent="0.25">
      <c r="A1364">
        <v>11003</v>
      </c>
      <c r="B1364">
        <v>52</v>
      </c>
      <c r="C1364">
        <v>5.34</v>
      </c>
      <c r="D1364">
        <v>2</v>
      </c>
      <c r="E1364">
        <v>0</v>
      </c>
      <c r="F1364" s="4">
        <f>DetailTicket2[[#This Row],[Qte]]*(DetailTicket2[[#This Row],[PrixUnit]]*(1-DetailTicket2[[#This Row],[Remise%]]))</f>
        <v>10.68</v>
      </c>
      <c r="G1364" t="str">
        <f t="shared" si="34"/>
        <v>CHGAS</v>
      </c>
    </row>
    <row r="1365" spans="1:7" x14ac:dyDescent="0.25">
      <c r="A1365">
        <v>11038</v>
      </c>
      <c r="B1365">
        <v>52</v>
      </c>
      <c r="C1365">
        <v>5.34</v>
      </c>
      <c r="D1365">
        <v>2</v>
      </c>
      <c r="E1365">
        <v>0</v>
      </c>
      <c r="F1365" s="4">
        <f>DetailTicket2[[#This Row],[Qte]]*(DetailTicket2[[#This Row],[PrixUnit]]*(1-DetailTicket2[[#This Row],[Remise%]]))</f>
        <v>10.68</v>
      </c>
      <c r="G1365" t="str">
        <f t="shared" si="34"/>
        <v>MIGAL</v>
      </c>
    </row>
    <row r="1366" spans="1:7" x14ac:dyDescent="0.25">
      <c r="A1366">
        <v>11077</v>
      </c>
      <c r="B1366">
        <v>52</v>
      </c>
      <c r="C1366">
        <v>5.34</v>
      </c>
      <c r="D1366">
        <v>2</v>
      </c>
      <c r="E1366">
        <v>0</v>
      </c>
      <c r="F1366" s="4">
        <f>DetailTicket2[[#This Row],[Qte]]*(DetailTicket2[[#This Row],[PrixUnit]]*(1-DetailTicket2[[#This Row],[Remise%]]))</f>
        <v>10.68</v>
      </c>
      <c r="G1366" t="str">
        <f t="shared" si="34"/>
        <v>ALCLE</v>
      </c>
    </row>
    <row r="1367" spans="1:7" x14ac:dyDescent="0.25">
      <c r="A1367">
        <v>10256</v>
      </c>
      <c r="B1367">
        <v>53</v>
      </c>
      <c r="C1367">
        <v>19.97</v>
      </c>
      <c r="D1367">
        <v>2</v>
      </c>
      <c r="E1367">
        <v>0</v>
      </c>
      <c r="F1367" s="4">
        <f>DetailTicket2[[#This Row],[Qte]]*(DetailTicket2[[#This Row],[PrixUnit]]*(1-DetailTicket2[[#This Row],[Remise%]]))</f>
        <v>39.94</v>
      </c>
      <c r="G1367" t="str">
        <f t="shared" si="34"/>
        <v>YAKAL</v>
      </c>
    </row>
    <row r="1368" spans="1:7" x14ac:dyDescent="0.25">
      <c r="A1368">
        <v>10285</v>
      </c>
      <c r="B1368">
        <v>53</v>
      </c>
      <c r="C1368">
        <v>19.97</v>
      </c>
      <c r="D1368">
        <v>1</v>
      </c>
      <c r="E1368">
        <v>0.2</v>
      </c>
      <c r="F1368" s="4">
        <f>DetailTicket2[[#This Row],[Qte]]*(DetailTicket2[[#This Row],[PrixUnit]]*(1-DetailTicket2[[#This Row],[Remise%]]))</f>
        <v>15.975999999999999</v>
      </c>
      <c r="G1368" t="str">
        <f t="shared" si="34"/>
        <v>ARBLA</v>
      </c>
    </row>
    <row r="1369" spans="1:7" x14ac:dyDescent="0.25">
      <c r="A1369">
        <v>10306</v>
      </c>
      <c r="B1369">
        <v>53</v>
      </c>
      <c r="C1369">
        <v>19.97</v>
      </c>
      <c r="D1369">
        <v>2</v>
      </c>
      <c r="E1369">
        <v>0</v>
      </c>
      <c r="F1369" s="4">
        <f>DetailTicket2[[#This Row],[Qte]]*(DetailTicket2[[#This Row],[PrixUnit]]*(1-DetailTicket2[[#This Row],[Remise%]]))</f>
        <v>39.94</v>
      </c>
      <c r="G1369" t="str">
        <f t="shared" si="34"/>
        <v>LODUR</v>
      </c>
    </row>
    <row r="1370" spans="1:7" x14ac:dyDescent="0.25">
      <c r="A1370">
        <v>10312</v>
      </c>
      <c r="B1370">
        <v>53</v>
      </c>
      <c r="C1370">
        <v>19.97</v>
      </c>
      <c r="D1370">
        <v>1</v>
      </c>
      <c r="E1370">
        <v>0</v>
      </c>
      <c r="F1370" s="4">
        <f>DetailTicket2[[#This Row],[Qte]]*(DetailTicket2[[#This Row],[PrixUnit]]*(1-DetailTicket2[[#This Row],[Remise%]]))</f>
        <v>19.97</v>
      </c>
      <c r="G1370" t="str">
        <f t="shared" si="34"/>
        <v>PAJAL</v>
      </c>
    </row>
    <row r="1371" spans="1:7" x14ac:dyDescent="0.25">
      <c r="A1371">
        <v>10380</v>
      </c>
      <c r="B1371">
        <v>53</v>
      </c>
      <c r="C1371">
        <v>19.97</v>
      </c>
      <c r="D1371">
        <v>1</v>
      </c>
      <c r="E1371">
        <v>0.1</v>
      </c>
      <c r="F1371" s="4">
        <f>DetailTicket2[[#This Row],[Qte]]*(DetailTicket2[[#This Row],[PrixUnit]]*(1-DetailTicket2[[#This Row],[Remise%]]))</f>
        <v>17.972999999999999</v>
      </c>
      <c r="G1371" t="str">
        <f t="shared" si="34"/>
        <v>ERSWE</v>
      </c>
    </row>
    <row r="1372" spans="1:7" x14ac:dyDescent="0.25">
      <c r="A1372">
        <v>10388</v>
      </c>
      <c r="B1372">
        <v>53</v>
      </c>
      <c r="C1372">
        <v>19.97</v>
      </c>
      <c r="D1372">
        <v>1</v>
      </c>
      <c r="E1372">
        <v>0</v>
      </c>
      <c r="F1372" s="4">
        <f>DetailTicket2[[#This Row],[Qte]]*(DetailTicket2[[#This Row],[PrixUnit]]*(1-DetailTicket2[[#This Row],[Remise%]]))</f>
        <v>19.97</v>
      </c>
      <c r="G1372" t="str">
        <f t="shared" si="34"/>
        <v>MAEUS</v>
      </c>
    </row>
    <row r="1373" spans="1:7" x14ac:dyDescent="0.25">
      <c r="A1373">
        <v>10395</v>
      </c>
      <c r="B1373">
        <v>53</v>
      </c>
      <c r="C1373">
        <v>19.97</v>
      </c>
      <c r="D1373">
        <v>2</v>
      </c>
      <c r="E1373">
        <v>0.1</v>
      </c>
      <c r="F1373" s="4">
        <f>DetailTicket2[[#This Row],[Qte]]*(DetailTicket2[[#This Row],[PrixUnit]]*(1-DetailTicket2[[#This Row],[Remise%]]))</f>
        <v>35.945999999999998</v>
      </c>
      <c r="G1373" t="str">
        <f t="shared" si="34"/>
        <v>NAROU</v>
      </c>
    </row>
    <row r="1374" spans="1:7" x14ac:dyDescent="0.25">
      <c r="A1374">
        <v>10416</v>
      </c>
      <c r="B1374">
        <v>53</v>
      </c>
      <c r="C1374">
        <v>19.97</v>
      </c>
      <c r="D1374">
        <v>2</v>
      </c>
      <c r="E1374">
        <v>0</v>
      </c>
      <c r="F1374" s="4">
        <f>DetailTicket2[[#This Row],[Qte]]*(DetailTicket2[[#This Row],[PrixUnit]]*(1-DetailTicket2[[#This Row],[Remise%]]))</f>
        <v>39.94</v>
      </c>
      <c r="G1374" t="str">
        <f t="shared" si="34"/>
        <v>CLJAN</v>
      </c>
    </row>
    <row r="1375" spans="1:7" x14ac:dyDescent="0.25">
      <c r="A1375">
        <v>10421</v>
      </c>
      <c r="B1375">
        <v>53</v>
      </c>
      <c r="C1375">
        <v>19.97</v>
      </c>
      <c r="D1375">
        <v>2</v>
      </c>
      <c r="E1375">
        <v>0.15</v>
      </c>
      <c r="F1375" s="4">
        <f>DetailTicket2[[#This Row],[Qte]]*(DetailTicket2[[#This Row],[PrixUnit]]*(1-DetailTicket2[[#This Row],[Remise%]]))</f>
        <v>33.948999999999998</v>
      </c>
      <c r="G1375" t="str">
        <f t="shared" si="34"/>
        <v>BEAVI</v>
      </c>
    </row>
    <row r="1376" spans="1:7" x14ac:dyDescent="0.25">
      <c r="A1376">
        <v>10437</v>
      </c>
      <c r="B1376">
        <v>53</v>
      </c>
      <c r="C1376">
        <v>19.97</v>
      </c>
      <c r="D1376">
        <v>2</v>
      </c>
      <c r="E1376">
        <v>0</v>
      </c>
      <c r="F1376" s="4">
        <f>DetailTicket2[[#This Row],[Qte]]*(DetailTicket2[[#This Row],[PrixUnit]]*(1-DetailTicket2[[#This Row],[Remise%]]))</f>
        <v>39.94</v>
      </c>
      <c r="G1376" t="str">
        <f t="shared" si="34"/>
        <v>CLJAN</v>
      </c>
    </row>
    <row r="1377" spans="1:7" x14ac:dyDescent="0.25">
      <c r="A1377">
        <v>10455</v>
      </c>
      <c r="B1377">
        <v>53</v>
      </c>
      <c r="C1377">
        <v>19.97</v>
      </c>
      <c r="D1377">
        <v>2</v>
      </c>
      <c r="E1377">
        <v>0</v>
      </c>
      <c r="F1377" s="4">
        <f>DetailTicket2[[#This Row],[Qte]]*(DetailTicket2[[#This Row],[PrixUnit]]*(1-DetailTicket2[[#This Row],[Remise%]]))</f>
        <v>39.94</v>
      </c>
      <c r="G1377" t="str">
        <f t="shared" si="34"/>
        <v>CLJAN</v>
      </c>
    </row>
    <row r="1378" spans="1:7" x14ac:dyDescent="0.25">
      <c r="A1378">
        <v>10479</v>
      </c>
      <c r="B1378">
        <v>53</v>
      </c>
      <c r="C1378">
        <v>19.97</v>
      </c>
      <c r="D1378">
        <v>1</v>
      </c>
      <c r="E1378">
        <v>0</v>
      </c>
      <c r="F1378" s="4">
        <f>DetailTicket2[[#This Row],[Qte]]*(DetailTicket2[[#This Row],[PrixUnit]]*(1-DetailTicket2[[#This Row],[Remise%]]))</f>
        <v>19.97</v>
      </c>
      <c r="G1378" t="str">
        <f t="shared" si="34"/>
        <v>ALCLE</v>
      </c>
    </row>
    <row r="1379" spans="1:7" x14ac:dyDescent="0.25">
      <c r="A1379">
        <v>10502</v>
      </c>
      <c r="B1379">
        <v>53</v>
      </c>
      <c r="C1379">
        <v>25</v>
      </c>
      <c r="D1379">
        <v>2</v>
      </c>
      <c r="E1379">
        <v>0</v>
      </c>
      <c r="F1379" s="4">
        <f>DetailTicket2[[#This Row],[Qte]]*(DetailTicket2[[#This Row],[PrixUnit]]*(1-DetailTicket2[[#This Row],[Remise%]]))</f>
        <v>50</v>
      </c>
      <c r="G1379" t="str">
        <f t="shared" si="34"/>
        <v>SORET</v>
      </c>
    </row>
    <row r="1380" spans="1:7" x14ac:dyDescent="0.25">
      <c r="A1380">
        <v>10504</v>
      </c>
      <c r="B1380">
        <v>53</v>
      </c>
      <c r="C1380">
        <v>25</v>
      </c>
      <c r="D1380">
        <v>2</v>
      </c>
      <c r="E1380">
        <v>0</v>
      </c>
      <c r="F1380" s="4">
        <f>DetailTicket2[[#This Row],[Qte]]*(DetailTicket2[[#This Row],[PrixUnit]]*(1-DetailTicket2[[#This Row],[Remise%]]))</f>
        <v>50</v>
      </c>
      <c r="G1380" t="str">
        <f t="shared" si="34"/>
        <v>CHLAB</v>
      </c>
    </row>
    <row r="1381" spans="1:7" x14ac:dyDescent="0.25">
      <c r="A1381">
        <v>10520</v>
      </c>
      <c r="B1381">
        <v>53</v>
      </c>
      <c r="C1381">
        <v>25</v>
      </c>
      <c r="D1381">
        <v>2</v>
      </c>
      <c r="E1381">
        <v>0</v>
      </c>
      <c r="F1381" s="4">
        <f>DetailTicket2[[#This Row],[Qte]]*(DetailTicket2[[#This Row],[PrixUnit]]*(1-DetailTicket2[[#This Row],[Remise%]]))</f>
        <v>50</v>
      </c>
      <c r="G1381" t="str">
        <f t="shared" si="34"/>
        <v>ALDUV</v>
      </c>
    </row>
    <row r="1382" spans="1:7" x14ac:dyDescent="0.25">
      <c r="A1382">
        <v>10558</v>
      </c>
      <c r="B1382">
        <v>53</v>
      </c>
      <c r="C1382">
        <v>25</v>
      </c>
      <c r="D1382">
        <v>2</v>
      </c>
      <c r="E1382">
        <v>0</v>
      </c>
      <c r="F1382" s="4">
        <f>DetailTicket2[[#This Row],[Qte]]*(DetailTicket2[[#This Row],[PrixUnit]]*(1-DetailTicket2[[#This Row],[Remise%]]))</f>
        <v>50</v>
      </c>
      <c r="G1382" t="str">
        <f t="shared" si="34"/>
        <v>CLHAL</v>
      </c>
    </row>
    <row r="1383" spans="1:7" x14ac:dyDescent="0.25">
      <c r="A1383">
        <v>10573</v>
      </c>
      <c r="B1383">
        <v>53</v>
      </c>
      <c r="C1383">
        <v>25</v>
      </c>
      <c r="D1383">
        <v>1</v>
      </c>
      <c r="E1383">
        <v>0</v>
      </c>
      <c r="F1383" s="4">
        <f>DetailTicket2[[#This Row],[Qte]]*(DetailTicket2[[#This Row],[PrixUnit]]*(1-DetailTicket2[[#This Row],[Remise%]]))</f>
        <v>25</v>
      </c>
      <c r="G1383" t="str">
        <f t="shared" si="34"/>
        <v>SEADI</v>
      </c>
    </row>
    <row r="1384" spans="1:7" x14ac:dyDescent="0.25">
      <c r="A1384">
        <v>10626</v>
      </c>
      <c r="B1384">
        <v>53</v>
      </c>
      <c r="C1384">
        <v>25</v>
      </c>
      <c r="D1384">
        <v>2</v>
      </c>
      <c r="E1384">
        <v>0</v>
      </c>
      <c r="F1384" s="4">
        <f>DetailTicket2[[#This Row],[Qte]]*(DetailTicket2[[#This Row],[PrixUnit]]*(1-DetailTicket2[[#This Row],[Remise%]]))</f>
        <v>50</v>
      </c>
      <c r="G1384" t="str">
        <f t="shared" si="34"/>
        <v>JEHOU</v>
      </c>
    </row>
    <row r="1385" spans="1:7" x14ac:dyDescent="0.25">
      <c r="A1385">
        <v>10650</v>
      </c>
      <c r="B1385">
        <v>53</v>
      </c>
      <c r="C1385">
        <v>25</v>
      </c>
      <c r="D1385">
        <v>1</v>
      </c>
      <c r="E1385">
        <v>0.05</v>
      </c>
      <c r="F1385" s="4">
        <f>DetailTicket2[[#This Row],[Qte]]*(DetailTicket2[[#This Row],[PrixUnit]]*(1-DetailTicket2[[#This Row],[Remise%]]))</f>
        <v>23.75</v>
      </c>
      <c r="G1385" t="str">
        <f t="shared" si="34"/>
        <v>ALAUV</v>
      </c>
    </row>
    <row r="1386" spans="1:7" x14ac:dyDescent="0.25">
      <c r="A1386">
        <v>10675</v>
      </c>
      <c r="B1386">
        <v>53</v>
      </c>
      <c r="C1386">
        <v>25</v>
      </c>
      <c r="D1386">
        <v>2</v>
      </c>
      <c r="E1386">
        <v>0</v>
      </c>
      <c r="F1386" s="4">
        <f>DetailTicket2[[#This Row],[Qte]]*(DetailTicket2[[#This Row],[PrixUnit]]*(1-DetailTicket2[[#This Row],[Remise%]]))</f>
        <v>50</v>
      </c>
      <c r="G1386" t="str">
        <f t="shared" si="34"/>
        <v>ERDEB</v>
      </c>
    </row>
    <row r="1387" spans="1:7" x14ac:dyDescent="0.25">
      <c r="A1387">
        <v>10711</v>
      </c>
      <c r="B1387">
        <v>53</v>
      </c>
      <c r="C1387">
        <v>25</v>
      </c>
      <c r="D1387">
        <v>2</v>
      </c>
      <c r="E1387">
        <v>0</v>
      </c>
      <c r="F1387" s="4">
        <f>DetailTicket2[[#This Row],[Qte]]*(DetailTicket2[[#This Row],[PrixUnit]]*(1-DetailTicket2[[#This Row],[Remise%]]))</f>
        <v>50</v>
      </c>
      <c r="G1387" t="str">
        <f t="shared" si="34"/>
        <v>MOELK</v>
      </c>
    </row>
    <row r="1388" spans="1:7" x14ac:dyDescent="0.25">
      <c r="A1388">
        <v>10712</v>
      </c>
      <c r="B1388">
        <v>53</v>
      </c>
      <c r="C1388">
        <v>25</v>
      </c>
      <c r="D1388">
        <v>2</v>
      </c>
      <c r="E1388">
        <v>0.05</v>
      </c>
      <c r="F1388" s="4">
        <f>DetailTicket2[[#This Row],[Qte]]*(DetailTicket2[[#This Row],[PrixUnit]]*(1-DetailTicket2[[#This Row],[Remise%]]))</f>
        <v>47.5</v>
      </c>
      <c r="G1388" t="str">
        <f t="shared" si="34"/>
        <v>ERSWE</v>
      </c>
    </row>
    <row r="1389" spans="1:7" x14ac:dyDescent="0.25">
      <c r="A1389">
        <v>10825</v>
      </c>
      <c r="B1389">
        <v>53</v>
      </c>
      <c r="C1389">
        <v>25</v>
      </c>
      <c r="D1389">
        <v>1</v>
      </c>
      <c r="E1389">
        <v>0</v>
      </c>
      <c r="F1389" s="4">
        <f>DetailTicket2[[#This Row],[Qte]]*(DetailTicket2[[#This Row],[PrixUnit]]*(1-DetailTicket2[[#This Row],[Remise%]]))</f>
        <v>25</v>
      </c>
      <c r="G1389" t="str">
        <f t="shared" si="34"/>
        <v>ERBEC</v>
      </c>
    </row>
    <row r="1390" spans="1:7" x14ac:dyDescent="0.25">
      <c r="A1390">
        <v>10833</v>
      </c>
      <c r="B1390">
        <v>53</v>
      </c>
      <c r="C1390">
        <v>25</v>
      </c>
      <c r="D1390">
        <v>2</v>
      </c>
      <c r="E1390">
        <v>0.1</v>
      </c>
      <c r="F1390" s="4">
        <f>DetailTicket2[[#This Row],[Qte]]*(DetailTicket2[[#This Row],[PrixUnit]]*(1-DetailTicket2[[#This Row],[Remise%]]))</f>
        <v>45</v>
      </c>
      <c r="G1390" t="str">
        <f t="shared" si="34"/>
        <v>OLLHE</v>
      </c>
    </row>
    <row r="1391" spans="1:7" x14ac:dyDescent="0.25">
      <c r="A1391">
        <v>10867</v>
      </c>
      <c r="B1391">
        <v>53</v>
      </c>
      <c r="C1391">
        <v>25</v>
      </c>
      <c r="D1391">
        <v>2</v>
      </c>
      <c r="E1391">
        <v>0</v>
      </c>
      <c r="F1391" s="4">
        <f>DetailTicket2[[#This Row],[Qte]]*(DetailTicket2[[#This Row],[PrixUnit]]*(1-DetailTicket2[[#This Row],[Remise%]]))</f>
        <v>50</v>
      </c>
      <c r="G1391" t="str">
        <f t="shared" si="34"/>
        <v>CHROU</v>
      </c>
    </row>
    <row r="1392" spans="1:7" x14ac:dyDescent="0.25">
      <c r="A1392">
        <v>10933</v>
      </c>
      <c r="B1392">
        <v>53</v>
      </c>
      <c r="C1392">
        <v>25</v>
      </c>
      <c r="D1392">
        <v>2</v>
      </c>
      <c r="E1392">
        <v>0</v>
      </c>
      <c r="F1392" s="4">
        <f>DetailTicket2[[#This Row],[Qte]]*(DetailTicket2[[#This Row],[PrixUnit]]*(1-DetailTicket2[[#This Row],[Remise%]]))</f>
        <v>50</v>
      </c>
      <c r="G1392" t="str">
        <f t="shared" si="34"/>
        <v>GAANT</v>
      </c>
    </row>
    <row r="1393" spans="1:7" x14ac:dyDescent="0.25">
      <c r="A1393">
        <v>10962</v>
      </c>
      <c r="B1393">
        <v>53</v>
      </c>
      <c r="C1393">
        <v>25</v>
      </c>
      <c r="D1393">
        <v>1</v>
      </c>
      <c r="E1393">
        <v>0</v>
      </c>
      <c r="F1393" s="4">
        <f>DetailTicket2[[#This Row],[Qte]]*(DetailTicket2[[#This Row],[PrixUnit]]*(1-DetailTicket2[[#This Row],[Remise%]]))</f>
        <v>25</v>
      </c>
      <c r="G1393" t="str">
        <f t="shared" si="34"/>
        <v>ARBLA</v>
      </c>
    </row>
    <row r="1394" spans="1:7" x14ac:dyDescent="0.25">
      <c r="A1394">
        <v>11033</v>
      </c>
      <c r="B1394">
        <v>53</v>
      </c>
      <c r="C1394">
        <v>25</v>
      </c>
      <c r="D1394">
        <v>2</v>
      </c>
      <c r="E1394">
        <v>0.1</v>
      </c>
      <c r="F1394" s="4">
        <f>DetailTicket2[[#This Row],[Qte]]*(DetailTicket2[[#This Row],[PrixUnit]]*(1-DetailTicket2[[#This Row],[Remise%]]))</f>
        <v>45</v>
      </c>
      <c r="G1394" t="str">
        <f t="shared" si="34"/>
        <v>ERDUR</v>
      </c>
    </row>
    <row r="1395" spans="1:7" x14ac:dyDescent="0.25">
      <c r="A1395">
        <v>11062</v>
      </c>
      <c r="B1395">
        <v>53</v>
      </c>
      <c r="C1395">
        <v>25</v>
      </c>
      <c r="D1395">
        <v>2</v>
      </c>
      <c r="E1395">
        <v>0.2</v>
      </c>
      <c r="F1395" s="4">
        <f>DetailTicket2[[#This Row],[Qte]]*(DetailTicket2[[#This Row],[PrixUnit]]*(1-DetailTicket2[[#This Row],[Remise%]]))</f>
        <v>40</v>
      </c>
      <c r="G1395" t="str">
        <f t="shared" si="34"/>
        <v>DACOU</v>
      </c>
    </row>
    <row r="1396" spans="1:7" x14ac:dyDescent="0.25">
      <c r="A1396">
        <v>11064</v>
      </c>
      <c r="B1396">
        <v>53</v>
      </c>
      <c r="C1396">
        <v>25</v>
      </c>
      <c r="D1396">
        <v>1</v>
      </c>
      <c r="E1396">
        <v>0.1</v>
      </c>
      <c r="F1396" s="4">
        <f>DetailTicket2[[#This Row],[Qte]]*(DetailTicket2[[#This Row],[PrixUnit]]*(1-DetailTicket2[[#This Row],[Remise%]]))</f>
        <v>22.5</v>
      </c>
      <c r="G1396" t="str">
        <f t="shared" si="34"/>
        <v>MOELK</v>
      </c>
    </row>
    <row r="1397" spans="1:7" x14ac:dyDescent="0.25">
      <c r="A1397">
        <v>10288</v>
      </c>
      <c r="B1397">
        <v>54</v>
      </c>
      <c r="C1397">
        <v>4.57</v>
      </c>
      <c r="D1397">
        <v>2</v>
      </c>
      <c r="E1397">
        <v>0.1</v>
      </c>
      <c r="F1397" s="4">
        <f>DetailTicket2[[#This Row],[Qte]]*(DetailTicket2[[#This Row],[PrixUnit]]*(1-DetailTicket2[[#This Row],[Remise%]]))</f>
        <v>8.2260000000000009</v>
      </c>
      <c r="G1397" t="str">
        <f t="shared" si="34"/>
        <v>DACOU</v>
      </c>
    </row>
    <row r="1398" spans="1:7" x14ac:dyDescent="0.25">
      <c r="A1398">
        <v>10306</v>
      </c>
      <c r="B1398">
        <v>54</v>
      </c>
      <c r="C1398">
        <v>4.57</v>
      </c>
      <c r="D1398">
        <v>2</v>
      </c>
      <c r="E1398">
        <v>0</v>
      </c>
      <c r="F1398" s="4">
        <f>DetailTicket2[[#This Row],[Qte]]*(DetailTicket2[[#This Row],[PrixUnit]]*(1-DetailTicket2[[#This Row],[Remise%]]))</f>
        <v>9.14</v>
      </c>
      <c r="G1398" t="str">
        <f t="shared" si="34"/>
        <v>LODUR</v>
      </c>
    </row>
    <row r="1399" spans="1:7" x14ac:dyDescent="0.25">
      <c r="A1399">
        <v>10331</v>
      </c>
      <c r="B1399">
        <v>54</v>
      </c>
      <c r="C1399">
        <v>4.57</v>
      </c>
      <c r="D1399">
        <v>2</v>
      </c>
      <c r="E1399">
        <v>0</v>
      </c>
      <c r="F1399" s="4">
        <f>DetailTicket2[[#This Row],[Qte]]*(DetailTicket2[[#This Row],[PrixUnit]]*(1-DetailTicket2[[#This Row],[Remise%]]))</f>
        <v>9.14</v>
      </c>
      <c r="G1399" t="str">
        <f t="shared" si="34"/>
        <v>FAMAR</v>
      </c>
    </row>
    <row r="1400" spans="1:7" x14ac:dyDescent="0.25">
      <c r="A1400">
        <v>10349</v>
      </c>
      <c r="B1400">
        <v>54</v>
      </c>
      <c r="C1400">
        <v>4.57</v>
      </c>
      <c r="D1400">
        <v>1</v>
      </c>
      <c r="E1400">
        <v>0</v>
      </c>
      <c r="F1400" s="4">
        <f>DetailTicket2[[#This Row],[Qte]]*(DetailTicket2[[#This Row],[PrixUnit]]*(1-DetailTicket2[[#This Row],[Remise%]]))</f>
        <v>4.57</v>
      </c>
      <c r="G1400" t="str">
        <f t="shared" si="34"/>
        <v>PHFRO</v>
      </c>
    </row>
    <row r="1401" spans="1:7" x14ac:dyDescent="0.25">
      <c r="A1401">
        <v>10352</v>
      </c>
      <c r="B1401">
        <v>54</v>
      </c>
      <c r="C1401">
        <v>4.57</v>
      </c>
      <c r="D1401">
        <v>1</v>
      </c>
      <c r="E1401">
        <v>0.15</v>
      </c>
      <c r="F1401" s="4">
        <f>DetailTicket2[[#This Row],[Qte]]*(DetailTicket2[[#This Row],[PrixUnit]]*(1-DetailTicket2[[#This Row],[Remise%]]))</f>
        <v>3.8845000000000001</v>
      </c>
      <c r="G1401" t="str">
        <f t="shared" si="34"/>
        <v>LOHUE</v>
      </c>
    </row>
    <row r="1402" spans="1:7" x14ac:dyDescent="0.25">
      <c r="A1402">
        <v>10360</v>
      </c>
      <c r="B1402">
        <v>54</v>
      </c>
      <c r="C1402">
        <v>4.57</v>
      </c>
      <c r="D1402">
        <v>1</v>
      </c>
      <c r="E1402">
        <v>0</v>
      </c>
      <c r="F1402" s="4">
        <f>DetailTicket2[[#This Row],[Qte]]*(DetailTicket2[[#This Row],[PrixUnit]]*(1-DetailTicket2[[#This Row],[Remise%]]))</f>
        <v>4.57</v>
      </c>
      <c r="G1402" t="str">
        <f t="shared" si="34"/>
        <v>JEBOR</v>
      </c>
    </row>
    <row r="1403" spans="1:7" x14ac:dyDescent="0.25">
      <c r="A1403">
        <v>10362</v>
      </c>
      <c r="B1403">
        <v>54</v>
      </c>
      <c r="C1403">
        <v>4.57</v>
      </c>
      <c r="D1403">
        <v>1</v>
      </c>
      <c r="E1403">
        <v>0</v>
      </c>
      <c r="F1403" s="4">
        <f>DetailTicket2[[#This Row],[Qte]]*(DetailTicket2[[#This Row],[PrixUnit]]*(1-DetailTicket2[[#This Row],[Remise%]]))</f>
        <v>4.57</v>
      </c>
      <c r="G1403" t="str">
        <f t="shared" si="34"/>
        <v>FAMAR</v>
      </c>
    </row>
    <row r="1404" spans="1:7" x14ac:dyDescent="0.25">
      <c r="A1404">
        <v>10367</v>
      </c>
      <c r="B1404">
        <v>54</v>
      </c>
      <c r="C1404">
        <v>4.57</v>
      </c>
      <c r="D1404">
        <v>2</v>
      </c>
      <c r="E1404">
        <v>0</v>
      </c>
      <c r="F1404" s="4">
        <f>DetailTicket2[[#This Row],[Qte]]*(DetailTicket2[[#This Row],[PrixUnit]]*(1-DetailTicket2[[#This Row],[Remise%]]))</f>
        <v>9.14</v>
      </c>
      <c r="G1404" t="str">
        <f t="shared" si="34"/>
        <v>ZOHED</v>
      </c>
    </row>
    <row r="1405" spans="1:7" x14ac:dyDescent="0.25">
      <c r="A1405">
        <v>10375</v>
      </c>
      <c r="B1405">
        <v>54</v>
      </c>
      <c r="C1405">
        <v>4.57</v>
      </c>
      <c r="D1405">
        <v>2</v>
      </c>
      <c r="E1405">
        <v>0</v>
      </c>
      <c r="F1405" s="4">
        <f>DetailTicket2[[#This Row],[Qte]]*(DetailTicket2[[#This Row],[PrixUnit]]*(1-DetailTicket2[[#This Row],[Remise%]]))</f>
        <v>9.14</v>
      </c>
      <c r="G1405" t="str">
        <f t="shared" si="34"/>
        <v>PASAU</v>
      </c>
    </row>
    <row r="1406" spans="1:7" x14ac:dyDescent="0.25">
      <c r="A1406">
        <v>10408</v>
      </c>
      <c r="B1406">
        <v>54</v>
      </c>
      <c r="C1406">
        <v>4.57</v>
      </c>
      <c r="D1406">
        <v>2</v>
      </c>
      <c r="E1406">
        <v>0</v>
      </c>
      <c r="F1406" s="4">
        <f>DetailTicket2[[#This Row],[Qte]]*(DetailTicket2[[#This Row],[PrixUnit]]*(1-DetailTicket2[[#This Row],[Remise%]]))</f>
        <v>9.14</v>
      </c>
      <c r="G1406" t="str">
        <f t="shared" si="34"/>
        <v>CHBON</v>
      </c>
    </row>
    <row r="1407" spans="1:7" x14ac:dyDescent="0.25">
      <c r="A1407">
        <v>10432</v>
      </c>
      <c r="B1407">
        <v>54</v>
      </c>
      <c r="C1407">
        <v>4.57</v>
      </c>
      <c r="D1407">
        <v>1</v>
      </c>
      <c r="E1407">
        <v>0</v>
      </c>
      <c r="F1407" s="4">
        <f>DetailTicket2[[#This Row],[Qte]]*(DetailTicket2[[#This Row],[PrixUnit]]*(1-DetailTicket2[[#This Row],[Remise%]]))</f>
        <v>4.57</v>
      </c>
      <c r="G1407" t="str">
        <f t="shared" si="34"/>
        <v>PHFRO</v>
      </c>
    </row>
    <row r="1408" spans="1:7" x14ac:dyDescent="0.25">
      <c r="A1408">
        <v>10442</v>
      </c>
      <c r="B1408">
        <v>54</v>
      </c>
      <c r="C1408">
        <v>4.57</v>
      </c>
      <c r="D1408">
        <v>2</v>
      </c>
      <c r="E1408">
        <v>0</v>
      </c>
      <c r="F1408" s="4">
        <f>DetailTicket2[[#This Row],[Qte]]*(DetailTicket2[[#This Row],[PrixUnit]]*(1-DetailTicket2[[#This Row],[Remise%]]))</f>
        <v>9.14</v>
      </c>
      <c r="G1408" t="str">
        <f t="shared" si="34"/>
        <v>CHLEC</v>
      </c>
    </row>
    <row r="1409" spans="1:7" x14ac:dyDescent="0.25">
      <c r="A1409">
        <v>10445</v>
      </c>
      <c r="B1409">
        <v>54</v>
      </c>
      <c r="C1409">
        <v>4.57</v>
      </c>
      <c r="D1409">
        <v>2</v>
      </c>
      <c r="E1409">
        <v>0</v>
      </c>
      <c r="F1409" s="4">
        <f>DetailTicket2[[#This Row],[Qte]]*(DetailTicket2[[#This Row],[PrixUnit]]*(1-DetailTicket2[[#This Row],[Remise%]]))</f>
        <v>9.14</v>
      </c>
      <c r="G1409" t="str">
        <f t="shared" si="34"/>
        <v>JEHOU</v>
      </c>
    </row>
    <row r="1410" spans="1:7" x14ac:dyDescent="0.25">
      <c r="A1410">
        <v>10450</v>
      </c>
      <c r="B1410">
        <v>54</v>
      </c>
      <c r="C1410">
        <v>4.57</v>
      </c>
      <c r="D1410">
        <v>2</v>
      </c>
      <c r="E1410">
        <v>0.2</v>
      </c>
      <c r="F1410" s="4">
        <f>DetailTicket2[[#This Row],[Qte]]*(DetailTicket2[[#This Row],[PrixUnit]]*(1-DetailTicket2[[#This Row],[Remise%]]))</f>
        <v>7.3120000000000012</v>
      </c>
      <c r="G1410" t="str">
        <f t="shared" ref="G1410:G1473" si="35">VLOOKUP(A1410,$I$2:$J$836,2,FALSE)</f>
        <v>JAHEN</v>
      </c>
    </row>
    <row r="1411" spans="1:7" x14ac:dyDescent="0.25">
      <c r="A1411">
        <v>10487</v>
      </c>
      <c r="B1411">
        <v>54</v>
      </c>
      <c r="C1411">
        <v>4.57</v>
      </c>
      <c r="D1411">
        <v>1</v>
      </c>
      <c r="E1411">
        <v>0.25</v>
      </c>
      <c r="F1411" s="4">
        <f>DetailTicket2[[#This Row],[Qte]]*(DetailTicket2[[#This Row],[PrixUnit]]*(1-DetailTicket2[[#This Row],[Remise%]]))</f>
        <v>3.4275000000000002</v>
      </c>
      <c r="G1411" t="str">
        <f t="shared" si="35"/>
        <v>PABEL</v>
      </c>
    </row>
    <row r="1412" spans="1:7" x14ac:dyDescent="0.25">
      <c r="A1412">
        <v>10501</v>
      </c>
      <c r="B1412">
        <v>54</v>
      </c>
      <c r="C1412">
        <v>5.64</v>
      </c>
      <c r="D1412">
        <v>1</v>
      </c>
      <c r="E1412">
        <v>0</v>
      </c>
      <c r="F1412" s="4">
        <f>DetailTicket2[[#This Row],[Qte]]*(DetailTicket2[[#This Row],[PrixUnit]]*(1-DetailTicket2[[#This Row],[Remise%]]))</f>
        <v>5.64</v>
      </c>
      <c r="G1412" t="str">
        <f t="shared" si="35"/>
        <v>NOBEL</v>
      </c>
    </row>
    <row r="1413" spans="1:7" x14ac:dyDescent="0.25">
      <c r="A1413">
        <v>10524</v>
      </c>
      <c r="B1413">
        <v>54</v>
      </c>
      <c r="C1413">
        <v>5.64</v>
      </c>
      <c r="D1413">
        <v>2</v>
      </c>
      <c r="E1413">
        <v>0</v>
      </c>
      <c r="F1413" s="4">
        <f>DetailTicket2[[#This Row],[Qte]]*(DetailTicket2[[#This Row],[PrixUnit]]*(1-DetailTicket2[[#This Row],[Remise%]]))</f>
        <v>11.28</v>
      </c>
      <c r="G1413" t="str">
        <f t="shared" si="35"/>
        <v>JEHOU</v>
      </c>
    </row>
    <row r="1414" spans="1:7" x14ac:dyDescent="0.25">
      <c r="A1414">
        <v>10534</v>
      </c>
      <c r="B1414">
        <v>54</v>
      </c>
      <c r="C1414">
        <v>5.64</v>
      </c>
      <c r="D1414">
        <v>2</v>
      </c>
      <c r="E1414">
        <v>0.2</v>
      </c>
      <c r="F1414" s="4">
        <f>DetailTicket2[[#This Row],[Qte]]*(DetailTicket2[[#This Row],[PrixUnit]]*(1-DetailTicket2[[#This Row],[Remise%]]))</f>
        <v>9.0239999999999991</v>
      </c>
      <c r="G1414" t="str">
        <f t="shared" si="35"/>
        <v>ANLER</v>
      </c>
    </row>
    <row r="1415" spans="1:7" x14ac:dyDescent="0.25">
      <c r="A1415">
        <v>10542</v>
      </c>
      <c r="B1415">
        <v>54</v>
      </c>
      <c r="C1415">
        <v>5.64</v>
      </c>
      <c r="D1415">
        <v>1</v>
      </c>
      <c r="E1415">
        <v>0.05</v>
      </c>
      <c r="F1415" s="4">
        <f>DetailTicket2[[#This Row],[Qte]]*(DetailTicket2[[#This Row],[PrixUnit]]*(1-DetailTicket2[[#This Row],[Remise%]]))</f>
        <v>5.3579999999999997</v>
      </c>
      <c r="G1415" t="str">
        <f t="shared" si="35"/>
        <v>CHBES</v>
      </c>
    </row>
    <row r="1416" spans="1:7" x14ac:dyDescent="0.25">
      <c r="A1416">
        <v>10591</v>
      </c>
      <c r="B1416">
        <v>54</v>
      </c>
      <c r="C1416">
        <v>5.64</v>
      </c>
      <c r="D1416">
        <v>2</v>
      </c>
      <c r="E1416">
        <v>0</v>
      </c>
      <c r="F1416" s="4">
        <f>DetailTicket2[[#This Row],[Qte]]*(DetailTicket2[[#This Row],[PrixUnit]]*(1-DetailTicket2[[#This Row],[Remise%]]))</f>
        <v>11.28</v>
      </c>
      <c r="G1416" t="str">
        <f t="shared" si="35"/>
        <v>ZOHED</v>
      </c>
    </row>
    <row r="1417" spans="1:7" x14ac:dyDescent="0.25">
      <c r="A1417">
        <v>10600</v>
      </c>
      <c r="B1417">
        <v>54</v>
      </c>
      <c r="C1417">
        <v>5.64</v>
      </c>
      <c r="D1417">
        <v>2</v>
      </c>
      <c r="E1417">
        <v>0</v>
      </c>
      <c r="F1417" s="4">
        <f>DetailTicket2[[#This Row],[Qte]]*(DetailTicket2[[#This Row],[PrixUnit]]*(1-DetailTicket2[[#This Row],[Remise%]]))</f>
        <v>11.28</v>
      </c>
      <c r="G1417" t="str">
        <f t="shared" si="35"/>
        <v>PASAU</v>
      </c>
    </row>
    <row r="1418" spans="1:7" x14ac:dyDescent="0.25">
      <c r="A1418">
        <v>10650</v>
      </c>
      <c r="B1418">
        <v>54</v>
      </c>
      <c r="C1418">
        <v>5.64</v>
      </c>
      <c r="D1418">
        <v>1</v>
      </c>
      <c r="E1418">
        <v>0</v>
      </c>
      <c r="F1418" s="4">
        <f>DetailTicket2[[#This Row],[Qte]]*(DetailTicket2[[#This Row],[PrixUnit]]*(1-DetailTicket2[[#This Row],[Remise%]]))</f>
        <v>5.64</v>
      </c>
      <c r="G1418" t="str">
        <f t="shared" si="35"/>
        <v>ALAUV</v>
      </c>
    </row>
    <row r="1419" spans="1:7" x14ac:dyDescent="0.25">
      <c r="A1419">
        <v>10654</v>
      </c>
      <c r="B1419">
        <v>54</v>
      </c>
      <c r="C1419">
        <v>5.64</v>
      </c>
      <c r="D1419">
        <v>2</v>
      </c>
      <c r="E1419">
        <v>0.1</v>
      </c>
      <c r="F1419" s="4">
        <f>DetailTicket2[[#This Row],[Qte]]*(DetailTicket2[[#This Row],[PrixUnit]]*(1-DetailTicket2[[#This Row],[Remise%]]))</f>
        <v>10.151999999999999</v>
      </c>
      <c r="G1419" t="str">
        <f t="shared" si="35"/>
        <v>JEHOU</v>
      </c>
    </row>
    <row r="1420" spans="1:7" x14ac:dyDescent="0.25">
      <c r="A1420">
        <v>10678</v>
      </c>
      <c r="B1420">
        <v>54</v>
      </c>
      <c r="C1420">
        <v>5.64</v>
      </c>
      <c r="D1420">
        <v>1</v>
      </c>
      <c r="E1420">
        <v>0</v>
      </c>
      <c r="F1420" s="4">
        <f>DetailTicket2[[#This Row],[Qte]]*(DetailTicket2[[#This Row],[PrixUnit]]*(1-DetailTicket2[[#This Row],[Remise%]]))</f>
        <v>5.64</v>
      </c>
      <c r="G1420" t="str">
        <f t="shared" si="35"/>
        <v>MOELK</v>
      </c>
    </row>
    <row r="1421" spans="1:7" x14ac:dyDescent="0.25">
      <c r="A1421">
        <v>10693</v>
      </c>
      <c r="B1421">
        <v>54</v>
      </c>
      <c r="C1421">
        <v>5.64</v>
      </c>
      <c r="D1421">
        <v>2</v>
      </c>
      <c r="E1421">
        <v>0.15</v>
      </c>
      <c r="F1421" s="4">
        <f>DetailTicket2[[#This Row],[Qte]]*(DetailTicket2[[#This Row],[PrixUnit]]*(1-DetailTicket2[[#This Row],[Remise%]]))</f>
        <v>9.5879999999999992</v>
      </c>
      <c r="G1421" t="str">
        <f t="shared" si="35"/>
        <v>CHLAB</v>
      </c>
    </row>
    <row r="1422" spans="1:7" x14ac:dyDescent="0.25">
      <c r="A1422">
        <v>10717</v>
      </c>
      <c r="B1422">
        <v>54</v>
      </c>
      <c r="C1422">
        <v>5.64</v>
      </c>
      <c r="D1422">
        <v>2</v>
      </c>
      <c r="E1422">
        <v>0</v>
      </c>
      <c r="F1422" s="4">
        <f>DetailTicket2[[#This Row],[Qte]]*(DetailTicket2[[#This Row],[PrixUnit]]*(1-DetailTicket2[[#This Row],[Remise%]]))</f>
        <v>11.28</v>
      </c>
      <c r="G1422" t="str">
        <f t="shared" si="35"/>
        <v>ERDEB</v>
      </c>
    </row>
    <row r="1423" spans="1:7" x14ac:dyDescent="0.25">
      <c r="A1423">
        <v>10719</v>
      </c>
      <c r="B1423">
        <v>54</v>
      </c>
      <c r="C1423">
        <v>5.64</v>
      </c>
      <c r="D1423">
        <v>1</v>
      </c>
      <c r="E1423">
        <v>0.25</v>
      </c>
      <c r="F1423" s="4">
        <f>DetailTicket2[[#This Row],[Qte]]*(DetailTicket2[[#This Row],[PrixUnit]]*(1-DetailTicket2[[#This Row],[Remise%]]))</f>
        <v>4.2299999999999995</v>
      </c>
      <c r="G1423" t="str">
        <f t="shared" si="35"/>
        <v>PALER</v>
      </c>
    </row>
    <row r="1424" spans="1:7" x14ac:dyDescent="0.25">
      <c r="A1424">
        <v>10781</v>
      </c>
      <c r="B1424">
        <v>54</v>
      </c>
      <c r="C1424">
        <v>5.64</v>
      </c>
      <c r="D1424">
        <v>2</v>
      </c>
      <c r="E1424">
        <v>0.2</v>
      </c>
      <c r="F1424" s="4">
        <f>DetailTicket2[[#This Row],[Qte]]*(DetailTicket2[[#This Row],[PrixUnit]]*(1-DetailTicket2[[#This Row],[Remise%]]))</f>
        <v>9.0239999999999991</v>
      </c>
      <c r="G1424" t="str">
        <f t="shared" si="35"/>
        <v>CLJAN</v>
      </c>
    </row>
    <row r="1425" spans="1:7" x14ac:dyDescent="0.25">
      <c r="A1425">
        <v>10792</v>
      </c>
      <c r="B1425">
        <v>54</v>
      </c>
      <c r="C1425">
        <v>5.64</v>
      </c>
      <c r="D1425">
        <v>2</v>
      </c>
      <c r="E1425">
        <v>0</v>
      </c>
      <c r="F1425" s="4">
        <f>DetailTicket2[[#This Row],[Qte]]*(DetailTicket2[[#This Row],[PrixUnit]]*(1-DetailTicket2[[#This Row],[Remise%]]))</f>
        <v>11.28</v>
      </c>
      <c r="G1425" t="str">
        <f t="shared" si="35"/>
        <v xml:space="preserve">DELE </v>
      </c>
    </row>
    <row r="1426" spans="1:7" x14ac:dyDescent="0.25">
      <c r="A1426">
        <v>10794</v>
      </c>
      <c r="B1426">
        <v>54</v>
      </c>
      <c r="C1426">
        <v>5.64</v>
      </c>
      <c r="D1426">
        <v>2</v>
      </c>
      <c r="E1426">
        <v>0.2</v>
      </c>
      <c r="F1426" s="4">
        <f>DetailTicket2[[#This Row],[Qte]]*(DetailTicket2[[#This Row],[PrixUnit]]*(1-DetailTicket2[[#This Row],[Remise%]]))</f>
        <v>9.0239999999999991</v>
      </c>
      <c r="G1426" t="str">
        <f t="shared" si="35"/>
        <v>BEAVI</v>
      </c>
    </row>
    <row r="1427" spans="1:7" x14ac:dyDescent="0.25">
      <c r="A1427">
        <v>10800</v>
      </c>
      <c r="B1427">
        <v>54</v>
      </c>
      <c r="C1427">
        <v>5.64</v>
      </c>
      <c r="D1427">
        <v>2</v>
      </c>
      <c r="E1427">
        <v>0.1</v>
      </c>
      <c r="F1427" s="4">
        <f>DetailTicket2[[#This Row],[Qte]]*(DetailTicket2[[#This Row],[PrixUnit]]*(1-DetailTicket2[[#This Row],[Remise%]]))</f>
        <v>10.151999999999999</v>
      </c>
      <c r="G1427" t="str">
        <f t="shared" si="35"/>
        <v>MAEUS</v>
      </c>
    </row>
    <row r="1428" spans="1:7" x14ac:dyDescent="0.25">
      <c r="A1428">
        <v>10859</v>
      </c>
      <c r="B1428">
        <v>54</v>
      </c>
      <c r="C1428">
        <v>5.64</v>
      </c>
      <c r="D1428">
        <v>1</v>
      </c>
      <c r="E1428">
        <v>0.25</v>
      </c>
      <c r="F1428" s="4">
        <f>DetailTicket2[[#This Row],[Qte]]*(DetailTicket2[[#This Row],[PrixUnit]]*(1-DetailTicket2[[#This Row],[Remise%]]))</f>
        <v>4.2299999999999995</v>
      </c>
      <c r="G1428" t="str">
        <f t="shared" si="35"/>
        <v>ERDEB</v>
      </c>
    </row>
    <row r="1429" spans="1:7" x14ac:dyDescent="0.25">
      <c r="A1429">
        <v>10882</v>
      </c>
      <c r="B1429">
        <v>54</v>
      </c>
      <c r="C1429">
        <v>5.64</v>
      </c>
      <c r="D1429">
        <v>1</v>
      </c>
      <c r="E1429">
        <v>0.15</v>
      </c>
      <c r="F1429" s="4">
        <f>DetailTicket2[[#This Row],[Qte]]*(DetailTicket2[[#This Row],[PrixUnit]]*(1-DetailTicket2[[#This Row],[Remise%]]))</f>
        <v>4.7939999999999996</v>
      </c>
      <c r="G1429" t="str">
        <f t="shared" si="35"/>
        <v>MOELK</v>
      </c>
    </row>
    <row r="1430" spans="1:7" x14ac:dyDescent="0.25">
      <c r="A1430">
        <v>10915</v>
      </c>
      <c r="B1430">
        <v>54</v>
      </c>
      <c r="C1430">
        <v>5.64</v>
      </c>
      <c r="D1430">
        <v>2</v>
      </c>
      <c r="E1430">
        <v>0</v>
      </c>
      <c r="F1430" s="4">
        <f>DetailTicket2[[#This Row],[Qte]]*(DetailTicket2[[#This Row],[PrixUnit]]*(1-DetailTicket2[[#This Row],[Remise%]]))</f>
        <v>11.28</v>
      </c>
      <c r="G1430" t="str">
        <f t="shared" si="35"/>
        <v>CHGRA</v>
      </c>
    </row>
    <row r="1431" spans="1:7" x14ac:dyDescent="0.25">
      <c r="A1431">
        <v>11035</v>
      </c>
      <c r="B1431">
        <v>54</v>
      </c>
      <c r="C1431">
        <v>5.64</v>
      </c>
      <c r="D1431">
        <v>2</v>
      </c>
      <c r="E1431">
        <v>0</v>
      </c>
      <c r="F1431" s="4">
        <f>DetailTicket2[[#This Row],[Qte]]*(DetailTicket2[[#This Row],[PrixUnit]]*(1-DetailTicket2[[#This Row],[Remise%]]))</f>
        <v>11.28</v>
      </c>
      <c r="G1431" t="str">
        <f t="shared" si="35"/>
        <v>MIGAL</v>
      </c>
    </row>
    <row r="1432" spans="1:7" x14ac:dyDescent="0.25">
      <c r="A1432">
        <v>11065</v>
      </c>
      <c r="B1432">
        <v>54</v>
      </c>
      <c r="C1432">
        <v>5.64</v>
      </c>
      <c r="D1432">
        <v>1</v>
      </c>
      <c r="E1432">
        <v>0.25</v>
      </c>
      <c r="F1432" s="4">
        <f>DetailTicket2[[#This Row],[Qte]]*(DetailTicket2[[#This Row],[PrixUnit]]*(1-DetailTicket2[[#This Row],[Remise%]]))</f>
        <v>4.2299999999999995</v>
      </c>
      <c r="G1432" t="str">
        <f t="shared" si="35"/>
        <v>JEMAN</v>
      </c>
    </row>
    <row r="1433" spans="1:7" x14ac:dyDescent="0.25">
      <c r="A1433">
        <v>10254</v>
      </c>
      <c r="B1433">
        <v>55</v>
      </c>
      <c r="C1433">
        <v>14.64</v>
      </c>
      <c r="D1433">
        <v>1</v>
      </c>
      <c r="E1433">
        <v>0.15</v>
      </c>
      <c r="F1433" s="4">
        <f>DetailTicket2[[#This Row],[Qte]]*(DetailTicket2[[#This Row],[PrixUnit]]*(1-DetailTicket2[[#This Row],[Remise%]]))</f>
        <v>12.444000000000001</v>
      </c>
      <c r="G1433" t="str">
        <f t="shared" si="35"/>
        <v>SYLEJ</v>
      </c>
    </row>
    <row r="1434" spans="1:7" x14ac:dyDescent="0.25">
      <c r="A1434">
        <v>10280</v>
      </c>
      <c r="B1434">
        <v>55</v>
      </c>
      <c r="C1434">
        <v>14.64</v>
      </c>
      <c r="D1434">
        <v>1</v>
      </c>
      <c r="E1434">
        <v>0</v>
      </c>
      <c r="F1434" s="4">
        <f>DetailTicket2[[#This Row],[Qte]]*(DetailTicket2[[#This Row],[PrixUnit]]*(1-DetailTicket2[[#This Row],[Remise%]]))</f>
        <v>14.64</v>
      </c>
      <c r="G1434" t="str">
        <f t="shared" si="35"/>
        <v>JEHOU</v>
      </c>
    </row>
    <row r="1435" spans="1:7" x14ac:dyDescent="0.25">
      <c r="A1435">
        <v>10342</v>
      </c>
      <c r="B1435">
        <v>55</v>
      </c>
      <c r="C1435">
        <v>14.64</v>
      </c>
      <c r="D1435">
        <v>1</v>
      </c>
      <c r="E1435">
        <v>0.2</v>
      </c>
      <c r="F1435" s="4">
        <f>DetailTicket2[[#This Row],[Qte]]*(DetailTicket2[[#This Row],[PrixUnit]]*(1-DetailTicket2[[#This Row],[Remise%]]))</f>
        <v>11.712000000000002</v>
      </c>
      <c r="G1435" t="str">
        <f t="shared" si="35"/>
        <v>ERDEB</v>
      </c>
    </row>
    <row r="1436" spans="1:7" x14ac:dyDescent="0.25">
      <c r="A1436">
        <v>10356</v>
      </c>
      <c r="B1436">
        <v>55</v>
      </c>
      <c r="C1436">
        <v>14.64</v>
      </c>
      <c r="D1436">
        <v>2</v>
      </c>
      <c r="E1436">
        <v>0</v>
      </c>
      <c r="F1436" s="4">
        <f>DetailTicket2[[#This Row],[Qte]]*(DetailTicket2[[#This Row],[PrixUnit]]*(1-DetailTicket2[[#This Row],[Remise%]]))</f>
        <v>29.28</v>
      </c>
      <c r="G1436" t="str">
        <f t="shared" si="35"/>
        <v>PAJAL</v>
      </c>
    </row>
    <row r="1437" spans="1:7" x14ac:dyDescent="0.25">
      <c r="A1437">
        <v>10389</v>
      </c>
      <c r="B1437">
        <v>55</v>
      </c>
      <c r="C1437">
        <v>14.64</v>
      </c>
      <c r="D1437">
        <v>2</v>
      </c>
      <c r="E1437">
        <v>0</v>
      </c>
      <c r="F1437" s="4">
        <f>DetailTicket2[[#This Row],[Qte]]*(DetailTicket2[[#This Row],[PrixUnit]]*(1-DetailTicket2[[#This Row],[Remise%]]))</f>
        <v>29.28</v>
      </c>
      <c r="G1437" t="str">
        <f t="shared" si="35"/>
        <v>GESEF</v>
      </c>
    </row>
    <row r="1438" spans="1:7" x14ac:dyDescent="0.25">
      <c r="A1438">
        <v>10398</v>
      </c>
      <c r="B1438">
        <v>55</v>
      </c>
      <c r="C1438">
        <v>14.64</v>
      </c>
      <c r="D1438">
        <v>2</v>
      </c>
      <c r="E1438">
        <v>0.1</v>
      </c>
      <c r="F1438" s="4">
        <f>DetailTicket2[[#This Row],[Qte]]*(DetailTicket2[[#This Row],[PrixUnit]]*(1-DetailTicket2[[#This Row],[Remise%]]))</f>
        <v>26.352</v>
      </c>
      <c r="G1438" t="str">
        <f t="shared" si="35"/>
        <v>MOELK</v>
      </c>
    </row>
    <row r="1439" spans="1:7" x14ac:dyDescent="0.25">
      <c r="A1439">
        <v>10425</v>
      </c>
      <c r="B1439">
        <v>55</v>
      </c>
      <c r="C1439">
        <v>14.64</v>
      </c>
      <c r="D1439">
        <v>2</v>
      </c>
      <c r="E1439">
        <v>0.25</v>
      </c>
      <c r="F1439" s="4">
        <f>DetailTicket2[[#This Row],[Qte]]*(DetailTicket2[[#This Row],[PrixUnit]]*(1-DetailTicket2[[#This Row],[Remise%]]))</f>
        <v>21.96</v>
      </c>
      <c r="G1439" t="str">
        <f t="shared" si="35"/>
        <v>CÉDAU</v>
      </c>
    </row>
    <row r="1440" spans="1:7" x14ac:dyDescent="0.25">
      <c r="A1440">
        <v>10451</v>
      </c>
      <c r="B1440">
        <v>55</v>
      </c>
      <c r="C1440">
        <v>14.64</v>
      </c>
      <c r="D1440">
        <v>2</v>
      </c>
      <c r="E1440">
        <v>0.1</v>
      </c>
      <c r="F1440" s="4">
        <f>DetailTicket2[[#This Row],[Qte]]*(DetailTicket2[[#This Row],[PrixUnit]]*(1-DetailTicket2[[#This Row],[Remise%]]))</f>
        <v>26.352</v>
      </c>
      <c r="G1440" t="str">
        <f t="shared" si="35"/>
        <v>ARBLA</v>
      </c>
    </row>
    <row r="1441" spans="1:7" x14ac:dyDescent="0.25">
      <c r="A1441">
        <v>10461</v>
      </c>
      <c r="B1441">
        <v>55</v>
      </c>
      <c r="C1441">
        <v>14.64</v>
      </c>
      <c r="D1441">
        <v>2</v>
      </c>
      <c r="E1441">
        <v>0.25</v>
      </c>
      <c r="F1441" s="4">
        <f>DetailTicket2[[#This Row],[Qte]]*(DetailTicket2[[#This Row],[PrixUnit]]*(1-DetailTicket2[[#This Row],[Remise%]]))</f>
        <v>21.96</v>
      </c>
      <c r="G1441" t="str">
        <f t="shared" si="35"/>
        <v>JEMAN</v>
      </c>
    </row>
    <row r="1442" spans="1:7" x14ac:dyDescent="0.25">
      <c r="A1442">
        <v>10476</v>
      </c>
      <c r="B1442">
        <v>55</v>
      </c>
      <c r="C1442">
        <v>14.64</v>
      </c>
      <c r="D1442">
        <v>2</v>
      </c>
      <c r="E1442">
        <v>0.05</v>
      </c>
      <c r="F1442" s="4">
        <f>DetailTicket2[[#This Row],[Qte]]*(DetailTicket2[[#This Row],[PrixUnit]]*(1-DetailTicket2[[#This Row],[Remise%]]))</f>
        <v>27.815999999999999</v>
      </c>
      <c r="G1442" t="str">
        <f t="shared" si="35"/>
        <v>NAROU</v>
      </c>
    </row>
    <row r="1443" spans="1:7" x14ac:dyDescent="0.25">
      <c r="A1443">
        <v>10485</v>
      </c>
      <c r="B1443">
        <v>55</v>
      </c>
      <c r="C1443">
        <v>14.64</v>
      </c>
      <c r="D1443">
        <v>1</v>
      </c>
      <c r="E1443">
        <v>0.1</v>
      </c>
      <c r="F1443" s="4">
        <f>DetailTicket2[[#This Row],[Qte]]*(DetailTicket2[[#This Row],[PrixUnit]]*(1-DetailTicket2[[#This Row],[Remise%]]))</f>
        <v>13.176</v>
      </c>
      <c r="G1443" t="str">
        <f t="shared" si="35"/>
        <v>RARAB</v>
      </c>
    </row>
    <row r="1444" spans="1:7" x14ac:dyDescent="0.25">
      <c r="A1444">
        <v>10529</v>
      </c>
      <c r="B1444">
        <v>55</v>
      </c>
      <c r="C1444">
        <v>18.29</v>
      </c>
      <c r="D1444">
        <v>2</v>
      </c>
      <c r="E1444">
        <v>0</v>
      </c>
      <c r="F1444" s="4">
        <f>DetailTicket2[[#This Row],[Qte]]*(DetailTicket2[[#This Row],[PrixUnit]]*(1-DetailTicket2[[#This Row],[Remise%]]))</f>
        <v>36.58</v>
      </c>
      <c r="G1444" t="str">
        <f t="shared" si="35"/>
        <v>YATAN</v>
      </c>
    </row>
    <row r="1445" spans="1:7" x14ac:dyDescent="0.25">
      <c r="A1445">
        <v>10559</v>
      </c>
      <c r="B1445">
        <v>55</v>
      </c>
      <c r="C1445">
        <v>18.29</v>
      </c>
      <c r="D1445">
        <v>2</v>
      </c>
      <c r="E1445">
        <v>0.05</v>
      </c>
      <c r="F1445" s="4">
        <f>DetailTicket2[[#This Row],[Qte]]*(DetailTicket2[[#This Row],[PrixUnit]]*(1-DetailTicket2[[#This Row],[Remise%]]))</f>
        <v>34.750999999999998</v>
      </c>
      <c r="G1445" t="str">
        <f t="shared" si="35"/>
        <v>JEBOR</v>
      </c>
    </row>
    <row r="1446" spans="1:7" x14ac:dyDescent="0.25">
      <c r="A1446">
        <v>10564</v>
      </c>
      <c r="B1446">
        <v>55</v>
      </c>
      <c r="C1446">
        <v>18.29</v>
      </c>
      <c r="D1446">
        <v>1</v>
      </c>
      <c r="E1446">
        <v>0.05</v>
      </c>
      <c r="F1446" s="4">
        <f>DetailTicket2[[#This Row],[Qte]]*(DetailTicket2[[#This Row],[PrixUnit]]*(1-DetailTicket2[[#This Row],[Remise%]]))</f>
        <v>17.375499999999999</v>
      </c>
      <c r="G1446" t="str">
        <f t="shared" si="35"/>
        <v>ALCLE</v>
      </c>
    </row>
    <row r="1447" spans="1:7" x14ac:dyDescent="0.25">
      <c r="A1447">
        <v>10606</v>
      </c>
      <c r="B1447">
        <v>55</v>
      </c>
      <c r="C1447">
        <v>18.29</v>
      </c>
      <c r="D1447">
        <v>1</v>
      </c>
      <c r="E1447">
        <v>0.2</v>
      </c>
      <c r="F1447" s="4">
        <f>DetailTicket2[[#This Row],[Qte]]*(DetailTicket2[[#This Row],[PrixUnit]]*(1-DetailTicket2[[#This Row],[Remise%]]))</f>
        <v>14.632</v>
      </c>
      <c r="G1447" t="str">
        <f t="shared" si="35"/>
        <v>CEGRO</v>
      </c>
    </row>
    <row r="1448" spans="1:7" x14ac:dyDescent="0.25">
      <c r="A1448">
        <v>10615</v>
      </c>
      <c r="B1448">
        <v>55</v>
      </c>
      <c r="C1448">
        <v>18.29</v>
      </c>
      <c r="D1448">
        <v>2</v>
      </c>
      <c r="E1448">
        <v>0</v>
      </c>
      <c r="F1448" s="4">
        <f>DetailTicket2[[#This Row],[Qte]]*(DetailTicket2[[#This Row],[PrixUnit]]*(1-DetailTicket2[[#This Row],[Remise%]]))</f>
        <v>36.58</v>
      </c>
      <c r="G1448" t="str">
        <f t="shared" si="35"/>
        <v>FRLAN</v>
      </c>
    </row>
    <row r="1449" spans="1:7" x14ac:dyDescent="0.25">
      <c r="A1449">
        <v>10630</v>
      </c>
      <c r="B1449">
        <v>55</v>
      </c>
      <c r="C1449">
        <v>18.29</v>
      </c>
      <c r="D1449">
        <v>2</v>
      </c>
      <c r="E1449">
        <v>0.05</v>
      </c>
      <c r="F1449" s="4">
        <f>DetailTicket2[[#This Row],[Qte]]*(DetailTicket2[[#This Row],[PrixUnit]]*(1-DetailTicket2[[#This Row],[Remise%]]))</f>
        <v>34.750999999999998</v>
      </c>
      <c r="G1449" t="str">
        <f t="shared" si="35"/>
        <v>CHBES</v>
      </c>
    </row>
    <row r="1450" spans="1:7" x14ac:dyDescent="0.25">
      <c r="A1450">
        <v>10668</v>
      </c>
      <c r="B1450">
        <v>55</v>
      </c>
      <c r="C1450">
        <v>18.29</v>
      </c>
      <c r="D1450">
        <v>2</v>
      </c>
      <c r="E1450">
        <v>0.1</v>
      </c>
      <c r="F1450" s="4">
        <f>DetailTicket2[[#This Row],[Qte]]*(DetailTicket2[[#This Row],[PrixUnit]]*(1-DetailTicket2[[#This Row],[Remise%]]))</f>
        <v>32.921999999999997</v>
      </c>
      <c r="G1450" t="str">
        <f t="shared" si="35"/>
        <v>PAJAL</v>
      </c>
    </row>
    <row r="1451" spans="1:7" x14ac:dyDescent="0.25">
      <c r="A1451">
        <v>10707</v>
      </c>
      <c r="B1451">
        <v>55</v>
      </c>
      <c r="C1451">
        <v>18.29</v>
      </c>
      <c r="D1451">
        <v>1</v>
      </c>
      <c r="E1451">
        <v>0</v>
      </c>
      <c r="F1451" s="4">
        <f>DetailTicket2[[#This Row],[Qte]]*(DetailTicket2[[#This Row],[PrixUnit]]*(1-DetailTicket2[[#This Row],[Remise%]]))</f>
        <v>18.29</v>
      </c>
      <c r="G1451" t="str">
        <f t="shared" si="35"/>
        <v>CLHAL</v>
      </c>
    </row>
    <row r="1452" spans="1:7" x14ac:dyDescent="0.25">
      <c r="A1452">
        <v>10725</v>
      </c>
      <c r="B1452">
        <v>55</v>
      </c>
      <c r="C1452">
        <v>18.29</v>
      </c>
      <c r="D1452">
        <v>2</v>
      </c>
      <c r="E1452">
        <v>0</v>
      </c>
      <c r="F1452" s="4">
        <f>DetailTicket2[[#This Row],[Qte]]*(DetailTicket2[[#This Row],[PrixUnit]]*(1-DetailTicket2[[#This Row],[Remise%]]))</f>
        <v>36.58</v>
      </c>
      <c r="G1452" t="str">
        <f t="shared" si="35"/>
        <v>ALAUV</v>
      </c>
    </row>
    <row r="1453" spans="1:7" x14ac:dyDescent="0.25">
      <c r="A1453">
        <v>10728</v>
      </c>
      <c r="B1453">
        <v>55</v>
      </c>
      <c r="C1453">
        <v>18.29</v>
      </c>
      <c r="D1453">
        <v>2</v>
      </c>
      <c r="E1453">
        <v>0</v>
      </c>
      <c r="F1453" s="4">
        <f>DetailTicket2[[#This Row],[Qte]]*(DetailTicket2[[#This Row],[PrixUnit]]*(1-DetailTicket2[[#This Row],[Remise%]]))</f>
        <v>36.58</v>
      </c>
      <c r="G1453" t="str">
        <f t="shared" si="35"/>
        <v>PABEL</v>
      </c>
    </row>
    <row r="1454" spans="1:7" x14ac:dyDescent="0.25">
      <c r="A1454">
        <v>10802</v>
      </c>
      <c r="B1454">
        <v>55</v>
      </c>
      <c r="C1454">
        <v>18.29</v>
      </c>
      <c r="D1454">
        <v>2</v>
      </c>
      <c r="E1454">
        <v>0.25</v>
      </c>
      <c r="F1454" s="4">
        <f>DetailTicket2[[#This Row],[Qte]]*(DetailTicket2[[#This Row],[PrixUnit]]*(1-DetailTicket2[[#This Row],[Remise%]]))</f>
        <v>27.434999999999999</v>
      </c>
      <c r="G1454" t="str">
        <f t="shared" si="35"/>
        <v>OLFER</v>
      </c>
    </row>
    <row r="1455" spans="1:7" x14ac:dyDescent="0.25">
      <c r="A1455">
        <v>10872</v>
      </c>
      <c r="B1455">
        <v>55</v>
      </c>
      <c r="C1455">
        <v>18.29</v>
      </c>
      <c r="D1455">
        <v>2</v>
      </c>
      <c r="E1455">
        <v>0.05</v>
      </c>
      <c r="F1455" s="4">
        <f>DetailTicket2[[#This Row],[Qte]]*(DetailTicket2[[#This Row],[PrixUnit]]*(1-DetailTicket2[[#This Row],[Remise%]]))</f>
        <v>34.750999999999998</v>
      </c>
      <c r="G1455" t="str">
        <f t="shared" si="35"/>
        <v>JELEC</v>
      </c>
    </row>
    <row r="1456" spans="1:7" x14ac:dyDescent="0.25">
      <c r="A1456">
        <v>10902</v>
      </c>
      <c r="B1456">
        <v>55</v>
      </c>
      <c r="C1456">
        <v>18.29</v>
      </c>
      <c r="D1456">
        <v>1</v>
      </c>
      <c r="E1456">
        <v>0.15</v>
      </c>
      <c r="F1456" s="4">
        <f>DetailTicket2[[#This Row],[Qte]]*(DetailTicket2[[#This Row],[PrixUnit]]*(1-DetailTicket2[[#This Row],[Remise%]]))</f>
        <v>15.546499999999998</v>
      </c>
      <c r="G1456" t="str">
        <f t="shared" si="35"/>
        <v>REDAN</v>
      </c>
    </row>
    <row r="1457" spans="1:7" x14ac:dyDescent="0.25">
      <c r="A1457">
        <v>10930</v>
      </c>
      <c r="B1457">
        <v>55</v>
      </c>
      <c r="C1457">
        <v>18.29</v>
      </c>
      <c r="D1457">
        <v>1</v>
      </c>
      <c r="E1457">
        <v>0.2</v>
      </c>
      <c r="F1457" s="4">
        <f>DetailTicket2[[#This Row],[Qte]]*(DetailTicket2[[#This Row],[PrixUnit]]*(1-DetailTicket2[[#This Row],[Remise%]]))</f>
        <v>14.632</v>
      </c>
      <c r="G1457" t="str">
        <f t="shared" si="35"/>
        <v>MIGAL</v>
      </c>
    </row>
    <row r="1458" spans="1:7" x14ac:dyDescent="0.25">
      <c r="A1458">
        <v>10948</v>
      </c>
      <c r="B1458">
        <v>55</v>
      </c>
      <c r="C1458">
        <v>18.29</v>
      </c>
      <c r="D1458">
        <v>2</v>
      </c>
      <c r="E1458">
        <v>0</v>
      </c>
      <c r="F1458" s="4">
        <f>DetailTicket2[[#This Row],[Qte]]*(DetailTicket2[[#This Row],[PrixUnit]]*(1-DetailTicket2[[#This Row],[Remise%]]))</f>
        <v>36.58</v>
      </c>
      <c r="G1458" t="str">
        <f t="shared" si="35"/>
        <v>JELEC</v>
      </c>
    </row>
    <row r="1459" spans="1:7" x14ac:dyDescent="0.25">
      <c r="A1459">
        <v>10990</v>
      </c>
      <c r="B1459">
        <v>55</v>
      </c>
      <c r="C1459">
        <v>18.29</v>
      </c>
      <c r="D1459">
        <v>2</v>
      </c>
      <c r="E1459">
        <v>0.15</v>
      </c>
      <c r="F1459" s="4">
        <f>DetailTicket2[[#This Row],[Qte]]*(DetailTicket2[[#This Row],[PrixUnit]]*(1-DetailTicket2[[#This Row],[Remise%]]))</f>
        <v>31.092999999999996</v>
      </c>
      <c r="G1459" t="str">
        <f t="shared" si="35"/>
        <v>CHLEC</v>
      </c>
    </row>
    <row r="1460" spans="1:7" x14ac:dyDescent="0.25">
      <c r="A1460">
        <v>11001</v>
      </c>
      <c r="B1460">
        <v>55</v>
      </c>
      <c r="C1460">
        <v>18.29</v>
      </c>
      <c r="D1460">
        <v>2</v>
      </c>
      <c r="E1460">
        <v>0</v>
      </c>
      <c r="F1460" s="4">
        <f>DetailTicket2[[#This Row],[Qte]]*(DetailTicket2[[#This Row],[PrixUnit]]*(1-DetailTicket2[[#This Row],[Remise%]]))</f>
        <v>36.58</v>
      </c>
      <c r="G1460" t="str">
        <f t="shared" si="35"/>
        <v>REDAN</v>
      </c>
    </row>
    <row r="1461" spans="1:7" x14ac:dyDescent="0.25">
      <c r="A1461">
        <v>11002</v>
      </c>
      <c r="B1461">
        <v>55</v>
      </c>
      <c r="C1461">
        <v>18.29</v>
      </c>
      <c r="D1461">
        <v>1</v>
      </c>
      <c r="E1461">
        <v>0</v>
      </c>
      <c r="F1461" s="4">
        <f>DetailTicket2[[#This Row],[Qte]]*(DetailTicket2[[#This Row],[PrixUnit]]*(1-DetailTicket2[[#This Row],[Remise%]]))</f>
        <v>18.29</v>
      </c>
      <c r="G1461" t="str">
        <f t="shared" si="35"/>
        <v>MOELK</v>
      </c>
    </row>
    <row r="1462" spans="1:7" x14ac:dyDescent="0.25">
      <c r="A1462">
        <v>11028</v>
      </c>
      <c r="B1462">
        <v>55</v>
      </c>
      <c r="C1462">
        <v>18.29</v>
      </c>
      <c r="D1462">
        <v>1</v>
      </c>
      <c r="E1462">
        <v>0</v>
      </c>
      <c r="F1462" s="4">
        <f>DetailTicket2[[#This Row],[Qte]]*(DetailTicket2[[#This Row],[PrixUnit]]*(1-DetailTicket2[[#This Row],[Remise%]]))</f>
        <v>18.29</v>
      </c>
      <c r="G1462" t="str">
        <f t="shared" si="35"/>
        <v>CHBES</v>
      </c>
    </row>
    <row r="1463" spans="1:7" x14ac:dyDescent="0.25">
      <c r="A1463">
        <v>11056</v>
      </c>
      <c r="B1463">
        <v>55</v>
      </c>
      <c r="C1463">
        <v>18.29</v>
      </c>
      <c r="D1463">
        <v>1</v>
      </c>
      <c r="E1463">
        <v>0</v>
      </c>
      <c r="F1463" s="4">
        <f>DetailTicket2[[#This Row],[Qte]]*(DetailTicket2[[#This Row],[PrixUnit]]*(1-DetailTicket2[[#This Row],[Remise%]]))</f>
        <v>18.29</v>
      </c>
      <c r="G1463" t="str">
        <f t="shared" si="35"/>
        <v>DIDAL</v>
      </c>
    </row>
    <row r="1464" spans="1:7" x14ac:dyDescent="0.25">
      <c r="A1464">
        <v>11064</v>
      </c>
      <c r="B1464">
        <v>55</v>
      </c>
      <c r="C1464">
        <v>18.29</v>
      </c>
      <c r="D1464">
        <v>2</v>
      </c>
      <c r="E1464">
        <v>0.1</v>
      </c>
      <c r="F1464" s="4">
        <f>DetailTicket2[[#This Row],[Qte]]*(DetailTicket2[[#This Row],[PrixUnit]]*(1-DetailTicket2[[#This Row],[Remise%]]))</f>
        <v>32.921999999999997</v>
      </c>
      <c r="G1464" t="str">
        <f t="shared" si="35"/>
        <v>MOELK</v>
      </c>
    </row>
    <row r="1465" spans="1:7" x14ac:dyDescent="0.25">
      <c r="A1465">
        <v>11077</v>
      </c>
      <c r="B1465">
        <v>55</v>
      </c>
      <c r="C1465">
        <v>18.29</v>
      </c>
      <c r="D1465">
        <v>2</v>
      </c>
      <c r="E1465">
        <v>0</v>
      </c>
      <c r="F1465" s="4">
        <f>DetailTicket2[[#This Row],[Qte]]*(DetailTicket2[[#This Row],[PrixUnit]]*(1-DetailTicket2[[#This Row],[Remise%]]))</f>
        <v>36.58</v>
      </c>
      <c r="G1465" t="str">
        <f t="shared" si="35"/>
        <v>ALCLE</v>
      </c>
    </row>
    <row r="1466" spans="1:7" x14ac:dyDescent="0.25">
      <c r="A1466">
        <v>10262</v>
      </c>
      <c r="B1466">
        <v>56</v>
      </c>
      <c r="C1466">
        <v>23.17</v>
      </c>
      <c r="D1466">
        <v>2</v>
      </c>
      <c r="E1466">
        <v>0</v>
      </c>
      <c r="F1466" s="4">
        <f>DetailTicket2[[#This Row],[Qte]]*(DetailTicket2[[#This Row],[PrixUnit]]*(1-DetailTicket2[[#This Row],[Remise%]]))</f>
        <v>46.34</v>
      </c>
      <c r="G1466" t="str">
        <f t="shared" si="35"/>
        <v>ALCLE</v>
      </c>
    </row>
    <row r="1467" spans="1:7" x14ac:dyDescent="0.25">
      <c r="A1467">
        <v>10295</v>
      </c>
      <c r="B1467">
        <v>56</v>
      </c>
      <c r="C1467">
        <v>23.17</v>
      </c>
      <c r="D1467">
        <v>2</v>
      </c>
      <c r="E1467">
        <v>0</v>
      </c>
      <c r="F1467" s="4">
        <f>DetailTicket2[[#This Row],[Qte]]*(DetailTicket2[[#This Row],[PrixUnit]]*(1-DetailTicket2[[#This Row],[Remise%]]))</f>
        <v>46.34</v>
      </c>
      <c r="G1467" t="str">
        <f t="shared" si="35"/>
        <v>MAHEN</v>
      </c>
    </row>
    <row r="1468" spans="1:7" x14ac:dyDescent="0.25">
      <c r="A1468">
        <v>10301</v>
      </c>
      <c r="B1468">
        <v>56</v>
      </c>
      <c r="C1468">
        <v>23.17</v>
      </c>
      <c r="D1468">
        <v>1</v>
      </c>
      <c r="E1468">
        <v>0</v>
      </c>
      <c r="F1468" s="4">
        <f>DetailTicket2[[#This Row],[Qte]]*(DetailTicket2[[#This Row],[PrixUnit]]*(1-DetailTicket2[[#This Row],[Remise%]]))</f>
        <v>23.17</v>
      </c>
      <c r="G1468" t="str">
        <f t="shared" si="35"/>
        <v>PAJAL</v>
      </c>
    </row>
    <row r="1469" spans="1:7" x14ac:dyDescent="0.25">
      <c r="A1469">
        <v>10329</v>
      </c>
      <c r="B1469">
        <v>56</v>
      </c>
      <c r="C1469">
        <v>23.17</v>
      </c>
      <c r="D1469">
        <v>2</v>
      </c>
      <c r="E1469">
        <v>0.05</v>
      </c>
      <c r="F1469" s="4">
        <f>DetailTicket2[[#This Row],[Qte]]*(DetailTicket2[[#This Row],[PrixUnit]]*(1-DetailTicket2[[#This Row],[Remise%]]))</f>
        <v>44.023000000000003</v>
      </c>
      <c r="G1469" t="str">
        <f t="shared" si="35"/>
        <v>PHFRO</v>
      </c>
    </row>
    <row r="1470" spans="1:7" x14ac:dyDescent="0.25">
      <c r="A1470">
        <v>10346</v>
      </c>
      <c r="B1470">
        <v>56</v>
      </c>
      <c r="C1470">
        <v>23.17</v>
      </c>
      <c r="D1470">
        <v>1</v>
      </c>
      <c r="E1470">
        <v>0</v>
      </c>
      <c r="F1470" s="4">
        <f>DetailTicket2[[#This Row],[Qte]]*(DetailTicket2[[#This Row],[PrixUnit]]*(1-DetailTicket2[[#This Row],[Remise%]]))</f>
        <v>23.17</v>
      </c>
      <c r="G1470" t="str">
        <f t="shared" si="35"/>
        <v>ALCLE</v>
      </c>
    </row>
    <row r="1471" spans="1:7" x14ac:dyDescent="0.25">
      <c r="A1471">
        <v>10369</v>
      </c>
      <c r="B1471">
        <v>56</v>
      </c>
      <c r="C1471">
        <v>23.17</v>
      </c>
      <c r="D1471">
        <v>2</v>
      </c>
      <c r="E1471">
        <v>0.25</v>
      </c>
      <c r="F1471" s="4">
        <f>DetailTicket2[[#This Row],[Qte]]*(DetailTicket2[[#This Row],[PrixUnit]]*(1-DetailTicket2[[#This Row],[Remise%]]))</f>
        <v>34.755000000000003</v>
      </c>
      <c r="G1471" t="str">
        <f t="shared" si="35"/>
        <v>PHFRO</v>
      </c>
    </row>
    <row r="1472" spans="1:7" x14ac:dyDescent="0.25">
      <c r="A1472">
        <v>10383</v>
      </c>
      <c r="B1472">
        <v>56</v>
      </c>
      <c r="C1472">
        <v>23.17</v>
      </c>
      <c r="D1472">
        <v>1</v>
      </c>
      <c r="E1472">
        <v>0</v>
      </c>
      <c r="F1472" s="4">
        <f>DetailTicket2[[#This Row],[Qte]]*(DetailTicket2[[#This Row],[PrixUnit]]*(1-DetailTicket2[[#This Row],[Remise%]]))</f>
        <v>23.17</v>
      </c>
      <c r="G1472" t="str">
        <f t="shared" si="35"/>
        <v>CLHAL</v>
      </c>
    </row>
    <row r="1473" spans="1:7" x14ac:dyDescent="0.25">
      <c r="A1473">
        <v>10401</v>
      </c>
      <c r="B1473">
        <v>56</v>
      </c>
      <c r="C1473">
        <v>23.17</v>
      </c>
      <c r="D1473">
        <v>2</v>
      </c>
      <c r="E1473">
        <v>0</v>
      </c>
      <c r="F1473" s="4">
        <f>DetailTicket2[[#This Row],[Qte]]*(DetailTicket2[[#This Row],[PrixUnit]]*(1-DetailTicket2[[#This Row],[Remise%]]))</f>
        <v>46.34</v>
      </c>
      <c r="G1473" t="str">
        <f t="shared" si="35"/>
        <v>ALCLE</v>
      </c>
    </row>
    <row r="1474" spans="1:7" x14ac:dyDescent="0.25">
      <c r="A1474">
        <v>10426</v>
      </c>
      <c r="B1474">
        <v>56</v>
      </c>
      <c r="C1474">
        <v>23.17</v>
      </c>
      <c r="D1474">
        <v>2</v>
      </c>
      <c r="E1474">
        <v>0</v>
      </c>
      <c r="F1474" s="4">
        <f>DetailTicket2[[#This Row],[Qte]]*(DetailTicket2[[#This Row],[PrixUnit]]*(1-DetailTicket2[[#This Row],[Remise%]]))</f>
        <v>46.34</v>
      </c>
      <c r="G1474" t="str">
        <f t="shared" ref="G1474:G1537" si="36">VLOOKUP(A1474,$I$2:$J$836,2,FALSE)</f>
        <v>SAJOU</v>
      </c>
    </row>
    <row r="1475" spans="1:7" x14ac:dyDescent="0.25">
      <c r="A1475">
        <v>10430</v>
      </c>
      <c r="B1475">
        <v>56</v>
      </c>
      <c r="C1475">
        <v>23.17</v>
      </c>
      <c r="D1475">
        <v>1</v>
      </c>
      <c r="E1475">
        <v>0</v>
      </c>
      <c r="F1475" s="4">
        <f>DetailTicket2[[#This Row],[Qte]]*(DetailTicket2[[#This Row],[PrixUnit]]*(1-DetailTicket2[[#This Row],[Remise%]]))</f>
        <v>23.17</v>
      </c>
      <c r="G1475" t="str">
        <f t="shared" si="36"/>
        <v>CHLEC</v>
      </c>
    </row>
    <row r="1476" spans="1:7" x14ac:dyDescent="0.25">
      <c r="A1476">
        <v>10433</v>
      </c>
      <c r="B1476">
        <v>56</v>
      </c>
      <c r="C1476">
        <v>23.17</v>
      </c>
      <c r="D1476">
        <v>1</v>
      </c>
      <c r="E1476">
        <v>0</v>
      </c>
      <c r="F1476" s="4">
        <f>DetailTicket2[[#This Row],[Qte]]*(DetailTicket2[[#This Row],[PrixUnit]]*(1-DetailTicket2[[#This Row],[Remise%]]))</f>
        <v>23.17</v>
      </c>
      <c r="G1476" t="str">
        <f t="shared" si="36"/>
        <v>VIVAN</v>
      </c>
    </row>
    <row r="1477" spans="1:7" x14ac:dyDescent="0.25">
      <c r="A1477">
        <v>10436</v>
      </c>
      <c r="B1477">
        <v>56</v>
      </c>
      <c r="C1477">
        <v>23.17</v>
      </c>
      <c r="D1477">
        <v>1</v>
      </c>
      <c r="E1477">
        <v>0.1</v>
      </c>
      <c r="F1477" s="4">
        <f>DetailTicket2[[#This Row],[Qte]]*(DetailTicket2[[#This Row],[PrixUnit]]*(1-DetailTicket2[[#This Row],[Remise%]]))</f>
        <v>20.853000000000002</v>
      </c>
      <c r="G1477" t="str">
        <f t="shared" si="36"/>
        <v>JEBOR</v>
      </c>
    </row>
    <row r="1478" spans="1:7" x14ac:dyDescent="0.25">
      <c r="A1478">
        <v>10458</v>
      </c>
      <c r="B1478">
        <v>56</v>
      </c>
      <c r="C1478">
        <v>23.17</v>
      </c>
      <c r="D1478">
        <v>2</v>
      </c>
      <c r="E1478">
        <v>0</v>
      </c>
      <c r="F1478" s="4">
        <f>DetailTicket2[[#This Row],[Qte]]*(DetailTicket2[[#This Row],[PrixUnit]]*(1-DetailTicket2[[#This Row],[Remise%]]))</f>
        <v>46.34</v>
      </c>
      <c r="G1478" t="str">
        <f t="shared" si="36"/>
        <v>MIGAL</v>
      </c>
    </row>
    <row r="1479" spans="1:7" x14ac:dyDescent="0.25">
      <c r="A1479">
        <v>10464</v>
      </c>
      <c r="B1479">
        <v>56</v>
      </c>
      <c r="C1479">
        <v>23.17</v>
      </c>
      <c r="D1479">
        <v>1</v>
      </c>
      <c r="E1479">
        <v>0.2</v>
      </c>
      <c r="F1479" s="4">
        <f>DetailTicket2[[#This Row],[Qte]]*(DetailTicket2[[#This Row],[PrixUnit]]*(1-DetailTicket2[[#This Row],[Remise%]]))</f>
        <v>18.536000000000001</v>
      </c>
      <c r="G1479" t="str">
        <f t="shared" si="36"/>
        <v>LOHUE</v>
      </c>
    </row>
    <row r="1480" spans="1:7" x14ac:dyDescent="0.25">
      <c r="A1480">
        <v>10471</v>
      </c>
      <c r="B1480">
        <v>56</v>
      </c>
      <c r="C1480">
        <v>23.17</v>
      </c>
      <c r="D1480">
        <v>1</v>
      </c>
      <c r="E1480">
        <v>0</v>
      </c>
      <c r="F1480" s="4">
        <f>DetailTicket2[[#This Row],[Qte]]*(DetailTicket2[[#This Row],[PrixUnit]]*(1-DetailTicket2[[#This Row],[Remise%]]))</f>
        <v>23.17</v>
      </c>
      <c r="G1480" t="str">
        <f t="shared" si="36"/>
        <v>SYBEL</v>
      </c>
    </row>
    <row r="1481" spans="1:7" x14ac:dyDescent="0.25">
      <c r="A1481">
        <v>10494</v>
      </c>
      <c r="B1481">
        <v>56</v>
      </c>
      <c r="C1481">
        <v>23.17</v>
      </c>
      <c r="D1481">
        <v>1</v>
      </c>
      <c r="E1481">
        <v>0</v>
      </c>
      <c r="F1481" s="4">
        <f>DetailTicket2[[#This Row],[Qte]]*(DetailTicket2[[#This Row],[PrixUnit]]*(1-DetailTicket2[[#This Row],[Remise%]]))</f>
        <v>23.17</v>
      </c>
      <c r="G1481" t="str">
        <f t="shared" si="36"/>
        <v>PAMAR</v>
      </c>
    </row>
    <row r="1482" spans="1:7" x14ac:dyDescent="0.25">
      <c r="A1482">
        <v>10497</v>
      </c>
      <c r="B1482">
        <v>56</v>
      </c>
      <c r="C1482">
        <v>23.17</v>
      </c>
      <c r="D1482">
        <v>2</v>
      </c>
      <c r="E1482">
        <v>0</v>
      </c>
      <c r="F1482" s="4">
        <f>DetailTicket2[[#This Row],[Qte]]*(DetailTicket2[[#This Row],[PrixUnit]]*(1-DetailTicket2[[#This Row],[Remise%]]))</f>
        <v>46.34</v>
      </c>
      <c r="G1482" t="str">
        <f t="shared" si="36"/>
        <v>ANLER</v>
      </c>
    </row>
    <row r="1483" spans="1:7" x14ac:dyDescent="0.25">
      <c r="A1483">
        <v>10514</v>
      </c>
      <c r="B1483">
        <v>56</v>
      </c>
      <c r="C1483">
        <v>28.97</v>
      </c>
      <c r="D1483">
        <v>2</v>
      </c>
      <c r="E1483">
        <v>0</v>
      </c>
      <c r="F1483" s="4">
        <f>DetailTicket2[[#This Row],[Qte]]*(DetailTicket2[[#This Row],[PrixUnit]]*(1-DetailTicket2[[#This Row],[Remise%]]))</f>
        <v>57.94</v>
      </c>
      <c r="G1483" t="str">
        <f t="shared" si="36"/>
        <v>CHLEC</v>
      </c>
    </row>
    <row r="1484" spans="1:7" x14ac:dyDescent="0.25">
      <c r="A1484">
        <v>10519</v>
      </c>
      <c r="B1484">
        <v>56</v>
      </c>
      <c r="C1484">
        <v>28.97</v>
      </c>
      <c r="D1484">
        <v>1</v>
      </c>
      <c r="E1484">
        <v>0</v>
      </c>
      <c r="F1484" s="4">
        <f>DetailTicket2[[#This Row],[Qte]]*(DetailTicket2[[#This Row],[PrixUnit]]*(1-DetailTicket2[[#This Row],[Remise%]]))</f>
        <v>28.97</v>
      </c>
      <c r="G1484" t="str">
        <f t="shared" si="36"/>
        <v>SYLEJ</v>
      </c>
    </row>
    <row r="1485" spans="1:7" x14ac:dyDescent="0.25">
      <c r="A1485">
        <v>10526</v>
      </c>
      <c r="B1485">
        <v>56</v>
      </c>
      <c r="C1485">
        <v>28.97</v>
      </c>
      <c r="D1485">
        <v>1</v>
      </c>
      <c r="E1485">
        <v>0.15</v>
      </c>
      <c r="F1485" s="4">
        <f>DetailTicket2[[#This Row],[Qte]]*(DetailTicket2[[#This Row],[PrixUnit]]*(1-DetailTicket2[[#This Row],[Remise%]]))</f>
        <v>24.624499999999998</v>
      </c>
      <c r="G1485" t="str">
        <f t="shared" si="36"/>
        <v>CLJAN</v>
      </c>
    </row>
    <row r="1486" spans="1:7" x14ac:dyDescent="0.25">
      <c r="A1486">
        <v>10555</v>
      </c>
      <c r="B1486">
        <v>56</v>
      </c>
      <c r="C1486">
        <v>28.97</v>
      </c>
      <c r="D1486">
        <v>1</v>
      </c>
      <c r="E1486">
        <v>0.2</v>
      </c>
      <c r="F1486" s="4">
        <f>DetailTicket2[[#This Row],[Qte]]*(DetailTicket2[[#This Row],[PrixUnit]]*(1-DetailTicket2[[#This Row],[Remise%]]))</f>
        <v>23.176000000000002</v>
      </c>
      <c r="G1486" t="str">
        <f t="shared" si="36"/>
        <v>MOELK</v>
      </c>
    </row>
    <row r="1487" spans="1:7" x14ac:dyDescent="0.25">
      <c r="A1487">
        <v>10570</v>
      </c>
      <c r="B1487">
        <v>56</v>
      </c>
      <c r="C1487">
        <v>28.97</v>
      </c>
      <c r="D1487">
        <v>2</v>
      </c>
      <c r="E1487">
        <v>0.05</v>
      </c>
      <c r="F1487" s="4">
        <f>DetailTicket2[[#This Row],[Qte]]*(DetailTicket2[[#This Row],[PrixUnit]]*(1-DetailTicket2[[#This Row],[Remise%]]))</f>
        <v>55.042999999999992</v>
      </c>
      <c r="G1487" t="str">
        <f t="shared" si="36"/>
        <v>JÉBAZ</v>
      </c>
    </row>
    <row r="1488" spans="1:7" x14ac:dyDescent="0.25">
      <c r="A1488">
        <v>10596</v>
      </c>
      <c r="B1488">
        <v>56</v>
      </c>
      <c r="C1488">
        <v>28.97</v>
      </c>
      <c r="D1488">
        <v>2</v>
      </c>
      <c r="E1488">
        <v>0.2</v>
      </c>
      <c r="F1488" s="4">
        <f>DetailTicket2[[#This Row],[Qte]]*(DetailTicket2[[#This Row],[PrixUnit]]*(1-DetailTicket2[[#This Row],[Remise%]]))</f>
        <v>46.352000000000004</v>
      </c>
      <c r="G1488" t="str">
        <f t="shared" si="36"/>
        <v>CHLAB</v>
      </c>
    </row>
    <row r="1489" spans="1:7" x14ac:dyDescent="0.25">
      <c r="A1489">
        <v>10608</v>
      </c>
      <c r="B1489">
        <v>56</v>
      </c>
      <c r="C1489">
        <v>28.97</v>
      </c>
      <c r="D1489">
        <v>1</v>
      </c>
      <c r="E1489">
        <v>0</v>
      </c>
      <c r="F1489" s="4">
        <f>DetailTicket2[[#This Row],[Qte]]*(DetailTicket2[[#This Row],[PrixUnit]]*(1-DetailTicket2[[#This Row],[Remise%]]))</f>
        <v>28.97</v>
      </c>
      <c r="G1489" t="str">
        <f t="shared" si="36"/>
        <v>DIGOM</v>
      </c>
    </row>
    <row r="1490" spans="1:7" x14ac:dyDescent="0.25">
      <c r="A1490">
        <v>10616</v>
      </c>
      <c r="B1490">
        <v>56</v>
      </c>
      <c r="C1490">
        <v>28.97</v>
      </c>
      <c r="D1490">
        <v>2</v>
      </c>
      <c r="E1490">
        <v>0</v>
      </c>
      <c r="F1490" s="4">
        <f>DetailTicket2[[#This Row],[Qte]]*(DetailTicket2[[#This Row],[PrixUnit]]*(1-DetailTicket2[[#This Row],[Remise%]]))</f>
        <v>57.94</v>
      </c>
      <c r="G1490" t="str">
        <f t="shared" si="36"/>
        <v>HALER</v>
      </c>
    </row>
    <row r="1491" spans="1:7" x14ac:dyDescent="0.25">
      <c r="A1491">
        <v>10618</v>
      </c>
      <c r="B1491">
        <v>56</v>
      </c>
      <c r="C1491">
        <v>28.97</v>
      </c>
      <c r="D1491">
        <v>1</v>
      </c>
      <c r="E1491">
        <v>0</v>
      </c>
      <c r="F1491" s="4">
        <f>DetailTicket2[[#This Row],[Qte]]*(DetailTicket2[[#This Row],[PrixUnit]]*(1-DetailTicket2[[#This Row],[Remise%]]))</f>
        <v>28.97</v>
      </c>
      <c r="G1491" t="str">
        <f t="shared" si="36"/>
        <v>JÉBAZ</v>
      </c>
    </row>
    <row r="1492" spans="1:7" x14ac:dyDescent="0.25">
      <c r="A1492">
        <v>10637</v>
      </c>
      <c r="B1492">
        <v>56</v>
      </c>
      <c r="C1492">
        <v>28.97</v>
      </c>
      <c r="D1492">
        <v>2</v>
      </c>
      <c r="E1492">
        <v>0.05</v>
      </c>
      <c r="F1492" s="4">
        <f>DetailTicket2[[#This Row],[Qte]]*(DetailTicket2[[#This Row],[PrixUnit]]*(1-DetailTicket2[[#This Row],[Remise%]]))</f>
        <v>55.042999999999992</v>
      </c>
      <c r="G1492" t="str">
        <f t="shared" si="36"/>
        <v>PABEL</v>
      </c>
    </row>
    <row r="1493" spans="1:7" x14ac:dyDescent="0.25">
      <c r="A1493">
        <v>10657</v>
      </c>
      <c r="B1493">
        <v>56</v>
      </c>
      <c r="C1493">
        <v>28.97</v>
      </c>
      <c r="D1493">
        <v>1</v>
      </c>
      <c r="E1493">
        <v>0</v>
      </c>
      <c r="F1493" s="4">
        <f>DetailTicket2[[#This Row],[Qte]]*(DetailTicket2[[#This Row],[PrixUnit]]*(1-DetailTicket2[[#This Row],[Remise%]]))</f>
        <v>28.97</v>
      </c>
      <c r="G1493" t="str">
        <f t="shared" si="36"/>
        <v>MOELK</v>
      </c>
    </row>
    <row r="1494" spans="1:7" x14ac:dyDescent="0.25">
      <c r="A1494">
        <v>10664</v>
      </c>
      <c r="B1494">
        <v>56</v>
      </c>
      <c r="C1494">
        <v>28.97</v>
      </c>
      <c r="D1494">
        <v>2</v>
      </c>
      <c r="E1494">
        <v>0.15</v>
      </c>
      <c r="F1494" s="4">
        <f>DetailTicket2[[#This Row],[Qte]]*(DetailTicket2[[#This Row],[PrixUnit]]*(1-DetailTicket2[[#This Row],[Remise%]]))</f>
        <v>49.248999999999995</v>
      </c>
      <c r="G1494" t="str">
        <f t="shared" si="36"/>
        <v>LOHUE</v>
      </c>
    </row>
    <row r="1495" spans="1:7" x14ac:dyDescent="0.25">
      <c r="A1495">
        <v>10690</v>
      </c>
      <c r="B1495">
        <v>56</v>
      </c>
      <c r="C1495">
        <v>28.97</v>
      </c>
      <c r="D1495">
        <v>1</v>
      </c>
      <c r="E1495">
        <v>0.25</v>
      </c>
      <c r="F1495" s="4">
        <f>DetailTicket2[[#This Row],[Qte]]*(DetailTicket2[[#This Row],[PrixUnit]]*(1-DetailTicket2[[#This Row],[Remise%]]))</f>
        <v>21.727499999999999</v>
      </c>
      <c r="G1495" t="str">
        <f t="shared" si="36"/>
        <v>DAMIC</v>
      </c>
    </row>
    <row r="1496" spans="1:7" x14ac:dyDescent="0.25">
      <c r="A1496">
        <v>10712</v>
      </c>
      <c r="B1496">
        <v>56</v>
      </c>
      <c r="C1496">
        <v>28.97</v>
      </c>
      <c r="D1496">
        <v>1</v>
      </c>
      <c r="E1496">
        <v>0</v>
      </c>
      <c r="F1496" s="4">
        <f>DetailTicket2[[#This Row],[Qte]]*(DetailTicket2[[#This Row],[PrixUnit]]*(1-DetailTicket2[[#This Row],[Remise%]]))</f>
        <v>28.97</v>
      </c>
      <c r="G1496" t="str">
        <f t="shared" si="36"/>
        <v>ERSWE</v>
      </c>
    </row>
    <row r="1497" spans="1:7" x14ac:dyDescent="0.25">
      <c r="A1497">
        <v>10714</v>
      </c>
      <c r="B1497">
        <v>56</v>
      </c>
      <c r="C1497">
        <v>28.97</v>
      </c>
      <c r="D1497">
        <v>2</v>
      </c>
      <c r="E1497">
        <v>0.25</v>
      </c>
      <c r="F1497" s="4">
        <f>DetailTicket2[[#This Row],[Qte]]*(DetailTicket2[[#This Row],[PrixUnit]]*(1-DetailTicket2[[#This Row],[Remise%]]))</f>
        <v>43.454999999999998</v>
      </c>
      <c r="G1497" t="str">
        <f t="shared" si="36"/>
        <v>MOELK</v>
      </c>
    </row>
    <row r="1498" spans="1:7" x14ac:dyDescent="0.25">
      <c r="A1498">
        <v>10727</v>
      </c>
      <c r="B1498">
        <v>56</v>
      </c>
      <c r="C1498">
        <v>28.97</v>
      </c>
      <c r="D1498">
        <v>2</v>
      </c>
      <c r="E1498">
        <v>0.05</v>
      </c>
      <c r="F1498" s="4">
        <f>DetailTicket2[[#This Row],[Qte]]*(DetailTicket2[[#This Row],[PrixUnit]]*(1-DetailTicket2[[#This Row],[Remise%]]))</f>
        <v>55.042999999999992</v>
      </c>
      <c r="G1498" t="str">
        <f t="shared" si="36"/>
        <v>DACOU</v>
      </c>
    </row>
    <row r="1499" spans="1:7" x14ac:dyDescent="0.25">
      <c r="A1499">
        <v>10740</v>
      </c>
      <c r="B1499">
        <v>56</v>
      </c>
      <c r="C1499">
        <v>28.97</v>
      </c>
      <c r="D1499">
        <v>2</v>
      </c>
      <c r="E1499">
        <v>0.2</v>
      </c>
      <c r="F1499" s="4">
        <f>DetailTicket2[[#This Row],[Qte]]*(DetailTicket2[[#This Row],[PrixUnit]]*(1-DetailTicket2[[#This Row],[Remise%]]))</f>
        <v>46.352000000000004</v>
      </c>
      <c r="G1499" t="str">
        <f t="shared" si="36"/>
        <v>CHLAB</v>
      </c>
    </row>
    <row r="1500" spans="1:7" x14ac:dyDescent="0.25">
      <c r="A1500">
        <v>10748</v>
      </c>
      <c r="B1500">
        <v>56</v>
      </c>
      <c r="C1500">
        <v>28.97</v>
      </c>
      <c r="D1500">
        <v>1</v>
      </c>
      <c r="E1500">
        <v>0</v>
      </c>
      <c r="F1500" s="4">
        <f>DetailTicket2[[#This Row],[Qte]]*(DetailTicket2[[#This Row],[PrixUnit]]*(1-DetailTicket2[[#This Row],[Remise%]]))</f>
        <v>28.97</v>
      </c>
      <c r="G1500" t="str">
        <f t="shared" si="36"/>
        <v>MOELK</v>
      </c>
    </row>
    <row r="1501" spans="1:7" x14ac:dyDescent="0.25">
      <c r="A1501">
        <v>10749</v>
      </c>
      <c r="B1501">
        <v>56</v>
      </c>
      <c r="C1501">
        <v>28.97</v>
      </c>
      <c r="D1501">
        <v>2</v>
      </c>
      <c r="E1501">
        <v>0</v>
      </c>
      <c r="F1501" s="4">
        <f>DetailTicket2[[#This Row],[Qte]]*(DetailTicket2[[#This Row],[PrixUnit]]*(1-DetailTicket2[[#This Row],[Remise%]]))</f>
        <v>57.94</v>
      </c>
      <c r="G1501" t="str">
        <f t="shared" si="36"/>
        <v>GAANT</v>
      </c>
    </row>
    <row r="1502" spans="1:7" x14ac:dyDescent="0.25">
      <c r="A1502">
        <v>10755</v>
      </c>
      <c r="B1502">
        <v>56</v>
      </c>
      <c r="C1502">
        <v>28.97</v>
      </c>
      <c r="D1502">
        <v>1</v>
      </c>
      <c r="E1502">
        <v>0.25</v>
      </c>
      <c r="F1502" s="4">
        <f>DetailTicket2[[#This Row],[Qte]]*(DetailTicket2[[#This Row],[PrixUnit]]*(1-DetailTicket2[[#This Row],[Remise%]]))</f>
        <v>21.727499999999999</v>
      </c>
      <c r="G1502" t="str">
        <f t="shared" si="36"/>
        <v>FAMAR</v>
      </c>
    </row>
    <row r="1503" spans="1:7" x14ac:dyDescent="0.25">
      <c r="A1503">
        <v>10762</v>
      </c>
      <c r="B1503">
        <v>56</v>
      </c>
      <c r="C1503">
        <v>28.97</v>
      </c>
      <c r="D1503">
        <v>2</v>
      </c>
      <c r="E1503">
        <v>0</v>
      </c>
      <c r="F1503" s="4">
        <f>DetailTicket2[[#This Row],[Qte]]*(DetailTicket2[[#This Row],[PrixUnit]]*(1-DetailTicket2[[#This Row],[Remise%]]))</f>
        <v>57.94</v>
      </c>
      <c r="G1503" t="str">
        <f t="shared" si="36"/>
        <v>REDAN</v>
      </c>
    </row>
    <row r="1504" spans="1:7" x14ac:dyDescent="0.25">
      <c r="A1504">
        <v>10781</v>
      </c>
      <c r="B1504">
        <v>56</v>
      </c>
      <c r="C1504">
        <v>28.97</v>
      </c>
      <c r="D1504">
        <v>1</v>
      </c>
      <c r="E1504">
        <v>0.2</v>
      </c>
      <c r="F1504" s="4">
        <f>DetailTicket2[[#This Row],[Qte]]*(DetailTicket2[[#This Row],[PrixUnit]]*(1-DetailTicket2[[#This Row],[Remise%]]))</f>
        <v>23.176000000000002</v>
      </c>
      <c r="G1504" t="str">
        <f t="shared" si="36"/>
        <v>CLJAN</v>
      </c>
    </row>
    <row r="1505" spans="1:7" x14ac:dyDescent="0.25">
      <c r="A1505">
        <v>10790</v>
      </c>
      <c r="B1505">
        <v>56</v>
      </c>
      <c r="C1505">
        <v>28.97</v>
      </c>
      <c r="D1505">
        <v>1</v>
      </c>
      <c r="E1505">
        <v>0.15</v>
      </c>
      <c r="F1505" s="4">
        <f>DetailTicket2[[#This Row],[Qte]]*(DetailTicket2[[#This Row],[PrixUnit]]*(1-DetailTicket2[[#This Row],[Remise%]]))</f>
        <v>24.624499999999998</v>
      </c>
      <c r="G1505" t="str">
        <f t="shared" si="36"/>
        <v>BRLEH</v>
      </c>
    </row>
    <row r="1506" spans="1:7" x14ac:dyDescent="0.25">
      <c r="A1506">
        <v>10808</v>
      </c>
      <c r="B1506">
        <v>56</v>
      </c>
      <c r="C1506">
        <v>28.97</v>
      </c>
      <c r="D1506">
        <v>1</v>
      </c>
      <c r="E1506">
        <v>0.15</v>
      </c>
      <c r="F1506" s="4">
        <f>DetailTicket2[[#This Row],[Qte]]*(DetailTicket2[[#This Row],[PrixUnit]]*(1-DetailTicket2[[#This Row],[Remise%]]))</f>
        <v>24.624499999999998</v>
      </c>
      <c r="G1506" t="str">
        <f t="shared" si="36"/>
        <v>PILED</v>
      </c>
    </row>
    <row r="1507" spans="1:7" x14ac:dyDescent="0.25">
      <c r="A1507">
        <v>10820</v>
      </c>
      <c r="B1507">
        <v>56</v>
      </c>
      <c r="C1507">
        <v>28.97</v>
      </c>
      <c r="D1507">
        <v>1</v>
      </c>
      <c r="E1507">
        <v>0</v>
      </c>
      <c r="F1507" s="4">
        <f>DetailTicket2[[#This Row],[Qte]]*(DetailTicket2[[#This Row],[PrixUnit]]*(1-DetailTicket2[[#This Row],[Remise%]]))</f>
        <v>28.97</v>
      </c>
      <c r="G1507" t="str">
        <f t="shared" si="36"/>
        <v>ALCLE</v>
      </c>
    </row>
    <row r="1508" spans="1:7" x14ac:dyDescent="0.25">
      <c r="A1508">
        <v>10841</v>
      </c>
      <c r="B1508">
        <v>56</v>
      </c>
      <c r="C1508">
        <v>28.97</v>
      </c>
      <c r="D1508">
        <v>1</v>
      </c>
      <c r="E1508">
        <v>0</v>
      </c>
      <c r="F1508" s="4">
        <f>DetailTicket2[[#This Row],[Qte]]*(DetailTicket2[[#This Row],[PrixUnit]]*(1-DetailTicket2[[#This Row],[Remise%]]))</f>
        <v>28.97</v>
      </c>
      <c r="G1508" t="str">
        <f t="shared" si="36"/>
        <v>MIGAL</v>
      </c>
    </row>
    <row r="1509" spans="1:7" x14ac:dyDescent="0.25">
      <c r="A1509">
        <v>10855</v>
      </c>
      <c r="B1509">
        <v>56</v>
      </c>
      <c r="C1509">
        <v>28.97</v>
      </c>
      <c r="D1509">
        <v>1</v>
      </c>
      <c r="E1509">
        <v>0</v>
      </c>
      <c r="F1509" s="4">
        <f>DetailTicket2[[#This Row],[Qte]]*(DetailTicket2[[#This Row],[PrixUnit]]*(1-DetailTicket2[[#This Row],[Remise%]]))</f>
        <v>28.97</v>
      </c>
      <c r="G1509" t="str">
        <f t="shared" si="36"/>
        <v>PILED</v>
      </c>
    </row>
    <row r="1510" spans="1:7" x14ac:dyDescent="0.25">
      <c r="A1510">
        <v>10884</v>
      </c>
      <c r="B1510">
        <v>56</v>
      </c>
      <c r="C1510">
        <v>28.97</v>
      </c>
      <c r="D1510">
        <v>1</v>
      </c>
      <c r="E1510">
        <v>0.05</v>
      </c>
      <c r="F1510" s="4">
        <f>DetailTicket2[[#This Row],[Qte]]*(DetailTicket2[[#This Row],[PrixUnit]]*(1-DetailTicket2[[#This Row],[Remise%]]))</f>
        <v>27.521499999999996</v>
      </c>
      <c r="G1510" t="str">
        <f t="shared" si="36"/>
        <v>PALER</v>
      </c>
    </row>
    <row r="1511" spans="1:7" x14ac:dyDescent="0.25">
      <c r="A1511">
        <v>10896</v>
      </c>
      <c r="B1511">
        <v>56</v>
      </c>
      <c r="C1511">
        <v>28.97</v>
      </c>
      <c r="D1511">
        <v>2</v>
      </c>
      <c r="E1511">
        <v>0</v>
      </c>
      <c r="F1511" s="4">
        <f>DetailTicket2[[#This Row],[Qte]]*(DetailTicket2[[#This Row],[PrixUnit]]*(1-DetailTicket2[[#This Row],[Remise%]]))</f>
        <v>57.94</v>
      </c>
      <c r="G1511" t="str">
        <f t="shared" si="36"/>
        <v>YATAN</v>
      </c>
    </row>
    <row r="1512" spans="1:7" x14ac:dyDescent="0.25">
      <c r="A1512">
        <v>10944</v>
      </c>
      <c r="B1512">
        <v>56</v>
      </c>
      <c r="C1512">
        <v>28.97</v>
      </c>
      <c r="D1512">
        <v>2</v>
      </c>
      <c r="E1512">
        <v>0</v>
      </c>
      <c r="F1512" s="4">
        <f>DetailTicket2[[#This Row],[Qte]]*(DetailTicket2[[#This Row],[PrixUnit]]*(1-DetailTicket2[[#This Row],[Remise%]]))</f>
        <v>57.94</v>
      </c>
      <c r="G1512" t="str">
        <f t="shared" si="36"/>
        <v>GESEF</v>
      </c>
    </row>
    <row r="1513" spans="1:7" x14ac:dyDescent="0.25">
      <c r="A1513">
        <v>10966</v>
      </c>
      <c r="B1513">
        <v>56</v>
      </c>
      <c r="C1513">
        <v>28.97</v>
      </c>
      <c r="D1513">
        <v>2</v>
      </c>
      <c r="E1513">
        <v>0.15</v>
      </c>
      <c r="F1513" s="4">
        <f>DetailTicket2[[#This Row],[Qte]]*(DetailTicket2[[#This Row],[PrixUnit]]*(1-DetailTicket2[[#This Row],[Remise%]]))</f>
        <v>49.248999999999995</v>
      </c>
      <c r="G1513" t="str">
        <f t="shared" si="36"/>
        <v>SYLEJ</v>
      </c>
    </row>
    <row r="1514" spans="1:7" x14ac:dyDescent="0.25">
      <c r="A1514">
        <v>11018</v>
      </c>
      <c r="B1514">
        <v>56</v>
      </c>
      <c r="C1514">
        <v>28.97</v>
      </c>
      <c r="D1514">
        <v>2</v>
      </c>
      <c r="E1514">
        <v>0</v>
      </c>
      <c r="F1514" s="4">
        <f>DetailTicket2[[#This Row],[Qte]]*(DetailTicket2[[#This Row],[PrixUnit]]*(1-DetailTicket2[[#This Row],[Remise%]]))</f>
        <v>57.94</v>
      </c>
      <c r="G1514" t="str">
        <f t="shared" si="36"/>
        <v>CHROU</v>
      </c>
    </row>
    <row r="1515" spans="1:7" x14ac:dyDescent="0.25">
      <c r="A1515">
        <v>11029</v>
      </c>
      <c r="B1515">
        <v>56</v>
      </c>
      <c r="C1515">
        <v>28.97</v>
      </c>
      <c r="D1515">
        <v>1</v>
      </c>
      <c r="E1515">
        <v>0</v>
      </c>
      <c r="F1515" s="4">
        <f>DetailTicket2[[#This Row],[Qte]]*(DetailTicket2[[#This Row],[PrixUnit]]*(1-DetailTicket2[[#This Row],[Remise%]]))</f>
        <v>28.97</v>
      </c>
      <c r="G1515" t="str">
        <f t="shared" si="36"/>
        <v>SYLEJ</v>
      </c>
    </row>
    <row r="1516" spans="1:7" x14ac:dyDescent="0.25">
      <c r="A1516">
        <v>10251</v>
      </c>
      <c r="B1516">
        <v>57</v>
      </c>
      <c r="C1516">
        <v>11.89</v>
      </c>
      <c r="D1516">
        <v>2</v>
      </c>
      <c r="E1516">
        <v>0.05</v>
      </c>
      <c r="F1516" s="4">
        <f>DetailTicket2[[#This Row],[Qte]]*(DetailTicket2[[#This Row],[PrixUnit]]*(1-DetailTicket2[[#This Row],[Remise%]]))</f>
        <v>22.591000000000001</v>
      </c>
      <c r="G1516" t="str">
        <f t="shared" si="36"/>
        <v>JAHEN</v>
      </c>
    </row>
    <row r="1517" spans="1:7" x14ac:dyDescent="0.25">
      <c r="A1517">
        <v>10260</v>
      </c>
      <c r="B1517">
        <v>57</v>
      </c>
      <c r="C1517">
        <v>11.89</v>
      </c>
      <c r="D1517">
        <v>2</v>
      </c>
      <c r="E1517">
        <v>0</v>
      </c>
      <c r="F1517" s="4">
        <f>DetailTicket2[[#This Row],[Qte]]*(DetailTicket2[[#This Row],[PrixUnit]]*(1-DetailTicket2[[#This Row],[Remise%]]))</f>
        <v>23.78</v>
      </c>
      <c r="G1517" t="str">
        <f t="shared" si="36"/>
        <v>OLLHE</v>
      </c>
    </row>
    <row r="1518" spans="1:7" x14ac:dyDescent="0.25">
      <c r="A1518">
        <v>10282</v>
      </c>
      <c r="B1518">
        <v>57</v>
      </c>
      <c r="C1518">
        <v>11.89</v>
      </c>
      <c r="D1518">
        <v>2</v>
      </c>
      <c r="E1518">
        <v>0</v>
      </c>
      <c r="F1518" s="4">
        <f>DetailTicket2[[#This Row],[Qte]]*(DetailTicket2[[#This Row],[PrixUnit]]*(1-DetailTicket2[[#This Row],[Remise%]]))</f>
        <v>23.78</v>
      </c>
      <c r="G1518" t="str">
        <f t="shared" si="36"/>
        <v>LODUR</v>
      </c>
    </row>
    <row r="1519" spans="1:7" x14ac:dyDescent="0.25">
      <c r="A1519">
        <v>10326</v>
      </c>
      <c r="B1519">
        <v>57</v>
      </c>
      <c r="C1519">
        <v>11.89</v>
      </c>
      <c r="D1519">
        <v>2</v>
      </c>
      <c r="E1519">
        <v>0</v>
      </c>
      <c r="F1519" s="4">
        <f>DetailTicket2[[#This Row],[Qte]]*(DetailTicket2[[#This Row],[PrixUnit]]*(1-DetailTicket2[[#This Row],[Remise%]]))</f>
        <v>23.78</v>
      </c>
      <c r="G1519" t="str">
        <f t="shared" si="36"/>
        <v>JALES</v>
      </c>
    </row>
    <row r="1520" spans="1:7" x14ac:dyDescent="0.25">
      <c r="A1520">
        <v>10355</v>
      </c>
      <c r="B1520">
        <v>57</v>
      </c>
      <c r="C1520">
        <v>11.89</v>
      </c>
      <c r="D1520">
        <v>1</v>
      </c>
      <c r="E1520">
        <v>0</v>
      </c>
      <c r="F1520" s="4">
        <f>DetailTicket2[[#This Row],[Qte]]*(DetailTicket2[[#This Row],[PrixUnit]]*(1-DetailTicket2[[#This Row],[Remise%]]))</f>
        <v>11.89</v>
      </c>
      <c r="G1520" t="str">
        <f t="shared" si="36"/>
        <v>CLHAL</v>
      </c>
    </row>
    <row r="1521" spans="1:7" x14ac:dyDescent="0.25">
      <c r="A1521">
        <v>10368</v>
      </c>
      <c r="B1521">
        <v>57</v>
      </c>
      <c r="C1521">
        <v>11.89</v>
      </c>
      <c r="D1521">
        <v>1</v>
      </c>
      <c r="E1521">
        <v>0</v>
      </c>
      <c r="F1521" s="4">
        <f>DetailTicket2[[#This Row],[Qte]]*(DetailTicket2[[#This Row],[PrixUnit]]*(1-DetailTicket2[[#This Row],[Remise%]]))</f>
        <v>11.89</v>
      </c>
      <c r="G1521" t="str">
        <f t="shared" si="36"/>
        <v>CHLEC</v>
      </c>
    </row>
    <row r="1522" spans="1:7" x14ac:dyDescent="0.25">
      <c r="A1522">
        <v>10416</v>
      </c>
      <c r="B1522">
        <v>57</v>
      </c>
      <c r="C1522">
        <v>11.89</v>
      </c>
      <c r="D1522">
        <v>1</v>
      </c>
      <c r="E1522">
        <v>0</v>
      </c>
      <c r="F1522" s="4">
        <f>DetailTicket2[[#This Row],[Qte]]*(DetailTicket2[[#This Row],[PrixUnit]]*(1-DetailTicket2[[#This Row],[Remise%]]))</f>
        <v>11.89</v>
      </c>
      <c r="G1522" t="str">
        <f t="shared" si="36"/>
        <v>CLJAN</v>
      </c>
    </row>
    <row r="1523" spans="1:7" x14ac:dyDescent="0.25">
      <c r="A1523">
        <v>10438</v>
      </c>
      <c r="B1523">
        <v>57</v>
      </c>
      <c r="C1523">
        <v>11.89</v>
      </c>
      <c r="D1523">
        <v>2</v>
      </c>
      <c r="E1523">
        <v>0.2</v>
      </c>
      <c r="F1523" s="4">
        <f>DetailTicket2[[#This Row],[Qte]]*(DetailTicket2[[#This Row],[PrixUnit]]*(1-DetailTicket2[[#This Row],[Remise%]]))</f>
        <v>19.024000000000001</v>
      </c>
      <c r="G1523" t="str">
        <f t="shared" si="36"/>
        <v>DIGOM</v>
      </c>
    </row>
    <row r="1524" spans="1:7" x14ac:dyDescent="0.25">
      <c r="A1524">
        <v>10535</v>
      </c>
      <c r="B1524">
        <v>57</v>
      </c>
      <c r="C1524">
        <v>14.94</v>
      </c>
      <c r="D1524">
        <v>2</v>
      </c>
      <c r="E1524">
        <v>0.1</v>
      </c>
      <c r="F1524" s="4">
        <f>DetailTicket2[[#This Row],[Qte]]*(DetailTicket2[[#This Row],[PrixUnit]]*(1-DetailTicket2[[#This Row],[Remise%]]))</f>
        <v>26.891999999999999</v>
      </c>
      <c r="G1524" t="str">
        <f t="shared" si="36"/>
        <v>SEADI</v>
      </c>
    </row>
    <row r="1525" spans="1:7" x14ac:dyDescent="0.25">
      <c r="A1525">
        <v>10578</v>
      </c>
      <c r="B1525">
        <v>57</v>
      </c>
      <c r="C1525">
        <v>14.94</v>
      </c>
      <c r="D1525">
        <v>2</v>
      </c>
      <c r="E1525">
        <v>0</v>
      </c>
      <c r="F1525" s="4">
        <f>DetailTicket2[[#This Row],[Qte]]*(DetailTicket2[[#This Row],[PrixUnit]]*(1-DetailTicket2[[#This Row],[Remise%]]))</f>
        <v>29.88</v>
      </c>
      <c r="G1525" t="str">
        <f t="shared" si="36"/>
        <v>SYBEL</v>
      </c>
    </row>
    <row r="1526" spans="1:7" x14ac:dyDescent="0.25">
      <c r="A1526">
        <v>10582</v>
      </c>
      <c r="B1526">
        <v>57</v>
      </c>
      <c r="C1526">
        <v>14.94</v>
      </c>
      <c r="D1526">
        <v>2</v>
      </c>
      <c r="E1526">
        <v>0</v>
      </c>
      <c r="F1526" s="4">
        <f>DetailTicket2[[#This Row],[Qte]]*(DetailTicket2[[#This Row],[PrixUnit]]*(1-DetailTicket2[[#This Row],[Remise%]]))</f>
        <v>29.88</v>
      </c>
      <c r="G1526" t="str">
        <f t="shared" si="36"/>
        <v>NOBEL</v>
      </c>
    </row>
    <row r="1527" spans="1:7" x14ac:dyDescent="0.25">
      <c r="A1527">
        <v>10597</v>
      </c>
      <c r="B1527">
        <v>57</v>
      </c>
      <c r="C1527">
        <v>14.94</v>
      </c>
      <c r="D1527">
        <v>1</v>
      </c>
      <c r="E1527">
        <v>0</v>
      </c>
      <c r="F1527" s="4">
        <f>DetailTicket2[[#This Row],[Qte]]*(DetailTicket2[[#This Row],[PrixUnit]]*(1-DetailTicket2[[#This Row],[Remise%]]))</f>
        <v>14.94</v>
      </c>
      <c r="G1527" t="str">
        <f t="shared" si="36"/>
        <v>BETIZ</v>
      </c>
    </row>
    <row r="1528" spans="1:7" x14ac:dyDescent="0.25">
      <c r="A1528">
        <v>10707</v>
      </c>
      <c r="B1528">
        <v>57</v>
      </c>
      <c r="C1528">
        <v>14.94</v>
      </c>
      <c r="D1528">
        <v>1</v>
      </c>
      <c r="E1528">
        <v>0</v>
      </c>
      <c r="F1528" s="4">
        <f>DetailTicket2[[#This Row],[Qte]]*(DetailTicket2[[#This Row],[PrixUnit]]*(1-DetailTicket2[[#This Row],[Remise%]]))</f>
        <v>14.94</v>
      </c>
      <c r="G1528" t="str">
        <f t="shared" si="36"/>
        <v>CLHAL</v>
      </c>
    </row>
    <row r="1529" spans="1:7" x14ac:dyDescent="0.25">
      <c r="A1529">
        <v>10755</v>
      </c>
      <c r="B1529">
        <v>57</v>
      </c>
      <c r="C1529">
        <v>14.94</v>
      </c>
      <c r="D1529">
        <v>2</v>
      </c>
      <c r="E1529">
        <v>0.25</v>
      </c>
      <c r="F1529" s="4">
        <f>DetailTicket2[[#This Row],[Qte]]*(DetailTicket2[[#This Row],[PrixUnit]]*(1-DetailTicket2[[#This Row],[Remise%]]))</f>
        <v>22.41</v>
      </c>
      <c r="G1529" t="str">
        <f t="shared" si="36"/>
        <v>FAMAR</v>
      </c>
    </row>
    <row r="1530" spans="1:7" x14ac:dyDescent="0.25">
      <c r="A1530">
        <v>10823</v>
      </c>
      <c r="B1530">
        <v>57</v>
      </c>
      <c r="C1530">
        <v>14.94</v>
      </c>
      <c r="D1530">
        <v>2</v>
      </c>
      <c r="E1530">
        <v>0</v>
      </c>
      <c r="F1530" s="4">
        <f>DetailTicket2[[#This Row],[Qte]]*(DetailTicket2[[#This Row],[PrixUnit]]*(1-DetailTicket2[[#This Row],[Remise%]]))</f>
        <v>29.88</v>
      </c>
      <c r="G1530" t="str">
        <f t="shared" si="36"/>
        <v>JEMAN</v>
      </c>
    </row>
    <row r="1531" spans="1:7" x14ac:dyDescent="0.25">
      <c r="A1531">
        <v>10826</v>
      </c>
      <c r="B1531">
        <v>57</v>
      </c>
      <c r="C1531">
        <v>14.94</v>
      </c>
      <c r="D1531">
        <v>2</v>
      </c>
      <c r="E1531">
        <v>0</v>
      </c>
      <c r="F1531" s="4">
        <f>DetailTicket2[[#This Row],[Qte]]*(DetailTicket2[[#This Row],[PrixUnit]]*(1-DetailTicket2[[#This Row],[Remise%]]))</f>
        <v>29.88</v>
      </c>
      <c r="G1531" t="str">
        <f t="shared" si="36"/>
        <v>JEBOR</v>
      </c>
    </row>
    <row r="1532" spans="1:7" x14ac:dyDescent="0.25">
      <c r="A1532">
        <v>10836</v>
      </c>
      <c r="B1532">
        <v>57</v>
      </c>
      <c r="C1532">
        <v>14.94</v>
      </c>
      <c r="D1532">
        <v>1</v>
      </c>
      <c r="E1532">
        <v>0</v>
      </c>
      <c r="F1532" s="4">
        <f>DetailTicket2[[#This Row],[Qte]]*(DetailTicket2[[#This Row],[PrixUnit]]*(1-DetailTicket2[[#This Row],[Remise%]]))</f>
        <v>14.94</v>
      </c>
      <c r="G1532" t="str">
        <f t="shared" si="36"/>
        <v>CHLEC</v>
      </c>
    </row>
    <row r="1533" spans="1:7" x14ac:dyDescent="0.25">
      <c r="A1533">
        <v>10851</v>
      </c>
      <c r="B1533">
        <v>57</v>
      </c>
      <c r="C1533">
        <v>14.94</v>
      </c>
      <c r="D1533">
        <v>2</v>
      </c>
      <c r="E1533">
        <v>0.05</v>
      </c>
      <c r="F1533" s="4">
        <f>DetailTicket2[[#This Row],[Qte]]*(DetailTicket2[[#This Row],[PrixUnit]]*(1-DetailTicket2[[#This Row],[Remise%]]))</f>
        <v>28.385999999999999</v>
      </c>
      <c r="G1533" t="str">
        <f t="shared" si="36"/>
        <v>CHDUD</v>
      </c>
    </row>
    <row r="1534" spans="1:7" x14ac:dyDescent="0.25">
      <c r="A1534">
        <v>10916</v>
      </c>
      <c r="B1534">
        <v>57</v>
      </c>
      <c r="C1534">
        <v>14.94</v>
      </c>
      <c r="D1534">
        <v>1</v>
      </c>
      <c r="E1534">
        <v>0</v>
      </c>
      <c r="F1534" s="4">
        <f>DetailTicket2[[#This Row],[Qte]]*(DetailTicket2[[#This Row],[PrixUnit]]*(1-DetailTicket2[[#This Row],[Remise%]]))</f>
        <v>14.94</v>
      </c>
      <c r="G1534" t="str">
        <f t="shared" si="36"/>
        <v>GECAU</v>
      </c>
    </row>
    <row r="1535" spans="1:7" x14ac:dyDescent="0.25">
      <c r="A1535">
        <v>10931</v>
      </c>
      <c r="B1535">
        <v>57</v>
      </c>
      <c r="C1535">
        <v>14.94</v>
      </c>
      <c r="D1535">
        <v>1</v>
      </c>
      <c r="E1535">
        <v>0</v>
      </c>
      <c r="F1535" s="4">
        <f>DetailTicket2[[#This Row],[Qte]]*(DetailTicket2[[#This Row],[PrixUnit]]*(1-DetailTicket2[[#This Row],[Remise%]]))</f>
        <v>14.94</v>
      </c>
      <c r="G1535" t="str">
        <f t="shared" si="36"/>
        <v>ERDUR</v>
      </c>
    </row>
    <row r="1536" spans="1:7" x14ac:dyDescent="0.25">
      <c r="A1536">
        <v>10983</v>
      </c>
      <c r="B1536">
        <v>57</v>
      </c>
      <c r="C1536">
        <v>14.94</v>
      </c>
      <c r="D1536">
        <v>2</v>
      </c>
      <c r="E1536">
        <v>0</v>
      </c>
      <c r="F1536" s="4">
        <f>DetailTicket2[[#This Row],[Qte]]*(DetailTicket2[[#This Row],[PrixUnit]]*(1-DetailTicket2[[#This Row],[Remise%]]))</f>
        <v>29.88</v>
      </c>
      <c r="G1536" t="str">
        <f t="shared" si="36"/>
        <v>MOELK</v>
      </c>
    </row>
    <row r="1537" spans="1:7" x14ac:dyDescent="0.25">
      <c r="A1537">
        <v>11039</v>
      </c>
      <c r="B1537">
        <v>57</v>
      </c>
      <c r="C1537">
        <v>14.94</v>
      </c>
      <c r="D1537">
        <v>1</v>
      </c>
      <c r="E1537">
        <v>0</v>
      </c>
      <c r="F1537" s="4">
        <f>DetailTicket2[[#This Row],[Qte]]*(DetailTicket2[[#This Row],[PrixUnit]]*(1-DetailTicket2[[#This Row],[Remise%]]))</f>
        <v>14.94</v>
      </c>
      <c r="G1537" t="str">
        <f t="shared" si="36"/>
        <v>RARAB</v>
      </c>
    </row>
    <row r="1538" spans="1:7" x14ac:dyDescent="0.25">
      <c r="A1538">
        <v>11055</v>
      </c>
      <c r="B1538">
        <v>57</v>
      </c>
      <c r="C1538">
        <v>14.94</v>
      </c>
      <c r="D1538">
        <v>1</v>
      </c>
      <c r="E1538">
        <v>0</v>
      </c>
      <c r="F1538" s="4">
        <f>DetailTicket2[[#This Row],[Qte]]*(DetailTicket2[[#This Row],[PrixUnit]]*(1-DetailTicket2[[#This Row],[Remise%]]))</f>
        <v>14.94</v>
      </c>
      <c r="G1538" t="str">
        <f t="shared" ref="G1538:G1601" si="37">VLOOKUP(A1538,$I$2:$J$836,2,FALSE)</f>
        <v>NAROU</v>
      </c>
    </row>
    <row r="1539" spans="1:7" x14ac:dyDescent="0.25">
      <c r="A1539">
        <v>10314</v>
      </c>
      <c r="B1539">
        <v>58</v>
      </c>
      <c r="C1539">
        <v>8.08</v>
      </c>
      <c r="D1539">
        <v>1</v>
      </c>
      <c r="E1539">
        <v>0.1</v>
      </c>
      <c r="F1539" s="4">
        <f>DetailTicket2[[#This Row],[Qte]]*(DetailTicket2[[#This Row],[PrixUnit]]*(1-DetailTicket2[[#This Row],[Remise%]]))</f>
        <v>7.2720000000000002</v>
      </c>
      <c r="G1539" t="str">
        <f t="shared" si="37"/>
        <v>ALCLE</v>
      </c>
    </row>
    <row r="1540" spans="1:7" x14ac:dyDescent="0.25">
      <c r="A1540">
        <v>10327</v>
      </c>
      <c r="B1540">
        <v>58</v>
      </c>
      <c r="C1540">
        <v>8.08</v>
      </c>
      <c r="D1540">
        <v>1</v>
      </c>
      <c r="E1540">
        <v>0.2</v>
      </c>
      <c r="F1540" s="4">
        <f>DetailTicket2[[#This Row],[Qte]]*(DetailTicket2[[#This Row],[PrixUnit]]*(1-DetailTicket2[[#This Row],[Remise%]]))</f>
        <v>6.4640000000000004</v>
      </c>
      <c r="G1540" t="str">
        <f t="shared" si="37"/>
        <v>REDAN</v>
      </c>
    </row>
    <row r="1541" spans="1:7" x14ac:dyDescent="0.25">
      <c r="A1541">
        <v>10373</v>
      </c>
      <c r="B1541">
        <v>58</v>
      </c>
      <c r="C1541">
        <v>8.08</v>
      </c>
      <c r="D1541">
        <v>2</v>
      </c>
      <c r="E1541">
        <v>0.2</v>
      </c>
      <c r="F1541" s="4">
        <f>DetailTicket2[[#This Row],[Qte]]*(DetailTicket2[[#This Row],[PrixUnit]]*(1-DetailTicket2[[#This Row],[Remise%]]))</f>
        <v>12.928000000000001</v>
      </c>
      <c r="G1541" t="str">
        <f t="shared" si="37"/>
        <v>ERSWE</v>
      </c>
    </row>
    <row r="1542" spans="1:7" x14ac:dyDescent="0.25">
      <c r="A1542">
        <v>10374</v>
      </c>
      <c r="B1542">
        <v>58</v>
      </c>
      <c r="C1542">
        <v>8.08</v>
      </c>
      <c r="D1542">
        <v>2</v>
      </c>
      <c r="E1542">
        <v>0</v>
      </c>
      <c r="F1542" s="4">
        <f>DetailTicket2[[#This Row],[Qte]]*(DetailTicket2[[#This Row],[PrixUnit]]*(1-DetailTicket2[[#This Row],[Remise%]]))</f>
        <v>16.16</v>
      </c>
      <c r="G1542" t="str">
        <f t="shared" si="37"/>
        <v xml:space="preserve">DELE </v>
      </c>
    </row>
    <row r="1543" spans="1:7" x14ac:dyDescent="0.25">
      <c r="A1543">
        <v>10537</v>
      </c>
      <c r="B1543">
        <v>58</v>
      </c>
      <c r="C1543">
        <v>10.06</v>
      </c>
      <c r="D1543">
        <v>1</v>
      </c>
      <c r="E1543">
        <v>0</v>
      </c>
      <c r="F1543" s="4">
        <f>DetailTicket2[[#This Row],[Qte]]*(DetailTicket2[[#This Row],[PrixUnit]]*(1-DetailTicket2[[#This Row],[Remise%]]))</f>
        <v>10.06</v>
      </c>
      <c r="G1543" t="str">
        <f t="shared" si="37"/>
        <v>ERDUR</v>
      </c>
    </row>
    <row r="1544" spans="1:7" x14ac:dyDescent="0.25">
      <c r="A1544">
        <v>10594</v>
      </c>
      <c r="B1544">
        <v>58</v>
      </c>
      <c r="C1544">
        <v>10.06</v>
      </c>
      <c r="D1544">
        <v>1</v>
      </c>
      <c r="E1544">
        <v>0</v>
      </c>
      <c r="F1544" s="4">
        <f>DetailTicket2[[#This Row],[Qte]]*(DetailTicket2[[#This Row],[PrixUnit]]*(1-DetailTicket2[[#This Row],[Remise%]]))</f>
        <v>10.06</v>
      </c>
      <c r="G1544" t="str">
        <f t="shared" si="37"/>
        <v>PILED</v>
      </c>
    </row>
    <row r="1545" spans="1:7" x14ac:dyDescent="0.25">
      <c r="A1545">
        <v>10636</v>
      </c>
      <c r="B1545">
        <v>58</v>
      </c>
      <c r="C1545">
        <v>10.06</v>
      </c>
      <c r="D1545">
        <v>2</v>
      </c>
      <c r="E1545">
        <v>0</v>
      </c>
      <c r="F1545" s="4">
        <f>DetailTicket2[[#This Row],[Qte]]*(DetailTicket2[[#This Row],[PrixUnit]]*(1-DetailTicket2[[#This Row],[Remise%]]))</f>
        <v>20.12</v>
      </c>
      <c r="G1545" t="str">
        <f t="shared" si="37"/>
        <v>CLJAN</v>
      </c>
    </row>
    <row r="1546" spans="1:7" x14ac:dyDescent="0.25">
      <c r="A1546">
        <v>10661</v>
      </c>
      <c r="B1546">
        <v>58</v>
      </c>
      <c r="C1546">
        <v>10.06</v>
      </c>
      <c r="D1546">
        <v>1</v>
      </c>
      <c r="E1546">
        <v>0.2</v>
      </c>
      <c r="F1546" s="4">
        <f>DetailTicket2[[#This Row],[Qte]]*(DetailTicket2[[#This Row],[PrixUnit]]*(1-DetailTicket2[[#This Row],[Remise%]]))</f>
        <v>8.048</v>
      </c>
      <c r="G1546" t="str">
        <f t="shared" si="37"/>
        <v>ERSWE</v>
      </c>
    </row>
    <row r="1547" spans="1:7" x14ac:dyDescent="0.25">
      <c r="A1547">
        <v>10675</v>
      </c>
      <c r="B1547">
        <v>58</v>
      </c>
      <c r="C1547">
        <v>10.06</v>
      </c>
      <c r="D1547">
        <v>1</v>
      </c>
      <c r="E1547">
        <v>0</v>
      </c>
      <c r="F1547" s="4">
        <f>DetailTicket2[[#This Row],[Qte]]*(DetailTicket2[[#This Row],[PrixUnit]]*(1-DetailTicket2[[#This Row],[Remise%]]))</f>
        <v>10.06</v>
      </c>
      <c r="G1547" t="str">
        <f t="shared" si="37"/>
        <v>ERDEB</v>
      </c>
    </row>
    <row r="1548" spans="1:7" x14ac:dyDescent="0.25">
      <c r="A1548">
        <v>10697</v>
      </c>
      <c r="B1548">
        <v>58</v>
      </c>
      <c r="C1548">
        <v>10.06</v>
      </c>
      <c r="D1548">
        <v>1</v>
      </c>
      <c r="E1548">
        <v>0.25</v>
      </c>
      <c r="F1548" s="4">
        <f>DetailTicket2[[#This Row],[Qte]]*(DetailTicket2[[#This Row],[PrixUnit]]*(1-DetailTicket2[[#This Row],[Remise%]]))</f>
        <v>7.5449999999999999</v>
      </c>
      <c r="G1548" t="str">
        <f t="shared" si="37"/>
        <v>RARAB</v>
      </c>
    </row>
    <row r="1549" spans="1:7" x14ac:dyDescent="0.25">
      <c r="A1549">
        <v>10714</v>
      </c>
      <c r="B1549">
        <v>58</v>
      </c>
      <c r="C1549">
        <v>10.06</v>
      </c>
      <c r="D1549">
        <v>2</v>
      </c>
      <c r="E1549">
        <v>0.25</v>
      </c>
      <c r="F1549" s="4">
        <f>DetailTicket2[[#This Row],[Qte]]*(DetailTicket2[[#This Row],[PrixUnit]]*(1-DetailTicket2[[#This Row],[Remise%]]))</f>
        <v>15.09</v>
      </c>
      <c r="G1549" t="str">
        <f t="shared" si="37"/>
        <v>MOELK</v>
      </c>
    </row>
    <row r="1550" spans="1:7" x14ac:dyDescent="0.25">
      <c r="A1550">
        <v>10839</v>
      </c>
      <c r="B1550">
        <v>58</v>
      </c>
      <c r="C1550">
        <v>10.06</v>
      </c>
      <c r="D1550">
        <v>1</v>
      </c>
      <c r="E1550">
        <v>0.1</v>
      </c>
      <c r="F1550" s="4">
        <f>DetailTicket2[[#This Row],[Qte]]*(DetailTicket2[[#This Row],[PrixUnit]]*(1-DetailTicket2[[#This Row],[Remise%]]))</f>
        <v>9.0540000000000003</v>
      </c>
      <c r="G1550" t="str">
        <f t="shared" si="37"/>
        <v>CEGRO</v>
      </c>
    </row>
    <row r="1551" spans="1:7" x14ac:dyDescent="0.25">
      <c r="A1551">
        <v>10845</v>
      </c>
      <c r="B1551">
        <v>58</v>
      </c>
      <c r="C1551">
        <v>10.06</v>
      </c>
      <c r="D1551">
        <v>2</v>
      </c>
      <c r="E1551">
        <v>0.1</v>
      </c>
      <c r="F1551" s="4">
        <f>DetailTicket2[[#This Row],[Qte]]*(DetailTicket2[[#This Row],[PrixUnit]]*(1-DetailTicket2[[#This Row],[Remise%]]))</f>
        <v>18.108000000000001</v>
      </c>
      <c r="G1551" t="str">
        <f t="shared" si="37"/>
        <v>ARBLA</v>
      </c>
    </row>
    <row r="1552" spans="1:7" x14ac:dyDescent="0.25">
      <c r="A1552">
        <v>10863</v>
      </c>
      <c r="B1552">
        <v>58</v>
      </c>
      <c r="C1552">
        <v>10.06</v>
      </c>
      <c r="D1552">
        <v>2</v>
      </c>
      <c r="E1552">
        <v>0.15</v>
      </c>
      <c r="F1552" s="4">
        <f>DetailTicket2[[#This Row],[Qte]]*(DetailTicket2[[#This Row],[PrixUnit]]*(1-DetailTicket2[[#This Row],[Remise%]]))</f>
        <v>17.102</v>
      </c>
      <c r="G1552" t="str">
        <f t="shared" si="37"/>
        <v>NAROU</v>
      </c>
    </row>
    <row r="1553" spans="1:7" x14ac:dyDescent="0.25">
      <c r="A1553">
        <v>10904</v>
      </c>
      <c r="B1553">
        <v>58</v>
      </c>
      <c r="C1553">
        <v>10.06</v>
      </c>
      <c r="D1553">
        <v>2</v>
      </c>
      <c r="E1553">
        <v>0</v>
      </c>
      <c r="F1553" s="4">
        <f>DetailTicket2[[#This Row],[Qte]]*(DetailTicket2[[#This Row],[PrixUnit]]*(1-DetailTicket2[[#This Row],[Remise%]]))</f>
        <v>20.12</v>
      </c>
      <c r="G1553" t="str">
        <f t="shared" si="37"/>
        <v>CHLAB</v>
      </c>
    </row>
    <row r="1554" spans="1:7" x14ac:dyDescent="0.25">
      <c r="A1554">
        <v>10913</v>
      </c>
      <c r="B1554">
        <v>58</v>
      </c>
      <c r="C1554">
        <v>10.06</v>
      </c>
      <c r="D1554">
        <v>2</v>
      </c>
      <c r="E1554">
        <v>0</v>
      </c>
      <c r="F1554" s="4">
        <f>DetailTicket2[[#This Row],[Qte]]*(DetailTicket2[[#This Row],[PrixUnit]]*(1-DetailTicket2[[#This Row],[Remise%]]))</f>
        <v>20.12</v>
      </c>
      <c r="G1554" t="str">
        <f t="shared" si="37"/>
        <v>PABEL</v>
      </c>
    </row>
    <row r="1555" spans="1:7" x14ac:dyDescent="0.25">
      <c r="A1555">
        <v>10930</v>
      </c>
      <c r="B1555">
        <v>58</v>
      </c>
      <c r="C1555">
        <v>10.06</v>
      </c>
      <c r="D1555">
        <v>1</v>
      </c>
      <c r="E1555">
        <v>0.2</v>
      </c>
      <c r="F1555" s="4">
        <f>DetailTicket2[[#This Row],[Qte]]*(DetailTicket2[[#This Row],[PrixUnit]]*(1-DetailTicket2[[#This Row],[Remise%]]))</f>
        <v>8.048</v>
      </c>
      <c r="G1555" t="str">
        <f t="shared" si="37"/>
        <v>MIGAL</v>
      </c>
    </row>
    <row r="1556" spans="1:7" x14ac:dyDescent="0.25">
      <c r="A1556">
        <v>11011</v>
      </c>
      <c r="B1556">
        <v>58</v>
      </c>
      <c r="C1556">
        <v>10.06</v>
      </c>
      <c r="D1556">
        <v>1</v>
      </c>
      <c r="E1556">
        <v>0.05</v>
      </c>
      <c r="F1556" s="4">
        <f>DetailTicket2[[#This Row],[Qte]]*(DetailTicket2[[#This Row],[PrixUnit]]*(1-DetailTicket2[[#This Row],[Remise%]]))</f>
        <v>9.5570000000000004</v>
      </c>
      <c r="G1556" t="str">
        <f t="shared" si="37"/>
        <v>PALEC</v>
      </c>
    </row>
    <row r="1557" spans="1:7" x14ac:dyDescent="0.25">
      <c r="A1557">
        <v>11078</v>
      </c>
      <c r="B1557">
        <v>58</v>
      </c>
      <c r="C1557">
        <v>14.48</v>
      </c>
      <c r="D1557">
        <v>2</v>
      </c>
      <c r="E1557">
        <v>0</v>
      </c>
      <c r="F1557" s="4">
        <f>DetailTicket2[[#This Row],[Qte]]*(DetailTicket2[[#This Row],[PrixUnit]]*(1-DetailTicket2[[#This Row],[Remise%]]))</f>
        <v>28.96</v>
      </c>
      <c r="G1557" t="str">
        <f t="shared" si="37"/>
        <v>JEHOU</v>
      </c>
    </row>
    <row r="1558" spans="1:7" x14ac:dyDescent="0.25">
      <c r="A1558">
        <v>10255</v>
      </c>
      <c r="B1558">
        <v>59</v>
      </c>
      <c r="C1558">
        <v>33.54</v>
      </c>
      <c r="D1558">
        <v>1</v>
      </c>
      <c r="E1558">
        <v>0</v>
      </c>
      <c r="F1558" s="4">
        <f>DetailTicket2[[#This Row],[Qte]]*(DetailTicket2[[#This Row],[PrixUnit]]*(1-DetailTicket2[[#This Row],[Remise%]]))</f>
        <v>33.54</v>
      </c>
      <c r="G1558" t="str">
        <f t="shared" si="37"/>
        <v>ERDUR</v>
      </c>
    </row>
    <row r="1559" spans="1:7" x14ac:dyDescent="0.25">
      <c r="A1559">
        <v>10267</v>
      </c>
      <c r="B1559">
        <v>59</v>
      </c>
      <c r="C1559">
        <v>33.54</v>
      </c>
      <c r="D1559">
        <v>2</v>
      </c>
      <c r="E1559">
        <v>0.15</v>
      </c>
      <c r="F1559" s="4">
        <f>DetailTicket2[[#This Row],[Qte]]*(DetailTicket2[[#This Row],[PrixUnit]]*(1-DetailTicket2[[#This Row],[Remise%]]))</f>
        <v>57.017999999999994</v>
      </c>
      <c r="G1559" t="str">
        <f t="shared" si="37"/>
        <v>ERDEB</v>
      </c>
    </row>
    <row r="1560" spans="1:7" x14ac:dyDescent="0.25">
      <c r="A1560">
        <v>10275</v>
      </c>
      <c r="B1560">
        <v>59</v>
      </c>
      <c r="C1560">
        <v>33.54</v>
      </c>
      <c r="D1560">
        <v>2</v>
      </c>
      <c r="E1560">
        <v>0.05</v>
      </c>
      <c r="F1560" s="4">
        <f>DetailTicket2[[#This Row],[Qte]]*(DetailTicket2[[#This Row],[PrixUnit]]*(1-DetailTicket2[[#This Row],[Remise%]]))</f>
        <v>63.725999999999992</v>
      </c>
      <c r="G1560" t="str">
        <f t="shared" si="37"/>
        <v>NISCH</v>
      </c>
    </row>
    <row r="1561" spans="1:7" x14ac:dyDescent="0.25">
      <c r="A1561">
        <v>10278</v>
      </c>
      <c r="B1561">
        <v>59</v>
      </c>
      <c r="C1561">
        <v>33.54</v>
      </c>
      <c r="D1561">
        <v>2</v>
      </c>
      <c r="E1561">
        <v>0</v>
      </c>
      <c r="F1561" s="4">
        <f>DetailTicket2[[#This Row],[Qte]]*(DetailTicket2[[#This Row],[PrixUnit]]*(1-DetailTicket2[[#This Row],[Remise%]]))</f>
        <v>67.08</v>
      </c>
      <c r="G1561" t="str">
        <f t="shared" si="37"/>
        <v>JEHOU</v>
      </c>
    </row>
    <row r="1562" spans="1:7" x14ac:dyDescent="0.25">
      <c r="A1562">
        <v>10298</v>
      </c>
      <c r="B1562">
        <v>59</v>
      </c>
      <c r="C1562">
        <v>33.54</v>
      </c>
      <c r="D1562">
        <v>1</v>
      </c>
      <c r="E1562">
        <v>0.25</v>
      </c>
      <c r="F1562" s="4">
        <f>DetailTicket2[[#This Row],[Qte]]*(DetailTicket2[[#This Row],[PrixUnit]]*(1-DetailTicket2[[#This Row],[Remise%]]))</f>
        <v>25.155000000000001</v>
      </c>
      <c r="G1562" t="str">
        <f t="shared" si="37"/>
        <v>ERSWE</v>
      </c>
    </row>
    <row r="1563" spans="1:7" x14ac:dyDescent="0.25">
      <c r="A1563">
        <v>10304</v>
      </c>
      <c r="B1563">
        <v>59</v>
      </c>
      <c r="C1563">
        <v>33.54</v>
      </c>
      <c r="D1563">
        <v>2</v>
      </c>
      <c r="E1563">
        <v>0</v>
      </c>
      <c r="F1563" s="4">
        <f>DetailTicket2[[#This Row],[Qte]]*(DetailTicket2[[#This Row],[PrixUnit]]*(1-DetailTicket2[[#This Row],[Remise%]]))</f>
        <v>67.08</v>
      </c>
      <c r="G1563" t="str">
        <f t="shared" si="37"/>
        <v>CHGRA</v>
      </c>
    </row>
    <row r="1564" spans="1:7" x14ac:dyDescent="0.25">
      <c r="A1564">
        <v>10324</v>
      </c>
      <c r="B1564">
        <v>59</v>
      </c>
      <c r="C1564">
        <v>33.54</v>
      </c>
      <c r="D1564">
        <v>1</v>
      </c>
      <c r="E1564">
        <v>0.15</v>
      </c>
      <c r="F1564" s="4">
        <f>DetailTicket2[[#This Row],[Qte]]*(DetailTicket2[[#This Row],[PrixUnit]]*(1-DetailTicket2[[#This Row],[Remise%]]))</f>
        <v>28.508999999999997</v>
      </c>
      <c r="G1564" t="str">
        <f t="shared" si="37"/>
        <v>MOELK</v>
      </c>
    </row>
    <row r="1565" spans="1:7" x14ac:dyDescent="0.25">
      <c r="A1565">
        <v>10328</v>
      </c>
      <c r="B1565">
        <v>59</v>
      </c>
      <c r="C1565">
        <v>33.54</v>
      </c>
      <c r="D1565">
        <v>2</v>
      </c>
      <c r="E1565">
        <v>0</v>
      </c>
      <c r="F1565" s="4">
        <f>DetailTicket2[[#This Row],[Qte]]*(DetailTicket2[[#This Row],[PrixUnit]]*(1-DetailTicket2[[#This Row],[Remise%]]))</f>
        <v>67.08</v>
      </c>
      <c r="G1565" t="str">
        <f t="shared" si="37"/>
        <v>LOHUE</v>
      </c>
    </row>
    <row r="1566" spans="1:7" x14ac:dyDescent="0.25">
      <c r="A1566">
        <v>10341</v>
      </c>
      <c r="B1566">
        <v>59</v>
      </c>
      <c r="C1566">
        <v>33.54</v>
      </c>
      <c r="D1566">
        <v>2</v>
      </c>
      <c r="E1566">
        <v>0.15</v>
      </c>
      <c r="F1566" s="4">
        <f>DetailTicket2[[#This Row],[Qte]]*(DetailTicket2[[#This Row],[PrixUnit]]*(1-DetailTicket2[[#This Row],[Remise%]]))</f>
        <v>57.017999999999994</v>
      </c>
      <c r="G1566" t="str">
        <f t="shared" si="37"/>
        <v>OLFER</v>
      </c>
    </row>
    <row r="1567" spans="1:7" x14ac:dyDescent="0.25">
      <c r="A1567">
        <v>10387</v>
      </c>
      <c r="B1567">
        <v>59</v>
      </c>
      <c r="C1567">
        <v>33.54</v>
      </c>
      <c r="D1567">
        <v>2</v>
      </c>
      <c r="E1567">
        <v>0</v>
      </c>
      <c r="F1567" s="4">
        <f>DetailTicket2[[#This Row],[Qte]]*(DetailTicket2[[#This Row],[PrixUnit]]*(1-DetailTicket2[[#This Row],[Remise%]]))</f>
        <v>67.08</v>
      </c>
      <c r="G1567" t="str">
        <f t="shared" si="37"/>
        <v>ALDUV</v>
      </c>
    </row>
    <row r="1568" spans="1:7" x14ac:dyDescent="0.25">
      <c r="A1568">
        <v>10410</v>
      </c>
      <c r="B1568">
        <v>59</v>
      </c>
      <c r="C1568">
        <v>33.54</v>
      </c>
      <c r="D1568">
        <v>2</v>
      </c>
      <c r="E1568">
        <v>0</v>
      </c>
      <c r="F1568" s="4">
        <f>DetailTicket2[[#This Row],[Qte]]*(DetailTicket2[[#This Row],[PrixUnit]]*(1-DetailTicket2[[#This Row],[Remise%]]))</f>
        <v>67.08</v>
      </c>
      <c r="G1568" t="str">
        <f t="shared" si="37"/>
        <v>GESEF</v>
      </c>
    </row>
    <row r="1569" spans="1:7" x14ac:dyDescent="0.25">
      <c r="A1569">
        <v>10411</v>
      </c>
      <c r="B1569">
        <v>59</v>
      </c>
      <c r="C1569">
        <v>33.54</v>
      </c>
      <c r="D1569">
        <v>2</v>
      </c>
      <c r="E1569">
        <v>0.2</v>
      </c>
      <c r="F1569" s="4">
        <f>DetailTicket2[[#This Row],[Qte]]*(DetailTicket2[[#This Row],[PrixUnit]]*(1-DetailTicket2[[#This Row],[Remise%]]))</f>
        <v>53.664000000000001</v>
      </c>
      <c r="G1569" t="str">
        <f t="shared" si="37"/>
        <v>GESEF</v>
      </c>
    </row>
    <row r="1570" spans="1:7" x14ac:dyDescent="0.25">
      <c r="A1570">
        <v>10423</v>
      </c>
      <c r="B1570">
        <v>59</v>
      </c>
      <c r="C1570">
        <v>33.54</v>
      </c>
      <c r="D1570">
        <v>1</v>
      </c>
      <c r="E1570">
        <v>0</v>
      </c>
      <c r="F1570" s="4">
        <f>DetailTicket2[[#This Row],[Qte]]*(DetailTicket2[[#This Row],[PrixUnit]]*(1-DetailTicket2[[#This Row],[Remise%]]))</f>
        <v>33.54</v>
      </c>
      <c r="G1570" t="str">
        <f t="shared" si="37"/>
        <v>BRLEH</v>
      </c>
    </row>
    <row r="1571" spans="1:7" x14ac:dyDescent="0.25">
      <c r="A1571">
        <v>10430</v>
      </c>
      <c r="B1571">
        <v>59</v>
      </c>
      <c r="C1571">
        <v>33.54</v>
      </c>
      <c r="D1571">
        <v>2</v>
      </c>
      <c r="E1571">
        <v>0.2</v>
      </c>
      <c r="F1571" s="4">
        <f>DetailTicket2[[#This Row],[Qte]]*(DetailTicket2[[#This Row],[PrixUnit]]*(1-DetailTicket2[[#This Row],[Remise%]]))</f>
        <v>53.664000000000001</v>
      </c>
      <c r="G1571" t="str">
        <f t="shared" si="37"/>
        <v>CHLEC</v>
      </c>
    </row>
    <row r="1572" spans="1:7" x14ac:dyDescent="0.25">
      <c r="A1572">
        <v>10457</v>
      </c>
      <c r="B1572">
        <v>59</v>
      </c>
      <c r="C1572">
        <v>33.54</v>
      </c>
      <c r="D1572">
        <v>1</v>
      </c>
      <c r="E1572">
        <v>0</v>
      </c>
      <c r="F1572" s="4">
        <f>DetailTicket2[[#This Row],[Qte]]*(DetailTicket2[[#This Row],[PrixUnit]]*(1-DetailTicket2[[#This Row],[Remise%]]))</f>
        <v>33.54</v>
      </c>
      <c r="G1572" t="str">
        <f t="shared" si="37"/>
        <v>CHBES</v>
      </c>
    </row>
    <row r="1573" spans="1:7" x14ac:dyDescent="0.25">
      <c r="A1573">
        <v>10479</v>
      </c>
      <c r="B1573">
        <v>59</v>
      </c>
      <c r="C1573">
        <v>33.54</v>
      </c>
      <c r="D1573">
        <v>2</v>
      </c>
      <c r="E1573">
        <v>0</v>
      </c>
      <c r="F1573" s="4">
        <f>DetailTicket2[[#This Row],[Qte]]*(DetailTicket2[[#This Row],[PrixUnit]]*(1-DetailTicket2[[#This Row],[Remise%]]))</f>
        <v>67.08</v>
      </c>
      <c r="G1573" t="str">
        <f t="shared" si="37"/>
        <v>ALCLE</v>
      </c>
    </row>
    <row r="1574" spans="1:7" x14ac:dyDescent="0.25">
      <c r="A1574">
        <v>10480</v>
      </c>
      <c r="B1574">
        <v>59</v>
      </c>
      <c r="C1574">
        <v>33.54</v>
      </c>
      <c r="D1574">
        <v>2</v>
      </c>
      <c r="E1574">
        <v>0</v>
      </c>
      <c r="F1574" s="4">
        <f>DetailTicket2[[#This Row],[Qte]]*(DetailTicket2[[#This Row],[PrixUnit]]*(1-DetailTicket2[[#This Row],[Remise%]]))</f>
        <v>67.08</v>
      </c>
      <c r="G1574" t="str">
        <f t="shared" si="37"/>
        <v>CHBON</v>
      </c>
    </row>
    <row r="1575" spans="1:7" x14ac:dyDescent="0.25">
      <c r="A1575">
        <v>10488</v>
      </c>
      <c r="B1575">
        <v>59</v>
      </c>
      <c r="C1575">
        <v>33.54</v>
      </c>
      <c r="D1575">
        <v>1</v>
      </c>
      <c r="E1575">
        <v>0</v>
      </c>
      <c r="F1575" s="4">
        <f>DetailTicket2[[#This Row],[Qte]]*(DetailTicket2[[#This Row],[PrixUnit]]*(1-DetailTicket2[[#This Row],[Remise%]]))</f>
        <v>33.54</v>
      </c>
      <c r="G1575" t="str">
        <f t="shared" si="37"/>
        <v>ERDEB</v>
      </c>
    </row>
    <row r="1576" spans="1:7" x14ac:dyDescent="0.25">
      <c r="A1576">
        <v>10490</v>
      </c>
      <c r="B1576">
        <v>59</v>
      </c>
      <c r="C1576">
        <v>33.54</v>
      </c>
      <c r="D1576">
        <v>2</v>
      </c>
      <c r="E1576">
        <v>0</v>
      </c>
      <c r="F1576" s="4">
        <f>DetailTicket2[[#This Row],[Qte]]*(DetailTicket2[[#This Row],[PrixUnit]]*(1-DetailTicket2[[#This Row],[Remise%]]))</f>
        <v>67.08</v>
      </c>
      <c r="G1576" t="str">
        <f t="shared" si="37"/>
        <v>NAROU</v>
      </c>
    </row>
    <row r="1577" spans="1:7" x14ac:dyDescent="0.25">
      <c r="A1577">
        <v>10517</v>
      </c>
      <c r="B1577">
        <v>59</v>
      </c>
      <c r="C1577">
        <v>41.92</v>
      </c>
      <c r="D1577">
        <v>2</v>
      </c>
      <c r="E1577">
        <v>0</v>
      </c>
      <c r="F1577" s="4">
        <f>DetailTicket2[[#This Row],[Qte]]*(DetailTicket2[[#This Row],[PrixUnit]]*(1-DetailTicket2[[#This Row],[Remise%]]))</f>
        <v>83.84</v>
      </c>
      <c r="G1577" t="str">
        <f t="shared" si="37"/>
        <v>RIDAN</v>
      </c>
    </row>
    <row r="1578" spans="1:7" x14ac:dyDescent="0.25">
      <c r="A1578">
        <v>10531</v>
      </c>
      <c r="B1578">
        <v>59</v>
      </c>
      <c r="C1578">
        <v>41.92</v>
      </c>
      <c r="D1578">
        <v>2</v>
      </c>
      <c r="E1578">
        <v>0</v>
      </c>
      <c r="F1578" s="4">
        <f>DetailTicket2[[#This Row],[Qte]]*(DetailTicket2[[#This Row],[PrixUnit]]*(1-DetailTicket2[[#This Row],[Remise%]]))</f>
        <v>83.84</v>
      </c>
      <c r="G1578" t="str">
        <f t="shared" si="37"/>
        <v>RIDAB</v>
      </c>
    </row>
    <row r="1579" spans="1:7" x14ac:dyDescent="0.25">
      <c r="A1579">
        <v>10535</v>
      </c>
      <c r="B1579">
        <v>59</v>
      </c>
      <c r="C1579">
        <v>41.92</v>
      </c>
      <c r="D1579">
        <v>2</v>
      </c>
      <c r="E1579">
        <v>0.1</v>
      </c>
      <c r="F1579" s="4">
        <f>DetailTicket2[[#This Row],[Qte]]*(DetailTicket2[[#This Row],[PrixUnit]]*(1-DetailTicket2[[#This Row],[Remise%]]))</f>
        <v>75.456000000000003</v>
      </c>
      <c r="G1579" t="str">
        <f t="shared" si="37"/>
        <v>SEADI</v>
      </c>
    </row>
    <row r="1580" spans="1:7" x14ac:dyDescent="0.25">
      <c r="A1580">
        <v>10567</v>
      </c>
      <c r="B1580">
        <v>59</v>
      </c>
      <c r="C1580">
        <v>41.92</v>
      </c>
      <c r="D1580">
        <v>1</v>
      </c>
      <c r="E1580">
        <v>0.2</v>
      </c>
      <c r="F1580" s="4">
        <f>DetailTicket2[[#This Row],[Qte]]*(DetailTicket2[[#This Row],[PrixUnit]]*(1-DetailTicket2[[#This Row],[Remise%]]))</f>
        <v>33.536000000000001</v>
      </c>
      <c r="G1580" t="str">
        <f t="shared" si="37"/>
        <v>ERSWE</v>
      </c>
    </row>
    <row r="1581" spans="1:7" x14ac:dyDescent="0.25">
      <c r="A1581">
        <v>10575</v>
      </c>
      <c r="B1581">
        <v>59</v>
      </c>
      <c r="C1581">
        <v>41.92</v>
      </c>
      <c r="D1581">
        <v>2</v>
      </c>
      <c r="E1581">
        <v>0</v>
      </c>
      <c r="F1581" s="4">
        <f>DetailTicket2[[#This Row],[Qte]]*(DetailTicket2[[#This Row],[PrixUnit]]*(1-DetailTicket2[[#This Row],[Remise%]]))</f>
        <v>83.84</v>
      </c>
      <c r="G1581" t="str">
        <f t="shared" si="37"/>
        <v>CECHA</v>
      </c>
    </row>
    <row r="1582" spans="1:7" x14ac:dyDescent="0.25">
      <c r="A1582">
        <v>10601</v>
      </c>
      <c r="B1582">
        <v>59</v>
      </c>
      <c r="C1582">
        <v>41.92</v>
      </c>
      <c r="D1582">
        <v>1</v>
      </c>
      <c r="E1582">
        <v>0</v>
      </c>
      <c r="F1582" s="4">
        <f>DetailTicket2[[#This Row],[Qte]]*(DetailTicket2[[#This Row],[PrixUnit]]*(1-DetailTicket2[[#This Row],[Remise%]]))</f>
        <v>41.92</v>
      </c>
      <c r="G1582" t="str">
        <f t="shared" si="37"/>
        <v>NAROU</v>
      </c>
    </row>
    <row r="1583" spans="1:7" x14ac:dyDescent="0.25">
      <c r="A1583">
        <v>10605</v>
      </c>
      <c r="B1583">
        <v>59</v>
      </c>
      <c r="C1583">
        <v>41.92</v>
      </c>
      <c r="D1583">
        <v>1</v>
      </c>
      <c r="E1583">
        <v>0.05</v>
      </c>
      <c r="F1583" s="4">
        <f>DetailTicket2[[#This Row],[Qte]]*(DetailTicket2[[#This Row],[PrixUnit]]*(1-DetailTicket2[[#This Row],[Remise%]]))</f>
        <v>39.823999999999998</v>
      </c>
      <c r="G1583" t="str">
        <f t="shared" si="37"/>
        <v>JÉBAZ</v>
      </c>
    </row>
    <row r="1584" spans="1:7" x14ac:dyDescent="0.25">
      <c r="A1584">
        <v>10617</v>
      </c>
      <c r="B1584">
        <v>59</v>
      </c>
      <c r="C1584">
        <v>41.92</v>
      </c>
      <c r="D1584">
        <v>1</v>
      </c>
      <c r="E1584">
        <v>0.15</v>
      </c>
      <c r="F1584" s="4">
        <f>DetailTicket2[[#This Row],[Qte]]*(DetailTicket2[[#This Row],[PrixUnit]]*(1-DetailTicket2[[#This Row],[Remise%]]))</f>
        <v>35.631999999999998</v>
      </c>
      <c r="G1584" t="str">
        <f t="shared" si="37"/>
        <v>HALER</v>
      </c>
    </row>
    <row r="1585" spans="1:7" x14ac:dyDescent="0.25">
      <c r="A1585">
        <v>10665</v>
      </c>
      <c r="B1585">
        <v>59</v>
      </c>
      <c r="C1585">
        <v>41.92</v>
      </c>
      <c r="D1585">
        <v>1</v>
      </c>
      <c r="E1585">
        <v>0</v>
      </c>
      <c r="F1585" s="4">
        <f>DetailTicket2[[#This Row],[Qte]]*(DetailTicket2[[#This Row],[PrixUnit]]*(1-DetailTicket2[[#This Row],[Remise%]]))</f>
        <v>41.92</v>
      </c>
      <c r="G1585" t="str">
        <f t="shared" si="37"/>
        <v>CHROU</v>
      </c>
    </row>
    <row r="1586" spans="1:7" x14ac:dyDescent="0.25">
      <c r="A1586">
        <v>10679</v>
      </c>
      <c r="B1586">
        <v>59</v>
      </c>
      <c r="C1586">
        <v>41.92</v>
      </c>
      <c r="D1586">
        <v>2</v>
      </c>
      <c r="E1586">
        <v>0</v>
      </c>
      <c r="F1586" s="4">
        <f>DetailTicket2[[#This Row],[Qte]]*(DetailTicket2[[#This Row],[PrixUnit]]*(1-DetailTicket2[[#This Row],[Remise%]]))</f>
        <v>83.84</v>
      </c>
      <c r="G1586" t="str">
        <f t="shared" si="37"/>
        <v>JEBOR</v>
      </c>
    </row>
    <row r="1587" spans="1:7" x14ac:dyDescent="0.25">
      <c r="A1587">
        <v>10694</v>
      </c>
      <c r="B1587">
        <v>59</v>
      </c>
      <c r="C1587">
        <v>41.92</v>
      </c>
      <c r="D1587">
        <v>1</v>
      </c>
      <c r="E1587">
        <v>0</v>
      </c>
      <c r="F1587" s="4">
        <f>DetailTicket2[[#This Row],[Qte]]*(DetailTicket2[[#This Row],[PrixUnit]]*(1-DetailTicket2[[#This Row],[Remise%]]))</f>
        <v>41.92</v>
      </c>
      <c r="G1587" t="str">
        <f t="shared" si="37"/>
        <v>ARBLA</v>
      </c>
    </row>
    <row r="1588" spans="1:7" x14ac:dyDescent="0.25">
      <c r="A1588">
        <v>10701</v>
      </c>
      <c r="B1588">
        <v>59</v>
      </c>
      <c r="C1588">
        <v>41.92</v>
      </c>
      <c r="D1588">
        <v>1</v>
      </c>
      <c r="E1588">
        <v>0.15</v>
      </c>
      <c r="F1588" s="4">
        <f>DetailTicket2[[#This Row],[Qte]]*(DetailTicket2[[#This Row],[PrixUnit]]*(1-DetailTicket2[[#This Row],[Remise%]]))</f>
        <v>35.631999999999998</v>
      </c>
      <c r="G1588" t="str">
        <f t="shared" si="37"/>
        <v>ERSWE</v>
      </c>
    </row>
    <row r="1589" spans="1:7" x14ac:dyDescent="0.25">
      <c r="A1589">
        <v>10703</v>
      </c>
      <c r="B1589">
        <v>59</v>
      </c>
      <c r="C1589">
        <v>41.92</v>
      </c>
      <c r="D1589">
        <v>1</v>
      </c>
      <c r="E1589">
        <v>0</v>
      </c>
      <c r="F1589" s="4">
        <f>DetailTicket2[[#This Row],[Qte]]*(DetailTicket2[[#This Row],[PrixUnit]]*(1-DetailTicket2[[#This Row],[Remise%]]))</f>
        <v>41.92</v>
      </c>
      <c r="G1589" t="str">
        <f t="shared" si="37"/>
        <v>REDAN</v>
      </c>
    </row>
    <row r="1590" spans="1:7" x14ac:dyDescent="0.25">
      <c r="A1590">
        <v>10706</v>
      </c>
      <c r="B1590">
        <v>59</v>
      </c>
      <c r="C1590">
        <v>41.92</v>
      </c>
      <c r="D1590">
        <v>2</v>
      </c>
      <c r="E1590">
        <v>0</v>
      </c>
      <c r="F1590" s="4">
        <f>DetailTicket2[[#This Row],[Qte]]*(DetailTicket2[[#This Row],[PrixUnit]]*(1-DetailTicket2[[#This Row],[Remise%]]))</f>
        <v>83.84</v>
      </c>
      <c r="G1590" t="str">
        <f t="shared" si="37"/>
        <v>PILED</v>
      </c>
    </row>
    <row r="1591" spans="1:7" x14ac:dyDescent="0.25">
      <c r="A1591">
        <v>10727</v>
      </c>
      <c r="B1591">
        <v>59</v>
      </c>
      <c r="C1591">
        <v>41.92</v>
      </c>
      <c r="D1591">
        <v>2</v>
      </c>
      <c r="E1591">
        <v>0.05</v>
      </c>
      <c r="F1591" s="4">
        <f>DetailTicket2[[#This Row],[Qte]]*(DetailTicket2[[#This Row],[PrixUnit]]*(1-DetailTicket2[[#This Row],[Remise%]]))</f>
        <v>79.647999999999996</v>
      </c>
      <c r="G1591" t="str">
        <f t="shared" si="37"/>
        <v>DACOU</v>
      </c>
    </row>
    <row r="1592" spans="1:7" x14ac:dyDescent="0.25">
      <c r="A1592">
        <v>10745</v>
      </c>
      <c r="B1592">
        <v>59</v>
      </c>
      <c r="C1592">
        <v>41.92</v>
      </c>
      <c r="D1592">
        <v>1</v>
      </c>
      <c r="E1592">
        <v>0</v>
      </c>
      <c r="F1592" s="4">
        <f>DetailTicket2[[#This Row],[Qte]]*(DetailTicket2[[#This Row],[PrixUnit]]*(1-DetailTicket2[[#This Row],[Remise%]]))</f>
        <v>41.92</v>
      </c>
      <c r="G1592" t="str">
        <f t="shared" si="37"/>
        <v>ARBLA</v>
      </c>
    </row>
    <row r="1593" spans="1:7" x14ac:dyDescent="0.25">
      <c r="A1593">
        <v>10749</v>
      </c>
      <c r="B1593">
        <v>59</v>
      </c>
      <c r="C1593">
        <v>41.92</v>
      </c>
      <c r="D1593">
        <v>2</v>
      </c>
      <c r="E1593">
        <v>0</v>
      </c>
      <c r="F1593" s="4">
        <f>DetailTicket2[[#This Row],[Qte]]*(DetailTicket2[[#This Row],[PrixUnit]]*(1-DetailTicket2[[#This Row],[Remise%]]))</f>
        <v>83.84</v>
      </c>
      <c r="G1593" t="str">
        <f t="shared" si="37"/>
        <v>GAANT</v>
      </c>
    </row>
    <row r="1594" spans="1:7" x14ac:dyDescent="0.25">
      <c r="A1594">
        <v>10750</v>
      </c>
      <c r="B1594">
        <v>59</v>
      </c>
      <c r="C1594">
        <v>41.92</v>
      </c>
      <c r="D1594">
        <v>1</v>
      </c>
      <c r="E1594">
        <v>0.15</v>
      </c>
      <c r="F1594" s="4">
        <f>DetailTicket2[[#This Row],[Qte]]*(DetailTicket2[[#This Row],[PrixUnit]]*(1-DetailTicket2[[#This Row],[Remise%]]))</f>
        <v>35.631999999999998</v>
      </c>
      <c r="G1594" t="str">
        <f t="shared" si="37"/>
        <v>CLJAN</v>
      </c>
    </row>
    <row r="1595" spans="1:7" x14ac:dyDescent="0.25">
      <c r="A1595">
        <v>10757</v>
      </c>
      <c r="B1595">
        <v>59</v>
      </c>
      <c r="C1595">
        <v>41.92</v>
      </c>
      <c r="D1595">
        <v>2</v>
      </c>
      <c r="E1595">
        <v>0</v>
      </c>
      <c r="F1595" s="4">
        <f>DetailTicket2[[#This Row],[Qte]]*(DetailTicket2[[#This Row],[PrixUnit]]*(1-DetailTicket2[[#This Row],[Remise%]]))</f>
        <v>83.84</v>
      </c>
      <c r="G1595" t="str">
        <f t="shared" si="37"/>
        <v>MOELK</v>
      </c>
    </row>
    <row r="1596" spans="1:7" x14ac:dyDescent="0.25">
      <c r="A1596">
        <v>10772</v>
      </c>
      <c r="B1596">
        <v>59</v>
      </c>
      <c r="C1596">
        <v>41.92</v>
      </c>
      <c r="D1596">
        <v>1</v>
      </c>
      <c r="E1596">
        <v>0</v>
      </c>
      <c r="F1596" s="4">
        <f>DetailTicket2[[#This Row],[Qte]]*(DetailTicket2[[#This Row],[PrixUnit]]*(1-DetailTicket2[[#This Row],[Remise%]]))</f>
        <v>41.92</v>
      </c>
      <c r="G1596" t="str">
        <f t="shared" si="37"/>
        <v>ANLER</v>
      </c>
    </row>
    <row r="1597" spans="1:7" x14ac:dyDescent="0.25">
      <c r="A1597">
        <v>10799</v>
      </c>
      <c r="B1597">
        <v>59</v>
      </c>
      <c r="C1597">
        <v>41.92</v>
      </c>
      <c r="D1597">
        <v>1</v>
      </c>
      <c r="E1597">
        <v>0</v>
      </c>
      <c r="F1597" s="4">
        <f>DetailTicket2[[#This Row],[Qte]]*(DetailTicket2[[#This Row],[PrixUnit]]*(1-DetailTicket2[[#This Row],[Remise%]]))</f>
        <v>41.92</v>
      </c>
      <c r="G1597" t="str">
        <f t="shared" si="37"/>
        <v>CHBES</v>
      </c>
    </row>
    <row r="1598" spans="1:7" x14ac:dyDescent="0.25">
      <c r="A1598">
        <v>10803</v>
      </c>
      <c r="B1598">
        <v>59</v>
      </c>
      <c r="C1598">
        <v>41.92</v>
      </c>
      <c r="D1598">
        <v>2</v>
      </c>
      <c r="E1598">
        <v>0.05</v>
      </c>
      <c r="F1598" s="4">
        <f>DetailTicket2[[#This Row],[Qte]]*(DetailTicket2[[#This Row],[PrixUnit]]*(1-DetailTicket2[[#This Row],[Remise%]]))</f>
        <v>79.647999999999996</v>
      </c>
      <c r="G1598" t="str">
        <f t="shared" si="37"/>
        <v>YAKAL</v>
      </c>
    </row>
    <row r="1599" spans="1:7" x14ac:dyDescent="0.25">
      <c r="A1599">
        <v>10823</v>
      </c>
      <c r="B1599">
        <v>59</v>
      </c>
      <c r="C1599">
        <v>41.92</v>
      </c>
      <c r="D1599">
        <v>1</v>
      </c>
      <c r="E1599">
        <v>0.1</v>
      </c>
      <c r="F1599" s="4">
        <f>DetailTicket2[[#This Row],[Qte]]*(DetailTicket2[[#This Row],[PrixUnit]]*(1-DetailTicket2[[#This Row],[Remise%]]))</f>
        <v>37.728000000000002</v>
      </c>
      <c r="G1599" t="str">
        <f t="shared" si="37"/>
        <v>JEMAN</v>
      </c>
    </row>
    <row r="1600" spans="1:7" x14ac:dyDescent="0.25">
      <c r="A1600">
        <v>10835</v>
      </c>
      <c r="B1600">
        <v>59</v>
      </c>
      <c r="C1600">
        <v>41.92</v>
      </c>
      <c r="D1600">
        <v>2</v>
      </c>
      <c r="E1600">
        <v>0</v>
      </c>
      <c r="F1600" s="4">
        <f>DetailTicket2[[#This Row],[Qte]]*(DetailTicket2[[#This Row],[PrixUnit]]*(1-DetailTicket2[[#This Row],[Remise%]]))</f>
        <v>83.84</v>
      </c>
      <c r="G1600" t="str">
        <f t="shared" si="37"/>
        <v>PALEC</v>
      </c>
    </row>
    <row r="1601" spans="1:7" x14ac:dyDescent="0.25">
      <c r="A1601">
        <v>10841</v>
      </c>
      <c r="B1601">
        <v>59</v>
      </c>
      <c r="C1601">
        <v>41.92</v>
      </c>
      <c r="D1601">
        <v>2</v>
      </c>
      <c r="E1601">
        <v>0</v>
      </c>
      <c r="F1601" s="4">
        <f>DetailTicket2[[#This Row],[Qte]]*(DetailTicket2[[#This Row],[PrixUnit]]*(1-DetailTicket2[[#This Row],[Remise%]]))</f>
        <v>83.84</v>
      </c>
      <c r="G1601" t="str">
        <f t="shared" si="37"/>
        <v>MIGAL</v>
      </c>
    </row>
    <row r="1602" spans="1:7" x14ac:dyDescent="0.25">
      <c r="A1602">
        <v>10851</v>
      </c>
      <c r="B1602">
        <v>59</v>
      </c>
      <c r="C1602">
        <v>41.92</v>
      </c>
      <c r="D1602">
        <v>1</v>
      </c>
      <c r="E1602">
        <v>0.05</v>
      </c>
      <c r="F1602" s="4">
        <f>DetailTicket2[[#This Row],[Qte]]*(DetailTicket2[[#This Row],[PrixUnit]]*(1-DetailTicket2[[#This Row],[Remise%]]))</f>
        <v>39.823999999999998</v>
      </c>
      <c r="G1602" t="str">
        <f t="shared" ref="G1602:G1665" si="38">VLOOKUP(A1602,$I$2:$J$836,2,FALSE)</f>
        <v>CHDUD</v>
      </c>
    </row>
    <row r="1603" spans="1:7" x14ac:dyDescent="0.25">
      <c r="A1603">
        <v>10892</v>
      </c>
      <c r="B1603">
        <v>59</v>
      </c>
      <c r="C1603">
        <v>41.92</v>
      </c>
      <c r="D1603">
        <v>1</v>
      </c>
      <c r="E1603">
        <v>0.05</v>
      </c>
      <c r="F1603" s="4">
        <f>DetailTicket2[[#This Row],[Qte]]*(DetailTicket2[[#This Row],[PrixUnit]]*(1-DetailTicket2[[#This Row],[Remise%]]))</f>
        <v>39.823999999999998</v>
      </c>
      <c r="G1603" t="str">
        <f t="shared" si="38"/>
        <v>YATAN</v>
      </c>
    </row>
    <row r="1604" spans="1:7" x14ac:dyDescent="0.25">
      <c r="A1604">
        <v>10947</v>
      </c>
      <c r="B1604">
        <v>59</v>
      </c>
      <c r="C1604">
        <v>41.92</v>
      </c>
      <c r="D1604">
        <v>2</v>
      </c>
      <c r="E1604">
        <v>0</v>
      </c>
      <c r="F1604" s="4">
        <f>DetailTicket2[[#This Row],[Qte]]*(DetailTicket2[[#This Row],[PrixUnit]]*(1-DetailTicket2[[#This Row],[Remise%]]))</f>
        <v>83.84</v>
      </c>
      <c r="G1604" t="str">
        <f t="shared" si="38"/>
        <v>SYBEL</v>
      </c>
    </row>
    <row r="1605" spans="1:7" x14ac:dyDescent="0.25">
      <c r="A1605">
        <v>10994</v>
      </c>
      <c r="B1605">
        <v>59</v>
      </c>
      <c r="C1605">
        <v>41.92</v>
      </c>
      <c r="D1605">
        <v>2</v>
      </c>
      <c r="E1605">
        <v>0.05</v>
      </c>
      <c r="F1605" s="4">
        <f>DetailTicket2[[#This Row],[Qte]]*(DetailTicket2[[#This Row],[PrixUnit]]*(1-DetailTicket2[[#This Row],[Remise%]]))</f>
        <v>79.647999999999996</v>
      </c>
      <c r="G1605" t="str">
        <f t="shared" si="38"/>
        <v>ZOHED</v>
      </c>
    </row>
    <row r="1606" spans="1:7" x14ac:dyDescent="0.25">
      <c r="A1606">
        <v>11005</v>
      </c>
      <c r="B1606">
        <v>59</v>
      </c>
      <c r="C1606">
        <v>41.92</v>
      </c>
      <c r="D1606">
        <v>2</v>
      </c>
      <c r="E1606">
        <v>0</v>
      </c>
      <c r="F1606" s="4">
        <f>DetailTicket2[[#This Row],[Qte]]*(DetailTicket2[[#This Row],[PrixUnit]]*(1-DetailTicket2[[#This Row],[Remise%]]))</f>
        <v>83.84</v>
      </c>
      <c r="G1606" t="str">
        <f t="shared" si="38"/>
        <v>FRLAN</v>
      </c>
    </row>
    <row r="1607" spans="1:7" x14ac:dyDescent="0.25">
      <c r="A1607">
        <v>11017</v>
      </c>
      <c r="B1607">
        <v>59</v>
      </c>
      <c r="C1607">
        <v>41.92</v>
      </c>
      <c r="D1607">
        <v>2</v>
      </c>
      <c r="E1607">
        <v>0</v>
      </c>
      <c r="F1607" s="4">
        <f>DetailTicket2[[#This Row],[Qte]]*(DetailTicket2[[#This Row],[PrixUnit]]*(1-DetailTicket2[[#This Row],[Remise%]]))</f>
        <v>83.84</v>
      </c>
      <c r="G1607" t="str">
        <f t="shared" si="38"/>
        <v>CHLEC</v>
      </c>
    </row>
    <row r="1608" spans="1:7" x14ac:dyDescent="0.25">
      <c r="A1608">
        <v>11028</v>
      </c>
      <c r="B1608">
        <v>59</v>
      </c>
      <c r="C1608">
        <v>41.92</v>
      </c>
      <c r="D1608">
        <v>1</v>
      </c>
      <c r="E1608">
        <v>0</v>
      </c>
      <c r="F1608" s="4">
        <f>DetailTicket2[[#This Row],[Qte]]*(DetailTicket2[[#This Row],[PrixUnit]]*(1-DetailTicket2[[#This Row],[Remise%]]))</f>
        <v>41.92</v>
      </c>
      <c r="G1608" t="str">
        <f t="shared" si="38"/>
        <v>CHBES</v>
      </c>
    </row>
    <row r="1609" spans="1:7" x14ac:dyDescent="0.25">
      <c r="A1609">
        <v>11030</v>
      </c>
      <c r="B1609">
        <v>59</v>
      </c>
      <c r="C1609">
        <v>41.92</v>
      </c>
      <c r="D1609">
        <v>2</v>
      </c>
      <c r="E1609">
        <v>0.25</v>
      </c>
      <c r="F1609" s="4">
        <f>DetailTicket2[[#This Row],[Qte]]*(DetailTicket2[[#This Row],[PrixUnit]]*(1-DetailTicket2[[#This Row],[Remise%]]))</f>
        <v>62.88</v>
      </c>
      <c r="G1609" t="str">
        <f t="shared" si="38"/>
        <v>MOELK</v>
      </c>
    </row>
    <row r="1610" spans="1:7" x14ac:dyDescent="0.25">
      <c r="A1610">
        <v>11032</v>
      </c>
      <c r="B1610">
        <v>59</v>
      </c>
      <c r="C1610">
        <v>41.92</v>
      </c>
      <c r="D1610">
        <v>1</v>
      </c>
      <c r="E1610">
        <v>0</v>
      </c>
      <c r="F1610" s="4">
        <f>DetailTicket2[[#This Row],[Qte]]*(DetailTicket2[[#This Row],[PrixUnit]]*(1-DetailTicket2[[#This Row],[Remise%]]))</f>
        <v>41.92</v>
      </c>
      <c r="G1610" t="str">
        <f t="shared" si="38"/>
        <v>CHLAB</v>
      </c>
    </row>
    <row r="1611" spans="1:7" x14ac:dyDescent="0.25">
      <c r="A1611">
        <v>11036</v>
      </c>
      <c r="B1611">
        <v>59</v>
      </c>
      <c r="C1611">
        <v>41.92</v>
      </c>
      <c r="D1611">
        <v>1</v>
      </c>
      <c r="E1611">
        <v>0</v>
      </c>
      <c r="F1611" s="4">
        <f>DetailTicket2[[#This Row],[Qte]]*(DetailTicket2[[#This Row],[PrixUnit]]*(1-DetailTicket2[[#This Row],[Remise%]]))</f>
        <v>41.92</v>
      </c>
      <c r="G1611" t="str">
        <f t="shared" si="38"/>
        <v>ERBEC</v>
      </c>
    </row>
    <row r="1612" spans="1:7" x14ac:dyDescent="0.25">
      <c r="A1612">
        <v>10252</v>
      </c>
      <c r="B1612">
        <v>60</v>
      </c>
      <c r="C1612">
        <v>20.73</v>
      </c>
      <c r="D1612">
        <v>1</v>
      </c>
      <c r="E1612">
        <v>0</v>
      </c>
      <c r="F1612" s="4">
        <f>DetailTicket2[[#This Row],[Qte]]*(DetailTicket2[[#This Row],[PrixUnit]]*(1-DetailTicket2[[#This Row],[Remise%]]))</f>
        <v>20.73</v>
      </c>
      <c r="G1612" t="str">
        <f t="shared" si="38"/>
        <v>MIGAL</v>
      </c>
    </row>
    <row r="1613" spans="1:7" x14ac:dyDescent="0.25">
      <c r="A1613">
        <v>10283</v>
      </c>
      <c r="B1613">
        <v>60</v>
      </c>
      <c r="C1613">
        <v>20.73</v>
      </c>
      <c r="D1613">
        <v>1</v>
      </c>
      <c r="E1613">
        <v>0</v>
      </c>
      <c r="F1613" s="4">
        <f>DetailTicket2[[#This Row],[Qte]]*(DetailTicket2[[#This Row],[PrixUnit]]*(1-DetailTicket2[[#This Row],[Remise%]]))</f>
        <v>20.73</v>
      </c>
      <c r="G1613" t="str">
        <f t="shared" si="38"/>
        <v>JEMAN</v>
      </c>
    </row>
    <row r="1614" spans="1:7" x14ac:dyDescent="0.25">
      <c r="A1614">
        <v>10284</v>
      </c>
      <c r="B1614">
        <v>60</v>
      </c>
      <c r="C1614">
        <v>20.73</v>
      </c>
      <c r="D1614">
        <v>1</v>
      </c>
      <c r="E1614">
        <v>0.25</v>
      </c>
      <c r="F1614" s="4">
        <f>DetailTicket2[[#This Row],[Qte]]*(DetailTicket2[[#This Row],[PrixUnit]]*(1-DetailTicket2[[#This Row],[Remise%]]))</f>
        <v>15.547499999999999</v>
      </c>
      <c r="G1614" t="str">
        <f t="shared" si="38"/>
        <v>ANLER</v>
      </c>
    </row>
    <row r="1615" spans="1:7" x14ac:dyDescent="0.25">
      <c r="A1615">
        <v>10294</v>
      </c>
      <c r="B1615">
        <v>60</v>
      </c>
      <c r="C1615">
        <v>20.73</v>
      </c>
      <c r="D1615">
        <v>1</v>
      </c>
      <c r="E1615">
        <v>0</v>
      </c>
      <c r="F1615" s="4">
        <f>DetailTicket2[[#This Row],[Qte]]*(DetailTicket2[[#This Row],[PrixUnit]]*(1-DetailTicket2[[#This Row],[Remise%]]))</f>
        <v>20.73</v>
      </c>
      <c r="G1615" t="str">
        <f t="shared" si="38"/>
        <v>ALCLE</v>
      </c>
    </row>
    <row r="1616" spans="1:7" x14ac:dyDescent="0.25">
      <c r="A1616">
        <v>10357</v>
      </c>
      <c r="B1616">
        <v>60</v>
      </c>
      <c r="C1616">
        <v>20.73</v>
      </c>
      <c r="D1616">
        <v>2</v>
      </c>
      <c r="E1616">
        <v>0.2</v>
      </c>
      <c r="F1616" s="4">
        <f>DetailTicket2[[#This Row],[Qte]]*(DetailTicket2[[#This Row],[PrixUnit]]*(1-DetailTicket2[[#This Row],[Remise%]]))</f>
        <v>33.167999999999999</v>
      </c>
      <c r="G1616" t="str">
        <f t="shared" si="38"/>
        <v>JEMAN</v>
      </c>
    </row>
    <row r="1617" spans="1:7" x14ac:dyDescent="0.25">
      <c r="A1617">
        <v>10359</v>
      </c>
      <c r="B1617">
        <v>60</v>
      </c>
      <c r="C1617">
        <v>20.73</v>
      </c>
      <c r="D1617">
        <v>2</v>
      </c>
      <c r="E1617">
        <v>0.05</v>
      </c>
      <c r="F1617" s="4">
        <f>DetailTicket2[[#This Row],[Qte]]*(DetailTicket2[[#This Row],[PrixUnit]]*(1-DetailTicket2[[#This Row],[Remise%]]))</f>
        <v>39.387</v>
      </c>
      <c r="G1617" t="str">
        <f t="shared" si="38"/>
        <v>MAEUS</v>
      </c>
    </row>
    <row r="1618" spans="1:7" x14ac:dyDescent="0.25">
      <c r="A1618">
        <v>10361</v>
      </c>
      <c r="B1618">
        <v>60</v>
      </c>
      <c r="C1618">
        <v>20.73</v>
      </c>
      <c r="D1618">
        <v>2</v>
      </c>
      <c r="E1618">
        <v>0.1</v>
      </c>
      <c r="F1618" s="4">
        <f>DetailTicket2[[#This Row],[Qte]]*(DetailTicket2[[#This Row],[PrixUnit]]*(1-DetailTicket2[[#This Row],[Remise%]]))</f>
        <v>37.314</v>
      </c>
      <c r="G1618" t="str">
        <f t="shared" si="38"/>
        <v>ARBLA</v>
      </c>
    </row>
    <row r="1619" spans="1:7" x14ac:dyDescent="0.25">
      <c r="A1619">
        <v>10372</v>
      </c>
      <c r="B1619">
        <v>60</v>
      </c>
      <c r="C1619">
        <v>20.73</v>
      </c>
      <c r="D1619">
        <v>2</v>
      </c>
      <c r="E1619">
        <v>0.25</v>
      </c>
      <c r="F1619" s="4">
        <f>DetailTicket2[[#This Row],[Qte]]*(DetailTicket2[[#This Row],[PrixUnit]]*(1-DetailTicket2[[#This Row],[Remise%]]))</f>
        <v>31.094999999999999</v>
      </c>
      <c r="G1619" t="str">
        <f t="shared" si="38"/>
        <v>PABEL</v>
      </c>
    </row>
    <row r="1620" spans="1:7" x14ac:dyDescent="0.25">
      <c r="A1620">
        <v>10380</v>
      </c>
      <c r="B1620">
        <v>60</v>
      </c>
      <c r="C1620">
        <v>20.73</v>
      </c>
      <c r="D1620">
        <v>2</v>
      </c>
      <c r="E1620">
        <v>0.1</v>
      </c>
      <c r="F1620" s="4">
        <f>DetailTicket2[[#This Row],[Qte]]*(DetailTicket2[[#This Row],[PrixUnit]]*(1-DetailTicket2[[#This Row],[Remise%]]))</f>
        <v>37.314</v>
      </c>
      <c r="G1620" t="str">
        <f t="shared" si="38"/>
        <v>ERSWE</v>
      </c>
    </row>
    <row r="1621" spans="1:7" x14ac:dyDescent="0.25">
      <c r="A1621">
        <v>10384</v>
      </c>
      <c r="B1621">
        <v>60</v>
      </c>
      <c r="C1621">
        <v>20.73</v>
      </c>
      <c r="D1621">
        <v>2</v>
      </c>
      <c r="E1621">
        <v>0</v>
      </c>
      <c r="F1621" s="4">
        <f>DetailTicket2[[#This Row],[Qte]]*(DetailTicket2[[#This Row],[PrixUnit]]*(1-DetailTicket2[[#This Row],[Remise%]]))</f>
        <v>41.46</v>
      </c>
      <c r="G1621" t="str">
        <f t="shared" si="38"/>
        <v>JEHOU</v>
      </c>
    </row>
    <row r="1622" spans="1:7" x14ac:dyDescent="0.25">
      <c r="A1622">
        <v>10385</v>
      </c>
      <c r="B1622">
        <v>60</v>
      </c>
      <c r="C1622">
        <v>20.73</v>
      </c>
      <c r="D1622">
        <v>1</v>
      </c>
      <c r="E1622">
        <v>0.2</v>
      </c>
      <c r="F1622" s="4">
        <f>DetailTicket2[[#This Row],[Qte]]*(DetailTicket2[[#This Row],[PrixUnit]]*(1-DetailTicket2[[#This Row],[Remise%]]))</f>
        <v>16.584</v>
      </c>
      <c r="G1622" t="str">
        <f t="shared" si="38"/>
        <v>PHFRO</v>
      </c>
    </row>
    <row r="1623" spans="1:7" x14ac:dyDescent="0.25">
      <c r="A1623">
        <v>10419</v>
      </c>
      <c r="B1623">
        <v>60</v>
      </c>
      <c r="C1623">
        <v>20.73</v>
      </c>
      <c r="D1623">
        <v>2</v>
      </c>
      <c r="E1623">
        <v>0.05</v>
      </c>
      <c r="F1623" s="4">
        <f>DetailTicket2[[#This Row],[Qte]]*(DetailTicket2[[#This Row],[PrixUnit]]*(1-DetailTicket2[[#This Row],[Remise%]]))</f>
        <v>39.387</v>
      </c>
      <c r="G1623" t="str">
        <f t="shared" si="38"/>
        <v>ERDUR</v>
      </c>
    </row>
    <row r="1624" spans="1:7" x14ac:dyDescent="0.25">
      <c r="A1624">
        <v>10464</v>
      </c>
      <c r="B1624">
        <v>60</v>
      </c>
      <c r="C1624">
        <v>20.73</v>
      </c>
      <c r="D1624">
        <v>1</v>
      </c>
      <c r="E1624">
        <v>0</v>
      </c>
      <c r="F1624" s="4">
        <f>DetailTicket2[[#This Row],[Qte]]*(DetailTicket2[[#This Row],[PrixUnit]]*(1-DetailTicket2[[#This Row],[Remise%]]))</f>
        <v>20.73</v>
      </c>
      <c r="G1624" t="str">
        <f t="shared" si="38"/>
        <v>LOHUE</v>
      </c>
    </row>
    <row r="1625" spans="1:7" x14ac:dyDescent="0.25">
      <c r="A1625">
        <v>10481</v>
      </c>
      <c r="B1625">
        <v>60</v>
      </c>
      <c r="C1625">
        <v>20.73</v>
      </c>
      <c r="D1625">
        <v>1</v>
      </c>
      <c r="E1625">
        <v>0</v>
      </c>
      <c r="F1625" s="4">
        <f>DetailTicket2[[#This Row],[Qte]]*(DetailTicket2[[#This Row],[PrixUnit]]*(1-DetailTicket2[[#This Row],[Remise%]]))</f>
        <v>20.73</v>
      </c>
      <c r="G1625" t="str">
        <f t="shared" si="38"/>
        <v>CHDUD</v>
      </c>
    </row>
    <row r="1626" spans="1:7" x14ac:dyDescent="0.25">
      <c r="A1626">
        <v>10512</v>
      </c>
      <c r="B1626">
        <v>60</v>
      </c>
      <c r="C1626">
        <v>25.92</v>
      </c>
      <c r="D1626">
        <v>2</v>
      </c>
      <c r="E1626">
        <v>0.15</v>
      </c>
      <c r="F1626" s="4">
        <f>DetailTicket2[[#This Row],[Qte]]*(DetailTicket2[[#This Row],[PrixUnit]]*(1-DetailTicket2[[#This Row],[Remise%]]))</f>
        <v>44.064</v>
      </c>
      <c r="G1626" t="str">
        <f t="shared" si="38"/>
        <v>ALAUV</v>
      </c>
    </row>
    <row r="1627" spans="1:7" x14ac:dyDescent="0.25">
      <c r="A1627">
        <v>10515</v>
      </c>
      <c r="B1627">
        <v>60</v>
      </c>
      <c r="C1627">
        <v>25.92</v>
      </c>
      <c r="D1627">
        <v>2</v>
      </c>
      <c r="E1627">
        <v>0.15</v>
      </c>
      <c r="F1627" s="4">
        <f>DetailTicket2[[#This Row],[Qte]]*(DetailTicket2[[#This Row],[PrixUnit]]*(1-DetailTicket2[[#This Row],[Remise%]]))</f>
        <v>44.064</v>
      </c>
      <c r="G1627" t="str">
        <f t="shared" si="38"/>
        <v>ARBLA</v>
      </c>
    </row>
    <row r="1628" spans="1:7" x14ac:dyDescent="0.25">
      <c r="A1628">
        <v>10519</v>
      </c>
      <c r="B1628">
        <v>60</v>
      </c>
      <c r="C1628">
        <v>25.92</v>
      </c>
      <c r="D1628">
        <v>2</v>
      </c>
      <c r="E1628">
        <v>0.05</v>
      </c>
      <c r="F1628" s="4">
        <f>DetailTicket2[[#This Row],[Qte]]*(DetailTicket2[[#This Row],[PrixUnit]]*(1-DetailTicket2[[#This Row],[Remise%]]))</f>
        <v>49.247999999999998</v>
      </c>
      <c r="G1628" t="str">
        <f t="shared" si="38"/>
        <v>SYLEJ</v>
      </c>
    </row>
    <row r="1629" spans="1:7" x14ac:dyDescent="0.25">
      <c r="A1629">
        <v>10536</v>
      </c>
      <c r="B1629">
        <v>60</v>
      </c>
      <c r="C1629">
        <v>25.92</v>
      </c>
      <c r="D1629">
        <v>1</v>
      </c>
      <c r="E1629">
        <v>0.25</v>
      </c>
      <c r="F1629" s="4">
        <f>DetailTicket2[[#This Row],[Qte]]*(DetailTicket2[[#This Row],[PrixUnit]]*(1-DetailTicket2[[#This Row],[Remise%]]))</f>
        <v>19.440000000000001</v>
      </c>
      <c r="G1629" t="str">
        <f t="shared" si="38"/>
        <v>ANLER</v>
      </c>
    </row>
    <row r="1630" spans="1:7" x14ac:dyDescent="0.25">
      <c r="A1630">
        <v>10583</v>
      </c>
      <c r="B1630">
        <v>60</v>
      </c>
      <c r="C1630">
        <v>25.92</v>
      </c>
      <c r="D1630">
        <v>1</v>
      </c>
      <c r="E1630">
        <v>0.15</v>
      </c>
      <c r="F1630" s="4">
        <f>DetailTicket2[[#This Row],[Qte]]*(DetailTicket2[[#This Row],[PrixUnit]]*(1-DetailTicket2[[#This Row],[Remise%]]))</f>
        <v>22.032</v>
      </c>
      <c r="G1630" t="str">
        <f t="shared" si="38"/>
        <v>CLJAN</v>
      </c>
    </row>
    <row r="1631" spans="1:7" x14ac:dyDescent="0.25">
      <c r="A1631">
        <v>10605</v>
      </c>
      <c r="B1631">
        <v>60</v>
      </c>
      <c r="C1631">
        <v>25.92</v>
      </c>
      <c r="D1631">
        <v>2</v>
      </c>
      <c r="E1631">
        <v>0.05</v>
      </c>
      <c r="F1631" s="4">
        <f>DetailTicket2[[#This Row],[Qte]]*(DetailTicket2[[#This Row],[PrixUnit]]*(1-DetailTicket2[[#This Row],[Remise%]]))</f>
        <v>49.247999999999998</v>
      </c>
      <c r="G1631" t="str">
        <f t="shared" si="38"/>
        <v>JÉBAZ</v>
      </c>
    </row>
    <row r="1632" spans="1:7" x14ac:dyDescent="0.25">
      <c r="A1632">
        <v>10611</v>
      </c>
      <c r="B1632">
        <v>60</v>
      </c>
      <c r="C1632">
        <v>25.92</v>
      </c>
      <c r="D1632">
        <v>2</v>
      </c>
      <c r="E1632">
        <v>0</v>
      </c>
      <c r="F1632" s="4">
        <f>DetailTicket2[[#This Row],[Qte]]*(DetailTicket2[[#This Row],[PrixUnit]]*(1-DetailTicket2[[#This Row],[Remise%]]))</f>
        <v>51.84</v>
      </c>
      <c r="G1632" t="str">
        <f t="shared" si="38"/>
        <v xml:space="preserve">DELE </v>
      </c>
    </row>
    <row r="1633" spans="1:7" x14ac:dyDescent="0.25">
      <c r="A1633">
        <v>10612</v>
      </c>
      <c r="B1633">
        <v>60</v>
      </c>
      <c r="C1633">
        <v>25.92</v>
      </c>
      <c r="D1633">
        <v>1</v>
      </c>
      <c r="E1633">
        <v>0</v>
      </c>
      <c r="F1633" s="4">
        <f>DetailTicket2[[#This Row],[Qte]]*(DetailTicket2[[#This Row],[PrixUnit]]*(1-DetailTicket2[[#This Row],[Remise%]]))</f>
        <v>25.92</v>
      </c>
      <c r="G1633" t="str">
        <f t="shared" si="38"/>
        <v>MOELK</v>
      </c>
    </row>
    <row r="1634" spans="1:7" x14ac:dyDescent="0.25">
      <c r="A1634">
        <v>10625</v>
      </c>
      <c r="B1634">
        <v>60</v>
      </c>
      <c r="C1634">
        <v>25.92</v>
      </c>
      <c r="D1634">
        <v>2</v>
      </c>
      <c r="E1634">
        <v>0</v>
      </c>
      <c r="F1634" s="4">
        <f>DetailTicket2[[#This Row],[Qte]]*(DetailTicket2[[#This Row],[PrixUnit]]*(1-DetailTicket2[[#This Row],[Remise%]]))</f>
        <v>51.84</v>
      </c>
      <c r="G1634" t="str">
        <f t="shared" si="38"/>
        <v>MALAZ</v>
      </c>
    </row>
    <row r="1635" spans="1:7" x14ac:dyDescent="0.25">
      <c r="A1635">
        <v>10626</v>
      </c>
      <c r="B1635">
        <v>60</v>
      </c>
      <c r="C1635">
        <v>25.92</v>
      </c>
      <c r="D1635">
        <v>1</v>
      </c>
      <c r="E1635">
        <v>0</v>
      </c>
      <c r="F1635" s="4">
        <f>DetailTicket2[[#This Row],[Qte]]*(DetailTicket2[[#This Row],[PrixUnit]]*(1-DetailTicket2[[#This Row],[Remise%]]))</f>
        <v>25.92</v>
      </c>
      <c r="G1635" t="str">
        <f t="shared" si="38"/>
        <v>JEHOU</v>
      </c>
    </row>
    <row r="1636" spans="1:7" x14ac:dyDescent="0.25">
      <c r="A1636">
        <v>10653</v>
      </c>
      <c r="B1636">
        <v>60</v>
      </c>
      <c r="C1636">
        <v>25.92</v>
      </c>
      <c r="D1636">
        <v>1</v>
      </c>
      <c r="E1636">
        <v>0.1</v>
      </c>
      <c r="F1636" s="4">
        <f>DetailTicket2[[#This Row],[Qte]]*(DetailTicket2[[#This Row],[PrixUnit]]*(1-DetailTicket2[[#This Row],[Remise%]]))</f>
        <v>23.328000000000003</v>
      </c>
      <c r="G1636" t="str">
        <f t="shared" si="38"/>
        <v>ERDEB</v>
      </c>
    </row>
    <row r="1637" spans="1:7" x14ac:dyDescent="0.25">
      <c r="A1637">
        <v>10657</v>
      </c>
      <c r="B1637">
        <v>60</v>
      </c>
      <c r="C1637">
        <v>25.92</v>
      </c>
      <c r="D1637">
        <v>1</v>
      </c>
      <c r="E1637">
        <v>0</v>
      </c>
      <c r="F1637" s="4">
        <f>DetailTicket2[[#This Row],[Qte]]*(DetailTicket2[[#This Row],[PrixUnit]]*(1-DetailTicket2[[#This Row],[Remise%]]))</f>
        <v>25.92</v>
      </c>
      <c r="G1637" t="str">
        <f t="shared" si="38"/>
        <v>MOELK</v>
      </c>
    </row>
    <row r="1638" spans="1:7" x14ac:dyDescent="0.25">
      <c r="A1638">
        <v>10658</v>
      </c>
      <c r="B1638">
        <v>60</v>
      </c>
      <c r="C1638">
        <v>25.92</v>
      </c>
      <c r="D1638">
        <v>2</v>
      </c>
      <c r="E1638">
        <v>0.05</v>
      </c>
      <c r="F1638" s="4">
        <f>DetailTicket2[[#This Row],[Qte]]*(DetailTicket2[[#This Row],[PrixUnit]]*(1-DetailTicket2[[#This Row],[Remise%]]))</f>
        <v>49.247999999999998</v>
      </c>
      <c r="G1638" t="str">
        <f t="shared" si="38"/>
        <v>ARBLA</v>
      </c>
    </row>
    <row r="1639" spans="1:7" x14ac:dyDescent="0.25">
      <c r="A1639">
        <v>10684</v>
      </c>
      <c r="B1639">
        <v>60</v>
      </c>
      <c r="C1639">
        <v>25.92</v>
      </c>
      <c r="D1639">
        <v>1</v>
      </c>
      <c r="E1639">
        <v>0</v>
      </c>
      <c r="F1639" s="4">
        <f>DetailTicket2[[#This Row],[Qte]]*(DetailTicket2[[#This Row],[PrixUnit]]*(1-DetailTicket2[[#This Row],[Remise%]]))</f>
        <v>25.92</v>
      </c>
      <c r="G1639" t="str">
        <f t="shared" si="38"/>
        <v>OLLHE</v>
      </c>
    </row>
    <row r="1640" spans="1:7" x14ac:dyDescent="0.25">
      <c r="A1640">
        <v>10709</v>
      </c>
      <c r="B1640">
        <v>60</v>
      </c>
      <c r="C1640">
        <v>25.92</v>
      </c>
      <c r="D1640">
        <v>2</v>
      </c>
      <c r="E1640">
        <v>0</v>
      </c>
      <c r="F1640" s="4">
        <f>DetailTicket2[[#This Row],[Qte]]*(DetailTicket2[[#This Row],[PrixUnit]]*(1-DetailTicket2[[#This Row],[Remise%]]))</f>
        <v>51.84</v>
      </c>
      <c r="G1640" t="str">
        <f t="shared" si="38"/>
        <v>BRLEH</v>
      </c>
    </row>
    <row r="1641" spans="1:7" x14ac:dyDescent="0.25">
      <c r="A1641">
        <v>10728</v>
      </c>
      <c r="B1641">
        <v>60</v>
      </c>
      <c r="C1641">
        <v>25.92</v>
      </c>
      <c r="D1641">
        <v>2</v>
      </c>
      <c r="E1641">
        <v>0</v>
      </c>
      <c r="F1641" s="4">
        <f>DetailTicket2[[#This Row],[Qte]]*(DetailTicket2[[#This Row],[PrixUnit]]*(1-DetailTicket2[[#This Row],[Remise%]]))</f>
        <v>51.84</v>
      </c>
      <c r="G1641" t="str">
        <f t="shared" si="38"/>
        <v>PABEL</v>
      </c>
    </row>
    <row r="1642" spans="1:7" x14ac:dyDescent="0.25">
      <c r="A1642">
        <v>10742</v>
      </c>
      <c r="B1642">
        <v>60</v>
      </c>
      <c r="C1642">
        <v>25.92</v>
      </c>
      <c r="D1642">
        <v>2</v>
      </c>
      <c r="E1642">
        <v>0</v>
      </c>
      <c r="F1642" s="4">
        <f>DetailTicket2[[#This Row],[Qte]]*(DetailTicket2[[#This Row],[PrixUnit]]*(1-DetailTicket2[[#This Row],[Remise%]]))</f>
        <v>51.84</v>
      </c>
      <c r="G1642" t="str">
        <f t="shared" si="38"/>
        <v>GESEF</v>
      </c>
    </row>
    <row r="1643" spans="1:7" x14ac:dyDescent="0.25">
      <c r="A1643">
        <v>10768</v>
      </c>
      <c r="B1643">
        <v>60</v>
      </c>
      <c r="C1643">
        <v>25.92</v>
      </c>
      <c r="D1643">
        <v>2</v>
      </c>
      <c r="E1643">
        <v>0</v>
      </c>
      <c r="F1643" s="4">
        <f>DetailTicket2[[#This Row],[Qte]]*(DetailTicket2[[#This Row],[PrixUnit]]*(1-DetailTicket2[[#This Row],[Remise%]]))</f>
        <v>51.84</v>
      </c>
      <c r="G1643" t="str">
        <f t="shared" si="38"/>
        <v>CLHAL</v>
      </c>
    </row>
    <row r="1644" spans="1:7" x14ac:dyDescent="0.25">
      <c r="A1644">
        <v>10829</v>
      </c>
      <c r="B1644">
        <v>60</v>
      </c>
      <c r="C1644">
        <v>25.92</v>
      </c>
      <c r="D1644">
        <v>1</v>
      </c>
      <c r="E1644">
        <v>0</v>
      </c>
      <c r="F1644" s="4">
        <f>DetailTicket2[[#This Row],[Qte]]*(DetailTicket2[[#This Row],[PrixUnit]]*(1-DetailTicket2[[#This Row],[Remise%]]))</f>
        <v>25.92</v>
      </c>
      <c r="G1644" t="str">
        <f t="shared" si="38"/>
        <v>GAANT</v>
      </c>
    </row>
    <row r="1645" spans="1:7" x14ac:dyDescent="0.25">
      <c r="A1645">
        <v>10830</v>
      </c>
      <c r="B1645">
        <v>60</v>
      </c>
      <c r="C1645">
        <v>25.92</v>
      </c>
      <c r="D1645">
        <v>1</v>
      </c>
      <c r="E1645">
        <v>0</v>
      </c>
      <c r="F1645" s="4">
        <f>DetailTicket2[[#This Row],[Qte]]*(DetailTicket2[[#This Row],[PrixUnit]]*(1-DetailTicket2[[#This Row],[Remise%]]))</f>
        <v>25.92</v>
      </c>
      <c r="G1645" t="str">
        <f t="shared" si="38"/>
        <v>CEGRO</v>
      </c>
    </row>
    <row r="1646" spans="1:7" x14ac:dyDescent="0.25">
      <c r="A1646">
        <v>10836</v>
      </c>
      <c r="B1646">
        <v>60</v>
      </c>
      <c r="C1646">
        <v>25.92</v>
      </c>
      <c r="D1646">
        <v>2</v>
      </c>
      <c r="E1646">
        <v>0</v>
      </c>
      <c r="F1646" s="4">
        <f>DetailTicket2[[#This Row],[Qte]]*(DetailTicket2[[#This Row],[PrixUnit]]*(1-DetailTicket2[[#This Row],[Remise%]]))</f>
        <v>51.84</v>
      </c>
      <c r="G1646" t="str">
        <f t="shared" si="38"/>
        <v>CHLEC</v>
      </c>
    </row>
    <row r="1647" spans="1:7" x14ac:dyDescent="0.25">
      <c r="A1647">
        <v>10847</v>
      </c>
      <c r="B1647">
        <v>60</v>
      </c>
      <c r="C1647">
        <v>25.92</v>
      </c>
      <c r="D1647">
        <v>1</v>
      </c>
      <c r="E1647">
        <v>0.2</v>
      </c>
      <c r="F1647" s="4">
        <f>DetailTicket2[[#This Row],[Qte]]*(DetailTicket2[[#This Row],[PrixUnit]]*(1-DetailTicket2[[#This Row],[Remise%]]))</f>
        <v>20.736000000000004</v>
      </c>
      <c r="G1647" t="str">
        <f t="shared" si="38"/>
        <v>MOELK</v>
      </c>
    </row>
    <row r="1648" spans="1:7" x14ac:dyDescent="0.25">
      <c r="A1648">
        <v>10895</v>
      </c>
      <c r="B1648">
        <v>60</v>
      </c>
      <c r="C1648">
        <v>25.92</v>
      </c>
      <c r="D1648">
        <v>2</v>
      </c>
      <c r="E1648">
        <v>0</v>
      </c>
      <c r="F1648" s="4">
        <f>DetailTicket2[[#This Row],[Qte]]*(DetailTicket2[[#This Row],[PrixUnit]]*(1-DetailTicket2[[#This Row],[Remise%]]))</f>
        <v>51.84</v>
      </c>
      <c r="G1648" t="str">
        <f t="shared" si="38"/>
        <v>CHLEC</v>
      </c>
    </row>
    <row r="1649" spans="1:7" x14ac:dyDescent="0.25">
      <c r="A1649">
        <v>10917</v>
      </c>
      <c r="B1649">
        <v>60</v>
      </c>
      <c r="C1649">
        <v>25.92</v>
      </c>
      <c r="D1649">
        <v>2</v>
      </c>
      <c r="E1649">
        <v>0</v>
      </c>
      <c r="F1649" s="4">
        <f>DetailTicket2[[#This Row],[Qte]]*(DetailTicket2[[#This Row],[PrixUnit]]*(1-DetailTicket2[[#This Row],[Remise%]]))</f>
        <v>51.84</v>
      </c>
      <c r="G1649" t="str">
        <f t="shared" si="38"/>
        <v>LODUR</v>
      </c>
    </row>
    <row r="1650" spans="1:7" x14ac:dyDescent="0.25">
      <c r="A1650">
        <v>10918</v>
      </c>
      <c r="B1650">
        <v>60</v>
      </c>
      <c r="C1650">
        <v>25.92</v>
      </c>
      <c r="D1650">
        <v>1</v>
      </c>
      <c r="E1650">
        <v>0.25</v>
      </c>
      <c r="F1650" s="4">
        <f>DetailTicket2[[#This Row],[Qte]]*(DetailTicket2[[#This Row],[PrixUnit]]*(1-DetailTicket2[[#This Row],[Remise%]]))</f>
        <v>19.440000000000001</v>
      </c>
      <c r="G1650" t="str">
        <f t="shared" si="38"/>
        <v>GESEF</v>
      </c>
    </row>
    <row r="1651" spans="1:7" x14ac:dyDescent="0.25">
      <c r="A1651">
        <v>10938</v>
      </c>
      <c r="B1651">
        <v>60</v>
      </c>
      <c r="C1651">
        <v>25.92</v>
      </c>
      <c r="D1651">
        <v>1</v>
      </c>
      <c r="E1651">
        <v>0.25</v>
      </c>
      <c r="F1651" s="4">
        <f>DetailTicket2[[#This Row],[Qte]]*(DetailTicket2[[#This Row],[PrixUnit]]*(1-DetailTicket2[[#This Row],[Remise%]]))</f>
        <v>19.440000000000001</v>
      </c>
      <c r="G1651" t="str">
        <f t="shared" si="38"/>
        <v>ARBLA</v>
      </c>
    </row>
    <row r="1652" spans="1:7" x14ac:dyDescent="0.25">
      <c r="A1652">
        <v>10954</v>
      </c>
      <c r="B1652">
        <v>60</v>
      </c>
      <c r="C1652">
        <v>25.92</v>
      </c>
      <c r="D1652">
        <v>1</v>
      </c>
      <c r="E1652">
        <v>0.15</v>
      </c>
      <c r="F1652" s="4">
        <f>DetailTicket2[[#This Row],[Qte]]*(DetailTicket2[[#This Row],[PrixUnit]]*(1-DetailTicket2[[#This Row],[Remise%]]))</f>
        <v>22.032</v>
      </c>
      <c r="G1652" t="str">
        <f t="shared" si="38"/>
        <v>RARAB</v>
      </c>
    </row>
    <row r="1653" spans="1:7" x14ac:dyDescent="0.25">
      <c r="A1653">
        <v>10963</v>
      </c>
      <c r="B1653">
        <v>60</v>
      </c>
      <c r="C1653">
        <v>25.92</v>
      </c>
      <c r="D1653">
        <v>2</v>
      </c>
      <c r="E1653">
        <v>0.15</v>
      </c>
      <c r="F1653" s="4">
        <f>DetailTicket2[[#This Row],[Qte]]*(DetailTicket2[[#This Row],[PrixUnit]]*(1-DetailTicket2[[#This Row],[Remise%]]))</f>
        <v>44.064</v>
      </c>
      <c r="G1653" t="str">
        <f t="shared" si="38"/>
        <v>LOHUE</v>
      </c>
    </row>
    <row r="1654" spans="1:7" x14ac:dyDescent="0.25">
      <c r="A1654">
        <v>10995</v>
      </c>
      <c r="B1654">
        <v>60</v>
      </c>
      <c r="C1654">
        <v>25.92</v>
      </c>
      <c r="D1654">
        <v>2</v>
      </c>
      <c r="E1654">
        <v>0</v>
      </c>
      <c r="F1654" s="4">
        <f>DetailTicket2[[#This Row],[Qte]]*(DetailTicket2[[#This Row],[PrixUnit]]*(1-DetailTicket2[[#This Row],[Remise%]]))</f>
        <v>51.84</v>
      </c>
      <c r="G1654" t="str">
        <f t="shared" si="38"/>
        <v>SORET</v>
      </c>
    </row>
    <row r="1655" spans="1:7" x14ac:dyDescent="0.25">
      <c r="A1655">
        <v>11009</v>
      </c>
      <c r="B1655">
        <v>60</v>
      </c>
      <c r="C1655">
        <v>25.92</v>
      </c>
      <c r="D1655">
        <v>2</v>
      </c>
      <c r="E1655">
        <v>0</v>
      </c>
      <c r="F1655" s="4">
        <f>DetailTicket2[[#This Row],[Qte]]*(DetailTicket2[[#This Row],[PrixUnit]]*(1-DetailTicket2[[#This Row],[Remise%]]))</f>
        <v>51.84</v>
      </c>
      <c r="G1655" t="str">
        <f t="shared" si="38"/>
        <v>JELEC</v>
      </c>
    </row>
    <row r="1656" spans="1:7" x14ac:dyDescent="0.25">
      <c r="A1656">
        <v>11012</v>
      </c>
      <c r="B1656">
        <v>60</v>
      </c>
      <c r="C1656">
        <v>25.92</v>
      </c>
      <c r="D1656">
        <v>1</v>
      </c>
      <c r="E1656">
        <v>0.05</v>
      </c>
      <c r="F1656" s="4">
        <f>DetailTicket2[[#This Row],[Qte]]*(DetailTicket2[[#This Row],[PrixUnit]]*(1-DetailTicket2[[#This Row],[Remise%]]))</f>
        <v>24.623999999999999</v>
      </c>
      <c r="G1656" t="str">
        <f t="shared" si="38"/>
        <v>ERDEB</v>
      </c>
    </row>
    <row r="1657" spans="1:7" x14ac:dyDescent="0.25">
      <c r="A1657">
        <v>11056</v>
      </c>
      <c r="B1657">
        <v>60</v>
      </c>
      <c r="C1657">
        <v>25.92</v>
      </c>
      <c r="D1657">
        <v>2</v>
      </c>
      <c r="E1657">
        <v>0</v>
      </c>
      <c r="F1657" s="4">
        <f>DetailTicket2[[#This Row],[Qte]]*(DetailTicket2[[#This Row],[PrixUnit]]*(1-DetailTicket2[[#This Row],[Remise%]]))</f>
        <v>51.84</v>
      </c>
      <c r="G1657" t="str">
        <f t="shared" si="38"/>
        <v>DIDAL</v>
      </c>
    </row>
    <row r="1658" spans="1:7" x14ac:dyDescent="0.25">
      <c r="A1658">
        <v>11058</v>
      </c>
      <c r="B1658">
        <v>60</v>
      </c>
      <c r="C1658">
        <v>25.92</v>
      </c>
      <c r="D1658">
        <v>1</v>
      </c>
      <c r="E1658">
        <v>0</v>
      </c>
      <c r="F1658" s="4">
        <f>DetailTicket2[[#This Row],[Qte]]*(DetailTicket2[[#This Row],[PrixUnit]]*(1-DetailTicket2[[#This Row],[Remise%]]))</f>
        <v>25.92</v>
      </c>
      <c r="G1658" t="str">
        <f t="shared" si="38"/>
        <v>NOBEL</v>
      </c>
    </row>
    <row r="1659" spans="1:7" x14ac:dyDescent="0.25">
      <c r="A1659">
        <v>11059</v>
      </c>
      <c r="B1659">
        <v>60</v>
      </c>
      <c r="C1659">
        <v>25.92</v>
      </c>
      <c r="D1659">
        <v>1</v>
      </c>
      <c r="E1659">
        <v>0</v>
      </c>
      <c r="F1659" s="4">
        <f>DetailTicket2[[#This Row],[Qte]]*(DetailTicket2[[#This Row],[PrixUnit]]*(1-DetailTicket2[[#This Row],[Remise%]]))</f>
        <v>25.92</v>
      </c>
      <c r="G1659" t="str">
        <f t="shared" si="38"/>
        <v>CHDUD</v>
      </c>
    </row>
    <row r="1660" spans="1:7" x14ac:dyDescent="0.25">
      <c r="A1660">
        <v>11060</v>
      </c>
      <c r="B1660">
        <v>60</v>
      </c>
      <c r="C1660">
        <v>25.92</v>
      </c>
      <c r="D1660">
        <v>2</v>
      </c>
      <c r="E1660">
        <v>0</v>
      </c>
      <c r="F1660" s="4">
        <f>DetailTicket2[[#This Row],[Qte]]*(DetailTicket2[[#This Row],[PrixUnit]]*(1-DetailTicket2[[#This Row],[Remise%]]))</f>
        <v>51.84</v>
      </c>
      <c r="G1660" t="str">
        <f t="shared" si="38"/>
        <v>LEHOS</v>
      </c>
    </row>
    <row r="1661" spans="1:7" x14ac:dyDescent="0.25">
      <c r="A1661">
        <v>11061</v>
      </c>
      <c r="B1661">
        <v>60</v>
      </c>
      <c r="C1661">
        <v>25.92</v>
      </c>
      <c r="D1661">
        <v>2</v>
      </c>
      <c r="E1661">
        <v>0</v>
      </c>
      <c r="F1661" s="4">
        <f>DetailTicket2[[#This Row],[Qte]]*(DetailTicket2[[#This Row],[PrixUnit]]*(1-DetailTicket2[[#This Row],[Remise%]]))</f>
        <v>51.84</v>
      </c>
      <c r="G1661" t="str">
        <f t="shared" si="38"/>
        <v>HALER</v>
      </c>
    </row>
    <row r="1662" spans="1:7" x14ac:dyDescent="0.25">
      <c r="A1662">
        <v>11077</v>
      </c>
      <c r="B1662">
        <v>60</v>
      </c>
      <c r="C1662">
        <v>25.92</v>
      </c>
      <c r="D1662">
        <v>2</v>
      </c>
      <c r="E1662">
        <v>0.06</v>
      </c>
      <c r="F1662" s="4">
        <f>DetailTicket2[[#This Row],[Qte]]*(DetailTicket2[[#This Row],[PrixUnit]]*(1-DetailTicket2[[#This Row],[Remise%]]))</f>
        <v>48.729599999999998</v>
      </c>
      <c r="G1662" t="str">
        <f t="shared" si="38"/>
        <v>ALCLE</v>
      </c>
    </row>
    <row r="1663" spans="1:7" x14ac:dyDescent="0.25">
      <c r="A1663">
        <v>10418</v>
      </c>
      <c r="B1663">
        <v>61</v>
      </c>
      <c r="C1663">
        <v>17.38</v>
      </c>
      <c r="D1663">
        <v>2</v>
      </c>
      <c r="E1663">
        <v>0</v>
      </c>
      <c r="F1663" s="4">
        <f>DetailTicket2[[#This Row],[Qte]]*(DetailTicket2[[#This Row],[PrixUnit]]*(1-DetailTicket2[[#This Row],[Remise%]]))</f>
        <v>34.76</v>
      </c>
      <c r="G1663" t="str">
        <f t="shared" si="38"/>
        <v>ARBLA</v>
      </c>
    </row>
    <row r="1664" spans="1:7" x14ac:dyDescent="0.25">
      <c r="A1664">
        <v>10440</v>
      </c>
      <c r="B1664">
        <v>61</v>
      </c>
      <c r="C1664">
        <v>17.38</v>
      </c>
      <c r="D1664">
        <v>2</v>
      </c>
      <c r="E1664">
        <v>0.15</v>
      </c>
      <c r="F1664" s="4">
        <f>DetailTicket2[[#This Row],[Qte]]*(DetailTicket2[[#This Row],[PrixUnit]]*(1-DetailTicket2[[#This Row],[Remise%]]))</f>
        <v>29.545999999999996</v>
      </c>
      <c r="G1664" t="str">
        <f t="shared" si="38"/>
        <v>MOELK</v>
      </c>
    </row>
    <row r="1665" spans="1:7" x14ac:dyDescent="0.25">
      <c r="A1665">
        <v>10455</v>
      </c>
      <c r="B1665">
        <v>61</v>
      </c>
      <c r="C1665">
        <v>17.38</v>
      </c>
      <c r="D1665">
        <v>1</v>
      </c>
      <c r="E1665">
        <v>0</v>
      </c>
      <c r="F1665" s="4">
        <f>DetailTicket2[[#This Row],[Qte]]*(DetailTicket2[[#This Row],[PrixUnit]]*(1-DetailTicket2[[#This Row],[Remise%]]))</f>
        <v>17.38</v>
      </c>
      <c r="G1665" t="str">
        <f t="shared" si="38"/>
        <v>CLJAN</v>
      </c>
    </row>
    <row r="1666" spans="1:7" x14ac:dyDescent="0.25">
      <c r="A1666">
        <v>10504</v>
      </c>
      <c r="B1666">
        <v>61</v>
      </c>
      <c r="C1666">
        <v>21.65</v>
      </c>
      <c r="D1666">
        <v>1</v>
      </c>
      <c r="E1666">
        <v>0</v>
      </c>
      <c r="F1666" s="4">
        <f>DetailTicket2[[#This Row],[Qte]]*(DetailTicket2[[#This Row],[PrixUnit]]*(1-DetailTicket2[[#This Row],[Remise%]]))</f>
        <v>21.65</v>
      </c>
      <c r="G1666" t="str">
        <f t="shared" ref="G1666:G1729" si="39">VLOOKUP(A1666,$I$2:$J$836,2,FALSE)</f>
        <v>CHLAB</v>
      </c>
    </row>
    <row r="1667" spans="1:7" x14ac:dyDescent="0.25">
      <c r="A1667">
        <v>10513</v>
      </c>
      <c r="B1667">
        <v>61</v>
      </c>
      <c r="C1667">
        <v>21.65</v>
      </c>
      <c r="D1667">
        <v>2</v>
      </c>
      <c r="E1667">
        <v>0.2</v>
      </c>
      <c r="F1667" s="4">
        <f>DetailTicket2[[#This Row],[Qte]]*(DetailTicket2[[#This Row],[PrixUnit]]*(1-DetailTicket2[[#This Row],[Remise%]]))</f>
        <v>34.64</v>
      </c>
      <c r="G1667" t="str">
        <f t="shared" si="39"/>
        <v>PAJAL</v>
      </c>
    </row>
    <row r="1668" spans="1:7" x14ac:dyDescent="0.25">
      <c r="A1668">
        <v>10530</v>
      </c>
      <c r="B1668">
        <v>61</v>
      </c>
      <c r="C1668">
        <v>21.65</v>
      </c>
      <c r="D1668">
        <v>1</v>
      </c>
      <c r="E1668">
        <v>0</v>
      </c>
      <c r="F1668" s="4">
        <f>DetailTicket2[[#This Row],[Qte]]*(DetailTicket2[[#This Row],[PrixUnit]]*(1-DetailTicket2[[#This Row],[Remise%]]))</f>
        <v>21.65</v>
      </c>
      <c r="G1668" t="str">
        <f t="shared" si="39"/>
        <v>BETIZ</v>
      </c>
    </row>
    <row r="1669" spans="1:7" x14ac:dyDescent="0.25">
      <c r="A1669">
        <v>10550</v>
      </c>
      <c r="B1669">
        <v>61</v>
      </c>
      <c r="C1669">
        <v>21.65</v>
      </c>
      <c r="D1669">
        <v>2</v>
      </c>
      <c r="E1669">
        <v>0.1</v>
      </c>
      <c r="F1669" s="4">
        <f>DetailTicket2[[#This Row],[Qte]]*(DetailTicket2[[#This Row],[PrixUnit]]*(1-DetailTicket2[[#This Row],[Remise%]]))</f>
        <v>38.97</v>
      </c>
      <c r="G1669" t="str">
        <f t="shared" si="39"/>
        <v>JELEC</v>
      </c>
    </row>
    <row r="1670" spans="1:7" x14ac:dyDescent="0.25">
      <c r="A1670">
        <v>10595</v>
      </c>
      <c r="B1670">
        <v>61</v>
      </c>
      <c r="C1670">
        <v>21.65</v>
      </c>
      <c r="D1670">
        <v>2</v>
      </c>
      <c r="E1670">
        <v>0.25</v>
      </c>
      <c r="F1670" s="4">
        <f>DetailTicket2[[#This Row],[Qte]]*(DetailTicket2[[#This Row],[PrixUnit]]*(1-DetailTicket2[[#This Row],[Remise%]]))</f>
        <v>32.474999999999994</v>
      </c>
      <c r="G1670" t="str">
        <f t="shared" si="39"/>
        <v>CHLEC</v>
      </c>
    </row>
    <row r="1671" spans="1:7" x14ac:dyDescent="0.25">
      <c r="A1671">
        <v>10642</v>
      </c>
      <c r="B1671">
        <v>61</v>
      </c>
      <c r="C1671">
        <v>21.65</v>
      </c>
      <c r="D1671">
        <v>1</v>
      </c>
      <c r="E1671">
        <v>0.2</v>
      </c>
      <c r="F1671" s="4">
        <f>DetailTicket2[[#This Row],[Qte]]*(DetailTicket2[[#This Row],[PrixUnit]]*(1-DetailTicket2[[#This Row],[Remise%]]))</f>
        <v>17.32</v>
      </c>
      <c r="G1671" t="str">
        <f t="shared" si="39"/>
        <v>OLFER</v>
      </c>
    </row>
    <row r="1672" spans="1:7" x14ac:dyDescent="0.25">
      <c r="A1672">
        <v>10716</v>
      </c>
      <c r="B1672">
        <v>61</v>
      </c>
      <c r="C1672">
        <v>21.65</v>
      </c>
      <c r="D1672">
        <v>2</v>
      </c>
      <c r="E1672">
        <v>0</v>
      </c>
      <c r="F1672" s="4">
        <f>DetailTicket2[[#This Row],[Qte]]*(DetailTicket2[[#This Row],[PrixUnit]]*(1-DetailTicket2[[#This Row],[Remise%]]))</f>
        <v>43.3</v>
      </c>
      <c r="G1672" t="str">
        <f t="shared" si="39"/>
        <v>GECAU</v>
      </c>
    </row>
    <row r="1673" spans="1:7" x14ac:dyDescent="0.25">
      <c r="A1673">
        <v>10724</v>
      </c>
      <c r="B1673">
        <v>61</v>
      </c>
      <c r="C1673">
        <v>21.65</v>
      </c>
      <c r="D1673">
        <v>2</v>
      </c>
      <c r="E1673">
        <v>0</v>
      </c>
      <c r="F1673" s="4">
        <f>DetailTicket2[[#This Row],[Qte]]*(DetailTicket2[[#This Row],[PrixUnit]]*(1-DetailTicket2[[#This Row],[Remise%]]))</f>
        <v>43.3</v>
      </c>
      <c r="G1673" t="str">
        <f t="shared" si="39"/>
        <v>JÉBAZ</v>
      </c>
    </row>
    <row r="1674" spans="1:7" x14ac:dyDescent="0.25">
      <c r="A1674">
        <v>10735</v>
      </c>
      <c r="B1674">
        <v>61</v>
      </c>
      <c r="C1674">
        <v>21.65</v>
      </c>
      <c r="D1674">
        <v>1</v>
      </c>
      <c r="E1674">
        <v>0.1</v>
      </c>
      <c r="F1674" s="4">
        <f>DetailTicket2[[#This Row],[Qte]]*(DetailTicket2[[#This Row],[PrixUnit]]*(1-DetailTicket2[[#This Row],[Remise%]]))</f>
        <v>19.484999999999999</v>
      </c>
      <c r="G1674" t="str">
        <f t="shared" si="39"/>
        <v>PALER</v>
      </c>
    </row>
    <row r="1675" spans="1:7" x14ac:dyDescent="0.25">
      <c r="A1675">
        <v>10769</v>
      </c>
      <c r="B1675">
        <v>61</v>
      </c>
      <c r="C1675">
        <v>21.65</v>
      </c>
      <c r="D1675">
        <v>1</v>
      </c>
      <c r="E1675">
        <v>0</v>
      </c>
      <c r="F1675" s="4">
        <f>DetailTicket2[[#This Row],[Qte]]*(DetailTicket2[[#This Row],[PrixUnit]]*(1-DetailTicket2[[#This Row],[Remise%]]))</f>
        <v>21.65</v>
      </c>
      <c r="G1675" t="str">
        <f t="shared" si="39"/>
        <v>ZOHED</v>
      </c>
    </row>
    <row r="1676" spans="1:7" x14ac:dyDescent="0.25">
      <c r="A1676">
        <v>10814</v>
      </c>
      <c r="B1676">
        <v>61</v>
      </c>
      <c r="C1676">
        <v>21.65</v>
      </c>
      <c r="D1676">
        <v>1</v>
      </c>
      <c r="E1676">
        <v>0.15</v>
      </c>
      <c r="F1676" s="4">
        <f>DetailTicket2[[#This Row],[Qte]]*(DetailTicket2[[#This Row],[PrixUnit]]*(1-DetailTicket2[[#This Row],[Remise%]]))</f>
        <v>18.4025</v>
      </c>
      <c r="G1676" t="str">
        <f t="shared" si="39"/>
        <v>JAHEN</v>
      </c>
    </row>
    <row r="1677" spans="1:7" x14ac:dyDescent="0.25">
      <c r="A1677">
        <v>10880</v>
      </c>
      <c r="B1677">
        <v>61</v>
      </c>
      <c r="C1677">
        <v>21.65</v>
      </c>
      <c r="D1677">
        <v>1</v>
      </c>
      <c r="E1677">
        <v>0.2</v>
      </c>
      <c r="F1677" s="4">
        <f>DetailTicket2[[#This Row],[Qte]]*(DetailTicket2[[#This Row],[PrixUnit]]*(1-DetailTicket2[[#This Row],[Remise%]]))</f>
        <v>17.32</v>
      </c>
      <c r="G1677" t="str">
        <f t="shared" si="39"/>
        <v>REDAN</v>
      </c>
    </row>
    <row r="1678" spans="1:7" x14ac:dyDescent="0.25">
      <c r="A1678">
        <v>10906</v>
      </c>
      <c r="B1678">
        <v>61</v>
      </c>
      <c r="C1678">
        <v>21.65</v>
      </c>
      <c r="D1678">
        <v>2</v>
      </c>
      <c r="E1678">
        <v>0</v>
      </c>
      <c r="F1678" s="4">
        <f>DetailTicket2[[#This Row],[Qte]]*(DetailTicket2[[#This Row],[PrixUnit]]*(1-DetailTicket2[[#This Row],[Remise%]]))</f>
        <v>43.3</v>
      </c>
      <c r="G1678" t="str">
        <f t="shared" si="39"/>
        <v xml:space="preserve">DELE </v>
      </c>
    </row>
    <row r="1679" spans="1:7" x14ac:dyDescent="0.25">
      <c r="A1679">
        <v>10910</v>
      </c>
      <c r="B1679">
        <v>61</v>
      </c>
      <c r="C1679">
        <v>21.65</v>
      </c>
      <c r="D1679">
        <v>2</v>
      </c>
      <c r="E1679">
        <v>0</v>
      </c>
      <c r="F1679" s="4">
        <f>DetailTicket2[[#This Row],[Qte]]*(DetailTicket2[[#This Row],[PrixUnit]]*(1-DetailTicket2[[#This Row],[Remise%]]))</f>
        <v>43.3</v>
      </c>
      <c r="G1679" t="str">
        <f t="shared" si="39"/>
        <v>FRLAN</v>
      </c>
    </row>
    <row r="1680" spans="1:7" x14ac:dyDescent="0.25">
      <c r="A1680">
        <v>10933</v>
      </c>
      <c r="B1680">
        <v>61</v>
      </c>
      <c r="C1680">
        <v>21.65</v>
      </c>
      <c r="D1680">
        <v>1</v>
      </c>
      <c r="E1680">
        <v>0</v>
      </c>
      <c r="F1680" s="4">
        <f>DetailTicket2[[#This Row],[Qte]]*(DetailTicket2[[#This Row],[PrixUnit]]*(1-DetailTicket2[[#This Row],[Remise%]]))</f>
        <v>21.65</v>
      </c>
      <c r="G1680" t="str">
        <f t="shared" si="39"/>
        <v>GAANT</v>
      </c>
    </row>
    <row r="1681" spans="1:7" x14ac:dyDescent="0.25">
      <c r="A1681">
        <v>10990</v>
      </c>
      <c r="B1681">
        <v>61</v>
      </c>
      <c r="C1681">
        <v>21.65</v>
      </c>
      <c r="D1681">
        <v>2</v>
      </c>
      <c r="E1681">
        <v>0.15</v>
      </c>
      <c r="F1681" s="4">
        <f>DetailTicket2[[#This Row],[Qte]]*(DetailTicket2[[#This Row],[PrixUnit]]*(1-DetailTicket2[[#This Row],[Remise%]]))</f>
        <v>36.805</v>
      </c>
      <c r="G1681" t="str">
        <f t="shared" si="39"/>
        <v>CHLEC</v>
      </c>
    </row>
    <row r="1682" spans="1:7" x14ac:dyDescent="0.25">
      <c r="A1682">
        <v>10998</v>
      </c>
      <c r="B1682">
        <v>61</v>
      </c>
      <c r="C1682">
        <v>21.65</v>
      </c>
      <c r="D1682">
        <v>2</v>
      </c>
      <c r="E1682">
        <v>0</v>
      </c>
      <c r="F1682" s="4">
        <f>DetailTicket2[[#This Row],[Qte]]*(DetailTicket2[[#This Row],[PrixUnit]]*(1-DetailTicket2[[#This Row],[Remise%]]))</f>
        <v>43.3</v>
      </c>
      <c r="G1682" t="str">
        <f t="shared" si="39"/>
        <v xml:space="preserve">DELE </v>
      </c>
    </row>
    <row r="1683" spans="1:7" x14ac:dyDescent="0.25">
      <c r="A1683">
        <v>11034</v>
      </c>
      <c r="B1683">
        <v>61</v>
      </c>
      <c r="C1683">
        <v>21.65</v>
      </c>
      <c r="D1683">
        <v>2</v>
      </c>
      <c r="E1683">
        <v>0</v>
      </c>
      <c r="F1683" s="4">
        <f>DetailTicket2[[#This Row],[Qte]]*(DetailTicket2[[#This Row],[PrixUnit]]*(1-DetailTicket2[[#This Row],[Remise%]]))</f>
        <v>43.3</v>
      </c>
      <c r="G1683" t="str">
        <f t="shared" si="39"/>
        <v>PILED</v>
      </c>
    </row>
    <row r="1684" spans="1:7" x14ac:dyDescent="0.25">
      <c r="A1684">
        <v>11042</v>
      </c>
      <c r="B1684">
        <v>61</v>
      </c>
      <c r="C1684">
        <v>21.65</v>
      </c>
      <c r="D1684">
        <v>2</v>
      </c>
      <c r="E1684">
        <v>0</v>
      </c>
      <c r="F1684" s="4">
        <f>DetailTicket2[[#This Row],[Qte]]*(DetailTicket2[[#This Row],[PrixUnit]]*(1-DetailTicket2[[#This Row],[Remise%]]))</f>
        <v>43.3</v>
      </c>
      <c r="G1684" t="str">
        <f t="shared" si="39"/>
        <v>PAMAR</v>
      </c>
    </row>
    <row r="1685" spans="1:7" x14ac:dyDescent="0.25">
      <c r="A1685">
        <v>11052</v>
      </c>
      <c r="B1685">
        <v>61</v>
      </c>
      <c r="C1685">
        <v>21.65</v>
      </c>
      <c r="D1685">
        <v>2</v>
      </c>
      <c r="E1685">
        <v>0.2</v>
      </c>
      <c r="F1685" s="4">
        <f>DetailTicket2[[#This Row],[Qte]]*(DetailTicket2[[#This Row],[PrixUnit]]*(1-DetailTicket2[[#This Row],[Remise%]]))</f>
        <v>34.64</v>
      </c>
      <c r="G1685" t="str">
        <f t="shared" si="39"/>
        <v>DAMIC</v>
      </c>
    </row>
    <row r="1686" spans="1:7" x14ac:dyDescent="0.25">
      <c r="A1686">
        <v>11058</v>
      </c>
      <c r="B1686">
        <v>61</v>
      </c>
      <c r="C1686">
        <v>21.65</v>
      </c>
      <c r="D1686">
        <v>2</v>
      </c>
      <c r="E1686">
        <v>0</v>
      </c>
      <c r="F1686" s="4">
        <f>DetailTicket2[[#This Row],[Qte]]*(DetailTicket2[[#This Row],[PrixUnit]]*(1-DetailTicket2[[#This Row],[Remise%]]))</f>
        <v>43.3</v>
      </c>
      <c r="G1686" t="str">
        <f t="shared" si="39"/>
        <v>NOBEL</v>
      </c>
    </row>
    <row r="1687" spans="1:7" x14ac:dyDescent="0.25">
      <c r="A1687">
        <v>10260</v>
      </c>
      <c r="B1687">
        <v>62</v>
      </c>
      <c r="C1687">
        <v>30.03</v>
      </c>
      <c r="D1687">
        <v>2</v>
      </c>
      <c r="E1687">
        <v>0.25</v>
      </c>
      <c r="F1687" s="4">
        <f>DetailTicket2[[#This Row],[Qte]]*(DetailTicket2[[#This Row],[PrixUnit]]*(1-DetailTicket2[[#This Row],[Remise%]]))</f>
        <v>45.045000000000002</v>
      </c>
      <c r="G1687" t="str">
        <f t="shared" si="39"/>
        <v>OLLHE</v>
      </c>
    </row>
    <row r="1688" spans="1:7" x14ac:dyDescent="0.25">
      <c r="A1688">
        <v>10277</v>
      </c>
      <c r="B1688">
        <v>62</v>
      </c>
      <c r="C1688">
        <v>30.03</v>
      </c>
      <c r="D1688">
        <v>2</v>
      </c>
      <c r="E1688">
        <v>0</v>
      </c>
      <c r="F1688" s="4">
        <f>DetailTicket2[[#This Row],[Qte]]*(DetailTicket2[[#This Row],[PrixUnit]]*(1-DetailTicket2[[#This Row],[Remise%]]))</f>
        <v>60.06</v>
      </c>
      <c r="G1688" t="str">
        <f t="shared" si="39"/>
        <v>CECHA</v>
      </c>
    </row>
    <row r="1689" spans="1:7" x14ac:dyDescent="0.25">
      <c r="A1689">
        <v>10286</v>
      </c>
      <c r="B1689">
        <v>62</v>
      </c>
      <c r="C1689">
        <v>30.03</v>
      </c>
      <c r="D1689">
        <v>1</v>
      </c>
      <c r="E1689">
        <v>0</v>
      </c>
      <c r="F1689" s="4">
        <f>DetailTicket2[[#This Row],[Qte]]*(DetailTicket2[[#This Row],[PrixUnit]]*(1-DetailTicket2[[#This Row],[Remise%]]))</f>
        <v>30.03</v>
      </c>
      <c r="G1689" t="str">
        <f t="shared" si="39"/>
        <v>ARBLA</v>
      </c>
    </row>
    <row r="1690" spans="1:7" x14ac:dyDescent="0.25">
      <c r="A1690">
        <v>10298</v>
      </c>
      <c r="B1690">
        <v>62</v>
      </c>
      <c r="C1690">
        <v>30.03</v>
      </c>
      <c r="D1690">
        <v>2</v>
      </c>
      <c r="E1690">
        <v>0</v>
      </c>
      <c r="F1690" s="4">
        <f>DetailTicket2[[#This Row],[Qte]]*(DetailTicket2[[#This Row],[PrixUnit]]*(1-DetailTicket2[[#This Row],[Remise%]]))</f>
        <v>60.06</v>
      </c>
      <c r="G1690" t="str">
        <f t="shared" si="39"/>
        <v>ERSWE</v>
      </c>
    </row>
    <row r="1691" spans="1:7" x14ac:dyDescent="0.25">
      <c r="A1691">
        <v>10307</v>
      </c>
      <c r="B1691">
        <v>62</v>
      </c>
      <c r="C1691">
        <v>30.03</v>
      </c>
      <c r="D1691">
        <v>2</v>
      </c>
      <c r="E1691">
        <v>0</v>
      </c>
      <c r="F1691" s="4">
        <f>DetailTicket2[[#This Row],[Qte]]*(DetailTicket2[[#This Row],[PrixUnit]]*(1-DetailTicket2[[#This Row],[Remise%]]))</f>
        <v>60.06</v>
      </c>
      <c r="G1691" t="str">
        <f t="shared" si="39"/>
        <v>CHROU</v>
      </c>
    </row>
    <row r="1692" spans="1:7" x14ac:dyDescent="0.25">
      <c r="A1692">
        <v>10310</v>
      </c>
      <c r="B1692">
        <v>62</v>
      </c>
      <c r="C1692">
        <v>30.03</v>
      </c>
      <c r="D1692">
        <v>2</v>
      </c>
      <c r="E1692">
        <v>0</v>
      </c>
      <c r="F1692" s="4">
        <f>DetailTicket2[[#This Row],[Qte]]*(DetailTicket2[[#This Row],[PrixUnit]]*(1-DetailTicket2[[#This Row],[Remise%]]))</f>
        <v>60.06</v>
      </c>
      <c r="G1692" t="str">
        <f t="shared" si="39"/>
        <v>BEGAL</v>
      </c>
    </row>
    <row r="1693" spans="1:7" x14ac:dyDescent="0.25">
      <c r="A1693">
        <v>10314</v>
      </c>
      <c r="B1693">
        <v>62</v>
      </c>
      <c r="C1693">
        <v>30.03</v>
      </c>
      <c r="D1693">
        <v>1</v>
      </c>
      <c r="E1693">
        <v>0.1</v>
      </c>
      <c r="F1693" s="4">
        <f>DetailTicket2[[#This Row],[Qte]]*(DetailTicket2[[#This Row],[PrixUnit]]*(1-DetailTicket2[[#This Row],[Remise%]]))</f>
        <v>27.027000000000001</v>
      </c>
      <c r="G1693" t="str">
        <f t="shared" si="39"/>
        <v>ALCLE</v>
      </c>
    </row>
    <row r="1694" spans="1:7" x14ac:dyDescent="0.25">
      <c r="A1694">
        <v>10316</v>
      </c>
      <c r="B1694">
        <v>62</v>
      </c>
      <c r="C1694">
        <v>30.03</v>
      </c>
      <c r="D1694">
        <v>2</v>
      </c>
      <c r="E1694">
        <v>0</v>
      </c>
      <c r="F1694" s="4">
        <f>DetailTicket2[[#This Row],[Qte]]*(DetailTicket2[[#This Row],[PrixUnit]]*(1-DetailTicket2[[#This Row],[Remise%]]))</f>
        <v>60.06</v>
      </c>
      <c r="G1694" t="str">
        <f t="shared" si="39"/>
        <v>ALCLE</v>
      </c>
    </row>
    <row r="1695" spans="1:7" x14ac:dyDescent="0.25">
      <c r="A1695">
        <v>10339</v>
      </c>
      <c r="B1695">
        <v>62</v>
      </c>
      <c r="C1695">
        <v>30.03</v>
      </c>
      <c r="D1695">
        <v>1</v>
      </c>
      <c r="E1695">
        <v>0</v>
      </c>
      <c r="F1695" s="4">
        <f>DetailTicket2[[#This Row],[Qte]]*(DetailTicket2[[#This Row],[PrixUnit]]*(1-DetailTicket2[[#This Row],[Remise%]]))</f>
        <v>30.03</v>
      </c>
      <c r="G1695" t="str">
        <f t="shared" si="39"/>
        <v>JÉBAZ</v>
      </c>
    </row>
    <row r="1696" spans="1:7" x14ac:dyDescent="0.25">
      <c r="A1696">
        <v>10389</v>
      </c>
      <c r="B1696">
        <v>62</v>
      </c>
      <c r="C1696">
        <v>30.03</v>
      </c>
      <c r="D1696">
        <v>1</v>
      </c>
      <c r="E1696">
        <v>0</v>
      </c>
      <c r="F1696" s="4">
        <f>DetailTicket2[[#This Row],[Qte]]*(DetailTicket2[[#This Row],[PrixUnit]]*(1-DetailTicket2[[#This Row],[Remise%]]))</f>
        <v>30.03</v>
      </c>
      <c r="G1696" t="str">
        <f t="shared" si="39"/>
        <v>GESEF</v>
      </c>
    </row>
    <row r="1697" spans="1:7" x14ac:dyDescent="0.25">
      <c r="A1697">
        <v>10394</v>
      </c>
      <c r="B1697">
        <v>62</v>
      </c>
      <c r="C1697">
        <v>30.03</v>
      </c>
      <c r="D1697">
        <v>2</v>
      </c>
      <c r="E1697">
        <v>0</v>
      </c>
      <c r="F1697" s="4">
        <f>DetailTicket2[[#This Row],[Qte]]*(DetailTicket2[[#This Row],[PrixUnit]]*(1-DetailTicket2[[#This Row],[Remise%]]))</f>
        <v>60.06</v>
      </c>
      <c r="G1697" t="str">
        <f t="shared" si="39"/>
        <v>PASAU</v>
      </c>
    </row>
    <row r="1698" spans="1:7" x14ac:dyDescent="0.25">
      <c r="A1698">
        <v>10408</v>
      </c>
      <c r="B1698">
        <v>62</v>
      </c>
      <c r="C1698">
        <v>30.03</v>
      </c>
      <c r="D1698">
        <v>1</v>
      </c>
      <c r="E1698">
        <v>0</v>
      </c>
      <c r="F1698" s="4">
        <f>DetailTicket2[[#This Row],[Qte]]*(DetailTicket2[[#This Row],[PrixUnit]]*(1-DetailTicket2[[#This Row],[Remise%]]))</f>
        <v>30.03</v>
      </c>
      <c r="G1698" t="str">
        <f t="shared" si="39"/>
        <v>CHBON</v>
      </c>
    </row>
    <row r="1699" spans="1:7" x14ac:dyDescent="0.25">
      <c r="A1699">
        <v>10413</v>
      </c>
      <c r="B1699">
        <v>62</v>
      </c>
      <c r="C1699">
        <v>30.03</v>
      </c>
      <c r="D1699">
        <v>1</v>
      </c>
      <c r="E1699">
        <v>0</v>
      </c>
      <c r="F1699" s="4">
        <f>DetailTicket2[[#This Row],[Qte]]*(DetailTicket2[[#This Row],[PrixUnit]]*(1-DetailTicket2[[#This Row],[Remise%]]))</f>
        <v>30.03</v>
      </c>
      <c r="G1699" t="str">
        <f t="shared" si="39"/>
        <v>CÉDAU</v>
      </c>
    </row>
    <row r="1700" spans="1:7" x14ac:dyDescent="0.25">
      <c r="A1700">
        <v>10449</v>
      </c>
      <c r="B1700">
        <v>62</v>
      </c>
      <c r="C1700">
        <v>30.03</v>
      </c>
      <c r="D1700">
        <v>1</v>
      </c>
      <c r="E1700">
        <v>0</v>
      </c>
      <c r="F1700" s="4">
        <f>DetailTicket2[[#This Row],[Qte]]*(DetailTicket2[[#This Row],[PrixUnit]]*(1-DetailTicket2[[#This Row],[Remise%]]))</f>
        <v>30.03</v>
      </c>
      <c r="G1700" t="str">
        <f t="shared" si="39"/>
        <v>JEBOR</v>
      </c>
    </row>
    <row r="1701" spans="1:7" x14ac:dyDescent="0.25">
      <c r="A1701">
        <v>10505</v>
      </c>
      <c r="B1701">
        <v>62</v>
      </c>
      <c r="C1701">
        <v>37.5</v>
      </c>
      <c r="D1701">
        <v>2</v>
      </c>
      <c r="E1701">
        <v>0</v>
      </c>
      <c r="F1701" s="4">
        <f>DetailTicket2[[#This Row],[Qte]]*(DetailTicket2[[#This Row],[PrixUnit]]*(1-DetailTicket2[[#This Row],[Remise%]]))</f>
        <v>75</v>
      </c>
      <c r="G1701" t="str">
        <f t="shared" si="39"/>
        <v>JÉBAZ</v>
      </c>
    </row>
    <row r="1702" spans="1:7" x14ac:dyDescent="0.25">
      <c r="A1702">
        <v>10546</v>
      </c>
      <c r="B1702">
        <v>62</v>
      </c>
      <c r="C1702">
        <v>37.5</v>
      </c>
      <c r="D1702">
        <v>1</v>
      </c>
      <c r="E1702">
        <v>0</v>
      </c>
      <c r="F1702" s="4">
        <f>DetailTicket2[[#This Row],[Qte]]*(DetailTicket2[[#This Row],[PrixUnit]]*(1-DetailTicket2[[#This Row],[Remise%]]))</f>
        <v>37.5</v>
      </c>
      <c r="G1702" t="str">
        <f t="shared" si="39"/>
        <v>JAHEN</v>
      </c>
    </row>
    <row r="1703" spans="1:7" x14ac:dyDescent="0.25">
      <c r="A1703">
        <v>10554</v>
      </c>
      <c r="B1703">
        <v>62</v>
      </c>
      <c r="C1703">
        <v>37.5</v>
      </c>
      <c r="D1703">
        <v>1</v>
      </c>
      <c r="E1703">
        <v>0.05</v>
      </c>
      <c r="F1703" s="4">
        <f>DetailTicket2[[#This Row],[Qte]]*(DetailTicket2[[#This Row],[PrixUnit]]*(1-DetailTicket2[[#This Row],[Remise%]]))</f>
        <v>35.625</v>
      </c>
      <c r="G1703" t="str">
        <f t="shared" si="39"/>
        <v>OLLHE</v>
      </c>
    </row>
    <row r="1704" spans="1:7" x14ac:dyDescent="0.25">
      <c r="A1704">
        <v>10560</v>
      </c>
      <c r="B1704">
        <v>62</v>
      </c>
      <c r="C1704">
        <v>37.5</v>
      </c>
      <c r="D1704">
        <v>2</v>
      </c>
      <c r="E1704">
        <v>0.25</v>
      </c>
      <c r="F1704" s="4">
        <f>DetailTicket2[[#This Row],[Qte]]*(DetailTicket2[[#This Row],[PrixUnit]]*(1-DetailTicket2[[#This Row],[Remise%]]))</f>
        <v>56.25</v>
      </c>
      <c r="G1704" t="str">
        <f t="shared" si="39"/>
        <v>ERDEB</v>
      </c>
    </row>
    <row r="1705" spans="1:7" x14ac:dyDescent="0.25">
      <c r="A1705">
        <v>10562</v>
      </c>
      <c r="B1705">
        <v>62</v>
      </c>
      <c r="C1705">
        <v>37.5</v>
      </c>
      <c r="D1705">
        <v>2</v>
      </c>
      <c r="E1705">
        <v>0.1</v>
      </c>
      <c r="F1705" s="4">
        <f>DetailTicket2[[#This Row],[Qte]]*(DetailTicket2[[#This Row],[PrixUnit]]*(1-DetailTicket2[[#This Row],[Remise%]]))</f>
        <v>67.5</v>
      </c>
      <c r="G1705" t="str">
        <f t="shared" si="39"/>
        <v>DACOU</v>
      </c>
    </row>
    <row r="1706" spans="1:7" x14ac:dyDescent="0.25">
      <c r="A1706">
        <v>10574</v>
      </c>
      <c r="B1706">
        <v>62</v>
      </c>
      <c r="C1706">
        <v>37.5</v>
      </c>
      <c r="D1706">
        <v>2</v>
      </c>
      <c r="E1706">
        <v>0</v>
      </c>
      <c r="F1706" s="4">
        <f>DetailTicket2[[#This Row],[Qte]]*(DetailTicket2[[#This Row],[PrixUnit]]*(1-DetailTicket2[[#This Row],[Remise%]]))</f>
        <v>75</v>
      </c>
      <c r="G1706" t="str">
        <f t="shared" si="39"/>
        <v>ROHAM</v>
      </c>
    </row>
    <row r="1707" spans="1:7" x14ac:dyDescent="0.25">
      <c r="A1707">
        <v>10599</v>
      </c>
      <c r="B1707">
        <v>62</v>
      </c>
      <c r="C1707">
        <v>37.5</v>
      </c>
      <c r="D1707">
        <v>2</v>
      </c>
      <c r="E1707">
        <v>0</v>
      </c>
      <c r="F1707" s="4">
        <f>DetailTicket2[[#This Row],[Qte]]*(DetailTicket2[[#This Row],[PrixUnit]]*(1-DetailTicket2[[#This Row],[Remise%]]))</f>
        <v>75</v>
      </c>
      <c r="G1707" t="str">
        <f t="shared" si="39"/>
        <v>SYBEL</v>
      </c>
    </row>
    <row r="1708" spans="1:7" x14ac:dyDescent="0.25">
      <c r="A1708">
        <v>10606</v>
      </c>
      <c r="B1708">
        <v>62</v>
      </c>
      <c r="C1708">
        <v>37.5</v>
      </c>
      <c r="D1708">
        <v>2</v>
      </c>
      <c r="E1708">
        <v>0.2</v>
      </c>
      <c r="F1708" s="4">
        <f>DetailTicket2[[#This Row],[Qte]]*(DetailTicket2[[#This Row],[PrixUnit]]*(1-DetailTicket2[[#This Row],[Remise%]]))</f>
        <v>60</v>
      </c>
      <c r="G1708" t="str">
        <f t="shared" si="39"/>
        <v>CEGRO</v>
      </c>
    </row>
    <row r="1709" spans="1:7" x14ac:dyDescent="0.25">
      <c r="A1709">
        <v>10627</v>
      </c>
      <c r="B1709">
        <v>62</v>
      </c>
      <c r="C1709">
        <v>37.5</v>
      </c>
      <c r="D1709">
        <v>2</v>
      </c>
      <c r="E1709">
        <v>0</v>
      </c>
      <c r="F1709" s="4">
        <f>DetailTicket2[[#This Row],[Qte]]*(DetailTicket2[[#This Row],[PrixUnit]]*(1-DetailTicket2[[#This Row],[Remise%]]))</f>
        <v>75</v>
      </c>
      <c r="G1709" t="str">
        <f t="shared" si="39"/>
        <v>MOELK</v>
      </c>
    </row>
    <row r="1710" spans="1:7" x14ac:dyDescent="0.25">
      <c r="A1710">
        <v>10633</v>
      </c>
      <c r="B1710">
        <v>62</v>
      </c>
      <c r="C1710">
        <v>37.5</v>
      </c>
      <c r="D1710">
        <v>2</v>
      </c>
      <c r="E1710">
        <v>0.15</v>
      </c>
      <c r="F1710" s="4">
        <f>DetailTicket2[[#This Row],[Qte]]*(DetailTicket2[[#This Row],[PrixUnit]]*(1-DetailTicket2[[#This Row],[Remise%]]))</f>
        <v>63.75</v>
      </c>
      <c r="G1710" t="str">
        <f t="shared" si="39"/>
        <v>CHLEC</v>
      </c>
    </row>
    <row r="1711" spans="1:7" x14ac:dyDescent="0.25">
      <c r="A1711">
        <v>10671</v>
      </c>
      <c r="B1711">
        <v>62</v>
      </c>
      <c r="C1711">
        <v>37.5</v>
      </c>
      <c r="D1711">
        <v>2</v>
      </c>
      <c r="E1711">
        <v>0</v>
      </c>
      <c r="F1711" s="4">
        <f>DetailTicket2[[#This Row],[Qte]]*(DetailTicket2[[#This Row],[PrixUnit]]*(1-DetailTicket2[[#This Row],[Remise%]]))</f>
        <v>75</v>
      </c>
      <c r="G1711" t="str">
        <f t="shared" si="39"/>
        <v>JEHER</v>
      </c>
    </row>
    <row r="1712" spans="1:7" x14ac:dyDescent="0.25">
      <c r="A1712">
        <v>10691</v>
      </c>
      <c r="B1712">
        <v>62</v>
      </c>
      <c r="C1712">
        <v>37.5</v>
      </c>
      <c r="D1712">
        <v>1</v>
      </c>
      <c r="E1712">
        <v>0</v>
      </c>
      <c r="F1712" s="4">
        <f>DetailTicket2[[#This Row],[Qte]]*(DetailTicket2[[#This Row],[PrixUnit]]*(1-DetailTicket2[[#This Row],[Remise%]]))</f>
        <v>37.5</v>
      </c>
      <c r="G1712" t="str">
        <f t="shared" si="39"/>
        <v>ARBLA</v>
      </c>
    </row>
    <row r="1713" spans="1:7" x14ac:dyDescent="0.25">
      <c r="A1713">
        <v>10718</v>
      </c>
      <c r="B1713">
        <v>62</v>
      </c>
      <c r="C1713">
        <v>37.5</v>
      </c>
      <c r="D1713">
        <v>1</v>
      </c>
      <c r="E1713">
        <v>0</v>
      </c>
      <c r="F1713" s="4">
        <f>DetailTicket2[[#This Row],[Qte]]*(DetailTicket2[[#This Row],[PrixUnit]]*(1-DetailTicket2[[#This Row],[Remise%]]))</f>
        <v>37.5</v>
      </c>
      <c r="G1713" t="str">
        <f t="shared" si="39"/>
        <v>CHBES</v>
      </c>
    </row>
    <row r="1714" spans="1:7" x14ac:dyDescent="0.25">
      <c r="A1714">
        <v>10746</v>
      </c>
      <c r="B1714">
        <v>62</v>
      </c>
      <c r="C1714">
        <v>37.5</v>
      </c>
      <c r="D1714">
        <v>2</v>
      </c>
      <c r="E1714">
        <v>0</v>
      </c>
      <c r="F1714" s="4">
        <f>DetailTicket2[[#This Row],[Qte]]*(DetailTicket2[[#This Row],[PrixUnit]]*(1-DetailTicket2[[#This Row],[Remise%]]))</f>
        <v>75</v>
      </c>
      <c r="G1714" t="str">
        <f t="shared" si="39"/>
        <v>SYLEJ</v>
      </c>
    </row>
    <row r="1715" spans="1:7" x14ac:dyDescent="0.25">
      <c r="A1715">
        <v>10757</v>
      </c>
      <c r="B1715">
        <v>62</v>
      </c>
      <c r="C1715">
        <v>37.5</v>
      </c>
      <c r="D1715">
        <v>1</v>
      </c>
      <c r="E1715">
        <v>0</v>
      </c>
      <c r="F1715" s="4">
        <f>DetailTicket2[[#This Row],[Qte]]*(DetailTicket2[[#This Row],[PrixUnit]]*(1-DetailTicket2[[#This Row],[Remise%]]))</f>
        <v>37.5</v>
      </c>
      <c r="G1715" t="str">
        <f t="shared" si="39"/>
        <v>MOELK</v>
      </c>
    </row>
    <row r="1716" spans="1:7" x14ac:dyDescent="0.25">
      <c r="A1716">
        <v>10769</v>
      </c>
      <c r="B1716">
        <v>62</v>
      </c>
      <c r="C1716">
        <v>37.5</v>
      </c>
      <c r="D1716">
        <v>2</v>
      </c>
      <c r="E1716">
        <v>0</v>
      </c>
      <c r="F1716" s="4">
        <f>DetailTicket2[[#This Row],[Qte]]*(DetailTicket2[[#This Row],[PrixUnit]]*(1-DetailTicket2[[#This Row],[Remise%]]))</f>
        <v>75</v>
      </c>
      <c r="G1716" t="str">
        <f t="shared" si="39"/>
        <v>ZOHED</v>
      </c>
    </row>
    <row r="1717" spans="1:7" x14ac:dyDescent="0.25">
      <c r="A1717">
        <v>10779</v>
      </c>
      <c r="B1717">
        <v>62</v>
      </c>
      <c r="C1717">
        <v>37.5</v>
      </c>
      <c r="D1717">
        <v>1</v>
      </c>
      <c r="E1717">
        <v>0</v>
      </c>
      <c r="F1717" s="4">
        <f>DetailTicket2[[#This Row],[Qte]]*(DetailTicket2[[#This Row],[PrixUnit]]*(1-DetailTicket2[[#This Row],[Remise%]]))</f>
        <v>37.5</v>
      </c>
      <c r="G1717" t="str">
        <f t="shared" si="39"/>
        <v>CECHA</v>
      </c>
    </row>
    <row r="1718" spans="1:7" x14ac:dyDescent="0.25">
      <c r="A1718">
        <v>10798</v>
      </c>
      <c r="B1718">
        <v>62</v>
      </c>
      <c r="C1718">
        <v>37.5</v>
      </c>
      <c r="D1718">
        <v>2</v>
      </c>
      <c r="E1718">
        <v>0</v>
      </c>
      <c r="F1718" s="4">
        <f>DetailTicket2[[#This Row],[Qte]]*(DetailTicket2[[#This Row],[PrixUnit]]*(1-DetailTicket2[[#This Row],[Remise%]]))</f>
        <v>75</v>
      </c>
      <c r="G1718" t="str">
        <f t="shared" si="39"/>
        <v>GAANT</v>
      </c>
    </row>
    <row r="1719" spans="1:7" x14ac:dyDescent="0.25">
      <c r="A1719">
        <v>10802</v>
      </c>
      <c r="B1719">
        <v>62</v>
      </c>
      <c r="C1719">
        <v>37.5</v>
      </c>
      <c r="D1719">
        <v>2</v>
      </c>
      <c r="E1719">
        <v>0.25</v>
      </c>
      <c r="F1719" s="4">
        <f>DetailTicket2[[#This Row],[Qte]]*(DetailTicket2[[#This Row],[PrixUnit]]*(1-DetailTicket2[[#This Row],[Remise%]]))</f>
        <v>56.25</v>
      </c>
      <c r="G1719" t="str">
        <f t="shared" si="39"/>
        <v>OLFER</v>
      </c>
    </row>
    <row r="1720" spans="1:7" x14ac:dyDescent="0.25">
      <c r="A1720">
        <v>10816</v>
      </c>
      <c r="B1720">
        <v>62</v>
      </c>
      <c r="C1720">
        <v>37.5</v>
      </c>
      <c r="D1720">
        <v>1</v>
      </c>
      <c r="E1720">
        <v>0.05</v>
      </c>
      <c r="F1720" s="4">
        <f>DetailTicket2[[#This Row],[Qte]]*(DetailTicket2[[#This Row],[PrixUnit]]*(1-DetailTicket2[[#This Row],[Remise%]]))</f>
        <v>35.625</v>
      </c>
      <c r="G1720" t="str">
        <f t="shared" si="39"/>
        <v>HALER</v>
      </c>
    </row>
    <row r="1721" spans="1:7" x14ac:dyDescent="0.25">
      <c r="A1721">
        <v>10817</v>
      </c>
      <c r="B1721">
        <v>62</v>
      </c>
      <c r="C1721">
        <v>37.5</v>
      </c>
      <c r="D1721">
        <v>1</v>
      </c>
      <c r="E1721">
        <v>0.15</v>
      </c>
      <c r="F1721" s="4">
        <f>DetailTicket2[[#This Row],[Qte]]*(DetailTicket2[[#This Row],[PrixUnit]]*(1-DetailTicket2[[#This Row],[Remise%]]))</f>
        <v>31.875</v>
      </c>
      <c r="G1721" t="str">
        <f t="shared" si="39"/>
        <v>CHBES</v>
      </c>
    </row>
    <row r="1722" spans="1:7" x14ac:dyDescent="0.25">
      <c r="A1722">
        <v>10822</v>
      </c>
      <c r="B1722">
        <v>62</v>
      </c>
      <c r="C1722">
        <v>37.5</v>
      </c>
      <c r="D1722">
        <v>2</v>
      </c>
      <c r="E1722">
        <v>0</v>
      </c>
      <c r="F1722" s="4">
        <f>DetailTicket2[[#This Row],[Qte]]*(DetailTicket2[[#This Row],[PrixUnit]]*(1-DetailTicket2[[#This Row],[Remise%]]))</f>
        <v>75</v>
      </c>
      <c r="G1722" t="str">
        <f t="shared" si="39"/>
        <v>ROHAM</v>
      </c>
    </row>
    <row r="1723" spans="1:7" x14ac:dyDescent="0.25">
      <c r="A1723">
        <v>10852</v>
      </c>
      <c r="B1723">
        <v>62</v>
      </c>
      <c r="C1723">
        <v>37.5</v>
      </c>
      <c r="D1723">
        <v>2</v>
      </c>
      <c r="E1723">
        <v>0</v>
      </c>
      <c r="F1723" s="4">
        <f>DetailTicket2[[#This Row],[Qte]]*(DetailTicket2[[#This Row],[PrixUnit]]*(1-DetailTicket2[[#This Row],[Remise%]]))</f>
        <v>75</v>
      </c>
      <c r="G1723" t="str">
        <f t="shared" si="39"/>
        <v>ALCLE</v>
      </c>
    </row>
    <row r="1724" spans="1:7" x14ac:dyDescent="0.25">
      <c r="A1724">
        <v>10861</v>
      </c>
      <c r="B1724">
        <v>62</v>
      </c>
      <c r="C1724">
        <v>37.5</v>
      </c>
      <c r="D1724">
        <v>2</v>
      </c>
      <c r="E1724">
        <v>0</v>
      </c>
      <c r="F1724" s="4">
        <f>DetailTicket2[[#This Row],[Qte]]*(DetailTicket2[[#This Row],[PrixUnit]]*(1-DetailTicket2[[#This Row],[Remise%]]))</f>
        <v>75</v>
      </c>
      <c r="G1724" t="str">
        <f t="shared" si="39"/>
        <v>CHLAB</v>
      </c>
    </row>
    <row r="1725" spans="1:7" x14ac:dyDescent="0.25">
      <c r="A1725">
        <v>10872</v>
      </c>
      <c r="B1725">
        <v>62</v>
      </c>
      <c r="C1725">
        <v>37.5</v>
      </c>
      <c r="D1725">
        <v>1</v>
      </c>
      <c r="E1725">
        <v>0.05</v>
      </c>
      <c r="F1725" s="4">
        <f>DetailTicket2[[#This Row],[Qte]]*(DetailTicket2[[#This Row],[PrixUnit]]*(1-DetailTicket2[[#This Row],[Remise%]]))</f>
        <v>35.625</v>
      </c>
      <c r="G1725" t="str">
        <f t="shared" si="39"/>
        <v>JELEC</v>
      </c>
    </row>
    <row r="1726" spans="1:7" x14ac:dyDescent="0.25">
      <c r="A1726">
        <v>10902</v>
      </c>
      <c r="B1726">
        <v>62</v>
      </c>
      <c r="C1726">
        <v>37.5</v>
      </c>
      <c r="D1726">
        <v>2</v>
      </c>
      <c r="E1726">
        <v>0.15</v>
      </c>
      <c r="F1726" s="4">
        <f>DetailTicket2[[#This Row],[Qte]]*(DetailTicket2[[#This Row],[PrixUnit]]*(1-DetailTicket2[[#This Row],[Remise%]]))</f>
        <v>63.75</v>
      </c>
      <c r="G1726" t="str">
        <f t="shared" si="39"/>
        <v>REDAN</v>
      </c>
    </row>
    <row r="1727" spans="1:7" x14ac:dyDescent="0.25">
      <c r="A1727">
        <v>10904</v>
      </c>
      <c r="B1727">
        <v>62</v>
      </c>
      <c r="C1727">
        <v>37.5</v>
      </c>
      <c r="D1727">
        <v>1</v>
      </c>
      <c r="E1727">
        <v>0</v>
      </c>
      <c r="F1727" s="4">
        <f>DetailTicket2[[#This Row],[Qte]]*(DetailTicket2[[#This Row],[PrixUnit]]*(1-DetailTicket2[[#This Row],[Remise%]]))</f>
        <v>37.5</v>
      </c>
      <c r="G1727" t="str">
        <f t="shared" si="39"/>
        <v>CHLAB</v>
      </c>
    </row>
    <row r="1728" spans="1:7" x14ac:dyDescent="0.25">
      <c r="A1728">
        <v>10932</v>
      </c>
      <c r="B1728">
        <v>62</v>
      </c>
      <c r="C1728">
        <v>37.5</v>
      </c>
      <c r="D1728">
        <v>2</v>
      </c>
      <c r="E1728">
        <v>0.1</v>
      </c>
      <c r="F1728" s="4">
        <f>DetailTicket2[[#This Row],[Qte]]*(DetailTicket2[[#This Row],[PrixUnit]]*(1-DetailTicket2[[#This Row],[Remise%]]))</f>
        <v>67.5</v>
      </c>
      <c r="G1728" t="str">
        <f t="shared" si="39"/>
        <v>FAMAR</v>
      </c>
    </row>
    <row r="1729" spans="1:7" x14ac:dyDescent="0.25">
      <c r="A1729">
        <v>10941</v>
      </c>
      <c r="B1729">
        <v>62</v>
      </c>
      <c r="C1729">
        <v>37.5</v>
      </c>
      <c r="D1729">
        <v>1</v>
      </c>
      <c r="E1729">
        <v>0.25</v>
      </c>
      <c r="F1729" s="4">
        <f>DetailTicket2[[#This Row],[Qte]]*(DetailTicket2[[#This Row],[PrixUnit]]*(1-DetailTicket2[[#This Row],[Remise%]]))</f>
        <v>28.125</v>
      </c>
      <c r="G1729" t="str">
        <f t="shared" si="39"/>
        <v>MOELK</v>
      </c>
    </row>
    <row r="1730" spans="1:7" x14ac:dyDescent="0.25">
      <c r="A1730">
        <v>10949</v>
      </c>
      <c r="B1730">
        <v>62</v>
      </c>
      <c r="C1730">
        <v>37.5</v>
      </c>
      <c r="D1730">
        <v>2</v>
      </c>
      <c r="E1730">
        <v>0</v>
      </c>
      <c r="F1730" s="4">
        <f>DetailTicket2[[#This Row],[Qte]]*(DetailTicket2[[#This Row],[PrixUnit]]*(1-DetailTicket2[[#This Row],[Remise%]]))</f>
        <v>75</v>
      </c>
      <c r="G1730" t="str">
        <f t="shared" ref="G1730:G1793" si="40">VLOOKUP(A1730,$I$2:$J$836,2,FALSE)</f>
        <v>GESEF</v>
      </c>
    </row>
    <row r="1731" spans="1:7" x14ac:dyDescent="0.25">
      <c r="A1731">
        <v>10966</v>
      </c>
      <c r="B1731">
        <v>62</v>
      </c>
      <c r="C1731">
        <v>37.5</v>
      </c>
      <c r="D1731">
        <v>2</v>
      </c>
      <c r="E1731">
        <v>0.15</v>
      </c>
      <c r="F1731" s="4">
        <f>DetailTicket2[[#This Row],[Qte]]*(DetailTicket2[[#This Row],[PrixUnit]]*(1-DetailTicket2[[#This Row],[Remise%]]))</f>
        <v>63.75</v>
      </c>
      <c r="G1731" t="str">
        <f t="shared" si="40"/>
        <v>SYLEJ</v>
      </c>
    </row>
    <row r="1732" spans="1:7" x14ac:dyDescent="0.25">
      <c r="A1732">
        <v>10988</v>
      </c>
      <c r="B1732">
        <v>62</v>
      </c>
      <c r="C1732">
        <v>37.5</v>
      </c>
      <c r="D1732">
        <v>1</v>
      </c>
      <c r="E1732">
        <v>0.1</v>
      </c>
      <c r="F1732" s="4">
        <f>DetailTicket2[[#This Row],[Qte]]*(DetailTicket2[[#This Row],[PrixUnit]]*(1-DetailTicket2[[#This Row],[Remise%]]))</f>
        <v>33.75</v>
      </c>
      <c r="G1732" t="str">
        <f t="shared" si="40"/>
        <v>ALCLE</v>
      </c>
    </row>
    <row r="1733" spans="1:7" x14ac:dyDescent="0.25">
      <c r="A1733">
        <v>11027</v>
      </c>
      <c r="B1733">
        <v>62</v>
      </c>
      <c r="C1733">
        <v>37.5</v>
      </c>
      <c r="D1733">
        <v>1</v>
      </c>
      <c r="E1733">
        <v>0.25</v>
      </c>
      <c r="F1733" s="4">
        <f>DetailTicket2[[#This Row],[Qte]]*(DetailTicket2[[#This Row],[PrixUnit]]*(1-DetailTicket2[[#This Row],[Remise%]]))</f>
        <v>28.125</v>
      </c>
      <c r="G1733" t="str">
        <f t="shared" si="40"/>
        <v>GESEF</v>
      </c>
    </row>
    <row r="1734" spans="1:7" x14ac:dyDescent="0.25">
      <c r="A1734">
        <v>11044</v>
      </c>
      <c r="B1734">
        <v>62</v>
      </c>
      <c r="C1734">
        <v>37.5</v>
      </c>
      <c r="D1734">
        <v>2</v>
      </c>
      <c r="E1734">
        <v>0</v>
      </c>
      <c r="F1734" s="4">
        <f>DetailTicket2[[#This Row],[Qte]]*(DetailTicket2[[#This Row],[PrixUnit]]*(1-DetailTicket2[[#This Row],[Remise%]]))</f>
        <v>75</v>
      </c>
      <c r="G1734" t="str">
        <f t="shared" si="40"/>
        <v xml:space="preserve">DELE </v>
      </c>
    </row>
    <row r="1735" spans="1:7" x14ac:dyDescent="0.25">
      <c r="A1735">
        <v>10278</v>
      </c>
      <c r="B1735">
        <v>63</v>
      </c>
      <c r="C1735">
        <v>26.83</v>
      </c>
      <c r="D1735">
        <v>2</v>
      </c>
      <c r="E1735">
        <v>0</v>
      </c>
      <c r="F1735" s="4">
        <f>DetailTicket2[[#This Row],[Qte]]*(DetailTicket2[[#This Row],[PrixUnit]]*(1-DetailTicket2[[#This Row],[Remise%]]))</f>
        <v>53.66</v>
      </c>
      <c r="G1735" t="str">
        <f t="shared" si="40"/>
        <v>JEHOU</v>
      </c>
    </row>
    <row r="1736" spans="1:7" x14ac:dyDescent="0.25">
      <c r="A1736">
        <v>10293</v>
      </c>
      <c r="B1736">
        <v>63</v>
      </c>
      <c r="C1736">
        <v>26.83</v>
      </c>
      <c r="D1736">
        <v>2</v>
      </c>
      <c r="E1736">
        <v>0</v>
      </c>
      <c r="F1736" s="4">
        <f>DetailTicket2[[#This Row],[Qte]]*(DetailTicket2[[#This Row],[PrixUnit]]*(1-DetailTicket2[[#This Row],[Remise%]]))</f>
        <v>53.66</v>
      </c>
      <c r="G1736" t="str">
        <f t="shared" si="40"/>
        <v>CHGRA</v>
      </c>
    </row>
    <row r="1737" spans="1:7" x14ac:dyDescent="0.25">
      <c r="A1737">
        <v>10324</v>
      </c>
      <c r="B1737">
        <v>63</v>
      </c>
      <c r="C1737">
        <v>26.83</v>
      </c>
      <c r="D1737">
        <v>2</v>
      </c>
      <c r="E1737">
        <v>0.15</v>
      </c>
      <c r="F1737" s="4">
        <f>DetailTicket2[[#This Row],[Qte]]*(DetailTicket2[[#This Row],[PrixUnit]]*(1-DetailTicket2[[#This Row],[Remise%]]))</f>
        <v>45.610999999999997</v>
      </c>
      <c r="G1737" t="str">
        <f t="shared" si="40"/>
        <v>MOELK</v>
      </c>
    </row>
    <row r="1738" spans="1:7" x14ac:dyDescent="0.25">
      <c r="A1738">
        <v>10379</v>
      </c>
      <c r="B1738">
        <v>63</v>
      </c>
      <c r="C1738">
        <v>26.83</v>
      </c>
      <c r="D1738">
        <v>2</v>
      </c>
      <c r="E1738">
        <v>0.1</v>
      </c>
      <c r="F1738" s="4">
        <f>DetailTicket2[[#This Row],[Qte]]*(DetailTicket2[[#This Row],[PrixUnit]]*(1-DetailTicket2[[#This Row],[Remise%]]))</f>
        <v>48.293999999999997</v>
      </c>
      <c r="G1738" t="str">
        <f t="shared" si="40"/>
        <v>BEAVI</v>
      </c>
    </row>
    <row r="1739" spans="1:7" x14ac:dyDescent="0.25">
      <c r="A1739">
        <v>10402</v>
      </c>
      <c r="B1739">
        <v>63</v>
      </c>
      <c r="C1739">
        <v>26.83</v>
      </c>
      <c r="D1739">
        <v>2</v>
      </c>
      <c r="E1739">
        <v>0</v>
      </c>
      <c r="F1739" s="4">
        <f>DetailTicket2[[#This Row],[Qte]]*(DetailTicket2[[#This Row],[PrixUnit]]*(1-DetailTicket2[[#This Row],[Remise%]]))</f>
        <v>53.66</v>
      </c>
      <c r="G1739" t="str">
        <f t="shared" si="40"/>
        <v>CHLEC</v>
      </c>
    </row>
    <row r="1740" spans="1:7" x14ac:dyDescent="0.25">
      <c r="A1740">
        <v>10429</v>
      </c>
      <c r="B1740">
        <v>63</v>
      </c>
      <c r="C1740">
        <v>26.83</v>
      </c>
      <c r="D1740">
        <v>1</v>
      </c>
      <c r="E1740">
        <v>0.25</v>
      </c>
      <c r="F1740" s="4">
        <f>DetailTicket2[[#This Row],[Qte]]*(DetailTicket2[[#This Row],[PrixUnit]]*(1-DetailTicket2[[#This Row],[Remise%]]))</f>
        <v>20.122499999999999</v>
      </c>
      <c r="G1740" t="str">
        <f t="shared" si="40"/>
        <v>ERSWE</v>
      </c>
    </row>
    <row r="1741" spans="1:7" x14ac:dyDescent="0.25">
      <c r="A1741">
        <v>10575</v>
      </c>
      <c r="B1741">
        <v>63</v>
      </c>
      <c r="C1741">
        <v>33.54</v>
      </c>
      <c r="D1741">
        <v>2</v>
      </c>
      <c r="E1741">
        <v>0</v>
      </c>
      <c r="F1741" s="4">
        <f>DetailTicket2[[#This Row],[Qte]]*(DetailTicket2[[#This Row],[PrixUnit]]*(1-DetailTicket2[[#This Row],[Remise%]]))</f>
        <v>67.08</v>
      </c>
      <c r="G1741" t="str">
        <f t="shared" si="40"/>
        <v>CECHA</v>
      </c>
    </row>
    <row r="1742" spans="1:7" x14ac:dyDescent="0.25">
      <c r="A1742">
        <v>10596</v>
      </c>
      <c r="B1742">
        <v>63</v>
      </c>
      <c r="C1742">
        <v>33.54</v>
      </c>
      <c r="D1742">
        <v>1</v>
      </c>
      <c r="E1742">
        <v>0.2</v>
      </c>
      <c r="F1742" s="4">
        <f>DetailTicket2[[#This Row],[Qte]]*(DetailTicket2[[#This Row],[PrixUnit]]*(1-DetailTicket2[[#This Row],[Remise%]]))</f>
        <v>26.832000000000001</v>
      </c>
      <c r="G1742" t="str">
        <f t="shared" si="40"/>
        <v>CHLAB</v>
      </c>
    </row>
    <row r="1743" spans="1:7" x14ac:dyDescent="0.25">
      <c r="A1743">
        <v>10692</v>
      </c>
      <c r="B1743">
        <v>63</v>
      </c>
      <c r="C1743">
        <v>33.54</v>
      </c>
      <c r="D1743">
        <v>1</v>
      </c>
      <c r="E1743">
        <v>0</v>
      </c>
      <c r="F1743" s="4">
        <f>DetailTicket2[[#This Row],[Qte]]*(DetailTicket2[[#This Row],[PrixUnit]]*(1-DetailTicket2[[#This Row],[Remise%]]))</f>
        <v>33.54</v>
      </c>
      <c r="G1743" t="str">
        <f t="shared" si="40"/>
        <v>SYBEL</v>
      </c>
    </row>
    <row r="1744" spans="1:7" x14ac:dyDescent="0.25">
      <c r="A1744">
        <v>10747</v>
      </c>
      <c r="B1744">
        <v>63</v>
      </c>
      <c r="C1744">
        <v>33.54</v>
      </c>
      <c r="D1744">
        <v>2</v>
      </c>
      <c r="E1744">
        <v>0</v>
      </c>
      <c r="F1744" s="4">
        <f>DetailTicket2[[#This Row],[Qte]]*(DetailTicket2[[#This Row],[PrixUnit]]*(1-DetailTicket2[[#This Row],[Remise%]]))</f>
        <v>67.08</v>
      </c>
      <c r="G1744" t="str">
        <f t="shared" si="40"/>
        <v>BETIZ</v>
      </c>
    </row>
    <row r="1745" spans="1:7" x14ac:dyDescent="0.25">
      <c r="A1745">
        <v>10789</v>
      </c>
      <c r="B1745">
        <v>63</v>
      </c>
      <c r="C1745">
        <v>33.54</v>
      </c>
      <c r="D1745">
        <v>1</v>
      </c>
      <c r="E1745">
        <v>0</v>
      </c>
      <c r="F1745" s="4">
        <f>DetailTicket2[[#This Row],[Qte]]*(DetailTicket2[[#This Row],[PrixUnit]]*(1-DetailTicket2[[#This Row],[Remise%]]))</f>
        <v>33.54</v>
      </c>
      <c r="G1745" t="str">
        <f t="shared" si="40"/>
        <v>CHBON</v>
      </c>
    </row>
    <row r="1746" spans="1:7" x14ac:dyDescent="0.25">
      <c r="A1746">
        <v>10921</v>
      </c>
      <c r="B1746">
        <v>63</v>
      </c>
      <c r="C1746">
        <v>33.54</v>
      </c>
      <c r="D1746">
        <v>1</v>
      </c>
      <c r="E1746">
        <v>0</v>
      </c>
      <c r="F1746" s="4">
        <f>DetailTicket2[[#This Row],[Qte]]*(DetailTicket2[[#This Row],[PrixUnit]]*(1-DetailTicket2[[#This Row],[Remise%]]))</f>
        <v>33.54</v>
      </c>
      <c r="G1746" t="str">
        <f t="shared" si="40"/>
        <v>ZOHED</v>
      </c>
    </row>
    <row r="1747" spans="1:7" x14ac:dyDescent="0.25">
      <c r="A1747">
        <v>10974</v>
      </c>
      <c r="B1747">
        <v>63</v>
      </c>
      <c r="C1747">
        <v>33.54</v>
      </c>
      <c r="D1747">
        <v>2</v>
      </c>
      <c r="E1747">
        <v>0</v>
      </c>
      <c r="F1747" s="4">
        <f>DetailTicket2[[#This Row],[Qte]]*(DetailTicket2[[#This Row],[PrixUnit]]*(1-DetailTicket2[[#This Row],[Remise%]]))</f>
        <v>67.08</v>
      </c>
      <c r="G1747" t="str">
        <f t="shared" si="40"/>
        <v>PHFRO</v>
      </c>
    </row>
    <row r="1748" spans="1:7" x14ac:dyDescent="0.25">
      <c r="A1748">
        <v>10977</v>
      </c>
      <c r="B1748">
        <v>63</v>
      </c>
      <c r="C1748">
        <v>33.54</v>
      </c>
      <c r="D1748">
        <v>1</v>
      </c>
      <c r="E1748">
        <v>0</v>
      </c>
      <c r="F1748" s="4">
        <f>DetailTicket2[[#This Row],[Qte]]*(DetailTicket2[[#This Row],[PrixUnit]]*(1-DetailTicket2[[#This Row],[Remise%]]))</f>
        <v>33.54</v>
      </c>
      <c r="G1748" t="str">
        <f t="shared" si="40"/>
        <v>REDAN</v>
      </c>
    </row>
    <row r="1749" spans="1:7" x14ac:dyDescent="0.25">
      <c r="A1749">
        <v>10979</v>
      </c>
      <c r="B1749">
        <v>63</v>
      </c>
      <c r="C1749">
        <v>33.54</v>
      </c>
      <c r="D1749">
        <v>1</v>
      </c>
      <c r="E1749">
        <v>0</v>
      </c>
      <c r="F1749" s="4">
        <f>DetailTicket2[[#This Row],[Qte]]*(DetailTicket2[[#This Row],[PrixUnit]]*(1-DetailTicket2[[#This Row],[Remise%]]))</f>
        <v>33.54</v>
      </c>
      <c r="G1749" t="str">
        <f t="shared" si="40"/>
        <v>CHLEC</v>
      </c>
    </row>
    <row r="1750" spans="1:7" x14ac:dyDescent="0.25">
      <c r="A1750">
        <v>11029</v>
      </c>
      <c r="B1750">
        <v>63</v>
      </c>
      <c r="C1750">
        <v>33.54</v>
      </c>
      <c r="D1750">
        <v>2</v>
      </c>
      <c r="E1750">
        <v>0</v>
      </c>
      <c r="F1750" s="4">
        <f>DetailTicket2[[#This Row],[Qte]]*(DetailTicket2[[#This Row],[PrixUnit]]*(1-DetailTicket2[[#This Row],[Remise%]]))</f>
        <v>67.08</v>
      </c>
      <c r="G1750" t="str">
        <f t="shared" si="40"/>
        <v>SYLEJ</v>
      </c>
    </row>
    <row r="1751" spans="1:7" x14ac:dyDescent="0.25">
      <c r="A1751">
        <v>11041</v>
      </c>
      <c r="B1751">
        <v>63</v>
      </c>
      <c r="C1751">
        <v>33.54</v>
      </c>
      <c r="D1751">
        <v>1</v>
      </c>
      <c r="E1751">
        <v>0</v>
      </c>
      <c r="F1751" s="4">
        <f>DetailTicket2[[#This Row],[Qte]]*(DetailTicket2[[#This Row],[PrixUnit]]*(1-DetailTicket2[[#This Row],[Remise%]]))</f>
        <v>33.54</v>
      </c>
      <c r="G1751" t="str">
        <f t="shared" si="40"/>
        <v>SYLEJ</v>
      </c>
    </row>
    <row r="1752" spans="1:7" x14ac:dyDescent="0.25">
      <c r="A1752">
        <v>10289</v>
      </c>
      <c r="B1752">
        <v>64</v>
      </c>
      <c r="C1752">
        <v>20.28</v>
      </c>
      <c r="D1752">
        <v>2</v>
      </c>
      <c r="E1752">
        <v>0</v>
      </c>
      <c r="F1752" s="4">
        <f>DetailTicket2[[#This Row],[Qte]]*(DetailTicket2[[#This Row],[PrixUnit]]*(1-DetailTicket2[[#This Row],[Remise%]]))</f>
        <v>40.56</v>
      </c>
      <c r="G1752" t="str">
        <f t="shared" si="40"/>
        <v>SYBEL</v>
      </c>
    </row>
    <row r="1753" spans="1:7" x14ac:dyDescent="0.25">
      <c r="A1753">
        <v>10343</v>
      </c>
      <c r="B1753">
        <v>64</v>
      </c>
      <c r="C1753">
        <v>20.28</v>
      </c>
      <c r="D1753">
        <v>2</v>
      </c>
      <c r="E1753">
        <v>0</v>
      </c>
      <c r="F1753" s="4">
        <f>DetailTicket2[[#This Row],[Qte]]*(DetailTicket2[[#This Row],[PrixUnit]]*(1-DetailTicket2[[#This Row],[Remise%]]))</f>
        <v>40.56</v>
      </c>
      <c r="G1753" t="str">
        <f t="shared" si="40"/>
        <v>ANLER</v>
      </c>
    </row>
    <row r="1754" spans="1:7" x14ac:dyDescent="0.25">
      <c r="A1754">
        <v>10368</v>
      </c>
      <c r="B1754">
        <v>64</v>
      </c>
      <c r="C1754">
        <v>20.28</v>
      </c>
      <c r="D1754">
        <v>1</v>
      </c>
      <c r="E1754">
        <v>0.1</v>
      </c>
      <c r="F1754" s="4">
        <f>DetailTicket2[[#This Row],[Qte]]*(DetailTicket2[[#This Row],[PrixUnit]]*(1-DetailTicket2[[#This Row],[Remise%]]))</f>
        <v>18.252000000000002</v>
      </c>
      <c r="G1754" t="str">
        <f t="shared" si="40"/>
        <v>CHLEC</v>
      </c>
    </row>
    <row r="1755" spans="1:7" x14ac:dyDescent="0.25">
      <c r="A1755">
        <v>10370</v>
      </c>
      <c r="B1755">
        <v>64</v>
      </c>
      <c r="C1755">
        <v>20.28</v>
      </c>
      <c r="D1755">
        <v>1</v>
      </c>
      <c r="E1755">
        <v>0</v>
      </c>
      <c r="F1755" s="4">
        <f>DetailTicket2[[#This Row],[Qte]]*(DetailTicket2[[#This Row],[PrixUnit]]*(1-DetailTicket2[[#This Row],[Remise%]]))</f>
        <v>20.28</v>
      </c>
      <c r="G1755" t="str">
        <f t="shared" si="40"/>
        <v>SYLEJ</v>
      </c>
    </row>
    <row r="1756" spans="1:7" x14ac:dyDescent="0.25">
      <c r="A1756">
        <v>10426</v>
      </c>
      <c r="B1756">
        <v>64</v>
      </c>
      <c r="C1756">
        <v>20.28</v>
      </c>
      <c r="D1756">
        <v>2</v>
      </c>
      <c r="E1756">
        <v>0</v>
      </c>
      <c r="F1756" s="4">
        <f>DetailTicket2[[#This Row],[Qte]]*(DetailTicket2[[#This Row],[PrixUnit]]*(1-DetailTicket2[[#This Row],[Remise%]]))</f>
        <v>40.56</v>
      </c>
      <c r="G1756" t="str">
        <f t="shared" si="40"/>
        <v>SAJOU</v>
      </c>
    </row>
    <row r="1757" spans="1:7" x14ac:dyDescent="0.25">
      <c r="A1757">
        <v>10436</v>
      </c>
      <c r="B1757">
        <v>64</v>
      </c>
      <c r="C1757">
        <v>20.28</v>
      </c>
      <c r="D1757">
        <v>1</v>
      </c>
      <c r="E1757">
        <v>0.1</v>
      </c>
      <c r="F1757" s="4">
        <f>DetailTicket2[[#This Row],[Qte]]*(DetailTicket2[[#This Row],[PrixUnit]]*(1-DetailTicket2[[#This Row],[Remise%]]))</f>
        <v>18.252000000000002</v>
      </c>
      <c r="G1757" t="str">
        <f t="shared" si="40"/>
        <v>JEBOR</v>
      </c>
    </row>
    <row r="1758" spans="1:7" x14ac:dyDescent="0.25">
      <c r="A1758">
        <v>10439</v>
      </c>
      <c r="B1758">
        <v>64</v>
      </c>
      <c r="C1758">
        <v>20.28</v>
      </c>
      <c r="D1758">
        <v>2</v>
      </c>
      <c r="E1758">
        <v>0</v>
      </c>
      <c r="F1758" s="4">
        <f>DetailTicket2[[#This Row],[Qte]]*(DetailTicket2[[#This Row],[PrixUnit]]*(1-DetailTicket2[[#This Row],[Remise%]]))</f>
        <v>40.56</v>
      </c>
      <c r="G1758" t="str">
        <f t="shared" si="40"/>
        <v>JÉBAZ</v>
      </c>
    </row>
    <row r="1759" spans="1:7" x14ac:dyDescent="0.25">
      <c r="A1759">
        <v>10451</v>
      </c>
      <c r="B1759">
        <v>64</v>
      </c>
      <c r="C1759">
        <v>20.28</v>
      </c>
      <c r="D1759">
        <v>1</v>
      </c>
      <c r="E1759">
        <v>0.1</v>
      </c>
      <c r="F1759" s="4">
        <f>DetailTicket2[[#This Row],[Qte]]*(DetailTicket2[[#This Row],[PrixUnit]]*(1-DetailTicket2[[#This Row],[Remise%]]))</f>
        <v>18.252000000000002</v>
      </c>
      <c r="G1759" t="str">
        <f t="shared" si="40"/>
        <v>ARBLA</v>
      </c>
    </row>
    <row r="1760" spans="1:7" x14ac:dyDescent="0.25">
      <c r="A1760">
        <v>10470</v>
      </c>
      <c r="B1760">
        <v>64</v>
      </c>
      <c r="C1760">
        <v>20.28</v>
      </c>
      <c r="D1760">
        <v>2</v>
      </c>
      <c r="E1760">
        <v>0</v>
      </c>
      <c r="F1760" s="4">
        <f>DetailTicket2[[#This Row],[Qte]]*(DetailTicket2[[#This Row],[PrixUnit]]*(1-DetailTicket2[[#This Row],[Remise%]]))</f>
        <v>40.56</v>
      </c>
      <c r="G1760" t="str">
        <f t="shared" si="40"/>
        <v>FAMAR</v>
      </c>
    </row>
    <row r="1761" spans="1:7" x14ac:dyDescent="0.25">
      <c r="A1761">
        <v>10479</v>
      </c>
      <c r="B1761">
        <v>64</v>
      </c>
      <c r="C1761">
        <v>20.28</v>
      </c>
      <c r="D1761">
        <v>1</v>
      </c>
      <c r="E1761">
        <v>0</v>
      </c>
      <c r="F1761" s="4">
        <f>DetailTicket2[[#This Row],[Qte]]*(DetailTicket2[[#This Row],[PrixUnit]]*(1-DetailTicket2[[#This Row],[Remise%]]))</f>
        <v>20.28</v>
      </c>
      <c r="G1761" t="str">
        <f t="shared" si="40"/>
        <v>ALCLE</v>
      </c>
    </row>
    <row r="1762" spans="1:7" x14ac:dyDescent="0.25">
      <c r="A1762">
        <v>10557</v>
      </c>
      <c r="B1762">
        <v>64</v>
      </c>
      <c r="C1762">
        <v>25.31</v>
      </c>
      <c r="D1762">
        <v>1</v>
      </c>
      <c r="E1762">
        <v>0</v>
      </c>
      <c r="F1762" s="4">
        <f>DetailTicket2[[#This Row],[Qte]]*(DetailTicket2[[#This Row],[PrixUnit]]*(1-DetailTicket2[[#This Row],[Remise%]]))</f>
        <v>25.31</v>
      </c>
      <c r="G1762" t="str">
        <f t="shared" si="40"/>
        <v>ANLER</v>
      </c>
    </row>
    <row r="1763" spans="1:7" x14ac:dyDescent="0.25">
      <c r="A1763">
        <v>10565</v>
      </c>
      <c r="B1763">
        <v>64</v>
      </c>
      <c r="C1763">
        <v>25.31</v>
      </c>
      <c r="D1763">
        <v>2</v>
      </c>
      <c r="E1763">
        <v>0.1</v>
      </c>
      <c r="F1763" s="4">
        <f>DetailTicket2[[#This Row],[Qte]]*(DetailTicket2[[#This Row],[PrixUnit]]*(1-DetailTicket2[[#This Row],[Remise%]]))</f>
        <v>45.558</v>
      </c>
      <c r="G1763" t="str">
        <f t="shared" si="40"/>
        <v>JÉBAZ</v>
      </c>
    </row>
    <row r="1764" spans="1:7" x14ac:dyDescent="0.25">
      <c r="A1764">
        <v>10574</v>
      </c>
      <c r="B1764">
        <v>64</v>
      </c>
      <c r="C1764">
        <v>25.31</v>
      </c>
      <c r="D1764">
        <v>2</v>
      </c>
      <c r="E1764">
        <v>0</v>
      </c>
      <c r="F1764" s="4">
        <f>DetailTicket2[[#This Row],[Qte]]*(DetailTicket2[[#This Row],[PrixUnit]]*(1-DetailTicket2[[#This Row],[Remise%]]))</f>
        <v>50.62</v>
      </c>
      <c r="G1764" t="str">
        <f t="shared" si="40"/>
        <v>ROHAM</v>
      </c>
    </row>
    <row r="1765" spans="1:7" x14ac:dyDescent="0.25">
      <c r="A1765">
        <v>10629</v>
      </c>
      <c r="B1765">
        <v>64</v>
      </c>
      <c r="C1765">
        <v>25.31</v>
      </c>
      <c r="D1765">
        <v>2</v>
      </c>
      <c r="E1765">
        <v>0</v>
      </c>
      <c r="F1765" s="4">
        <f>DetailTicket2[[#This Row],[Qte]]*(DetailTicket2[[#This Row],[PrixUnit]]*(1-DetailTicket2[[#This Row],[Remise%]]))</f>
        <v>50.62</v>
      </c>
      <c r="G1765" t="str">
        <f t="shared" si="40"/>
        <v>JELEC</v>
      </c>
    </row>
    <row r="1766" spans="1:7" x14ac:dyDescent="0.25">
      <c r="A1766">
        <v>10668</v>
      </c>
      <c r="B1766">
        <v>64</v>
      </c>
      <c r="C1766">
        <v>25.31</v>
      </c>
      <c r="D1766">
        <v>2</v>
      </c>
      <c r="E1766">
        <v>0.1</v>
      </c>
      <c r="F1766" s="4">
        <f>DetailTicket2[[#This Row],[Qte]]*(DetailTicket2[[#This Row],[PrixUnit]]*(1-DetailTicket2[[#This Row],[Remise%]]))</f>
        <v>45.558</v>
      </c>
      <c r="G1766" t="str">
        <f t="shared" si="40"/>
        <v>PAJAL</v>
      </c>
    </row>
    <row r="1767" spans="1:7" x14ac:dyDescent="0.25">
      <c r="A1767">
        <v>10681</v>
      </c>
      <c r="B1767">
        <v>64</v>
      </c>
      <c r="C1767">
        <v>25.31</v>
      </c>
      <c r="D1767">
        <v>1</v>
      </c>
      <c r="E1767">
        <v>0</v>
      </c>
      <c r="F1767" s="4">
        <f>DetailTicket2[[#This Row],[Qte]]*(DetailTicket2[[#This Row],[PrixUnit]]*(1-DetailTicket2[[#This Row],[Remise%]]))</f>
        <v>25.31</v>
      </c>
      <c r="G1767" t="str">
        <f t="shared" si="40"/>
        <v>HALER</v>
      </c>
    </row>
    <row r="1768" spans="1:7" x14ac:dyDescent="0.25">
      <c r="A1768">
        <v>10757</v>
      </c>
      <c r="B1768">
        <v>64</v>
      </c>
      <c r="C1768">
        <v>25.31</v>
      </c>
      <c r="D1768">
        <v>1</v>
      </c>
      <c r="E1768">
        <v>0</v>
      </c>
      <c r="F1768" s="4">
        <f>DetailTicket2[[#This Row],[Qte]]*(DetailTicket2[[#This Row],[PrixUnit]]*(1-DetailTicket2[[#This Row],[Remise%]]))</f>
        <v>25.31</v>
      </c>
      <c r="G1768" t="str">
        <f t="shared" si="40"/>
        <v>MOELK</v>
      </c>
    </row>
    <row r="1769" spans="1:7" x14ac:dyDescent="0.25">
      <c r="A1769">
        <v>10796</v>
      </c>
      <c r="B1769">
        <v>64</v>
      </c>
      <c r="C1769">
        <v>25.31</v>
      </c>
      <c r="D1769">
        <v>1</v>
      </c>
      <c r="E1769">
        <v>0.2</v>
      </c>
      <c r="F1769" s="4">
        <f>DetailTicket2[[#This Row],[Qte]]*(DetailTicket2[[#This Row],[PrixUnit]]*(1-DetailTicket2[[#This Row],[Remise%]]))</f>
        <v>20.248000000000001</v>
      </c>
      <c r="G1769" t="str">
        <f t="shared" si="40"/>
        <v>NAROU</v>
      </c>
    </row>
    <row r="1770" spans="1:7" x14ac:dyDescent="0.25">
      <c r="A1770">
        <v>10832</v>
      </c>
      <c r="B1770">
        <v>64</v>
      </c>
      <c r="C1770">
        <v>25.31</v>
      </c>
      <c r="D1770">
        <v>2</v>
      </c>
      <c r="E1770">
        <v>0</v>
      </c>
      <c r="F1770" s="4">
        <f>DetailTicket2[[#This Row],[Qte]]*(DetailTicket2[[#This Row],[PrixUnit]]*(1-DetailTicket2[[#This Row],[Remise%]]))</f>
        <v>50.62</v>
      </c>
      <c r="G1770" t="str">
        <f t="shared" si="40"/>
        <v>CÉDAU</v>
      </c>
    </row>
    <row r="1771" spans="1:7" x14ac:dyDescent="0.25">
      <c r="A1771">
        <v>10836</v>
      </c>
      <c r="B1771">
        <v>64</v>
      </c>
      <c r="C1771">
        <v>25.31</v>
      </c>
      <c r="D1771">
        <v>1</v>
      </c>
      <c r="E1771">
        <v>0</v>
      </c>
      <c r="F1771" s="4">
        <f>DetailTicket2[[#This Row],[Qte]]*(DetailTicket2[[#This Row],[PrixUnit]]*(1-DetailTicket2[[#This Row],[Remise%]]))</f>
        <v>25.31</v>
      </c>
      <c r="G1771" t="str">
        <f t="shared" si="40"/>
        <v>CHLEC</v>
      </c>
    </row>
    <row r="1772" spans="1:7" x14ac:dyDescent="0.25">
      <c r="A1772">
        <v>10845</v>
      </c>
      <c r="B1772">
        <v>64</v>
      </c>
      <c r="C1772">
        <v>25.31</v>
      </c>
      <c r="D1772">
        <v>1</v>
      </c>
      <c r="E1772">
        <v>0</v>
      </c>
      <c r="F1772" s="4">
        <f>DetailTicket2[[#This Row],[Qte]]*(DetailTicket2[[#This Row],[PrixUnit]]*(1-DetailTicket2[[#This Row],[Remise%]]))</f>
        <v>25.31</v>
      </c>
      <c r="G1772" t="str">
        <f t="shared" si="40"/>
        <v>ARBLA</v>
      </c>
    </row>
    <row r="1773" spans="1:7" x14ac:dyDescent="0.25">
      <c r="A1773">
        <v>10859</v>
      </c>
      <c r="B1773">
        <v>64</v>
      </c>
      <c r="C1773">
        <v>25.31</v>
      </c>
      <c r="D1773">
        <v>1</v>
      </c>
      <c r="E1773">
        <v>0.25</v>
      </c>
      <c r="F1773" s="4">
        <f>DetailTicket2[[#This Row],[Qte]]*(DetailTicket2[[#This Row],[PrixUnit]]*(1-DetailTicket2[[#This Row],[Remise%]]))</f>
        <v>18.982499999999998</v>
      </c>
      <c r="G1773" t="str">
        <f t="shared" si="40"/>
        <v>ERDEB</v>
      </c>
    </row>
    <row r="1774" spans="1:7" x14ac:dyDescent="0.25">
      <c r="A1774">
        <v>10872</v>
      </c>
      <c r="B1774">
        <v>64</v>
      </c>
      <c r="C1774">
        <v>25.31</v>
      </c>
      <c r="D1774">
        <v>2</v>
      </c>
      <c r="E1774">
        <v>0.05</v>
      </c>
      <c r="F1774" s="4">
        <f>DetailTicket2[[#This Row],[Qte]]*(DetailTicket2[[#This Row],[PrixUnit]]*(1-DetailTicket2[[#This Row],[Remise%]]))</f>
        <v>48.088999999999999</v>
      </c>
      <c r="G1774" t="str">
        <f t="shared" si="40"/>
        <v>JELEC</v>
      </c>
    </row>
    <row r="1775" spans="1:7" x14ac:dyDescent="0.25">
      <c r="A1775">
        <v>10876</v>
      </c>
      <c r="B1775">
        <v>64</v>
      </c>
      <c r="C1775">
        <v>25.31</v>
      </c>
      <c r="D1775">
        <v>1</v>
      </c>
      <c r="E1775">
        <v>0</v>
      </c>
      <c r="F1775" s="4">
        <f>DetailTicket2[[#This Row],[Qte]]*(DetailTicket2[[#This Row],[PrixUnit]]*(1-DetailTicket2[[#This Row],[Remise%]]))</f>
        <v>25.31</v>
      </c>
      <c r="G1775" t="str">
        <f t="shared" si="40"/>
        <v>FAMAR</v>
      </c>
    </row>
    <row r="1776" spans="1:7" x14ac:dyDescent="0.25">
      <c r="A1776">
        <v>10957</v>
      </c>
      <c r="B1776">
        <v>64</v>
      </c>
      <c r="C1776">
        <v>25.31</v>
      </c>
      <c r="D1776">
        <v>2</v>
      </c>
      <c r="E1776">
        <v>0</v>
      </c>
      <c r="F1776" s="4">
        <f>DetailTicket2[[#This Row],[Qte]]*(DetailTicket2[[#This Row],[PrixUnit]]*(1-DetailTicket2[[#This Row],[Remise%]]))</f>
        <v>50.62</v>
      </c>
      <c r="G1776" t="str">
        <f t="shared" si="40"/>
        <v>NAROU</v>
      </c>
    </row>
    <row r="1777" spans="1:7" x14ac:dyDescent="0.25">
      <c r="A1777">
        <v>10968</v>
      </c>
      <c r="B1777">
        <v>64</v>
      </c>
      <c r="C1777">
        <v>25.31</v>
      </c>
      <c r="D1777">
        <v>2</v>
      </c>
      <c r="E1777">
        <v>0</v>
      </c>
      <c r="F1777" s="4">
        <f>DetailTicket2[[#This Row],[Qte]]*(DetailTicket2[[#This Row],[PrixUnit]]*(1-DetailTicket2[[#This Row],[Remise%]]))</f>
        <v>50.62</v>
      </c>
      <c r="G1777" t="str">
        <f t="shared" si="40"/>
        <v>CHLEC</v>
      </c>
    </row>
    <row r="1778" spans="1:7" x14ac:dyDescent="0.25">
      <c r="A1778">
        <v>11031</v>
      </c>
      <c r="B1778">
        <v>64</v>
      </c>
      <c r="C1778">
        <v>25.31</v>
      </c>
      <c r="D1778">
        <v>1</v>
      </c>
      <c r="E1778">
        <v>0</v>
      </c>
      <c r="F1778" s="4">
        <f>DetailTicket2[[#This Row],[Qte]]*(DetailTicket2[[#This Row],[PrixUnit]]*(1-DetailTicket2[[#This Row],[Remise%]]))</f>
        <v>25.31</v>
      </c>
      <c r="G1778" t="str">
        <f t="shared" si="40"/>
        <v>MOELK</v>
      </c>
    </row>
    <row r="1779" spans="1:7" x14ac:dyDescent="0.25">
      <c r="A1779">
        <v>11053</v>
      </c>
      <c r="B1779">
        <v>64</v>
      </c>
      <c r="C1779">
        <v>25.31</v>
      </c>
      <c r="D1779">
        <v>1</v>
      </c>
      <c r="E1779">
        <v>0.2</v>
      </c>
      <c r="F1779" s="4">
        <f>DetailTicket2[[#This Row],[Qte]]*(DetailTicket2[[#This Row],[PrixUnit]]*(1-DetailTicket2[[#This Row],[Remise%]]))</f>
        <v>20.248000000000001</v>
      </c>
      <c r="G1779" t="str">
        <f t="shared" si="40"/>
        <v>BETIZ</v>
      </c>
    </row>
    <row r="1780" spans="1:7" x14ac:dyDescent="0.25">
      <c r="A1780">
        <v>11072</v>
      </c>
      <c r="B1780">
        <v>64</v>
      </c>
      <c r="C1780">
        <v>25.31</v>
      </c>
      <c r="D1780">
        <v>2</v>
      </c>
      <c r="E1780">
        <v>0</v>
      </c>
      <c r="F1780" s="4">
        <f>DetailTicket2[[#This Row],[Qte]]*(DetailTicket2[[#This Row],[PrixUnit]]*(1-DetailTicket2[[#This Row],[Remise%]]))</f>
        <v>50.62</v>
      </c>
      <c r="G1780" t="str">
        <f t="shared" si="40"/>
        <v>CHLEC</v>
      </c>
    </row>
    <row r="1781" spans="1:7" x14ac:dyDescent="0.25">
      <c r="A1781">
        <v>11077</v>
      </c>
      <c r="B1781">
        <v>64</v>
      </c>
      <c r="C1781">
        <v>25.31</v>
      </c>
      <c r="D1781">
        <v>2</v>
      </c>
      <c r="E1781">
        <v>0.03</v>
      </c>
      <c r="F1781" s="4">
        <f>DetailTicket2[[#This Row],[Qte]]*(DetailTicket2[[#This Row],[PrixUnit]]*(1-DetailTicket2[[#This Row],[Remise%]]))</f>
        <v>49.101399999999998</v>
      </c>
      <c r="G1781" t="str">
        <f t="shared" si="40"/>
        <v>ALCLE</v>
      </c>
    </row>
    <row r="1782" spans="1:7" x14ac:dyDescent="0.25">
      <c r="A1782">
        <v>10250</v>
      </c>
      <c r="B1782">
        <v>65</v>
      </c>
      <c r="C1782">
        <v>12.81</v>
      </c>
      <c r="D1782">
        <v>2</v>
      </c>
      <c r="E1782">
        <v>0.15</v>
      </c>
      <c r="F1782" s="4">
        <f>DetailTicket2[[#This Row],[Qte]]*(DetailTicket2[[#This Row],[PrixUnit]]*(1-DetailTicket2[[#This Row],[Remise%]]))</f>
        <v>21.777000000000001</v>
      </c>
      <c r="G1782" t="str">
        <f t="shared" si="40"/>
        <v>DAMIC</v>
      </c>
    </row>
    <row r="1783" spans="1:7" x14ac:dyDescent="0.25">
      <c r="A1783">
        <v>10251</v>
      </c>
      <c r="B1783">
        <v>65</v>
      </c>
      <c r="C1783">
        <v>12.81</v>
      </c>
      <c r="D1783">
        <v>1</v>
      </c>
      <c r="E1783">
        <v>0</v>
      </c>
      <c r="F1783" s="4">
        <f>DetailTicket2[[#This Row],[Qte]]*(DetailTicket2[[#This Row],[PrixUnit]]*(1-DetailTicket2[[#This Row],[Remise%]]))</f>
        <v>12.81</v>
      </c>
      <c r="G1783" t="str">
        <f t="shared" si="40"/>
        <v>JAHEN</v>
      </c>
    </row>
    <row r="1784" spans="1:7" x14ac:dyDescent="0.25">
      <c r="A1784">
        <v>10303</v>
      </c>
      <c r="B1784">
        <v>65</v>
      </c>
      <c r="C1784">
        <v>12.81</v>
      </c>
      <c r="D1784">
        <v>1</v>
      </c>
      <c r="E1784">
        <v>0.1</v>
      </c>
      <c r="F1784" s="4">
        <f>DetailTicket2[[#This Row],[Qte]]*(DetailTicket2[[#This Row],[PrixUnit]]*(1-DetailTicket2[[#This Row],[Remise%]]))</f>
        <v>11.529</v>
      </c>
      <c r="G1784" t="str">
        <f t="shared" si="40"/>
        <v>JELEC</v>
      </c>
    </row>
    <row r="1785" spans="1:7" x14ac:dyDescent="0.25">
      <c r="A1785">
        <v>10328</v>
      </c>
      <c r="B1785">
        <v>65</v>
      </c>
      <c r="C1785">
        <v>12.81</v>
      </c>
      <c r="D1785">
        <v>1</v>
      </c>
      <c r="E1785">
        <v>0</v>
      </c>
      <c r="F1785" s="4">
        <f>DetailTicket2[[#This Row],[Qte]]*(DetailTicket2[[#This Row],[PrixUnit]]*(1-DetailTicket2[[#This Row],[Remise%]]))</f>
        <v>12.81</v>
      </c>
      <c r="G1785" t="str">
        <f t="shared" si="40"/>
        <v>LOHUE</v>
      </c>
    </row>
    <row r="1786" spans="1:7" x14ac:dyDescent="0.25">
      <c r="A1786">
        <v>10351</v>
      </c>
      <c r="B1786">
        <v>65</v>
      </c>
      <c r="C1786">
        <v>12.81</v>
      </c>
      <c r="D1786">
        <v>2</v>
      </c>
      <c r="E1786">
        <v>0.05</v>
      </c>
      <c r="F1786" s="4">
        <f>DetailTicket2[[#This Row],[Qte]]*(DetailTicket2[[#This Row],[PrixUnit]]*(1-DetailTicket2[[#This Row],[Remise%]]))</f>
        <v>24.338999999999999</v>
      </c>
      <c r="G1786" t="str">
        <f t="shared" si="40"/>
        <v>CHLEC</v>
      </c>
    </row>
    <row r="1787" spans="1:7" x14ac:dyDescent="0.25">
      <c r="A1787">
        <v>10366</v>
      </c>
      <c r="B1787">
        <v>65</v>
      </c>
      <c r="C1787">
        <v>12.81</v>
      </c>
      <c r="D1787">
        <v>2</v>
      </c>
      <c r="E1787">
        <v>0</v>
      </c>
      <c r="F1787" s="4">
        <f>DetailTicket2[[#This Row],[Qte]]*(DetailTicket2[[#This Row],[PrixUnit]]*(1-DetailTicket2[[#This Row],[Remise%]]))</f>
        <v>25.62</v>
      </c>
      <c r="G1787" t="str">
        <f t="shared" si="40"/>
        <v>SAJOU</v>
      </c>
    </row>
    <row r="1788" spans="1:7" x14ac:dyDescent="0.25">
      <c r="A1788">
        <v>10367</v>
      </c>
      <c r="B1788">
        <v>65</v>
      </c>
      <c r="C1788">
        <v>12.81</v>
      </c>
      <c r="D1788">
        <v>2</v>
      </c>
      <c r="E1788">
        <v>0</v>
      </c>
      <c r="F1788" s="4">
        <f>DetailTicket2[[#This Row],[Qte]]*(DetailTicket2[[#This Row],[PrixUnit]]*(1-DetailTicket2[[#This Row],[Remise%]]))</f>
        <v>25.62</v>
      </c>
      <c r="G1788" t="str">
        <f t="shared" si="40"/>
        <v>ZOHED</v>
      </c>
    </row>
    <row r="1789" spans="1:7" x14ac:dyDescent="0.25">
      <c r="A1789">
        <v>10379</v>
      </c>
      <c r="B1789">
        <v>65</v>
      </c>
      <c r="C1789">
        <v>12.81</v>
      </c>
      <c r="D1789">
        <v>1</v>
      </c>
      <c r="E1789">
        <v>0.1</v>
      </c>
      <c r="F1789" s="4">
        <f>DetailTicket2[[#This Row],[Qte]]*(DetailTicket2[[#This Row],[PrixUnit]]*(1-DetailTicket2[[#This Row],[Remise%]]))</f>
        <v>11.529</v>
      </c>
      <c r="G1789" t="str">
        <f t="shared" si="40"/>
        <v>BEAVI</v>
      </c>
    </row>
    <row r="1790" spans="1:7" x14ac:dyDescent="0.25">
      <c r="A1790">
        <v>10401</v>
      </c>
      <c r="B1790">
        <v>65</v>
      </c>
      <c r="C1790">
        <v>12.81</v>
      </c>
      <c r="D1790">
        <v>1</v>
      </c>
      <c r="E1790">
        <v>0</v>
      </c>
      <c r="F1790" s="4">
        <f>DetailTicket2[[#This Row],[Qte]]*(DetailTicket2[[#This Row],[PrixUnit]]*(1-DetailTicket2[[#This Row],[Remise%]]))</f>
        <v>12.81</v>
      </c>
      <c r="G1790" t="str">
        <f t="shared" si="40"/>
        <v>ALCLE</v>
      </c>
    </row>
    <row r="1791" spans="1:7" x14ac:dyDescent="0.25">
      <c r="A1791">
        <v>10447</v>
      </c>
      <c r="B1791">
        <v>65</v>
      </c>
      <c r="C1791">
        <v>12.81</v>
      </c>
      <c r="D1791">
        <v>1</v>
      </c>
      <c r="E1791">
        <v>0</v>
      </c>
      <c r="F1791" s="4">
        <f>DetailTicket2[[#This Row],[Qte]]*(DetailTicket2[[#This Row],[PrixUnit]]*(1-DetailTicket2[[#This Row],[Remise%]]))</f>
        <v>12.81</v>
      </c>
      <c r="G1791" t="str">
        <f t="shared" si="40"/>
        <v>CHDUD</v>
      </c>
    </row>
    <row r="1792" spans="1:7" x14ac:dyDescent="0.25">
      <c r="A1792">
        <v>10451</v>
      </c>
      <c r="B1792">
        <v>65</v>
      </c>
      <c r="C1792">
        <v>12.81</v>
      </c>
      <c r="D1792">
        <v>1</v>
      </c>
      <c r="E1792">
        <v>0.1</v>
      </c>
      <c r="F1792" s="4">
        <f>DetailTicket2[[#This Row],[Qte]]*(DetailTicket2[[#This Row],[PrixUnit]]*(1-DetailTicket2[[#This Row],[Remise%]]))</f>
        <v>11.529</v>
      </c>
      <c r="G1792" t="str">
        <f t="shared" si="40"/>
        <v>ARBLA</v>
      </c>
    </row>
    <row r="1793" spans="1:7" x14ac:dyDescent="0.25">
      <c r="A1793">
        <v>10493</v>
      </c>
      <c r="B1793">
        <v>65</v>
      </c>
      <c r="C1793">
        <v>12.81</v>
      </c>
      <c r="D1793">
        <v>2</v>
      </c>
      <c r="E1793">
        <v>0.1</v>
      </c>
      <c r="F1793" s="4">
        <f>DetailTicket2[[#This Row],[Qte]]*(DetailTicket2[[#This Row],[PrixUnit]]*(1-DetailTicket2[[#This Row],[Remise%]]))</f>
        <v>23.058</v>
      </c>
      <c r="G1793" t="str">
        <f t="shared" si="40"/>
        <v>CÉDAU</v>
      </c>
    </row>
    <row r="1794" spans="1:7" x14ac:dyDescent="0.25">
      <c r="A1794">
        <v>10503</v>
      </c>
      <c r="B1794">
        <v>65</v>
      </c>
      <c r="C1794">
        <v>16.010000000000002</v>
      </c>
      <c r="D1794">
        <v>1</v>
      </c>
      <c r="E1794">
        <v>0</v>
      </c>
      <c r="F1794" s="4">
        <f>DetailTicket2[[#This Row],[Qte]]*(DetailTicket2[[#This Row],[PrixUnit]]*(1-DetailTicket2[[#This Row],[Remise%]]))</f>
        <v>16.010000000000002</v>
      </c>
      <c r="G1794" t="str">
        <f t="shared" ref="G1794:G1857" si="41">VLOOKUP(A1794,$I$2:$J$836,2,FALSE)</f>
        <v>ERSWE</v>
      </c>
    </row>
    <row r="1795" spans="1:7" x14ac:dyDescent="0.25">
      <c r="A1795">
        <v>10514</v>
      </c>
      <c r="B1795">
        <v>65</v>
      </c>
      <c r="C1795">
        <v>16.010000000000002</v>
      </c>
      <c r="D1795">
        <v>1</v>
      </c>
      <c r="E1795">
        <v>0</v>
      </c>
      <c r="F1795" s="4">
        <f>DetailTicket2[[#This Row],[Qte]]*(DetailTicket2[[#This Row],[PrixUnit]]*(1-DetailTicket2[[#This Row],[Remise%]]))</f>
        <v>16.010000000000002</v>
      </c>
      <c r="G1795" t="str">
        <f t="shared" si="41"/>
        <v>CHLEC</v>
      </c>
    </row>
    <row r="1796" spans="1:7" x14ac:dyDescent="0.25">
      <c r="A1796">
        <v>10541</v>
      </c>
      <c r="B1796">
        <v>65</v>
      </c>
      <c r="C1796">
        <v>16.010000000000002</v>
      </c>
      <c r="D1796">
        <v>1</v>
      </c>
      <c r="E1796">
        <v>0.1</v>
      </c>
      <c r="F1796" s="4">
        <f>DetailTicket2[[#This Row],[Qte]]*(DetailTicket2[[#This Row],[PrixUnit]]*(1-DetailTicket2[[#This Row],[Remise%]]))</f>
        <v>14.409000000000002</v>
      </c>
      <c r="G1796" t="str">
        <f t="shared" si="41"/>
        <v>DAMIC</v>
      </c>
    </row>
    <row r="1797" spans="1:7" x14ac:dyDescent="0.25">
      <c r="A1797">
        <v>10580</v>
      </c>
      <c r="B1797">
        <v>65</v>
      </c>
      <c r="C1797">
        <v>16.010000000000002</v>
      </c>
      <c r="D1797">
        <v>1</v>
      </c>
      <c r="E1797">
        <v>0.05</v>
      </c>
      <c r="F1797" s="4">
        <f>DetailTicket2[[#This Row],[Qte]]*(DetailTicket2[[#This Row],[PrixUnit]]*(1-DetailTicket2[[#This Row],[Remise%]]))</f>
        <v>15.2095</v>
      </c>
      <c r="G1797" t="str">
        <f t="shared" si="41"/>
        <v>OLLHE</v>
      </c>
    </row>
    <row r="1798" spans="1:7" x14ac:dyDescent="0.25">
      <c r="A1798">
        <v>10597</v>
      </c>
      <c r="B1798">
        <v>65</v>
      </c>
      <c r="C1798">
        <v>16.010000000000002</v>
      </c>
      <c r="D1798">
        <v>2</v>
      </c>
      <c r="E1798">
        <v>0.2</v>
      </c>
      <c r="F1798" s="4">
        <f>DetailTicket2[[#This Row],[Qte]]*(DetailTicket2[[#This Row],[PrixUnit]]*(1-DetailTicket2[[#This Row],[Remise%]]))</f>
        <v>25.616000000000003</v>
      </c>
      <c r="G1798" t="str">
        <f t="shared" si="41"/>
        <v>BETIZ</v>
      </c>
    </row>
    <row r="1799" spans="1:7" x14ac:dyDescent="0.25">
      <c r="A1799">
        <v>10638</v>
      </c>
      <c r="B1799">
        <v>65</v>
      </c>
      <c r="C1799">
        <v>16.010000000000002</v>
      </c>
      <c r="D1799">
        <v>1</v>
      </c>
      <c r="E1799">
        <v>0</v>
      </c>
      <c r="F1799" s="4">
        <f>DetailTicket2[[#This Row],[Qte]]*(DetailTicket2[[#This Row],[PrixUnit]]*(1-DetailTicket2[[#This Row],[Remise%]]))</f>
        <v>16.010000000000002</v>
      </c>
      <c r="G1799" t="str">
        <f t="shared" si="41"/>
        <v>RARAB</v>
      </c>
    </row>
    <row r="1800" spans="1:7" x14ac:dyDescent="0.25">
      <c r="A1800">
        <v>10664</v>
      </c>
      <c r="B1800">
        <v>65</v>
      </c>
      <c r="C1800">
        <v>16.010000000000002</v>
      </c>
      <c r="D1800">
        <v>2</v>
      </c>
      <c r="E1800">
        <v>0.15</v>
      </c>
      <c r="F1800" s="4">
        <f>DetailTicket2[[#This Row],[Qte]]*(DetailTicket2[[#This Row],[PrixUnit]]*(1-DetailTicket2[[#This Row],[Remise%]]))</f>
        <v>27.217000000000002</v>
      </c>
      <c r="G1800" t="str">
        <f t="shared" si="41"/>
        <v>LOHUE</v>
      </c>
    </row>
    <row r="1801" spans="1:7" x14ac:dyDescent="0.25">
      <c r="A1801">
        <v>10666</v>
      </c>
      <c r="B1801">
        <v>65</v>
      </c>
      <c r="C1801">
        <v>16.010000000000002</v>
      </c>
      <c r="D1801">
        <v>2</v>
      </c>
      <c r="E1801">
        <v>0</v>
      </c>
      <c r="F1801" s="4">
        <f>DetailTicket2[[#This Row],[Qte]]*(DetailTicket2[[#This Row],[PrixUnit]]*(1-DetailTicket2[[#This Row],[Remise%]]))</f>
        <v>32.020000000000003</v>
      </c>
      <c r="G1801" t="str">
        <f t="shared" si="41"/>
        <v>ERDUR</v>
      </c>
    </row>
    <row r="1802" spans="1:7" x14ac:dyDescent="0.25">
      <c r="A1802">
        <v>10671</v>
      </c>
      <c r="B1802">
        <v>65</v>
      </c>
      <c r="C1802">
        <v>16.010000000000002</v>
      </c>
      <c r="D1802">
        <v>2</v>
      </c>
      <c r="E1802">
        <v>0</v>
      </c>
      <c r="F1802" s="4">
        <f>DetailTicket2[[#This Row],[Qte]]*(DetailTicket2[[#This Row],[PrixUnit]]*(1-DetailTicket2[[#This Row],[Remise%]]))</f>
        <v>32.020000000000003</v>
      </c>
      <c r="G1802" t="str">
        <f t="shared" si="41"/>
        <v>JEHER</v>
      </c>
    </row>
    <row r="1803" spans="1:7" x14ac:dyDescent="0.25">
      <c r="A1803">
        <v>10698</v>
      </c>
      <c r="B1803">
        <v>65</v>
      </c>
      <c r="C1803">
        <v>16.010000000000002</v>
      </c>
      <c r="D1803">
        <v>2</v>
      </c>
      <c r="E1803">
        <v>0.05</v>
      </c>
      <c r="F1803" s="4">
        <f>DetailTicket2[[#This Row],[Qte]]*(DetailTicket2[[#This Row],[PrixUnit]]*(1-DetailTicket2[[#This Row],[Remise%]]))</f>
        <v>30.419</v>
      </c>
      <c r="G1803" t="str">
        <f t="shared" si="41"/>
        <v>CHLEC</v>
      </c>
    </row>
    <row r="1804" spans="1:7" x14ac:dyDescent="0.25">
      <c r="A1804">
        <v>10730</v>
      </c>
      <c r="B1804">
        <v>65</v>
      </c>
      <c r="C1804">
        <v>16.010000000000002</v>
      </c>
      <c r="D1804">
        <v>2</v>
      </c>
      <c r="E1804">
        <v>0.05</v>
      </c>
      <c r="F1804" s="4">
        <f>DetailTicket2[[#This Row],[Qte]]*(DetailTicket2[[#This Row],[PrixUnit]]*(1-DetailTicket2[[#This Row],[Remise%]]))</f>
        <v>30.419</v>
      </c>
      <c r="G1804" t="str">
        <f t="shared" si="41"/>
        <v>FAMAR</v>
      </c>
    </row>
    <row r="1805" spans="1:7" x14ac:dyDescent="0.25">
      <c r="A1805">
        <v>10736</v>
      </c>
      <c r="B1805">
        <v>65</v>
      </c>
      <c r="C1805">
        <v>16.010000000000002</v>
      </c>
      <c r="D1805">
        <v>1</v>
      </c>
      <c r="E1805">
        <v>0</v>
      </c>
      <c r="F1805" s="4">
        <f>DetailTicket2[[#This Row],[Qte]]*(DetailTicket2[[#This Row],[PrixUnit]]*(1-DetailTicket2[[#This Row],[Remise%]]))</f>
        <v>16.010000000000002</v>
      </c>
      <c r="G1805" t="str">
        <f t="shared" si="41"/>
        <v>ERSWE</v>
      </c>
    </row>
    <row r="1806" spans="1:7" x14ac:dyDescent="0.25">
      <c r="A1806">
        <v>10765</v>
      </c>
      <c r="B1806">
        <v>65</v>
      </c>
      <c r="C1806">
        <v>16.010000000000002</v>
      </c>
      <c r="D1806">
        <v>2</v>
      </c>
      <c r="E1806">
        <v>0.1</v>
      </c>
      <c r="F1806" s="4">
        <f>DetailTicket2[[#This Row],[Qte]]*(DetailTicket2[[#This Row],[PrixUnit]]*(1-DetailTicket2[[#This Row],[Remise%]]))</f>
        <v>28.818000000000005</v>
      </c>
      <c r="G1806" t="str">
        <f t="shared" si="41"/>
        <v>ARBLA</v>
      </c>
    </row>
    <row r="1807" spans="1:7" x14ac:dyDescent="0.25">
      <c r="A1807">
        <v>10806</v>
      </c>
      <c r="B1807">
        <v>65</v>
      </c>
      <c r="C1807">
        <v>16.010000000000002</v>
      </c>
      <c r="D1807">
        <v>2</v>
      </c>
      <c r="E1807">
        <v>0</v>
      </c>
      <c r="F1807" s="4">
        <f>DetailTicket2[[#This Row],[Qte]]*(DetailTicket2[[#This Row],[PrixUnit]]*(1-DetailTicket2[[#This Row],[Remise%]]))</f>
        <v>32.020000000000003</v>
      </c>
      <c r="G1807" t="str">
        <f t="shared" si="41"/>
        <v>JAHEN</v>
      </c>
    </row>
    <row r="1808" spans="1:7" x14ac:dyDescent="0.25">
      <c r="A1808">
        <v>10855</v>
      </c>
      <c r="B1808">
        <v>65</v>
      </c>
      <c r="C1808">
        <v>16.010000000000002</v>
      </c>
      <c r="D1808">
        <v>2</v>
      </c>
      <c r="E1808">
        <v>0.15</v>
      </c>
      <c r="F1808" s="4">
        <f>DetailTicket2[[#This Row],[Qte]]*(DetailTicket2[[#This Row],[PrixUnit]]*(1-DetailTicket2[[#This Row],[Remise%]]))</f>
        <v>27.217000000000002</v>
      </c>
      <c r="G1808" t="str">
        <f t="shared" si="41"/>
        <v>PILED</v>
      </c>
    </row>
    <row r="1809" spans="1:7" x14ac:dyDescent="0.25">
      <c r="A1809">
        <v>10872</v>
      </c>
      <c r="B1809">
        <v>65</v>
      </c>
      <c r="C1809">
        <v>16.010000000000002</v>
      </c>
      <c r="D1809">
        <v>1</v>
      </c>
      <c r="E1809">
        <v>0.05</v>
      </c>
      <c r="F1809" s="4">
        <f>DetailTicket2[[#This Row],[Qte]]*(DetailTicket2[[#This Row],[PrixUnit]]*(1-DetailTicket2[[#This Row],[Remise%]]))</f>
        <v>15.2095</v>
      </c>
      <c r="G1809" t="str">
        <f t="shared" si="41"/>
        <v>JELEC</v>
      </c>
    </row>
    <row r="1810" spans="1:7" x14ac:dyDescent="0.25">
      <c r="A1810">
        <v>10879</v>
      </c>
      <c r="B1810">
        <v>65</v>
      </c>
      <c r="C1810">
        <v>16.010000000000002</v>
      </c>
      <c r="D1810">
        <v>2</v>
      </c>
      <c r="E1810">
        <v>0</v>
      </c>
      <c r="F1810" s="4">
        <f>DetailTicket2[[#This Row],[Qte]]*(DetailTicket2[[#This Row],[PrixUnit]]*(1-DetailTicket2[[#This Row],[Remise%]]))</f>
        <v>32.020000000000003</v>
      </c>
      <c r="G1810" t="str">
        <f t="shared" si="41"/>
        <v>FRLAN</v>
      </c>
    </row>
    <row r="1811" spans="1:7" x14ac:dyDescent="0.25">
      <c r="A1811">
        <v>10884</v>
      </c>
      <c r="B1811">
        <v>65</v>
      </c>
      <c r="C1811">
        <v>16.010000000000002</v>
      </c>
      <c r="D1811">
        <v>2</v>
      </c>
      <c r="E1811">
        <v>0.05</v>
      </c>
      <c r="F1811" s="4">
        <f>DetailTicket2[[#This Row],[Qte]]*(DetailTicket2[[#This Row],[PrixUnit]]*(1-DetailTicket2[[#This Row],[Remise%]]))</f>
        <v>30.419</v>
      </c>
      <c r="G1811" t="str">
        <f t="shared" si="41"/>
        <v>PALER</v>
      </c>
    </row>
    <row r="1812" spans="1:7" x14ac:dyDescent="0.25">
      <c r="A1812">
        <v>10903</v>
      </c>
      <c r="B1812">
        <v>65</v>
      </c>
      <c r="C1812">
        <v>16.010000000000002</v>
      </c>
      <c r="D1812">
        <v>1</v>
      </c>
      <c r="E1812">
        <v>0</v>
      </c>
      <c r="F1812" s="4">
        <f>DetailTicket2[[#This Row],[Qte]]*(DetailTicket2[[#This Row],[PrixUnit]]*(1-DetailTicket2[[#This Row],[Remise%]]))</f>
        <v>16.010000000000002</v>
      </c>
      <c r="G1812" t="str">
        <f t="shared" si="41"/>
        <v>DAMIC</v>
      </c>
    </row>
    <row r="1813" spans="1:7" x14ac:dyDescent="0.25">
      <c r="A1813">
        <v>11024</v>
      </c>
      <c r="B1813">
        <v>65</v>
      </c>
      <c r="C1813">
        <v>16.010000000000002</v>
      </c>
      <c r="D1813">
        <v>1</v>
      </c>
      <c r="E1813">
        <v>0</v>
      </c>
      <c r="F1813" s="4">
        <f>DetailTicket2[[#This Row],[Qte]]*(DetailTicket2[[#This Row],[PrixUnit]]*(1-DetailTicket2[[#This Row],[Remise%]]))</f>
        <v>16.010000000000002</v>
      </c>
      <c r="G1813" t="str">
        <f t="shared" si="41"/>
        <v>DIDAL</v>
      </c>
    </row>
    <row r="1814" spans="1:7" x14ac:dyDescent="0.25">
      <c r="A1814">
        <v>10300</v>
      </c>
      <c r="B1814">
        <v>66</v>
      </c>
      <c r="C1814">
        <v>10.37</v>
      </c>
      <c r="D1814">
        <v>1</v>
      </c>
      <c r="E1814">
        <v>0</v>
      </c>
      <c r="F1814" s="4">
        <f>DetailTicket2[[#This Row],[Qte]]*(DetailTicket2[[#This Row],[PrixUnit]]*(1-DetailTicket2[[#This Row],[Remise%]]))</f>
        <v>10.37</v>
      </c>
      <c r="G1814" t="str">
        <f t="shared" si="41"/>
        <v>NISCH</v>
      </c>
    </row>
    <row r="1815" spans="1:7" x14ac:dyDescent="0.25">
      <c r="A1815">
        <v>10442</v>
      </c>
      <c r="B1815">
        <v>66</v>
      </c>
      <c r="C1815">
        <v>10.37</v>
      </c>
      <c r="D1815">
        <v>2</v>
      </c>
      <c r="E1815">
        <v>0</v>
      </c>
      <c r="F1815" s="4">
        <f>DetailTicket2[[#This Row],[Qte]]*(DetailTicket2[[#This Row],[PrixUnit]]*(1-DetailTicket2[[#This Row],[Remise%]]))</f>
        <v>20.74</v>
      </c>
      <c r="G1815" t="str">
        <f t="shared" si="41"/>
        <v>CHLEC</v>
      </c>
    </row>
    <row r="1816" spans="1:7" x14ac:dyDescent="0.25">
      <c r="A1816">
        <v>10475</v>
      </c>
      <c r="B1816">
        <v>66</v>
      </c>
      <c r="C1816">
        <v>10.37</v>
      </c>
      <c r="D1816">
        <v>2</v>
      </c>
      <c r="E1816">
        <v>0.15</v>
      </c>
      <c r="F1816" s="4">
        <f>DetailTicket2[[#This Row],[Qte]]*(DetailTicket2[[#This Row],[PrixUnit]]*(1-DetailTicket2[[#This Row],[Remise%]]))</f>
        <v>17.628999999999998</v>
      </c>
      <c r="G1816" t="str">
        <f t="shared" si="41"/>
        <v>MIGAL</v>
      </c>
    </row>
    <row r="1817" spans="1:7" x14ac:dyDescent="0.25">
      <c r="A1817">
        <v>10493</v>
      </c>
      <c r="B1817">
        <v>66</v>
      </c>
      <c r="C1817">
        <v>10.37</v>
      </c>
      <c r="D1817">
        <v>2</v>
      </c>
      <c r="E1817">
        <v>0.1</v>
      </c>
      <c r="F1817" s="4">
        <f>DetailTicket2[[#This Row],[Qte]]*(DetailTicket2[[#This Row],[PrixUnit]]*(1-DetailTicket2[[#This Row],[Remise%]]))</f>
        <v>18.666</v>
      </c>
      <c r="G1817" t="str">
        <f t="shared" si="41"/>
        <v>CÉDAU</v>
      </c>
    </row>
    <row r="1818" spans="1:7" x14ac:dyDescent="0.25">
      <c r="A1818">
        <v>10532</v>
      </c>
      <c r="B1818">
        <v>66</v>
      </c>
      <c r="C1818">
        <v>12.96</v>
      </c>
      <c r="D1818">
        <v>1</v>
      </c>
      <c r="E1818">
        <v>0</v>
      </c>
      <c r="F1818" s="4">
        <f>DetailTicket2[[#This Row],[Qte]]*(DetailTicket2[[#This Row],[PrixUnit]]*(1-DetailTicket2[[#This Row],[Remise%]]))</f>
        <v>12.96</v>
      </c>
      <c r="G1818" t="str">
        <f t="shared" si="41"/>
        <v>DIDAL</v>
      </c>
    </row>
    <row r="1819" spans="1:7" x14ac:dyDescent="0.25">
      <c r="A1819">
        <v>10682</v>
      </c>
      <c r="B1819">
        <v>66</v>
      </c>
      <c r="C1819">
        <v>12.96</v>
      </c>
      <c r="D1819">
        <v>2</v>
      </c>
      <c r="E1819">
        <v>0</v>
      </c>
      <c r="F1819" s="4">
        <f>DetailTicket2[[#This Row],[Qte]]*(DetailTicket2[[#This Row],[PrixUnit]]*(1-DetailTicket2[[#This Row],[Remise%]]))</f>
        <v>25.92</v>
      </c>
      <c r="G1819" t="str">
        <f t="shared" si="41"/>
        <v>SEADI</v>
      </c>
    </row>
    <row r="1820" spans="1:7" x14ac:dyDescent="0.25">
      <c r="A1820">
        <v>10774</v>
      </c>
      <c r="B1820">
        <v>66</v>
      </c>
      <c r="C1820">
        <v>12.96</v>
      </c>
      <c r="D1820">
        <v>2</v>
      </c>
      <c r="E1820">
        <v>0</v>
      </c>
      <c r="F1820" s="4">
        <f>DetailTicket2[[#This Row],[Qte]]*(DetailTicket2[[#This Row],[PrixUnit]]*(1-DetailTicket2[[#This Row],[Remise%]]))</f>
        <v>25.92</v>
      </c>
      <c r="G1820" t="str">
        <f t="shared" si="41"/>
        <v>REDAN</v>
      </c>
    </row>
    <row r="1821" spans="1:7" x14ac:dyDescent="0.25">
      <c r="A1821">
        <v>11077</v>
      </c>
      <c r="B1821">
        <v>66</v>
      </c>
      <c r="C1821">
        <v>12.96</v>
      </c>
      <c r="D1821">
        <v>1</v>
      </c>
      <c r="E1821">
        <v>0</v>
      </c>
      <c r="F1821" s="4">
        <f>DetailTicket2[[#This Row],[Qte]]*(DetailTicket2[[#This Row],[PrixUnit]]*(1-DetailTicket2[[#This Row],[Remise%]]))</f>
        <v>12.96</v>
      </c>
      <c r="G1821" t="str">
        <f t="shared" si="41"/>
        <v>ALCLE</v>
      </c>
    </row>
    <row r="1822" spans="1:7" x14ac:dyDescent="0.25">
      <c r="A1822">
        <v>10284</v>
      </c>
      <c r="B1822">
        <v>67</v>
      </c>
      <c r="C1822">
        <v>8.5399999999999991</v>
      </c>
      <c r="D1822">
        <v>2</v>
      </c>
      <c r="E1822">
        <v>0.25</v>
      </c>
      <c r="F1822" s="4">
        <f>DetailTicket2[[#This Row],[Qte]]*(DetailTicket2[[#This Row],[PrixUnit]]*(1-DetailTicket2[[#This Row],[Remise%]]))</f>
        <v>12.809999999999999</v>
      </c>
      <c r="G1822" t="str">
        <f t="shared" si="41"/>
        <v>ANLER</v>
      </c>
    </row>
    <row r="1823" spans="1:7" x14ac:dyDescent="0.25">
      <c r="A1823">
        <v>10502</v>
      </c>
      <c r="B1823">
        <v>67</v>
      </c>
      <c r="C1823">
        <v>10.67</v>
      </c>
      <c r="D1823">
        <v>1</v>
      </c>
      <c r="E1823">
        <v>0</v>
      </c>
      <c r="F1823" s="4">
        <f>DetailTicket2[[#This Row],[Qte]]*(DetailTicket2[[#This Row],[PrixUnit]]*(1-DetailTicket2[[#This Row],[Remise%]]))</f>
        <v>10.67</v>
      </c>
      <c r="G1823" t="str">
        <f t="shared" si="41"/>
        <v>SORET</v>
      </c>
    </row>
    <row r="1824" spans="1:7" x14ac:dyDescent="0.25">
      <c r="A1824">
        <v>10544</v>
      </c>
      <c r="B1824">
        <v>67</v>
      </c>
      <c r="C1824">
        <v>10.67</v>
      </c>
      <c r="D1824">
        <v>2</v>
      </c>
      <c r="E1824">
        <v>0</v>
      </c>
      <c r="F1824" s="4">
        <f>DetailTicket2[[#This Row],[Qte]]*(DetailTicket2[[#This Row],[PrixUnit]]*(1-DetailTicket2[[#This Row],[Remise%]]))</f>
        <v>21.34</v>
      </c>
      <c r="G1824" t="str">
        <f t="shared" si="41"/>
        <v>CHROU</v>
      </c>
    </row>
    <row r="1825" spans="1:7" x14ac:dyDescent="0.25">
      <c r="A1825">
        <v>10670</v>
      </c>
      <c r="B1825">
        <v>67</v>
      </c>
      <c r="C1825">
        <v>10.67</v>
      </c>
      <c r="D1825">
        <v>1</v>
      </c>
      <c r="E1825">
        <v>0</v>
      </c>
      <c r="F1825" s="4">
        <f>DetailTicket2[[#This Row],[Qte]]*(DetailTicket2[[#This Row],[PrixUnit]]*(1-DetailTicket2[[#This Row],[Remise%]]))</f>
        <v>10.67</v>
      </c>
      <c r="G1825" t="str">
        <f t="shared" si="41"/>
        <v>ERDEB</v>
      </c>
    </row>
    <row r="1826" spans="1:7" x14ac:dyDescent="0.25">
      <c r="A1826">
        <v>10775</v>
      </c>
      <c r="B1826">
        <v>67</v>
      </c>
      <c r="C1826">
        <v>10.67</v>
      </c>
      <c r="D1826">
        <v>2</v>
      </c>
      <c r="E1826">
        <v>0</v>
      </c>
      <c r="F1826" s="4">
        <f>DetailTicket2[[#This Row],[Qte]]*(DetailTicket2[[#This Row],[PrixUnit]]*(1-DetailTicket2[[#This Row],[Remise%]]))</f>
        <v>21.34</v>
      </c>
      <c r="G1826" t="str">
        <f t="shared" si="41"/>
        <v>CHGAS</v>
      </c>
    </row>
    <row r="1827" spans="1:7" x14ac:dyDescent="0.25">
      <c r="A1827">
        <v>10864</v>
      </c>
      <c r="B1827">
        <v>67</v>
      </c>
      <c r="C1827">
        <v>10.67</v>
      </c>
      <c r="D1827">
        <v>2</v>
      </c>
      <c r="E1827">
        <v>0</v>
      </c>
      <c r="F1827" s="4">
        <f>DetailTicket2[[#This Row],[Qte]]*(DetailTicket2[[#This Row],[PrixUnit]]*(1-DetailTicket2[[#This Row],[Remise%]]))</f>
        <v>21.34</v>
      </c>
      <c r="G1827" t="str">
        <f t="shared" si="41"/>
        <v>CLHAL</v>
      </c>
    </row>
    <row r="1828" spans="1:7" x14ac:dyDescent="0.25">
      <c r="A1828">
        <v>10911</v>
      </c>
      <c r="B1828">
        <v>67</v>
      </c>
      <c r="C1828">
        <v>10.67</v>
      </c>
      <c r="D1828">
        <v>2</v>
      </c>
      <c r="E1828">
        <v>0</v>
      </c>
      <c r="F1828" s="4">
        <f>DetailTicket2[[#This Row],[Qte]]*(DetailTicket2[[#This Row],[PrixUnit]]*(1-DetailTicket2[[#This Row],[Remise%]]))</f>
        <v>21.34</v>
      </c>
      <c r="G1828" t="str">
        <f t="shared" si="41"/>
        <v>JELEC</v>
      </c>
    </row>
    <row r="1829" spans="1:7" x14ac:dyDescent="0.25">
      <c r="A1829">
        <v>10923</v>
      </c>
      <c r="B1829">
        <v>67</v>
      </c>
      <c r="C1829">
        <v>10.67</v>
      </c>
      <c r="D1829">
        <v>1</v>
      </c>
      <c r="E1829">
        <v>0.2</v>
      </c>
      <c r="F1829" s="4">
        <f>DetailTicket2[[#This Row],[Qte]]*(DetailTicket2[[#This Row],[PrixUnit]]*(1-DetailTicket2[[#This Row],[Remise%]]))</f>
        <v>8.5359999999999996</v>
      </c>
      <c r="G1829" t="str">
        <f t="shared" si="41"/>
        <v>CÉDAU</v>
      </c>
    </row>
    <row r="1830" spans="1:7" x14ac:dyDescent="0.25">
      <c r="A1830">
        <v>10939</v>
      </c>
      <c r="B1830">
        <v>67</v>
      </c>
      <c r="C1830">
        <v>10.67</v>
      </c>
      <c r="D1830">
        <v>1</v>
      </c>
      <c r="E1830">
        <v>0.15</v>
      </c>
      <c r="F1830" s="4">
        <f>DetailTicket2[[#This Row],[Qte]]*(DetailTicket2[[#This Row],[PrixUnit]]*(1-DetailTicket2[[#This Row],[Remise%]]))</f>
        <v>9.0694999999999997</v>
      </c>
      <c r="G1830" t="str">
        <f t="shared" si="41"/>
        <v>NISCH</v>
      </c>
    </row>
    <row r="1831" spans="1:7" x14ac:dyDescent="0.25">
      <c r="A1831">
        <v>11054</v>
      </c>
      <c r="B1831">
        <v>67</v>
      </c>
      <c r="C1831">
        <v>10.67</v>
      </c>
      <c r="D1831">
        <v>1</v>
      </c>
      <c r="E1831">
        <v>0</v>
      </c>
      <c r="F1831" s="4">
        <f>DetailTicket2[[#This Row],[Qte]]*(DetailTicket2[[#This Row],[PrixUnit]]*(1-DetailTicket2[[#This Row],[Remise%]]))</f>
        <v>10.67</v>
      </c>
      <c r="G1831" t="str">
        <f t="shared" si="41"/>
        <v>MICOL</v>
      </c>
    </row>
    <row r="1832" spans="1:7" x14ac:dyDescent="0.25">
      <c r="A1832">
        <v>10288</v>
      </c>
      <c r="B1832">
        <v>68</v>
      </c>
      <c r="C1832">
        <v>7.62</v>
      </c>
      <c r="D1832">
        <v>2</v>
      </c>
      <c r="E1832">
        <v>0.1</v>
      </c>
      <c r="F1832" s="4">
        <f>DetailTicket2[[#This Row],[Qte]]*(DetailTicket2[[#This Row],[PrixUnit]]*(1-DetailTicket2[[#This Row],[Remise%]]))</f>
        <v>13.716000000000001</v>
      </c>
      <c r="G1832" t="str">
        <f t="shared" si="41"/>
        <v>DACOU</v>
      </c>
    </row>
    <row r="1833" spans="1:7" x14ac:dyDescent="0.25">
      <c r="A1833">
        <v>10300</v>
      </c>
      <c r="B1833">
        <v>68</v>
      </c>
      <c r="C1833">
        <v>7.62</v>
      </c>
      <c r="D1833">
        <v>1</v>
      </c>
      <c r="E1833">
        <v>0</v>
      </c>
      <c r="F1833" s="4">
        <f>DetailTicket2[[#This Row],[Qte]]*(DetailTicket2[[#This Row],[PrixUnit]]*(1-DetailTicket2[[#This Row],[Remise%]]))</f>
        <v>7.62</v>
      </c>
      <c r="G1833" t="str">
        <f t="shared" si="41"/>
        <v>NISCH</v>
      </c>
    </row>
    <row r="1834" spans="1:7" x14ac:dyDescent="0.25">
      <c r="A1834">
        <v>10303</v>
      </c>
      <c r="B1834">
        <v>68</v>
      </c>
      <c r="C1834">
        <v>7.62</v>
      </c>
      <c r="D1834">
        <v>2</v>
      </c>
      <c r="E1834">
        <v>0.1</v>
      </c>
      <c r="F1834" s="4">
        <f>DetailTicket2[[#This Row],[Qte]]*(DetailTicket2[[#This Row],[PrixUnit]]*(1-DetailTicket2[[#This Row],[Remise%]]))</f>
        <v>13.716000000000001</v>
      </c>
      <c r="G1834" t="str">
        <f t="shared" si="41"/>
        <v>JELEC</v>
      </c>
    </row>
    <row r="1835" spans="1:7" x14ac:dyDescent="0.25">
      <c r="A1835">
        <v>10307</v>
      </c>
      <c r="B1835">
        <v>68</v>
      </c>
      <c r="C1835">
        <v>7.62</v>
      </c>
      <c r="D1835">
        <v>2</v>
      </c>
      <c r="E1835">
        <v>0</v>
      </c>
      <c r="F1835" s="4">
        <f>DetailTicket2[[#This Row],[Qte]]*(DetailTicket2[[#This Row],[PrixUnit]]*(1-DetailTicket2[[#This Row],[Remise%]]))</f>
        <v>15.24</v>
      </c>
      <c r="G1835" t="str">
        <f t="shared" si="41"/>
        <v>CHROU</v>
      </c>
    </row>
    <row r="1836" spans="1:7" x14ac:dyDescent="0.25">
      <c r="A1836">
        <v>10328</v>
      </c>
      <c r="B1836">
        <v>68</v>
      </c>
      <c r="C1836">
        <v>7.62</v>
      </c>
      <c r="D1836">
        <v>2</v>
      </c>
      <c r="E1836">
        <v>0</v>
      </c>
      <c r="F1836" s="4">
        <f>DetailTicket2[[#This Row],[Qte]]*(DetailTicket2[[#This Row],[PrixUnit]]*(1-DetailTicket2[[#This Row],[Remise%]]))</f>
        <v>15.24</v>
      </c>
      <c r="G1836" t="str">
        <f t="shared" si="41"/>
        <v>LOHUE</v>
      </c>
    </row>
    <row r="1837" spans="1:7" x14ac:dyDescent="0.25">
      <c r="A1837">
        <v>10334</v>
      </c>
      <c r="B1837">
        <v>68</v>
      </c>
      <c r="C1837">
        <v>7.62</v>
      </c>
      <c r="D1837">
        <v>2</v>
      </c>
      <c r="E1837">
        <v>0</v>
      </c>
      <c r="F1837" s="4">
        <f>DetailTicket2[[#This Row],[Qte]]*(DetailTicket2[[#This Row],[PrixUnit]]*(1-DetailTicket2[[#This Row],[Remise%]]))</f>
        <v>15.24</v>
      </c>
      <c r="G1837" t="str">
        <f t="shared" si="41"/>
        <v>JAHEN</v>
      </c>
    </row>
    <row r="1838" spans="1:7" x14ac:dyDescent="0.25">
      <c r="A1838">
        <v>10343</v>
      </c>
      <c r="B1838">
        <v>68</v>
      </c>
      <c r="C1838">
        <v>7.62</v>
      </c>
      <c r="D1838">
        <v>2</v>
      </c>
      <c r="E1838">
        <v>0.05</v>
      </c>
      <c r="F1838" s="4">
        <f>DetailTicket2[[#This Row],[Qte]]*(DetailTicket2[[#This Row],[PrixUnit]]*(1-DetailTicket2[[#This Row],[Remise%]]))</f>
        <v>14.478</v>
      </c>
      <c r="G1838" t="str">
        <f t="shared" si="41"/>
        <v>ANLER</v>
      </c>
    </row>
    <row r="1839" spans="1:7" x14ac:dyDescent="0.25">
      <c r="A1839">
        <v>10385</v>
      </c>
      <c r="B1839">
        <v>68</v>
      </c>
      <c r="C1839">
        <v>7.62</v>
      </c>
      <c r="D1839">
        <v>2</v>
      </c>
      <c r="E1839">
        <v>0.2</v>
      </c>
      <c r="F1839" s="4">
        <f>DetailTicket2[[#This Row],[Qte]]*(DetailTicket2[[#This Row],[PrixUnit]]*(1-DetailTicket2[[#This Row],[Remise%]]))</f>
        <v>12.192</v>
      </c>
      <c r="G1839" t="str">
        <f t="shared" si="41"/>
        <v>PHFRO</v>
      </c>
    </row>
    <row r="1840" spans="1:7" x14ac:dyDescent="0.25">
      <c r="A1840">
        <v>10399</v>
      </c>
      <c r="B1840">
        <v>68</v>
      </c>
      <c r="C1840">
        <v>7.62</v>
      </c>
      <c r="D1840">
        <v>2</v>
      </c>
      <c r="E1840">
        <v>0</v>
      </c>
      <c r="F1840" s="4">
        <f>DetailTicket2[[#This Row],[Qte]]*(DetailTicket2[[#This Row],[PrixUnit]]*(1-DetailTicket2[[#This Row],[Remise%]]))</f>
        <v>15.24</v>
      </c>
      <c r="G1840" t="str">
        <f t="shared" si="41"/>
        <v>ZOHED</v>
      </c>
    </row>
    <row r="1841" spans="1:7" x14ac:dyDescent="0.25">
      <c r="A1841">
        <v>10417</v>
      </c>
      <c r="B1841">
        <v>68</v>
      </c>
      <c r="C1841">
        <v>7.62</v>
      </c>
      <c r="D1841">
        <v>1</v>
      </c>
      <c r="E1841">
        <v>0.25</v>
      </c>
      <c r="F1841" s="4">
        <f>DetailTicket2[[#This Row],[Qte]]*(DetailTicket2[[#This Row],[PrixUnit]]*(1-DetailTicket2[[#This Row],[Remise%]]))</f>
        <v>5.7149999999999999</v>
      </c>
      <c r="G1841" t="str">
        <f t="shared" si="41"/>
        <v>OLFER</v>
      </c>
    </row>
    <row r="1842" spans="1:7" x14ac:dyDescent="0.25">
      <c r="A1842">
        <v>10424</v>
      </c>
      <c r="B1842">
        <v>68</v>
      </c>
      <c r="C1842">
        <v>7.62</v>
      </c>
      <c r="D1842">
        <v>1</v>
      </c>
      <c r="E1842">
        <v>0.2</v>
      </c>
      <c r="F1842" s="4">
        <f>DetailTicket2[[#This Row],[Qte]]*(DetailTicket2[[#This Row],[PrixUnit]]*(1-DetailTicket2[[#This Row],[Remise%]]))</f>
        <v>6.0960000000000001</v>
      </c>
      <c r="G1842" t="str">
        <f t="shared" si="41"/>
        <v>JÉBAZ</v>
      </c>
    </row>
    <row r="1843" spans="1:7" x14ac:dyDescent="0.25">
      <c r="A1843">
        <v>10460</v>
      </c>
      <c r="B1843">
        <v>68</v>
      </c>
      <c r="C1843">
        <v>7.62</v>
      </c>
      <c r="D1843">
        <v>1</v>
      </c>
      <c r="E1843">
        <v>0.25</v>
      </c>
      <c r="F1843" s="4">
        <f>DetailTicket2[[#This Row],[Qte]]*(DetailTicket2[[#This Row],[PrixUnit]]*(1-DetailTicket2[[#This Row],[Remise%]]))</f>
        <v>5.7149999999999999</v>
      </c>
      <c r="G1843" t="str">
        <f t="shared" si="41"/>
        <v>REDAN</v>
      </c>
    </row>
    <row r="1844" spans="1:7" x14ac:dyDescent="0.25">
      <c r="A1844">
        <v>10490</v>
      </c>
      <c r="B1844">
        <v>68</v>
      </c>
      <c r="C1844">
        <v>7.62</v>
      </c>
      <c r="D1844">
        <v>1</v>
      </c>
      <c r="E1844">
        <v>0</v>
      </c>
      <c r="F1844" s="4">
        <f>DetailTicket2[[#This Row],[Qte]]*(DetailTicket2[[#This Row],[PrixUnit]]*(1-DetailTicket2[[#This Row],[Remise%]]))</f>
        <v>7.62</v>
      </c>
      <c r="G1844" t="str">
        <f t="shared" si="41"/>
        <v>NAROU</v>
      </c>
    </row>
    <row r="1845" spans="1:7" x14ac:dyDescent="0.25">
      <c r="A1845">
        <v>10521</v>
      </c>
      <c r="B1845">
        <v>68</v>
      </c>
      <c r="C1845">
        <v>9.4499999999999993</v>
      </c>
      <c r="D1845">
        <v>2</v>
      </c>
      <c r="E1845">
        <v>0</v>
      </c>
      <c r="F1845" s="4">
        <f>DetailTicket2[[#This Row],[Qte]]*(DetailTicket2[[#This Row],[PrixUnit]]*(1-DetailTicket2[[#This Row],[Remise%]]))</f>
        <v>18.899999999999999</v>
      </c>
      <c r="G1845" t="str">
        <f t="shared" si="41"/>
        <v>MICOL</v>
      </c>
    </row>
    <row r="1846" spans="1:7" x14ac:dyDescent="0.25">
      <c r="A1846">
        <v>10529</v>
      </c>
      <c r="B1846">
        <v>68</v>
      </c>
      <c r="C1846">
        <v>9.4499999999999993</v>
      </c>
      <c r="D1846">
        <v>1</v>
      </c>
      <c r="E1846">
        <v>0</v>
      </c>
      <c r="F1846" s="4">
        <f>DetailTicket2[[#This Row],[Qte]]*(DetailTicket2[[#This Row],[PrixUnit]]*(1-DetailTicket2[[#This Row],[Remise%]]))</f>
        <v>9.4499999999999993</v>
      </c>
      <c r="G1846" t="str">
        <f t="shared" si="41"/>
        <v>YATAN</v>
      </c>
    </row>
    <row r="1847" spans="1:7" x14ac:dyDescent="0.25">
      <c r="A1847">
        <v>10540</v>
      </c>
      <c r="B1847">
        <v>68</v>
      </c>
      <c r="C1847">
        <v>9.4499999999999993</v>
      </c>
      <c r="D1847">
        <v>1</v>
      </c>
      <c r="E1847">
        <v>0</v>
      </c>
      <c r="F1847" s="4">
        <f>DetailTicket2[[#This Row],[Qte]]*(DetailTicket2[[#This Row],[PrixUnit]]*(1-DetailTicket2[[#This Row],[Remise%]]))</f>
        <v>9.4499999999999993</v>
      </c>
      <c r="G1847" t="str">
        <f t="shared" si="41"/>
        <v>ARBLA</v>
      </c>
    </row>
    <row r="1848" spans="1:7" x14ac:dyDescent="0.25">
      <c r="A1848">
        <v>10618</v>
      </c>
      <c r="B1848">
        <v>68</v>
      </c>
      <c r="C1848">
        <v>9.4499999999999993</v>
      </c>
      <c r="D1848">
        <v>2</v>
      </c>
      <c r="E1848">
        <v>0</v>
      </c>
      <c r="F1848" s="4">
        <f>DetailTicket2[[#This Row],[Qte]]*(DetailTicket2[[#This Row],[PrixUnit]]*(1-DetailTicket2[[#This Row],[Remise%]]))</f>
        <v>18.899999999999999</v>
      </c>
      <c r="G1848" t="str">
        <f t="shared" si="41"/>
        <v>JÉBAZ</v>
      </c>
    </row>
    <row r="1849" spans="1:7" x14ac:dyDescent="0.25">
      <c r="A1849">
        <v>10622</v>
      </c>
      <c r="B1849">
        <v>68</v>
      </c>
      <c r="C1849">
        <v>9.4499999999999993</v>
      </c>
      <c r="D1849">
        <v>2</v>
      </c>
      <c r="E1849">
        <v>0.2</v>
      </c>
      <c r="F1849" s="4">
        <f>DetailTicket2[[#This Row],[Qte]]*(DetailTicket2[[#This Row],[PrixUnit]]*(1-DetailTicket2[[#This Row],[Remise%]]))</f>
        <v>15.12</v>
      </c>
      <c r="G1849" t="str">
        <f t="shared" si="41"/>
        <v>CHDUD</v>
      </c>
    </row>
    <row r="1850" spans="1:7" x14ac:dyDescent="0.25">
      <c r="A1850">
        <v>10662</v>
      </c>
      <c r="B1850">
        <v>68</v>
      </c>
      <c r="C1850">
        <v>9.4499999999999993</v>
      </c>
      <c r="D1850">
        <v>2</v>
      </c>
      <c r="E1850">
        <v>0</v>
      </c>
      <c r="F1850" s="4">
        <f>DetailTicket2[[#This Row],[Qte]]*(DetailTicket2[[#This Row],[PrixUnit]]*(1-DetailTicket2[[#This Row],[Remise%]]))</f>
        <v>18.899999999999999</v>
      </c>
      <c r="G1850" t="str">
        <f t="shared" si="41"/>
        <v>CHROU</v>
      </c>
    </row>
    <row r="1851" spans="1:7" x14ac:dyDescent="0.25">
      <c r="A1851">
        <v>10700</v>
      </c>
      <c r="B1851">
        <v>68</v>
      </c>
      <c r="C1851">
        <v>9.4499999999999993</v>
      </c>
      <c r="D1851">
        <v>1</v>
      </c>
      <c r="E1851">
        <v>0.2</v>
      </c>
      <c r="F1851" s="4">
        <f>DetailTicket2[[#This Row],[Qte]]*(DetailTicket2[[#This Row],[PrixUnit]]*(1-DetailTicket2[[#This Row],[Remise%]]))</f>
        <v>7.56</v>
      </c>
      <c r="G1851" t="str">
        <f t="shared" si="41"/>
        <v>MOELK</v>
      </c>
    </row>
    <row r="1852" spans="1:7" x14ac:dyDescent="0.25">
      <c r="A1852">
        <v>10722</v>
      </c>
      <c r="B1852">
        <v>68</v>
      </c>
      <c r="C1852">
        <v>9.4499999999999993</v>
      </c>
      <c r="D1852">
        <v>1</v>
      </c>
      <c r="E1852">
        <v>0</v>
      </c>
      <c r="F1852" s="4">
        <f>DetailTicket2[[#This Row],[Qte]]*(DetailTicket2[[#This Row],[PrixUnit]]*(1-DetailTicket2[[#This Row],[Remise%]]))</f>
        <v>9.4499999999999993</v>
      </c>
      <c r="G1852" t="str">
        <f t="shared" si="41"/>
        <v>MOELK</v>
      </c>
    </row>
    <row r="1853" spans="1:7" x14ac:dyDescent="0.25">
      <c r="A1853">
        <v>10756</v>
      </c>
      <c r="B1853">
        <v>68</v>
      </c>
      <c r="C1853">
        <v>9.4499999999999993</v>
      </c>
      <c r="D1853">
        <v>2</v>
      </c>
      <c r="E1853">
        <v>0.2</v>
      </c>
      <c r="F1853" s="4">
        <f>DetailTicket2[[#This Row],[Qte]]*(DetailTicket2[[#This Row],[PrixUnit]]*(1-DetailTicket2[[#This Row],[Remise%]]))</f>
        <v>15.12</v>
      </c>
      <c r="G1853" t="str">
        <f t="shared" si="41"/>
        <v>PHFRO</v>
      </c>
    </row>
    <row r="1854" spans="1:7" x14ac:dyDescent="0.25">
      <c r="A1854">
        <v>10766</v>
      </c>
      <c r="B1854">
        <v>68</v>
      </c>
      <c r="C1854">
        <v>9.4499999999999993</v>
      </c>
      <c r="D1854">
        <v>1</v>
      </c>
      <c r="E1854">
        <v>0</v>
      </c>
      <c r="F1854" s="4">
        <f>DetailTicket2[[#This Row],[Qte]]*(DetailTicket2[[#This Row],[PrixUnit]]*(1-DetailTicket2[[#This Row],[Remise%]]))</f>
        <v>9.4499999999999993</v>
      </c>
      <c r="G1854" t="str">
        <f t="shared" si="41"/>
        <v>OLLHE</v>
      </c>
    </row>
    <row r="1855" spans="1:7" x14ac:dyDescent="0.25">
      <c r="A1855">
        <v>10789</v>
      </c>
      <c r="B1855">
        <v>68</v>
      </c>
      <c r="C1855">
        <v>9.4499999999999993</v>
      </c>
      <c r="D1855">
        <v>2</v>
      </c>
      <c r="E1855">
        <v>0</v>
      </c>
      <c r="F1855" s="4">
        <f>DetailTicket2[[#This Row],[Qte]]*(DetailTicket2[[#This Row],[PrixUnit]]*(1-DetailTicket2[[#This Row],[Remise%]]))</f>
        <v>18.899999999999999</v>
      </c>
      <c r="G1855" t="str">
        <f t="shared" si="41"/>
        <v>CHBON</v>
      </c>
    </row>
    <row r="1856" spans="1:7" x14ac:dyDescent="0.25">
      <c r="A1856">
        <v>10792</v>
      </c>
      <c r="B1856">
        <v>68</v>
      </c>
      <c r="C1856">
        <v>9.4499999999999993</v>
      </c>
      <c r="D1856">
        <v>2</v>
      </c>
      <c r="E1856">
        <v>0</v>
      </c>
      <c r="F1856" s="4">
        <f>DetailTicket2[[#This Row],[Qte]]*(DetailTicket2[[#This Row],[PrixUnit]]*(1-DetailTicket2[[#This Row],[Remise%]]))</f>
        <v>18.899999999999999</v>
      </c>
      <c r="G1856" t="str">
        <f t="shared" si="41"/>
        <v xml:space="preserve">DELE </v>
      </c>
    </row>
    <row r="1857" spans="1:7" x14ac:dyDescent="0.25">
      <c r="A1857">
        <v>10830</v>
      </c>
      <c r="B1857">
        <v>68</v>
      </c>
      <c r="C1857">
        <v>9.4499999999999993</v>
      </c>
      <c r="D1857">
        <v>1</v>
      </c>
      <c r="E1857">
        <v>0</v>
      </c>
      <c r="F1857" s="4">
        <f>DetailTicket2[[#This Row],[Qte]]*(DetailTicket2[[#This Row],[PrixUnit]]*(1-DetailTicket2[[#This Row],[Remise%]]))</f>
        <v>9.4499999999999993</v>
      </c>
      <c r="G1857" t="str">
        <f t="shared" si="41"/>
        <v>CEGRO</v>
      </c>
    </row>
    <row r="1858" spans="1:7" x14ac:dyDescent="0.25">
      <c r="A1858">
        <v>10842</v>
      </c>
      <c r="B1858">
        <v>68</v>
      </c>
      <c r="C1858">
        <v>9.4499999999999993</v>
      </c>
      <c r="D1858">
        <v>1</v>
      </c>
      <c r="E1858">
        <v>0</v>
      </c>
      <c r="F1858" s="4">
        <f>DetailTicket2[[#This Row],[Qte]]*(DetailTicket2[[#This Row],[PrixUnit]]*(1-DetailTicket2[[#This Row],[Remise%]]))</f>
        <v>9.4499999999999993</v>
      </c>
      <c r="G1858" t="str">
        <f t="shared" ref="G1858:G1921" si="42">VLOOKUP(A1858,$I$2:$J$836,2,FALSE)</f>
        <v>CHGRA</v>
      </c>
    </row>
    <row r="1859" spans="1:7" x14ac:dyDescent="0.25">
      <c r="A1859">
        <v>10869</v>
      </c>
      <c r="B1859">
        <v>68</v>
      </c>
      <c r="C1859">
        <v>9.4499999999999993</v>
      </c>
      <c r="D1859">
        <v>1</v>
      </c>
      <c r="E1859">
        <v>0</v>
      </c>
      <c r="F1859" s="4">
        <f>DetailTicket2[[#This Row],[Qte]]*(DetailTicket2[[#This Row],[PrixUnit]]*(1-DetailTicket2[[#This Row],[Remise%]]))</f>
        <v>9.4499999999999993</v>
      </c>
      <c r="G1859" t="str">
        <f t="shared" si="42"/>
        <v>MAEUS</v>
      </c>
    </row>
    <row r="1860" spans="1:7" x14ac:dyDescent="0.25">
      <c r="A1860">
        <v>10888</v>
      </c>
      <c r="B1860">
        <v>68</v>
      </c>
      <c r="C1860">
        <v>9.4499999999999993</v>
      </c>
      <c r="D1860">
        <v>2</v>
      </c>
      <c r="E1860">
        <v>0</v>
      </c>
      <c r="F1860" s="4">
        <f>DetailTicket2[[#This Row],[Qte]]*(DetailTicket2[[#This Row],[PrixUnit]]*(1-DetailTicket2[[#This Row],[Remise%]]))</f>
        <v>18.899999999999999</v>
      </c>
      <c r="G1860" t="str">
        <f t="shared" si="42"/>
        <v>JELEC</v>
      </c>
    </row>
    <row r="1861" spans="1:7" x14ac:dyDescent="0.25">
      <c r="A1861">
        <v>10903</v>
      </c>
      <c r="B1861">
        <v>68</v>
      </c>
      <c r="C1861">
        <v>9.4499999999999993</v>
      </c>
      <c r="D1861">
        <v>1</v>
      </c>
      <c r="E1861">
        <v>0</v>
      </c>
      <c r="F1861" s="4">
        <f>DetailTicket2[[#This Row],[Qte]]*(DetailTicket2[[#This Row],[PrixUnit]]*(1-DetailTicket2[[#This Row],[Remise%]]))</f>
        <v>9.4499999999999993</v>
      </c>
      <c r="G1861" t="str">
        <f t="shared" si="42"/>
        <v>DAMIC</v>
      </c>
    </row>
    <row r="1862" spans="1:7" x14ac:dyDescent="0.25">
      <c r="A1862">
        <v>10941</v>
      </c>
      <c r="B1862">
        <v>68</v>
      </c>
      <c r="C1862">
        <v>9.4499999999999993</v>
      </c>
      <c r="D1862">
        <v>2</v>
      </c>
      <c r="E1862">
        <v>0.25</v>
      </c>
      <c r="F1862" s="4">
        <f>DetailTicket2[[#This Row],[Qte]]*(DetailTicket2[[#This Row],[PrixUnit]]*(1-DetailTicket2[[#This Row],[Remise%]]))</f>
        <v>14.174999999999999</v>
      </c>
      <c r="G1862" t="str">
        <f t="shared" si="42"/>
        <v>MOELK</v>
      </c>
    </row>
    <row r="1863" spans="1:7" x14ac:dyDescent="0.25">
      <c r="A1863">
        <v>11013</v>
      </c>
      <c r="B1863">
        <v>68</v>
      </c>
      <c r="C1863">
        <v>9.4499999999999993</v>
      </c>
      <c r="D1863">
        <v>2</v>
      </c>
      <c r="E1863">
        <v>0</v>
      </c>
      <c r="F1863" s="4">
        <f>DetailTicket2[[#This Row],[Qte]]*(DetailTicket2[[#This Row],[PrixUnit]]*(1-DetailTicket2[[#This Row],[Remise%]]))</f>
        <v>18.899999999999999</v>
      </c>
      <c r="G1863" t="str">
        <f t="shared" si="42"/>
        <v>LODUR</v>
      </c>
    </row>
    <row r="1864" spans="1:7" x14ac:dyDescent="0.25">
      <c r="A1864">
        <v>11048</v>
      </c>
      <c r="B1864">
        <v>68</v>
      </c>
      <c r="C1864">
        <v>9.4499999999999993</v>
      </c>
      <c r="D1864">
        <v>1</v>
      </c>
      <c r="E1864">
        <v>0</v>
      </c>
      <c r="F1864" s="4">
        <f>DetailTicket2[[#This Row],[Qte]]*(DetailTicket2[[#This Row],[PrixUnit]]*(1-DetailTicket2[[#This Row],[Remise%]]))</f>
        <v>9.4499999999999993</v>
      </c>
      <c r="G1864" t="str">
        <f t="shared" si="42"/>
        <v>GESEF</v>
      </c>
    </row>
    <row r="1865" spans="1:7" x14ac:dyDescent="0.25">
      <c r="A1865">
        <v>11064</v>
      </c>
      <c r="B1865">
        <v>68</v>
      </c>
      <c r="C1865">
        <v>9.4499999999999993</v>
      </c>
      <c r="D1865">
        <v>2</v>
      </c>
      <c r="E1865">
        <v>0</v>
      </c>
      <c r="F1865" s="4">
        <f>DetailTicket2[[#This Row],[Qte]]*(DetailTicket2[[#This Row],[PrixUnit]]*(1-DetailTicket2[[#This Row],[Remise%]]))</f>
        <v>18.899999999999999</v>
      </c>
      <c r="G1865" t="str">
        <f t="shared" si="42"/>
        <v>MOELK</v>
      </c>
    </row>
    <row r="1866" spans="1:7" x14ac:dyDescent="0.25">
      <c r="A1866">
        <v>10296</v>
      </c>
      <c r="B1866">
        <v>69</v>
      </c>
      <c r="C1866">
        <v>21.95</v>
      </c>
      <c r="D1866">
        <v>2</v>
      </c>
      <c r="E1866">
        <v>0</v>
      </c>
      <c r="F1866" s="4">
        <f>DetailTicket2[[#This Row],[Qte]]*(DetailTicket2[[#This Row],[PrixUnit]]*(1-DetailTicket2[[#This Row],[Remise%]]))</f>
        <v>43.9</v>
      </c>
      <c r="G1866" t="str">
        <f t="shared" si="42"/>
        <v>JEMAN</v>
      </c>
    </row>
    <row r="1867" spans="1:7" x14ac:dyDescent="0.25">
      <c r="A1867">
        <v>10308</v>
      </c>
      <c r="B1867">
        <v>69</v>
      </c>
      <c r="C1867">
        <v>21.95</v>
      </c>
      <c r="D1867">
        <v>1</v>
      </c>
      <c r="E1867">
        <v>0</v>
      </c>
      <c r="F1867" s="4">
        <f>DetailTicket2[[#This Row],[Qte]]*(DetailTicket2[[#This Row],[PrixUnit]]*(1-DetailTicket2[[#This Row],[Remise%]]))</f>
        <v>21.95</v>
      </c>
      <c r="G1867" t="str">
        <f t="shared" si="42"/>
        <v>MALAZ</v>
      </c>
    </row>
    <row r="1868" spans="1:7" x14ac:dyDescent="0.25">
      <c r="A1868">
        <v>10311</v>
      </c>
      <c r="B1868">
        <v>69</v>
      </c>
      <c r="C1868">
        <v>21.95</v>
      </c>
      <c r="D1868">
        <v>2</v>
      </c>
      <c r="E1868">
        <v>0</v>
      </c>
      <c r="F1868" s="4">
        <f>DetailTicket2[[#This Row],[Qte]]*(DetailTicket2[[#This Row],[PrixUnit]]*(1-DetailTicket2[[#This Row],[Remise%]]))</f>
        <v>43.9</v>
      </c>
      <c r="G1868" t="str">
        <f t="shared" si="42"/>
        <v>MABON</v>
      </c>
    </row>
    <row r="1869" spans="1:7" x14ac:dyDescent="0.25">
      <c r="A1869">
        <v>10350</v>
      </c>
      <c r="B1869">
        <v>69</v>
      </c>
      <c r="C1869">
        <v>21.95</v>
      </c>
      <c r="D1869">
        <v>2</v>
      </c>
      <c r="E1869">
        <v>0.1</v>
      </c>
      <c r="F1869" s="4">
        <f>DetailTicket2[[#This Row],[Qte]]*(DetailTicket2[[#This Row],[PrixUnit]]*(1-DetailTicket2[[#This Row],[Remise%]]))</f>
        <v>39.51</v>
      </c>
      <c r="G1869" t="str">
        <f t="shared" si="42"/>
        <v>CÉDAU</v>
      </c>
    </row>
    <row r="1870" spans="1:7" x14ac:dyDescent="0.25">
      <c r="A1870">
        <v>10356</v>
      </c>
      <c r="B1870">
        <v>69</v>
      </c>
      <c r="C1870">
        <v>21.95</v>
      </c>
      <c r="D1870">
        <v>1</v>
      </c>
      <c r="E1870">
        <v>0</v>
      </c>
      <c r="F1870" s="4">
        <f>DetailTicket2[[#This Row],[Qte]]*(DetailTicket2[[#This Row],[PrixUnit]]*(1-DetailTicket2[[#This Row],[Remise%]]))</f>
        <v>21.95</v>
      </c>
      <c r="G1870" t="str">
        <f t="shared" si="42"/>
        <v>PAJAL</v>
      </c>
    </row>
    <row r="1871" spans="1:7" x14ac:dyDescent="0.25">
      <c r="A1871">
        <v>10364</v>
      </c>
      <c r="B1871">
        <v>69</v>
      </c>
      <c r="C1871">
        <v>21.95</v>
      </c>
      <c r="D1871">
        <v>1</v>
      </c>
      <c r="E1871">
        <v>0</v>
      </c>
      <c r="F1871" s="4">
        <f>DetailTicket2[[#This Row],[Qte]]*(DetailTicket2[[#This Row],[PrixUnit]]*(1-DetailTicket2[[#This Row],[Remise%]]))</f>
        <v>21.95</v>
      </c>
      <c r="G1871" t="str">
        <f t="shared" si="42"/>
        <v>DIDAL</v>
      </c>
    </row>
    <row r="1872" spans="1:7" x14ac:dyDescent="0.25">
      <c r="A1872">
        <v>10392</v>
      </c>
      <c r="B1872">
        <v>69</v>
      </c>
      <c r="C1872">
        <v>21.95</v>
      </c>
      <c r="D1872">
        <v>2</v>
      </c>
      <c r="E1872">
        <v>0</v>
      </c>
      <c r="F1872" s="4">
        <f>DetailTicket2[[#This Row],[Qte]]*(DetailTicket2[[#This Row],[PrixUnit]]*(1-DetailTicket2[[#This Row],[Remise%]]))</f>
        <v>43.9</v>
      </c>
      <c r="G1872" t="str">
        <f t="shared" si="42"/>
        <v>BETIZ</v>
      </c>
    </row>
    <row r="1873" spans="1:7" x14ac:dyDescent="0.25">
      <c r="A1873">
        <v>10395</v>
      </c>
      <c r="B1873">
        <v>69</v>
      </c>
      <c r="C1873">
        <v>21.95</v>
      </c>
      <c r="D1873">
        <v>2</v>
      </c>
      <c r="E1873">
        <v>0</v>
      </c>
      <c r="F1873" s="4">
        <f>DetailTicket2[[#This Row],[Qte]]*(DetailTicket2[[#This Row],[PrixUnit]]*(1-DetailTicket2[[#This Row],[Remise%]]))</f>
        <v>43.9</v>
      </c>
      <c r="G1873" t="str">
        <f t="shared" si="42"/>
        <v>NAROU</v>
      </c>
    </row>
    <row r="1874" spans="1:7" x14ac:dyDescent="0.25">
      <c r="A1874">
        <v>10407</v>
      </c>
      <c r="B1874">
        <v>69</v>
      </c>
      <c r="C1874">
        <v>21.95</v>
      </c>
      <c r="D1874">
        <v>2</v>
      </c>
      <c r="E1874">
        <v>0</v>
      </c>
      <c r="F1874" s="4">
        <f>DetailTicket2[[#This Row],[Qte]]*(DetailTicket2[[#This Row],[PrixUnit]]*(1-DetailTicket2[[#This Row],[Remise%]]))</f>
        <v>43.9</v>
      </c>
      <c r="G1874" t="str">
        <f t="shared" si="42"/>
        <v>OLLHE</v>
      </c>
    </row>
    <row r="1875" spans="1:7" x14ac:dyDescent="0.25">
      <c r="A1875">
        <v>10419</v>
      </c>
      <c r="B1875">
        <v>69</v>
      </c>
      <c r="C1875">
        <v>21.95</v>
      </c>
      <c r="D1875">
        <v>1</v>
      </c>
      <c r="E1875">
        <v>0.05</v>
      </c>
      <c r="F1875" s="4">
        <f>DetailTicket2[[#This Row],[Qte]]*(DetailTicket2[[#This Row],[PrixUnit]]*(1-DetailTicket2[[#This Row],[Remise%]]))</f>
        <v>20.852499999999999</v>
      </c>
      <c r="G1875" t="str">
        <f t="shared" si="42"/>
        <v>ERDUR</v>
      </c>
    </row>
    <row r="1876" spans="1:7" x14ac:dyDescent="0.25">
      <c r="A1876">
        <v>10493</v>
      </c>
      <c r="B1876">
        <v>69</v>
      </c>
      <c r="C1876">
        <v>21.95</v>
      </c>
      <c r="D1876">
        <v>2</v>
      </c>
      <c r="E1876">
        <v>0.1</v>
      </c>
      <c r="F1876" s="4">
        <f>DetailTicket2[[#This Row],[Qte]]*(DetailTicket2[[#This Row],[PrixUnit]]*(1-DetailTicket2[[#This Row],[Remise%]]))</f>
        <v>39.51</v>
      </c>
      <c r="G1876" t="str">
        <f t="shared" si="42"/>
        <v>CÉDAU</v>
      </c>
    </row>
    <row r="1877" spans="1:7" x14ac:dyDescent="0.25">
      <c r="A1877">
        <v>10529</v>
      </c>
      <c r="B1877">
        <v>69</v>
      </c>
      <c r="C1877">
        <v>27.44</v>
      </c>
      <c r="D1877">
        <v>2</v>
      </c>
      <c r="E1877">
        <v>0</v>
      </c>
      <c r="F1877" s="4">
        <f>DetailTicket2[[#This Row],[Qte]]*(DetailTicket2[[#This Row],[PrixUnit]]*(1-DetailTicket2[[#This Row],[Remise%]]))</f>
        <v>54.88</v>
      </c>
      <c r="G1877" t="str">
        <f t="shared" si="42"/>
        <v>YATAN</v>
      </c>
    </row>
    <row r="1878" spans="1:7" x14ac:dyDescent="0.25">
      <c r="A1878">
        <v>10552</v>
      </c>
      <c r="B1878">
        <v>69</v>
      </c>
      <c r="C1878">
        <v>27.44</v>
      </c>
      <c r="D1878">
        <v>2</v>
      </c>
      <c r="E1878">
        <v>0</v>
      </c>
      <c r="F1878" s="4">
        <f>DetailTicket2[[#This Row],[Qte]]*(DetailTicket2[[#This Row],[PrixUnit]]*(1-DetailTicket2[[#This Row],[Remise%]]))</f>
        <v>54.88</v>
      </c>
      <c r="G1878" t="str">
        <f t="shared" si="42"/>
        <v>NAROU</v>
      </c>
    </row>
    <row r="1879" spans="1:7" x14ac:dyDescent="0.25">
      <c r="A1879">
        <v>10583</v>
      </c>
      <c r="B1879">
        <v>69</v>
      </c>
      <c r="C1879">
        <v>27.44</v>
      </c>
      <c r="D1879">
        <v>2</v>
      </c>
      <c r="E1879">
        <v>0.15</v>
      </c>
      <c r="F1879" s="4">
        <f>DetailTicket2[[#This Row],[Qte]]*(DetailTicket2[[#This Row],[PrixUnit]]*(1-DetailTicket2[[#This Row],[Remise%]]))</f>
        <v>46.648000000000003</v>
      </c>
      <c r="G1879" t="str">
        <f t="shared" si="42"/>
        <v>CLJAN</v>
      </c>
    </row>
    <row r="1880" spans="1:7" x14ac:dyDescent="0.25">
      <c r="A1880">
        <v>10593</v>
      </c>
      <c r="B1880">
        <v>69</v>
      </c>
      <c r="C1880">
        <v>27.44</v>
      </c>
      <c r="D1880">
        <v>1</v>
      </c>
      <c r="E1880">
        <v>0.2</v>
      </c>
      <c r="F1880" s="4">
        <f>DetailTicket2[[#This Row],[Qte]]*(DetailTicket2[[#This Row],[PrixUnit]]*(1-DetailTicket2[[#This Row],[Remise%]]))</f>
        <v>21.952000000000002</v>
      </c>
      <c r="G1880" t="str">
        <f t="shared" si="42"/>
        <v>ANLER</v>
      </c>
    </row>
    <row r="1881" spans="1:7" x14ac:dyDescent="0.25">
      <c r="A1881">
        <v>10595</v>
      </c>
      <c r="B1881">
        <v>69</v>
      </c>
      <c r="C1881">
        <v>27.44</v>
      </c>
      <c r="D1881">
        <v>2</v>
      </c>
      <c r="E1881">
        <v>0.25</v>
      </c>
      <c r="F1881" s="4">
        <f>DetailTicket2[[#This Row],[Qte]]*(DetailTicket2[[#This Row],[PrixUnit]]*(1-DetailTicket2[[#This Row],[Remise%]]))</f>
        <v>41.160000000000004</v>
      </c>
      <c r="G1881" t="str">
        <f t="shared" si="42"/>
        <v>CHLEC</v>
      </c>
    </row>
    <row r="1882" spans="1:7" x14ac:dyDescent="0.25">
      <c r="A1882">
        <v>10640</v>
      </c>
      <c r="B1882">
        <v>69</v>
      </c>
      <c r="C1882">
        <v>27.44</v>
      </c>
      <c r="D1882">
        <v>1</v>
      </c>
      <c r="E1882">
        <v>0.25</v>
      </c>
      <c r="F1882" s="4">
        <f>DetailTicket2[[#This Row],[Qte]]*(DetailTicket2[[#This Row],[PrixUnit]]*(1-DetailTicket2[[#This Row],[Remise%]]))</f>
        <v>20.580000000000002</v>
      </c>
      <c r="G1882" t="str">
        <f t="shared" si="42"/>
        <v>PAJAL</v>
      </c>
    </row>
    <row r="1883" spans="1:7" x14ac:dyDescent="0.25">
      <c r="A1883">
        <v>10667</v>
      </c>
      <c r="B1883">
        <v>69</v>
      </c>
      <c r="C1883">
        <v>27.44</v>
      </c>
      <c r="D1883">
        <v>1</v>
      </c>
      <c r="E1883">
        <v>0.2</v>
      </c>
      <c r="F1883" s="4">
        <f>DetailTicket2[[#This Row],[Qte]]*(DetailTicket2[[#This Row],[PrixUnit]]*(1-DetailTicket2[[#This Row],[Remise%]]))</f>
        <v>21.952000000000002</v>
      </c>
      <c r="G1883" t="str">
        <f t="shared" si="42"/>
        <v>CHLEC</v>
      </c>
    </row>
    <row r="1884" spans="1:7" x14ac:dyDescent="0.25">
      <c r="A1884">
        <v>10693</v>
      </c>
      <c r="B1884">
        <v>69</v>
      </c>
      <c r="C1884">
        <v>27.44</v>
      </c>
      <c r="D1884">
        <v>1</v>
      </c>
      <c r="E1884">
        <v>0.15</v>
      </c>
      <c r="F1884" s="4">
        <f>DetailTicket2[[#This Row],[Qte]]*(DetailTicket2[[#This Row],[PrixUnit]]*(1-DetailTicket2[[#This Row],[Remise%]]))</f>
        <v>23.324000000000002</v>
      </c>
      <c r="G1884" t="str">
        <f t="shared" si="42"/>
        <v>CHLAB</v>
      </c>
    </row>
    <row r="1885" spans="1:7" x14ac:dyDescent="0.25">
      <c r="A1885">
        <v>10717</v>
      </c>
      <c r="B1885">
        <v>69</v>
      </c>
      <c r="C1885">
        <v>27.44</v>
      </c>
      <c r="D1885">
        <v>1</v>
      </c>
      <c r="E1885">
        <v>0.05</v>
      </c>
      <c r="F1885" s="4">
        <f>DetailTicket2[[#This Row],[Qte]]*(DetailTicket2[[#This Row],[PrixUnit]]*(1-DetailTicket2[[#This Row],[Remise%]]))</f>
        <v>26.068000000000001</v>
      </c>
      <c r="G1885" t="str">
        <f t="shared" si="42"/>
        <v>ERDEB</v>
      </c>
    </row>
    <row r="1886" spans="1:7" x14ac:dyDescent="0.25">
      <c r="A1886">
        <v>10746</v>
      </c>
      <c r="B1886">
        <v>69</v>
      </c>
      <c r="C1886">
        <v>27.44</v>
      </c>
      <c r="D1886">
        <v>1</v>
      </c>
      <c r="E1886">
        <v>0</v>
      </c>
      <c r="F1886" s="4">
        <f>DetailTicket2[[#This Row],[Qte]]*(DetailTicket2[[#This Row],[PrixUnit]]*(1-DetailTicket2[[#This Row],[Remise%]]))</f>
        <v>27.44</v>
      </c>
      <c r="G1886" t="str">
        <f t="shared" si="42"/>
        <v>SYLEJ</v>
      </c>
    </row>
    <row r="1887" spans="1:7" x14ac:dyDescent="0.25">
      <c r="A1887">
        <v>10747</v>
      </c>
      <c r="B1887">
        <v>69</v>
      </c>
      <c r="C1887">
        <v>27.44</v>
      </c>
      <c r="D1887">
        <v>1</v>
      </c>
      <c r="E1887">
        <v>0</v>
      </c>
      <c r="F1887" s="4">
        <f>DetailTicket2[[#This Row],[Qte]]*(DetailTicket2[[#This Row],[PrixUnit]]*(1-DetailTicket2[[#This Row],[Remise%]]))</f>
        <v>27.44</v>
      </c>
      <c r="G1887" t="str">
        <f t="shared" si="42"/>
        <v>BETIZ</v>
      </c>
    </row>
    <row r="1888" spans="1:7" x14ac:dyDescent="0.25">
      <c r="A1888">
        <v>10752</v>
      </c>
      <c r="B1888">
        <v>69</v>
      </c>
      <c r="C1888">
        <v>27.44</v>
      </c>
      <c r="D1888">
        <v>2</v>
      </c>
      <c r="E1888">
        <v>0</v>
      </c>
      <c r="F1888" s="4">
        <f>DetailTicket2[[#This Row],[Qte]]*(DetailTicket2[[#This Row],[PrixUnit]]*(1-DetailTicket2[[#This Row],[Remise%]]))</f>
        <v>54.88</v>
      </c>
      <c r="G1888" t="str">
        <f t="shared" si="42"/>
        <v>RIDAN</v>
      </c>
    </row>
    <row r="1889" spans="1:7" x14ac:dyDescent="0.25">
      <c r="A1889">
        <v>10755</v>
      </c>
      <c r="B1889">
        <v>69</v>
      </c>
      <c r="C1889">
        <v>27.44</v>
      </c>
      <c r="D1889">
        <v>1</v>
      </c>
      <c r="E1889">
        <v>0.25</v>
      </c>
      <c r="F1889" s="4">
        <f>DetailTicket2[[#This Row],[Qte]]*(DetailTicket2[[#This Row],[PrixUnit]]*(1-DetailTicket2[[#This Row],[Remise%]]))</f>
        <v>20.580000000000002</v>
      </c>
      <c r="G1889" t="str">
        <f t="shared" si="42"/>
        <v>FAMAR</v>
      </c>
    </row>
    <row r="1890" spans="1:7" x14ac:dyDescent="0.25">
      <c r="A1890">
        <v>10756</v>
      </c>
      <c r="B1890">
        <v>69</v>
      </c>
      <c r="C1890">
        <v>27.44</v>
      </c>
      <c r="D1890">
        <v>1</v>
      </c>
      <c r="E1890">
        <v>0.2</v>
      </c>
      <c r="F1890" s="4">
        <f>DetailTicket2[[#This Row],[Qte]]*(DetailTicket2[[#This Row],[PrixUnit]]*(1-DetailTicket2[[#This Row],[Remise%]]))</f>
        <v>21.952000000000002</v>
      </c>
      <c r="G1890" t="str">
        <f t="shared" si="42"/>
        <v>PHFRO</v>
      </c>
    </row>
    <row r="1891" spans="1:7" x14ac:dyDescent="0.25">
      <c r="A1891">
        <v>10796</v>
      </c>
      <c r="B1891">
        <v>69</v>
      </c>
      <c r="C1891">
        <v>27.44</v>
      </c>
      <c r="D1891">
        <v>1</v>
      </c>
      <c r="E1891">
        <v>0.2</v>
      </c>
      <c r="F1891" s="4">
        <f>DetailTicket2[[#This Row],[Qte]]*(DetailTicket2[[#This Row],[PrixUnit]]*(1-DetailTicket2[[#This Row],[Remise%]]))</f>
        <v>21.952000000000002</v>
      </c>
      <c r="G1891" t="str">
        <f t="shared" si="42"/>
        <v>NAROU</v>
      </c>
    </row>
    <row r="1892" spans="1:7" x14ac:dyDescent="0.25">
      <c r="A1892">
        <v>10894</v>
      </c>
      <c r="B1892">
        <v>69</v>
      </c>
      <c r="C1892">
        <v>27.44</v>
      </c>
      <c r="D1892">
        <v>2</v>
      </c>
      <c r="E1892">
        <v>0.05</v>
      </c>
      <c r="F1892" s="4">
        <f>DetailTicket2[[#This Row],[Qte]]*(DetailTicket2[[#This Row],[PrixUnit]]*(1-DetailTicket2[[#This Row],[Remise%]]))</f>
        <v>52.136000000000003</v>
      </c>
      <c r="G1892" t="str">
        <f t="shared" si="42"/>
        <v>MOELK</v>
      </c>
    </row>
    <row r="1893" spans="1:7" x14ac:dyDescent="0.25">
      <c r="A1893">
        <v>10962</v>
      </c>
      <c r="B1893">
        <v>69</v>
      </c>
      <c r="C1893">
        <v>27.44</v>
      </c>
      <c r="D1893">
        <v>2</v>
      </c>
      <c r="E1893">
        <v>0</v>
      </c>
      <c r="F1893" s="4">
        <f>DetailTicket2[[#This Row],[Qte]]*(DetailTicket2[[#This Row],[PrixUnit]]*(1-DetailTicket2[[#This Row],[Remise%]]))</f>
        <v>54.88</v>
      </c>
      <c r="G1893" t="str">
        <f t="shared" si="42"/>
        <v>ARBLA</v>
      </c>
    </row>
    <row r="1894" spans="1:7" x14ac:dyDescent="0.25">
      <c r="A1894">
        <v>10964</v>
      </c>
      <c r="B1894">
        <v>69</v>
      </c>
      <c r="C1894">
        <v>27.44</v>
      </c>
      <c r="D1894">
        <v>2</v>
      </c>
      <c r="E1894">
        <v>0</v>
      </c>
      <c r="F1894" s="4">
        <f>DetailTicket2[[#This Row],[Qte]]*(DetailTicket2[[#This Row],[PrixUnit]]*(1-DetailTicket2[[#This Row],[Remise%]]))</f>
        <v>54.88</v>
      </c>
      <c r="G1894" t="str">
        <f t="shared" si="42"/>
        <v>MAFER</v>
      </c>
    </row>
    <row r="1895" spans="1:7" x14ac:dyDescent="0.25">
      <c r="A1895">
        <v>11022</v>
      </c>
      <c r="B1895">
        <v>69</v>
      </c>
      <c r="C1895">
        <v>27.44</v>
      </c>
      <c r="D1895">
        <v>1</v>
      </c>
      <c r="E1895">
        <v>0</v>
      </c>
      <c r="F1895" s="4">
        <f>DetailTicket2[[#This Row],[Qte]]*(DetailTicket2[[#This Row],[PrixUnit]]*(1-DetailTicket2[[#This Row],[Remise%]]))</f>
        <v>27.44</v>
      </c>
      <c r="G1895" t="str">
        <f t="shared" si="42"/>
        <v>DAMIC</v>
      </c>
    </row>
    <row r="1896" spans="1:7" x14ac:dyDescent="0.25">
      <c r="A1896">
        <v>11033</v>
      </c>
      <c r="B1896">
        <v>69</v>
      </c>
      <c r="C1896">
        <v>27.44</v>
      </c>
      <c r="D1896">
        <v>1</v>
      </c>
      <c r="E1896">
        <v>0.1</v>
      </c>
      <c r="F1896" s="4">
        <f>DetailTicket2[[#This Row],[Qte]]*(DetailTicket2[[#This Row],[PrixUnit]]*(1-DetailTicket2[[#This Row],[Remise%]]))</f>
        <v>24.696000000000002</v>
      </c>
      <c r="G1896" t="str">
        <f t="shared" si="42"/>
        <v>ERDUR</v>
      </c>
    </row>
    <row r="1897" spans="1:7" x14ac:dyDescent="0.25">
      <c r="A1897">
        <v>10260</v>
      </c>
      <c r="B1897">
        <v>70</v>
      </c>
      <c r="C1897">
        <v>9.15</v>
      </c>
      <c r="D1897">
        <v>1</v>
      </c>
      <c r="E1897">
        <v>0.25</v>
      </c>
      <c r="F1897" s="4">
        <f>DetailTicket2[[#This Row],[Qte]]*(DetailTicket2[[#This Row],[PrixUnit]]*(1-DetailTicket2[[#This Row],[Remise%]]))</f>
        <v>6.8625000000000007</v>
      </c>
      <c r="G1897" t="str">
        <f t="shared" si="42"/>
        <v>OLLHE</v>
      </c>
    </row>
    <row r="1898" spans="1:7" x14ac:dyDescent="0.25">
      <c r="A1898">
        <v>10265</v>
      </c>
      <c r="B1898">
        <v>70</v>
      </c>
      <c r="C1898">
        <v>9.15</v>
      </c>
      <c r="D1898">
        <v>1</v>
      </c>
      <c r="E1898">
        <v>0</v>
      </c>
      <c r="F1898" s="4">
        <f>DetailTicket2[[#This Row],[Qte]]*(DetailTicket2[[#This Row],[PrixUnit]]*(1-DetailTicket2[[#This Row],[Remise%]]))</f>
        <v>9.15</v>
      </c>
      <c r="G1898" t="str">
        <f t="shared" si="42"/>
        <v>JEBOR</v>
      </c>
    </row>
    <row r="1899" spans="1:7" x14ac:dyDescent="0.25">
      <c r="A1899">
        <v>10299</v>
      </c>
      <c r="B1899">
        <v>70</v>
      </c>
      <c r="C1899">
        <v>9.15</v>
      </c>
      <c r="D1899">
        <v>1</v>
      </c>
      <c r="E1899">
        <v>0</v>
      </c>
      <c r="F1899" s="4">
        <f>DetailTicket2[[#This Row],[Qte]]*(DetailTicket2[[#This Row],[PrixUnit]]*(1-DetailTicket2[[#This Row],[Remise%]]))</f>
        <v>9.15</v>
      </c>
      <c r="G1899" t="str">
        <f t="shared" si="42"/>
        <v>CHDUD</v>
      </c>
    </row>
    <row r="1900" spans="1:7" x14ac:dyDescent="0.25">
      <c r="A1900">
        <v>10308</v>
      </c>
      <c r="B1900">
        <v>70</v>
      </c>
      <c r="C1900">
        <v>9.15</v>
      </c>
      <c r="D1900">
        <v>2</v>
      </c>
      <c r="E1900">
        <v>0</v>
      </c>
      <c r="F1900" s="4">
        <f>DetailTicket2[[#This Row],[Qte]]*(DetailTicket2[[#This Row],[PrixUnit]]*(1-DetailTicket2[[#This Row],[Remise%]]))</f>
        <v>18.3</v>
      </c>
      <c r="G1900" t="str">
        <f t="shared" si="42"/>
        <v>MALAZ</v>
      </c>
    </row>
    <row r="1901" spans="1:7" x14ac:dyDescent="0.25">
      <c r="A1901">
        <v>10315</v>
      </c>
      <c r="B1901">
        <v>70</v>
      </c>
      <c r="C1901">
        <v>9.15</v>
      </c>
      <c r="D1901">
        <v>1</v>
      </c>
      <c r="E1901">
        <v>0</v>
      </c>
      <c r="F1901" s="4">
        <f>DetailTicket2[[#This Row],[Qte]]*(DetailTicket2[[#This Row],[PrixUnit]]*(1-DetailTicket2[[#This Row],[Remise%]]))</f>
        <v>9.15</v>
      </c>
      <c r="G1901" t="str">
        <f t="shared" si="42"/>
        <v>GAANT</v>
      </c>
    </row>
    <row r="1902" spans="1:7" x14ac:dyDescent="0.25">
      <c r="A1902">
        <v>10380</v>
      </c>
      <c r="B1902">
        <v>70</v>
      </c>
      <c r="C1902">
        <v>9.15</v>
      </c>
      <c r="D1902">
        <v>1</v>
      </c>
      <c r="E1902">
        <v>0</v>
      </c>
      <c r="F1902" s="4">
        <f>DetailTicket2[[#This Row],[Qte]]*(DetailTicket2[[#This Row],[PrixUnit]]*(1-DetailTicket2[[#This Row],[Remise%]]))</f>
        <v>9.15</v>
      </c>
      <c r="G1902" t="str">
        <f t="shared" si="42"/>
        <v>ERSWE</v>
      </c>
    </row>
    <row r="1903" spans="1:7" x14ac:dyDescent="0.25">
      <c r="A1903">
        <v>10389</v>
      </c>
      <c r="B1903">
        <v>70</v>
      </c>
      <c r="C1903">
        <v>9.15</v>
      </c>
      <c r="D1903">
        <v>1</v>
      </c>
      <c r="E1903">
        <v>0</v>
      </c>
      <c r="F1903" s="4">
        <f>DetailTicket2[[#This Row],[Qte]]*(DetailTicket2[[#This Row],[PrixUnit]]*(1-DetailTicket2[[#This Row],[Remise%]]))</f>
        <v>9.15</v>
      </c>
      <c r="G1903" t="str">
        <f t="shared" si="42"/>
        <v>GESEF</v>
      </c>
    </row>
    <row r="1904" spans="1:7" x14ac:dyDescent="0.25">
      <c r="A1904">
        <v>10420</v>
      </c>
      <c r="B1904">
        <v>70</v>
      </c>
      <c r="C1904">
        <v>9.15</v>
      </c>
      <c r="D1904">
        <v>2</v>
      </c>
      <c r="E1904">
        <v>0.1</v>
      </c>
      <c r="F1904" s="4">
        <f>DetailTicket2[[#This Row],[Qte]]*(DetailTicket2[[#This Row],[PrixUnit]]*(1-DetailTicket2[[#This Row],[Remise%]]))</f>
        <v>16.470000000000002</v>
      </c>
      <c r="G1904" t="str">
        <f t="shared" si="42"/>
        <v>YAKAL</v>
      </c>
    </row>
    <row r="1905" spans="1:7" x14ac:dyDescent="0.25">
      <c r="A1905">
        <v>10453</v>
      </c>
      <c r="B1905">
        <v>70</v>
      </c>
      <c r="C1905">
        <v>9.15</v>
      </c>
      <c r="D1905">
        <v>1</v>
      </c>
      <c r="E1905">
        <v>0.1</v>
      </c>
      <c r="F1905" s="4">
        <f>DetailTicket2[[#This Row],[Qte]]*(DetailTicket2[[#This Row],[PrixUnit]]*(1-DetailTicket2[[#This Row],[Remise%]]))</f>
        <v>8.2350000000000012</v>
      </c>
      <c r="G1905" t="str">
        <f t="shared" si="42"/>
        <v>CLHAL</v>
      </c>
    </row>
    <row r="1906" spans="1:7" x14ac:dyDescent="0.25">
      <c r="A1906">
        <v>10476</v>
      </c>
      <c r="B1906">
        <v>70</v>
      </c>
      <c r="C1906">
        <v>9.15</v>
      </c>
      <c r="D1906">
        <v>2</v>
      </c>
      <c r="E1906">
        <v>0</v>
      </c>
      <c r="F1906" s="4">
        <f>DetailTicket2[[#This Row],[Qte]]*(DetailTicket2[[#This Row],[PrixUnit]]*(1-DetailTicket2[[#This Row],[Remise%]]))</f>
        <v>18.3</v>
      </c>
      <c r="G1906" t="str">
        <f t="shared" si="42"/>
        <v>NAROU</v>
      </c>
    </row>
    <row r="1907" spans="1:7" x14ac:dyDescent="0.25">
      <c r="A1907">
        <v>10485</v>
      </c>
      <c r="B1907">
        <v>70</v>
      </c>
      <c r="C1907">
        <v>9.15</v>
      </c>
      <c r="D1907">
        <v>2</v>
      </c>
      <c r="E1907">
        <v>0.1</v>
      </c>
      <c r="F1907" s="4">
        <f>DetailTicket2[[#This Row],[Qte]]*(DetailTicket2[[#This Row],[PrixUnit]]*(1-DetailTicket2[[#This Row],[Remise%]]))</f>
        <v>16.470000000000002</v>
      </c>
      <c r="G1907" t="str">
        <f t="shared" si="42"/>
        <v>RARAB</v>
      </c>
    </row>
    <row r="1908" spans="1:7" x14ac:dyDescent="0.25">
      <c r="A1908">
        <v>10506</v>
      </c>
      <c r="B1908">
        <v>70</v>
      </c>
      <c r="C1908">
        <v>11.43</v>
      </c>
      <c r="D1908">
        <v>2</v>
      </c>
      <c r="E1908">
        <v>0.1</v>
      </c>
      <c r="F1908" s="4">
        <f>DetailTicket2[[#This Row],[Qte]]*(DetailTicket2[[#This Row],[PrixUnit]]*(1-DetailTicket2[[#This Row],[Remise%]]))</f>
        <v>20.574000000000002</v>
      </c>
      <c r="G1908" t="str">
        <f t="shared" si="42"/>
        <v>CHBES</v>
      </c>
    </row>
    <row r="1909" spans="1:7" x14ac:dyDescent="0.25">
      <c r="A1909">
        <v>10517</v>
      </c>
      <c r="B1909">
        <v>70</v>
      </c>
      <c r="C1909">
        <v>11.43</v>
      </c>
      <c r="D1909">
        <v>2</v>
      </c>
      <c r="E1909">
        <v>0</v>
      </c>
      <c r="F1909" s="4">
        <f>DetailTicket2[[#This Row],[Qte]]*(DetailTicket2[[#This Row],[PrixUnit]]*(1-DetailTicket2[[#This Row],[Remise%]]))</f>
        <v>22.86</v>
      </c>
      <c r="G1909" t="str">
        <f t="shared" si="42"/>
        <v>RIDAN</v>
      </c>
    </row>
    <row r="1910" spans="1:7" x14ac:dyDescent="0.25">
      <c r="A1910">
        <v>10538</v>
      </c>
      <c r="B1910">
        <v>70</v>
      </c>
      <c r="C1910">
        <v>11.43</v>
      </c>
      <c r="D1910">
        <v>2</v>
      </c>
      <c r="E1910">
        <v>0</v>
      </c>
      <c r="F1910" s="4">
        <f>DetailTicket2[[#This Row],[Qte]]*(DetailTicket2[[#This Row],[PrixUnit]]*(1-DetailTicket2[[#This Row],[Remise%]]))</f>
        <v>22.86</v>
      </c>
      <c r="G1910" t="str">
        <f t="shared" si="42"/>
        <v>SYBEL</v>
      </c>
    </row>
    <row r="1911" spans="1:7" x14ac:dyDescent="0.25">
      <c r="A1911">
        <v>10616</v>
      </c>
      <c r="B1911">
        <v>70</v>
      </c>
      <c r="C1911">
        <v>11.43</v>
      </c>
      <c r="D1911">
        <v>2</v>
      </c>
      <c r="E1911">
        <v>0.05</v>
      </c>
      <c r="F1911" s="4">
        <f>DetailTicket2[[#This Row],[Qte]]*(DetailTicket2[[#This Row],[PrixUnit]]*(1-DetailTicket2[[#This Row],[Remise%]]))</f>
        <v>21.716999999999999</v>
      </c>
      <c r="G1911" t="str">
        <f t="shared" si="42"/>
        <v>HALER</v>
      </c>
    </row>
    <row r="1912" spans="1:7" x14ac:dyDescent="0.25">
      <c r="A1912">
        <v>10621</v>
      </c>
      <c r="B1912">
        <v>70</v>
      </c>
      <c r="C1912">
        <v>11.43</v>
      </c>
      <c r="D1912">
        <v>1</v>
      </c>
      <c r="E1912">
        <v>0</v>
      </c>
      <c r="F1912" s="4">
        <f>DetailTicket2[[#This Row],[Qte]]*(DetailTicket2[[#This Row],[PrixUnit]]*(1-DetailTicket2[[#This Row],[Remise%]]))</f>
        <v>11.43</v>
      </c>
      <c r="G1912" t="str">
        <f t="shared" si="42"/>
        <v>GAANT</v>
      </c>
    </row>
    <row r="1913" spans="1:7" x14ac:dyDescent="0.25">
      <c r="A1913">
        <v>10640</v>
      </c>
      <c r="B1913">
        <v>70</v>
      </c>
      <c r="C1913">
        <v>11.43</v>
      </c>
      <c r="D1913">
        <v>2</v>
      </c>
      <c r="E1913">
        <v>0.25</v>
      </c>
      <c r="F1913" s="4">
        <f>DetailTicket2[[#This Row],[Qte]]*(DetailTicket2[[#This Row],[PrixUnit]]*(1-DetailTicket2[[#This Row],[Remise%]]))</f>
        <v>17.145</v>
      </c>
      <c r="G1913" t="str">
        <f t="shared" si="42"/>
        <v>PAJAL</v>
      </c>
    </row>
    <row r="1914" spans="1:7" x14ac:dyDescent="0.25">
      <c r="A1914">
        <v>10659</v>
      </c>
      <c r="B1914">
        <v>70</v>
      </c>
      <c r="C1914">
        <v>11.43</v>
      </c>
      <c r="D1914">
        <v>1</v>
      </c>
      <c r="E1914">
        <v>0.05</v>
      </c>
      <c r="F1914" s="4">
        <f>DetailTicket2[[#This Row],[Qte]]*(DetailTicket2[[#This Row],[PrixUnit]]*(1-DetailTicket2[[#This Row],[Remise%]]))</f>
        <v>10.858499999999999</v>
      </c>
      <c r="G1914" t="str">
        <f t="shared" si="42"/>
        <v>PABEL</v>
      </c>
    </row>
    <row r="1915" spans="1:7" x14ac:dyDescent="0.25">
      <c r="A1915">
        <v>10694</v>
      </c>
      <c r="B1915">
        <v>70</v>
      </c>
      <c r="C1915">
        <v>11.43</v>
      </c>
      <c r="D1915">
        <v>2</v>
      </c>
      <c r="E1915">
        <v>0</v>
      </c>
      <c r="F1915" s="4">
        <f>DetailTicket2[[#This Row],[Qte]]*(DetailTicket2[[#This Row],[PrixUnit]]*(1-DetailTicket2[[#This Row],[Remise%]]))</f>
        <v>22.86</v>
      </c>
      <c r="G1915" t="str">
        <f t="shared" si="42"/>
        <v>ARBLA</v>
      </c>
    </row>
    <row r="1916" spans="1:7" x14ac:dyDescent="0.25">
      <c r="A1916">
        <v>10697</v>
      </c>
      <c r="B1916">
        <v>70</v>
      </c>
      <c r="C1916">
        <v>11.43</v>
      </c>
      <c r="D1916">
        <v>1</v>
      </c>
      <c r="E1916">
        <v>0.25</v>
      </c>
      <c r="F1916" s="4">
        <f>DetailTicket2[[#This Row],[Qte]]*(DetailTicket2[[#This Row],[PrixUnit]]*(1-DetailTicket2[[#This Row],[Remise%]]))</f>
        <v>8.5724999999999998</v>
      </c>
      <c r="G1916" t="str">
        <f t="shared" si="42"/>
        <v>RARAB</v>
      </c>
    </row>
    <row r="1917" spans="1:7" x14ac:dyDescent="0.25">
      <c r="A1917">
        <v>10698</v>
      </c>
      <c r="B1917">
        <v>70</v>
      </c>
      <c r="C1917">
        <v>11.43</v>
      </c>
      <c r="D1917">
        <v>2</v>
      </c>
      <c r="E1917">
        <v>0.05</v>
      </c>
      <c r="F1917" s="4">
        <f>DetailTicket2[[#This Row],[Qte]]*(DetailTicket2[[#This Row],[PrixUnit]]*(1-DetailTicket2[[#This Row],[Remise%]]))</f>
        <v>21.716999999999999</v>
      </c>
      <c r="G1917" t="str">
        <f t="shared" si="42"/>
        <v>CHLEC</v>
      </c>
    </row>
    <row r="1918" spans="1:7" x14ac:dyDescent="0.25">
      <c r="A1918">
        <v>10707</v>
      </c>
      <c r="B1918">
        <v>70</v>
      </c>
      <c r="C1918">
        <v>11.43</v>
      </c>
      <c r="D1918">
        <v>1</v>
      </c>
      <c r="E1918">
        <v>0.15</v>
      </c>
      <c r="F1918" s="4">
        <f>DetailTicket2[[#This Row],[Qte]]*(DetailTicket2[[#This Row],[PrixUnit]]*(1-DetailTicket2[[#This Row],[Remise%]]))</f>
        <v>9.7154999999999987</v>
      </c>
      <c r="G1918" t="str">
        <f t="shared" si="42"/>
        <v>CLHAL</v>
      </c>
    </row>
    <row r="1919" spans="1:7" x14ac:dyDescent="0.25">
      <c r="A1919">
        <v>10758</v>
      </c>
      <c r="B1919">
        <v>70</v>
      </c>
      <c r="C1919">
        <v>11.43</v>
      </c>
      <c r="D1919">
        <v>1</v>
      </c>
      <c r="E1919">
        <v>0</v>
      </c>
      <c r="F1919" s="4">
        <f>DetailTicket2[[#This Row],[Qte]]*(DetailTicket2[[#This Row],[PrixUnit]]*(1-DetailTicket2[[#This Row],[Remise%]]))</f>
        <v>11.43</v>
      </c>
      <c r="G1919" t="str">
        <f t="shared" si="42"/>
        <v>ERDUR</v>
      </c>
    </row>
    <row r="1920" spans="1:7" x14ac:dyDescent="0.25">
      <c r="A1920">
        <v>10780</v>
      </c>
      <c r="B1920">
        <v>70</v>
      </c>
      <c r="C1920">
        <v>11.43</v>
      </c>
      <c r="D1920">
        <v>1</v>
      </c>
      <c r="E1920">
        <v>0</v>
      </c>
      <c r="F1920" s="4">
        <f>DetailTicket2[[#This Row],[Qte]]*(DetailTicket2[[#This Row],[PrixUnit]]*(1-DetailTicket2[[#This Row],[Remise%]]))</f>
        <v>11.43</v>
      </c>
      <c r="G1920" t="str">
        <f t="shared" si="42"/>
        <v>JEMAN</v>
      </c>
    </row>
    <row r="1921" spans="1:7" x14ac:dyDescent="0.25">
      <c r="A1921">
        <v>10810</v>
      </c>
      <c r="B1921">
        <v>70</v>
      </c>
      <c r="C1921">
        <v>11.43</v>
      </c>
      <c r="D1921">
        <v>2</v>
      </c>
      <c r="E1921">
        <v>0</v>
      </c>
      <c r="F1921" s="4">
        <f>DetailTicket2[[#This Row],[Qte]]*(DetailTicket2[[#This Row],[PrixUnit]]*(1-DetailTicket2[[#This Row],[Remise%]]))</f>
        <v>22.86</v>
      </c>
      <c r="G1921" t="str">
        <f t="shared" si="42"/>
        <v>VIGUI</v>
      </c>
    </row>
    <row r="1922" spans="1:7" x14ac:dyDescent="0.25">
      <c r="A1922">
        <v>10822</v>
      </c>
      <c r="B1922">
        <v>70</v>
      </c>
      <c r="C1922">
        <v>11.43</v>
      </c>
      <c r="D1922">
        <v>2</v>
      </c>
      <c r="E1922">
        <v>0</v>
      </c>
      <c r="F1922" s="4">
        <f>DetailTicket2[[#This Row],[Qte]]*(DetailTicket2[[#This Row],[PrixUnit]]*(1-DetailTicket2[[#This Row],[Remise%]]))</f>
        <v>22.86</v>
      </c>
      <c r="G1922" t="str">
        <f t="shared" ref="G1922:G1985" si="43">VLOOKUP(A1922,$I$2:$J$836,2,FALSE)</f>
        <v>ROHAM</v>
      </c>
    </row>
    <row r="1923" spans="1:7" x14ac:dyDescent="0.25">
      <c r="A1923">
        <v>10824</v>
      </c>
      <c r="B1923">
        <v>70</v>
      </c>
      <c r="C1923">
        <v>11.43</v>
      </c>
      <c r="D1923">
        <v>2</v>
      </c>
      <c r="E1923">
        <v>0</v>
      </c>
      <c r="F1923" s="4">
        <f>DetailTicket2[[#This Row],[Qte]]*(DetailTicket2[[#This Row],[PrixUnit]]*(1-DetailTicket2[[#This Row],[Remise%]]))</f>
        <v>22.86</v>
      </c>
      <c r="G1923" t="str">
        <f t="shared" si="43"/>
        <v>REDAN</v>
      </c>
    </row>
    <row r="1924" spans="1:7" x14ac:dyDescent="0.25">
      <c r="A1924">
        <v>10842</v>
      </c>
      <c r="B1924">
        <v>70</v>
      </c>
      <c r="C1924">
        <v>11.43</v>
      </c>
      <c r="D1924">
        <v>2</v>
      </c>
      <c r="E1924">
        <v>0</v>
      </c>
      <c r="F1924" s="4">
        <f>DetailTicket2[[#This Row],[Qte]]*(DetailTicket2[[#This Row],[PrixUnit]]*(1-DetailTicket2[[#This Row],[Remise%]]))</f>
        <v>22.86</v>
      </c>
      <c r="G1924" t="str">
        <f t="shared" si="43"/>
        <v>CHGRA</v>
      </c>
    </row>
    <row r="1925" spans="1:7" x14ac:dyDescent="0.25">
      <c r="A1925">
        <v>10846</v>
      </c>
      <c r="B1925">
        <v>70</v>
      </c>
      <c r="C1925">
        <v>11.43</v>
      </c>
      <c r="D1925">
        <v>1</v>
      </c>
      <c r="E1925">
        <v>0</v>
      </c>
      <c r="F1925" s="4">
        <f>DetailTicket2[[#This Row],[Qte]]*(DetailTicket2[[#This Row],[PrixUnit]]*(1-DetailTicket2[[#This Row],[Remise%]]))</f>
        <v>11.43</v>
      </c>
      <c r="G1925" t="str">
        <f t="shared" si="43"/>
        <v>MIGAL</v>
      </c>
    </row>
    <row r="1926" spans="1:7" x14ac:dyDescent="0.25">
      <c r="A1926">
        <v>10850</v>
      </c>
      <c r="B1926">
        <v>70</v>
      </c>
      <c r="C1926">
        <v>11.43</v>
      </c>
      <c r="D1926">
        <v>1</v>
      </c>
      <c r="E1926">
        <v>0.15</v>
      </c>
      <c r="F1926" s="4">
        <f>DetailTicket2[[#This Row],[Qte]]*(DetailTicket2[[#This Row],[PrixUnit]]*(1-DetailTicket2[[#This Row],[Remise%]]))</f>
        <v>9.7154999999999987</v>
      </c>
      <c r="G1926" t="str">
        <f t="shared" si="43"/>
        <v>JAHEN</v>
      </c>
    </row>
    <row r="1927" spans="1:7" x14ac:dyDescent="0.25">
      <c r="A1927">
        <v>10858</v>
      </c>
      <c r="B1927">
        <v>70</v>
      </c>
      <c r="C1927">
        <v>11.43</v>
      </c>
      <c r="D1927">
        <v>2</v>
      </c>
      <c r="E1927">
        <v>0</v>
      </c>
      <c r="F1927" s="4">
        <f>DetailTicket2[[#This Row],[Qte]]*(DetailTicket2[[#This Row],[PrixUnit]]*(1-DetailTicket2[[#This Row],[Remise%]]))</f>
        <v>22.86</v>
      </c>
      <c r="G1927" t="str">
        <f t="shared" si="43"/>
        <v>JUBOY</v>
      </c>
    </row>
    <row r="1928" spans="1:7" x14ac:dyDescent="0.25">
      <c r="A1928">
        <v>10880</v>
      </c>
      <c r="B1928">
        <v>70</v>
      </c>
      <c r="C1928">
        <v>11.43</v>
      </c>
      <c r="D1928">
        <v>2</v>
      </c>
      <c r="E1928">
        <v>0.2</v>
      </c>
      <c r="F1928" s="4">
        <f>DetailTicket2[[#This Row],[Qte]]*(DetailTicket2[[#This Row],[PrixUnit]]*(1-DetailTicket2[[#This Row],[Remise%]]))</f>
        <v>18.288</v>
      </c>
      <c r="G1928" t="str">
        <f t="shared" si="43"/>
        <v>REDAN</v>
      </c>
    </row>
    <row r="1929" spans="1:7" x14ac:dyDescent="0.25">
      <c r="A1929">
        <v>10885</v>
      </c>
      <c r="B1929">
        <v>70</v>
      </c>
      <c r="C1929">
        <v>11.43</v>
      </c>
      <c r="D1929">
        <v>1</v>
      </c>
      <c r="E1929">
        <v>0</v>
      </c>
      <c r="F1929" s="4">
        <f>DetailTicket2[[#This Row],[Qte]]*(DetailTicket2[[#This Row],[PrixUnit]]*(1-DetailTicket2[[#This Row],[Remise%]]))</f>
        <v>11.43</v>
      </c>
      <c r="G1929" t="str">
        <f t="shared" si="43"/>
        <v>MIGAL</v>
      </c>
    </row>
    <row r="1930" spans="1:7" x14ac:dyDescent="0.25">
      <c r="A1930">
        <v>10900</v>
      </c>
      <c r="B1930">
        <v>70</v>
      </c>
      <c r="C1930">
        <v>11.43</v>
      </c>
      <c r="D1930">
        <v>2</v>
      </c>
      <c r="E1930">
        <v>0.25</v>
      </c>
      <c r="F1930" s="4">
        <f>DetailTicket2[[#This Row],[Qte]]*(DetailTicket2[[#This Row],[PrixUnit]]*(1-DetailTicket2[[#This Row],[Remise%]]))</f>
        <v>17.145</v>
      </c>
      <c r="G1930" t="str">
        <f t="shared" si="43"/>
        <v>YAKAL</v>
      </c>
    </row>
    <row r="1931" spans="1:7" x14ac:dyDescent="0.25">
      <c r="A1931">
        <v>10991</v>
      </c>
      <c r="B1931">
        <v>70</v>
      </c>
      <c r="C1931">
        <v>11.43</v>
      </c>
      <c r="D1931">
        <v>1</v>
      </c>
      <c r="E1931">
        <v>0.2</v>
      </c>
      <c r="F1931" s="4">
        <f>DetailTicket2[[#This Row],[Qte]]*(DetailTicket2[[#This Row],[PrixUnit]]*(1-DetailTicket2[[#This Row],[Remise%]]))</f>
        <v>9.1440000000000001</v>
      </c>
      <c r="G1931" t="str">
        <f t="shared" si="43"/>
        <v>ARBLA</v>
      </c>
    </row>
    <row r="1932" spans="1:7" x14ac:dyDescent="0.25">
      <c r="A1932">
        <v>11017</v>
      </c>
      <c r="B1932">
        <v>70</v>
      </c>
      <c r="C1932">
        <v>11.43</v>
      </c>
      <c r="D1932">
        <v>1</v>
      </c>
      <c r="E1932">
        <v>0</v>
      </c>
      <c r="F1932" s="4">
        <f>DetailTicket2[[#This Row],[Qte]]*(DetailTicket2[[#This Row],[PrixUnit]]*(1-DetailTicket2[[#This Row],[Remise%]]))</f>
        <v>11.43</v>
      </c>
      <c r="G1932" t="str">
        <f t="shared" si="43"/>
        <v>CHLEC</v>
      </c>
    </row>
    <row r="1933" spans="1:7" x14ac:dyDescent="0.25">
      <c r="A1933">
        <v>11037</v>
      </c>
      <c r="B1933">
        <v>70</v>
      </c>
      <c r="C1933">
        <v>11.43</v>
      </c>
      <c r="D1933">
        <v>2</v>
      </c>
      <c r="E1933">
        <v>0</v>
      </c>
      <c r="F1933" s="4">
        <f>DetailTicket2[[#This Row],[Qte]]*(DetailTicket2[[#This Row],[PrixUnit]]*(1-DetailTicket2[[#This Row],[Remise%]]))</f>
        <v>22.86</v>
      </c>
      <c r="G1933" t="str">
        <f t="shared" si="43"/>
        <v>JELEC</v>
      </c>
    </row>
    <row r="1934" spans="1:7" x14ac:dyDescent="0.25">
      <c r="A1934">
        <v>11057</v>
      </c>
      <c r="B1934">
        <v>70</v>
      </c>
      <c r="C1934">
        <v>11.43</v>
      </c>
      <c r="D1934">
        <v>2</v>
      </c>
      <c r="E1934">
        <v>0</v>
      </c>
      <c r="F1934" s="4">
        <f>DetailTicket2[[#This Row],[Qte]]*(DetailTicket2[[#This Row],[PrixUnit]]*(1-DetailTicket2[[#This Row],[Remise%]]))</f>
        <v>22.86</v>
      </c>
      <c r="G1934" t="str">
        <f t="shared" si="43"/>
        <v>RIDAN</v>
      </c>
    </row>
    <row r="1935" spans="1:7" x14ac:dyDescent="0.25">
      <c r="A1935">
        <v>11062</v>
      </c>
      <c r="B1935">
        <v>70</v>
      </c>
      <c r="C1935">
        <v>11.43</v>
      </c>
      <c r="D1935">
        <v>2</v>
      </c>
      <c r="E1935">
        <v>0.2</v>
      </c>
      <c r="F1935" s="4">
        <f>DetailTicket2[[#This Row],[Qte]]*(DetailTicket2[[#This Row],[PrixUnit]]*(1-DetailTicket2[[#This Row],[Remise%]]))</f>
        <v>18.288</v>
      </c>
      <c r="G1935" t="str">
        <f t="shared" si="43"/>
        <v>DACOU</v>
      </c>
    </row>
    <row r="1936" spans="1:7" x14ac:dyDescent="0.25">
      <c r="A1936">
        <v>10274</v>
      </c>
      <c r="B1936">
        <v>71</v>
      </c>
      <c r="C1936">
        <v>13.11</v>
      </c>
      <c r="D1936">
        <v>1</v>
      </c>
      <c r="E1936">
        <v>0</v>
      </c>
      <c r="F1936" s="4">
        <f>DetailTicket2[[#This Row],[Qte]]*(DetailTicket2[[#This Row],[PrixUnit]]*(1-DetailTicket2[[#This Row],[Remise%]]))</f>
        <v>13.11</v>
      </c>
      <c r="G1936" t="str">
        <f t="shared" si="43"/>
        <v>MAHEN</v>
      </c>
    </row>
    <row r="1937" spans="1:7" x14ac:dyDescent="0.25">
      <c r="A1937">
        <v>10304</v>
      </c>
      <c r="B1937">
        <v>71</v>
      </c>
      <c r="C1937">
        <v>13.11</v>
      </c>
      <c r="D1937">
        <v>2</v>
      </c>
      <c r="E1937">
        <v>0</v>
      </c>
      <c r="F1937" s="4">
        <f>DetailTicket2[[#This Row],[Qte]]*(DetailTicket2[[#This Row],[PrixUnit]]*(1-DetailTicket2[[#This Row],[Remise%]]))</f>
        <v>26.22</v>
      </c>
      <c r="G1937" t="str">
        <f t="shared" si="43"/>
        <v>CHGRA</v>
      </c>
    </row>
    <row r="1938" spans="1:7" x14ac:dyDescent="0.25">
      <c r="A1938">
        <v>10309</v>
      </c>
      <c r="B1938">
        <v>71</v>
      </c>
      <c r="C1938">
        <v>13.11</v>
      </c>
      <c r="D1938">
        <v>2</v>
      </c>
      <c r="E1938">
        <v>0</v>
      </c>
      <c r="F1938" s="4">
        <f>DetailTicket2[[#This Row],[Qte]]*(DetailTicket2[[#This Row],[PrixUnit]]*(1-DetailTicket2[[#This Row],[Remise%]]))</f>
        <v>26.22</v>
      </c>
      <c r="G1938" t="str">
        <f t="shared" si="43"/>
        <v>ERSWE</v>
      </c>
    </row>
    <row r="1939" spans="1:7" x14ac:dyDescent="0.25">
      <c r="A1939">
        <v>10320</v>
      </c>
      <c r="B1939">
        <v>71</v>
      </c>
      <c r="C1939">
        <v>13.11</v>
      </c>
      <c r="D1939">
        <v>1</v>
      </c>
      <c r="E1939">
        <v>0</v>
      </c>
      <c r="F1939" s="4">
        <f>DetailTicket2[[#This Row],[Qte]]*(DetailTicket2[[#This Row],[PrixUnit]]*(1-DetailTicket2[[#This Row],[Remise%]]))</f>
        <v>13.11</v>
      </c>
      <c r="G1939" t="str">
        <f t="shared" si="43"/>
        <v>CLJAN</v>
      </c>
    </row>
    <row r="1940" spans="1:7" x14ac:dyDescent="0.25">
      <c r="A1940">
        <v>10333</v>
      </c>
      <c r="B1940">
        <v>71</v>
      </c>
      <c r="C1940">
        <v>13.11</v>
      </c>
      <c r="D1940">
        <v>1</v>
      </c>
      <c r="E1940">
        <v>0.1</v>
      </c>
      <c r="F1940" s="4">
        <f>DetailTicket2[[#This Row],[Qte]]*(DetailTicket2[[#This Row],[PrixUnit]]*(1-DetailTicket2[[#This Row],[Remise%]]))</f>
        <v>11.798999999999999</v>
      </c>
      <c r="G1940" t="str">
        <f t="shared" si="43"/>
        <v>CLJAN</v>
      </c>
    </row>
    <row r="1941" spans="1:7" x14ac:dyDescent="0.25">
      <c r="A1941">
        <v>10364</v>
      </c>
      <c r="B1941">
        <v>71</v>
      </c>
      <c r="C1941">
        <v>13.11</v>
      </c>
      <c r="D1941">
        <v>2</v>
      </c>
      <c r="E1941">
        <v>0</v>
      </c>
      <c r="F1941" s="4">
        <f>DetailTicket2[[#This Row],[Qte]]*(DetailTicket2[[#This Row],[PrixUnit]]*(1-DetailTicket2[[#This Row],[Remise%]]))</f>
        <v>26.22</v>
      </c>
      <c r="G1941" t="str">
        <f t="shared" si="43"/>
        <v>DIDAL</v>
      </c>
    </row>
    <row r="1942" spans="1:7" x14ac:dyDescent="0.25">
      <c r="A1942">
        <v>10373</v>
      </c>
      <c r="B1942">
        <v>71</v>
      </c>
      <c r="C1942">
        <v>13.11</v>
      </c>
      <c r="D1942">
        <v>2</v>
      </c>
      <c r="E1942">
        <v>0.2</v>
      </c>
      <c r="F1942" s="4">
        <f>DetailTicket2[[#This Row],[Qte]]*(DetailTicket2[[#This Row],[PrixUnit]]*(1-DetailTicket2[[#This Row],[Remise%]]))</f>
        <v>20.975999999999999</v>
      </c>
      <c r="G1942" t="str">
        <f t="shared" si="43"/>
        <v>ERSWE</v>
      </c>
    </row>
    <row r="1943" spans="1:7" x14ac:dyDescent="0.25">
      <c r="A1943">
        <v>10378</v>
      </c>
      <c r="B1943">
        <v>71</v>
      </c>
      <c r="C1943">
        <v>13.11</v>
      </c>
      <c r="D1943">
        <v>2</v>
      </c>
      <c r="E1943">
        <v>0</v>
      </c>
      <c r="F1943" s="4">
        <f>DetailTicket2[[#This Row],[Qte]]*(DetailTicket2[[#This Row],[PrixUnit]]*(1-DetailTicket2[[#This Row],[Remise%]]))</f>
        <v>26.22</v>
      </c>
      <c r="G1943" t="str">
        <f t="shared" si="43"/>
        <v>REDAN</v>
      </c>
    </row>
    <row r="1944" spans="1:7" x14ac:dyDescent="0.25">
      <c r="A1944">
        <v>10387</v>
      </c>
      <c r="B1944">
        <v>71</v>
      </c>
      <c r="C1944">
        <v>13.11</v>
      </c>
      <c r="D1944">
        <v>2</v>
      </c>
      <c r="E1944">
        <v>0</v>
      </c>
      <c r="F1944" s="4">
        <f>DetailTicket2[[#This Row],[Qte]]*(DetailTicket2[[#This Row],[PrixUnit]]*(1-DetailTicket2[[#This Row],[Remise%]]))</f>
        <v>26.22</v>
      </c>
      <c r="G1944" t="str">
        <f t="shared" si="43"/>
        <v>ALDUV</v>
      </c>
    </row>
    <row r="1945" spans="1:7" x14ac:dyDescent="0.25">
      <c r="A1945">
        <v>10396</v>
      </c>
      <c r="B1945">
        <v>71</v>
      </c>
      <c r="C1945">
        <v>13.11</v>
      </c>
      <c r="D1945">
        <v>2</v>
      </c>
      <c r="E1945">
        <v>0</v>
      </c>
      <c r="F1945" s="4">
        <f>DetailTicket2[[#This Row],[Qte]]*(DetailTicket2[[#This Row],[PrixUnit]]*(1-DetailTicket2[[#This Row],[Remise%]]))</f>
        <v>26.22</v>
      </c>
      <c r="G1945" t="str">
        <f t="shared" si="43"/>
        <v>ERDEB</v>
      </c>
    </row>
    <row r="1946" spans="1:7" x14ac:dyDescent="0.25">
      <c r="A1946">
        <v>10399</v>
      </c>
      <c r="B1946">
        <v>71</v>
      </c>
      <c r="C1946">
        <v>13.11</v>
      </c>
      <c r="D1946">
        <v>1</v>
      </c>
      <c r="E1946">
        <v>0</v>
      </c>
      <c r="F1946" s="4">
        <f>DetailTicket2[[#This Row],[Qte]]*(DetailTicket2[[#This Row],[PrixUnit]]*(1-DetailTicket2[[#This Row],[Remise%]]))</f>
        <v>13.11</v>
      </c>
      <c r="G1946" t="str">
        <f t="shared" si="43"/>
        <v>ZOHED</v>
      </c>
    </row>
    <row r="1947" spans="1:7" x14ac:dyDescent="0.25">
      <c r="A1947">
        <v>10401</v>
      </c>
      <c r="B1947">
        <v>71</v>
      </c>
      <c r="C1947">
        <v>13.11</v>
      </c>
      <c r="D1947">
        <v>2</v>
      </c>
      <c r="E1947">
        <v>0</v>
      </c>
      <c r="F1947" s="4">
        <f>DetailTicket2[[#This Row],[Qte]]*(DetailTicket2[[#This Row],[PrixUnit]]*(1-DetailTicket2[[#This Row],[Remise%]]))</f>
        <v>26.22</v>
      </c>
      <c r="G1947" t="str">
        <f t="shared" si="43"/>
        <v>ALCLE</v>
      </c>
    </row>
    <row r="1948" spans="1:7" x14ac:dyDescent="0.25">
      <c r="A1948">
        <v>10407</v>
      </c>
      <c r="B1948">
        <v>71</v>
      </c>
      <c r="C1948">
        <v>13.11</v>
      </c>
      <c r="D1948">
        <v>2</v>
      </c>
      <c r="E1948">
        <v>0</v>
      </c>
      <c r="F1948" s="4">
        <f>DetailTicket2[[#This Row],[Qte]]*(DetailTicket2[[#This Row],[PrixUnit]]*(1-DetailTicket2[[#This Row],[Remise%]]))</f>
        <v>26.22</v>
      </c>
      <c r="G1948" t="str">
        <f t="shared" si="43"/>
        <v>OLLHE</v>
      </c>
    </row>
    <row r="1949" spans="1:7" x14ac:dyDescent="0.25">
      <c r="A1949">
        <v>10447</v>
      </c>
      <c r="B1949">
        <v>71</v>
      </c>
      <c r="C1949">
        <v>13.11</v>
      </c>
      <c r="D1949">
        <v>2</v>
      </c>
      <c r="E1949">
        <v>0</v>
      </c>
      <c r="F1949" s="4">
        <f>DetailTicket2[[#This Row],[Qte]]*(DetailTicket2[[#This Row],[PrixUnit]]*(1-DetailTicket2[[#This Row],[Remise%]]))</f>
        <v>26.22</v>
      </c>
      <c r="G1949" t="str">
        <f t="shared" si="43"/>
        <v>CHDUD</v>
      </c>
    </row>
    <row r="1950" spans="1:7" x14ac:dyDescent="0.25">
      <c r="A1950">
        <v>10455</v>
      </c>
      <c r="B1950">
        <v>71</v>
      </c>
      <c r="C1950">
        <v>13.11</v>
      </c>
      <c r="D1950">
        <v>1</v>
      </c>
      <c r="E1950">
        <v>0</v>
      </c>
      <c r="F1950" s="4">
        <f>DetailTicket2[[#This Row],[Qte]]*(DetailTicket2[[#This Row],[PrixUnit]]*(1-DetailTicket2[[#This Row],[Remise%]]))</f>
        <v>13.11</v>
      </c>
      <c r="G1950" t="str">
        <f t="shared" si="43"/>
        <v>CLJAN</v>
      </c>
    </row>
    <row r="1951" spans="1:7" x14ac:dyDescent="0.25">
      <c r="A1951">
        <v>10458</v>
      </c>
      <c r="B1951">
        <v>71</v>
      </c>
      <c r="C1951">
        <v>13.11</v>
      </c>
      <c r="D1951">
        <v>2</v>
      </c>
      <c r="E1951">
        <v>0</v>
      </c>
      <c r="F1951" s="4">
        <f>DetailTicket2[[#This Row],[Qte]]*(DetailTicket2[[#This Row],[PrixUnit]]*(1-DetailTicket2[[#This Row],[Remise%]]))</f>
        <v>26.22</v>
      </c>
      <c r="G1951" t="str">
        <f t="shared" si="43"/>
        <v>MIGAL</v>
      </c>
    </row>
    <row r="1952" spans="1:7" x14ac:dyDescent="0.25">
      <c r="A1952">
        <v>10473</v>
      </c>
      <c r="B1952">
        <v>71</v>
      </c>
      <c r="C1952">
        <v>13.11</v>
      </c>
      <c r="D1952">
        <v>2</v>
      </c>
      <c r="E1952">
        <v>0</v>
      </c>
      <c r="F1952" s="4">
        <f>DetailTicket2[[#This Row],[Qte]]*(DetailTicket2[[#This Row],[PrixUnit]]*(1-DetailTicket2[[#This Row],[Remise%]]))</f>
        <v>26.22</v>
      </c>
      <c r="G1952" t="str">
        <f t="shared" si="43"/>
        <v>GAANT</v>
      </c>
    </row>
    <row r="1953" spans="1:7" x14ac:dyDescent="0.25">
      <c r="A1953">
        <v>10541</v>
      </c>
      <c r="B1953">
        <v>71</v>
      </c>
      <c r="C1953">
        <v>16.46</v>
      </c>
      <c r="D1953">
        <v>2</v>
      </c>
      <c r="E1953">
        <v>0.1</v>
      </c>
      <c r="F1953" s="4">
        <f>DetailTicket2[[#This Row],[Qte]]*(DetailTicket2[[#This Row],[PrixUnit]]*(1-DetailTicket2[[#This Row],[Remise%]]))</f>
        <v>29.628000000000004</v>
      </c>
      <c r="G1953" t="str">
        <f t="shared" si="43"/>
        <v>DAMIC</v>
      </c>
    </row>
    <row r="1954" spans="1:7" x14ac:dyDescent="0.25">
      <c r="A1954">
        <v>10598</v>
      </c>
      <c r="B1954">
        <v>71</v>
      </c>
      <c r="C1954">
        <v>16.46</v>
      </c>
      <c r="D1954">
        <v>2</v>
      </c>
      <c r="E1954">
        <v>0</v>
      </c>
      <c r="F1954" s="4">
        <f>DetailTicket2[[#This Row],[Qte]]*(DetailTicket2[[#This Row],[PrixUnit]]*(1-DetailTicket2[[#This Row],[Remise%]]))</f>
        <v>32.92</v>
      </c>
      <c r="G1954" t="str">
        <f t="shared" si="43"/>
        <v>ALCLE</v>
      </c>
    </row>
    <row r="1955" spans="1:7" x14ac:dyDescent="0.25">
      <c r="A1955">
        <v>10605</v>
      </c>
      <c r="B1955">
        <v>71</v>
      </c>
      <c r="C1955">
        <v>16.46</v>
      </c>
      <c r="D1955">
        <v>2</v>
      </c>
      <c r="E1955">
        <v>0.05</v>
      </c>
      <c r="F1955" s="4">
        <f>DetailTicket2[[#This Row],[Qte]]*(DetailTicket2[[#This Row],[PrixUnit]]*(1-DetailTicket2[[#This Row],[Remise%]]))</f>
        <v>31.274000000000001</v>
      </c>
      <c r="G1955" t="str">
        <f t="shared" si="43"/>
        <v>JÉBAZ</v>
      </c>
    </row>
    <row r="1956" spans="1:7" x14ac:dyDescent="0.25">
      <c r="A1956">
        <v>10616</v>
      </c>
      <c r="B1956">
        <v>71</v>
      </c>
      <c r="C1956">
        <v>16.46</v>
      </c>
      <c r="D1956">
        <v>2</v>
      </c>
      <c r="E1956">
        <v>0.05</v>
      </c>
      <c r="F1956" s="4">
        <f>DetailTicket2[[#This Row],[Qte]]*(DetailTicket2[[#This Row],[PrixUnit]]*(1-DetailTicket2[[#This Row],[Remise%]]))</f>
        <v>31.274000000000001</v>
      </c>
      <c r="G1956" t="str">
        <f t="shared" si="43"/>
        <v>HALER</v>
      </c>
    </row>
    <row r="1957" spans="1:7" x14ac:dyDescent="0.25">
      <c r="A1957">
        <v>10621</v>
      </c>
      <c r="B1957">
        <v>71</v>
      </c>
      <c r="C1957">
        <v>16.46</v>
      </c>
      <c r="D1957">
        <v>2</v>
      </c>
      <c r="E1957">
        <v>0</v>
      </c>
      <c r="F1957" s="4">
        <f>DetailTicket2[[#This Row],[Qte]]*(DetailTicket2[[#This Row],[PrixUnit]]*(1-DetailTicket2[[#This Row],[Remise%]]))</f>
        <v>32.92</v>
      </c>
      <c r="G1957" t="str">
        <f t="shared" si="43"/>
        <v>GAANT</v>
      </c>
    </row>
    <row r="1958" spans="1:7" x14ac:dyDescent="0.25">
      <c r="A1958">
        <v>10626</v>
      </c>
      <c r="B1958">
        <v>71</v>
      </c>
      <c r="C1958">
        <v>16.46</v>
      </c>
      <c r="D1958">
        <v>1</v>
      </c>
      <c r="E1958">
        <v>0</v>
      </c>
      <c r="F1958" s="4">
        <f>DetailTicket2[[#This Row],[Qte]]*(DetailTicket2[[#This Row],[PrixUnit]]*(1-DetailTicket2[[#This Row],[Remise%]]))</f>
        <v>16.46</v>
      </c>
      <c r="G1958" t="str">
        <f t="shared" si="43"/>
        <v>JEHOU</v>
      </c>
    </row>
    <row r="1959" spans="1:7" x14ac:dyDescent="0.25">
      <c r="A1959">
        <v>10646</v>
      </c>
      <c r="B1959">
        <v>71</v>
      </c>
      <c r="C1959">
        <v>16.46</v>
      </c>
      <c r="D1959">
        <v>1</v>
      </c>
      <c r="E1959">
        <v>0.25</v>
      </c>
      <c r="F1959" s="4">
        <f>DetailTicket2[[#This Row],[Qte]]*(DetailTicket2[[#This Row],[PrixUnit]]*(1-DetailTicket2[[#This Row],[Remise%]]))</f>
        <v>12.345000000000001</v>
      </c>
      <c r="G1959" t="str">
        <f t="shared" si="43"/>
        <v>ERSWE</v>
      </c>
    </row>
    <row r="1960" spans="1:7" x14ac:dyDescent="0.25">
      <c r="A1960">
        <v>10667</v>
      </c>
      <c r="B1960">
        <v>71</v>
      </c>
      <c r="C1960">
        <v>16.46</v>
      </c>
      <c r="D1960">
        <v>2</v>
      </c>
      <c r="E1960">
        <v>0.2</v>
      </c>
      <c r="F1960" s="4">
        <f>DetailTicket2[[#This Row],[Qte]]*(DetailTicket2[[#This Row],[PrixUnit]]*(1-DetailTicket2[[#This Row],[Remise%]]))</f>
        <v>26.336000000000002</v>
      </c>
      <c r="G1960" t="str">
        <f t="shared" si="43"/>
        <v>CHLEC</v>
      </c>
    </row>
    <row r="1961" spans="1:7" x14ac:dyDescent="0.25">
      <c r="A1961">
        <v>10672</v>
      </c>
      <c r="B1961">
        <v>71</v>
      </c>
      <c r="C1961">
        <v>16.46</v>
      </c>
      <c r="D1961">
        <v>2</v>
      </c>
      <c r="E1961">
        <v>0</v>
      </c>
      <c r="F1961" s="4">
        <f>DetailTicket2[[#This Row],[Qte]]*(DetailTicket2[[#This Row],[PrixUnit]]*(1-DetailTicket2[[#This Row],[Remise%]]))</f>
        <v>32.92</v>
      </c>
      <c r="G1961" t="str">
        <f t="shared" si="43"/>
        <v>JEHOU</v>
      </c>
    </row>
    <row r="1962" spans="1:7" x14ac:dyDescent="0.25">
      <c r="A1962">
        <v>10700</v>
      </c>
      <c r="B1962">
        <v>71</v>
      </c>
      <c r="C1962">
        <v>16.46</v>
      </c>
      <c r="D1962">
        <v>2</v>
      </c>
      <c r="E1962">
        <v>0.2</v>
      </c>
      <c r="F1962" s="4">
        <f>DetailTicket2[[#This Row],[Qte]]*(DetailTicket2[[#This Row],[PrixUnit]]*(1-DetailTicket2[[#This Row],[Remise%]]))</f>
        <v>26.336000000000002</v>
      </c>
      <c r="G1962" t="str">
        <f t="shared" si="43"/>
        <v>MOELK</v>
      </c>
    </row>
    <row r="1963" spans="1:7" x14ac:dyDescent="0.25">
      <c r="A1963">
        <v>10701</v>
      </c>
      <c r="B1963">
        <v>71</v>
      </c>
      <c r="C1963">
        <v>16.46</v>
      </c>
      <c r="D1963">
        <v>1</v>
      </c>
      <c r="E1963">
        <v>0.15</v>
      </c>
      <c r="F1963" s="4">
        <f>DetailTicket2[[#This Row],[Qte]]*(DetailTicket2[[#This Row],[PrixUnit]]*(1-DetailTicket2[[#This Row],[Remise%]]))</f>
        <v>13.991</v>
      </c>
      <c r="G1963" t="str">
        <f t="shared" si="43"/>
        <v>ERSWE</v>
      </c>
    </row>
    <row r="1964" spans="1:7" x14ac:dyDescent="0.25">
      <c r="A1964">
        <v>10715</v>
      </c>
      <c r="B1964">
        <v>71</v>
      </c>
      <c r="C1964">
        <v>16.46</v>
      </c>
      <c r="D1964">
        <v>1</v>
      </c>
      <c r="E1964">
        <v>0</v>
      </c>
      <c r="F1964" s="4">
        <f>DetailTicket2[[#This Row],[Qte]]*(DetailTicket2[[#This Row],[PrixUnit]]*(1-DetailTicket2[[#This Row],[Remise%]]))</f>
        <v>16.46</v>
      </c>
      <c r="G1964" t="str">
        <f t="shared" si="43"/>
        <v>FAMAR</v>
      </c>
    </row>
    <row r="1965" spans="1:7" x14ac:dyDescent="0.25">
      <c r="A1965">
        <v>10720</v>
      </c>
      <c r="B1965">
        <v>71</v>
      </c>
      <c r="C1965">
        <v>16.46</v>
      </c>
      <c r="D1965">
        <v>2</v>
      </c>
      <c r="E1965">
        <v>0</v>
      </c>
      <c r="F1965" s="4">
        <f>DetailTicket2[[#This Row],[Qte]]*(DetailTicket2[[#This Row],[PrixUnit]]*(1-DetailTicket2[[#This Row],[Remise%]]))</f>
        <v>32.92</v>
      </c>
      <c r="G1965" t="str">
        <f t="shared" si="43"/>
        <v>BEAVI</v>
      </c>
    </row>
    <row r="1966" spans="1:7" x14ac:dyDescent="0.25">
      <c r="A1966">
        <v>10768</v>
      </c>
      <c r="B1966">
        <v>71</v>
      </c>
      <c r="C1966">
        <v>16.46</v>
      </c>
      <c r="D1966">
        <v>2</v>
      </c>
      <c r="E1966">
        <v>0</v>
      </c>
      <c r="F1966" s="4">
        <f>DetailTicket2[[#This Row],[Qte]]*(DetailTicket2[[#This Row],[PrixUnit]]*(1-DetailTicket2[[#This Row],[Remise%]]))</f>
        <v>32.92</v>
      </c>
      <c r="G1966" t="str">
        <f t="shared" si="43"/>
        <v>CLHAL</v>
      </c>
    </row>
    <row r="1967" spans="1:7" x14ac:dyDescent="0.25">
      <c r="A1967">
        <v>10771</v>
      </c>
      <c r="B1967">
        <v>71</v>
      </c>
      <c r="C1967">
        <v>16.46</v>
      </c>
      <c r="D1967">
        <v>2</v>
      </c>
      <c r="E1967">
        <v>0</v>
      </c>
      <c r="F1967" s="4">
        <f>DetailTicket2[[#This Row],[Qte]]*(DetailTicket2[[#This Row],[PrixUnit]]*(1-DetailTicket2[[#This Row],[Remise%]]))</f>
        <v>32.92</v>
      </c>
      <c r="G1967" t="str">
        <f t="shared" si="43"/>
        <v>CHLEC</v>
      </c>
    </row>
    <row r="1968" spans="1:7" x14ac:dyDescent="0.25">
      <c r="A1968">
        <v>10847</v>
      </c>
      <c r="B1968">
        <v>71</v>
      </c>
      <c r="C1968">
        <v>16.46</v>
      </c>
      <c r="D1968">
        <v>2</v>
      </c>
      <c r="E1968">
        <v>0.2</v>
      </c>
      <c r="F1968" s="4">
        <f>DetailTicket2[[#This Row],[Qte]]*(DetailTicket2[[#This Row],[PrixUnit]]*(1-DetailTicket2[[#This Row],[Remise%]]))</f>
        <v>26.336000000000002</v>
      </c>
      <c r="G1968" t="str">
        <f t="shared" si="43"/>
        <v>MOELK</v>
      </c>
    </row>
    <row r="1969" spans="1:7" x14ac:dyDescent="0.25">
      <c r="A1969">
        <v>10901</v>
      </c>
      <c r="B1969">
        <v>71</v>
      </c>
      <c r="C1969">
        <v>16.46</v>
      </c>
      <c r="D1969">
        <v>1</v>
      </c>
      <c r="E1969">
        <v>0</v>
      </c>
      <c r="F1969" s="4">
        <f>DetailTicket2[[#This Row],[Qte]]*(DetailTicket2[[#This Row],[PrixUnit]]*(1-DetailTicket2[[#This Row],[Remise%]]))</f>
        <v>16.46</v>
      </c>
      <c r="G1969" t="str">
        <f t="shared" si="43"/>
        <v>NAROU</v>
      </c>
    </row>
    <row r="1970" spans="1:7" x14ac:dyDescent="0.25">
      <c r="A1970">
        <v>10914</v>
      </c>
      <c r="B1970">
        <v>71</v>
      </c>
      <c r="C1970">
        <v>16.46</v>
      </c>
      <c r="D1970">
        <v>1</v>
      </c>
      <c r="E1970">
        <v>0</v>
      </c>
      <c r="F1970" s="4">
        <f>DetailTicket2[[#This Row],[Qte]]*(DetailTicket2[[#This Row],[PrixUnit]]*(1-DetailTicket2[[#This Row],[Remise%]]))</f>
        <v>16.46</v>
      </c>
      <c r="G1970" t="str">
        <f t="shared" si="43"/>
        <v>PABEL</v>
      </c>
    </row>
    <row r="1971" spans="1:7" x14ac:dyDescent="0.25">
      <c r="A1971">
        <v>10938</v>
      </c>
      <c r="B1971">
        <v>71</v>
      </c>
      <c r="C1971">
        <v>16.46</v>
      </c>
      <c r="D1971">
        <v>1</v>
      </c>
      <c r="E1971">
        <v>0.25</v>
      </c>
      <c r="F1971" s="4">
        <f>DetailTicket2[[#This Row],[Qte]]*(DetailTicket2[[#This Row],[PrixUnit]]*(1-DetailTicket2[[#This Row],[Remise%]]))</f>
        <v>12.345000000000001</v>
      </c>
      <c r="G1971" t="str">
        <f t="shared" si="43"/>
        <v>ARBLA</v>
      </c>
    </row>
    <row r="1972" spans="1:7" x14ac:dyDescent="0.25">
      <c r="A1972">
        <v>11008</v>
      </c>
      <c r="B1972">
        <v>71</v>
      </c>
      <c r="C1972">
        <v>16.46</v>
      </c>
      <c r="D1972">
        <v>1</v>
      </c>
      <c r="E1972">
        <v>0</v>
      </c>
      <c r="F1972" s="4">
        <f>DetailTicket2[[#This Row],[Qte]]*(DetailTicket2[[#This Row],[PrixUnit]]*(1-DetailTicket2[[#This Row],[Remise%]]))</f>
        <v>16.46</v>
      </c>
      <c r="G1972" t="str">
        <f t="shared" si="43"/>
        <v>CHLEC</v>
      </c>
    </row>
    <row r="1973" spans="1:7" x14ac:dyDescent="0.25">
      <c r="A1973">
        <v>11011</v>
      </c>
      <c r="B1973">
        <v>71</v>
      </c>
      <c r="C1973">
        <v>16.46</v>
      </c>
      <c r="D1973">
        <v>1</v>
      </c>
      <c r="E1973">
        <v>0</v>
      </c>
      <c r="F1973" s="4">
        <f>DetailTicket2[[#This Row],[Qte]]*(DetailTicket2[[#This Row],[PrixUnit]]*(1-DetailTicket2[[#This Row],[Remise%]]))</f>
        <v>16.46</v>
      </c>
      <c r="G1973" t="str">
        <f t="shared" si="43"/>
        <v>PALEC</v>
      </c>
    </row>
    <row r="1974" spans="1:7" x14ac:dyDescent="0.25">
      <c r="A1974">
        <v>11012</v>
      </c>
      <c r="B1974">
        <v>71</v>
      </c>
      <c r="C1974">
        <v>16.46</v>
      </c>
      <c r="D1974">
        <v>2</v>
      </c>
      <c r="E1974">
        <v>0.05</v>
      </c>
      <c r="F1974" s="4">
        <f>DetailTicket2[[#This Row],[Qte]]*(DetailTicket2[[#This Row],[PrixUnit]]*(1-DetailTicket2[[#This Row],[Remise%]]))</f>
        <v>31.274000000000001</v>
      </c>
      <c r="G1974" t="str">
        <f t="shared" si="43"/>
        <v>ERDEB</v>
      </c>
    </row>
    <row r="1975" spans="1:7" x14ac:dyDescent="0.25">
      <c r="A1975">
        <v>11024</v>
      </c>
      <c r="B1975">
        <v>71</v>
      </c>
      <c r="C1975">
        <v>16.46</v>
      </c>
      <c r="D1975">
        <v>2</v>
      </c>
      <c r="E1975">
        <v>0</v>
      </c>
      <c r="F1975" s="4">
        <f>DetailTicket2[[#This Row],[Qte]]*(DetailTicket2[[#This Row],[PrixUnit]]*(1-DetailTicket2[[#This Row],[Remise%]]))</f>
        <v>32.92</v>
      </c>
      <c r="G1975" t="str">
        <f t="shared" si="43"/>
        <v>DIDAL</v>
      </c>
    </row>
    <row r="1976" spans="1:7" x14ac:dyDescent="0.25">
      <c r="A1976">
        <v>11031</v>
      </c>
      <c r="B1976">
        <v>71</v>
      </c>
      <c r="C1976">
        <v>16.46</v>
      </c>
      <c r="D1976">
        <v>2</v>
      </c>
      <c r="E1976">
        <v>0</v>
      </c>
      <c r="F1976" s="4">
        <f>DetailTicket2[[#This Row],[Qte]]*(DetailTicket2[[#This Row],[PrixUnit]]*(1-DetailTicket2[[#This Row],[Remise%]]))</f>
        <v>32.92</v>
      </c>
      <c r="G1976" t="str">
        <f t="shared" si="43"/>
        <v>MOELK</v>
      </c>
    </row>
    <row r="1977" spans="1:7" x14ac:dyDescent="0.25">
      <c r="A1977">
        <v>11038</v>
      </c>
      <c r="B1977">
        <v>71</v>
      </c>
      <c r="C1977">
        <v>16.46</v>
      </c>
      <c r="D1977">
        <v>1</v>
      </c>
      <c r="E1977">
        <v>0</v>
      </c>
      <c r="F1977" s="4">
        <f>DetailTicket2[[#This Row],[Qte]]*(DetailTicket2[[#This Row],[PrixUnit]]*(1-DetailTicket2[[#This Row],[Remise%]]))</f>
        <v>16.46</v>
      </c>
      <c r="G1977" t="str">
        <f t="shared" si="43"/>
        <v>MIGAL</v>
      </c>
    </row>
    <row r="1978" spans="1:7" x14ac:dyDescent="0.25">
      <c r="A1978">
        <v>10248</v>
      </c>
      <c r="B1978">
        <v>72</v>
      </c>
      <c r="C1978">
        <v>26.53</v>
      </c>
      <c r="D1978">
        <v>2</v>
      </c>
      <c r="E1978">
        <v>0</v>
      </c>
      <c r="F1978" s="4">
        <f>DetailTicket2[[#This Row],[Qte]]*(DetailTicket2[[#This Row],[PrixUnit]]*(1-DetailTicket2[[#This Row],[Remise%]]))</f>
        <v>53.06</v>
      </c>
      <c r="G1978" t="str">
        <f t="shared" si="43"/>
        <v>MAHEN</v>
      </c>
    </row>
    <row r="1979" spans="1:7" x14ac:dyDescent="0.25">
      <c r="A1979">
        <v>10268</v>
      </c>
      <c r="B1979">
        <v>72</v>
      </c>
      <c r="C1979">
        <v>21.19</v>
      </c>
      <c r="D1979">
        <v>2</v>
      </c>
      <c r="E1979">
        <v>0</v>
      </c>
      <c r="F1979" s="4">
        <f>DetailTicket2[[#This Row],[Qte]]*(DetailTicket2[[#This Row],[PrixUnit]]*(1-DetailTicket2[[#This Row],[Remise%]]))</f>
        <v>42.38</v>
      </c>
      <c r="G1979" t="str">
        <f t="shared" si="43"/>
        <v>THLOP</v>
      </c>
    </row>
    <row r="1980" spans="1:7" x14ac:dyDescent="0.25">
      <c r="A1980">
        <v>10269</v>
      </c>
      <c r="B1980">
        <v>72</v>
      </c>
      <c r="C1980">
        <v>21.19</v>
      </c>
      <c r="D1980">
        <v>1</v>
      </c>
      <c r="E1980">
        <v>0.05</v>
      </c>
      <c r="F1980" s="4">
        <f>DetailTicket2[[#This Row],[Qte]]*(DetailTicket2[[#This Row],[PrixUnit]]*(1-DetailTicket2[[#This Row],[Remise%]]))</f>
        <v>20.130500000000001</v>
      </c>
      <c r="G1980" t="str">
        <f t="shared" si="43"/>
        <v>CHLAB</v>
      </c>
    </row>
    <row r="1981" spans="1:7" x14ac:dyDescent="0.25">
      <c r="A1981">
        <v>10272</v>
      </c>
      <c r="B1981">
        <v>72</v>
      </c>
      <c r="C1981">
        <v>21.19</v>
      </c>
      <c r="D1981">
        <v>1</v>
      </c>
      <c r="E1981">
        <v>0</v>
      </c>
      <c r="F1981" s="4">
        <f>DetailTicket2[[#This Row],[Qte]]*(DetailTicket2[[#This Row],[PrixUnit]]*(1-DetailTicket2[[#This Row],[Remise%]]))</f>
        <v>21.19</v>
      </c>
      <c r="G1981" t="str">
        <f t="shared" si="43"/>
        <v>ALCLE</v>
      </c>
    </row>
    <row r="1982" spans="1:7" x14ac:dyDescent="0.25">
      <c r="A1982">
        <v>10274</v>
      </c>
      <c r="B1982">
        <v>72</v>
      </c>
      <c r="C1982">
        <v>21.19</v>
      </c>
      <c r="D1982">
        <v>2</v>
      </c>
      <c r="E1982">
        <v>0</v>
      </c>
      <c r="F1982" s="4">
        <f>DetailTicket2[[#This Row],[Qte]]*(DetailTicket2[[#This Row],[PrixUnit]]*(1-DetailTicket2[[#This Row],[Remise%]]))</f>
        <v>42.38</v>
      </c>
      <c r="G1982" t="str">
        <f t="shared" si="43"/>
        <v>MAHEN</v>
      </c>
    </row>
    <row r="1983" spans="1:7" x14ac:dyDescent="0.25">
      <c r="A1983">
        <v>10283</v>
      </c>
      <c r="B1983">
        <v>72</v>
      </c>
      <c r="C1983">
        <v>21.19</v>
      </c>
      <c r="D1983">
        <v>2</v>
      </c>
      <c r="E1983">
        <v>0</v>
      </c>
      <c r="F1983" s="4">
        <f>DetailTicket2[[#This Row],[Qte]]*(DetailTicket2[[#This Row],[PrixUnit]]*(1-DetailTicket2[[#This Row],[Remise%]]))</f>
        <v>42.38</v>
      </c>
      <c r="G1983" t="str">
        <f t="shared" si="43"/>
        <v>JEMAN</v>
      </c>
    </row>
    <row r="1984" spans="1:7" x14ac:dyDescent="0.25">
      <c r="A1984">
        <v>10297</v>
      </c>
      <c r="B1984">
        <v>72</v>
      </c>
      <c r="C1984">
        <v>21.19</v>
      </c>
      <c r="D1984">
        <v>1</v>
      </c>
      <c r="E1984">
        <v>0</v>
      </c>
      <c r="F1984" s="4">
        <f>DetailTicket2[[#This Row],[Qte]]*(DetailTicket2[[#This Row],[PrixUnit]]*(1-DetailTicket2[[#This Row],[Remise%]]))</f>
        <v>21.19</v>
      </c>
      <c r="G1984" t="str">
        <f t="shared" si="43"/>
        <v>JEBOR</v>
      </c>
    </row>
    <row r="1985" spans="1:7" x14ac:dyDescent="0.25">
      <c r="A1985">
        <v>10325</v>
      </c>
      <c r="B1985">
        <v>72</v>
      </c>
      <c r="C1985">
        <v>21.19</v>
      </c>
      <c r="D1985">
        <v>1</v>
      </c>
      <c r="E1985">
        <v>0</v>
      </c>
      <c r="F1985" s="4">
        <f>DetailTicket2[[#This Row],[Qte]]*(DetailTicket2[[#This Row],[PrixUnit]]*(1-DetailTicket2[[#This Row],[Remise%]]))</f>
        <v>21.19</v>
      </c>
      <c r="G1985" t="str">
        <f t="shared" si="43"/>
        <v>CHBES</v>
      </c>
    </row>
    <row r="1986" spans="1:7" x14ac:dyDescent="0.25">
      <c r="A1986">
        <v>10330</v>
      </c>
      <c r="B1986">
        <v>72</v>
      </c>
      <c r="C1986">
        <v>21.19</v>
      </c>
      <c r="D1986">
        <v>1</v>
      </c>
      <c r="E1986">
        <v>0.15</v>
      </c>
      <c r="F1986" s="4">
        <f>DetailTicket2[[#This Row],[Qte]]*(DetailTicket2[[#This Row],[PrixUnit]]*(1-DetailTicket2[[#This Row],[Remise%]]))</f>
        <v>18.011500000000002</v>
      </c>
      <c r="G1986" t="str">
        <f t="shared" ref="G1986:G2049" si="44">VLOOKUP(A1986,$I$2:$J$836,2,FALSE)</f>
        <v>JEMAN</v>
      </c>
    </row>
    <row r="1987" spans="1:7" x14ac:dyDescent="0.25">
      <c r="A1987">
        <v>10337</v>
      </c>
      <c r="B1987">
        <v>72</v>
      </c>
      <c r="C1987">
        <v>21.19</v>
      </c>
      <c r="D1987">
        <v>1</v>
      </c>
      <c r="E1987">
        <v>0</v>
      </c>
      <c r="F1987" s="4">
        <f>DetailTicket2[[#This Row],[Qte]]*(DetailTicket2[[#This Row],[PrixUnit]]*(1-DetailTicket2[[#This Row],[Remise%]]))</f>
        <v>21.19</v>
      </c>
      <c r="G1987" t="str">
        <f t="shared" si="44"/>
        <v>ERDEB</v>
      </c>
    </row>
    <row r="1988" spans="1:7" x14ac:dyDescent="0.25">
      <c r="A1988">
        <v>10372</v>
      </c>
      <c r="B1988">
        <v>72</v>
      </c>
      <c r="C1988">
        <v>21.19</v>
      </c>
      <c r="D1988">
        <v>1</v>
      </c>
      <c r="E1988">
        <v>0.25</v>
      </c>
      <c r="F1988" s="4">
        <f>DetailTicket2[[#This Row],[Qte]]*(DetailTicket2[[#This Row],[PrixUnit]]*(1-DetailTicket2[[#This Row],[Remise%]]))</f>
        <v>15.892500000000002</v>
      </c>
      <c r="G1988" t="str">
        <f t="shared" si="44"/>
        <v>PABEL</v>
      </c>
    </row>
    <row r="1989" spans="1:7" x14ac:dyDescent="0.25">
      <c r="A1989">
        <v>10390</v>
      </c>
      <c r="B1989">
        <v>72</v>
      </c>
      <c r="C1989">
        <v>21.19</v>
      </c>
      <c r="D1989">
        <v>1</v>
      </c>
      <c r="E1989">
        <v>0.1</v>
      </c>
      <c r="F1989" s="4">
        <f>DetailTicket2[[#This Row],[Qte]]*(DetailTicket2[[#This Row],[PrixUnit]]*(1-DetailTicket2[[#This Row],[Remise%]]))</f>
        <v>19.071000000000002</v>
      </c>
      <c r="G1989" t="str">
        <f t="shared" si="44"/>
        <v>CHLEC</v>
      </c>
    </row>
    <row r="1990" spans="1:7" x14ac:dyDescent="0.25">
      <c r="A1990">
        <v>10396</v>
      </c>
      <c r="B1990">
        <v>72</v>
      </c>
      <c r="C1990">
        <v>21.19</v>
      </c>
      <c r="D1990">
        <v>1</v>
      </c>
      <c r="E1990">
        <v>0</v>
      </c>
      <c r="F1990" s="4">
        <f>DetailTicket2[[#This Row],[Qte]]*(DetailTicket2[[#This Row],[PrixUnit]]*(1-DetailTicket2[[#This Row],[Remise%]]))</f>
        <v>21.19</v>
      </c>
      <c r="G1990" t="str">
        <f t="shared" si="44"/>
        <v>ERDEB</v>
      </c>
    </row>
    <row r="1991" spans="1:7" x14ac:dyDescent="0.25">
      <c r="A1991">
        <v>10435</v>
      </c>
      <c r="B1991">
        <v>72</v>
      </c>
      <c r="C1991">
        <v>21.19</v>
      </c>
      <c r="D1991">
        <v>2</v>
      </c>
      <c r="E1991">
        <v>0</v>
      </c>
      <c r="F1991" s="4">
        <f>DetailTicket2[[#This Row],[Qte]]*(DetailTicket2[[#This Row],[PrixUnit]]*(1-DetailTicket2[[#This Row],[Remise%]]))</f>
        <v>42.38</v>
      </c>
      <c r="G1991" t="str">
        <f t="shared" si="44"/>
        <v>CHNIE</v>
      </c>
    </row>
    <row r="1992" spans="1:7" x14ac:dyDescent="0.25">
      <c r="A1992">
        <v>10459</v>
      </c>
      <c r="B1992">
        <v>72</v>
      </c>
      <c r="C1992">
        <v>21.19</v>
      </c>
      <c r="D1992">
        <v>1</v>
      </c>
      <c r="E1992">
        <v>0</v>
      </c>
      <c r="F1992" s="4">
        <f>DetailTicket2[[#This Row],[Qte]]*(DetailTicket2[[#This Row],[PrixUnit]]*(1-DetailTicket2[[#This Row],[Remise%]]))</f>
        <v>21.19</v>
      </c>
      <c r="G1992" t="str">
        <f t="shared" si="44"/>
        <v>JAHEN</v>
      </c>
    </row>
    <row r="1993" spans="1:7" x14ac:dyDescent="0.25">
      <c r="A1993">
        <v>10497</v>
      </c>
      <c r="B1993">
        <v>72</v>
      </c>
      <c r="C1993">
        <v>21.19</v>
      </c>
      <c r="D1993">
        <v>1</v>
      </c>
      <c r="E1993">
        <v>0</v>
      </c>
      <c r="F1993" s="4">
        <f>DetailTicket2[[#This Row],[Qte]]*(DetailTicket2[[#This Row],[PrixUnit]]*(1-DetailTicket2[[#This Row],[Remise%]]))</f>
        <v>21.19</v>
      </c>
      <c r="G1993" t="str">
        <f t="shared" si="44"/>
        <v>ANLER</v>
      </c>
    </row>
    <row r="1994" spans="1:7" x14ac:dyDescent="0.25">
      <c r="A1994">
        <v>10528</v>
      </c>
      <c r="B1994">
        <v>72</v>
      </c>
      <c r="C1994">
        <v>26.53</v>
      </c>
      <c r="D1994">
        <v>2</v>
      </c>
      <c r="E1994">
        <v>0</v>
      </c>
      <c r="F1994" s="4">
        <f>DetailTicket2[[#This Row],[Qte]]*(DetailTicket2[[#This Row],[PrixUnit]]*(1-DetailTicket2[[#This Row],[Remise%]]))</f>
        <v>53.06</v>
      </c>
      <c r="G1994" t="str">
        <f t="shared" si="44"/>
        <v>HALER</v>
      </c>
    </row>
    <row r="1995" spans="1:7" x14ac:dyDescent="0.25">
      <c r="A1995">
        <v>10533</v>
      </c>
      <c r="B1995">
        <v>72</v>
      </c>
      <c r="C1995">
        <v>26.53</v>
      </c>
      <c r="D1995">
        <v>1</v>
      </c>
      <c r="E1995">
        <v>0</v>
      </c>
      <c r="F1995" s="4">
        <f>DetailTicket2[[#This Row],[Qte]]*(DetailTicket2[[#This Row],[PrixUnit]]*(1-DetailTicket2[[#This Row],[Remise%]]))</f>
        <v>26.53</v>
      </c>
      <c r="G1995" t="str">
        <f t="shared" si="44"/>
        <v>REDAN</v>
      </c>
    </row>
    <row r="1996" spans="1:7" x14ac:dyDescent="0.25">
      <c r="A1996">
        <v>10537</v>
      </c>
      <c r="B1996">
        <v>72</v>
      </c>
      <c r="C1996">
        <v>26.53</v>
      </c>
      <c r="D1996">
        <v>1</v>
      </c>
      <c r="E1996">
        <v>0</v>
      </c>
      <c r="F1996" s="4">
        <f>DetailTicket2[[#This Row],[Qte]]*(DetailTicket2[[#This Row],[PrixUnit]]*(1-DetailTicket2[[#This Row],[Remise%]]))</f>
        <v>26.53</v>
      </c>
      <c r="G1996" t="str">
        <f t="shared" si="44"/>
        <v>ERDUR</v>
      </c>
    </row>
    <row r="1997" spans="1:7" x14ac:dyDescent="0.25">
      <c r="A1997">
        <v>10538</v>
      </c>
      <c r="B1997">
        <v>72</v>
      </c>
      <c r="C1997">
        <v>26.53</v>
      </c>
      <c r="D1997">
        <v>1</v>
      </c>
      <c r="E1997">
        <v>0</v>
      </c>
      <c r="F1997" s="4">
        <f>DetailTicket2[[#This Row],[Qte]]*(DetailTicket2[[#This Row],[PrixUnit]]*(1-DetailTicket2[[#This Row],[Remise%]]))</f>
        <v>26.53</v>
      </c>
      <c r="G1997" t="str">
        <f t="shared" si="44"/>
        <v>SYBEL</v>
      </c>
    </row>
    <row r="1998" spans="1:7" x14ac:dyDescent="0.25">
      <c r="A1998">
        <v>10556</v>
      </c>
      <c r="B1998">
        <v>72</v>
      </c>
      <c r="C1998">
        <v>26.53</v>
      </c>
      <c r="D1998">
        <v>1</v>
      </c>
      <c r="E1998">
        <v>0</v>
      </c>
      <c r="F1998" s="4">
        <f>DetailTicket2[[#This Row],[Qte]]*(DetailTicket2[[#This Row],[PrixUnit]]*(1-DetailTicket2[[#This Row],[Remise%]]))</f>
        <v>26.53</v>
      </c>
      <c r="G1998" t="str">
        <f t="shared" si="44"/>
        <v>OLFER</v>
      </c>
    </row>
    <row r="1999" spans="1:7" x14ac:dyDescent="0.25">
      <c r="A1999">
        <v>10575</v>
      </c>
      <c r="B1999">
        <v>72</v>
      </c>
      <c r="C1999">
        <v>26.53</v>
      </c>
      <c r="D1999">
        <v>1</v>
      </c>
      <c r="E1999">
        <v>0</v>
      </c>
      <c r="F1999" s="4">
        <f>DetailTicket2[[#This Row],[Qte]]*(DetailTicket2[[#This Row],[PrixUnit]]*(1-DetailTicket2[[#This Row],[Remise%]]))</f>
        <v>26.53</v>
      </c>
      <c r="G1999" t="str">
        <f t="shared" si="44"/>
        <v>CECHA</v>
      </c>
    </row>
    <row r="2000" spans="1:7" x14ac:dyDescent="0.25">
      <c r="A2000">
        <v>10607</v>
      </c>
      <c r="B2000">
        <v>72</v>
      </c>
      <c r="C2000">
        <v>26.53</v>
      </c>
      <c r="D2000">
        <v>2</v>
      </c>
      <c r="E2000">
        <v>0</v>
      </c>
      <c r="F2000" s="4">
        <f>DetailTicket2[[#This Row],[Qte]]*(DetailTicket2[[#This Row],[PrixUnit]]*(1-DetailTicket2[[#This Row],[Remise%]]))</f>
        <v>53.06</v>
      </c>
      <c r="G2000" t="str">
        <f t="shared" si="44"/>
        <v>MOELK</v>
      </c>
    </row>
    <row r="2001" spans="1:7" x14ac:dyDescent="0.25">
      <c r="A2001">
        <v>10638</v>
      </c>
      <c r="B2001">
        <v>72</v>
      </c>
      <c r="C2001">
        <v>26.53</v>
      </c>
      <c r="D2001">
        <v>2</v>
      </c>
      <c r="E2001">
        <v>0</v>
      </c>
      <c r="F2001" s="4">
        <f>DetailTicket2[[#This Row],[Qte]]*(DetailTicket2[[#This Row],[PrixUnit]]*(1-DetailTicket2[[#This Row],[Remise%]]))</f>
        <v>53.06</v>
      </c>
      <c r="G2001" t="str">
        <f t="shared" si="44"/>
        <v>RARAB</v>
      </c>
    </row>
    <row r="2002" spans="1:7" x14ac:dyDescent="0.25">
      <c r="A2002">
        <v>10649</v>
      </c>
      <c r="B2002">
        <v>72</v>
      </c>
      <c r="C2002">
        <v>26.53</v>
      </c>
      <c r="D2002">
        <v>2</v>
      </c>
      <c r="E2002">
        <v>0</v>
      </c>
      <c r="F2002" s="4">
        <f>DetailTicket2[[#This Row],[Qte]]*(DetailTicket2[[#This Row],[PrixUnit]]*(1-DetailTicket2[[#This Row],[Remise%]]))</f>
        <v>53.06</v>
      </c>
      <c r="G2002" t="str">
        <f t="shared" si="44"/>
        <v>YATAN</v>
      </c>
    </row>
    <row r="2003" spans="1:7" x14ac:dyDescent="0.25">
      <c r="A2003">
        <v>10742</v>
      </c>
      <c r="B2003">
        <v>72</v>
      </c>
      <c r="C2003">
        <v>26.53</v>
      </c>
      <c r="D2003">
        <v>1</v>
      </c>
      <c r="E2003">
        <v>0</v>
      </c>
      <c r="F2003" s="4">
        <f>DetailTicket2[[#This Row],[Qte]]*(DetailTicket2[[#This Row],[PrixUnit]]*(1-DetailTicket2[[#This Row],[Remise%]]))</f>
        <v>26.53</v>
      </c>
      <c r="G2003" t="str">
        <f t="shared" si="44"/>
        <v>GESEF</v>
      </c>
    </row>
    <row r="2004" spans="1:7" x14ac:dyDescent="0.25">
      <c r="A2004">
        <v>10745</v>
      </c>
      <c r="B2004">
        <v>72</v>
      </c>
      <c r="C2004">
        <v>26.53</v>
      </c>
      <c r="D2004">
        <v>2</v>
      </c>
      <c r="E2004">
        <v>0</v>
      </c>
      <c r="F2004" s="4">
        <f>DetailTicket2[[#This Row],[Qte]]*(DetailTicket2[[#This Row],[PrixUnit]]*(1-DetailTicket2[[#This Row],[Remise%]]))</f>
        <v>53.06</v>
      </c>
      <c r="G2004" t="str">
        <f t="shared" si="44"/>
        <v>ARBLA</v>
      </c>
    </row>
    <row r="2005" spans="1:7" x14ac:dyDescent="0.25">
      <c r="A2005">
        <v>10784</v>
      </c>
      <c r="B2005">
        <v>72</v>
      </c>
      <c r="C2005">
        <v>26.53</v>
      </c>
      <c r="D2005">
        <v>1</v>
      </c>
      <c r="E2005">
        <v>0.15</v>
      </c>
      <c r="F2005" s="4">
        <f>DetailTicket2[[#This Row],[Qte]]*(DetailTicket2[[#This Row],[PrixUnit]]*(1-DetailTicket2[[#This Row],[Remise%]]))</f>
        <v>22.5505</v>
      </c>
      <c r="G2005" t="str">
        <f t="shared" si="44"/>
        <v>NISCH</v>
      </c>
    </row>
    <row r="2006" spans="1:7" x14ac:dyDescent="0.25">
      <c r="A2006">
        <v>10798</v>
      </c>
      <c r="B2006">
        <v>72</v>
      </c>
      <c r="C2006">
        <v>26.53</v>
      </c>
      <c r="D2006">
        <v>2</v>
      </c>
      <c r="E2006">
        <v>0</v>
      </c>
      <c r="F2006" s="4">
        <f>DetailTicket2[[#This Row],[Qte]]*(DetailTicket2[[#This Row],[PrixUnit]]*(1-DetailTicket2[[#This Row],[Remise%]]))</f>
        <v>53.06</v>
      </c>
      <c r="G2006" t="str">
        <f t="shared" si="44"/>
        <v>GAANT</v>
      </c>
    </row>
    <row r="2007" spans="1:7" x14ac:dyDescent="0.25">
      <c r="A2007">
        <v>10812</v>
      </c>
      <c r="B2007">
        <v>72</v>
      </c>
      <c r="C2007">
        <v>26.53</v>
      </c>
      <c r="D2007">
        <v>1</v>
      </c>
      <c r="E2007">
        <v>0.1</v>
      </c>
      <c r="F2007" s="4">
        <f>DetailTicket2[[#This Row],[Qte]]*(DetailTicket2[[#This Row],[PrixUnit]]*(1-DetailTicket2[[#This Row],[Remise%]]))</f>
        <v>23.877000000000002</v>
      </c>
      <c r="G2007" t="str">
        <f t="shared" si="44"/>
        <v>DACOU</v>
      </c>
    </row>
    <row r="2008" spans="1:7" x14ac:dyDescent="0.25">
      <c r="A2008">
        <v>10839</v>
      </c>
      <c r="B2008">
        <v>72</v>
      </c>
      <c r="C2008">
        <v>26.53</v>
      </c>
      <c r="D2008">
        <v>2</v>
      </c>
      <c r="E2008">
        <v>0.1</v>
      </c>
      <c r="F2008" s="4">
        <f>DetailTicket2[[#This Row],[Qte]]*(DetailTicket2[[#This Row],[PrixUnit]]*(1-DetailTicket2[[#This Row],[Remise%]]))</f>
        <v>47.754000000000005</v>
      </c>
      <c r="G2008" t="str">
        <f t="shared" si="44"/>
        <v>CEGRO</v>
      </c>
    </row>
    <row r="2009" spans="1:7" x14ac:dyDescent="0.25">
      <c r="A2009">
        <v>10926</v>
      </c>
      <c r="B2009">
        <v>72</v>
      </c>
      <c r="C2009">
        <v>26.53</v>
      </c>
      <c r="D2009">
        <v>2</v>
      </c>
      <c r="E2009">
        <v>0</v>
      </c>
      <c r="F2009" s="4">
        <f>DetailTicket2[[#This Row],[Qte]]*(DetailTicket2[[#This Row],[PrixUnit]]*(1-DetailTicket2[[#This Row],[Remise%]]))</f>
        <v>53.06</v>
      </c>
      <c r="G2009" t="str">
        <f t="shared" si="44"/>
        <v>MALAZ</v>
      </c>
    </row>
    <row r="2010" spans="1:7" x14ac:dyDescent="0.25">
      <c r="A2010">
        <v>10932</v>
      </c>
      <c r="B2010">
        <v>72</v>
      </c>
      <c r="C2010">
        <v>26.53</v>
      </c>
      <c r="D2010">
        <v>2</v>
      </c>
      <c r="E2010">
        <v>0</v>
      </c>
      <c r="F2010" s="4">
        <f>DetailTicket2[[#This Row],[Qte]]*(DetailTicket2[[#This Row],[PrixUnit]]*(1-DetailTicket2[[#This Row],[Remise%]]))</f>
        <v>53.06</v>
      </c>
      <c r="G2010" t="str">
        <f t="shared" si="44"/>
        <v>FAMAR</v>
      </c>
    </row>
    <row r="2011" spans="1:7" x14ac:dyDescent="0.25">
      <c r="A2011">
        <v>10941</v>
      </c>
      <c r="B2011">
        <v>72</v>
      </c>
      <c r="C2011">
        <v>26.53</v>
      </c>
      <c r="D2011">
        <v>2</v>
      </c>
      <c r="E2011">
        <v>0</v>
      </c>
      <c r="F2011" s="4">
        <f>DetailTicket2[[#This Row],[Qte]]*(DetailTicket2[[#This Row],[PrixUnit]]*(1-DetailTicket2[[#This Row],[Remise%]]))</f>
        <v>53.06</v>
      </c>
      <c r="G2011" t="str">
        <f t="shared" si="44"/>
        <v>MOELK</v>
      </c>
    </row>
    <row r="2012" spans="1:7" x14ac:dyDescent="0.25">
      <c r="A2012">
        <v>10958</v>
      </c>
      <c r="B2012">
        <v>72</v>
      </c>
      <c r="C2012">
        <v>26.53</v>
      </c>
      <c r="D2012">
        <v>2</v>
      </c>
      <c r="E2012">
        <v>0</v>
      </c>
      <c r="F2012" s="4">
        <f>DetailTicket2[[#This Row],[Qte]]*(DetailTicket2[[#This Row],[PrixUnit]]*(1-DetailTicket2[[#This Row],[Remise%]]))</f>
        <v>53.06</v>
      </c>
      <c r="G2012" t="str">
        <f t="shared" si="44"/>
        <v>RIDAB</v>
      </c>
    </row>
    <row r="2013" spans="1:7" x14ac:dyDescent="0.25">
      <c r="A2013">
        <v>10987</v>
      </c>
      <c r="B2013">
        <v>72</v>
      </c>
      <c r="C2013">
        <v>26.53</v>
      </c>
      <c r="D2013">
        <v>1</v>
      </c>
      <c r="E2013">
        <v>0</v>
      </c>
      <c r="F2013" s="4">
        <f>DetailTicket2[[#This Row],[Qte]]*(DetailTicket2[[#This Row],[PrixUnit]]*(1-DetailTicket2[[#This Row],[Remise%]]))</f>
        <v>26.53</v>
      </c>
      <c r="G2013" t="str">
        <f t="shared" si="44"/>
        <v>DIDAL</v>
      </c>
    </row>
    <row r="2014" spans="1:7" x14ac:dyDescent="0.25">
      <c r="A2014">
        <v>10992</v>
      </c>
      <c r="B2014">
        <v>72</v>
      </c>
      <c r="C2014">
        <v>26.53</v>
      </c>
      <c r="D2014">
        <v>2</v>
      </c>
      <c r="E2014">
        <v>0</v>
      </c>
      <c r="F2014" s="4">
        <f>DetailTicket2[[#This Row],[Qte]]*(DetailTicket2[[#This Row],[PrixUnit]]*(1-DetailTicket2[[#This Row],[Remise%]]))</f>
        <v>53.06</v>
      </c>
      <c r="G2014" t="str">
        <f t="shared" si="44"/>
        <v>BEGAL</v>
      </c>
    </row>
    <row r="2015" spans="1:7" x14ac:dyDescent="0.25">
      <c r="A2015">
        <v>11021</v>
      </c>
      <c r="B2015">
        <v>72</v>
      </c>
      <c r="C2015">
        <v>26.53</v>
      </c>
      <c r="D2015">
        <v>1</v>
      </c>
      <c r="E2015">
        <v>0</v>
      </c>
      <c r="F2015" s="4">
        <f>DetailTicket2[[#This Row],[Qte]]*(DetailTicket2[[#This Row],[PrixUnit]]*(1-DetailTicket2[[#This Row],[Remise%]]))</f>
        <v>26.53</v>
      </c>
      <c r="G2015" t="str">
        <f t="shared" si="44"/>
        <v>ARBLA</v>
      </c>
    </row>
    <row r="2016" spans="1:7" x14ac:dyDescent="0.25">
      <c r="A2016">
        <v>10278</v>
      </c>
      <c r="B2016">
        <v>73</v>
      </c>
      <c r="C2016">
        <v>9.15</v>
      </c>
      <c r="D2016">
        <v>1</v>
      </c>
      <c r="E2016">
        <v>0</v>
      </c>
      <c r="F2016" s="4">
        <f>DetailTicket2[[#This Row],[Qte]]*(DetailTicket2[[#This Row],[PrixUnit]]*(1-DetailTicket2[[#This Row],[Remise%]]))</f>
        <v>9.15</v>
      </c>
      <c r="G2016" t="str">
        <f t="shared" si="44"/>
        <v>JEHOU</v>
      </c>
    </row>
    <row r="2017" spans="1:7" x14ac:dyDescent="0.25">
      <c r="A2017">
        <v>10420</v>
      </c>
      <c r="B2017">
        <v>73</v>
      </c>
      <c r="C2017">
        <v>9.15</v>
      </c>
      <c r="D2017">
        <v>1</v>
      </c>
      <c r="E2017">
        <v>0.1</v>
      </c>
      <c r="F2017" s="4">
        <f>DetailTicket2[[#This Row],[Qte]]*(DetailTicket2[[#This Row],[PrixUnit]]*(1-DetailTicket2[[#This Row],[Remise%]]))</f>
        <v>8.2350000000000012</v>
      </c>
      <c r="G2017" t="str">
        <f t="shared" si="44"/>
        <v>YAKAL</v>
      </c>
    </row>
    <row r="2018" spans="1:7" x14ac:dyDescent="0.25">
      <c r="A2018">
        <v>10488</v>
      </c>
      <c r="B2018">
        <v>73</v>
      </c>
      <c r="C2018">
        <v>9.15</v>
      </c>
      <c r="D2018">
        <v>1</v>
      </c>
      <c r="E2018">
        <v>0.2</v>
      </c>
      <c r="F2018" s="4">
        <f>DetailTicket2[[#This Row],[Qte]]*(DetailTicket2[[#This Row],[PrixUnit]]*(1-DetailTicket2[[#This Row],[Remise%]]))</f>
        <v>7.32</v>
      </c>
      <c r="G2018" t="str">
        <f t="shared" si="44"/>
        <v>ERDEB</v>
      </c>
    </row>
    <row r="2019" spans="1:7" x14ac:dyDescent="0.25">
      <c r="A2019">
        <v>10533</v>
      </c>
      <c r="B2019">
        <v>73</v>
      </c>
      <c r="C2019">
        <v>11.43</v>
      </c>
      <c r="D2019">
        <v>1</v>
      </c>
      <c r="E2019">
        <v>0.05</v>
      </c>
      <c r="F2019" s="4">
        <f>DetailTicket2[[#This Row],[Qte]]*(DetailTicket2[[#This Row],[PrixUnit]]*(1-DetailTicket2[[#This Row],[Remise%]]))</f>
        <v>10.858499999999999</v>
      </c>
      <c r="G2019" t="str">
        <f t="shared" si="44"/>
        <v>REDAN</v>
      </c>
    </row>
    <row r="2020" spans="1:7" x14ac:dyDescent="0.25">
      <c r="A2020">
        <v>10537</v>
      </c>
      <c r="B2020">
        <v>73</v>
      </c>
      <c r="C2020">
        <v>11.43</v>
      </c>
      <c r="D2020">
        <v>2</v>
      </c>
      <c r="E2020">
        <v>0</v>
      </c>
      <c r="F2020" s="4">
        <f>DetailTicket2[[#This Row],[Qte]]*(DetailTicket2[[#This Row],[PrixUnit]]*(1-DetailTicket2[[#This Row],[Remise%]]))</f>
        <v>22.86</v>
      </c>
      <c r="G2020" t="str">
        <f t="shared" si="44"/>
        <v>ERDUR</v>
      </c>
    </row>
    <row r="2021" spans="1:7" x14ac:dyDescent="0.25">
      <c r="A2021">
        <v>10558</v>
      </c>
      <c r="B2021">
        <v>73</v>
      </c>
      <c r="C2021">
        <v>11.43</v>
      </c>
      <c r="D2021">
        <v>2</v>
      </c>
      <c r="E2021">
        <v>0</v>
      </c>
      <c r="F2021" s="4">
        <f>DetailTicket2[[#This Row],[Qte]]*(DetailTicket2[[#This Row],[PrixUnit]]*(1-DetailTicket2[[#This Row],[Remise%]]))</f>
        <v>22.86</v>
      </c>
      <c r="G2021" t="str">
        <f t="shared" si="44"/>
        <v>CLHAL</v>
      </c>
    </row>
    <row r="2022" spans="1:7" x14ac:dyDescent="0.25">
      <c r="A2022">
        <v>10600</v>
      </c>
      <c r="B2022">
        <v>73</v>
      </c>
      <c r="C2022">
        <v>11.43</v>
      </c>
      <c r="D2022">
        <v>1</v>
      </c>
      <c r="E2022">
        <v>0</v>
      </c>
      <c r="F2022" s="4">
        <f>DetailTicket2[[#This Row],[Qte]]*(DetailTicket2[[#This Row],[PrixUnit]]*(1-DetailTicket2[[#This Row],[Remise%]]))</f>
        <v>11.43</v>
      </c>
      <c r="G2022" t="str">
        <f t="shared" si="44"/>
        <v>PASAU</v>
      </c>
    </row>
    <row r="2023" spans="1:7" x14ac:dyDescent="0.25">
      <c r="A2023">
        <v>10627</v>
      </c>
      <c r="B2023">
        <v>73</v>
      </c>
      <c r="C2023">
        <v>11.43</v>
      </c>
      <c r="D2023">
        <v>1</v>
      </c>
      <c r="E2023">
        <v>0.15</v>
      </c>
      <c r="F2023" s="4">
        <f>DetailTicket2[[#This Row],[Qte]]*(DetailTicket2[[#This Row],[PrixUnit]]*(1-DetailTicket2[[#This Row],[Remise%]]))</f>
        <v>9.7154999999999987</v>
      </c>
      <c r="G2023" t="str">
        <f t="shared" si="44"/>
        <v>MOELK</v>
      </c>
    </row>
    <row r="2024" spans="1:7" x14ac:dyDescent="0.25">
      <c r="A2024">
        <v>10670</v>
      </c>
      <c r="B2024">
        <v>73</v>
      </c>
      <c r="C2024">
        <v>11.43</v>
      </c>
      <c r="D2024">
        <v>2</v>
      </c>
      <c r="E2024">
        <v>0</v>
      </c>
      <c r="F2024" s="4">
        <f>DetailTicket2[[#This Row],[Qte]]*(DetailTicket2[[#This Row],[PrixUnit]]*(1-DetailTicket2[[#This Row],[Remise%]]))</f>
        <v>22.86</v>
      </c>
      <c r="G2024" t="str">
        <f t="shared" si="44"/>
        <v>ERDEB</v>
      </c>
    </row>
    <row r="2025" spans="1:7" x14ac:dyDescent="0.25">
      <c r="A2025">
        <v>10693</v>
      </c>
      <c r="B2025">
        <v>73</v>
      </c>
      <c r="C2025">
        <v>11.43</v>
      </c>
      <c r="D2025">
        <v>2</v>
      </c>
      <c r="E2025">
        <v>0.15</v>
      </c>
      <c r="F2025" s="4">
        <f>DetailTicket2[[#This Row],[Qte]]*(DetailTicket2[[#This Row],[PrixUnit]]*(1-DetailTicket2[[#This Row],[Remise%]]))</f>
        <v>19.430999999999997</v>
      </c>
      <c r="G2025" t="str">
        <f t="shared" si="44"/>
        <v>CHLAB</v>
      </c>
    </row>
    <row r="2026" spans="1:7" x14ac:dyDescent="0.25">
      <c r="A2026">
        <v>10703</v>
      </c>
      <c r="B2026">
        <v>73</v>
      </c>
      <c r="C2026">
        <v>11.43</v>
      </c>
      <c r="D2026">
        <v>1</v>
      </c>
      <c r="E2026">
        <v>0</v>
      </c>
      <c r="F2026" s="4">
        <f>DetailTicket2[[#This Row],[Qte]]*(DetailTicket2[[#This Row],[PrixUnit]]*(1-DetailTicket2[[#This Row],[Remise%]]))</f>
        <v>11.43</v>
      </c>
      <c r="G2026" t="str">
        <f t="shared" si="44"/>
        <v>REDAN</v>
      </c>
    </row>
    <row r="2027" spans="1:7" x14ac:dyDescent="0.25">
      <c r="A2027">
        <v>10751</v>
      </c>
      <c r="B2027">
        <v>73</v>
      </c>
      <c r="C2027">
        <v>11.43</v>
      </c>
      <c r="D2027">
        <v>2</v>
      </c>
      <c r="E2027">
        <v>0</v>
      </c>
      <c r="F2027" s="4">
        <f>DetailTicket2[[#This Row],[Qte]]*(DetailTicket2[[#This Row],[PrixUnit]]*(1-DetailTicket2[[#This Row],[Remise%]]))</f>
        <v>22.86</v>
      </c>
      <c r="G2027" t="str">
        <f t="shared" si="44"/>
        <v>ERDUR</v>
      </c>
    </row>
    <row r="2028" spans="1:7" x14ac:dyDescent="0.25">
      <c r="A2028">
        <v>10881</v>
      </c>
      <c r="B2028">
        <v>73</v>
      </c>
      <c r="C2028">
        <v>11.43</v>
      </c>
      <c r="D2028">
        <v>2</v>
      </c>
      <c r="E2028">
        <v>0</v>
      </c>
      <c r="F2028" s="4">
        <f>DetailTicket2[[#This Row],[Qte]]*(DetailTicket2[[#This Row],[PrixUnit]]*(1-DetailTicket2[[#This Row],[Remise%]]))</f>
        <v>22.86</v>
      </c>
      <c r="G2028" t="str">
        <f t="shared" si="44"/>
        <v>MICOL</v>
      </c>
    </row>
    <row r="2029" spans="1:7" x14ac:dyDescent="0.25">
      <c r="A2029">
        <v>11077</v>
      </c>
      <c r="B2029">
        <v>73</v>
      </c>
      <c r="C2029">
        <v>11.43</v>
      </c>
      <c r="D2029">
        <v>2</v>
      </c>
      <c r="E2029">
        <v>0.01</v>
      </c>
      <c r="F2029" s="4">
        <f>DetailTicket2[[#This Row],[Qte]]*(DetailTicket2[[#This Row],[PrixUnit]]*(1-DetailTicket2[[#This Row],[Remise%]]))</f>
        <v>22.631399999999999</v>
      </c>
      <c r="G2029" t="str">
        <f t="shared" si="44"/>
        <v>ALCLE</v>
      </c>
    </row>
    <row r="2030" spans="1:7" x14ac:dyDescent="0.25">
      <c r="A2030">
        <v>10254</v>
      </c>
      <c r="B2030">
        <v>74</v>
      </c>
      <c r="C2030">
        <v>6.1</v>
      </c>
      <c r="D2030">
        <v>1</v>
      </c>
      <c r="E2030">
        <v>0</v>
      </c>
      <c r="F2030" s="4">
        <f>DetailTicket2[[#This Row],[Qte]]*(DetailTicket2[[#This Row],[PrixUnit]]*(1-DetailTicket2[[#This Row],[Remise%]]))</f>
        <v>6.1</v>
      </c>
      <c r="G2030" t="str">
        <f t="shared" si="44"/>
        <v>SYLEJ</v>
      </c>
    </row>
    <row r="2031" spans="1:7" x14ac:dyDescent="0.25">
      <c r="A2031">
        <v>10263</v>
      </c>
      <c r="B2031">
        <v>74</v>
      </c>
      <c r="C2031">
        <v>6.1</v>
      </c>
      <c r="D2031">
        <v>1</v>
      </c>
      <c r="E2031">
        <v>0.25</v>
      </c>
      <c r="F2031" s="4">
        <f>DetailTicket2[[#This Row],[Qte]]*(DetailTicket2[[#This Row],[PrixUnit]]*(1-DetailTicket2[[#This Row],[Remise%]]))</f>
        <v>4.5749999999999993</v>
      </c>
      <c r="G2031" t="str">
        <f t="shared" si="44"/>
        <v>CHLEC</v>
      </c>
    </row>
    <row r="2032" spans="1:7" x14ac:dyDescent="0.25">
      <c r="A2032">
        <v>10370</v>
      </c>
      <c r="B2032">
        <v>74</v>
      </c>
      <c r="C2032">
        <v>6.1</v>
      </c>
      <c r="D2032">
        <v>1</v>
      </c>
      <c r="E2032">
        <v>0.15</v>
      </c>
      <c r="F2032" s="4">
        <f>DetailTicket2[[#This Row],[Qte]]*(DetailTicket2[[#This Row],[PrixUnit]]*(1-DetailTicket2[[#This Row],[Remise%]]))</f>
        <v>5.1849999999999996</v>
      </c>
      <c r="G2032" t="str">
        <f t="shared" si="44"/>
        <v>SYLEJ</v>
      </c>
    </row>
    <row r="2033" spans="1:7" x14ac:dyDescent="0.25">
      <c r="A2033">
        <v>10381</v>
      </c>
      <c r="B2033">
        <v>74</v>
      </c>
      <c r="C2033">
        <v>6.1</v>
      </c>
      <c r="D2033">
        <v>2</v>
      </c>
      <c r="E2033">
        <v>0</v>
      </c>
      <c r="F2033" s="4">
        <f>DetailTicket2[[#This Row],[Qte]]*(DetailTicket2[[#This Row],[PrixUnit]]*(1-DetailTicket2[[#This Row],[Remise%]]))</f>
        <v>12.2</v>
      </c>
      <c r="G2033" t="str">
        <f t="shared" si="44"/>
        <v>JEMAN</v>
      </c>
    </row>
    <row r="2034" spans="1:7" x14ac:dyDescent="0.25">
      <c r="A2034">
        <v>10382</v>
      </c>
      <c r="B2034">
        <v>74</v>
      </c>
      <c r="C2034">
        <v>6.1</v>
      </c>
      <c r="D2034">
        <v>2</v>
      </c>
      <c r="E2034">
        <v>0</v>
      </c>
      <c r="F2034" s="4">
        <f>DetailTicket2[[#This Row],[Qte]]*(DetailTicket2[[#This Row],[PrixUnit]]*(1-DetailTicket2[[#This Row],[Remise%]]))</f>
        <v>12.2</v>
      </c>
      <c r="G2034" t="str">
        <f t="shared" si="44"/>
        <v>CHLEC</v>
      </c>
    </row>
    <row r="2035" spans="1:7" x14ac:dyDescent="0.25">
      <c r="A2035">
        <v>10418</v>
      </c>
      <c r="B2035">
        <v>74</v>
      </c>
      <c r="C2035">
        <v>6.1</v>
      </c>
      <c r="D2035">
        <v>2</v>
      </c>
      <c r="E2035">
        <v>0</v>
      </c>
      <c r="F2035" s="4">
        <f>DetailTicket2[[#This Row],[Qte]]*(DetailTicket2[[#This Row],[PrixUnit]]*(1-DetailTicket2[[#This Row],[Remise%]]))</f>
        <v>12.2</v>
      </c>
      <c r="G2035" t="str">
        <f t="shared" si="44"/>
        <v>ARBLA</v>
      </c>
    </row>
    <row r="2036" spans="1:7" x14ac:dyDescent="0.25">
      <c r="A2036">
        <v>10439</v>
      </c>
      <c r="B2036">
        <v>74</v>
      </c>
      <c r="C2036">
        <v>6.1</v>
      </c>
      <c r="D2036">
        <v>1</v>
      </c>
      <c r="E2036">
        <v>0</v>
      </c>
      <c r="F2036" s="4">
        <f>DetailTicket2[[#This Row],[Qte]]*(DetailTicket2[[#This Row],[PrixUnit]]*(1-DetailTicket2[[#This Row],[Remise%]]))</f>
        <v>6.1</v>
      </c>
      <c r="G2036" t="str">
        <f t="shared" si="44"/>
        <v>JÉBAZ</v>
      </c>
    </row>
    <row r="2037" spans="1:7" x14ac:dyDescent="0.25">
      <c r="A2037">
        <v>10486</v>
      </c>
      <c r="B2037">
        <v>74</v>
      </c>
      <c r="C2037">
        <v>6.1</v>
      </c>
      <c r="D2037">
        <v>2</v>
      </c>
      <c r="E2037">
        <v>0</v>
      </c>
      <c r="F2037" s="4">
        <f>DetailTicket2[[#This Row],[Qte]]*(DetailTicket2[[#This Row],[PrixUnit]]*(1-DetailTicket2[[#This Row],[Remise%]]))</f>
        <v>12.2</v>
      </c>
      <c r="G2037" t="str">
        <f t="shared" si="44"/>
        <v>NAROU</v>
      </c>
    </row>
    <row r="2038" spans="1:7" x14ac:dyDescent="0.25">
      <c r="A2038">
        <v>10753</v>
      </c>
      <c r="B2038">
        <v>74</v>
      </c>
      <c r="C2038">
        <v>7.62</v>
      </c>
      <c r="D2038">
        <v>2</v>
      </c>
      <c r="E2038">
        <v>0</v>
      </c>
      <c r="F2038" s="4">
        <f>DetailTicket2[[#This Row],[Qte]]*(DetailTicket2[[#This Row],[PrixUnit]]*(1-DetailTicket2[[#This Row],[Remise%]]))</f>
        <v>15.24</v>
      </c>
      <c r="G2038" t="str">
        <f t="shared" si="44"/>
        <v>LEHOS</v>
      </c>
    </row>
    <row r="2039" spans="1:7" x14ac:dyDescent="0.25">
      <c r="A2039">
        <v>10781</v>
      </c>
      <c r="B2039">
        <v>74</v>
      </c>
      <c r="C2039">
        <v>7.62</v>
      </c>
      <c r="D2039">
        <v>1</v>
      </c>
      <c r="E2039">
        <v>0</v>
      </c>
      <c r="F2039" s="4">
        <f>DetailTicket2[[#This Row],[Qte]]*(DetailTicket2[[#This Row],[PrixUnit]]*(1-DetailTicket2[[#This Row],[Remise%]]))</f>
        <v>7.62</v>
      </c>
      <c r="G2039" t="str">
        <f t="shared" si="44"/>
        <v>CLJAN</v>
      </c>
    </row>
    <row r="2040" spans="1:7" x14ac:dyDescent="0.25">
      <c r="A2040">
        <v>10806</v>
      </c>
      <c r="B2040">
        <v>74</v>
      </c>
      <c r="C2040">
        <v>7.62</v>
      </c>
      <c r="D2040">
        <v>2</v>
      </c>
      <c r="E2040">
        <v>0.25</v>
      </c>
      <c r="F2040" s="4">
        <f>DetailTicket2[[#This Row],[Qte]]*(DetailTicket2[[#This Row],[PrixUnit]]*(1-DetailTicket2[[#This Row],[Remise%]]))</f>
        <v>11.43</v>
      </c>
      <c r="G2040" t="str">
        <f t="shared" si="44"/>
        <v>JAHEN</v>
      </c>
    </row>
    <row r="2041" spans="1:7" x14ac:dyDescent="0.25">
      <c r="A2041">
        <v>10846</v>
      </c>
      <c r="B2041">
        <v>74</v>
      </c>
      <c r="C2041">
        <v>7.62</v>
      </c>
      <c r="D2041">
        <v>1</v>
      </c>
      <c r="E2041">
        <v>0</v>
      </c>
      <c r="F2041" s="4">
        <f>DetailTicket2[[#This Row],[Qte]]*(DetailTicket2[[#This Row],[PrixUnit]]*(1-DetailTicket2[[#This Row],[Remise%]]))</f>
        <v>7.62</v>
      </c>
      <c r="G2041" t="str">
        <f t="shared" si="44"/>
        <v>MIGAL</v>
      </c>
    </row>
    <row r="2042" spans="1:7" x14ac:dyDescent="0.25">
      <c r="A2042">
        <v>10998</v>
      </c>
      <c r="B2042">
        <v>74</v>
      </c>
      <c r="C2042">
        <v>7.62</v>
      </c>
      <c r="D2042">
        <v>1</v>
      </c>
      <c r="E2042">
        <v>0</v>
      </c>
      <c r="F2042" s="4">
        <f>DetailTicket2[[#This Row],[Qte]]*(DetailTicket2[[#This Row],[PrixUnit]]*(1-DetailTicket2[[#This Row],[Remise%]]))</f>
        <v>7.62</v>
      </c>
      <c r="G2042" t="str">
        <f t="shared" si="44"/>
        <v xml:space="preserve">DELE </v>
      </c>
    </row>
    <row r="2043" spans="1:7" x14ac:dyDescent="0.25">
      <c r="A2043">
        <v>10280</v>
      </c>
      <c r="B2043">
        <v>75</v>
      </c>
      <c r="C2043">
        <v>4.7300000000000004</v>
      </c>
      <c r="D2043">
        <v>1</v>
      </c>
      <c r="E2043">
        <v>0</v>
      </c>
      <c r="F2043" s="4">
        <f>DetailTicket2[[#This Row],[Qte]]*(DetailTicket2[[#This Row],[PrixUnit]]*(1-DetailTicket2[[#This Row],[Remise%]]))</f>
        <v>4.7300000000000004</v>
      </c>
      <c r="G2043" t="str">
        <f t="shared" si="44"/>
        <v>JEHOU</v>
      </c>
    </row>
    <row r="2044" spans="1:7" x14ac:dyDescent="0.25">
      <c r="A2044">
        <v>10293</v>
      </c>
      <c r="B2044">
        <v>75</v>
      </c>
      <c r="C2044">
        <v>4.7300000000000004</v>
      </c>
      <c r="D2044">
        <v>2</v>
      </c>
      <c r="E2044">
        <v>0</v>
      </c>
      <c r="F2044" s="4">
        <f>DetailTicket2[[#This Row],[Qte]]*(DetailTicket2[[#This Row],[PrixUnit]]*(1-DetailTicket2[[#This Row],[Remise%]]))</f>
        <v>9.4600000000000009</v>
      </c>
      <c r="G2044" t="str">
        <f t="shared" si="44"/>
        <v>CHGRA</v>
      </c>
    </row>
    <row r="2045" spans="1:7" x14ac:dyDescent="0.25">
      <c r="A2045">
        <v>10294</v>
      </c>
      <c r="B2045">
        <v>75</v>
      </c>
      <c r="C2045">
        <v>4.7300000000000004</v>
      </c>
      <c r="D2045">
        <v>2</v>
      </c>
      <c r="E2045">
        <v>0</v>
      </c>
      <c r="F2045" s="4">
        <f>DetailTicket2[[#This Row],[Qte]]*(DetailTicket2[[#This Row],[PrixUnit]]*(1-DetailTicket2[[#This Row],[Remise%]]))</f>
        <v>9.4600000000000009</v>
      </c>
      <c r="G2045" t="str">
        <f t="shared" si="44"/>
        <v>ALCLE</v>
      </c>
    </row>
    <row r="2046" spans="1:7" x14ac:dyDescent="0.25">
      <c r="A2046">
        <v>10312</v>
      </c>
      <c r="B2046">
        <v>75</v>
      </c>
      <c r="C2046">
        <v>4.7300000000000004</v>
      </c>
      <c r="D2046">
        <v>2</v>
      </c>
      <c r="E2046">
        <v>0</v>
      </c>
      <c r="F2046" s="4">
        <f>DetailTicket2[[#This Row],[Qte]]*(DetailTicket2[[#This Row],[PrixUnit]]*(1-DetailTicket2[[#This Row],[Remise%]]))</f>
        <v>9.4600000000000009</v>
      </c>
      <c r="G2046" t="str">
        <f t="shared" si="44"/>
        <v>PAJAL</v>
      </c>
    </row>
    <row r="2047" spans="1:7" x14ac:dyDescent="0.25">
      <c r="A2047">
        <v>10326</v>
      </c>
      <c r="B2047">
        <v>75</v>
      </c>
      <c r="C2047">
        <v>4.7300000000000004</v>
      </c>
      <c r="D2047">
        <v>2</v>
      </c>
      <c r="E2047">
        <v>0</v>
      </c>
      <c r="F2047" s="4">
        <f>DetailTicket2[[#This Row],[Qte]]*(DetailTicket2[[#This Row],[PrixUnit]]*(1-DetailTicket2[[#This Row],[Remise%]]))</f>
        <v>9.4600000000000009</v>
      </c>
      <c r="G2047" t="str">
        <f t="shared" si="44"/>
        <v>JALES</v>
      </c>
    </row>
    <row r="2048" spans="1:7" x14ac:dyDescent="0.25">
      <c r="A2048">
        <v>10347</v>
      </c>
      <c r="B2048">
        <v>75</v>
      </c>
      <c r="C2048">
        <v>4.7300000000000004</v>
      </c>
      <c r="D2048">
        <v>2</v>
      </c>
      <c r="E2048">
        <v>0.15</v>
      </c>
      <c r="F2048" s="4">
        <f>DetailTicket2[[#This Row],[Qte]]*(DetailTicket2[[#This Row],[PrixUnit]]*(1-DetailTicket2[[#This Row],[Remise%]]))</f>
        <v>8.0410000000000004</v>
      </c>
      <c r="G2048" t="str">
        <f t="shared" si="44"/>
        <v>ALAUV</v>
      </c>
    </row>
    <row r="2049" spans="1:7" x14ac:dyDescent="0.25">
      <c r="A2049">
        <v>10363</v>
      </c>
      <c r="B2049">
        <v>75</v>
      </c>
      <c r="C2049">
        <v>4.7300000000000004</v>
      </c>
      <c r="D2049">
        <v>2</v>
      </c>
      <c r="E2049">
        <v>0</v>
      </c>
      <c r="F2049" s="4">
        <f>DetailTicket2[[#This Row],[Qte]]*(DetailTicket2[[#This Row],[PrixUnit]]*(1-DetailTicket2[[#This Row],[Remise%]]))</f>
        <v>9.4600000000000009</v>
      </c>
      <c r="G2049" t="str">
        <f t="shared" si="44"/>
        <v>ERBEC</v>
      </c>
    </row>
    <row r="2050" spans="1:7" x14ac:dyDescent="0.25">
      <c r="A2050">
        <v>10436</v>
      </c>
      <c r="B2050">
        <v>75</v>
      </c>
      <c r="C2050">
        <v>4.7300000000000004</v>
      </c>
      <c r="D2050">
        <v>1</v>
      </c>
      <c r="E2050">
        <v>0.1</v>
      </c>
      <c r="F2050" s="4">
        <f>DetailTicket2[[#This Row],[Qte]]*(DetailTicket2[[#This Row],[PrixUnit]]*(1-DetailTicket2[[#This Row],[Remise%]]))</f>
        <v>4.2570000000000006</v>
      </c>
      <c r="G2050" t="str">
        <f t="shared" ref="G2050:G2113" si="45">VLOOKUP(A2050,$I$2:$J$836,2,FALSE)</f>
        <v>JEBOR</v>
      </c>
    </row>
    <row r="2051" spans="1:7" x14ac:dyDescent="0.25">
      <c r="A2051">
        <v>10460</v>
      </c>
      <c r="B2051">
        <v>75</v>
      </c>
      <c r="C2051">
        <v>4.7300000000000004</v>
      </c>
      <c r="D2051">
        <v>2</v>
      </c>
      <c r="E2051">
        <v>0.25</v>
      </c>
      <c r="F2051" s="4">
        <f>DetailTicket2[[#This Row],[Qte]]*(DetailTicket2[[#This Row],[PrixUnit]]*(1-DetailTicket2[[#This Row],[Remise%]]))</f>
        <v>7.0950000000000006</v>
      </c>
      <c r="G2051" t="str">
        <f t="shared" si="45"/>
        <v>REDAN</v>
      </c>
    </row>
    <row r="2052" spans="1:7" x14ac:dyDescent="0.25">
      <c r="A2052">
        <v>10474</v>
      </c>
      <c r="B2052">
        <v>75</v>
      </c>
      <c r="C2052">
        <v>4.7300000000000004</v>
      </c>
      <c r="D2052">
        <v>2</v>
      </c>
      <c r="E2052">
        <v>0</v>
      </c>
      <c r="F2052" s="4">
        <f>DetailTicket2[[#This Row],[Qte]]*(DetailTicket2[[#This Row],[PrixUnit]]*(1-DetailTicket2[[#This Row],[Remise%]]))</f>
        <v>9.4600000000000009</v>
      </c>
      <c r="G2052" t="str">
        <f t="shared" si="45"/>
        <v>SORET</v>
      </c>
    </row>
    <row r="2053" spans="1:7" x14ac:dyDescent="0.25">
      <c r="A2053">
        <v>10490</v>
      </c>
      <c r="B2053">
        <v>75</v>
      </c>
      <c r="C2053">
        <v>4.7300000000000004</v>
      </c>
      <c r="D2053">
        <v>1</v>
      </c>
      <c r="E2053">
        <v>0</v>
      </c>
      <c r="F2053" s="4">
        <f>DetailTicket2[[#This Row],[Qte]]*(DetailTicket2[[#This Row],[PrixUnit]]*(1-DetailTicket2[[#This Row],[Remise%]]))</f>
        <v>4.7300000000000004</v>
      </c>
      <c r="G2053" t="str">
        <f t="shared" si="45"/>
        <v>NAROU</v>
      </c>
    </row>
    <row r="2054" spans="1:7" x14ac:dyDescent="0.25">
      <c r="A2054">
        <v>10510</v>
      </c>
      <c r="B2054">
        <v>75</v>
      </c>
      <c r="C2054">
        <v>5.95</v>
      </c>
      <c r="D2054">
        <v>1</v>
      </c>
      <c r="E2054">
        <v>0.1</v>
      </c>
      <c r="F2054" s="4">
        <f>DetailTicket2[[#This Row],[Qte]]*(DetailTicket2[[#This Row],[PrixUnit]]*(1-DetailTicket2[[#This Row],[Remise%]]))</f>
        <v>5.3550000000000004</v>
      </c>
      <c r="G2054" t="str">
        <f t="shared" si="45"/>
        <v>MOELK</v>
      </c>
    </row>
    <row r="2055" spans="1:7" x14ac:dyDescent="0.25">
      <c r="A2055">
        <v>10514</v>
      </c>
      <c r="B2055">
        <v>75</v>
      </c>
      <c r="C2055">
        <v>5.95</v>
      </c>
      <c r="D2055">
        <v>2</v>
      </c>
      <c r="E2055">
        <v>0</v>
      </c>
      <c r="F2055" s="4">
        <f>DetailTicket2[[#This Row],[Qte]]*(DetailTicket2[[#This Row],[PrixUnit]]*(1-DetailTicket2[[#This Row],[Remise%]]))</f>
        <v>11.9</v>
      </c>
      <c r="G2055" t="str">
        <f t="shared" si="45"/>
        <v>CHLEC</v>
      </c>
    </row>
    <row r="2056" spans="1:7" x14ac:dyDescent="0.25">
      <c r="A2056">
        <v>10552</v>
      </c>
      <c r="B2056">
        <v>75</v>
      </c>
      <c r="C2056">
        <v>5.95</v>
      </c>
      <c r="D2056">
        <v>1</v>
      </c>
      <c r="E2056">
        <v>0</v>
      </c>
      <c r="F2056" s="4">
        <f>DetailTicket2[[#This Row],[Qte]]*(DetailTicket2[[#This Row],[PrixUnit]]*(1-DetailTicket2[[#This Row],[Remise%]]))</f>
        <v>5.95</v>
      </c>
      <c r="G2056" t="str">
        <f t="shared" si="45"/>
        <v>NAROU</v>
      </c>
    </row>
    <row r="2057" spans="1:7" x14ac:dyDescent="0.25">
      <c r="A2057">
        <v>10557</v>
      </c>
      <c r="B2057">
        <v>75</v>
      </c>
      <c r="C2057">
        <v>5.95</v>
      </c>
      <c r="D2057">
        <v>1</v>
      </c>
      <c r="E2057">
        <v>0</v>
      </c>
      <c r="F2057" s="4">
        <f>DetailTicket2[[#This Row],[Qte]]*(DetailTicket2[[#This Row],[PrixUnit]]*(1-DetailTicket2[[#This Row],[Remise%]]))</f>
        <v>5.95</v>
      </c>
      <c r="G2057" t="str">
        <f t="shared" si="45"/>
        <v>ANLER</v>
      </c>
    </row>
    <row r="2058" spans="1:7" x14ac:dyDescent="0.25">
      <c r="A2058">
        <v>10572</v>
      </c>
      <c r="B2058">
        <v>75</v>
      </c>
      <c r="C2058">
        <v>5.95</v>
      </c>
      <c r="D2058">
        <v>2</v>
      </c>
      <c r="E2058">
        <v>0.1</v>
      </c>
      <c r="F2058" s="4">
        <f>DetailTicket2[[#This Row],[Qte]]*(DetailTicket2[[#This Row],[PrixUnit]]*(1-DetailTicket2[[#This Row],[Remise%]]))</f>
        <v>10.71</v>
      </c>
      <c r="G2058" t="str">
        <f t="shared" si="45"/>
        <v>JEHOU</v>
      </c>
    </row>
    <row r="2059" spans="1:7" x14ac:dyDescent="0.25">
      <c r="A2059">
        <v>10577</v>
      </c>
      <c r="B2059">
        <v>75</v>
      </c>
      <c r="C2059">
        <v>5.95</v>
      </c>
      <c r="D2059">
        <v>1</v>
      </c>
      <c r="E2059">
        <v>0</v>
      </c>
      <c r="F2059" s="4">
        <f>DetailTicket2[[#This Row],[Qte]]*(DetailTicket2[[#This Row],[PrixUnit]]*(1-DetailTicket2[[#This Row],[Remise%]]))</f>
        <v>5.95</v>
      </c>
      <c r="G2059" t="str">
        <f t="shared" si="45"/>
        <v>ROHAM</v>
      </c>
    </row>
    <row r="2060" spans="1:7" x14ac:dyDescent="0.25">
      <c r="A2060">
        <v>10579</v>
      </c>
      <c r="B2060">
        <v>75</v>
      </c>
      <c r="C2060">
        <v>5.95</v>
      </c>
      <c r="D2060">
        <v>1</v>
      </c>
      <c r="E2060">
        <v>0</v>
      </c>
      <c r="F2060" s="4">
        <f>DetailTicket2[[#This Row],[Qte]]*(DetailTicket2[[#This Row],[PrixUnit]]*(1-DetailTicket2[[#This Row],[Remise%]]))</f>
        <v>5.95</v>
      </c>
      <c r="G2060" t="str">
        <f t="shared" si="45"/>
        <v>PALER</v>
      </c>
    </row>
    <row r="2061" spans="1:7" x14ac:dyDescent="0.25">
      <c r="A2061">
        <v>10581</v>
      </c>
      <c r="B2061">
        <v>75</v>
      </c>
      <c r="C2061">
        <v>5.95</v>
      </c>
      <c r="D2061">
        <v>2</v>
      </c>
      <c r="E2061">
        <v>0.2</v>
      </c>
      <c r="F2061" s="4">
        <f>DetailTicket2[[#This Row],[Qte]]*(DetailTicket2[[#This Row],[PrixUnit]]*(1-DetailTicket2[[#This Row],[Remise%]]))</f>
        <v>9.5200000000000014</v>
      </c>
      <c r="G2061" t="str">
        <f t="shared" si="45"/>
        <v>ALAUV</v>
      </c>
    </row>
    <row r="2062" spans="1:7" x14ac:dyDescent="0.25">
      <c r="A2062">
        <v>10596</v>
      </c>
      <c r="B2062">
        <v>75</v>
      </c>
      <c r="C2062">
        <v>5.95</v>
      </c>
      <c r="D2062">
        <v>1</v>
      </c>
      <c r="E2062">
        <v>0.2</v>
      </c>
      <c r="F2062" s="4">
        <f>DetailTicket2[[#This Row],[Qte]]*(DetailTicket2[[#This Row],[PrixUnit]]*(1-DetailTicket2[[#This Row],[Remise%]]))</f>
        <v>4.7600000000000007</v>
      </c>
      <c r="G2062" t="str">
        <f t="shared" si="45"/>
        <v>CHLAB</v>
      </c>
    </row>
    <row r="2063" spans="1:7" x14ac:dyDescent="0.25">
      <c r="A2063">
        <v>10613</v>
      </c>
      <c r="B2063">
        <v>75</v>
      </c>
      <c r="C2063">
        <v>5.95</v>
      </c>
      <c r="D2063">
        <v>1</v>
      </c>
      <c r="E2063">
        <v>0</v>
      </c>
      <c r="F2063" s="4">
        <f>DetailTicket2[[#This Row],[Qte]]*(DetailTicket2[[#This Row],[PrixUnit]]*(1-DetailTicket2[[#This Row],[Remise%]]))</f>
        <v>5.95</v>
      </c>
      <c r="G2063" t="str">
        <f t="shared" si="45"/>
        <v>NAROU</v>
      </c>
    </row>
    <row r="2064" spans="1:7" x14ac:dyDescent="0.25">
      <c r="A2064">
        <v>10631</v>
      </c>
      <c r="B2064">
        <v>75</v>
      </c>
      <c r="C2064">
        <v>5.95</v>
      </c>
      <c r="D2064">
        <v>2</v>
      </c>
      <c r="E2064">
        <v>0.1</v>
      </c>
      <c r="F2064" s="4">
        <f>DetailTicket2[[#This Row],[Qte]]*(DetailTicket2[[#This Row],[PrixUnit]]*(1-DetailTicket2[[#This Row],[Remise%]]))</f>
        <v>10.71</v>
      </c>
      <c r="G2064" t="str">
        <f t="shared" si="45"/>
        <v>CÉDAU</v>
      </c>
    </row>
    <row r="2065" spans="1:7" x14ac:dyDescent="0.25">
      <c r="A2065">
        <v>10634</v>
      </c>
      <c r="B2065">
        <v>75</v>
      </c>
      <c r="C2065">
        <v>5.95</v>
      </c>
      <c r="D2065">
        <v>2</v>
      </c>
      <c r="E2065">
        <v>0</v>
      </c>
      <c r="F2065" s="4">
        <f>DetailTicket2[[#This Row],[Qte]]*(DetailTicket2[[#This Row],[PrixUnit]]*(1-DetailTicket2[[#This Row],[Remise%]]))</f>
        <v>11.9</v>
      </c>
      <c r="G2065" t="str">
        <f t="shared" si="45"/>
        <v>CHBON</v>
      </c>
    </row>
    <row r="2066" spans="1:7" x14ac:dyDescent="0.25">
      <c r="A2066">
        <v>10670</v>
      </c>
      <c r="B2066">
        <v>75</v>
      </c>
      <c r="C2066">
        <v>5.95</v>
      </c>
      <c r="D2066">
        <v>1</v>
      </c>
      <c r="E2066">
        <v>0</v>
      </c>
      <c r="F2066" s="4">
        <f>DetailTicket2[[#This Row],[Qte]]*(DetailTicket2[[#This Row],[PrixUnit]]*(1-DetailTicket2[[#This Row],[Remise%]]))</f>
        <v>5.95</v>
      </c>
      <c r="G2066" t="str">
        <f t="shared" si="45"/>
        <v>ERDEB</v>
      </c>
    </row>
    <row r="2067" spans="1:7" x14ac:dyDescent="0.25">
      <c r="A2067">
        <v>10682</v>
      </c>
      <c r="B2067">
        <v>75</v>
      </c>
      <c r="C2067">
        <v>5.95</v>
      </c>
      <c r="D2067">
        <v>1</v>
      </c>
      <c r="E2067">
        <v>0</v>
      </c>
      <c r="F2067" s="4">
        <f>DetailTicket2[[#This Row],[Qte]]*(DetailTicket2[[#This Row],[PrixUnit]]*(1-DetailTicket2[[#This Row],[Remise%]]))</f>
        <v>5.95</v>
      </c>
      <c r="G2067" t="str">
        <f t="shared" si="45"/>
        <v>SEADI</v>
      </c>
    </row>
    <row r="2068" spans="1:7" x14ac:dyDescent="0.25">
      <c r="A2068">
        <v>10722</v>
      </c>
      <c r="B2068">
        <v>75</v>
      </c>
      <c r="C2068">
        <v>5.95</v>
      </c>
      <c r="D2068">
        <v>1</v>
      </c>
      <c r="E2068">
        <v>0</v>
      </c>
      <c r="F2068" s="4">
        <f>DetailTicket2[[#This Row],[Qte]]*(DetailTicket2[[#This Row],[PrixUnit]]*(1-DetailTicket2[[#This Row],[Remise%]]))</f>
        <v>5.95</v>
      </c>
      <c r="G2068" t="str">
        <f t="shared" si="45"/>
        <v>MOELK</v>
      </c>
    </row>
    <row r="2069" spans="1:7" x14ac:dyDescent="0.25">
      <c r="A2069">
        <v>10736</v>
      </c>
      <c r="B2069">
        <v>75</v>
      </c>
      <c r="C2069">
        <v>5.95</v>
      </c>
      <c r="D2069">
        <v>1</v>
      </c>
      <c r="E2069">
        <v>0</v>
      </c>
      <c r="F2069" s="4">
        <f>DetailTicket2[[#This Row],[Qte]]*(DetailTicket2[[#This Row],[PrixUnit]]*(1-DetailTicket2[[#This Row],[Remise%]]))</f>
        <v>5.95</v>
      </c>
      <c r="G2069" t="str">
        <f t="shared" si="45"/>
        <v>ERSWE</v>
      </c>
    </row>
    <row r="2070" spans="1:7" x14ac:dyDescent="0.25">
      <c r="A2070">
        <v>10761</v>
      </c>
      <c r="B2070">
        <v>75</v>
      </c>
      <c r="C2070">
        <v>5.95</v>
      </c>
      <c r="D2070">
        <v>2</v>
      </c>
      <c r="E2070">
        <v>0</v>
      </c>
      <c r="F2070" s="4">
        <f>DetailTicket2[[#This Row],[Qte]]*(DetailTicket2[[#This Row],[PrixUnit]]*(1-DetailTicket2[[#This Row],[Remise%]]))</f>
        <v>11.9</v>
      </c>
      <c r="G2070" t="str">
        <f t="shared" si="45"/>
        <v>ALCLE</v>
      </c>
    </row>
    <row r="2071" spans="1:7" x14ac:dyDescent="0.25">
      <c r="A2071">
        <v>10773</v>
      </c>
      <c r="B2071">
        <v>75</v>
      </c>
      <c r="C2071">
        <v>5.95</v>
      </c>
      <c r="D2071">
        <v>2</v>
      </c>
      <c r="E2071">
        <v>0.2</v>
      </c>
      <c r="F2071" s="4">
        <f>DetailTicket2[[#This Row],[Qte]]*(DetailTicket2[[#This Row],[PrixUnit]]*(1-DetailTicket2[[#This Row],[Remise%]]))</f>
        <v>9.5200000000000014</v>
      </c>
      <c r="G2071" t="str">
        <f t="shared" si="45"/>
        <v>CHLEC</v>
      </c>
    </row>
    <row r="2072" spans="1:7" x14ac:dyDescent="0.25">
      <c r="A2072">
        <v>10785</v>
      </c>
      <c r="B2072">
        <v>75</v>
      </c>
      <c r="C2072">
        <v>5.95</v>
      </c>
      <c r="D2072">
        <v>2</v>
      </c>
      <c r="E2072">
        <v>0</v>
      </c>
      <c r="F2072" s="4">
        <f>DetailTicket2[[#This Row],[Qte]]*(DetailTicket2[[#This Row],[PrixUnit]]*(1-DetailTicket2[[#This Row],[Remise%]]))</f>
        <v>11.9</v>
      </c>
      <c r="G2072" t="str">
        <f t="shared" si="45"/>
        <v>THLOP</v>
      </c>
    </row>
    <row r="2073" spans="1:7" x14ac:dyDescent="0.25">
      <c r="A2073">
        <v>10786</v>
      </c>
      <c r="B2073">
        <v>75</v>
      </c>
      <c r="C2073">
        <v>5.95</v>
      </c>
      <c r="D2073">
        <v>1</v>
      </c>
      <c r="E2073">
        <v>0.2</v>
      </c>
      <c r="F2073" s="4">
        <f>DetailTicket2[[#This Row],[Qte]]*(DetailTicket2[[#This Row],[PrixUnit]]*(1-DetailTicket2[[#This Row],[Remise%]]))</f>
        <v>4.7600000000000007</v>
      </c>
      <c r="G2073" t="str">
        <f t="shared" si="45"/>
        <v>PABEL</v>
      </c>
    </row>
    <row r="2074" spans="1:7" x14ac:dyDescent="0.25">
      <c r="A2074">
        <v>10788</v>
      </c>
      <c r="B2074">
        <v>75</v>
      </c>
      <c r="C2074">
        <v>5.95</v>
      </c>
      <c r="D2074">
        <v>1</v>
      </c>
      <c r="E2074">
        <v>0.05</v>
      </c>
      <c r="F2074" s="4">
        <f>DetailTicket2[[#This Row],[Qte]]*(DetailTicket2[[#This Row],[PrixUnit]]*(1-DetailTicket2[[#This Row],[Remise%]]))</f>
        <v>5.6524999999999999</v>
      </c>
      <c r="G2074" t="str">
        <f t="shared" si="45"/>
        <v>ARBLA</v>
      </c>
    </row>
    <row r="2075" spans="1:7" x14ac:dyDescent="0.25">
      <c r="A2075">
        <v>10819</v>
      </c>
      <c r="B2075">
        <v>75</v>
      </c>
      <c r="C2075">
        <v>5.95</v>
      </c>
      <c r="D2075">
        <v>1</v>
      </c>
      <c r="E2075">
        <v>0</v>
      </c>
      <c r="F2075" s="4">
        <f>DetailTicket2[[#This Row],[Qte]]*(DetailTicket2[[#This Row],[PrixUnit]]*(1-DetailTicket2[[#This Row],[Remise%]]))</f>
        <v>5.95</v>
      </c>
      <c r="G2075" t="str">
        <f t="shared" si="45"/>
        <v>MICOL</v>
      </c>
    </row>
    <row r="2076" spans="1:7" x14ac:dyDescent="0.25">
      <c r="A2076">
        <v>10894</v>
      </c>
      <c r="B2076">
        <v>75</v>
      </c>
      <c r="C2076">
        <v>5.95</v>
      </c>
      <c r="D2076">
        <v>2</v>
      </c>
      <c r="E2076">
        <v>0.05</v>
      </c>
      <c r="F2076" s="4">
        <f>DetailTicket2[[#This Row],[Qte]]*(DetailTicket2[[#This Row],[PrixUnit]]*(1-DetailTicket2[[#This Row],[Remise%]]))</f>
        <v>11.305</v>
      </c>
      <c r="G2076" t="str">
        <f t="shared" si="45"/>
        <v>MOELK</v>
      </c>
    </row>
    <row r="2077" spans="1:7" x14ac:dyDescent="0.25">
      <c r="A2077">
        <v>10907</v>
      </c>
      <c r="B2077">
        <v>75</v>
      </c>
      <c r="C2077">
        <v>5.95</v>
      </c>
      <c r="D2077">
        <v>2</v>
      </c>
      <c r="E2077">
        <v>0</v>
      </c>
      <c r="F2077" s="4">
        <f>DetailTicket2[[#This Row],[Qte]]*(DetailTicket2[[#This Row],[PrixUnit]]*(1-DetailTicket2[[#This Row],[Remise%]]))</f>
        <v>11.9</v>
      </c>
      <c r="G2077" t="str">
        <f t="shared" si="45"/>
        <v>MAFER</v>
      </c>
    </row>
    <row r="2078" spans="1:7" x14ac:dyDescent="0.25">
      <c r="A2078">
        <v>10924</v>
      </c>
      <c r="B2078">
        <v>75</v>
      </c>
      <c r="C2078">
        <v>5.95</v>
      </c>
      <c r="D2078">
        <v>2</v>
      </c>
      <c r="E2078">
        <v>0</v>
      </c>
      <c r="F2078" s="4">
        <f>DetailTicket2[[#This Row],[Qte]]*(DetailTicket2[[#This Row],[PrixUnit]]*(1-DetailTicket2[[#This Row],[Remise%]]))</f>
        <v>11.9</v>
      </c>
      <c r="G2078" t="str">
        <f t="shared" si="45"/>
        <v>JEHOU</v>
      </c>
    </row>
    <row r="2079" spans="1:7" x14ac:dyDescent="0.25">
      <c r="A2079">
        <v>10929</v>
      </c>
      <c r="B2079">
        <v>75</v>
      </c>
      <c r="C2079">
        <v>5.95</v>
      </c>
      <c r="D2079">
        <v>1</v>
      </c>
      <c r="E2079">
        <v>0</v>
      </c>
      <c r="F2079" s="4">
        <f>DetailTicket2[[#This Row],[Qte]]*(DetailTicket2[[#This Row],[PrixUnit]]*(1-DetailTicket2[[#This Row],[Remise%]]))</f>
        <v>5.95</v>
      </c>
      <c r="G2079" t="str">
        <f t="shared" si="45"/>
        <v>ERDEB</v>
      </c>
    </row>
    <row r="2080" spans="1:7" x14ac:dyDescent="0.25">
      <c r="A2080">
        <v>10932</v>
      </c>
      <c r="B2080">
        <v>75</v>
      </c>
      <c r="C2080">
        <v>5.95</v>
      </c>
      <c r="D2080">
        <v>1</v>
      </c>
      <c r="E2080">
        <v>0.1</v>
      </c>
      <c r="F2080" s="4">
        <f>DetailTicket2[[#This Row],[Qte]]*(DetailTicket2[[#This Row],[PrixUnit]]*(1-DetailTicket2[[#This Row],[Remise%]]))</f>
        <v>5.3550000000000004</v>
      </c>
      <c r="G2080" t="str">
        <f t="shared" si="45"/>
        <v>FAMAR</v>
      </c>
    </row>
    <row r="2081" spans="1:7" x14ac:dyDescent="0.25">
      <c r="A2081">
        <v>10951</v>
      </c>
      <c r="B2081">
        <v>75</v>
      </c>
      <c r="C2081">
        <v>5.95</v>
      </c>
      <c r="D2081">
        <v>2</v>
      </c>
      <c r="E2081">
        <v>0.05</v>
      </c>
      <c r="F2081" s="4">
        <f>DetailTicket2[[#This Row],[Qte]]*(DetailTicket2[[#This Row],[PrixUnit]]*(1-DetailTicket2[[#This Row],[Remise%]]))</f>
        <v>11.305</v>
      </c>
      <c r="G2081" t="str">
        <f t="shared" si="45"/>
        <v>ERDUR</v>
      </c>
    </row>
    <row r="2082" spans="1:7" x14ac:dyDescent="0.25">
      <c r="A2082">
        <v>10955</v>
      </c>
      <c r="B2082">
        <v>75</v>
      </c>
      <c r="C2082">
        <v>5.95</v>
      </c>
      <c r="D2082">
        <v>2</v>
      </c>
      <c r="E2082">
        <v>0.2</v>
      </c>
      <c r="F2082" s="4">
        <f>DetailTicket2[[#This Row],[Qte]]*(DetailTicket2[[#This Row],[PrixUnit]]*(1-DetailTicket2[[#This Row],[Remise%]]))</f>
        <v>9.5200000000000014</v>
      </c>
      <c r="G2082" t="str">
        <f t="shared" si="45"/>
        <v>REDAN</v>
      </c>
    </row>
    <row r="2083" spans="1:7" x14ac:dyDescent="0.25">
      <c r="A2083">
        <v>10959</v>
      </c>
      <c r="B2083">
        <v>75</v>
      </c>
      <c r="C2083">
        <v>5.95</v>
      </c>
      <c r="D2083">
        <v>1</v>
      </c>
      <c r="E2083">
        <v>0.15</v>
      </c>
      <c r="F2083" s="4">
        <f>DetailTicket2[[#This Row],[Qte]]*(DetailTicket2[[#This Row],[PrixUnit]]*(1-DetailTicket2[[#This Row],[Remise%]]))</f>
        <v>5.0575000000000001</v>
      </c>
      <c r="G2083" t="str">
        <f t="shared" si="45"/>
        <v>BRLEH</v>
      </c>
    </row>
    <row r="2084" spans="1:7" x14ac:dyDescent="0.25">
      <c r="A2084">
        <v>10973</v>
      </c>
      <c r="B2084">
        <v>75</v>
      </c>
      <c r="C2084">
        <v>5.95</v>
      </c>
      <c r="D2084">
        <v>2</v>
      </c>
      <c r="E2084">
        <v>0</v>
      </c>
      <c r="F2084" s="4">
        <f>DetailTicket2[[#This Row],[Qte]]*(DetailTicket2[[#This Row],[PrixUnit]]*(1-DetailTicket2[[#This Row],[Remise%]]))</f>
        <v>11.9</v>
      </c>
      <c r="G2084" t="str">
        <f t="shared" si="45"/>
        <v>JUBOY</v>
      </c>
    </row>
    <row r="2085" spans="1:7" x14ac:dyDescent="0.25">
      <c r="A2085">
        <v>10975</v>
      </c>
      <c r="B2085">
        <v>75</v>
      </c>
      <c r="C2085">
        <v>5.95</v>
      </c>
      <c r="D2085">
        <v>2</v>
      </c>
      <c r="E2085">
        <v>0</v>
      </c>
      <c r="F2085" s="4">
        <f>DetailTicket2[[#This Row],[Qte]]*(DetailTicket2[[#This Row],[PrixUnit]]*(1-DetailTicket2[[#This Row],[Remise%]]))</f>
        <v>11.9</v>
      </c>
      <c r="G2085" t="str">
        <f t="shared" si="45"/>
        <v>GESEF</v>
      </c>
    </row>
    <row r="2086" spans="1:7" x14ac:dyDescent="0.25">
      <c r="A2086">
        <v>10980</v>
      </c>
      <c r="B2086">
        <v>75</v>
      </c>
      <c r="C2086">
        <v>5.95</v>
      </c>
      <c r="D2086">
        <v>1</v>
      </c>
      <c r="E2086">
        <v>0.2</v>
      </c>
      <c r="F2086" s="4">
        <f>DetailTicket2[[#This Row],[Qte]]*(DetailTicket2[[#This Row],[PrixUnit]]*(1-DetailTicket2[[#This Row],[Remise%]]))</f>
        <v>4.7600000000000007</v>
      </c>
      <c r="G2086" t="str">
        <f t="shared" si="45"/>
        <v>REDAN</v>
      </c>
    </row>
    <row r="2087" spans="1:7" x14ac:dyDescent="0.25">
      <c r="A2087">
        <v>10998</v>
      </c>
      <c r="B2087">
        <v>75</v>
      </c>
      <c r="C2087">
        <v>5.95</v>
      </c>
      <c r="D2087">
        <v>1</v>
      </c>
      <c r="E2087">
        <v>0</v>
      </c>
      <c r="F2087" s="4">
        <f>DetailTicket2[[#This Row],[Qte]]*(DetailTicket2[[#This Row],[PrixUnit]]*(1-DetailTicket2[[#This Row],[Remise%]]))</f>
        <v>5.95</v>
      </c>
      <c r="G2087" t="str">
        <f t="shared" si="45"/>
        <v xml:space="preserve">DELE </v>
      </c>
    </row>
    <row r="2088" spans="1:7" x14ac:dyDescent="0.25">
      <c r="A2088">
        <v>11077</v>
      </c>
      <c r="B2088">
        <v>75</v>
      </c>
      <c r="C2088">
        <v>5.95</v>
      </c>
      <c r="D2088">
        <v>2</v>
      </c>
      <c r="E2088">
        <v>0</v>
      </c>
      <c r="F2088" s="4">
        <f>DetailTicket2[[#This Row],[Qte]]*(DetailTicket2[[#This Row],[PrixUnit]]*(1-DetailTicket2[[#This Row],[Remise%]]))</f>
        <v>11.9</v>
      </c>
      <c r="G2088" t="str">
        <f t="shared" si="45"/>
        <v>ALCLE</v>
      </c>
    </row>
    <row r="2089" spans="1:7" x14ac:dyDescent="0.25">
      <c r="A2089">
        <v>10267</v>
      </c>
      <c r="B2089">
        <v>76</v>
      </c>
      <c r="C2089">
        <v>10.98</v>
      </c>
      <c r="D2089">
        <v>2</v>
      </c>
      <c r="E2089">
        <v>0.15</v>
      </c>
      <c r="F2089" s="4">
        <f>DetailTicket2[[#This Row],[Qte]]*(DetailTicket2[[#This Row],[PrixUnit]]*(1-DetailTicket2[[#This Row],[Remise%]]))</f>
        <v>18.666</v>
      </c>
      <c r="G2089" t="str">
        <f t="shared" si="45"/>
        <v>ERDEB</v>
      </c>
    </row>
    <row r="2090" spans="1:7" x14ac:dyDescent="0.25">
      <c r="A2090">
        <v>10273</v>
      </c>
      <c r="B2090">
        <v>76</v>
      </c>
      <c r="C2090">
        <v>10.98</v>
      </c>
      <c r="D2090">
        <v>1</v>
      </c>
      <c r="E2090">
        <v>0.05</v>
      </c>
      <c r="F2090" s="4">
        <f>DetailTicket2[[#This Row],[Qte]]*(DetailTicket2[[#This Row],[PrixUnit]]*(1-DetailTicket2[[#This Row],[Remise%]]))</f>
        <v>10.430999999999999</v>
      </c>
      <c r="G2090" t="str">
        <f t="shared" si="45"/>
        <v>ARBLA</v>
      </c>
    </row>
    <row r="2091" spans="1:7" x14ac:dyDescent="0.25">
      <c r="A2091">
        <v>10318</v>
      </c>
      <c r="B2091">
        <v>76</v>
      </c>
      <c r="C2091">
        <v>10.98</v>
      </c>
      <c r="D2091">
        <v>2</v>
      </c>
      <c r="E2091">
        <v>0</v>
      </c>
      <c r="F2091" s="4">
        <f>DetailTicket2[[#This Row],[Qte]]*(DetailTicket2[[#This Row],[PrixUnit]]*(1-DetailTicket2[[#This Row],[Remise%]]))</f>
        <v>21.96</v>
      </c>
      <c r="G2091" t="str">
        <f t="shared" si="45"/>
        <v>GAANT</v>
      </c>
    </row>
    <row r="2092" spans="1:7" x14ac:dyDescent="0.25">
      <c r="A2092">
        <v>10319</v>
      </c>
      <c r="B2092">
        <v>76</v>
      </c>
      <c r="C2092">
        <v>10.98</v>
      </c>
      <c r="D2092">
        <v>1</v>
      </c>
      <c r="E2092">
        <v>0</v>
      </c>
      <c r="F2092" s="4">
        <f>DetailTicket2[[#This Row],[Qte]]*(DetailTicket2[[#This Row],[PrixUnit]]*(1-DetailTicket2[[#This Row],[Remise%]]))</f>
        <v>10.98</v>
      </c>
      <c r="G2092" t="str">
        <f t="shared" si="45"/>
        <v>CHGRA</v>
      </c>
    </row>
    <row r="2093" spans="1:7" x14ac:dyDescent="0.25">
      <c r="A2093">
        <v>10343</v>
      </c>
      <c r="B2093">
        <v>76</v>
      </c>
      <c r="C2093">
        <v>10.98</v>
      </c>
      <c r="D2093">
        <v>2</v>
      </c>
      <c r="E2093">
        <v>0</v>
      </c>
      <c r="F2093" s="4">
        <f>DetailTicket2[[#This Row],[Qte]]*(DetailTicket2[[#This Row],[PrixUnit]]*(1-DetailTicket2[[#This Row],[Remise%]]))</f>
        <v>21.96</v>
      </c>
      <c r="G2093" t="str">
        <f t="shared" si="45"/>
        <v>ANLER</v>
      </c>
    </row>
    <row r="2094" spans="1:7" x14ac:dyDescent="0.25">
      <c r="A2094">
        <v>10363</v>
      </c>
      <c r="B2094">
        <v>76</v>
      </c>
      <c r="C2094">
        <v>10.98</v>
      </c>
      <c r="D2094">
        <v>2</v>
      </c>
      <c r="E2094">
        <v>0</v>
      </c>
      <c r="F2094" s="4">
        <f>DetailTicket2[[#This Row],[Qte]]*(DetailTicket2[[#This Row],[PrixUnit]]*(1-DetailTicket2[[#This Row],[Remise%]]))</f>
        <v>21.96</v>
      </c>
      <c r="G2094" t="str">
        <f t="shared" si="45"/>
        <v>ERBEC</v>
      </c>
    </row>
    <row r="2095" spans="1:7" x14ac:dyDescent="0.25">
      <c r="A2095">
        <v>10399</v>
      </c>
      <c r="B2095">
        <v>76</v>
      </c>
      <c r="C2095">
        <v>10.98</v>
      </c>
      <c r="D2095">
        <v>1</v>
      </c>
      <c r="E2095">
        <v>0</v>
      </c>
      <c r="F2095" s="4">
        <f>DetailTicket2[[#This Row],[Qte]]*(DetailTicket2[[#This Row],[PrixUnit]]*(1-DetailTicket2[[#This Row],[Remise%]]))</f>
        <v>10.98</v>
      </c>
      <c r="G2095" t="str">
        <f t="shared" si="45"/>
        <v>ZOHED</v>
      </c>
    </row>
    <row r="2096" spans="1:7" x14ac:dyDescent="0.25">
      <c r="A2096">
        <v>10413</v>
      </c>
      <c r="B2096">
        <v>76</v>
      </c>
      <c r="C2096">
        <v>10.98</v>
      </c>
      <c r="D2096">
        <v>2</v>
      </c>
      <c r="E2096">
        <v>0</v>
      </c>
      <c r="F2096" s="4">
        <f>DetailTicket2[[#This Row],[Qte]]*(DetailTicket2[[#This Row],[PrixUnit]]*(1-DetailTicket2[[#This Row],[Remise%]]))</f>
        <v>21.96</v>
      </c>
      <c r="G2096" t="str">
        <f t="shared" si="45"/>
        <v>CÉDAU</v>
      </c>
    </row>
    <row r="2097" spans="1:7" x14ac:dyDescent="0.25">
      <c r="A2097">
        <v>10425</v>
      </c>
      <c r="B2097">
        <v>76</v>
      </c>
      <c r="C2097">
        <v>10.98</v>
      </c>
      <c r="D2097">
        <v>1</v>
      </c>
      <c r="E2097">
        <v>0.25</v>
      </c>
      <c r="F2097" s="4">
        <f>DetailTicket2[[#This Row],[Qte]]*(DetailTicket2[[#This Row],[PrixUnit]]*(1-DetailTicket2[[#This Row],[Remise%]]))</f>
        <v>8.2349999999999994</v>
      </c>
      <c r="G2097" t="str">
        <f t="shared" si="45"/>
        <v>CÉDAU</v>
      </c>
    </row>
    <row r="2098" spans="1:7" x14ac:dyDescent="0.25">
      <c r="A2098">
        <v>10434</v>
      </c>
      <c r="B2098">
        <v>76</v>
      </c>
      <c r="C2098">
        <v>10.98</v>
      </c>
      <c r="D2098">
        <v>2</v>
      </c>
      <c r="E2098">
        <v>0.15</v>
      </c>
      <c r="F2098" s="4">
        <f>DetailTicket2[[#This Row],[Qte]]*(DetailTicket2[[#This Row],[PrixUnit]]*(1-DetailTicket2[[#This Row],[Remise%]]))</f>
        <v>18.666</v>
      </c>
      <c r="G2098" t="str">
        <f t="shared" si="45"/>
        <v>REDAN</v>
      </c>
    </row>
    <row r="2099" spans="1:7" x14ac:dyDescent="0.25">
      <c r="A2099">
        <v>10475</v>
      </c>
      <c r="B2099">
        <v>76</v>
      </c>
      <c r="C2099">
        <v>10.98</v>
      </c>
      <c r="D2099">
        <v>1</v>
      </c>
      <c r="E2099">
        <v>0.15</v>
      </c>
      <c r="F2099" s="4">
        <f>DetailTicket2[[#This Row],[Qte]]*(DetailTicket2[[#This Row],[PrixUnit]]*(1-DetailTicket2[[#This Row],[Remise%]]))</f>
        <v>9.3330000000000002</v>
      </c>
      <c r="G2099" t="str">
        <f t="shared" si="45"/>
        <v>MIGAL</v>
      </c>
    </row>
    <row r="2100" spans="1:7" x14ac:dyDescent="0.25">
      <c r="A2100">
        <v>10530</v>
      </c>
      <c r="B2100">
        <v>76</v>
      </c>
      <c r="C2100">
        <v>13.72</v>
      </c>
      <c r="D2100">
        <v>2</v>
      </c>
      <c r="E2100">
        <v>0</v>
      </c>
      <c r="F2100" s="4">
        <f>DetailTicket2[[#This Row],[Qte]]*(DetailTicket2[[#This Row],[PrixUnit]]*(1-DetailTicket2[[#This Row],[Remise%]]))</f>
        <v>27.44</v>
      </c>
      <c r="G2100" t="str">
        <f t="shared" si="45"/>
        <v>BETIZ</v>
      </c>
    </row>
    <row r="2101" spans="1:7" x14ac:dyDescent="0.25">
      <c r="A2101">
        <v>10566</v>
      </c>
      <c r="B2101">
        <v>76</v>
      </c>
      <c r="C2101">
        <v>13.72</v>
      </c>
      <c r="D2101">
        <v>2</v>
      </c>
      <c r="E2101">
        <v>0</v>
      </c>
      <c r="F2101" s="4">
        <f>DetailTicket2[[#This Row],[Qte]]*(DetailTicket2[[#This Row],[PrixUnit]]*(1-DetailTicket2[[#This Row],[Remise%]]))</f>
        <v>27.44</v>
      </c>
      <c r="G2101" t="str">
        <f t="shared" si="45"/>
        <v>JEBOR</v>
      </c>
    </row>
    <row r="2102" spans="1:7" x14ac:dyDescent="0.25">
      <c r="A2102">
        <v>10569</v>
      </c>
      <c r="B2102">
        <v>76</v>
      </c>
      <c r="C2102">
        <v>13.72</v>
      </c>
      <c r="D2102">
        <v>1</v>
      </c>
      <c r="E2102">
        <v>0</v>
      </c>
      <c r="F2102" s="4">
        <f>DetailTicket2[[#This Row],[Qte]]*(DetailTicket2[[#This Row],[PrixUnit]]*(1-DetailTicket2[[#This Row],[Remise%]]))</f>
        <v>13.72</v>
      </c>
      <c r="G2102" t="str">
        <f t="shared" si="45"/>
        <v>ALCLE</v>
      </c>
    </row>
    <row r="2103" spans="1:7" x14ac:dyDescent="0.25">
      <c r="A2103">
        <v>10575</v>
      </c>
      <c r="B2103">
        <v>76</v>
      </c>
      <c r="C2103">
        <v>13.72</v>
      </c>
      <c r="D2103">
        <v>2</v>
      </c>
      <c r="E2103">
        <v>0</v>
      </c>
      <c r="F2103" s="4">
        <f>DetailTicket2[[#This Row],[Qte]]*(DetailTicket2[[#This Row],[PrixUnit]]*(1-DetailTicket2[[#This Row],[Remise%]]))</f>
        <v>27.44</v>
      </c>
      <c r="G2103" t="str">
        <f t="shared" si="45"/>
        <v>CECHA</v>
      </c>
    </row>
    <row r="2104" spans="1:7" x14ac:dyDescent="0.25">
      <c r="A2104">
        <v>10582</v>
      </c>
      <c r="B2104">
        <v>76</v>
      </c>
      <c r="C2104">
        <v>13.72</v>
      </c>
      <c r="D2104">
        <v>2</v>
      </c>
      <c r="E2104">
        <v>0</v>
      </c>
      <c r="F2104" s="4">
        <f>DetailTicket2[[#This Row],[Qte]]*(DetailTicket2[[#This Row],[PrixUnit]]*(1-DetailTicket2[[#This Row],[Remise%]]))</f>
        <v>27.44</v>
      </c>
      <c r="G2104" t="str">
        <f t="shared" si="45"/>
        <v>NOBEL</v>
      </c>
    </row>
    <row r="2105" spans="1:7" x14ac:dyDescent="0.25">
      <c r="A2105">
        <v>10593</v>
      </c>
      <c r="B2105">
        <v>76</v>
      </c>
      <c r="C2105">
        <v>13.72</v>
      </c>
      <c r="D2105">
        <v>2</v>
      </c>
      <c r="E2105">
        <v>0.2</v>
      </c>
      <c r="F2105" s="4">
        <f>DetailTicket2[[#This Row],[Qte]]*(DetailTicket2[[#This Row],[PrixUnit]]*(1-DetailTicket2[[#This Row],[Remise%]]))</f>
        <v>21.952000000000002</v>
      </c>
      <c r="G2105" t="str">
        <f t="shared" si="45"/>
        <v>ANLER</v>
      </c>
    </row>
    <row r="2106" spans="1:7" x14ac:dyDescent="0.25">
      <c r="A2106">
        <v>10604</v>
      </c>
      <c r="B2106">
        <v>76</v>
      </c>
      <c r="C2106">
        <v>13.72</v>
      </c>
      <c r="D2106">
        <v>2</v>
      </c>
      <c r="E2106">
        <v>0.1</v>
      </c>
      <c r="F2106" s="4">
        <f>DetailTicket2[[#This Row],[Qte]]*(DetailTicket2[[#This Row],[PrixUnit]]*(1-DetailTicket2[[#This Row],[Remise%]]))</f>
        <v>24.696000000000002</v>
      </c>
      <c r="G2106" t="str">
        <f t="shared" si="45"/>
        <v>LOHUE</v>
      </c>
    </row>
    <row r="2107" spans="1:7" x14ac:dyDescent="0.25">
      <c r="A2107">
        <v>10612</v>
      </c>
      <c r="B2107">
        <v>76</v>
      </c>
      <c r="C2107">
        <v>13.72</v>
      </c>
      <c r="D2107">
        <v>2</v>
      </c>
      <c r="E2107">
        <v>0</v>
      </c>
      <c r="F2107" s="4">
        <f>DetailTicket2[[#This Row],[Qte]]*(DetailTicket2[[#This Row],[PrixUnit]]*(1-DetailTicket2[[#This Row],[Remise%]]))</f>
        <v>27.44</v>
      </c>
      <c r="G2107" t="str">
        <f t="shared" si="45"/>
        <v>MOELK</v>
      </c>
    </row>
    <row r="2108" spans="1:7" x14ac:dyDescent="0.25">
      <c r="A2108">
        <v>10630</v>
      </c>
      <c r="B2108">
        <v>76</v>
      </c>
      <c r="C2108">
        <v>13.72</v>
      </c>
      <c r="D2108">
        <v>1</v>
      </c>
      <c r="E2108">
        <v>0</v>
      </c>
      <c r="F2108" s="4">
        <f>DetailTicket2[[#This Row],[Qte]]*(DetailTicket2[[#This Row],[PrixUnit]]*(1-DetailTicket2[[#This Row],[Remise%]]))</f>
        <v>13.72</v>
      </c>
      <c r="G2108" t="str">
        <f t="shared" si="45"/>
        <v>CHBES</v>
      </c>
    </row>
    <row r="2109" spans="1:7" x14ac:dyDescent="0.25">
      <c r="A2109">
        <v>10665</v>
      </c>
      <c r="B2109">
        <v>76</v>
      </c>
      <c r="C2109">
        <v>13.72</v>
      </c>
      <c r="D2109">
        <v>2</v>
      </c>
      <c r="E2109">
        <v>0</v>
      </c>
      <c r="F2109" s="4">
        <f>DetailTicket2[[#This Row],[Qte]]*(DetailTicket2[[#This Row],[PrixUnit]]*(1-DetailTicket2[[#This Row],[Remise%]]))</f>
        <v>27.44</v>
      </c>
      <c r="G2109" t="str">
        <f t="shared" si="45"/>
        <v>CHROU</v>
      </c>
    </row>
    <row r="2110" spans="1:7" x14ac:dyDescent="0.25">
      <c r="A2110">
        <v>10701</v>
      </c>
      <c r="B2110">
        <v>76</v>
      </c>
      <c r="C2110">
        <v>13.72</v>
      </c>
      <c r="D2110">
        <v>1</v>
      </c>
      <c r="E2110">
        <v>0.15</v>
      </c>
      <c r="F2110" s="4">
        <f>DetailTicket2[[#This Row],[Qte]]*(DetailTicket2[[#This Row],[PrixUnit]]*(1-DetailTicket2[[#This Row],[Remise%]]))</f>
        <v>11.662000000000001</v>
      </c>
      <c r="G2110" t="str">
        <f t="shared" si="45"/>
        <v>ERSWE</v>
      </c>
    </row>
    <row r="2111" spans="1:7" x14ac:dyDescent="0.25">
      <c r="A2111">
        <v>10702</v>
      </c>
      <c r="B2111">
        <v>76</v>
      </c>
      <c r="C2111">
        <v>13.72</v>
      </c>
      <c r="D2111">
        <v>2</v>
      </c>
      <c r="E2111">
        <v>0</v>
      </c>
      <c r="F2111" s="4">
        <f>DetailTicket2[[#This Row],[Qte]]*(DetailTicket2[[#This Row],[PrixUnit]]*(1-DetailTicket2[[#This Row],[Remise%]]))</f>
        <v>27.44</v>
      </c>
      <c r="G2111" t="str">
        <f t="shared" si="45"/>
        <v>MALAZ</v>
      </c>
    </row>
    <row r="2112" spans="1:7" x14ac:dyDescent="0.25">
      <c r="A2112">
        <v>10732</v>
      </c>
      <c r="B2112">
        <v>76</v>
      </c>
      <c r="C2112">
        <v>13.72</v>
      </c>
      <c r="D2112">
        <v>1</v>
      </c>
      <c r="E2112">
        <v>0</v>
      </c>
      <c r="F2112" s="4">
        <f>DetailTicket2[[#This Row],[Qte]]*(DetailTicket2[[#This Row],[PrixUnit]]*(1-DetailTicket2[[#This Row],[Remise%]]))</f>
        <v>13.72</v>
      </c>
      <c r="G2112" t="str">
        <f t="shared" si="45"/>
        <v>FAMAR</v>
      </c>
    </row>
    <row r="2113" spans="1:7" x14ac:dyDescent="0.25">
      <c r="A2113">
        <v>10734</v>
      </c>
      <c r="B2113">
        <v>76</v>
      </c>
      <c r="C2113">
        <v>13.72</v>
      </c>
      <c r="D2113">
        <v>1</v>
      </c>
      <c r="E2113">
        <v>0</v>
      </c>
      <c r="F2113" s="4">
        <f>DetailTicket2[[#This Row],[Qte]]*(DetailTicket2[[#This Row],[PrixUnit]]*(1-DetailTicket2[[#This Row],[Remise%]]))</f>
        <v>13.72</v>
      </c>
      <c r="G2113" t="str">
        <f t="shared" si="45"/>
        <v>BRLEH</v>
      </c>
    </row>
    <row r="2114" spans="1:7" x14ac:dyDescent="0.25">
      <c r="A2114">
        <v>10749</v>
      </c>
      <c r="B2114">
        <v>76</v>
      </c>
      <c r="C2114">
        <v>13.72</v>
      </c>
      <c r="D2114">
        <v>2</v>
      </c>
      <c r="E2114">
        <v>0</v>
      </c>
      <c r="F2114" s="4">
        <f>DetailTicket2[[#This Row],[Qte]]*(DetailTicket2[[#This Row],[PrixUnit]]*(1-DetailTicket2[[#This Row],[Remise%]]))</f>
        <v>27.44</v>
      </c>
      <c r="G2114" t="str">
        <f t="shared" ref="G2114:G2177" si="46">VLOOKUP(A2114,$I$2:$J$836,2,FALSE)</f>
        <v>GAANT</v>
      </c>
    </row>
    <row r="2115" spans="1:7" x14ac:dyDescent="0.25">
      <c r="A2115">
        <v>10808</v>
      </c>
      <c r="B2115">
        <v>76</v>
      </c>
      <c r="C2115">
        <v>13.72</v>
      </c>
      <c r="D2115">
        <v>2</v>
      </c>
      <c r="E2115">
        <v>0.15</v>
      </c>
      <c r="F2115" s="4">
        <f>DetailTicket2[[#This Row],[Qte]]*(DetailTicket2[[#This Row],[PrixUnit]]*(1-DetailTicket2[[#This Row],[Remise%]]))</f>
        <v>23.324000000000002</v>
      </c>
      <c r="G2115" t="str">
        <f t="shared" si="46"/>
        <v>PILED</v>
      </c>
    </row>
    <row r="2116" spans="1:7" x14ac:dyDescent="0.25">
      <c r="A2116">
        <v>10837</v>
      </c>
      <c r="B2116">
        <v>76</v>
      </c>
      <c r="C2116">
        <v>13.72</v>
      </c>
      <c r="D2116">
        <v>1</v>
      </c>
      <c r="E2116">
        <v>0.25</v>
      </c>
      <c r="F2116" s="4">
        <f>DetailTicket2[[#This Row],[Qte]]*(DetailTicket2[[#This Row],[PrixUnit]]*(1-DetailTicket2[[#This Row],[Remise%]]))</f>
        <v>10.290000000000001</v>
      </c>
      <c r="G2116" t="str">
        <f t="shared" si="46"/>
        <v>JEHOU</v>
      </c>
    </row>
    <row r="2117" spans="1:7" x14ac:dyDescent="0.25">
      <c r="A2117">
        <v>10860</v>
      </c>
      <c r="B2117">
        <v>76</v>
      </c>
      <c r="C2117">
        <v>13.72</v>
      </c>
      <c r="D2117">
        <v>1</v>
      </c>
      <c r="E2117">
        <v>0</v>
      </c>
      <c r="F2117" s="4">
        <f>DetailTicket2[[#This Row],[Qte]]*(DetailTicket2[[#This Row],[PrixUnit]]*(1-DetailTicket2[[#This Row],[Remise%]]))</f>
        <v>13.72</v>
      </c>
      <c r="G2117" t="str">
        <f t="shared" si="46"/>
        <v>JEHER</v>
      </c>
    </row>
    <row r="2118" spans="1:7" x14ac:dyDescent="0.25">
      <c r="A2118">
        <v>10879</v>
      </c>
      <c r="B2118">
        <v>76</v>
      </c>
      <c r="C2118">
        <v>13.72</v>
      </c>
      <c r="D2118">
        <v>2</v>
      </c>
      <c r="E2118">
        <v>0</v>
      </c>
      <c r="F2118" s="4">
        <f>DetailTicket2[[#This Row],[Qte]]*(DetailTicket2[[#This Row],[PrixUnit]]*(1-DetailTicket2[[#This Row],[Remise%]]))</f>
        <v>27.44</v>
      </c>
      <c r="G2118" t="str">
        <f t="shared" si="46"/>
        <v>FRLAN</v>
      </c>
    </row>
    <row r="2119" spans="1:7" x14ac:dyDescent="0.25">
      <c r="A2119">
        <v>10927</v>
      </c>
      <c r="B2119">
        <v>76</v>
      </c>
      <c r="C2119">
        <v>13.72</v>
      </c>
      <c r="D2119">
        <v>1</v>
      </c>
      <c r="E2119">
        <v>0</v>
      </c>
      <c r="F2119" s="4">
        <f>DetailTicket2[[#This Row],[Qte]]*(DetailTicket2[[#This Row],[PrixUnit]]*(1-DetailTicket2[[#This Row],[Remise%]]))</f>
        <v>13.72</v>
      </c>
      <c r="G2119" t="str">
        <f t="shared" si="46"/>
        <v>JUBOY</v>
      </c>
    </row>
    <row r="2120" spans="1:7" x14ac:dyDescent="0.25">
      <c r="A2120">
        <v>10928</v>
      </c>
      <c r="B2120">
        <v>76</v>
      </c>
      <c r="C2120">
        <v>13.72</v>
      </c>
      <c r="D2120">
        <v>2</v>
      </c>
      <c r="E2120">
        <v>0</v>
      </c>
      <c r="F2120" s="4">
        <f>DetailTicket2[[#This Row],[Qte]]*(DetailTicket2[[#This Row],[PrixUnit]]*(1-DetailTicket2[[#This Row],[Remise%]]))</f>
        <v>27.44</v>
      </c>
      <c r="G2120" t="str">
        <f t="shared" si="46"/>
        <v>SAJOU</v>
      </c>
    </row>
    <row r="2121" spans="1:7" x14ac:dyDescent="0.25">
      <c r="A2121">
        <v>10961</v>
      </c>
      <c r="B2121">
        <v>76</v>
      </c>
      <c r="C2121">
        <v>13.72</v>
      </c>
      <c r="D2121">
        <v>2</v>
      </c>
      <c r="E2121">
        <v>0</v>
      </c>
      <c r="F2121" s="4">
        <f>DetailTicket2[[#This Row],[Qte]]*(DetailTicket2[[#This Row],[PrixUnit]]*(1-DetailTicket2[[#This Row],[Remise%]]))</f>
        <v>27.44</v>
      </c>
      <c r="G2121" t="str">
        <f t="shared" si="46"/>
        <v>PABEL</v>
      </c>
    </row>
    <row r="2122" spans="1:7" x14ac:dyDescent="0.25">
      <c r="A2122">
        <v>10962</v>
      </c>
      <c r="B2122">
        <v>76</v>
      </c>
      <c r="C2122">
        <v>13.72</v>
      </c>
      <c r="D2122">
        <v>1</v>
      </c>
      <c r="E2122">
        <v>0</v>
      </c>
      <c r="F2122" s="4">
        <f>DetailTicket2[[#This Row],[Qte]]*(DetailTicket2[[#This Row],[PrixUnit]]*(1-DetailTicket2[[#This Row],[Remise%]]))</f>
        <v>13.72</v>
      </c>
      <c r="G2122" t="str">
        <f t="shared" si="46"/>
        <v>ARBLA</v>
      </c>
    </row>
    <row r="2123" spans="1:7" x14ac:dyDescent="0.25">
      <c r="A2123">
        <v>10986</v>
      </c>
      <c r="B2123">
        <v>76</v>
      </c>
      <c r="C2123">
        <v>13.72</v>
      </c>
      <c r="D2123">
        <v>2</v>
      </c>
      <c r="E2123">
        <v>0</v>
      </c>
      <c r="F2123" s="4">
        <f>DetailTicket2[[#This Row],[Qte]]*(DetailTicket2[[#This Row],[PrixUnit]]*(1-DetailTicket2[[#This Row],[Remise%]]))</f>
        <v>27.44</v>
      </c>
      <c r="G2123" t="str">
        <f t="shared" si="46"/>
        <v>RIDAB</v>
      </c>
    </row>
    <row r="2124" spans="1:7" x14ac:dyDescent="0.25">
      <c r="A2124">
        <v>10991</v>
      </c>
      <c r="B2124">
        <v>76</v>
      </c>
      <c r="C2124">
        <v>13.72</v>
      </c>
      <c r="D2124">
        <v>2</v>
      </c>
      <c r="E2124">
        <v>0.2</v>
      </c>
      <c r="F2124" s="4">
        <f>DetailTicket2[[#This Row],[Qte]]*(DetailTicket2[[#This Row],[PrixUnit]]*(1-DetailTicket2[[#This Row],[Remise%]]))</f>
        <v>21.952000000000002</v>
      </c>
      <c r="G2124" t="str">
        <f t="shared" si="46"/>
        <v>ARBLA</v>
      </c>
    </row>
    <row r="2125" spans="1:7" x14ac:dyDescent="0.25">
      <c r="A2125">
        <v>11004</v>
      </c>
      <c r="B2125">
        <v>76</v>
      </c>
      <c r="C2125">
        <v>13.72</v>
      </c>
      <c r="D2125">
        <v>2</v>
      </c>
      <c r="E2125">
        <v>0</v>
      </c>
      <c r="F2125" s="4">
        <f>DetailTicket2[[#This Row],[Qte]]*(DetailTicket2[[#This Row],[PrixUnit]]*(1-DetailTicket2[[#This Row],[Remise%]]))</f>
        <v>27.44</v>
      </c>
      <c r="G2125" t="str">
        <f t="shared" si="46"/>
        <v>YATAN</v>
      </c>
    </row>
    <row r="2126" spans="1:7" x14ac:dyDescent="0.25">
      <c r="A2126">
        <v>11050</v>
      </c>
      <c r="B2126">
        <v>76</v>
      </c>
      <c r="C2126">
        <v>13.72</v>
      </c>
      <c r="D2126">
        <v>2</v>
      </c>
      <c r="E2126">
        <v>0.1</v>
      </c>
      <c r="F2126" s="4">
        <f>DetailTicket2[[#This Row],[Qte]]*(DetailTicket2[[#This Row],[PrixUnit]]*(1-DetailTicket2[[#This Row],[Remise%]]))</f>
        <v>24.696000000000002</v>
      </c>
      <c r="G2126" t="str">
        <f t="shared" si="46"/>
        <v>REDAN</v>
      </c>
    </row>
    <row r="2127" spans="1:7" x14ac:dyDescent="0.25">
      <c r="A2127">
        <v>11075</v>
      </c>
      <c r="B2127">
        <v>76</v>
      </c>
      <c r="C2127">
        <v>13.72</v>
      </c>
      <c r="D2127">
        <v>2</v>
      </c>
      <c r="E2127">
        <v>0.15</v>
      </c>
      <c r="F2127" s="4">
        <f>DetailTicket2[[#This Row],[Qte]]*(DetailTicket2[[#This Row],[PrixUnit]]*(1-DetailTicket2[[#This Row],[Remise%]]))</f>
        <v>23.324000000000002</v>
      </c>
      <c r="G2127" t="str">
        <f t="shared" si="46"/>
        <v>ERDUR</v>
      </c>
    </row>
    <row r="2128" spans="1:7" x14ac:dyDescent="0.25">
      <c r="A2128">
        <v>10256</v>
      </c>
      <c r="B2128">
        <v>77</v>
      </c>
      <c r="C2128">
        <v>7.93</v>
      </c>
      <c r="D2128">
        <v>2</v>
      </c>
      <c r="E2128">
        <v>0</v>
      </c>
      <c r="F2128" s="4">
        <f>DetailTicket2[[#This Row],[Qte]]*(DetailTicket2[[#This Row],[PrixUnit]]*(1-DetailTicket2[[#This Row],[Remise%]]))</f>
        <v>15.86</v>
      </c>
      <c r="G2128" t="str">
        <f t="shared" si="46"/>
        <v>YAKAL</v>
      </c>
    </row>
    <row r="2129" spans="1:7" x14ac:dyDescent="0.25">
      <c r="A2129">
        <v>10257</v>
      </c>
      <c r="B2129">
        <v>77</v>
      </c>
      <c r="C2129">
        <v>7.93</v>
      </c>
      <c r="D2129">
        <v>2</v>
      </c>
      <c r="E2129">
        <v>0</v>
      </c>
      <c r="F2129" s="4">
        <f>DetailTicket2[[#This Row],[Qte]]*(DetailTicket2[[#This Row],[PrixUnit]]*(1-DetailTicket2[[#This Row],[Remise%]]))</f>
        <v>15.86</v>
      </c>
      <c r="G2129" t="str">
        <f t="shared" si="46"/>
        <v>NAROU</v>
      </c>
    </row>
    <row r="2130" spans="1:7" x14ac:dyDescent="0.25">
      <c r="A2130">
        <v>10290</v>
      </c>
      <c r="B2130">
        <v>77</v>
      </c>
      <c r="C2130">
        <v>7.93</v>
      </c>
      <c r="D2130">
        <v>2</v>
      </c>
      <c r="E2130">
        <v>0</v>
      </c>
      <c r="F2130" s="4">
        <f>DetailTicket2[[#This Row],[Qte]]*(DetailTicket2[[#This Row],[PrixUnit]]*(1-DetailTicket2[[#This Row],[Remise%]]))</f>
        <v>15.86</v>
      </c>
      <c r="G2130" t="str">
        <f t="shared" si="46"/>
        <v>PAMAR</v>
      </c>
    </row>
    <row r="2131" spans="1:7" x14ac:dyDescent="0.25">
      <c r="A2131">
        <v>10366</v>
      </c>
      <c r="B2131">
        <v>77</v>
      </c>
      <c r="C2131">
        <v>7.93</v>
      </c>
      <c r="D2131">
        <v>2</v>
      </c>
      <c r="E2131">
        <v>0</v>
      </c>
      <c r="F2131" s="4">
        <f>DetailTicket2[[#This Row],[Qte]]*(DetailTicket2[[#This Row],[PrixUnit]]*(1-DetailTicket2[[#This Row],[Remise%]]))</f>
        <v>15.86</v>
      </c>
      <c r="G2131" t="str">
        <f t="shared" si="46"/>
        <v>SAJOU</v>
      </c>
    </row>
    <row r="2132" spans="1:7" x14ac:dyDescent="0.25">
      <c r="A2132">
        <v>10367</v>
      </c>
      <c r="B2132">
        <v>77</v>
      </c>
      <c r="C2132">
        <v>7.93</v>
      </c>
      <c r="D2132">
        <v>2</v>
      </c>
      <c r="E2132">
        <v>0</v>
      </c>
      <c r="F2132" s="4">
        <f>DetailTicket2[[#This Row],[Qte]]*(DetailTicket2[[#This Row],[PrixUnit]]*(1-DetailTicket2[[#This Row],[Remise%]]))</f>
        <v>15.86</v>
      </c>
      <c r="G2132" t="str">
        <f t="shared" si="46"/>
        <v>ZOHED</v>
      </c>
    </row>
    <row r="2133" spans="1:7" x14ac:dyDescent="0.25">
      <c r="A2133">
        <v>10399</v>
      </c>
      <c r="B2133">
        <v>77</v>
      </c>
      <c r="C2133">
        <v>7.93</v>
      </c>
      <c r="D2133">
        <v>2</v>
      </c>
      <c r="E2133">
        <v>0</v>
      </c>
      <c r="F2133" s="4">
        <f>DetailTicket2[[#This Row],[Qte]]*(DetailTicket2[[#This Row],[PrixUnit]]*(1-DetailTicket2[[#This Row],[Remise%]]))</f>
        <v>15.86</v>
      </c>
      <c r="G2133" t="str">
        <f t="shared" si="46"/>
        <v>ZOHED</v>
      </c>
    </row>
    <row r="2134" spans="1:7" x14ac:dyDescent="0.25">
      <c r="A2134">
        <v>10417</v>
      </c>
      <c r="B2134">
        <v>77</v>
      </c>
      <c r="C2134">
        <v>7.93</v>
      </c>
      <c r="D2134">
        <v>1</v>
      </c>
      <c r="E2134">
        <v>0</v>
      </c>
      <c r="F2134" s="4">
        <f>DetailTicket2[[#This Row],[Qte]]*(DetailTicket2[[#This Row],[PrixUnit]]*(1-DetailTicket2[[#This Row],[Remise%]]))</f>
        <v>7.93</v>
      </c>
      <c r="G2134" t="str">
        <f t="shared" si="46"/>
        <v>OLFER</v>
      </c>
    </row>
    <row r="2135" spans="1:7" x14ac:dyDescent="0.25">
      <c r="A2135">
        <v>10421</v>
      </c>
      <c r="B2135">
        <v>77</v>
      </c>
      <c r="C2135">
        <v>7.93</v>
      </c>
      <c r="D2135">
        <v>2</v>
      </c>
      <c r="E2135">
        <v>0.15</v>
      </c>
      <c r="F2135" s="4">
        <f>DetailTicket2[[#This Row],[Qte]]*(DetailTicket2[[#This Row],[PrixUnit]]*(1-DetailTicket2[[#This Row],[Remise%]]))</f>
        <v>13.481</v>
      </c>
      <c r="G2135" t="str">
        <f t="shared" si="46"/>
        <v>BEAVI</v>
      </c>
    </row>
    <row r="2136" spans="1:7" x14ac:dyDescent="0.25">
      <c r="A2136">
        <v>10451</v>
      </c>
      <c r="B2136">
        <v>77</v>
      </c>
      <c r="C2136">
        <v>7.93</v>
      </c>
      <c r="D2136">
        <v>2</v>
      </c>
      <c r="E2136">
        <v>0.1</v>
      </c>
      <c r="F2136" s="4">
        <f>DetailTicket2[[#This Row],[Qte]]*(DetailTicket2[[#This Row],[PrixUnit]]*(1-DetailTicket2[[#This Row],[Remise%]]))</f>
        <v>14.273999999999999</v>
      </c>
      <c r="G2136" t="str">
        <f t="shared" si="46"/>
        <v>ARBLA</v>
      </c>
    </row>
    <row r="2137" spans="1:7" x14ac:dyDescent="0.25">
      <c r="A2137">
        <v>10483</v>
      </c>
      <c r="B2137">
        <v>77</v>
      </c>
      <c r="C2137">
        <v>7.93</v>
      </c>
      <c r="D2137">
        <v>1</v>
      </c>
      <c r="E2137">
        <v>0.05</v>
      </c>
      <c r="F2137" s="4">
        <f>DetailTicket2[[#This Row],[Qte]]*(DetailTicket2[[#This Row],[PrixUnit]]*(1-DetailTicket2[[#This Row],[Remise%]]))</f>
        <v>7.5334999999999992</v>
      </c>
      <c r="G2137" t="str">
        <f t="shared" si="46"/>
        <v>CHLAB</v>
      </c>
    </row>
    <row r="2138" spans="1:7" x14ac:dyDescent="0.25">
      <c r="A2138">
        <v>10491</v>
      </c>
      <c r="B2138">
        <v>77</v>
      </c>
      <c r="C2138">
        <v>7.93</v>
      </c>
      <c r="D2138">
        <v>2</v>
      </c>
      <c r="E2138">
        <v>0.15</v>
      </c>
      <c r="F2138" s="4">
        <f>DetailTicket2[[#This Row],[Qte]]*(DetailTicket2[[#This Row],[PrixUnit]]*(1-DetailTicket2[[#This Row],[Remise%]]))</f>
        <v>13.481</v>
      </c>
      <c r="G2138" t="str">
        <f t="shared" si="46"/>
        <v>LOHUE</v>
      </c>
    </row>
    <row r="2139" spans="1:7" x14ac:dyDescent="0.25">
      <c r="A2139">
        <v>10495</v>
      </c>
      <c r="B2139">
        <v>77</v>
      </c>
      <c r="C2139">
        <v>7.93</v>
      </c>
      <c r="D2139">
        <v>2</v>
      </c>
      <c r="E2139">
        <v>0</v>
      </c>
      <c r="F2139" s="4">
        <f>DetailTicket2[[#This Row],[Qte]]*(DetailTicket2[[#This Row],[PrixUnit]]*(1-DetailTicket2[[#This Row],[Remise%]]))</f>
        <v>15.86</v>
      </c>
      <c r="G2139" t="str">
        <f t="shared" si="46"/>
        <v>VIGUI</v>
      </c>
    </row>
    <row r="2140" spans="1:7" x14ac:dyDescent="0.25">
      <c r="A2140">
        <v>10497</v>
      </c>
      <c r="B2140">
        <v>77</v>
      </c>
      <c r="C2140">
        <v>7.93</v>
      </c>
      <c r="D2140">
        <v>1</v>
      </c>
      <c r="E2140">
        <v>0</v>
      </c>
      <c r="F2140" s="4">
        <f>DetailTicket2[[#This Row],[Qte]]*(DetailTicket2[[#This Row],[PrixUnit]]*(1-DetailTicket2[[#This Row],[Remise%]]))</f>
        <v>7.93</v>
      </c>
      <c r="G2140" t="str">
        <f t="shared" si="46"/>
        <v>ANLER</v>
      </c>
    </row>
    <row r="2141" spans="1:7" x14ac:dyDescent="0.25">
      <c r="A2141">
        <v>10554</v>
      </c>
      <c r="B2141">
        <v>77</v>
      </c>
      <c r="C2141">
        <v>9.91</v>
      </c>
      <c r="D2141">
        <v>2</v>
      </c>
      <c r="E2141">
        <v>0.05</v>
      </c>
      <c r="F2141" s="4">
        <f>DetailTicket2[[#This Row],[Qte]]*(DetailTicket2[[#This Row],[PrixUnit]]*(1-DetailTicket2[[#This Row],[Remise%]]))</f>
        <v>18.829000000000001</v>
      </c>
      <c r="G2141" t="str">
        <f t="shared" si="46"/>
        <v>OLLHE</v>
      </c>
    </row>
    <row r="2142" spans="1:7" x14ac:dyDescent="0.25">
      <c r="A2142">
        <v>10577</v>
      </c>
      <c r="B2142">
        <v>77</v>
      </c>
      <c r="C2142">
        <v>9.91</v>
      </c>
      <c r="D2142">
        <v>2</v>
      </c>
      <c r="E2142">
        <v>0</v>
      </c>
      <c r="F2142" s="4">
        <f>DetailTicket2[[#This Row],[Qte]]*(DetailTicket2[[#This Row],[PrixUnit]]*(1-DetailTicket2[[#This Row],[Remise%]]))</f>
        <v>19.82</v>
      </c>
      <c r="G2142" t="str">
        <f t="shared" si="46"/>
        <v>ROHAM</v>
      </c>
    </row>
    <row r="2143" spans="1:7" x14ac:dyDescent="0.25">
      <c r="A2143">
        <v>10587</v>
      </c>
      <c r="B2143">
        <v>77</v>
      </c>
      <c r="C2143">
        <v>9.91</v>
      </c>
      <c r="D2143">
        <v>1</v>
      </c>
      <c r="E2143">
        <v>0</v>
      </c>
      <c r="F2143" s="4">
        <f>DetailTicket2[[#This Row],[Qte]]*(DetailTicket2[[#This Row],[PrixUnit]]*(1-DetailTicket2[[#This Row],[Remise%]]))</f>
        <v>9.91</v>
      </c>
      <c r="G2143" t="str">
        <f t="shared" si="46"/>
        <v>BEAVI</v>
      </c>
    </row>
    <row r="2144" spans="1:7" x14ac:dyDescent="0.25">
      <c r="A2144">
        <v>10590</v>
      </c>
      <c r="B2144">
        <v>77</v>
      </c>
      <c r="C2144">
        <v>9.91</v>
      </c>
      <c r="D2144">
        <v>2</v>
      </c>
      <c r="E2144">
        <v>0.05</v>
      </c>
      <c r="F2144" s="4">
        <f>DetailTicket2[[#This Row],[Qte]]*(DetailTicket2[[#This Row],[PrixUnit]]*(1-DetailTicket2[[#This Row],[Remise%]]))</f>
        <v>18.829000000000001</v>
      </c>
      <c r="G2144" t="str">
        <f t="shared" si="46"/>
        <v>JÉBAZ</v>
      </c>
    </row>
    <row r="2145" spans="1:7" x14ac:dyDescent="0.25">
      <c r="A2145">
        <v>10602</v>
      </c>
      <c r="B2145">
        <v>77</v>
      </c>
      <c r="C2145">
        <v>9.91</v>
      </c>
      <c r="D2145">
        <v>2</v>
      </c>
      <c r="E2145">
        <v>0.25</v>
      </c>
      <c r="F2145" s="4">
        <f>DetailTicket2[[#This Row],[Qte]]*(DetailTicket2[[#This Row],[PrixUnit]]*(1-DetailTicket2[[#This Row],[Remise%]]))</f>
        <v>14.865</v>
      </c>
      <c r="G2145" t="str">
        <f t="shared" si="46"/>
        <v>ZOHED</v>
      </c>
    </row>
    <row r="2146" spans="1:7" x14ac:dyDescent="0.25">
      <c r="A2146">
        <v>10646</v>
      </c>
      <c r="B2146">
        <v>77</v>
      </c>
      <c r="C2146">
        <v>9.91</v>
      </c>
      <c r="D2146">
        <v>1</v>
      </c>
      <c r="E2146">
        <v>0.25</v>
      </c>
      <c r="F2146" s="4">
        <f>DetailTicket2[[#This Row],[Qte]]*(DetailTicket2[[#This Row],[PrixUnit]]*(1-DetailTicket2[[#This Row],[Remise%]]))</f>
        <v>7.4325000000000001</v>
      </c>
      <c r="G2146" t="str">
        <f t="shared" si="46"/>
        <v>ERSWE</v>
      </c>
    </row>
    <row r="2147" spans="1:7" x14ac:dyDescent="0.25">
      <c r="A2147">
        <v>10658</v>
      </c>
      <c r="B2147">
        <v>77</v>
      </c>
      <c r="C2147">
        <v>9.91</v>
      </c>
      <c r="D2147">
        <v>2</v>
      </c>
      <c r="E2147">
        <v>0.05</v>
      </c>
      <c r="F2147" s="4">
        <f>DetailTicket2[[#This Row],[Qte]]*(DetailTicket2[[#This Row],[PrixUnit]]*(1-DetailTicket2[[#This Row],[Remise%]]))</f>
        <v>18.829000000000001</v>
      </c>
      <c r="G2147" t="str">
        <f t="shared" si="46"/>
        <v>ARBLA</v>
      </c>
    </row>
    <row r="2148" spans="1:7" x14ac:dyDescent="0.25">
      <c r="A2148">
        <v>10690</v>
      </c>
      <c r="B2148">
        <v>77</v>
      </c>
      <c r="C2148">
        <v>9.91</v>
      </c>
      <c r="D2148">
        <v>1</v>
      </c>
      <c r="E2148">
        <v>0.25</v>
      </c>
      <c r="F2148" s="4">
        <f>DetailTicket2[[#This Row],[Qte]]*(DetailTicket2[[#This Row],[PrixUnit]]*(1-DetailTicket2[[#This Row],[Remise%]]))</f>
        <v>7.4325000000000001</v>
      </c>
      <c r="G2148" t="str">
        <f t="shared" si="46"/>
        <v>DAMIC</v>
      </c>
    </row>
    <row r="2149" spans="1:7" x14ac:dyDescent="0.25">
      <c r="A2149">
        <v>10735</v>
      </c>
      <c r="B2149">
        <v>77</v>
      </c>
      <c r="C2149">
        <v>9.91</v>
      </c>
      <c r="D2149">
        <v>2</v>
      </c>
      <c r="E2149">
        <v>0.1</v>
      </c>
      <c r="F2149" s="4">
        <f>DetailTicket2[[#This Row],[Qte]]*(DetailTicket2[[#This Row],[PrixUnit]]*(1-DetailTicket2[[#This Row],[Remise%]]))</f>
        <v>17.838000000000001</v>
      </c>
      <c r="G2149" t="str">
        <f t="shared" si="46"/>
        <v>PALER</v>
      </c>
    </row>
    <row r="2150" spans="1:7" x14ac:dyDescent="0.25">
      <c r="A2150">
        <v>10780</v>
      </c>
      <c r="B2150">
        <v>77</v>
      </c>
      <c r="C2150">
        <v>9.91</v>
      </c>
      <c r="D2150">
        <v>2</v>
      </c>
      <c r="E2150">
        <v>0</v>
      </c>
      <c r="F2150" s="4">
        <f>DetailTicket2[[#This Row],[Qte]]*(DetailTicket2[[#This Row],[PrixUnit]]*(1-DetailTicket2[[#This Row],[Remise%]]))</f>
        <v>19.82</v>
      </c>
      <c r="G2150" t="str">
        <f t="shared" si="46"/>
        <v>JEMAN</v>
      </c>
    </row>
    <row r="2151" spans="1:7" x14ac:dyDescent="0.25">
      <c r="A2151">
        <v>10812</v>
      </c>
      <c r="B2151">
        <v>77</v>
      </c>
      <c r="C2151">
        <v>9.91</v>
      </c>
      <c r="D2151">
        <v>1</v>
      </c>
      <c r="E2151">
        <v>0</v>
      </c>
      <c r="F2151" s="4">
        <f>DetailTicket2[[#This Row],[Qte]]*(DetailTicket2[[#This Row],[PrixUnit]]*(1-DetailTicket2[[#This Row],[Remise%]]))</f>
        <v>9.91</v>
      </c>
      <c r="G2151" t="str">
        <f t="shared" si="46"/>
        <v>DACOU</v>
      </c>
    </row>
    <row r="2152" spans="1:7" x14ac:dyDescent="0.25">
      <c r="A2152">
        <v>10823</v>
      </c>
      <c r="B2152">
        <v>77</v>
      </c>
      <c r="C2152">
        <v>9.91</v>
      </c>
      <c r="D2152">
        <v>2</v>
      </c>
      <c r="E2152">
        <v>0.1</v>
      </c>
      <c r="F2152" s="4">
        <f>DetailTicket2[[#This Row],[Qte]]*(DetailTicket2[[#This Row],[PrixUnit]]*(1-DetailTicket2[[#This Row],[Remise%]]))</f>
        <v>17.838000000000001</v>
      </c>
      <c r="G2152" t="str">
        <f t="shared" si="46"/>
        <v>JEMAN</v>
      </c>
    </row>
    <row r="2153" spans="1:7" x14ac:dyDescent="0.25">
      <c r="A2153">
        <v>10835</v>
      </c>
      <c r="B2153">
        <v>77</v>
      </c>
      <c r="C2153">
        <v>9.91</v>
      </c>
      <c r="D2153">
        <v>2</v>
      </c>
      <c r="E2153">
        <v>0.2</v>
      </c>
      <c r="F2153" s="4">
        <f>DetailTicket2[[#This Row],[Qte]]*(DetailTicket2[[#This Row],[PrixUnit]]*(1-DetailTicket2[[#This Row],[Remise%]]))</f>
        <v>15.856000000000002</v>
      </c>
      <c r="G2153" t="str">
        <f t="shared" si="46"/>
        <v>PALEC</v>
      </c>
    </row>
    <row r="2154" spans="1:7" x14ac:dyDescent="0.25">
      <c r="A2154">
        <v>10841</v>
      </c>
      <c r="B2154">
        <v>77</v>
      </c>
      <c r="C2154">
        <v>9.91</v>
      </c>
      <c r="D2154">
        <v>2</v>
      </c>
      <c r="E2154">
        <v>0</v>
      </c>
      <c r="F2154" s="4">
        <f>DetailTicket2[[#This Row],[Qte]]*(DetailTicket2[[#This Row],[PrixUnit]]*(1-DetailTicket2[[#This Row],[Remise%]]))</f>
        <v>19.82</v>
      </c>
      <c r="G2154" t="str">
        <f t="shared" si="46"/>
        <v>MIGAL</v>
      </c>
    </row>
    <row r="2155" spans="1:7" x14ac:dyDescent="0.25">
      <c r="A2155">
        <v>10885</v>
      </c>
      <c r="B2155">
        <v>77</v>
      </c>
      <c r="C2155">
        <v>9.91</v>
      </c>
      <c r="D2155">
        <v>1</v>
      </c>
      <c r="E2155">
        <v>0</v>
      </c>
      <c r="F2155" s="4">
        <f>DetailTicket2[[#This Row],[Qte]]*(DetailTicket2[[#This Row],[PrixUnit]]*(1-DetailTicket2[[#This Row],[Remise%]]))</f>
        <v>9.91</v>
      </c>
      <c r="G2155" t="str">
        <f t="shared" si="46"/>
        <v>MIGAL</v>
      </c>
    </row>
    <row r="2156" spans="1:7" x14ac:dyDescent="0.25">
      <c r="A2156">
        <v>10886</v>
      </c>
      <c r="B2156">
        <v>77</v>
      </c>
      <c r="C2156">
        <v>9.91</v>
      </c>
      <c r="D2156">
        <v>1</v>
      </c>
      <c r="E2156">
        <v>0</v>
      </c>
      <c r="F2156" s="4">
        <f>DetailTicket2[[#This Row],[Qte]]*(DetailTicket2[[#This Row],[PrixUnit]]*(1-DetailTicket2[[#This Row],[Remise%]]))</f>
        <v>9.91</v>
      </c>
      <c r="G2156" t="str">
        <f t="shared" si="46"/>
        <v>DAMIC</v>
      </c>
    </row>
    <row r="2157" spans="1:7" x14ac:dyDescent="0.25">
      <c r="A2157">
        <v>10929</v>
      </c>
      <c r="B2157">
        <v>77</v>
      </c>
      <c r="C2157">
        <v>9.91</v>
      </c>
      <c r="D2157">
        <v>2</v>
      </c>
      <c r="E2157">
        <v>0</v>
      </c>
      <c r="F2157" s="4">
        <f>DetailTicket2[[#This Row],[Qte]]*(DetailTicket2[[#This Row],[PrixUnit]]*(1-DetailTicket2[[#This Row],[Remise%]]))</f>
        <v>19.82</v>
      </c>
      <c r="G2157" t="str">
        <f t="shared" si="46"/>
        <v>ERDEB</v>
      </c>
    </row>
    <row r="2158" spans="1:7" x14ac:dyDescent="0.25">
      <c r="A2158">
        <v>10946</v>
      </c>
      <c r="B2158">
        <v>77</v>
      </c>
      <c r="C2158">
        <v>9.91</v>
      </c>
      <c r="D2158">
        <v>1</v>
      </c>
      <c r="E2158">
        <v>0</v>
      </c>
      <c r="F2158" s="4">
        <f>DetailTicket2[[#This Row],[Qte]]*(DetailTicket2[[#This Row],[PrixUnit]]*(1-DetailTicket2[[#This Row],[Remise%]]))</f>
        <v>9.91</v>
      </c>
      <c r="G2158" t="str">
        <f t="shared" si="46"/>
        <v>ZOHED</v>
      </c>
    </row>
    <row r="2159" spans="1:7" x14ac:dyDescent="0.25">
      <c r="A2159">
        <v>10986</v>
      </c>
      <c r="B2159">
        <v>77</v>
      </c>
      <c r="C2159">
        <v>9.91</v>
      </c>
      <c r="D2159">
        <v>2</v>
      </c>
      <c r="E2159">
        <v>0</v>
      </c>
      <c r="F2159" s="4">
        <f>DetailTicket2[[#This Row],[Qte]]*(DetailTicket2[[#This Row],[PrixUnit]]*(1-DetailTicket2[[#This Row],[Remise%]]))</f>
        <v>19.82</v>
      </c>
      <c r="G2159" t="str">
        <f t="shared" si="46"/>
        <v>RIDAB</v>
      </c>
    </row>
    <row r="2160" spans="1:7" x14ac:dyDescent="0.25">
      <c r="A2160">
        <v>10999</v>
      </c>
      <c r="B2160">
        <v>77</v>
      </c>
      <c r="C2160">
        <v>9.91</v>
      </c>
      <c r="D2160">
        <v>1</v>
      </c>
      <c r="E2160">
        <v>0.05</v>
      </c>
      <c r="F2160" s="4">
        <f>DetailTicket2[[#This Row],[Qte]]*(DetailTicket2[[#This Row],[PrixUnit]]*(1-DetailTicket2[[#This Row],[Remise%]]))</f>
        <v>9.4145000000000003</v>
      </c>
      <c r="G2160" t="str">
        <f t="shared" si="46"/>
        <v>OLLHE</v>
      </c>
    </row>
    <row r="2161" spans="1:7" x14ac:dyDescent="0.25">
      <c r="A2161">
        <v>11000</v>
      </c>
      <c r="B2161">
        <v>77</v>
      </c>
      <c r="C2161">
        <v>9.91</v>
      </c>
      <c r="D2161">
        <v>1</v>
      </c>
      <c r="E2161">
        <v>0</v>
      </c>
      <c r="F2161" s="4">
        <f>DetailTicket2[[#This Row],[Qte]]*(DetailTicket2[[#This Row],[PrixUnit]]*(1-DetailTicket2[[#This Row],[Remise%]]))</f>
        <v>9.91</v>
      </c>
      <c r="G2161" t="str">
        <f t="shared" si="46"/>
        <v>ALCLE</v>
      </c>
    </row>
    <row r="2162" spans="1:7" x14ac:dyDescent="0.25">
      <c r="A2162">
        <v>11015</v>
      </c>
      <c r="B2162">
        <v>77</v>
      </c>
      <c r="C2162">
        <v>9.91</v>
      </c>
      <c r="D2162">
        <v>2</v>
      </c>
      <c r="E2162">
        <v>0</v>
      </c>
      <c r="F2162" s="4">
        <f>DetailTicket2[[#This Row],[Qte]]*(DetailTicket2[[#This Row],[PrixUnit]]*(1-DetailTicket2[[#This Row],[Remise%]]))</f>
        <v>19.82</v>
      </c>
      <c r="G2162" t="str">
        <f t="shared" si="46"/>
        <v>ALDUV</v>
      </c>
    </row>
    <row r="2163" spans="1:7" x14ac:dyDescent="0.25">
      <c r="A2163">
        <v>11060</v>
      </c>
      <c r="B2163">
        <v>77</v>
      </c>
      <c r="C2163">
        <v>9.91</v>
      </c>
      <c r="D2163">
        <v>2</v>
      </c>
      <c r="E2163">
        <v>0</v>
      </c>
      <c r="F2163" s="4">
        <f>DetailTicket2[[#This Row],[Qte]]*(DetailTicket2[[#This Row],[PrixUnit]]*(1-DetailTicket2[[#This Row],[Remise%]]))</f>
        <v>19.82</v>
      </c>
      <c r="G2163" t="str">
        <f t="shared" si="46"/>
        <v>LEHOS</v>
      </c>
    </row>
    <row r="2164" spans="1:7" x14ac:dyDescent="0.25">
      <c r="A2164">
        <v>11068</v>
      </c>
      <c r="B2164">
        <v>77</v>
      </c>
      <c r="C2164">
        <v>9.91</v>
      </c>
      <c r="D2164">
        <v>1</v>
      </c>
      <c r="E2164">
        <v>0.15</v>
      </c>
      <c r="F2164" s="4">
        <f>DetailTicket2[[#This Row],[Qte]]*(DetailTicket2[[#This Row],[PrixUnit]]*(1-DetailTicket2[[#This Row],[Remise%]]))</f>
        <v>8.4235000000000007</v>
      </c>
      <c r="G2164" t="str">
        <f t="shared" si="46"/>
        <v>PABEL</v>
      </c>
    </row>
    <row r="2165" spans="1:7" x14ac:dyDescent="0.25">
      <c r="A2165">
        <v>11077</v>
      </c>
      <c r="B2165">
        <v>77</v>
      </c>
      <c r="C2165">
        <v>9.91</v>
      </c>
      <c r="D2165">
        <v>2</v>
      </c>
      <c r="E2165">
        <v>0</v>
      </c>
      <c r="F2165" s="4">
        <f>DetailTicket2[[#This Row],[Qte]]*(DetailTicket2[[#This Row],[PrixUnit]]*(1-DetailTicket2[[#This Row],[Remise%]]))</f>
        <v>19.82</v>
      </c>
      <c r="G2165" t="str">
        <f t="shared" si="46"/>
        <v>ALCLE</v>
      </c>
    </row>
    <row r="2166" spans="1:7" x14ac:dyDescent="0.25">
      <c r="A2166">
        <v>10248</v>
      </c>
      <c r="B2166">
        <v>120</v>
      </c>
      <c r="C2166">
        <v>6.1</v>
      </c>
      <c r="D2166">
        <v>1</v>
      </c>
      <c r="E2166">
        <v>0</v>
      </c>
      <c r="F2166" s="4">
        <f>DetailTicket2[[#This Row],[Qte]]*(DetailTicket2[[#This Row],[PrixUnit]]*(1-DetailTicket2[[#This Row],[Remise%]]))</f>
        <v>6.1</v>
      </c>
      <c r="G2166" t="str">
        <f t="shared" si="46"/>
        <v>MAHEN</v>
      </c>
    </row>
    <row r="2167" spans="1:7" x14ac:dyDescent="0.25">
      <c r="A2167">
        <v>10248</v>
      </c>
      <c r="B2167">
        <v>121</v>
      </c>
      <c r="C2167">
        <v>6.86</v>
      </c>
      <c r="D2167">
        <v>2</v>
      </c>
      <c r="E2167">
        <v>0</v>
      </c>
      <c r="F2167" s="4">
        <f>DetailTicket2[[#This Row],[Qte]]*(DetailTicket2[[#This Row],[PrixUnit]]*(1-DetailTicket2[[#This Row],[Remise%]]))</f>
        <v>13.72</v>
      </c>
      <c r="G2167" t="str">
        <f t="shared" si="46"/>
        <v>MAHEN</v>
      </c>
    </row>
    <row r="2168" spans="1:7" x14ac:dyDescent="0.25">
      <c r="A2168">
        <v>10248</v>
      </c>
      <c r="B2168">
        <v>122</v>
      </c>
      <c r="C2168">
        <v>7.01</v>
      </c>
      <c r="D2168">
        <v>3</v>
      </c>
      <c r="E2168">
        <v>0</v>
      </c>
      <c r="F2168" s="4">
        <f>DetailTicket2[[#This Row],[Qte]]*(DetailTicket2[[#This Row],[PrixUnit]]*(1-DetailTicket2[[#This Row],[Remise%]]))</f>
        <v>21.03</v>
      </c>
      <c r="G2168" t="str">
        <f t="shared" si="46"/>
        <v>MAHEN</v>
      </c>
    </row>
    <row r="2169" spans="1:7" x14ac:dyDescent="0.25">
      <c r="A2169">
        <v>10725</v>
      </c>
      <c r="B2169">
        <v>122</v>
      </c>
      <c r="C2169">
        <v>6</v>
      </c>
      <c r="D2169">
        <v>1</v>
      </c>
      <c r="E2169">
        <v>0</v>
      </c>
      <c r="F2169" s="4">
        <f>DetailTicket2[[#This Row],[Qte]]*(DetailTicket2[[#This Row],[PrixUnit]]*(1-DetailTicket2[[#This Row],[Remise%]]))</f>
        <v>6</v>
      </c>
      <c r="G2169" t="str">
        <f t="shared" si="46"/>
        <v>ALAUV</v>
      </c>
    </row>
    <row r="2170" spans="1:7" x14ac:dyDescent="0.25">
      <c r="A2170">
        <v>10248</v>
      </c>
      <c r="B2170">
        <v>123</v>
      </c>
      <c r="C2170">
        <v>7.24</v>
      </c>
      <c r="D2170">
        <v>1</v>
      </c>
      <c r="E2170">
        <v>0</v>
      </c>
      <c r="F2170" s="4">
        <f>DetailTicket2[[#This Row],[Qte]]*(DetailTicket2[[#This Row],[PrixUnit]]*(1-DetailTicket2[[#This Row],[Remise%]]))</f>
        <v>7.24</v>
      </c>
      <c r="G2170" t="str">
        <f t="shared" si="46"/>
        <v>MAHEN</v>
      </c>
    </row>
    <row r="2171" spans="1:7" x14ac:dyDescent="0.25">
      <c r="A2171">
        <v>10248</v>
      </c>
      <c r="B2171">
        <v>124</v>
      </c>
      <c r="C2171">
        <v>7.24</v>
      </c>
      <c r="D2171">
        <v>2</v>
      </c>
      <c r="E2171">
        <v>0</v>
      </c>
      <c r="F2171" s="4">
        <f>DetailTicket2[[#This Row],[Qte]]*(DetailTicket2[[#This Row],[PrixUnit]]*(1-DetailTicket2[[#This Row],[Remise%]]))</f>
        <v>14.48</v>
      </c>
      <c r="G2171" t="str">
        <f t="shared" si="46"/>
        <v>MAHEN</v>
      </c>
    </row>
    <row r="2172" spans="1:7" x14ac:dyDescent="0.25">
      <c r="A2172">
        <v>10248</v>
      </c>
      <c r="B2172">
        <v>125</v>
      </c>
      <c r="C2172">
        <v>7.36</v>
      </c>
      <c r="D2172">
        <v>3</v>
      </c>
      <c r="E2172">
        <v>0</v>
      </c>
      <c r="F2172" s="4">
        <f>DetailTicket2[[#This Row],[Qte]]*(DetailTicket2[[#This Row],[PrixUnit]]*(1-DetailTicket2[[#This Row],[Remise%]]))</f>
        <v>22.080000000000002</v>
      </c>
      <c r="G2172" t="str">
        <f t="shared" si="46"/>
        <v>MAHEN</v>
      </c>
    </row>
    <row r="2173" spans="1:7" x14ac:dyDescent="0.25">
      <c r="A2173">
        <v>10248</v>
      </c>
      <c r="B2173">
        <v>126</v>
      </c>
      <c r="C2173">
        <v>7.62</v>
      </c>
      <c r="D2173">
        <v>1</v>
      </c>
      <c r="E2173">
        <v>0</v>
      </c>
      <c r="F2173" s="4">
        <f>DetailTicket2[[#This Row],[Qte]]*(DetailTicket2[[#This Row],[PrixUnit]]*(1-DetailTicket2[[#This Row],[Remise%]]))</f>
        <v>7.62</v>
      </c>
      <c r="G2173" t="str">
        <f t="shared" si="46"/>
        <v>MAHEN</v>
      </c>
    </row>
    <row r="2174" spans="1:7" x14ac:dyDescent="0.25">
      <c r="A2174">
        <v>10248</v>
      </c>
      <c r="B2174">
        <v>127</v>
      </c>
      <c r="C2174">
        <v>7.62</v>
      </c>
      <c r="D2174">
        <v>2</v>
      </c>
      <c r="E2174">
        <v>0</v>
      </c>
      <c r="F2174" s="4">
        <f>DetailTicket2[[#This Row],[Qte]]*(DetailTicket2[[#This Row],[PrixUnit]]*(1-DetailTicket2[[#This Row],[Remise%]]))</f>
        <v>15.24</v>
      </c>
      <c r="G2174" t="str">
        <f t="shared" si="46"/>
        <v>MAHEN</v>
      </c>
    </row>
    <row r="2175" spans="1:7" x14ac:dyDescent="0.25">
      <c r="A2175">
        <v>10248</v>
      </c>
      <c r="B2175">
        <v>128</v>
      </c>
      <c r="C2175">
        <v>7.62</v>
      </c>
      <c r="D2175">
        <v>3</v>
      </c>
      <c r="E2175">
        <v>0</v>
      </c>
      <c r="F2175" s="4">
        <f>DetailTicket2[[#This Row],[Qte]]*(DetailTicket2[[#This Row],[PrixUnit]]*(1-DetailTicket2[[#This Row],[Remise%]]))</f>
        <v>22.86</v>
      </c>
      <c r="G2175" t="str">
        <f t="shared" si="46"/>
        <v>MAHEN</v>
      </c>
    </row>
    <row r="2176" spans="1:7" x14ac:dyDescent="0.25">
      <c r="A2176">
        <v>10248</v>
      </c>
      <c r="B2176">
        <v>129</v>
      </c>
      <c r="C2176">
        <v>9.15</v>
      </c>
      <c r="D2176">
        <v>1</v>
      </c>
      <c r="E2176">
        <v>0</v>
      </c>
      <c r="F2176" s="4">
        <f>DetailTicket2[[#This Row],[Qte]]*(DetailTicket2[[#This Row],[PrixUnit]]*(1-DetailTicket2[[#This Row],[Remise%]]))</f>
        <v>9.15</v>
      </c>
      <c r="G2176" t="str">
        <f t="shared" si="46"/>
        <v>MAHEN</v>
      </c>
    </row>
    <row r="2177" spans="1:7" x14ac:dyDescent="0.25">
      <c r="A2177">
        <v>10248</v>
      </c>
      <c r="B2177">
        <v>130</v>
      </c>
      <c r="C2177">
        <v>9.5299999999999994</v>
      </c>
      <c r="D2177">
        <v>2</v>
      </c>
      <c r="E2177">
        <v>0</v>
      </c>
      <c r="F2177" s="4">
        <f>DetailTicket2[[#This Row],[Qte]]*(DetailTicket2[[#This Row],[PrixUnit]]*(1-DetailTicket2[[#This Row],[Remise%]]))</f>
        <v>19.059999999999999</v>
      </c>
      <c r="G2177" t="str">
        <f t="shared" si="46"/>
        <v>MAHEN</v>
      </c>
    </row>
    <row r="2178" spans="1:7" x14ac:dyDescent="0.25">
      <c r="A2178">
        <v>10248</v>
      </c>
      <c r="B2178">
        <v>131</v>
      </c>
      <c r="C2178">
        <v>9.5299999999999994</v>
      </c>
      <c r="D2178">
        <v>3</v>
      </c>
      <c r="E2178">
        <v>0</v>
      </c>
      <c r="F2178" s="4">
        <f>DetailTicket2[[#This Row],[Qte]]*(DetailTicket2[[#This Row],[PrixUnit]]*(1-DetailTicket2[[#This Row],[Remise%]]))</f>
        <v>28.589999999999996</v>
      </c>
      <c r="G2178" t="str">
        <f t="shared" ref="G2178:G2190" si="47">VLOOKUP(A2178,$I$2:$J$836,2,FALSE)</f>
        <v>MAHEN</v>
      </c>
    </row>
    <row r="2179" spans="1:7" x14ac:dyDescent="0.25">
      <c r="A2179">
        <v>10248</v>
      </c>
      <c r="B2179">
        <v>132</v>
      </c>
      <c r="C2179">
        <v>9.7200000000000006</v>
      </c>
      <c r="D2179">
        <v>1</v>
      </c>
      <c r="E2179">
        <v>0</v>
      </c>
      <c r="F2179" s="4">
        <f>DetailTicket2[[#This Row],[Qte]]*(DetailTicket2[[#This Row],[PrixUnit]]*(1-DetailTicket2[[#This Row],[Remise%]]))</f>
        <v>9.7200000000000006</v>
      </c>
      <c r="G2179" t="str">
        <f t="shared" si="47"/>
        <v>MAHEN</v>
      </c>
    </row>
    <row r="2180" spans="1:7" x14ac:dyDescent="0.25">
      <c r="A2180">
        <v>10248</v>
      </c>
      <c r="B2180">
        <v>133</v>
      </c>
      <c r="C2180">
        <v>9.91</v>
      </c>
      <c r="D2180">
        <v>2</v>
      </c>
      <c r="E2180">
        <v>0</v>
      </c>
      <c r="F2180" s="4">
        <f>DetailTicket2[[#This Row],[Qte]]*(DetailTicket2[[#This Row],[PrixUnit]]*(1-DetailTicket2[[#This Row],[Remise%]]))</f>
        <v>19.82</v>
      </c>
      <c r="G2180" t="str">
        <f t="shared" si="47"/>
        <v>MAHEN</v>
      </c>
    </row>
    <row r="2181" spans="1:7" x14ac:dyDescent="0.25">
      <c r="A2181">
        <v>10248</v>
      </c>
      <c r="B2181">
        <v>134</v>
      </c>
      <c r="C2181">
        <v>10.1</v>
      </c>
      <c r="D2181">
        <v>3</v>
      </c>
      <c r="E2181">
        <v>0</v>
      </c>
      <c r="F2181" s="4">
        <f>DetailTicket2[[#This Row],[Qte]]*(DetailTicket2[[#This Row],[PrixUnit]]*(1-DetailTicket2[[#This Row],[Remise%]]))</f>
        <v>30.299999999999997</v>
      </c>
      <c r="G2181" t="str">
        <f t="shared" si="47"/>
        <v>MAHEN</v>
      </c>
    </row>
    <row r="2182" spans="1:7" x14ac:dyDescent="0.25">
      <c r="A2182">
        <v>10248</v>
      </c>
      <c r="B2182">
        <v>135</v>
      </c>
      <c r="C2182">
        <v>10.67</v>
      </c>
      <c r="D2182">
        <v>1</v>
      </c>
      <c r="E2182">
        <v>0</v>
      </c>
      <c r="F2182" s="4">
        <f>DetailTicket2[[#This Row],[Qte]]*(DetailTicket2[[#This Row],[PrixUnit]]*(1-DetailTicket2[[#This Row],[Remise%]]))</f>
        <v>10.67</v>
      </c>
      <c r="G2182" t="str">
        <f t="shared" si="47"/>
        <v>MAHEN</v>
      </c>
    </row>
    <row r="2183" spans="1:7" x14ac:dyDescent="0.25">
      <c r="A2183">
        <v>10248</v>
      </c>
      <c r="B2183">
        <v>136</v>
      </c>
      <c r="C2183">
        <v>10.67</v>
      </c>
      <c r="D2183">
        <v>2</v>
      </c>
      <c r="E2183">
        <v>0</v>
      </c>
      <c r="F2183" s="4">
        <f>DetailTicket2[[#This Row],[Qte]]*(DetailTicket2[[#This Row],[PrixUnit]]*(1-DetailTicket2[[#This Row],[Remise%]]))</f>
        <v>21.34</v>
      </c>
      <c r="G2183" t="str">
        <f t="shared" si="47"/>
        <v>MAHEN</v>
      </c>
    </row>
    <row r="2184" spans="1:7" x14ac:dyDescent="0.25">
      <c r="A2184">
        <v>10248</v>
      </c>
      <c r="B2184">
        <v>137</v>
      </c>
      <c r="C2184">
        <v>10.67</v>
      </c>
      <c r="D2184">
        <v>3</v>
      </c>
      <c r="E2184">
        <v>0</v>
      </c>
      <c r="F2184" s="4">
        <f>DetailTicket2[[#This Row],[Qte]]*(DetailTicket2[[#This Row],[PrixUnit]]*(1-DetailTicket2[[#This Row],[Remise%]]))</f>
        <v>32.01</v>
      </c>
      <c r="G2184" t="str">
        <f t="shared" si="47"/>
        <v>MAHEN</v>
      </c>
    </row>
    <row r="2185" spans="1:7" x14ac:dyDescent="0.25">
      <c r="A2185">
        <v>10248</v>
      </c>
      <c r="B2185">
        <v>138</v>
      </c>
      <c r="C2185">
        <v>10.67</v>
      </c>
      <c r="D2185">
        <v>1</v>
      </c>
      <c r="E2185">
        <v>0</v>
      </c>
      <c r="F2185" s="4">
        <f>DetailTicket2[[#This Row],[Qte]]*(DetailTicket2[[#This Row],[PrixUnit]]*(1-DetailTicket2[[#This Row],[Remise%]]))</f>
        <v>10.67</v>
      </c>
      <c r="G2185" t="str">
        <f t="shared" si="47"/>
        <v>MAHEN</v>
      </c>
    </row>
    <row r="2186" spans="1:7" x14ac:dyDescent="0.25">
      <c r="A2186">
        <v>10248</v>
      </c>
      <c r="B2186">
        <v>139</v>
      </c>
      <c r="C2186">
        <v>11.43</v>
      </c>
      <c r="D2186">
        <v>2</v>
      </c>
      <c r="E2186">
        <v>0</v>
      </c>
      <c r="F2186" s="4">
        <f>DetailTicket2[[#This Row],[Qte]]*(DetailTicket2[[#This Row],[PrixUnit]]*(1-DetailTicket2[[#This Row],[Remise%]]))</f>
        <v>22.86</v>
      </c>
      <c r="G2186" t="str">
        <f t="shared" si="47"/>
        <v>MAHEN</v>
      </c>
    </row>
    <row r="2187" spans="1:7" x14ac:dyDescent="0.25">
      <c r="A2187">
        <v>10248</v>
      </c>
      <c r="B2187">
        <v>140</v>
      </c>
      <c r="C2187">
        <v>11.43</v>
      </c>
      <c r="D2187">
        <v>3</v>
      </c>
      <c r="E2187">
        <v>0</v>
      </c>
      <c r="F2187" s="4">
        <f>DetailTicket2[[#This Row],[Qte]]*(DetailTicket2[[#This Row],[PrixUnit]]*(1-DetailTicket2[[#This Row],[Remise%]]))</f>
        <v>34.29</v>
      </c>
      <c r="G2187" t="str">
        <f t="shared" si="47"/>
        <v>MAHEN</v>
      </c>
    </row>
    <row r="2188" spans="1:7" x14ac:dyDescent="0.25">
      <c r="A2188">
        <v>10248</v>
      </c>
      <c r="B2188">
        <v>141</v>
      </c>
      <c r="C2188">
        <v>11.81</v>
      </c>
      <c r="D2188">
        <v>1</v>
      </c>
      <c r="E2188">
        <v>0</v>
      </c>
      <c r="F2188" s="4">
        <f>DetailTicket2[[#This Row],[Qte]]*(DetailTicket2[[#This Row],[PrixUnit]]*(1-DetailTicket2[[#This Row],[Remise%]]))</f>
        <v>11.81</v>
      </c>
      <c r="G2188" t="str">
        <f t="shared" si="47"/>
        <v>MAHEN</v>
      </c>
    </row>
    <row r="2189" spans="1:7" x14ac:dyDescent="0.25">
      <c r="A2189">
        <v>10248</v>
      </c>
      <c r="B2189">
        <v>142</v>
      </c>
      <c r="C2189">
        <v>3.43</v>
      </c>
      <c r="D2189">
        <v>2</v>
      </c>
      <c r="E2189">
        <v>0</v>
      </c>
      <c r="F2189" s="4">
        <f>DetailTicket2[[#This Row],[Qte]]*(DetailTicket2[[#This Row],[PrixUnit]]*(1-DetailTicket2[[#This Row],[Remise%]]))</f>
        <v>6.86</v>
      </c>
      <c r="G2189" t="str">
        <f t="shared" si="47"/>
        <v>MAHEN</v>
      </c>
    </row>
    <row r="2190" spans="1:7" x14ac:dyDescent="0.25">
      <c r="A2190">
        <v>10725</v>
      </c>
      <c r="B2190">
        <v>232</v>
      </c>
      <c r="C2190">
        <v>5</v>
      </c>
      <c r="D2190">
        <v>1</v>
      </c>
      <c r="E2190">
        <v>0</v>
      </c>
      <c r="F2190" s="4">
        <f>DetailTicket2[[#This Row],[Qte]]*(DetailTicket2[[#This Row],[PrixUnit]]*(1-DetailTicket2[[#This Row],[Remise%]]))</f>
        <v>5</v>
      </c>
      <c r="G2190" t="str">
        <f t="shared" si="47"/>
        <v>ALAUV</v>
      </c>
    </row>
    <row r="2191" spans="1:7" x14ac:dyDescent="0.25">
      <c r="F2191" s="4">
        <f>SUBTOTAL(109,DetailTicket2[Chiffre d''affaire])</f>
        <v>64311.99259999991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5687E-EA04-4C64-B506-CE898C6F98FF}">
  <sheetPr>
    <tabColor rgb="FF7030A0"/>
  </sheetPr>
  <dimension ref="A1:O3116"/>
  <sheetViews>
    <sheetView topLeftCell="A28" workbookViewId="0">
      <selection activeCell="P1" sqref="P1:R13"/>
    </sheetView>
  </sheetViews>
  <sheetFormatPr baseColWidth="10" defaultRowHeight="15" x14ac:dyDescent="0.25"/>
  <cols>
    <col min="1" max="1" width="10.42578125" bestFit="1" customWidth="1"/>
    <col min="2" max="2" width="81.140625" bestFit="1" customWidth="1"/>
    <col min="3" max="3" width="9.7109375" customWidth="1"/>
    <col min="4" max="4" width="12.85546875" bestFit="1" customWidth="1"/>
    <col min="5" max="5" width="15" bestFit="1" customWidth="1"/>
    <col min="6" max="6" width="20.5703125" bestFit="1" customWidth="1"/>
    <col min="7" max="7" width="10.5703125" bestFit="1" customWidth="1"/>
    <col min="8" max="8" width="13.85546875" bestFit="1" customWidth="1"/>
    <col min="9" max="9" width="13.140625" bestFit="1" customWidth="1"/>
    <col min="10" max="10" width="14" bestFit="1" customWidth="1"/>
    <col min="11" max="11" width="14.42578125" bestFit="1" customWidth="1"/>
    <col min="12" max="12" width="19.5703125" customWidth="1"/>
    <col min="13" max="13" width="20.28515625" customWidth="1"/>
    <col min="14" max="14" width="24.5703125" customWidth="1"/>
    <col min="15" max="15" width="15.42578125" customWidth="1"/>
    <col min="16" max="16" width="17.140625" customWidth="1"/>
  </cols>
  <sheetData>
    <row r="1" spans="1:15" x14ac:dyDescent="0.25">
      <c r="A1" t="s">
        <v>113</v>
      </c>
      <c r="B1" t="s">
        <v>5</v>
      </c>
      <c r="C1" t="s">
        <v>114</v>
      </c>
      <c r="D1" t="s">
        <v>6</v>
      </c>
      <c r="E1" t="s">
        <v>115</v>
      </c>
      <c r="F1" t="s">
        <v>7</v>
      </c>
      <c r="G1" t="s">
        <v>2</v>
      </c>
      <c r="H1" t="s">
        <v>8</v>
      </c>
      <c r="I1" t="s">
        <v>9</v>
      </c>
      <c r="J1" t="s">
        <v>10</v>
      </c>
      <c r="K1" t="s">
        <v>11</v>
      </c>
      <c r="L1" t="s">
        <v>3655</v>
      </c>
      <c r="M1" t="s">
        <v>3656</v>
      </c>
      <c r="N1" t="s">
        <v>3659</v>
      </c>
      <c r="O1" t="s">
        <v>3657</v>
      </c>
    </row>
    <row r="2" spans="1:15" x14ac:dyDescent="0.25">
      <c r="A2">
        <v>1</v>
      </c>
      <c r="B2" s="2" t="s">
        <v>116</v>
      </c>
      <c r="C2">
        <v>1</v>
      </c>
      <c r="D2">
        <v>6</v>
      </c>
      <c r="E2">
        <v>60204</v>
      </c>
      <c r="F2" s="2" t="s">
        <v>117</v>
      </c>
      <c r="G2">
        <v>13.72</v>
      </c>
      <c r="H2">
        <v>39</v>
      </c>
      <c r="I2">
        <v>0</v>
      </c>
      <c r="J2">
        <v>10</v>
      </c>
      <c r="K2">
        <v>0</v>
      </c>
      <c r="L2" t="b">
        <f t="shared" ref="L2:L65" si="0">IF(ISNUMBER(FIND(" VEGAN",UPPER(B2))),TRUE,FALSE)</f>
        <v>0</v>
      </c>
      <c r="M2" t="b">
        <f t="shared" ref="M2:M65" si="1">IF(ISNUMBER(FIND(" BIO",UPPER(B2))),TRUE)</f>
        <v>0</v>
      </c>
      <c r="N2" t="b">
        <f t="shared" ref="N2:N65" si="2">IF(ISNUMBER(FIND(" HALAL",UPPER(B2))),TRUE)</f>
        <v>0</v>
      </c>
      <c r="O2" s="2" t="b">
        <f t="shared" ref="O2:O65" si="3">IF(ISNUMBER(FIND(" CASHER",UPPER(B2))),TRUE)</f>
        <v>0</v>
      </c>
    </row>
    <row r="3" spans="1:15" x14ac:dyDescent="0.25">
      <c r="A3">
        <v>2</v>
      </c>
      <c r="B3" s="2" t="s">
        <v>118</v>
      </c>
      <c r="C3">
        <v>1</v>
      </c>
      <c r="D3">
        <v>6</v>
      </c>
      <c r="E3">
        <v>60205</v>
      </c>
      <c r="F3" s="2" t="s">
        <v>119</v>
      </c>
      <c r="G3">
        <v>14.48</v>
      </c>
      <c r="H3">
        <v>17</v>
      </c>
      <c r="I3">
        <v>40</v>
      </c>
      <c r="J3">
        <v>25</v>
      </c>
      <c r="K3">
        <v>0</v>
      </c>
      <c r="L3" t="b">
        <f t="shared" si="0"/>
        <v>0</v>
      </c>
      <c r="M3" t="b">
        <f t="shared" si="1"/>
        <v>1</v>
      </c>
      <c r="N3" t="b">
        <f t="shared" si="2"/>
        <v>0</v>
      </c>
      <c r="O3" s="2" t="b">
        <f t="shared" si="3"/>
        <v>0</v>
      </c>
    </row>
    <row r="4" spans="1:15" x14ac:dyDescent="0.25">
      <c r="A4">
        <v>3</v>
      </c>
      <c r="B4" s="2" t="s">
        <v>120</v>
      </c>
      <c r="C4">
        <v>1</v>
      </c>
      <c r="D4">
        <v>6</v>
      </c>
      <c r="E4">
        <v>60206</v>
      </c>
      <c r="F4" s="2" t="s">
        <v>121</v>
      </c>
      <c r="G4">
        <v>7.62</v>
      </c>
      <c r="H4">
        <v>13</v>
      </c>
      <c r="I4">
        <v>70</v>
      </c>
      <c r="J4">
        <v>25</v>
      </c>
      <c r="K4">
        <v>0</v>
      </c>
      <c r="L4" t="b">
        <f t="shared" si="0"/>
        <v>0</v>
      </c>
      <c r="M4" t="b">
        <f t="shared" si="1"/>
        <v>0</v>
      </c>
      <c r="N4" t="b">
        <f t="shared" si="2"/>
        <v>0</v>
      </c>
      <c r="O4" s="2" t="b">
        <f t="shared" si="3"/>
        <v>0</v>
      </c>
    </row>
    <row r="5" spans="1:15" x14ac:dyDescent="0.25">
      <c r="A5">
        <v>4</v>
      </c>
      <c r="B5" s="2" t="s">
        <v>122</v>
      </c>
      <c r="C5">
        <v>2</v>
      </c>
      <c r="D5">
        <v>1</v>
      </c>
      <c r="E5">
        <v>10453</v>
      </c>
      <c r="F5" s="2" t="s">
        <v>123</v>
      </c>
      <c r="G5">
        <v>16.77</v>
      </c>
      <c r="H5">
        <v>53</v>
      </c>
      <c r="I5">
        <v>0</v>
      </c>
      <c r="J5">
        <v>0</v>
      </c>
      <c r="K5">
        <v>0</v>
      </c>
      <c r="L5" t="b">
        <f t="shared" si="0"/>
        <v>0</v>
      </c>
      <c r="M5" t="b">
        <f t="shared" si="1"/>
        <v>1</v>
      </c>
      <c r="N5" t="b">
        <f t="shared" si="2"/>
        <v>0</v>
      </c>
      <c r="O5" s="2" t="b">
        <f t="shared" si="3"/>
        <v>0</v>
      </c>
    </row>
    <row r="6" spans="1:15" x14ac:dyDescent="0.25">
      <c r="A6">
        <v>5</v>
      </c>
      <c r="B6" s="2" t="s">
        <v>124</v>
      </c>
      <c r="C6">
        <v>2</v>
      </c>
      <c r="D6">
        <v>1</v>
      </c>
      <c r="E6">
        <v>10500</v>
      </c>
      <c r="F6" s="2" t="s">
        <v>125</v>
      </c>
      <c r="G6">
        <v>16.27</v>
      </c>
      <c r="H6">
        <v>0</v>
      </c>
      <c r="I6">
        <v>0</v>
      </c>
      <c r="J6">
        <v>0</v>
      </c>
      <c r="K6">
        <v>1</v>
      </c>
      <c r="L6" t="b">
        <f t="shared" si="0"/>
        <v>1</v>
      </c>
      <c r="M6" t="b">
        <f t="shared" si="1"/>
        <v>0</v>
      </c>
      <c r="N6" t="b">
        <f t="shared" si="2"/>
        <v>0</v>
      </c>
      <c r="O6" s="2" t="b">
        <f t="shared" si="3"/>
        <v>0</v>
      </c>
    </row>
    <row r="7" spans="1:15" x14ac:dyDescent="0.25">
      <c r="A7">
        <v>6</v>
      </c>
      <c r="B7" s="2" t="s">
        <v>126</v>
      </c>
      <c r="C7">
        <v>3</v>
      </c>
      <c r="D7">
        <v>1</v>
      </c>
      <c r="E7">
        <v>10720</v>
      </c>
      <c r="F7" s="2" t="s">
        <v>127</v>
      </c>
      <c r="G7">
        <v>19.059999999999999</v>
      </c>
      <c r="H7">
        <v>120</v>
      </c>
      <c r="I7">
        <v>0</v>
      </c>
      <c r="J7">
        <v>25</v>
      </c>
      <c r="K7">
        <v>0</v>
      </c>
      <c r="L7" t="b">
        <f t="shared" si="0"/>
        <v>0</v>
      </c>
      <c r="M7" t="b">
        <f t="shared" si="1"/>
        <v>1</v>
      </c>
      <c r="N7" t="b">
        <f t="shared" si="2"/>
        <v>0</v>
      </c>
      <c r="O7" s="2" t="b">
        <f t="shared" si="3"/>
        <v>0</v>
      </c>
    </row>
    <row r="8" spans="1:15" x14ac:dyDescent="0.25">
      <c r="A8">
        <v>7</v>
      </c>
      <c r="B8" s="2" t="s">
        <v>128</v>
      </c>
      <c r="C8">
        <v>3</v>
      </c>
      <c r="D8">
        <v>1</v>
      </c>
      <c r="E8">
        <v>10715</v>
      </c>
      <c r="F8" s="2" t="s">
        <v>129</v>
      </c>
      <c r="G8">
        <v>4.25</v>
      </c>
      <c r="H8">
        <v>15</v>
      </c>
      <c r="I8">
        <v>0</v>
      </c>
      <c r="J8">
        <v>10</v>
      </c>
      <c r="K8">
        <v>0</v>
      </c>
      <c r="L8" t="b">
        <f t="shared" si="0"/>
        <v>0</v>
      </c>
      <c r="M8" t="b">
        <f t="shared" si="1"/>
        <v>0</v>
      </c>
      <c r="N8" t="b">
        <f t="shared" si="2"/>
        <v>0</v>
      </c>
      <c r="O8" s="2" t="b">
        <f t="shared" si="3"/>
        <v>0</v>
      </c>
    </row>
    <row r="9" spans="1:15" x14ac:dyDescent="0.25">
      <c r="A9">
        <v>8</v>
      </c>
      <c r="B9" s="2" t="s">
        <v>130</v>
      </c>
      <c r="C9">
        <v>3</v>
      </c>
      <c r="D9">
        <v>11</v>
      </c>
      <c r="E9">
        <v>10806</v>
      </c>
      <c r="F9" s="2" t="s">
        <v>131</v>
      </c>
      <c r="G9">
        <v>30.49</v>
      </c>
      <c r="H9">
        <v>6</v>
      </c>
      <c r="I9">
        <v>0</v>
      </c>
      <c r="J9">
        <v>0</v>
      </c>
      <c r="K9">
        <v>0</v>
      </c>
      <c r="L9" t="b">
        <f t="shared" si="0"/>
        <v>0</v>
      </c>
      <c r="M9" t="b">
        <f t="shared" si="1"/>
        <v>0</v>
      </c>
      <c r="N9" t="b">
        <f t="shared" si="2"/>
        <v>0</v>
      </c>
      <c r="O9" s="2" t="b">
        <f t="shared" si="3"/>
        <v>0</v>
      </c>
    </row>
    <row r="10" spans="1:15" x14ac:dyDescent="0.25">
      <c r="A10">
        <v>9</v>
      </c>
      <c r="B10" s="2" t="s">
        <v>132</v>
      </c>
      <c r="C10">
        <v>4</v>
      </c>
      <c r="D10">
        <v>54</v>
      </c>
      <c r="E10">
        <v>40116</v>
      </c>
      <c r="F10" s="2" t="s">
        <v>133</v>
      </c>
      <c r="G10">
        <v>73.94</v>
      </c>
      <c r="H10">
        <v>29</v>
      </c>
      <c r="I10">
        <v>0</v>
      </c>
      <c r="J10">
        <v>0</v>
      </c>
      <c r="K10">
        <v>1</v>
      </c>
      <c r="L10" t="b">
        <f t="shared" si="0"/>
        <v>0</v>
      </c>
      <c r="M10" t="b">
        <f t="shared" si="1"/>
        <v>0</v>
      </c>
      <c r="N10" t="b">
        <f t="shared" si="2"/>
        <v>0</v>
      </c>
      <c r="O10" s="2" t="b">
        <f t="shared" si="3"/>
        <v>1</v>
      </c>
    </row>
    <row r="11" spans="1:15" x14ac:dyDescent="0.25">
      <c r="A11">
        <v>10</v>
      </c>
      <c r="B11" s="2" t="s">
        <v>134</v>
      </c>
      <c r="C11">
        <v>4</v>
      </c>
      <c r="D11">
        <v>1</v>
      </c>
      <c r="E11">
        <v>11031</v>
      </c>
      <c r="F11" s="2" t="s">
        <v>135</v>
      </c>
      <c r="G11">
        <v>23.63</v>
      </c>
      <c r="H11">
        <v>31</v>
      </c>
      <c r="I11">
        <v>0</v>
      </c>
      <c r="J11">
        <v>0</v>
      </c>
      <c r="K11">
        <v>0</v>
      </c>
      <c r="L11" t="b">
        <f t="shared" si="0"/>
        <v>0</v>
      </c>
      <c r="M11" t="b">
        <f t="shared" si="1"/>
        <v>0</v>
      </c>
      <c r="N11" t="b">
        <f t="shared" si="2"/>
        <v>0</v>
      </c>
      <c r="O11" s="2" t="b">
        <f t="shared" si="3"/>
        <v>0</v>
      </c>
    </row>
    <row r="12" spans="1:15" x14ac:dyDescent="0.25">
      <c r="A12">
        <v>11</v>
      </c>
      <c r="B12" s="2" t="s">
        <v>136</v>
      </c>
      <c r="C12">
        <v>5</v>
      </c>
      <c r="D12">
        <v>21</v>
      </c>
      <c r="E12">
        <v>11152</v>
      </c>
      <c r="F12" s="2" t="s">
        <v>137</v>
      </c>
      <c r="G12">
        <v>16.010000000000002</v>
      </c>
      <c r="H12">
        <v>22</v>
      </c>
      <c r="I12">
        <v>30</v>
      </c>
      <c r="J12">
        <v>30</v>
      </c>
      <c r="K12">
        <v>0</v>
      </c>
      <c r="L12" t="b">
        <f t="shared" si="0"/>
        <v>0</v>
      </c>
      <c r="M12" t="b">
        <f t="shared" si="1"/>
        <v>1</v>
      </c>
      <c r="N12" t="b">
        <f t="shared" si="2"/>
        <v>0</v>
      </c>
      <c r="O12" s="2" t="b">
        <f t="shared" si="3"/>
        <v>0</v>
      </c>
    </row>
    <row r="13" spans="1:15" x14ac:dyDescent="0.25">
      <c r="A13">
        <v>12</v>
      </c>
      <c r="B13" s="2" t="s">
        <v>138</v>
      </c>
      <c r="C13">
        <v>5</v>
      </c>
      <c r="D13">
        <v>21</v>
      </c>
      <c r="E13">
        <v>11286</v>
      </c>
      <c r="F13" s="2" t="s">
        <v>139</v>
      </c>
      <c r="G13">
        <v>8.9700000000000006</v>
      </c>
      <c r="H13">
        <v>86</v>
      </c>
      <c r="I13">
        <v>0</v>
      </c>
      <c r="J13">
        <v>0</v>
      </c>
      <c r="K13">
        <v>0</v>
      </c>
      <c r="L13" t="b">
        <f t="shared" si="0"/>
        <v>0</v>
      </c>
      <c r="M13" t="b">
        <f t="shared" si="1"/>
        <v>0</v>
      </c>
      <c r="N13" t="b">
        <f t="shared" si="2"/>
        <v>0</v>
      </c>
      <c r="O13" s="2" t="b">
        <f t="shared" si="3"/>
        <v>0</v>
      </c>
    </row>
    <row r="14" spans="1:15" x14ac:dyDescent="0.25">
      <c r="A14">
        <v>13</v>
      </c>
      <c r="B14" s="2" t="s">
        <v>140</v>
      </c>
      <c r="C14">
        <v>6</v>
      </c>
      <c r="D14">
        <v>1</v>
      </c>
      <c r="E14">
        <v>11324</v>
      </c>
      <c r="F14" s="2" t="s">
        <v>141</v>
      </c>
      <c r="G14">
        <v>4.57</v>
      </c>
      <c r="H14">
        <v>24</v>
      </c>
      <c r="I14">
        <v>0</v>
      </c>
      <c r="J14">
        <v>5</v>
      </c>
      <c r="K14">
        <v>0</v>
      </c>
      <c r="L14" t="b">
        <f t="shared" si="0"/>
        <v>1</v>
      </c>
      <c r="M14" t="b">
        <f t="shared" si="1"/>
        <v>0</v>
      </c>
      <c r="N14" t="b">
        <f t="shared" si="2"/>
        <v>0</v>
      </c>
      <c r="O14" s="2" t="b">
        <f t="shared" si="3"/>
        <v>0</v>
      </c>
    </row>
    <row r="15" spans="1:15" x14ac:dyDescent="0.25">
      <c r="A15">
        <v>14</v>
      </c>
      <c r="B15" s="2" t="s">
        <v>142</v>
      </c>
      <c r="C15">
        <v>6</v>
      </c>
      <c r="D15">
        <v>1</v>
      </c>
      <c r="E15">
        <v>11435</v>
      </c>
      <c r="F15" s="2" t="s">
        <v>123</v>
      </c>
      <c r="G15">
        <v>17.72</v>
      </c>
      <c r="H15">
        <v>35</v>
      </c>
      <c r="I15">
        <v>0</v>
      </c>
      <c r="J15">
        <v>0</v>
      </c>
      <c r="K15">
        <v>0</v>
      </c>
      <c r="L15" t="b">
        <f t="shared" si="0"/>
        <v>0</v>
      </c>
      <c r="M15" t="b">
        <f t="shared" si="1"/>
        <v>1</v>
      </c>
      <c r="N15" t="b">
        <f t="shared" si="2"/>
        <v>0</v>
      </c>
      <c r="O15" s="2" t="b">
        <f t="shared" si="3"/>
        <v>0</v>
      </c>
    </row>
    <row r="16" spans="1:15" x14ac:dyDescent="0.25">
      <c r="A16">
        <v>15</v>
      </c>
      <c r="B16" s="2" t="s">
        <v>143</v>
      </c>
      <c r="C16">
        <v>6</v>
      </c>
      <c r="D16">
        <v>1</v>
      </c>
      <c r="E16">
        <v>11539</v>
      </c>
      <c r="F16" s="2" t="s">
        <v>144</v>
      </c>
      <c r="G16">
        <v>11.81</v>
      </c>
      <c r="H16">
        <v>39</v>
      </c>
      <c r="I16">
        <v>0</v>
      </c>
      <c r="J16">
        <v>5</v>
      </c>
      <c r="K16">
        <v>0</v>
      </c>
      <c r="L16" t="b">
        <f t="shared" si="0"/>
        <v>0</v>
      </c>
      <c r="M16" t="b">
        <f t="shared" si="1"/>
        <v>0</v>
      </c>
      <c r="N16" t="b">
        <f t="shared" si="2"/>
        <v>0</v>
      </c>
      <c r="O16" s="2" t="b">
        <f t="shared" si="3"/>
        <v>0</v>
      </c>
    </row>
    <row r="17" spans="1:15" x14ac:dyDescent="0.25">
      <c r="A17">
        <v>16</v>
      </c>
      <c r="B17" s="2" t="s">
        <v>145</v>
      </c>
      <c r="C17">
        <v>7</v>
      </c>
      <c r="D17">
        <v>1</v>
      </c>
      <c r="E17">
        <v>11629</v>
      </c>
      <c r="F17" s="2" t="s">
        <v>146</v>
      </c>
      <c r="G17">
        <v>13.3</v>
      </c>
      <c r="H17">
        <v>29</v>
      </c>
      <c r="I17">
        <v>0</v>
      </c>
      <c r="J17">
        <v>10</v>
      </c>
      <c r="K17">
        <v>0</v>
      </c>
      <c r="L17" t="b">
        <f t="shared" si="0"/>
        <v>0</v>
      </c>
      <c r="M17" t="b">
        <f t="shared" si="1"/>
        <v>0</v>
      </c>
      <c r="N17" t="b">
        <f t="shared" si="2"/>
        <v>0</v>
      </c>
      <c r="O17" s="2" t="b">
        <f t="shared" si="3"/>
        <v>0</v>
      </c>
    </row>
    <row r="18" spans="1:15" x14ac:dyDescent="0.25">
      <c r="A18">
        <v>17</v>
      </c>
      <c r="B18" s="2" t="s">
        <v>147</v>
      </c>
      <c r="C18">
        <v>7</v>
      </c>
      <c r="D18">
        <v>1</v>
      </c>
      <c r="E18">
        <v>11700</v>
      </c>
      <c r="F18" s="2" t="s">
        <v>148</v>
      </c>
      <c r="G18">
        <v>29.73</v>
      </c>
      <c r="H18">
        <v>0</v>
      </c>
      <c r="I18">
        <v>0</v>
      </c>
      <c r="J18">
        <v>0</v>
      </c>
      <c r="K18">
        <v>1</v>
      </c>
      <c r="L18" t="b">
        <f t="shared" si="0"/>
        <v>0</v>
      </c>
      <c r="M18" t="b">
        <f t="shared" si="1"/>
        <v>1</v>
      </c>
      <c r="N18" t="b">
        <f t="shared" si="2"/>
        <v>0</v>
      </c>
      <c r="O18" s="2" t="b">
        <f t="shared" si="3"/>
        <v>0</v>
      </c>
    </row>
    <row r="19" spans="1:15" x14ac:dyDescent="0.25">
      <c r="A19">
        <v>18</v>
      </c>
      <c r="B19" s="2" t="s">
        <v>149</v>
      </c>
      <c r="C19">
        <v>7</v>
      </c>
      <c r="D19">
        <v>43</v>
      </c>
      <c r="E19">
        <v>11842</v>
      </c>
      <c r="F19" s="2" t="s">
        <v>150</v>
      </c>
      <c r="G19">
        <v>47.64</v>
      </c>
      <c r="H19">
        <v>42</v>
      </c>
      <c r="I19">
        <v>0</v>
      </c>
      <c r="J19">
        <v>0</v>
      </c>
      <c r="K19">
        <v>0</v>
      </c>
      <c r="L19" t="b">
        <f t="shared" si="0"/>
        <v>0</v>
      </c>
      <c r="M19" t="b">
        <f t="shared" si="1"/>
        <v>1</v>
      </c>
      <c r="N19" t="b">
        <f t="shared" si="2"/>
        <v>0</v>
      </c>
      <c r="O19" s="2" t="b">
        <f t="shared" si="3"/>
        <v>0</v>
      </c>
    </row>
    <row r="20" spans="1:15" x14ac:dyDescent="0.25">
      <c r="A20">
        <v>19</v>
      </c>
      <c r="B20" s="2" t="s">
        <v>151</v>
      </c>
      <c r="C20">
        <v>8</v>
      </c>
      <c r="D20">
        <v>7</v>
      </c>
      <c r="E20">
        <v>30322</v>
      </c>
      <c r="F20" s="2" t="s">
        <v>152</v>
      </c>
      <c r="G20">
        <v>7.01</v>
      </c>
      <c r="H20">
        <v>25</v>
      </c>
      <c r="I20">
        <v>0</v>
      </c>
      <c r="J20">
        <v>5</v>
      </c>
      <c r="K20">
        <v>0</v>
      </c>
      <c r="L20" t="b">
        <f t="shared" si="0"/>
        <v>0</v>
      </c>
      <c r="M20" t="b">
        <f t="shared" si="1"/>
        <v>0</v>
      </c>
      <c r="N20" t="b">
        <f t="shared" si="2"/>
        <v>0</v>
      </c>
      <c r="O20" s="2" t="b">
        <f t="shared" si="3"/>
        <v>0</v>
      </c>
    </row>
    <row r="21" spans="1:15" x14ac:dyDescent="0.25">
      <c r="A21">
        <v>20</v>
      </c>
      <c r="B21" s="2" t="s">
        <v>153</v>
      </c>
      <c r="C21">
        <v>8</v>
      </c>
      <c r="D21">
        <v>16</v>
      </c>
      <c r="E21">
        <v>12040</v>
      </c>
      <c r="F21" s="2" t="s">
        <v>154</v>
      </c>
      <c r="G21">
        <v>61.74</v>
      </c>
      <c r="H21">
        <v>40</v>
      </c>
      <c r="I21">
        <v>0</v>
      </c>
      <c r="J21">
        <v>0</v>
      </c>
      <c r="K21">
        <v>0</v>
      </c>
      <c r="L21" t="b">
        <f t="shared" si="0"/>
        <v>0</v>
      </c>
      <c r="M21" t="b">
        <f t="shared" si="1"/>
        <v>1</v>
      </c>
      <c r="N21" t="b">
        <f t="shared" si="2"/>
        <v>0</v>
      </c>
      <c r="O21" s="2" t="b">
        <f t="shared" si="3"/>
        <v>0</v>
      </c>
    </row>
    <row r="22" spans="1:15" x14ac:dyDescent="0.25">
      <c r="A22">
        <v>21</v>
      </c>
      <c r="B22" s="2" t="s">
        <v>155</v>
      </c>
      <c r="C22">
        <v>8</v>
      </c>
      <c r="D22">
        <v>7</v>
      </c>
      <c r="E22">
        <v>30324</v>
      </c>
      <c r="F22" s="2" t="s">
        <v>156</v>
      </c>
      <c r="G22">
        <v>7.62</v>
      </c>
      <c r="H22">
        <v>3</v>
      </c>
      <c r="I22">
        <v>40</v>
      </c>
      <c r="J22">
        <v>5</v>
      </c>
      <c r="K22">
        <v>0</v>
      </c>
      <c r="L22" t="b">
        <f t="shared" si="0"/>
        <v>0</v>
      </c>
      <c r="M22" t="b">
        <f t="shared" si="1"/>
        <v>1</v>
      </c>
      <c r="N22" t="b">
        <f t="shared" si="2"/>
        <v>0</v>
      </c>
      <c r="O22" s="2" t="b">
        <f t="shared" si="3"/>
        <v>0</v>
      </c>
    </row>
    <row r="23" spans="1:15" x14ac:dyDescent="0.25">
      <c r="A23">
        <v>22</v>
      </c>
      <c r="B23" s="2" t="s">
        <v>157</v>
      </c>
      <c r="C23">
        <v>9</v>
      </c>
      <c r="D23">
        <v>1</v>
      </c>
      <c r="E23">
        <v>12304</v>
      </c>
      <c r="F23" s="2" t="s">
        <v>137</v>
      </c>
      <c r="G23">
        <v>16.010000000000002</v>
      </c>
      <c r="H23">
        <v>104</v>
      </c>
      <c r="I23">
        <v>0</v>
      </c>
      <c r="J23">
        <v>25</v>
      </c>
      <c r="K23">
        <v>0</v>
      </c>
      <c r="L23" t="b">
        <f t="shared" si="0"/>
        <v>1</v>
      </c>
      <c r="M23" t="b">
        <f t="shared" si="1"/>
        <v>0</v>
      </c>
      <c r="N23" t="b">
        <f t="shared" si="2"/>
        <v>0</v>
      </c>
      <c r="O23" s="2" t="b">
        <f t="shared" si="3"/>
        <v>0</v>
      </c>
    </row>
    <row r="24" spans="1:15" x14ac:dyDescent="0.25">
      <c r="A24">
        <v>23</v>
      </c>
      <c r="B24" s="2" t="s">
        <v>158</v>
      </c>
      <c r="C24">
        <v>9</v>
      </c>
      <c r="D24">
        <v>1</v>
      </c>
      <c r="E24">
        <v>12361</v>
      </c>
      <c r="F24" s="2" t="s">
        <v>159</v>
      </c>
      <c r="G24">
        <v>6.86</v>
      </c>
      <c r="H24">
        <v>61</v>
      </c>
      <c r="I24">
        <v>0</v>
      </c>
      <c r="J24">
        <v>25</v>
      </c>
      <c r="K24">
        <v>0</v>
      </c>
      <c r="L24" t="b">
        <f t="shared" si="0"/>
        <v>1</v>
      </c>
      <c r="M24" t="b">
        <f t="shared" si="1"/>
        <v>0</v>
      </c>
      <c r="N24" t="b">
        <f t="shared" si="2"/>
        <v>0</v>
      </c>
      <c r="O24" s="2" t="b">
        <f t="shared" si="3"/>
        <v>0</v>
      </c>
    </row>
    <row r="25" spans="1:15" x14ac:dyDescent="0.25">
      <c r="A25">
        <v>24</v>
      </c>
      <c r="B25" s="2" t="s">
        <v>160</v>
      </c>
      <c r="C25">
        <v>10</v>
      </c>
      <c r="D25">
        <v>6</v>
      </c>
      <c r="E25">
        <v>60227</v>
      </c>
      <c r="F25" s="2" t="s">
        <v>161</v>
      </c>
      <c r="G25">
        <v>11.43</v>
      </c>
      <c r="H25">
        <v>20</v>
      </c>
      <c r="I25">
        <v>0</v>
      </c>
      <c r="J25">
        <v>0</v>
      </c>
      <c r="K25">
        <v>1</v>
      </c>
      <c r="L25" t="b">
        <f t="shared" si="0"/>
        <v>0</v>
      </c>
      <c r="M25" t="b">
        <f t="shared" si="1"/>
        <v>0</v>
      </c>
      <c r="N25" t="b">
        <f t="shared" si="2"/>
        <v>0</v>
      </c>
      <c r="O25" s="2" t="b">
        <f t="shared" si="3"/>
        <v>0</v>
      </c>
    </row>
    <row r="26" spans="1:15" x14ac:dyDescent="0.25">
      <c r="A26">
        <v>25</v>
      </c>
      <c r="B26" s="2" t="s">
        <v>162</v>
      </c>
      <c r="C26">
        <v>11</v>
      </c>
      <c r="D26">
        <v>7</v>
      </c>
      <c r="E26">
        <v>30328</v>
      </c>
      <c r="F26" s="2" t="s">
        <v>163</v>
      </c>
      <c r="G26">
        <v>10.67</v>
      </c>
      <c r="H26">
        <v>76</v>
      </c>
      <c r="I26">
        <v>0</v>
      </c>
      <c r="J26">
        <v>30</v>
      </c>
      <c r="K26">
        <v>0</v>
      </c>
      <c r="L26" t="b">
        <f t="shared" si="0"/>
        <v>0</v>
      </c>
      <c r="M26" t="b">
        <f t="shared" si="1"/>
        <v>0</v>
      </c>
      <c r="N26" t="b">
        <f t="shared" si="2"/>
        <v>0</v>
      </c>
      <c r="O26" s="2" t="b">
        <f t="shared" si="3"/>
        <v>0</v>
      </c>
    </row>
    <row r="27" spans="1:15" x14ac:dyDescent="0.25">
      <c r="A27">
        <v>26</v>
      </c>
      <c r="B27" s="2" t="s">
        <v>164</v>
      </c>
      <c r="C27">
        <v>11</v>
      </c>
      <c r="D27">
        <v>1</v>
      </c>
      <c r="E27">
        <v>12615</v>
      </c>
      <c r="F27" s="2" t="s">
        <v>165</v>
      </c>
      <c r="G27">
        <v>6.6</v>
      </c>
      <c r="H27">
        <v>15</v>
      </c>
      <c r="I27">
        <v>0</v>
      </c>
      <c r="J27">
        <v>0</v>
      </c>
      <c r="K27">
        <v>0</v>
      </c>
      <c r="L27" t="b">
        <f t="shared" si="0"/>
        <v>0</v>
      </c>
      <c r="M27" t="b">
        <f t="shared" si="1"/>
        <v>0</v>
      </c>
      <c r="N27" t="b">
        <f t="shared" si="2"/>
        <v>0</v>
      </c>
      <c r="O27" s="2" t="b">
        <f t="shared" si="3"/>
        <v>0</v>
      </c>
    </row>
    <row r="28" spans="1:15" x14ac:dyDescent="0.25">
      <c r="A28">
        <v>27</v>
      </c>
      <c r="B28" s="2" t="s">
        <v>166</v>
      </c>
      <c r="C28">
        <v>11</v>
      </c>
      <c r="D28">
        <v>1</v>
      </c>
      <c r="E28">
        <v>12749</v>
      </c>
      <c r="F28" s="2" t="s">
        <v>165</v>
      </c>
      <c r="G28">
        <v>3</v>
      </c>
      <c r="H28">
        <v>49</v>
      </c>
      <c r="I28">
        <v>0</v>
      </c>
      <c r="J28">
        <v>30</v>
      </c>
      <c r="K28">
        <v>0</v>
      </c>
      <c r="L28" t="b">
        <f t="shared" si="0"/>
        <v>0</v>
      </c>
      <c r="M28" t="b">
        <f t="shared" si="1"/>
        <v>1</v>
      </c>
      <c r="N28" t="b">
        <f t="shared" si="2"/>
        <v>0</v>
      </c>
      <c r="O28" s="2" t="b">
        <f t="shared" si="3"/>
        <v>0</v>
      </c>
    </row>
    <row r="29" spans="1:15" x14ac:dyDescent="0.25">
      <c r="A29">
        <v>28</v>
      </c>
      <c r="B29" s="2" t="s">
        <v>167</v>
      </c>
      <c r="C29">
        <v>12</v>
      </c>
      <c r="D29">
        <v>1</v>
      </c>
      <c r="E29">
        <v>12826</v>
      </c>
      <c r="F29" s="2" t="s">
        <v>168</v>
      </c>
      <c r="G29">
        <v>6.75</v>
      </c>
      <c r="H29">
        <v>26</v>
      </c>
      <c r="I29">
        <v>0</v>
      </c>
      <c r="J29">
        <v>0</v>
      </c>
      <c r="K29">
        <v>1</v>
      </c>
      <c r="L29" t="b">
        <f t="shared" si="0"/>
        <v>1</v>
      </c>
      <c r="M29" t="b">
        <f t="shared" si="1"/>
        <v>0</v>
      </c>
      <c r="N29" t="b">
        <f t="shared" si="2"/>
        <v>0</v>
      </c>
      <c r="O29" s="2" t="b">
        <f t="shared" si="3"/>
        <v>0</v>
      </c>
    </row>
    <row r="30" spans="1:15" x14ac:dyDescent="0.25">
      <c r="A30">
        <v>29</v>
      </c>
      <c r="B30" s="2" t="s">
        <v>169</v>
      </c>
      <c r="C30">
        <v>12</v>
      </c>
      <c r="D30">
        <v>54</v>
      </c>
      <c r="E30">
        <v>40136</v>
      </c>
      <c r="F30" s="2" t="s">
        <v>170</v>
      </c>
      <c r="G30">
        <v>94.36</v>
      </c>
      <c r="H30">
        <v>0</v>
      </c>
      <c r="I30">
        <v>0</v>
      </c>
      <c r="J30">
        <v>0</v>
      </c>
      <c r="K30">
        <v>1</v>
      </c>
      <c r="L30" t="b">
        <f t="shared" si="0"/>
        <v>0</v>
      </c>
      <c r="M30" t="b">
        <f t="shared" si="1"/>
        <v>0</v>
      </c>
      <c r="N30" t="b">
        <f t="shared" si="2"/>
        <v>0</v>
      </c>
      <c r="O30" s="2" t="b">
        <f t="shared" si="3"/>
        <v>1</v>
      </c>
    </row>
    <row r="31" spans="1:15" x14ac:dyDescent="0.25">
      <c r="A31">
        <v>30</v>
      </c>
      <c r="B31" s="2" t="s">
        <v>171</v>
      </c>
      <c r="C31">
        <v>13</v>
      </c>
      <c r="D31">
        <v>43</v>
      </c>
      <c r="E31">
        <v>13010</v>
      </c>
      <c r="F31" s="2" t="s">
        <v>150</v>
      </c>
      <c r="G31">
        <v>19.73</v>
      </c>
      <c r="H31">
        <v>10</v>
      </c>
      <c r="I31">
        <v>0</v>
      </c>
      <c r="J31">
        <v>15</v>
      </c>
      <c r="K31">
        <v>0</v>
      </c>
      <c r="L31" t="b">
        <f t="shared" si="0"/>
        <v>0</v>
      </c>
      <c r="M31" t="b">
        <f t="shared" si="1"/>
        <v>0</v>
      </c>
      <c r="N31" t="b">
        <f t="shared" si="2"/>
        <v>0</v>
      </c>
      <c r="O31" s="2" t="b">
        <f t="shared" si="3"/>
        <v>0</v>
      </c>
    </row>
    <row r="32" spans="1:15" x14ac:dyDescent="0.25">
      <c r="A32">
        <v>31</v>
      </c>
      <c r="B32" s="2" t="s">
        <v>172</v>
      </c>
      <c r="C32">
        <v>14</v>
      </c>
      <c r="D32">
        <v>21</v>
      </c>
      <c r="E32">
        <v>50332</v>
      </c>
      <c r="F32" s="2" t="s">
        <v>173</v>
      </c>
      <c r="G32">
        <v>9.5299999999999994</v>
      </c>
      <c r="H32">
        <v>0</v>
      </c>
      <c r="I32">
        <v>70</v>
      </c>
      <c r="J32">
        <v>20</v>
      </c>
      <c r="K32">
        <v>0</v>
      </c>
      <c r="L32" t="b">
        <f t="shared" si="0"/>
        <v>0</v>
      </c>
      <c r="M32" t="b">
        <f t="shared" si="1"/>
        <v>0</v>
      </c>
      <c r="N32" t="b">
        <f t="shared" si="2"/>
        <v>0</v>
      </c>
      <c r="O32" s="2" t="b">
        <f t="shared" si="3"/>
        <v>0</v>
      </c>
    </row>
    <row r="33" spans="1:15" x14ac:dyDescent="0.25">
      <c r="A33">
        <v>32</v>
      </c>
      <c r="B33" s="2" t="s">
        <v>174</v>
      </c>
      <c r="C33">
        <v>14</v>
      </c>
      <c r="D33">
        <v>21</v>
      </c>
      <c r="E33">
        <v>50333</v>
      </c>
      <c r="F33" s="2" t="s">
        <v>173</v>
      </c>
      <c r="G33">
        <v>10.39</v>
      </c>
      <c r="H33">
        <v>9</v>
      </c>
      <c r="I33">
        <v>40</v>
      </c>
      <c r="J33">
        <v>25</v>
      </c>
      <c r="K33">
        <v>0</v>
      </c>
      <c r="L33" t="b">
        <f t="shared" si="0"/>
        <v>0</v>
      </c>
      <c r="M33" t="b">
        <f t="shared" si="1"/>
        <v>0</v>
      </c>
      <c r="N33" t="b">
        <f t="shared" si="2"/>
        <v>0</v>
      </c>
      <c r="O33" s="2" t="b">
        <f t="shared" si="3"/>
        <v>0</v>
      </c>
    </row>
    <row r="34" spans="1:15" x14ac:dyDescent="0.25">
      <c r="A34">
        <v>33</v>
      </c>
      <c r="B34" s="2" t="s">
        <v>175</v>
      </c>
      <c r="C34">
        <v>15</v>
      </c>
      <c r="D34">
        <v>1</v>
      </c>
      <c r="E34">
        <v>13412</v>
      </c>
      <c r="F34" s="2" t="s">
        <v>123</v>
      </c>
      <c r="G34">
        <v>10.67</v>
      </c>
      <c r="H34">
        <v>112</v>
      </c>
      <c r="I34">
        <v>0</v>
      </c>
      <c r="J34">
        <v>20</v>
      </c>
      <c r="K34">
        <v>0</v>
      </c>
      <c r="L34" t="b">
        <f t="shared" si="0"/>
        <v>0</v>
      </c>
      <c r="M34" t="b">
        <f t="shared" si="1"/>
        <v>0</v>
      </c>
      <c r="N34" t="b">
        <f t="shared" si="2"/>
        <v>0</v>
      </c>
      <c r="O34" s="2" t="b">
        <f t="shared" si="3"/>
        <v>0</v>
      </c>
    </row>
    <row r="35" spans="1:15" x14ac:dyDescent="0.25">
      <c r="A35">
        <v>34</v>
      </c>
      <c r="B35" s="2" t="s">
        <v>176</v>
      </c>
      <c r="C35">
        <v>16</v>
      </c>
      <c r="D35">
        <v>6</v>
      </c>
      <c r="E35">
        <v>60237</v>
      </c>
      <c r="F35" s="2" t="s">
        <v>177</v>
      </c>
      <c r="G35">
        <v>10.67</v>
      </c>
      <c r="H35">
        <v>111</v>
      </c>
      <c r="I35">
        <v>0</v>
      </c>
      <c r="J35">
        <v>15</v>
      </c>
      <c r="K35">
        <v>0</v>
      </c>
      <c r="L35" t="b">
        <f t="shared" si="0"/>
        <v>0</v>
      </c>
      <c r="M35" t="b">
        <f t="shared" si="1"/>
        <v>0</v>
      </c>
      <c r="N35" t="b">
        <f t="shared" si="2"/>
        <v>0</v>
      </c>
      <c r="O35" s="2" t="b">
        <f t="shared" si="3"/>
        <v>0</v>
      </c>
    </row>
    <row r="36" spans="1:15" x14ac:dyDescent="0.25">
      <c r="A36">
        <v>35</v>
      </c>
      <c r="B36" s="2" t="s">
        <v>178</v>
      </c>
      <c r="C36">
        <v>16</v>
      </c>
      <c r="D36">
        <v>6</v>
      </c>
      <c r="E36">
        <v>60238</v>
      </c>
      <c r="F36" s="2" t="s">
        <v>179</v>
      </c>
      <c r="G36">
        <v>13.72</v>
      </c>
      <c r="H36">
        <v>20</v>
      </c>
      <c r="I36">
        <v>0</v>
      </c>
      <c r="J36">
        <v>15</v>
      </c>
      <c r="K36">
        <v>0</v>
      </c>
      <c r="L36" t="b">
        <f t="shared" si="0"/>
        <v>0</v>
      </c>
      <c r="M36" t="b">
        <f t="shared" si="1"/>
        <v>0</v>
      </c>
      <c r="N36" t="b">
        <f t="shared" si="2"/>
        <v>0</v>
      </c>
      <c r="O36" s="2" t="b">
        <f t="shared" si="3"/>
        <v>0</v>
      </c>
    </row>
    <row r="37" spans="1:15" x14ac:dyDescent="0.25">
      <c r="A37">
        <v>36</v>
      </c>
      <c r="B37" s="2" t="s">
        <v>180</v>
      </c>
      <c r="C37">
        <v>17</v>
      </c>
      <c r="D37">
        <v>43</v>
      </c>
      <c r="E37">
        <v>13712</v>
      </c>
      <c r="F37" s="2" t="s">
        <v>181</v>
      </c>
      <c r="G37">
        <v>14.48</v>
      </c>
      <c r="H37">
        <v>112</v>
      </c>
      <c r="I37">
        <v>0</v>
      </c>
      <c r="J37">
        <v>20</v>
      </c>
      <c r="K37">
        <v>0</v>
      </c>
      <c r="L37" t="b">
        <f t="shared" si="0"/>
        <v>0</v>
      </c>
      <c r="M37" t="b">
        <f t="shared" si="1"/>
        <v>0</v>
      </c>
      <c r="N37" t="b">
        <f t="shared" si="2"/>
        <v>0</v>
      </c>
      <c r="O37" s="2" t="b">
        <f t="shared" si="3"/>
        <v>0</v>
      </c>
    </row>
    <row r="38" spans="1:15" x14ac:dyDescent="0.25">
      <c r="A38">
        <v>37</v>
      </c>
      <c r="B38" s="2" t="s">
        <v>182</v>
      </c>
      <c r="C38">
        <v>17</v>
      </c>
      <c r="D38">
        <v>43</v>
      </c>
      <c r="E38">
        <v>13761</v>
      </c>
      <c r="F38" s="2" t="s">
        <v>123</v>
      </c>
      <c r="G38">
        <v>9.82</v>
      </c>
      <c r="H38">
        <v>11</v>
      </c>
      <c r="I38">
        <v>50</v>
      </c>
      <c r="J38">
        <v>25</v>
      </c>
      <c r="K38">
        <v>0</v>
      </c>
      <c r="L38" t="b">
        <f t="shared" si="0"/>
        <v>0</v>
      </c>
      <c r="M38" t="b">
        <f t="shared" si="1"/>
        <v>0</v>
      </c>
      <c r="N38" t="b">
        <f t="shared" si="2"/>
        <v>0</v>
      </c>
      <c r="O38" s="2" t="b">
        <f t="shared" si="3"/>
        <v>0</v>
      </c>
    </row>
    <row r="39" spans="1:15" x14ac:dyDescent="0.25">
      <c r="A39">
        <v>38</v>
      </c>
      <c r="B39" s="2" t="s">
        <v>183</v>
      </c>
      <c r="C39">
        <v>18</v>
      </c>
      <c r="D39">
        <v>6</v>
      </c>
      <c r="E39">
        <v>60241</v>
      </c>
      <c r="F39" s="2" t="s">
        <v>184</v>
      </c>
      <c r="G39">
        <v>12</v>
      </c>
      <c r="H39">
        <v>17</v>
      </c>
      <c r="I39">
        <v>0</v>
      </c>
      <c r="J39">
        <v>15</v>
      </c>
      <c r="K39">
        <v>0</v>
      </c>
      <c r="L39" t="b">
        <f t="shared" si="0"/>
        <v>0</v>
      </c>
      <c r="M39" t="b">
        <f t="shared" si="1"/>
        <v>1</v>
      </c>
      <c r="N39" t="b">
        <f t="shared" si="2"/>
        <v>0</v>
      </c>
      <c r="O39" s="2" t="b">
        <f t="shared" si="3"/>
        <v>0</v>
      </c>
    </row>
    <row r="40" spans="1:15" x14ac:dyDescent="0.25">
      <c r="A40">
        <v>39</v>
      </c>
      <c r="B40" s="2" t="s">
        <v>185</v>
      </c>
      <c r="C40">
        <v>18</v>
      </c>
      <c r="D40">
        <v>6</v>
      </c>
      <c r="E40">
        <v>60242</v>
      </c>
      <c r="F40" s="2" t="s">
        <v>186</v>
      </c>
      <c r="G40">
        <v>13.72</v>
      </c>
      <c r="H40">
        <v>69</v>
      </c>
      <c r="I40">
        <v>0</v>
      </c>
      <c r="J40">
        <v>5</v>
      </c>
      <c r="K40">
        <v>0</v>
      </c>
      <c r="L40" t="b">
        <f t="shared" si="0"/>
        <v>0</v>
      </c>
      <c r="M40" t="b">
        <f t="shared" si="1"/>
        <v>0</v>
      </c>
      <c r="N40" t="b">
        <f t="shared" si="2"/>
        <v>0</v>
      </c>
      <c r="O40" s="2" t="b">
        <f t="shared" si="3"/>
        <v>0</v>
      </c>
    </row>
    <row r="41" spans="1:15" x14ac:dyDescent="0.25">
      <c r="A41">
        <v>40</v>
      </c>
      <c r="B41" s="2" t="s">
        <v>187</v>
      </c>
      <c r="C41">
        <v>19</v>
      </c>
      <c r="D41">
        <v>43</v>
      </c>
      <c r="E41">
        <v>14123</v>
      </c>
      <c r="F41" s="2" t="s">
        <v>188</v>
      </c>
      <c r="G41">
        <v>24.03</v>
      </c>
      <c r="H41">
        <v>123</v>
      </c>
      <c r="I41">
        <v>0</v>
      </c>
      <c r="J41">
        <v>30</v>
      </c>
      <c r="K41">
        <v>0</v>
      </c>
      <c r="L41" t="b">
        <f t="shared" si="0"/>
        <v>0</v>
      </c>
      <c r="M41" t="b">
        <f t="shared" si="1"/>
        <v>0</v>
      </c>
      <c r="N41" t="b">
        <f t="shared" si="2"/>
        <v>0</v>
      </c>
      <c r="O41" s="2" t="b">
        <f t="shared" si="3"/>
        <v>0</v>
      </c>
    </row>
    <row r="42" spans="1:15" x14ac:dyDescent="0.25">
      <c r="A42">
        <v>41</v>
      </c>
      <c r="B42" s="2" t="s">
        <v>189</v>
      </c>
      <c r="C42">
        <v>19</v>
      </c>
      <c r="D42">
        <v>43</v>
      </c>
      <c r="E42">
        <v>14185</v>
      </c>
      <c r="F42" s="2" t="s">
        <v>123</v>
      </c>
      <c r="G42">
        <v>7.36</v>
      </c>
      <c r="H42">
        <v>85</v>
      </c>
      <c r="I42">
        <v>0</v>
      </c>
      <c r="J42">
        <v>10</v>
      </c>
      <c r="K42">
        <v>0</v>
      </c>
      <c r="L42" t="b">
        <f t="shared" si="0"/>
        <v>0</v>
      </c>
      <c r="M42" t="b">
        <f t="shared" si="1"/>
        <v>0</v>
      </c>
      <c r="N42" t="b">
        <f t="shared" si="2"/>
        <v>0</v>
      </c>
      <c r="O42" s="2" t="b">
        <f t="shared" si="3"/>
        <v>0</v>
      </c>
    </row>
    <row r="43" spans="1:15" x14ac:dyDescent="0.25">
      <c r="A43">
        <v>42</v>
      </c>
      <c r="B43" s="2" t="s">
        <v>190</v>
      </c>
      <c r="C43">
        <v>20</v>
      </c>
      <c r="D43">
        <v>1</v>
      </c>
      <c r="E43">
        <v>14226</v>
      </c>
      <c r="F43" s="2" t="s">
        <v>123</v>
      </c>
      <c r="G43">
        <v>10.67</v>
      </c>
      <c r="H43">
        <v>26</v>
      </c>
      <c r="I43">
        <v>0</v>
      </c>
      <c r="J43">
        <v>0</v>
      </c>
      <c r="K43">
        <v>1</v>
      </c>
      <c r="L43" t="b">
        <f t="shared" si="0"/>
        <v>1</v>
      </c>
      <c r="M43" t="b">
        <f t="shared" si="1"/>
        <v>0</v>
      </c>
      <c r="N43" t="b">
        <f t="shared" si="2"/>
        <v>0</v>
      </c>
      <c r="O43" s="2" t="b">
        <f t="shared" si="3"/>
        <v>0</v>
      </c>
    </row>
    <row r="44" spans="1:15" x14ac:dyDescent="0.25">
      <c r="A44">
        <v>43</v>
      </c>
      <c r="B44" s="2" t="s">
        <v>191</v>
      </c>
      <c r="C44">
        <v>20</v>
      </c>
      <c r="D44">
        <v>6</v>
      </c>
      <c r="E44">
        <v>60246</v>
      </c>
      <c r="F44" s="2" t="s">
        <v>192</v>
      </c>
      <c r="G44">
        <v>35.06</v>
      </c>
      <c r="H44">
        <v>17</v>
      </c>
      <c r="I44">
        <v>10</v>
      </c>
      <c r="J44">
        <v>25</v>
      </c>
      <c r="K44">
        <v>0</v>
      </c>
      <c r="L44" t="b">
        <f t="shared" si="0"/>
        <v>0</v>
      </c>
      <c r="M44" t="b">
        <f t="shared" si="1"/>
        <v>0</v>
      </c>
      <c r="N44" t="b">
        <f t="shared" si="2"/>
        <v>0</v>
      </c>
      <c r="O44" s="2" t="b">
        <f t="shared" si="3"/>
        <v>0</v>
      </c>
    </row>
    <row r="45" spans="1:15" x14ac:dyDescent="0.25">
      <c r="A45">
        <v>44</v>
      </c>
      <c r="B45" s="2" t="s">
        <v>193</v>
      </c>
      <c r="C45">
        <v>20</v>
      </c>
      <c r="D45">
        <v>1</v>
      </c>
      <c r="E45">
        <v>14427</v>
      </c>
      <c r="F45" s="2" t="s">
        <v>123</v>
      </c>
      <c r="G45">
        <v>14.83</v>
      </c>
      <c r="H45">
        <v>27</v>
      </c>
      <c r="I45">
        <v>0</v>
      </c>
      <c r="J45">
        <v>15</v>
      </c>
      <c r="K45">
        <v>0</v>
      </c>
      <c r="L45" t="b">
        <f t="shared" si="0"/>
        <v>0</v>
      </c>
      <c r="M45" t="b">
        <f t="shared" si="1"/>
        <v>0</v>
      </c>
      <c r="N45" t="b">
        <f t="shared" si="2"/>
        <v>0</v>
      </c>
      <c r="O45" s="2" t="b">
        <f t="shared" si="3"/>
        <v>0</v>
      </c>
    </row>
    <row r="46" spans="1:15" x14ac:dyDescent="0.25">
      <c r="A46">
        <v>45</v>
      </c>
      <c r="B46" s="2" t="s">
        <v>194</v>
      </c>
      <c r="C46">
        <v>21</v>
      </c>
      <c r="D46">
        <v>43</v>
      </c>
      <c r="E46">
        <v>14575</v>
      </c>
      <c r="F46" s="2" t="s">
        <v>195</v>
      </c>
      <c r="G46">
        <v>7.24</v>
      </c>
      <c r="H46">
        <v>5</v>
      </c>
      <c r="I46">
        <v>70</v>
      </c>
      <c r="J46">
        <v>15</v>
      </c>
      <c r="K46">
        <v>0</v>
      </c>
      <c r="L46" t="b">
        <f t="shared" si="0"/>
        <v>0</v>
      </c>
      <c r="M46" t="b">
        <f t="shared" si="1"/>
        <v>0</v>
      </c>
      <c r="N46" t="b">
        <f t="shared" si="2"/>
        <v>0</v>
      </c>
      <c r="O46" s="2" t="b">
        <f t="shared" si="3"/>
        <v>0</v>
      </c>
    </row>
    <row r="47" spans="1:15" x14ac:dyDescent="0.25">
      <c r="A47">
        <v>46</v>
      </c>
      <c r="B47" s="2" t="s">
        <v>196</v>
      </c>
      <c r="C47">
        <v>21</v>
      </c>
      <c r="D47">
        <v>43</v>
      </c>
      <c r="E47">
        <v>14695</v>
      </c>
      <c r="F47" s="2" t="s">
        <v>150</v>
      </c>
      <c r="G47">
        <v>9.15</v>
      </c>
      <c r="H47">
        <v>95</v>
      </c>
      <c r="I47">
        <v>0</v>
      </c>
      <c r="J47">
        <v>0</v>
      </c>
      <c r="K47">
        <v>0</v>
      </c>
      <c r="L47" t="b">
        <f t="shared" si="0"/>
        <v>0</v>
      </c>
      <c r="M47" t="b">
        <f t="shared" si="1"/>
        <v>0</v>
      </c>
      <c r="N47" t="b">
        <f t="shared" si="2"/>
        <v>0</v>
      </c>
      <c r="O47" s="2" t="b">
        <f t="shared" si="3"/>
        <v>0</v>
      </c>
    </row>
    <row r="48" spans="1:15" x14ac:dyDescent="0.25">
      <c r="A48">
        <v>47</v>
      </c>
      <c r="B48" s="2" t="s">
        <v>3649</v>
      </c>
      <c r="C48">
        <v>22</v>
      </c>
      <c r="D48">
        <v>1</v>
      </c>
      <c r="E48">
        <v>14736</v>
      </c>
      <c r="F48" s="2" t="s">
        <v>197</v>
      </c>
      <c r="G48">
        <v>7.24</v>
      </c>
      <c r="H48">
        <v>36</v>
      </c>
      <c r="I48">
        <v>0</v>
      </c>
      <c r="J48">
        <v>0</v>
      </c>
      <c r="K48">
        <v>0</v>
      </c>
      <c r="L48" t="b">
        <f t="shared" si="0"/>
        <v>0</v>
      </c>
      <c r="M48" t="b">
        <f t="shared" si="1"/>
        <v>0</v>
      </c>
      <c r="N48" t="b">
        <f t="shared" si="2"/>
        <v>0</v>
      </c>
      <c r="O48" s="2" t="b">
        <f t="shared" si="3"/>
        <v>0</v>
      </c>
    </row>
    <row r="49" spans="1:15" x14ac:dyDescent="0.25">
      <c r="A49">
        <v>48</v>
      </c>
      <c r="B49" s="2" t="s">
        <v>198</v>
      </c>
      <c r="C49">
        <v>22</v>
      </c>
      <c r="D49">
        <v>1</v>
      </c>
      <c r="E49">
        <v>14885</v>
      </c>
      <c r="F49" s="2" t="s">
        <v>197</v>
      </c>
      <c r="G49">
        <v>9.7200000000000006</v>
      </c>
      <c r="H49">
        <v>15</v>
      </c>
      <c r="I49">
        <v>70</v>
      </c>
      <c r="J49">
        <v>25</v>
      </c>
      <c r="K49">
        <v>0</v>
      </c>
      <c r="L49" t="b">
        <f t="shared" si="0"/>
        <v>0</v>
      </c>
      <c r="M49" t="b">
        <f t="shared" si="1"/>
        <v>0</v>
      </c>
      <c r="N49" t="b">
        <f t="shared" si="2"/>
        <v>0</v>
      </c>
      <c r="O49" s="2" t="b">
        <f t="shared" si="3"/>
        <v>0</v>
      </c>
    </row>
    <row r="50" spans="1:15" x14ac:dyDescent="0.25">
      <c r="A50">
        <v>49</v>
      </c>
      <c r="B50" s="2" t="s">
        <v>199</v>
      </c>
      <c r="C50">
        <v>23</v>
      </c>
      <c r="D50">
        <v>1</v>
      </c>
      <c r="E50">
        <v>14970</v>
      </c>
      <c r="F50" s="2" t="s">
        <v>197</v>
      </c>
      <c r="G50">
        <v>5.24</v>
      </c>
      <c r="H50">
        <v>10</v>
      </c>
      <c r="I50">
        <v>60</v>
      </c>
      <c r="J50">
        <v>15</v>
      </c>
      <c r="K50">
        <v>0</v>
      </c>
      <c r="L50" t="b">
        <f t="shared" si="0"/>
        <v>0</v>
      </c>
      <c r="M50" t="b">
        <f t="shared" si="1"/>
        <v>0</v>
      </c>
      <c r="N50" t="b">
        <f t="shared" si="2"/>
        <v>0</v>
      </c>
      <c r="O50" s="2" t="b">
        <f t="shared" si="3"/>
        <v>0</v>
      </c>
    </row>
    <row r="51" spans="1:15" x14ac:dyDescent="0.25">
      <c r="A51">
        <v>50</v>
      </c>
      <c r="B51" s="2" t="s">
        <v>200</v>
      </c>
      <c r="C51">
        <v>23</v>
      </c>
      <c r="D51">
        <v>1</v>
      </c>
      <c r="E51">
        <v>15065</v>
      </c>
      <c r="F51" s="2" t="s">
        <v>197</v>
      </c>
      <c r="G51">
        <v>12.39</v>
      </c>
      <c r="H51">
        <v>65</v>
      </c>
      <c r="I51">
        <v>0</v>
      </c>
      <c r="J51">
        <v>30</v>
      </c>
      <c r="K51">
        <v>0</v>
      </c>
      <c r="L51" t="b">
        <f t="shared" si="0"/>
        <v>0</v>
      </c>
      <c r="M51" t="b">
        <f t="shared" si="1"/>
        <v>1</v>
      </c>
      <c r="N51" t="b">
        <f t="shared" si="2"/>
        <v>0</v>
      </c>
      <c r="O51" s="2" t="b">
        <f t="shared" si="3"/>
        <v>0</v>
      </c>
    </row>
    <row r="52" spans="1:15" x14ac:dyDescent="0.25">
      <c r="A52">
        <v>51</v>
      </c>
      <c r="B52" s="2" t="s">
        <v>201</v>
      </c>
      <c r="C52">
        <v>24</v>
      </c>
      <c r="D52">
        <v>1</v>
      </c>
      <c r="E52">
        <v>15120</v>
      </c>
      <c r="F52" s="2" t="s">
        <v>197</v>
      </c>
      <c r="G52">
        <v>6</v>
      </c>
      <c r="H52">
        <v>20</v>
      </c>
      <c r="I52">
        <v>0</v>
      </c>
      <c r="J52">
        <v>10</v>
      </c>
      <c r="K52">
        <v>0</v>
      </c>
      <c r="L52" t="b">
        <f t="shared" si="0"/>
        <v>0</v>
      </c>
      <c r="M52" t="b">
        <f t="shared" si="1"/>
        <v>0</v>
      </c>
      <c r="N52" t="b">
        <f t="shared" si="2"/>
        <v>0</v>
      </c>
      <c r="O52" s="2" t="b">
        <f t="shared" si="3"/>
        <v>0</v>
      </c>
    </row>
    <row r="53" spans="1:15" x14ac:dyDescent="0.25">
      <c r="A53">
        <v>52</v>
      </c>
      <c r="B53" s="2" t="s">
        <v>202</v>
      </c>
      <c r="C53">
        <v>24</v>
      </c>
      <c r="D53">
        <v>1</v>
      </c>
      <c r="E53">
        <v>15238</v>
      </c>
      <c r="F53" s="2" t="s">
        <v>197</v>
      </c>
      <c r="G53">
        <v>5.34</v>
      </c>
      <c r="H53">
        <v>38</v>
      </c>
      <c r="I53">
        <v>0</v>
      </c>
      <c r="J53">
        <v>25</v>
      </c>
      <c r="K53">
        <v>0</v>
      </c>
      <c r="L53" t="b">
        <f t="shared" si="0"/>
        <v>0</v>
      </c>
      <c r="M53" t="b">
        <f t="shared" si="1"/>
        <v>0</v>
      </c>
      <c r="N53" t="b">
        <f t="shared" si="2"/>
        <v>0</v>
      </c>
      <c r="O53" s="2" t="b">
        <f t="shared" si="3"/>
        <v>0</v>
      </c>
    </row>
    <row r="54" spans="1:15" x14ac:dyDescent="0.25">
      <c r="A54">
        <v>53</v>
      </c>
      <c r="B54" s="2" t="s">
        <v>203</v>
      </c>
      <c r="C54">
        <v>24</v>
      </c>
      <c r="D54">
        <v>54</v>
      </c>
      <c r="E54">
        <v>40160</v>
      </c>
      <c r="F54" s="2" t="s">
        <v>204</v>
      </c>
      <c r="G54">
        <v>25</v>
      </c>
      <c r="H54">
        <v>0</v>
      </c>
      <c r="I54">
        <v>0</v>
      </c>
      <c r="J54">
        <v>0</v>
      </c>
      <c r="K54">
        <v>1</v>
      </c>
      <c r="L54" t="b">
        <f t="shared" si="0"/>
        <v>0</v>
      </c>
      <c r="M54" t="b">
        <f t="shared" si="1"/>
        <v>0</v>
      </c>
      <c r="N54" t="b">
        <f t="shared" si="2"/>
        <v>0</v>
      </c>
      <c r="O54" s="2" t="b">
        <f t="shared" si="3"/>
        <v>1</v>
      </c>
    </row>
    <row r="55" spans="1:15" x14ac:dyDescent="0.25">
      <c r="A55">
        <v>54</v>
      </c>
      <c r="B55" s="2" t="s">
        <v>205</v>
      </c>
      <c r="C55">
        <v>25</v>
      </c>
      <c r="D55">
        <v>64</v>
      </c>
      <c r="E55">
        <v>18621</v>
      </c>
      <c r="F55" s="2" t="s">
        <v>206</v>
      </c>
      <c r="G55">
        <v>15.68</v>
      </c>
      <c r="H55">
        <v>21</v>
      </c>
      <c r="I55">
        <v>0</v>
      </c>
      <c r="J55">
        <v>10</v>
      </c>
      <c r="K55">
        <v>0</v>
      </c>
      <c r="L55" t="b">
        <f t="shared" si="0"/>
        <v>1</v>
      </c>
      <c r="M55" t="b">
        <f t="shared" si="1"/>
        <v>0</v>
      </c>
      <c r="N55" t="b">
        <f t="shared" si="2"/>
        <v>0</v>
      </c>
      <c r="O55" s="2" t="b">
        <f t="shared" si="3"/>
        <v>0</v>
      </c>
    </row>
    <row r="56" spans="1:15" x14ac:dyDescent="0.25">
      <c r="A56">
        <v>55</v>
      </c>
      <c r="B56" s="2" t="s">
        <v>207</v>
      </c>
      <c r="C56">
        <v>25</v>
      </c>
      <c r="D56">
        <v>1</v>
      </c>
      <c r="E56">
        <v>15615</v>
      </c>
      <c r="F56" s="2" t="s">
        <v>208</v>
      </c>
      <c r="G56">
        <v>18.29</v>
      </c>
      <c r="H56">
        <v>115</v>
      </c>
      <c r="I56">
        <v>0</v>
      </c>
      <c r="J56">
        <v>20</v>
      </c>
      <c r="K56">
        <v>0</v>
      </c>
      <c r="L56" t="b">
        <f t="shared" si="0"/>
        <v>0</v>
      </c>
      <c r="M56" t="b">
        <f t="shared" si="1"/>
        <v>0</v>
      </c>
      <c r="N56" t="b">
        <f t="shared" si="2"/>
        <v>0</v>
      </c>
      <c r="O56" s="2" t="b">
        <f t="shared" si="3"/>
        <v>0</v>
      </c>
    </row>
    <row r="57" spans="1:15" x14ac:dyDescent="0.25">
      <c r="A57">
        <v>56</v>
      </c>
      <c r="B57" s="2" t="s">
        <v>209</v>
      </c>
      <c r="C57">
        <v>26</v>
      </c>
      <c r="D57">
        <v>1</v>
      </c>
      <c r="E57">
        <v>15631</v>
      </c>
      <c r="F57" s="2" t="s">
        <v>210</v>
      </c>
      <c r="G57">
        <v>8.9700000000000006</v>
      </c>
      <c r="H57">
        <v>21</v>
      </c>
      <c r="I57">
        <v>10</v>
      </c>
      <c r="J57">
        <v>30</v>
      </c>
      <c r="K57">
        <v>0</v>
      </c>
      <c r="L57" t="b">
        <f t="shared" si="0"/>
        <v>0</v>
      </c>
      <c r="M57" t="b">
        <f t="shared" si="1"/>
        <v>0</v>
      </c>
      <c r="N57" t="b">
        <f t="shared" si="2"/>
        <v>0</v>
      </c>
      <c r="O57" s="2" t="b">
        <f t="shared" si="3"/>
        <v>0</v>
      </c>
    </row>
    <row r="58" spans="1:15" x14ac:dyDescent="0.25">
      <c r="A58">
        <v>57</v>
      </c>
      <c r="B58" s="2" t="s">
        <v>211</v>
      </c>
      <c r="C58">
        <v>26</v>
      </c>
      <c r="D58">
        <v>1</v>
      </c>
      <c r="E58">
        <v>15736</v>
      </c>
      <c r="F58" s="2" t="s">
        <v>150</v>
      </c>
      <c r="G58">
        <v>14.86</v>
      </c>
      <c r="H58">
        <v>36</v>
      </c>
      <c r="I58">
        <v>0</v>
      </c>
      <c r="J58">
        <v>20</v>
      </c>
      <c r="K58">
        <v>0</v>
      </c>
      <c r="L58" t="b">
        <f t="shared" si="0"/>
        <v>0</v>
      </c>
      <c r="M58" t="b">
        <f t="shared" si="1"/>
        <v>1</v>
      </c>
      <c r="N58" t="b">
        <f t="shared" si="2"/>
        <v>0</v>
      </c>
      <c r="O58" s="2" t="b">
        <f t="shared" si="3"/>
        <v>0</v>
      </c>
    </row>
    <row r="59" spans="1:15" x14ac:dyDescent="0.25">
      <c r="A59">
        <v>58</v>
      </c>
      <c r="B59" s="2" t="s">
        <v>212</v>
      </c>
      <c r="C59">
        <v>27</v>
      </c>
      <c r="D59">
        <v>43</v>
      </c>
      <c r="E59">
        <v>15862</v>
      </c>
      <c r="F59" s="2" t="s">
        <v>213</v>
      </c>
      <c r="G59">
        <v>10.1</v>
      </c>
      <c r="H59">
        <v>62</v>
      </c>
      <c r="I59">
        <v>0</v>
      </c>
      <c r="J59">
        <v>20</v>
      </c>
      <c r="K59">
        <v>0</v>
      </c>
      <c r="L59" t="b">
        <f t="shared" si="0"/>
        <v>0</v>
      </c>
      <c r="M59" t="b">
        <f t="shared" si="1"/>
        <v>0</v>
      </c>
      <c r="N59" t="b">
        <f t="shared" si="2"/>
        <v>0</v>
      </c>
      <c r="O59" s="2" t="b">
        <f t="shared" si="3"/>
        <v>0</v>
      </c>
    </row>
    <row r="60" spans="1:15" x14ac:dyDescent="0.25">
      <c r="A60">
        <v>59</v>
      </c>
      <c r="B60" s="2" t="s">
        <v>214</v>
      </c>
      <c r="C60">
        <v>28</v>
      </c>
      <c r="D60">
        <v>21</v>
      </c>
      <c r="E60">
        <v>50360</v>
      </c>
      <c r="F60" s="2" t="s">
        <v>215</v>
      </c>
      <c r="G60">
        <v>23</v>
      </c>
      <c r="H60">
        <v>79</v>
      </c>
      <c r="I60">
        <v>0</v>
      </c>
      <c r="J60">
        <v>0</v>
      </c>
      <c r="K60">
        <v>0</v>
      </c>
      <c r="L60" t="b">
        <f t="shared" si="0"/>
        <v>0</v>
      </c>
      <c r="M60" t="b">
        <f t="shared" si="1"/>
        <v>0</v>
      </c>
      <c r="N60" t="b">
        <f t="shared" si="2"/>
        <v>0</v>
      </c>
      <c r="O60" s="2" t="b">
        <f t="shared" si="3"/>
        <v>0</v>
      </c>
    </row>
    <row r="61" spans="1:15" x14ac:dyDescent="0.25">
      <c r="A61">
        <v>60</v>
      </c>
      <c r="B61" s="2" t="s">
        <v>216</v>
      </c>
      <c r="C61">
        <v>28</v>
      </c>
      <c r="D61">
        <v>21</v>
      </c>
      <c r="E61">
        <v>50361</v>
      </c>
      <c r="F61" s="2" t="s">
        <v>217</v>
      </c>
      <c r="G61">
        <v>6</v>
      </c>
      <c r="H61">
        <v>19</v>
      </c>
      <c r="I61">
        <v>0</v>
      </c>
      <c r="J61">
        <v>0</v>
      </c>
      <c r="K61">
        <v>0</v>
      </c>
      <c r="L61" t="b">
        <f t="shared" si="0"/>
        <v>0</v>
      </c>
      <c r="M61" t="b">
        <f t="shared" si="1"/>
        <v>0</v>
      </c>
      <c r="N61" t="b">
        <f t="shared" si="2"/>
        <v>0</v>
      </c>
      <c r="O61" s="2" t="b">
        <f t="shared" si="3"/>
        <v>0</v>
      </c>
    </row>
    <row r="62" spans="1:15" x14ac:dyDescent="0.25">
      <c r="A62">
        <v>61</v>
      </c>
      <c r="B62" s="2" t="s">
        <v>218</v>
      </c>
      <c r="C62">
        <v>29</v>
      </c>
      <c r="D62">
        <v>1</v>
      </c>
      <c r="E62">
        <v>16213</v>
      </c>
      <c r="F62" s="2" t="s">
        <v>219</v>
      </c>
      <c r="G62">
        <v>11.72</v>
      </c>
      <c r="H62">
        <v>113</v>
      </c>
      <c r="I62">
        <v>0</v>
      </c>
      <c r="J62">
        <v>25</v>
      </c>
      <c r="K62">
        <v>0</v>
      </c>
      <c r="L62" t="b">
        <f t="shared" si="0"/>
        <v>0</v>
      </c>
      <c r="M62" t="b">
        <f t="shared" si="1"/>
        <v>0</v>
      </c>
      <c r="N62" t="b">
        <f t="shared" si="2"/>
        <v>0</v>
      </c>
      <c r="O62" s="2" t="b">
        <f t="shared" si="3"/>
        <v>0</v>
      </c>
    </row>
    <row r="63" spans="1:15" x14ac:dyDescent="0.25">
      <c r="A63">
        <v>62</v>
      </c>
      <c r="B63" s="2" t="s">
        <v>220</v>
      </c>
      <c r="C63">
        <v>29</v>
      </c>
      <c r="D63">
        <v>7</v>
      </c>
      <c r="E63">
        <v>30365</v>
      </c>
      <c r="F63" s="2" t="s">
        <v>206</v>
      </c>
      <c r="G63">
        <v>37.58</v>
      </c>
      <c r="H63">
        <v>17</v>
      </c>
      <c r="I63">
        <v>0</v>
      </c>
      <c r="J63">
        <v>0</v>
      </c>
      <c r="K63">
        <v>0</v>
      </c>
      <c r="L63" t="b">
        <f t="shared" si="0"/>
        <v>0</v>
      </c>
      <c r="M63" t="b">
        <f t="shared" si="1"/>
        <v>0</v>
      </c>
      <c r="N63" t="b">
        <f t="shared" si="2"/>
        <v>0</v>
      </c>
      <c r="O63" s="2" t="b">
        <f t="shared" si="3"/>
        <v>0</v>
      </c>
    </row>
    <row r="64" spans="1:15" x14ac:dyDescent="0.25">
      <c r="A64">
        <v>63</v>
      </c>
      <c r="B64" s="2" t="s">
        <v>221</v>
      </c>
      <c r="C64">
        <v>7</v>
      </c>
      <c r="D64">
        <v>1</v>
      </c>
      <c r="E64">
        <v>16324</v>
      </c>
      <c r="F64" s="2" t="s">
        <v>222</v>
      </c>
      <c r="G64">
        <v>11</v>
      </c>
      <c r="H64">
        <v>24</v>
      </c>
      <c r="I64">
        <v>0</v>
      </c>
      <c r="J64">
        <v>5</v>
      </c>
      <c r="K64">
        <v>0</v>
      </c>
      <c r="L64" t="b">
        <f t="shared" si="0"/>
        <v>1</v>
      </c>
      <c r="M64" t="b">
        <f t="shared" si="1"/>
        <v>0</v>
      </c>
      <c r="N64" t="b">
        <f t="shared" si="2"/>
        <v>0</v>
      </c>
      <c r="O64" s="2" t="b">
        <f t="shared" si="3"/>
        <v>0</v>
      </c>
    </row>
    <row r="65" spans="1:15" x14ac:dyDescent="0.25">
      <c r="A65">
        <v>64</v>
      </c>
      <c r="B65" s="2" t="s">
        <v>223</v>
      </c>
      <c r="C65">
        <v>12</v>
      </c>
      <c r="D65">
        <v>1</v>
      </c>
      <c r="E65">
        <v>16502</v>
      </c>
      <c r="F65" s="2" t="s">
        <v>224</v>
      </c>
      <c r="G65">
        <v>25.34</v>
      </c>
      <c r="H65">
        <v>22</v>
      </c>
      <c r="I65">
        <v>80</v>
      </c>
      <c r="J65">
        <v>30</v>
      </c>
      <c r="K65">
        <v>0</v>
      </c>
      <c r="L65" t="b">
        <f t="shared" si="0"/>
        <v>0</v>
      </c>
      <c r="M65" t="b">
        <f t="shared" si="1"/>
        <v>0</v>
      </c>
      <c r="N65" t="b">
        <f t="shared" si="2"/>
        <v>0</v>
      </c>
      <c r="O65" s="2" t="b">
        <f t="shared" si="3"/>
        <v>0</v>
      </c>
    </row>
    <row r="66" spans="1:15" x14ac:dyDescent="0.25">
      <c r="A66">
        <v>65</v>
      </c>
      <c r="B66" s="2" t="s">
        <v>225</v>
      </c>
      <c r="C66">
        <v>2</v>
      </c>
      <c r="D66">
        <v>11</v>
      </c>
      <c r="E66">
        <v>16576</v>
      </c>
      <c r="F66" s="2" t="s">
        <v>226</v>
      </c>
      <c r="G66">
        <v>6.05</v>
      </c>
      <c r="H66">
        <v>76</v>
      </c>
      <c r="I66">
        <v>0</v>
      </c>
      <c r="J66">
        <v>0</v>
      </c>
      <c r="K66">
        <v>0</v>
      </c>
      <c r="L66" t="b">
        <f t="shared" ref="L66:L129" si="4">IF(ISNUMBER(FIND(" VEGAN",UPPER(B66))),TRUE,FALSE)</f>
        <v>0</v>
      </c>
      <c r="M66" t="b">
        <f t="shared" ref="M66:M129" si="5">IF(ISNUMBER(FIND(" BIO",UPPER(B66))),TRUE)</f>
        <v>0</v>
      </c>
      <c r="N66" t="b">
        <f t="shared" ref="N66:N129" si="6">IF(ISNUMBER(FIND(" HALAL",UPPER(B66))),TRUE)</f>
        <v>0</v>
      </c>
      <c r="O66" s="2" t="b">
        <f t="shared" ref="O66:O129" si="7">IF(ISNUMBER(FIND(" CASHER",UPPER(B66))),TRUE)</f>
        <v>0</v>
      </c>
    </row>
    <row r="67" spans="1:15" x14ac:dyDescent="0.25">
      <c r="A67">
        <v>66</v>
      </c>
      <c r="B67" s="2" t="s">
        <v>227</v>
      </c>
      <c r="C67">
        <v>2</v>
      </c>
      <c r="D67">
        <v>1</v>
      </c>
      <c r="E67">
        <v>16704</v>
      </c>
      <c r="F67" s="2" t="s">
        <v>226</v>
      </c>
      <c r="G67">
        <v>12.96</v>
      </c>
      <c r="H67">
        <v>4</v>
      </c>
      <c r="I67">
        <v>100</v>
      </c>
      <c r="J67">
        <v>20</v>
      </c>
      <c r="K67">
        <v>0</v>
      </c>
      <c r="L67" t="b">
        <f t="shared" si="4"/>
        <v>0</v>
      </c>
      <c r="M67" t="b">
        <f t="shared" si="5"/>
        <v>0</v>
      </c>
      <c r="N67" t="b">
        <f t="shared" si="6"/>
        <v>0</v>
      </c>
      <c r="O67" s="2" t="b">
        <f t="shared" si="7"/>
        <v>0</v>
      </c>
    </row>
    <row r="68" spans="1:15" x14ac:dyDescent="0.25">
      <c r="A68">
        <v>67</v>
      </c>
      <c r="B68" s="2" t="s">
        <v>228</v>
      </c>
      <c r="C68">
        <v>16</v>
      </c>
      <c r="D68">
        <v>6</v>
      </c>
      <c r="E68">
        <v>60270</v>
      </c>
      <c r="F68" s="2" t="s">
        <v>229</v>
      </c>
      <c r="G68">
        <v>10.67</v>
      </c>
      <c r="H68">
        <v>52</v>
      </c>
      <c r="I68">
        <v>0</v>
      </c>
      <c r="J68">
        <v>10</v>
      </c>
      <c r="K68">
        <v>0</v>
      </c>
      <c r="L68" t="b">
        <f t="shared" si="4"/>
        <v>0</v>
      </c>
      <c r="M68" t="b">
        <f t="shared" si="5"/>
        <v>0</v>
      </c>
      <c r="N68" t="b">
        <f t="shared" si="6"/>
        <v>0</v>
      </c>
      <c r="O68" s="2" t="b">
        <f t="shared" si="7"/>
        <v>0</v>
      </c>
    </row>
    <row r="69" spans="1:15" x14ac:dyDescent="0.25">
      <c r="A69">
        <v>68</v>
      </c>
      <c r="B69" s="2" t="s">
        <v>230</v>
      </c>
      <c r="C69">
        <v>8</v>
      </c>
      <c r="D69">
        <v>1</v>
      </c>
      <c r="E69">
        <v>16816</v>
      </c>
      <c r="F69" s="2" t="s">
        <v>226</v>
      </c>
      <c r="G69">
        <v>9.5299999999999994</v>
      </c>
      <c r="H69">
        <v>6</v>
      </c>
      <c r="I69">
        <v>10</v>
      </c>
      <c r="J69">
        <v>15</v>
      </c>
      <c r="K69">
        <v>0</v>
      </c>
      <c r="L69" t="b">
        <f t="shared" si="4"/>
        <v>0</v>
      </c>
      <c r="M69" t="b">
        <f t="shared" si="5"/>
        <v>0</v>
      </c>
      <c r="N69" t="b">
        <f t="shared" si="6"/>
        <v>0</v>
      </c>
      <c r="O69" s="2" t="b">
        <f t="shared" si="7"/>
        <v>0</v>
      </c>
    </row>
    <row r="70" spans="1:15" x14ac:dyDescent="0.25">
      <c r="A70">
        <v>69</v>
      </c>
      <c r="B70" s="2" t="s">
        <v>231</v>
      </c>
      <c r="C70">
        <v>15</v>
      </c>
      <c r="D70">
        <v>1</v>
      </c>
      <c r="E70">
        <v>16926</v>
      </c>
      <c r="F70" s="2" t="s">
        <v>232</v>
      </c>
      <c r="G70">
        <v>7.45</v>
      </c>
      <c r="H70">
        <v>26</v>
      </c>
      <c r="I70">
        <v>0</v>
      </c>
      <c r="J70">
        <v>15</v>
      </c>
      <c r="K70">
        <v>0</v>
      </c>
      <c r="L70" t="b">
        <f t="shared" si="4"/>
        <v>1</v>
      </c>
      <c r="M70" t="b">
        <f t="shared" si="5"/>
        <v>0</v>
      </c>
      <c r="N70" t="b">
        <f t="shared" si="6"/>
        <v>0</v>
      </c>
      <c r="O70" s="2" t="b">
        <f t="shared" si="7"/>
        <v>0</v>
      </c>
    </row>
    <row r="71" spans="1:15" x14ac:dyDescent="0.25">
      <c r="A71">
        <v>70</v>
      </c>
      <c r="B71" s="2" t="s">
        <v>233</v>
      </c>
      <c r="C71">
        <v>7</v>
      </c>
      <c r="D71">
        <v>6</v>
      </c>
      <c r="E71">
        <v>60273</v>
      </c>
      <c r="F71" s="2" t="s">
        <v>219</v>
      </c>
      <c r="G71">
        <v>11.43</v>
      </c>
      <c r="H71">
        <v>15</v>
      </c>
      <c r="I71">
        <v>10</v>
      </c>
      <c r="J71">
        <v>30</v>
      </c>
      <c r="K71">
        <v>0</v>
      </c>
      <c r="L71" t="b">
        <f t="shared" si="4"/>
        <v>0</v>
      </c>
      <c r="M71" t="b">
        <f t="shared" si="5"/>
        <v>0</v>
      </c>
      <c r="N71" t="b">
        <f t="shared" si="6"/>
        <v>0</v>
      </c>
      <c r="O71" s="2" t="b">
        <f t="shared" si="7"/>
        <v>0</v>
      </c>
    </row>
    <row r="72" spans="1:15" x14ac:dyDescent="0.25">
      <c r="A72">
        <v>71</v>
      </c>
      <c r="B72" s="2" t="s">
        <v>234</v>
      </c>
      <c r="C72">
        <v>15</v>
      </c>
      <c r="D72">
        <v>1</v>
      </c>
      <c r="E72">
        <v>17126</v>
      </c>
      <c r="F72" s="2" t="s">
        <v>139</v>
      </c>
      <c r="G72">
        <v>6.39</v>
      </c>
      <c r="H72">
        <v>26</v>
      </c>
      <c r="I72">
        <v>0</v>
      </c>
      <c r="J72">
        <v>0</v>
      </c>
      <c r="K72">
        <v>0</v>
      </c>
      <c r="L72" t="b">
        <f t="shared" si="4"/>
        <v>0</v>
      </c>
      <c r="M72" t="b">
        <f t="shared" si="5"/>
        <v>0</v>
      </c>
      <c r="N72" t="b">
        <f t="shared" si="6"/>
        <v>0</v>
      </c>
      <c r="O72" s="2" t="b">
        <f t="shared" si="7"/>
        <v>0</v>
      </c>
    </row>
    <row r="73" spans="1:15" x14ac:dyDescent="0.25">
      <c r="A73">
        <v>72</v>
      </c>
      <c r="B73" s="2" t="s">
        <v>235</v>
      </c>
      <c r="C73">
        <v>14</v>
      </c>
      <c r="D73">
        <v>21</v>
      </c>
      <c r="E73">
        <v>50373</v>
      </c>
      <c r="F73" s="2" t="s">
        <v>236</v>
      </c>
      <c r="G73">
        <v>6.53</v>
      </c>
      <c r="H73">
        <v>14</v>
      </c>
      <c r="I73">
        <v>0</v>
      </c>
      <c r="J73">
        <v>0</v>
      </c>
      <c r="K73">
        <v>0</v>
      </c>
      <c r="L73" t="b">
        <f t="shared" si="4"/>
        <v>0</v>
      </c>
      <c r="M73" t="b">
        <f t="shared" si="5"/>
        <v>0</v>
      </c>
      <c r="N73" t="b">
        <f t="shared" si="6"/>
        <v>0</v>
      </c>
      <c r="O73" s="2" t="b">
        <f t="shared" si="7"/>
        <v>0</v>
      </c>
    </row>
    <row r="74" spans="1:15" x14ac:dyDescent="0.25">
      <c r="A74">
        <v>73</v>
      </c>
      <c r="B74" s="2" t="s">
        <v>237</v>
      </c>
      <c r="C74">
        <v>17</v>
      </c>
      <c r="D74">
        <v>43</v>
      </c>
      <c r="E74">
        <v>17401</v>
      </c>
      <c r="F74" s="2" t="s">
        <v>238</v>
      </c>
      <c r="G74">
        <v>11.43</v>
      </c>
      <c r="H74">
        <v>101</v>
      </c>
      <c r="I74">
        <v>0</v>
      </c>
      <c r="J74">
        <v>5</v>
      </c>
      <c r="K74">
        <v>0</v>
      </c>
      <c r="L74" t="b">
        <f t="shared" si="4"/>
        <v>0</v>
      </c>
      <c r="M74" t="b">
        <f t="shared" si="5"/>
        <v>0</v>
      </c>
      <c r="N74" t="b">
        <f t="shared" si="6"/>
        <v>0</v>
      </c>
      <c r="O74" s="2" t="b">
        <f t="shared" si="7"/>
        <v>0</v>
      </c>
    </row>
    <row r="75" spans="1:15" x14ac:dyDescent="0.25">
      <c r="A75">
        <v>74</v>
      </c>
      <c r="B75" s="2" t="s">
        <v>239</v>
      </c>
      <c r="C75">
        <v>4</v>
      </c>
      <c r="D75">
        <v>1</v>
      </c>
      <c r="E75">
        <v>17424</v>
      </c>
      <c r="F75" s="2" t="s">
        <v>236</v>
      </c>
      <c r="G75">
        <v>7.62</v>
      </c>
      <c r="H75">
        <v>4</v>
      </c>
      <c r="I75">
        <v>20</v>
      </c>
      <c r="J75">
        <v>5</v>
      </c>
      <c r="K75">
        <v>0</v>
      </c>
      <c r="L75" t="b">
        <f t="shared" si="4"/>
        <v>0</v>
      </c>
      <c r="M75" t="b">
        <f t="shared" si="5"/>
        <v>1</v>
      </c>
      <c r="N75" t="b">
        <f t="shared" si="6"/>
        <v>0</v>
      </c>
      <c r="O75" s="2" t="b">
        <f t="shared" si="7"/>
        <v>0</v>
      </c>
    </row>
    <row r="76" spans="1:15" x14ac:dyDescent="0.25">
      <c r="A76">
        <v>75</v>
      </c>
      <c r="B76" s="2" t="s">
        <v>240</v>
      </c>
      <c r="C76">
        <v>12</v>
      </c>
      <c r="D76">
        <v>6</v>
      </c>
      <c r="E76">
        <v>60278</v>
      </c>
      <c r="F76" s="2" t="s">
        <v>241</v>
      </c>
      <c r="G76">
        <v>5.91</v>
      </c>
      <c r="H76">
        <v>125</v>
      </c>
      <c r="I76">
        <v>0</v>
      </c>
      <c r="J76">
        <v>25</v>
      </c>
      <c r="K76">
        <v>0</v>
      </c>
      <c r="L76" t="b">
        <f t="shared" si="4"/>
        <v>0</v>
      </c>
      <c r="M76" t="b">
        <f t="shared" si="5"/>
        <v>0</v>
      </c>
      <c r="N76" t="b">
        <f t="shared" si="6"/>
        <v>0</v>
      </c>
      <c r="O76" s="2" t="b">
        <f t="shared" si="7"/>
        <v>0</v>
      </c>
    </row>
    <row r="77" spans="1:15" x14ac:dyDescent="0.25">
      <c r="A77">
        <v>76</v>
      </c>
      <c r="B77" s="2" t="s">
        <v>242</v>
      </c>
      <c r="C77">
        <v>23</v>
      </c>
      <c r="D77">
        <v>6</v>
      </c>
      <c r="E77">
        <v>60279</v>
      </c>
      <c r="F77" s="2" t="s">
        <v>243</v>
      </c>
      <c r="G77">
        <v>13.72</v>
      </c>
      <c r="H77">
        <v>57</v>
      </c>
      <c r="I77">
        <v>0</v>
      </c>
      <c r="J77">
        <v>20</v>
      </c>
      <c r="K77">
        <v>0</v>
      </c>
      <c r="L77" t="b">
        <f t="shared" si="4"/>
        <v>0</v>
      </c>
      <c r="M77" t="b">
        <f t="shared" si="5"/>
        <v>0</v>
      </c>
      <c r="N77" t="b">
        <f t="shared" si="6"/>
        <v>0</v>
      </c>
      <c r="O77" s="2" t="b">
        <f t="shared" si="7"/>
        <v>0</v>
      </c>
    </row>
    <row r="78" spans="1:15" x14ac:dyDescent="0.25">
      <c r="A78">
        <v>77</v>
      </c>
      <c r="B78" s="2" t="s">
        <v>244</v>
      </c>
      <c r="C78">
        <v>12</v>
      </c>
      <c r="D78">
        <v>1</v>
      </c>
      <c r="E78">
        <v>17732</v>
      </c>
      <c r="F78" s="2" t="s">
        <v>245</v>
      </c>
      <c r="G78">
        <v>9.91</v>
      </c>
      <c r="H78">
        <v>32</v>
      </c>
      <c r="I78">
        <v>0</v>
      </c>
      <c r="J78">
        <v>15</v>
      </c>
      <c r="K78">
        <v>0</v>
      </c>
      <c r="L78" t="b">
        <f t="shared" si="4"/>
        <v>0</v>
      </c>
      <c r="M78" t="b">
        <f t="shared" si="5"/>
        <v>0</v>
      </c>
      <c r="N78" t="b">
        <f t="shared" si="6"/>
        <v>0</v>
      </c>
      <c r="O78" s="2" t="b">
        <f t="shared" si="7"/>
        <v>0</v>
      </c>
    </row>
    <row r="79" spans="1:15" x14ac:dyDescent="0.25">
      <c r="A79">
        <v>78</v>
      </c>
      <c r="B79" s="2" t="s">
        <v>246</v>
      </c>
      <c r="C79">
        <v>14</v>
      </c>
      <c r="D79">
        <v>21</v>
      </c>
      <c r="E79">
        <v>50379</v>
      </c>
      <c r="F79" s="2" t="s">
        <v>236</v>
      </c>
      <c r="G79">
        <v>9.5299999999999994</v>
      </c>
      <c r="H79">
        <v>50</v>
      </c>
      <c r="I79">
        <v>0</v>
      </c>
      <c r="J79">
        <v>5</v>
      </c>
      <c r="K79">
        <v>0</v>
      </c>
      <c r="L79" t="b">
        <f t="shared" si="4"/>
        <v>0</v>
      </c>
      <c r="M79" t="b">
        <f t="shared" si="5"/>
        <v>1</v>
      </c>
      <c r="N79" t="b">
        <f t="shared" si="6"/>
        <v>0</v>
      </c>
      <c r="O79" s="2" t="b">
        <f t="shared" si="7"/>
        <v>0</v>
      </c>
    </row>
    <row r="80" spans="1:15" x14ac:dyDescent="0.25">
      <c r="A80">
        <v>79</v>
      </c>
      <c r="B80" s="2" t="s">
        <v>247</v>
      </c>
      <c r="C80">
        <v>17</v>
      </c>
      <c r="D80">
        <v>43</v>
      </c>
      <c r="E80">
        <v>18050</v>
      </c>
      <c r="F80" s="2" t="s">
        <v>238</v>
      </c>
      <c r="G80">
        <v>6.1</v>
      </c>
      <c r="H80">
        <v>150</v>
      </c>
      <c r="I80">
        <v>0</v>
      </c>
      <c r="J80">
        <v>0</v>
      </c>
      <c r="K80">
        <v>0</v>
      </c>
      <c r="L80" t="b">
        <f t="shared" si="4"/>
        <v>0</v>
      </c>
      <c r="M80" t="b">
        <f t="shared" si="5"/>
        <v>0</v>
      </c>
      <c r="N80" t="b">
        <f t="shared" si="6"/>
        <v>0</v>
      </c>
      <c r="O80" s="2" t="b">
        <f t="shared" si="7"/>
        <v>0</v>
      </c>
    </row>
    <row r="81" spans="1:15" x14ac:dyDescent="0.25">
      <c r="A81">
        <v>80</v>
      </c>
      <c r="B81" s="2" t="s">
        <v>248</v>
      </c>
      <c r="C81">
        <v>18</v>
      </c>
      <c r="D81">
        <v>6</v>
      </c>
      <c r="E81">
        <v>60283</v>
      </c>
      <c r="F81" s="2" t="s">
        <v>186</v>
      </c>
      <c r="G81">
        <v>22.87</v>
      </c>
      <c r="H81">
        <v>50</v>
      </c>
      <c r="I81">
        <v>20</v>
      </c>
      <c r="J81">
        <v>10</v>
      </c>
      <c r="K81">
        <v>0</v>
      </c>
      <c r="L81" t="b">
        <f t="shared" si="4"/>
        <v>0</v>
      </c>
      <c r="M81" t="b">
        <f t="shared" si="5"/>
        <v>0</v>
      </c>
      <c r="N81" t="b">
        <f t="shared" si="6"/>
        <v>0</v>
      </c>
      <c r="O81" s="2" t="b">
        <f t="shared" si="7"/>
        <v>0</v>
      </c>
    </row>
    <row r="82" spans="1:15" x14ac:dyDescent="0.25">
      <c r="A82">
        <v>81</v>
      </c>
      <c r="B82" s="2" t="s">
        <v>249</v>
      </c>
      <c r="C82">
        <v>30</v>
      </c>
      <c r="D82">
        <v>21</v>
      </c>
      <c r="E82">
        <v>50382</v>
      </c>
      <c r="F82" s="2" t="s">
        <v>197</v>
      </c>
      <c r="G82">
        <v>5</v>
      </c>
      <c r="H82">
        <v>30</v>
      </c>
      <c r="I82">
        <v>10</v>
      </c>
      <c r="J82">
        <v>0</v>
      </c>
      <c r="K82">
        <v>0</v>
      </c>
      <c r="L82" t="b">
        <f t="shared" si="4"/>
        <v>0</v>
      </c>
      <c r="M82" t="b">
        <f t="shared" si="5"/>
        <v>0</v>
      </c>
      <c r="N82" t="b">
        <f t="shared" si="6"/>
        <v>0</v>
      </c>
      <c r="O82" s="2" t="b">
        <f t="shared" si="7"/>
        <v>0</v>
      </c>
    </row>
    <row r="83" spans="1:15" x14ac:dyDescent="0.25">
      <c r="A83">
        <v>82</v>
      </c>
      <c r="B83" s="2" t="s">
        <v>250</v>
      </c>
      <c r="C83">
        <v>30</v>
      </c>
      <c r="D83">
        <v>6</v>
      </c>
      <c r="E83">
        <v>60285</v>
      </c>
      <c r="F83" s="2" t="s">
        <v>186</v>
      </c>
      <c r="G83">
        <v>22.11</v>
      </c>
      <c r="H83">
        <v>30</v>
      </c>
      <c r="I83">
        <v>0</v>
      </c>
      <c r="J83">
        <v>10</v>
      </c>
      <c r="K83">
        <v>0</v>
      </c>
      <c r="L83" t="b">
        <f t="shared" si="4"/>
        <v>0</v>
      </c>
      <c r="M83" t="b">
        <f t="shared" si="5"/>
        <v>0</v>
      </c>
      <c r="N83" t="b">
        <f t="shared" si="6"/>
        <v>0</v>
      </c>
      <c r="O83" s="2" t="b">
        <f t="shared" si="7"/>
        <v>0</v>
      </c>
    </row>
    <row r="84" spans="1:15" x14ac:dyDescent="0.25">
      <c r="A84">
        <v>83</v>
      </c>
      <c r="B84" s="2" t="s">
        <v>251</v>
      </c>
      <c r="C84">
        <v>30</v>
      </c>
      <c r="D84">
        <v>6</v>
      </c>
      <c r="E84">
        <v>60286</v>
      </c>
      <c r="F84" s="2" t="s">
        <v>252</v>
      </c>
      <c r="G84">
        <v>45.73</v>
      </c>
      <c r="H84">
        <v>40</v>
      </c>
      <c r="I84">
        <v>5</v>
      </c>
      <c r="J84">
        <v>10</v>
      </c>
      <c r="K84">
        <v>0</v>
      </c>
      <c r="L84" t="b">
        <f t="shared" si="4"/>
        <v>0</v>
      </c>
      <c r="M84" t="b">
        <f t="shared" si="5"/>
        <v>0</v>
      </c>
      <c r="N84" t="b">
        <f t="shared" si="6"/>
        <v>0</v>
      </c>
      <c r="O84" s="2" t="b">
        <f t="shared" si="7"/>
        <v>0</v>
      </c>
    </row>
    <row r="85" spans="1:15" x14ac:dyDescent="0.25">
      <c r="A85">
        <v>84</v>
      </c>
      <c r="B85" s="2" t="s">
        <v>253</v>
      </c>
      <c r="C85">
        <v>30</v>
      </c>
      <c r="D85">
        <v>7</v>
      </c>
      <c r="E85">
        <v>30387</v>
      </c>
      <c r="F85" s="2" t="s">
        <v>254</v>
      </c>
      <c r="G85">
        <v>27.85</v>
      </c>
      <c r="H85">
        <v>50</v>
      </c>
      <c r="I85">
        <v>0</v>
      </c>
      <c r="J85">
        <v>0</v>
      </c>
      <c r="K85">
        <v>0</v>
      </c>
      <c r="L85" t="b">
        <f t="shared" si="4"/>
        <v>0</v>
      </c>
      <c r="M85" t="b">
        <f t="shared" si="5"/>
        <v>0</v>
      </c>
      <c r="N85" t="b">
        <f t="shared" si="6"/>
        <v>0</v>
      </c>
      <c r="O85" s="2" t="b">
        <f t="shared" si="7"/>
        <v>0</v>
      </c>
    </row>
    <row r="86" spans="1:15" x14ac:dyDescent="0.25">
      <c r="A86">
        <v>85</v>
      </c>
      <c r="B86" s="2" t="s">
        <v>255</v>
      </c>
      <c r="C86">
        <v>25</v>
      </c>
      <c r="D86">
        <v>64</v>
      </c>
      <c r="E86">
        <v>18650</v>
      </c>
      <c r="F86" s="2" t="s">
        <v>256</v>
      </c>
      <c r="G86">
        <v>5.68</v>
      </c>
      <c r="H86">
        <v>50</v>
      </c>
      <c r="I86">
        <v>0</v>
      </c>
      <c r="J86">
        <v>10</v>
      </c>
      <c r="K86">
        <v>0</v>
      </c>
      <c r="L86" t="b">
        <f t="shared" si="4"/>
        <v>0</v>
      </c>
      <c r="M86" t="b">
        <f t="shared" si="5"/>
        <v>0</v>
      </c>
      <c r="N86" t="b">
        <f t="shared" si="6"/>
        <v>0</v>
      </c>
      <c r="O86" s="2" t="b">
        <f t="shared" si="7"/>
        <v>0</v>
      </c>
    </row>
    <row r="87" spans="1:15" x14ac:dyDescent="0.25">
      <c r="A87">
        <v>86</v>
      </c>
      <c r="B87" s="2" t="s">
        <v>257</v>
      </c>
      <c r="C87">
        <v>31</v>
      </c>
      <c r="D87">
        <v>54</v>
      </c>
      <c r="E87">
        <v>40193</v>
      </c>
      <c r="F87" s="2" t="s">
        <v>137</v>
      </c>
      <c r="G87">
        <v>11.43</v>
      </c>
      <c r="H87">
        <v>100</v>
      </c>
      <c r="I87">
        <v>0</v>
      </c>
      <c r="J87">
        <v>0</v>
      </c>
      <c r="K87">
        <v>0</v>
      </c>
      <c r="L87" t="b">
        <f t="shared" si="4"/>
        <v>0</v>
      </c>
      <c r="M87" t="b">
        <f t="shared" si="5"/>
        <v>0</v>
      </c>
      <c r="N87" t="b">
        <f t="shared" si="6"/>
        <v>0</v>
      </c>
      <c r="O87" s="2" t="b">
        <f t="shared" si="7"/>
        <v>0</v>
      </c>
    </row>
    <row r="88" spans="1:15" x14ac:dyDescent="0.25">
      <c r="A88">
        <v>87</v>
      </c>
      <c r="B88" s="2" t="s">
        <v>258</v>
      </c>
      <c r="C88">
        <v>31</v>
      </c>
      <c r="D88">
        <v>54</v>
      </c>
      <c r="E88">
        <v>40194</v>
      </c>
      <c r="F88" s="2" t="s">
        <v>137</v>
      </c>
      <c r="G88">
        <v>11.61</v>
      </c>
      <c r="H88">
        <v>100</v>
      </c>
      <c r="I88">
        <v>0</v>
      </c>
      <c r="J88">
        <v>0</v>
      </c>
      <c r="K88">
        <v>0</v>
      </c>
      <c r="L88" t="b">
        <f t="shared" si="4"/>
        <v>0</v>
      </c>
      <c r="M88" t="b">
        <f t="shared" si="5"/>
        <v>0</v>
      </c>
      <c r="N88" t="b">
        <f t="shared" si="6"/>
        <v>1</v>
      </c>
      <c r="O88" s="2" t="b">
        <f t="shared" si="7"/>
        <v>0</v>
      </c>
    </row>
    <row r="89" spans="1:15" x14ac:dyDescent="0.25">
      <c r="A89">
        <v>88</v>
      </c>
      <c r="B89" s="2" t="s">
        <v>3650</v>
      </c>
      <c r="C89">
        <v>31</v>
      </c>
      <c r="D89">
        <v>54</v>
      </c>
      <c r="E89">
        <v>40195</v>
      </c>
      <c r="F89" s="2" t="s">
        <v>137</v>
      </c>
      <c r="G89">
        <v>11.49</v>
      </c>
      <c r="H89">
        <v>100</v>
      </c>
      <c r="I89">
        <v>0</v>
      </c>
      <c r="J89">
        <v>0</v>
      </c>
      <c r="K89">
        <v>0</v>
      </c>
      <c r="L89" t="b">
        <f t="shared" si="4"/>
        <v>0</v>
      </c>
      <c r="M89" t="b">
        <f t="shared" si="5"/>
        <v>0</v>
      </c>
      <c r="N89" t="b">
        <f t="shared" si="6"/>
        <v>0</v>
      </c>
      <c r="O89" s="2" t="b">
        <f t="shared" si="7"/>
        <v>1</v>
      </c>
    </row>
    <row r="90" spans="1:15" x14ac:dyDescent="0.25">
      <c r="A90">
        <v>89</v>
      </c>
      <c r="B90" s="2" t="s">
        <v>259</v>
      </c>
      <c r="C90">
        <v>31</v>
      </c>
      <c r="D90">
        <v>54</v>
      </c>
      <c r="E90">
        <v>40196</v>
      </c>
      <c r="F90" s="2" t="s">
        <v>137</v>
      </c>
      <c r="G90">
        <v>10.39</v>
      </c>
      <c r="H90">
        <v>100</v>
      </c>
      <c r="I90">
        <v>0</v>
      </c>
      <c r="J90">
        <v>0</v>
      </c>
      <c r="K90">
        <v>0</v>
      </c>
      <c r="L90" t="b">
        <f t="shared" si="4"/>
        <v>0</v>
      </c>
      <c r="M90" t="b">
        <f t="shared" si="5"/>
        <v>0</v>
      </c>
      <c r="N90" t="b">
        <f t="shared" si="6"/>
        <v>1</v>
      </c>
      <c r="O90" s="2" t="b">
        <f t="shared" si="7"/>
        <v>0</v>
      </c>
    </row>
    <row r="91" spans="1:15" x14ac:dyDescent="0.25">
      <c r="A91">
        <v>90</v>
      </c>
      <c r="B91" s="2" t="s">
        <v>260</v>
      </c>
      <c r="C91">
        <v>31</v>
      </c>
      <c r="D91">
        <v>54</v>
      </c>
      <c r="E91">
        <v>40197</v>
      </c>
      <c r="F91" s="2" t="s">
        <v>137</v>
      </c>
      <c r="G91">
        <v>8.82</v>
      </c>
      <c r="H91">
        <v>100</v>
      </c>
      <c r="I91">
        <v>0</v>
      </c>
      <c r="J91">
        <v>0</v>
      </c>
      <c r="K91">
        <v>0</v>
      </c>
      <c r="L91" t="b">
        <f t="shared" si="4"/>
        <v>0</v>
      </c>
      <c r="M91" t="b">
        <f t="shared" si="5"/>
        <v>0</v>
      </c>
      <c r="N91" t="b">
        <f t="shared" si="6"/>
        <v>1</v>
      </c>
      <c r="O91" s="2" t="b">
        <f t="shared" si="7"/>
        <v>0</v>
      </c>
    </row>
    <row r="92" spans="1:15" x14ac:dyDescent="0.25">
      <c r="A92">
        <v>91</v>
      </c>
      <c r="B92" s="2" t="s">
        <v>261</v>
      </c>
      <c r="C92">
        <v>31</v>
      </c>
      <c r="D92">
        <v>54</v>
      </c>
      <c r="E92">
        <v>40198</v>
      </c>
      <c r="F92" s="2" t="s">
        <v>137</v>
      </c>
      <c r="G92">
        <v>5.91</v>
      </c>
      <c r="H92">
        <v>100</v>
      </c>
      <c r="I92">
        <v>0</v>
      </c>
      <c r="J92">
        <v>0</v>
      </c>
      <c r="K92">
        <v>0</v>
      </c>
      <c r="L92" t="b">
        <f t="shared" si="4"/>
        <v>0</v>
      </c>
      <c r="M92" t="b">
        <f t="shared" si="5"/>
        <v>0</v>
      </c>
      <c r="N92" t="b">
        <f t="shared" si="6"/>
        <v>1</v>
      </c>
      <c r="O92" s="2" t="b">
        <f t="shared" si="7"/>
        <v>0</v>
      </c>
    </row>
    <row r="93" spans="1:15" x14ac:dyDescent="0.25">
      <c r="A93">
        <v>92</v>
      </c>
      <c r="B93" s="2" t="s">
        <v>262</v>
      </c>
      <c r="C93">
        <v>31</v>
      </c>
      <c r="D93">
        <v>54</v>
      </c>
      <c r="E93">
        <v>40199</v>
      </c>
      <c r="F93" s="2" t="s">
        <v>137</v>
      </c>
      <c r="G93">
        <v>6.1</v>
      </c>
      <c r="H93">
        <v>100</v>
      </c>
      <c r="I93">
        <v>0</v>
      </c>
      <c r="J93">
        <v>0</v>
      </c>
      <c r="K93">
        <v>0</v>
      </c>
      <c r="L93" t="b">
        <f t="shared" si="4"/>
        <v>0</v>
      </c>
      <c r="M93" t="b">
        <f t="shared" si="5"/>
        <v>0</v>
      </c>
      <c r="N93" t="b">
        <f t="shared" si="6"/>
        <v>1</v>
      </c>
      <c r="O93" s="2" t="b">
        <f t="shared" si="7"/>
        <v>0</v>
      </c>
    </row>
    <row r="94" spans="1:15" x14ac:dyDescent="0.25">
      <c r="A94">
        <v>93</v>
      </c>
      <c r="B94" s="2" t="s">
        <v>263</v>
      </c>
      <c r="C94">
        <v>31</v>
      </c>
      <c r="D94">
        <v>54</v>
      </c>
      <c r="E94">
        <v>40200</v>
      </c>
      <c r="F94" s="2" t="s">
        <v>137</v>
      </c>
      <c r="G94">
        <v>6.86</v>
      </c>
      <c r="H94">
        <v>100</v>
      </c>
      <c r="I94">
        <v>0</v>
      </c>
      <c r="J94">
        <v>0</v>
      </c>
      <c r="K94">
        <v>0</v>
      </c>
      <c r="L94" t="b">
        <f t="shared" si="4"/>
        <v>0</v>
      </c>
      <c r="M94" t="b">
        <f t="shared" si="5"/>
        <v>0</v>
      </c>
      <c r="N94" t="b">
        <f t="shared" si="6"/>
        <v>1</v>
      </c>
      <c r="O94" s="2" t="b">
        <f t="shared" si="7"/>
        <v>0</v>
      </c>
    </row>
    <row r="95" spans="1:15" x14ac:dyDescent="0.25">
      <c r="A95">
        <v>94</v>
      </c>
      <c r="B95" s="2" t="s">
        <v>264</v>
      </c>
      <c r="C95">
        <v>31</v>
      </c>
      <c r="D95">
        <v>54</v>
      </c>
      <c r="E95">
        <v>40201</v>
      </c>
      <c r="F95" s="2" t="s">
        <v>137</v>
      </c>
      <c r="G95">
        <v>7.01</v>
      </c>
      <c r="H95">
        <v>100</v>
      </c>
      <c r="I95">
        <v>0</v>
      </c>
      <c r="J95">
        <v>0</v>
      </c>
      <c r="K95">
        <v>0</v>
      </c>
      <c r="L95" t="b">
        <f t="shared" si="4"/>
        <v>0</v>
      </c>
      <c r="M95" t="b">
        <f t="shared" si="5"/>
        <v>0</v>
      </c>
      <c r="N95" t="b">
        <f t="shared" si="6"/>
        <v>1</v>
      </c>
      <c r="O95" s="2" t="b">
        <f t="shared" si="7"/>
        <v>0</v>
      </c>
    </row>
    <row r="96" spans="1:15" x14ac:dyDescent="0.25">
      <c r="A96">
        <v>95</v>
      </c>
      <c r="B96" s="2" t="s">
        <v>265</v>
      </c>
      <c r="C96">
        <v>31</v>
      </c>
      <c r="D96">
        <v>54</v>
      </c>
      <c r="E96">
        <v>40202</v>
      </c>
      <c r="F96" s="2" t="s">
        <v>137</v>
      </c>
      <c r="G96">
        <v>7.24</v>
      </c>
      <c r="H96">
        <v>100</v>
      </c>
      <c r="I96">
        <v>0</v>
      </c>
      <c r="J96">
        <v>0</v>
      </c>
      <c r="K96">
        <v>0</v>
      </c>
      <c r="L96" t="b">
        <f t="shared" si="4"/>
        <v>0</v>
      </c>
      <c r="M96" t="b">
        <f t="shared" si="5"/>
        <v>0</v>
      </c>
      <c r="N96" t="b">
        <f t="shared" si="6"/>
        <v>0</v>
      </c>
      <c r="O96" s="2" t="b">
        <f t="shared" si="7"/>
        <v>0</v>
      </c>
    </row>
    <row r="97" spans="1:15" x14ac:dyDescent="0.25">
      <c r="A97">
        <v>96</v>
      </c>
      <c r="B97" s="2" t="s">
        <v>266</v>
      </c>
      <c r="C97">
        <v>31</v>
      </c>
      <c r="D97">
        <v>54</v>
      </c>
      <c r="E97">
        <v>40203</v>
      </c>
      <c r="F97" s="2" t="s">
        <v>137</v>
      </c>
      <c r="G97">
        <v>7.24</v>
      </c>
      <c r="H97">
        <v>100</v>
      </c>
      <c r="I97">
        <v>0</v>
      </c>
      <c r="J97">
        <v>0</v>
      </c>
      <c r="K97">
        <v>0</v>
      </c>
      <c r="L97" t="b">
        <f t="shared" si="4"/>
        <v>0</v>
      </c>
      <c r="M97" t="b">
        <f t="shared" si="5"/>
        <v>0</v>
      </c>
      <c r="N97" t="b">
        <f t="shared" si="6"/>
        <v>0</v>
      </c>
      <c r="O97" s="2" t="b">
        <f t="shared" si="7"/>
        <v>0</v>
      </c>
    </row>
    <row r="98" spans="1:15" x14ac:dyDescent="0.25">
      <c r="A98">
        <v>97</v>
      </c>
      <c r="B98" s="2" t="s">
        <v>267</v>
      </c>
      <c r="C98">
        <v>31</v>
      </c>
      <c r="D98">
        <v>54</v>
      </c>
      <c r="E98">
        <v>40204</v>
      </c>
      <c r="F98" s="2" t="s">
        <v>137</v>
      </c>
      <c r="G98">
        <v>7.36</v>
      </c>
      <c r="H98">
        <v>100</v>
      </c>
      <c r="I98">
        <v>0</v>
      </c>
      <c r="J98">
        <v>0</v>
      </c>
      <c r="K98">
        <v>0</v>
      </c>
      <c r="L98" t="b">
        <f t="shared" si="4"/>
        <v>0</v>
      </c>
      <c r="M98" t="b">
        <f t="shared" si="5"/>
        <v>0</v>
      </c>
      <c r="N98" t="b">
        <f t="shared" si="6"/>
        <v>1</v>
      </c>
      <c r="O98" s="2" t="b">
        <f t="shared" si="7"/>
        <v>0</v>
      </c>
    </row>
    <row r="99" spans="1:15" x14ac:dyDescent="0.25">
      <c r="A99">
        <v>98</v>
      </c>
      <c r="B99" s="2" t="s">
        <v>268</v>
      </c>
      <c r="C99">
        <v>31</v>
      </c>
      <c r="D99">
        <v>54</v>
      </c>
      <c r="E99">
        <v>40205</v>
      </c>
      <c r="F99" s="2" t="s">
        <v>137</v>
      </c>
      <c r="G99">
        <v>7.62</v>
      </c>
      <c r="H99">
        <v>100</v>
      </c>
      <c r="I99">
        <v>0</v>
      </c>
      <c r="J99">
        <v>0</v>
      </c>
      <c r="K99">
        <v>0</v>
      </c>
      <c r="L99" t="b">
        <f t="shared" si="4"/>
        <v>0</v>
      </c>
      <c r="M99" t="b">
        <f t="shared" si="5"/>
        <v>0</v>
      </c>
      <c r="N99" t="b">
        <f t="shared" si="6"/>
        <v>0</v>
      </c>
      <c r="O99" s="2" t="b">
        <f t="shared" si="7"/>
        <v>0</v>
      </c>
    </row>
    <row r="100" spans="1:15" x14ac:dyDescent="0.25">
      <c r="A100">
        <v>99</v>
      </c>
      <c r="B100" s="2" t="s">
        <v>269</v>
      </c>
      <c r="C100">
        <v>31</v>
      </c>
      <c r="D100">
        <v>54</v>
      </c>
      <c r="E100">
        <v>40206</v>
      </c>
      <c r="F100" s="2" t="s">
        <v>137</v>
      </c>
      <c r="G100">
        <v>7.62</v>
      </c>
      <c r="H100">
        <v>39</v>
      </c>
      <c r="I100">
        <v>0</v>
      </c>
      <c r="J100">
        <v>0</v>
      </c>
      <c r="K100">
        <v>0</v>
      </c>
      <c r="L100" t="b">
        <f t="shared" si="4"/>
        <v>0</v>
      </c>
      <c r="M100" t="b">
        <f t="shared" si="5"/>
        <v>0</v>
      </c>
      <c r="N100" t="b">
        <f t="shared" si="6"/>
        <v>0</v>
      </c>
      <c r="O100" s="2" t="b">
        <f t="shared" si="7"/>
        <v>0</v>
      </c>
    </row>
    <row r="101" spans="1:15" x14ac:dyDescent="0.25">
      <c r="A101">
        <v>100</v>
      </c>
      <c r="B101" s="2" t="s">
        <v>270</v>
      </c>
      <c r="C101">
        <v>31</v>
      </c>
      <c r="D101">
        <v>54</v>
      </c>
      <c r="E101">
        <v>40207</v>
      </c>
      <c r="F101" s="2" t="s">
        <v>137</v>
      </c>
      <c r="G101">
        <v>7.62</v>
      </c>
      <c r="H101">
        <v>17</v>
      </c>
      <c r="I101">
        <v>0</v>
      </c>
      <c r="J101">
        <v>0</v>
      </c>
      <c r="K101">
        <v>0</v>
      </c>
      <c r="L101" t="b">
        <f t="shared" si="4"/>
        <v>0</v>
      </c>
      <c r="M101" t="b">
        <f t="shared" si="5"/>
        <v>0</v>
      </c>
      <c r="N101" t="b">
        <f t="shared" si="6"/>
        <v>0</v>
      </c>
      <c r="O101" s="2" t="b">
        <f t="shared" si="7"/>
        <v>0</v>
      </c>
    </row>
    <row r="102" spans="1:15" x14ac:dyDescent="0.25">
      <c r="A102">
        <v>101</v>
      </c>
      <c r="B102" s="2" t="s">
        <v>271</v>
      </c>
      <c r="C102">
        <v>31</v>
      </c>
      <c r="D102">
        <v>54</v>
      </c>
      <c r="E102">
        <v>40208</v>
      </c>
      <c r="F102" s="2" t="s">
        <v>137</v>
      </c>
      <c r="G102">
        <v>9.15</v>
      </c>
      <c r="H102">
        <v>13</v>
      </c>
      <c r="I102">
        <v>0</v>
      </c>
      <c r="J102">
        <v>0</v>
      </c>
      <c r="K102">
        <v>0</v>
      </c>
      <c r="L102" t="b">
        <f t="shared" si="4"/>
        <v>0</v>
      </c>
      <c r="M102" t="b">
        <f t="shared" si="5"/>
        <v>0</v>
      </c>
      <c r="N102" t="b">
        <f t="shared" si="6"/>
        <v>0</v>
      </c>
      <c r="O102" s="2" t="b">
        <f t="shared" si="7"/>
        <v>1</v>
      </c>
    </row>
    <row r="103" spans="1:15" x14ac:dyDescent="0.25">
      <c r="A103">
        <v>102</v>
      </c>
      <c r="B103" s="2" t="s">
        <v>272</v>
      </c>
      <c r="C103">
        <v>31</v>
      </c>
      <c r="D103">
        <v>54</v>
      </c>
      <c r="E103">
        <v>40209</v>
      </c>
      <c r="F103" s="2" t="s">
        <v>137</v>
      </c>
      <c r="G103">
        <v>9.5299999999999994</v>
      </c>
      <c r="H103">
        <v>53</v>
      </c>
      <c r="I103">
        <v>0</v>
      </c>
      <c r="J103">
        <v>0</v>
      </c>
      <c r="K103">
        <v>0</v>
      </c>
      <c r="L103" t="b">
        <f t="shared" si="4"/>
        <v>0</v>
      </c>
      <c r="M103" t="b">
        <f t="shared" si="5"/>
        <v>0</v>
      </c>
      <c r="N103" t="b">
        <f t="shared" si="6"/>
        <v>0</v>
      </c>
      <c r="O103" s="2" t="b">
        <f t="shared" si="7"/>
        <v>1</v>
      </c>
    </row>
    <row r="104" spans="1:15" x14ac:dyDescent="0.25">
      <c r="A104">
        <v>103</v>
      </c>
      <c r="B104" s="2" t="s">
        <v>273</v>
      </c>
      <c r="C104">
        <v>31</v>
      </c>
      <c r="D104">
        <v>54</v>
      </c>
      <c r="E104">
        <v>40210</v>
      </c>
      <c r="F104" s="2" t="s">
        <v>137</v>
      </c>
      <c r="G104">
        <v>9.5299999999999994</v>
      </c>
      <c r="H104">
        <v>0</v>
      </c>
      <c r="I104">
        <v>0</v>
      </c>
      <c r="J104">
        <v>0</v>
      </c>
      <c r="K104">
        <v>0</v>
      </c>
      <c r="L104" t="b">
        <f t="shared" si="4"/>
        <v>0</v>
      </c>
      <c r="M104" t="b">
        <f t="shared" si="5"/>
        <v>0</v>
      </c>
      <c r="N104" t="b">
        <f t="shared" si="6"/>
        <v>0</v>
      </c>
      <c r="O104" s="2" t="b">
        <f t="shared" si="7"/>
        <v>1</v>
      </c>
    </row>
    <row r="105" spans="1:15" x14ac:dyDescent="0.25">
      <c r="A105">
        <v>104</v>
      </c>
      <c r="B105" s="2" t="s">
        <v>274</v>
      </c>
      <c r="C105">
        <v>31</v>
      </c>
      <c r="D105">
        <v>54</v>
      </c>
      <c r="E105">
        <v>40211</v>
      </c>
      <c r="F105" s="2" t="s">
        <v>137</v>
      </c>
      <c r="G105">
        <v>9.7200000000000006</v>
      </c>
      <c r="H105">
        <v>120</v>
      </c>
      <c r="I105">
        <v>0</v>
      </c>
      <c r="J105">
        <v>0</v>
      </c>
      <c r="K105">
        <v>0</v>
      </c>
      <c r="L105" t="b">
        <f t="shared" si="4"/>
        <v>0</v>
      </c>
      <c r="M105" t="b">
        <f t="shared" si="5"/>
        <v>0</v>
      </c>
      <c r="N105" t="b">
        <f t="shared" si="6"/>
        <v>1</v>
      </c>
      <c r="O105" s="2" t="b">
        <f t="shared" si="7"/>
        <v>0</v>
      </c>
    </row>
    <row r="106" spans="1:15" x14ac:dyDescent="0.25">
      <c r="A106">
        <v>105</v>
      </c>
      <c r="B106" s="2" t="s">
        <v>275</v>
      </c>
      <c r="C106">
        <v>31</v>
      </c>
      <c r="D106">
        <v>54</v>
      </c>
      <c r="E106">
        <v>40212</v>
      </c>
      <c r="F106" s="2" t="s">
        <v>137</v>
      </c>
      <c r="G106">
        <v>9.91</v>
      </c>
      <c r="H106">
        <v>15</v>
      </c>
      <c r="I106">
        <v>0</v>
      </c>
      <c r="J106">
        <v>0</v>
      </c>
      <c r="K106">
        <v>0</v>
      </c>
      <c r="L106" t="b">
        <f t="shared" si="4"/>
        <v>0</v>
      </c>
      <c r="M106" t="b">
        <f t="shared" si="5"/>
        <v>0</v>
      </c>
      <c r="N106" t="b">
        <f t="shared" si="6"/>
        <v>1</v>
      </c>
      <c r="O106" s="2" t="b">
        <f t="shared" si="7"/>
        <v>0</v>
      </c>
    </row>
    <row r="107" spans="1:15" x14ac:dyDescent="0.25">
      <c r="A107">
        <v>106</v>
      </c>
      <c r="B107" s="2" t="s">
        <v>276</v>
      </c>
      <c r="C107">
        <v>31</v>
      </c>
      <c r="D107">
        <v>54</v>
      </c>
      <c r="E107">
        <v>40213</v>
      </c>
      <c r="F107" s="2" t="s">
        <v>137</v>
      </c>
      <c r="G107">
        <v>10.1</v>
      </c>
      <c r="H107">
        <v>6</v>
      </c>
      <c r="I107">
        <v>0</v>
      </c>
      <c r="J107">
        <v>0</v>
      </c>
      <c r="K107">
        <v>0</v>
      </c>
      <c r="L107" t="b">
        <f t="shared" si="4"/>
        <v>0</v>
      </c>
      <c r="M107" t="b">
        <f t="shared" si="5"/>
        <v>0</v>
      </c>
      <c r="N107" t="b">
        <f t="shared" si="6"/>
        <v>1</v>
      </c>
      <c r="O107" s="2" t="b">
        <f t="shared" si="7"/>
        <v>0</v>
      </c>
    </row>
    <row r="108" spans="1:15" x14ac:dyDescent="0.25">
      <c r="A108">
        <v>107</v>
      </c>
      <c r="B108" s="2" t="s">
        <v>277</v>
      </c>
      <c r="C108">
        <v>31</v>
      </c>
      <c r="D108">
        <v>54</v>
      </c>
      <c r="E108">
        <v>40214</v>
      </c>
      <c r="F108" s="2" t="s">
        <v>137</v>
      </c>
      <c r="G108">
        <v>10.67</v>
      </c>
      <c r="H108">
        <v>29</v>
      </c>
      <c r="I108">
        <v>0</v>
      </c>
      <c r="J108">
        <v>0</v>
      </c>
      <c r="K108">
        <v>0</v>
      </c>
      <c r="L108" t="b">
        <f t="shared" si="4"/>
        <v>0</v>
      </c>
      <c r="M108" t="b">
        <f t="shared" si="5"/>
        <v>0</v>
      </c>
      <c r="N108" t="b">
        <f t="shared" si="6"/>
        <v>1</v>
      </c>
      <c r="O108" s="2" t="b">
        <f t="shared" si="7"/>
        <v>0</v>
      </c>
    </row>
    <row r="109" spans="1:15" x14ac:dyDescent="0.25">
      <c r="A109">
        <v>108</v>
      </c>
      <c r="B109" s="2" t="s">
        <v>278</v>
      </c>
      <c r="C109">
        <v>31</v>
      </c>
      <c r="D109">
        <v>54</v>
      </c>
      <c r="E109">
        <v>40215</v>
      </c>
      <c r="F109" s="2" t="s">
        <v>137</v>
      </c>
      <c r="G109">
        <v>10.67</v>
      </c>
      <c r="H109">
        <v>31</v>
      </c>
      <c r="I109">
        <v>0</v>
      </c>
      <c r="J109">
        <v>0</v>
      </c>
      <c r="K109">
        <v>0</v>
      </c>
      <c r="L109" t="b">
        <f t="shared" si="4"/>
        <v>0</v>
      </c>
      <c r="M109" t="b">
        <f t="shared" si="5"/>
        <v>0</v>
      </c>
      <c r="N109" t="b">
        <f t="shared" si="6"/>
        <v>1</v>
      </c>
      <c r="O109" s="2" t="b">
        <f t="shared" si="7"/>
        <v>0</v>
      </c>
    </row>
    <row r="110" spans="1:15" x14ac:dyDescent="0.25">
      <c r="A110">
        <v>109</v>
      </c>
      <c r="B110" s="2" t="s">
        <v>279</v>
      </c>
      <c r="C110">
        <v>31</v>
      </c>
      <c r="D110">
        <v>54</v>
      </c>
      <c r="E110">
        <v>40216</v>
      </c>
      <c r="F110" s="2" t="s">
        <v>137</v>
      </c>
      <c r="G110">
        <v>10.67</v>
      </c>
      <c r="H110">
        <v>22</v>
      </c>
      <c r="I110">
        <v>0</v>
      </c>
      <c r="J110">
        <v>0</v>
      </c>
      <c r="K110">
        <v>0</v>
      </c>
      <c r="L110" t="b">
        <f t="shared" si="4"/>
        <v>0</v>
      </c>
      <c r="M110" t="b">
        <f t="shared" si="5"/>
        <v>0</v>
      </c>
      <c r="N110" t="b">
        <f t="shared" si="6"/>
        <v>1</v>
      </c>
      <c r="O110" s="2" t="b">
        <f t="shared" si="7"/>
        <v>0</v>
      </c>
    </row>
    <row r="111" spans="1:15" x14ac:dyDescent="0.25">
      <c r="A111">
        <v>110</v>
      </c>
      <c r="B111" s="2" t="s">
        <v>280</v>
      </c>
      <c r="C111">
        <v>31</v>
      </c>
      <c r="D111">
        <v>54</v>
      </c>
      <c r="E111">
        <v>40217</v>
      </c>
      <c r="F111" s="2" t="s">
        <v>137</v>
      </c>
      <c r="G111">
        <v>10.67</v>
      </c>
      <c r="H111">
        <v>86</v>
      </c>
      <c r="I111">
        <v>0</v>
      </c>
      <c r="J111">
        <v>0</v>
      </c>
      <c r="K111">
        <v>0</v>
      </c>
      <c r="L111" t="b">
        <f t="shared" si="4"/>
        <v>0</v>
      </c>
      <c r="M111" t="b">
        <f t="shared" si="5"/>
        <v>0</v>
      </c>
      <c r="N111" t="b">
        <f t="shared" si="6"/>
        <v>1</v>
      </c>
      <c r="O111" s="2" t="b">
        <f t="shared" si="7"/>
        <v>0</v>
      </c>
    </row>
    <row r="112" spans="1:15" x14ac:dyDescent="0.25">
      <c r="A112">
        <v>111</v>
      </c>
      <c r="B112" s="2" t="s">
        <v>281</v>
      </c>
      <c r="C112">
        <v>31</v>
      </c>
      <c r="D112">
        <v>54</v>
      </c>
      <c r="E112">
        <v>40218</v>
      </c>
      <c r="F112" s="2" t="s">
        <v>137</v>
      </c>
      <c r="G112">
        <v>11.43</v>
      </c>
      <c r="H112">
        <v>24</v>
      </c>
      <c r="I112">
        <v>0</v>
      </c>
      <c r="J112">
        <v>0</v>
      </c>
      <c r="K112">
        <v>0</v>
      </c>
      <c r="L112" t="b">
        <f t="shared" si="4"/>
        <v>0</v>
      </c>
      <c r="M112" t="b">
        <f t="shared" si="5"/>
        <v>0</v>
      </c>
      <c r="N112" t="b">
        <f t="shared" si="6"/>
        <v>0</v>
      </c>
      <c r="O112" s="2" t="b">
        <f t="shared" si="7"/>
        <v>0</v>
      </c>
    </row>
    <row r="113" spans="1:15" x14ac:dyDescent="0.25">
      <c r="A113">
        <v>112</v>
      </c>
      <c r="B113" s="2" t="s">
        <v>282</v>
      </c>
      <c r="C113">
        <v>31</v>
      </c>
      <c r="D113">
        <v>54</v>
      </c>
      <c r="E113">
        <v>40219</v>
      </c>
      <c r="F113" s="2" t="s">
        <v>137</v>
      </c>
      <c r="G113">
        <v>11.43</v>
      </c>
      <c r="H113">
        <v>35</v>
      </c>
      <c r="I113">
        <v>0</v>
      </c>
      <c r="J113">
        <v>0</v>
      </c>
      <c r="K113">
        <v>0</v>
      </c>
      <c r="L113" t="b">
        <f t="shared" si="4"/>
        <v>0</v>
      </c>
      <c r="M113" t="b">
        <f t="shared" si="5"/>
        <v>0</v>
      </c>
      <c r="N113" t="b">
        <f t="shared" si="6"/>
        <v>1</v>
      </c>
      <c r="O113" s="2" t="b">
        <f t="shared" si="7"/>
        <v>0</v>
      </c>
    </row>
    <row r="114" spans="1:15" x14ac:dyDescent="0.25">
      <c r="A114">
        <v>113</v>
      </c>
      <c r="B114" s="2" t="s">
        <v>283</v>
      </c>
      <c r="C114">
        <v>31</v>
      </c>
      <c r="D114">
        <v>54</v>
      </c>
      <c r="E114">
        <v>40220</v>
      </c>
      <c r="F114" s="2" t="s">
        <v>137</v>
      </c>
      <c r="G114">
        <v>11.81</v>
      </c>
      <c r="H114">
        <v>39</v>
      </c>
      <c r="I114">
        <v>0</v>
      </c>
      <c r="J114">
        <v>0</v>
      </c>
      <c r="K114">
        <v>0</v>
      </c>
      <c r="L114" t="b">
        <f t="shared" si="4"/>
        <v>0</v>
      </c>
      <c r="M114" t="b">
        <f t="shared" si="5"/>
        <v>0</v>
      </c>
      <c r="N114" t="b">
        <f t="shared" si="6"/>
        <v>1</v>
      </c>
      <c r="O114" s="2" t="b">
        <f t="shared" si="7"/>
        <v>0</v>
      </c>
    </row>
    <row r="115" spans="1:15" x14ac:dyDescent="0.25">
      <c r="A115">
        <v>114</v>
      </c>
      <c r="B115" s="2" t="s">
        <v>284</v>
      </c>
      <c r="C115">
        <v>31</v>
      </c>
      <c r="D115">
        <v>54</v>
      </c>
      <c r="E115">
        <v>40221</v>
      </c>
      <c r="F115" s="2" t="s">
        <v>137</v>
      </c>
      <c r="G115">
        <v>11.81</v>
      </c>
      <c r="H115">
        <v>29</v>
      </c>
      <c r="I115">
        <v>0</v>
      </c>
      <c r="J115">
        <v>0</v>
      </c>
      <c r="K115">
        <v>0</v>
      </c>
      <c r="L115" t="b">
        <f t="shared" si="4"/>
        <v>0</v>
      </c>
      <c r="M115" t="b">
        <f t="shared" si="5"/>
        <v>0</v>
      </c>
      <c r="N115" t="b">
        <f t="shared" si="6"/>
        <v>0</v>
      </c>
      <c r="O115" s="2" t="b">
        <f t="shared" si="7"/>
        <v>0</v>
      </c>
    </row>
    <row r="116" spans="1:15" x14ac:dyDescent="0.25">
      <c r="A116">
        <v>115</v>
      </c>
      <c r="B116" s="2" t="s">
        <v>285</v>
      </c>
      <c r="C116">
        <v>31</v>
      </c>
      <c r="D116">
        <v>54</v>
      </c>
      <c r="E116">
        <v>40222</v>
      </c>
      <c r="F116" s="2" t="s">
        <v>137</v>
      </c>
      <c r="G116">
        <v>11.26</v>
      </c>
      <c r="H116">
        <v>0</v>
      </c>
      <c r="I116">
        <v>0</v>
      </c>
      <c r="J116">
        <v>0</v>
      </c>
      <c r="K116">
        <v>0</v>
      </c>
      <c r="L116" t="b">
        <f t="shared" si="4"/>
        <v>0</v>
      </c>
      <c r="M116" t="b">
        <f t="shared" si="5"/>
        <v>0</v>
      </c>
      <c r="N116" t="b">
        <f t="shared" si="6"/>
        <v>0</v>
      </c>
      <c r="O116" s="2" t="b">
        <f t="shared" si="7"/>
        <v>1</v>
      </c>
    </row>
    <row r="117" spans="1:15" x14ac:dyDescent="0.25">
      <c r="A117">
        <v>116</v>
      </c>
      <c r="B117" s="2" t="s">
        <v>286</v>
      </c>
      <c r="C117">
        <v>31</v>
      </c>
      <c r="D117">
        <v>54</v>
      </c>
      <c r="E117">
        <v>40223</v>
      </c>
      <c r="F117" s="2" t="s">
        <v>137</v>
      </c>
      <c r="G117">
        <v>10.16</v>
      </c>
      <c r="H117">
        <v>42</v>
      </c>
      <c r="I117">
        <v>0</v>
      </c>
      <c r="J117">
        <v>0</v>
      </c>
      <c r="K117">
        <v>0</v>
      </c>
      <c r="L117" t="b">
        <f t="shared" si="4"/>
        <v>0</v>
      </c>
      <c r="M117" t="b">
        <f t="shared" si="5"/>
        <v>0</v>
      </c>
      <c r="N117" t="b">
        <f t="shared" si="6"/>
        <v>1</v>
      </c>
      <c r="O117" s="2" t="b">
        <f t="shared" si="7"/>
        <v>0</v>
      </c>
    </row>
    <row r="118" spans="1:15" x14ac:dyDescent="0.25">
      <c r="A118">
        <v>117</v>
      </c>
      <c r="B118" s="2" t="s">
        <v>287</v>
      </c>
      <c r="C118">
        <v>31</v>
      </c>
      <c r="D118">
        <v>54</v>
      </c>
      <c r="E118">
        <v>40224</v>
      </c>
      <c r="F118" s="2" t="s">
        <v>137</v>
      </c>
      <c r="G118">
        <v>9.59</v>
      </c>
      <c r="H118">
        <v>25</v>
      </c>
      <c r="I118">
        <v>0</v>
      </c>
      <c r="J118">
        <v>0</v>
      </c>
      <c r="K118">
        <v>0</v>
      </c>
      <c r="L118" t="b">
        <f t="shared" si="4"/>
        <v>0</v>
      </c>
      <c r="M118" t="b">
        <f t="shared" si="5"/>
        <v>0</v>
      </c>
      <c r="N118" t="b">
        <f t="shared" si="6"/>
        <v>0</v>
      </c>
      <c r="O118" s="2" t="b">
        <f t="shared" si="7"/>
        <v>0</v>
      </c>
    </row>
    <row r="119" spans="1:15" x14ac:dyDescent="0.25">
      <c r="A119">
        <v>118</v>
      </c>
      <c r="B119" s="2" t="s">
        <v>288</v>
      </c>
      <c r="C119">
        <v>31</v>
      </c>
      <c r="D119">
        <v>54</v>
      </c>
      <c r="E119">
        <v>40225</v>
      </c>
      <c r="F119" s="2" t="s">
        <v>137</v>
      </c>
      <c r="G119">
        <v>11.49</v>
      </c>
      <c r="H119">
        <v>40</v>
      </c>
      <c r="I119">
        <v>0</v>
      </c>
      <c r="J119">
        <v>0</v>
      </c>
      <c r="K119">
        <v>0</v>
      </c>
      <c r="L119" t="b">
        <f t="shared" si="4"/>
        <v>0</v>
      </c>
      <c r="M119" t="b">
        <f t="shared" si="5"/>
        <v>0</v>
      </c>
      <c r="N119" t="b">
        <f t="shared" si="6"/>
        <v>0</v>
      </c>
      <c r="O119" s="2" t="b">
        <f t="shared" si="7"/>
        <v>1</v>
      </c>
    </row>
    <row r="120" spans="1:15" x14ac:dyDescent="0.25">
      <c r="A120">
        <v>119</v>
      </c>
      <c r="B120" s="2" t="s">
        <v>289</v>
      </c>
      <c r="C120">
        <v>31</v>
      </c>
      <c r="D120">
        <v>54</v>
      </c>
      <c r="E120">
        <v>40226</v>
      </c>
      <c r="F120" s="2" t="s">
        <v>137</v>
      </c>
      <c r="G120">
        <v>5.91</v>
      </c>
      <c r="H120">
        <v>3</v>
      </c>
      <c r="I120">
        <v>0</v>
      </c>
      <c r="J120">
        <v>0</v>
      </c>
      <c r="K120">
        <v>0</v>
      </c>
      <c r="L120" t="b">
        <f t="shared" si="4"/>
        <v>0</v>
      </c>
      <c r="M120" t="b">
        <f t="shared" si="5"/>
        <v>0</v>
      </c>
      <c r="N120" t="b">
        <f t="shared" si="6"/>
        <v>0</v>
      </c>
      <c r="O120" s="2" t="b">
        <f t="shared" si="7"/>
        <v>1</v>
      </c>
    </row>
    <row r="121" spans="1:15" x14ac:dyDescent="0.25">
      <c r="A121">
        <v>120</v>
      </c>
      <c r="B121" s="2" t="s">
        <v>290</v>
      </c>
      <c r="C121">
        <v>31</v>
      </c>
      <c r="D121">
        <v>54</v>
      </c>
      <c r="E121">
        <v>40227</v>
      </c>
      <c r="F121" s="2" t="s">
        <v>137</v>
      </c>
      <c r="G121">
        <v>6.1</v>
      </c>
      <c r="H121">
        <v>104</v>
      </c>
      <c r="I121">
        <v>0</v>
      </c>
      <c r="J121">
        <v>0</v>
      </c>
      <c r="K121">
        <v>0</v>
      </c>
      <c r="L121" t="b">
        <f t="shared" si="4"/>
        <v>0</v>
      </c>
      <c r="M121" t="b">
        <f t="shared" si="5"/>
        <v>0</v>
      </c>
      <c r="N121" t="b">
        <f t="shared" si="6"/>
        <v>0</v>
      </c>
      <c r="O121" s="2" t="b">
        <f t="shared" si="7"/>
        <v>0</v>
      </c>
    </row>
    <row r="122" spans="1:15" x14ac:dyDescent="0.25">
      <c r="A122">
        <v>121</v>
      </c>
      <c r="B122" s="2" t="s">
        <v>291</v>
      </c>
      <c r="C122">
        <v>31</v>
      </c>
      <c r="D122">
        <v>54</v>
      </c>
      <c r="E122">
        <v>40228</v>
      </c>
      <c r="F122" s="2" t="s">
        <v>137</v>
      </c>
      <c r="G122">
        <v>6.86</v>
      </c>
      <c r="H122">
        <v>61</v>
      </c>
      <c r="I122">
        <v>0</v>
      </c>
      <c r="J122">
        <v>0</v>
      </c>
      <c r="K122">
        <v>0</v>
      </c>
      <c r="L122" t="b">
        <f t="shared" si="4"/>
        <v>0</v>
      </c>
      <c r="M122" t="b">
        <f t="shared" si="5"/>
        <v>0</v>
      </c>
      <c r="N122" t="b">
        <f t="shared" si="6"/>
        <v>0</v>
      </c>
      <c r="O122" s="2" t="b">
        <f t="shared" si="7"/>
        <v>0</v>
      </c>
    </row>
    <row r="123" spans="1:15" x14ac:dyDescent="0.25">
      <c r="A123">
        <v>122</v>
      </c>
      <c r="B123" s="2" t="s">
        <v>292</v>
      </c>
      <c r="C123">
        <v>31</v>
      </c>
      <c r="D123">
        <v>54</v>
      </c>
      <c r="E123">
        <v>40229</v>
      </c>
      <c r="F123" s="2" t="s">
        <v>137</v>
      </c>
      <c r="G123">
        <v>7.01</v>
      </c>
      <c r="H123">
        <v>20</v>
      </c>
      <c r="I123">
        <v>0</v>
      </c>
      <c r="J123">
        <v>0</v>
      </c>
      <c r="K123">
        <v>0</v>
      </c>
      <c r="L123" t="b">
        <f t="shared" si="4"/>
        <v>0</v>
      </c>
      <c r="M123" t="b">
        <f t="shared" si="5"/>
        <v>0</v>
      </c>
      <c r="N123" t="b">
        <f t="shared" si="6"/>
        <v>0</v>
      </c>
      <c r="O123" s="2" t="b">
        <f t="shared" si="7"/>
        <v>0</v>
      </c>
    </row>
    <row r="124" spans="1:15" x14ac:dyDescent="0.25">
      <c r="A124">
        <v>123</v>
      </c>
      <c r="B124" s="2" t="s">
        <v>293</v>
      </c>
      <c r="C124">
        <v>31</v>
      </c>
      <c r="D124">
        <v>54</v>
      </c>
      <c r="E124">
        <v>40230</v>
      </c>
      <c r="F124" s="2" t="s">
        <v>137</v>
      </c>
      <c r="G124">
        <v>7.24</v>
      </c>
      <c r="H124">
        <v>76</v>
      </c>
      <c r="I124">
        <v>0</v>
      </c>
      <c r="J124">
        <v>0</v>
      </c>
      <c r="K124">
        <v>0</v>
      </c>
      <c r="L124" t="b">
        <f t="shared" si="4"/>
        <v>0</v>
      </c>
      <c r="M124" t="b">
        <f t="shared" si="5"/>
        <v>0</v>
      </c>
      <c r="N124" t="b">
        <f t="shared" si="6"/>
        <v>0</v>
      </c>
      <c r="O124" s="2" t="b">
        <f t="shared" si="7"/>
        <v>0</v>
      </c>
    </row>
    <row r="125" spans="1:15" x14ac:dyDescent="0.25">
      <c r="A125">
        <v>124</v>
      </c>
      <c r="B125" s="2" t="s">
        <v>294</v>
      </c>
      <c r="C125">
        <v>31</v>
      </c>
      <c r="D125">
        <v>54</v>
      </c>
      <c r="E125">
        <v>40231</v>
      </c>
      <c r="F125" s="2" t="s">
        <v>137</v>
      </c>
      <c r="G125">
        <v>7.24</v>
      </c>
      <c r="H125">
        <v>15</v>
      </c>
      <c r="I125">
        <v>0</v>
      </c>
      <c r="J125">
        <v>0</v>
      </c>
      <c r="K125">
        <v>0</v>
      </c>
      <c r="L125" t="b">
        <f t="shared" si="4"/>
        <v>0</v>
      </c>
      <c r="M125" t="b">
        <f t="shared" si="5"/>
        <v>0</v>
      </c>
      <c r="N125" t="b">
        <f t="shared" si="6"/>
        <v>0</v>
      </c>
      <c r="O125" s="2" t="b">
        <f t="shared" si="7"/>
        <v>0</v>
      </c>
    </row>
    <row r="126" spans="1:15" x14ac:dyDescent="0.25">
      <c r="A126">
        <v>125</v>
      </c>
      <c r="B126" s="2" t="s">
        <v>295</v>
      </c>
      <c r="C126">
        <v>31</v>
      </c>
      <c r="D126">
        <v>54</v>
      </c>
      <c r="E126">
        <v>40232</v>
      </c>
      <c r="F126" s="2" t="s">
        <v>137</v>
      </c>
      <c r="G126">
        <v>7.36</v>
      </c>
      <c r="H126">
        <v>49</v>
      </c>
      <c r="I126">
        <v>0</v>
      </c>
      <c r="J126">
        <v>0</v>
      </c>
      <c r="K126">
        <v>0</v>
      </c>
      <c r="L126" t="b">
        <f t="shared" si="4"/>
        <v>0</v>
      </c>
      <c r="M126" t="b">
        <f t="shared" si="5"/>
        <v>0</v>
      </c>
      <c r="N126" t="b">
        <f t="shared" si="6"/>
        <v>0</v>
      </c>
      <c r="O126" s="2" t="b">
        <f t="shared" si="7"/>
        <v>0</v>
      </c>
    </row>
    <row r="127" spans="1:15" x14ac:dyDescent="0.25">
      <c r="A127">
        <v>126</v>
      </c>
      <c r="B127" s="2" t="s">
        <v>296</v>
      </c>
      <c r="C127">
        <v>31</v>
      </c>
      <c r="D127">
        <v>54</v>
      </c>
      <c r="E127">
        <v>40233</v>
      </c>
      <c r="F127" s="2" t="s">
        <v>137</v>
      </c>
      <c r="G127">
        <v>7.62</v>
      </c>
      <c r="H127">
        <v>26</v>
      </c>
      <c r="I127">
        <v>0</v>
      </c>
      <c r="J127">
        <v>0</v>
      </c>
      <c r="K127">
        <v>0</v>
      </c>
      <c r="L127" t="b">
        <f t="shared" si="4"/>
        <v>0</v>
      </c>
      <c r="M127" t="b">
        <f t="shared" si="5"/>
        <v>0</v>
      </c>
      <c r="N127" t="b">
        <f t="shared" si="6"/>
        <v>0</v>
      </c>
      <c r="O127" s="2" t="b">
        <f t="shared" si="7"/>
        <v>0</v>
      </c>
    </row>
    <row r="128" spans="1:15" x14ac:dyDescent="0.25">
      <c r="A128">
        <v>127</v>
      </c>
      <c r="B128" s="2" t="s">
        <v>297</v>
      </c>
      <c r="C128">
        <v>31</v>
      </c>
      <c r="D128">
        <v>54</v>
      </c>
      <c r="E128">
        <v>40234</v>
      </c>
      <c r="F128" s="2" t="s">
        <v>137</v>
      </c>
      <c r="G128">
        <v>7.62</v>
      </c>
      <c r="H128">
        <v>0</v>
      </c>
      <c r="I128">
        <v>0</v>
      </c>
      <c r="J128">
        <v>0</v>
      </c>
      <c r="K128">
        <v>0</v>
      </c>
      <c r="L128" t="b">
        <f t="shared" si="4"/>
        <v>0</v>
      </c>
      <c r="M128" t="b">
        <f t="shared" si="5"/>
        <v>0</v>
      </c>
      <c r="N128" t="b">
        <f t="shared" si="6"/>
        <v>0</v>
      </c>
      <c r="O128" s="2" t="b">
        <f t="shared" si="7"/>
        <v>0</v>
      </c>
    </row>
    <row r="129" spans="1:15" x14ac:dyDescent="0.25">
      <c r="A129">
        <v>128</v>
      </c>
      <c r="B129" s="2" t="s">
        <v>298</v>
      </c>
      <c r="C129">
        <v>31</v>
      </c>
      <c r="D129">
        <v>54</v>
      </c>
      <c r="E129">
        <v>40235</v>
      </c>
      <c r="F129" s="2" t="s">
        <v>137</v>
      </c>
      <c r="G129">
        <v>7.62</v>
      </c>
      <c r="H129">
        <v>10</v>
      </c>
      <c r="I129">
        <v>0</v>
      </c>
      <c r="J129">
        <v>0</v>
      </c>
      <c r="K129">
        <v>0</v>
      </c>
      <c r="L129" t="b">
        <f t="shared" si="4"/>
        <v>0</v>
      </c>
      <c r="M129" t="b">
        <f t="shared" si="5"/>
        <v>0</v>
      </c>
      <c r="N129" t="b">
        <f t="shared" si="6"/>
        <v>0</v>
      </c>
      <c r="O129" s="2" t="b">
        <f t="shared" si="7"/>
        <v>0</v>
      </c>
    </row>
    <row r="130" spans="1:15" x14ac:dyDescent="0.25">
      <c r="A130">
        <v>129</v>
      </c>
      <c r="B130" s="2" t="s">
        <v>299</v>
      </c>
      <c r="C130">
        <v>31</v>
      </c>
      <c r="D130">
        <v>54</v>
      </c>
      <c r="E130">
        <v>40236</v>
      </c>
      <c r="F130" s="2" t="s">
        <v>137</v>
      </c>
      <c r="G130">
        <v>9.15</v>
      </c>
      <c r="H130">
        <v>0</v>
      </c>
      <c r="I130">
        <v>0</v>
      </c>
      <c r="J130">
        <v>0</v>
      </c>
      <c r="K130">
        <v>0</v>
      </c>
      <c r="L130" t="b">
        <f t="shared" ref="L130:L193" si="8">IF(ISNUMBER(FIND(" VEGAN",UPPER(B130))),TRUE,FALSE)</f>
        <v>0</v>
      </c>
      <c r="M130" t="b">
        <f t="shared" ref="M130:M193" si="9">IF(ISNUMBER(FIND(" BIO",UPPER(B130))),TRUE)</f>
        <v>0</v>
      </c>
      <c r="N130" t="b">
        <f t="shared" ref="N130:N193" si="10">IF(ISNUMBER(FIND(" HALAL",UPPER(B130))),TRUE)</f>
        <v>0</v>
      </c>
      <c r="O130" s="2" t="b">
        <f t="shared" ref="O130:O193" si="11">IF(ISNUMBER(FIND(" CASHER",UPPER(B130))),TRUE)</f>
        <v>0</v>
      </c>
    </row>
    <row r="131" spans="1:15" x14ac:dyDescent="0.25">
      <c r="A131">
        <v>130</v>
      </c>
      <c r="B131" s="2" t="s">
        <v>300</v>
      </c>
      <c r="C131">
        <v>31</v>
      </c>
      <c r="D131">
        <v>43</v>
      </c>
      <c r="E131">
        <v>130</v>
      </c>
      <c r="F131" s="2" t="s">
        <v>137</v>
      </c>
      <c r="G131">
        <v>9.5299999999999994</v>
      </c>
      <c r="H131">
        <v>9</v>
      </c>
      <c r="I131">
        <v>0</v>
      </c>
      <c r="J131">
        <v>0</v>
      </c>
      <c r="K131">
        <v>0</v>
      </c>
      <c r="L131" t="b">
        <f t="shared" si="8"/>
        <v>0</v>
      </c>
      <c r="M131" t="b">
        <f t="shared" si="9"/>
        <v>0</v>
      </c>
      <c r="N131" t="b">
        <f t="shared" si="10"/>
        <v>0</v>
      </c>
      <c r="O131" s="2" t="b">
        <f t="shared" si="11"/>
        <v>0</v>
      </c>
    </row>
    <row r="132" spans="1:15" x14ac:dyDescent="0.25">
      <c r="A132">
        <v>131</v>
      </c>
      <c r="B132" s="2" t="s">
        <v>301</v>
      </c>
      <c r="C132">
        <v>31</v>
      </c>
      <c r="D132">
        <v>43</v>
      </c>
      <c r="E132">
        <v>131</v>
      </c>
      <c r="F132" s="2" t="s">
        <v>137</v>
      </c>
      <c r="G132">
        <v>9.5299999999999994</v>
      </c>
      <c r="H132">
        <v>112</v>
      </c>
      <c r="I132">
        <v>0</v>
      </c>
      <c r="J132">
        <v>0</v>
      </c>
      <c r="K132">
        <v>0</v>
      </c>
      <c r="L132" t="b">
        <f t="shared" si="8"/>
        <v>0</v>
      </c>
      <c r="M132" t="b">
        <f t="shared" si="9"/>
        <v>0</v>
      </c>
      <c r="N132" t="b">
        <f t="shared" si="10"/>
        <v>0</v>
      </c>
      <c r="O132" s="2" t="b">
        <f t="shared" si="11"/>
        <v>0</v>
      </c>
    </row>
    <row r="133" spans="1:15" x14ac:dyDescent="0.25">
      <c r="A133">
        <v>132</v>
      </c>
      <c r="B133" s="2" t="s">
        <v>302</v>
      </c>
      <c r="C133">
        <v>31</v>
      </c>
      <c r="D133">
        <v>54</v>
      </c>
      <c r="E133">
        <v>40239</v>
      </c>
      <c r="F133" s="2" t="s">
        <v>137</v>
      </c>
      <c r="G133">
        <v>9.7200000000000006</v>
      </c>
      <c r="H133">
        <v>111</v>
      </c>
      <c r="I133">
        <v>0</v>
      </c>
      <c r="J133">
        <v>0</v>
      </c>
      <c r="K133">
        <v>0</v>
      </c>
      <c r="L133" t="b">
        <f t="shared" si="8"/>
        <v>0</v>
      </c>
      <c r="M133" t="b">
        <f t="shared" si="9"/>
        <v>0</v>
      </c>
      <c r="N133" t="b">
        <f t="shared" si="10"/>
        <v>1</v>
      </c>
      <c r="O133" s="2" t="b">
        <f t="shared" si="11"/>
        <v>0</v>
      </c>
    </row>
    <row r="134" spans="1:15" x14ac:dyDescent="0.25">
      <c r="A134">
        <v>133</v>
      </c>
      <c r="B134" s="2" t="s">
        <v>303</v>
      </c>
      <c r="C134">
        <v>31</v>
      </c>
      <c r="D134">
        <v>54</v>
      </c>
      <c r="E134">
        <v>40240</v>
      </c>
      <c r="F134" s="2" t="s">
        <v>137</v>
      </c>
      <c r="G134">
        <v>9.91</v>
      </c>
      <c r="H134">
        <v>20</v>
      </c>
      <c r="I134">
        <v>0</v>
      </c>
      <c r="J134">
        <v>0</v>
      </c>
      <c r="K134">
        <v>0</v>
      </c>
      <c r="L134" t="b">
        <f t="shared" si="8"/>
        <v>0</v>
      </c>
      <c r="M134" t="b">
        <f t="shared" si="9"/>
        <v>0</v>
      </c>
      <c r="N134" t="b">
        <f t="shared" si="10"/>
        <v>1</v>
      </c>
      <c r="O134" s="2" t="b">
        <f t="shared" si="11"/>
        <v>0</v>
      </c>
    </row>
    <row r="135" spans="1:15" x14ac:dyDescent="0.25">
      <c r="A135">
        <v>134</v>
      </c>
      <c r="B135" s="2" t="s">
        <v>304</v>
      </c>
      <c r="C135">
        <v>31</v>
      </c>
      <c r="D135">
        <v>32</v>
      </c>
      <c r="E135">
        <v>20236</v>
      </c>
      <c r="F135" s="2" t="s">
        <v>137</v>
      </c>
      <c r="G135">
        <v>10.1</v>
      </c>
      <c r="H135">
        <v>112</v>
      </c>
      <c r="I135">
        <v>0</v>
      </c>
      <c r="J135">
        <v>0</v>
      </c>
      <c r="K135">
        <v>0</v>
      </c>
      <c r="L135" t="b">
        <f t="shared" si="8"/>
        <v>0</v>
      </c>
      <c r="M135" t="b">
        <f t="shared" si="9"/>
        <v>0</v>
      </c>
      <c r="N135" t="b">
        <f t="shared" si="10"/>
        <v>0</v>
      </c>
      <c r="O135" s="2" t="b">
        <f t="shared" si="11"/>
        <v>0</v>
      </c>
    </row>
    <row r="136" spans="1:15" x14ac:dyDescent="0.25">
      <c r="A136">
        <v>135</v>
      </c>
      <c r="B136" s="2" t="s">
        <v>305</v>
      </c>
      <c r="C136">
        <v>31</v>
      </c>
      <c r="D136">
        <v>32</v>
      </c>
      <c r="E136">
        <v>20237</v>
      </c>
      <c r="F136" s="2" t="s">
        <v>137</v>
      </c>
      <c r="G136">
        <v>10.67</v>
      </c>
      <c r="H136">
        <v>11</v>
      </c>
      <c r="I136">
        <v>0</v>
      </c>
      <c r="J136">
        <v>0</v>
      </c>
      <c r="K136">
        <v>0</v>
      </c>
      <c r="L136" t="b">
        <f t="shared" si="8"/>
        <v>0</v>
      </c>
      <c r="M136" t="b">
        <f t="shared" si="9"/>
        <v>0</v>
      </c>
      <c r="N136" t="b">
        <f t="shared" si="10"/>
        <v>0</v>
      </c>
      <c r="O136" s="2" t="b">
        <f t="shared" si="11"/>
        <v>0</v>
      </c>
    </row>
    <row r="137" spans="1:15" x14ac:dyDescent="0.25">
      <c r="A137">
        <v>136</v>
      </c>
      <c r="B137" s="2" t="s">
        <v>306</v>
      </c>
      <c r="C137">
        <v>31</v>
      </c>
      <c r="D137">
        <v>32</v>
      </c>
      <c r="E137">
        <v>20238</v>
      </c>
      <c r="F137" s="2" t="s">
        <v>137</v>
      </c>
      <c r="G137">
        <v>10.67</v>
      </c>
      <c r="H137">
        <v>17</v>
      </c>
      <c r="I137">
        <v>0</v>
      </c>
      <c r="J137">
        <v>0</v>
      </c>
      <c r="K137">
        <v>0</v>
      </c>
      <c r="L137" t="b">
        <f t="shared" si="8"/>
        <v>0</v>
      </c>
      <c r="M137" t="b">
        <f t="shared" si="9"/>
        <v>0</v>
      </c>
      <c r="N137" t="b">
        <f t="shared" si="10"/>
        <v>0</v>
      </c>
      <c r="O137" s="2" t="b">
        <f t="shared" si="11"/>
        <v>0</v>
      </c>
    </row>
    <row r="138" spans="1:15" x14ac:dyDescent="0.25">
      <c r="A138">
        <v>137</v>
      </c>
      <c r="B138" s="2" t="s">
        <v>307</v>
      </c>
      <c r="C138">
        <v>31</v>
      </c>
      <c r="D138">
        <v>32</v>
      </c>
      <c r="E138">
        <v>20239</v>
      </c>
      <c r="F138" s="2" t="s">
        <v>137</v>
      </c>
      <c r="G138">
        <v>10.67</v>
      </c>
      <c r="H138">
        <v>69</v>
      </c>
      <c r="I138">
        <v>0</v>
      </c>
      <c r="J138">
        <v>0</v>
      </c>
      <c r="K138">
        <v>0</v>
      </c>
      <c r="L138" t="b">
        <f t="shared" si="8"/>
        <v>0</v>
      </c>
      <c r="M138" t="b">
        <f t="shared" si="9"/>
        <v>0</v>
      </c>
      <c r="N138" t="b">
        <f t="shared" si="10"/>
        <v>0</v>
      </c>
      <c r="O138" s="2" t="b">
        <f t="shared" si="11"/>
        <v>0</v>
      </c>
    </row>
    <row r="139" spans="1:15" x14ac:dyDescent="0.25">
      <c r="A139">
        <v>138</v>
      </c>
      <c r="B139" s="2" t="s">
        <v>308</v>
      </c>
      <c r="C139">
        <v>31</v>
      </c>
      <c r="D139">
        <v>32</v>
      </c>
      <c r="E139">
        <v>20240</v>
      </c>
      <c r="F139" s="2" t="s">
        <v>137</v>
      </c>
      <c r="G139">
        <v>10.67</v>
      </c>
      <c r="H139">
        <v>123</v>
      </c>
      <c r="I139">
        <v>0</v>
      </c>
      <c r="J139">
        <v>0</v>
      </c>
      <c r="K139">
        <v>0</v>
      </c>
      <c r="L139" t="b">
        <f t="shared" si="8"/>
        <v>0</v>
      </c>
      <c r="M139" t="b">
        <f t="shared" si="9"/>
        <v>0</v>
      </c>
      <c r="N139" t="b">
        <f t="shared" si="10"/>
        <v>0</v>
      </c>
      <c r="O139" s="2" t="b">
        <f t="shared" si="11"/>
        <v>0</v>
      </c>
    </row>
    <row r="140" spans="1:15" x14ac:dyDescent="0.25">
      <c r="A140">
        <v>139</v>
      </c>
      <c r="B140" s="2" t="s">
        <v>309</v>
      </c>
      <c r="C140">
        <v>31</v>
      </c>
      <c r="D140">
        <v>32</v>
      </c>
      <c r="E140">
        <v>20241</v>
      </c>
      <c r="F140" s="2" t="s">
        <v>137</v>
      </c>
      <c r="G140">
        <v>11.43</v>
      </c>
      <c r="H140">
        <v>85</v>
      </c>
      <c r="I140">
        <v>0</v>
      </c>
      <c r="J140">
        <v>0</v>
      </c>
      <c r="K140">
        <v>0</v>
      </c>
      <c r="L140" t="b">
        <f t="shared" si="8"/>
        <v>0</v>
      </c>
      <c r="M140" t="b">
        <f t="shared" si="9"/>
        <v>0</v>
      </c>
      <c r="N140" t="b">
        <f t="shared" si="10"/>
        <v>0</v>
      </c>
      <c r="O140" s="2" t="b">
        <f t="shared" si="11"/>
        <v>0</v>
      </c>
    </row>
    <row r="141" spans="1:15" x14ac:dyDescent="0.25">
      <c r="A141">
        <v>140</v>
      </c>
      <c r="B141" s="2" t="s">
        <v>310</v>
      </c>
      <c r="C141">
        <v>31</v>
      </c>
      <c r="D141">
        <v>32</v>
      </c>
      <c r="E141">
        <v>20242</v>
      </c>
      <c r="F141" s="2" t="s">
        <v>137</v>
      </c>
      <c r="G141">
        <v>11.43</v>
      </c>
      <c r="H141">
        <v>26</v>
      </c>
      <c r="I141">
        <v>0</v>
      </c>
      <c r="J141">
        <v>0</v>
      </c>
      <c r="K141">
        <v>0</v>
      </c>
      <c r="L141" t="b">
        <f t="shared" si="8"/>
        <v>0</v>
      </c>
      <c r="M141" t="b">
        <f t="shared" si="9"/>
        <v>0</v>
      </c>
      <c r="N141" t="b">
        <f t="shared" si="10"/>
        <v>0</v>
      </c>
      <c r="O141" s="2" t="b">
        <f t="shared" si="11"/>
        <v>0</v>
      </c>
    </row>
    <row r="142" spans="1:15" x14ac:dyDescent="0.25">
      <c r="A142">
        <v>141</v>
      </c>
      <c r="B142" s="2" t="s">
        <v>311</v>
      </c>
      <c r="C142">
        <v>31</v>
      </c>
      <c r="D142">
        <v>32</v>
      </c>
      <c r="E142">
        <v>20243</v>
      </c>
      <c r="F142" s="2" t="s">
        <v>137</v>
      </c>
      <c r="G142">
        <v>11.81</v>
      </c>
      <c r="H142">
        <v>17</v>
      </c>
      <c r="I142">
        <v>0</v>
      </c>
      <c r="J142">
        <v>0</v>
      </c>
      <c r="K142">
        <v>0</v>
      </c>
      <c r="L142" t="b">
        <f t="shared" si="8"/>
        <v>0</v>
      </c>
      <c r="M142" t="b">
        <f t="shared" si="9"/>
        <v>0</v>
      </c>
      <c r="N142" t="b">
        <f t="shared" si="10"/>
        <v>0</v>
      </c>
      <c r="O142" s="2" t="b">
        <f t="shared" si="11"/>
        <v>0</v>
      </c>
    </row>
    <row r="143" spans="1:15" x14ac:dyDescent="0.25">
      <c r="A143">
        <v>142</v>
      </c>
      <c r="B143" s="2" t="s">
        <v>312</v>
      </c>
      <c r="C143">
        <v>31</v>
      </c>
      <c r="D143">
        <v>32</v>
      </c>
      <c r="E143">
        <v>20244</v>
      </c>
      <c r="F143" s="2" t="s">
        <v>137</v>
      </c>
      <c r="G143">
        <v>3.43</v>
      </c>
      <c r="H143">
        <v>27</v>
      </c>
      <c r="I143">
        <v>0</v>
      </c>
      <c r="J143">
        <v>0</v>
      </c>
      <c r="K143">
        <v>0</v>
      </c>
      <c r="L143" t="b">
        <f t="shared" si="8"/>
        <v>0</v>
      </c>
      <c r="M143" t="b">
        <f t="shared" si="9"/>
        <v>0</v>
      </c>
      <c r="N143" t="b">
        <f t="shared" si="10"/>
        <v>0</v>
      </c>
      <c r="O143" s="2" t="b">
        <f t="shared" si="11"/>
        <v>0</v>
      </c>
    </row>
    <row r="144" spans="1:15" x14ac:dyDescent="0.25">
      <c r="A144">
        <v>143</v>
      </c>
      <c r="B144" s="2" t="s">
        <v>313</v>
      </c>
      <c r="C144">
        <v>31</v>
      </c>
      <c r="D144">
        <v>32</v>
      </c>
      <c r="E144">
        <v>20245</v>
      </c>
      <c r="F144" s="2" t="s">
        <v>137</v>
      </c>
      <c r="G144">
        <v>4.57</v>
      </c>
      <c r="H144">
        <v>5</v>
      </c>
      <c r="I144">
        <v>0</v>
      </c>
      <c r="J144">
        <v>0</v>
      </c>
      <c r="K144">
        <v>0</v>
      </c>
      <c r="L144" t="b">
        <f t="shared" si="8"/>
        <v>0</v>
      </c>
      <c r="M144" t="b">
        <f t="shared" si="9"/>
        <v>0</v>
      </c>
      <c r="N144" t="b">
        <f t="shared" si="10"/>
        <v>0</v>
      </c>
      <c r="O144" s="2" t="b">
        <f t="shared" si="11"/>
        <v>0</v>
      </c>
    </row>
    <row r="145" spans="1:15" x14ac:dyDescent="0.25">
      <c r="A145">
        <v>144</v>
      </c>
      <c r="B145" s="2" t="s">
        <v>314</v>
      </c>
      <c r="C145">
        <v>31</v>
      </c>
      <c r="D145">
        <v>32</v>
      </c>
      <c r="E145">
        <v>20246</v>
      </c>
      <c r="F145" s="2" t="s">
        <v>137</v>
      </c>
      <c r="G145">
        <v>5.34</v>
      </c>
      <c r="H145">
        <v>95</v>
      </c>
      <c r="I145">
        <v>0</v>
      </c>
      <c r="J145">
        <v>0</v>
      </c>
      <c r="K145">
        <v>0</v>
      </c>
      <c r="L145" t="b">
        <f t="shared" si="8"/>
        <v>0</v>
      </c>
      <c r="M145" t="b">
        <f t="shared" si="9"/>
        <v>0</v>
      </c>
      <c r="N145" t="b">
        <f t="shared" si="10"/>
        <v>0</v>
      </c>
      <c r="O145" s="2" t="b">
        <f t="shared" si="11"/>
        <v>0</v>
      </c>
    </row>
    <row r="146" spans="1:15" x14ac:dyDescent="0.25">
      <c r="A146">
        <v>145</v>
      </c>
      <c r="B146" s="2" t="s">
        <v>315</v>
      </c>
      <c r="C146">
        <v>31</v>
      </c>
      <c r="D146">
        <v>32</v>
      </c>
      <c r="E146">
        <v>20247</v>
      </c>
      <c r="F146" s="2" t="s">
        <v>137</v>
      </c>
      <c r="G146">
        <v>5.68</v>
      </c>
      <c r="H146">
        <v>36</v>
      </c>
      <c r="I146">
        <v>0</v>
      </c>
      <c r="J146">
        <v>0</v>
      </c>
      <c r="K146">
        <v>0</v>
      </c>
      <c r="L146" t="b">
        <f t="shared" si="8"/>
        <v>0</v>
      </c>
      <c r="M146" t="b">
        <f t="shared" si="9"/>
        <v>0</v>
      </c>
      <c r="N146" t="b">
        <f t="shared" si="10"/>
        <v>0</v>
      </c>
      <c r="O146" s="2" t="b">
        <f t="shared" si="11"/>
        <v>0</v>
      </c>
    </row>
    <row r="147" spans="1:15" x14ac:dyDescent="0.25">
      <c r="A147">
        <v>146</v>
      </c>
      <c r="B147" s="2" t="s">
        <v>316</v>
      </c>
      <c r="C147">
        <v>31</v>
      </c>
      <c r="D147">
        <v>32</v>
      </c>
      <c r="E147">
        <v>20248</v>
      </c>
      <c r="F147" s="2" t="s">
        <v>137</v>
      </c>
      <c r="G147">
        <v>5.68</v>
      </c>
      <c r="H147">
        <v>15</v>
      </c>
      <c r="I147">
        <v>0</v>
      </c>
      <c r="J147">
        <v>0</v>
      </c>
      <c r="K147">
        <v>0</v>
      </c>
      <c r="L147" t="b">
        <f t="shared" si="8"/>
        <v>0</v>
      </c>
      <c r="M147" t="b">
        <f t="shared" si="9"/>
        <v>0</v>
      </c>
      <c r="N147" t="b">
        <f t="shared" si="10"/>
        <v>0</v>
      </c>
      <c r="O147" s="2" t="b">
        <f t="shared" si="11"/>
        <v>0</v>
      </c>
    </row>
    <row r="148" spans="1:15" x14ac:dyDescent="0.25">
      <c r="A148">
        <v>147</v>
      </c>
      <c r="B148" s="2" t="s">
        <v>317</v>
      </c>
      <c r="C148">
        <v>31</v>
      </c>
      <c r="D148">
        <v>32</v>
      </c>
      <c r="E148">
        <v>20249</v>
      </c>
      <c r="F148" s="2" t="s">
        <v>137</v>
      </c>
      <c r="G148">
        <v>5.91</v>
      </c>
      <c r="H148">
        <v>10</v>
      </c>
      <c r="I148">
        <v>0</v>
      </c>
      <c r="J148">
        <v>0</v>
      </c>
      <c r="K148">
        <v>0</v>
      </c>
      <c r="L148" t="b">
        <f t="shared" si="8"/>
        <v>0</v>
      </c>
      <c r="M148" t="b">
        <f t="shared" si="9"/>
        <v>0</v>
      </c>
      <c r="N148" t="b">
        <f t="shared" si="10"/>
        <v>0</v>
      </c>
      <c r="O148" s="2" t="b">
        <f t="shared" si="11"/>
        <v>0</v>
      </c>
    </row>
    <row r="149" spans="1:15" x14ac:dyDescent="0.25">
      <c r="A149">
        <v>148</v>
      </c>
      <c r="B149" s="2" t="s">
        <v>318</v>
      </c>
      <c r="C149">
        <v>31</v>
      </c>
      <c r="D149">
        <v>32</v>
      </c>
      <c r="E149">
        <v>20250</v>
      </c>
      <c r="F149" s="2" t="s">
        <v>137</v>
      </c>
      <c r="G149">
        <v>6.1</v>
      </c>
      <c r="H149">
        <v>65</v>
      </c>
      <c r="I149">
        <v>0</v>
      </c>
      <c r="J149">
        <v>0</v>
      </c>
      <c r="K149">
        <v>0</v>
      </c>
      <c r="L149" t="b">
        <f t="shared" si="8"/>
        <v>0</v>
      </c>
      <c r="M149" t="b">
        <f t="shared" si="9"/>
        <v>0</v>
      </c>
      <c r="N149" t="b">
        <f t="shared" si="10"/>
        <v>0</v>
      </c>
      <c r="O149" s="2" t="b">
        <f t="shared" si="11"/>
        <v>0</v>
      </c>
    </row>
    <row r="150" spans="1:15" x14ac:dyDescent="0.25">
      <c r="A150">
        <v>149</v>
      </c>
      <c r="B150" s="2" t="s">
        <v>319</v>
      </c>
      <c r="C150">
        <v>31</v>
      </c>
      <c r="D150">
        <v>32</v>
      </c>
      <c r="E150">
        <v>20251</v>
      </c>
      <c r="F150" s="2" t="s">
        <v>137</v>
      </c>
      <c r="G150">
        <v>6.86</v>
      </c>
      <c r="H150">
        <v>20</v>
      </c>
      <c r="I150">
        <v>0</v>
      </c>
      <c r="J150">
        <v>0</v>
      </c>
      <c r="K150">
        <v>0</v>
      </c>
      <c r="L150" t="b">
        <f t="shared" si="8"/>
        <v>0</v>
      </c>
      <c r="M150" t="b">
        <f t="shared" si="9"/>
        <v>0</v>
      </c>
      <c r="N150" t="b">
        <f t="shared" si="10"/>
        <v>0</v>
      </c>
      <c r="O150" s="2" t="b">
        <f t="shared" si="11"/>
        <v>0</v>
      </c>
    </row>
    <row r="151" spans="1:15" x14ac:dyDescent="0.25">
      <c r="A151">
        <v>150</v>
      </c>
      <c r="B151" s="2" t="s">
        <v>320</v>
      </c>
      <c r="C151">
        <v>31</v>
      </c>
      <c r="D151">
        <v>32</v>
      </c>
      <c r="E151">
        <v>20252</v>
      </c>
      <c r="F151" s="2" t="s">
        <v>137</v>
      </c>
      <c r="G151">
        <v>7.01</v>
      </c>
      <c r="H151">
        <v>38</v>
      </c>
      <c r="I151">
        <v>0</v>
      </c>
      <c r="J151">
        <v>0</v>
      </c>
      <c r="K151">
        <v>0</v>
      </c>
      <c r="L151" t="b">
        <f t="shared" si="8"/>
        <v>0</v>
      </c>
      <c r="M151" t="b">
        <f t="shared" si="9"/>
        <v>0</v>
      </c>
      <c r="N151" t="b">
        <f t="shared" si="10"/>
        <v>0</v>
      </c>
      <c r="O151" s="2" t="b">
        <f t="shared" si="11"/>
        <v>0</v>
      </c>
    </row>
    <row r="152" spans="1:15" x14ac:dyDescent="0.25">
      <c r="A152">
        <v>151</v>
      </c>
      <c r="B152" s="2" t="s">
        <v>321</v>
      </c>
      <c r="C152">
        <v>31</v>
      </c>
      <c r="D152">
        <v>32</v>
      </c>
      <c r="E152">
        <v>20253</v>
      </c>
      <c r="F152" s="2" t="s">
        <v>137</v>
      </c>
      <c r="G152">
        <v>7.24</v>
      </c>
      <c r="H152">
        <v>0</v>
      </c>
      <c r="I152">
        <v>0</v>
      </c>
      <c r="J152">
        <v>0</v>
      </c>
      <c r="K152">
        <v>0</v>
      </c>
      <c r="L152" t="b">
        <f t="shared" si="8"/>
        <v>0</v>
      </c>
      <c r="M152" t="b">
        <f t="shared" si="9"/>
        <v>0</v>
      </c>
      <c r="N152" t="b">
        <f t="shared" si="10"/>
        <v>0</v>
      </c>
      <c r="O152" s="2" t="b">
        <f t="shared" si="11"/>
        <v>0</v>
      </c>
    </row>
    <row r="153" spans="1:15" x14ac:dyDescent="0.25">
      <c r="A153">
        <v>152</v>
      </c>
      <c r="B153" s="2" t="s">
        <v>322</v>
      </c>
      <c r="C153">
        <v>31</v>
      </c>
      <c r="D153">
        <v>32</v>
      </c>
      <c r="E153">
        <v>20254</v>
      </c>
      <c r="F153" s="2" t="s">
        <v>137</v>
      </c>
      <c r="G153">
        <v>7.24</v>
      </c>
      <c r="H153">
        <v>3</v>
      </c>
      <c r="I153">
        <v>0</v>
      </c>
      <c r="J153">
        <v>0</v>
      </c>
      <c r="K153">
        <v>0</v>
      </c>
      <c r="L153" t="b">
        <f t="shared" si="8"/>
        <v>0</v>
      </c>
      <c r="M153" t="b">
        <f t="shared" si="9"/>
        <v>0</v>
      </c>
      <c r="N153" t="b">
        <f t="shared" si="10"/>
        <v>0</v>
      </c>
      <c r="O153" s="2" t="b">
        <f t="shared" si="11"/>
        <v>0</v>
      </c>
    </row>
    <row r="154" spans="1:15" x14ac:dyDescent="0.25">
      <c r="A154">
        <v>153</v>
      </c>
      <c r="B154" s="2" t="s">
        <v>323</v>
      </c>
      <c r="C154">
        <v>31</v>
      </c>
      <c r="D154">
        <v>32</v>
      </c>
      <c r="E154">
        <v>20255</v>
      </c>
      <c r="F154" s="2" t="s">
        <v>137</v>
      </c>
      <c r="G154">
        <v>7.36</v>
      </c>
      <c r="H154">
        <v>104</v>
      </c>
      <c r="I154">
        <v>0</v>
      </c>
      <c r="J154">
        <v>0</v>
      </c>
      <c r="K154">
        <v>0</v>
      </c>
      <c r="L154" t="b">
        <f t="shared" si="8"/>
        <v>0</v>
      </c>
      <c r="M154" t="b">
        <f t="shared" si="9"/>
        <v>0</v>
      </c>
      <c r="N154" t="b">
        <f t="shared" si="10"/>
        <v>0</v>
      </c>
      <c r="O154" s="2" t="b">
        <f t="shared" si="11"/>
        <v>0</v>
      </c>
    </row>
    <row r="155" spans="1:15" x14ac:dyDescent="0.25">
      <c r="A155">
        <v>154</v>
      </c>
      <c r="B155" s="2" t="s">
        <v>324</v>
      </c>
      <c r="C155">
        <v>31</v>
      </c>
      <c r="D155">
        <v>32</v>
      </c>
      <c r="E155">
        <v>20256</v>
      </c>
      <c r="F155" s="2" t="s">
        <v>137</v>
      </c>
      <c r="G155">
        <v>7.62</v>
      </c>
      <c r="H155">
        <v>61</v>
      </c>
      <c r="I155">
        <v>0</v>
      </c>
      <c r="J155">
        <v>0</v>
      </c>
      <c r="K155">
        <v>0</v>
      </c>
      <c r="L155" t="b">
        <f t="shared" si="8"/>
        <v>0</v>
      </c>
      <c r="M155" t="b">
        <f t="shared" si="9"/>
        <v>0</v>
      </c>
      <c r="N155" t="b">
        <f t="shared" si="10"/>
        <v>0</v>
      </c>
      <c r="O155" s="2" t="b">
        <f t="shared" si="11"/>
        <v>0</v>
      </c>
    </row>
    <row r="156" spans="1:15" x14ac:dyDescent="0.25">
      <c r="A156">
        <v>155</v>
      </c>
      <c r="B156" s="2" t="s">
        <v>325</v>
      </c>
      <c r="C156">
        <v>31</v>
      </c>
      <c r="D156">
        <v>32</v>
      </c>
      <c r="E156">
        <v>20257</v>
      </c>
      <c r="F156" s="2" t="s">
        <v>137</v>
      </c>
      <c r="G156">
        <v>7.62</v>
      </c>
      <c r="H156">
        <v>20</v>
      </c>
      <c r="I156">
        <v>0</v>
      </c>
      <c r="J156">
        <v>0</v>
      </c>
      <c r="K156">
        <v>0</v>
      </c>
      <c r="L156" t="b">
        <f t="shared" si="8"/>
        <v>0</v>
      </c>
      <c r="M156" t="b">
        <f t="shared" si="9"/>
        <v>0</v>
      </c>
      <c r="N156" t="b">
        <f t="shared" si="10"/>
        <v>0</v>
      </c>
      <c r="O156" s="2" t="b">
        <f t="shared" si="11"/>
        <v>0</v>
      </c>
    </row>
    <row r="157" spans="1:15" x14ac:dyDescent="0.25">
      <c r="A157">
        <v>156</v>
      </c>
      <c r="B157" s="2" t="s">
        <v>326</v>
      </c>
      <c r="C157">
        <v>31</v>
      </c>
      <c r="D157">
        <v>32</v>
      </c>
      <c r="E157">
        <v>20258</v>
      </c>
      <c r="F157" s="2" t="s">
        <v>137</v>
      </c>
      <c r="G157">
        <v>7.62</v>
      </c>
      <c r="H157">
        <v>76</v>
      </c>
      <c r="I157">
        <v>0</v>
      </c>
      <c r="J157">
        <v>0</v>
      </c>
      <c r="K157">
        <v>0</v>
      </c>
      <c r="L157" t="b">
        <f t="shared" si="8"/>
        <v>0</v>
      </c>
      <c r="M157" t="b">
        <f t="shared" si="9"/>
        <v>0</v>
      </c>
      <c r="N157" t="b">
        <f t="shared" si="10"/>
        <v>0</v>
      </c>
      <c r="O157" s="2" t="b">
        <f t="shared" si="11"/>
        <v>0</v>
      </c>
    </row>
    <row r="158" spans="1:15" x14ac:dyDescent="0.25">
      <c r="A158">
        <v>157</v>
      </c>
      <c r="B158" s="2" t="s">
        <v>327</v>
      </c>
      <c r="C158">
        <v>31</v>
      </c>
      <c r="D158">
        <v>32</v>
      </c>
      <c r="E158">
        <v>20259</v>
      </c>
      <c r="F158" s="2" t="s">
        <v>137</v>
      </c>
      <c r="G158">
        <v>9.15</v>
      </c>
      <c r="H158">
        <v>15</v>
      </c>
      <c r="I158">
        <v>0</v>
      </c>
      <c r="J158">
        <v>0</v>
      </c>
      <c r="K158">
        <v>0</v>
      </c>
      <c r="L158" t="b">
        <f t="shared" si="8"/>
        <v>0</v>
      </c>
      <c r="M158" t="b">
        <f t="shared" si="9"/>
        <v>0</v>
      </c>
      <c r="N158" t="b">
        <f t="shared" si="10"/>
        <v>0</v>
      </c>
      <c r="O158" s="2" t="b">
        <f t="shared" si="11"/>
        <v>0</v>
      </c>
    </row>
    <row r="159" spans="1:15" x14ac:dyDescent="0.25">
      <c r="A159">
        <v>158</v>
      </c>
      <c r="B159" s="2" t="s">
        <v>328</v>
      </c>
      <c r="C159">
        <v>31</v>
      </c>
      <c r="D159">
        <v>32</v>
      </c>
      <c r="E159">
        <v>20260</v>
      </c>
      <c r="F159" s="2" t="s">
        <v>137</v>
      </c>
      <c r="G159">
        <v>9.5299999999999994</v>
      </c>
      <c r="H159">
        <v>49</v>
      </c>
      <c r="I159">
        <v>0</v>
      </c>
      <c r="J159">
        <v>0</v>
      </c>
      <c r="K159">
        <v>0</v>
      </c>
      <c r="L159" t="b">
        <f t="shared" si="8"/>
        <v>0</v>
      </c>
      <c r="M159" t="b">
        <f t="shared" si="9"/>
        <v>0</v>
      </c>
      <c r="N159" t="b">
        <f t="shared" si="10"/>
        <v>0</v>
      </c>
      <c r="O159" s="2" t="b">
        <f t="shared" si="11"/>
        <v>0</v>
      </c>
    </row>
    <row r="160" spans="1:15" x14ac:dyDescent="0.25">
      <c r="A160">
        <v>159</v>
      </c>
      <c r="B160" s="2" t="s">
        <v>329</v>
      </c>
      <c r="C160">
        <v>31</v>
      </c>
      <c r="D160">
        <v>32</v>
      </c>
      <c r="E160">
        <v>20261</v>
      </c>
      <c r="F160" s="2" t="s">
        <v>137</v>
      </c>
      <c r="G160">
        <v>9.5299999999999994</v>
      </c>
      <c r="H160">
        <v>26</v>
      </c>
      <c r="I160">
        <v>0</v>
      </c>
      <c r="J160">
        <v>0</v>
      </c>
      <c r="K160">
        <v>0</v>
      </c>
      <c r="L160" t="b">
        <f t="shared" si="8"/>
        <v>0</v>
      </c>
      <c r="M160" t="b">
        <f t="shared" si="9"/>
        <v>0</v>
      </c>
      <c r="N160" t="b">
        <f t="shared" si="10"/>
        <v>0</v>
      </c>
      <c r="O160" s="2" t="b">
        <f t="shared" si="11"/>
        <v>0</v>
      </c>
    </row>
    <row r="161" spans="1:15" x14ac:dyDescent="0.25">
      <c r="A161">
        <v>160</v>
      </c>
      <c r="B161" s="2" t="s">
        <v>330</v>
      </c>
      <c r="C161">
        <v>31</v>
      </c>
      <c r="D161">
        <v>32</v>
      </c>
      <c r="E161">
        <v>20262</v>
      </c>
      <c r="F161" s="2" t="s">
        <v>137</v>
      </c>
      <c r="G161">
        <v>9.7200000000000006</v>
      </c>
      <c r="H161">
        <v>0</v>
      </c>
      <c r="I161">
        <v>0</v>
      </c>
      <c r="J161">
        <v>0</v>
      </c>
      <c r="K161">
        <v>0</v>
      </c>
      <c r="L161" t="b">
        <f t="shared" si="8"/>
        <v>0</v>
      </c>
      <c r="M161" t="b">
        <f t="shared" si="9"/>
        <v>0</v>
      </c>
      <c r="N161" t="b">
        <f t="shared" si="10"/>
        <v>0</v>
      </c>
      <c r="O161" s="2" t="b">
        <f t="shared" si="11"/>
        <v>0</v>
      </c>
    </row>
    <row r="162" spans="1:15" x14ac:dyDescent="0.25">
      <c r="A162">
        <v>161</v>
      </c>
      <c r="B162" s="2" t="s">
        <v>331</v>
      </c>
      <c r="C162">
        <v>31</v>
      </c>
      <c r="D162">
        <v>32</v>
      </c>
      <c r="E162">
        <v>20263</v>
      </c>
      <c r="F162" s="2" t="s">
        <v>137</v>
      </c>
      <c r="G162">
        <v>9.91</v>
      </c>
      <c r="H162">
        <v>10</v>
      </c>
      <c r="I162">
        <v>0</v>
      </c>
      <c r="J162">
        <v>0</v>
      </c>
      <c r="K162">
        <v>0</v>
      </c>
      <c r="L162" t="b">
        <f t="shared" si="8"/>
        <v>0</v>
      </c>
      <c r="M162" t="b">
        <f t="shared" si="9"/>
        <v>0</v>
      </c>
      <c r="N162" t="b">
        <f t="shared" si="10"/>
        <v>0</v>
      </c>
      <c r="O162" s="2" t="b">
        <f t="shared" si="11"/>
        <v>0</v>
      </c>
    </row>
    <row r="163" spans="1:15" x14ac:dyDescent="0.25">
      <c r="A163">
        <v>162</v>
      </c>
      <c r="B163" s="2" t="s">
        <v>332</v>
      </c>
      <c r="C163">
        <v>31</v>
      </c>
      <c r="D163">
        <v>32</v>
      </c>
      <c r="E163">
        <v>20264</v>
      </c>
      <c r="F163" s="2" t="s">
        <v>137</v>
      </c>
      <c r="G163">
        <v>6</v>
      </c>
      <c r="H163">
        <v>0</v>
      </c>
      <c r="I163">
        <v>0</v>
      </c>
      <c r="J163">
        <v>0</v>
      </c>
      <c r="K163">
        <v>0</v>
      </c>
      <c r="L163" t="b">
        <f t="shared" si="8"/>
        <v>0</v>
      </c>
      <c r="M163" t="b">
        <f t="shared" si="9"/>
        <v>0</v>
      </c>
      <c r="N163" t="b">
        <f t="shared" si="10"/>
        <v>0</v>
      </c>
      <c r="O163" s="2" t="b">
        <f t="shared" si="11"/>
        <v>0</v>
      </c>
    </row>
    <row r="164" spans="1:15" x14ac:dyDescent="0.25">
      <c r="A164">
        <v>163</v>
      </c>
      <c r="B164" s="2" t="s">
        <v>333</v>
      </c>
      <c r="C164">
        <v>31</v>
      </c>
      <c r="D164">
        <v>32</v>
      </c>
      <c r="E164">
        <v>20265</v>
      </c>
      <c r="F164" s="2" t="s">
        <v>137</v>
      </c>
      <c r="G164">
        <v>10.67</v>
      </c>
      <c r="H164">
        <v>9</v>
      </c>
      <c r="I164">
        <v>0</v>
      </c>
      <c r="J164">
        <v>0</v>
      </c>
      <c r="K164">
        <v>0</v>
      </c>
      <c r="L164" t="b">
        <f t="shared" si="8"/>
        <v>0</v>
      </c>
      <c r="M164" t="b">
        <f t="shared" si="9"/>
        <v>0</v>
      </c>
      <c r="N164" t="b">
        <f t="shared" si="10"/>
        <v>0</v>
      </c>
      <c r="O164" s="2" t="b">
        <f t="shared" si="11"/>
        <v>0</v>
      </c>
    </row>
    <row r="165" spans="1:15" x14ac:dyDescent="0.25">
      <c r="A165">
        <v>164</v>
      </c>
      <c r="B165" s="2" t="s">
        <v>334</v>
      </c>
      <c r="C165">
        <v>31</v>
      </c>
      <c r="D165">
        <v>32</v>
      </c>
      <c r="E165">
        <v>20266</v>
      </c>
      <c r="F165" s="2" t="s">
        <v>137</v>
      </c>
      <c r="G165">
        <v>5</v>
      </c>
      <c r="H165">
        <v>112</v>
      </c>
      <c r="I165">
        <v>0</v>
      </c>
      <c r="J165">
        <v>0</v>
      </c>
      <c r="K165">
        <v>0</v>
      </c>
      <c r="L165" t="b">
        <f t="shared" si="8"/>
        <v>0</v>
      </c>
      <c r="M165" t="b">
        <f t="shared" si="9"/>
        <v>0</v>
      </c>
      <c r="N165" t="b">
        <f t="shared" si="10"/>
        <v>0</v>
      </c>
      <c r="O165" s="2" t="b">
        <f t="shared" si="11"/>
        <v>0</v>
      </c>
    </row>
    <row r="166" spans="1:15" x14ac:dyDescent="0.25">
      <c r="A166">
        <v>165</v>
      </c>
      <c r="B166" s="2" t="s">
        <v>335</v>
      </c>
      <c r="C166">
        <v>31</v>
      </c>
      <c r="D166">
        <v>32</v>
      </c>
      <c r="E166">
        <v>20267</v>
      </c>
      <c r="F166" s="2" t="s">
        <v>137</v>
      </c>
      <c r="G166">
        <v>9</v>
      </c>
      <c r="H166">
        <v>111</v>
      </c>
      <c r="I166">
        <v>0</v>
      </c>
      <c r="J166">
        <v>0</v>
      </c>
      <c r="K166">
        <v>0</v>
      </c>
      <c r="L166" t="b">
        <f t="shared" si="8"/>
        <v>0</v>
      </c>
      <c r="M166" t="b">
        <f t="shared" si="9"/>
        <v>0</v>
      </c>
      <c r="N166" t="b">
        <f t="shared" si="10"/>
        <v>0</v>
      </c>
      <c r="O166" s="2" t="b">
        <f t="shared" si="11"/>
        <v>0</v>
      </c>
    </row>
    <row r="167" spans="1:15" x14ac:dyDescent="0.25">
      <c r="A167">
        <v>166</v>
      </c>
      <c r="B167" s="2" t="s">
        <v>336</v>
      </c>
      <c r="C167">
        <v>31</v>
      </c>
      <c r="D167">
        <v>32</v>
      </c>
      <c r="E167">
        <v>20268</v>
      </c>
      <c r="F167" s="2" t="s">
        <v>137</v>
      </c>
      <c r="G167">
        <v>10.67</v>
      </c>
      <c r="H167">
        <v>20</v>
      </c>
      <c r="I167">
        <v>0</v>
      </c>
      <c r="J167">
        <v>0</v>
      </c>
      <c r="K167">
        <v>0</v>
      </c>
      <c r="L167" t="b">
        <f t="shared" si="8"/>
        <v>0</v>
      </c>
      <c r="M167" t="b">
        <f t="shared" si="9"/>
        <v>0</v>
      </c>
      <c r="N167" t="b">
        <f t="shared" si="10"/>
        <v>0</v>
      </c>
      <c r="O167" s="2" t="b">
        <f t="shared" si="11"/>
        <v>0</v>
      </c>
    </row>
    <row r="168" spans="1:15" x14ac:dyDescent="0.25">
      <c r="A168">
        <v>167</v>
      </c>
      <c r="B168" s="2" t="s">
        <v>337</v>
      </c>
      <c r="C168">
        <v>31</v>
      </c>
      <c r="D168">
        <v>32</v>
      </c>
      <c r="E168">
        <v>20269</v>
      </c>
      <c r="F168" s="2" t="s">
        <v>137</v>
      </c>
      <c r="G168">
        <v>11.43</v>
      </c>
      <c r="H168">
        <v>112</v>
      </c>
      <c r="I168">
        <v>0</v>
      </c>
      <c r="J168">
        <v>0</v>
      </c>
      <c r="K168">
        <v>0</v>
      </c>
      <c r="L168" t="b">
        <f t="shared" si="8"/>
        <v>0</v>
      </c>
      <c r="M168" t="b">
        <f t="shared" si="9"/>
        <v>0</v>
      </c>
      <c r="N168" t="b">
        <f t="shared" si="10"/>
        <v>0</v>
      </c>
      <c r="O168" s="2" t="b">
        <f t="shared" si="11"/>
        <v>0</v>
      </c>
    </row>
    <row r="169" spans="1:15" x14ac:dyDescent="0.25">
      <c r="A169">
        <v>168</v>
      </c>
      <c r="B169" s="2" t="s">
        <v>338</v>
      </c>
      <c r="C169">
        <v>31</v>
      </c>
      <c r="D169">
        <v>32</v>
      </c>
      <c r="E169">
        <v>20270</v>
      </c>
      <c r="F169" s="2" t="s">
        <v>137</v>
      </c>
      <c r="G169">
        <v>11.43</v>
      </c>
      <c r="H169">
        <v>11</v>
      </c>
      <c r="I169">
        <v>0</v>
      </c>
      <c r="J169">
        <v>0</v>
      </c>
      <c r="K169">
        <v>0</v>
      </c>
      <c r="L169" t="b">
        <f t="shared" si="8"/>
        <v>0</v>
      </c>
      <c r="M169" t="b">
        <f t="shared" si="9"/>
        <v>0</v>
      </c>
      <c r="N169" t="b">
        <f t="shared" si="10"/>
        <v>0</v>
      </c>
      <c r="O169" s="2" t="b">
        <f t="shared" si="11"/>
        <v>0</v>
      </c>
    </row>
    <row r="170" spans="1:15" x14ac:dyDescent="0.25">
      <c r="A170">
        <v>169</v>
      </c>
      <c r="B170" s="2" t="s">
        <v>339</v>
      </c>
      <c r="C170">
        <v>31</v>
      </c>
      <c r="D170">
        <v>32</v>
      </c>
      <c r="E170">
        <v>20271</v>
      </c>
      <c r="F170" s="2" t="s">
        <v>137</v>
      </c>
      <c r="G170">
        <v>11.81</v>
      </c>
      <c r="H170">
        <v>17</v>
      </c>
      <c r="I170">
        <v>0</v>
      </c>
      <c r="J170">
        <v>0</v>
      </c>
      <c r="K170">
        <v>0</v>
      </c>
      <c r="L170" t="b">
        <f t="shared" si="8"/>
        <v>0</v>
      </c>
      <c r="M170" t="b">
        <f t="shared" si="9"/>
        <v>0</v>
      </c>
      <c r="N170" t="b">
        <f t="shared" si="10"/>
        <v>0</v>
      </c>
      <c r="O170" s="2" t="b">
        <f t="shared" si="11"/>
        <v>0</v>
      </c>
    </row>
    <row r="171" spans="1:15" x14ac:dyDescent="0.25">
      <c r="A171">
        <v>170</v>
      </c>
      <c r="B171" s="2" t="s">
        <v>340</v>
      </c>
      <c r="C171">
        <v>31</v>
      </c>
      <c r="D171">
        <v>32</v>
      </c>
      <c r="E171">
        <v>20272</v>
      </c>
      <c r="F171" s="2" t="s">
        <v>137</v>
      </c>
      <c r="G171">
        <v>3.43</v>
      </c>
      <c r="H171">
        <v>69</v>
      </c>
      <c r="I171">
        <v>0</v>
      </c>
      <c r="J171">
        <v>0</v>
      </c>
      <c r="K171">
        <v>0</v>
      </c>
      <c r="L171" t="b">
        <f t="shared" si="8"/>
        <v>0</v>
      </c>
      <c r="M171" t="b">
        <f t="shared" si="9"/>
        <v>0</v>
      </c>
      <c r="N171" t="b">
        <f t="shared" si="10"/>
        <v>0</v>
      </c>
      <c r="O171" s="2" t="b">
        <f t="shared" si="11"/>
        <v>0</v>
      </c>
    </row>
    <row r="172" spans="1:15" x14ac:dyDescent="0.25">
      <c r="A172">
        <v>171</v>
      </c>
      <c r="B172" s="2" t="s">
        <v>341</v>
      </c>
      <c r="C172">
        <v>31</v>
      </c>
      <c r="D172">
        <v>32</v>
      </c>
      <c r="E172">
        <v>20273</v>
      </c>
      <c r="F172" s="2" t="s">
        <v>137</v>
      </c>
      <c r="G172">
        <v>4.57</v>
      </c>
      <c r="H172">
        <v>123</v>
      </c>
      <c r="I172">
        <v>0</v>
      </c>
      <c r="J172">
        <v>0</v>
      </c>
      <c r="K172">
        <v>0</v>
      </c>
      <c r="L172" t="b">
        <f t="shared" si="8"/>
        <v>0</v>
      </c>
      <c r="M172" t="b">
        <f t="shared" si="9"/>
        <v>0</v>
      </c>
      <c r="N172" t="b">
        <f t="shared" si="10"/>
        <v>0</v>
      </c>
      <c r="O172" s="2" t="b">
        <f t="shared" si="11"/>
        <v>0</v>
      </c>
    </row>
    <row r="173" spans="1:15" x14ac:dyDescent="0.25">
      <c r="A173">
        <v>172</v>
      </c>
      <c r="B173" s="2" t="s">
        <v>342</v>
      </c>
      <c r="C173">
        <v>31</v>
      </c>
      <c r="D173">
        <v>32</v>
      </c>
      <c r="E173">
        <v>20274</v>
      </c>
      <c r="F173" s="2" t="s">
        <v>137</v>
      </c>
      <c r="G173">
        <v>5.34</v>
      </c>
      <c r="H173">
        <v>85</v>
      </c>
      <c r="I173">
        <v>0</v>
      </c>
      <c r="J173">
        <v>0</v>
      </c>
      <c r="K173">
        <v>0</v>
      </c>
      <c r="L173" t="b">
        <f t="shared" si="8"/>
        <v>0</v>
      </c>
      <c r="M173" t="b">
        <f t="shared" si="9"/>
        <v>0</v>
      </c>
      <c r="N173" t="b">
        <f t="shared" si="10"/>
        <v>0</v>
      </c>
      <c r="O173" s="2" t="b">
        <f t="shared" si="11"/>
        <v>0</v>
      </c>
    </row>
    <row r="174" spans="1:15" x14ac:dyDescent="0.25">
      <c r="A174">
        <v>173</v>
      </c>
      <c r="B174" s="2" t="s">
        <v>343</v>
      </c>
      <c r="C174">
        <v>31</v>
      </c>
      <c r="D174">
        <v>32</v>
      </c>
      <c r="E174">
        <v>20275</v>
      </c>
      <c r="F174" s="2" t="s">
        <v>137</v>
      </c>
      <c r="G174">
        <v>5.68</v>
      </c>
      <c r="H174">
        <v>26</v>
      </c>
      <c r="I174">
        <v>0</v>
      </c>
      <c r="J174">
        <v>0</v>
      </c>
      <c r="K174">
        <v>0</v>
      </c>
      <c r="L174" t="b">
        <f t="shared" si="8"/>
        <v>0</v>
      </c>
      <c r="M174" t="b">
        <f t="shared" si="9"/>
        <v>0</v>
      </c>
      <c r="N174" t="b">
        <f t="shared" si="10"/>
        <v>0</v>
      </c>
      <c r="O174" s="2" t="b">
        <f t="shared" si="11"/>
        <v>0</v>
      </c>
    </row>
    <row r="175" spans="1:15" x14ac:dyDescent="0.25">
      <c r="A175">
        <v>174</v>
      </c>
      <c r="B175" s="2" t="s">
        <v>344</v>
      </c>
      <c r="C175">
        <v>31</v>
      </c>
      <c r="D175">
        <v>32</v>
      </c>
      <c r="E175">
        <v>20276</v>
      </c>
      <c r="F175" s="2" t="s">
        <v>137</v>
      </c>
      <c r="G175">
        <v>5.68</v>
      </c>
      <c r="H175">
        <v>17</v>
      </c>
      <c r="I175">
        <v>0</v>
      </c>
      <c r="J175">
        <v>0</v>
      </c>
      <c r="K175">
        <v>0</v>
      </c>
      <c r="L175" t="b">
        <f t="shared" si="8"/>
        <v>0</v>
      </c>
      <c r="M175" t="b">
        <f t="shared" si="9"/>
        <v>0</v>
      </c>
      <c r="N175" t="b">
        <f t="shared" si="10"/>
        <v>0</v>
      </c>
      <c r="O175" s="2" t="b">
        <f t="shared" si="11"/>
        <v>0</v>
      </c>
    </row>
    <row r="176" spans="1:15" x14ac:dyDescent="0.25">
      <c r="A176">
        <v>175</v>
      </c>
      <c r="B176" s="2" t="s">
        <v>345</v>
      </c>
      <c r="C176">
        <v>31</v>
      </c>
      <c r="D176">
        <v>32</v>
      </c>
      <c r="E176">
        <v>20277</v>
      </c>
      <c r="F176" s="2" t="s">
        <v>137</v>
      </c>
      <c r="G176">
        <v>5.91</v>
      </c>
      <c r="H176">
        <v>27</v>
      </c>
      <c r="I176">
        <v>0</v>
      </c>
      <c r="J176">
        <v>0</v>
      </c>
      <c r="K176">
        <v>0</v>
      </c>
      <c r="L176" t="b">
        <f t="shared" si="8"/>
        <v>0</v>
      </c>
      <c r="M176" t="b">
        <f t="shared" si="9"/>
        <v>0</v>
      </c>
      <c r="N176" t="b">
        <f t="shared" si="10"/>
        <v>0</v>
      </c>
      <c r="O176" s="2" t="b">
        <f t="shared" si="11"/>
        <v>0</v>
      </c>
    </row>
    <row r="177" spans="1:15" x14ac:dyDescent="0.25">
      <c r="A177">
        <v>176</v>
      </c>
      <c r="B177" s="2" t="s">
        <v>346</v>
      </c>
      <c r="C177">
        <v>31</v>
      </c>
      <c r="D177">
        <v>32</v>
      </c>
      <c r="E177">
        <v>20278</v>
      </c>
      <c r="F177" s="2" t="s">
        <v>137</v>
      </c>
      <c r="G177">
        <v>6.1</v>
      </c>
      <c r="H177">
        <v>5</v>
      </c>
      <c r="I177">
        <v>0</v>
      </c>
      <c r="J177">
        <v>0</v>
      </c>
      <c r="K177">
        <v>0</v>
      </c>
      <c r="L177" t="b">
        <f t="shared" si="8"/>
        <v>0</v>
      </c>
      <c r="M177" t="b">
        <f t="shared" si="9"/>
        <v>0</v>
      </c>
      <c r="N177" t="b">
        <f t="shared" si="10"/>
        <v>0</v>
      </c>
      <c r="O177" s="2" t="b">
        <f t="shared" si="11"/>
        <v>0</v>
      </c>
    </row>
    <row r="178" spans="1:15" x14ac:dyDescent="0.25">
      <c r="A178">
        <v>177</v>
      </c>
      <c r="B178" s="2" t="s">
        <v>347</v>
      </c>
      <c r="C178">
        <v>31</v>
      </c>
      <c r="D178">
        <v>7</v>
      </c>
      <c r="E178">
        <v>30480</v>
      </c>
      <c r="F178" s="2" t="s">
        <v>137</v>
      </c>
      <c r="G178">
        <v>6.86</v>
      </c>
      <c r="H178">
        <v>95</v>
      </c>
      <c r="I178">
        <v>0</v>
      </c>
      <c r="J178">
        <v>0</v>
      </c>
      <c r="K178">
        <v>0</v>
      </c>
      <c r="L178" t="b">
        <f t="shared" si="8"/>
        <v>0</v>
      </c>
      <c r="M178" t="b">
        <f t="shared" si="9"/>
        <v>0</v>
      </c>
      <c r="N178" t="b">
        <f t="shared" si="10"/>
        <v>0</v>
      </c>
      <c r="O178" s="2" t="b">
        <f t="shared" si="11"/>
        <v>0</v>
      </c>
    </row>
    <row r="179" spans="1:15" x14ac:dyDescent="0.25">
      <c r="A179">
        <v>178</v>
      </c>
      <c r="B179" s="2" t="s">
        <v>253</v>
      </c>
      <c r="C179">
        <v>31</v>
      </c>
      <c r="D179">
        <v>7</v>
      </c>
      <c r="E179">
        <v>30481</v>
      </c>
      <c r="F179" s="2" t="s">
        <v>137</v>
      </c>
      <c r="G179">
        <v>7.01</v>
      </c>
      <c r="H179">
        <v>36</v>
      </c>
      <c r="I179">
        <v>0</v>
      </c>
      <c r="J179">
        <v>0</v>
      </c>
      <c r="K179">
        <v>0</v>
      </c>
      <c r="L179" t="b">
        <f t="shared" si="8"/>
        <v>0</v>
      </c>
      <c r="M179" t="b">
        <f t="shared" si="9"/>
        <v>0</v>
      </c>
      <c r="N179" t="b">
        <f t="shared" si="10"/>
        <v>0</v>
      </c>
      <c r="O179" s="2" t="b">
        <f t="shared" si="11"/>
        <v>0</v>
      </c>
    </row>
    <row r="180" spans="1:15" x14ac:dyDescent="0.25">
      <c r="A180">
        <v>179</v>
      </c>
      <c r="B180" s="2" t="s">
        <v>348</v>
      </c>
      <c r="C180">
        <v>31</v>
      </c>
      <c r="D180">
        <v>7</v>
      </c>
      <c r="E180">
        <v>30482</v>
      </c>
      <c r="F180" s="2" t="s">
        <v>137</v>
      </c>
      <c r="G180">
        <v>7.24</v>
      </c>
      <c r="H180">
        <v>15</v>
      </c>
      <c r="I180">
        <v>0</v>
      </c>
      <c r="J180">
        <v>0</v>
      </c>
      <c r="K180">
        <v>0</v>
      </c>
      <c r="L180" t="b">
        <f t="shared" si="8"/>
        <v>0</v>
      </c>
      <c r="M180" t="b">
        <f t="shared" si="9"/>
        <v>0</v>
      </c>
      <c r="N180" t="b">
        <f t="shared" si="10"/>
        <v>0</v>
      </c>
      <c r="O180" s="2" t="b">
        <f t="shared" si="11"/>
        <v>0</v>
      </c>
    </row>
    <row r="181" spans="1:15" x14ac:dyDescent="0.25">
      <c r="A181">
        <v>180</v>
      </c>
      <c r="B181" s="2" t="s">
        <v>349</v>
      </c>
      <c r="C181">
        <v>31</v>
      </c>
      <c r="D181">
        <v>7</v>
      </c>
      <c r="E181">
        <v>30483</v>
      </c>
      <c r="F181" s="2" t="s">
        <v>137</v>
      </c>
      <c r="G181">
        <v>7.24</v>
      </c>
      <c r="H181">
        <v>10</v>
      </c>
      <c r="I181">
        <v>0</v>
      </c>
      <c r="J181">
        <v>0</v>
      </c>
      <c r="K181">
        <v>0</v>
      </c>
      <c r="L181" t="b">
        <f t="shared" si="8"/>
        <v>0</v>
      </c>
      <c r="M181" t="b">
        <f t="shared" si="9"/>
        <v>0</v>
      </c>
      <c r="N181" t="b">
        <f t="shared" si="10"/>
        <v>0</v>
      </c>
      <c r="O181" s="2" t="b">
        <f t="shared" si="11"/>
        <v>0</v>
      </c>
    </row>
    <row r="182" spans="1:15" x14ac:dyDescent="0.25">
      <c r="A182">
        <v>181</v>
      </c>
      <c r="B182" s="2" t="s">
        <v>350</v>
      </c>
      <c r="C182">
        <v>31</v>
      </c>
      <c r="D182">
        <v>7</v>
      </c>
      <c r="E182">
        <v>30484</v>
      </c>
      <c r="F182" s="2" t="s">
        <v>137</v>
      </c>
      <c r="G182">
        <v>7.36</v>
      </c>
      <c r="H182">
        <v>65</v>
      </c>
      <c r="I182">
        <v>0</v>
      </c>
      <c r="J182">
        <v>0</v>
      </c>
      <c r="K182">
        <v>0</v>
      </c>
      <c r="L182" t="b">
        <f t="shared" si="8"/>
        <v>0</v>
      </c>
      <c r="M182" t="b">
        <f t="shared" si="9"/>
        <v>0</v>
      </c>
      <c r="N182" t="b">
        <f t="shared" si="10"/>
        <v>0</v>
      </c>
      <c r="O182" s="2" t="b">
        <f t="shared" si="11"/>
        <v>0</v>
      </c>
    </row>
    <row r="183" spans="1:15" x14ac:dyDescent="0.25">
      <c r="A183">
        <v>182</v>
      </c>
      <c r="B183" s="2" t="s">
        <v>351</v>
      </c>
      <c r="C183">
        <v>31</v>
      </c>
      <c r="D183">
        <v>7</v>
      </c>
      <c r="E183">
        <v>30485</v>
      </c>
      <c r="F183" s="2" t="s">
        <v>137</v>
      </c>
      <c r="G183">
        <v>7.62</v>
      </c>
      <c r="H183">
        <v>20</v>
      </c>
      <c r="I183">
        <v>0</v>
      </c>
      <c r="J183">
        <v>0</v>
      </c>
      <c r="K183">
        <v>0</v>
      </c>
      <c r="L183" t="b">
        <f t="shared" si="8"/>
        <v>0</v>
      </c>
      <c r="M183" t="b">
        <f t="shared" si="9"/>
        <v>0</v>
      </c>
      <c r="N183" t="b">
        <f t="shared" si="10"/>
        <v>0</v>
      </c>
      <c r="O183" s="2" t="b">
        <f t="shared" si="11"/>
        <v>0</v>
      </c>
    </row>
    <row r="184" spans="1:15" x14ac:dyDescent="0.25">
      <c r="A184">
        <v>183</v>
      </c>
      <c r="B184" s="2" t="s">
        <v>352</v>
      </c>
      <c r="C184">
        <v>31</v>
      </c>
      <c r="D184">
        <v>7</v>
      </c>
      <c r="E184">
        <v>30486</v>
      </c>
      <c r="F184" s="2" t="s">
        <v>137</v>
      </c>
      <c r="G184">
        <v>7.62</v>
      </c>
      <c r="H184">
        <v>38</v>
      </c>
      <c r="I184">
        <v>0</v>
      </c>
      <c r="J184">
        <v>0</v>
      </c>
      <c r="K184">
        <v>0</v>
      </c>
      <c r="L184" t="b">
        <f t="shared" si="8"/>
        <v>0</v>
      </c>
      <c r="M184" t="b">
        <f t="shared" si="9"/>
        <v>0</v>
      </c>
      <c r="N184" t="b">
        <f t="shared" si="10"/>
        <v>0</v>
      </c>
      <c r="O184" s="2" t="b">
        <f t="shared" si="11"/>
        <v>0</v>
      </c>
    </row>
    <row r="185" spans="1:15" x14ac:dyDescent="0.25">
      <c r="A185">
        <v>184</v>
      </c>
      <c r="B185" s="2" t="s">
        <v>353</v>
      </c>
      <c r="C185">
        <v>31</v>
      </c>
      <c r="D185">
        <v>7</v>
      </c>
      <c r="E185">
        <v>30487</v>
      </c>
      <c r="F185" s="2" t="s">
        <v>137</v>
      </c>
      <c r="G185">
        <v>7.62</v>
      </c>
      <c r="H185">
        <v>0</v>
      </c>
      <c r="I185">
        <v>0</v>
      </c>
      <c r="J185">
        <v>0</v>
      </c>
      <c r="K185">
        <v>0</v>
      </c>
      <c r="L185" t="b">
        <f t="shared" si="8"/>
        <v>0</v>
      </c>
      <c r="M185" t="b">
        <f t="shared" si="9"/>
        <v>0</v>
      </c>
      <c r="N185" t="b">
        <f t="shared" si="10"/>
        <v>0</v>
      </c>
      <c r="O185" s="2" t="b">
        <f t="shared" si="11"/>
        <v>0</v>
      </c>
    </row>
    <row r="186" spans="1:15" x14ac:dyDescent="0.25">
      <c r="A186">
        <v>185</v>
      </c>
      <c r="B186" s="2" t="s">
        <v>354</v>
      </c>
      <c r="C186">
        <v>31</v>
      </c>
      <c r="D186">
        <v>7</v>
      </c>
      <c r="E186">
        <v>30488</v>
      </c>
      <c r="F186" s="2" t="s">
        <v>137</v>
      </c>
      <c r="G186">
        <v>9.15</v>
      </c>
      <c r="H186">
        <v>21</v>
      </c>
      <c r="I186">
        <v>0</v>
      </c>
      <c r="J186">
        <v>0</v>
      </c>
      <c r="K186">
        <v>0</v>
      </c>
      <c r="L186" t="b">
        <f t="shared" si="8"/>
        <v>0</v>
      </c>
      <c r="M186" t="b">
        <f t="shared" si="9"/>
        <v>0</v>
      </c>
      <c r="N186" t="b">
        <f t="shared" si="10"/>
        <v>0</v>
      </c>
      <c r="O186" s="2" t="b">
        <f t="shared" si="11"/>
        <v>0</v>
      </c>
    </row>
    <row r="187" spans="1:15" x14ac:dyDescent="0.25">
      <c r="A187">
        <v>186</v>
      </c>
      <c r="B187" s="2" t="s">
        <v>355</v>
      </c>
      <c r="C187">
        <v>31</v>
      </c>
      <c r="D187">
        <v>7</v>
      </c>
      <c r="E187">
        <v>30489</v>
      </c>
      <c r="F187" s="2" t="s">
        <v>137</v>
      </c>
      <c r="G187">
        <v>9.5299999999999994</v>
      </c>
      <c r="H187">
        <v>115</v>
      </c>
      <c r="I187">
        <v>0</v>
      </c>
      <c r="J187">
        <v>0</v>
      </c>
      <c r="K187">
        <v>0</v>
      </c>
      <c r="L187" t="b">
        <f t="shared" si="8"/>
        <v>0</v>
      </c>
      <c r="M187" t="b">
        <f t="shared" si="9"/>
        <v>0</v>
      </c>
      <c r="N187" t="b">
        <f t="shared" si="10"/>
        <v>0</v>
      </c>
      <c r="O187" s="2" t="b">
        <f t="shared" si="11"/>
        <v>0</v>
      </c>
    </row>
    <row r="188" spans="1:15" x14ac:dyDescent="0.25">
      <c r="A188">
        <v>187</v>
      </c>
      <c r="B188" s="2" t="s">
        <v>356</v>
      </c>
      <c r="C188">
        <v>31</v>
      </c>
      <c r="D188">
        <v>7</v>
      </c>
      <c r="E188">
        <v>30490</v>
      </c>
      <c r="F188" s="2" t="s">
        <v>137</v>
      </c>
      <c r="G188">
        <v>9.5299999999999994</v>
      </c>
      <c r="H188">
        <v>21</v>
      </c>
      <c r="I188">
        <v>0</v>
      </c>
      <c r="J188">
        <v>0</v>
      </c>
      <c r="K188">
        <v>0</v>
      </c>
      <c r="L188" t="b">
        <f t="shared" si="8"/>
        <v>0</v>
      </c>
      <c r="M188" t="b">
        <f t="shared" si="9"/>
        <v>0</v>
      </c>
      <c r="N188" t="b">
        <f t="shared" si="10"/>
        <v>0</v>
      </c>
      <c r="O188" s="2" t="b">
        <f t="shared" si="11"/>
        <v>0</v>
      </c>
    </row>
    <row r="189" spans="1:15" x14ac:dyDescent="0.25">
      <c r="A189">
        <v>188</v>
      </c>
      <c r="B189" s="2" t="s">
        <v>357</v>
      </c>
      <c r="C189">
        <v>31</v>
      </c>
      <c r="D189">
        <v>7</v>
      </c>
      <c r="E189">
        <v>30491</v>
      </c>
      <c r="F189" s="2" t="s">
        <v>137</v>
      </c>
      <c r="G189">
        <v>9.7200000000000006</v>
      </c>
      <c r="H189">
        <v>36</v>
      </c>
      <c r="I189">
        <v>0</v>
      </c>
      <c r="J189">
        <v>0</v>
      </c>
      <c r="K189">
        <v>0</v>
      </c>
      <c r="L189" t="b">
        <f t="shared" si="8"/>
        <v>0</v>
      </c>
      <c r="M189" t="b">
        <f t="shared" si="9"/>
        <v>0</v>
      </c>
      <c r="N189" t="b">
        <f t="shared" si="10"/>
        <v>0</v>
      </c>
      <c r="O189" s="2" t="b">
        <f t="shared" si="11"/>
        <v>0</v>
      </c>
    </row>
    <row r="190" spans="1:15" x14ac:dyDescent="0.25">
      <c r="A190">
        <v>189</v>
      </c>
      <c r="B190" s="2" t="s">
        <v>358</v>
      </c>
      <c r="C190">
        <v>31</v>
      </c>
      <c r="D190">
        <v>7</v>
      </c>
      <c r="E190">
        <v>30492</v>
      </c>
      <c r="F190" s="2" t="s">
        <v>137</v>
      </c>
      <c r="G190">
        <v>9.91</v>
      </c>
      <c r="H190">
        <v>62</v>
      </c>
      <c r="I190">
        <v>0</v>
      </c>
      <c r="J190">
        <v>0</v>
      </c>
      <c r="K190">
        <v>0</v>
      </c>
      <c r="L190" t="b">
        <f t="shared" si="8"/>
        <v>0</v>
      </c>
      <c r="M190" t="b">
        <f t="shared" si="9"/>
        <v>0</v>
      </c>
      <c r="N190" t="b">
        <f t="shared" si="10"/>
        <v>0</v>
      </c>
      <c r="O190" s="2" t="b">
        <f t="shared" si="11"/>
        <v>0</v>
      </c>
    </row>
    <row r="191" spans="1:15" x14ac:dyDescent="0.25">
      <c r="A191">
        <v>190</v>
      </c>
      <c r="B191" s="2" t="s">
        <v>359</v>
      </c>
      <c r="C191">
        <v>31</v>
      </c>
      <c r="D191">
        <v>7</v>
      </c>
      <c r="E191">
        <v>30493</v>
      </c>
      <c r="F191" s="2" t="s">
        <v>137</v>
      </c>
      <c r="G191">
        <v>4</v>
      </c>
      <c r="H191">
        <v>79</v>
      </c>
      <c r="I191">
        <v>0</v>
      </c>
      <c r="J191">
        <v>0</v>
      </c>
      <c r="K191">
        <v>0</v>
      </c>
      <c r="L191" t="b">
        <f t="shared" si="8"/>
        <v>0</v>
      </c>
      <c r="M191" t="b">
        <f t="shared" si="9"/>
        <v>0</v>
      </c>
      <c r="N191" t="b">
        <f t="shared" si="10"/>
        <v>0</v>
      </c>
      <c r="O191" s="2" t="b">
        <f t="shared" si="11"/>
        <v>0</v>
      </c>
    </row>
    <row r="192" spans="1:15" x14ac:dyDescent="0.25">
      <c r="A192">
        <v>191</v>
      </c>
      <c r="B192" s="2" t="s">
        <v>360</v>
      </c>
      <c r="C192">
        <v>31</v>
      </c>
      <c r="D192">
        <v>7</v>
      </c>
      <c r="E192">
        <v>30494</v>
      </c>
      <c r="F192" s="2" t="s">
        <v>137</v>
      </c>
      <c r="G192">
        <v>10.67</v>
      </c>
      <c r="H192">
        <v>19</v>
      </c>
      <c r="I192">
        <v>0</v>
      </c>
      <c r="J192">
        <v>0</v>
      </c>
      <c r="K192">
        <v>0</v>
      </c>
      <c r="L192" t="b">
        <f t="shared" si="8"/>
        <v>0</v>
      </c>
      <c r="M192" t="b">
        <f t="shared" si="9"/>
        <v>0</v>
      </c>
      <c r="N192" t="b">
        <f t="shared" si="10"/>
        <v>0</v>
      </c>
      <c r="O192" s="2" t="b">
        <f t="shared" si="11"/>
        <v>0</v>
      </c>
    </row>
    <row r="193" spans="1:15" x14ac:dyDescent="0.25">
      <c r="A193">
        <v>192</v>
      </c>
      <c r="B193" s="2" t="s">
        <v>361</v>
      </c>
      <c r="C193">
        <v>31</v>
      </c>
      <c r="D193">
        <v>7</v>
      </c>
      <c r="E193">
        <v>30495</v>
      </c>
      <c r="F193" s="2" t="s">
        <v>137</v>
      </c>
      <c r="G193">
        <v>10.67</v>
      </c>
      <c r="H193">
        <v>113</v>
      </c>
      <c r="I193">
        <v>0</v>
      </c>
      <c r="J193">
        <v>0</v>
      </c>
      <c r="K193">
        <v>0</v>
      </c>
      <c r="L193" t="b">
        <f t="shared" si="8"/>
        <v>0</v>
      </c>
      <c r="M193" t="b">
        <f t="shared" si="9"/>
        <v>0</v>
      </c>
      <c r="N193" t="b">
        <f t="shared" si="10"/>
        <v>0</v>
      </c>
      <c r="O193" s="2" t="b">
        <f t="shared" si="11"/>
        <v>0</v>
      </c>
    </row>
    <row r="194" spans="1:15" x14ac:dyDescent="0.25">
      <c r="A194">
        <v>193</v>
      </c>
      <c r="B194" s="2" t="s">
        <v>362</v>
      </c>
      <c r="C194">
        <v>31</v>
      </c>
      <c r="D194">
        <v>7</v>
      </c>
      <c r="E194">
        <v>30496</v>
      </c>
      <c r="F194" s="2" t="s">
        <v>137</v>
      </c>
      <c r="G194">
        <v>11</v>
      </c>
      <c r="H194">
        <v>17</v>
      </c>
      <c r="I194">
        <v>0</v>
      </c>
      <c r="J194">
        <v>0</v>
      </c>
      <c r="K194">
        <v>0</v>
      </c>
      <c r="L194" t="b">
        <f t="shared" ref="L194:L257" si="12">IF(ISNUMBER(FIND(" VEGAN",UPPER(B194))),TRUE,FALSE)</f>
        <v>0</v>
      </c>
      <c r="M194" t="b">
        <f t="shared" ref="M194:M257" si="13">IF(ISNUMBER(FIND(" BIO",UPPER(B194))),TRUE)</f>
        <v>0</v>
      </c>
      <c r="N194" t="b">
        <f t="shared" ref="N194:N257" si="14">IF(ISNUMBER(FIND(" HALAL",UPPER(B194))),TRUE)</f>
        <v>0</v>
      </c>
      <c r="O194" s="2" t="b">
        <f t="shared" ref="O194:O257" si="15">IF(ISNUMBER(FIND(" CASHER",UPPER(B194))),TRUE)</f>
        <v>0</v>
      </c>
    </row>
    <row r="195" spans="1:15" x14ac:dyDescent="0.25">
      <c r="A195">
        <v>194</v>
      </c>
      <c r="B195" s="2" t="s">
        <v>363</v>
      </c>
      <c r="C195">
        <v>31</v>
      </c>
      <c r="D195">
        <v>7</v>
      </c>
      <c r="E195">
        <v>30497</v>
      </c>
      <c r="F195" s="2" t="s">
        <v>137</v>
      </c>
      <c r="G195">
        <v>10.67</v>
      </c>
      <c r="H195">
        <v>24</v>
      </c>
      <c r="I195">
        <v>0</v>
      </c>
      <c r="J195">
        <v>0</v>
      </c>
      <c r="K195">
        <v>0</v>
      </c>
      <c r="L195" t="b">
        <f t="shared" si="12"/>
        <v>0</v>
      </c>
      <c r="M195" t="b">
        <f t="shared" si="13"/>
        <v>0</v>
      </c>
      <c r="N195" t="b">
        <f t="shared" si="14"/>
        <v>0</v>
      </c>
      <c r="O195" s="2" t="b">
        <f t="shared" si="15"/>
        <v>0</v>
      </c>
    </row>
    <row r="196" spans="1:15" x14ac:dyDescent="0.25">
      <c r="A196">
        <v>195</v>
      </c>
      <c r="B196" s="2" t="s">
        <v>364</v>
      </c>
      <c r="C196">
        <v>31</v>
      </c>
      <c r="D196">
        <v>7</v>
      </c>
      <c r="E196">
        <v>30498</v>
      </c>
      <c r="F196" s="2" t="s">
        <v>137</v>
      </c>
      <c r="G196">
        <v>11.43</v>
      </c>
      <c r="H196">
        <v>22</v>
      </c>
      <c r="I196">
        <v>0</v>
      </c>
      <c r="J196">
        <v>0</v>
      </c>
      <c r="K196">
        <v>0</v>
      </c>
      <c r="L196" t="b">
        <f t="shared" si="12"/>
        <v>0</v>
      </c>
      <c r="M196" t="b">
        <f t="shared" si="13"/>
        <v>0</v>
      </c>
      <c r="N196" t="b">
        <f t="shared" si="14"/>
        <v>0</v>
      </c>
      <c r="O196" s="2" t="b">
        <f t="shared" si="15"/>
        <v>0</v>
      </c>
    </row>
    <row r="197" spans="1:15" x14ac:dyDescent="0.25">
      <c r="A197">
        <v>196</v>
      </c>
      <c r="B197" s="2" t="s">
        <v>365</v>
      </c>
      <c r="C197">
        <v>31</v>
      </c>
      <c r="D197">
        <v>12</v>
      </c>
      <c r="E197">
        <v>196</v>
      </c>
      <c r="F197" s="2" t="s">
        <v>137</v>
      </c>
      <c r="G197">
        <v>11.43</v>
      </c>
      <c r="H197">
        <v>76</v>
      </c>
      <c r="I197">
        <v>0</v>
      </c>
      <c r="J197">
        <v>0</v>
      </c>
      <c r="K197">
        <v>0</v>
      </c>
      <c r="L197" t="b">
        <f t="shared" si="12"/>
        <v>0</v>
      </c>
      <c r="M197" t="b">
        <f t="shared" si="13"/>
        <v>0</v>
      </c>
      <c r="N197" t="b">
        <f t="shared" si="14"/>
        <v>0</v>
      </c>
      <c r="O197" s="2" t="b">
        <f t="shared" si="15"/>
        <v>0</v>
      </c>
    </row>
    <row r="198" spans="1:15" x14ac:dyDescent="0.25">
      <c r="A198">
        <v>197</v>
      </c>
      <c r="B198" s="2" t="s">
        <v>366</v>
      </c>
      <c r="C198">
        <v>31</v>
      </c>
      <c r="D198">
        <v>12</v>
      </c>
      <c r="E198">
        <v>197</v>
      </c>
      <c r="F198" s="2" t="s">
        <v>137</v>
      </c>
      <c r="G198">
        <v>11.81</v>
      </c>
      <c r="H198">
        <v>4</v>
      </c>
      <c r="I198">
        <v>0</v>
      </c>
      <c r="J198">
        <v>0</v>
      </c>
      <c r="K198">
        <v>0</v>
      </c>
      <c r="L198" t="b">
        <f t="shared" si="12"/>
        <v>0</v>
      </c>
      <c r="M198" t="b">
        <f t="shared" si="13"/>
        <v>0</v>
      </c>
      <c r="N198" t="b">
        <f t="shared" si="14"/>
        <v>0</v>
      </c>
      <c r="O198" s="2" t="b">
        <f t="shared" si="15"/>
        <v>0</v>
      </c>
    </row>
    <row r="199" spans="1:15" x14ac:dyDescent="0.25">
      <c r="A199">
        <v>198</v>
      </c>
      <c r="B199" s="2" t="s">
        <v>367</v>
      </c>
      <c r="C199">
        <v>31</v>
      </c>
      <c r="D199">
        <v>12</v>
      </c>
      <c r="E199">
        <v>198</v>
      </c>
      <c r="F199" s="2" t="s">
        <v>137</v>
      </c>
      <c r="G199">
        <v>3.43</v>
      </c>
      <c r="H199">
        <v>52</v>
      </c>
      <c r="I199">
        <v>0</v>
      </c>
      <c r="J199">
        <v>0</v>
      </c>
      <c r="K199">
        <v>0</v>
      </c>
      <c r="L199" t="b">
        <f t="shared" si="12"/>
        <v>0</v>
      </c>
      <c r="M199" t="b">
        <f t="shared" si="13"/>
        <v>0</v>
      </c>
      <c r="N199" t="b">
        <f t="shared" si="14"/>
        <v>0</v>
      </c>
      <c r="O199" s="2" t="b">
        <f t="shared" si="15"/>
        <v>0</v>
      </c>
    </row>
    <row r="200" spans="1:15" x14ac:dyDescent="0.25">
      <c r="A200">
        <v>199</v>
      </c>
      <c r="B200" s="2" t="s">
        <v>368</v>
      </c>
      <c r="C200">
        <v>31</v>
      </c>
      <c r="D200">
        <v>10</v>
      </c>
      <c r="E200">
        <v>199</v>
      </c>
      <c r="F200" s="2" t="s">
        <v>137</v>
      </c>
      <c r="G200">
        <v>4.57</v>
      </c>
      <c r="H200">
        <v>6</v>
      </c>
      <c r="I200">
        <v>0</v>
      </c>
      <c r="J200">
        <v>0</v>
      </c>
      <c r="K200">
        <v>0</v>
      </c>
      <c r="L200" t="b">
        <f t="shared" si="12"/>
        <v>0</v>
      </c>
      <c r="M200" t="b">
        <f t="shared" si="13"/>
        <v>0</v>
      </c>
      <c r="N200" t="b">
        <f t="shared" si="14"/>
        <v>0</v>
      </c>
      <c r="O200" s="2" t="b">
        <f t="shared" si="15"/>
        <v>0</v>
      </c>
    </row>
    <row r="201" spans="1:15" x14ac:dyDescent="0.25">
      <c r="A201">
        <v>200</v>
      </c>
      <c r="B201" s="2" t="s">
        <v>369</v>
      </c>
      <c r="C201">
        <v>31</v>
      </c>
      <c r="D201">
        <v>10</v>
      </c>
      <c r="E201">
        <v>200</v>
      </c>
      <c r="F201" s="2" t="s">
        <v>137</v>
      </c>
      <c r="G201">
        <v>5.34</v>
      </c>
      <c r="H201">
        <v>26</v>
      </c>
      <c r="I201">
        <v>0</v>
      </c>
      <c r="J201">
        <v>0</v>
      </c>
      <c r="K201">
        <v>0</v>
      </c>
      <c r="L201" t="b">
        <f t="shared" si="12"/>
        <v>0</v>
      </c>
      <c r="M201" t="b">
        <f t="shared" si="13"/>
        <v>0</v>
      </c>
      <c r="N201" t="b">
        <f t="shared" si="14"/>
        <v>0</v>
      </c>
      <c r="O201" s="2" t="b">
        <f t="shared" si="15"/>
        <v>0</v>
      </c>
    </row>
    <row r="202" spans="1:15" x14ac:dyDescent="0.25">
      <c r="A202">
        <v>201</v>
      </c>
      <c r="B202" s="2" t="s">
        <v>370</v>
      </c>
      <c r="C202">
        <v>31</v>
      </c>
      <c r="D202">
        <v>10</v>
      </c>
      <c r="E202">
        <v>201</v>
      </c>
      <c r="F202" s="2" t="s">
        <v>137</v>
      </c>
      <c r="G202">
        <v>5.68</v>
      </c>
      <c r="H202">
        <v>15</v>
      </c>
      <c r="I202">
        <v>0</v>
      </c>
      <c r="J202">
        <v>0</v>
      </c>
      <c r="K202">
        <v>0</v>
      </c>
      <c r="L202" t="b">
        <f t="shared" si="12"/>
        <v>0</v>
      </c>
      <c r="M202" t="b">
        <f t="shared" si="13"/>
        <v>0</v>
      </c>
      <c r="N202" t="b">
        <f t="shared" si="14"/>
        <v>0</v>
      </c>
      <c r="O202" s="2" t="b">
        <f t="shared" si="15"/>
        <v>0</v>
      </c>
    </row>
    <row r="203" spans="1:15" x14ac:dyDescent="0.25">
      <c r="A203">
        <v>202</v>
      </c>
      <c r="B203" s="2" t="s">
        <v>371</v>
      </c>
      <c r="C203">
        <v>31</v>
      </c>
      <c r="D203">
        <v>10</v>
      </c>
      <c r="E203">
        <v>202</v>
      </c>
      <c r="F203" s="2" t="s">
        <v>137</v>
      </c>
      <c r="G203">
        <v>5.68</v>
      </c>
      <c r="H203">
        <v>26</v>
      </c>
      <c r="I203">
        <v>0</v>
      </c>
      <c r="J203">
        <v>0</v>
      </c>
      <c r="K203">
        <v>0</v>
      </c>
      <c r="L203" t="b">
        <f t="shared" si="12"/>
        <v>0</v>
      </c>
      <c r="M203" t="b">
        <f t="shared" si="13"/>
        <v>0</v>
      </c>
      <c r="N203" t="b">
        <f t="shared" si="14"/>
        <v>0</v>
      </c>
      <c r="O203" s="2" t="b">
        <f t="shared" si="15"/>
        <v>0</v>
      </c>
    </row>
    <row r="204" spans="1:15" x14ac:dyDescent="0.25">
      <c r="A204">
        <v>203</v>
      </c>
      <c r="B204" s="2" t="s">
        <v>372</v>
      </c>
      <c r="C204">
        <v>31</v>
      </c>
      <c r="D204">
        <v>10</v>
      </c>
      <c r="E204">
        <v>203</v>
      </c>
      <c r="F204" s="2" t="s">
        <v>137</v>
      </c>
      <c r="G204">
        <v>5.91</v>
      </c>
      <c r="H204">
        <v>14</v>
      </c>
      <c r="I204">
        <v>0</v>
      </c>
      <c r="J204">
        <v>0</v>
      </c>
      <c r="K204">
        <v>0</v>
      </c>
      <c r="L204" t="b">
        <f t="shared" si="12"/>
        <v>0</v>
      </c>
      <c r="M204" t="b">
        <f t="shared" si="13"/>
        <v>0</v>
      </c>
      <c r="N204" t="b">
        <f t="shared" si="14"/>
        <v>0</v>
      </c>
      <c r="O204" s="2" t="b">
        <f t="shared" si="15"/>
        <v>0</v>
      </c>
    </row>
    <row r="205" spans="1:15" x14ac:dyDescent="0.25">
      <c r="A205">
        <v>204</v>
      </c>
      <c r="B205" s="2" t="s">
        <v>373</v>
      </c>
      <c r="C205">
        <v>31</v>
      </c>
      <c r="D205">
        <v>10</v>
      </c>
      <c r="E205">
        <v>204</v>
      </c>
      <c r="F205" s="2" t="s">
        <v>137</v>
      </c>
      <c r="G205">
        <v>6.1</v>
      </c>
      <c r="H205">
        <v>101</v>
      </c>
      <c r="I205">
        <v>0</v>
      </c>
      <c r="J205">
        <v>0</v>
      </c>
      <c r="K205">
        <v>0</v>
      </c>
      <c r="L205" t="b">
        <f t="shared" si="12"/>
        <v>0</v>
      </c>
      <c r="M205" t="b">
        <f t="shared" si="13"/>
        <v>0</v>
      </c>
      <c r="N205" t="b">
        <f t="shared" si="14"/>
        <v>0</v>
      </c>
      <c r="O205" s="2" t="b">
        <f t="shared" si="15"/>
        <v>0</v>
      </c>
    </row>
    <row r="206" spans="1:15" x14ac:dyDescent="0.25">
      <c r="A206">
        <v>205</v>
      </c>
      <c r="B206" s="2" t="s">
        <v>374</v>
      </c>
      <c r="C206">
        <v>31</v>
      </c>
      <c r="D206">
        <v>10</v>
      </c>
      <c r="E206">
        <v>205</v>
      </c>
      <c r="F206" s="2" t="s">
        <v>137</v>
      </c>
      <c r="G206">
        <v>6.86</v>
      </c>
      <c r="H206">
        <v>4</v>
      </c>
      <c r="I206">
        <v>0</v>
      </c>
      <c r="J206">
        <v>0</v>
      </c>
      <c r="K206">
        <v>0</v>
      </c>
      <c r="L206" t="b">
        <f t="shared" si="12"/>
        <v>0</v>
      </c>
      <c r="M206" t="b">
        <f t="shared" si="13"/>
        <v>0</v>
      </c>
      <c r="N206" t="b">
        <f t="shared" si="14"/>
        <v>0</v>
      </c>
      <c r="O206" s="2" t="b">
        <f t="shared" si="15"/>
        <v>0</v>
      </c>
    </row>
    <row r="207" spans="1:15" x14ac:dyDescent="0.25">
      <c r="A207">
        <v>206</v>
      </c>
      <c r="B207" s="2" t="s">
        <v>375</v>
      </c>
      <c r="C207">
        <v>31</v>
      </c>
      <c r="D207">
        <v>10</v>
      </c>
      <c r="E207">
        <v>206</v>
      </c>
      <c r="F207" s="2" t="s">
        <v>137</v>
      </c>
      <c r="G207">
        <v>7.01</v>
      </c>
      <c r="H207">
        <v>125</v>
      </c>
      <c r="I207">
        <v>0</v>
      </c>
      <c r="J207">
        <v>0</v>
      </c>
      <c r="K207">
        <v>0</v>
      </c>
      <c r="L207" t="b">
        <f t="shared" si="12"/>
        <v>0</v>
      </c>
      <c r="M207" t="b">
        <f t="shared" si="13"/>
        <v>0</v>
      </c>
      <c r="N207" t="b">
        <f t="shared" si="14"/>
        <v>0</v>
      </c>
      <c r="O207" s="2" t="b">
        <f t="shared" si="15"/>
        <v>0</v>
      </c>
    </row>
    <row r="208" spans="1:15" x14ac:dyDescent="0.25">
      <c r="A208">
        <v>207</v>
      </c>
      <c r="B208" s="2" t="s">
        <v>376</v>
      </c>
      <c r="C208">
        <v>31</v>
      </c>
      <c r="D208">
        <v>10</v>
      </c>
      <c r="E208">
        <v>207</v>
      </c>
      <c r="F208" s="2" t="s">
        <v>137</v>
      </c>
      <c r="G208">
        <v>7.24</v>
      </c>
      <c r="H208">
        <v>57</v>
      </c>
      <c r="I208">
        <v>0</v>
      </c>
      <c r="J208">
        <v>0</v>
      </c>
      <c r="K208">
        <v>0</v>
      </c>
      <c r="L208" t="b">
        <f t="shared" si="12"/>
        <v>0</v>
      </c>
      <c r="M208" t="b">
        <f t="shared" si="13"/>
        <v>0</v>
      </c>
      <c r="N208" t="b">
        <f t="shared" si="14"/>
        <v>0</v>
      </c>
      <c r="O208" s="2" t="b">
        <f t="shared" si="15"/>
        <v>0</v>
      </c>
    </row>
    <row r="209" spans="1:15" x14ac:dyDescent="0.25">
      <c r="A209">
        <v>208</v>
      </c>
      <c r="B209" s="2" t="s">
        <v>377</v>
      </c>
      <c r="C209">
        <v>31</v>
      </c>
      <c r="D209">
        <v>10</v>
      </c>
      <c r="E209">
        <v>208</v>
      </c>
      <c r="F209" s="2" t="s">
        <v>137</v>
      </c>
      <c r="G209">
        <v>7.24</v>
      </c>
      <c r="H209">
        <v>32</v>
      </c>
      <c r="I209">
        <v>0</v>
      </c>
      <c r="J209">
        <v>0</v>
      </c>
      <c r="K209">
        <v>0</v>
      </c>
      <c r="L209" t="b">
        <f t="shared" si="12"/>
        <v>0</v>
      </c>
      <c r="M209" t="b">
        <f t="shared" si="13"/>
        <v>0</v>
      </c>
      <c r="N209" t="b">
        <f t="shared" si="14"/>
        <v>0</v>
      </c>
      <c r="O209" s="2" t="b">
        <f t="shared" si="15"/>
        <v>0</v>
      </c>
    </row>
    <row r="210" spans="1:15" x14ac:dyDescent="0.25">
      <c r="A210">
        <v>209</v>
      </c>
      <c r="B210" s="2" t="s">
        <v>378</v>
      </c>
      <c r="C210">
        <v>31</v>
      </c>
      <c r="D210">
        <v>10</v>
      </c>
      <c r="E210">
        <v>209</v>
      </c>
      <c r="F210" s="2" t="s">
        <v>137</v>
      </c>
      <c r="G210">
        <v>7.36</v>
      </c>
      <c r="H210">
        <v>50</v>
      </c>
      <c r="I210">
        <v>0</v>
      </c>
      <c r="J210">
        <v>0</v>
      </c>
      <c r="K210">
        <v>0</v>
      </c>
      <c r="L210" t="b">
        <f t="shared" si="12"/>
        <v>0</v>
      </c>
      <c r="M210" t="b">
        <f t="shared" si="13"/>
        <v>0</v>
      </c>
      <c r="N210" t="b">
        <f t="shared" si="14"/>
        <v>0</v>
      </c>
      <c r="O210" s="2" t="b">
        <f t="shared" si="15"/>
        <v>0</v>
      </c>
    </row>
    <row r="211" spans="1:15" x14ac:dyDescent="0.25">
      <c r="A211">
        <v>210</v>
      </c>
      <c r="B211" s="2" t="s">
        <v>379</v>
      </c>
      <c r="C211">
        <v>31</v>
      </c>
      <c r="D211">
        <v>10</v>
      </c>
      <c r="E211">
        <v>210</v>
      </c>
      <c r="F211" s="2" t="s">
        <v>137</v>
      </c>
      <c r="G211">
        <v>7.62</v>
      </c>
      <c r="H211">
        <v>150</v>
      </c>
      <c r="I211">
        <v>0</v>
      </c>
      <c r="J211">
        <v>0</v>
      </c>
      <c r="K211">
        <v>0</v>
      </c>
      <c r="L211" t="b">
        <f t="shared" si="12"/>
        <v>0</v>
      </c>
      <c r="M211" t="b">
        <f t="shared" si="13"/>
        <v>0</v>
      </c>
      <c r="N211" t="b">
        <f t="shared" si="14"/>
        <v>0</v>
      </c>
      <c r="O211" s="2" t="b">
        <f t="shared" si="15"/>
        <v>0</v>
      </c>
    </row>
    <row r="212" spans="1:15" x14ac:dyDescent="0.25">
      <c r="A212">
        <v>211</v>
      </c>
      <c r="B212" s="2" t="s">
        <v>380</v>
      </c>
      <c r="C212">
        <v>31</v>
      </c>
      <c r="D212">
        <v>10</v>
      </c>
      <c r="E212">
        <v>211</v>
      </c>
      <c r="F212" s="2" t="s">
        <v>137</v>
      </c>
      <c r="G212">
        <v>7.62</v>
      </c>
      <c r="H212">
        <v>50</v>
      </c>
      <c r="I212">
        <v>0</v>
      </c>
      <c r="J212">
        <v>0</v>
      </c>
      <c r="K212">
        <v>0</v>
      </c>
      <c r="L212" t="b">
        <f t="shared" si="12"/>
        <v>0</v>
      </c>
      <c r="M212" t="b">
        <f t="shared" si="13"/>
        <v>0</v>
      </c>
      <c r="N212" t="b">
        <f t="shared" si="14"/>
        <v>0</v>
      </c>
      <c r="O212" s="2" t="b">
        <f t="shared" si="15"/>
        <v>0</v>
      </c>
    </row>
    <row r="213" spans="1:15" x14ac:dyDescent="0.25">
      <c r="A213">
        <v>212</v>
      </c>
      <c r="B213" s="2" t="s">
        <v>381</v>
      </c>
      <c r="C213">
        <v>31</v>
      </c>
      <c r="D213">
        <v>10</v>
      </c>
      <c r="E213">
        <v>212</v>
      </c>
      <c r="F213" s="2" t="s">
        <v>137</v>
      </c>
      <c r="G213">
        <v>7.62</v>
      </c>
      <c r="H213">
        <v>30</v>
      </c>
      <c r="I213">
        <v>0</v>
      </c>
      <c r="J213">
        <v>0</v>
      </c>
      <c r="K213">
        <v>0</v>
      </c>
      <c r="L213" t="b">
        <f t="shared" si="12"/>
        <v>0</v>
      </c>
      <c r="M213" t="b">
        <f t="shared" si="13"/>
        <v>0</v>
      </c>
      <c r="N213" t="b">
        <f t="shared" si="14"/>
        <v>0</v>
      </c>
      <c r="O213" s="2" t="b">
        <f t="shared" si="15"/>
        <v>0</v>
      </c>
    </row>
    <row r="214" spans="1:15" x14ac:dyDescent="0.25">
      <c r="A214">
        <v>213</v>
      </c>
      <c r="B214" s="2" t="s">
        <v>382</v>
      </c>
      <c r="C214">
        <v>31</v>
      </c>
      <c r="D214">
        <v>16</v>
      </c>
      <c r="E214">
        <v>213</v>
      </c>
      <c r="F214" s="2" t="s">
        <v>137</v>
      </c>
      <c r="G214">
        <v>9.15</v>
      </c>
      <c r="H214">
        <v>30</v>
      </c>
      <c r="I214">
        <v>0</v>
      </c>
      <c r="J214">
        <v>0</v>
      </c>
      <c r="K214">
        <v>0</v>
      </c>
      <c r="L214" t="b">
        <f t="shared" si="12"/>
        <v>0</v>
      </c>
      <c r="M214" t="b">
        <f t="shared" si="13"/>
        <v>0</v>
      </c>
      <c r="N214" t="b">
        <f t="shared" si="14"/>
        <v>0</v>
      </c>
      <c r="O214" s="2" t="b">
        <f t="shared" si="15"/>
        <v>0</v>
      </c>
    </row>
    <row r="215" spans="1:15" x14ac:dyDescent="0.25">
      <c r="A215">
        <v>214</v>
      </c>
      <c r="B215" s="2" t="s">
        <v>383</v>
      </c>
      <c r="C215">
        <v>31</v>
      </c>
      <c r="D215">
        <v>16</v>
      </c>
      <c r="E215">
        <v>214</v>
      </c>
      <c r="F215" s="2" t="s">
        <v>137</v>
      </c>
      <c r="G215">
        <v>9.5299999999999994</v>
      </c>
      <c r="H215">
        <v>40</v>
      </c>
      <c r="I215">
        <v>0</v>
      </c>
      <c r="J215">
        <v>0</v>
      </c>
      <c r="K215">
        <v>0</v>
      </c>
      <c r="L215" t="b">
        <f t="shared" si="12"/>
        <v>0</v>
      </c>
      <c r="M215" t="b">
        <f t="shared" si="13"/>
        <v>0</v>
      </c>
      <c r="N215" t="b">
        <f t="shared" si="14"/>
        <v>0</v>
      </c>
      <c r="O215" s="2" t="b">
        <f t="shared" si="15"/>
        <v>0</v>
      </c>
    </row>
    <row r="216" spans="1:15" x14ac:dyDescent="0.25">
      <c r="A216">
        <v>215</v>
      </c>
      <c r="B216" s="2" t="s">
        <v>384</v>
      </c>
      <c r="C216">
        <v>31</v>
      </c>
      <c r="D216">
        <v>16</v>
      </c>
      <c r="E216">
        <v>215</v>
      </c>
      <c r="F216" s="2" t="s">
        <v>137</v>
      </c>
      <c r="G216">
        <v>9.5299999999999994</v>
      </c>
      <c r="H216">
        <v>50</v>
      </c>
      <c r="I216">
        <v>0</v>
      </c>
      <c r="J216">
        <v>0</v>
      </c>
      <c r="K216">
        <v>0</v>
      </c>
      <c r="L216" t="b">
        <f t="shared" si="12"/>
        <v>0</v>
      </c>
      <c r="M216" t="b">
        <f t="shared" si="13"/>
        <v>0</v>
      </c>
      <c r="N216" t="b">
        <f t="shared" si="14"/>
        <v>0</v>
      </c>
      <c r="O216" s="2" t="b">
        <f t="shared" si="15"/>
        <v>0</v>
      </c>
    </row>
    <row r="217" spans="1:15" x14ac:dyDescent="0.25">
      <c r="A217">
        <v>216</v>
      </c>
      <c r="B217" s="2" t="s">
        <v>385</v>
      </c>
      <c r="C217">
        <v>31</v>
      </c>
      <c r="D217">
        <v>16</v>
      </c>
      <c r="E217">
        <v>216</v>
      </c>
      <c r="F217" s="2" t="s">
        <v>137</v>
      </c>
      <c r="G217">
        <v>9.7200000000000006</v>
      </c>
      <c r="H217">
        <v>50</v>
      </c>
      <c r="I217">
        <v>0</v>
      </c>
      <c r="J217">
        <v>0</v>
      </c>
      <c r="K217">
        <v>0</v>
      </c>
      <c r="L217" t="b">
        <f t="shared" si="12"/>
        <v>0</v>
      </c>
      <c r="M217" t="b">
        <f t="shared" si="13"/>
        <v>0</v>
      </c>
      <c r="N217" t="b">
        <f t="shared" si="14"/>
        <v>0</v>
      </c>
      <c r="O217" s="2" t="b">
        <f t="shared" si="15"/>
        <v>0</v>
      </c>
    </row>
    <row r="218" spans="1:15" x14ac:dyDescent="0.25">
      <c r="A218">
        <v>217</v>
      </c>
      <c r="B218" s="2" t="s">
        <v>386</v>
      </c>
      <c r="C218">
        <v>31</v>
      </c>
      <c r="D218">
        <v>16</v>
      </c>
      <c r="E218">
        <v>217</v>
      </c>
      <c r="F218" s="2" t="s">
        <v>137</v>
      </c>
      <c r="G218">
        <v>9.91</v>
      </c>
      <c r="H218">
        <v>100</v>
      </c>
      <c r="I218">
        <v>0</v>
      </c>
      <c r="J218">
        <v>0</v>
      </c>
      <c r="K218">
        <v>0</v>
      </c>
      <c r="L218" t="b">
        <f t="shared" si="12"/>
        <v>0</v>
      </c>
      <c r="M218" t="b">
        <f t="shared" si="13"/>
        <v>0</v>
      </c>
      <c r="N218" t="b">
        <f t="shared" si="14"/>
        <v>0</v>
      </c>
      <c r="O218" s="2" t="b">
        <f t="shared" si="15"/>
        <v>0</v>
      </c>
    </row>
    <row r="219" spans="1:15" x14ac:dyDescent="0.25">
      <c r="A219">
        <v>218</v>
      </c>
      <c r="B219" s="2" t="s">
        <v>387</v>
      </c>
      <c r="C219">
        <v>31</v>
      </c>
      <c r="D219">
        <v>16</v>
      </c>
      <c r="E219">
        <v>218</v>
      </c>
      <c r="F219" s="2" t="s">
        <v>137</v>
      </c>
      <c r="G219">
        <v>10.1</v>
      </c>
      <c r="H219">
        <v>100</v>
      </c>
      <c r="I219">
        <v>0</v>
      </c>
      <c r="J219">
        <v>0</v>
      </c>
      <c r="K219">
        <v>0</v>
      </c>
      <c r="L219" t="b">
        <f t="shared" si="12"/>
        <v>0</v>
      </c>
      <c r="M219" t="b">
        <f t="shared" si="13"/>
        <v>0</v>
      </c>
      <c r="N219" t="b">
        <f t="shared" si="14"/>
        <v>0</v>
      </c>
      <c r="O219" s="2" t="b">
        <f t="shared" si="15"/>
        <v>0</v>
      </c>
    </row>
    <row r="220" spans="1:15" x14ac:dyDescent="0.25">
      <c r="A220">
        <v>219</v>
      </c>
      <c r="B220" s="2" t="s">
        <v>388</v>
      </c>
      <c r="C220">
        <v>31</v>
      </c>
      <c r="D220">
        <v>16</v>
      </c>
      <c r="E220">
        <v>219</v>
      </c>
      <c r="F220" s="2" t="s">
        <v>137</v>
      </c>
      <c r="G220">
        <v>5</v>
      </c>
      <c r="H220">
        <v>100</v>
      </c>
      <c r="I220">
        <v>0</v>
      </c>
      <c r="J220">
        <v>0</v>
      </c>
      <c r="K220">
        <v>0</v>
      </c>
      <c r="L220" t="b">
        <f t="shared" si="12"/>
        <v>0</v>
      </c>
      <c r="M220" t="b">
        <f t="shared" si="13"/>
        <v>0</v>
      </c>
      <c r="N220" t="b">
        <f t="shared" si="14"/>
        <v>0</v>
      </c>
      <c r="O220" s="2" t="b">
        <f t="shared" si="15"/>
        <v>0</v>
      </c>
    </row>
    <row r="221" spans="1:15" x14ac:dyDescent="0.25">
      <c r="A221">
        <v>220</v>
      </c>
      <c r="B221" s="2" t="s">
        <v>389</v>
      </c>
      <c r="C221">
        <v>31</v>
      </c>
      <c r="D221">
        <v>16</v>
      </c>
      <c r="E221">
        <v>220</v>
      </c>
      <c r="F221" s="2" t="s">
        <v>137</v>
      </c>
      <c r="G221">
        <v>6</v>
      </c>
      <c r="H221">
        <v>100</v>
      </c>
      <c r="I221">
        <v>0</v>
      </c>
      <c r="J221">
        <v>0</v>
      </c>
      <c r="K221">
        <v>0</v>
      </c>
      <c r="L221" t="b">
        <f t="shared" si="12"/>
        <v>0</v>
      </c>
      <c r="M221" t="b">
        <f t="shared" si="13"/>
        <v>0</v>
      </c>
      <c r="N221" t="b">
        <f t="shared" si="14"/>
        <v>0</v>
      </c>
      <c r="O221" s="2" t="b">
        <f t="shared" si="15"/>
        <v>0</v>
      </c>
    </row>
    <row r="222" spans="1:15" x14ac:dyDescent="0.25">
      <c r="A222">
        <v>221</v>
      </c>
      <c r="B222" s="2" t="s">
        <v>390</v>
      </c>
      <c r="C222">
        <v>31</v>
      </c>
      <c r="D222">
        <v>55</v>
      </c>
      <c r="E222">
        <v>15800</v>
      </c>
      <c r="F222" s="2" t="s">
        <v>137</v>
      </c>
      <c r="G222">
        <v>7</v>
      </c>
      <c r="H222">
        <v>100</v>
      </c>
      <c r="I222">
        <v>0</v>
      </c>
      <c r="J222">
        <v>0</v>
      </c>
      <c r="K222">
        <v>0</v>
      </c>
      <c r="L222" t="b">
        <f t="shared" si="12"/>
        <v>0</v>
      </c>
      <c r="M222" t="b">
        <f t="shared" si="13"/>
        <v>0</v>
      </c>
      <c r="N222" t="b">
        <f t="shared" si="14"/>
        <v>0</v>
      </c>
      <c r="O222" s="2" t="b">
        <f t="shared" si="15"/>
        <v>0</v>
      </c>
    </row>
    <row r="223" spans="1:15" x14ac:dyDescent="0.25">
      <c r="A223">
        <v>222</v>
      </c>
      <c r="B223" s="2" t="s">
        <v>391</v>
      </c>
      <c r="C223">
        <v>31</v>
      </c>
      <c r="D223">
        <v>55</v>
      </c>
      <c r="E223">
        <v>15800</v>
      </c>
      <c r="F223" s="2" t="s">
        <v>137</v>
      </c>
      <c r="G223">
        <v>8</v>
      </c>
      <c r="H223">
        <v>100</v>
      </c>
      <c r="I223">
        <v>0</v>
      </c>
      <c r="J223">
        <v>0</v>
      </c>
      <c r="K223">
        <v>0</v>
      </c>
      <c r="L223" t="b">
        <f t="shared" si="12"/>
        <v>0</v>
      </c>
      <c r="M223" t="b">
        <f t="shared" si="13"/>
        <v>0</v>
      </c>
      <c r="N223" t="b">
        <f t="shared" si="14"/>
        <v>0</v>
      </c>
      <c r="O223" s="2" t="b">
        <f t="shared" si="15"/>
        <v>0</v>
      </c>
    </row>
    <row r="224" spans="1:15" x14ac:dyDescent="0.25">
      <c r="A224">
        <v>223</v>
      </c>
      <c r="B224" s="2" t="s">
        <v>392</v>
      </c>
      <c r="C224">
        <v>31</v>
      </c>
      <c r="D224">
        <v>55</v>
      </c>
      <c r="E224">
        <v>15600</v>
      </c>
      <c r="F224" s="2" t="s">
        <v>137</v>
      </c>
      <c r="G224">
        <v>11.43</v>
      </c>
      <c r="H224">
        <v>100</v>
      </c>
      <c r="I224">
        <v>0</v>
      </c>
      <c r="J224">
        <v>0</v>
      </c>
      <c r="K224">
        <v>0</v>
      </c>
      <c r="L224" t="b">
        <f t="shared" si="12"/>
        <v>0</v>
      </c>
      <c r="M224" t="b">
        <f t="shared" si="13"/>
        <v>0</v>
      </c>
      <c r="N224" t="b">
        <f t="shared" si="14"/>
        <v>0</v>
      </c>
      <c r="O224" s="2" t="b">
        <f t="shared" si="15"/>
        <v>0</v>
      </c>
    </row>
    <row r="225" spans="1:15" x14ac:dyDescent="0.25">
      <c r="A225">
        <v>224</v>
      </c>
      <c r="B225" s="2" t="s">
        <v>393</v>
      </c>
      <c r="C225">
        <v>31</v>
      </c>
      <c r="D225">
        <v>55</v>
      </c>
      <c r="E225">
        <v>15600</v>
      </c>
      <c r="F225" s="2" t="s">
        <v>137</v>
      </c>
      <c r="G225">
        <v>11.43</v>
      </c>
      <c r="H225">
        <v>100</v>
      </c>
      <c r="I225">
        <v>0</v>
      </c>
      <c r="J225">
        <v>0</v>
      </c>
      <c r="K225">
        <v>0</v>
      </c>
      <c r="L225" t="b">
        <f t="shared" si="12"/>
        <v>0</v>
      </c>
      <c r="M225" t="b">
        <f t="shared" si="13"/>
        <v>0</v>
      </c>
      <c r="N225" t="b">
        <f t="shared" si="14"/>
        <v>0</v>
      </c>
      <c r="O225" s="2" t="b">
        <f t="shared" si="15"/>
        <v>0</v>
      </c>
    </row>
    <row r="226" spans="1:15" x14ac:dyDescent="0.25">
      <c r="A226">
        <v>225</v>
      </c>
      <c r="B226" s="2" t="s">
        <v>394</v>
      </c>
      <c r="C226">
        <v>31</v>
      </c>
      <c r="D226">
        <v>55</v>
      </c>
      <c r="E226">
        <v>16100</v>
      </c>
      <c r="F226" s="2" t="s">
        <v>137</v>
      </c>
      <c r="G226">
        <v>11.81</v>
      </c>
      <c r="H226">
        <v>100</v>
      </c>
      <c r="I226">
        <v>0</v>
      </c>
      <c r="J226">
        <v>0</v>
      </c>
      <c r="K226">
        <v>0</v>
      </c>
      <c r="L226" t="b">
        <f t="shared" si="12"/>
        <v>0</v>
      </c>
      <c r="M226" t="b">
        <f t="shared" si="13"/>
        <v>0</v>
      </c>
      <c r="N226" t="b">
        <f t="shared" si="14"/>
        <v>0</v>
      </c>
      <c r="O226" s="2" t="b">
        <f t="shared" si="15"/>
        <v>0</v>
      </c>
    </row>
    <row r="227" spans="1:15" x14ac:dyDescent="0.25">
      <c r="A227">
        <v>226</v>
      </c>
      <c r="B227" s="2" t="s">
        <v>395</v>
      </c>
      <c r="C227">
        <v>31</v>
      </c>
      <c r="D227">
        <v>55</v>
      </c>
      <c r="E227">
        <v>16100</v>
      </c>
      <c r="F227" s="2" t="s">
        <v>137</v>
      </c>
      <c r="G227">
        <v>3.43</v>
      </c>
      <c r="H227">
        <v>100</v>
      </c>
      <c r="I227">
        <v>0</v>
      </c>
      <c r="J227">
        <v>0</v>
      </c>
      <c r="K227">
        <v>0</v>
      </c>
      <c r="L227" t="b">
        <f t="shared" si="12"/>
        <v>0</v>
      </c>
      <c r="M227" t="b">
        <f t="shared" si="13"/>
        <v>0</v>
      </c>
      <c r="N227" t="b">
        <f t="shared" si="14"/>
        <v>0</v>
      </c>
      <c r="O227" s="2" t="b">
        <f t="shared" si="15"/>
        <v>0</v>
      </c>
    </row>
    <row r="228" spans="1:15" x14ac:dyDescent="0.25">
      <c r="A228">
        <v>227</v>
      </c>
      <c r="B228" s="2" t="s">
        <v>396</v>
      </c>
      <c r="C228">
        <v>31</v>
      </c>
      <c r="D228">
        <v>55</v>
      </c>
      <c r="E228">
        <v>16000</v>
      </c>
      <c r="F228" s="2" t="s">
        <v>137</v>
      </c>
      <c r="G228">
        <v>4.57</v>
      </c>
      <c r="H228">
        <v>100</v>
      </c>
      <c r="I228">
        <v>0</v>
      </c>
      <c r="J228">
        <v>0</v>
      </c>
      <c r="K228">
        <v>0</v>
      </c>
      <c r="L228" t="b">
        <f t="shared" si="12"/>
        <v>0</v>
      </c>
      <c r="M228" t="b">
        <f t="shared" si="13"/>
        <v>0</v>
      </c>
      <c r="N228" t="b">
        <f t="shared" si="14"/>
        <v>0</v>
      </c>
      <c r="O228" s="2" t="b">
        <f t="shared" si="15"/>
        <v>0</v>
      </c>
    </row>
    <row r="229" spans="1:15" x14ac:dyDescent="0.25">
      <c r="A229">
        <v>228</v>
      </c>
      <c r="B229" s="2" t="s">
        <v>397</v>
      </c>
      <c r="C229">
        <v>31</v>
      </c>
      <c r="D229">
        <v>55</v>
      </c>
      <c r="E229">
        <v>16000</v>
      </c>
      <c r="F229" s="2" t="s">
        <v>137</v>
      </c>
      <c r="G229">
        <v>5.34</v>
      </c>
      <c r="H229">
        <v>100</v>
      </c>
      <c r="I229">
        <v>0</v>
      </c>
      <c r="J229">
        <v>0</v>
      </c>
      <c r="K229">
        <v>0</v>
      </c>
      <c r="L229" t="b">
        <f t="shared" si="12"/>
        <v>0</v>
      </c>
      <c r="M229" t="b">
        <f t="shared" si="13"/>
        <v>0</v>
      </c>
      <c r="N229" t="b">
        <f t="shared" si="14"/>
        <v>0</v>
      </c>
      <c r="O229" s="2" t="b">
        <f t="shared" si="15"/>
        <v>0</v>
      </c>
    </row>
    <row r="230" spans="1:15" x14ac:dyDescent="0.25">
      <c r="A230">
        <v>229</v>
      </c>
      <c r="B230" s="2" t="s">
        <v>398</v>
      </c>
      <c r="C230">
        <v>31</v>
      </c>
      <c r="D230">
        <v>55</v>
      </c>
      <c r="E230">
        <v>15500</v>
      </c>
      <c r="F230" s="2" t="s">
        <v>137</v>
      </c>
      <c r="G230">
        <v>5.68</v>
      </c>
      <c r="H230">
        <v>100</v>
      </c>
      <c r="I230">
        <v>0</v>
      </c>
      <c r="J230">
        <v>0</v>
      </c>
      <c r="K230">
        <v>0</v>
      </c>
      <c r="L230" t="b">
        <f t="shared" si="12"/>
        <v>0</v>
      </c>
      <c r="M230" t="b">
        <f t="shared" si="13"/>
        <v>0</v>
      </c>
      <c r="N230" t="b">
        <f t="shared" si="14"/>
        <v>0</v>
      </c>
      <c r="O230" s="2" t="b">
        <f t="shared" si="15"/>
        <v>0</v>
      </c>
    </row>
    <row r="231" spans="1:15" x14ac:dyDescent="0.25">
      <c r="A231">
        <v>230</v>
      </c>
      <c r="B231" s="2" t="s">
        <v>399</v>
      </c>
      <c r="C231">
        <v>31</v>
      </c>
      <c r="D231">
        <v>55</v>
      </c>
      <c r="E231">
        <v>15500</v>
      </c>
      <c r="F231" s="2" t="s">
        <v>137</v>
      </c>
      <c r="G231">
        <v>5.68</v>
      </c>
      <c r="H231">
        <v>100</v>
      </c>
      <c r="I231">
        <v>0</v>
      </c>
      <c r="J231">
        <v>0</v>
      </c>
      <c r="K231">
        <v>0</v>
      </c>
      <c r="L231" t="b">
        <f t="shared" si="12"/>
        <v>0</v>
      </c>
      <c r="M231" t="b">
        <f t="shared" si="13"/>
        <v>0</v>
      </c>
      <c r="N231" t="b">
        <f t="shared" si="14"/>
        <v>0</v>
      </c>
      <c r="O231" s="2" t="b">
        <f t="shared" si="15"/>
        <v>0</v>
      </c>
    </row>
    <row r="232" spans="1:15" x14ac:dyDescent="0.25">
      <c r="A232">
        <v>231</v>
      </c>
      <c r="B232" s="2" t="s">
        <v>400</v>
      </c>
      <c r="C232">
        <v>31</v>
      </c>
      <c r="D232">
        <v>55</v>
      </c>
      <c r="E232">
        <v>15900</v>
      </c>
      <c r="F232" s="2" t="s">
        <v>137</v>
      </c>
      <c r="G232">
        <v>5.91</v>
      </c>
      <c r="H232">
        <v>100</v>
      </c>
      <c r="I232">
        <v>0</v>
      </c>
      <c r="J232">
        <v>0</v>
      </c>
      <c r="K232">
        <v>0</v>
      </c>
      <c r="L232" t="b">
        <f t="shared" si="12"/>
        <v>0</v>
      </c>
      <c r="M232" t="b">
        <f t="shared" si="13"/>
        <v>0</v>
      </c>
      <c r="N232" t="b">
        <f t="shared" si="14"/>
        <v>0</v>
      </c>
      <c r="O232" s="2" t="b">
        <f t="shared" si="15"/>
        <v>0</v>
      </c>
    </row>
    <row r="233" spans="1:15" x14ac:dyDescent="0.25">
      <c r="A233">
        <v>232</v>
      </c>
      <c r="B233" s="2" t="s">
        <v>401</v>
      </c>
      <c r="C233">
        <v>31</v>
      </c>
      <c r="D233">
        <v>55</v>
      </c>
      <c r="E233">
        <v>15900</v>
      </c>
      <c r="F233" s="2" t="s">
        <v>137</v>
      </c>
      <c r="G233">
        <v>6.1</v>
      </c>
      <c r="H233">
        <v>100</v>
      </c>
      <c r="I233">
        <v>0</v>
      </c>
      <c r="J233">
        <v>0</v>
      </c>
      <c r="K233">
        <v>0</v>
      </c>
      <c r="L233" t="b">
        <f t="shared" si="12"/>
        <v>0</v>
      </c>
      <c r="M233" t="b">
        <f t="shared" si="13"/>
        <v>0</v>
      </c>
      <c r="N233" t="b">
        <f t="shared" si="14"/>
        <v>0</v>
      </c>
      <c r="O233" s="2" t="b">
        <f t="shared" si="15"/>
        <v>0</v>
      </c>
    </row>
    <row r="234" spans="1:15" x14ac:dyDescent="0.25">
      <c r="A234">
        <v>233</v>
      </c>
      <c r="B234" s="2" t="s">
        <v>402</v>
      </c>
      <c r="C234">
        <v>31</v>
      </c>
      <c r="D234">
        <v>55</v>
      </c>
      <c r="E234">
        <v>15900</v>
      </c>
      <c r="F234" s="2" t="s">
        <v>137</v>
      </c>
      <c r="G234">
        <v>6.86</v>
      </c>
      <c r="H234">
        <v>100</v>
      </c>
      <c r="I234">
        <v>0</v>
      </c>
      <c r="J234">
        <v>0</v>
      </c>
      <c r="K234">
        <v>0</v>
      </c>
      <c r="L234" t="b">
        <f t="shared" si="12"/>
        <v>0</v>
      </c>
      <c r="M234" t="b">
        <f t="shared" si="13"/>
        <v>0</v>
      </c>
      <c r="N234" t="b">
        <f t="shared" si="14"/>
        <v>0</v>
      </c>
      <c r="O234" s="2" t="b">
        <f t="shared" si="15"/>
        <v>0</v>
      </c>
    </row>
    <row r="235" spans="1:15" x14ac:dyDescent="0.25">
      <c r="A235">
        <v>234</v>
      </c>
      <c r="B235" s="2" t="s">
        <v>403</v>
      </c>
      <c r="C235">
        <v>31</v>
      </c>
      <c r="D235">
        <v>42</v>
      </c>
      <c r="E235">
        <v>10541</v>
      </c>
      <c r="F235" s="2" t="s">
        <v>137</v>
      </c>
      <c r="G235">
        <v>7.01</v>
      </c>
      <c r="H235">
        <v>100</v>
      </c>
      <c r="I235">
        <v>0</v>
      </c>
      <c r="J235">
        <v>0</v>
      </c>
      <c r="K235">
        <v>0</v>
      </c>
      <c r="L235" t="b">
        <f t="shared" si="12"/>
        <v>0</v>
      </c>
      <c r="M235" t="b">
        <f t="shared" si="13"/>
        <v>0</v>
      </c>
      <c r="N235" t="b">
        <f t="shared" si="14"/>
        <v>1</v>
      </c>
      <c r="O235" s="2" t="b">
        <f t="shared" si="15"/>
        <v>0</v>
      </c>
    </row>
    <row r="236" spans="1:15" x14ac:dyDescent="0.25">
      <c r="A236">
        <v>235</v>
      </c>
      <c r="B236" s="2" t="s">
        <v>404</v>
      </c>
      <c r="C236">
        <v>31</v>
      </c>
      <c r="D236">
        <v>42</v>
      </c>
      <c r="E236">
        <v>10542</v>
      </c>
      <c r="F236" s="2" t="s">
        <v>137</v>
      </c>
      <c r="G236">
        <v>7.24</v>
      </c>
      <c r="H236">
        <v>100</v>
      </c>
      <c r="I236">
        <v>0</v>
      </c>
      <c r="J236">
        <v>0</v>
      </c>
      <c r="K236">
        <v>0</v>
      </c>
      <c r="L236" t="b">
        <f t="shared" si="12"/>
        <v>0</v>
      </c>
      <c r="M236" t="b">
        <f t="shared" si="13"/>
        <v>0</v>
      </c>
      <c r="N236" t="b">
        <f t="shared" si="14"/>
        <v>1</v>
      </c>
      <c r="O236" s="2" t="b">
        <f t="shared" si="15"/>
        <v>0</v>
      </c>
    </row>
    <row r="237" spans="1:15" x14ac:dyDescent="0.25">
      <c r="A237">
        <v>236</v>
      </c>
      <c r="B237" s="2" t="s">
        <v>405</v>
      </c>
      <c r="C237">
        <v>31</v>
      </c>
      <c r="D237">
        <v>42</v>
      </c>
      <c r="E237">
        <v>10543</v>
      </c>
      <c r="F237" s="2" t="s">
        <v>137</v>
      </c>
      <c r="G237">
        <v>7.24</v>
      </c>
      <c r="H237">
        <v>100</v>
      </c>
      <c r="I237">
        <v>0</v>
      </c>
      <c r="J237">
        <v>0</v>
      </c>
      <c r="K237">
        <v>0</v>
      </c>
      <c r="L237" t="b">
        <f t="shared" si="12"/>
        <v>0</v>
      </c>
      <c r="M237" t="b">
        <f t="shared" si="13"/>
        <v>0</v>
      </c>
      <c r="N237" t="b">
        <f t="shared" si="14"/>
        <v>1</v>
      </c>
      <c r="O237" s="2" t="b">
        <f t="shared" si="15"/>
        <v>0</v>
      </c>
    </row>
    <row r="238" spans="1:15" x14ac:dyDescent="0.25">
      <c r="A238">
        <v>237</v>
      </c>
      <c r="B238" s="2" t="s">
        <v>406</v>
      </c>
      <c r="C238">
        <v>31</v>
      </c>
      <c r="D238">
        <v>42</v>
      </c>
      <c r="E238">
        <v>10544</v>
      </c>
      <c r="F238" s="2" t="s">
        <v>137</v>
      </c>
      <c r="G238">
        <v>7.36</v>
      </c>
      <c r="H238">
        <v>100</v>
      </c>
      <c r="I238">
        <v>0</v>
      </c>
      <c r="J238">
        <v>0</v>
      </c>
      <c r="K238">
        <v>0</v>
      </c>
      <c r="L238" t="b">
        <f t="shared" si="12"/>
        <v>0</v>
      </c>
      <c r="M238" t="b">
        <f t="shared" si="13"/>
        <v>0</v>
      </c>
      <c r="N238" t="b">
        <f t="shared" si="14"/>
        <v>1</v>
      </c>
      <c r="O238" s="2" t="b">
        <f t="shared" si="15"/>
        <v>0</v>
      </c>
    </row>
    <row r="239" spans="1:15" x14ac:dyDescent="0.25">
      <c r="A239">
        <v>238</v>
      </c>
      <c r="B239" s="2" t="s">
        <v>407</v>
      </c>
      <c r="C239">
        <v>31</v>
      </c>
      <c r="D239">
        <v>55</v>
      </c>
      <c r="E239">
        <v>15900</v>
      </c>
      <c r="F239" s="2" t="s">
        <v>137</v>
      </c>
      <c r="G239">
        <v>7.62</v>
      </c>
      <c r="H239">
        <v>100</v>
      </c>
      <c r="I239">
        <v>0</v>
      </c>
      <c r="J239">
        <v>0</v>
      </c>
      <c r="K239">
        <v>0</v>
      </c>
      <c r="L239" t="b">
        <f t="shared" si="12"/>
        <v>0</v>
      </c>
      <c r="M239" t="b">
        <f t="shared" si="13"/>
        <v>0</v>
      </c>
      <c r="N239" t="b">
        <f t="shared" si="14"/>
        <v>0</v>
      </c>
      <c r="O239" s="2" t="b">
        <f t="shared" si="15"/>
        <v>0</v>
      </c>
    </row>
    <row r="240" spans="1:15" x14ac:dyDescent="0.25">
      <c r="A240">
        <v>239</v>
      </c>
      <c r="B240" s="2" t="s">
        <v>408</v>
      </c>
      <c r="C240">
        <v>31</v>
      </c>
      <c r="D240">
        <v>55</v>
      </c>
      <c r="E240">
        <v>15900</v>
      </c>
      <c r="F240" s="2" t="s">
        <v>137</v>
      </c>
      <c r="G240">
        <v>7.62</v>
      </c>
      <c r="H240">
        <v>100</v>
      </c>
      <c r="I240">
        <v>0</v>
      </c>
      <c r="J240">
        <v>0</v>
      </c>
      <c r="K240">
        <v>0</v>
      </c>
      <c r="L240" t="b">
        <f t="shared" si="12"/>
        <v>0</v>
      </c>
      <c r="M240" t="b">
        <f t="shared" si="13"/>
        <v>0</v>
      </c>
      <c r="N240" t="b">
        <f t="shared" si="14"/>
        <v>0</v>
      </c>
      <c r="O240" s="2" t="b">
        <f t="shared" si="15"/>
        <v>0</v>
      </c>
    </row>
    <row r="241" spans="1:15" x14ac:dyDescent="0.25">
      <c r="A241">
        <v>240</v>
      </c>
      <c r="B241" s="2" t="s">
        <v>409</v>
      </c>
      <c r="C241">
        <v>31</v>
      </c>
      <c r="D241">
        <v>55</v>
      </c>
      <c r="E241">
        <v>15700</v>
      </c>
      <c r="F241" s="2" t="s">
        <v>137</v>
      </c>
      <c r="G241">
        <v>7.62</v>
      </c>
      <c r="H241">
        <v>100</v>
      </c>
      <c r="I241">
        <v>0</v>
      </c>
      <c r="J241">
        <v>0</v>
      </c>
      <c r="K241">
        <v>0</v>
      </c>
      <c r="L241" t="b">
        <f t="shared" si="12"/>
        <v>0</v>
      </c>
      <c r="M241" t="b">
        <f t="shared" si="13"/>
        <v>0</v>
      </c>
      <c r="N241" t="b">
        <f t="shared" si="14"/>
        <v>0</v>
      </c>
      <c r="O241" s="2" t="b">
        <f t="shared" si="15"/>
        <v>0</v>
      </c>
    </row>
    <row r="242" spans="1:15" x14ac:dyDescent="0.25">
      <c r="A242">
        <v>241</v>
      </c>
      <c r="B242" s="2" t="s">
        <v>410</v>
      </c>
      <c r="C242">
        <v>31</v>
      </c>
      <c r="D242">
        <v>55</v>
      </c>
      <c r="E242">
        <v>15700</v>
      </c>
      <c r="F242" s="2" t="s">
        <v>137</v>
      </c>
      <c r="G242">
        <v>9.15</v>
      </c>
      <c r="H242">
        <v>100</v>
      </c>
      <c r="I242">
        <v>0</v>
      </c>
      <c r="J242">
        <v>0</v>
      </c>
      <c r="K242">
        <v>0</v>
      </c>
      <c r="L242" t="b">
        <f t="shared" si="12"/>
        <v>0</v>
      </c>
      <c r="M242" t="b">
        <f t="shared" si="13"/>
        <v>0</v>
      </c>
      <c r="N242" t="b">
        <f t="shared" si="14"/>
        <v>0</v>
      </c>
      <c r="O242" s="2" t="b">
        <f t="shared" si="15"/>
        <v>0</v>
      </c>
    </row>
    <row r="243" spans="1:15" x14ac:dyDescent="0.25">
      <c r="A243">
        <v>242</v>
      </c>
      <c r="B243" s="2" t="s">
        <v>411</v>
      </c>
      <c r="C243">
        <v>31</v>
      </c>
      <c r="D243">
        <v>52</v>
      </c>
      <c r="E243">
        <v>242</v>
      </c>
      <c r="F243" s="2" t="s">
        <v>137</v>
      </c>
      <c r="G243">
        <v>9.5299999999999994</v>
      </c>
      <c r="H243">
        <v>100</v>
      </c>
      <c r="I243">
        <v>0</v>
      </c>
      <c r="J243">
        <v>0</v>
      </c>
      <c r="K243">
        <v>0</v>
      </c>
      <c r="L243" t="b">
        <f t="shared" si="12"/>
        <v>0</v>
      </c>
      <c r="M243" t="b">
        <f t="shared" si="13"/>
        <v>0</v>
      </c>
      <c r="N243" t="b">
        <f t="shared" si="14"/>
        <v>0</v>
      </c>
      <c r="O243" s="2" t="b">
        <f t="shared" si="15"/>
        <v>0</v>
      </c>
    </row>
    <row r="244" spans="1:15" x14ac:dyDescent="0.25">
      <c r="A244">
        <v>243</v>
      </c>
      <c r="B244" s="2" t="s">
        <v>412</v>
      </c>
      <c r="C244">
        <v>31</v>
      </c>
      <c r="D244">
        <v>52</v>
      </c>
      <c r="E244">
        <v>243</v>
      </c>
      <c r="F244" s="2" t="s">
        <v>137</v>
      </c>
      <c r="G244">
        <v>9.5299999999999994</v>
      </c>
      <c r="H244">
        <v>100</v>
      </c>
      <c r="I244">
        <v>0</v>
      </c>
      <c r="J244">
        <v>0</v>
      </c>
      <c r="K244">
        <v>0</v>
      </c>
      <c r="L244" t="b">
        <f t="shared" si="12"/>
        <v>0</v>
      </c>
      <c r="M244" t="b">
        <f t="shared" si="13"/>
        <v>0</v>
      </c>
      <c r="N244" t="b">
        <f t="shared" si="14"/>
        <v>0</v>
      </c>
      <c r="O244" s="2" t="b">
        <f t="shared" si="15"/>
        <v>0</v>
      </c>
    </row>
    <row r="245" spans="1:15" x14ac:dyDescent="0.25">
      <c r="A245">
        <v>244</v>
      </c>
      <c r="B245" s="2" t="s">
        <v>413</v>
      </c>
      <c r="C245">
        <v>31</v>
      </c>
      <c r="D245">
        <v>1</v>
      </c>
      <c r="E245">
        <v>244</v>
      </c>
      <c r="F245" s="2" t="s">
        <v>137</v>
      </c>
      <c r="G245">
        <v>9.7200000000000006</v>
      </c>
      <c r="H245">
        <v>100</v>
      </c>
      <c r="I245">
        <v>0</v>
      </c>
      <c r="J245">
        <v>0</v>
      </c>
      <c r="K245">
        <v>0</v>
      </c>
      <c r="L245" t="b">
        <f t="shared" si="12"/>
        <v>0</v>
      </c>
      <c r="M245" t="b">
        <f t="shared" si="13"/>
        <v>0</v>
      </c>
      <c r="N245" t="b">
        <f t="shared" si="14"/>
        <v>0</v>
      </c>
      <c r="O245" s="2" t="b">
        <f t="shared" si="15"/>
        <v>0</v>
      </c>
    </row>
    <row r="246" spans="1:15" x14ac:dyDescent="0.25">
      <c r="A246">
        <v>245</v>
      </c>
      <c r="B246" s="2" t="s">
        <v>414</v>
      </c>
      <c r="C246">
        <v>31</v>
      </c>
      <c r="D246">
        <v>1</v>
      </c>
      <c r="E246">
        <v>245</v>
      </c>
      <c r="F246" s="2" t="s">
        <v>137</v>
      </c>
      <c r="G246">
        <v>9.91</v>
      </c>
      <c r="H246">
        <v>100</v>
      </c>
      <c r="I246">
        <v>0</v>
      </c>
      <c r="J246">
        <v>0</v>
      </c>
      <c r="K246">
        <v>0</v>
      </c>
      <c r="L246" t="b">
        <f t="shared" si="12"/>
        <v>0</v>
      </c>
      <c r="M246" t="b">
        <f t="shared" si="13"/>
        <v>0</v>
      </c>
      <c r="N246" t="b">
        <f t="shared" si="14"/>
        <v>0</v>
      </c>
      <c r="O246" s="2" t="b">
        <f t="shared" si="15"/>
        <v>0</v>
      </c>
    </row>
    <row r="247" spans="1:15" x14ac:dyDescent="0.25">
      <c r="A247">
        <v>246</v>
      </c>
      <c r="B247" s="2" t="s">
        <v>415</v>
      </c>
      <c r="C247">
        <v>31</v>
      </c>
      <c r="D247">
        <v>1</v>
      </c>
      <c r="E247">
        <v>246</v>
      </c>
      <c r="F247" s="2" t="s">
        <v>137</v>
      </c>
      <c r="G247">
        <v>5</v>
      </c>
      <c r="H247">
        <v>100</v>
      </c>
      <c r="I247">
        <v>0</v>
      </c>
      <c r="J247">
        <v>0</v>
      </c>
      <c r="K247">
        <v>0</v>
      </c>
      <c r="L247" t="b">
        <f t="shared" si="12"/>
        <v>0</v>
      </c>
      <c r="M247" t="b">
        <f t="shared" si="13"/>
        <v>0</v>
      </c>
      <c r="N247" t="b">
        <f t="shared" si="14"/>
        <v>0</v>
      </c>
      <c r="O247" s="2" t="b">
        <f t="shared" si="15"/>
        <v>0</v>
      </c>
    </row>
    <row r="248" spans="1:15" x14ac:dyDescent="0.25">
      <c r="A248">
        <v>247</v>
      </c>
      <c r="B248" s="2" t="s">
        <v>416</v>
      </c>
      <c r="C248">
        <v>31</v>
      </c>
      <c r="D248">
        <v>1</v>
      </c>
      <c r="E248">
        <v>247</v>
      </c>
      <c r="F248" s="2" t="s">
        <v>137</v>
      </c>
      <c r="G248">
        <v>5</v>
      </c>
      <c r="H248">
        <v>100</v>
      </c>
      <c r="I248">
        <v>0</v>
      </c>
      <c r="J248">
        <v>0</v>
      </c>
      <c r="K248">
        <v>0</v>
      </c>
      <c r="L248" t="b">
        <f t="shared" si="12"/>
        <v>0</v>
      </c>
      <c r="M248" t="b">
        <f t="shared" si="13"/>
        <v>0</v>
      </c>
      <c r="N248" t="b">
        <f t="shared" si="14"/>
        <v>0</v>
      </c>
      <c r="O248" s="2" t="b">
        <f t="shared" si="15"/>
        <v>0</v>
      </c>
    </row>
    <row r="249" spans="1:15" x14ac:dyDescent="0.25">
      <c r="A249">
        <v>248</v>
      </c>
      <c r="B249" s="2" t="s">
        <v>417</v>
      </c>
      <c r="C249">
        <v>31</v>
      </c>
      <c r="D249">
        <v>1</v>
      </c>
      <c r="E249">
        <v>248</v>
      </c>
      <c r="F249" s="2" t="s">
        <v>137</v>
      </c>
      <c r="G249">
        <v>6</v>
      </c>
      <c r="H249">
        <v>100</v>
      </c>
      <c r="I249">
        <v>0</v>
      </c>
      <c r="J249">
        <v>0</v>
      </c>
      <c r="K249">
        <v>0</v>
      </c>
      <c r="L249" t="b">
        <f t="shared" si="12"/>
        <v>0</v>
      </c>
      <c r="M249" t="b">
        <f t="shared" si="13"/>
        <v>0</v>
      </c>
      <c r="N249" t="b">
        <f t="shared" si="14"/>
        <v>0</v>
      </c>
      <c r="O249" s="2" t="b">
        <f t="shared" si="15"/>
        <v>0</v>
      </c>
    </row>
    <row r="250" spans="1:15" x14ac:dyDescent="0.25">
      <c r="A250">
        <v>249</v>
      </c>
      <c r="B250" s="2" t="s">
        <v>418</v>
      </c>
      <c r="C250">
        <v>31</v>
      </c>
      <c r="D250">
        <v>1</v>
      </c>
      <c r="E250">
        <v>249</v>
      </c>
      <c r="F250" s="2" t="s">
        <v>137</v>
      </c>
      <c r="G250">
        <v>7</v>
      </c>
      <c r="H250">
        <v>100</v>
      </c>
      <c r="I250">
        <v>0</v>
      </c>
      <c r="J250">
        <v>0</v>
      </c>
      <c r="K250">
        <v>0</v>
      </c>
      <c r="L250" t="b">
        <f t="shared" si="12"/>
        <v>0</v>
      </c>
      <c r="M250" t="b">
        <f t="shared" si="13"/>
        <v>0</v>
      </c>
      <c r="N250" t="b">
        <f t="shared" si="14"/>
        <v>0</v>
      </c>
      <c r="O250" s="2" t="b">
        <f t="shared" si="15"/>
        <v>0</v>
      </c>
    </row>
    <row r="251" spans="1:15" x14ac:dyDescent="0.25">
      <c r="A251">
        <v>250</v>
      </c>
      <c r="B251" s="2" t="s">
        <v>419</v>
      </c>
      <c r="C251">
        <v>31</v>
      </c>
      <c r="D251">
        <v>1</v>
      </c>
      <c r="E251">
        <v>250</v>
      </c>
      <c r="F251" s="2" t="s">
        <v>137</v>
      </c>
      <c r="G251">
        <v>8</v>
      </c>
      <c r="H251">
        <v>100</v>
      </c>
      <c r="I251">
        <v>0</v>
      </c>
      <c r="J251">
        <v>0</v>
      </c>
      <c r="K251">
        <v>0</v>
      </c>
      <c r="L251" t="b">
        <f t="shared" si="12"/>
        <v>0</v>
      </c>
      <c r="M251" t="b">
        <f t="shared" si="13"/>
        <v>0</v>
      </c>
      <c r="N251" t="b">
        <f t="shared" si="14"/>
        <v>0</v>
      </c>
      <c r="O251" s="2" t="b">
        <f t="shared" si="15"/>
        <v>0</v>
      </c>
    </row>
    <row r="252" spans="1:15" x14ac:dyDescent="0.25">
      <c r="A252">
        <v>251</v>
      </c>
      <c r="B252" s="2" t="s">
        <v>420</v>
      </c>
      <c r="C252">
        <v>31</v>
      </c>
      <c r="D252">
        <v>1</v>
      </c>
      <c r="E252">
        <v>251</v>
      </c>
      <c r="F252" s="2" t="s">
        <v>137</v>
      </c>
      <c r="G252">
        <v>11.43</v>
      </c>
      <c r="H252">
        <v>100</v>
      </c>
      <c r="I252">
        <v>0</v>
      </c>
      <c r="J252">
        <v>0</v>
      </c>
      <c r="K252">
        <v>0</v>
      </c>
      <c r="L252" t="b">
        <f t="shared" si="12"/>
        <v>0</v>
      </c>
      <c r="M252" t="b">
        <f t="shared" si="13"/>
        <v>0</v>
      </c>
      <c r="N252" t="b">
        <f t="shared" si="14"/>
        <v>0</v>
      </c>
      <c r="O252" s="2" t="b">
        <f t="shared" si="15"/>
        <v>0</v>
      </c>
    </row>
    <row r="253" spans="1:15" x14ac:dyDescent="0.25">
      <c r="A253">
        <v>252</v>
      </c>
      <c r="B253" s="2" t="s">
        <v>421</v>
      </c>
      <c r="C253">
        <v>31</v>
      </c>
      <c r="D253">
        <v>1</v>
      </c>
      <c r="E253">
        <v>252</v>
      </c>
      <c r="F253" s="2" t="s">
        <v>137</v>
      </c>
      <c r="G253">
        <v>11.43</v>
      </c>
      <c r="H253">
        <v>100</v>
      </c>
      <c r="I253">
        <v>0</v>
      </c>
      <c r="J253">
        <v>0</v>
      </c>
      <c r="K253">
        <v>0</v>
      </c>
      <c r="L253" t="b">
        <f t="shared" si="12"/>
        <v>0</v>
      </c>
      <c r="M253" t="b">
        <f t="shared" si="13"/>
        <v>0</v>
      </c>
      <c r="N253" t="b">
        <f t="shared" si="14"/>
        <v>0</v>
      </c>
      <c r="O253" s="2" t="b">
        <f t="shared" si="15"/>
        <v>0</v>
      </c>
    </row>
    <row r="254" spans="1:15" x14ac:dyDescent="0.25">
      <c r="A254">
        <v>253</v>
      </c>
      <c r="B254" s="2" t="s">
        <v>422</v>
      </c>
      <c r="C254">
        <v>31</v>
      </c>
      <c r="D254">
        <v>1</v>
      </c>
      <c r="E254">
        <v>253</v>
      </c>
      <c r="F254" s="2" t="s">
        <v>137</v>
      </c>
      <c r="G254">
        <v>11.81</v>
      </c>
      <c r="H254">
        <v>100</v>
      </c>
      <c r="I254">
        <v>0</v>
      </c>
      <c r="J254">
        <v>0</v>
      </c>
      <c r="K254">
        <v>0</v>
      </c>
      <c r="L254" t="b">
        <f t="shared" si="12"/>
        <v>0</v>
      </c>
      <c r="M254" t="b">
        <f t="shared" si="13"/>
        <v>0</v>
      </c>
      <c r="N254" t="b">
        <f t="shared" si="14"/>
        <v>0</v>
      </c>
      <c r="O254" s="2" t="b">
        <f t="shared" si="15"/>
        <v>0</v>
      </c>
    </row>
    <row r="255" spans="1:15" x14ac:dyDescent="0.25">
      <c r="A255">
        <v>254</v>
      </c>
      <c r="B255" s="2" t="s">
        <v>423</v>
      </c>
      <c r="C255">
        <v>31</v>
      </c>
      <c r="D255">
        <v>1</v>
      </c>
      <c r="E255">
        <v>254</v>
      </c>
      <c r="F255" s="2" t="s">
        <v>137</v>
      </c>
      <c r="G255">
        <v>3.43</v>
      </c>
      <c r="H255">
        <v>100</v>
      </c>
      <c r="I255">
        <v>0</v>
      </c>
      <c r="J255">
        <v>0</v>
      </c>
      <c r="K255">
        <v>0</v>
      </c>
      <c r="L255" t="b">
        <f t="shared" si="12"/>
        <v>0</v>
      </c>
      <c r="M255" t="b">
        <f t="shared" si="13"/>
        <v>0</v>
      </c>
      <c r="N255" t="b">
        <f t="shared" si="14"/>
        <v>0</v>
      </c>
      <c r="O255" s="2" t="b">
        <f t="shared" si="15"/>
        <v>0</v>
      </c>
    </row>
    <row r="256" spans="1:15" x14ac:dyDescent="0.25">
      <c r="A256">
        <v>255</v>
      </c>
      <c r="B256" s="2" t="s">
        <v>424</v>
      </c>
      <c r="C256">
        <v>31</v>
      </c>
      <c r="D256">
        <v>1</v>
      </c>
      <c r="E256">
        <v>255</v>
      </c>
      <c r="F256" s="2" t="s">
        <v>137</v>
      </c>
      <c r="G256">
        <v>4.57</v>
      </c>
      <c r="H256">
        <v>100</v>
      </c>
      <c r="I256">
        <v>0</v>
      </c>
      <c r="J256">
        <v>0</v>
      </c>
      <c r="K256">
        <v>0</v>
      </c>
      <c r="L256" t="b">
        <f t="shared" si="12"/>
        <v>0</v>
      </c>
      <c r="M256" t="b">
        <f t="shared" si="13"/>
        <v>0</v>
      </c>
      <c r="N256" t="b">
        <f t="shared" si="14"/>
        <v>0</v>
      </c>
      <c r="O256" s="2" t="b">
        <f t="shared" si="15"/>
        <v>0</v>
      </c>
    </row>
    <row r="257" spans="1:15" x14ac:dyDescent="0.25">
      <c r="A257">
        <v>256</v>
      </c>
      <c r="B257" s="2" t="s">
        <v>425</v>
      </c>
      <c r="C257">
        <v>31</v>
      </c>
      <c r="D257">
        <v>1</v>
      </c>
      <c r="E257">
        <v>256</v>
      </c>
      <c r="F257" s="2" t="s">
        <v>137</v>
      </c>
      <c r="G257">
        <v>5.34</v>
      </c>
      <c r="H257">
        <v>100</v>
      </c>
      <c r="I257">
        <v>0</v>
      </c>
      <c r="J257">
        <v>0</v>
      </c>
      <c r="K257">
        <v>0</v>
      </c>
      <c r="L257" t="b">
        <f t="shared" si="12"/>
        <v>0</v>
      </c>
      <c r="M257" t="b">
        <f t="shared" si="13"/>
        <v>0</v>
      </c>
      <c r="N257" t="b">
        <f t="shared" si="14"/>
        <v>0</v>
      </c>
      <c r="O257" s="2" t="b">
        <f t="shared" si="15"/>
        <v>0</v>
      </c>
    </row>
    <row r="258" spans="1:15" x14ac:dyDescent="0.25">
      <c r="A258">
        <v>257</v>
      </c>
      <c r="B258" s="2" t="s">
        <v>426</v>
      </c>
      <c r="C258">
        <v>31</v>
      </c>
      <c r="D258">
        <v>1</v>
      </c>
      <c r="E258">
        <v>257</v>
      </c>
      <c r="F258" s="2" t="s">
        <v>137</v>
      </c>
      <c r="G258">
        <v>5.68</v>
      </c>
      <c r="H258">
        <v>100</v>
      </c>
      <c r="I258">
        <v>0</v>
      </c>
      <c r="J258">
        <v>0</v>
      </c>
      <c r="K258">
        <v>0</v>
      </c>
      <c r="L258" t="b">
        <f t="shared" ref="L258:L321" si="16">IF(ISNUMBER(FIND(" VEGAN",UPPER(B258))),TRUE,FALSE)</f>
        <v>0</v>
      </c>
      <c r="M258" t="b">
        <f t="shared" ref="M258:M321" si="17">IF(ISNUMBER(FIND(" BIO",UPPER(B258))),TRUE)</f>
        <v>0</v>
      </c>
      <c r="N258" t="b">
        <f t="shared" ref="N258:N321" si="18">IF(ISNUMBER(FIND(" HALAL",UPPER(B258))),TRUE)</f>
        <v>0</v>
      </c>
      <c r="O258" s="2" t="b">
        <f t="shared" ref="O258:O321" si="19">IF(ISNUMBER(FIND(" CASHER",UPPER(B258))),TRUE)</f>
        <v>0</v>
      </c>
    </row>
    <row r="259" spans="1:15" x14ac:dyDescent="0.25">
      <c r="A259">
        <v>258</v>
      </c>
      <c r="B259" s="2" t="s">
        <v>427</v>
      </c>
      <c r="C259">
        <v>31</v>
      </c>
      <c r="D259">
        <v>1</v>
      </c>
      <c r="E259">
        <v>258</v>
      </c>
      <c r="F259" s="2" t="s">
        <v>137</v>
      </c>
      <c r="G259">
        <v>5.68</v>
      </c>
      <c r="H259">
        <v>100</v>
      </c>
      <c r="I259">
        <v>0</v>
      </c>
      <c r="J259">
        <v>0</v>
      </c>
      <c r="K259">
        <v>0</v>
      </c>
      <c r="L259" t="b">
        <f t="shared" si="16"/>
        <v>0</v>
      </c>
      <c r="M259" t="b">
        <f t="shared" si="17"/>
        <v>0</v>
      </c>
      <c r="N259" t="b">
        <f t="shared" si="18"/>
        <v>0</v>
      </c>
      <c r="O259" s="2" t="b">
        <f t="shared" si="19"/>
        <v>0</v>
      </c>
    </row>
    <row r="260" spans="1:15" x14ac:dyDescent="0.25">
      <c r="A260">
        <v>259</v>
      </c>
      <c r="B260" s="2" t="s">
        <v>428</v>
      </c>
      <c r="C260">
        <v>31</v>
      </c>
      <c r="E260">
        <v>16600</v>
      </c>
      <c r="F260" s="2" t="s">
        <v>137</v>
      </c>
      <c r="G260">
        <v>5.91</v>
      </c>
      <c r="H260">
        <v>100</v>
      </c>
      <c r="I260">
        <v>0</v>
      </c>
      <c r="J260">
        <v>0</v>
      </c>
      <c r="K260">
        <v>0</v>
      </c>
      <c r="L260" t="b">
        <f t="shared" si="16"/>
        <v>0</v>
      </c>
      <c r="M260" t="b">
        <f t="shared" si="17"/>
        <v>0</v>
      </c>
      <c r="N260" t="b">
        <f t="shared" si="18"/>
        <v>0</v>
      </c>
      <c r="O260" s="2" t="b">
        <f t="shared" si="19"/>
        <v>0</v>
      </c>
    </row>
    <row r="261" spans="1:15" x14ac:dyDescent="0.25">
      <c r="A261">
        <v>260</v>
      </c>
      <c r="B261" s="2" t="s">
        <v>429</v>
      </c>
      <c r="C261">
        <v>31</v>
      </c>
      <c r="D261">
        <v>64</v>
      </c>
      <c r="E261">
        <v>16600</v>
      </c>
      <c r="F261" s="2" t="s">
        <v>137</v>
      </c>
      <c r="G261">
        <v>6.1</v>
      </c>
      <c r="H261">
        <v>100</v>
      </c>
      <c r="I261">
        <v>0</v>
      </c>
      <c r="J261">
        <v>0</v>
      </c>
      <c r="K261">
        <v>0</v>
      </c>
      <c r="L261" t="b">
        <f t="shared" si="16"/>
        <v>0</v>
      </c>
      <c r="M261" t="b">
        <f t="shared" si="17"/>
        <v>0</v>
      </c>
      <c r="N261" t="b">
        <f t="shared" si="18"/>
        <v>0</v>
      </c>
      <c r="O261" s="2" t="b">
        <f t="shared" si="19"/>
        <v>0</v>
      </c>
    </row>
    <row r="262" spans="1:15" x14ac:dyDescent="0.25">
      <c r="A262">
        <v>261</v>
      </c>
      <c r="B262" s="2" t="s">
        <v>430</v>
      </c>
      <c r="C262">
        <v>31</v>
      </c>
      <c r="D262">
        <v>33</v>
      </c>
      <c r="E262">
        <v>20564</v>
      </c>
      <c r="F262" s="2" t="s">
        <v>137</v>
      </c>
      <c r="G262">
        <v>6.86</v>
      </c>
      <c r="H262">
        <v>100</v>
      </c>
      <c r="I262">
        <v>0</v>
      </c>
      <c r="J262">
        <v>0</v>
      </c>
      <c r="K262">
        <v>0</v>
      </c>
      <c r="L262" t="b">
        <f t="shared" si="16"/>
        <v>0</v>
      </c>
      <c r="M262" t="b">
        <f t="shared" si="17"/>
        <v>0</v>
      </c>
      <c r="N262" t="b">
        <f t="shared" si="18"/>
        <v>0</v>
      </c>
      <c r="O262" s="2" t="b">
        <f t="shared" si="19"/>
        <v>0</v>
      </c>
    </row>
    <row r="263" spans="1:15" x14ac:dyDescent="0.25">
      <c r="A263">
        <v>262</v>
      </c>
      <c r="B263" s="2" t="s">
        <v>431</v>
      </c>
      <c r="C263">
        <v>31</v>
      </c>
      <c r="D263">
        <v>33</v>
      </c>
      <c r="E263">
        <v>20565</v>
      </c>
      <c r="F263" s="2" t="s">
        <v>137</v>
      </c>
      <c r="G263">
        <v>7.01</v>
      </c>
      <c r="H263">
        <v>100</v>
      </c>
      <c r="I263">
        <v>0</v>
      </c>
      <c r="J263">
        <v>0</v>
      </c>
      <c r="K263">
        <v>0</v>
      </c>
      <c r="L263" t="b">
        <f t="shared" si="16"/>
        <v>0</v>
      </c>
      <c r="M263" t="b">
        <f t="shared" si="17"/>
        <v>0</v>
      </c>
      <c r="N263" t="b">
        <f t="shared" si="18"/>
        <v>0</v>
      </c>
      <c r="O263" s="2" t="b">
        <f t="shared" si="19"/>
        <v>0</v>
      </c>
    </row>
    <row r="264" spans="1:15" x14ac:dyDescent="0.25">
      <c r="A264">
        <v>263</v>
      </c>
      <c r="B264" s="2" t="s">
        <v>432</v>
      </c>
      <c r="C264">
        <v>31</v>
      </c>
      <c r="D264">
        <v>38</v>
      </c>
      <c r="E264">
        <v>30465</v>
      </c>
      <c r="F264" s="2" t="s">
        <v>137</v>
      </c>
      <c r="G264">
        <v>7.24</v>
      </c>
      <c r="H264">
        <v>100</v>
      </c>
      <c r="I264">
        <v>0</v>
      </c>
      <c r="J264">
        <v>0</v>
      </c>
      <c r="K264">
        <v>0</v>
      </c>
      <c r="L264" t="b">
        <f t="shared" si="16"/>
        <v>0</v>
      </c>
      <c r="M264" t="b">
        <f t="shared" si="17"/>
        <v>0</v>
      </c>
      <c r="N264" t="b">
        <f t="shared" si="18"/>
        <v>0</v>
      </c>
      <c r="O264" s="2" t="b">
        <f t="shared" si="19"/>
        <v>0</v>
      </c>
    </row>
    <row r="265" spans="1:15" x14ac:dyDescent="0.25">
      <c r="A265">
        <v>264</v>
      </c>
      <c r="B265" s="2" t="s">
        <v>433</v>
      </c>
      <c r="C265">
        <v>31</v>
      </c>
      <c r="D265">
        <v>38</v>
      </c>
      <c r="E265">
        <v>30466</v>
      </c>
      <c r="F265" s="2" t="s">
        <v>137</v>
      </c>
      <c r="G265">
        <v>7.24</v>
      </c>
      <c r="H265">
        <v>100</v>
      </c>
      <c r="I265">
        <v>0</v>
      </c>
      <c r="J265">
        <v>0</v>
      </c>
      <c r="K265">
        <v>0</v>
      </c>
      <c r="L265" t="b">
        <f t="shared" si="16"/>
        <v>0</v>
      </c>
      <c r="M265" t="b">
        <f t="shared" si="17"/>
        <v>0</v>
      </c>
      <c r="N265" t="b">
        <f t="shared" si="18"/>
        <v>0</v>
      </c>
      <c r="O265" s="2" t="b">
        <f t="shared" si="19"/>
        <v>0</v>
      </c>
    </row>
    <row r="266" spans="1:15" x14ac:dyDescent="0.25">
      <c r="A266">
        <v>265</v>
      </c>
      <c r="B266" s="2" t="s">
        <v>434</v>
      </c>
      <c r="C266">
        <v>31</v>
      </c>
      <c r="D266">
        <v>38</v>
      </c>
      <c r="E266">
        <v>30467</v>
      </c>
      <c r="F266" s="2" t="s">
        <v>137</v>
      </c>
      <c r="G266">
        <v>7.36</v>
      </c>
      <c r="H266">
        <v>100</v>
      </c>
      <c r="I266">
        <v>0</v>
      </c>
      <c r="J266">
        <v>0</v>
      </c>
      <c r="K266">
        <v>0</v>
      </c>
      <c r="L266" t="b">
        <f t="shared" si="16"/>
        <v>0</v>
      </c>
      <c r="M266" t="b">
        <f t="shared" si="17"/>
        <v>0</v>
      </c>
      <c r="N266" t="b">
        <f t="shared" si="18"/>
        <v>0</v>
      </c>
      <c r="O266" s="2" t="b">
        <f t="shared" si="19"/>
        <v>0</v>
      </c>
    </row>
    <row r="267" spans="1:15" x14ac:dyDescent="0.25">
      <c r="A267">
        <v>266</v>
      </c>
      <c r="B267" s="2" t="s">
        <v>435</v>
      </c>
      <c r="C267">
        <v>31</v>
      </c>
      <c r="D267">
        <v>38</v>
      </c>
      <c r="E267">
        <v>30468</v>
      </c>
      <c r="F267" s="2" t="s">
        <v>137</v>
      </c>
      <c r="G267">
        <v>7.62</v>
      </c>
      <c r="H267">
        <v>100</v>
      </c>
      <c r="I267">
        <v>0</v>
      </c>
      <c r="J267">
        <v>0</v>
      </c>
      <c r="K267">
        <v>0</v>
      </c>
      <c r="L267" t="b">
        <f t="shared" si="16"/>
        <v>0</v>
      </c>
      <c r="M267" t="b">
        <f t="shared" si="17"/>
        <v>0</v>
      </c>
      <c r="N267" t="b">
        <f t="shared" si="18"/>
        <v>0</v>
      </c>
      <c r="O267" s="2" t="b">
        <f t="shared" si="19"/>
        <v>0</v>
      </c>
    </row>
    <row r="268" spans="1:15" x14ac:dyDescent="0.25">
      <c r="A268">
        <v>267</v>
      </c>
      <c r="B268" s="2" t="s">
        <v>436</v>
      </c>
      <c r="C268">
        <v>31</v>
      </c>
      <c r="D268">
        <v>38</v>
      </c>
      <c r="E268">
        <v>30469</v>
      </c>
      <c r="F268" s="2" t="s">
        <v>137</v>
      </c>
      <c r="G268">
        <v>7.62</v>
      </c>
      <c r="H268">
        <v>100</v>
      </c>
      <c r="I268">
        <v>0</v>
      </c>
      <c r="J268">
        <v>0</v>
      </c>
      <c r="K268">
        <v>0</v>
      </c>
      <c r="L268" t="b">
        <f t="shared" si="16"/>
        <v>0</v>
      </c>
      <c r="M268" t="b">
        <f t="shared" si="17"/>
        <v>1</v>
      </c>
      <c r="N268" t="b">
        <f t="shared" si="18"/>
        <v>0</v>
      </c>
      <c r="O268" s="2" t="b">
        <f t="shared" si="19"/>
        <v>0</v>
      </c>
    </row>
    <row r="269" spans="1:15" x14ac:dyDescent="0.25">
      <c r="A269">
        <v>268</v>
      </c>
      <c r="B269" s="2" t="s">
        <v>437</v>
      </c>
      <c r="C269">
        <v>31</v>
      </c>
      <c r="D269">
        <v>38</v>
      </c>
      <c r="E269">
        <v>30470</v>
      </c>
      <c r="F269" s="2" t="s">
        <v>137</v>
      </c>
      <c r="G269">
        <v>7.62</v>
      </c>
      <c r="H269">
        <v>100</v>
      </c>
      <c r="I269">
        <v>0</v>
      </c>
      <c r="J269">
        <v>0</v>
      </c>
      <c r="K269">
        <v>0</v>
      </c>
      <c r="L269" t="b">
        <f t="shared" si="16"/>
        <v>0</v>
      </c>
      <c r="M269" t="b">
        <f t="shared" si="17"/>
        <v>0</v>
      </c>
      <c r="N269" t="b">
        <f t="shared" si="18"/>
        <v>0</v>
      </c>
      <c r="O269" s="2" t="b">
        <f t="shared" si="19"/>
        <v>0</v>
      </c>
    </row>
    <row r="270" spans="1:15" x14ac:dyDescent="0.25">
      <c r="A270">
        <v>269</v>
      </c>
      <c r="B270" s="2" t="s">
        <v>438</v>
      </c>
      <c r="C270">
        <v>31</v>
      </c>
      <c r="D270">
        <v>38</v>
      </c>
      <c r="E270">
        <v>30471</v>
      </c>
      <c r="F270" s="2" t="s">
        <v>137</v>
      </c>
      <c r="G270">
        <v>9.15</v>
      </c>
      <c r="H270">
        <v>100</v>
      </c>
      <c r="I270">
        <v>0</v>
      </c>
      <c r="J270">
        <v>0</v>
      </c>
      <c r="K270">
        <v>0</v>
      </c>
      <c r="L270" t="b">
        <f t="shared" si="16"/>
        <v>0</v>
      </c>
      <c r="M270" t="b">
        <f t="shared" si="17"/>
        <v>0</v>
      </c>
      <c r="N270" t="b">
        <f t="shared" si="18"/>
        <v>0</v>
      </c>
      <c r="O270" s="2" t="b">
        <f t="shared" si="19"/>
        <v>0</v>
      </c>
    </row>
    <row r="271" spans="1:15" x14ac:dyDescent="0.25">
      <c r="A271">
        <v>270</v>
      </c>
      <c r="B271" s="2" t="s">
        <v>439</v>
      </c>
      <c r="C271">
        <v>31</v>
      </c>
      <c r="D271">
        <v>38</v>
      </c>
      <c r="E271">
        <v>30472</v>
      </c>
      <c r="F271" s="2" t="s">
        <v>137</v>
      </c>
      <c r="G271">
        <v>9.5299999999999994</v>
      </c>
      <c r="H271">
        <v>100</v>
      </c>
      <c r="I271">
        <v>0</v>
      </c>
      <c r="J271">
        <v>0</v>
      </c>
      <c r="K271">
        <v>0</v>
      </c>
      <c r="L271" t="b">
        <f t="shared" si="16"/>
        <v>0</v>
      </c>
      <c r="M271" t="b">
        <f t="shared" si="17"/>
        <v>0</v>
      </c>
      <c r="N271" t="b">
        <f t="shared" si="18"/>
        <v>0</v>
      </c>
      <c r="O271" s="2" t="b">
        <f t="shared" si="19"/>
        <v>0</v>
      </c>
    </row>
    <row r="272" spans="1:15" x14ac:dyDescent="0.25">
      <c r="A272">
        <v>271</v>
      </c>
      <c r="B272" s="2" t="s">
        <v>440</v>
      </c>
      <c r="C272">
        <v>31</v>
      </c>
      <c r="D272">
        <v>21</v>
      </c>
      <c r="E272">
        <v>50572</v>
      </c>
      <c r="F272" s="2" t="s">
        <v>137</v>
      </c>
      <c r="G272">
        <v>9.5299999999999994</v>
      </c>
      <c r="H272">
        <v>100</v>
      </c>
      <c r="I272">
        <v>0</v>
      </c>
      <c r="J272">
        <v>0</v>
      </c>
      <c r="K272">
        <v>0</v>
      </c>
      <c r="L272" t="b">
        <f t="shared" si="16"/>
        <v>0</v>
      </c>
      <c r="M272" t="b">
        <f t="shared" si="17"/>
        <v>0</v>
      </c>
      <c r="N272" t="b">
        <f t="shared" si="18"/>
        <v>0</v>
      </c>
      <c r="O272" s="2" t="b">
        <f t="shared" si="19"/>
        <v>0</v>
      </c>
    </row>
    <row r="273" spans="1:15" x14ac:dyDescent="0.25">
      <c r="A273">
        <v>272</v>
      </c>
      <c r="B273" s="2" t="s">
        <v>441</v>
      </c>
      <c r="C273">
        <v>31</v>
      </c>
      <c r="D273">
        <v>21</v>
      </c>
      <c r="E273">
        <v>50573</v>
      </c>
      <c r="F273" s="2" t="s">
        <v>137</v>
      </c>
      <c r="G273">
        <v>9.7200000000000006</v>
      </c>
      <c r="H273">
        <v>100</v>
      </c>
      <c r="I273">
        <v>0</v>
      </c>
      <c r="J273">
        <v>0</v>
      </c>
      <c r="K273">
        <v>0</v>
      </c>
      <c r="L273" t="b">
        <f t="shared" si="16"/>
        <v>0</v>
      </c>
      <c r="M273" t="b">
        <f t="shared" si="17"/>
        <v>0</v>
      </c>
      <c r="N273" t="b">
        <f t="shared" si="18"/>
        <v>0</v>
      </c>
      <c r="O273" s="2" t="b">
        <f t="shared" si="19"/>
        <v>0</v>
      </c>
    </row>
    <row r="274" spans="1:15" x14ac:dyDescent="0.25">
      <c r="A274">
        <v>273</v>
      </c>
      <c r="B274" s="2" t="s">
        <v>442</v>
      </c>
      <c r="C274">
        <v>31</v>
      </c>
      <c r="D274">
        <v>21</v>
      </c>
      <c r="E274">
        <v>50574</v>
      </c>
      <c r="F274" s="2" t="s">
        <v>137</v>
      </c>
      <c r="G274">
        <v>9.91</v>
      </c>
      <c r="H274">
        <v>100</v>
      </c>
      <c r="I274">
        <v>0</v>
      </c>
      <c r="J274">
        <v>0</v>
      </c>
      <c r="K274">
        <v>0</v>
      </c>
      <c r="L274" t="b">
        <f t="shared" si="16"/>
        <v>0</v>
      </c>
      <c r="M274" t="b">
        <f t="shared" si="17"/>
        <v>0</v>
      </c>
      <c r="N274" t="b">
        <f t="shared" si="18"/>
        <v>0</v>
      </c>
      <c r="O274" s="2" t="b">
        <f t="shared" si="19"/>
        <v>0</v>
      </c>
    </row>
    <row r="275" spans="1:15" x14ac:dyDescent="0.25">
      <c r="A275">
        <v>274</v>
      </c>
      <c r="B275" s="2" t="s">
        <v>443</v>
      </c>
      <c r="C275">
        <v>31</v>
      </c>
      <c r="D275">
        <v>21</v>
      </c>
      <c r="E275">
        <v>50575</v>
      </c>
      <c r="F275" s="2" t="s">
        <v>137</v>
      </c>
      <c r="G275">
        <v>7</v>
      </c>
      <c r="H275">
        <v>100</v>
      </c>
      <c r="I275">
        <v>0</v>
      </c>
      <c r="J275">
        <v>0</v>
      </c>
      <c r="K275">
        <v>0</v>
      </c>
      <c r="L275" t="b">
        <f t="shared" si="16"/>
        <v>0</v>
      </c>
      <c r="M275" t="b">
        <f t="shared" si="17"/>
        <v>0</v>
      </c>
      <c r="N275" t="b">
        <f t="shared" si="18"/>
        <v>0</v>
      </c>
      <c r="O275" s="2" t="b">
        <f t="shared" si="19"/>
        <v>0</v>
      </c>
    </row>
    <row r="276" spans="1:15" x14ac:dyDescent="0.25">
      <c r="A276">
        <v>275</v>
      </c>
      <c r="B276" s="2" t="s">
        <v>444</v>
      </c>
      <c r="C276">
        <v>31</v>
      </c>
      <c r="D276">
        <v>9</v>
      </c>
      <c r="E276">
        <v>40583</v>
      </c>
      <c r="F276" s="2" t="s">
        <v>137</v>
      </c>
      <c r="G276">
        <v>10.67</v>
      </c>
      <c r="H276">
        <v>100</v>
      </c>
      <c r="I276">
        <v>0</v>
      </c>
      <c r="J276">
        <v>0</v>
      </c>
      <c r="K276">
        <v>0</v>
      </c>
      <c r="L276" t="b">
        <f t="shared" si="16"/>
        <v>0</v>
      </c>
      <c r="M276" t="b">
        <f t="shared" si="17"/>
        <v>0</v>
      </c>
      <c r="N276" t="b">
        <f t="shared" si="18"/>
        <v>0</v>
      </c>
      <c r="O276" s="2" t="b">
        <f t="shared" si="19"/>
        <v>0</v>
      </c>
    </row>
    <row r="277" spans="1:15" x14ac:dyDescent="0.25">
      <c r="A277">
        <v>276</v>
      </c>
      <c r="B277" s="2" t="s">
        <v>445</v>
      </c>
      <c r="C277">
        <v>31</v>
      </c>
      <c r="D277">
        <v>9</v>
      </c>
      <c r="E277">
        <v>40584</v>
      </c>
      <c r="F277" s="2" t="s">
        <v>137</v>
      </c>
      <c r="G277">
        <v>10.67</v>
      </c>
      <c r="H277">
        <v>100</v>
      </c>
      <c r="I277">
        <v>0</v>
      </c>
      <c r="J277">
        <v>0</v>
      </c>
      <c r="K277">
        <v>0</v>
      </c>
      <c r="L277" t="b">
        <f t="shared" si="16"/>
        <v>0</v>
      </c>
      <c r="M277" t="b">
        <f t="shared" si="17"/>
        <v>0</v>
      </c>
      <c r="N277" t="b">
        <f t="shared" si="18"/>
        <v>0</v>
      </c>
      <c r="O277" s="2" t="b">
        <f t="shared" si="19"/>
        <v>0</v>
      </c>
    </row>
    <row r="278" spans="1:15" x14ac:dyDescent="0.25">
      <c r="A278">
        <v>277</v>
      </c>
      <c r="B278" s="2" t="s">
        <v>446</v>
      </c>
      <c r="C278">
        <v>31</v>
      </c>
      <c r="D278">
        <v>9</v>
      </c>
      <c r="E278">
        <v>40585</v>
      </c>
      <c r="F278" s="2" t="s">
        <v>137</v>
      </c>
      <c r="G278">
        <v>10.67</v>
      </c>
      <c r="H278">
        <v>100</v>
      </c>
      <c r="I278">
        <v>0</v>
      </c>
      <c r="J278">
        <v>0</v>
      </c>
      <c r="K278">
        <v>0</v>
      </c>
      <c r="L278" t="b">
        <f t="shared" si="16"/>
        <v>0</v>
      </c>
      <c r="M278" t="b">
        <f t="shared" si="17"/>
        <v>0</v>
      </c>
      <c r="N278" t="b">
        <f t="shared" si="18"/>
        <v>0</v>
      </c>
      <c r="O278" s="2" t="b">
        <f t="shared" si="19"/>
        <v>0</v>
      </c>
    </row>
    <row r="279" spans="1:15" x14ac:dyDescent="0.25">
      <c r="A279">
        <v>278</v>
      </c>
      <c r="B279" s="2" t="s">
        <v>447</v>
      </c>
      <c r="C279">
        <v>31</v>
      </c>
      <c r="D279">
        <v>64</v>
      </c>
      <c r="E279">
        <v>18700</v>
      </c>
      <c r="F279" s="2" t="s">
        <v>137</v>
      </c>
      <c r="G279">
        <v>10.67</v>
      </c>
      <c r="H279">
        <v>100</v>
      </c>
      <c r="I279">
        <v>0</v>
      </c>
      <c r="J279">
        <v>0</v>
      </c>
      <c r="K279">
        <v>0</v>
      </c>
      <c r="L279" t="b">
        <f t="shared" si="16"/>
        <v>1</v>
      </c>
      <c r="M279" t="b">
        <f t="shared" si="17"/>
        <v>0</v>
      </c>
      <c r="N279" t="b">
        <f t="shared" si="18"/>
        <v>0</v>
      </c>
      <c r="O279" s="2" t="b">
        <f t="shared" si="19"/>
        <v>0</v>
      </c>
    </row>
    <row r="280" spans="1:15" x14ac:dyDescent="0.25">
      <c r="A280">
        <v>279</v>
      </c>
      <c r="B280" s="2" t="s">
        <v>448</v>
      </c>
      <c r="C280">
        <v>31</v>
      </c>
      <c r="D280">
        <v>64</v>
      </c>
      <c r="E280">
        <v>18700</v>
      </c>
      <c r="F280" s="2" t="s">
        <v>137</v>
      </c>
      <c r="G280">
        <v>11.43</v>
      </c>
      <c r="H280">
        <v>100</v>
      </c>
      <c r="I280">
        <v>0</v>
      </c>
      <c r="J280">
        <v>0</v>
      </c>
      <c r="K280">
        <v>0</v>
      </c>
      <c r="L280" t="b">
        <f t="shared" si="16"/>
        <v>0</v>
      </c>
      <c r="M280" t="b">
        <f t="shared" si="17"/>
        <v>0</v>
      </c>
      <c r="N280" t="b">
        <f t="shared" si="18"/>
        <v>0</v>
      </c>
      <c r="O280" s="2" t="b">
        <f t="shared" si="19"/>
        <v>0</v>
      </c>
    </row>
    <row r="281" spans="1:15" x14ac:dyDescent="0.25">
      <c r="A281">
        <v>280</v>
      </c>
      <c r="B281" s="2" t="s">
        <v>449</v>
      </c>
      <c r="C281">
        <v>31</v>
      </c>
      <c r="D281">
        <v>64</v>
      </c>
      <c r="E281">
        <v>18700</v>
      </c>
      <c r="F281" s="2" t="s">
        <v>137</v>
      </c>
      <c r="G281">
        <v>11.43</v>
      </c>
      <c r="H281">
        <v>100</v>
      </c>
      <c r="I281">
        <v>0</v>
      </c>
      <c r="J281">
        <v>0</v>
      </c>
      <c r="K281">
        <v>0</v>
      </c>
      <c r="L281" t="b">
        <f t="shared" si="16"/>
        <v>0</v>
      </c>
      <c r="M281" t="b">
        <f t="shared" si="17"/>
        <v>0</v>
      </c>
      <c r="N281" t="b">
        <f t="shared" si="18"/>
        <v>0</v>
      </c>
      <c r="O281" s="2" t="b">
        <f t="shared" si="19"/>
        <v>0</v>
      </c>
    </row>
    <row r="282" spans="1:15" x14ac:dyDescent="0.25">
      <c r="A282">
        <v>281</v>
      </c>
      <c r="B282" s="2" t="s">
        <v>450</v>
      </c>
      <c r="C282">
        <v>31</v>
      </c>
      <c r="D282">
        <v>64</v>
      </c>
      <c r="E282">
        <v>18700</v>
      </c>
      <c r="F282" s="2" t="s">
        <v>137</v>
      </c>
      <c r="G282">
        <v>11.81</v>
      </c>
      <c r="H282">
        <v>100</v>
      </c>
      <c r="I282">
        <v>0</v>
      </c>
      <c r="J282">
        <v>0</v>
      </c>
      <c r="K282">
        <v>0</v>
      </c>
      <c r="L282" t="b">
        <f t="shared" si="16"/>
        <v>0</v>
      </c>
      <c r="M282" t="b">
        <f t="shared" si="17"/>
        <v>0</v>
      </c>
      <c r="N282" t="b">
        <f t="shared" si="18"/>
        <v>0</v>
      </c>
      <c r="O282" s="2" t="b">
        <f t="shared" si="19"/>
        <v>0</v>
      </c>
    </row>
    <row r="283" spans="1:15" x14ac:dyDescent="0.25">
      <c r="A283">
        <v>282</v>
      </c>
      <c r="B283" s="2" t="s">
        <v>451</v>
      </c>
      <c r="C283">
        <v>31</v>
      </c>
      <c r="D283">
        <v>64</v>
      </c>
      <c r="E283">
        <v>18700</v>
      </c>
      <c r="F283" s="2" t="s">
        <v>137</v>
      </c>
      <c r="G283">
        <v>3.43</v>
      </c>
      <c r="H283">
        <v>100</v>
      </c>
      <c r="I283">
        <v>0</v>
      </c>
      <c r="J283">
        <v>0</v>
      </c>
      <c r="K283">
        <v>0</v>
      </c>
      <c r="L283" t="b">
        <f t="shared" si="16"/>
        <v>0</v>
      </c>
      <c r="M283" t="b">
        <f t="shared" si="17"/>
        <v>0</v>
      </c>
      <c r="N283" t="b">
        <f t="shared" si="18"/>
        <v>0</v>
      </c>
      <c r="O283" s="2" t="b">
        <f t="shared" si="19"/>
        <v>0</v>
      </c>
    </row>
    <row r="284" spans="1:15" x14ac:dyDescent="0.25">
      <c r="A284">
        <v>283</v>
      </c>
      <c r="B284" s="2" t="s">
        <v>452</v>
      </c>
      <c r="C284">
        <v>31</v>
      </c>
      <c r="D284">
        <v>64</v>
      </c>
      <c r="E284">
        <v>18700</v>
      </c>
      <c r="F284" s="2" t="s">
        <v>137</v>
      </c>
      <c r="G284">
        <v>4.57</v>
      </c>
      <c r="H284">
        <v>100</v>
      </c>
      <c r="I284">
        <v>0</v>
      </c>
      <c r="J284">
        <v>0</v>
      </c>
      <c r="K284">
        <v>0</v>
      </c>
      <c r="L284" t="b">
        <f t="shared" si="16"/>
        <v>0</v>
      </c>
      <c r="M284" t="b">
        <f t="shared" si="17"/>
        <v>0</v>
      </c>
      <c r="N284" t="b">
        <f t="shared" si="18"/>
        <v>0</v>
      </c>
      <c r="O284" s="2" t="b">
        <f t="shared" si="19"/>
        <v>0</v>
      </c>
    </row>
    <row r="285" spans="1:15" x14ac:dyDescent="0.25">
      <c r="A285">
        <v>284</v>
      </c>
      <c r="B285" s="2" t="s">
        <v>453</v>
      </c>
      <c r="C285">
        <v>31</v>
      </c>
      <c r="D285">
        <v>64</v>
      </c>
      <c r="E285">
        <v>18700</v>
      </c>
      <c r="F285" s="2" t="s">
        <v>137</v>
      </c>
      <c r="G285">
        <v>5.34</v>
      </c>
      <c r="H285">
        <v>100</v>
      </c>
      <c r="I285">
        <v>0</v>
      </c>
      <c r="J285">
        <v>0</v>
      </c>
      <c r="K285">
        <v>0</v>
      </c>
      <c r="L285" t="b">
        <f t="shared" si="16"/>
        <v>0</v>
      </c>
      <c r="M285" t="b">
        <f t="shared" si="17"/>
        <v>0</v>
      </c>
      <c r="N285" t="b">
        <f t="shared" si="18"/>
        <v>1</v>
      </c>
      <c r="O285" s="2" t="b">
        <f t="shared" si="19"/>
        <v>0</v>
      </c>
    </row>
    <row r="286" spans="1:15" x14ac:dyDescent="0.25">
      <c r="A286">
        <v>285</v>
      </c>
      <c r="B286" s="17" t="s">
        <v>454</v>
      </c>
      <c r="C286">
        <v>31</v>
      </c>
      <c r="D286">
        <v>64</v>
      </c>
      <c r="E286">
        <v>18700</v>
      </c>
      <c r="F286" s="2" t="s">
        <v>137</v>
      </c>
      <c r="G286">
        <v>5.68</v>
      </c>
      <c r="H286">
        <v>100</v>
      </c>
      <c r="I286">
        <v>0</v>
      </c>
      <c r="J286">
        <v>0</v>
      </c>
      <c r="K286">
        <v>0</v>
      </c>
      <c r="L286" t="b">
        <f t="shared" si="16"/>
        <v>0</v>
      </c>
      <c r="M286" t="b">
        <f t="shared" si="17"/>
        <v>0</v>
      </c>
      <c r="N286" t="b">
        <f t="shared" si="18"/>
        <v>1</v>
      </c>
      <c r="O286" s="2" t="b">
        <f t="shared" si="19"/>
        <v>0</v>
      </c>
    </row>
    <row r="287" spans="1:15" x14ac:dyDescent="0.25">
      <c r="A287">
        <v>286</v>
      </c>
      <c r="B287" s="2" t="s">
        <v>455</v>
      </c>
      <c r="C287">
        <v>31</v>
      </c>
      <c r="D287">
        <v>64</v>
      </c>
      <c r="E287">
        <v>18700</v>
      </c>
      <c r="F287" s="2" t="s">
        <v>137</v>
      </c>
      <c r="G287">
        <v>5.68</v>
      </c>
      <c r="H287">
        <v>100</v>
      </c>
      <c r="I287">
        <v>0</v>
      </c>
      <c r="J287">
        <v>0</v>
      </c>
      <c r="K287">
        <v>0</v>
      </c>
      <c r="L287" t="b">
        <f t="shared" si="16"/>
        <v>0</v>
      </c>
      <c r="M287" t="b">
        <f t="shared" si="17"/>
        <v>0</v>
      </c>
      <c r="N287" t="b">
        <f t="shared" si="18"/>
        <v>0</v>
      </c>
      <c r="O287" s="2" t="b">
        <f t="shared" si="19"/>
        <v>0</v>
      </c>
    </row>
    <row r="288" spans="1:15" x14ac:dyDescent="0.25">
      <c r="A288">
        <v>287</v>
      </c>
      <c r="B288" s="2" t="s">
        <v>456</v>
      </c>
      <c r="C288">
        <v>31</v>
      </c>
      <c r="D288">
        <v>64</v>
      </c>
      <c r="E288">
        <v>18700</v>
      </c>
      <c r="F288" s="2" t="s">
        <v>137</v>
      </c>
      <c r="G288">
        <v>5.91</v>
      </c>
      <c r="H288">
        <v>100</v>
      </c>
      <c r="I288">
        <v>0</v>
      </c>
      <c r="J288">
        <v>0</v>
      </c>
      <c r="K288">
        <v>0</v>
      </c>
      <c r="L288" t="b">
        <f t="shared" si="16"/>
        <v>0</v>
      </c>
      <c r="M288" t="b">
        <f t="shared" si="17"/>
        <v>0</v>
      </c>
      <c r="N288" t="b">
        <f t="shared" si="18"/>
        <v>0</v>
      </c>
      <c r="O288" s="2" t="b">
        <f t="shared" si="19"/>
        <v>0</v>
      </c>
    </row>
    <row r="289" spans="1:15" x14ac:dyDescent="0.25">
      <c r="A289">
        <v>288</v>
      </c>
      <c r="B289" s="2" t="s">
        <v>457</v>
      </c>
      <c r="C289">
        <v>31</v>
      </c>
      <c r="D289">
        <v>64</v>
      </c>
      <c r="E289">
        <v>18700</v>
      </c>
      <c r="F289" s="2" t="s">
        <v>137</v>
      </c>
      <c r="G289">
        <v>6.1</v>
      </c>
      <c r="H289">
        <v>100</v>
      </c>
      <c r="I289">
        <v>0</v>
      </c>
      <c r="J289">
        <v>0</v>
      </c>
      <c r="K289">
        <v>0</v>
      </c>
      <c r="L289" t="b">
        <f t="shared" si="16"/>
        <v>0</v>
      </c>
      <c r="M289" t="b">
        <f t="shared" si="17"/>
        <v>0</v>
      </c>
      <c r="N289" t="b">
        <f t="shared" si="18"/>
        <v>0</v>
      </c>
      <c r="O289" s="2" t="b">
        <f t="shared" si="19"/>
        <v>1</v>
      </c>
    </row>
    <row r="290" spans="1:15" x14ac:dyDescent="0.25">
      <c r="A290">
        <v>289</v>
      </c>
      <c r="B290" s="2" t="s">
        <v>458</v>
      </c>
      <c r="C290">
        <v>31</v>
      </c>
      <c r="D290">
        <v>64</v>
      </c>
      <c r="E290">
        <v>18700</v>
      </c>
      <c r="F290" s="2" t="s">
        <v>137</v>
      </c>
      <c r="G290">
        <v>6.86</v>
      </c>
      <c r="H290">
        <v>100</v>
      </c>
      <c r="I290">
        <v>0</v>
      </c>
      <c r="J290">
        <v>0</v>
      </c>
      <c r="K290">
        <v>0</v>
      </c>
      <c r="L290" t="b">
        <f t="shared" si="16"/>
        <v>0</v>
      </c>
      <c r="M290" t="b">
        <f t="shared" si="17"/>
        <v>0</v>
      </c>
      <c r="N290" t="b">
        <f t="shared" si="18"/>
        <v>0</v>
      </c>
      <c r="O290" s="2" t="b">
        <f t="shared" si="19"/>
        <v>1</v>
      </c>
    </row>
    <row r="291" spans="1:15" x14ac:dyDescent="0.25">
      <c r="A291">
        <v>290</v>
      </c>
      <c r="B291" s="2" t="s">
        <v>459</v>
      </c>
      <c r="C291">
        <v>31</v>
      </c>
      <c r="D291">
        <v>64</v>
      </c>
      <c r="E291">
        <v>18600</v>
      </c>
      <c r="F291" s="2" t="s">
        <v>137</v>
      </c>
      <c r="G291">
        <v>7.01</v>
      </c>
      <c r="H291">
        <v>100</v>
      </c>
      <c r="I291">
        <v>0</v>
      </c>
      <c r="J291">
        <v>0</v>
      </c>
      <c r="K291">
        <v>0</v>
      </c>
      <c r="L291" t="b">
        <f t="shared" si="16"/>
        <v>0</v>
      </c>
      <c r="M291" t="b">
        <f t="shared" si="17"/>
        <v>0</v>
      </c>
      <c r="N291" t="b">
        <f t="shared" si="18"/>
        <v>0</v>
      </c>
      <c r="O291" s="2" t="b">
        <f t="shared" si="19"/>
        <v>0</v>
      </c>
    </row>
    <row r="292" spans="1:15" x14ac:dyDescent="0.25">
      <c r="A292">
        <v>291</v>
      </c>
      <c r="B292" s="2" t="s">
        <v>460</v>
      </c>
      <c r="C292">
        <v>31</v>
      </c>
      <c r="D292">
        <v>64</v>
      </c>
      <c r="E292">
        <v>18600</v>
      </c>
      <c r="F292" s="2" t="s">
        <v>137</v>
      </c>
      <c r="G292">
        <v>7.24</v>
      </c>
      <c r="H292">
        <v>100</v>
      </c>
      <c r="I292">
        <v>0</v>
      </c>
      <c r="J292">
        <v>0</v>
      </c>
      <c r="K292">
        <v>0</v>
      </c>
      <c r="L292" t="b">
        <f t="shared" si="16"/>
        <v>0</v>
      </c>
      <c r="M292" t="b">
        <f t="shared" si="17"/>
        <v>0</v>
      </c>
      <c r="N292" t="b">
        <f t="shared" si="18"/>
        <v>0</v>
      </c>
      <c r="O292" s="2" t="b">
        <f t="shared" si="19"/>
        <v>0</v>
      </c>
    </row>
    <row r="293" spans="1:15" x14ac:dyDescent="0.25">
      <c r="A293">
        <v>292</v>
      </c>
      <c r="B293" s="2" t="s">
        <v>461</v>
      </c>
      <c r="C293">
        <v>31</v>
      </c>
      <c r="D293">
        <v>64</v>
      </c>
      <c r="E293">
        <v>18500</v>
      </c>
      <c r="F293" s="2" t="s">
        <v>137</v>
      </c>
      <c r="G293">
        <v>7.24</v>
      </c>
      <c r="H293">
        <v>100</v>
      </c>
      <c r="I293">
        <v>0</v>
      </c>
      <c r="J293">
        <v>0</v>
      </c>
      <c r="K293">
        <v>0</v>
      </c>
      <c r="L293" t="b">
        <f t="shared" si="16"/>
        <v>0</v>
      </c>
      <c r="M293" t="b">
        <f t="shared" si="17"/>
        <v>0</v>
      </c>
      <c r="N293" t="b">
        <f t="shared" si="18"/>
        <v>0</v>
      </c>
      <c r="O293" s="2" t="b">
        <f t="shared" si="19"/>
        <v>0</v>
      </c>
    </row>
    <row r="294" spans="1:15" x14ac:dyDescent="0.25">
      <c r="A294">
        <v>293</v>
      </c>
      <c r="B294" s="2" t="s">
        <v>462</v>
      </c>
      <c r="C294">
        <v>31</v>
      </c>
      <c r="D294">
        <v>64</v>
      </c>
      <c r="E294">
        <v>18500</v>
      </c>
      <c r="F294" s="2" t="s">
        <v>137</v>
      </c>
      <c r="G294">
        <v>7.36</v>
      </c>
      <c r="H294">
        <v>100</v>
      </c>
      <c r="I294">
        <v>0</v>
      </c>
      <c r="J294">
        <v>0</v>
      </c>
      <c r="K294">
        <v>0</v>
      </c>
      <c r="L294" t="b">
        <f t="shared" si="16"/>
        <v>0</v>
      </c>
      <c r="M294" t="b">
        <f t="shared" si="17"/>
        <v>0</v>
      </c>
      <c r="N294" t="b">
        <f t="shared" si="18"/>
        <v>0</v>
      </c>
      <c r="O294" s="2" t="b">
        <f t="shared" si="19"/>
        <v>0</v>
      </c>
    </row>
    <row r="295" spans="1:15" x14ac:dyDescent="0.25">
      <c r="A295">
        <v>294</v>
      </c>
      <c r="B295" s="2" t="s">
        <v>463</v>
      </c>
      <c r="C295">
        <v>31</v>
      </c>
      <c r="D295">
        <v>64</v>
      </c>
      <c r="E295">
        <v>18500</v>
      </c>
      <c r="F295" s="2" t="s">
        <v>137</v>
      </c>
      <c r="G295">
        <v>7.62</v>
      </c>
      <c r="H295">
        <v>100</v>
      </c>
      <c r="I295">
        <v>0</v>
      </c>
      <c r="J295">
        <v>0</v>
      </c>
      <c r="K295">
        <v>0</v>
      </c>
      <c r="L295" t="b">
        <f t="shared" si="16"/>
        <v>0</v>
      </c>
      <c r="M295" t="b">
        <f t="shared" si="17"/>
        <v>0</v>
      </c>
      <c r="N295" t="b">
        <f t="shared" si="18"/>
        <v>0</v>
      </c>
      <c r="O295" s="2" t="b">
        <f t="shared" si="19"/>
        <v>0</v>
      </c>
    </row>
    <row r="296" spans="1:15" x14ac:dyDescent="0.25">
      <c r="A296">
        <v>295</v>
      </c>
      <c r="B296" s="2" t="s">
        <v>464</v>
      </c>
      <c r="C296">
        <v>31</v>
      </c>
      <c r="D296">
        <v>64</v>
      </c>
      <c r="E296">
        <v>18500</v>
      </c>
      <c r="F296" s="2" t="s">
        <v>137</v>
      </c>
      <c r="G296">
        <v>7.62</v>
      </c>
      <c r="H296">
        <v>100</v>
      </c>
      <c r="I296">
        <v>0</v>
      </c>
      <c r="J296">
        <v>0</v>
      </c>
      <c r="K296">
        <v>0</v>
      </c>
      <c r="L296" t="b">
        <f t="shared" si="16"/>
        <v>0</v>
      </c>
      <c r="M296" t="b">
        <f t="shared" si="17"/>
        <v>0</v>
      </c>
      <c r="N296" t="b">
        <f t="shared" si="18"/>
        <v>0</v>
      </c>
      <c r="O296" s="2" t="b">
        <f t="shared" si="19"/>
        <v>0</v>
      </c>
    </row>
    <row r="297" spans="1:15" x14ac:dyDescent="0.25">
      <c r="A297">
        <v>296</v>
      </c>
      <c r="B297" s="2" t="s">
        <v>465</v>
      </c>
      <c r="C297">
        <v>31</v>
      </c>
      <c r="D297">
        <v>46</v>
      </c>
      <c r="E297">
        <v>50499</v>
      </c>
      <c r="F297" s="2" t="s">
        <v>137</v>
      </c>
      <c r="G297">
        <v>7.62</v>
      </c>
      <c r="H297">
        <v>100</v>
      </c>
      <c r="I297">
        <v>0</v>
      </c>
      <c r="J297">
        <v>0</v>
      </c>
      <c r="K297">
        <v>0</v>
      </c>
      <c r="L297" t="b">
        <f t="shared" si="16"/>
        <v>0</v>
      </c>
      <c r="M297" t="b">
        <f t="shared" si="17"/>
        <v>0</v>
      </c>
      <c r="N297" t="b">
        <f t="shared" si="18"/>
        <v>0</v>
      </c>
      <c r="O297" s="2" t="b">
        <f t="shared" si="19"/>
        <v>0</v>
      </c>
    </row>
    <row r="298" spans="1:15" x14ac:dyDescent="0.25">
      <c r="A298">
        <v>297</v>
      </c>
      <c r="B298" s="2" t="s">
        <v>466</v>
      </c>
      <c r="C298">
        <v>31</v>
      </c>
      <c r="D298">
        <v>46</v>
      </c>
      <c r="E298">
        <v>50500</v>
      </c>
      <c r="F298" s="2" t="s">
        <v>137</v>
      </c>
      <c r="G298">
        <v>9.15</v>
      </c>
      <c r="H298">
        <v>100</v>
      </c>
      <c r="I298">
        <v>0</v>
      </c>
      <c r="J298">
        <v>0</v>
      </c>
      <c r="K298">
        <v>0</v>
      </c>
      <c r="L298" t="b">
        <f t="shared" si="16"/>
        <v>0</v>
      </c>
      <c r="M298" t="b">
        <f t="shared" si="17"/>
        <v>0</v>
      </c>
      <c r="N298" t="b">
        <f t="shared" si="18"/>
        <v>0</v>
      </c>
      <c r="O298" s="2" t="b">
        <f t="shared" si="19"/>
        <v>0</v>
      </c>
    </row>
    <row r="299" spans="1:15" x14ac:dyDescent="0.25">
      <c r="A299">
        <v>298</v>
      </c>
      <c r="B299" s="2" t="s">
        <v>467</v>
      </c>
      <c r="C299">
        <v>31</v>
      </c>
      <c r="D299">
        <v>11</v>
      </c>
      <c r="E299">
        <v>298</v>
      </c>
      <c r="F299" s="2" t="s">
        <v>137</v>
      </c>
      <c r="G299">
        <v>9.5299999999999994</v>
      </c>
      <c r="H299">
        <v>100</v>
      </c>
      <c r="I299">
        <v>0</v>
      </c>
      <c r="J299">
        <v>0</v>
      </c>
      <c r="K299">
        <v>0</v>
      </c>
      <c r="L299" t="b">
        <f t="shared" si="16"/>
        <v>0</v>
      </c>
      <c r="M299" t="b">
        <f t="shared" si="17"/>
        <v>0</v>
      </c>
      <c r="N299" t="b">
        <f t="shared" si="18"/>
        <v>0</v>
      </c>
      <c r="O299" s="2" t="b">
        <f t="shared" si="19"/>
        <v>0</v>
      </c>
    </row>
    <row r="300" spans="1:15" x14ac:dyDescent="0.25">
      <c r="A300">
        <v>299</v>
      </c>
      <c r="B300" s="2" t="s">
        <v>467</v>
      </c>
      <c r="C300">
        <v>31</v>
      </c>
      <c r="D300">
        <v>11</v>
      </c>
      <c r="E300">
        <v>299</v>
      </c>
      <c r="F300" s="2" t="s">
        <v>137</v>
      </c>
      <c r="G300">
        <v>9.5299999999999994</v>
      </c>
      <c r="H300">
        <v>100</v>
      </c>
      <c r="I300">
        <v>0</v>
      </c>
      <c r="J300">
        <v>0</v>
      </c>
      <c r="K300">
        <v>0</v>
      </c>
      <c r="L300" t="b">
        <f t="shared" si="16"/>
        <v>0</v>
      </c>
      <c r="M300" t="b">
        <f t="shared" si="17"/>
        <v>0</v>
      </c>
      <c r="N300" t="b">
        <f t="shared" si="18"/>
        <v>0</v>
      </c>
      <c r="O300" s="2" t="b">
        <f t="shared" si="19"/>
        <v>0</v>
      </c>
    </row>
    <row r="301" spans="1:15" x14ac:dyDescent="0.25">
      <c r="A301">
        <v>300</v>
      </c>
      <c r="B301" s="2" t="s">
        <v>468</v>
      </c>
      <c r="C301">
        <v>31</v>
      </c>
      <c r="D301">
        <v>46</v>
      </c>
      <c r="E301">
        <v>50503</v>
      </c>
      <c r="F301" s="2" t="s">
        <v>137</v>
      </c>
      <c r="G301">
        <v>9.7200000000000006</v>
      </c>
      <c r="H301">
        <v>100</v>
      </c>
      <c r="I301">
        <v>0</v>
      </c>
      <c r="J301">
        <v>0</v>
      </c>
      <c r="K301">
        <v>0</v>
      </c>
      <c r="L301" t="b">
        <f t="shared" si="16"/>
        <v>0</v>
      </c>
      <c r="M301" t="b">
        <f t="shared" si="17"/>
        <v>0</v>
      </c>
      <c r="N301" t="b">
        <f t="shared" si="18"/>
        <v>0</v>
      </c>
      <c r="O301" s="2" t="b">
        <f t="shared" si="19"/>
        <v>0</v>
      </c>
    </row>
    <row r="302" spans="1:15" x14ac:dyDescent="0.25">
      <c r="A302">
        <v>301</v>
      </c>
      <c r="B302" s="2" t="s">
        <v>469</v>
      </c>
      <c r="C302">
        <v>31</v>
      </c>
      <c r="D302">
        <v>46</v>
      </c>
      <c r="E302">
        <v>50504</v>
      </c>
      <c r="F302" s="2" t="s">
        <v>137</v>
      </c>
      <c r="G302">
        <v>9.91</v>
      </c>
      <c r="H302">
        <v>100</v>
      </c>
      <c r="I302">
        <v>0</v>
      </c>
      <c r="J302">
        <v>0</v>
      </c>
      <c r="K302">
        <v>0</v>
      </c>
      <c r="L302" t="b">
        <f t="shared" si="16"/>
        <v>0</v>
      </c>
      <c r="M302" t="b">
        <f t="shared" si="17"/>
        <v>0</v>
      </c>
      <c r="N302" t="b">
        <f t="shared" si="18"/>
        <v>0</v>
      </c>
      <c r="O302" s="2" t="b">
        <f t="shared" si="19"/>
        <v>0</v>
      </c>
    </row>
    <row r="303" spans="1:15" x14ac:dyDescent="0.25">
      <c r="A303">
        <v>302</v>
      </c>
      <c r="B303" s="2" t="s">
        <v>470</v>
      </c>
      <c r="C303">
        <v>31</v>
      </c>
      <c r="D303">
        <v>6</v>
      </c>
      <c r="E303">
        <v>60505</v>
      </c>
      <c r="F303" s="2" t="s">
        <v>471</v>
      </c>
      <c r="G303">
        <v>10.1</v>
      </c>
      <c r="H303">
        <v>100</v>
      </c>
      <c r="I303">
        <v>0</v>
      </c>
      <c r="J303">
        <v>0</v>
      </c>
      <c r="K303">
        <v>0</v>
      </c>
      <c r="L303" t="b">
        <f t="shared" si="16"/>
        <v>0</v>
      </c>
      <c r="M303" t="b">
        <f t="shared" si="17"/>
        <v>0</v>
      </c>
      <c r="N303" t="b">
        <f t="shared" si="18"/>
        <v>0</v>
      </c>
      <c r="O303" s="2" t="b">
        <f t="shared" si="19"/>
        <v>0</v>
      </c>
    </row>
    <row r="304" spans="1:15" x14ac:dyDescent="0.25">
      <c r="A304">
        <v>303</v>
      </c>
      <c r="B304" s="2" t="s">
        <v>472</v>
      </c>
      <c r="C304">
        <v>31</v>
      </c>
      <c r="D304">
        <v>6</v>
      </c>
      <c r="E304">
        <v>60506</v>
      </c>
      <c r="F304" s="2" t="s">
        <v>137</v>
      </c>
      <c r="G304">
        <v>9.49</v>
      </c>
      <c r="H304">
        <v>100</v>
      </c>
      <c r="I304">
        <v>0</v>
      </c>
      <c r="J304">
        <v>0</v>
      </c>
      <c r="K304">
        <v>0</v>
      </c>
      <c r="L304" t="b">
        <f t="shared" si="16"/>
        <v>0</v>
      </c>
      <c r="M304" t="b">
        <f t="shared" si="17"/>
        <v>0</v>
      </c>
      <c r="N304" t="b">
        <f t="shared" si="18"/>
        <v>0</v>
      </c>
      <c r="O304" s="2" t="b">
        <f t="shared" si="19"/>
        <v>0</v>
      </c>
    </row>
    <row r="305" spans="1:15" x14ac:dyDescent="0.25">
      <c r="A305">
        <v>304</v>
      </c>
      <c r="B305" s="2" t="s">
        <v>473</v>
      </c>
      <c r="C305">
        <v>31</v>
      </c>
      <c r="D305">
        <v>6</v>
      </c>
      <c r="E305">
        <v>60507</v>
      </c>
      <c r="F305" s="2" t="s">
        <v>137</v>
      </c>
      <c r="G305">
        <v>3</v>
      </c>
      <c r="H305">
        <v>100</v>
      </c>
      <c r="I305">
        <v>0</v>
      </c>
      <c r="J305">
        <v>0</v>
      </c>
      <c r="K305">
        <v>0</v>
      </c>
      <c r="L305" t="b">
        <f t="shared" si="16"/>
        <v>0</v>
      </c>
      <c r="M305" t="b">
        <f t="shared" si="17"/>
        <v>0</v>
      </c>
      <c r="N305" t="b">
        <f t="shared" si="18"/>
        <v>0</v>
      </c>
      <c r="O305" s="2" t="b">
        <f t="shared" si="19"/>
        <v>0</v>
      </c>
    </row>
    <row r="306" spans="1:15" x14ac:dyDescent="0.25">
      <c r="A306">
        <v>305</v>
      </c>
      <c r="B306" s="2" t="s">
        <v>474</v>
      </c>
      <c r="C306">
        <v>31</v>
      </c>
      <c r="D306">
        <v>6</v>
      </c>
      <c r="E306">
        <v>60508</v>
      </c>
      <c r="F306" s="2" t="s">
        <v>137</v>
      </c>
      <c r="G306">
        <v>3</v>
      </c>
      <c r="H306">
        <v>100</v>
      </c>
      <c r="I306">
        <v>0</v>
      </c>
      <c r="J306">
        <v>0</v>
      </c>
      <c r="K306">
        <v>0</v>
      </c>
      <c r="L306" t="b">
        <f t="shared" si="16"/>
        <v>0</v>
      </c>
      <c r="M306" t="b">
        <f t="shared" si="17"/>
        <v>0</v>
      </c>
      <c r="N306" t="b">
        <f t="shared" si="18"/>
        <v>0</v>
      </c>
      <c r="O306" s="2" t="b">
        <f t="shared" si="19"/>
        <v>0</v>
      </c>
    </row>
    <row r="307" spans="1:15" x14ac:dyDescent="0.25">
      <c r="A307">
        <v>306</v>
      </c>
      <c r="B307" s="2" t="s">
        <v>475</v>
      </c>
      <c r="C307">
        <v>30</v>
      </c>
      <c r="D307">
        <v>62</v>
      </c>
      <c r="E307">
        <v>17400</v>
      </c>
      <c r="F307" s="2" t="s">
        <v>137</v>
      </c>
      <c r="G307">
        <v>38.11</v>
      </c>
      <c r="H307">
        <v>100</v>
      </c>
      <c r="I307">
        <v>0</v>
      </c>
      <c r="J307">
        <v>0</v>
      </c>
      <c r="K307">
        <v>0</v>
      </c>
      <c r="L307" t="b">
        <f t="shared" si="16"/>
        <v>0</v>
      </c>
      <c r="M307" t="b">
        <f t="shared" si="17"/>
        <v>0</v>
      </c>
      <c r="N307" t="b">
        <f t="shared" si="18"/>
        <v>0</v>
      </c>
      <c r="O307" s="2" t="b">
        <f t="shared" si="19"/>
        <v>0</v>
      </c>
    </row>
    <row r="308" spans="1:15" x14ac:dyDescent="0.25">
      <c r="A308">
        <v>307</v>
      </c>
      <c r="B308" s="2" t="s">
        <v>476</v>
      </c>
      <c r="C308">
        <v>30</v>
      </c>
      <c r="D308">
        <v>62</v>
      </c>
      <c r="E308">
        <v>17400</v>
      </c>
      <c r="F308" s="2" t="s">
        <v>137</v>
      </c>
      <c r="G308">
        <v>37.58</v>
      </c>
      <c r="H308">
        <v>100</v>
      </c>
      <c r="I308">
        <v>0</v>
      </c>
      <c r="J308">
        <v>0</v>
      </c>
      <c r="K308">
        <v>0</v>
      </c>
      <c r="L308" t="b">
        <f t="shared" si="16"/>
        <v>0</v>
      </c>
      <c r="M308" t="b">
        <f t="shared" si="17"/>
        <v>0</v>
      </c>
      <c r="N308" t="b">
        <f t="shared" si="18"/>
        <v>0</v>
      </c>
      <c r="O308" s="2" t="b">
        <f t="shared" si="19"/>
        <v>0</v>
      </c>
    </row>
    <row r="309" spans="1:15" x14ac:dyDescent="0.25">
      <c r="A309">
        <v>308</v>
      </c>
      <c r="B309" s="2" t="s">
        <v>477</v>
      </c>
      <c r="C309">
        <v>30</v>
      </c>
      <c r="D309">
        <v>62</v>
      </c>
      <c r="E309">
        <v>17400</v>
      </c>
      <c r="F309" s="2" t="s">
        <v>137</v>
      </c>
      <c r="G309">
        <v>35.06</v>
      </c>
      <c r="H309">
        <v>100</v>
      </c>
      <c r="I309">
        <v>0</v>
      </c>
      <c r="J309">
        <v>0</v>
      </c>
      <c r="K309">
        <v>0</v>
      </c>
      <c r="L309" t="b">
        <f t="shared" si="16"/>
        <v>0</v>
      </c>
      <c r="M309" t="b">
        <f t="shared" si="17"/>
        <v>0</v>
      </c>
      <c r="N309" t="b">
        <f t="shared" si="18"/>
        <v>0</v>
      </c>
      <c r="O309" s="2" t="b">
        <f t="shared" si="19"/>
        <v>0</v>
      </c>
    </row>
    <row r="310" spans="1:15" x14ac:dyDescent="0.25">
      <c r="A310">
        <v>309</v>
      </c>
      <c r="B310" s="2" t="s">
        <v>478</v>
      </c>
      <c r="C310">
        <v>30</v>
      </c>
      <c r="D310">
        <v>62</v>
      </c>
      <c r="E310">
        <v>17400</v>
      </c>
      <c r="F310" s="2" t="s">
        <v>137</v>
      </c>
      <c r="G310">
        <v>34.76</v>
      </c>
      <c r="H310">
        <v>100</v>
      </c>
      <c r="I310">
        <v>0</v>
      </c>
      <c r="J310">
        <v>0</v>
      </c>
      <c r="K310">
        <v>0</v>
      </c>
      <c r="L310" t="b">
        <f t="shared" si="16"/>
        <v>0</v>
      </c>
      <c r="M310" t="b">
        <f t="shared" si="17"/>
        <v>0</v>
      </c>
      <c r="N310" t="b">
        <f t="shared" si="18"/>
        <v>0</v>
      </c>
      <c r="O310" s="2" t="b">
        <f t="shared" si="19"/>
        <v>0</v>
      </c>
    </row>
    <row r="311" spans="1:15" x14ac:dyDescent="0.25">
      <c r="A311">
        <v>310</v>
      </c>
      <c r="B311" s="2" t="s">
        <v>479</v>
      </c>
      <c r="C311">
        <v>30</v>
      </c>
      <c r="D311">
        <v>62</v>
      </c>
      <c r="E311">
        <v>17400</v>
      </c>
      <c r="F311" s="2" t="s">
        <v>137</v>
      </c>
      <c r="G311">
        <v>33.46</v>
      </c>
      <c r="H311">
        <v>100</v>
      </c>
      <c r="I311">
        <v>0</v>
      </c>
      <c r="J311">
        <v>0</v>
      </c>
      <c r="K311">
        <v>0</v>
      </c>
      <c r="L311" t="b">
        <f t="shared" si="16"/>
        <v>0</v>
      </c>
      <c r="M311" t="b">
        <f t="shared" si="17"/>
        <v>0</v>
      </c>
      <c r="N311" t="b">
        <f t="shared" si="18"/>
        <v>0</v>
      </c>
      <c r="O311" s="2" t="b">
        <f t="shared" si="19"/>
        <v>0</v>
      </c>
    </row>
    <row r="312" spans="1:15" x14ac:dyDescent="0.25">
      <c r="A312">
        <v>311</v>
      </c>
      <c r="B312" s="2" t="s">
        <v>480</v>
      </c>
      <c r="C312">
        <v>30</v>
      </c>
      <c r="D312">
        <v>62</v>
      </c>
      <c r="E312">
        <v>17400</v>
      </c>
      <c r="F312" s="2" t="s">
        <v>137</v>
      </c>
      <c r="G312">
        <v>33.46</v>
      </c>
      <c r="H312">
        <v>100</v>
      </c>
      <c r="I312">
        <v>0</v>
      </c>
      <c r="J312">
        <v>0</v>
      </c>
      <c r="K312">
        <v>0</v>
      </c>
      <c r="L312" t="b">
        <f t="shared" si="16"/>
        <v>0</v>
      </c>
      <c r="M312" t="b">
        <f t="shared" si="17"/>
        <v>0</v>
      </c>
      <c r="N312" t="b">
        <f t="shared" si="18"/>
        <v>0</v>
      </c>
      <c r="O312" s="2" t="b">
        <f t="shared" si="19"/>
        <v>0</v>
      </c>
    </row>
    <row r="313" spans="1:15" x14ac:dyDescent="0.25">
      <c r="A313">
        <v>312</v>
      </c>
      <c r="B313" s="2" t="s">
        <v>481</v>
      </c>
      <c r="C313">
        <v>30</v>
      </c>
      <c r="D313">
        <v>62</v>
      </c>
      <c r="E313">
        <v>17800</v>
      </c>
      <c r="F313" s="2" t="s">
        <v>137</v>
      </c>
      <c r="G313">
        <v>112.5</v>
      </c>
      <c r="H313">
        <v>100</v>
      </c>
      <c r="I313">
        <v>0</v>
      </c>
      <c r="J313">
        <v>0</v>
      </c>
      <c r="K313">
        <v>0</v>
      </c>
      <c r="L313" t="b">
        <f t="shared" si="16"/>
        <v>0</v>
      </c>
      <c r="M313" t="b">
        <f t="shared" si="17"/>
        <v>0</v>
      </c>
      <c r="N313" t="b">
        <f t="shared" si="18"/>
        <v>0</v>
      </c>
      <c r="O313" s="2" t="b">
        <f t="shared" si="19"/>
        <v>0</v>
      </c>
    </row>
    <row r="314" spans="1:15" x14ac:dyDescent="0.25">
      <c r="A314">
        <v>313</v>
      </c>
      <c r="B314" s="2" t="s">
        <v>482</v>
      </c>
      <c r="C314">
        <v>30</v>
      </c>
      <c r="D314">
        <v>62</v>
      </c>
      <c r="E314">
        <v>17800</v>
      </c>
      <c r="F314" s="2" t="s">
        <v>137</v>
      </c>
      <c r="G314">
        <v>61.74</v>
      </c>
      <c r="H314">
        <v>100</v>
      </c>
      <c r="I314">
        <v>0</v>
      </c>
      <c r="J314">
        <v>0</v>
      </c>
      <c r="K314">
        <v>0</v>
      </c>
      <c r="L314" t="b">
        <f t="shared" si="16"/>
        <v>0</v>
      </c>
      <c r="M314" t="b">
        <f t="shared" si="17"/>
        <v>0</v>
      </c>
      <c r="N314" t="b">
        <f t="shared" si="18"/>
        <v>0</v>
      </c>
      <c r="O314" s="2" t="b">
        <f t="shared" si="19"/>
        <v>0</v>
      </c>
    </row>
    <row r="315" spans="1:15" x14ac:dyDescent="0.25">
      <c r="A315">
        <v>314</v>
      </c>
      <c r="B315" s="2" t="s">
        <v>483</v>
      </c>
      <c r="C315">
        <v>30</v>
      </c>
      <c r="D315">
        <v>62</v>
      </c>
      <c r="E315">
        <v>17800</v>
      </c>
      <c r="F315" s="2" t="s">
        <v>137</v>
      </c>
      <c r="G315">
        <v>29.73</v>
      </c>
      <c r="H315">
        <v>100</v>
      </c>
      <c r="I315">
        <v>0</v>
      </c>
      <c r="J315">
        <v>0</v>
      </c>
      <c r="K315">
        <v>0</v>
      </c>
      <c r="L315" t="b">
        <f t="shared" si="16"/>
        <v>0</v>
      </c>
      <c r="M315" t="b">
        <f t="shared" si="17"/>
        <v>0</v>
      </c>
      <c r="N315" t="b">
        <f t="shared" si="18"/>
        <v>0</v>
      </c>
      <c r="O315" s="2" t="b">
        <f t="shared" si="19"/>
        <v>0</v>
      </c>
    </row>
    <row r="316" spans="1:15" x14ac:dyDescent="0.25">
      <c r="A316">
        <v>315</v>
      </c>
      <c r="B316" s="2" t="s">
        <v>484</v>
      </c>
      <c r="C316">
        <v>30</v>
      </c>
      <c r="D316">
        <v>62</v>
      </c>
      <c r="E316">
        <v>17800</v>
      </c>
      <c r="F316" s="2" t="s">
        <v>137</v>
      </c>
      <c r="G316">
        <v>49.62</v>
      </c>
      <c r="H316">
        <v>100</v>
      </c>
      <c r="I316">
        <v>0</v>
      </c>
      <c r="J316">
        <v>0</v>
      </c>
      <c r="K316">
        <v>0</v>
      </c>
      <c r="L316" t="b">
        <f t="shared" si="16"/>
        <v>0</v>
      </c>
      <c r="M316" t="b">
        <f t="shared" si="17"/>
        <v>0</v>
      </c>
      <c r="N316" t="b">
        <f t="shared" si="18"/>
        <v>0</v>
      </c>
      <c r="O316" s="2" t="b">
        <f t="shared" si="19"/>
        <v>0</v>
      </c>
    </row>
    <row r="317" spans="1:15" x14ac:dyDescent="0.25">
      <c r="A317">
        <v>316</v>
      </c>
      <c r="B317" s="2" t="s">
        <v>485</v>
      </c>
      <c r="C317">
        <v>30</v>
      </c>
      <c r="D317">
        <v>62</v>
      </c>
      <c r="E317">
        <v>17800</v>
      </c>
      <c r="F317" s="2" t="s">
        <v>137</v>
      </c>
      <c r="G317">
        <v>47.64</v>
      </c>
      <c r="H317">
        <v>100</v>
      </c>
      <c r="I317">
        <v>0</v>
      </c>
      <c r="J317">
        <v>0</v>
      </c>
      <c r="K317">
        <v>0</v>
      </c>
      <c r="L317" t="b">
        <f t="shared" si="16"/>
        <v>0</v>
      </c>
      <c r="M317" t="b">
        <f t="shared" si="17"/>
        <v>0</v>
      </c>
      <c r="N317" t="b">
        <f t="shared" si="18"/>
        <v>0</v>
      </c>
      <c r="O317" s="2" t="b">
        <f t="shared" si="19"/>
        <v>0</v>
      </c>
    </row>
    <row r="318" spans="1:15" x14ac:dyDescent="0.25">
      <c r="A318">
        <v>317</v>
      </c>
      <c r="B318" s="2" t="s">
        <v>486</v>
      </c>
      <c r="C318">
        <v>30</v>
      </c>
      <c r="D318">
        <v>62</v>
      </c>
      <c r="E318">
        <v>17800</v>
      </c>
      <c r="F318" s="2" t="s">
        <v>137</v>
      </c>
      <c r="G318">
        <v>45.73</v>
      </c>
      <c r="H318">
        <v>100</v>
      </c>
      <c r="I318">
        <v>0</v>
      </c>
      <c r="J318">
        <v>0</v>
      </c>
      <c r="K318">
        <v>0</v>
      </c>
      <c r="L318" t="b">
        <f t="shared" si="16"/>
        <v>0</v>
      </c>
      <c r="M318" t="b">
        <f t="shared" si="17"/>
        <v>0</v>
      </c>
      <c r="N318" t="b">
        <f t="shared" si="18"/>
        <v>0</v>
      </c>
      <c r="O318" s="2" t="b">
        <f t="shared" si="19"/>
        <v>0</v>
      </c>
    </row>
    <row r="319" spans="1:15" x14ac:dyDescent="0.25">
      <c r="A319">
        <v>318</v>
      </c>
      <c r="B319" s="2" t="s">
        <v>487</v>
      </c>
      <c r="C319">
        <v>30</v>
      </c>
      <c r="D319">
        <v>62</v>
      </c>
      <c r="E319">
        <v>18000</v>
      </c>
      <c r="F319" s="2" t="s">
        <v>137</v>
      </c>
      <c r="G319">
        <v>41.92</v>
      </c>
      <c r="H319">
        <v>100</v>
      </c>
      <c r="I319">
        <v>0</v>
      </c>
      <c r="J319">
        <v>0</v>
      </c>
      <c r="K319">
        <v>0</v>
      </c>
      <c r="L319" t="b">
        <f t="shared" si="16"/>
        <v>0</v>
      </c>
      <c r="M319" t="b">
        <f t="shared" si="17"/>
        <v>0</v>
      </c>
      <c r="N319" t="b">
        <f t="shared" si="18"/>
        <v>0</v>
      </c>
      <c r="O319" s="2" t="b">
        <f t="shared" si="19"/>
        <v>0</v>
      </c>
    </row>
    <row r="320" spans="1:15" x14ac:dyDescent="0.25">
      <c r="A320">
        <v>319</v>
      </c>
      <c r="B320" s="2" t="s">
        <v>488</v>
      </c>
      <c r="C320">
        <v>30</v>
      </c>
      <c r="D320">
        <v>62</v>
      </c>
      <c r="E320">
        <v>18000</v>
      </c>
      <c r="F320" s="2" t="s">
        <v>137</v>
      </c>
      <c r="G320">
        <v>40.4</v>
      </c>
      <c r="H320">
        <v>100</v>
      </c>
      <c r="I320">
        <v>0</v>
      </c>
      <c r="J320">
        <v>0</v>
      </c>
      <c r="K320">
        <v>0</v>
      </c>
      <c r="L320" t="b">
        <f t="shared" si="16"/>
        <v>0</v>
      </c>
      <c r="M320" t="b">
        <f t="shared" si="17"/>
        <v>0</v>
      </c>
      <c r="N320" t="b">
        <f t="shared" si="18"/>
        <v>0</v>
      </c>
      <c r="O320" s="2" t="b">
        <f t="shared" si="19"/>
        <v>0</v>
      </c>
    </row>
    <row r="321" spans="1:15" x14ac:dyDescent="0.25">
      <c r="A321">
        <v>320</v>
      </c>
      <c r="B321" s="2" t="s">
        <v>489</v>
      </c>
      <c r="C321">
        <v>30</v>
      </c>
      <c r="D321">
        <v>62</v>
      </c>
      <c r="E321">
        <v>18000</v>
      </c>
      <c r="F321" s="2" t="s">
        <v>137</v>
      </c>
      <c r="G321">
        <v>38.11</v>
      </c>
      <c r="H321">
        <v>100</v>
      </c>
      <c r="I321">
        <v>0</v>
      </c>
      <c r="J321">
        <v>0</v>
      </c>
      <c r="K321">
        <v>0</v>
      </c>
      <c r="L321" t="b">
        <f t="shared" si="16"/>
        <v>0</v>
      </c>
      <c r="M321" t="b">
        <f t="shared" si="17"/>
        <v>0</v>
      </c>
      <c r="N321" t="b">
        <f t="shared" si="18"/>
        <v>0</v>
      </c>
      <c r="O321" s="2" t="b">
        <f t="shared" si="19"/>
        <v>0</v>
      </c>
    </row>
    <row r="322" spans="1:15" x14ac:dyDescent="0.25">
      <c r="A322">
        <v>321</v>
      </c>
      <c r="B322" s="2" t="s">
        <v>490</v>
      </c>
      <c r="C322">
        <v>30</v>
      </c>
      <c r="D322">
        <v>62</v>
      </c>
      <c r="E322">
        <v>18000</v>
      </c>
      <c r="F322" s="2" t="s">
        <v>137</v>
      </c>
      <c r="G322">
        <v>37.58</v>
      </c>
      <c r="H322">
        <v>100</v>
      </c>
      <c r="I322">
        <v>0</v>
      </c>
      <c r="J322">
        <v>0</v>
      </c>
      <c r="K322">
        <v>0</v>
      </c>
      <c r="L322" t="b">
        <f t="shared" ref="L322:L385" si="20">IF(ISNUMBER(FIND(" VEGAN",UPPER(B322))),TRUE,FALSE)</f>
        <v>0</v>
      </c>
      <c r="M322" t="b">
        <f t="shared" ref="M322:M385" si="21">IF(ISNUMBER(FIND(" BIO",UPPER(B322))),TRUE)</f>
        <v>0</v>
      </c>
      <c r="N322" t="b">
        <f t="shared" ref="N322:N385" si="22">IF(ISNUMBER(FIND(" HALAL",UPPER(B322))),TRUE)</f>
        <v>0</v>
      </c>
      <c r="O322" s="2" t="b">
        <f t="shared" ref="O322:O385" si="23">IF(ISNUMBER(FIND(" CASHER",UPPER(B322))),TRUE)</f>
        <v>0</v>
      </c>
    </row>
    <row r="323" spans="1:15" x14ac:dyDescent="0.25">
      <c r="A323">
        <v>322</v>
      </c>
      <c r="B323" s="2" t="s">
        <v>491</v>
      </c>
      <c r="C323">
        <v>30</v>
      </c>
      <c r="D323">
        <v>62</v>
      </c>
      <c r="E323">
        <v>18000</v>
      </c>
      <c r="F323" s="2" t="s">
        <v>137</v>
      </c>
      <c r="G323">
        <v>40</v>
      </c>
      <c r="H323">
        <v>100</v>
      </c>
      <c r="I323">
        <v>0</v>
      </c>
      <c r="J323">
        <v>0</v>
      </c>
      <c r="K323">
        <v>0</v>
      </c>
      <c r="L323" t="b">
        <f t="shared" si="20"/>
        <v>0</v>
      </c>
      <c r="M323" t="b">
        <f t="shared" si="21"/>
        <v>0</v>
      </c>
      <c r="N323" t="b">
        <f t="shared" si="22"/>
        <v>0</v>
      </c>
      <c r="O323" s="2" t="b">
        <f t="shared" si="23"/>
        <v>0</v>
      </c>
    </row>
    <row r="324" spans="1:15" x14ac:dyDescent="0.25">
      <c r="A324">
        <v>323</v>
      </c>
      <c r="B324" s="2" t="s">
        <v>492</v>
      </c>
      <c r="C324">
        <v>30</v>
      </c>
      <c r="D324">
        <v>62</v>
      </c>
      <c r="E324">
        <v>18000</v>
      </c>
      <c r="F324" s="2" t="s">
        <v>137</v>
      </c>
      <c r="G324">
        <v>34.76</v>
      </c>
      <c r="H324">
        <v>100</v>
      </c>
      <c r="I324">
        <v>0</v>
      </c>
      <c r="J324">
        <v>0</v>
      </c>
      <c r="K324">
        <v>0</v>
      </c>
      <c r="L324" t="b">
        <f t="shared" si="20"/>
        <v>0</v>
      </c>
      <c r="M324" t="b">
        <f t="shared" si="21"/>
        <v>0</v>
      </c>
      <c r="N324" t="b">
        <f t="shared" si="22"/>
        <v>0</v>
      </c>
      <c r="O324" s="2" t="b">
        <f t="shared" si="23"/>
        <v>0</v>
      </c>
    </row>
    <row r="325" spans="1:15" x14ac:dyDescent="0.25">
      <c r="A325">
        <v>324</v>
      </c>
      <c r="B325" s="2" t="s">
        <v>493</v>
      </c>
      <c r="C325">
        <v>30</v>
      </c>
      <c r="D325">
        <v>62</v>
      </c>
      <c r="E325">
        <v>18000</v>
      </c>
      <c r="F325" s="2" t="s">
        <v>137</v>
      </c>
      <c r="G325">
        <v>33.46</v>
      </c>
      <c r="H325">
        <v>100</v>
      </c>
      <c r="I325">
        <v>0</v>
      </c>
      <c r="J325">
        <v>0</v>
      </c>
      <c r="K325">
        <v>0</v>
      </c>
      <c r="L325" t="b">
        <f t="shared" si="20"/>
        <v>0</v>
      </c>
      <c r="M325" t="b">
        <f t="shared" si="21"/>
        <v>0</v>
      </c>
      <c r="N325" t="b">
        <f t="shared" si="22"/>
        <v>0</v>
      </c>
      <c r="O325" s="2" t="b">
        <f t="shared" si="23"/>
        <v>0</v>
      </c>
    </row>
    <row r="326" spans="1:15" x14ac:dyDescent="0.25">
      <c r="A326">
        <v>325</v>
      </c>
      <c r="B326" s="2" t="s">
        <v>494</v>
      </c>
      <c r="C326">
        <v>30</v>
      </c>
      <c r="D326">
        <v>62</v>
      </c>
      <c r="E326">
        <v>18000</v>
      </c>
      <c r="F326" s="2" t="s">
        <v>137</v>
      </c>
      <c r="G326">
        <v>33.46</v>
      </c>
      <c r="H326">
        <v>100</v>
      </c>
      <c r="I326">
        <v>0</v>
      </c>
      <c r="J326">
        <v>0</v>
      </c>
      <c r="K326">
        <v>0</v>
      </c>
      <c r="L326" t="b">
        <f t="shared" si="20"/>
        <v>0</v>
      </c>
      <c r="M326" t="b">
        <f t="shared" si="21"/>
        <v>0</v>
      </c>
      <c r="N326" t="b">
        <f t="shared" si="22"/>
        <v>0</v>
      </c>
      <c r="O326" s="2" t="b">
        <f t="shared" si="23"/>
        <v>0</v>
      </c>
    </row>
    <row r="327" spans="1:15" x14ac:dyDescent="0.25">
      <c r="A327">
        <v>326</v>
      </c>
      <c r="B327" s="2" t="s">
        <v>495</v>
      </c>
      <c r="C327">
        <v>30</v>
      </c>
      <c r="D327">
        <v>62</v>
      </c>
      <c r="E327">
        <v>18200</v>
      </c>
      <c r="F327" s="2" t="s">
        <v>137</v>
      </c>
      <c r="G327">
        <v>30.49</v>
      </c>
      <c r="H327">
        <v>100</v>
      </c>
      <c r="I327">
        <v>0</v>
      </c>
      <c r="J327">
        <v>0</v>
      </c>
      <c r="K327">
        <v>0</v>
      </c>
      <c r="L327" t="b">
        <f t="shared" si="20"/>
        <v>0</v>
      </c>
      <c r="M327" t="b">
        <f t="shared" si="21"/>
        <v>0</v>
      </c>
      <c r="N327" t="b">
        <f t="shared" si="22"/>
        <v>0</v>
      </c>
      <c r="O327" s="2" t="b">
        <f t="shared" si="23"/>
        <v>0</v>
      </c>
    </row>
    <row r="328" spans="1:15" x14ac:dyDescent="0.25">
      <c r="A328">
        <v>327</v>
      </c>
      <c r="B328" s="2" t="s">
        <v>496</v>
      </c>
      <c r="C328">
        <v>30</v>
      </c>
      <c r="D328">
        <v>62</v>
      </c>
      <c r="E328">
        <v>18200</v>
      </c>
      <c r="F328" s="2" t="s">
        <v>137</v>
      </c>
      <c r="G328">
        <v>60</v>
      </c>
      <c r="H328">
        <v>100</v>
      </c>
      <c r="I328">
        <v>0</v>
      </c>
      <c r="J328">
        <v>0</v>
      </c>
      <c r="K328">
        <v>0</v>
      </c>
      <c r="L328" t="b">
        <f t="shared" si="20"/>
        <v>0</v>
      </c>
      <c r="M328" t="b">
        <f t="shared" si="21"/>
        <v>0</v>
      </c>
      <c r="N328" t="b">
        <f t="shared" si="22"/>
        <v>0</v>
      </c>
      <c r="O328" s="2" t="b">
        <f t="shared" si="23"/>
        <v>0</v>
      </c>
    </row>
    <row r="329" spans="1:15" x14ac:dyDescent="0.25">
      <c r="A329">
        <v>328</v>
      </c>
      <c r="B329" s="2" t="s">
        <v>497</v>
      </c>
      <c r="C329">
        <v>30</v>
      </c>
      <c r="D329">
        <v>62</v>
      </c>
      <c r="E329">
        <v>18200</v>
      </c>
      <c r="F329" s="2" t="s">
        <v>137</v>
      </c>
      <c r="G329">
        <v>28.97</v>
      </c>
      <c r="H329">
        <v>100</v>
      </c>
      <c r="I329">
        <v>0</v>
      </c>
      <c r="J329">
        <v>0</v>
      </c>
      <c r="K329">
        <v>0</v>
      </c>
      <c r="L329" t="b">
        <f t="shared" si="20"/>
        <v>0</v>
      </c>
      <c r="M329" t="b">
        <f t="shared" si="21"/>
        <v>0</v>
      </c>
      <c r="N329" t="b">
        <f t="shared" si="22"/>
        <v>0</v>
      </c>
      <c r="O329" s="2" t="b">
        <f t="shared" si="23"/>
        <v>0</v>
      </c>
    </row>
    <row r="330" spans="1:15" x14ac:dyDescent="0.25">
      <c r="A330">
        <v>329</v>
      </c>
      <c r="B330" s="2" t="s">
        <v>498</v>
      </c>
      <c r="C330">
        <v>30</v>
      </c>
      <c r="D330">
        <v>62</v>
      </c>
      <c r="E330">
        <v>18200</v>
      </c>
      <c r="F330" s="2" t="s">
        <v>137</v>
      </c>
      <c r="G330">
        <v>61.74</v>
      </c>
      <c r="H330">
        <v>100</v>
      </c>
      <c r="I330">
        <v>0</v>
      </c>
      <c r="J330">
        <v>0</v>
      </c>
      <c r="K330">
        <v>0</v>
      </c>
      <c r="L330" t="b">
        <f t="shared" si="20"/>
        <v>0</v>
      </c>
      <c r="M330" t="b">
        <f t="shared" si="21"/>
        <v>0</v>
      </c>
      <c r="N330" t="b">
        <f t="shared" si="22"/>
        <v>0</v>
      </c>
      <c r="O330" s="2" t="b">
        <f t="shared" si="23"/>
        <v>0</v>
      </c>
    </row>
    <row r="331" spans="1:15" x14ac:dyDescent="0.25">
      <c r="A331">
        <v>330</v>
      </c>
      <c r="B331" s="2" t="s">
        <v>499</v>
      </c>
      <c r="C331">
        <v>30</v>
      </c>
      <c r="D331">
        <v>62</v>
      </c>
      <c r="E331">
        <v>17500</v>
      </c>
      <c r="F331" s="2" t="s">
        <v>137</v>
      </c>
      <c r="G331">
        <v>49.62</v>
      </c>
      <c r="H331">
        <v>100</v>
      </c>
      <c r="I331">
        <v>0</v>
      </c>
      <c r="J331">
        <v>0</v>
      </c>
      <c r="K331">
        <v>0</v>
      </c>
      <c r="L331" t="b">
        <f t="shared" si="20"/>
        <v>0</v>
      </c>
      <c r="M331" t="b">
        <f t="shared" si="21"/>
        <v>0</v>
      </c>
      <c r="N331" t="b">
        <f t="shared" si="22"/>
        <v>0</v>
      </c>
      <c r="O331" s="2" t="b">
        <f t="shared" si="23"/>
        <v>0</v>
      </c>
    </row>
    <row r="332" spans="1:15" x14ac:dyDescent="0.25">
      <c r="A332">
        <v>331</v>
      </c>
      <c r="B332" s="2" t="s">
        <v>500</v>
      </c>
      <c r="C332">
        <v>30</v>
      </c>
      <c r="D332">
        <v>62</v>
      </c>
      <c r="E332">
        <v>18100</v>
      </c>
      <c r="F332" s="2" t="s">
        <v>137</v>
      </c>
      <c r="G332">
        <v>47.64</v>
      </c>
      <c r="H332">
        <v>100</v>
      </c>
      <c r="I332">
        <v>0</v>
      </c>
      <c r="J332">
        <v>0</v>
      </c>
      <c r="K332">
        <v>0</v>
      </c>
      <c r="L332" t="b">
        <f t="shared" si="20"/>
        <v>0</v>
      </c>
      <c r="M332" t="b">
        <f t="shared" si="21"/>
        <v>0</v>
      </c>
      <c r="N332" t="b">
        <f t="shared" si="22"/>
        <v>0</v>
      </c>
      <c r="O332" s="2" t="b">
        <f t="shared" si="23"/>
        <v>0</v>
      </c>
    </row>
    <row r="333" spans="1:15" x14ac:dyDescent="0.25">
      <c r="A333">
        <v>332</v>
      </c>
      <c r="B333" s="2" t="s">
        <v>501</v>
      </c>
      <c r="C333">
        <v>30</v>
      </c>
      <c r="D333">
        <v>62</v>
      </c>
      <c r="E333">
        <v>17900</v>
      </c>
      <c r="F333" s="2" t="s">
        <v>137</v>
      </c>
      <c r="G333">
        <v>45.73</v>
      </c>
      <c r="H333">
        <v>100</v>
      </c>
      <c r="I333">
        <v>0</v>
      </c>
      <c r="J333">
        <v>0</v>
      </c>
      <c r="K333">
        <v>0</v>
      </c>
      <c r="L333" t="b">
        <f t="shared" si="20"/>
        <v>0</v>
      </c>
      <c r="M333" t="b">
        <f t="shared" si="21"/>
        <v>0</v>
      </c>
      <c r="N333" t="b">
        <f t="shared" si="22"/>
        <v>0</v>
      </c>
      <c r="O333" s="2" t="b">
        <f t="shared" si="23"/>
        <v>0</v>
      </c>
    </row>
    <row r="334" spans="1:15" x14ac:dyDescent="0.25">
      <c r="A334">
        <v>333</v>
      </c>
      <c r="B334" s="2" t="s">
        <v>502</v>
      </c>
      <c r="C334">
        <v>30</v>
      </c>
      <c r="D334">
        <v>62</v>
      </c>
      <c r="E334">
        <v>17700</v>
      </c>
      <c r="F334" s="2" t="s">
        <v>137</v>
      </c>
      <c r="G334">
        <v>41.92</v>
      </c>
      <c r="H334">
        <v>100</v>
      </c>
      <c r="I334">
        <v>0</v>
      </c>
      <c r="J334">
        <v>0</v>
      </c>
      <c r="K334">
        <v>0</v>
      </c>
      <c r="L334" t="b">
        <f t="shared" si="20"/>
        <v>0</v>
      </c>
      <c r="M334" t="b">
        <f t="shared" si="21"/>
        <v>0</v>
      </c>
      <c r="N334" t="b">
        <f t="shared" si="22"/>
        <v>0</v>
      </c>
      <c r="O334" s="2" t="b">
        <f t="shared" si="23"/>
        <v>0</v>
      </c>
    </row>
    <row r="335" spans="1:15" x14ac:dyDescent="0.25">
      <c r="A335">
        <v>334</v>
      </c>
      <c r="B335" s="2" t="s">
        <v>503</v>
      </c>
      <c r="C335">
        <v>30</v>
      </c>
      <c r="D335">
        <v>62</v>
      </c>
      <c r="E335">
        <v>17600</v>
      </c>
      <c r="F335" s="2" t="s">
        <v>137</v>
      </c>
      <c r="G335">
        <v>40.4</v>
      </c>
      <c r="H335">
        <v>100</v>
      </c>
      <c r="I335">
        <v>0</v>
      </c>
      <c r="J335">
        <v>0</v>
      </c>
      <c r="K335">
        <v>0</v>
      </c>
      <c r="L335" t="b">
        <f t="shared" si="20"/>
        <v>0</v>
      </c>
      <c r="M335" t="b">
        <f t="shared" si="21"/>
        <v>0</v>
      </c>
      <c r="N335" t="b">
        <f t="shared" si="22"/>
        <v>0</v>
      </c>
      <c r="O335" s="2" t="b">
        <f t="shared" si="23"/>
        <v>0</v>
      </c>
    </row>
    <row r="336" spans="1:15" x14ac:dyDescent="0.25">
      <c r="A336">
        <v>336</v>
      </c>
      <c r="B336" s="2" t="s">
        <v>504</v>
      </c>
      <c r="C336">
        <v>34</v>
      </c>
      <c r="D336">
        <v>42</v>
      </c>
      <c r="E336">
        <v>10643</v>
      </c>
      <c r="F336" s="2" t="s">
        <v>137</v>
      </c>
      <c r="G336">
        <v>8.61</v>
      </c>
      <c r="H336">
        <v>100</v>
      </c>
      <c r="I336">
        <v>0</v>
      </c>
      <c r="J336">
        <v>0</v>
      </c>
      <c r="K336">
        <v>0</v>
      </c>
      <c r="L336" t="b">
        <f t="shared" si="20"/>
        <v>0</v>
      </c>
      <c r="M336" t="b">
        <f t="shared" si="21"/>
        <v>0</v>
      </c>
      <c r="N336" t="b">
        <f t="shared" si="22"/>
        <v>0</v>
      </c>
      <c r="O336" s="2" t="b">
        <f t="shared" si="23"/>
        <v>0</v>
      </c>
    </row>
    <row r="337" spans="1:15" x14ac:dyDescent="0.25">
      <c r="A337">
        <v>337</v>
      </c>
      <c r="B337" s="2" t="s">
        <v>505</v>
      </c>
      <c r="C337">
        <v>34</v>
      </c>
      <c r="D337">
        <v>42</v>
      </c>
      <c r="E337">
        <v>10644</v>
      </c>
      <c r="F337" s="2" t="s">
        <v>137</v>
      </c>
      <c r="G337">
        <v>8.49</v>
      </c>
      <c r="H337">
        <v>100</v>
      </c>
      <c r="I337">
        <v>0</v>
      </c>
      <c r="J337">
        <v>0</v>
      </c>
      <c r="K337">
        <v>0</v>
      </c>
      <c r="L337" t="b">
        <f t="shared" si="20"/>
        <v>0</v>
      </c>
      <c r="M337" t="b">
        <f t="shared" si="21"/>
        <v>0</v>
      </c>
      <c r="N337" t="b">
        <f t="shared" si="22"/>
        <v>0</v>
      </c>
      <c r="O337" s="2" t="b">
        <f t="shared" si="23"/>
        <v>0</v>
      </c>
    </row>
    <row r="338" spans="1:15" x14ac:dyDescent="0.25">
      <c r="A338">
        <v>338</v>
      </c>
      <c r="B338" s="2" t="s">
        <v>506</v>
      </c>
      <c r="C338">
        <v>34</v>
      </c>
      <c r="D338">
        <v>42</v>
      </c>
      <c r="E338">
        <v>10645</v>
      </c>
      <c r="F338" s="2" t="s">
        <v>137</v>
      </c>
      <c r="G338">
        <v>8.61</v>
      </c>
      <c r="H338">
        <v>100</v>
      </c>
      <c r="I338">
        <v>0</v>
      </c>
      <c r="J338">
        <v>0</v>
      </c>
      <c r="K338">
        <v>0</v>
      </c>
      <c r="L338" t="b">
        <f t="shared" si="20"/>
        <v>0</v>
      </c>
      <c r="M338" t="b">
        <f t="shared" si="21"/>
        <v>0</v>
      </c>
      <c r="N338" t="b">
        <f t="shared" si="22"/>
        <v>0</v>
      </c>
      <c r="O338" s="2" t="b">
        <f t="shared" si="23"/>
        <v>0</v>
      </c>
    </row>
    <row r="339" spans="1:15" x14ac:dyDescent="0.25">
      <c r="A339">
        <v>339</v>
      </c>
      <c r="B339" s="2" t="s">
        <v>507</v>
      </c>
      <c r="C339">
        <v>34</v>
      </c>
      <c r="D339">
        <v>42</v>
      </c>
      <c r="E339">
        <v>10646</v>
      </c>
      <c r="F339" s="2" t="s">
        <v>137</v>
      </c>
      <c r="G339">
        <v>10.97</v>
      </c>
      <c r="H339">
        <v>100</v>
      </c>
      <c r="I339">
        <v>0</v>
      </c>
      <c r="J339">
        <v>0</v>
      </c>
      <c r="K339">
        <v>0</v>
      </c>
      <c r="L339" t="b">
        <f t="shared" si="20"/>
        <v>0</v>
      </c>
      <c r="M339" t="b">
        <f t="shared" si="21"/>
        <v>0</v>
      </c>
      <c r="N339" t="b">
        <f t="shared" si="22"/>
        <v>0</v>
      </c>
      <c r="O339" s="2" t="b">
        <f t="shared" si="23"/>
        <v>0</v>
      </c>
    </row>
    <row r="340" spans="1:15" x14ac:dyDescent="0.25">
      <c r="A340">
        <v>340</v>
      </c>
      <c r="B340" s="2" t="s">
        <v>508</v>
      </c>
      <c r="C340">
        <v>34</v>
      </c>
      <c r="D340">
        <v>42</v>
      </c>
      <c r="E340">
        <v>10647</v>
      </c>
      <c r="F340" s="2" t="s">
        <v>137</v>
      </c>
      <c r="G340">
        <v>11.16</v>
      </c>
      <c r="H340">
        <v>100</v>
      </c>
      <c r="I340">
        <v>0</v>
      </c>
      <c r="J340">
        <v>0</v>
      </c>
      <c r="K340">
        <v>0</v>
      </c>
      <c r="L340" t="b">
        <f t="shared" si="20"/>
        <v>0</v>
      </c>
      <c r="M340" t="b">
        <f t="shared" si="21"/>
        <v>0</v>
      </c>
      <c r="N340" t="b">
        <f t="shared" si="22"/>
        <v>0</v>
      </c>
      <c r="O340" s="2" t="b">
        <f t="shared" si="23"/>
        <v>0</v>
      </c>
    </row>
    <row r="341" spans="1:15" x14ac:dyDescent="0.25">
      <c r="A341">
        <v>341</v>
      </c>
      <c r="B341" s="2" t="s">
        <v>509</v>
      </c>
      <c r="C341">
        <v>34</v>
      </c>
      <c r="D341">
        <v>42</v>
      </c>
      <c r="E341">
        <v>10648</v>
      </c>
      <c r="F341" s="2" t="s">
        <v>137</v>
      </c>
      <c r="G341">
        <v>14.21</v>
      </c>
      <c r="H341">
        <v>100</v>
      </c>
      <c r="I341">
        <v>0</v>
      </c>
      <c r="J341">
        <v>0</v>
      </c>
      <c r="K341">
        <v>0</v>
      </c>
      <c r="L341" t="b">
        <f t="shared" si="20"/>
        <v>0</v>
      </c>
      <c r="M341" t="b">
        <f t="shared" si="21"/>
        <v>0</v>
      </c>
      <c r="N341" t="b">
        <f t="shared" si="22"/>
        <v>0</v>
      </c>
      <c r="O341" s="2" t="b">
        <f t="shared" si="23"/>
        <v>0</v>
      </c>
    </row>
    <row r="342" spans="1:15" x14ac:dyDescent="0.25">
      <c r="A342">
        <v>342</v>
      </c>
      <c r="B342" s="2" t="s">
        <v>510</v>
      </c>
      <c r="C342">
        <v>34</v>
      </c>
      <c r="D342">
        <v>42</v>
      </c>
      <c r="E342">
        <v>10649</v>
      </c>
      <c r="F342" s="2" t="s">
        <v>137</v>
      </c>
      <c r="G342">
        <v>7.35</v>
      </c>
      <c r="H342">
        <v>100</v>
      </c>
      <c r="I342">
        <v>0</v>
      </c>
      <c r="J342">
        <v>0</v>
      </c>
      <c r="K342">
        <v>0</v>
      </c>
      <c r="L342" t="b">
        <f t="shared" si="20"/>
        <v>0</v>
      </c>
      <c r="M342" t="b">
        <f t="shared" si="21"/>
        <v>0</v>
      </c>
      <c r="N342" t="b">
        <f t="shared" si="22"/>
        <v>0</v>
      </c>
      <c r="O342" s="2" t="b">
        <f t="shared" si="23"/>
        <v>0</v>
      </c>
    </row>
    <row r="343" spans="1:15" x14ac:dyDescent="0.25">
      <c r="A343">
        <v>343</v>
      </c>
      <c r="B343" s="2" t="s">
        <v>511</v>
      </c>
      <c r="C343">
        <v>34</v>
      </c>
      <c r="D343">
        <v>42</v>
      </c>
      <c r="E343">
        <v>10650</v>
      </c>
      <c r="F343" s="2" t="s">
        <v>137</v>
      </c>
      <c r="G343">
        <v>11.92</v>
      </c>
      <c r="H343">
        <v>100</v>
      </c>
      <c r="I343">
        <v>0</v>
      </c>
      <c r="J343">
        <v>0</v>
      </c>
      <c r="K343">
        <v>0</v>
      </c>
      <c r="L343" t="b">
        <f t="shared" si="20"/>
        <v>0</v>
      </c>
      <c r="M343" t="b">
        <f t="shared" si="21"/>
        <v>0</v>
      </c>
      <c r="N343" t="b">
        <f t="shared" si="22"/>
        <v>0</v>
      </c>
      <c r="O343" s="2" t="b">
        <f t="shared" si="23"/>
        <v>0</v>
      </c>
    </row>
    <row r="344" spans="1:15" x14ac:dyDescent="0.25">
      <c r="A344">
        <v>344</v>
      </c>
      <c r="B344" s="2" t="s">
        <v>512</v>
      </c>
      <c r="C344">
        <v>34</v>
      </c>
      <c r="D344">
        <v>42</v>
      </c>
      <c r="E344">
        <v>10651</v>
      </c>
      <c r="F344" s="2" t="s">
        <v>137</v>
      </c>
      <c r="G344">
        <v>11.92</v>
      </c>
      <c r="H344">
        <v>100</v>
      </c>
      <c r="I344">
        <v>0</v>
      </c>
      <c r="J344">
        <v>0</v>
      </c>
      <c r="K344">
        <v>0</v>
      </c>
      <c r="L344" t="b">
        <f t="shared" si="20"/>
        <v>0</v>
      </c>
      <c r="M344" t="b">
        <f t="shared" si="21"/>
        <v>0</v>
      </c>
      <c r="N344" t="b">
        <f t="shared" si="22"/>
        <v>0</v>
      </c>
      <c r="O344" s="2" t="b">
        <f t="shared" si="23"/>
        <v>0</v>
      </c>
    </row>
    <row r="345" spans="1:15" x14ac:dyDescent="0.25">
      <c r="A345">
        <v>345</v>
      </c>
      <c r="B345" s="2" t="s">
        <v>513</v>
      </c>
      <c r="C345">
        <v>34</v>
      </c>
      <c r="D345">
        <v>42</v>
      </c>
      <c r="E345">
        <v>10652</v>
      </c>
      <c r="F345" s="2" t="s">
        <v>137</v>
      </c>
      <c r="G345">
        <v>6.59</v>
      </c>
      <c r="H345">
        <v>100</v>
      </c>
      <c r="I345">
        <v>0</v>
      </c>
      <c r="J345">
        <v>0</v>
      </c>
      <c r="K345">
        <v>0</v>
      </c>
      <c r="L345" t="b">
        <f t="shared" si="20"/>
        <v>0</v>
      </c>
      <c r="M345" t="b">
        <f t="shared" si="21"/>
        <v>0</v>
      </c>
      <c r="N345" t="b">
        <f t="shared" si="22"/>
        <v>0</v>
      </c>
      <c r="O345" s="2" t="b">
        <f t="shared" si="23"/>
        <v>0</v>
      </c>
    </row>
    <row r="346" spans="1:15" x14ac:dyDescent="0.25">
      <c r="A346">
        <v>346</v>
      </c>
      <c r="B346" s="2" t="s">
        <v>514</v>
      </c>
      <c r="C346">
        <v>34</v>
      </c>
      <c r="D346">
        <v>42</v>
      </c>
      <c r="E346">
        <v>10653</v>
      </c>
      <c r="F346" s="2" t="s">
        <v>137</v>
      </c>
      <c r="G346">
        <v>4.47</v>
      </c>
      <c r="H346">
        <v>100</v>
      </c>
      <c r="I346">
        <v>0</v>
      </c>
      <c r="J346">
        <v>0</v>
      </c>
      <c r="K346">
        <v>0</v>
      </c>
      <c r="L346" t="b">
        <f t="shared" si="20"/>
        <v>0</v>
      </c>
      <c r="M346" t="b">
        <f t="shared" si="21"/>
        <v>0</v>
      </c>
      <c r="N346" t="b">
        <f t="shared" si="22"/>
        <v>0</v>
      </c>
      <c r="O346" s="2" t="b">
        <f t="shared" si="23"/>
        <v>0</v>
      </c>
    </row>
    <row r="347" spans="1:15" x14ac:dyDescent="0.25">
      <c r="A347">
        <v>347</v>
      </c>
      <c r="B347" s="2" t="s">
        <v>515</v>
      </c>
      <c r="C347">
        <v>34</v>
      </c>
      <c r="D347">
        <v>42</v>
      </c>
      <c r="E347">
        <v>10654</v>
      </c>
      <c r="F347" s="2" t="s">
        <v>137</v>
      </c>
      <c r="G347">
        <v>5.24</v>
      </c>
      <c r="H347">
        <v>100</v>
      </c>
      <c r="I347">
        <v>0</v>
      </c>
      <c r="J347">
        <v>0</v>
      </c>
      <c r="K347">
        <v>0</v>
      </c>
      <c r="L347" t="b">
        <f t="shared" si="20"/>
        <v>0</v>
      </c>
      <c r="M347" t="b">
        <f t="shared" si="21"/>
        <v>0</v>
      </c>
      <c r="N347" t="b">
        <f t="shared" si="22"/>
        <v>0</v>
      </c>
      <c r="O347" s="2" t="b">
        <f t="shared" si="23"/>
        <v>0</v>
      </c>
    </row>
    <row r="348" spans="1:15" x14ac:dyDescent="0.25">
      <c r="A348">
        <v>348</v>
      </c>
      <c r="B348" s="2" t="s">
        <v>516</v>
      </c>
      <c r="C348">
        <v>34</v>
      </c>
      <c r="D348">
        <v>42</v>
      </c>
      <c r="E348">
        <v>10655</v>
      </c>
      <c r="F348" s="2" t="s">
        <v>137</v>
      </c>
      <c r="G348">
        <v>7.14</v>
      </c>
      <c r="H348">
        <v>100</v>
      </c>
      <c r="I348">
        <v>0</v>
      </c>
      <c r="J348">
        <v>0</v>
      </c>
      <c r="K348">
        <v>0</v>
      </c>
      <c r="L348" t="b">
        <f t="shared" si="20"/>
        <v>0</v>
      </c>
      <c r="M348" t="b">
        <f t="shared" si="21"/>
        <v>0</v>
      </c>
      <c r="N348" t="b">
        <f t="shared" si="22"/>
        <v>0</v>
      </c>
      <c r="O348" s="2" t="b">
        <f t="shared" si="23"/>
        <v>0</v>
      </c>
    </row>
    <row r="349" spans="1:15" x14ac:dyDescent="0.25">
      <c r="A349">
        <v>349</v>
      </c>
      <c r="B349" s="2" t="s">
        <v>517</v>
      </c>
      <c r="C349">
        <v>34</v>
      </c>
      <c r="D349">
        <v>42</v>
      </c>
      <c r="E349">
        <v>10656</v>
      </c>
      <c r="F349" s="2" t="s">
        <v>137</v>
      </c>
      <c r="G349">
        <v>7.14</v>
      </c>
      <c r="H349">
        <v>100</v>
      </c>
      <c r="I349">
        <v>0</v>
      </c>
      <c r="J349">
        <v>0</v>
      </c>
      <c r="K349">
        <v>0</v>
      </c>
      <c r="L349" t="b">
        <f t="shared" si="20"/>
        <v>0</v>
      </c>
      <c r="M349" t="b">
        <f t="shared" si="21"/>
        <v>0</v>
      </c>
      <c r="N349" t="b">
        <f t="shared" si="22"/>
        <v>0</v>
      </c>
      <c r="O349" s="2" t="b">
        <f t="shared" si="23"/>
        <v>0</v>
      </c>
    </row>
    <row r="350" spans="1:15" x14ac:dyDescent="0.25">
      <c r="A350">
        <v>350</v>
      </c>
      <c r="B350" s="2" t="s">
        <v>518</v>
      </c>
      <c r="C350">
        <v>34</v>
      </c>
      <c r="D350">
        <v>42</v>
      </c>
      <c r="E350">
        <v>10657</v>
      </c>
      <c r="F350" s="2" t="s">
        <v>137</v>
      </c>
      <c r="G350">
        <v>5.81</v>
      </c>
      <c r="H350">
        <v>100</v>
      </c>
      <c r="I350">
        <v>0</v>
      </c>
      <c r="J350">
        <v>0</v>
      </c>
      <c r="K350">
        <v>0</v>
      </c>
      <c r="L350" t="b">
        <f t="shared" si="20"/>
        <v>0</v>
      </c>
      <c r="M350" t="b">
        <f t="shared" si="21"/>
        <v>0</v>
      </c>
      <c r="N350" t="b">
        <f t="shared" si="22"/>
        <v>0</v>
      </c>
      <c r="O350" s="2" t="b">
        <f t="shared" si="23"/>
        <v>0</v>
      </c>
    </row>
    <row r="351" spans="1:15" x14ac:dyDescent="0.25">
      <c r="A351">
        <v>351</v>
      </c>
      <c r="B351" s="2" t="s">
        <v>519</v>
      </c>
      <c r="C351">
        <v>34</v>
      </c>
      <c r="D351">
        <v>42</v>
      </c>
      <c r="E351">
        <v>10658</v>
      </c>
      <c r="F351" s="2" t="s">
        <v>137</v>
      </c>
      <c r="G351">
        <v>7.26</v>
      </c>
      <c r="H351">
        <v>100</v>
      </c>
      <c r="I351">
        <v>0</v>
      </c>
      <c r="J351">
        <v>0</v>
      </c>
      <c r="K351">
        <v>0</v>
      </c>
      <c r="L351" t="b">
        <f t="shared" si="20"/>
        <v>0</v>
      </c>
      <c r="M351" t="b">
        <f t="shared" si="21"/>
        <v>0</v>
      </c>
      <c r="N351" t="b">
        <f t="shared" si="22"/>
        <v>0</v>
      </c>
      <c r="O351" s="2" t="b">
        <f t="shared" si="23"/>
        <v>0</v>
      </c>
    </row>
    <row r="352" spans="1:15" x14ac:dyDescent="0.25">
      <c r="A352">
        <v>352</v>
      </c>
      <c r="B352" s="2" t="s">
        <v>520</v>
      </c>
      <c r="C352">
        <v>34</v>
      </c>
      <c r="D352">
        <v>42</v>
      </c>
      <c r="E352">
        <v>10659</v>
      </c>
      <c r="F352" s="2" t="s">
        <v>137</v>
      </c>
      <c r="G352">
        <v>6.91</v>
      </c>
      <c r="H352">
        <v>100</v>
      </c>
      <c r="I352">
        <v>0</v>
      </c>
      <c r="J352">
        <v>0</v>
      </c>
      <c r="K352">
        <v>0</v>
      </c>
      <c r="L352" t="b">
        <f t="shared" si="20"/>
        <v>0</v>
      </c>
      <c r="M352" t="b">
        <f t="shared" si="21"/>
        <v>0</v>
      </c>
      <c r="N352" t="b">
        <f t="shared" si="22"/>
        <v>0</v>
      </c>
      <c r="O352" s="2" t="b">
        <f t="shared" si="23"/>
        <v>0</v>
      </c>
    </row>
    <row r="353" spans="1:15" x14ac:dyDescent="0.25">
      <c r="A353">
        <v>353</v>
      </c>
      <c r="B353" s="2" t="s">
        <v>521</v>
      </c>
      <c r="C353">
        <v>34</v>
      </c>
      <c r="D353">
        <v>42</v>
      </c>
      <c r="E353">
        <v>10660</v>
      </c>
      <c r="F353" s="2" t="s">
        <v>137</v>
      </c>
      <c r="G353">
        <v>5.58</v>
      </c>
      <c r="H353">
        <v>100</v>
      </c>
      <c r="I353">
        <v>0</v>
      </c>
      <c r="J353">
        <v>0</v>
      </c>
      <c r="K353">
        <v>0</v>
      </c>
      <c r="L353" t="b">
        <f t="shared" si="20"/>
        <v>0</v>
      </c>
      <c r="M353" t="b">
        <f t="shared" si="21"/>
        <v>0</v>
      </c>
      <c r="N353" t="b">
        <f t="shared" si="22"/>
        <v>0</v>
      </c>
      <c r="O353" s="2" t="b">
        <f t="shared" si="23"/>
        <v>0</v>
      </c>
    </row>
    <row r="354" spans="1:15" x14ac:dyDescent="0.25">
      <c r="A354">
        <v>354</v>
      </c>
      <c r="B354" s="2" t="s">
        <v>522</v>
      </c>
      <c r="C354">
        <v>34</v>
      </c>
      <c r="D354">
        <v>42</v>
      </c>
      <c r="E354">
        <v>10661</v>
      </c>
      <c r="F354" s="2" t="s">
        <v>137</v>
      </c>
      <c r="G354">
        <v>4.7</v>
      </c>
      <c r="H354">
        <v>100</v>
      </c>
      <c r="I354">
        <v>0</v>
      </c>
      <c r="J354">
        <v>0</v>
      </c>
      <c r="K354">
        <v>0</v>
      </c>
      <c r="L354" t="b">
        <f t="shared" si="20"/>
        <v>0</v>
      </c>
      <c r="M354" t="b">
        <f t="shared" si="21"/>
        <v>0</v>
      </c>
      <c r="N354" t="b">
        <f t="shared" si="22"/>
        <v>0</v>
      </c>
      <c r="O354" s="2" t="b">
        <f t="shared" si="23"/>
        <v>0</v>
      </c>
    </row>
    <row r="355" spans="1:15" x14ac:dyDescent="0.25">
      <c r="A355">
        <v>355</v>
      </c>
      <c r="B355" s="2" t="s">
        <v>523</v>
      </c>
      <c r="C355">
        <v>34</v>
      </c>
      <c r="D355">
        <v>42</v>
      </c>
      <c r="E355">
        <v>10662</v>
      </c>
      <c r="F355" s="2" t="s">
        <v>137</v>
      </c>
      <c r="G355">
        <v>6</v>
      </c>
      <c r="H355">
        <v>100</v>
      </c>
      <c r="I355">
        <v>0</v>
      </c>
      <c r="J355">
        <v>0</v>
      </c>
      <c r="K355">
        <v>0</v>
      </c>
      <c r="L355" t="b">
        <f t="shared" si="20"/>
        <v>0</v>
      </c>
      <c r="M355" t="b">
        <f t="shared" si="21"/>
        <v>0</v>
      </c>
      <c r="N355" t="b">
        <f t="shared" si="22"/>
        <v>0</v>
      </c>
      <c r="O355" s="2" t="b">
        <f t="shared" si="23"/>
        <v>0</v>
      </c>
    </row>
    <row r="356" spans="1:15" x14ac:dyDescent="0.25">
      <c r="A356">
        <v>356</v>
      </c>
      <c r="B356" s="2" t="s">
        <v>524</v>
      </c>
      <c r="C356">
        <v>34</v>
      </c>
      <c r="D356">
        <v>42</v>
      </c>
      <c r="E356">
        <v>10663</v>
      </c>
      <c r="F356" s="2" t="s">
        <v>137</v>
      </c>
      <c r="G356">
        <v>4.47</v>
      </c>
      <c r="H356">
        <v>100</v>
      </c>
      <c r="I356">
        <v>0</v>
      </c>
      <c r="J356">
        <v>0</v>
      </c>
      <c r="K356">
        <v>0</v>
      </c>
      <c r="L356" t="b">
        <f t="shared" si="20"/>
        <v>0</v>
      </c>
      <c r="M356" t="b">
        <f t="shared" si="21"/>
        <v>0</v>
      </c>
      <c r="N356" t="b">
        <f t="shared" si="22"/>
        <v>0</v>
      </c>
      <c r="O356" s="2" t="b">
        <f t="shared" si="23"/>
        <v>0</v>
      </c>
    </row>
    <row r="357" spans="1:15" x14ac:dyDescent="0.25">
      <c r="A357">
        <v>357</v>
      </c>
      <c r="B357" s="2" t="s">
        <v>525</v>
      </c>
      <c r="C357">
        <v>34</v>
      </c>
      <c r="D357">
        <v>42</v>
      </c>
      <c r="E357">
        <v>10664</v>
      </c>
      <c r="F357" s="2" t="s">
        <v>137</v>
      </c>
      <c r="G357">
        <v>7.26</v>
      </c>
      <c r="H357">
        <v>100</v>
      </c>
      <c r="I357">
        <v>0</v>
      </c>
      <c r="J357">
        <v>0</v>
      </c>
      <c r="K357">
        <v>0</v>
      </c>
      <c r="L357" t="b">
        <f t="shared" si="20"/>
        <v>0</v>
      </c>
      <c r="M357" t="b">
        <f t="shared" si="21"/>
        <v>0</v>
      </c>
      <c r="N357" t="b">
        <f t="shared" si="22"/>
        <v>0</v>
      </c>
      <c r="O357" s="2" t="b">
        <f t="shared" si="23"/>
        <v>0</v>
      </c>
    </row>
    <row r="358" spans="1:15" x14ac:dyDescent="0.25">
      <c r="A358">
        <v>358</v>
      </c>
      <c r="B358" s="2" t="s">
        <v>526</v>
      </c>
      <c r="C358">
        <v>34</v>
      </c>
      <c r="D358">
        <v>42</v>
      </c>
      <c r="E358">
        <v>10665</v>
      </c>
      <c r="F358" s="2" t="s">
        <v>137</v>
      </c>
      <c r="G358">
        <v>7.14</v>
      </c>
      <c r="H358">
        <v>100</v>
      </c>
      <c r="I358">
        <v>0</v>
      </c>
      <c r="J358">
        <v>0</v>
      </c>
      <c r="K358">
        <v>0</v>
      </c>
      <c r="L358" t="b">
        <f t="shared" si="20"/>
        <v>0</v>
      </c>
      <c r="M358" t="b">
        <f t="shared" si="21"/>
        <v>0</v>
      </c>
      <c r="N358" t="b">
        <f t="shared" si="22"/>
        <v>0</v>
      </c>
      <c r="O358" s="2" t="b">
        <f t="shared" si="23"/>
        <v>0</v>
      </c>
    </row>
    <row r="359" spans="1:15" x14ac:dyDescent="0.25">
      <c r="A359">
        <v>359</v>
      </c>
      <c r="B359" s="2" t="s">
        <v>527</v>
      </c>
      <c r="C359">
        <v>34</v>
      </c>
      <c r="D359">
        <v>42</v>
      </c>
      <c r="E359">
        <v>10666</v>
      </c>
      <c r="F359" s="2" t="s">
        <v>137</v>
      </c>
      <c r="G359">
        <v>7.26</v>
      </c>
      <c r="H359">
        <v>100</v>
      </c>
      <c r="I359">
        <v>0</v>
      </c>
      <c r="J359">
        <v>0</v>
      </c>
      <c r="K359">
        <v>0</v>
      </c>
      <c r="L359" t="b">
        <f t="shared" si="20"/>
        <v>0</v>
      </c>
      <c r="M359" t="b">
        <f t="shared" si="21"/>
        <v>0</v>
      </c>
      <c r="N359" t="b">
        <f t="shared" si="22"/>
        <v>0</v>
      </c>
      <c r="O359" s="2" t="b">
        <f t="shared" si="23"/>
        <v>0</v>
      </c>
    </row>
    <row r="360" spans="1:15" x14ac:dyDescent="0.25">
      <c r="A360">
        <v>360</v>
      </c>
      <c r="B360" s="2" t="s">
        <v>528</v>
      </c>
      <c r="C360">
        <v>34</v>
      </c>
      <c r="D360">
        <v>42</v>
      </c>
      <c r="E360">
        <v>10667</v>
      </c>
      <c r="F360" s="2" t="s">
        <v>137</v>
      </c>
      <c r="G360">
        <v>3.67</v>
      </c>
      <c r="H360">
        <v>100</v>
      </c>
      <c r="I360">
        <v>0</v>
      </c>
      <c r="J360">
        <v>0</v>
      </c>
      <c r="K360">
        <v>0</v>
      </c>
      <c r="L360" t="b">
        <f t="shared" si="20"/>
        <v>0</v>
      </c>
      <c r="M360" t="b">
        <f t="shared" si="21"/>
        <v>0</v>
      </c>
      <c r="N360" t="b">
        <f t="shared" si="22"/>
        <v>0</v>
      </c>
      <c r="O360" s="2" t="b">
        <f t="shared" si="23"/>
        <v>0</v>
      </c>
    </row>
    <row r="361" spans="1:15" x14ac:dyDescent="0.25">
      <c r="A361">
        <v>361</v>
      </c>
      <c r="B361" s="2" t="s">
        <v>529</v>
      </c>
      <c r="C361">
        <v>34</v>
      </c>
      <c r="D361">
        <v>42</v>
      </c>
      <c r="E361">
        <v>10668</v>
      </c>
      <c r="F361" s="2" t="s">
        <v>137</v>
      </c>
      <c r="G361">
        <v>4.4400000000000004</v>
      </c>
      <c r="H361">
        <v>100</v>
      </c>
      <c r="I361">
        <v>0</v>
      </c>
      <c r="J361">
        <v>0</v>
      </c>
      <c r="K361">
        <v>0</v>
      </c>
      <c r="L361" t="b">
        <f t="shared" si="20"/>
        <v>0</v>
      </c>
      <c r="M361" t="b">
        <f t="shared" si="21"/>
        <v>0</v>
      </c>
      <c r="N361" t="b">
        <f t="shared" si="22"/>
        <v>0</v>
      </c>
      <c r="O361" s="2" t="b">
        <f t="shared" si="23"/>
        <v>0</v>
      </c>
    </row>
    <row r="362" spans="1:15" x14ac:dyDescent="0.25">
      <c r="A362">
        <v>362</v>
      </c>
      <c r="B362" s="2" t="s">
        <v>530</v>
      </c>
      <c r="C362">
        <v>34</v>
      </c>
      <c r="D362">
        <v>42</v>
      </c>
      <c r="E362">
        <v>10669</v>
      </c>
      <c r="F362" s="2" t="s">
        <v>137</v>
      </c>
      <c r="G362">
        <v>6.34</v>
      </c>
      <c r="H362">
        <v>100</v>
      </c>
      <c r="I362">
        <v>0</v>
      </c>
      <c r="J362">
        <v>0</v>
      </c>
      <c r="K362">
        <v>0</v>
      </c>
      <c r="L362" t="b">
        <f t="shared" si="20"/>
        <v>0</v>
      </c>
      <c r="M362" t="b">
        <f t="shared" si="21"/>
        <v>0</v>
      </c>
      <c r="N362" t="b">
        <f t="shared" si="22"/>
        <v>0</v>
      </c>
      <c r="O362" s="2" t="b">
        <f t="shared" si="23"/>
        <v>0</v>
      </c>
    </row>
    <row r="363" spans="1:15" x14ac:dyDescent="0.25">
      <c r="A363">
        <v>363</v>
      </c>
      <c r="B363" s="2" t="s">
        <v>531</v>
      </c>
      <c r="C363">
        <v>34</v>
      </c>
      <c r="D363">
        <v>42</v>
      </c>
      <c r="E363">
        <v>10670</v>
      </c>
      <c r="F363" s="2" t="s">
        <v>137</v>
      </c>
      <c r="G363">
        <v>6.34</v>
      </c>
      <c r="H363">
        <v>100</v>
      </c>
      <c r="I363">
        <v>0</v>
      </c>
      <c r="J363">
        <v>0</v>
      </c>
      <c r="K363">
        <v>0</v>
      </c>
      <c r="L363" t="b">
        <f t="shared" si="20"/>
        <v>0</v>
      </c>
      <c r="M363" t="b">
        <f t="shared" si="21"/>
        <v>0</v>
      </c>
      <c r="N363" t="b">
        <f t="shared" si="22"/>
        <v>0</v>
      </c>
      <c r="O363" s="2" t="b">
        <f t="shared" si="23"/>
        <v>0</v>
      </c>
    </row>
    <row r="364" spans="1:15" x14ac:dyDescent="0.25">
      <c r="A364">
        <v>364</v>
      </c>
      <c r="B364" s="2" t="s">
        <v>532</v>
      </c>
      <c r="C364">
        <v>34</v>
      </c>
      <c r="D364">
        <v>42</v>
      </c>
      <c r="E364">
        <v>10671</v>
      </c>
      <c r="F364" s="2" t="s">
        <v>137</v>
      </c>
      <c r="G364">
        <v>5.01</v>
      </c>
      <c r="H364">
        <v>100</v>
      </c>
      <c r="I364">
        <v>0</v>
      </c>
      <c r="J364">
        <v>0</v>
      </c>
      <c r="K364">
        <v>0</v>
      </c>
      <c r="L364" t="b">
        <f t="shared" si="20"/>
        <v>0</v>
      </c>
      <c r="M364" t="b">
        <f t="shared" si="21"/>
        <v>0</v>
      </c>
      <c r="N364" t="b">
        <f t="shared" si="22"/>
        <v>0</v>
      </c>
      <c r="O364" s="2" t="b">
        <f t="shared" si="23"/>
        <v>0</v>
      </c>
    </row>
    <row r="365" spans="1:15" x14ac:dyDescent="0.25">
      <c r="A365">
        <v>365</v>
      </c>
      <c r="B365" s="2" t="s">
        <v>533</v>
      </c>
      <c r="C365">
        <v>34</v>
      </c>
      <c r="D365">
        <v>42</v>
      </c>
      <c r="E365">
        <v>10672</v>
      </c>
      <c r="F365" s="2" t="s">
        <v>137</v>
      </c>
      <c r="G365">
        <v>6.46</v>
      </c>
      <c r="H365">
        <v>100</v>
      </c>
      <c r="I365">
        <v>0</v>
      </c>
      <c r="J365">
        <v>0</v>
      </c>
      <c r="K365">
        <v>0</v>
      </c>
      <c r="L365" t="b">
        <f t="shared" si="20"/>
        <v>0</v>
      </c>
      <c r="M365" t="b">
        <f t="shared" si="21"/>
        <v>0</v>
      </c>
      <c r="N365" t="b">
        <f t="shared" si="22"/>
        <v>0</v>
      </c>
      <c r="O365" s="2" t="b">
        <f t="shared" si="23"/>
        <v>0</v>
      </c>
    </row>
    <row r="366" spans="1:15" x14ac:dyDescent="0.25">
      <c r="A366">
        <v>366</v>
      </c>
      <c r="B366" s="2" t="s">
        <v>534</v>
      </c>
      <c r="C366">
        <v>34</v>
      </c>
      <c r="D366">
        <v>42</v>
      </c>
      <c r="E366">
        <v>10673</v>
      </c>
      <c r="F366" s="2" t="s">
        <v>137</v>
      </c>
      <c r="G366">
        <v>6.11</v>
      </c>
      <c r="H366">
        <v>100</v>
      </c>
      <c r="I366">
        <v>0</v>
      </c>
      <c r="J366">
        <v>0</v>
      </c>
      <c r="K366">
        <v>0</v>
      </c>
      <c r="L366" t="b">
        <f t="shared" si="20"/>
        <v>0</v>
      </c>
      <c r="M366" t="b">
        <f t="shared" si="21"/>
        <v>0</v>
      </c>
      <c r="N366" t="b">
        <f t="shared" si="22"/>
        <v>0</v>
      </c>
      <c r="O366" s="2" t="b">
        <f t="shared" si="23"/>
        <v>0</v>
      </c>
    </row>
    <row r="367" spans="1:15" x14ac:dyDescent="0.25">
      <c r="A367">
        <v>367</v>
      </c>
      <c r="B367" s="2" t="s">
        <v>535</v>
      </c>
      <c r="C367">
        <v>34</v>
      </c>
      <c r="D367">
        <v>47</v>
      </c>
      <c r="E367">
        <v>367</v>
      </c>
      <c r="F367" s="2" t="s">
        <v>137</v>
      </c>
      <c r="G367">
        <v>4.78</v>
      </c>
      <c r="H367">
        <v>100</v>
      </c>
      <c r="I367">
        <v>0</v>
      </c>
      <c r="J367">
        <v>0</v>
      </c>
      <c r="K367">
        <v>0</v>
      </c>
      <c r="L367" t="b">
        <f t="shared" si="20"/>
        <v>0</v>
      </c>
      <c r="M367" t="b">
        <f t="shared" si="21"/>
        <v>0</v>
      </c>
      <c r="N367" t="b">
        <f t="shared" si="22"/>
        <v>0</v>
      </c>
      <c r="O367" s="2" t="b">
        <f t="shared" si="23"/>
        <v>0</v>
      </c>
    </row>
    <row r="368" spans="1:15" x14ac:dyDescent="0.25">
      <c r="A368">
        <v>368</v>
      </c>
      <c r="B368" s="2" t="s">
        <v>536</v>
      </c>
      <c r="C368">
        <v>34</v>
      </c>
      <c r="D368">
        <v>47</v>
      </c>
      <c r="E368">
        <v>368</v>
      </c>
      <c r="F368" s="2" t="s">
        <v>137</v>
      </c>
      <c r="G368">
        <v>3.9</v>
      </c>
      <c r="H368">
        <v>100</v>
      </c>
      <c r="I368">
        <v>0</v>
      </c>
      <c r="J368">
        <v>0</v>
      </c>
      <c r="K368">
        <v>0</v>
      </c>
      <c r="L368" t="b">
        <f t="shared" si="20"/>
        <v>0</v>
      </c>
      <c r="M368" t="b">
        <f t="shared" si="21"/>
        <v>0</v>
      </c>
      <c r="N368" t="b">
        <f t="shared" si="22"/>
        <v>0</v>
      </c>
      <c r="O368" s="2" t="b">
        <f t="shared" si="23"/>
        <v>0</v>
      </c>
    </row>
    <row r="369" spans="1:15" x14ac:dyDescent="0.25">
      <c r="A369">
        <v>369</v>
      </c>
      <c r="B369" s="2" t="s">
        <v>537</v>
      </c>
      <c r="C369">
        <v>34</v>
      </c>
      <c r="D369">
        <v>47</v>
      </c>
      <c r="E369">
        <v>369</v>
      </c>
      <c r="F369" s="2" t="s">
        <v>137</v>
      </c>
      <c r="G369">
        <v>5.2</v>
      </c>
      <c r="H369">
        <v>100</v>
      </c>
      <c r="I369">
        <v>0</v>
      </c>
      <c r="J369">
        <v>0</v>
      </c>
      <c r="K369">
        <v>0</v>
      </c>
      <c r="L369" t="b">
        <f t="shared" si="20"/>
        <v>0</v>
      </c>
      <c r="M369" t="b">
        <f t="shared" si="21"/>
        <v>0</v>
      </c>
      <c r="N369" t="b">
        <f t="shared" si="22"/>
        <v>0</v>
      </c>
      <c r="O369" s="2" t="b">
        <f t="shared" si="23"/>
        <v>0</v>
      </c>
    </row>
    <row r="370" spans="1:15" x14ac:dyDescent="0.25">
      <c r="A370">
        <v>370</v>
      </c>
      <c r="B370" s="2" t="s">
        <v>538</v>
      </c>
      <c r="C370">
        <v>34</v>
      </c>
      <c r="D370">
        <v>47</v>
      </c>
      <c r="E370">
        <v>370</v>
      </c>
      <c r="F370" s="2" t="s">
        <v>137</v>
      </c>
      <c r="G370">
        <v>3.67</v>
      </c>
      <c r="H370">
        <v>100</v>
      </c>
      <c r="I370">
        <v>0</v>
      </c>
      <c r="J370">
        <v>0</v>
      </c>
      <c r="K370">
        <v>0</v>
      </c>
      <c r="L370" t="b">
        <f t="shared" si="20"/>
        <v>0</v>
      </c>
      <c r="M370" t="b">
        <f t="shared" si="21"/>
        <v>0</v>
      </c>
      <c r="N370" t="b">
        <f t="shared" si="22"/>
        <v>0</v>
      </c>
      <c r="O370" s="2" t="b">
        <f t="shared" si="23"/>
        <v>0</v>
      </c>
    </row>
    <row r="371" spans="1:15" x14ac:dyDescent="0.25">
      <c r="A371">
        <v>371</v>
      </c>
      <c r="B371" s="2" t="s">
        <v>539</v>
      </c>
      <c r="C371">
        <v>34</v>
      </c>
      <c r="D371">
        <v>47</v>
      </c>
      <c r="E371">
        <v>371</v>
      </c>
      <c r="F371" s="2" t="s">
        <v>137</v>
      </c>
      <c r="G371">
        <v>6.46</v>
      </c>
      <c r="H371">
        <v>100</v>
      </c>
      <c r="I371">
        <v>0</v>
      </c>
      <c r="J371">
        <v>0</v>
      </c>
      <c r="K371">
        <v>0</v>
      </c>
      <c r="L371" t="b">
        <f t="shared" si="20"/>
        <v>0</v>
      </c>
      <c r="M371" t="b">
        <f t="shared" si="21"/>
        <v>0</v>
      </c>
      <c r="N371" t="b">
        <f t="shared" si="22"/>
        <v>0</v>
      </c>
      <c r="O371" s="2" t="b">
        <f t="shared" si="23"/>
        <v>0</v>
      </c>
    </row>
    <row r="372" spans="1:15" x14ac:dyDescent="0.25">
      <c r="A372">
        <v>372</v>
      </c>
      <c r="B372" s="2" t="s">
        <v>540</v>
      </c>
      <c r="C372">
        <v>34</v>
      </c>
      <c r="D372">
        <v>42</v>
      </c>
      <c r="E372">
        <v>10679</v>
      </c>
      <c r="F372" s="2" t="s">
        <v>137</v>
      </c>
      <c r="G372">
        <v>6.34</v>
      </c>
      <c r="H372">
        <v>100</v>
      </c>
      <c r="I372">
        <v>0</v>
      </c>
      <c r="J372">
        <v>0</v>
      </c>
      <c r="K372">
        <v>0</v>
      </c>
      <c r="L372" t="b">
        <f t="shared" si="20"/>
        <v>0</v>
      </c>
      <c r="M372" t="b">
        <f t="shared" si="21"/>
        <v>0</v>
      </c>
      <c r="N372" t="b">
        <f t="shared" si="22"/>
        <v>0</v>
      </c>
      <c r="O372" s="2" t="b">
        <f t="shared" si="23"/>
        <v>0</v>
      </c>
    </row>
    <row r="373" spans="1:15" x14ac:dyDescent="0.25">
      <c r="A373">
        <v>373</v>
      </c>
      <c r="B373" s="2" t="s">
        <v>541</v>
      </c>
      <c r="C373">
        <v>34</v>
      </c>
      <c r="D373">
        <v>42</v>
      </c>
      <c r="E373">
        <v>10680</v>
      </c>
      <c r="F373" s="2" t="s">
        <v>137</v>
      </c>
      <c r="G373">
        <v>6.46</v>
      </c>
      <c r="H373">
        <v>100</v>
      </c>
      <c r="I373">
        <v>0</v>
      </c>
      <c r="J373">
        <v>0</v>
      </c>
      <c r="K373">
        <v>0</v>
      </c>
      <c r="L373" t="b">
        <f t="shared" si="20"/>
        <v>0</v>
      </c>
      <c r="M373" t="b">
        <f t="shared" si="21"/>
        <v>0</v>
      </c>
      <c r="N373" t="b">
        <f t="shared" si="22"/>
        <v>0</v>
      </c>
      <c r="O373" s="2" t="b">
        <f t="shared" si="23"/>
        <v>0</v>
      </c>
    </row>
    <row r="374" spans="1:15" x14ac:dyDescent="0.25">
      <c r="A374">
        <v>374</v>
      </c>
      <c r="B374" s="2" t="s">
        <v>542</v>
      </c>
      <c r="C374">
        <v>34</v>
      </c>
      <c r="D374">
        <v>42</v>
      </c>
      <c r="E374">
        <v>10681</v>
      </c>
      <c r="F374" s="2" t="s">
        <v>137</v>
      </c>
      <c r="G374">
        <v>8.82</v>
      </c>
      <c r="H374">
        <v>100</v>
      </c>
      <c r="I374">
        <v>0</v>
      </c>
      <c r="J374">
        <v>0</v>
      </c>
      <c r="K374">
        <v>0</v>
      </c>
      <c r="L374" t="b">
        <f t="shared" si="20"/>
        <v>0</v>
      </c>
      <c r="M374" t="b">
        <f t="shared" si="21"/>
        <v>0</v>
      </c>
      <c r="N374" t="b">
        <f t="shared" si="22"/>
        <v>0</v>
      </c>
      <c r="O374" s="2" t="b">
        <f t="shared" si="23"/>
        <v>0</v>
      </c>
    </row>
    <row r="375" spans="1:15" x14ac:dyDescent="0.25">
      <c r="A375">
        <v>375</v>
      </c>
      <c r="B375" s="2" t="s">
        <v>543</v>
      </c>
      <c r="C375">
        <v>34</v>
      </c>
      <c r="D375">
        <v>42</v>
      </c>
      <c r="E375">
        <v>10682</v>
      </c>
      <c r="F375" s="2" t="s">
        <v>137</v>
      </c>
      <c r="G375">
        <v>9.01</v>
      </c>
      <c r="H375">
        <v>100</v>
      </c>
      <c r="I375">
        <v>0</v>
      </c>
      <c r="J375">
        <v>0</v>
      </c>
      <c r="K375">
        <v>0</v>
      </c>
      <c r="L375" t="b">
        <f t="shared" si="20"/>
        <v>0</v>
      </c>
      <c r="M375" t="b">
        <f t="shared" si="21"/>
        <v>0</v>
      </c>
      <c r="N375" t="b">
        <f t="shared" si="22"/>
        <v>0</v>
      </c>
      <c r="O375" s="2" t="b">
        <f t="shared" si="23"/>
        <v>0</v>
      </c>
    </row>
    <row r="376" spans="1:15" x14ac:dyDescent="0.25">
      <c r="A376">
        <v>376</v>
      </c>
      <c r="B376" s="2" t="s">
        <v>544</v>
      </c>
      <c r="C376">
        <v>34</v>
      </c>
      <c r="D376">
        <v>42</v>
      </c>
      <c r="E376">
        <v>10683</v>
      </c>
      <c r="F376" s="2" t="s">
        <v>137</v>
      </c>
      <c r="G376">
        <v>12.06</v>
      </c>
      <c r="H376">
        <v>100</v>
      </c>
      <c r="I376">
        <v>0</v>
      </c>
      <c r="J376">
        <v>0</v>
      </c>
      <c r="K376">
        <v>0</v>
      </c>
      <c r="L376" t="b">
        <f t="shared" si="20"/>
        <v>0</v>
      </c>
      <c r="M376" t="b">
        <f t="shared" si="21"/>
        <v>0</v>
      </c>
      <c r="N376" t="b">
        <f t="shared" si="22"/>
        <v>0</v>
      </c>
      <c r="O376" s="2" t="b">
        <f t="shared" si="23"/>
        <v>0</v>
      </c>
    </row>
    <row r="377" spans="1:15" x14ac:dyDescent="0.25">
      <c r="A377">
        <v>377</v>
      </c>
      <c r="B377" s="2" t="s">
        <v>545</v>
      </c>
      <c r="C377">
        <v>34</v>
      </c>
      <c r="D377">
        <v>42</v>
      </c>
      <c r="E377">
        <v>10684</v>
      </c>
      <c r="F377" s="2" t="s">
        <v>137</v>
      </c>
      <c r="G377">
        <v>5.2</v>
      </c>
      <c r="H377">
        <v>100</v>
      </c>
      <c r="I377">
        <v>0</v>
      </c>
      <c r="J377">
        <v>0</v>
      </c>
      <c r="K377">
        <v>0</v>
      </c>
      <c r="L377" t="b">
        <f t="shared" si="20"/>
        <v>0</v>
      </c>
      <c r="M377" t="b">
        <f t="shared" si="21"/>
        <v>0</v>
      </c>
      <c r="N377" t="b">
        <f t="shared" si="22"/>
        <v>0</v>
      </c>
      <c r="O377" s="2" t="b">
        <f t="shared" si="23"/>
        <v>0</v>
      </c>
    </row>
    <row r="378" spans="1:15" x14ac:dyDescent="0.25">
      <c r="A378">
        <v>378</v>
      </c>
      <c r="B378" s="2" t="s">
        <v>546</v>
      </c>
      <c r="C378">
        <v>34</v>
      </c>
      <c r="D378">
        <v>42</v>
      </c>
      <c r="E378">
        <v>10685</v>
      </c>
      <c r="F378" s="2" t="s">
        <v>137</v>
      </c>
      <c r="G378">
        <v>9.77</v>
      </c>
      <c r="H378">
        <v>100</v>
      </c>
      <c r="I378">
        <v>0</v>
      </c>
      <c r="J378">
        <v>0</v>
      </c>
      <c r="K378">
        <v>0</v>
      </c>
      <c r="L378" t="b">
        <f t="shared" si="20"/>
        <v>0</v>
      </c>
      <c r="M378" t="b">
        <f t="shared" si="21"/>
        <v>0</v>
      </c>
      <c r="N378" t="b">
        <f t="shared" si="22"/>
        <v>0</v>
      </c>
      <c r="O378" s="2" t="b">
        <f t="shared" si="23"/>
        <v>0</v>
      </c>
    </row>
    <row r="379" spans="1:15" x14ac:dyDescent="0.25">
      <c r="A379">
        <v>379</v>
      </c>
      <c r="B379" s="2" t="s">
        <v>547</v>
      </c>
      <c r="C379">
        <v>34</v>
      </c>
      <c r="D379">
        <v>42</v>
      </c>
      <c r="E379">
        <v>10686</v>
      </c>
      <c r="F379" s="2" t="s">
        <v>137</v>
      </c>
      <c r="G379">
        <v>9.77</v>
      </c>
      <c r="H379">
        <v>100</v>
      </c>
      <c r="I379">
        <v>0</v>
      </c>
      <c r="J379">
        <v>0</v>
      </c>
      <c r="K379">
        <v>0</v>
      </c>
      <c r="L379" t="b">
        <f t="shared" si="20"/>
        <v>0</v>
      </c>
      <c r="M379" t="b">
        <f t="shared" si="21"/>
        <v>0</v>
      </c>
      <c r="N379" t="b">
        <f t="shared" si="22"/>
        <v>0</v>
      </c>
      <c r="O379" s="2" t="b">
        <f t="shared" si="23"/>
        <v>0</v>
      </c>
    </row>
    <row r="380" spans="1:15" x14ac:dyDescent="0.25">
      <c r="A380">
        <v>380</v>
      </c>
      <c r="B380" s="2" t="s">
        <v>548</v>
      </c>
      <c r="C380">
        <v>34</v>
      </c>
      <c r="D380">
        <v>42</v>
      </c>
      <c r="E380">
        <v>10687</v>
      </c>
      <c r="F380" s="2" t="s">
        <v>137</v>
      </c>
      <c r="G380">
        <v>4.4400000000000004</v>
      </c>
      <c r="H380">
        <v>100</v>
      </c>
      <c r="I380">
        <v>0</v>
      </c>
      <c r="J380">
        <v>0</v>
      </c>
      <c r="K380">
        <v>0</v>
      </c>
      <c r="L380" t="b">
        <f t="shared" si="20"/>
        <v>0</v>
      </c>
      <c r="M380" t="b">
        <f t="shared" si="21"/>
        <v>0</v>
      </c>
      <c r="N380" t="b">
        <f t="shared" si="22"/>
        <v>0</v>
      </c>
      <c r="O380" s="2" t="b">
        <f t="shared" si="23"/>
        <v>0</v>
      </c>
    </row>
    <row r="381" spans="1:15" x14ac:dyDescent="0.25">
      <c r="A381">
        <v>381</v>
      </c>
      <c r="B381" s="2" t="s">
        <v>549</v>
      </c>
      <c r="C381">
        <v>34</v>
      </c>
      <c r="D381">
        <v>42</v>
      </c>
      <c r="E381">
        <v>10688</v>
      </c>
      <c r="F381" s="2" t="s">
        <v>137</v>
      </c>
      <c r="G381">
        <v>5.37</v>
      </c>
      <c r="H381">
        <v>100</v>
      </c>
      <c r="I381">
        <v>0</v>
      </c>
      <c r="J381">
        <v>0</v>
      </c>
      <c r="K381">
        <v>0</v>
      </c>
      <c r="L381" t="b">
        <f t="shared" si="20"/>
        <v>0</v>
      </c>
      <c r="M381" t="b">
        <f t="shared" si="21"/>
        <v>0</v>
      </c>
      <c r="N381" t="b">
        <f t="shared" si="22"/>
        <v>0</v>
      </c>
      <c r="O381" s="2" t="b">
        <f t="shared" si="23"/>
        <v>0</v>
      </c>
    </row>
    <row r="382" spans="1:15" x14ac:dyDescent="0.25">
      <c r="A382">
        <v>382</v>
      </c>
      <c r="B382" s="2" t="s">
        <v>550</v>
      </c>
      <c r="C382">
        <v>34</v>
      </c>
      <c r="D382">
        <v>42</v>
      </c>
      <c r="E382">
        <v>10689</v>
      </c>
      <c r="F382" s="2" t="s">
        <v>137</v>
      </c>
      <c r="G382">
        <v>6.14</v>
      </c>
      <c r="H382">
        <v>100</v>
      </c>
      <c r="I382">
        <v>0</v>
      </c>
      <c r="J382">
        <v>0</v>
      </c>
      <c r="K382">
        <v>0</v>
      </c>
      <c r="L382" t="b">
        <f t="shared" si="20"/>
        <v>0</v>
      </c>
      <c r="M382" t="b">
        <f t="shared" si="21"/>
        <v>0</v>
      </c>
      <c r="N382" t="b">
        <f t="shared" si="22"/>
        <v>0</v>
      </c>
      <c r="O382" s="2" t="b">
        <f t="shared" si="23"/>
        <v>0</v>
      </c>
    </row>
    <row r="383" spans="1:15" x14ac:dyDescent="0.25">
      <c r="A383">
        <v>383</v>
      </c>
      <c r="B383" s="2" t="s">
        <v>551</v>
      </c>
      <c r="C383">
        <v>34</v>
      </c>
      <c r="D383">
        <v>42</v>
      </c>
      <c r="E383">
        <v>10690</v>
      </c>
      <c r="F383" s="2" t="s">
        <v>137</v>
      </c>
      <c r="G383">
        <v>8.0399999999999991</v>
      </c>
      <c r="H383">
        <v>100</v>
      </c>
      <c r="I383">
        <v>0</v>
      </c>
      <c r="J383">
        <v>0</v>
      </c>
      <c r="K383">
        <v>0</v>
      </c>
      <c r="L383" t="b">
        <f t="shared" si="20"/>
        <v>0</v>
      </c>
      <c r="M383" t="b">
        <f t="shared" si="21"/>
        <v>0</v>
      </c>
      <c r="N383" t="b">
        <f t="shared" si="22"/>
        <v>0</v>
      </c>
      <c r="O383" s="2" t="b">
        <f t="shared" si="23"/>
        <v>0</v>
      </c>
    </row>
    <row r="384" spans="1:15" x14ac:dyDescent="0.25">
      <c r="A384">
        <v>384</v>
      </c>
      <c r="B384" s="2" t="s">
        <v>552</v>
      </c>
      <c r="C384">
        <v>34</v>
      </c>
      <c r="D384">
        <v>42</v>
      </c>
      <c r="E384">
        <v>10691</v>
      </c>
      <c r="F384" s="2" t="s">
        <v>137</v>
      </c>
      <c r="G384">
        <v>8.0399999999999991</v>
      </c>
      <c r="H384">
        <v>100</v>
      </c>
      <c r="I384">
        <v>0</v>
      </c>
      <c r="J384">
        <v>0</v>
      </c>
      <c r="K384">
        <v>0</v>
      </c>
      <c r="L384" t="b">
        <f t="shared" si="20"/>
        <v>0</v>
      </c>
      <c r="M384" t="b">
        <f t="shared" si="21"/>
        <v>0</v>
      </c>
      <c r="N384" t="b">
        <f t="shared" si="22"/>
        <v>0</v>
      </c>
      <c r="O384" s="2" t="b">
        <f t="shared" si="23"/>
        <v>0</v>
      </c>
    </row>
    <row r="385" spans="1:15" x14ac:dyDescent="0.25">
      <c r="A385">
        <v>385</v>
      </c>
      <c r="B385" s="2" t="s">
        <v>553</v>
      </c>
      <c r="C385">
        <v>34</v>
      </c>
      <c r="D385">
        <v>42</v>
      </c>
      <c r="E385">
        <v>10692</v>
      </c>
      <c r="F385" s="2" t="s">
        <v>137</v>
      </c>
      <c r="G385">
        <v>6.71</v>
      </c>
      <c r="H385">
        <v>100</v>
      </c>
      <c r="I385">
        <v>0</v>
      </c>
      <c r="J385">
        <v>0</v>
      </c>
      <c r="K385">
        <v>0</v>
      </c>
      <c r="L385" t="b">
        <f t="shared" si="20"/>
        <v>0</v>
      </c>
      <c r="M385" t="b">
        <f t="shared" si="21"/>
        <v>0</v>
      </c>
      <c r="N385" t="b">
        <f t="shared" si="22"/>
        <v>0</v>
      </c>
      <c r="O385" s="2" t="b">
        <f t="shared" si="23"/>
        <v>0</v>
      </c>
    </row>
    <row r="386" spans="1:15" x14ac:dyDescent="0.25">
      <c r="A386">
        <v>386</v>
      </c>
      <c r="B386" s="2" t="s">
        <v>554</v>
      </c>
      <c r="C386">
        <v>34</v>
      </c>
      <c r="D386">
        <v>42</v>
      </c>
      <c r="E386">
        <v>10693</v>
      </c>
      <c r="F386" s="2" t="s">
        <v>137</v>
      </c>
      <c r="G386">
        <v>8.16</v>
      </c>
      <c r="H386">
        <v>100</v>
      </c>
      <c r="I386">
        <v>0</v>
      </c>
      <c r="J386">
        <v>0</v>
      </c>
      <c r="K386">
        <v>0</v>
      </c>
      <c r="L386" t="b">
        <f t="shared" ref="L386:L449" si="24">IF(ISNUMBER(FIND(" VEGAN",UPPER(B386))),TRUE,FALSE)</f>
        <v>0</v>
      </c>
      <c r="M386" t="b">
        <f t="shared" ref="M386:M449" si="25">IF(ISNUMBER(FIND(" BIO",UPPER(B386))),TRUE)</f>
        <v>0</v>
      </c>
      <c r="N386" t="b">
        <f t="shared" ref="N386:N449" si="26">IF(ISNUMBER(FIND(" HALAL",UPPER(B386))),TRUE)</f>
        <v>0</v>
      </c>
      <c r="O386" s="2" t="b">
        <f t="shared" ref="O386:O449" si="27">IF(ISNUMBER(FIND(" CASHER",UPPER(B386))),TRUE)</f>
        <v>0</v>
      </c>
    </row>
    <row r="387" spans="1:15" x14ac:dyDescent="0.25">
      <c r="A387">
        <v>387</v>
      </c>
      <c r="B387" s="2" t="s">
        <v>555</v>
      </c>
      <c r="C387">
        <v>34</v>
      </c>
      <c r="D387">
        <v>42</v>
      </c>
      <c r="E387">
        <v>10694</v>
      </c>
      <c r="F387" s="2" t="s">
        <v>137</v>
      </c>
      <c r="G387">
        <v>7.81</v>
      </c>
      <c r="H387">
        <v>100</v>
      </c>
      <c r="I387">
        <v>0</v>
      </c>
      <c r="J387">
        <v>0</v>
      </c>
      <c r="K387">
        <v>0</v>
      </c>
      <c r="L387" t="b">
        <f t="shared" si="24"/>
        <v>0</v>
      </c>
      <c r="M387" t="b">
        <f t="shared" si="25"/>
        <v>0</v>
      </c>
      <c r="N387" t="b">
        <f t="shared" si="26"/>
        <v>0</v>
      </c>
      <c r="O387" s="2" t="b">
        <f t="shared" si="27"/>
        <v>0</v>
      </c>
    </row>
    <row r="388" spans="1:15" x14ac:dyDescent="0.25">
      <c r="A388">
        <v>388</v>
      </c>
      <c r="B388" s="2" t="s">
        <v>556</v>
      </c>
      <c r="C388">
        <v>34</v>
      </c>
      <c r="D388">
        <v>42</v>
      </c>
      <c r="E388">
        <v>10695</v>
      </c>
      <c r="F388" s="2" t="s">
        <v>137</v>
      </c>
      <c r="G388">
        <v>6.48</v>
      </c>
      <c r="H388">
        <v>100</v>
      </c>
      <c r="I388">
        <v>0</v>
      </c>
      <c r="J388">
        <v>0</v>
      </c>
      <c r="K388">
        <v>0</v>
      </c>
      <c r="L388" t="b">
        <f t="shared" si="24"/>
        <v>0</v>
      </c>
      <c r="M388" t="b">
        <f t="shared" si="25"/>
        <v>0</v>
      </c>
      <c r="N388" t="b">
        <f t="shared" si="26"/>
        <v>0</v>
      </c>
      <c r="O388" s="2" t="b">
        <f t="shared" si="27"/>
        <v>0</v>
      </c>
    </row>
    <row r="389" spans="1:15" x14ac:dyDescent="0.25">
      <c r="A389">
        <v>389</v>
      </c>
      <c r="B389" s="2" t="s">
        <v>557</v>
      </c>
      <c r="C389">
        <v>34</v>
      </c>
      <c r="D389">
        <v>42</v>
      </c>
      <c r="E389">
        <v>10696</v>
      </c>
      <c r="F389" s="2" t="s">
        <v>137</v>
      </c>
      <c r="G389">
        <v>5.6</v>
      </c>
      <c r="H389">
        <v>100</v>
      </c>
      <c r="I389">
        <v>0</v>
      </c>
      <c r="J389">
        <v>0</v>
      </c>
      <c r="K389">
        <v>0</v>
      </c>
      <c r="L389" t="b">
        <f t="shared" si="24"/>
        <v>0</v>
      </c>
      <c r="M389" t="b">
        <f t="shared" si="25"/>
        <v>0</v>
      </c>
      <c r="N389" t="b">
        <f t="shared" si="26"/>
        <v>0</v>
      </c>
      <c r="O389" s="2" t="b">
        <f t="shared" si="27"/>
        <v>0</v>
      </c>
    </row>
    <row r="390" spans="1:15" x14ac:dyDescent="0.25">
      <c r="A390">
        <v>390</v>
      </c>
      <c r="B390" s="2" t="s">
        <v>558</v>
      </c>
      <c r="C390">
        <v>34</v>
      </c>
      <c r="D390">
        <v>42</v>
      </c>
      <c r="E390">
        <v>10697</v>
      </c>
      <c r="F390" s="2" t="s">
        <v>137</v>
      </c>
      <c r="G390">
        <v>6.9</v>
      </c>
      <c r="H390">
        <v>100</v>
      </c>
      <c r="I390">
        <v>0</v>
      </c>
      <c r="J390">
        <v>0</v>
      </c>
      <c r="K390">
        <v>0</v>
      </c>
      <c r="L390" t="b">
        <f t="shared" si="24"/>
        <v>0</v>
      </c>
      <c r="M390" t="b">
        <f t="shared" si="25"/>
        <v>0</v>
      </c>
      <c r="N390" t="b">
        <f t="shared" si="26"/>
        <v>0</v>
      </c>
      <c r="O390" s="2" t="b">
        <f t="shared" si="27"/>
        <v>0</v>
      </c>
    </row>
    <row r="391" spans="1:15" x14ac:dyDescent="0.25">
      <c r="A391">
        <v>391</v>
      </c>
      <c r="B391" s="2" t="s">
        <v>559</v>
      </c>
      <c r="C391">
        <v>34</v>
      </c>
      <c r="D391">
        <v>42</v>
      </c>
      <c r="E391">
        <v>10698</v>
      </c>
      <c r="F391" s="2" t="s">
        <v>137</v>
      </c>
      <c r="G391">
        <v>5.37</v>
      </c>
      <c r="H391">
        <v>100</v>
      </c>
      <c r="I391">
        <v>0</v>
      </c>
      <c r="J391">
        <v>0</v>
      </c>
      <c r="K391">
        <v>0</v>
      </c>
      <c r="L391" t="b">
        <f t="shared" si="24"/>
        <v>0</v>
      </c>
      <c r="M391" t="b">
        <f t="shared" si="25"/>
        <v>0</v>
      </c>
      <c r="N391" t="b">
        <f t="shared" si="26"/>
        <v>0</v>
      </c>
      <c r="O391" s="2" t="b">
        <f t="shared" si="27"/>
        <v>0</v>
      </c>
    </row>
    <row r="392" spans="1:15" x14ac:dyDescent="0.25">
      <c r="A392">
        <v>392</v>
      </c>
      <c r="B392" s="2" t="s">
        <v>560</v>
      </c>
      <c r="C392">
        <v>34</v>
      </c>
      <c r="D392">
        <v>42</v>
      </c>
      <c r="E392">
        <v>10699</v>
      </c>
      <c r="F392" s="2" t="s">
        <v>137</v>
      </c>
      <c r="G392">
        <v>8.16</v>
      </c>
      <c r="H392">
        <v>100</v>
      </c>
      <c r="I392">
        <v>0</v>
      </c>
      <c r="J392">
        <v>0</v>
      </c>
      <c r="K392">
        <v>0</v>
      </c>
      <c r="L392" t="b">
        <f t="shared" si="24"/>
        <v>0</v>
      </c>
      <c r="M392" t="b">
        <f t="shared" si="25"/>
        <v>0</v>
      </c>
      <c r="N392" t="b">
        <f t="shared" si="26"/>
        <v>0</v>
      </c>
      <c r="O392" s="2" t="b">
        <f t="shared" si="27"/>
        <v>0</v>
      </c>
    </row>
    <row r="393" spans="1:15" x14ac:dyDescent="0.25">
      <c r="A393">
        <v>393</v>
      </c>
      <c r="B393" s="2" t="s">
        <v>561</v>
      </c>
      <c r="C393">
        <v>34</v>
      </c>
      <c r="D393">
        <v>42</v>
      </c>
      <c r="E393">
        <v>10700</v>
      </c>
      <c r="F393" s="2" t="s">
        <v>137</v>
      </c>
      <c r="G393">
        <v>8.0399999999999991</v>
      </c>
      <c r="H393">
        <v>100</v>
      </c>
      <c r="I393">
        <v>0</v>
      </c>
      <c r="J393">
        <v>0</v>
      </c>
      <c r="K393">
        <v>0</v>
      </c>
      <c r="L393" t="b">
        <f t="shared" si="24"/>
        <v>0</v>
      </c>
      <c r="M393" t="b">
        <f t="shared" si="25"/>
        <v>0</v>
      </c>
      <c r="N393" t="b">
        <f t="shared" si="26"/>
        <v>0</v>
      </c>
      <c r="O393" s="2" t="b">
        <f t="shared" si="27"/>
        <v>0</v>
      </c>
    </row>
    <row r="394" spans="1:15" x14ac:dyDescent="0.25">
      <c r="A394">
        <v>394</v>
      </c>
      <c r="B394" s="2" t="s">
        <v>562</v>
      </c>
      <c r="C394">
        <v>34</v>
      </c>
      <c r="D394">
        <v>42</v>
      </c>
      <c r="E394">
        <v>10701</v>
      </c>
      <c r="F394" s="2" t="s">
        <v>137</v>
      </c>
      <c r="G394">
        <v>8.16</v>
      </c>
      <c r="H394">
        <v>100</v>
      </c>
      <c r="I394">
        <v>0</v>
      </c>
      <c r="J394">
        <v>0</v>
      </c>
      <c r="K394">
        <v>0</v>
      </c>
      <c r="L394" t="b">
        <f t="shared" si="24"/>
        <v>0</v>
      </c>
      <c r="M394" t="b">
        <f t="shared" si="25"/>
        <v>0</v>
      </c>
      <c r="N394" t="b">
        <f t="shared" si="26"/>
        <v>0</v>
      </c>
      <c r="O394" s="2" t="b">
        <f t="shared" si="27"/>
        <v>0</v>
      </c>
    </row>
    <row r="395" spans="1:15" x14ac:dyDescent="0.25">
      <c r="A395">
        <v>395</v>
      </c>
      <c r="B395" s="2" t="s">
        <v>563</v>
      </c>
      <c r="C395">
        <v>34</v>
      </c>
      <c r="D395">
        <v>42</v>
      </c>
      <c r="E395">
        <v>10702</v>
      </c>
      <c r="F395" s="2" t="s">
        <v>137</v>
      </c>
      <c r="G395">
        <v>10.52</v>
      </c>
      <c r="H395">
        <v>100</v>
      </c>
      <c r="I395">
        <v>0</v>
      </c>
      <c r="J395">
        <v>0</v>
      </c>
      <c r="K395">
        <v>0</v>
      </c>
      <c r="L395" t="b">
        <f t="shared" si="24"/>
        <v>0</v>
      </c>
      <c r="M395" t="b">
        <f t="shared" si="25"/>
        <v>0</v>
      </c>
      <c r="N395" t="b">
        <f t="shared" si="26"/>
        <v>0</v>
      </c>
      <c r="O395" s="2" t="b">
        <f t="shared" si="27"/>
        <v>0</v>
      </c>
    </row>
    <row r="396" spans="1:15" x14ac:dyDescent="0.25">
      <c r="A396">
        <v>396</v>
      </c>
      <c r="B396" s="2" t="s">
        <v>564</v>
      </c>
      <c r="C396">
        <v>34</v>
      </c>
      <c r="D396">
        <v>42</v>
      </c>
      <c r="E396">
        <v>10703</v>
      </c>
      <c r="F396" s="2" t="s">
        <v>137</v>
      </c>
      <c r="G396">
        <v>10.71</v>
      </c>
      <c r="H396">
        <v>100</v>
      </c>
      <c r="I396">
        <v>0</v>
      </c>
      <c r="J396">
        <v>0</v>
      </c>
      <c r="K396">
        <v>0</v>
      </c>
      <c r="L396" t="b">
        <f t="shared" si="24"/>
        <v>0</v>
      </c>
      <c r="M396" t="b">
        <f t="shared" si="25"/>
        <v>0</v>
      </c>
      <c r="N396" t="b">
        <f t="shared" si="26"/>
        <v>0</v>
      </c>
      <c r="O396" s="2" t="b">
        <f t="shared" si="27"/>
        <v>0</v>
      </c>
    </row>
    <row r="397" spans="1:15" x14ac:dyDescent="0.25">
      <c r="A397">
        <v>397</v>
      </c>
      <c r="B397" s="2" t="s">
        <v>565</v>
      </c>
      <c r="C397">
        <v>34</v>
      </c>
      <c r="D397">
        <v>42</v>
      </c>
      <c r="E397">
        <v>10704</v>
      </c>
      <c r="F397" s="2" t="s">
        <v>137</v>
      </c>
      <c r="G397">
        <v>13.76</v>
      </c>
      <c r="H397">
        <v>100</v>
      </c>
      <c r="I397">
        <v>0</v>
      </c>
      <c r="J397">
        <v>0</v>
      </c>
      <c r="K397">
        <v>0</v>
      </c>
      <c r="L397" t="b">
        <f t="shared" si="24"/>
        <v>0</v>
      </c>
      <c r="M397" t="b">
        <f t="shared" si="25"/>
        <v>0</v>
      </c>
      <c r="N397" t="b">
        <f t="shared" si="26"/>
        <v>0</v>
      </c>
      <c r="O397" s="2" t="b">
        <f t="shared" si="27"/>
        <v>0</v>
      </c>
    </row>
    <row r="398" spans="1:15" x14ac:dyDescent="0.25">
      <c r="A398">
        <v>398</v>
      </c>
      <c r="B398" s="2" t="s">
        <v>566</v>
      </c>
      <c r="C398">
        <v>34</v>
      </c>
      <c r="D398">
        <v>42</v>
      </c>
      <c r="E398">
        <v>10705</v>
      </c>
      <c r="F398" s="2" t="s">
        <v>137</v>
      </c>
      <c r="G398">
        <v>6.9</v>
      </c>
      <c r="H398">
        <v>100</v>
      </c>
      <c r="I398">
        <v>0</v>
      </c>
      <c r="J398">
        <v>0</v>
      </c>
      <c r="K398">
        <v>0</v>
      </c>
      <c r="L398" t="b">
        <f t="shared" si="24"/>
        <v>0</v>
      </c>
      <c r="M398" t="b">
        <f t="shared" si="25"/>
        <v>0</v>
      </c>
      <c r="N398" t="b">
        <f t="shared" si="26"/>
        <v>0</v>
      </c>
      <c r="O398" s="2" t="b">
        <f t="shared" si="27"/>
        <v>0</v>
      </c>
    </row>
    <row r="399" spans="1:15" x14ac:dyDescent="0.25">
      <c r="A399">
        <v>399</v>
      </c>
      <c r="B399" s="2" t="s">
        <v>567</v>
      </c>
      <c r="C399">
        <v>34</v>
      </c>
      <c r="D399">
        <v>42</v>
      </c>
      <c r="E399">
        <v>10706</v>
      </c>
      <c r="F399" s="2" t="s">
        <v>137</v>
      </c>
      <c r="G399">
        <v>11.47</v>
      </c>
      <c r="H399">
        <v>100</v>
      </c>
      <c r="I399">
        <v>0</v>
      </c>
      <c r="J399">
        <v>0</v>
      </c>
      <c r="K399">
        <v>0</v>
      </c>
      <c r="L399" t="b">
        <f t="shared" si="24"/>
        <v>0</v>
      </c>
      <c r="M399" t="b">
        <f t="shared" si="25"/>
        <v>0</v>
      </c>
      <c r="N399" t="b">
        <f t="shared" si="26"/>
        <v>0</v>
      </c>
      <c r="O399" s="2" t="b">
        <f t="shared" si="27"/>
        <v>0</v>
      </c>
    </row>
    <row r="400" spans="1:15" x14ac:dyDescent="0.25">
      <c r="A400">
        <v>400</v>
      </c>
      <c r="B400" s="2" t="s">
        <v>568</v>
      </c>
      <c r="C400">
        <v>34</v>
      </c>
      <c r="D400">
        <v>42</v>
      </c>
      <c r="E400">
        <v>10707</v>
      </c>
      <c r="F400" s="2" t="s">
        <v>137</v>
      </c>
      <c r="G400">
        <v>11.47</v>
      </c>
      <c r="H400">
        <v>100</v>
      </c>
      <c r="I400">
        <v>0</v>
      </c>
      <c r="J400">
        <v>0</v>
      </c>
      <c r="K400">
        <v>0</v>
      </c>
      <c r="L400" t="b">
        <f t="shared" si="24"/>
        <v>0</v>
      </c>
      <c r="M400" t="b">
        <f t="shared" si="25"/>
        <v>0</v>
      </c>
      <c r="N400" t="b">
        <f t="shared" si="26"/>
        <v>0</v>
      </c>
      <c r="O400" s="2" t="b">
        <f t="shared" si="27"/>
        <v>0</v>
      </c>
    </row>
    <row r="401" spans="1:15" x14ac:dyDescent="0.25">
      <c r="A401">
        <v>401</v>
      </c>
      <c r="B401" s="2" t="s">
        <v>569</v>
      </c>
      <c r="C401">
        <v>34</v>
      </c>
      <c r="D401">
        <v>42</v>
      </c>
      <c r="E401">
        <v>10708</v>
      </c>
      <c r="F401" s="2" t="s">
        <v>137</v>
      </c>
      <c r="G401">
        <v>6.14</v>
      </c>
      <c r="H401">
        <v>100</v>
      </c>
      <c r="I401">
        <v>0</v>
      </c>
      <c r="J401">
        <v>0</v>
      </c>
      <c r="K401">
        <v>0</v>
      </c>
      <c r="L401" t="b">
        <f t="shared" si="24"/>
        <v>0</v>
      </c>
      <c r="M401" t="b">
        <f t="shared" si="25"/>
        <v>0</v>
      </c>
      <c r="N401" t="b">
        <f t="shared" si="26"/>
        <v>0</v>
      </c>
      <c r="O401" s="2" t="b">
        <f t="shared" si="27"/>
        <v>0</v>
      </c>
    </row>
    <row r="402" spans="1:15" x14ac:dyDescent="0.25">
      <c r="A402">
        <v>402</v>
      </c>
      <c r="B402" s="2" t="s">
        <v>570</v>
      </c>
      <c r="C402">
        <v>34</v>
      </c>
      <c r="D402">
        <v>42</v>
      </c>
      <c r="E402">
        <v>10709</v>
      </c>
      <c r="F402" s="2" t="s">
        <v>137</v>
      </c>
      <c r="G402">
        <v>4.57</v>
      </c>
      <c r="H402">
        <v>100</v>
      </c>
      <c r="I402">
        <v>0</v>
      </c>
      <c r="J402">
        <v>0</v>
      </c>
      <c r="K402">
        <v>0</v>
      </c>
      <c r="L402" t="b">
        <f t="shared" si="24"/>
        <v>0</v>
      </c>
      <c r="M402" t="b">
        <f t="shared" si="25"/>
        <v>0</v>
      </c>
      <c r="N402" t="b">
        <f t="shared" si="26"/>
        <v>0</v>
      </c>
      <c r="O402" s="2" t="b">
        <f t="shared" si="27"/>
        <v>0</v>
      </c>
    </row>
    <row r="403" spans="1:15" x14ac:dyDescent="0.25">
      <c r="A403">
        <v>403</v>
      </c>
      <c r="B403" s="2" t="s">
        <v>571</v>
      </c>
      <c r="C403">
        <v>34</v>
      </c>
      <c r="D403">
        <v>42</v>
      </c>
      <c r="E403">
        <v>10710</v>
      </c>
      <c r="F403" s="2" t="s">
        <v>137</v>
      </c>
      <c r="G403">
        <v>5.34</v>
      </c>
      <c r="H403">
        <v>100</v>
      </c>
      <c r="I403">
        <v>0</v>
      </c>
      <c r="J403">
        <v>0</v>
      </c>
      <c r="K403">
        <v>0</v>
      </c>
      <c r="L403" t="b">
        <f t="shared" si="24"/>
        <v>0</v>
      </c>
      <c r="M403" t="b">
        <f t="shared" si="25"/>
        <v>0</v>
      </c>
      <c r="N403" t="b">
        <f t="shared" si="26"/>
        <v>0</v>
      </c>
      <c r="O403" s="2" t="b">
        <f t="shared" si="27"/>
        <v>0</v>
      </c>
    </row>
    <row r="404" spans="1:15" x14ac:dyDescent="0.25">
      <c r="A404">
        <v>404</v>
      </c>
      <c r="B404" s="2" t="s">
        <v>572</v>
      </c>
      <c r="C404">
        <v>34</v>
      </c>
      <c r="D404">
        <v>42</v>
      </c>
      <c r="E404">
        <v>10711</v>
      </c>
      <c r="F404" s="2" t="s">
        <v>137</v>
      </c>
      <c r="G404">
        <v>7.24</v>
      </c>
      <c r="H404">
        <v>100</v>
      </c>
      <c r="I404">
        <v>0</v>
      </c>
      <c r="J404">
        <v>0</v>
      </c>
      <c r="K404">
        <v>0</v>
      </c>
      <c r="L404" t="b">
        <f t="shared" si="24"/>
        <v>0</v>
      </c>
      <c r="M404" t="b">
        <f t="shared" si="25"/>
        <v>0</v>
      </c>
      <c r="N404" t="b">
        <f t="shared" si="26"/>
        <v>0</v>
      </c>
      <c r="O404" s="2" t="b">
        <f t="shared" si="27"/>
        <v>0</v>
      </c>
    </row>
    <row r="405" spans="1:15" x14ac:dyDescent="0.25">
      <c r="A405">
        <v>405</v>
      </c>
      <c r="B405" s="2" t="s">
        <v>573</v>
      </c>
      <c r="C405">
        <v>34</v>
      </c>
      <c r="D405">
        <v>42</v>
      </c>
      <c r="E405">
        <v>10712</v>
      </c>
      <c r="F405" s="2" t="s">
        <v>137</v>
      </c>
      <c r="G405">
        <v>7.24</v>
      </c>
      <c r="H405">
        <v>100</v>
      </c>
      <c r="I405">
        <v>0</v>
      </c>
      <c r="J405">
        <v>0</v>
      </c>
      <c r="K405">
        <v>0</v>
      </c>
      <c r="L405" t="b">
        <f t="shared" si="24"/>
        <v>0</v>
      </c>
      <c r="M405" t="b">
        <f t="shared" si="25"/>
        <v>0</v>
      </c>
      <c r="N405" t="b">
        <f t="shared" si="26"/>
        <v>0</v>
      </c>
      <c r="O405" s="2" t="b">
        <f t="shared" si="27"/>
        <v>0</v>
      </c>
    </row>
    <row r="406" spans="1:15" x14ac:dyDescent="0.25">
      <c r="A406">
        <v>406</v>
      </c>
      <c r="B406" s="2" t="s">
        <v>574</v>
      </c>
      <c r="C406">
        <v>34</v>
      </c>
      <c r="D406">
        <v>42</v>
      </c>
      <c r="E406">
        <v>10713</v>
      </c>
      <c r="F406" s="2" t="s">
        <v>137</v>
      </c>
      <c r="G406">
        <v>5.91</v>
      </c>
      <c r="H406">
        <v>100</v>
      </c>
      <c r="I406">
        <v>0</v>
      </c>
      <c r="J406">
        <v>0</v>
      </c>
      <c r="K406">
        <v>0</v>
      </c>
      <c r="L406" t="b">
        <f t="shared" si="24"/>
        <v>0</v>
      </c>
      <c r="M406" t="b">
        <f t="shared" si="25"/>
        <v>0</v>
      </c>
      <c r="N406" t="b">
        <f t="shared" si="26"/>
        <v>0</v>
      </c>
      <c r="O406" s="2" t="b">
        <f t="shared" si="27"/>
        <v>0</v>
      </c>
    </row>
    <row r="407" spans="1:15" x14ac:dyDescent="0.25">
      <c r="A407">
        <v>407</v>
      </c>
      <c r="B407" s="2" t="s">
        <v>575</v>
      </c>
      <c r="C407">
        <v>34</v>
      </c>
      <c r="D407">
        <v>42</v>
      </c>
      <c r="E407">
        <v>10714</v>
      </c>
      <c r="F407" s="2" t="s">
        <v>137</v>
      </c>
      <c r="G407">
        <v>7.36</v>
      </c>
      <c r="H407">
        <v>100</v>
      </c>
      <c r="I407">
        <v>0</v>
      </c>
      <c r="J407">
        <v>0</v>
      </c>
      <c r="K407">
        <v>0</v>
      </c>
      <c r="L407" t="b">
        <f t="shared" si="24"/>
        <v>0</v>
      </c>
      <c r="M407" t="b">
        <f t="shared" si="25"/>
        <v>0</v>
      </c>
      <c r="N407" t="b">
        <f t="shared" si="26"/>
        <v>0</v>
      </c>
      <c r="O407" s="2" t="b">
        <f t="shared" si="27"/>
        <v>0</v>
      </c>
    </row>
    <row r="408" spans="1:15" x14ac:dyDescent="0.25">
      <c r="A408">
        <v>408</v>
      </c>
      <c r="B408" s="2" t="s">
        <v>576</v>
      </c>
      <c r="C408">
        <v>34</v>
      </c>
      <c r="D408">
        <v>42</v>
      </c>
      <c r="E408">
        <v>10715</v>
      </c>
      <c r="F408" s="2" t="s">
        <v>137</v>
      </c>
      <c r="G408">
        <v>7.01</v>
      </c>
      <c r="H408">
        <v>100</v>
      </c>
      <c r="I408">
        <v>0</v>
      </c>
      <c r="J408">
        <v>0</v>
      </c>
      <c r="K408">
        <v>0</v>
      </c>
      <c r="L408" t="b">
        <f t="shared" si="24"/>
        <v>0</v>
      </c>
      <c r="M408" t="b">
        <f t="shared" si="25"/>
        <v>0</v>
      </c>
      <c r="N408" t="b">
        <f t="shared" si="26"/>
        <v>0</v>
      </c>
      <c r="O408" s="2" t="b">
        <f t="shared" si="27"/>
        <v>0</v>
      </c>
    </row>
    <row r="409" spans="1:15" x14ac:dyDescent="0.25">
      <c r="A409">
        <v>409</v>
      </c>
      <c r="B409" s="2" t="s">
        <v>577</v>
      </c>
      <c r="C409">
        <v>34</v>
      </c>
      <c r="D409">
        <v>42</v>
      </c>
      <c r="E409">
        <v>10716</v>
      </c>
      <c r="F409" s="2" t="s">
        <v>137</v>
      </c>
      <c r="G409">
        <v>5.68</v>
      </c>
      <c r="H409">
        <v>100</v>
      </c>
      <c r="I409">
        <v>0</v>
      </c>
      <c r="J409">
        <v>0</v>
      </c>
      <c r="K409">
        <v>0</v>
      </c>
      <c r="L409" t="b">
        <f t="shared" si="24"/>
        <v>0</v>
      </c>
      <c r="M409" t="b">
        <f t="shared" si="25"/>
        <v>0</v>
      </c>
      <c r="N409" t="b">
        <f t="shared" si="26"/>
        <v>0</v>
      </c>
      <c r="O409" s="2" t="b">
        <f t="shared" si="27"/>
        <v>0</v>
      </c>
    </row>
    <row r="410" spans="1:15" x14ac:dyDescent="0.25">
      <c r="A410">
        <v>410</v>
      </c>
      <c r="B410" s="2" t="s">
        <v>578</v>
      </c>
      <c r="C410">
        <v>34</v>
      </c>
      <c r="D410">
        <v>42</v>
      </c>
      <c r="E410">
        <v>10717</v>
      </c>
      <c r="F410" s="2" t="s">
        <v>137</v>
      </c>
      <c r="G410">
        <v>4.8</v>
      </c>
      <c r="H410">
        <v>100</v>
      </c>
      <c r="I410">
        <v>0</v>
      </c>
      <c r="J410">
        <v>0</v>
      </c>
      <c r="K410">
        <v>0</v>
      </c>
      <c r="L410" t="b">
        <f t="shared" si="24"/>
        <v>0</v>
      </c>
      <c r="M410" t="b">
        <f t="shared" si="25"/>
        <v>0</v>
      </c>
      <c r="N410" t="b">
        <f t="shared" si="26"/>
        <v>0</v>
      </c>
      <c r="O410" s="2" t="b">
        <f t="shared" si="27"/>
        <v>0</v>
      </c>
    </row>
    <row r="411" spans="1:15" x14ac:dyDescent="0.25">
      <c r="A411">
        <v>411</v>
      </c>
      <c r="B411" s="2" t="s">
        <v>579</v>
      </c>
      <c r="C411">
        <v>34</v>
      </c>
      <c r="D411">
        <v>42</v>
      </c>
      <c r="E411">
        <v>10718</v>
      </c>
      <c r="F411" s="2" t="s">
        <v>137</v>
      </c>
      <c r="G411">
        <v>6.1</v>
      </c>
      <c r="H411">
        <v>100</v>
      </c>
      <c r="I411">
        <v>0</v>
      </c>
      <c r="J411">
        <v>0</v>
      </c>
      <c r="K411">
        <v>0</v>
      </c>
      <c r="L411" t="b">
        <f t="shared" si="24"/>
        <v>0</v>
      </c>
      <c r="M411" t="b">
        <f t="shared" si="25"/>
        <v>0</v>
      </c>
      <c r="N411" t="b">
        <f t="shared" si="26"/>
        <v>0</v>
      </c>
      <c r="O411" s="2" t="b">
        <f t="shared" si="27"/>
        <v>0</v>
      </c>
    </row>
    <row r="412" spans="1:15" x14ac:dyDescent="0.25">
      <c r="A412">
        <v>412</v>
      </c>
      <c r="B412" s="2" t="s">
        <v>580</v>
      </c>
      <c r="C412">
        <v>34</v>
      </c>
      <c r="D412">
        <v>42</v>
      </c>
      <c r="E412">
        <v>10719</v>
      </c>
      <c r="F412" s="2" t="s">
        <v>137</v>
      </c>
      <c r="G412">
        <v>4.57</v>
      </c>
      <c r="H412">
        <v>100</v>
      </c>
      <c r="I412">
        <v>0</v>
      </c>
      <c r="J412">
        <v>0</v>
      </c>
      <c r="K412">
        <v>0</v>
      </c>
      <c r="L412" t="b">
        <f t="shared" si="24"/>
        <v>0</v>
      </c>
      <c r="M412" t="b">
        <f t="shared" si="25"/>
        <v>0</v>
      </c>
      <c r="N412" t="b">
        <f t="shared" si="26"/>
        <v>0</v>
      </c>
      <c r="O412" s="2" t="b">
        <f t="shared" si="27"/>
        <v>0</v>
      </c>
    </row>
    <row r="413" spans="1:15" x14ac:dyDescent="0.25">
      <c r="A413">
        <v>413</v>
      </c>
      <c r="B413" s="2" t="s">
        <v>581</v>
      </c>
      <c r="C413">
        <v>34</v>
      </c>
      <c r="D413">
        <v>42</v>
      </c>
      <c r="E413">
        <v>10720</v>
      </c>
      <c r="F413" s="2" t="s">
        <v>137</v>
      </c>
      <c r="G413">
        <v>7.36</v>
      </c>
      <c r="H413">
        <v>100</v>
      </c>
      <c r="I413">
        <v>0</v>
      </c>
      <c r="J413">
        <v>0</v>
      </c>
      <c r="K413">
        <v>0</v>
      </c>
      <c r="L413" t="b">
        <f t="shared" si="24"/>
        <v>0</v>
      </c>
      <c r="M413" t="b">
        <f t="shared" si="25"/>
        <v>0</v>
      </c>
      <c r="N413" t="b">
        <f t="shared" si="26"/>
        <v>0</v>
      </c>
      <c r="O413" s="2" t="b">
        <f t="shared" si="27"/>
        <v>0</v>
      </c>
    </row>
    <row r="414" spans="1:15" x14ac:dyDescent="0.25">
      <c r="A414">
        <v>414</v>
      </c>
      <c r="B414" s="2" t="s">
        <v>582</v>
      </c>
      <c r="C414">
        <v>34</v>
      </c>
      <c r="D414">
        <v>47</v>
      </c>
      <c r="E414">
        <v>414</v>
      </c>
      <c r="F414" s="2" t="s">
        <v>137</v>
      </c>
      <c r="G414">
        <v>7.24</v>
      </c>
      <c r="H414">
        <v>100</v>
      </c>
      <c r="I414">
        <v>0</v>
      </c>
      <c r="J414">
        <v>0</v>
      </c>
      <c r="K414">
        <v>0</v>
      </c>
      <c r="L414" t="b">
        <f t="shared" si="24"/>
        <v>0</v>
      </c>
      <c r="M414" t="b">
        <f t="shared" si="25"/>
        <v>0</v>
      </c>
      <c r="N414" t="b">
        <f t="shared" si="26"/>
        <v>0</v>
      </c>
      <c r="O414" s="2" t="b">
        <f t="shared" si="27"/>
        <v>0</v>
      </c>
    </row>
    <row r="415" spans="1:15" x14ac:dyDescent="0.25">
      <c r="A415">
        <v>415</v>
      </c>
      <c r="B415" s="2" t="s">
        <v>583</v>
      </c>
      <c r="C415">
        <v>34</v>
      </c>
      <c r="D415">
        <v>47</v>
      </c>
      <c r="E415">
        <v>415</v>
      </c>
      <c r="F415" s="2" t="s">
        <v>137</v>
      </c>
      <c r="G415">
        <v>7.36</v>
      </c>
      <c r="H415">
        <v>100</v>
      </c>
      <c r="I415">
        <v>0</v>
      </c>
      <c r="J415">
        <v>0</v>
      </c>
      <c r="K415">
        <v>0</v>
      </c>
      <c r="L415" t="b">
        <f t="shared" si="24"/>
        <v>0</v>
      </c>
      <c r="M415" t="b">
        <f t="shared" si="25"/>
        <v>0</v>
      </c>
      <c r="N415" t="b">
        <f t="shared" si="26"/>
        <v>0</v>
      </c>
      <c r="O415" s="2" t="b">
        <f t="shared" si="27"/>
        <v>0</v>
      </c>
    </row>
    <row r="416" spans="1:15" x14ac:dyDescent="0.25">
      <c r="A416">
        <v>416</v>
      </c>
      <c r="B416" s="2" t="s">
        <v>584</v>
      </c>
      <c r="C416">
        <v>34</v>
      </c>
      <c r="D416">
        <v>47</v>
      </c>
      <c r="E416">
        <v>416</v>
      </c>
      <c r="F416" s="2" t="s">
        <v>137</v>
      </c>
      <c r="G416">
        <v>9.7200000000000006</v>
      </c>
      <c r="H416">
        <v>100</v>
      </c>
      <c r="I416">
        <v>0</v>
      </c>
      <c r="J416">
        <v>0</v>
      </c>
      <c r="K416">
        <v>0</v>
      </c>
      <c r="L416" t="b">
        <f t="shared" si="24"/>
        <v>0</v>
      </c>
      <c r="M416" t="b">
        <f t="shared" si="25"/>
        <v>0</v>
      </c>
      <c r="N416" t="b">
        <f t="shared" si="26"/>
        <v>0</v>
      </c>
      <c r="O416" s="2" t="b">
        <f t="shared" si="27"/>
        <v>0</v>
      </c>
    </row>
    <row r="417" spans="1:15" x14ac:dyDescent="0.25">
      <c r="A417">
        <v>417</v>
      </c>
      <c r="B417" s="2" t="s">
        <v>585</v>
      </c>
      <c r="C417">
        <v>34</v>
      </c>
      <c r="D417">
        <v>47</v>
      </c>
      <c r="E417">
        <v>417</v>
      </c>
      <c r="F417" s="2" t="s">
        <v>137</v>
      </c>
      <c r="G417">
        <v>9.91</v>
      </c>
      <c r="H417">
        <v>100</v>
      </c>
      <c r="I417">
        <v>0</v>
      </c>
      <c r="J417">
        <v>0</v>
      </c>
      <c r="K417">
        <v>0</v>
      </c>
      <c r="L417" t="b">
        <f t="shared" si="24"/>
        <v>0</v>
      </c>
      <c r="M417" t="b">
        <f t="shared" si="25"/>
        <v>0</v>
      </c>
      <c r="N417" t="b">
        <f t="shared" si="26"/>
        <v>0</v>
      </c>
      <c r="O417" s="2" t="b">
        <f t="shared" si="27"/>
        <v>0</v>
      </c>
    </row>
    <row r="418" spans="1:15" x14ac:dyDescent="0.25">
      <c r="A418">
        <v>418</v>
      </c>
      <c r="B418" s="2" t="s">
        <v>586</v>
      </c>
      <c r="C418">
        <v>34</v>
      </c>
      <c r="D418">
        <v>47</v>
      </c>
      <c r="E418">
        <v>418</v>
      </c>
      <c r="F418" s="2" t="s">
        <v>137</v>
      </c>
      <c r="G418">
        <v>12.96</v>
      </c>
      <c r="H418">
        <v>100</v>
      </c>
      <c r="I418">
        <v>0</v>
      </c>
      <c r="J418">
        <v>0</v>
      </c>
      <c r="K418">
        <v>0</v>
      </c>
      <c r="L418" t="b">
        <f t="shared" si="24"/>
        <v>0</v>
      </c>
      <c r="M418" t="b">
        <f t="shared" si="25"/>
        <v>0</v>
      </c>
      <c r="N418" t="b">
        <f t="shared" si="26"/>
        <v>0</v>
      </c>
      <c r="O418" s="2" t="b">
        <f t="shared" si="27"/>
        <v>0</v>
      </c>
    </row>
    <row r="419" spans="1:15" x14ac:dyDescent="0.25">
      <c r="A419">
        <v>419</v>
      </c>
      <c r="B419" s="2" t="s">
        <v>587</v>
      </c>
      <c r="C419">
        <v>34</v>
      </c>
      <c r="D419">
        <v>47</v>
      </c>
      <c r="E419">
        <v>419</v>
      </c>
      <c r="F419" s="2" t="s">
        <v>137</v>
      </c>
      <c r="G419">
        <v>6.1</v>
      </c>
      <c r="H419">
        <v>100</v>
      </c>
      <c r="I419">
        <v>0</v>
      </c>
      <c r="J419">
        <v>0</v>
      </c>
      <c r="K419">
        <v>0</v>
      </c>
      <c r="L419" t="b">
        <f t="shared" si="24"/>
        <v>0</v>
      </c>
      <c r="M419" t="b">
        <f t="shared" si="25"/>
        <v>0</v>
      </c>
      <c r="N419" t="b">
        <f t="shared" si="26"/>
        <v>0</v>
      </c>
      <c r="O419" s="2" t="b">
        <f t="shared" si="27"/>
        <v>0</v>
      </c>
    </row>
    <row r="420" spans="1:15" x14ac:dyDescent="0.25">
      <c r="A420">
        <v>420</v>
      </c>
      <c r="B420" s="2" t="s">
        <v>588</v>
      </c>
      <c r="C420">
        <v>34</v>
      </c>
      <c r="D420">
        <v>47</v>
      </c>
      <c r="E420">
        <v>420</v>
      </c>
      <c r="F420" s="2" t="s">
        <v>137</v>
      </c>
      <c r="G420">
        <v>4.8</v>
      </c>
      <c r="H420">
        <v>100</v>
      </c>
      <c r="I420">
        <v>0</v>
      </c>
      <c r="J420">
        <v>0</v>
      </c>
      <c r="K420">
        <v>0</v>
      </c>
      <c r="L420" t="b">
        <f t="shared" si="24"/>
        <v>0</v>
      </c>
      <c r="M420" t="b">
        <f t="shared" si="25"/>
        <v>0</v>
      </c>
      <c r="N420" t="b">
        <f t="shared" si="26"/>
        <v>0</v>
      </c>
      <c r="O420" s="2" t="b">
        <f t="shared" si="27"/>
        <v>0</v>
      </c>
    </row>
    <row r="421" spans="1:15" x14ac:dyDescent="0.25">
      <c r="A421">
        <v>421</v>
      </c>
      <c r="B421" s="2" t="s">
        <v>589</v>
      </c>
      <c r="C421">
        <v>34</v>
      </c>
      <c r="D421">
        <v>47</v>
      </c>
      <c r="E421">
        <v>421</v>
      </c>
      <c r="F421" s="2" t="s">
        <v>137</v>
      </c>
      <c r="G421">
        <v>5.34</v>
      </c>
      <c r="H421">
        <v>100</v>
      </c>
      <c r="I421">
        <v>0</v>
      </c>
      <c r="J421">
        <v>0</v>
      </c>
      <c r="K421">
        <v>0</v>
      </c>
      <c r="L421" t="b">
        <f t="shared" si="24"/>
        <v>0</v>
      </c>
      <c r="M421" t="b">
        <f t="shared" si="25"/>
        <v>0</v>
      </c>
      <c r="N421" t="b">
        <f t="shared" si="26"/>
        <v>0</v>
      </c>
      <c r="O421" s="2" t="b">
        <f t="shared" si="27"/>
        <v>0</v>
      </c>
    </row>
    <row r="422" spans="1:15" x14ac:dyDescent="0.25">
      <c r="A422">
        <v>422</v>
      </c>
      <c r="B422" s="2" t="s">
        <v>590</v>
      </c>
      <c r="C422">
        <v>34</v>
      </c>
      <c r="D422">
        <v>47</v>
      </c>
      <c r="E422">
        <v>422</v>
      </c>
      <c r="F422" s="2" t="s">
        <v>137</v>
      </c>
      <c r="G422">
        <v>10.67</v>
      </c>
      <c r="H422">
        <v>100</v>
      </c>
      <c r="I422">
        <v>0</v>
      </c>
      <c r="J422">
        <v>0</v>
      </c>
      <c r="K422">
        <v>0</v>
      </c>
      <c r="L422" t="b">
        <f t="shared" si="24"/>
        <v>0</v>
      </c>
      <c r="M422" t="b">
        <f t="shared" si="25"/>
        <v>0</v>
      </c>
      <c r="N422" t="b">
        <f t="shared" si="26"/>
        <v>0</v>
      </c>
      <c r="O422" s="2" t="b">
        <f t="shared" si="27"/>
        <v>0</v>
      </c>
    </row>
    <row r="423" spans="1:15" x14ac:dyDescent="0.25">
      <c r="A423">
        <v>423</v>
      </c>
      <c r="B423" s="2" t="s">
        <v>591</v>
      </c>
      <c r="C423">
        <v>34</v>
      </c>
      <c r="D423">
        <v>52</v>
      </c>
      <c r="E423">
        <v>423</v>
      </c>
      <c r="F423" s="2" t="s">
        <v>137</v>
      </c>
      <c r="G423">
        <v>10.67</v>
      </c>
      <c r="H423">
        <v>100</v>
      </c>
      <c r="I423">
        <v>0</v>
      </c>
      <c r="J423">
        <v>0</v>
      </c>
      <c r="K423">
        <v>0</v>
      </c>
      <c r="L423" t="b">
        <f t="shared" si="24"/>
        <v>0</v>
      </c>
      <c r="M423" t="b">
        <f t="shared" si="25"/>
        <v>0</v>
      </c>
      <c r="N423" t="b">
        <f t="shared" si="26"/>
        <v>0</v>
      </c>
      <c r="O423" s="2" t="b">
        <f t="shared" si="27"/>
        <v>0</v>
      </c>
    </row>
    <row r="424" spans="1:15" x14ac:dyDescent="0.25">
      <c r="A424">
        <v>424</v>
      </c>
      <c r="B424" s="2" t="s">
        <v>592</v>
      </c>
      <c r="C424">
        <v>34</v>
      </c>
      <c r="D424">
        <v>52</v>
      </c>
      <c r="E424">
        <v>424</v>
      </c>
      <c r="F424" s="2" t="s">
        <v>137</v>
      </c>
      <c r="G424">
        <v>6.1</v>
      </c>
      <c r="H424">
        <v>100</v>
      </c>
      <c r="I424">
        <v>0</v>
      </c>
      <c r="J424">
        <v>0</v>
      </c>
      <c r="K424">
        <v>0</v>
      </c>
      <c r="L424" t="b">
        <f t="shared" si="24"/>
        <v>0</v>
      </c>
      <c r="M424" t="b">
        <f t="shared" si="25"/>
        <v>0</v>
      </c>
      <c r="N424" t="b">
        <f t="shared" si="26"/>
        <v>0</v>
      </c>
      <c r="O424" s="2" t="b">
        <f t="shared" si="27"/>
        <v>0</v>
      </c>
    </row>
    <row r="425" spans="1:15" x14ac:dyDescent="0.25">
      <c r="A425">
        <v>425</v>
      </c>
      <c r="B425" s="2" t="s">
        <v>593</v>
      </c>
      <c r="C425">
        <v>34</v>
      </c>
      <c r="D425">
        <v>52</v>
      </c>
      <c r="E425">
        <v>425</v>
      </c>
      <c r="F425" s="2" t="s">
        <v>137</v>
      </c>
      <c r="G425">
        <v>12.96</v>
      </c>
      <c r="H425">
        <v>100</v>
      </c>
      <c r="I425">
        <v>0</v>
      </c>
      <c r="J425">
        <v>0</v>
      </c>
      <c r="K425">
        <v>0</v>
      </c>
      <c r="L425" t="b">
        <f t="shared" si="24"/>
        <v>0</v>
      </c>
      <c r="M425" t="b">
        <f t="shared" si="25"/>
        <v>0</v>
      </c>
      <c r="N425" t="b">
        <f t="shared" si="26"/>
        <v>0</v>
      </c>
      <c r="O425" s="2" t="b">
        <f t="shared" si="27"/>
        <v>0</v>
      </c>
    </row>
    <row r="426" spans="1:15" x14ac:dyDescent="0.25">
      <c r="A426">
        <v>426</v>
      </c>
      <c r="B426" s="2" t="s">
        <v>594</v>
      </c>
      <c r="C426">
        <v>34</v>
      </c>
      <c r="D426">
        <v>52</v>
      </c>
      <c r="E426">
        <v>426</v>
      </c>
      <c r="F426" s="2" t="s">
        <v>137</v>
      </c>
      <c r="G426">
        <v>9.91</v>
      </c>
      <c r="H426">
        <v>100</v>
      </c>
      <c r="I426">
        <v>0</v>
      </c>
      <c r="J426">
        <v>0</v>
      </c>
      <c r="K426">
        <v>0</v>
      </c>
      <c r="L426" t="b">
        <f t="shared" si="24"/>
        <v>0</v>
      </c>
      <c r="M426" t="b">
        <f t="shared" si="25"/>
        <v>0</v>
      </c>
      <c r="N426" t="b">
        <f t="shared" si="26"/>
        <v>0</v>
      </c>
      <c r="O426" s="2" t="b">
        <f t="shared" si="27"/>
        <v>0</v>
      </c>
    </row>
    <row r="427" spans="1:15" x14ac:dyDescent="0.25">
      <c r="A427">
        <v>427</v>
      </c>
      <c r="B427" s="2" t="s">
        <v>595</v>
      </c>
      <c r="C427">
        <v>34</v>
      </c>
      <c r="D427">
        <v>52</v>
      </c>
      <c r="E427">
        <v>427</v>
      </c>
      <c r="F427" s="2" t="s">
        <v>137</v>
      </c>
      <c r="G427">
        <v>9.7200000000000006</v>
      </c>
      <c r="H427">
        <v>100</v>
      </c>
      <c r="I427">
        <v>0</v>
      </c>
      <c r="J427">
        <v>0</v>
      </c>
      <c r="K427">
        <v>0</v>
      </c>
      <c r="L427" t="b">
        <f t="shared" si="24"/>
        <v>0</v>
      </c>
      <c r="M427" t="b">
        <f t="shared" si="25"/>
        <v>0</v>
      </c>
      <c r="N427" t="b">
        <f t="shared" si="26"/>
        <v>0</v>
      </c>
      <c r="O427" s="2" t="b">
        <f t="shared" si="27"/>
        <v>0</v>
      </c>
    </row>
    <row r="428" spans="1:15" x14ac:dyDescent="0.25">
      <c r="A428">
        <v>428</v>
      </c>
      <c r="B428" s="2" t="s">
        <v>596</v>
      </c>
      <c r="C428">
        <v>34</v>
      </c>
      <c r="D428">
        <v>52</v>
      </c>
      <c r="E428">
        <v>428</v>
      </c>
      <c r="F428" s="2" t="s">
        <v>137</v>
      </c>
      <c r="G428">
        <v>7.36</v>
      </c>
      <c r="H428">
        <v>100</v>
      </c>
      <c r="I428">
        <v>0</v>
      </c>
      <c r="J428">
        <v>0</v>
      </c>
      <c r="K428">
        <v>0</v>
      </c>
      <c r="L428" t="b">
        <f t="shared" si="24"/>
        <v>0</v>
      </c>
      <c r="M428" t="b">
        <f t="shared" si="25"/>
        <v>0</v>
      </c>
      <c r="N428" t="b">
        <f t="shared" si="26"/>
        <v>0</v>
      </c>
      <c r="O428" s="2" t="b">
        <f t="shared" si="27"/>
        <v>0</v>
      </c>
    </row>
    <row r="429" spans="1:15" x14ac:dyDescent="0.25">
      <c r="A429">
        <v>429</v>
      </c>
      <c r="B429" s="2" t="s">
        <v>597</v>
      </c>
      <c r="C429">
        <v>34</v>
      </c>
      <c r="D429">
        <v>52</v>
      </c>
      <c r="E429">
        <v>429</v>
      </c>
      <c r="F429" s="2" t="s">
        <v>137</v>
      </c>
      <c r="G429">
        <v>7.24</v>
      </c>
      <c r="H429">
        <v>100</v>
      </c>
      <c r="I429">
        <v>0</v>
      </c>
      <c r="J429">
        <v>0</v>
      </c>
      <c r="K429">
        <v>0</v>
      </c>
      <c r="L429" t="b">
        <f t="shared" si="24"/>
        <v>0</v>
      </c>
      <c r="M429" t="b">
        <f t="shared" si="25"/>
        <v>0</v>
      </c>
      <c r="N429" t="b">
        <f t="shared" si="26"/>
        <v>0</v>
      </c>
      <c r="O429" s="2" t="b">
        <f t="shared" si="27"/>
        <v>0</v>
      </c>
    </row>
    <row r="430" spans="1:15" x14ac:dyDescent="0.25">
      <c r="A430">
        <v>430</v>
      </c>
      <c r="B430" s="2" t="s">
        <v>598</v>
      </c>
      <c r="C430">
        <v>34</v>
      </c>
      <c r="D430">
        <v>52</v>
      </c>
      <c r="E430">
        <v>430</v>
      </c>
      <c r="F430" s="2" t="s">
        <v>137</v>
      </c>
      <c r="G430">
        <v>7.36</v>
      </c>
      <c r="H430">
        <v>100</v>
      </c>
      <c r="I430">
        <v>0</v>
      </c>
      <c r="J430">
        <v>0</v>
      </c>
      <c r="K430">
        <v>0</v>
      </c>
      <c r="L430" t="b">
        <f t="shared" si="24"/>
        <v>0</v>
      </c>
      <c r="M430" t="b">
        <f t="shared" si="25"/>
        <v>0</v>
      </c>
      <c r="N430" t="b">
        <f t="shared" si="26"/>
        <v>0</v>
      </c>
      <c r="O430" s="2" t="b">
        <f t="shared" si="27"/>
        <v>0</v>
      </c>
    </row>
    <row r="431" spans="1:15" x14ac:dyDescent="0.25">
      <c r="A431">
        <v>431</v>
      </c>
      <c r="B431" s="2" t="s">
        <v>599</v>
      </c>
      <c r="C431">
        <v>34</v>
      </c>
      <c r="D431">
        <v>52</v>
      </c>
      <c r="E431">
        <v>431</v>
      </c>
      <c r="F431" s="2" t="s">
        <v>137</v>
      </c>
      <c r="G431">
        <v>4.57</v>
      </c>
      <c r="H431">
        <v>100</v>
      </c>
      <c r="I431">
        <v>0</v>
      </c>
      <c r="J431">
        <v>0</v>
      </c>
      <c r="K431">
        <v>0</v>
      </c>
      <c r="L431" t="b">
        <f t="shared" si="24"/>
        <v>0</v>
      </c>
      <c r="M431" t="b">
        <f t="shared" si="25"/>
        <v>0</v>
      </c>
      <c r="N431" t="b">
        <f t="shared" si="26"/>
        <v>0</v>
      </c>
      <c r="O431" s="2" t="b">
        <f t="shared" si="27"/>
        <v>0</v>
      </c>
    </row>
    <row r="432" spans="1:15" x14ac:dyDescent="0.25">
      <c r="A432">
        <v>432</v>
      </c>
      <c r="B432" s="2" t="s">
        <v>600</v>
      </c>
      <c r="C432">
        <v>34</v>
      </c>
      <c r="D432">
        <v>52</v>
      </c>
      <c r="E432">
        <v>432</v>
      </c>
      <c r="F432" s="2" t="s">
        <v>137</v>
      </c>
      <c r="G432">
        <v>6.1</v>
      </c>
      <c r="H432">
        <v>100</v>
      </c>
      <c r="I432">
        <v>0</v>
      </c>
      <c r="J432">
        <v>0</v>
      </c>
      <c r="K432">
        <v>0</v>
      </c>
      <c r="L432" t="b">
        <f t="shared" si="24"/>
        <v>0</v>
      </c>
      <c r="M432" t="b">
        <f t="shared" si="25"/>
        <v>0</v>
      </c>
      <c r="N432" t="b">
        <f t="shared" si="26"/>
        <v>0</v>
      </c>
      <c r="O432" s="2" t="b">
        <f t="shared" si="27"/>
        <v>0</v>
      </c>
    </row>
    <row r="433" spans="1:15" x14ac:dyDescent="0.25">
      <c r="A433">
        <v>433</v>
      </c>
      <c r="B433" s="2" t="s">
        <v>601</v>
      </c>
      <c r="C433">
        <v>34</v>
      </c>
      <c r="D433">
        <v>52</v>
      </c>
      <c r="E433">
        <v>433</v>
      </c>
      <c r="F433" s="2" t="s">
        <v>137</v>
      </c>
      <c r="G433">
        <v>4.8</v>
      </c>
      <c r="H433">
        <v>100</v>
      </c>
      <c r="I433">
        <v>0</v>
      </c>
      <c r="J433">
        <v>0</v>
      </c>
      <c r="K433">
        <v>0</v>
      </c>
      <c r="L433" t="b">
        <f t="shared" si="24"/>
        <v>0</v>
      </c>
      <c r="M433" t="b">
        <f t="shared" si="25"/>
        <v>0</v>
      </c>
      <c r="N433" t="b">
        <f t="shared" si="26"/>
        <v>0</v>
      </c>
      <c r="O433" s="2" t="b">
        <f t="shared" si="27"/>
        <v>0</v>
      </c>
    </row>
    <row r="434" spans="1:15" x14ac:dyDescent="0.25">
      <c r="A434">
        <v>434</v>
      </c>
      <c r="B434" s="2" t="s">
        <v>602</v>
      </c>
      <c r="C434">
        <v>34</v>
      </c>
      <c r="D434">
        <v>52</v>
      </c>
      <c r="E434">
        <v>434</v>
      </c>
      <c r="F434" s="2" t="s">
        <v>137</v>
      </c>
      <c r="G434">
        <v>5.68</v>
      </c>
      <c r="H434">
        <v>100</v>
      </c>
      <c r="I434">
        <v>0</v>
      </c>
      <c r="J434">
        <v>0</v>
      </c>
      <c r="K434">
        <v>0</v>
      </c>
      <c r="L434" t="b">
        <f t="shared" si="24"/>
        <v>0</v>
      </c>
      <c r="M434" t="b">
        <f t="shared" si="25"/>
        <v>0</v>
      </c>
      <c r="N434" t="b">
        <f t="shared" si="26"/>
        <v>0</v>
      </c>
      <c r="O434" s="2" t="b">
        <f t="shared" si="27"/>
        <v>0</v>
      </c>
    </row>
    <row r="435" spans="1:15" x14ac:dyDescent="0.25">
      <c r="A435">
        <v>435</v>
      </c>
      <c r="B435" s="2" t="s">
        <v>603</v>
      </c>
      <c r="C435">
        <v>34</v>
      </c>
      <c r="D435">
        <v>52</v>
      </c>
      <c r="E435">
        <v>435</v>
      </c>
      <c r="F435" s="2" t="s">
        <v>137</v>
      </c>
      <c r="G435">
        <v>7.01</v>
      </c>
      <c r="H435">
        <v>100</v>
      </c>
      <c r="I435">
        <v>0</v>
      </c>
      <c r="J435">
        <v>0</v>
      </c>
      <c r="K435">
        <v>0</v>
      </c>
      <c r="L435" t="b">
        <f t="shared" si="24"/>
        <v>0</v>
      </c>
      <c r="M435" t="b">
        <f t="shared" si="25"/>
        <v>0</v>
      </c>
      <c r="N435" t="b">
        <f t="shared" si="26"/>
        <v>0</v>
      </c>
      <c r="O435" s="2" t="b">
        <f t="shared" si="27"/>
        <v>0</v>
      </c>
    </row>
    <row r="436" spans="1:15" x14ac:dyDescent="0.25">
      <c r="A436">
        <v>436</v>
      </c>
      <c r="B436" s="2" t="s">
        <v>604</v>
      </c>
      <c r="C436">
        <v>34</v>
      </c>
      <c r="D436">
        <v>52</v>
      </c>
      <c r="E436">
        <v>436</v>
      </c>
      <c r="F436" s="2" t="s">
        <v>137</v>
      </c>
      <c r="G436">
        <v>7.36</v>
      </c>
      <c r="H436">
        <v>100</v>
      </c>
      <c r="I436">
        <v>0</v>
      </c>
      <c r="J436">
        <v>0</v>
      </c>
      <c r="K436">
        <v>0</v>
      </c>
      <c r="L436" t="b">
        <f t="shared" si="24"/>
        <v>0</v>
      </c>
      <c r="M436" t="b">
        <f t="shared" si="25"/>
        <v>0</v>
      </c>
      <c r="N436" t="b">
        <f t="shared" si="26"/>
        <v>0</v>
      </c>
      <c r="O436" s="2" t="b">
        <f t="shared" si="27"/>
        <v>0</v>
      </c>
    </row>
    <row r="437" spans="1:15" x14ac:dyDescent="0.25">
      <c r="A437">
        <v>437</v>
      </c>
      <c r="B437" s="2" t="s">
        <v>605</v>
      </c>
      <c r="C437">
        <v>34</v>
      </c>
      <c r="D437">
        <v>52</v>
      </c>
      <c r="E437">
        <v>437</v>
      </c>
      <c r="F437" s="2" t="s">
        <v>137</v>
      </c>
      <c r="G437">
        <v>5.91</v>
      </c>
      <c r="H437">
        <v>100</v>
      </c>
      <c r="I437">
        <v>0</v>
      </c>
      <c r="J437">
        <v>0</v>
      </c>
      <c r="K437">
        <v>0</v>
      </c>
      <c r="L437" t="b">
        <f t="shared" si="24"/>
        <v>0</v>
      </c>
      <c r="M437" t="b">
        <f t="shared" si="25"/>
        <v>0</v>
      </c>
      <c r="N437" t="b">
        <f t="shared" si="26"/>
        <v>0</v>
      </c>
      <c r="O437" s="2" t="b">
        <f t="shared" si="27"/>
        <v>0</v>
      </c>
    </row>
    <row r="438" spans="1:15" x14ac:dyDescent="0.25">
      <c r="A438">
        <v>438</v>
      </c>
      <c r="B438" s="2" t="s">
        <v>606</v>
      </c>
      <c r="C438">
        <v>34</v>
      </c>
      <c r="D438">
        <v>52</v>
      </c>
      <c r="E438">
        <v>438</v>
      </c>
      <c r="F438" s="2" t="s">
        <v>137</v>
      </c>
      <c r="G438">
        <v>7.24</v>
      </c>
      <c r="H438">
        <v>100</v>
      </c>
      <c r="I438">
        <v>0</v>
      </c>
      <c r="J438">
        <v>0</v>
      </c>
      <c r="K438">
        <v>0</v>
      </c>
      <c r="L438" t="b">
        <f t="shared" si="24"/>
        <v>0</v>
      </c>
      <c r="M438" t="b">
        <f t="shared" si="25"/>
        <v>0</v>
      </c>
      <c r="N438" t="b">
        <f t="shared" si="26"/>
        <v>0</v>
      </c>
      <c r="O438" s="2" t="b">
        <f t="shared" si="27"/>
        <v>0</v>
      </c>
    </row>
    <row r="439" spans="1:15" x14ac:dyDescent="0.25">
      <c r="A439">
        <v>439</v>
      </c>
      <c r="B439" s="2" t="s">
        <v>607</v>
      </c>
      <c r="C439">
        <v>34</v>
      </c>
      <c r="D439">
        <v>52</v>
      </c>
      <c r="E439">
        <v>439</v>
      </c>
      <c r="F439" s="2" t="s">
        <v>137</v>
      </c>
      <c r="G439">
        <v>7.24</v>
      </c>
      <c r="H439">
        <v>100</v>
      </c>
      <c r="I439">
        <v>0</v>
      </c>
      <c r="J439">
        <v>0</v>
      </c>
      <c r="K439">
        <v>0</v>
      </c>
      <c r="L439" t="b">
        <f t="shared" si="24"/>
        <v>0</v>
      </c>
      <c r="M439" t="b">
        <f t="shared" si="25"/>
        <v>0</v>
      </c>
      <c r="N439" t="b">
        <f t="shared" si="26"/>
        <v>0</v>
      </c>
      <c r="O439" s="2" t="b">
        <f t="shared" si="27"/>
        <v>0</v>
      </c>
    </row>
    <row r="440" spans="1:15" x14ac:dyDescent="0.25">
      <c r="A440">
        <v>440</v>
      </c>
      <c r="B440" s="2" t="s">
        <v>608</v>
      </c>
      <c r="C440">
        <v>34</v>
      </c>
      <c r="D440">
        <v>52</v>
      </c>
      <c r="E440">
        <v>440</v>
      </c>
      <c r="F440" s="2" t="s">
        <v>137</v>
      </c>
      <c r="G440">
        <v>5.34</v>
      </c>
      <c r="H440">
        <v>100</v>
      </c>
      <c r="I440">
        <v>0</v>
      </c>
      <c r="J440">
        <v>0</v>
      </c>
      <c r="K440">
        <v>0</v>
      </c>
      <c r="L440" t="b">
        <f t="shared" si="24"/>
        <v>0</v>
      </c>
      <c r="M440" t="b">
        <f t="shared" si="25"/>
        <v>0</v>
      </c>
      <c r="N440" t="b">
        <f t="shared" si="26"/>
        <v>0</v>
      </c>
      <c r="O440" s="2" t="b">
        <f t="shared" si="27"/>
        <v>0</v>
      </c>
    </row>
    <row r="441" spans="1:15" x14ac:dyDescent="0.25">
      <c r="A441">
        <v>441</v>
      </c>
      <c r="B441" s="2" t="s">
        <v>609</v>
      </c>
      <c r="C441">
        <v>34</v>
      </c>
      <c r="D441">
        <v>52</v>
      </c>
      <c r="E441">
        <v>441</v>
      </c>
      <c r="F441" s="2" t="s">
        <v>137</v>
      </c>
      <c r="G441">
        <v>4.57</v>
      </c>
      <c r="H441">
        <v>100</v>
      </c>
      <c r="I441">
        <v>0</v>
      </c>
      <c r="J441">
        <v>0</v>
      </c>
      <c r="K441">
        <v>0</v>
      </c>
      <c r="L441" t="b">
        <f t="shared" si="24"/>
        <v>0</v>
      </c>
      <c r="M441" t="b">
        <f t="shared" si="25"/>
        <v>0</v>
      </c>
      <c r="N441" t="b">
        <f t="shared" si="26"/>
        <v>0</v>
      </c>
      <c r="O441" s="2" t="b">
        <f t="shared" si="27"/>
        <v>0</v>
      </c>
    </row>
    <row r="442" spans="1:15" x14ac:dyDescent="0.25">
      <c r="A442">
        <v>442</v>
      </c>
      <c r="B442" s="2" t="s">
        <v>610</v>
      </c>
      <c r="C442">
        <v>34</v>
      </c>
      <c r="D442">
        <v>52</v>
      </c>
      <c r="E442">
        <v>442</v>
      </c>
      <c r="F442" s="2" t="s">
        <v>137</v>
      </c>
      <c r="G442">
        <v>5.34</v>
      </c>
      <c r="H442">
        <v>100</v>
      </c>
      <c r="I442">
        <v>0</v>
      </c>
      <c r="J442">
        <v>0</v>
      </c>
      <c r="K442">
        <v>0</v>
      </c>
      <c r="L442" t="b">
        <f t="shared" si="24"/>
        <v>0</v>
      </c>
      <c r="M442" t="b">
        <f t="shared" si="25"/>
        <v>0</v>
      </c>
      <c r="N442" t="b">
        <f t="shared" si="26"/>
        <v>0</v>
      </c>
      <c r="O442" s="2" t="b">
        <f t="shared" si="27"/>
        <v>0</v>
      </c>
    </row>
    <row r="443" spans="1:15" x14ac:dyDescent="0.25">
      <c r="A443">
        <v>443</v>
      </c>
      <c r="B443" s="2" t="s">
        <v>611</v>
      </c>
      <c r="C443">
        <v>34</v>
      </c>
      <c r="D443">
        <v>52</v>
      </c>
      <c r="E443">
        <v>443</v>
      </c>
      <c r="F443" s="2" t="s">
        <v>137</v>
      </c>
      <c r="G443">
        <v>10.67</v>
      </c>
      <c r="H443">
        <v>100</v>
      </c>
      <c r="I443">
        <v>0</v>
      </c>
      <c r="J443">
        <v>0</v>
      </c>
      <c r="K443">
        <v>0</v>
      </c>
      <c r="L443" t="b">
        <f t="shared" si="24"/>
        <v>0</v>
      </c>
      <c r="M443" t="b">
        <f t="shared" si="25"/>
        <v>0</v>
      </c>
      <c r="N443" t="b">
        <f t="shared" si="26"/>
        <v>0</v>
      </c>
      <c r="O443" s="2" t="b">
        <f t="shared" si="27"/>
        <v>0</v>
      </c>
    </row>
    <row r="444" spans="1:15" x14ac:dyDescent="0.25">
      <c r="A444">
        <v>444</v>
      </c>
      <c r="B444" s="2" t="s">
        <v>612</v>
      </c>
      <c r="C444">
        <v>34</v>
      </c>
      <c r="D444">
        <v>52</v>
      </c>
      <c r="E444">
        <v>444</v>
      </c>
      <c r="F444" s="2" t="s">
        <v>137</v>
      </c>
      <c r="G444">
        <v>10.67</v>
      </c>
      <c r="H444">
        <v>100</v>
      </c>
      <c r="I444">
        <v>0</v>
      </c>
      <c r="J444">
        <v>0</v>
      </c>
      <c r="K444">
        <v>0</v>
      </c>
      <c r="L444" t="b">
        <f t="shared" si="24"/>
        <v>0</v>
      </c>
      <c r="M444" t="b">
        <f t="shared" si="25"/>
        <v>0</v>
      </c>
      <c r="N444" t="b">
        <f t="shared" si="26"/>
        <v>0</v>
      </c>
      <c r="O444" s="2" t="b">
        <f t="shared" si="27"/>
        <v>0</v>
      </c>
    </row>
    <row r="445" spans="1:15" x14ac:dyDescent="0.25">
      <c r="A445">
        <v>445</v>
      </c>
      <c r="B445" s="2" t="s">
        <v>613</v>
      </c>
      <c r="C445">
        <v>34</v>
      </c>
      <c r="D445">
        <v>52</v>
      </c>
      <c r="E445">
        <v>445</v>
      </c>
      <c r="F445" s="2" t="s">
        <v>137</v>
      </c>
      <c r="G445">
        <v>6.1</v>
      </c>
      <c r="H445">
        <v>100</v>
      </c>
      <c r="I445">
        <v>0</v>
      </c>
      <c r="J445">
        <v>0</v>
      </c>
      <c r="K445">
        <v>0</v>
      </c>
      <c r="L445" t="b">
        <f t="shared" si="24"/>
        <v>0</v>
      </c>
      <c r="M445" t="b">
        <f t="shared" si="25"/>
        <v>0</v>
      </c>
      <c r="N445" t="b">
        <f t="shared" si="26"/>
        <v>0</v>
      </c>
      <c r="O445" s="2" t="b">
        <f t="shared" si="27"/>
        <v>0</v>
      </c>
    </row>
    <row r="446" spans="1:15" x14ac:dyDescent="0.25">
      <c r="A446">
        <v>446</v>
      </c>
      <c r="B446" s="2" t="s">
        <v>614</v>
      </c>
      <c r="C446">
        <v>34</v>
      </c>
      <c r="D446">
        <v>52</v>
      </c>
      <c r="E446">
        <v>446</v>
      </c>
      <c r="F446" s="2" t="s">
        <v>137</v>
      </c>
      <c r="G446">
        <v>12.96</v>
      </c>
      <c r="H446">
        <v>100</v>
      </c>
      <c r="I446">
        <v>0</v>
      </c>
      <c r="J446">
        <v>0</v>
      </c>
      <c r="K446">
        <v>0</v>
      </c>
      <c r="L446" t="b">
        <f t="shared" si="24"/>
        <v>0</v>
      </c>
      <c r="M446" t="b">
        <f t="shared" si="25"/>
        <v>0</v>
      </c>
      <c r="N446" t="b">
        <f t="shared" si="26"/>
        <v>0</v>
      </c>
      <c r="O446" s="2" t="b">
        <f t="shared" si="27"/>
        <v>0</v>
      </c>
    </row>
    <row r="447" spans="1:15" x14ac:dyDescent="0.25">
      <c r="A447">
        <v>447</v>
      </c>
      <c r="B447" s="2" t="s">
        <v>615</v>
      </c>
      <c r="C447">
        <v>34</v>
      </c>
      <c r="D447">
        <v>52</v>
      </c>
      <c r="E447">
        <v>447</v>
      </c>
      <c r="F447" s="2" t="s">
        <v>137</v>
      </c>
      <c r="G447">
        <v>9.91</v>
      </c>
      <c r="H447">
        <v>100</v>
      </c>
      <c r="I447">
        <v>0</v>
      </c>
      <c r="J447">
        <v>0</v>
      </c>
      <c r="K447">
        <v>0</v>
      </c>
      <c r="L447" t="b">
        <f t="shared" si="24"/>
        <v>0</v>
      </c>
      <c r="M447" t="b">
        <f t="shared" si="25"/>
        <v>0</v>
      </c>
      <c r="N447" t="b">
        <f t="shared" si="26"/>
        <v>0</v>
      </c>
      <c r="O447" s="2" t="b">
        <f t="shared" si="27"/>
        <v>0</v>
      </c>
    </row>
    <row r="448" spans="1:15" x14ac:dyDescent="0.25">
      <c r="A448">
        <v>448</v>
      </c>
      <c r="B448" s="2" t="s">
        <v>616</v>
      </c>
      <c r="C448">
        <v>34</v>
      </c>
      <c r="D448">
        <v>52</v>
      </c>
      <c r="E448">
        <v>448</v>
      </c>
      <c r="F448" s="2" t="s">
        <v>137</v>
      </c>
      <c r="G448">
        <v>9.7200000000000006</v>
      </c>
      <c r="H448">
        <v>100</v>
      </c>
      <c r="I448">
        <v>0</v>
      </c>
      <c r="J448">
        <v>0</v>
      </c>
      <c r="K448">
        <v>0</v>
      </c>
      <c r="L448" t="b">
        <f t="shared" si="24"/>
        <v>0</v>
      </c>
      <c r="M448" t="b">
        <f t="shared" si="25"/>
        <v>0</v>
      </c>
      <c r="N448" t="b">
        <f t="shared" si="26"/>
        <v>0</v>
      </c>
      <c r="O448" s="2" t="b">
        <f t="shared" si="27"/>
        <v>0</v>
      </c>
    </row>
    <row r="449" spans="1:15" x14ac:dyDescent="0.25">
      <c r="A449">
        <v>449</v>
      </c>
      <c r="B449" s="2" t="s">
        <v>617</v>
      </c>
      <c r="C449">
        <v>34</v>
      </c>
      <c r="D449">
        <v>52</v>
      </c>
      <c r="E449">
        <v>449</v>
      </c>
      <c r="F449" s="2" t="s">
        <v>137</v>
      </c>
      <c r="G449">
        <v>7.36</v>
      </c>
      <c r="H449">
        <v>100</v>
      </c>
      <c r="I449">
        <v>0</v>
      </c>
      <c r="J449">
        <v>0</v>
      </c>
      <c r="K449">
        <v>0</v>
      </c>
      <c r="L449" t="b">
        <f t="shared" si="24"/>
        <v>0</v>
      </c>
      <c r="M449" t="b">
        <f t="shared" si="25"/>
        <v>0</v>
      </c>
      <c r="N449" t="b">
        <f t="shared" si="26"/>
        <v>0</v>
      </c>
      <c r="O449" s="2" t="b">
        <f t="shared" si="27"/>
        <v>0</v>
      </c>
    </row>
    <row r="450" spans="1:15" x14ac:dyDescent="0.25">
      <c r="A450">
        <v>450</v>
      </c>
      <c r="B450" s="2" t="s">
        <v>618</v>
      </c>
      <c r="C450">
        <v>34</v>
      </c>
      <c r="D450">
        <v>52</v>
      </c>
      <c r="E450">
        <v>450</v>
      </c>
      <c r="F450" s="2" t="s">
        <v>137</v>
      </c>
      <c r="G450">
        <v>7.24</v>
      </c>
      <c r="H450">
        <v>100</v>
      </c>
      <c r="I450">
        <v>0</v>
      </c>
      <c r="J450">
        <v>0</v>
      </c>
      <c r="K450">
        <v>0</v>
      </c>
      <c r="L450" t="b">
        <f t="shared" ref="L450:L513" si="28">IF(ISNUMBER(FIND(" VEGAN",UPPER(B450))),TRUE,FALSE)</f>
        <v>0</v>
      </c>
      <c r="M450" t="b">
        <f t="shared" ref="M450:M513" si="29">IF(ISNUMBER(FIND(" BIO",UPPER(B450))),TRUE)</f>
        <v>0</v>
      </c>
      <c r="N450" t="b">
        <f t="shared" ref="N450:N513" si="30">IF(ISNUMBER(FIND(" HALAL",UPPER(B450))),TRUE)</f>
        <v>0</v>
      </c>
      <c r="O450" s="2" t="b">
        <f t="shared" ref="O450:O513" si="31">IF(ISNUMBER(FIND(" CASHER",UPPER(B450))),TRUE)</f>
        <v>0</v>
      </c>
    </row>
    <row r="451" spans="1:15" x14ac:dyDescent="0.25">
      <c r="A451">
        <v>451</v>
      </c>
      <c r="B451" s="2" t="s">
        <v>619</v>
      </c>
      <c r="C451">
        <v>34</v>
      </c>
      <c r="D451">
        <v>52</v>
      </c>
      <c r="E451">
        <v>451</v>
      </c>
      <c r="F451" s="2" t="s">
        <v>137</v>
      </c>
      <c r="G451">
        <v>7.36</v>
      </c>
      <c r="H451">
        <v>100</v>
      </c>
      <c r="I451">
        <v>0</v>
      </c>
      <c r="J451">
        <v>0</v>
      </c>
      <c r="K451">
        <v>0</v>
      </c>
      <c r="L451" t="b">
        <f t="shared" si="28"/>
        <v>0</v>
      </c>
      <c r="M451" t="b">
        <f t="shared" si="29"/>
        <v>0</v>
      </c>
      <c r="N451" t="b">
        <f t="shared" si="30"/>
        <v>0</v>
      </c>
      <c r="O451" s="2" t="b">
        <f t="shared" si="31"/>
        <v>0</v>
      </c>
    </row>
    <row r="452" spans="1:15" x14ac:dyDescent="0.25">
      <c r="A452">
        <v>452</v>
      </c>
      <c r="B452" s="2" t="s">
        <v>620</v>
      </c>
      <c r="C452">
        <v>34</v>
      </c>
      <c r="D452">
        <v>52</v>
      </c>
      <c r="E452">
        <v>452</v>
      </c>
      <c r="F452" s="2" t="s">
        <v>137</v>
      </c>
      <c r="G452">
        <v>4.57</v>
      </c>
      <c r="H452">
        <v>100</v>
      </c>
      <c r="I452">
        <v>0</v>
      </c>
      <c r="J452">
        <v>0</v>
      </c>
      <c r="K452">
        <v>0</v>
      </c>
      <c r="L452" t="b">
        <f t="shared" si="28"/>
        <v>0</v>
      </c>
      <c r="M452" t="b">
        <f t="shared" si="29"/>
        <v>0</v>
      </c>
      <c r="N452" t="b">
        <f t="shared" si="30"/>
        <v>0</v>
      </c>
      <c r="O452" s="2" t="b">
        <f t="shared" si="31"/>
        <v>0</v>
      </c>
    </row>
    <row r="453" spans="1:15" x14ac:dyDescent="0.25">
      <c r="A453">
        <v>453</v>
      </c>
      <c r="B453" s="2" t="s">
        <v>621</v>
      </c>
      <c r="C453">
        <v>34</v>
      </c>
      <c r="D453">
        <v>52</v>
      </c>
      <c r="E453">
        <v>453</v>
      </c>
      <c r="F453" s="2" t="s">
        <v>137</v>
      </c>
      <c r="G453">
        <v>6.1</v>
      </c>
      <c r="H453">
        <v>100</v>
      </c>
      <c r="I453">
        <v>0</v>
      </c>
      <c r="J453">
        <v>0</v>
      </c>
      <c r="K453">
        <v>0</v>
      </c>
      <c r="L453" t="b">
        <f t="shared" si="28"/>
        <v>0</v>
      </c>
      <c r="M453" t="b">
        <f t="shared" si="29"/>
        <v>0</v>
      </c>
      <c r="N453" t="b">
        <f t="shared" si="30"/>
        <v>0</v>
      </c>
      <c r="O453" s="2" t="b">
        <f t="shared" si="31"/>
        <v>0</v>
      </c>
    </row>
    <row r="454" spans="1:15" x14ac:dyDescent="0.25">
      <c r="A454">
        <v>454</v>
      </c>
      <c r="B454" s="2" t="s">
        <v>622</v>
      </c>
      <c r="C454">
        <v>34</v>
      </c>
      <c r="D454">
        <v>52</v>
      </c>
      <c r="E454">
        <v>454</v>
      </c>
      <c r="F454" s="2" t="s">
        <v>137</v>
      </c>
      <c r="G454">
        <v>4.8</v>
      </c>
      <c r="H454">
        <v>100</v>
      </c>
      <c r="I454">
        <v>0</v>
      </c>
      <c r="J454">
        <v>0</v>
      </c>
      <c r="K454">
        <v>0</v>
      </c>
      <c r="L454" t="b">
        <f t="shared" si="28"/>
        <v>0</v>
      </c>
      <c r="M454" t="b">
        <f t="shared" si="29"/>
        <v>0</v>
      </c>
      <c r="N454" t="b">
        <f t="shared" si="30"/>
        <v>0</v>
      </c>
      <c r="O454" s="2" t="b">
        <f t="shared" si="31"/>
        <v>0</v>
      </c>
    </row>
    <row r="455" spans="1:15" x14ac:dyDescent="0.25">
      <c r="A455">
        <v>455</v>
      </c>
      <c r="B455" s="2" t="s">
        <v>623</v>
      </c>
      <c r="C455">
        <v>34</v>
      </c>
      <c r="D455">
        <v>52</v>
      </c>
      <c r="E455">
        <v>455</v>
      </c>
      <c r="F455" s="2" t="s">
        <v>137</v>
      </c>
      <c r="G455">
        <v>5.68</v>
      </c>
      <c r="H455">
        <v>100</v>
      </c>
      <c r="I455">
        <v>0</v>
      </c>
      <c r="J455">
        <v>0</v>
      </c>
      <c r="K455">
        <v>0</v>
      </c>
      <c r="L455" t="b">
        <f t="shared" si="28"/>
        <v>0</v>
      </c>
      <c r="M455" t="b">
        <f t="shared" si="29"/>
        <v>0</v>
      </c>
      <c r="N455" t="b">
        <f t="shared" si="30"/>
        <v>0</v>
      </c>
      <c r="O455" s="2" t="b">
        <f t="shared" si="31"/>
        <v>0</v>
      </c>
    </row>
    <row r="456" spans="1:15" x14ac:dyDescent="0.25">
      <c r="A456">
        <v>456</v>
      </c>
      <c r="B456" s="2" t="s">
        <v>624</v>
      </c>
      <c r="C456">
        <v>34</v>
      </c>
      <c r="D456">
        <v>52</v>
      </c>
      <c r="E456">
        <v>456</v>
      </c>
      <c r="F456" s="2" t="s">
        <v>137</v>
      </c>
      <c r="G456">
        <v>7.01</v>
      </c>
      <c r="H456">
        <v>100</v>
      </c>
      <c r="I456">
        <v>0</v>
      </c>
      <c r="J456">
        <v>0</v>
      </c>
      <c r="K456">
        <v>0</v>
      </c>
      <c r="L456" t="b">
        <f t="shared" si="28"/>
        <v>0</v>
      </c>
      <c r="M456" t="b">
        <f t="shared" si="29"/>
        <v>0</v>
      </c>
      <c r="N456" t="b">
        <f t="shared" si="30"/>
        <v>0</v>
      </c>
      <c r="O456" s="2" t="b">
        <f t="shared" si="31"/>
        <v>0</v>
      </c>
    </row>
    <row r="457" spans="1:15" x14ac:dyDescent="0.25">
      <c r="A457">
        <v>457</v>
      </c>
      <c r="B457" s="2" t="s">
        <v>625</v>
      </c>
      <c r="C457">
        <v>34</v>
      </c>
      <c r="D457">
        <v>52</v>
      </c>
      <c r="E457">
        <v>457</v>
      </c>
      <c r="F457" s="2" t="s">
        <v>137</v>
      </c>
      <c r="G457">
        <v>7.36</v>
      </c>
      <c r="H457">
        <v>100</v>
      </c>
      <c r="I457">
        <v>0</v>
      </c>
      <c r="J457">
        <v>0</v>
      </c>
      <c r="K457">
        <v>0</v>
      </c>
      <c r="L457" t="b">
        <f t="shared" si="28"/>
        <v>0</v>
      </c>
      <c r="M457" t="b">
        <f t="shared" si="29"/>
        <v>0</v>
      </c>
      <c r="N457" t="b">
        <f t="shared" si="30"/>
        <v>0</v>
      </c>
      <c r="O457" s="2" t="b">
        <f t="shared" si="31"/>
        <v>0</v>
      </c>
    </row>
    <row r="458" spans="1:15" x14ac:dyDescent="0.25">
      <c r="A458">
        <v>458</v>
      </c>
      <c r="B458" s="2" t="s">
        <v>626</v>
      </c>
      <c r="C458">
        <v>34</v>
      </c>
      <c r="D458">
        <v>52</v>
      </c>
      <c r="E458">
        <v>458</v>
      </c>
      <c r="F458" s="2" t="s">
        <v>137</v>
      </c>
      <c r="G458">
        <v>5.91</v>
      </c>
      <c r="H458">
        <v>100</v>
      </c>
      <c r="I458">
        <v>0</v>
      </c>
      <c r="J458">
        <v>0</v>
      </c>
      <c r="K458">
        <v>0</v>
      </c>
      <c r="L458" t="b">
        <f t="shared" si="28"/>
        <v>0</v>
      </c>
      <c r="M458" t="b">
        <f t="shared" si="29"/>
        <v>0</v>
      </c>
      <c r="N458" t="b">
        <f t="shared" si="30"/>
        <v>0</v>
      </c>
      <c r="O458" s="2" t="b">
        <f t="shared" si="31"/>
        <v>0</v>
      </c>
    </row>
    <row r="459" spans="1:15" x14ac:dyDescent="0.25">
      <c r="A459">
        <v>459</v>
      </c>
      <c r="B459" s="2" t="s">
        <v>627</v>
      </c>
      <c r="C459">
        <v>34</v>
      </c>
      <c r="D459">
        <v>52</v>
      </c>
      <c r="E459">
        <v>459</v>
      </c>
      <c r="F459" s="2" t="s">
        <v>137</v>
      </c>
      <c r="G459">
        <v>7.24</v>
      </c>
      <c r="H459">
        <v>100</v>
      </c>
      <c r="I459">
        <v>0</v>
      </c>
      <c r="J459">
        <v>0</v>
      </c>
      <c r="K459">
        <v>0</v>
      </c>
      <c r="L459" t="b">
        <f t="shared" si="28"/>
        <v>0</v>
      </c>
      <c r="M459" t="b">
        <f t="shared" si="29"/>
        <v>0</v>
      </c>
      <c r="N459" t="b">
        <f t="shared" si="30"/>
        <v>0</v>
      </c>
      <c r="O459" s="2" t="b">
        <f t="shared" si="31"/>
        <v>0</v>
      </c>
    </row>
    <row r="460" spans="1:15" x14ac:dyDescent="0.25">
      <c r="A460">
        <v>460</v>
      </c>
      <c r="B460" s="2" t="s">
        <v>628</v>
      </c>
      <c r="C460">
        <v>34</v>
      </c>
      <c r="D460">
        <v>52</v>
      </c>
      <c r="E460">
        <v>460</v>
      </c>
      <c r="F460" s="2" t="s">
        <v>137</v>
      </c>
      <c r="G460">
        <v>7.24</v>
      </c>
      <c r="H460">
        <v>100</v>
      </c>
      <c r="I460">
        <v>0</v>
      </c>
      <c r="J460">
        <v>0</v>
      </c>
      <c r="K460">
        <v>0</v>
      </c>
      <c r="L460" t="b">
        <f t="shared" si="28"/>
        <v>0</v>
      </c>
      <c r="M460" t="b">
        <f t="shared" si="29"/>
        <v>0</v>
      </c>
      <c r="N460" t="b">
        <f t="shared" si="30"/>
        <v>0</v>
      </c>
      <c r="O460" s="2" t="b">
        <f t="shared" si="31"/>
        <v>0</v>
      </c>
    </row>
    <row r="461" spans="1:15" x14ac:dyDescent="0.25">
      <c r="A461">
        <v>461</v>
      </c>
      <c r="B461" s="2" t="s">
        <v>629</v>
      </c>
      <c r="C461">
        <v>34</v>
      </c>
      <c r="D461">
        <v>52</v>
      </c>
      <c r="E461">
        <v>461</v>
      </c>
      <c r="F461" s="2" t="s">
        <v>137</v>
      </c>
      <c r="G461">
        <v>5.34</v>
      </c>
      <c r="H461">
        <v>100</v>
      </c>
      <c r="I461">
        <v>0</v>
      </c>
      <c r="J461">
        <v>0</v>
      </c>
      <c r="K461">
        <v>0</v>
      </c>
      <c r="L461" t="b">
        <f t="shared" si="28"/>
        <v>0</v>
      </c>
      <c r="M461" t="b">
        <f t="shared" si="29"/>
        <v>0</v>
      </c>
      <c r="N461" t="b">
        <f t="shared" si="30"/>
        <v>0</v>
      </c>
      <c r="O461" s="2" t="b">
        <f t="shared" si="31"/>
        <v>0</v>
      </c>
    </row>
    <row r="462" spans="1:15" x14ac:dyDescent="0.25">
      <c r="A462">
        <v>462</v>
      </c>
      <c r="B462" s="2" t="s">
        <v>630</v>
      </c>
      <c r="C462">
        <v>34</v>
      </c>
      <c r="D462">
        <v>52</v>
      </c>
      <c r="E462">
        <v>462</v>
      </c>
      <c r="F462" s="2" t="s">
        <v>137</v>
      </c>
      <c r="G462">
        <v>4.57</v>
      </c>
      <c r="H462">
        <v>100</v>
      </c>
      <c r="I462">
        <v>0</v>
      </c>
      <c r="J462">
        <v>0</v>
      </c>
      <c r="K462">
        <v>0</v>
      </c>
      <c r="L462" t="b">
        <f t="shared" si="28"/>
        <v>0</v>
      </c>
      <c r="M462" t="b">
        <f t="shared" si="29"/>
        <v>0</v>
      </c>
      <c r="N462" t="b">
        <f t="shared" si="30"/>
        <v>0</v>
      </c>
      <c r="O462" s="2" t="b">
        <f t="shared" si="31"/>
        <v>0</v>
      </c>
    </row>
    <row r="463" spans="1:15" x14ac:dyDescent="0.25">
      <c r="A463">
        <v>463</v>
      </c>
      <c r="B463" s="2" t="s">
        <v>631</v>
      </c>
      <c r="C463">
        <v>34</v>
      </c>
      <c r="D463">
        <v>52</v>
      </c>
      <c r="E463">
        <v>463</v>
      </c>
      <c r="F463" s="2" t="s">
        <v>137</v>
      </c>
      <c r="G463">
        <v>5.34</v>
      </c>
      <c r="H463">
        <v>100</v>
      </c>
      <c r="I463">
        <v>0</v>
      </c>
      <c r="J463">
        <v>0</v>
      </c>
      <c r="K463">
        <v>0</v>
      </c>
      <c r="L463" t="b">
        <f t="shared" si="28"/>
        <v>0</v>
      </c>
      <c r="M463" t="b">
        <f t="shared" si="29"/>
        <v>0</v>
      </c>
      <c r="N463" t="b">
        <f t="shared" si="30"/>
        <v>0</v>
      </c>
      <c r="O463" s="2" t="b">
        <f t="shared" si="31"/>
        <v>0</v>
      </c>
    </row>
    <row r="464" spans="1:15" x14ac:dyDescent="0.25">
      <c r="A464">
        <v>464</v>
      </c>
      <c r="B464" s="2" t="s">
        <v>632</v>
      </c>
      <c r="C464">
        <v>34</v>
      </c>
      <c r="D464">
        <v>52</v>
      </c>
      <c r="E464">
        <v>464</v>
      </c>
      <c r="F464" s="2" t="s">
        <v>137</v>
      </c>
      <c r="G464">
        <v>10.67</v>
      </c>
      <c r="H464">
        <v>100</v>
      </c>
      <c r="I464">
        <v>0</v>
      </c>
      <c r="J464">
        <v>0</v>
      </c>
      <c r="K464">
        <v>0</v>
      </c>
      <c r="L464" t="b">
        <f t="shared" si="28"/>
        <v>0</v>
      </c>
      <c r="M464" t="b">
        <f t="shared" si="29"/>
        <v>0</v>
      </c>
      <c r="N464" t="b">
        <f t="shared" si="30"/>
        <v>0</v>
      </c>
      <c r="O464" s="2" t="b">
        <f t="shared" si="31"/>
        <v>0</v>
      </c>
    </row>
    <row r="465" spans="1:15" x14ac:dyDescent="0.25">
      <c r="A465">
        <v>465</v>
      </c>
      <c r="B465" s="2" t="s">
        <v>633</v>
      </c>
      <c r="C465">
        <v>34</v>
      </c>
      <c r="D465">
        <v>52</v>
      </c>
      <c r="E465">
        <v>465</v>
      </c>
      <c r="F465" s="2" t="s">
        <v>137</v>
      </c>
      <c r="G465">
        <v>10.67</v>
      </c>
      <c r="H465">
        <v>100</v>
      </c>
      <c r="I465">
        <v>0</v>
      </c>
      <c r="J465">
        <v>0</v>
      </c>
      <c r="K465">
        <v>0</v>
      </c>
      <c r="L465" t="b">
        <f t="shared" si="28"/>
        <v>0</v>
      </c>
      <c r="M465" t="b">
        <f t="shared" si="29"/>
        <v>0</v>
      </c>
      <c r="N465" t="b">
        <f t="shared" si="30"/>
        <v>0</v>
      </c>
      <c r="O465" s="2" t="b">
        <f t="shared" si="31"/>
        <v>0</v>
      </c>
    </row>
    <row r="466" spans="1:15" x14ac:dyDescent="0.25">
      <c r="A466">
        <v>466</v>
      </c>
      <c r="B466" s="2" t="s">
        <v>634</v>
      </c>
      <c r="C466">
        <v>34</v>
      </c>
      <c r="D466">
        <v>52</v>
      </c>
      <c r="E466">
        <v>466</v>
      </c>
      <c r="F466" s="2" t="s">
        <v>137</v>
      </c>
      <c r="G466">
        <v>6.1</v>
      </c>
      <c r="H466">
        <v>100</v>
      </c>
      <c r="I466">
        <v>0</v>
      </c>
      <c r="J466">
        <v>0</v>
      </c>
      <c r="K466">
        <v>0</v>
      </c>
      <c r="L466" t="b">
        <f t="shared" si="28"/>
        <v>0</v>
      </c>
      <c r="M466" t="b">
        <f t="shared" si="29"/>
        <v>0</v>
      </c>
      <c r="N466" t="b">
        <f t="shared" si="30"/>
        <v>0</v>
      </c>
      <c r="O466" s="2" t="b">
        <f t="shared" si="31"/>
        <v>0</v>
      </c>
    </row>
    <row r="467" spans="1:15" x14ac:dyDescent="0.25">
      <c r="A467">
        <v>467</v>
      </c>
      <c r="B467" s="2" t="s">
        <v>635</v>
      </c>
      <c r="C467">
        <v>34</v>
      </c>
      <c r="D467">
        <v>52</v>
      </c>
      <c r="E467">
        <v>467</v>
      </c>
      <c r="F467" s="2" t="s">
        <v>137</v>
      </c>
      <c r="G467">
        <v>12.96</v>
      </c>
      <c r="H467">
        <v>100</v>
      </c>
      <c r="I467">
        <v>0</v>
      </c>
      <c r="J467">
        <v>0</v>
      </c>
      <c r="K467">
        <v>0</v>
      </c>
      <c r="L467" t="b">
        <f t="shared" si="28"/>
        <v>0</v>
      </c>
      <c r="M467" t="b">
        <f t="shared" si="29"/>
        <v>0</v>
      </c>
      <c r="N467" t="b">
        <f t="shared" si="30"/>
        <v>0</v>
      </c>
      <c r="O467" s="2" t="b">
        <f t="shared" si="31"/>
        <v>0</v>
      </c>
    </row>
    <row r="468" spans="1:15" x14ac:dyDescent="0.25">
      <c r="A468">
        <v>468</v>
      </c>
      <c r="B468" s="2" t="s">
        <v>636</v>
      </c>
      <c r="C468">
        <v>34</v>
      </c>
      <c r="D468">
        <v>52</v>
      </c>
      <c r="E468">
        <v>468</v>
      </c>
      <c r="F468" s="2" t="s">
        <v>137</v>
      </c>
      <c r="G468">
        <v>9.91</v>
      </c>
      <c r="H468">
        <v>100</v>
      </c>
      <c r="I468">
        <v>0</v>
      </c>
      <c r="J468">
        <v>0</v>
      </c>
      <c r="K468">
        <v>0</v>
      </c>
      <c r="L468" t="b">
        <f t="shared" si="28"/>
        <v>0</v>
      </c>
      <c r="M468" t="b">
        <f t="shared" si="29"/>
        <v>0</v>
      </c>
      <c r="N468" t="b">
        <f t="shared" si="30"/>
        <v>0</v>
      </c>
      <c r="O468" s="2" t="b">
        <f t="shared" si="31"/>
        <v>0</v>
      </c>
    </row>
    <row r="469" spans="1:15" x14ac:dyDescent="0.25">
      <c r="A469">
        <v>469</v>
      </c>
      <c r="B469" s="2" t="s">
        <v>637</v>
      </c>
      <c r="C469">
        <v>34</v>
      </c>
      <c r="D469">
        <v>42</v>
      </c>
      <c r="E469">
        <v>10776</v>
      </c>
      <c r="F469" s="2" t="s">
        <v>137</v>
      </c>
      <c r="G469">
        <v>10.67</v>
      </c>
      <c r="H469">
        <v>100</v>
      </c>
      <c r="I469">
        <v>0</v>
      </c>
      <c r="J469">
        <v>0</v>
      </c>
      <c r="K469">
        <v>0</v>
      </c>
      <c r="L469" t="b">
        <f t="shared" si="28"/>
        <v>0</v>
      </c>
      <c r="M469" t="b">
        <f t="shared" si="29"/>
        <v>0</v>
      </c>
      <c r="N469" t="b">
        <f t="shared" si="30"/>
        <v>0</v>
      </c>
      <c r="O469" s="2" t="b">
        <f t="shared" si="31"/>
        <v>0</v>
      </c>
    </row>
    <row r="470" spans="1:15" x14ac:dyDescent="0.25">
      <c r="A470">
        <v>470</v>
      </c>
      <c r="B470" s="2" t="s">
        <v>638</v>
      </c>
      <c r="C470">
        <v>34</v>
      </c>
      <c r="D470">
        <v>42</v>
      </c>
      <c r="E470">
        <v>10777</v>
      </c>
      <c r="F470" s="2" t="s">
        <v>137</v>
      </c>
      <c r="G470">
        <v>10.67</v>
      </c>
      <c r="H470">
        <v>100</v>
      </c>
      <c r="I470">
        <v>0</v>
      </c>
      <c r="J470">
        <v>0</v>
      </c>
      <c r="K470">
        <v>0</v>
      </c>
      <c r="L470" t="b">
        <f t="shared" si="28"/>
        <v>0</v>
      </c>
      <c r="M470" t="b">
        <f t="shared" si="29"/>
        <v>0</v>
      </c>
      <c r="N470" t="b">
        <f t="shared" si="30"/>
        <v>0</v>
      </c>
      <c r="O470" s="2" t="b">
        <f t="shared" si="31"/>
        <v>0</v>
      </c>
    </row>
    <row r="471" spans="1:15" x14ac:dyDescent="0.25">
      <c r="A471">
        <v>471</v>
      </c>
      <c r="B471" s="2" t="s">
        <v>639</v>
      </c>
      <c r="C471">
        <v>34</v>
      </c>
      <c r="D471">
        <v>42</v>
      </c>
      <c r="E471">
        <v>10778</v>
      </c>
      <c r="F471" s="2" t="s">
        <v>137</v>
      </c>
      <c r="G471">
        <v>5.34</v>
      </c>
      <c r="H471">
        <v>100</v>
      </c>
      <c r="I471">
        <v>0</v>
      </c>
      <c r="J471">
        <v>0</v>
      </c>
      <c r="K471">
        <v>0</v>
      </c>
      <c r="L471" t="b">
        <f t="shared" si="28"/>
        <v>0</v>
      </c>
      <c r="M471" t="b">
        <f t="shared" si="29"/>
        <v>0</v>
      </c>
      <c r="N471" t="b">
        <f t="shared" si="30"/>
        <v>0</v>
      </c>
      <c r="O471" s="2" t="b">
        <f t="shared" si="31"/>
        <v>0</v>
      </c>
    </row>
    <row r="472" spans="1:15" x14ac:dyDescent="0.25">
      <c r="A472">
        <v>472</v>
      </c>
      <c r="B472" s="2" t="s">
        <v>640</v>
      </c>
      <c r="C472">
        <v>34</v>
      </c>
      <c r="D472">
        <v>42</v>
      </c>
      <c r="E472">
        <v>10779</v>
      </c>
      <c r="F472" s="2" t="s">
        <v>137</v>
      </c>
      <c r="G472">
        <v>4.47</v>
      </c>
      <c r="H472">
        <v>100</v>
      </c>
      <c r="I472">
        <v>0</v>
      </c>
      <c r="J472">
        <v>0</v>
      </c>
      <c r="K472">
        <v>0</v>
      </c>
      <c r="L472" t="b">
        <f t="shared" si="28"/>
        <v>0</v>
      </c>
      <c r="M472" t="b">
        <f t="shared" si="29"/>
        <v>0</v>
      </c>
      <c r="N472" t="b">
        <f t="shared" si="30"/>
        <v>0</v>
      </c>
      <c r="O472" s="2" t="b">
        <f t="shared" si="31"/>
        <v>0</v>
      </c>
    </row>
    <row r="473" spans="1:15" x14ac:dyDescent="0.25">
      <c r="A473">
        <v>473</v>
      </c>
      <c r="B473" s="2" t="s">
        <v>641</v>
      </c>
      <c r="C473">
        <v>34</v>
      </c>
      <c r="D473">
        <v>42</v>
      </c>
      <c r="E473">
        <v>10780</v>
      </c>
      <c r="F473" s="2" t="s">
        <v>137</v>
      </c>
      <c r="G473">
        <v>5.24</v>
      </c>
      <c r="H473">
        <v>100</v>
      </c>
      <c r="I473">
        <v>0</v>
      </c>
      <c r="J473">
        <v>0</v>
      </c>
      <c r="K473">
        <v>0</v>
      </c>
      <c r="L473" t="b">
        <f t="shared" si="28"/>
        <v>0</v>
      </c>
      <c r="M473" t="b">
        <f t="shared" si="29"/>
        <v>0</v>
      </c>
      <c r="N473" t="b">
        <f t="shared" si="30"/>
        <v>0</v>
      </c>
      <c r="O473" s="2" t="b">
        <f t="shared" si="31"/>
        <v>0</v>
      </c>
    </row>
    <row r="474" spans="1:15" x14ac:dyDescent="0.25">
      <c r="A474">
        <v>474</v>
      </c>
      <c r="B474" s="2" t="s">
        <v>642</v>
      </c>
      <c r="C474">
        <v>34</v>
      </c>
      <c r="D474">
        <v>42</v>
      </c>
      <c r="E474">
        <v>10781</v>
      </c>
      <c r="F474" s="2" t="s">
        <v>137</v>
      </c>
      <c r="G474">
        <v>7.14</v>
      </c>
      <c r="H474">
        <v>100</v>
      </c>
      <c r="I474">
        <v>0</v>
      </c>
      <c r="J474">
        <v>0</v>
      </c>
      <c r="K474">
        <v>0</v>
      </c>
      <c r="L474" t="b">
        <f t="shared" si="28"/>
        <v>0</v>
      </c>
      <c r="M474" t="b">
        <f t="shared" si="29"/>
        <v>0</v>
      </c>
      <c r="N474" t="b">
        <f t="shared" si="30"/>
        <v>0</v>
      </c>
      <c r="O474" s="2" t="b">
        <f t="shared" si="31"/>
        <v>0</v>
      </c>
    </row>
    <row r="475" spans="1:15" x14ac:dyDescent="0.25">
      <c r="A475">
        <v>475</v>
      </c>
      <c r="B475" s="2" t="s">
        <v>643</v>
      </c>
      <c r="C475">
        <v>34</v>
      </c>
      <c r="D475">
        <v>42</v>
      </c>
      <c r="E475">
        <v>10782</v>
      </c>
      <c r="F475" s="2" t="s">
        <v>137</v>
      </c>
      <c r="G475">
        <v>7.14</v>
      </c>
      <c r="H475">
        <v>100</v>
      </c>
      <c r="I475">
        <v>0</v>
      </c>
      <c r="J475">
        <v>0</v>
      </c>
      <c r="K475">
        <v>0</v>
      </c>
      <c r="L475" t="b">
        <f t="shared" si="28"/>
        <v>0</v>
      </c>
      <c r="M475" t="b">
        <f t="shared" si="29"/>
        <v>0</v>
      </c>
      <c r="N475" t="b">
        <f t="shared" si="30"/>
        <v>0</v>
      </c>
      <c r="O475" s="2" t="b">
        <f t="shared" si="31"/>
        <v>0</v>
      </c>
    </row>
    <row r="476" spans="1:15" x14ac:dyDescent="0.25">
      <c r="A476">
        <v>476</v>
      </c>
      <c r="B476" s="2" t="s">
        <v>644</v>
      </c>
      <c r="C476">
        <v>34</v>
      </c>
      <c r="D476">
        <v>42</v>
      </c>
      <c r="E476">
        <v>10783</v>
      </c>
      <c r="F476" s="2" t="s">
        <v>137</v>
      </c>
      <c r="G476">
        <v>5.81</v>
      </c>
      <c r="H476">
        <v>100</v>
      </c>
      <c r="I476">
        <v>0</v>
      </c>
      <c r="J476">
        <v>0</v>
      </c>
      <c r="K476">
        <v>0</v>
      </c>
      <c r="L476" t="b">
        <f t="shared" si="28"/>
        <v>0</v>
      </c>
      <c r="M476" t="b">
        <f t="shared" si="29"/>
        <v>0</v>
      </c>
      <c r="N476" t="b">
        <f t="shared" si="30"/>
        <v>0</v>
      </c>
      <c r="O476" s="2" t="b">
        <f t="shared" si="31"/>
        <v>0</v>
      </c>
    </row>
    <row r="477" spans="1:15" x14ac:dyDescent="0.25">
      <c r="A477">
        <v>477</v>
      </c>
      <c r="B477" s="2" t="s">
        <v>645</v>
      </c>
      <c r="C477">
        <v>34</v>
      </c>
      <c r="D477">
        <v>42</v>
      </c>
      <c r="E477">
        <v>10784</v>
      </c>
      <c r="F477" s="2" t="s">
        <v>137</v>
      </c>
      <c r="G477">
        <v>7.26</v>
      </c>
      <c r="H477">
        <v>100</v>
      </c>
      <c r="I477">
        <v>0</v>
      </c>
      <c r="J477">
        <v>0</v>
      </c>
      <c r="K477">
        <v>0</v>
      </c>
      <c r="L477" t="b">
        <f t="shared" si="28"/>
        <v>0</v>
      </c>
      <c r="M477" t="b">
        <f t="shared" si="29"/>
        <v>0</v>
      </c>
      <c r="N477" t="b">
        <f t="shared" si="30"/>
        <v>0</v>
      </c>
      <c r="O477" s="2" t="b">
        <f t="shared" si="31"/>
        <v>0</v>
      </c>
    </row>
    <row r="478" spans="1:15" x14ac:dyDescent="0.25">
      <c r="A478">
        <v>478</v>
      </c>
      <c r="B478" s="2" t="s">
        <v>646</v>
      </c>
      <c r="C478">
        <v>34</v>
      </c>
      <c r="D478">
        <v>42</v>
      </c>
      <c r="E478">
        <v>10785</v>
      </c>
      <c r="F478" s="2" t="s">
        <v>137</v>
      </c>
      <c r="G478">
        <v>6.91</v>
      </c>
      <c r="H478">
        <v>100</v>
      </c>
      <c r="I478">
        <v>0</v>
      </c>
      <c r="J478">
        <v>0</v>
      </c>
      <c r="K478">
        <v>0</v>
      </c>
      <c r="L478" t="b">
        <f t="shared" si="28"/>
        <v>0</v>
      </c>
      <c r="M478" t="b">
        <f t="shared" si="29"/>
        <v>0</v>
      </c>
      <c r="N478" t="b">
        <f t="shared" si="30"/>
        <v>0</v>
      </c>
      <c r="O478" s="2" t="b">
        <f t="shared" si="31"/>
        <v>0</v>
      </c>
    </row>
    <row r="479" spans="1:15" x14ac:dyDescent="0.25">
      <c r="A479">
        <v>479</v>
      </c>
      <c r="B479" s="2" t="s">
        <v>647</v>
      </c>
      <c r="C479">
        <v>34</v>
      </c>
      <c r="D479">
        <v>42</v>
      </c>
      <c r="E479">
        <v>10786</v>
      </c>
      <c r="F479" s="2" t="s">
        <v>137</v>
      </c>
      <c r="G479">
        <v>5.58</v>
      </c>
      <c r="H479">
        <v>100</v>
      </c>
      <c r="I479">
        <v>0</v>
      </c>
      <c r="J479">
        <v>0</v>
      </c>
      <c r="K479">
        <v>0</v>
      </c>
      <c r="L479" t="b">
        <f t="shared" si="28"/>
        <v>0</v>
      </c>
      <c r="M479" t="b">
        <f t="shared" si="29"/>
        <v>0</v>
      </c>
      <c r="N479" t="b">
        <f t="shared" si="30"/>
        <v>0</v>
      </c>
      <c r="O479" s="2" t="b">
        <f t="shared" si="31"/>
        <v>0</v>
      </c>
    </row>
    <row r="480" spans="1:15" x14ac:dyDescent="0.25">
      <c r="A480">
        <v>480</v>
      </c>
      <c r="B480" s="2" t="s">
        <v>648</v>
      </c>
      <c r="C480">
        <v>34</v>
      </c>
      <c r="D480">
        <v>42</v>
      </c>
      <c r="E480">
        <v>10787</v>
      </c>
      <c r="F480" s="2" t="s">
        <v>137</v>
      </c>
      <c r="G480">
        <v>4.7</v>
      </c>
      <c r="H480">
        <v>100</v>
      </c>
      <c r="I480">
        <v>0</v>
      </c>
      <c r="J480">
        <v>0</v>
      </c>
      <c r="K480">
        <v>0</v>
      </c>
      <c r="L480" t="b">
        <f t="shared" si="28"/>
        <v>0</v>
      </c>
      <c r="M480" t="b">
        <f t="shared" si="29"/>
        <v>0</v>
      </c>
      <c r="N480" t="b">
        <f t="shared" si="30"/>
        <v>0</v>
      </c>
      <c r="O480" s="2" t="b">
        <f t="shared" si="31"/>
        <v>0</v>
      </c>
    </row>
    <row r="481" spans="1:15" x14ac:dyDescent="0.25">
      <c r="A481">
        <v>481</v>
      </c>
      <c r="B481" s="2" t="s">
        <v>649</v>
      </c>
      <c r="C481">
        <v>34</v>
      </c>
      <c r="D481">
        <v>42</v>
      </c>
      <c r="E481">
        <v>10788</v>
      </c>
      <c r="F481" s="2" t="s">
        <v>137</v>
      </c>
      <c r="G481">
        <v>6</v>
      </c>
      <c r="H481">
        <v>100</v>
      </c>
      <c r="I481">
        <v>0</v>
      </c>
      <c r="J481">
        <v>0</v>
      </c>
      <c r="K481">
        <v>0</v>
      </c>
      <c r="L481" t="b">
        <f t="shared" si="28"/>
        <v>0</v>
      </c>
      <c r="M481" t="b">
        <f t="shared" si="29"/>
        <v>0</v>
      </c>
      <c r="N481" t="b">
        <f t="shared" si="30"/>
        <v>0</v>
      </c>
      <c r="O481" s="2" t="b">
        <f t="shared" si="31"/>
        <v>0</v>
      </c>
    </row>
    <row r="482" spans="1:15" x14ac:dyDescent="0.25">
      <c r="A482">
        <v>482</v>
      </c>
      <c r="B482" s="2" t="s">
        <v>650</v>
      </c>
      <c r="C482">
        <v>34</v>
      </c>
      <c r="D482">
        <v>42</v>
      </c>
      <c r="E482">
        <v>10789</v>
      </c>
      <c r="F482" s="2" t="s">
        <v>137</v>
      </c>
      <c r="G482">
        <v>4.47</v>
      </c>
      <c r="H482">
        <v>100</v>
      </c>
      <c r="I482">
        <v>0</v>
      </c>
      <c r="J482">
        <v>0</v>
      </c>
      <c r="K482">
        <v>0</v>
      </c>
      <c r="L482" t="b">
        <f t="shared" si="28"/>
        <v>0</v>
      </c>
      <c r="M482" t="b">
        <f t="shared" si="29"/>
        <v>0</v>
      </c>
      <c r="N482" t="b">
        <f t="shared" si="30"/>
        <v>0</v>
      </c>
      <c r="O482" s="2" t="b">
        <f t="shared" si="31"/>
        <v>0</v>
      </c>
    </row>
    <row r="483" spans="1:15" x14ac:dyDescent="0.25">
      <c r="A483">
        <v>483</v>
      </c>
      <c r="B483" s="2" t="s">
        <v>651</v>
      </c>
      <c r="C483">
        <v>34</v>
      </c>
      <c r="D483">
        <v>42</v>
      </c>
      <c r="E483">
        <v>10790</v>
      </c>
      <c r="F483" s="2" t="s">
        <v>137</v>
      </c>
      <c r="G483">
        <v>7.26</v>
      </c>
      <c r="H483">
        <v>100</v>
      </c>
      <c r="I483">
        <v>0</v>
      </c>
      <c r="J483">
        <v>0</v>
      </c>
      <c r="K483">
        <v>0</v>
      </c>
      <c r="L483" t="b">
        <f t="shared" si="28"/>
        <v>0</v>
      </c>
      <c r="M483" t="b">
        <f t="shared" si="29"/>
        <v>0</v>
      </c>
      <c r="N483" t="b">
        <f t="shared" si="30"/>
        <v>0</v>
      </c>
      <c r="O483" s="2" t="b">
        <f t="shared" si="31"/>
        <v>0</v>
      </c>
    </row>
    <row r="484" spans="1:15" x14ac:dyDescent="0.25">
      <c r="A484">
        <v>484</v>
      </c>
      <c r="B484" s="2" t="s">
        <v>652</v>
      </c>
      <c r="C484">
        <v>34</v>
      </c>
      <c r="D484">
        <v>42</v>
      </c>
      <c r="E484">
        <v>10791</v>
      </c>
      <c r="F484" s="2" t="s">
        <v>137</v>
      </c>
      <c r="G484">
        <v>7.14</v>
      </c>
      <c r="H484">
        <v>100</v>
      </c>
      <c r="I484">
        <v>0</v>
      </c>
      <c r="J484">
        <v>0</v>
      </c>
      <c r="K484">
        <v>0</v>
      </c>
      <c r="L484" t="b">
        <f t="shared" si="28"/>
        <v>0</v>
      </c>
      <c r="M484" t="b">
        <f t="shared" si="29"/>
        <v>0</v>
      </c>
      <c r="N484" t="b">
        <f t="shared" si="30"/>
        <v>0</v>
      </c>
      <c r="O484" s="2" t="b">
        <f t="shared" si="31"/>
        <v>0</v>
      </c>
    </row>
    <row r="485" spans="1:15" x14ac:dyDescent="0.25">
      <c r="A485">
        <v>485</v>
      </c>
      <c r="B485" s="2" t="s">
        <v>653</v>
      </c>
      <c r="C485">
        <v>34</v>
      </c>
      <c r="D485">
        <v>42</v>
      </c>
      <c r="E485">
        <v>10792</v>
      </c>
      <c r="F485" s="2" t="s">
        <v>137</v>
      </c>
      <c r="G485">
        <v>7.26</v>
      </c>
      <c r="H485">
        <v>100</v>
      </c>
      <c r="I485">
        <v>0</v>
      </c>
      <c r="J485">
        <v>0</v>
      </c>
      <c r="K485">
        <v>0</v>
      </c>
      <c r="L485" t="b">
        <f t="shared" si="28"/>
        <v>0</v>
      </c>
      <c r="M485" t="b">
        <f t="shared" si="29"/>
        <v>0</v>
      </c>
      <c r="N485" t="b">
        <f t="shared" si="30"/>
        <v>0</v>
      </c>
      <c r="O485" s="2" t="b">
        <f t="shared" si="31"/>
        <v>0</v>
      </c>
    </row>
    <row r="486" spans="1:15" x14ac:dyDescent="0.25">
      <c r="A486">
        <v>486</v>
      </c>
      <c r="B486" s="2" t="s">
        <v>654</v>
      </c>
      <c r="C486">
        <v>34</v>
      </c>
      <c r="D486">
        <v>42</v>
      </c>
      <c r="E486">
        <v>10793</v>
      </c>
      <c r="F486" s="2" t="s">
        <v>137</v>
      </c>
      <c r="G486">
        <v>9.6199999999999992</v>
      </c>
      <c r="H486">
        <v>100</v>
      </c>
      <c r="I486">
        <v>0</v>
      </c>
      <c r="J486">
        <v>0</v>
      </c>
      <c r="K486">
        <v>0</v>
      </c>
      <c r="L486" t="b">
        <f t="shared" si="28"/>
        <v>0</v>
      </c>
      <c r="M486" t="b">
        <f t="shared" si="29"/>
        <v>0</v>
      </c>
      <c r="N486" t="b">
        <f t="shared" si="30"/>
        <v>0</v>
      </c>
      <c r="O486" s="2" t="b">
        <f t="shared" si="31"/>
        <v>0</v>
      </c>
    </row>
    <row r="487" spans="1:15" x14ac:dyDescent="0.25">
      <c r="A487">
        <v>487</v>
      </c>
      <c r="B487" s="2" t="s">
        <v>655</v>
      </c>
      <c r="C487">
        <v>34</v>
      </c>
      <c r="D487">
        <v>42</v>
      </c>
      <c r="E487">
        <v>10794</v>
      </c>
      <c r="F487" s="2" t="s">
        <v>137</v>
      </c>
      <c r="G487">
        <v>9.81</v>
      </c>
      <c r="H487">
        <v>100</v>
      </c>
      <c r="I487">
        <v>0</v>
      </c>
      <c r="J487">
        <v>0</v>
      </c>
      <c r="K487">
        <v>0</v>
      </c>
      <c r="L487" t="b">
        <f t="shared" si="28"/>
        <v>0</v>
      </c>
      <c r="M487" t="b">
        <f t="shared" si="29"/>
        <v>0</v>
      </c>
      <c r="N487" t="b">
        <f t="shared" si="30"/>
        <v>0</v>
      </c>
      <c r="O487" s="2" t="b">
        <f t="shared" si="31"/>
        <v>0</v>
      </c>
    </row>
    <row r="488" spans="1:15" x14ac:dyDescent="0.25">
      <c r="A488">
        <v>488</v>
      </c>
      <c r="B488" s="2" t="s">
        <v>656</v>
      </c>
      <c r="C488">
        <v>34</v>
      </c>
      <c r="D488">
        <v>42</v>
      </c>
      <c r="E488">
        <v>10795</v>
      </c>
      <c r="F488" s="2" t="s">
        <v>137</v>
      </c>
      <c r="G488">
        <v>12.86</v>
      </c>
      <c r="H488">
        <v>100</v>
      </c>
      <c r="I488">
        <v>0</v>
      </c>
      <c r="J488">
        <v>0</v>
      </c>
      <c r="K488">
        <v>0</v>
      </c>
      <c r="L488" t="b">
        <f t="shared" si="28"/>
        <v>0</v>
      </c>
      <c r="M488" t="b">
        <f t="shared" si="29"/>
        <v>0</v>
      </c>
      <c r="N488" t="b">
        <f t="shared" si="30"/>
        <v>0</v>
      </c>
      <c r="O488" s="2" t="b">
        <f t="shared" si="31"/>
        <v>0</v>
      </c>
    </row>
    <row r="489" spans="1:15" x14ac:dyDescent="0.25">
      <c r="A489">
        <v>489</v>
      </c>
      <c r="B489" s="2" t="s">
        <v>657</v>
      </c>
      <c r="C489">
        <v>34</v>
      </c>
      <c r="D489">
        <v>42</v>
      </c>
      <c r="E489">
        <v>10796</v>
      </c>
      <c r="F489" s="2" t="s">
        <v>137</v>
      </c>
      <c r="G489">
        <v>6</v>
      </c>
      <c r="H489">
        <v>100</v>
      </c>
      <c r="I489">
        <v>0</v>
      </c>
      <c r="J489">
        <v>0</v>
      </c>
      <c r="K489">
        <v>0</v>
      </c>
      <c r="L489" t="b">
        <f t="shared" si="28"/>
        <v>0</v>
      </c>
      <c r="M489" t="b">
        <f t="shared" si="29"/>
        <v>0</v>
      </c>
      <c r="N489" t="b">
        <f t="shared" si="30"/>
        <v>0</v>
      </c>
      <c r="O489" s="2" t="b">
        <f t="shared" si="31"/>
        <v>0</v>
      </c>
    </row>
    <row r="490" spans="1:15" x14ac:dyDescent="0.25">
      <c r="A490">
        <v>490</v>
      </c>
      <c r="B490" s="2" t="s">
        <v>658</v>
      </c>
      <c r="C490">
        <v>34</v>
      </c>
      <c r="D490">
        <v>42</v>
      </c>
      <c r="E490">
        <v>10797</v>
      </c>
      <c r="F490" s="2" t="s">
        <v>137</v>
      </c>
      <c r="G490">
        <v>10.57</v>
      </c>
      <c r="H490">
        <v>100</v>
      </c>
      <c r="I490">
        <v>0</v>
      </c>
      <c r="J490">
        <v>0</v>
      </c>
      <c r="K490">
        <v>0</v>
      </c>
      <c r="L490" t="b">
        <f t="shared" si="28"/>
        <v>0</v>
      </c>
      <c r="M490" t="b">
        <f t="shared" si="29"/>
        <v>0</v>
      </c>
      <c r="N490" t="b">
        <f t="shared" si="30"/>
        <v>0</v>
      </c>
      <c r="O490" s="2" t="b">
        <f t="shared" si="31"/>
        <v>0</v>
      </c>
    </row>
    <row r="491" spans="1:15" x14ac:dyDescent="0.25">
      <c r="A491">
        <v>491</v>
      </c>
      <c r="B491" s="2" t="s">
        <v>659</v>
      </c>
      <c r="C491">
        <v>34</v>
      </c>
      <c r="D491">
        <v>42</v>
      </c>
      <c r="E491">
        <v>10798</v>
      </c>
      <c r="F491" s="2" t="s">
        <v>137</v>
      </c>
      <c r="G491">
        <v>10.57</v>
      </c>
      <c r="H491">
        <v>100</v>
      </c>
      <c r="I491">
        <v>0</v>
      </c>
      <c r="J491">
        <v>0</v>
      </c>
      <c r="K491">
        <v>0</v>
      </c>
      <c r="L491" t="b">
        <f t="shared" si="28"/>
        <v>0</v>
      </c>
      <c r="M491" t="b">
        <f t="shared" si="29"/>
        <v>0</v>
      </c>
      <c r="N491" t="b">
        <f t="shared" si="30"/>
        <v>0</v>
      </c>
      <c r="O491" s="2" t="b">
        <f t="shared" si="31"/>
        <v>0</v>
      </c>
    </row>
    <row r="492" spans="1:15" x14ac:dyDescent="0.25">
      <c r="A492">
        <v>492</v>
      </c>
      <c r="B492" s="2" t="s">
        <v>660</v>
      </c>
      <c r="C492">
        <v>34</v>
      </c>
      <c r="D492">
        <v>42</v>
      </c>
      <c r="E492">
        <v>10799</v>
      </c>
      <c r="F492" s="2" t="s">
        <v>137</v>
      </c>
      <c r="G492">
        <v>5.24</v>
      </c>
      <c r="H492">
        <v>100</v>
      </c>
      <c r="I492">
        <v>0</v>
      </c>
      <c r="J492">
        <v>0</v>
      </c>
      <c r="K492">
        <v>0</v>
      </c>
      <c r="L492" t="b">
        <f t="shared" si="28"/>
        <v>0</v>
      </c>
      <c r="M492" t="b">
        <f t="shared" si="29"/>
        <v>0</v>
      </c>
      <c r="N492" t="b">
        <f t="shared" si="30"/>
        <v>0</v>
      </c>
      <c r="O492" s="2" t="b">
        <f t="shared" si="31"/>
        <v>0</v>
      </c>
    </row>
    <row r="493" spans="1:15" x14ac:dyDescent="0.25">
      <c r="A493">
        <v>493</v>
      </c>
      <c r="B493" s="2" t="s">
        <v>661</v>
      </c>
      <c r="C493">
        <v>34</v>
      </c>
      <c r="D493">
        <v>42</v>
      </c>
      <c r="E493">
        <v>10800</v>
      </c>
      <c r="F493" s="2" t="s">
        <v>137</v>
      </c>
      <c r="G493">
        <v>3.67</v>
      </c>
      <c r="H493">
        <v>100</v>
      </c>
      <c r="I493">
        <v>0</v>
      </c>
      <c r="J493">
        <v>0</v>
      </c>
      <c r="K493">
        <v>0</v>
      </c>
      <c r="L493" t="b">
        <f t="shared" si="28"/>
        <v>0</v>
      </c>
      <c r="M493" t="b">
        <f t="shared" si="29"/>
        <v>0</v>
      </c>
      <c r="N493" t="b">
        <f t="shared" si="30"/>
        <v>0</v>
      </c>
      <c r="O493" s="2" t="b">
        <f t="shared" si="31"/>
        <v>0</v>
      </c>
    </row>
    <row r="494" spans="1:15" x14ac:dyDescent="0.25">
      <c r="A494">
        <v>494</v>
      </c>
      <c r="B494" s="2" t="s">
        <v>662</v>
      </c>
      <c r="C494">
        <v>34</v>
      </c>
      <c r="D494">
        <v>42</v>
      </c>
      <c r="E494">
        <v>10801</v>
      </c>
      <c r="F494" s="2" t="s">
        <v>137</v>
      </c>
      <c r="G494">
        <v>4.4400000000000004</v>
      </c>
      <c r="H494">
        <v>100</v>
      </c>
      <c r="I494">
        <v>0</v>
      </c>
      <c r="J494">
        <v>0</v>
      </c>
      <c r="K494">
        <v>0</v>
      </c>
      <c r="L494" t="b">
        <f t="shared" si="28"/>
        <v>0</v>
      </c>
      <c r="M494" t="b">
        <f t="shared" si="29"/>
        <v>0</v>
      </c>
      <c r="N494" t="b">
        <f t="shared" si="30"/>
        <v>0</v>
      </c>
      <c r="O494" s="2" t="b">
        <f t="shared" si="31"/>
        <v>0</v>
      </c>
    </row>
    <row r="495" spans="1:15" x14ac:dyDescent="0.25">
      <c r="A495">
        <v>495</v>
      </c>
      <c r="B495" s="2" t="s">
        <v>663</v>
      </c>
      <c r="C495">
        <v>34</v>
      </c>
      <c r="D495">
        <v>42</v>
      </c>
      <c r="E495">
        <v>10802</v>
      </c>
      <c r="F495" s="2" t="s">
        <v>137</v>
      </c>
      <c r="G495">
        <v>6.34</v>
      </c>
      <c r="H495">
        <v>100</v>
      </c>
      <c r="I495">
        <v>0</v>
      </c>
      <c r="J495">
        <v>0</v>
      </c>
      <c r="K495">
        <v>0</v>
      </c>
      <c r="L495" t="b">
        <f t="shared" si="28"/>
        <v>0</v>
      </c>
      <c r="M495" t="b">
        <f t="shared" si="29"/>
        <v>0</v>
      </c>
      <c r="N495" t="b">
        <f t="shared" si="30"/>
        <v>0</v>
      </c>
      <c r="O495" s="2" t="b">
        <f t="shared" si="31"/>
        <v>0</v>
      </c>
    </row>
    <row r="496" spans="1:15" x14ac:dyDescent="0.25">
      <c r="A496">
        <v>496</v>
      </c>
      <c r="B496" s="2" t="s">
        <v>664</v>
      </c>
      <c r="C496">
        <v>34</v>
      </c>
      <c r="D496">
        <v>42</v>
      </c>
      <c r="E496">
        <v>10803</v>
      </c>
      <c r="F496" s="2" t="s">
        <v>137</v>
      </c>
      <c r="G496">
        <v>6.34</v>
      </c>
      <c r="H496">
        <v>100</v>
      </c>
      <c r="I496">
        <v>0</v>
      </c>
      <c r="J496">
        <v>0</v>
      </c>
      <c r="K496">
        <v>0</v>
      </c>
      <c r="L496" t="b">
        <f t="shared" si="28"/>
        <v>0</v>
      </c>
      <c r="M496" t="b">
        <f t="shared" si="29"/>
        <v>0</v>
      </c>
      <c r="N496" t="b">
        <f t="shared" si="30"/>
        <v>0</v>
      </c>
      <c r="O496" s="2" t="b">
        <f t="shared" si="31"/>
        <v>0</v>
      </c>
    </row>
    <row r="497" spans="1:15" x14ac:dyDescent="0.25">
      <c r="A497">
        <v>497</v>
      </c>
      <c r="B497" s="2" t="s">
        <v>665</v>
      </c>
      <c r="C497">
        <v>34</v>
      </c>
      <c r="D497">
        <v>42</v>
      </c>
      <c r="E497">
        <v>10804</v>
      </c>
      <c r="F497" s="2" t="s">
        <v>137</v>
      </c>
      <c r="G497">
        <v>5.01</v>
      </c>
      <c r="H497">
        <v>100</v>
      </c>
      <c r="I497">
        <v>0</v>
      </c>
      <c r="J497">
        <v>0</v>
      </c>
      <c r="K497">
        <v>0</v>
      </c>
      <c r="L497" t="b">
        <f t="shared" si="28"/>
        <v>0</v>
      </c>
      <c r="M497" t="b">
        <f t="shared" si="29"/>
        <v>0</v>
      </c>
      <c r="N497" t="b">
        <f t="shared" si="30"/>
        <v>0</v>
      </c>
      <c r="O497" s="2" t="b">
        <f t="shared" si="31"/>
        <v>0</v>
      </c>
    </row>
    <row r="498" spans="1:15" x14ac:dyDescent="0.25">
      <c r="A498">
        <v>498</v>
      </c>
      <c r="B498" s="2" t="s">
        <v>666</v>
      </c>
      <c r="C498">
        <v>34</v>
      </c>
      <c r="D498">
        <v>42</v>
      </c>
      <c r="E498">
        <v>10805</v>
      </c>
      <c r="F498" s="2" t="s">
        <v>137</v>
      </c>
      <c r="G498">
        <v>6.46</v>
      </c>
      <c r="H498">
        <v>100</v>
      </c>
      <c r="I498">
        <v>0</v>
      </c>
      <c r="J498">
        <v>0</v>
      </c>
      <c r="K498">
        <v>0</v>
      </c>
      <c r="L498" t="b">
        <f t="shared" si="28"/>
        <v>0</v>
      </c>
      <c r="M498" t="b">
        <f t="shared" si="29"/>
        <v>0</v>
      </c>
      <c r="N498" t="b">
        <f t="shared" si="30"/>
        <v>0</v>
      </c>
      <c r="O498" s="2" t="b">
        <f t="shared" si="31"/>
        <v>0</v>
      </c>
    </row>
    <row r="499" spans="1:15" x14ac:dyDescent="0.25">
      <c r="A499">
        <v>499</v>
      </c>
      <c r="B499" s="2" t="s">
        <v>667</v>
      </c>
      <c r="C499">
        <v>34</v>
      </c>
      <c r="D499">
        <v>42</v>
      </c>
      <c r="E499">
        <v>10806</v>
      </c>
      <c r="F499" s="2" t="s">
        <v>137</v>
      </c>
      <c r="G499">
        <v>6.11</v>
      </c>
      <c r="H499">
        <v>100</v>
      </c>
      <c r="I499">
        <v>0</v>
      </c>
      <c r="J499">
        <v>0</v>
      </c>
      <c r="K499">
        <v>0</v>
      </c>
      <c r="L499" t="b">
        <f t="shared" si="28"/>
        <v>0</v>
      </c>
      <c r="M499" t="b">
        <f t="shared" si="29"/>
        <v>0</v>
      </c>
      <c r="N499" t="b">
        <f t="shared" si="30"/>
        <v>0</v>
      </c>
      <c r="O499" s="2" t="b">
        <f t="shared" si="31"/>
        <v>0</v>
      </c>
    </row>
    <row r="500" spans="1:15" x14ac:dyDescent="0.25">
      <c r="A500">
        <v>500</v>
      </c>
      <c r="B500" s="2" t="s">
        <v>668</v>
      </c>
      <c r="C500">
        <v>34</v>
      </c>
      <c r="D500">
        <v>42</v>
      </c>
      <c r="E500">
        <v>10807</v>
      </c>
      <c r="F500" s="2" t="s">
        <v>137</v>
      </c>
      <c r="G500">
        <v>4.78</v>
      </c>
      <c r="H500">
        <v>100</v>
      </c>
      <c r="I500">
        <v>0</v>
      </c>
      <c r="J500">
        <v>0</v>
      </c>
      <c r="K500">
        <v>0</v>
      </c>
      <c r="L500" t="b">
        <f t="shared" si="28"/>
        <v>0</v>
      </c>
      <c r="M500" t="b">
        <f t="shared" si="29"/>
        <v>0</v>
      </c>
      <c r="N500" t="b">
        <f t="shared" si="30"/>
        <v>0</v>
      </c>
      <c r="O500" s="2" t="b">
        <f t="shared" si="31"/>
        <v>0</v>
      </c>
    </row>
    <row r="501" spans="1:15" x14ac:dyDescent="0.25">
      <c r="A501">
        <v>501</v>
      </c>
      <c r="B501" s="2" t="s">
        <v>669</v>
      </c>
      <c r="C501">
        <v>34</v>
      </c>
      <c r="D501">
        <v>42</v>
      </c>
      <c r="E501">
        <v>10808</v>
      </c>
      <c r="F501" s="2" t="s">
        <v>137</v>
      </c>
      <c r="G501">
        <v>3.9</v>
      </c>
      <c r="H501">
        <v>100</v>
      </c>
      <c r="I501">
        <v>0</v>
      </c>
      <c r="J501">
        <v>0</v>
      </c>
      <c r="K501">
        <v>0</v>
      </c>
      <c r="L501" t="b">
        <f t="shared" si="28"/>
        <v>0</v>
      </c>
      <c r="M501" t="b">
        <f t="shared" si="29"/>
        <v>0</v>
      </c>
      <c r="N501" t="b">
        <f t="shared" si="30"/>
        <v>0</v>
      </c>
      <c r="O501" s="2" t="b">
        <f t="shared" si="31"/>
        <v>0</v>
      </c>
    </row>
    <row r="502" spans="1:15" x14ac:dyDescent="0.25">
      <c r="A502">
        <v>502</v>
      </c>
      <c r="B502" s="2" t="s">
        <v>670</v>
      </c>
      <c r="C502">
        <v>34</v>
      </c>
      <c r="D502">
        <v>42</v>
      </c>
      <c r="E502">
        <v>10809</v>
      </c>
      <c r="F502" s="2" t="s">
        <v>137</v>
      </c>
      <c r="G502">
        <v>5.2</v>
      </c>
      <c r="H502">
        <v>100</v>
      </c>
      <c r="I502">
        <v>0</v>
      </c>
      <c r="J502">
        <v>0</v>
      </c>
      <c r="K502">
        <v>0</v>
      </c>
      <c r="L502" t="b">
        <f t="shared" si="28"/>
        <v>0</v>
      </c>
      <c r="M502" t="b">
        <f t="shared" si="29"/>
        <v>0</v>
      </c>
      <c r="N502" t="b">
        <f t="shared" si="30"/>
        <v>0</v>
      </c>
      <c r="O502" s="2" t="b">
        <f t="shared" si="31"/>
        <v>0</v>
      </c>
    </row>
    <row r="503" spans="1:15" x14ac:dyDescent="0.25">
      <c r="A503">
        <v>503</v>
      </c>
      <c r="B503" s="2" t="s">
        <v>671</v>
      </c>
      <c r="C503">
        <v>34</v>
      </c>
      <c r="D503">
        <v>42</v>
      </c>
      <c r="E503">
        <v>10810</v>
      </c>
      <c r="F503" s="2" t="s">
        <v>137</v>
      </c>
      <c r="G503">
        <v>3.67</v>
      </c>
      <c r="H503">
        <v>100</v>
      </c>
      <c r="I503">
        <v>0</v>
      </c>
      <c r="J503">
        <v>0</v>
      </c>
      <c r="K503">
        <v>0</v>
      </c>
      <c r="L503" t="b">
        <f t="shared" si="28"/>
        <v>0</v>
      </c>
      <c r="M503" t="b">
        <f t="shared" si="29"/>
        <v>0</v>
      </c>
      <c r="N503" t="b">
        <f t="shared" si="30"/>
        <v>0</v>
      </c>
      <c r="O503" s="2" t="b">
        <f t="shared" si="31"/>
        <v>0</v>
      </c>
    </row>
    <row r="504" spans="1:15" x14ac:dyDescent="0.25">
      <c r="A504">
        <v>504</v>
      </c>
      <c r="B504" s="2" t="s">
        <v>672</v>
      </c>
      <c r="C504">
        <v>34</v>
      </c>
      <c r="D504">
        <v>42</v>
      </c>
      <c r="E504">
        <v>10811</v>
      </c>
      <c r="F504" s="2" t="s">
        <v>137</v>
      </c>
      <c r="G504">
        <v>6.46</v>
      </c>
      <c r="H504">
        <v>100</v>
      </c>
      <c r="I504">
        <v>0</v>
      </c>
      <c r="J504">
        <v>0</v>
      </c>
      <c r="K504">
        <v>0</v>
      </c>
      <c r="L504" t="b">
        <f t="shared" si="28"/>
        <v>0</v>
      </c>
      <c r="M504" t="b">
        <f t="shared" si="29"/>
        <v>0</v>
      </c>
      <c r="N504" t="b">
        <f t="shared" si="30"/>
        <v>0</v>
      </c>
      <c r="O504" s="2" t="b">
        <f t="shared" si="31"/>
        <v>0</v>
      </c>
    </row>
    <row r="505" spans="1:15" x14ac:dyDescent="0.25">
      <c r="A505">
        <v>505</v>
      </c>
      <c r="B505" s="2" t="s">
        <v>673</v>
      </c>
      <c r="C505">
        <v>34</v>
      </c>
      <c r="D505">
        <v>42</v>
      </c>
      <c r="E505">
        <v>10812</v>
      </c>
      <c r="F505" s="2" t="s">
        <v>137</v>
      </c>
      <c r="G505">
        <v>6.34</v>
      </c>
      <c r="H505">
        <v>100</v>
      </c>
      <c r="I505">
        <v>0</v>
      </c>
      <c r="J505">
        <v>0</v>
      </c>
      <c r="K505">
        <v>0</v>
      </c>
      <c r="L505" t="b">
        <f t="shared" si="28"/>
        <v>0</v>
      </c>
      <c r="M505" t="b">
        <f t="shared" si="29"/>
        <v>0</v>
      </c>
      <c r="N505" t="b">
        <f t="shared" si="30"/>
        <v>0</v>
      </c>
      <c r="O505" s="2" t="b">
        <f t="shared" si="31"/>
        <v>0</v>
      </c>
    </row>
    <row r="506" spans="1:15" x14ac:dyDescent="0.25">
      <c r="A506">
        <v>506</v>
      </c>
      <c r="B506" s="2" t="s">
        <v>674</v>
      </c>
      <c r="C506">
        <v>34</v>
      </c>
      <c r="D506">
        <v>42</v>
      </c>
      <c r="E506">
        <v>10813</v>
      </c>
      <c r="F506" s="2" t="s">
        <v>137</v>
      </c>
      <c r="G506">
        <v>6.46</v>
      </c>
      <c r="H506">
        <v>100</v>
      </c>
      <c r="I506">
        <v>0</v>
      </c>
      <c r="J506">
        <v>0</v>
      </c>
      <c r="K506">
        <v>0</v>
      </c>
      <c r="L506" t="b">
        <f t="shared" si="28"/>
        <v>0</v>
      </c>
      <c r="M506" t="b">
        <f t="shared" si="29"/>
        <v>0</v>
      </c>
      <c r="N506" t="b">
        <f t="shared" si="30"/>
        <v>0</v>
      </c>
      <c r="O506" s="2" t="b">
        <f t="shared" si="31"/>
        <v>0</v>
      </c>
    </row>
    <row r="507" spans="1:15" x14ac:dyDescent="0.25">
      <c r="A507">
        <v>507</v>
      </c>
      <c r="B507" s="2" t="s">
        <v>675</v>
      </c>
      <c r="C507">
        <v>34</v>
      </c>
      <c r="D507">
        <v>42</v>
      </c>
      <c r="E507">
        <v>10814</v>
      </c>
      <c r="F507" s="2" t="s">
        <v>137</v>
      </c>
      <c r="G507">
        <v>8.82</v>
      </c>
      <c r="H507">
        <v>100</v>
      </c>
      <c r="I507">
        <v>0</v>
      </c>
      <c r="J507">
        <v>0</v>
      </c>
      <c r="K507">
        <v>0</v>
      </c>
      <c r="L507" t="b">
        <f t="shared" si="28"/>
        <v>0</v>
      </c>
      <c r="M507" t="b">
        <f t="shared" si="29"/>
        <v>0</v>
      </c>
      <c r="N507" t="b">
        <f t="shared" si="30"/>
        <v>0</v>
      </c>
      <c r="O507" s="2" t="b">
        <f t="shared" si="31"/>
        <v>0</v>
      </c>
    </row>
    <row r="508" spans="1:15" x14ac:dyDescent="0.25">
      <c r="A508">
        <v>508</v>
      </c>
      <c r="B508" s="2" t="s">
        <v>676</v>
      </c>
      <c r="C508">
        <v>34</v>
      </c>
      <c r="D508">
        <v>42</v>
      </c>
      <c r="E508">
        <v>10815</v>
      </c>
      <c r="F508" s="2" t="s">
        <v>137</v>
      </c>
      <c r="G508">
        <v>9.01</v>
      </c>
      <c r="H508">
        <v>100</v>
      </c>
      <c r="I508">
        <v>0</v>
      </c>
      <c r="J508">
        <v>0</v>
      </c>
      <c r="K508">
        <v>0</v>
      </c>
      <c r="L508" t="b">
        <f t="shared" si="28"/>
        <v>0</v>
      </c>
      <c r="M508" t="b">
        <f t="shared" si="29"/>
        <v>0</v>
      </c>
      <c r="N508" t="b">
        <f t="shared" si="30"/>
        <v>0</v>
      </c>
      <c r="O508" s="2" t="b">
        <f t="shared" si="31"/>
        <v>0</v>
      </c>
    </row>
    <row r="509" spans="1:15" x14ac:dyDescent="0.25">
      <c r="A509">
        <v>509</v>
      </c>
      <c r="B509" s="2" t="s">
        <v>677</v>
      </c>
      <c r="C509">
        <v>34</v>
      </c>
      <c r="D509">
        <v>42</v>
      </c>
      <c r="E509">
        <v>10816</v>
      </c>
      <c r="F509" s="2" t="s">
        <v>137</v>
      </c>
      <c r="G509">
        <v>12.06</v>
      </c>
      <c r="H509">
        <v>100</v>
      </c>
      <c r="I509">
        <v>0</v>
      </c>
      <c r="J509">
        <v>0</v>
      </c>
      <c r="K509">
        <v>0</v>
      </c>
      <c r="L509" t="b">
        <f t="shared" si="28"/>
        <v>0</v>
      </c>
      <c r="M509" t="b">
        <f t="shared" si="29"/>
        <v>0</v>
      </c>
      <c r="N509" t="b">
        <f t="shared" si="30"/>
        <v>0</v>
      </c>
      <c r="O509" s="2" t="b">
        <f t="shared" si="31"/>
        <v>0</v>
      </c>
    </row>
    <row r="510" spans="1:15" x14ac:dyDescent="0.25">
      <c r="A510">
        <v>510</v>
      </c>
      <c r="B510" s="2" t="s">
        <v>678</v>
      </c>
      <c r="C510">
        <v>34</v>
      </c>
      <c r="D510">
        <v>42</v>
      </c>
      <c r="E510">
        <v>10817</v>
      </c>
      <c r="F510" s="2" t="s">
        <v>137</v>
      </c>
      <c r="G510">
        <v>5.2</v>
      </c>
      <c r="H510">
        <v>100</v>
      </c>
      <c r="I510">
        <v>0</v>
      </c>
      <c r="J510">
        <v>0</v>
      </c>
      <c r="K510">
        <v>0</v>
      </c>
      <c r="L510" t="b">
        <f t="shared" si="28"/>
        <v>0</v>
      </c>
      <c r="M510" t="b">
        <f t="shared" si="29"/>
        <v>0</v>
      </c>
      <c r="N510" t="b">
        <f t="shared" si="30"/>
        <v>0</v>
      </c>
      <c r="O510" s="2" t="b">
        <f t="shared" si="31"/>
        <v>0</v>
      </c>
    </row>
    <row r="511" spans="1:15" x14ac:dyDescent="0.25">
      <c r="A511">
        <v>511</v>
      </c>
      <c r="B511" s="2" t="s">
        <v>679</v>
      </c>
      <c r="C511">
        <v>34</v>
      </c>
      <c r="D511">
        <v>42</v>
      </c>
      <c r="E511">
        <v>10818</v>
      </c>
      <c r="F511" s="2" t="s">
        <v>137</v>
      </c>
      <c r="G511">
        <v>9.77</v>
      </c>
      <c r="H511">
        <v>100</v>
      </c>
      <c r="I511">
        <v>0</v>
      </c>
      <c r="J511">
        <v>0</v>
      </c>
      <c r="K511">
        <v>0</v>
      </c>
      <c r="L511" t="b">
        <f t="shared" si="28"/>
        <v>0</v>
      </c>
      <c r="M511" t="b">
        <f t="shared" si="29"/>
        <v>0</v>
      </c>
      <c r="N511" t="b">
        <f t="shared" si="30"/>
        <v>0</v>
      </c>
      <c r="O511" s="2" t="b">
        <f t="shared" si="31"/>
        <v>0</v>
      </c>
    </row>
    <row r="512" spans="1:15" x14ac:dyDescent="0.25">
      <c r="A512">
        <v>512</v>
      </c>
      <c r="B512" s="2" t="s">
        <v>680</v>
      </c>
      <c r="C512">
        <v>34</v>
      </c>
      <c r="D512">
        <v>42</v>
      </c>
      <c r="E512">
        <v>10819</v>
      </c>
      <c r="F512" s="2" t="s">
        <v>137</v>
      </c>
      <c r="G512">
        <v>9.77</v>
      </c>
      <c r="H512">
        <v>100</v>
      </c>
      <c r="I512">
        <v>0</v>
      </c>
      <c r="J512">
        <v>0</v>
      </c>
      <c r="K512">
        <v>0</v>
      </c>
      <c r="L512" t="b">
        <f t="shared" si="28"/>
        <v>0</v>
      </c>
      <c r="M512" t="b">
        <f t="shared" si="29"/>
        <v>0</v>
      </c>
      <c r="N512" t="b">
        <f t="shared" si="30"/>
        <v>0</v>
      </c>
      <c r="O512" s="2" t="b">
        <f t="shared" si="31"/>
        <v>0</v>
      </c>
    </row>
    <row r="513" spans="1:15" x14ac:dyDescent="0.25">
      <c r="A513">
        <v>513</v>
      </c>
      <c r="B513" s="2" t="s">
        <v>681</v>
      </c>
      <c r="C513">
        <v>34</v>
      </c>
      <c r="D513">
        <v>42</v>
      </c>
      <c r="E513">
        <v>10820</v>
      </c>
      <c r="F513" s="2" t="s">
        <v>137</v>
      </c>
      <c r="G513">
        <v>4.4400000000000004</v>
      </c>
      <c r="H513">
        <v>100</v>
      </c>
      <c r="I513">
        <v>0</v>
      </c>
      <c r="J513">
        <v>0</v>
      </c>
      <c r="K513">
        <v>0</v>
      </c>
      <c r="L513" t="b">
        <f t="shared" si="28"/>
        <v>0</v>
      </c>
      <c r="M513" t="b">
        <f t="shared" si="29"/>
        <v>0</v>
      </c>
      <c r="N513" t="b">
        <f t="shared" si="30"/>
        <v>0</v>
      </c>
      <c r="O513" s="2" t="b">
        <f t="shared" si="31"/>
        <v>0</v>
      </c>
    </row>
    <row r="514" spans="1:15" x14ac:dyDescent="0.25">
      <c r="A514">
        <v>514</v>
      </c>
      <c r="B514" s="2" t="s">
        <v>682</v>
      </c>
      <c r="C514">
        <v>34</v>
      </c>
      <c r="D514">
        <v>42</v>
      </c>
      <c r="E514">
        <v>10821</v>
      </c>
      <c r="F514" s="2" t="s">
        <v>137</v>
      </c>
      <c r="G514">
        <v>5.37</v>
      </c>
      <c r="H514">
        <v>100</v>
      </c>
      <c r="I514">
        <v>0</v>
      </c>
      <c r="J514">
        <v>0</v>
      </c>
      <c r="K514">
        <v>0</v>
      </c>
      <c r="L514" t="b">
        <f t="shared" ref="L514:L577" si="32">IF(ISNUMBER(FIND(" VEGAN",UPPER(B514))),TRUE,FALSE)</f>
        <v>0</v>
      </c>
      <c r="M514" t="b">
        <f t="shared" ref="M514:M577" si="33">IF(ISNUMBER(FIND(" BIO",UPPER(B514))),TRUE)</f>
        <v>0</v>
      </c>
      <c r="N514" t="b">
        <f t="shared" ref="N514:N577" si="34">IF(ISNUMBER(FIND(" HALAL",UPPER(B514))),TRUE)</f>
        <v>0</v>
      </c>
      <c r="O514" s="2" t="b">
        <f t="shared" ref="O514:O577" si="35">IF(ISNUMBER(FIND(" CASHER",UPPER(B514))),TRUE)</f>
        <v>0</v>
      </c>
    </row>
    <row r="515" spans="1:15" x14ac:dyDescent="0.25">
      <c r="A515">
        <v>515</v>
      </c>
      <c r="B515" s="2" t="s">
        <v>683</v>
      </c>
      <c r="C515">
        <v>34</v>
      </c>
      <c r="D515">
        <v>42</v>
      </c>
      <c r="E515">
        <v>10822</v>
      </c>
      <c r="F515" s="2" t="s">
        <v>137</v>
      </c>
      <c r="G515">
        <v>6.14</v>
      </c>
      <c r="H515">
        <v>100</v>
      </c>
      <c r="I515">
        <v>0</v>
      </c>
      <c r="J515">
        <v>0</v>
      </c>
      <c r="K515">
        <v>0</v>
      </c>
      <c r="L515" t="b">
        <f t="shared" si="32"/>
        <v>0</v>
      </c>
      <c r="M515" t="b">
        <f t="shared" si="33"/>
        <v>0</v>
      </c>
      <c r="N515" t="b">
        <f t="shared" si="34"/>
        <v>0</v>
      </c>
      <c r="O515" s="2" t="b">
        <f t="shared" si="35"/>
        <v>0</v>
      </c>
    </row>
    <row r="516" spans="1:15" x14ac:dyDescent="0.25">
      <c r="A516">
        <v>516</v>
      </c>
      <c r="B516" s="2" t="s">
        <v>684</v>
      </c>
      <c r="C516">
        <v>34</v>
      </c>
      <c r="D516">
        <v>42</v>
      </c>
      <c r="E516">
        <v>10823</v>
      </c>
      <c r="F516" s="2" t="s">
        <v>137</v>
      </c>
      <c r="G516">
        <v>8.0399999999999991</v>
      </c>
      <c r="H516">
        <v>100</v>
      </c>
      <c r="I516">
        <v>0</v>
      </c>
      <c r="J516">
        <v>0</v>
      </c>
      <c r="K516">
        <v>0</v>
      </c>
      <c r="L516" t="b">
        <f t="shared" si="32"/>
        <v>0</v>
      </c>
      <c r="M516" t="b">
        <f t="shared" si="33"/>
        <v>0</v>
      </c>
      <c r="N516" t="b">
        <f t="shared" si="34"/>
        <v>0</v>
      </c>
      <c r="O516" s="2" t="b">
        <f t="shared" si="35"/>
        <v>0</v>
      </c>
    </row>
    <row r="517" spans="1:15" x14ac:dyDescent="0.25">
      <c r="A517">
        <v>517</v>
      </c>
      <c r="B517" s="2" t="s">
        <v>685</v>
      </c>
      <c r="C517">
        <v>34</v>
      </c>
      <c r="D517">
        <v>42</v>
      </c>
      <c r="E517">
        <v>10824</v>
      </c>
      <c r="F517" s="2" t="s">
        <v>137</v>
      </c>
      <c r="G517">
        <v>8.0399999999999991</v>
      </c>
      <c r="H517">
        <v>100</v>
      </c>
      <c r="I517">
        <v>0</v>
      </c>
      <c r="J517">
        <v>0</v>
      </c>
      <c r="K517">
        <v>0</v>
      </c>
      <c r="L517" t="b">
        <f t="shared" si="32"/>
        <v>0</v>
      </c>
      <c r="M517" t="b">
        <f t="shared" si="33"/>
        <v>0</v>
      </c>
      <c r="N517" t="b">
        <f t="shared" si="34"/>
        <v>0</v>
      </c>
      <c r="O517" s="2" t="b">
        <f t="shared" si="35"/>
        <v>0</v>
      </c>
    </row>
    <row r="518" spans="1:15" x14ac:dyDescent="0.25">
      <c r="A518">
        <v>518</v>
      </c>
      <c r="B518" s="2" t="s">
        <v>686</v>
      </c>
      <c r="C518">
        <v>34</v>
      </c>
      <c r="D518">
        <v>42</v>
      </c>
      <c r="E518">
        <v>10825</v>
      </c>
      <c r="F518" s="2" t="s">
        <v>137</v>
      </c>
      <c r="G518">
        <v>6.71</v>
      </c>
      <c r="H518">
        <v>100</v>
      </c>
      <c r="I518">
        <v>0</v>
      </c>
      <c r="J518">
        <v>0</v>
      </c>
      <c r="K518">
        <v>0</v>
      </c>
      <c r="L518" t="b">
        <f t="shared" si="32"/>
        <v>0</v>
      </c>
      <c r="M518" t="b">
        <f t="shared" si="33"/>
        <v>0</v>
      </c>
      <c r="N518" t="b">
        <f t="shared" si="34"/>
        <v>0</v>
      </c>
      <c r="O518" s="2" t="b">
        <f t="shared" si="35"/>
        <v>0</v>
      </c>
    </row>
    <row r="519" spans="1:15" x14ac:dyDescent="0.25">
      <c r="A519">
        <v>519</v>
      </c>
      <c r="B519" s="2" t="s">
        <v>687</v>
      </c>
      <c r="C519">
        <v>34</v>
      </c>
      <c r="D519">
        <v>42</v>
      </c>
      <c r="E519">
        <v>10826</v>
      </c>
      <c r="F519" s="2" t="s">
        <v>137</v>
      </c>
      <c r="G519">
        <v>8.16</v>
      </c>
      <c r="H519">
        <v>100</v>
      </c>
      <c r="I519">
        <v>0</v>
      </c>
      <c r="J519">
        <v>0</v>
      </c>
      <c r="K519">
        <v>0</v>
      </c>
      <c r="L519" t="b">
        <f t="shared" si="32"/>
        <v>0</v>
      </c>
      <c r="M519" t="b">
        <f t="shared" si="33"/>
        <v>0</v>
      </c>
      <c r="N519" t="b">
        <f t="shared" si="34"/>
        <v>0</v>
      </c>
      <c r="O519" s="2" t="b">
        <f t="shared" si="35"/>
        <v>0</v>
      </c>
    </row>
    <row r="520" spans="1:15" x14ac:dyDescent="0.25">
      <c r="A520">
        <v>520</v>
      </c>
      <c r="B520" s="2" t="s">
        <v>688</v>
      </c>
      <c r="C520">
        <v>34</v>
      </c>
      <c r="D520">
        <v>42</v>
      </c>
      <c r="E520">
        <v>10827</v>
      </c>
      <c r="F520" s="2" t="s">
        <v>137</v>
      </c>
      <c r="G520">
        <v>7.81</v>
      </c>
      <c r="H520">
        <v>100</v>
      </c>
      <c r="I520">
        <v>0</v>
      </c>
      <c r="J520">
        <v>0</v>
      </c>
      <c r="K520">
        <v>0</v>
      </c>
      <c r="L520" t="b">
        <f t="shared" si="32"/>
        <v>0</v>
      </c>
      <c r="M520" t="b">
        <f t="shared" si="33"/>
        <v>0</v>
      </c>
      <c r="N520" t="b">
        <f t="shared" si="34"/>
        <v>0</v>
      </c>
      <c r="O520" s="2" t="b">
        <f t="shared" si="35"/>
        <v>0</v>
      </c>
    </row>
    <row r="521" spans="1:15" x14ac:dyDescent="0.25">
      <c r="A521">
        <v>521</v>
      </c>
      <c r="B521" s="2" t="s">
        <v>689</v>
      </c>
      <c r="C521">
        <v>34</v>
      </c>
      <c r="D521">
        <v>42</v>
      </c>
      <c r="E521">
        <v>10828</v>
      </c>
      <c r="F521" s="2" t="s">
        <v>137</v>
      </c>
      <c r="G521">
        <v>6.48</v>
      </c>
      <c r="H521">
        <v>100</v>
      </c>
      <c r="I521">
        <v>0</v>
      </c>
      <c r="J521">
        <v>0</v>
      </c>
      <c r="K521">
        <v>0</v>
      </c>
      <c r="L521" t="b">
        <f t="shared" si="32"/>
        <v>0</v>
      </c>
      <c r="M521" t="b">
        <f t="shared" si="33"/>
        <v>0</v>
      </c>
      <c r="N521" t="b">
        <f t="shared" si="34"/>
        <v>0</v>
      </c>
      <c r="O521" s="2" t="b">
        <f t="shared" si="35"/>
        <v>0</v>
      </c>
    </row>
    <row r="522" spans="1:15" x14ac:dyDescent="0.25">
      <c r="A522">
        <v>522</v>
      </c>
      <c r="B522" s="2" t="s">
        <v>690</v>
      </c>
      <c r="C522">
        <v>34</v>
      </c>
      <c r="D522">
        <v>42</v>
      </c>
      <c r="E522">
        <v>10829</v>
      </c>
      <c r="F522" s="2" t="s">
        <v>137</v>
      </c>
      <c r="G522">
        <v>5.6</v>
      </c>
      <c r="H522">
        <v>100</v>
      </c>
      <c r="I522">
        <v>0</v>
      </c>
      <c r="J522">
        <v>0</v>
      </c>
      <c r="K522">
        <v>0</v>
      </c>
      <c r="L522" t="b">
        <f t="shared" si="32"/>
        <v>0</v>
      </c>
      <c r="M522" t="b">
        <f t="shared" si="33"/>
        <v>0</v>
      </c>
      <c r="N522" t="b">
        <f t="shared" si="34"/>
        <v>0</v>
      </c>
      <c r="O522" s="2" t="b">
        <f t="shared" si="35"/>
        <v>0</v>
      </c>
    </row>
    <row r="523" spans="1:15" x14ac:dyDescent="0.25">
      <c r="A523">
        <v>523</v>
      </c>
      <c r="B523" s="2" t="s">
        <v>691</v>
      </c>
      <c r="C523">
        <v>34</v>
      </c>
      <c r="D523">
        <v>42</v>
      </c>
      <c r="E523">
        <v>10830</v>
      </c>
      <c r="F523" s="2" t="s">
        <v>137</v>
      </c>
      <c r="G523">
        <v>6.9</v>
      </c>
      <c r="H523">
        <v>100</v>
      </c>
      <c r="I523">
        <v>0</v>
      </c>
      <c r="J523">
        <v>0</v>
      </c>
      <c r="K523">
        <v>0</v>
      </c>
      <c r="L523" t="b">
        <f t="shared" si="32"/>
        <v>0</v>
      </c>
      <c r="M523" t="b">
        <f t="shared" si="33"/>
        <v>0</v>
      </c>
      <c r="N523" t="b">
        <f t="shared" si="34"/>
        <v>0</v>
      </c>
      <c r="O523" s="2" t="b">
        <f t="shared" si="35"/>
        <v>0</v>
      </c>
    </row>
    <row r="524" spans="1:15" x14ac:dyDescent="0.25">
      <c r="A524">
        <v>524</v>
      </c>
      <c r="B524" s="2" t="s">
        <v>692</v>
      </c>
      <c r="C524">
        <v>34</v>
      </c>
      <c r="D524">
        <v>42</v>
      </c>
      <c r="E524">
        <v>10831</v>
      </c>
      <c r="F524" s="2" t="s">
        <v>137</v>
      </c>
      <c r="G524">
        <v>5.37</v>
      </c>
      <c r="H524">
        <v>100</v>
      </c>
      <c r="I524">
        <v>0</v>
      </c>
      <c r="J524">
        <v>0</v>
      </c>
      <c r="K524">
        <v>0</v>
      </c>
      <c r="L524" t="b">
        <f t="shared" si="32"/>
        <v>0</v>
      </c>
      <c r="M524" t="b">
        <f t="shared" si="33"/>
        <v>0</v>
      </c>
      <c r="N524" t="b">
        <f t="shared" si="34"/>
        <v>0</v>
      </c>
      <c r="O524" s="2" t="b">
        <f t="shared" si="35"/>
        <v>0</v>
      </c>
    </row>
    <row r="525" spans="1:15" x14ac:dyDescent="0.25">
      <c r="A525">
        <v>525</v>
      </c>
      <c r="B525" s="2" t="s">
        <v>693</v>
      </c>
      <c r="C525">
        <v>34</v>
      </c>
      <c r="D525">
        <v>42</v>
      </c>
      <c r="E525">
        <v>10832</v>
      </c>
      <c r="F525" s="2" t="s">
        <v>137</v>
      </c>
      <c r="G525">
        <v>8.16</v>
      </c>
      <c r="H525">
        <v>100</v>
      </c>
      <c r="I525">
        <v>0</v>
      </c>
      <c r="J525">
        <v>0</v>
      </c>
      <c r="K525">
        <v>0</v>
      </c>
      <c r="L525" t="b">
        <f t="shared" si="32"/>
        <v>0</v>
      </c>
      <c r="M525" t="b">
        <f t="shared" si="33"/>
        <v>0</v>
      </c>
      <c r="N525" t="b">
        <f t="shared" si="34"/>
        <v>0</v>
      </c>
      <c r="O525" s="2" t="b">
        <f t="shared" si="35"/>
        <v>0</v>
      </c>
    </row>
    <row r="526" spans="1:15" x14ac:dyDescent="0.25">
      <c r="A526">
        <v>526</v>
      </c>
      <c r="B526" s="2" t="s">
        <v>694</v>
      </c>
      <c r="C526">
        <v>34</v>
      </c>
      <c r="D526">
        <v>42</v>
      </c>
      <c r="E526">
        <v>10833</v>
      </c>
      <c r="F526" s="2" t="s">
        <v>137</v>
      </c>
      <c r="G526">
        <v>8.0399999999999991</v>
      </c>
      <c r="H526">
        <v>100</v>
      </c>
      <c r="I526">
        <v>0</v>
      </c>
      <c r="J526">
        <v>0</v>
      </c>
      <c r="K526">
        <v>0</v>
      </c>
      <c r="L526" t="b">
        <f t="shared" si="32"/>
        <v>0</v>
      </c>
      <c r="M526" t="b">
        <f t="shared" si="33"/>
        <v>0</v>
      </c>
      <c r="N526" t="b">
        <f t="shared" si="34"/>
        <v>0</v>
      </c>
      <c r="O526" s="2" t="b">
        <f t="shared" si="35"/>
        <v>0</v>
      </c>
    </row>
    <row r="527" spans="1:15" x14ac:dyDescent="0.25">
      <c r="A527">
        <v>527</v>
      </c>
      <c r="B527" s="2" t="s">
        <v>695</v>
      </c>
      <c r="C527">
        <v>34</v>
      </c>
      <c r="D527">
        <v>42</v>
      </c>
      <c r="E527">
        <v>10834</v>
      </c>
      <c r="F527" s="2" t="s">
        <v>137</v>
      </c>
      <c r="G527">
        <v>8.16</v>
      </c>
      <c r="H527">
        <v>100</v>
      </c>
      <c r="I527">
        <v>0</v>
      </c>
      <c r="J527">
        <v>0</v>
      </c>
      <c r="K527">
        <v>0</v>
      </c>
      <c r="L527" t="b">
        <f t="shared" si="32"/>
        <v>0</v>
      </c>
      <c r="M527" t="b">
        <f t="shared" si="33"/>
        <v>0</v>
      </c>
      <c r="N527" t="b">
        <f t="shared" si="34"/>
        <v>0</v>
      </c>
      <c r="O527" s="2" t="b">
        <f t="shared" si="35"/>
        <v>0</v>
      </c>
    </row>
    <row r="528" spans="1:15" x14ac:dyDescent="0.25">
      <c r="A528">
        <v>528</v>
      </c>
      <c r="B528" s="2" t="s">
        <v>696</v>
      </c>
      <c r="C528">
        <v>34</v>
      </c>
      <c r="D528">
        <v>42</v>
      </c>
      <c r="E528">
        <v>10835</v>
      </c>
      <c r="F528" s="2" t="s">
        <v>137</v>
      </c>
      <c r="G528">
        <v>10.52</v>
      </c>
      <c r="H528">
        <v>100</v>
      </c>
      <c r="I528">
        <v>0</v>
      </c>
      <c r="J528">
        <v>0</v>
      </c>
      <c r="K528">
        <v>0</v>
      </c>
      <c r="L528" t="b">
        <f t="shared" si="32"/>
        <v>0</v>
      </c>
      <c r="M528" t="b">
        <f t="shared" si="33"/>
        <v>0</v>
      </c>
      <c r="N528" t="b">
        <f t="shared" si="34"/>
        <v>0</v>
      </c>
      <c r="O528" s="2" t="b">
        <f t="shared" si="35"/>
        <v>0</v>
      </c>
    </row>
    <row r="529" spans="1:15" x14ac:dyDescent="0.25">
      <c r="A529">
        <v>529</v>
      </c>
      <c r="B529" s="2" t="s">
        <v>697</v>
      </c>
      <c r="C529">
        <v>34</v>
      </c>
      <c r="D529">
        <v>42</v>
      </c>
      <c r="E529">
        <v>10836</v>
      </c>
      <c r="F529" s="2" t="s">
        <v>137</v>
      </c>
      <c r="G529">
        <v>10.71</v>
      </c>
      <c r="H529">
        <v>100</v>
      </c>
      <c r="I529">
        <v>0</v>
      </c>
      <c r="J529">
        <v>0</v>
      </c>
      <c r="K529">
        <v>0</v>
      </c>
      <c r="L529" t="b">
        <f t="shared" si="32"/>
        <v>0</v>
      </c>
      <c r="M529" t="b">
        <f t="shared" si="33"/>
        <v>0</v>
      </c>
      <c r="N529" t="b">
        <f t="shared" si="34"/>
        <v>0</v>
      </c>
      <c r="O529" s="2" t="b">
        <f t="shared" si="35"/>
        <v>0</v>
      </c>
    </row>
    <row r="530" spans="1:15" x14ac:dyDescent="0.25">
      <c r="A530">
        <v>530</v>
      </c>
      <c r="B530" s="2" t="s">
        <v>698</v>
      </c>
      <c r="C530">
        <v>34</v>
      </c>
      <c r="D530">
        <v>42</v>
      </c>
      <c r="E530">
        <v>10837</v>
      </c>
      <c r="F530" s="2" t="s">
        <v>137</v>
      </c>
      <c r="G530">
        <v>13.76</v>
      </c>
      <c r="H530">
        <v>100</v>
      </c>
      <c r="I530">
        <v>0</v>
      </c>
      <c r="J530">
        <v>0</v>
      </c>
      <c r="K530">
        <v>0</v>
      </c>
      <c r="L530" t="b">
        <f t="shared" si="32"/>
        <v>0</v>
      </c>
      <c r="M530" t="b">
        <f t="shared" si="33"/>
        <v>0</v>
      </c>
      <c r="N530" t="b">
        <f t="shared" si="34"/>
        <v>0</v>
      </c>
      <c r="O530" s="2" t="b">
        <f t="shared" si="35"/>
        <v>0</v>
      </c>
    </row>
    <row r="531" spans="1:15" x14ac:dyDescent="0.25">
      <c r="A531">
        <v>531</v>
      </c>
      <c r="B531" s="2" t="s">
        <v>699</v>
      </c>
      <c r="C531">
        <v>34</v>
      </c>
      <c r="D531">
        <v>42</v>
      </c>
      <c r="E531">
        <v>10838</v>
      </c>
      <c r="F531" s="2" t="s">
        <v>137</v>
      </c>
      <c r="G531">
        <v>6.9</v>
      </c>
      <c r="H531">
        <v>100</v>
      </c>
      <c r="I531">
        <v>0</v>
      </c>
      <c r="J531">
        <v>0</v>
      </c>
      <c r="K531">
        <v>0</v>
      </c>
      <c r="L531" t="b">
        <f t="shared" si="32"/>
        <v>0</v>
      </c>
      <c r="M531" t="b">
        <f t="shared" si="33"/>
        <v>0</v>
      </c>
      <c r="N531" t="b">
        <f t="shared" si="34"/>
        <v>0</v>
      </c>
      <c r="O531" s="2" t="b">
        <f t="shared" si="35"/>
        <v>0</v>
      </c>
    </row>
    <row r="532" spans="1:15" x14ac:dyDescent="0.25">
      <c r="A532">
        <v>532</v>
      </c>
      <c r="B532" s="2" t="s">
        <v>700</v>
      </c>
      <c r="C532">
        <v>34</v>
      </c>
      <c r="D532">
        <v>42</v>
      </c>
      <c r="E532">
        <v>10839</v>
      </c>
      <c r="F532" s="2" t="s">
        <v>137</v>
      </c>
      <c r="G532">
        <v>11.47</v>
      </c>
      <c r="H532">
        <v>100</v>
      </c>
      <c r="I532">
        <v>0</v>
      </c>
      <c r="J532">
        <v>0</v>
      </c>
      <c r="K532">
        <v>0</v>
      </c>
      <c r="L532" t="b">
        <f t="shared" si="32"/>
        <v>0</v>
      </c>
      <c r="M532" t="b">
        <f t="shared" si="33"/>
        <v>0</v>
      </c>
      <c r="N532" t="b">
        <f t="shared" si="34"/>
        <v>0</v>
      </c>
      <c r="O532" s="2" t="b">
        <f t="shared" si="35"/>
        <v>0</v>
      </c>
    </row>
    <row r="533" spans="1:15" x14ac:dyDescent="0.25">
      <c r="A533">
        <v>533</v>
      </c>
      <c r="B533" s="2" t="s">
        <v>701</v>
      </c>
      <c r="C533">
        <v>34</v>
      </c>
      <c r="D533">
        <v>41</v>
      </c>
      <c r="E533">
        <v>533</v>
      </c>
      <c r="F533" s="2" t="s">
        <v>137</v>
      </c>
      <c r="G533">
        <v>9.7200000000000006</v>
      </c>
      <c r="H533">
        <v>100</v>
      </c>
      <c r="I533">
        <v>0</v>
      </c>
      <c r="J533">
        <v>0</v>
      </c>
      <c r="K533">
        <v>0</v>
      </c>
      <c r="L533" t="b">
        <f t="shared" si="32"/>
        <v>0</v>
      </c>
      <c r="M533" t="b">
        <f t="shared" si="33"/>
        <v>0</v>
      </c>
      <c r="N533" t="b">
        <f t="shared" si="34"/>
        <v>0</v>
      </c>
      <c r="O533" s="2" t="b">
        <f t="shared" si="35"/>
        <v>0</v>
      </c>
    </row>
    <row r="534" spans="1:15" x14ac:dyDescent="0.25">
      <c r="A534">
        <v>534</v>
      </c>
      <c r="B534" s="2" t="s">
        <v>702</v>
      </c>
      <c r="C534">
        <v>34</v>
      </c>
      <c r="D534">
        <v>41</v>
      </c>
      <c r="E534">
        <v>534</v>
      </c>
      <c r="F534" s="2" t="s">
        <v>137</v>
      </c>
      <c r="G534">
        <v>7.36</v>
      </c>
      <c r="H534">
        <v>100</v>
      </c>
      <c r="I534">
        <v>0</v>
      </c>
      <c r="J534">
        <v>0</v>
      </c>
      <c r="K534">
        <v>0</v>
      </c>
      <c r="L534" t="b">
        <f t="shared" si="32"/>
        <v>0</v>
      </c>
      <c r="M534" t="b">
        <f t="shared" si="33"/>
        <v>0</v>
      </c>
      <c r="N534" t="b">
        <f t="shared" si="34"/>
        <v>0</v>
      </c>
      <c r="O534" s="2" t="b">
        <f t="shared" si="35"/>
        <v>0</v>
      </c>
    </row>
    <row r="535" spans="1:15" x14ac:dyDescent="0.25">
      <c r="A535">
        <v>535</v>
      </c>
      <c r="B535" s="2" t="s">
        <v>703</v>
      </c>
      <c r="C535">
        <v>34</v>
      </c>
      <c r="D535">
        <v>41</v>
      </c>
      <c r="E535">
        <v>535</v>
      </c>
      <c r="F535" s="2" t="s">
        <v>137</v>
      </c>
      <c r="G535">
        <v>7.24</v>
      </c>
      <c r="H535">
        <v>100</v>
      </c>
      <c r="I535">
        <v>0</v>
      </c>
      <c r="J535">
        <v>0</v>
      </c>
      <c r="K535">
        <v>0</v>
      </c>
      <c r="L535" t="b">
        <f t="shared" si="32"/>
        <v>0</v>
      </c>
      <c r="M535" t="b">
        <f t="shared" si="33"/>
        <v>0</v>
      </c>
      <c r="N535" t="b">
        <f t="shared" si="34"/>
        <v>0</v>
      </c>
      <c r="O535" s="2" t="b">
        <f t="shared" si="35"/>
        <v>0</v>
      </c>
    </row>
    <row r="536" spans="1:15" x14ac:dyDescent="0.25">
      <c r="A536">
        <v>536</v>
      </c>
      <c r="B536" s="2" t="s">
        <v>704</v>
      </c>
      <c r="C536">
        <v>34</v>
      </c>
      <c r="D536">
        <v>41</v>
      </c>
      <c r="E536">
        <v>536</v>
      </c>
      <c r="F536" s="2" t="s">
        <v>137</v>
      </c>
      <c r="G536">
        <v>7.36</v>
      </c>
      <c r="H536">
        <v>100</v>
      </c>
      <c r="I536">
        <v>0</v>
      </c>
      <c r="J536">
        <v>0</v>
      </c>
      <c r="K536">
        <v>0</v>
      </c>
      <c r="L536" t="b">
        <f t="shared" si="32"/>
        <v>0</v>
      </c>
      <c r="M536" t="b">
        <f t="shared" si="33"/>
        <v>0</v>
      </c>
      <c r="N536" t="b">
        <f t="shared" si="34"/>
        <v>0</v>
      </c>
      <c r="O536" s="2" t="b">
        <f t="shared" si="35"/>
        <v>0</v>
      </c>
    </row>
    <row r="537" spans="1:15" x14ac:dyDescent="0.25">
      <c r="A537">
        <v>537</v>
      </c>
      <c r="B537" s="2" t="s">
        <v>705</v>
      </c>
      <c r="C537">
        <v>34</v>
      </c>
      <c r="D537">
        <v>41</v>
      </c>
      <c r="E537">
        <v>537</v>
      </c>
      <c r="F537" s="2" t="s">
        <v>137</v>
      </c>
      <c r="G537">
        <v>4.57</v>
      </c>
      <c r="H537">
        <v>100</v>
      </c>
      <c r="I537">
        <v>0</v>
      </c>
      <c r="J537">
        <v>0</v>
      </c>
      <c r="K537">
        <v>0</v>
      </c>
      <c r="L537" t="b">
        <f t="shared" si="32"/>
        <v>0</v>
      </c>
      <c r="M537" t="b">
        <f t="shared" si="33"/>
        <v>0</v>
      </c>
      <c r="N537" t="b">
        <f t="shared" si="34"/>
        <v>0</v>
      </c>
      <c r="O537" s="2" t="b">
        <f t="shared" si="35"/>
        <v>0</v>
      </c>
    </row>
    <row r="538" spans="1:15" x14ac:dyDescent="0.25">
      <c r="A538">
        <v>538</v>
      </c>
      <c r="B538" s="2" t="s">
        <v>706</v>
      </c>
      <c r="C538">
        <v>34</v>
      </c>
      <c r="D538">
        <v>41</v>
      </c>
      <c r="E538">
        <v>538</v>
      </c>
      <c r="F538" s="2" t="s">
        <v>137</v>
      </c>
      <c r="G538">
        <v>6.1</v>
      </c>
      <c r="H538">
        <v>100</v>
      </c>
      <c r="I538">
        <v>0</v>
      </c>
      <c r="J538">
        <v>0</v>
      </c>
      <c r="K538">
        <v>0</v>
      </c>
      <c r="L538" t="b">
        <f t="shared" si="32"/>
        <v>0</v>
      </c>
      <c r="M538" t="b">
        <f t="shared" si="33"/>
        <v>0</v>
      </c>
      <c r="N538" t="b">
        <f t="shared" si="34"/>
        <v>0</v>
      </c>
      <c r="O538" s="2" t="b">
        <f t="shared" si="35"/>
        <v>0</v>
      </c>
    </row>
    <row r="539" spans="1:15" x14ac:dyDescent="0.25">
      <c r="A539">
        <v>539</v>
      </c>
      <c r="B539" s="2" t="s">
        <v>707</v>
      </c>
      <c r="C539">
        <v>34</v>
      </c>
      <c r="D539">
        <v>41</v>
      </c>
      <c r="E539">
        <v>539</v>
      </c>
      <c r="F539" s="2" t="s">
        <v>137</v>
      </c>
      <c r="G539">
        <v>4.8</v>
      </c>
      <c r="H539">
        <v>100</v>
      </c>
      <c r="I539">
        <v>0</v>
      </c>
      <c r="J539">
        <v>0</v>
      </c>
      <c r="K539">
        <v>0</v>
      </c>
      <c r="L539" t="b">
        <f t="shared" si="32"/>
        <v>0</v>
      </c>
      <c r="M539" t="b">
        <f t="shared" si="33"/>
        <v>0</v>
      </c>
      <c r="N539" t="b">
        <f t="shared" si="34"/>
        <v>0</v>
      </c>
      <c r="O539" s="2" t="b">
        <f t="shared" si="35"/>
        <v>0</v>
      </c>
    </row>
    <row r="540" spans="1:15" x14ac:dyDescent="0.25">
      <c r="A540">
        <v>540</v>
      </c>
      <c r="B540" s="2" t="s">
        <v>708</v>
      </c>
      <c r="C540">
        <v>34</v>
      </c>
      <c r="D540">
        <v>41</v>
      </c>
      <c r="E540">
        <v>540</v>
      </c>
      <c r="F540" s="2" t="s">
        <v>137</v>
      </c>
      <c r="G540">
        <v>5.68</v>
      </c>
      <c r="H540">
        <v>100</v>
      </c>
      <c r="I540">
        <v>0</v>
      </c>
      <c r="J540">
        <v>0</v>
      </c>
      <c r="K540">
        <v>0</v>
      </c>
      <c r="L540" t="b">
        <f t="shared" si="32"/>
        <v>0</v>
      </c>
      <c r="M540" t="b">
        <f t="shared" si="33"/>
        <v>0</v>
      </c>
      <c r="N540" t="b">
        <f t="shared" si="34"/>
        <v>0</v>
      </c>
      <c r="O540" s="2" t="b">
        <f t="shared" si="35"/>
        <v>0</v>
      </c>
    </row>
    <row r="541" spans="1:15" x14ac:dyDescent="0.25">
      <c r="A541">
        <v>541</v>
      </c>
      <c r="B541" s="2" t="s">
        <v>709</v>
      </c>
      <c r="C541">
        <v>34</v>
      </c>
      <c r="D541">
        <v>41</v>
      </c>
      <c r="E541">
        <v>541</v>
      </c>
      <c r="F541" s="2" t="s">
        <v>137</v>
      </c>
      <c r="G541">
        <v>7.01</v>
      </c>
      <c r="H541">
        <v>100</v>
      </c>
      <c r="I541">
        <v>0</v>
      </c>
      <c r="J541">
        <v>0</v>
      </c>
      <c r="K541">
        <v>0</v>
      </c>
      <c r="L541" t="b">
        <f t="shared" si="32"/>
        <v>0</v>
      </c>
      <c r="M541" t="b">
        <f t="shared" si="33"/>
        <v>0</v>
      </c>
      <c r="N541" t="b">
        <f t="shared" si="34"/>
        <v>0</v>
      </c>
      <c r="O541" s="2" t="b">
        <f t="shared" si="35"/>
        <v>0</v>
      </c>
    </row>
    <row r="542" spans="1:15" x14ac:dyDescent="0.25">
      <c r="A542">
        <v>542</v>
      </c>
      <c r="B542" s="2" t="s">
        <v>710</v>
      </c>
      <c r="C542">
        <v>34</v>
      </c>
      <c r="D542">
        <v>41</v>
      </c>
      <c r="E542">
        <v>542</v>
      </c>
      <c r="F542" s="2" t="s">
        <v>137</v>
      </c>
      <c r="G542">
        <v>7.36</v>
      </c>
      <c r="H542">
        <v>100</v>
      </c>
      <c r="I542">
        <v>0</v>
      </c>
      <c r="J542">
        <v>0</v>
      </c>
      <c r="K542">
        <v>0</v>
      </c>
      <c r="L542" t="b">
        <f t="shared" si="32"/>
        <v>0</v>
      </c>
      <c r="M542" t="b">
        <f t="shared" si="33"/>
        <v>0</v>
      </c>
      <c r="N542" t="b">
        <f t="shared" si="34"/>
        <v>0</v>
      </c>
      <c r="O542" s="2" t="b">
        <f t="shared" si="35"/>
        <v>0</v>
      </c>
    </row>
    <row r="543" spans="1:15" x14ac:dyDescent="0.25">
      <c r="A543">
        <v>543</v>
      </c>
      <c r="B543" s="2" t="s">
        <v>711</v>
      </c>
      <c r="C543">
        <v>34</v>
      </c>
      <c r="D543">
        <v>41</v>
      </c>
      <c r="E543">
        <v>543</v>
      </c>
      <c r="F543" s="2" t="s">
        <v>137</v>
      </c>
      <c r="G543">
        <v>5.91</v>
      </c>
      <c r="H543">
        <v>100</v>
      </c>
      <c r="I543">
        <v>0</v>
      </c>
      <c r="J543">
        <v>0</v>
      </c>
      <c r="K543">
        <v>0</v>
      </c>
      <c r="L543" t="b">
        <f t="shared" si="32"/>
        <v>0</v>
      </c>
      <c r="M543" t="b">
        <f t="shared" si="33"/>
        <v>0</v>
      </c>
      <c r="N543" t="b">
        <f t="shared" si="34"/>
        <v>0</v>
      </c>
      <c r="O543" s="2" t="b">
        <f t="shared" si="35"/>
        <v>0</v>
      </c>
    </row>
    <row r="544" spans="1:15" x14ac:dyDescent="0.25">
      <c r="A544">
        <v>544</v>
      </c>
      <c r="B544" s="2" t="s">
        <v>712</v>
      </c>
      <c r="C544">
        <v>34</v>
      </c>
      <c r="D544">
        <v>41</v>
      </c>
      <c r="E544">
        <v>544</v>
      </c>
      <c r="F544" s="2" t="s">
        <v>137</v>
      </c>
      <c r="G544">
        <v>7.24</v>
      </c>
      <c r="H544">
        <v>100</v>
      </c>
      <c r="I544">
        <v>0</v>
      </c>
      <c r="J544">
        <v>0</v>
      </c>
      <c r="K544">
        <v>0</v>
      </c>
      <c r="L544" t="b">
        <f t="shared" si="32"/>
        <v>0</v>
      </c>
      <c r="M544" t="b">
        <f t="shared" si="33"/>
        <v>0</v>
      </c>
      <c r="N544" t="b">
        <f t="shared" si="34"/>
        <v>0</v>
      </c>
      <c r="O544" s="2" t="b">
        <f t="shared" si="35"/>
        <v>0</v>
      </c>
    </row>
    <row r="545" spans="1:15" x14ac:dyDescent="0.25">
      <c r="A545">
        <v>545</v>
      </c>
      <c r="B545" s="2" t="s">
        <v>713</v>
      </c>
      <c r="C545">
        <v>34</v>
      </c>
      <c r="D545">
        <v>41</v>
      </c>
      <c r="E545">
        <v>545</v>
      </c>
      <c r="F545" s="2" t="s">
        <v>137</v>
      </c>
      <c r="G545">
        <v>7.24</v>
      </c>
      <c r="H545">
        <v>100</v>
      </c>
      <c r="I545">
        <v>0</v>
      </c>
      <c r="J545">
        <v>0</v>
      </c>
      <c r="K545">
        <v>0</v>
      </c>
      <c r="L545" t="b">
        <f t="shared" si="32"/>
        <v>0</v>
      </c>
      <c r="M545" t="b">
        <f t="shared" si="33"/>
        <v>0</v>
      </c>
      <c r="N545" t="b">
        <f t="shared" si="34"/>
        <v>0</v>
      </c>
      <c r="O545" s="2" t="b">
        <f t="shared" si="35"/>
        <v>0</v>
      </c>
    </row>
    <row r="546" spans="1:15" x14ac:dyDescent="0.25">
      <c r="A546">
        <v>546</v>
      </c>
      <c r="B546" s="2" t="s">
        <v>714</v>
      </c>
      <c r="C546">
        <v>34</v>
      </c>
      <c r="D546">
        <v>41</v>
      </c>
      <c r="E546">
        <v>546</v>
      </c>
      <c r="F546" s="2" t="s">
        <v>137</v>
      </c>
      <c r="G546">
        <v>5.34</v>
      </c>
      <c r="H546">
        <v>100</v>
      </c>
      <c r="I546">
        <v>0</v>
      </c>
      <c r="J546">
        <v>0</v>
      </c>
      <c r="K546">
        <v>0</v>
      </c>
      <c r="L546" t="b">
        <f t="shared" si="32"/>
        <v>0</v>
      </c>
      <c r="M546" t="b">
        <f t="shared" si="33"/>
        <v>0</v>
      </c>
      <c r="N546" t="b">
        <f t="shared" si="34"/>
        <v>0</v>
      </c>
      <c r="O546" s="2" t="b">
        <f t="shared" si="35"/>
        <v>0</v>
      </c>
    </row>
    <row r="547" spans="1:15" x14ac:dyDescent="0.25">
      <c r="A547">
        <v>547</v>
      </c>
      <c r="B547" s="2" t="s">
        <v>715</v>
      </c>
      <c r="C547">
        <v>34</v>
      </c>
      <c r="D547">
        <v>41</v>
      </c>
      <c r="E547">
        <v>547</v>
      </c>
      <c r="F547" s="2" t="s">
        <v>137</v>
      </c>
      <c r="G547">
        <v>4.57</v>
      </c>
      <c r="H547">
        <v>100</v>
      </c>
      <c r="I547">
        <v>0</v>
      </c>
      <c r="J547">
        <v>0</v>
      </c>
      <c r="K547">
        <v>0</v>
      </c>
      <c r="L547" t="b">
        <f t="shared" si="32"/>
        <v>0</v>
      </c>
      <c r="M547" t="b">
        <f t="shared" si="33"/>
        <v>0</v>
      </c>
      <c r="N547" t="b">
        <f t="shared" si="34"/>
        <v>0</v>
      </c>
      <c r="O547" s="2" t="b">
        <f t="shared" si="35"/>
        <v>0</v>
      </c>
    </row>
    <row r="548" spans="1:15" x14ac:dyDescent="0.25">
      <c r="A548">
        <v>548</v>
      </c>
      <c r="B548" s="2" t="s">
        <v>716</v>
      </c>
      <c r="C548">
        <v>34</v>
      </c>
      <c r="D548">
        <v>41</v>
      </c>
      <c r="E548">
        <v>548</v>
      </c>
      <c r="F548" s="2" t="s">
        <v>137</v>
      </c>
      <c r="G548">
        <v>5.34</v>
      </c>
      <c r="H548">
        <v>100</v>
      </c>
      <c r="I548">
        <v>0</v>
      </c>
      <c r="J548">
        <v>0</v>
      </c>
      <c r="K548">
        <v>0</v>
      </c>
      <c r="L548" t="b">
        <f t="shared" si="32"/>
        <v>0</v>
      </c>
      <c r="M548" t="b">
        <f t="shared" si="33"/>
        <v>0</v>
      </c>
      <c r="N548" t="b">
        <f t="shared" si="34"/>
        <v>0</v>
      </c>
      <c r="O548" s="2" t="b">
        <f t="shared" si="35"/>
        <v>0</v>
      </c>
    </row>
    <row r="549" spans="1:15" x14ac:dyDescent="0.25">
      <c r="A549">
        <v>549</v>
      </c>
      <c r="B549" s="2" t="s">
        <v>717</v>
      </c>
      <c r="C549">
        <v>34</v>
      </c>
      <c r="D549">
        <v>41</v>
      </c>
      <c r="E549">
        <v>549</v>
      </c>
      <c r="F549" s="2" t="s">
        <v>137</v>
      </c>
      <c r="G549">
        <v>10.67</v>
      </c>
      <c r="H549">
        <v>100</v>
      </c>
      <c r="I549">
        <v>0</v>
      </c>
      <c r="J549">
        <v>0</v>
      </c>
      <c r="K549">
        <v>0</v>
      </c>
      <c r="L549" t="b">
        <f t="shared" si="32"/>
        <v>0</v>
      </c>
      <c r="M549" t="b">
        <f t="shared" si="33"/>
        <v>0</v>
      </c>
      <c r="N549" t="b">
        <f t="shared" si="34"/>
        <v>0</v>
      </c>
      <c r="O549" s="2" t="b">
        <f t="shared" si="35"/>
        <v>0</v>
      </c>
    </row>
    <row r="550" spans="1:15" x14ac:dyDescent="0.25">
      <c r="A550">
        <v>550</v>
      </c>
      <c r="B550" s="2" t="s">
        <v>718</v>
      </c>
      <c r="C550">
        <v>34</v>
      </c>
      <c r="D550">
        <v>41</v>
      </c>
      <c r="E550">
        <v>550</v>
      </c>
      <c r="F550" s="2" t="s">
        <v>137</v>
      </c>
      <c r="G550">
        <v>10.67</v>
      </c>
      <c r="H550">
        <v>100</v>
      </c>
      <c r="I550">
        <v>0</v>
      </c>
      <c r="J550">
        <v>0</v>
      </c>
      <c r="K550">
        <v>0</v>
      </c>
      <c r="L550" t="b">
        <f t="shared" si="32"/>
        <v>0</v>
      </c>
      <c r="M550" t="b">
        <f t="shared" si="33"/>
        <v>0</v>
      </c>
      <c r="N550" t="b">
        <f t="shared" si="34"/>
        <v>0</v>
      </c>
      <c r="O550" s="2" t="b">
        <f t="shared" si="35"/>
        <v>0</v>
      </c>
    </row>
    <row r="551" spans="1:15" x14ac:dyDescent="0.25">
      <c r="A551">
        <v>551</v>
      </c>
      <c r="B551" s="2" t="s">
        <v>719</v>
      </c>
      <c r="C551">
        <v>34</v>
      </c>
      <c r="D551">
        <v>41</v>
      </c>
      <c r="E551">
        <v>551</v>
      </c>
      <c r="F551" s="2" t="s">
        <v>137</v>
      </c>
      <c r="G551">
        <v>6.1</v>
      </c>
      <c r="H551">
        <v>100</v>
      </c>
      <c r="I551">
        <v>0</v>
      </c>
      <c r="J551">
        <v>0</v>
      </c>
      <c r="K551">
        <v>0</v>
      </c>
      <c r="L551" t="b">
        <f t="shared" si="32"/>
        <v>0</v>
      </c>
      <c r="M551" t="b">
        <f t="shared" si="33"/>
        <v>0</v>
      </c>
      <c r="N551" t="b">
        <f t="shared" si="34"/>
        <v>0</v>
      </c>
      <c r="O551" s="2" t="b">
        <f t="shared" si="35"/>
        <v>0</v>
      </c>
    </row>
    <row r="552" spans="1:15" x14ac:dyDescent="0.25">
      <c r="A552">
        <v>552</v>
      </c>
      <c r="B552" s="2" t="s">
        <v>720</v>
      </c>
      <c r="C552">
        <v>34</v>
      </c>
      <c r="D552">
        <v>41</v>
      </c>
      <c r="E552">
        <v>552</v>
      </c>
      <c r="F552" s="2" t="s">
        <v>137</v>
      </c>
      <c r="G552">
        <v>12.96</v>
      </c>
      <c r="H552">
        <v>100</v>
      </c>
      <c r="I552">
        <v>0</v>
      </c>
      <c r="J552">
        <v>0</v>
      </c>
      <c r="K552">
        <v>0</v>
      </c>
      <c r="L552" t="b">
        <f t="shared" si="32"/>
        <v>0</v>
      </c>
      <c r="M552" t="b">
        <f t="shared" si="33"/>
        <v>0</v>
      </c>
      <c r="N552" t="b">
        <f t="shared" si="34"/>
        <v>0</v>
      </c>
      <c r="O552" s="2" t="b">
        <f t="shared" si="35"/>
        <v>0</v>
      </c>
    </row>
    <row r="553" spans="1:15" x14ac:dyDescent="0.25">
      <c r="A553">
        <v>553</v>
      </c>
      <c r="B553" s="2" t="s">
        <v>721</v>
      </c>
      <c r="C553">
        <v>34</v>
      </c>
      <c r="D553">
        <v>41</v>
      </c>
      <c r="E553">
        <v>553</v>
      </c>
      <c r="F553" s="2" t="s">
        <v>137</v>
      </c>
      <c r="G553">
        <v>9.91</v>
      </c>
      <c r="H553">
        <v>100</v>
      </c>
      <c r="I553">
        <v>0</v>
      </c>
      <c r="J553">
        <v>0</v>
      </c>
      <c r="K553">
        <v>0</v>
      </c>
      <c r="L553" t="b">
        <f t="shared" si="32"/>
        <v>0</v>
      </c>
      <c r="M553" t="b">
        <f t="shared" si="33"/>
        <v>0</v>
      </c>
      <c r="N553" t="b">
        <f t="shared" si="34"/>
        <v>0</v>
      </c>
      <c r="O553" s="2" t="b">
        <f t="shared" si="35"/>
        <v>0</v>
      </c>
    </row>
    <row r="554" spans="1:15" x14ac:dyDescent="0.25">
      <c r="A554">
        <v>554</v>
      </c>
      <c r="B554" s="2" t="s">
        <v>722</v>
      </c>
      <c r="C554">
        <v>34</v>
      </c>
      <c r="D554">
        <v>41</v>
      </c>
      <c r="E554">
        <v>554</v>
      </c>
      <c r="F554" s="2" t="s">
        <v>137</v>
      </c>
      <c r="G554">
        <v>9.7200000000000006</v>
      </c>
      <c r="H554">
        <v>100</v>
      </c>
      <c r="I554">
        <v>0</v>
      </c>
      <c r="J554">
        <v>0</v>
      </c>
      <c r="K554">
        <v>0</v>
      </c>
      <c r="L554" t="b">
        <f t="shared" si="32"/>
        <v>0</v>
      </c>
      <c r="M554" t="b">
        <f t="shared" si="33"/>
        <v>0</v>
      </c>
      <c r="N554" t="b">
        <f t="shared" si="34"/>
        <v>0</v>
      </c>
      <c r="O554" s="2" t="b">
        <f t="shared" si="35"/>
        <v>0</v>
      </c>
    </row>
    <row r="555" spans="1:15" x14ac:dyDescent="0.25">
      <c r="A555">
        <v>555</v>
      </c>
      <c r="B555" s="2" t="s">
        <v>723</v>
      </c>
      <c r="C555">
        <v>34</v>
      </c>
      <c r="D555">
        <v>41</v>
      </c>
      <c r="E555">
        <v>555</v>
      </c>
      <c r="F555" s="2" t="s">
        <v>137</v>
      </c>
      <c r="G555">
        <v>7.36</v>
      </c>
      <c r="H555">
        <v>100</v>
      </c>
      <c r="I555">
        <v>0</v>
      </c>
      <c r="J555">
        <v>0</v>
      </c>
      <c r="K555">
        <v>0</v>
      </c>
      <c r="L555" t="b">
        <f t="shared" si="32"/>
        <v>0</v>
      </c>
      <c r="M555" t="b">
        <f t="shared" si="33"/>
        <v>0</v>
      </c>
      <c r="N555" t="b">
        <f t="shared" si="34"/>
        <v>0</v>
      </c>
      <c r="O555" s="2" t="b">
        <f t="shared" si="35"/>
        <v>0</v>
      </c>
    </row>
    <row r="556" spans="1:15" x14ac:dyDescent="0.25">
      <c r="A556">
        <v>556</v>
      </c>
      <c r="B556" s="2" t="s">
        <v>724</v>
      </c>
      <c r="C556">
        <v>34</v>
      </c>
      <c r="D556">
        <v>41</v>
      </c>
      <c r="E556">
        <v>556</v>
      </c>
      <c r="F556" s="2" t="s">
        <v>137</v>
      </c>
      <c r="G556">
        <v>7.24</v>
      </c>
      <c r="H556">
        <v>100</v>
      </c>
      <c r="I556">
        <v>0</v>
      </c>
      <c r="J556">
        <v>0</v>
      </c>
      <c r="K556">
        <v>0</v>
      </c>
      <c r="L556" t="b">
        <f t="shared" si="32"/>
        <v>0</v>
      </c>
      <c r="M556" t="b">
        <f t="shared" si="33"/>
        <v>0</v>
      </c>
      <c r="N556" t="b">
        <f t="shared" si="34"/>
        <v>0</v>
      </c>
      <c r="O556" s="2" t="b">
        <f t="shared" si="35"/>
        <v>0</v>
      </c>
    </row>
    <row r="557" spans="1:15" x14ac:dyDescent="0.25">
      <c r="A557">
        <v>557</v>
      </c>
      <c r="B557" s="2" t="s">
        <v>725</v>
      </c>
      <c r="C557">
        <v>34</v>
      </c>
      <c r="D557">
        <v>41</v>
      </c>
      <c r="E557">
        <v>557</v>
      </c>
      <c r="F557" s="2" t="s">
        <v>137</v>
      </c>
      <c r="G557">
        <v>7.36</v>
      </c>
      <c r="H557">
        <v>100</v>
      </c>
      <c r="I557">
        <v>0</v>
      </c>
      <c r="J557">
        <v>0</v>
      </c>
      <c r="K557">
        <v>0</v>
      </c>
      <c r="L557" t="b">
        <f t="shared" si="32"/>
        <v>0</v>
      </c>
      <c r="M557" t="b">
        <f t="shared" si="33"/>
        <v>0</v>
      </c>
      <c r="N557" t="b">
        <f t="shared" si="34"/>
        <v>0</v>
      </c>
      <c r="O557" s="2" t="b">
        <f t="shared" si="35"/>
        <v>0</v>
      </c>
    </row>
    <row r="558" spans="1:15" x14ac:dyDescent="0.25">
      <c r="A558">
        <v>558</v>
      </c>
      <c r="B558" s="2" t="s">
        <v>726</v>
      </c>
      <c r="C558">
        <v>34</v>
      </c>
      <c r="D558">
        <v>41</v>
      </c>
      <c r="E558">
        <v>558</v>
      </c>
      <c r="F558" s="2" t="s">
        <v>137</v>
      </c>
      <c r="G558">
        <v>4.57</v>
      </c>
      <c r="H558">
        <v>100</v>
      </c>
      <c r="I558">
        <v>0</v>
      </c>
      <c r="J558">
        <v>0</v>
      </c>
      <c r="K558">
        <v>0</v>
      </c>
      <c r="L558" t="b">
        <f t="shared" si="32"/>
        <v>0</v>
      </c>
      <c r="M558" t="b">
        <f t="shared" si="33"/>
        <v>0</v>
      </c>
      <c r="N558" t="b">
        <f t="shared" si="34"/>
        <v>0</v>
      </c>
      <c r="O558" s="2" t="b">
        <f t="shared" si="35"/>
        <v>0</v>
      </c>
    </row>
    <row r="559" spans="1:15" x14ac:dyDescent="0.25">
      <c r="A559">
        <v>559</v>
      </c>
      <c r="B559" s="2" t="s">
        <v>727</v>
      </c>
      <c r="C559">
        <v>34</v>
      </c>
      <c r="D559">
        <v>41</v>
      </c>
      <c r="E559">
        <v>559</v>
      </c>
      <c r="F559" s="2" t="s">
        <v>137</v>
      </c>
      <c r="G559">
        <v>6.1</v>
      </c>
      <c r="H559">
        <v>100</v>
      </c>
      <c r="I559">
        <v>0</v>
      </c>
      <c r="J559">
        <v>0</v>
      </c>
      <c r="K559">
        <v>0</v>
      </c>
      <c r="L559" t="b">
        <f t="shared" si="32"/>
        <v>0</v>
      </c>
      <c r="M559" t="b">
        <f t="shared" si="33"/>
        <v>0</v>
      </c>
      <c r="N559" t="b">
        <f t="shared" si="34"/>
        <v>0</v>
      </c>
      <c r="O559" s="2" t="b">
        <f t="shared" si="35"/>
        <v>0</v>
      </c>
    </row>
    <row r="560" spans="1:15" x14ac:dyDescent="0.25">
      <c r="A560">
        <v>560</v>
      </c>
      <c r="B560" s="2" t="s">
        <v>728</v>
      </c>
      <c r="C560">
        <v>34</v>
      </c>
      <c r="D560">
        <v>41</v>
      </c>
      <c r="E560">
        <v>560</v>
      </c>
      <c r="F560" s="2" t="s">
        <v>137</v>
      </c>
      <c r="G560">
        <v>4.8</v>
      </c>
      <c r="H560">
        <v>100</v>
      </c>
      <c r="I560">
        <v>0</v>
      </c>
      <c r="J560">
        <v>0</v>
      </c>
      <c r="K560">
        <v>0</v>
      </c>
      <c r="L560" t="b">
        <f t="shared" si="32"/>
        <v>0</v>
      </c>
      <c r="M560" t="b">
        <f t="shared" si="33"/>
        <v>0</v>
      </c>
      <c r="N560" t="b">
        <f t="shared" si="34"/>
        <v>0</v>
      </c>
      <c r="O560" s="2" t="b">
        <f t="shared" si="35"/>
        <v>0</v>
      </c>
    </row>
    <row r="561" spans="1:15" x14ac:dyDescent="0.25">
      <c r="A561">
        <v>561</v>
      </c>
      <c r="B561" s="2" t="s">
        <v>729</v>
      </c>
      <c r="C561">
        <v>34</v>
      </c>
      <c r="D561">
        <v>41</v>
      </c>
      <c r="E561">
        <v>561</v>
      </c>
      <c r="F561" s="2" t="s">
        <v>137</v>
      </c>
      <c r="G561">
        <v>5.68</v>
      </c>
      <c r="H561">
        <v>100</v>
      </c>
      <c r="I561">
        <v>0</v>
      </c>
      <c r="J561">
        <v>0</v>
      </c>
      <c r="K561">
        <v>0</v>
      </c>
      <c r="L561" t="b">
        <f t="shared" si="32"/>
        <v>0</v>
      </c>
      <c r="M561" t="b">
        <f t="shared" si="33"/>
        <v>0</v>
      </c>
      <c r="N561" t="b">
        <f t="shared" si="34"/>
        <v>0</v>
      </c>
      <c r="O561" s="2" t="b">
        <f t="shared" si="35"/>
        <v>0</v>
      </c>
    </row>
    <row r="562" spans="1:15" x14ac:dyDescent="0.25">
      <c r="A562">
        <v>562</v>
      </c>
      <c r="B562" s="2" t="s">
        <v>730</v>
      </c>
      <c r="C562">
        <v>34</v>
      </c>
      <c r="D562">
        <v>41</v>
      </c>
      <c r="E562">
        <v>562</v>
      </c>
      <c r="F562" s="2" t="s">
        <v>137</v>
      </c>
      <c r="G562">
        <v>7.01</v>
      </c>
      <c r="H562">
        <v>100</v>
      </c>
      <c r="I562">
        <v>0</v>
      </c>
      <c r="J562">
        <v>0</v>
      </c>
      <c r="K562">
        <v>0</v>
      </c>
      <c r="L562" t="b">
        <f t="shared" si="32"/>
        <v>0</v>
      </c>
      <c r="M562" t="b">
        <f t="shared" si="33"/>
        <v>0</v>
      </c>
      <c r="N562" t="b">
        <f t="shared" si="34"/>
        <v>0</v>
      </c>
      <c r="O562" s="2" t="b">
        <f t="shared" si="35"/>
        <v>0</v>
      </c>
    </row>
    <row r="563" spans="1:15" x14ac:dyDescent="0.25">
      <c r="A563">
        <v>563</v>
      </c>
      <c r="B563" s="2" t="s">
        <v>731</v>
      </c>
      <c r="C563">
        <v>34</v>
      </c>
      <c r="D563">
        <v>41</v>
      </c>
      <c r="E563">
        <v>563</v>
      </c>
      <c r="F563" s="2" t="s">
        <v>137</v>
      </c>
      <c r="G563">
        <v>7.36</v>
      </c>
      <c r="H563">
        <v>100</v>
      </c>
      <c r="I563">
        <v>0</v>
      </c>
      <c r="J563">
        <v>0</v>
      </c>
      <c r="K563">
        <v>0</v>
      </c>
      <c r="L563" t="b">
        <f t="shared" si="32"/>
        <v>0</v>
      </c>
      <c r="M563" t="b">
        <f t="shared" si="33"/>
        <v>0</v>
      </c>
      <c r="N563" t="b">
        <f t="shared" si="34"/>
        <v>0</v>
      </c>
      <c r="O563" s="2" t="b">
        <f t="shared" si="35"/>
        <v>0</v>
      </c>
    </row>
    <row r="564" spans="1:15" x14ac:dyDescent="0.25">
      <c r="A564">
        <v>564</v>
      </c>
      <c r="B564" s="2" t="s">
        <v>732</v>
      </c>
      <c r="C564">
        <v>34</v>
      </c>
      <c r="D564">
        <v>41</v>
      </c>
      <c r="E564">
        <v>564</v>
      </c>
      <c r="F564" s="2" t="s">
        <v>137</v>
      </c>
      <c r="G564">
        <v>5.91</v>
      </c>
      <c r="H564">
        <v>100</v>
      </c>
      <c r="I564">
        <v>0</v>
      </c>
      <c r="J564">
        <v>0</v>
      </c>
      <c r="K564">
        <v>0</v>
      </c>
      <c r="L564" t="b">
        <f t="shared" si="32"/>
        <v>0</v>
      </c>
      <c r="M564" t="b">
        <f t="shared" si="33"/>
        <v>0</v>
      </c>
      <c r="N564" t="b">
        <f t="shared" si="34"/>
        <v>0</v>
      </c>
      <c r="O564" s="2" t="b">
        <f t="shared" si="35"/>
        <v>0</v>
      </c>
    </row>
    <row r="565" spans="1:15" x14ac:dyDescent="0.25">
      <c r="A565">
        <v>565</v>
      </c>
      <c r="B565" s="2" t="s">
        <v>733</v>
      </c>
      <c r="C565">
        <v>34</v>
      </c>
      <c r="D565">
        <v>41</v>
      </c>
      <c r="E565">
        <v>565</v>
      </c>
      <c r="F565" s="2" t="s">
        <v>137</v>
      </c>
      <c r="G565">
        <v>7.24</v>
      </c>
      <c r="H565">
        <v>100</v>
      </c>
      <c r="I565">
        <v>0</v>
      </c>
      <c r="J565">
        <v>0</v>
      </c>
      <c r="K565">
        <v>0</v>
      </c>
      <c r="L565" t="b">
        <f t="shared" si="32"/>
        <v>0</v>
      </c>
      <c r="M565" t="b">
        <f t="shared" si="33"/>
        <v>0</v>
      </c>
      <c r="N565" t="b">
        <f t="shared" si="34"/>
        <v>0</v>
      </c>
      <c r="O565" s="2" t="b">
        <f t="shared" si="35"/>
        <v>0</v>
      </c>
    </row>
    <row r="566" spans="1:15" x14ac:dyDescent="0.25">
      <c r="A566">
        <v>566</v>
      </c>
      <c r="B566" s="2" t="s">
        <v>734</v>
      </c>
      <c r="C566">
        <v>34</v>
      </c>
      <c r="D566">
        <v>41</v>
      </c>
      <c r="E566">
        <v>566</v>
      </c>
      <c r="F566" s="2" t="s">
        <v>137</v>
      </c>
      <c r="G566">
        <v>7.24</v>
      </c>
      <c r="H566">
        <v>100</v>
      </c>
      <c r="I566">
        <v>0</v>
      </c>
      <c r="J566">
        <v>0</v>
      </c>
      <c r="K566">
        <v>0</v>
      </c>
      <c r="L566" t="b">
        <f t="shared" si="32"/>
        <v>0</v>
      </c>
      <c r="M566" t="b">
        <f t="shared" si="33"/>
        <v>0</v>
      </c>
      <c r="N566" t="b">
        <f t="shared" si="34"/>
        <v>0</v>
      </c>
      <c r="O566" s="2" t="b">
        <f t="shared" si="35"/>
        <v>0</v>
      </c>
    </row>
    <row r="567" spans="1:15" x14ac:dyDescent="0.25">
      <c r="A567">
        <v>567</v>
      </c>
      <c r="B567" s="2" t="s">
        <v>735</v>
      </c>
      <c r="C567">
        <v>34</v>
      </c>
      <c r="D567">
        <v>41</v>
      </c>
      <c r="E567">
        <v>567</v>
      </c>
      <c r="F567" s="2" t="s">
        <v>137</v>
      </c>
      <c r="G567">
        <v>5.34</v>
      </c>
      <c r="H567">
        <v>100</v>
      </c>
      <c r="I567">
        <v>0</v>
      </c>
      <c r="J567">
        <v>0</v>
      </c>
      <c r="K567">
        <v>0</v>
      </c>
      <c r="L567" t="b">
        <f t="shared" si="32"/>
        <v>0</v>
      </c>
      <c r="M567" t="b">
        <f t="shared" si="33"/>
        <v>0</v>
      </c>
      <c r="N567" t="b">
        <f t="shared" si="34"/>
        <v>0</v>
      </c>
      <c r="O567" s="2" t="b">
        <f t="shared" si="35"/>
        <v>0</v>
      </c>
    </row>
    <row r="568" spans="1:15" x14ac:dyDescent="0.25">
      <c r="A568">
        <v>568</v>
      </c>
      <c r="B568" s="2" t="s">
        <v>736</v>
      </c>
      <c r="C568">
        <v>34</v>
      </c>
      <c r="D568">
        <v>41</v>
      </c>
      <c r="E568">
        <v>568</v>
      </c>
      <c r="F568" s="2" t="s">
        <v>137</v>
      </c>
      <c r="G568">
        <v>4.57</v>
      </c>
      <c r="H568">
        <v>100</v>
      </c>
      <c r="I568">
        <v>0</v>
      </c>
      <c r="J568">
        <v>0</v>
      </c>
      <c r="K568">
        <v>0</v>
      </c>
      <c r="L568" t="b">
        <f t="shared" si="32"/>
        <v>0</v>
      </c>
      <c r="M568" t="b">
        <f t="shared" si="33"/>
        <v>0</v>
      </c>
      <c r="N568" t="b">
        <f t="shared" si="34"/>
        <v>0</v>
      </c>
      <c r="O568" s="2" t="b">
        <f t="shared" si="35"/>
        <v>0</v>
      </c>
    </row>
    <row r="569" spans="1:15" x14ac:dyDescent="0.25">
      <c r="A569">
        <v>569</v>
      </c>
      <c r="B569" s="2" t="s">
        <v>737</v>
      </c>
      <c r="C569">
        <v>34</v>
      </c>
      <c r="D569">
        <v>41</v>
      </c>
      <c r="E569">
        <v>569</v>
      </c>
      <c r="F569" s="2" t="s">
        <v>137</v>
      </c>
      <c r="G569">
        <v>5.34</v>
      </c>
      <c r="H569">
        <v>100</v>
      </c>
      <c r="I569">
        <v>0</v>
      </c>
      <c r="J569">
        <v>0</v>
      </c>
      <c r="K569">
        <v>0</v>
      </c>
      <c r="L569" t="b">
        <f t="shared" si="32"/>
        <v>0</v>
      </c>
      <c r="M569" t="b">
        <f t="shared" si="33"/>
        <v>0</v>
      </c>
      <c r="N569" t="b">
        <f t="shared" si="34"/>
        <v>0</v>
      </c>
      <c r="O569" s="2" t="b">
        <f t="shared" si="35"/>
        <v>0</v>
      </c>
    </row>
    <row r="570" spans="1:15" x14ac:dyDescent="0.25">
      <c r="A570">
        <v>570</v>
      </c>
      <c r="B570" s="2" t="s">
        <v>738</v>
      </c>
      <c r="C570">
        <v>34</v>
      </c>
      <c r="D570">
        <v>41</v>
      </c>
      <c r="E570">
        <v>570</v>
      </c>
      <c r="F570" s="2" t="s">
        <v>137</v>
      </c>
      <c r="G570">
        <v>10.67</v>
      </c>
      <c r="H570">
        <v>100</v>
      </c>
      <c r="I570">
        <v>0</v>
      </c>
      <c r="J570">
        <v>0</v>
      </c>
      <c r="K570">
        <v>0</v>
      </c>
      <c r="L570" t="b">
        <f t="shared" si="32"/>
        <v>0</v>
      </c>
      <c r="M570" t="b">
        <f t="shared" si="33"/>
        <v>0</v>
      </c>
      <c r="N570" t="b">
        <f t="shared" si="34"/>
        <v>0</v>
      </c>
      <c r="O570" s="2" t="b">
        <f t="shared" si="35"/>
        <v>0</v>
      </c>
    </row>
    <row r="571" spans="1:15" x14ac:dyDescent="0.25">
      <c r="A571">
        <v>571</v>
      </c>
      <c r="B571" s="2" t="s">
        <v>739</v>
      </c>
      <c r="C571">
        <v>34</v>
      </c>
      <c r="D571">
        <v>41</v>
      </c>
      <c r="E571">
        <v>571</v>
      </c>
      <c r="F571" s="2" t="s">
        <v>137</v>
      </c>
      <c r="G571">
        <v>10.67</v>
      </c>
      <c r="H571">
        <v>100</v>
      </c>
      <c r="I571">
        <v>0</v>
      </c>
      <c r="J571">
        <v>0</v>
      </c>
      <c r="K571">
        <v>0</v>
      </c>
      <c r="L571" t="b">
        <f t="shared" si="32"/>
        <v>0</v>
      </c>
      <c r="M571" t="b">
        <f t="shared" si="33"/>
        <v>0</v>
      </c>
      <c r="N571" t="b">
        <f t="shared" si="34"/>
        <v>0</v>
      </c>
      <c r="O571" s="2" t="b">
        <f t="shared" si="35"/>
        <v>0</v>
      </c>
    </row>
    <row r="572" spans="1:15" x14ac:dyDescent="0.25">
      <c r="A572">
        <v>572</v>
      </c>
      <c r="B572" s="2" t="s">
        <v>740</v>
      </c>
      <c r="C572">
        <v>34</v>
      </c>
      <c r="D572">
        <v>41</v>
      </c>
      <c r="E572">
        <v>572</v>
      </c>
      <c r="F572" s="2" t="s">
        <v>137</v>
      </c>
      <c r="G572">
        <v>6.1</v>
      </c>
      <c r="H572">
        <v>100</v>
      </c>
      <c r="I572">
        <v>0</v>
      </c>
      <c r="J572">
        <v>0</v>
      </c>
      <c r="K572">
        <v>0</v>
      </c>
      <c r="L572" t="b">
        <f t="shared" si="32"/>
        <v>0</v>
      </c>
      <c r="M572" t="b">
        <f t="shared" si="33"/>
        <v>0</v>
      </c>
      <c r="N572" t="b">
        <f t="shared" si="34"/>
        <v>0</v>
      </c>
      <c r="O572" s="2" t="b">
        <f t="shared" si="35"/>
        <v>0</v>
      </c>
    </row>
    <row r="573" spans="1:15" x14ac:dyDescent="0.25">
      <c r="A573">
        <v>573</v>
      </c>
      <c r="B573" s="2" t="s">
        <v>741</v>
      </c>
      <c r="C573">
        <v>34</v>
      </c>
      <c r="D573">
        <v>41</v>
      </c>
      <c r="E573">
        <v>573</v>
      </c>
      <c r="F573" s="2" t="s">
        <v>137</v>
      </c>
      <c r="G573">
        <v>12.96</v>
      </c>
      <c r="H573">
        <v>100</v>
      </c>
      <c r="I573">
        <v>0</v>
      </c>
      <c r="J573">
        <v>0</v>
      </c>
      <c r="K573">
        <v>0</v>
      </c>
      <c r="L573" t="b">
        <f t="shared" si="32"/>
        <v>0</v>
      </c>
      <c r="M573" t="b">
        <f t="shared" si="33"/>
        <v>0</v>
      </c>
      <c r="N573" t="b">
        <f t="shared" si="34"/>
        <v>0</v>
      </c>
      <c r="O573" s="2" t="b">
        <f t="shared" si="35"/>
        <v>0</v>
      </c>
    </row>
    <row r="574" spans="1:15" x14ac:dyDescent="0.25">
      <c r="A574">
        <v>574</v>
      </c>
      <c r="B574" s="2" t="s">
        <v>742</v>
      </c>
      <c r="C574">
        <v>34</v>
      </c>
      <c r="D574">
        <v>41</v>
      </c>
      <c r="E574">
        <v>574</v>
      </c>
      <c r="F574" s="2" t="s">
        <v>137</v>
      </c>
      <c r="G574">
        <v>9.91</v>
      </c>
      <c r="H574">
        <v>100</v>
      </c>
      <c r="I574">
        <v>0</v>
      </c>
      <c r="J574">
        <v>0</v>
      </c>
      <c r="K574">
        <v>0</v>
      </c>
      <c r="L574" t="b">
        <f t="shared" si="32"/>
        <v>0</v>
      </c>
      <c r="M574" t="b">
        <f t="shared" si="33"/>
        <v>0</v>
      </c>
      <c r="N574" t="b">
        <f t="shared" si="34"/>
        <v>0</v>
      </c>
      <c r="O574" s="2" t="b">
        <f t="shared" si="35"/>
        <v>0</v>
      </c>
    </row>
    <row r="575" spans="1:15" x14ac:dyDescent="0.25">
      <c r="A575">
        <v>575</v>
      </c>
      <c r="B575" s="2" t="s">
        <v>743</v>
      </c>
      <c r="C575">
        <v>34</v>
      </c>
      <c r="D575">
        <v>41</v>
      </c>
      <c r="E575">
        <v>575</v>
      </c>
      <c r="F575" s="2" t="s">
        <v>137</v>
      </c>
      <c r="G575">
        <v>9.7200000000000006</v>
      </c>
      <c r="H575">
        <v>100</v>
      </c>
      <c r="I575">
        <v>0</v>
      </c>
      <c r="J575">
        <v>0</v>
      </c>
      <c r="K575">
        <v>0</v>
      </c>
      <c r="L575" t="b">
        <f t="shared" si="32"/>
        <v>0</v>
      </c>
      <c r="M575" t="b">
        <f t="shared" si="33"/>
        <v>0</v>
      </c>
      <c r="N575" t="b">
        <f t="shared" si="34"/>
        <v>0</v>
      </c>
      <c r="O575" s="2" t="b">
        <f t="shared" si="35"/>
        <v>0</v>
      </c>
    </row>
    <row r="576" spans="1:15" x14ac:dyDescent="0.25">
      <c r="A576">
        <v>576</v>
      </c>
      <c r="B576" s="2" t="s">
        <v>744</v>
      </c>
      <c r="C576">
        <v>34</v>
      </c>
      <c r="D576">
        <v>41</v>
      </c>
      <c r="E576">
        <v>576</v>
      </c>
      <c r="F576" s="2" t="s">
        <v>137</v>
      </c>
      <c r="G576">
        <v>7.36</v>
      </c>
      <c r="H576">
        <v>100</v>
      </c>
      <c r="I576">
        <v>0</v>
      </c>
      <c r="J576">
        <v>0</v>
      </c>
      <c r="K576">
        <v>0</v>
      </c>
      <c r="L576" t="b">
        <f t="shared" si="32"/>
        <v>0</v>
      </c>
      <c r="M576" t="b">
        <f t="shared" si="33"/>
        <v>0</v>
      </c>
      <c r="N576" t="b">
        <f t="shared" si="34"/>
        <v>0</v>
      </c>
      <c r="O576" s="2" t="b">
        <f t="shared" si="35"/>
        <v>0</v>
      </c>
    </row>
    <row r="577" spans="1:15" x14ac:dyDescent="0.25">
      <c r="A577">
        <v>577</v>
      </c>
      <c r="B577" s="2" t="s">
        <v>745</v>
      </c>
      <c r="C577">
        <v>34</v>
      </c>
      <c r="D577">
        <v>41</v>
      </c>
      <c r="E577">
        <v>577</v>
      </c>
      <c r="F577" s="2" t="s">
        <v>137</v>
      </c>
      <c r="G577">
        <v>7.24</v>
      </c>
      <c r="H577">
        <v>100</v>
      </c>
      <c r="I577">
        <v>0</v>
      </c>
      <c r="J577">
        <v>0</v>
      </c>
      <c r="K577">
        <v>0</v>
      </c>
      <c r="L577" t="b">
        <f t="shared" si="32"/>
        <v>0</v>
      </c>
      <c r="M577" t="b">
        <f t="shared" si="33"/>
        <v>0</v>
      </c>
      <c r="N577" t="b">
        <f t="shared" si="34"/>
        <v>0</v>
      </c>
      <c r="O577" s="2" t="b">
        <f t="shared" si="35"/>
        <v>0</v>
      </c>
    </row>
    <row r="578" spans="1:15" x14ac:dyDescent="0.25">
      <c r="A578">
        <v>578</v>
      </c>
      <c r="B578" s="2" t="s">
        <v>746</v>
      </c>
      <c r="C578">
        <v>34</v>
      </c>
      <c r="D578">
        <v>41</v>
      </c>
      <c r="E578">
        <v>578</v>
      </c>
      <c r="F578" s="2" t="s">
        <v>137</v>
      </c>
      <c r="G578">
        <v>7.36</v>
      </c>
      <c r="H578">
        <v>100</v>
      </c>
      <c r="I578">
        <v>0</v>
      </c>
      <c r="J578">
        <v>0</v>
      </c>
      <c r="K578">
        <v>0</v>
      </c>
      <c r="L578" t="b">
        <f t="shared" ref="L578:L641" si="36">IF(ISNUMBER(FIND(" VEGAN",UPPER(B578))),TRUE,FALSE)</f>
        <v>0</v>
      </c>
      <c r="M578" t="b">
        <f t="shared" ref="M578:M641" si="37">IF(ISNUMBER(FIND(" BIO",UPPER(B578))),TRUE)</f>
        <v>0</v>
      </c>
      <c r="N578" t="b">
        <f t="shared" ref="N578:N641" si="38">IF(ISNUMBER(FIND(" HALAL",UPPER(B578))),TRUE)</f>
        <v>0</v>
      </c>
      <c r="O578" s="2" t="b">
        <f t="shared" ref="O578:O641" si="39">IF(ISNUMBER(FIND(" CASHER",UPPER(B578))),TRUE)</f>
        <v>0</v>
      </c>
    </row>
    <row r="579" spans="1:15" x14ac:dyDescent="0.25">
      <c r="A579">
        <v>579</v>
      </c>
      <c r="B579" s="2" t="s">
        <v>747</v>
      </c>
      <c r="C579">
        <v>34</v>
      </c>
      <c r="D579">
        <v>41</v>
      </c>
      <c r="E579">
        <v>579</v>
      </c>
      <c r="F579" s="2" t="s">
        <v>137</v>
      </c>
      <c r="G579">
        <v>4.57</v>
      </c>
      <c r="H579">
        <v>100</v>
      </c>
      <c r="I579">
        <v>0</v>
      </c>
      <c r="J579">
        <v>0</v>
      </c>
      <c r="K579">
        <v>0</v>
      </c>
      <c r="L579" t="b">
        <f t="shared" si="36"/>
        <v>0</v>
      </c>
      <c r="M579" t="b">
        <f t="shared" si="37"/>
        <v>0</v>
      </c>
      <c r="N579" t="b">
        <f t="shared" si="38"/>
        <v>0</v>
      </c>
      <c r="O579" s="2" t="b">
        <f t="shared" si="39"/>
        <v>0</v>
      </c>
    </row>
    <row r="580" spans="1:15" x14ac:dyDescent="0.25">
      <c r="A580">
        <v>580</v>
      </c>
      <c r="B580" s="2" t="s">
        <v>748</v>
      </c>
      <c r="C580">
        <v>34</v>
      </c>
      <c r="D580">
        <v>48</v>
      </c>
      <c r="E580">
        <v>580</v>
      </c>
      <c r="F580" s="2" t="s">
        <v>137</v>
      </c>
      <c r="G580">
        <v>6.1</v>
      </c>
      <c r="H580">
        <v>100</v>
      </c>
      <c r="I580">
        <v>0</v>
      </c>
      <c r="J580">
        <v>0</v>
      </c>
      <c r="K580">
        <v>0</v>
      </c>
      <c r="L580" t="b">
        <f t="shared" si="36"/>
        <v>0</v>
      </c>
      <c r="M580" t="b">
        <f t="shared" si="37"/>
        <v>0</v>
      </c>
      <c r="N580" t="b">
        <f t="shared" si="38"/>
        <v>0</v>
      </c>
      <c r="O580" s="2" t="b">
        <f t="shared" si="39"/>
        <v>0</v>
      </c>
    </row>
    <row r="581" spans="1:15" x14ac:dyDescent="0.25">
      <c r="A581">
        <v>581</v>
      </c>
      <c r="B581" s="2" t="s">
        <v>749</v>
      </c>
      <c r="C581">
        <v>34</v>
      </c>
      <c r="D581">
        <v>48</v>
      </c>
      <c r="E581">
        <v>581</v>
      </c>
      <c r="F581" s="2" t="s">
        <v>137</v>
      </c>
      <c r="G581">
        <v>4.8</v>
      </c>
      <c r="H581">
        <v>100</v>
      </c>
      <c r="I581">
        <v>0</v>
      </c>
      <c r="J581">
        <v>0</v>
      </c>
      <c r="K581">
        <v>0</v>
      </c>
      <c r="L581" t="b">
        <f t="shared" si="36"/>
        <v>0</v>
      </c>
      <c r="M581" t="b">
        <f t="shared" si="37"/>
        <v>0</v>
      </c>
      <c r="N581" t="b">
        <f t="shared" si="38"/>
        <v>0</v>
      </c>
      <c r="O581" s="2" t="b">
        <f t="shared" si="39"/>
        <v>0</v>
      </c>
    </row>
    <row r="582" spans="1:15" x14ac:dyDescent="0.25">
      <c r="A582">
        <v>582</v>
      </c>
      <c r="B582" s="2" t="s">
        <v>750</v>
      </c>
      <c r="C582">
        <v>34</v>
      </c>
      <c r="D582">
        <v>48</v>
      </c>
      <c r="E582">
        <v>582</v>
      </c>
      <c r="F582" s="2" t="s">
        <v>137</v>
      </c>
      <c r="G582">
        <v>5.68</v>
      </c>
      <c r="H582">
        <v>100</v>
      </c>
      <c r="I582">
        <v>0</v>
      </c>
      <c r="J582">
        <v>0</v>
      </c>
      <c r="K582">
        <v>0</v>
      </c>
      <c r="L582" t="b">
        <f t="shared" si="36"/>
        <v>0</v>
      </c>
      <c r="M582" t="b">
        <f t="shared" si="37"/>
        <v>0</v>
      </c>
      <c r="N582" t="b">
        <f t="shared" si="38"/>
        <v>0</v>
      </c>
      <c r="O582" s="2" t="b">
        <f t="shared" si="39"/>
        <v>0</v>
      </c>
    </row>
    <row r="583" spans="1:15" x14ac:dyDescent="0.25">
      <c r="A583">
        <v>583</v>
      </c>
      <c r="B583" s="2" t="s">
        <v>751</v>
      </c>
      <c r="C583">
        <v>34</v>
      </c>
      <c r="D583">
        <v>48</v>
      </c>
      <c r="E583">
        <v>583</v>
      </c>
      <c r="F583" s="2" t="s">
        <v>137</v>
      </c>
      <c r="G583">
        <v>7.01</v>
      </c>
      <c r="H583">
        <v>100</v>
      </c>
      <c r="I583">
        <v>0</v>
      </c>
      <c r="J583">
        <v>0</v>
      </c>
      <c r="K583">
        <v>0</v>
      </c>
      <c r="L583" t="b">
        <f t="shared" si="36"/>
        <v>0</v>
      </c>
      <c r="M583" t="b">
        <f t="shared" si="37"/>
        <v>0</v>
      </c>
      <c r="N583" t="b">
        <f t="shared" si="38"/>
        <v>0</v>
      </c>
      <c r="O583" s="2" t="b">
        <f t="shared" si="39"/>
        <v>0</v>
      </c>
    </row>
    <row r="584" spans="1:15" x14ac:dyDescent="0.25">
      <c r="A584">
        <v>584</v>
      </c>
      <c r="B584" s="2" t="s">
        <v>752</v>
      </c>
      <c r="C584">
        <v>34</v>
      </c>
      <c r="D584">
        <v>48</v>
      </c>
      <c r="E584">
        <v>584</v>
      </c>
      <c r="F584" s="2" t="s">
        <v>137</v>
      </c>
      <c r="G584">
        <v>7.36</v>
      </c>
      <c r="H584">
        <v>100</v>
      </c>
      <c r="I584">
        <v>0</v>
      </c>
      <c r="J584">
        <v>0</v>
      </c>
      <c r="K584">
        <v>0</v>
      </c>
      <c r="L584" t="b">
        <f t="shared" si="36"/>
        <v>0</v>
      </c>
      <c r="M584" t="b">
        <f t="shared" si="37"/>
        <v>0</v>
      </c>
      <c r="N584" t="b">
        <f t="shared" si="38"/>
        <v>0</v>
      </c>
      <c r="O584" s="2" t="b">
        <f t="shared" si="39"/>
        <v>0</v>
      </c>
    </row>
    <row r="585" spans="1:15" x14ac:dyDescent="0.25">
      <c r="A585">
        <v>585</v>
      </c>
      <c r="B585" s="2" t="s">
        <v>753</v>
      </c>
      <c r="C585">
        <v>34</v>
      </c>
      <c r="D585">
        <v>48</v>
      </c>
      <c r="E585">
        <v>585</v>
      </c>
      <c r="F585" s="2" t="s">
        <v>137</v>
      </c>
      <c r="G585">
        <v>5.91</v>
      </c>
      <c r="H585">
        <v>100</v>
      </c>
      <c r="I585">
        <v>0</v>
      </c>
      <c r="J585">
        <v>0</v>
      </c>
      <c r="K585">
        <v>0</v>
      </c>
      <c r="L585" t="b">
        <f t="shared" si="36"/>
        <v>0</v>
      </c>
      <c r="M585" t="b">
        <f t="shared" si="37"/>
        <v>0</v>
      </c>
      <c r="N585" t="b">
        <f t="shared" si="38"/>
        <v>0</v>
      </c>
      <c r="O585" s="2" t="b">
        <f t="shared" si="39"/>
        <v>0</v>
      </c>
    </row>
    <row r="586" spans="1:15" x14ac:dyDescent="0.25">
      <c r="A586">
        <v>586</v>
      </c>
      <c r="B586" s="2" t="s">
        <v>754</v>
      </c>
      <c r="C586">
        <v>34</v>
      </c>
      <c r="D586">
        <v>48</v>
      </c>
      <c r="E586">
        <v>586</v>
      </c>
      <c r="F586" s="2" t="s">
        <v>137</v>
      </c>
      <c r="G586">
        <v>7.24</v>
      </c>
      <c r="H586">
        <v>100</v>
      </c>
      <c r="I586">
        <v>0</v>
      </c>
      <c r="J586">
        <v>0</v>
      </c>
      <c r="K586">
        <v>0</v>
      </c>
      <c r="L586" t="b">
        <f t="shared" si="36"/>
        <v>0</v>
      </c>
      <c r="M586" t="b">
        <f t="shared" si="37"/>
        <v>0</v>
      </c>
      <c r="N586" t="b">
        <f t="shared" si="38"/>
        <v>0</v>
      </c>
      <c r="O586" s="2" t="b">
        <f t="shared" si="39"/>
        <v>0</v>
      </c>
    </row>
    <row r="587" spans="1:15" x14ac:dyDescent="0.25">
      <c r="A587">
        <v>587</v>
      </c>
      <c r="B587" s="2" t="s">
        <v>755</v>
      </c>
      <c r="C587">
        <v>34</v>
      </c>
      <c r="D587">
        <v>48</v>
      </c>
      <c r="E587">
        <v>587</v>
      </c>
      <c r="F587" s="2" t="s">
        <v>137</v>
      </c>
      <c r="G587">
        <v>7.24</v>
      </c>
      <c r="H587">
        <v>100</v>
      </c>
      <c r="I587">
        <v>0</v>
      </c>
      <c r="J587">
        <v>0</v>
      </c>
      <c r="K587">
        <v>0</v>
      </c>
      <c r="L587" t="b">
        <f t="shared" si="36"/>
        <v>0</v>
      </c>
      <c r="M587" t="b">
        <f t="shared" si="37"/>
        <v>0</v>
      </c>
      <c r="N587" t="b">
        <f t="shared" si="38"/>
        <v>0</v>
      </c>
      <c r="O587" s="2" t="b">
        <f t="shared" si="39"/>
        <v>0</v>
      </c>
    </row>
    <row r="588" spans="1:15" x14ac:dyDescent="0.25">
      <c r="A588">
        <v>588</v>
      </c>
      <c r="B588" s="2" t="s">
        <v>756</v>
      </c>
      <c r="C588">
        <v>34</v>
      </c>
      <c r="D588">
        <v>48</v>
      </c>
      <c r="E588">
        <v>588</v>
      </c>
      <c r="F588" s="2" t="s">
        <v>137</v>
      </c>
      <c r="G588">
        <v>5.34</v>
      </c>
      <c r="H588">
        <v>100</v>
      </c>
      <c r="I588">
        <v>0</v>
      </c>
      <c r="J588">
        <v>0</v>
      </c>
      <c r="K588">
        <v>0</v>
      </c>
      <c r="L588" t="b">
        <f t="shared" si="36"/>
        <v>0</v>
      </c>
      <c r="M588" t="b">
        <f t="shared" si="37"/>
        <v>0</v>
      </c>
      <c r="N588" t="b">
        <f t="shared" si="38"/>
        <v>0</v>
      </c>
      <c r="O588" s="2" t="b">
        <f t="shared" si="39"/>
        <v>0</v>
      </c>
    </row>
    <row r="589" spans="1:15" x14ac:dyDescent="0.25">
      <c r="A589">
        <v>589</v>
      </c>
      <c r="B589" s="2" t="s">
        <v>757</v>
      </c>
      <c r="C589">
        <v>34</v>
      </c>
      <c r="D589">
        <v>48</v>
      </c>
      <c r="E589">
        <v>589</v>
      </c>
      <c r="F589" s="2" t="s">
        <v>137</v>
      </c>
      <c r="G589">
        <v>4.57</v>
      </c>
      <c r="H589">
        <v>100</v>
      </c>
      <c r="I589">
        <v>0</v>
      </c>
      <c r="J589">
        <v>0</v>
      </c>
      <c r="K589">
        <v>0</v>
      </c>
      <c r="L589" t="b">
        <f t="shared" si="36"/>
        <v>0</v>
      </c>
      <c r="M589" t="b">
        <f t="shared" si="37"/>
        <v>0</v>
      </c>
      <c r="N589" t="b">
        <f t="shared" si="38"/>
        <v>0</v>
      </c>
      <c r="O589" s="2" t="b">
        <f t="shared" si="39"/>
        <v>0</v>
      </c>
    </row>
    <row r="590" spans="1:15" x14ac:dyDescent="0.25">
      <c r="A590">
        <v>590</v>
      </c>
      <c r="B590" s="2" t="s">
        <v>758</v>
      </c>
      <c r="C590">
        <v>34</v>
      </c>
      <c r="D590">
        <v>48</v>
      </c>
      <c r="E590">
        <v>590</v>
      </c>
      <c r="F590" s="2" t="s">
        <v>137</v>
      </c>
      <c r="G590">
        <v>5.34</v>
      </c>
      <c r="H590">
        <v>100</v>
      </c>
      <c r="I590">
        <v>0</v>
      </c>
      <c r="J590">
        <v>0</v>
      </c>
      <c r="K590">
        <v>0</v>
      </c>
      <c r="L590" t="b">
        <f t="shared" si="36"/>
        <v>0</v>
      </c>
      <c r="M590" t="b">
        <f t="shared" si="37"/>
        <v>0</v>
      </c>
      <c r="N590" t="b">
        <f t="shared" si="38"/>
        <v>0</v>
      </c>
      <c r="O590" s="2" t="b">
        <f t="shared" si="39"/>
        <v>0</v>
      </c>
    </row>
    <row r="591" spans="1:15" x14ac:dyDescent="0.25">
      <c r="A591">
        <v>591</v>
      </c>
      <c r="B591" s="2" t="s">
        <v>759</v>
      </c>
      <c r="C591">
        <v>34</v>
      </c>
      <c r="D591">
        <v>48</v>
      </c>
      <c r="E591">
        <v>591</v>
      </c>
      <c r="F591" s="2" t="s">
        <v>137</v>
      </c>
      <c r="G591">
        <v>10.67</v>
      </c>
      <c r="H591">
        <v>100</v>
      </c>
      <c r="I591">
        <v>0</v>
      </c>
      <c r="J591">
        <v>0</v>
      </c>
      <c r="K591">
        <v>0</v>
      </c>
      <c r="L591" t="b">
        <f t="shared" si="36"/>
        <v>0</v>
      </c>
      <c r="M591" t="b">
        <f t="shared" si="37"/>
        <v>0</v>
      </c>
      <c r="N591" t="b">
        <f t="shared" si="38"/>
        <v>0</v>
      </c>
      <c r="O591" s="2" t="b">
        <f t="shared" si="39"/>
        <v>0</v>
      </c>
    </row>
    <row r="592" spans="1:15" x14ac:dyDescent="0.25">
      <c r="A592">
        <v>592</v>
      </c>
      <c r="B592" s="2" t="s">
        <v>760</v>
      </c>
      <c r="C592">
        <v>34</v>
      </c>
      <c r="D592">
        <v>48</v>
      </c>
      <c r="E592">
        <v>592</v>
      </c>
      <c r="F592" s="2" t="s">
        <v>137</v>
      </c>
      <c r="G592">
        <v>10.67</v>
      </c>
      <c r="H592">
        <v>100</v>
      </c>
      <c r="I592">
        <v>0</v>
      </c>
      <c r="J592">
        <v>0</v>
      </c>
      <c r="K592">
        <v>0</v>
      </c>
      <c r="L592" t="b">
        <f t="shared" si="36"/>
        <v>0</v>
      </c>
      <c r="M592" t="b">
        <f t="shared" si="37"/>
        <v>0</v>
      </c>
      <c r="N592" t="b">
        <f t="shared" si="38"/>
        <v>0</v>
      </c>
      <c r="O592" s="2" t="b">
        <f t="shared" si="39"/>
        <v>0</v>
      </c>
    </row>
    <row r="593" spans="1:15" x14ac:dyDescent="0.25">
      <c r="A593">
        <v>593</v>
      </c>
      <c r="B593" s="2" t="s">
        <v>761</v>
      </c>
      <c r="C593">
        <v>34</v>
      </c>
      <c r="D593">
        <v>48</v>
      </c>
      <c r="E593">
        <v>593</v>
      </c>
      <c r="F593" s="2" t="s">
        <v>137</v>
      </c>
      <c r="G593">
        <v>6.1</v>
      </c>
      <c r="H593">
        <v>100</v>
      </c>
      <c r="I593">
        <v>0</v>
      </c>
      <c r="J593">
        <v>0</v>
      </c>
      <c r="K593">
        <v>0</v>
      </c>
      <c r="L593" t="b">
        <f t="shared" si="36"/>
        <v>0</v>
      </c>
      <c r="M593" t="b">
        <f t="shared" si="37"/>
        <v>0</v>
      </c>
      <c r="N593" t="b">
        <f t="shared" si="38"/>
        <v>0</v>
      </c>
      <c r="O593" s="2" t="b">
        <f t="shared" si="39"/>
        <v>0</v>
      </c>
    </row>
    <row r="594" spans="1:15" x14ac:dyDescent="0.25">
      <c r="A594">
        <v>594</v>
      </c>
      <c r="B594" s="2" t="s">
        <v>762</v>
      </c>
      <c r="C594">
        <v>34</v>
      </c>
      <c r="D594">
        <v>48</v>
      </c>
      <c r="E594">
        <v>594</v>
      </c>
      <c r="F594" s="2" t="s">
        <v>137</v>
      </c>
      <c r="G594">
        <v>12.96</v>
      </c>
      <c r="H594">
        <v>100</v>
      </c>
      <c r="I594">
        <v>0</v>
      </c>
      <c r="J594">
        <v>0</v>
      </c>
      <c r="K594">
        <v>0</v>
      </c>
      <c r="L594" t="b">
        <f t="shared" si="36"/>
        <v>0</v>
      </c>
      <c r="M594" t="b">
        <f t="shared" si="37"/>
        <v>0</v>
      </c>
      <c r="N594" t="b">
        <f t="shared" si="38"/>
        <v>0</v>
      </c>
      <c r="O594" s="2" t="b">
        <f t="shared" si="39"/>
        <v>0</v>
      </c>
    </row>
    <row r="595" spans="1:15" x14ac:dyDescent="0.25">
      <c r="A595">
        <v>595</v>
      </c>
      <c r="B595" s="2" t="s">
        <v>763</v>
      </c>
      <c r="C595">
        <v>34</v>
      </c>
      <c r="D595">
        <v>48</v>
      </c>
      <c r="E595">
        <v>595</v>
      </c>
      <c r="F595" s="2" t="s">
        <v>137</v>
      </c>
      <c r="G595">
        <v>9.91</v>
      </c>
      <c r="H595">
        <v>100</v>
      </c>
      <c r="I595">
        <v>0</v>
      </c>
      <c r="J595">
        <v>0</v>
      </c>
      <c r="K595">
        <v>0</v>
      </c>
      <c r="L595" t="b">
        <f t="shared" si="36"/>
        <v>0</v>
      </c>
      <c r="M595" t="b">
        <f t="shared" si="37"/>
        <v>0</v>
      </c>
      <c r="N595" t="b">
        <f t="shared" si="38"/>
        <v>0</v>
      </c>
      <c r="O595" s="2" t="b">
        <f t="shared" si="39"/>
        <v>0</v>
      </c>
    </row>
    <row r="596" spans="1:15" x14ac:dyDescent="0.25">
      <c r="A596">
        <v>596</v>
      </c>
      <c r="B596" s="2" t="s">
        <v>764</v>
      </c>
      <c r="C596">
        <v>34</v>
      </c>
      <c r="D596">
        <v>48</v>
      </c>
      <c r="E596">
        <v>596</v>
      </c>
      <c r="F596" s="2" t="s">
        <v>137</v>
      </c>
      <c r="G596">
        <v>9.7200000000000006</v>
      </c>
      <c r="H596">
        <v>100</v>
      </c>
      <c r="I596">
        <v>0</v>
      </c>
      <c r="J596">
        <v>0</v>
      </c>
      <c r="K596">
        <v>0</v>
      </c>
      <c r="L596" t="b">
        <f t="shared" si="36"/>
        <v>0</v>
      </c>
      <c r="M596" t="b">
        <f t="shared" si="37"/>
        <v>0</v>
      </c>
      <c r="N596" t="b">
        <f t="shared" si="38"/>
        <v>0</v>
      </c>
      <c r="O596" s="2" t="b">
        <f t="shared" si="39"/>
        <v>0</v>
      </c>
    </row>
    <row r="597" spans="1:15" x14ac:dyDescent="0.25">
      <c r="A597">
        <v>597</v>
      </c>
      <c r="B597" s="2" t="s">
        <v>765</v>
      </c>
      <c r="C597">
        <v>34</v>
      </c>
      <c r="D597">
        <v>48</v>
      </c>
      <c r="E597">
        <v>597</v>
      </c>
      <c r="F597" s="2" t="s">
        <v>137</v>
      </c>
      <c r="G597">
        <v>7.36</v>
      </c>
      <c r="H597">
        <v>100</v>
      </c>
      <c r="I597">
        <v>0</v>
      </c>
      <c r="J597">
        <v>0</v>
      </c>
      <c r="K597">
        <v>0</v>
      </c>
      <c r="L597" t="b">
        <f t="shared" si="36"/>
        <v>0</v>
      </c>
      <c r="M597" t="b">
        <f t="shared" si="37"/>
        <v>0</v>
      </c>
      <c r="N597" t="b">
        <f t="shared" si="38"/>
        <v>0</v>
      </c>
      <c r="O597" s="2" t="b">
        <f t="shared" si="39"/>
        <v>0</v>
      </c>
    </row>
    <row r="598" spans="1:15" x14ac:dyDescent="0.25">
      <c r="A598">
        <v>598</v>
      </c>
      <c r="B598" s="2" t="s">
        <v>766</v>
      </c>
      <c r="C598">
        <v>34</v>
      </c>
      <c r="D598">
        <v>48</v>
      </c>
      <c r="E598">
        <v>598</v>
      </c>
      <c r="F598" s="2" t="s">
        <v>137</v>
      </c>
      <c r="G598">
        <v>7.24</v>
      </c>
      <c r="H598">
        <v>100</v>
      </c>
      <c r="I598">
        <v>0</v>
      </c>
      <c r="J598">
        <v>0</v>
      </c>
      <c r="K598">
        <v>0</v>
      </c>
      <c r="L598" t="b">
        <f t="shared" si="36"/>
        <v>0</v>
      </c>
      <c r="M598" t="b">
        <f t="shared" si="37"/>
        <v>0</v>
      </c>
      <c r="N598" t="b">
        <f t="shared" si="38"/>
        <v>0</v>
      </c>
      <c r="O598" s="2" t="b">
        <f t="shared" si="39"/>
        <v>0</v>
      </c>
    </row>
    <row r="599" spans="1:15" x14ac:dyDescent="0.25">
      <c r="A599">
        <v>599</v>
      </c>
      <c r="B599" s="2" t="s">
        <v>767</v>
      </c>
      <c r="C599">
        <v>34</v>
      </c>
      <c r="D599">
        <v>48</v>
      </c>
      <c r="E599">
        <v>599</v>
      </c>
      <c r="F599" s="2" t="s">
        <v>137</v>
      </c>
      <c r="G599">
        <v>7.36</v>
      </c>
      <c r="H599">
        <v>100</v>
      </c>
      <c r="I599">
        <v>0</v>
      </c>
      <c r="J599">
        <v>0</v>
      </c>
      <c r="K599">
        <v>0</v>
      </c>
      <c r="L599" t="b">
        <f t="shared" si="36"/>
        <v>0</v>
      </c>
      <c r="M599" t="b">
        <f t="shared" si="37"/>
        <v>0</v>
      </c>
      <c r="N599" t="b">
        <f t="shared" si="38"/>
        <v>0</v>
      </c>
      <c r="O599" s="2" t="b">
        <f t="shared" si="39"/>
        <v>0</v>
      </c>
    </row>
    <row r="600" spans="1:15" x14ac:dyDescent="0.25">
      <c r="A600">
        <v>600</v>
      </c>
      <c r="B600" s="2" t="s">
        <v>768</v>
      </c>
      <c r="C600">
        <v>34</v>
      </c>
      <c r="D600">
        <v>48</v>
      </c>
      <c r="E600">
        <v>600</v>
      </c>
      <c r="F600" s="2" t="s">
        <v>137</v>
      </c>
      <c r="G600">
        <v>4.57</v>
      </c>
      <c r="H600">
        <v>100</v>
      </c>
      <c r="I600">
        <v>0</v>
      </c>
      <c r="J600">
        <v>0</v>
      </c>
      <c r="K600">
        <v>0</v>
      </c>
      <c r="L600" t="b">
        <f t="shared" si="36"/>
        <v>0</v>
      </c>
      <c r="M600" t="b">
        <f t="shared" si="37"/>
        <v>0</v>
      </c>
      <c r="N600" t="b">
        <f t="shared" si="38"/>
        <v>0</v>
      </c>
      <c r="O600" s="2" t="b">
        <f t="shared" si="39"/>
        <v>0</v>
      </c>
    </row>
    <row r="601" spans="1:15" x14ac:dyDescent="0.25">
      <c r="A601">
        <v>601</v>
      </c>
      <c r="B601" s="2" t="s">
        <v>769</v>
      </c>
      <c r="C601">
        <v>34</v>
      </c>
      <c r="D601">
        <v>48</v>
      </c>
      <c r="E601">
        <v>601</v>
      </c>
      <c r="F601" s="2" t="s">
        <v>137</v>
      </c>
      <c r="G601">
        <v>6.1</v>
      </c>
      <c r="H601">
        <v>100</v>
      </c>
      <c r="I601">
        <v>0</v>
      </c>
      <c r="J601">
        <v>0</v>
      </c>
      <c r="K601">
        <v>0</v>
      </c>
      <c r="L601" t="b">
        <f t="shared" si="36"/>
        <v>0</v>
      </c>
      <c r="M601" t="b">
        <f t="shared" si="37"/>
        <v>0</v>
      </c>
      <c r="N601" t="b">
        <f t="shared" si="38"/>
        <v>0</v>
      </c>
      <c r="O601" s="2" t="b">
        <f t="shared" si="39"/>
        <v>0</v>
      </c>
    </row>
    <row r="602" spans="1:15" x14ac:dyDescent="0.25">
      <c r="A602">
        <v>602</v>
      </c>
      <c r="B602" s="2" t="s">
        <v>770</v>
      </c>
      <c r="C602">
        <v>34</v>
      </c>
      <c r="D602">
        <v>48</v>
      </c>
      <c r="E602">
        <v>602</v>
      </c>
      <c r="F602" s="2" t="s">
        <v>137</v>
      </c>
      <c r="G602">
        <v>4.8</v>
      </c>
      <c r="H602">
        <v>100</v>
      </c>
      <c r="I602">
        <v>0</v>
      </c>
      <c r="J602">
        <v>0</v>
      </c>
      <c r="K602">
        <v>0</v>
      </c>
      <c r="L602" t="b">
        <f t="shared" si="36"/>
        <v>0</v>
      </c>
      <c r="M602" t="b">
        <f t="shared" si="37"/>
        <v>0</v>
      </c>
      <c r="N602" t="b">
        <f t="shared" si="38"/>
        <v>0</v>
      </c>
      <c r="O602" s="2" t="b">
        <f t="shared" si="39"/>
        <v>0</v>
      </c>
    </row>
    <row r="603" spans="1:15" x14ac:dyDescent="0.25">
      <c r="A603">
        <v>603</v>
      </c>
      <c r="B603" s="2" t="s">
        <v>771</v>
      </c>
      <c r="C603">
        <v>34</v>
      </c>
      <c r="D603">
        <v>48</v>
      </c>
      <c r="E603">
        <v>603</v>
      </c>
      <c r="F603" s="2" t="s">
        <v>137</v>
      </c>
      <c r="G603">
        <v>5.68</v>
      </c>
      <c r="H603">
        <v>100</v>
      </c>
      <c r="I603">
        <v>0</v>
      </c>
      <c r="J603">
        <v>0</v>
      </c>
      <c r="K603">
        <v>0</v>
      </c>
      <c r="L603" t="b">
        <f t="shared" si="36"/>
        <v>0</v>
      </c>
      <c r="M603" t="b">
        <f t="shared" si="37"/>
        <v>0</v>
      </c>
      <c r="N603" t="b">
        <f t="shared" si="38"/>
        <v>0</v>
      </c>
      <c r="O603" s="2" t="b">
        <f t="shared" si="39"/>
        <v>0</v>
      </c>
    </row>
    <row r="604" spans="1:15" x14ac:dyDescent="0.25">
      <c r="A604">
        <v>604</v>
      </c>
      <c r="B604" s="2" t="s">
        <v>772</v>
      </c>
      <c r="C604">
        <v>34</v>
      </c>
      <c r="D604">
        <v>48</v>
      </c>
      <c r="E604">
        <v>604</v>
      </c>
      <c r="F604" s="2" t="s">
        <v>137</v>
      </c>
      <c r="G604">
        <v>7.01</v>
      </c>
      <c r="H604">
        <v>100</v>
      </c>
      <c r="I604">
        <v>0</v>
      </c>
      <c r="J604">
        <v>0</v>
      </c>
      <c r="K604">
        <v>0</v>
      </c>
      <c r="L604" t="b">
        <f t="shared" si="36"/>
        <v>0</v>
      </c>
      <c r="M604" t="b">
        <f t="shared" si="37"/>
        <v>0</v>
      </c>
      <c r="N604" t="b">
        <f t="shared" si="38"/>
        <v>0</v>
      </c>
      <c r="O604" s="2" t="b">
        <f t="shared" si="39"/>
        <v>0</v>
      </c>
    </row>
    <row r="605" spans="1:15" x14ac:dyDescent="0.25">
      <c r="A605">
        <v>605</v>
      </c>
      <c r="B605" s="2" t="s">
        <v>773</v>
      </c>
      <c r="C605">
        <v>34</v>
      </c>
      <c r="D605">
        <v>48</v>
      </c>
      <c r="E605">
        <v>605</v>
      </c>
      <c r="F605" s="2" t="s">
        <v>137</v>
      </c>
      <c r="G605">
        <v>7.36</v>
      </c>
      <c r="H605">
        <v>100</v>
      </c>
      <c r="I605">
        <v>0</v>
      </c>
      <c r="J605">
        <v>0</v>
      </c>
      <c r="K605">
        <v>0</v>
      </c>
      <c r="L605" t="b">
        <f t="shared" si="36"/>
        <v>0</v>
      </c>
      <c r="M605" t="b">
        <f t="shared" si="37"/>
        <v>0</v>
      </c>
      <c r="N605" t="b">
        <f t="shared" si="38"/>
        <v>0</v>
      </c>
      <c r="O605" s="2" t="b">
        <f t="shared" si="39"/>
        <v>0</v>
      </c>
    </row>
    <row r="606" spans="1:15" x14ac:dyDescent="0.25">
      <c r="A606">
        <v>606</v>
      </c>
      <c r="B606" s="2" t="s">
        <v>774</v>
      </c>
      <c r="C606">
        <v>34</v>
      </c>
      <c r="D606">
        <v>48</v>
      </c>
      <c r="E606">
        <v>606</v>
      </c>
      <c r="F606" s="2" t="s">
        <v>137</v>
      </c>
      <c r="G606">
        <v>5.91</v>
      </c>
      <c r="H606">
        <v>100</v>
      </c>
      <c r="I606">
        <v>0</v>
      </c>
      <c r="J606">
        <v>0</v>
      </c>
      <c r="K606">
        <v>0</v>
      </c>
      <c r="L606" t="b">
        <f t="shared" si="36"/>
        <v>0</v>
      </c>
      <c r="M606" t="b">
        <f t="shared" si="37"/>
        <v>0</v>
      </c>
      <c r="N606" t="b">
        <f t="shared" si="38"/>
        <v>0</v>
      </c>
      <c r="O606" s="2" t="b">
        <f t="shared" si="39"/>
        <v>0</v>
      </c>
    </row>
    <row r="607" spans="1:15" x14ac:dyDescent="0.25">
      <c r="A607">
        <v>607</v>
      </c>
      <c r="B607" s="2" t="s">
        <v>775</v>
      </c>
      <c r="C607">
        <v>34</v>
      </c>
      <c r="D607">
        <v>48</v>
      </c>
      <c r="E607">
        <v>607</v>
      </c>
      <c r="F607" s="2" t="s">
        <v>137</v>
      </c>
      <c r="G607">
        <v>7.24</v>
      </c>
      <c r="H607">
        <v>100</v>
      </c>
      <c r="I607">
        <v>0</v>
      </c>
      <c r="J607">
        <v>0</v>
      </c>
      <c r="K607">
        <v>0</v>
      </c>
      <c r="L607" t="b">
        <f t="shared" si="36"/>
        <v>0</v>
      </c>
      <c r="M607" t="b">
        <f t="shared" si="37"/>
        <v>0</v>
      </c>
      <c r="N607" t="b">
        <f t="shared" si="38"/>
        <v>0</v>
      </c>
      <c r="O607" s="2" t="b">
        <f t="shared" si="39"/>
        <v>0</v>
      </c>
    </row>
    <row r="608" spans="1:15" x14ac:dyDescent="0.25">
      <c r="A608">
        <v>608</v>
      </c>
      <c r="B608" s="2" t="s">
        <v>776</v>
      </c>
      <c r="C608">
        <v>34</v>
      </c>
      <c r="D608">
        <v>48</v>
      </c>
      <c r="E608">
        <v>608</v>
      </c>
      <c r="F608" s="2" t="s">
        <v>137</v>
      </c>
      <c r="G608">
        <v>7.24</v>
      </c>
      <c r="H608">
        <v>100</v>
      </c>
      <c r="I608">
        <v>0</v>
      </c>
      <c r="J608">
        <v>0</v>
      </c>
      <c r="K608">
        <v>0</v>
      </c>
      <c r="L608" t="b">
        <f t="shared" si="36"/>
        <v>0</v>
      </c>
      <c r="M608" t="b">
        <f t="shared" si="37"/>
        <v>0</v>
      </c>
      <c r="N608" t="b">
        <f t="shared" si="38"/>
        <v>0</v>
      </c>
      <c r="O608" s="2" t="b">
        <f t="shared" si="39"/>
        <v>0</v>
      </c>
    </row>
    <row r="609" spans="1:15" x14ac:dyDescent="0.25">
      <c r="A609">
        <v>609</v>
      </c>
      <c r="B609" s="2" t="s">
        <v>777</v>
      </c>
      <c r="C609">
        <v>34</v>
      </c>
      <c r="D609">
        <v>48</v>
      </c>
      <c r="E609">
        <v>609</v>
      </c>
      <c r="F609" s="2" t="s">
        <v>137</v>
      </c>
      <c r="G609">
        <v>5.34</v>
      </c>
      <c r="H609">
        <v>100</v>
      </c>
      <c r="I609">
        <v>0</v>
      </c>
      <c r="J609">
        <v>0</v>
      </c>
      <c r="K609">
        <v>0</v>
      </c>
      <c r="L609" t="b">
        <f t="shared" si="36"/>
        <v>0</v>
      </c>
      <c r="M609" t="b">
        <f t="shared" si="37"/>
        <v>0</v>
      </c>
      <c r="N609" t="b">
        <f t="shared" si="38"/>
        <v>0</v>
      </c>
      <c r="O609" s="2" t="b">
        <f t="shared" si="39"/>
        <v>0</v>
      </c>
    </row>
    <row r="610" spans="1:15" x14ac:dyDescent="0.25">
      <c r="A610">
        <v>610</v>
      </c>
      <c r="B610" s="2" t="s">
        <v>778</v>
      </c>
      <c r="C610">
        <v>34</v>
      </c>
      <c r="D610">
        <v>48</v>
      </c>
      <c r="E610">
        <v>610</v>
      </c>
      <c r="F610" s="2" t="s">
        <v>137</v>
      </c>
      <c r="G610">
        <v>4.57</v>
      </c>
      <c r="H610">
        <v>100</v>
      </c>
      <c r="I610">
        <v>0</v>
      </c>
      <c r="J610">
        <v>0</v>
      </c>
      <c r="K610">
        <v>0</v>
      </c>
      <c r="L610" t="b">
        <f t="shared" si="36"/>
        <v>0</v>
      </c>
      <c r="M610" t="b">
        <f t="shared" si="37"/>
        <v>0</v>
      </c>
      <c r="N610" t="b">
        <f t="shared" si="38"/>
        <v>0</v>
      </c>
      <c r="O610" s="2" t="b">
        <f t="shared" si="39"/>
        <v>0</v>
      </c>
    </row>
    <row r="611" spans="1:15" x14ac:dyDescent="0.25">
      <c r="A611">
        <v>611</v>
      </c>
      <c r="B611" s="2" t="s">
        <v>779</v>
      </c>
      <c r="C611">
        <v>34</v>
      </c>
      <c r="D611">
        <v>48</v>
      </c>
      <c r="E611">
        <v>611</v>
      </c>
      <c r="F611" s="2" t="s">
        <v>137</v>
      </c>
      <c r="G611">
        <v>11.47</v>
      </c>
      <c r="H611">
        <v>100</v>
      </c>
      <c r="I611">
        <v>0</v>
      </c>
      <c r="J611">
        <v>0</v>
      </c>
      <c r="K611">
        <v>0</v>
      </c>
      <c r="L611" t="b">
        <f t="shared" si="36"/>
        <v>0</v>
      </c>
      <c r="M611" t="b">
        <f t="shared" si="37"/>
        <v>0</v>
      </c>
      <c r="N611" t="b">
        <f t="shared" si="38"/>
        <v>0</v>
      </c>
      <c r="O611" s="2" t="b">
        <f t="shared" si="39"/>
        <v>0</v>
      </c>
    </row>
    <row r="612" spans="1:15" x14ac:dyDescent="0.25">
      <c r="A612">
        <v>612</v>
      </c>
      <c r="B612" s="2" t="s">
        <v>780</v>
      </c>
      <c r="C612">
        <v>34</v>
      </c>
      <c r="D612">
        <v>48</v>
      </c>
      <c r="E612">
        <v>612</v>
      </c>
      <c r="F612" s="2" t="s">
        <v>137</v>
      </c>
      <c r="G612">
        <v>6.14</v>
      </c>
      <c r="H612">
        <v>100</v>
      </c>
      <c r="I612">
        <v>0</v>
      </c>
      <c r="J612">
        <v>0</v>
      </c>
      <c r="K612">
        <v>0</v>
      </c>
      <c r="L612" t="b">
        <f t="shared" si="36"/>
        <v>0</v>
      </c>
      <c r="M612" t="b">
        <f t="shared" si="37"/>
        <v>0</v>
      </c>
      <c r="N612" t="b">
        <f t="shared" si="38"/>
        <v>0</v>
      </c>
      <c r="O612" s="2" t="b">
        <f t="shared" si="39"/>
        <v>0</v>
      </c>
    </row>
    <row r="613" spans="1:15" x14ac:dyDescent="0.25">
      <c r="A613">
        <v>613</v>
      </c>
      <c r="B613" s="2" t="s">
        <v>781</v>
      </c>
      <c r="C613">
        <v>34</v>
      </c>
      <c r="D613">
        <v>48</v>
      </c>
      <c r="E613">
        <v>613</v>
      </c>
      <c r="F613" s="2" t="s">
        <v>137</v>
      </c>
      <c r="G613">
        <v>4.57</v>
      </c>
      <c r="H613">
        <v>100</v>
      </c>
      <c r="I613">
        <v>0</v>
      </c>
      <c r="J613">
        <v>0</v>
      </c>
      <c r="K613">
        <v>0</v>
      </c>
      <c r="L613" t="b">
        <f t="shared" si="36"/>
        <v>0</v>
      </c>
      <c r="M613" t="b">
        <f t="shared" si="37"/>
        <v>0</v>
      </c>
      <c r="N613" t="b">
        <f t="shared" si="38"/>
        <v>0</v>
      </c>
      <c r="O613" s="2" t="b">
        <f t="shared" si="39"/>
        <v>0</v>
      </c>
    </row>
    <row r="614" spans="1:15" x14ac:dyDescent="0.25">
      <c r="A614">
        <v>614</v>
      </c>
      <c r="B614" s="2" t="s">
        <v>782</v>
      </c>
      <c r="C614">
        <v>34</v>
      </c>
      <c r="D614">
        <v>48</v>
      </c>
      <c r="E614">
        <v>614</v>
      </c>
      <c r="F614" s="2" t="s">
        <v>137</v>
      </c>
      <c r="G614">
        <v>5.34</v>
      </c>
      <c r="H614">
        <v>100</v>
      </c>
      <c r="I614">
        <v>0</v>
      </c>
      <c r="J614">
        <v>0</v>
      </c>
      <c r="K614">
        <v>0</v>
      </c>
      <c r="L614" t="b">
        <f t="shared" si="36"/>
        <v>0</v>
      </c>
      <c r="M614" t="b">
        <f t="shared" si="37"/>
        <v>0</v>
      </c>
      <c r="N614" t="b">
        <f t="shared" si="38"/>
        <v>0</v>
      </c>
      <c r="O614" s="2" t="b">
        <f t="shared" si="39"/>
        <v>0</v>
      </c>
    </row>
    <row r="615" spans="1:15" x14ac:dyDescent="0.25">
      <c r="A615">
        <v>615</v>
      </c>
      <c r="B615" s="2" t="s">
        <v>783</v>
      </c>
      <c r="C615">
        <v>34</v>
      </c>
      <c r="D615">
        <v>48</v>
      </c>
      <c r="E615">
        <v>615</v>
      </c>
      <c r="F615" s="2" t="s">
        <v>137</v>
      </c>
      <c r="G615">
        <v>7.24</v>
      </c>
      <c r="H615">
        <v>100</v>
      </c>
      <c r="I615">
        <v>0</v>
      </c>
      <c r="J615">
        <v>0</v>
      </c>
      <c r="K615">
        <v>0</v>
      </c>
      <c r="L615" t="b">
        <f t="shared" si="36"/>
        <v>0</v>
      </c>
      <c r="M615" t="b">
        <f t="shared" si="37"/>
        <v>0</v>
      </c>
      <c r="N615" t="b">
        <f t="shared" si="38"/>
        <v>0</v>
      </c>
      <c r="O615" s="2" t="b">
        <f t="shared" si="39"/>
        <v>0</v>
      </c>
    </row>
    <row r="616" spans="1:15" x14ac:dyDescent="0.25">
      <c r="A616">
        <v>616</v>
      </c>
      <c r="B616" s="2" t="s">
        <v>784</v>
      </c>
      <c r="C616">
        <v>34</v>
      </c>
      <c r="D616">
        <v>48</v>
      </c>
      <c r="E616">
        <v>616</v>
      </c>
      <c r="F616" s="2" t="s">
        <v>137</v>
      </c>
      <c r="G616">
        <v>7.24</v>
      </c>
      <c r="H616">
        <v>100</v>
      </c>
      <c r="I616">
        <v>0</v>
      </c>
      <c r="J616">
        <v>0</v>
      </c>
      <c r="K616">
        <v>0</v>
      </c>
      <c r="L616" t="b">
        <f t="shared" si="36"/>
        <v>0</v>
      </c>
      <c r="M616" t="b">
        <f t="shared" si="37"/>
        <v>0</v>
      </c>
      <c r="N616" t="b">
        <f t="shared" si="38"/>
        <v>0</v>
      </c>
      <c r="O616" s="2" t="b">
        <f t="shared" si="39"/>
        <v>0</v>
      </c>
    </row>
    <row r="617" spans="1:15" x14ac:dyDescent="0.25">
      <c r="A617">
        <v>617</v>
      </c>
      <c r="B617" s="2" t="s">
        <v>785</v>
      </c>
      <c r="C617">
        <v>34</v>
      </c>
      <c r="D617">
        <v>48</v>
      </c>
      <c r="E617">
        <v>617</v>
      </c>
      <c r="F617" s="2" t="s">
        <v>137</v>
      </c>
      <c r="G617">
        <v>5.91</v>
      </c>
      <c r="H617">
        <v>100</v>
      </c>
      <c r="I617">
        <v>0</v>
      </c>
      <c r="J617">
        <v>0</v>
      </c>
      <c r="K617">
        <v>0</v>
      </c>
      <c r="L617" t="b">
        <f t="shared" si="36"/>
        <v>0</v>
      </c>
      <c r="M617" t="b">
        <f t="shared" si="37"/>
        <v>0</v>
      </c>
      <c r="N617" t="b">
        <f t="shared" si="38"/>
        <v>0</v>
      </c>
      <c r="O617" s="2" t="b">
        <f t="shared" si="39"/>
        <v>0</v>
      </c>
    </row>
    <row r="618" spans="1:15" x14ac:dyDescent="0.25">
      <c r="A618">
        <v>618</v>
      </c>
      <c r="B618" s="2" t="s">
        <v>786</v>
      </c>
      <c r="C618">
        <v>34</v>
      </c>
      <c r="D618">
        <v>48</v>
      </c>
      <c r="E618">
        <v>618</v>
      </c>
      <c r="F618" s="2" t="s">
        <v>137</v>
      </c>
      <c r="G618">
        <v>7.36</v>
      </c>
      <c r="H618">
        <v>100</v>
      </c>
      <c r="I618">
        <v>0</v>
      </c>
      <c r="J618">
        <v>0</v>
      </c>
      <c r="K618">
        <v>0</v>
      </c>
      <c r="L618" t="b">
        <f t="shared" si="36"/>
        <v>0</v>
      </c>
      <c r="M618" t="b">
        <f t="shared" si="37"/>
        <v>0</v>
      </c>
      <c r="N618" t="b">
        <f t="shared" si="38"/>
        <v>0</v>
      </c>
      <c r="O618" s="2" t="b">
        <f t="shared" si="39"/>
        <v>0</v>
      </c>
    </row>
    <row r="619" spans="1:15" x14ac:dyDescent="0.25">
      <c r="A619">
        <v>619</v>
      </c>
      <c r="B619" s="2" t="s">
        <v>787</v>
      </c>
      <c r="C619">
        <v>34</v>
      </c>
      <c r="D619">
        <v>48</v>
      </c>
      <c r="E619">
        <v>619</v>
      </c>
      <c r="F619" s="2" t="s">
        <v>137</v>
      </c>
      <c r="G619">
        <v>7.01</v>
      </c>
      <c r="H619">
        <v>100</v>
      </c>
      <c r="I619">
        <v>0</v>
      </c>
      <c r="J619">
        <v>0</v>
      </c>
      <c r="K619">
        <v>0</v>
      </c>
      <c r="L619" t="b">
        <f t="shared" si="36"/>
        <v>0</v>
      </c>
      <c r="M619" t="b">
        <f t="shared" si="37"/>
        <v>0</v>
      </c>
      <c r="N619" t="b">
        <f t="shared" si="38"/>
        <v>0</v>
      </c>
      <c r="O619" s="2" t="b">
        <f t="shared" si="39"/>
        <v>0</v>
      </c>
    </row>
    <row r="620" spans="1:15" x14ac:dyDescent="0.25">
      <c r="A620">
        <v>620</v>
      </c>
      <c r="B620" s="2" t="s">
        <v>788</v>
      </c>
      <c r="C620">
        <v>34</v>
      </c>
      <c r="D620">
        <v>20</v>
      </c>
      <c r="E620">
        <v>620</v>
      </c>
      <c r="F620" s="2" t="s">
        <v>137</v>
      </c>
      <c r="G620">
        <v>5.68</v>
      </c>
      <c r="H620">
        <v>100</v>
      </c>
      <c r="I620">
        <v>0</v>
      </c>
      <c r="J620">
        <v>0</v>
      </c>
      <c r="K620">
        <v>0</v>
      </c>
      <c r="L620" t="b">
        <f t="shared" si="36"/>
        <v>0</v>
      </c>
      <c r="M620" t="b">
        <f t="shared" si="37"/>
        <v>0</v>
      </c>
      <c r="N620" t="b">
        <f t="shared" si="38"/>
        <v>0</v>
      </c>
      <c r="O620" s="2" t="b">
        <f t="shared" si="39"/>
        <v>0</v>
      </c>
    </row>
    <row r="621" spans="1:15" x14ac:dyDescent="0.25">
      <c r="A621">
        <v>621</v>
      </c>
      <c r="B621" s="2" t="s">
        <v>789</v>
      </c>
      <c r="C621">
        <v>34</v>
      </c>
      <c r="D621">
        <v>20</v>
      </c>
      <c r="E621">
        <v>621</v>
      </c>
      <c r="F621" s="2" t="s">
        <v>137</v>
      </c>
      <c r="G621">
        <v>4.8</v>
      </c>
      <c r="H621">
        <v>100</v>
      </c>
      <c r="I621">
        <v>0</v>
      </c>
      <c r="J621">
        <v>0</v>
      </c>
      <c r="K621">
        <v>0</v>
      </c>
      <c r="L621" t="b">
        <f t="shared" si="36"/>
        <v>0</v>
      </c>
      <c r="M621" t="b">
        <f t="shared" si="37"/>
        <v>0</v>
      </c>
      <c r="N621" t="b">
        <f t="shared" si="38"/>
        <v>0</v>
      </c>
      <c r="O621" s="2" t="b">
        <f t="shared" si="39"/>
        <v>0</v>
      </c>
    </row>
    <row r="622" spans="1:15" x14ac:dyDescent="0.25">
      <c r="A622">
        <v>622</v>
      </c>
      <c r="B622" s="2" t="s">
        <v>790</v>
      </c>
      <c r="C622">
        <v>34</v>
      </c>
      <c r="D622">
        <v>20</v>
      </c>
      <c r="E622">
        <v>622</v>
      </c>
      <c r="F622" s="2" t="s">
        <v>137</v>
      </c>
      <c r="G622">
        <v>6.1</v>
      </c>
      <c r="H622">
        <v>100</v>
      </c>
      <c r="I622">
        <v>0</v>
      </c>
      <c r="J622">
        <v>0</v>
      </c>
      <c r="K622">
        <v>0</v>
      </c>
      <c r="L622" t="b">
        <f t="shared" si="36"/>
        <v>0</v>
      </c>
      <c r="M622" t="b">
        <f t="shared" si="37"/>
        <v>0</v>
      </c>
      <c r="N622" t="b">
        <f t="shared" si="38"/>
        <v>0</v>
      </c>
      <c r="O622" s="2" t="b">
        <f t="shared" si="39"/>
        <v>0</v>
      </c>
    </row>
    <row r="623" spans="1:15" x14ac:dyDescent="0.25">
      <c r="A623">
        <v>623</v>
      </c>
      <c r="B623" s="2" t="s">
        <v>791</v>
      </c>
      <c r="C623">
        <v>34</v>
      </c>
      <c r="D623">
        <v>20</v>
      </c>
      <c r="E623">
        <v>623</v>
      </c>
      <c r="F623" s="2" t="s">
        <v>137</v>
      </c>
      <c r="G623">
        <v>4.57</v>
      </c>
      <c r="H623">
        <v>100</v>
      </c>
      <c r="I623">
        <v>0</v>
      </c>
      <c r="J623">
        <v>0</v>
      </c>
      <c r="K623">
        <v>0</v>
      </c>
      <c r="L623" t="b">
        <f t="shared" si="36"/>
        <v>0</v>
      </c>
      <c r="M623" t="b">
        <f t="shared" si="37"/>
        <v>0</v>
      </c>
      <c r="N623" t="b">
        <f t="shared" si="38"/>
        <v>0</v>
      </c>
      <c r="O623" s="2" t="b">
        <f t="shared" si="39"/>
        <v>0</v>
      </c>
    </row>
    <row r="624" spans="1:15" x14ac:dyDescent="0.25">
      <c r="A624">
        <v>624</v>
      </c>
      <c r="B624" s="2" t="s">
        <v>792</v>
      </c>
      <c r="C624">
        <v>34</v>
      </c>
      <c r="D624">
        <v>20</v>
      </c>
      <c r="E624">
        <v>624</v>
      </c>
      <c r="F624" s="2" t="s">
        <v>137</v>
      </c>
      <c r="G624">
        <v>7.36</v>
      </c>
      <c r="H624">
        <v>100</v>
      </c>
      <c r="I624">
        <v>0</v>
      </c>
      <c r="J624">
        <v>0</v>
      </c>
      <c r="K624">
        <v>0</v>
      </c>
      <c r="L624" t="b">
        <f t="shared" si="36"/>
        <v>0</v>
      </c>
      <c r="M624" t="b">
        <f t="shared" si="37"/>
        <v>0</v>
      </c>
      <c r="N624" t="b">
        <f t="shared" si="38"/>
        <v>0</v>
      </c>
      <c r="O624" s="2" t="b">
        <f t="shared" si="39"/>
        <v>0</v>
      </c>
    </row>
    <row r="625" spans="1:15" x14ac:dyDescent="0.25">
      <c r="A625">
        <v>625</v>
      </c>
      <c r="B625" s="2" t="s">
        <v>793</v>
      </c>
      <c r="C625">
        <v>34</v>
      </c>
      <c r="D625">
        <v>20</v>
      </c>
      <c r="E625">
        <v>625</v>
      </c>
      <c r="F625" s="2" t="s">
        <v>137</v>
      </c>
      <c r="G625">
        <v>7.24</v>
      </c>
      <c r="H625">
        <v>100</v>
      </c>
      <c r="I625">
        <v>0</v>
      </c>
      <c r="J625">
        <v>0</v>
      </c>
      <c r="K625">
        <v>0</v>
      </c>
      <c r="L625" t="b">
        <f t="shared" si="36"/>
        <v>0</v>
      </c>
      <c r="M625" t="b">
        <f t="shared" si="37"/>
        <v>0</v>
      </c>
      <c r="N625" t="b">
        <f t="shared" si="38"/>
        <v>0</v>
      </c>
      <c r="O625" s="2" t="b">
        <f t="shared" si="39"/>
        <v>0</v>
      </c>
    </row>
    <row r="626" spans="1:15" x14ac:dyDescent="0.25">
      <c r="A626">
        <v>626</v>
      </c>
      <c r="B626" s="2" t="s">
        <v>794</v>
      </c>
      <c r="C626">
        <v>34</v>
      </c>
      <c r="D626">
        <v>20</v>
      </c>
      <c r="E626">
        <v>626</v>
      </c>
      <c r="F626" s="2" t="s">
        <v>137</v>
      </c>
      <c r="G626">
        <v>7.36</v>
      </c>
      <c r="H626">
        <v>100</v>
      </c>
      <c r="I626">
        <v>0</v>
      </c>
      <c r="J626">
        <v>0</v>
      </c>
      <c r="K626">
        <v>0</v>
      </c>
      <c r="L626" t="b">
        <f t="shared" si="36"/>
        <v>0</v>
      </c>
      <c r="M626" t="b">
        <f t="shared" si="37"/>
        <v>0</v>
      </c>
      <c r="N626" t="b">
        <f t="shared" si="38"/>
        <v>0</v>
      </c>
      <c r="O626" s="2" t="b">
        <f t="shared" si="39"/>
        <v>0</v>
      </c>
    </row>
    <row r="627" spans="1:15" x14ac:dyDescent="0.25">
      <c r="A627">
        <v>627</v>
      </c>
      <c r="B627" s="2" t="s">
        <v>795</v>
      </c>
      <c r="C627">
        <v>34</v>
      </c>
      <c r="D627">
        <v>20</v>
      </c>
      <c r="E627">
        <v>627</v>
      </c>
      <c r="F627" s="2" t="s">
        <v>137</v>
      </c>
      <c r="G627">
        <v>9.7200000000000006</v>
      </c>
      <c r="H627">
        <v>100</v>
      </c>
      <c r="I627">
        <v>0</v>
      </c>
      <c r="J627">
        <v>0</v>
      </c>
      <c r="K627">
        <v>0</v>
      </c>
      <c r="L627" t="b">
        <f t="shared" si="36"/>
        <v>0</v>
      </c>
      <c r="M627" t="b">
        <f t="shared" si="37"/>
        <v>0</v>
      </c>
      <c r="N627" t="b">
        <f t="shared" si="38"/>
        <v>0</v>
      </c>
      <c r="O627" s="2" t="b">
        <f t="shared" si="39"/>
        <v>0</v>
      </c>
    </row>
    <row r="628" spans="1:15" x14ac:dyDescent="0.25">
      <c r="A628">
        <v>628</v>
      </c>
      <c r="B628" s="2" t="s">
        <v>796</v>
      </c>
      <c r="C628">
        <v>34</v>
      </c>
      <c r="D628">
        <v>20</v>
      </c>
      <c r="E628">
        <v>628</v>
      </c>
      <c r="F628" s="2" t="s">
        <v>137</v>
      </c>
      <c r="G628">
        <v>9.91</v>
      </c>
      <c r="H628">
        <v>100</v>
      </c>
      <c r="I628">
        <v>0</v>
      </c>
      <c r="J628">
        <v>0</v>
      </c>
      <c r="K628">
        <v>0</v>
      </c>
      <c r="L628" t="b">
        <f t="shared" si="36"/>
        <v>0</v>
      </c>
      <c r="M628" t="b">
        <f t="shared" si="37"/>
        <v>0</v>
      </c>
      <c r="N628" t="b">
        <f t="shared" si="38"/>
        <v>0</v>
      </c>
      <c r="O628" s="2" t="b">
        <f t="shared" si="39"/>
        <v>0</v>
      </c>
    </row>
    <row r="629" spans="1:15" x14ac:dyDescent="0.25">
      <c r="A629">
        <v>629</v>
      </c>
      <c r="B629" s="2" t="s">
        <v>797</v>
      </c>
      <c r="C629">
        <v>34</v>
      </c>
      <c r="D629">
        <v>20</v>
      </c>
      <c r="E629">
        <v>629</v>
      </c>
      <c r="F629" s="2" t="s">
        <v>137</v>
      </c>
      <c r="G629">
        <v>12.96</v>
      </c>
      <c r="H629">
        <v>100</v>
      </c>
      <c r="I629">
        <v>0</v>
      </c>
      <c r="J629">
        <v>0</v>
      </c>
      <c r="K629">
        <v>0</v>
      </c>
      <c r="L629" t="b">
        <f t="shared" si="36"/>
        <v>0</v>
      </c>
      <c r="M629" t="b">
        <f t="shared" si="37"/>
        <v>0</v>
      </c>
      <c r="N629" t="b">
        <f t="shared" si="38"/>
        <v>0</v>
      </c>
      <c r="O629" s="2" t="b">
        <f t="shared" si="39"/>
        <v>0</v>
      </c>
    </row>
    <row r="630" spans="1:15" x14ac:dyDescent="0.25">
      <c r="A630">
        <v>630</v>
      </c>
      <c r="B630" s="2" t="s">
        <v>798</v>
      </c>
      <c r="C630">
        <v>34</v>
      </c>
      <c r="D630">
        <v>20</v>
      </c>
      <c r="E630">
        <v>630</v>
      </c>
      <c r="F630" s="2" t="s">
        <v>137</v>
      </c>
      <c r="G630">
        <v>6.1</v>
      </c>
      <c r="H630">
        <v>100</v>
      </c>
      <c r="I630">
        <v>0</v>
      </c>
      <c r="J630">
        <v>0</v>
      </c>
      <c r="K630">
        <v>0</v>
      </c>
      <c r="L630" t="b">
        <f t="shared" si="36"/>
        <v>0</v>
      </c>
      <c r="M630" t="b">
        <f t="shared" si="37"/>
        <v>0</v>
      </c>
      <c r="N630" t="b">
        <f t="shared" si="38"/>
        <v>0</v>
      </c>
      <c r="O630" s="2" t="b">
        <f t="shared" si="39"/>
        <v>0</v>
      </c>
    </row>
    <row r="631" spans="1:15" x14ac:dyDescent="0.25">
      <c r="A631">
        <v>631</v>
      </c>
      <c r="B631" s="2" t="s">
        <v>799</v>
      </c>
      <c r="C631">
        <v>34</v>
      </c>
      <c r="D631">
        <v>20</v>
      </c>
      <c r="E631">
        <v>631</v>
      </c>
      <c r="F631" s="2" t="s">
        <v>137</v>
      </c>
      <c r="G631">
        <v>10.67</v>
      </c>
      <c r="H631">
        <v>100</v>
      </c>
      <c r="I631">
        <v>0</v>
      </c>
      <c r="J631">
        <v>0</v>
      </c>
      <c r="K631">
        <v>0</v>
      </c>
      <c r="L631" t="b">
        <f t="shared" si="36"/>
        <v>0</v>
      </c>
      <c r="M631" t="b">
        <f t="shared" si="37"/>
        <v>0</v>
      </c>
      <c r="N631" t="b">
        <f t="shared" si="38"/>
        <v>0</v>
      </c>
      <c r="O631" s="2" t="b">
        <f t="shared" si="39"/>
        <v>0</v>
      </c>
    </row>
    <row r="632" spans="1:15" x14ac:dyDescent="0.25">
      <c r="A632">
        <v>632</v>
      </c>
      <c r="B632" s="2" t="s">
        <v>800</v>
      </c>
      <c r="C632">
        <v>34</v>
      </c>
      <c r="D632">
        <v>20</v>
      </c>
      <c r="E632">
        <v>632</v>
      </c>
      <c r="F632" s="2" t="s">
        <v>137</v>
      </c>
      <c r="G632">
        <v>10.67</v>
      </c>
      <c r="H632">
        <v>100</v>
      </c>
      <c r="I632">
        <v>0</v>
      </c>
      <c r="J632">
        <v>0</v>
      </c>
      <c r="K632">
        <v>0</v>
      </c>
      <c r="L632" t="b">
        <f t="shared" si="36"/>
        <v>0</v>
      </c>
      <c r="M632" t="b">
        <f t="shared" si="37"/>
        <v>0</v>
      </c>
      <c r="N632" t="b">
        <f t="shared" si="38"/>
        <v>0</v>
      </c>
      <c r="O632" s="2" t="b">
        <f t="shared" si="39"/>
        <v>0</v>
      </c>
    </row>
    <row r="633" spans="1:15" x14ac:dyDescent="0.25">
      <c r="A633">
        <v>633</v>
      </c>
      <c r="B633" s="2" t="s">
        <v>801</v>
      </c>
      <c r="C633">
        <v>34</v>
      </c>
      <c r="D633">
        <v>20</v>
      </c>
      <c r="E633">
        <v>633</v>
      </c>
      <c r="F633" s="2" t="s">
        <v>137</v>
      </c>
      <c r="G633">
        <v>5.34</v>
      </c>
      <c r="H633">
        <v>100</v>
      </c>
      <c r="I633">
        <v>0</v>
      </c>
      <c r="J633">
        <v>0</v>
      </c>
      <c r="K633">
        <v>0</v>
      </c>
      <c r="L633" t="b">
        <f t="shared" si="36"/>
        <v>0</v>
      </c>
      <c r="M633" t="b">
        <f t="shared" si="37"/>
        <v>0</v>
      </c>
      <c r="N633" t="b">
        <f t="shared" si="38"/>
        <v>0</v>
      </c>
      <c r="O633" s="2" t="b">
        <f t="shared" si="39"/>
        <v>0</v>
      </c>
    </row>
    <row r="634" spans="1:15" x14ac:dyDescent="0.25">
      <c r="A634">
        <v>634</v>
      </c>
      <c r="B634" s="2" t="s">
        <v>802</v>
      </c>
      <c r="C634">
        <v>34</v>
      </c>
      <c r="D634">
        <v>20</v>
      </c>
      <c r="E634">
        <v>634</v>
      </c>
      <c r="F634" s="2" t="s">
        <v>137</v>
      </c>
      <c r="G634">
        <v>10.67</v>
      </c>
      <c r="H634">
        <v>100</v>
      </c>
      <c r="I634">
        <v>0</v>
      </c>
      <c r="J634">
        <v>0</v>
      </c>
      <c r="K634">
        <v>0</v>
      </c>
      <c r="L634" t="b">
        <f t="shared" si="36"/>
        <v>0</v>
      </c>
      <c r="M634" t="b">
        <f t="shared" si="37"/>
        <v>0</v>
      </c>
      <c r="N634" t="b">
        <f t="shared" si="38"/>
        <v>0</v>
      </c>
      <c r="O634" s="2" t="b">
        <f t="shared" si="39"/>
        <v>0</v>
      </c>
    </row>
    <row r="635" spans="1:15" x14ac:dyDescent="0.25">
      <c r="A635">
        <v>635</v>
      </c>
      <c r="B635" s="2" t="s">
        <v>803</v>
      </c>
      <c r="C635">
        <v>34</v>
      </c>
      <c r="D635">
        <v>20</v>
      </c>
      <c r="E635">
        <v>635</v>
      </c>
      <c r="F635" s="2" t="s">
        <v>137</v>
      </c>
      <c r="G635">
        <v>10.67</v>
      </c>
      <c r="H635">
        <v>100</v>
      </c>
      <c r="I635">
        <v>0</v>
      </c>
      <c r="J635">
        <v>0</v>
      </c>
      <c r="K635">
        <v>0</v>
      </c>
      <c r="L635" t="b">
        <f t="shared" si="36"/>
        <v>0</v>
      </c>
      <c r="M635" t="b">
        <f t="shared" si="37"/>
        <v>0</v>
      </c>
      <c r="N635" t="b">
        <f t="shared" si="38"/>
        <v>0</v>
      </c>
      <c r="O635" s="2" t="b">
        <f t="shared" si="39"/>
        <v>0</v>
      </c>
    </row>
    <row r="636" spans="1:15" x14ac:dyDescent="0.25">
      <c r="A636">
        <v>636</v>
      </c>
      <c r="B636" s="2" t="s">
        <v>804</v>
      </c>
      <c r="C636">
        <v>34</v>
      </c>
      <c r="D636">
        <v>20</v>
      </c>
      <c r="E636">
        <v>636</v>
      </c>
      <c r="F636" s="2" t="s">
        <v>137</v>
      </c>
      <c r="G636">
        <v>6.1</v>
      </c>
      <c r="H636">
        <v>100</v>
      </c>
      <c r="I636">
        <v>0</v>
      </c>
      <c r="J636">
        <v>0</v>
      </c>
      <c r="K636">
        <v>0</v>
      </c>
      <c r="L636" t="b">
        <f t="shared" si="36"/>
        <v>0</v>
      </c>
      <c r="M636" t="b">
        <f t="shared" si="37"/>
        <v>0</v>
      </c>
      <c r="N636" t="b">
        <f t="shared" si="38"/>
        <v>0</v>
      </c>
      <c r="O636" s="2" t="b">
        <f t="shared" si="39"/>
        <v>0</v>
      </c>
    </row>
    <row r="637" spans="1:15" x14ac:dyDescent="0.25">
      <c r="A637">
        <v>637</v>
      </c>
      <c r="B637" s="2" t="s">
        <v>805</v>
      </c>
      <c r="C637">
        <v>34</v>
      </c>
      <c r="D637">
        <v>20</v>
      </c>
      <c r="E637">
        <v>637</v>
      </c>
      <c r="F637" s="2" t="s">
        <v>137</v>
      </c>
      <c r="G637">
        <v>12.96</v>
      </c>
      <c r="H637">
        <v>100</v>
      </c>
      <c r="I637">
        <v>0</v>
      </c>
      <c r="J637">
        <v>0</v>
      </c>
      <c r="K637">
        <v>0</v>
      </c>
      <c r="L637" t="b">
        <f t="shared" si="36"/>
        <v>0</v>
      </c>
      <c r="M637" t="b">
        <f t="shared" si="37"/>
        <v>0</v>
      </c>
      <c r="N637" t="b">
        <f t="shared" si="38"/>
        <v>0</v>
      </c>
      <c r="O637" s="2" t="b">
        <f t="shared" si="39"/>
        <v>0</v>
      </c>
    </row>
    <row r="638" spans="1:15" x14ac:dyDescent="0.25">
      <c r="A638">
        <v>638</v>
      </c>
      <c r="B638" s="2" t="s">
        <v>806</v>
      </c>
      <c r="C638">
        <v>34</v>
      </c>
      <c r="D638">
        <v>20</v>
      </c>
      <c r="E638">
        <v>638</v>
      </c>
      <c r="F638" s="2" t="s">
        <v>137</v>
      </c>
      <c r="G638">
        <v>9.91</v>
      </c>
      <c r="H638">
        <v>100</v>
      </c>
      <c r="I638">
        <v>0</v>
      </c>
      <c r="J638">
        <v>0</v>
      </c>
      <c r="K638">
        <v>0</v>
      </c>
      <c r="L638" t="b">
        <f t="shared" si="36"/>
        <v>0</v>
      </c>
      <c r="M638" t="b">
        <f t="shared" si="37"/>
        <v>0</v>
      </c>
      <c r="N638" t="b">
        <f t="shared" si="38"/>
        <v>0</v>
      </c>
      <c r="O638" s="2" t="b">
        <f t="shared" si="39"/>
        <v>0</v>
      </c>
    </row>
    <row r="639" spans="1:15" x14ac:dyDescent="0.25">
      <c r="A639">
        <v>639</v>
      </c>
      <c r="B639" s="2" t="s">
        <v>807</v>
      </c>
      <c r="C639">
        <v>34</v>
      </c>
      <c r="D639">
        <v>20</v>
      </c>
      <c r="E639">
        <v>639</v>
      </c>
      <c r="F639" s="2" t="s">
        <v>137</v>
      </c>
      <c r="G639">
        <v>9.7200000000000006</v>
      </c>
      <c r="H639">
        <v>100</v>
      </c>
      <c r="I639">
        <v>0</v>
      </c>
      <c r="J639">
        <v>0</v>
      </c>
      <c r="K639">
        <v>0</v>
      </c>
      <c r="L639" t="b">
        <f t="shared" si="36"/>
        <v>0</v>
      </c>
      <c r="M639" t="b">
        <f t="shared" si="37"/>
        <v>0</v>
      </c>
      <c r="N639" t="b">
        <f t="shared" si="38"/>
        <v>0</v>
      </c>
      <c r="O639" s="2" t="b">
        <f t="shared" si="39"/>
        <v>0</v>
      </c>
    </row>
    <row r="640" spans="1:15" x14ac:dyDescent="0.25">
      <c r="A640">
        <v>640</v>
      </c>
      <c r="B640" s="2" t="s">
        <v>808</v>
      </c>
      <c r="C640">
        <v>34</v>
      </c>
      <c r="D640">
        <v>20</v>
      </c>
      <c r="E640">
        <v>640</v>
      </c>
      <c r="F640" s="2" t="s">
        <v>137</v>
      </c>
      <c r="G640">
        <v>7.36</v>
      </c>
      <c r="H640">
        <v>100</v>
      </c>
      <c r="I640">
        <v>0</v>
      </c>
      <c r="J640">
        <v>0</v>
      </c>
      <c r="K640">
        <v>0</v>
      </c>
      <c r="L640" t="b">
        <f t="shared" si="36"/>
        <v>0</v>
      </c>
      <c r="M640" t="b">
        <f t="shared" si="37"/>
        <v>0</v>
      </c>
      <c r="N640" t="b">
        <f t="shared" si="38"/>
        <v>0</v>
      </c>
      <c r="O640" s="2" t="b">
        <f t="shared" si="39"/>
        <v>0</v>
      </c>
    </row>
    <row r="641" spans="1:15" x14ac:dyDescent="0.25">
      <c r="A641">
        <v>641</v>
      </c>
      <c r="B641" s="2" t="s">
        <v>809</v>
      </c>
      <c r="C641">
        <v>34</v>
      </c>
      <c r="D641">
        <v>20</v>
      </c>
      <c r="E641">
        <v>641</v>
      </c>
      <c r="F641" s="2" t="s">
        <v>137</v>
      </c>
      <c r="G641">
        <v>7.24</v>
      </c>
      <c r="H641">
        <v>100</v>
      </c>
      <c r="I641">
        <v>0</v>
      </c>
      <c r="J641">
        <v>0</v>
      </c>
      <c r="K641">
        <v>0</v>
      </c>
      <c r="L641" t="b">
        <f t="shared" si="36"/>
        <v>0</v>
      </c>
      <c r="M641" t="b">
        <f t="shared" si="37"/>
        <v>0</v>
      </c>
      <c r="N641" t="b">
        <f t="shared" si="38"/>
        <v>0</v>
      </c>
      <c r="O641" s="2" t="b">
        <f t="shared" si="39"/>
        <v>0</v>
      </c>
    </row>
    <row r="642" spans="1:15" x14ac:dyDescent="0.25">
      <c r="A642">
        <v>642</v>
      </c>
      <c r="B642" s="2" t="s">
        <v>810</v>
      </c>
      <c r="C642">
        <v>34</v>
      </c>
      <c r="D642">
        <v>20</v>
      </c>
      <c r="E642">
        <v>642</v>
      </c>
      <c r="F642" s="2" t="s">
        <v>137</v>
      </c>
      <c r="G642">
        <v>7.36</v>
      </c>
      <c r="H642">
        <v>100</v>
      </c>
      <c r="I642">
        <v>0</v>
      </c>
      <c r="J642">
        <v>0</v>
      </c>
      <c r="K642">
        <v>0</v>
      </c>
      <c r="L642" t="b">
        <f t="shared" ref="L642:L705" si="40">IF(ISNUMBER(FIND(" VEGAN",UPPER(B642))),TRUE,FALSE)</f>
        <v>0</v>
      </c>
      <c r="M642" t="b">
        <f t="shared" ref="M642:M705" si="41">IF(ISNUMBER(FIND(" BIO",UPPER(B642))),TRUE)</f>
        <v>0</v>
      </c>
      <c r="N642" t="b">
        <f t="shared" ref="N642:N705" si="42">IF(ISNUMBER(FIND(" HALAL",UPPER(B642))),TRUE)</f>
        <v>0</v>
      </c>
      <c r="O642" s="2" t="b">
        <f t="shared" ref="O642:O705" si="43">IF(ISNUMBER(FIND(" CASHER",UPPER(B642))),TRUE)</f>
        <v>0</v>
      </c>
    </row>
    <row r="643" spans="1:15" x14ac:dyDescent="0.25">
      <c r="A643">
        <v>643</v>
      </c>
      <c r="B643" s="2" t="s">
        <v>811</v>
      </c>
      <c r="C643">
        <v>34</v>
      </c>
      <c r="D643">
        <v>20</v>
      </c>
      <c r="E643">
        <v>643</v>
      </c>
      <c r="F643" s="2" t="s">
        <v>137</v>
      </c>
      <c r="G643">
        <v>4.57</v>
      </c>
      <c r="H643">
        <v>100</v>
      </c>
      <c r="I643">
        <v>0</v>
      </c>
      <c r="J643">
        <v>0</v>
      </c>
      <c r="K643">
        <v>0</v>
      </c>
      <c r="L643" t="b">
        <f t="shared" si="40"/>
        <v>0</v>
      </c>
      <c r="M643" t="b">
        <f t="shared" si="41"/>
        <v>0</v>
      </c>
      <c r="N643" t="b">
        <f t="shared" si="42"/>
        <v>0</v>
      </c>
      <c r="O643" s="2" t="b">
        <f t="shared" si="43"/>
        <v>0</v>
      </c>
    </row>
    <row r="644" spans="1:15" x14ac:dyDescent="0.25">
      <c r="A644">
        <v>644</v>
      </c>
      <c r="B644" s="2" t="s">
        <v>812</v>
      </c>
      <c r="C644">
        <v>34</v>
      </c>
      <c r="D644">
        <v>32</v>
      </c>
      <c r="E644">
        <v>20746</v>
      </c>
      <c r="F644" s="2" t="s">
        <v>137</v>
      </c>
      <c r="G644">
        <v>5.34</v>
      </c>
      <c r="H644">
        <v>100</v>
      </c>
      <c r="I644">
        <v>0</v>
      </c>
      <c r="J644">
        <v>0</v>
      </c>
      <c r="K644">
        <v>0</v>
      </c>
      <c r="L644" t="b">
        <f t="shared" si="40"/>
        <v>0</v>
      </c>
      <c r="M644" t="b">
        <f t="shared" si="41"/>
        <v>0</v>
      </c>
      <c r="N644" t="b">
        <f t="shared" si="42"/>
        <v>0</v>
      </c>
      <c r="O644" s="2" t="b">
        <f t="shared" si="43"/>
        <v>0</v>
      </c>
    </row>
    <row r="645" spans="1:15" x14ac:dyDescent="0.25">
      <c r="A645">
        <v>645</v>
      </c>
      <c r="B645" s="2" t="s">
        <v>813</v>
      </c>
      <c r="C645">
        <v>34</v>
      </c>
      <c r="D645">
        <v>32</v>
      </c>
      <c r="E645">
        <v>20747</v>
      </c>
      <c r="F645" s="2" t="s">
        <v>137</v>
      </c>
      <c r="G645">
        <v>9.6199999999999992</v>
      </c>
      <c r="H645">
        <v>100</v>
      </c>
      <c r="I645">
        <v>0</v>
      </c>
      <c r="J645">
        <v>0</v>
      </c>
      <c r="K645">
        <v>0</v>
      </c>
      <c r="L645" t="b">
        <f t="shared" si="40"/>
        <v>0</v>
      </c>
      <c r="M645" t="b">
        <f t="shared" si="41"/>
        <v>0</v>
      </c>
      <c r="N645" t="b">
        <f t="shared" si="42"/>
        <v>0</v>
      </c>
      <c r="O645" s="2" t="b">
        <f t="shared" si="43"/>
        <v>0</v>
      </c>
    </row>
    <row r="646" spans="1:15" x14ac:dyDescent="0.25">
      <c r="A646">
        <v>646</v>
      </c>
      <c r="B646" s="2" t="s">
        <v>814</v>
      </c>
      <c r="C646">
        <v>34</v>
      </c>
      <c r="D646">
        <v>32</v>
      </c>
      <c r="E646">
        <v>20748</v>
      </c>
      <c r="F646" s="2" t="s">
        <v>137</v>
      </c>
      <c r="G646">
        <v>9.81</v>
      </c>
      <c r="H646">
        <v>100</v>
      </c>
      <c r="I646">
        <v>0</v>
      </c>
      <c r="J646">
        <v>0</v>
      </c>
      <c r="K646">
        <v>0</v>
      </c>
      <c r="L646" t="b">
        <f t="shared" si="40"/>
        <v>0</v>
      </c>
      <c r="M646" t="b">
        <f t="shared" si="41"/>
        <v>0</v>
      </c>
      <c r="N646" t="b">
        <f t="shared" si="42"/>
        <v>0</v>
      </c>
      <c r="O646" s="2" t="b">
        <f t="shared" si="43"/>
        <v>0</v>
      </c>
    </row>
    <row r="647" spans="1:15" x14ac:dyDescent="0.25">
      <c r="A647">
        <v>647</v>
      </c>
      <c r="B647" s="2" t="s">
        <v>815</v>
      </c>
      <c r="C647">
        <v>34</v>
      </c>
      <c r="D647">
        <v>32</v>
      </c>
      <c r="E647">
        <v>20749</v>
      </c>
      <c r="F647" s="2" t="s">
        <v>137</v>
      </c>
      <c r="G647">
        <v>12.86</v>
      </c>
      <c r="H647">
        <v>100</v>
      </c>
      <c r="I647">
        <v>0</v>
      </c>
      <c r="J647">
        <v>0</v>
      </c>
      <c r="K647">
        <v>0</v>
      </c>
      <c r="L647" t="b">
        <f t="shared" si="40"/>
        <v>0</v>
      </c>
      <c r="M647" t="b">
        <f t="shared" si="41"/>
        <v>0</v>
      </c>
      <c r="N647" t="b">
        <f t="shared" si="42"/>
        <v>0</v>
      </c>
      <c r="O647" s="2" t="b">
        <f t="shared" si="43"/>
        <v>0</v>
      </c>
    </row>
    <row r="648" spans="1:15" x14ac:dyDescent="0.25">
      <c r="A648">
        <v>648</v>
      </c>
      <c r="B648" s="2" t="s">
        <v>816</v>
      </c>
      <c r="C648">
        <v>34</v>
      </c>
      <c r="D648">
        <v>32</v>
      </c>
      <c r="E648">
        <v>20750</v>
      </c>
      <c r="F648" s="2" t="s">
        <v>137</v>
      </c>
      <c r="G648">
        <v>6</v>
      </c>
      <c r="H648">
        <v>100</v>
      </c>
      <c r="I648">
        <v>0</v>
      </c>
      <c r="J648">
        <v>0</v>
      </c>
      <c r="K648">
        <v>0</v>
      </c>
      <c r="L648" t="b">
        <f t="shared" si="40"/>
        <v>0</v>
      </c>
      <c r="M648" t="b">
        <f t="shared" si="41"/>
        <v>0</v>
      </c>
      <c r="N648" t="b">
        <f t="shared" si="42"/>
        <v>0</v>
      </c>
      <c r="O648" s="2" t="b">
        <f t="shared" si="43"/>
        <v>0</v>
      </c>
    </row>
    <row r="649" spans="1:15" x14ac:dyDescent="0.25">
      <c r="A649">
        <v>649</v>
      </c>
      <c r="B649" s="2" t="s">
        <v>817</v>
      </c>
      <c r="C649">
        <v>34</v>
      </c>
      <c r="D649">
        <v>32</v>
      </c>
      <c r="E649">
        <v>20751</v>
      </c>
      <c r="F649" s="2" t="s">
        <v>137</v>
      </c>
      <c r="G649">
        <v>10.57</v>
      </c>
      <c r="H649">
        <v>100</v>
      </c>
      <c r="I649">
        <v>0</v>
      </c>
      <c r="J649">
        <v>0</v>
      </c>
      <c r="K649">
        <v>0</v>
      </c>
      <c r="L649" t="b">
        <f t="shared" si="40"/>
        <v>0</v>
      </c>
      <c r="M649" t="b">
        <f t="shared" si="41"/>
        <v>0</v>
      </c>
      <c r="N649" t="b">
        <f t="shared" si="42"/>
        <v>0</v>
      </c>
      <c r="O649" s="2" t="b">
        <f t="shared" si="43"/>
        <v>0</v>
      </c>
    </row>
    <row r="650" spans="1:15" x14ac:dyDescent="0.25">
      <c r="A650">
        <v>650</v>
      </c>
      <c r="B650" s="2" t="s">
        <v>818</v>
      </c>
      <c r="C650">
        <v>34</v>
      </c>
      <c r="D650">
        <v>32</v>
      </c>
      <c r="E650">
        <v>20752</v>
      </c>
      <c r="F650" s="2" t="s">
        <v>137</v>
      </c>
      <c r="G650">
        <v>10.57</v>
      </c>
      <c r="H650">
        <v>100</v>
      </c>
      <c r="I650">
        <v>0</v>
      </c>
      <c r="J650">
        <v>0</v>
      </c>
      <c r="K650">
        <v>0</v>
      </c>
      <c r="L650" t="b">
        <f t="shared" si="40"/>
        <v>0</v>
      </c>
      <c r="M650" t="b">
        <f t="shared" si="41"/>
        <v>0</v>
      </c>
      <c r="N650" t="b">
        <f t="shared" si="42"/>
        <v>0</v>
      </c>
      <c r="O650" s="2" t="b">
        <f t="shared" si="43"/>
        <v>0</v>
      </c>
    </row>
    <row r="651" spans="1:15" x14ac:dyDescent="0.25">
      <c r="A651">
        <v>651</v>
      </c>
      <c r="B651" s="2" t="s">
        <v>819</v>
      </c>
      <c r="C651">
        <v>34</v>
      </c>
      <c r="D651">
        <v>32</v>
      </c>
      <c r="E651">
        <v>20753</v>
      </c>
      <c r="F651" s="2" t="s">
        <v>137</v>
      </c>
      <c r="G651">
        <v>5.24</v>
      </c>
      <c r="H651">
        <v>100</v>
      </c>
      <c r="I651">
        <v>0</v>
      </c>
      <c r="J651">
        <v>0</v>
      </c>
      <c r="K651">
        <v>0</v>
      </c>
      <c r="L651" t="b">
        <f t="shared" si="40"/>
        <v>0</v>
      </c>
      <c r="M651" t="b">
        <f t="shared" si="41"/>
        <v>0</v>
      </c>
      <c r="N651" t="b">
        <f t="shared" si="42"/>
        <v>0</v>
      </c>
      <c r="O651" s="2" t="b">
        <f t="shared" si="43"/>
        <v>0</v>
      </c>
    </row>
    <row r="652" spans="1:15" x14ac:dyDescent="0.25">
      <c r="A652">
        <v>652</v>
      </c>
      <c r="B652" s="2" t="s">
        <v>820</v>
      </c>
      <c r="C652">
        <v>34</v>
      </c>
      <c r="D652">
        <v>32</v>
      </c>
      <c r="E652">
        <v>20754</v>
      </c>
      <c r="F652" s="2" t="s">
        <v>137</v>
      </c>
      <c r="G652">
        <v>3.67</v>
      </c>
      <c r="H652">
        <v>100</v>
      </c>
      <c r="I652">
        <v>0</v>
      </c>
      <c r="J652">
        <v>0</v>
      </c>
      <c r="K652">
        <v>0</v>
      </c>
      <c r="L652" t="b">
        <f t="shared" si="40"/>
        <v>0</v>
      </c>
      <c r="M652" t="b">
        <f t="shared" si="41"/>
        <v>0</v>
      </c>
      <c r="N652" t="b">
        <f t="shared" si="42"/>
        <v>0</v>
      </c>
      <c r="O652" s="2" t="b">
        <f t="shared" si="43"/>
        <v>0</v>
      </c>
    </row>
    <row r="653" spans="1:15" x14ac:dyDescent="0.25">
      <c r="A653">
        <v>653</v>
      </c>
      <c r="B653" s="2" t="s">
        <v>821</v>
      </c>
      <c r="C653">
        <v>34</v>
      </c>
      <c r="D653">
        <v>32</v>
      </c>
      <c r="E653">
        <v>20755</v>
      </c>
      <c r="F653" s="2" t="s">
        <v>137</v>
      </c>
      <c r="G653">
        <v>4.4400000000000004</v>
      </c>
      <c r="H653">
        <v>100</v>
      </c>
      <c r="I653">
        <v>0</v>
      </c>
      <c r="J653">
        <v>0</v>
      </c>
      <c r="K653">
        <v>0</v>
      </c>
      <c r="L653" t="b">
        <f t="shared" si="40"/>
        <v>0</v>
      </c>
      <c r="M653" t="b">
        <f t="shared" si="41"/>
        <v>0</v>
      </c>
      <c r="N653" t="b">
        <f t="shared" si="42"/>
        <v>0</v>
      </c>
      <c r="O653" s="2" t="b">
        <f t="shared" si="43"/>
        <v>0</v>
      </c>
    </row>
    <row r="654" spans="1:15" x14ac:dyDescent="0.25">
      <c r="A654">
        <v>654</v>
      </c>
      <c r="B654" s="2" t="s">
        <v>822</v>
      </c>
      <c r="C654">
        <v>34</v>
      </c>
      <c r="D654">
        <v>32</v>
      </c>
      <c r="E654">
        <v>20756</v>
      </c>
      <c r="F654" s="2" t="s">
        <v>137</v>
      </c>
      <c r="G654">
        <v>6.34</v>
      </c>
      <c r="H654">
        <v>100</v>
      </c>
      <c r="I654">
        <v>0</v>
      </c>
      <c r="J654">
        <v>0</v>
      </c>
      <c r="K654">
        <v>0</v>
      </c>
      <c r="L654" t="b">
        <f t="shared" si="40"/>
        <v>0</v>
      </c>
      <c r="M654" t="b">
        <f t="shared" si="41"/>
        <v>0</v>
      </c>
      <c r="N654" t="b">
        <f t="shared" si="42"/>
        <v>0</v>
      </c>
      <c r="O654" s="2" t="b">
        <f t="shared" si="43"/>
        <v>0</v>
      </c>
    </row>
    <row r="655" spans="1:15" x14ac:dyDescent="0.25">
      <c r="A655">
        <v>655</v>
      </c>
      <c r="B655" s="2" t="s">
        <v>823</v>
      </c>
      <c r="C655">
        <v>34</v>
      </c>
      <c r="D655">
        <v>32</v>
      </c>
      <c r="E655">
        <v>20757</v>
      </c>
      <c r="F655" s="2" t="s">
        <v>137</v>
      </c>
      <c r="G655">
        <v>6.34</v>
      </c>
      <c r="H655">
        <v>100</v>
      </c>
      <c r="I655">
        <v>0</v>
      </c>
      <c r="J655">
        <v>0</v>
      </c>
      <c r="K655">
        <v>0</v>
      </c>
      <c r="L655" t="b">
        <f t="shared" si="40"/>
        <v>0</v>
      </c>
      <c r="M655" t="b">
        <f t="shared" si="41"/>
        <v>0</v>
      </c>
      <c r="N655" t="b">
        <f t="shared" si="42"/>
        <v>0</v>
      </c>
      <c r="O655" s="2" t="b">
        <f t="shared" si="43"/>
        <v>0</v>
      </c>
    </row>
    <row r="656" spans="1:15" x14ac:dyDescent="0.25">
      <c r="A656">
        <v>656</v>
      </c>
      <c r="B656" s="2" t="s">
        <v>824</v>
      </c>
      <c r="C656">
        <v>34</v>
      </c>
      <c r="D656">
        <v>32</v>
      </c>
      <c r="E656">
        <v>20758</v>
      </c>
      <c r="F656" s="2" t="s">
        <v>137</v>
      </c>
      <c r="G656">
        <v>5.01</v>
      </c>
      <c r="H656">
        <v>100</v>
      </c>
      <c r="I656">
        <v>0</v>
      </c>
      <c r="J656">
        <v>0</v>
      </c>
      <c r="K656">
        <v>0</v>
      </c>
      <c r="L656" t="b">
        <f t="shared" si="40"/>
        <v>0</v>
      </c>
      <c r="M656" t="b">
        <f t="shared" si="41"/>
        <v>0</v>
      </c>
      <c r="N656" t="b">
        <f t="shared" si="42"/>
        <v>0</v>
      </c>
      <c r="O656" s="2" t="b">
        <f t="shared" si="43"/>
        <v>0</v>
      </c>
    </row>
    <row r="657" spans="1:15" x14ac:dyDescent="0.25">
      <c r="A657">
        <v>657</v>
      </c>
      <c r="B657" s="2" t="s">
        <v>825</v>
      </c>
      <c r="C657">
        <v>34</v>
      </c>
      <c r="D657">
        <v>32</v>
      </c>
      <c r="E657">
        <v>20759</v>
      </c>
      <c r="F657" s="2" t="s">
        <v>137</v>
      </c>
      <c r="G657">
        <v>6.46</v>
      </c>
      <c r="H657">
        <v>100</v>
      </c>
      <c r="I657">
        <v>0</v>
      </c>
      <c r="J657">
        <v>0</v>
      </c>
      <c r="K657">
        <v>0</v>
      </c>
      <c r="L657" t="b">
        <f t="shared" si="40"/>
        <v>0</v>
      </c>
      <c r="M657" t="b">
        <f t="shared" si="41"/>
        <v>0</v>
      </c>
      <c r="N657" t="b">
        <f t="shared" si="42"/>
        <v>0</v>
      </c>
      <c r="O657" s="2" t="b">
        <f t="shared" si="43"/>
        <v>0</v>
      </c>
    </row>
    <row r="658" spans="1:15" x14ac:dyDescent="0.25">
      <c r="A658">
        <v>658</v>
      </c>
      <c r="B658" s="2" t="s">
        <v>826</v>
      </c>
      <c r="C658">
        <v>34</v>
      </c>
      <c r="D658">
        <v>32</v>
      </c>
      <c r="E658">
        <v>20760</v>
      </c>
      <c r="F658" s="2" t="s">
        <v>137</v>
      </c>
      <c r="G658">
        <v>6.11</v>
      </c>
      <c r="H658">
        <v>100</v>
      </c>
      <c r="I658">
        <v>0</v>
      </c>
      <c r="J658">
        <v>0</v>
      </c>
      <c r="K658">
        <v>0</v>
      </c>
      <c r="L658" t="b">
        <f t="shared" si="40"/>
        <v>0</v>
      </c>
      <c r="M658" t="b">
        <f t="shared" si="41"/>
        <v>0</v>
      </c>
      <c r="N658" t="b">
        <f t="shared" si="42"/>
        <v>0</v>
      </c>
      <c r="O658" s="2" t="b">
        <f t="shared" si="43"/>
        <v>0</v>
      </c>
    </row>
    <row r="659" spans="1:15" x14ac:dyDescent="0.25">
      <c r="A659">
        <v>659</v>
      </c>
      <c r="B659" s="2" t="s">
        <v>827</v>
      </c>
      <c r="C659">
        <v>34</v>
      </c>
      <c r="D659">
        <v>32</v>
      </c>
      <c r="E659">
        <v>20761</v>
      </c>
      <c r="F659" s="2" t="s">
        <v>137</v>
      </c>
      <c r="G659">
        <v>4.78</v>
      </c>
      <c r="H659">
        <v>100</v>
      </c>
      <c r="I659">
        <v>0</v>
      </c>
      <c r="J659">
        <v>0</v>
      </c>
      <c r="K659">
        <v>0</v>
      </c>
      <c r="L659" t="b">
        <f t="shared" si="40"/>
        <v>0</v>
      </c>
      <c r="M659" t="b">
        <f t="shared" si="41"/>
        <v>0</v>
      </c>
      <c r="N659" t="b">
        <f t="shared" si="42"/>
        <v>0</v>
      </c>
      <c r="O659" s="2" t="b">
        <f t="shared" si="43"/>
        <v>0</v>
      </c>
    </row>
    <row r="660" spans="1:15" x14ac:dyDescent="0.25">
      <c r="A660">
        <v>660</v>
      </c>
      <c r="B660" s="2" t="s">
        <v>828</v>
      </c>
      <c r="C660">
        <v>34</v>
      </c>
      <c r="D660">
        <v>32</v>
      </c>
      <c r="E660">
        <v>20762</v>
      </c>
      <c r="F660" s="2" t="s">
        <v>137</v>
      </c>
      <c r="G660">
        <v>3.9</v>
      </c>
      <c r="H660">
        <v>100</v>
      </c>
      <c r="I660">
        <v>0</v>
      </c>
      <c r="J660">
        <v>0</v>
      </c>
      <c r="K660">
        <v>0</v>
      </c>
      <c r="L660" t="b">
        <f t="shared" si="40"/>
        <v>0</v>
      </c>
      <c r="M660" t="b">
        <f t="shared" si="41"/>
        <v>0</v>
      </c>
      <c r="N660" t="b">
        <f t="shared" si="42"/>
        <v>0</v>
      </c>
      <c r="O660" s="2" t="b">
        <f t="shared" si="43"/>
        <v>0</v>
      </c>
    </row>
    <row r="661" spans="1:15" x14ac:dyDescent="0.25">
      <c r="A661">
        <v>661</v>
      </c>
      <c r="B661" s="2" t="s">
        <v>829</v>
      </c>
      <c r="C661">
        <v>34</v>
      </c>
      <c r="D661">
        <v>32</v>
      </c>
      <c r="E661">
        <v>20763</v>
      </c>
      <c r="F661" s="2" t="s">
        <v>137</v>
      </c>
      <c r="G661">
        <v>5.2</v>
      </c>
      <c r="H661">
        <v>100</v>
      </c>
      <c r="I661">
        <v>0</v>
      </c>
      <c r="J661">
        <v>0</v>
      </c>
      <c r="K661">
        <v>0</v>
      </c>
      <c r="L661" t="b">
        <f t="shared" si="40"/>
        <v>0</v>
      </c>
      <c r="M661" t="b">
        <f t="shared" si="41"/>
        <v>0</v>
      </c>
      <c r="N661" t="b">
        <f t="shared" si="42"/>
        <v>0</v>
      </c>
      <c r="O661" s="2" t="b">
        <f t="shared" si="43"/>
        <v>0</v>
      </c>
    </row>
    <row r="662" spans="1:15" x14ac:dyDescent="0.25">
      <c r="A662">
        <v>662</v>
      </c>
      <c r="B662" s="2" t="s">
        <v>830</v>
      </c>
      <c r="C662">
        <v>34</v>
      </c>
      <c r="D662">
        <v>32</v>
      </c>
      <c r="E662">
        <v>20764</v>
      </c>
      <c r="F662" s="2" t="s">
        <v>137</v>
      </c>
      <c r="G662">
        <v>3.67</v>
      </c>
      <c r="H662">
        <v>100</v>
      </c>
      <c r="I662">
        <v>0</v>
      </c>
      <c r="J662">
        <v>0</v>
      </c>
      <c r="K662">
        <v>0</v>
      </c>
      <c r="L662" t="b">
        <f t="shared" si="40"/>
        <v>0</v>
      </c>
      <c r="M662" t="b">
        <f t="shared" si="41"/>
        <v>0</v>
      </c>
      <c r="N662" t="b">
        <f t="shared" si="42"/>
        <v>0</v>
      </c>
      <c r="O662" s="2" t="b">
        <f t="shared" si="43"/>
        <v>0</v>
      </c>
    </row>
    <row r="663" spans="1:15" x14ac:dyDescent="0.25">
      <c r="A663">
        <v>663</v>
      </c>
      <c r="B663" s="2" t="s">
        <v>831</v>
      </c>
      <c r="C663">
        <v>34</v>
      </c>
      <c r="D663">
        <v>32</v>
      </c>
      <c r="E663">
        <v>20765</v>
      </c>
      <c r="F663" s="2" t="s">
        <v>137</v>
      </c>
      <c r="G663">
        <v>6.46</v>
      </c>
      <c r="H663">
        <v>100</v>
      </c>
      <c r="I663">
        <v>0</v>
      </c>
      <c r="J663">
        <v>0</v>
      </c>
      <c r="K663">
        <v>0</v>
      </c>
      <c r="L663" t="b">
        <f t="shared" si="40"/>
        <v>0</v>
      </c>
      <c r="M663" t="b">
        <f t="shared" si="41"/>
        <v>0</v>
      </c>
      <c r="N663" t="b">
        <f t="shared" si="42"/>
        <v>0</v>
      </c>
      <c r="O663" s="2" t="b">
        <f t="shared" si="43"/>
        <v>0</v>
      </c>
    </row>
    <row r="664" spans="1:15" x14ac:dyDescent="0.25">
      <c r="A664">
        <v>664</v>
      </c>
      <c r="B664" s="2" t="s">
        <v>832</v>
      </c>
      <c r="C664">
        <v>34</v>
      </c>
      <c r="D664">
        <v>32</v>
      </c>
      <c r="E664">
        <v>20766</v>
      </c>
      <c r="F664" s="2" t="s">
        <v>137</v>
      </c>
      <c r="G664">
        <v>6.34</v>
      </c>
      <c r="H664">
        <v>100</v>
      </c>
      <c r="I664">
        <v>0</v>
      </c>
      <c r="J664">
        <v>0</v>
      </c>
      <c r="K664">
        <v>0</v>
      </c>
      <c r="L664" t="b">
        <f t="shared" si="40"/>
        <v>0</v>
      </c>
      <c r="M664" t="b">
        <f t="shared" si="41"/>
        <v>0</v>
      </c>
      <c r="N664" t="b">
        <f t="shared" si="42"/>
        <v>0</v>
      </c>
      <c r="O664" s="2" t="b">
        <f t="shared" si="43"/>
        <v>0</v>
      </c>
    </row>
    <row r="665" spans="1:15" x14ac:dyDescent="0.25">
      <c r="A665">
        <v>665</v>
      </c>
      <c r="B665" s="2" t="s">
        <v>833</v>
      </c>
      <c r="C665">
        <v>34</v>
      </c>
      <c r="D665">
        <v>32</v>
      </c>
      <c r="E665">
        <v>20767</v>
      </c>
      <c r="F665" s="2" t="s">
        <v>137</v>
      </c>
      <c r="G665">
        <v>6.46</v>
      </c>
      <c r="H665">
        <v>100</v>
      </c>
      <c r="I665">
        <v>0</v>
      </c>
      <c r="J665">
        <v>0</v>
      </c>
      <c r="K665">
        <v>0</v>
      </c>
      <c r="L665" t="b">
        <f t="shared" si="40"/>
        <v>0</v>
      </c>
      <c r="M665" t="b">
        <f t="shared" si="41"/>
        <v>0</v>
      </c>
      <c r="N665" t="b">
        <f t="shared" si="42"/>
        <v>0</v>
      </c>
      <c r="O665" s="2" t="b">
        <f t="shared" si="43"/>
        <v>0</v>
      </c>
    </row>
    <row r="666" spans="1:15" x14ac:dyDescent="0.25">
      <c r="A666">
        <v>666</v>
      </c>
      <c r="B666" s="2" t="s">
        <v>834</v>
      </c>
      <c r="C666">
        <v>34</v>
      </c>
      <c r="D666">
        <v>32</v>
      </c>
      <c r="E666">
        <v>20768</v>
      </c>
      <c r="F666" s="2" t="s">
        <v>137</v>
      </c>
      <c r="G666">
        <v>8.82</v>
      </c>
      <c r="H666">
        <v>100</v>
      </c>
      <c r="I666">
        <v>0</v>
      </c>
      <c r="J666">
        <v>0</v>
      </c>
      <c r="K666">
        <v>0</v>
      </c>
      <c r="L666" t="b">
        <f t="shared" si="40"/>
        <v>0</v>
      </c>
      <c r="M666" t="b">
        <f t="shared" si="41"/>
        <v>0</v>
      </c>
      <c r="N666" t="b">
        <f t="shared" si="42"/>
        <v>0</v>
      </c>
      <c r="O666" s="2" t="b">
        <f t="shared" si="43"/>
        <v>0</v>
      </c>
    </row>
    <row r="667" spans="1:15" x14ac:dyDescent="0.25">
      <c r="A667">
        <v>667</v>
      </c>
      <c r="B667" s="2" t="s">
        <v>835</v>
      </c>
      <c r="C667">
        <v>34</v>
      </c>
      <c r="D667">
        <v>32</v>
      </c>
      <c r="E667">
        <v>20769</v>
      </c>
      <c r="F667" s="2" t="s">
        <v>137</v>
      </c>
      <c r="G667">
        <v>9.01</v>
      </c>
      <c r="H667">
        <v>100</v>
      </c>
      <c r="I667">
        <v>0</v>
      </c>
      <c r="J667">
        <v>0</v>
      </c>
      <c r="K667">
        <v>0</v>
      </c>
      <c r="L667" t="b">
        <f t="shared" si="40"/>
        <v>0</v>
      </c>
      <c r="M667" t="b">
        <f t="shared" si="41"/>
        <v>0</v>
      </c>
      <c r="N667" t="b">
        <f t="shared" si="42"/>
        <v>0</v>
      </c>
      <c r="O667" s="2" t="b">
        <f t="shared" si="43"/>
        <v>0</v>
      </c>
    </row>
    <row r="668" spans="1:15" x14ac:dyDescent="0.25">
      <c r="A668">
        <v>668</v>
      </c>
      <c r="B668" s="2" t="s">
        <v>836</v>
      </c>
      <c r="C668">
        <v>34</v>
      </c>
      <c r="D668">
        <v>32</v>
      </c>
      <c r="E668">
        <v>20770</v>
      </c>
      <c r="F668" s="2" t="s">
        <v>137</v>
      </c>
      <c r="G668">
        <v>12.06</v>
      </c>
      <c r="H668">
        <v>100</v>
      </c>
      <c r="I668">
        <v>0</v>
      </c>
      <c r="J668">
        <v>0</v>
      </c>
      <c r="K668">
        <v>0</v>
      </c>
      <c r="L668" t="b">
        <f t="shared" si="40"/>
        <v>0</v>
      </c>
      <c r="M668" t="b">
        <f t="shared" si="41"/>
        <v>0</v>
      </c>
      <c r="N668" t="b">
        <f t="shared" si="42"/>
        <v>0</v>
      </c>
      <c r="O668" s="2" t="b">
        <f t="shared" si="43"/>
        <v>0</v>
      </c>
    </row>
    <row r="669" spans="1:15" x14ac:dyDescent="0.25">
      <c r="A669">
        <v>669</v>
      </c>
      <c r="B669" s="2" t="s">
        <v>837</v>
      </c>
      <c r="C669">
        <v>34</v>
      </c>
      <c r="D669">
        <v>32</v>
      </c>
      <c r="E669">
        <v>20771</v>
      </c>
      <c r="F669" s="2" t="s">
        <v>137</v>
      </c>
      <c r="G669">
        <v>5.2</v>
      </c>
      <c r="H669">
        <v>100</v>
      </c>
      <c r="I669">
        <v>0</v>
      </c>
      <c r="J669">
        <v>0</v>
      </c>
      <c r="K669">
        <v>0</v>
      </c>
      <c r="L669" t="b">
        <f t="shared" si="40"/>
        <v>0</v>
      </c>
      <c r="M669" t="b">
        <f t="shared" si="41"/>
        <v>0</v>
      </c>
      <c r="N669" t="b">
        <f t="shared" si="42"/>
        <v>0</v>
      </c>
      <c r="O669" s="2" t="b">
        <f t="shared" si="43"/>
        <v>0</v>
      </c>
    </row>
    <row r="670" spans="1:15" x14ac:dyDescent="0.25">
      <c r="A670">
        <v>670</v>
      </c>
      <c r="B670" s="2" t="s">
        <v>838</v>
      </c>
      <c r="C670">
        <v>34</v>
      </c>
      <c r="D670">
        <v>32</v>
      </c>
      <c r="E670">
        <v>20772</v>
      </c>
      <c r="F670" s="2" t="s">
        <v>137</v>
      </c>
      <c r="G670">
        <v>9.77</v>
      </c>
      <c r="H670">
        <v>100</v>
      </c>
      <c r="I670">
        <v>0</v>
      </c>
      <c r="J670">
        <v>0</v>
      </c>
      <c r="K670">
        <v>0</v>
      </c>
      <c r="L670" t="b">
        <f t="shared" si="40"/>
        <v>0</v>
      </c>
      <c r="M670" t="b">
        <f t="shared" si="41"/>
        <v>0</v>
      </c>
      <c r="N670" t="b">
        <f t="shared" si="42"/>
        <v>0</v>
      </c>
      <c r="O670" s="2" t="b">
        <f t="shared" si="43"/>
        <v>0</v>
      </c>
    </row>
    <row r="671" spans="1:15" x14ac:dyDescent="0.25">
      <c r="A671">
        <v>671</v>
      </c>
      <c r="B671" s="2" t="s">
        <v>839</v>
      </c>
      <c r="C671">
        <v>34</v>
      </c>
      <c r="D671">
        <v>32</v>
      </c>
      <c r="E671">
        <v>20773</v>
      </c>
      <c r="F671" s="2" t="s">
        <v>137</v>
      </c>
      <c r="G671">
        <v>9.77</v>
      </c>
      <c r="H671">
        <v>100</v>
      </c>
      <c r="I671">
        <v>0</v>
      </c>
      <c r="J671">
        <v>0</v>
      </c>
      <c r="K671">
        <v>0</v>
      </c>
      <c r="L671" t="b">
        <f t="shared" si="40"/>
        <v>0</v>
      </c>
      <c r="M671" t="b">
        <f t="shared" si="41"/>
        <v>0</v>
      </c>
      <c r="N671" t="b">
        <f t="shared" si="42"/>
        <v>0</v>
      </c>
      <c r="O671" s="2" t="b">
        <f t="shared" si="43"/>
        <v>0</v>
      </c>
    </row>
    <row r="672" spans="1:15" x14ac:dyDescent="0.25">
      <c r="A672">
        <v>672</v>
      </c>
      <c r="B672" s="2" t="s">
        <v>840</v>
      </c>
      <c r="C672">
        <v>34</v>
      </c>
      <c r="D672">
        <v>32</v>
      </c>
      <c r="E672">
        <v>20774</v>
      </c>
      <c r="F672" s="2" t="s">
        <v>137</v>
      </c>
      <c r="G672">
        <v>4.4400000000000004</v>
      </c>
      <c r="H672">
        <v>100</v>
      </c>
      <c r="I672">
        <v>0</v>
      </c>
      <c r="J672">
        <v>0</v>
      </c>
      <c r="K672">
        <v>0</v>
      </c>
      <c r="L672" t="b">
        <f t="shared" si="40"/>
        <v>0</v>
      </c>
      <c r="M672" t="b">
        <f t="shared" si="41"/>
        <v>0</v>
      </c>
      <c r="N672" t="b">
        <f t="shared" si="42"/>
        <v>0</v>
      </c>
      <c r="O672" s="2" t="b">
        <f t="shared" si="43"/>
        <v>0</v>
      </c>
    </row>
    <row r="673" spans="1:15" x14ac:dyDescent="0.25">
      <c r="A673">
        <v>673</v>
      </c>
      <c r="B673" s="2" t="s">
        <v>841</v>
      </c>
      <c r="C673">
        <v>34</v>
      </c>
      <c r="D673">
        <v>32</v>
      </c>
      <c r="E673">
        <v>20775</v>
      </c>
      <c r="F673" s="2" t="s">
        <v>137</v>
      </c>
      <c r="G673">
        <v>5.37</v>
      </c>
      <c r="H673">
        <v>100</v>
      </c>
      <c r="I673">
        <v>0</v>
      </c>
      <c r="J673">
        <v>0</v>
      </c>
      <c r="K673">
        <v>0</v>
      </c>
      <c r="L673" t="b">
        <f t="shared" si="40"/>
        <v>0</v>
      </c>
      <c r="M673" t="b">
        <f t="shared" si="41"/>
        <v>0</v>
      </c>
      <c r="N673" t="b">
        <f t="shared" si="42"/>
        <v>0</v>
      </c>
      <c r="O673" s="2" t="b">
        <f t="shared" si="43"/>
        <v>0</v>
      </c>
    </row>
    <row r="674" spans="1:15" x14ac:dyDescent="0.25">
      <c r="A674">
        <v>674</v>
      </c>
      <c r="B674" s="2" t="s">
        <v>842</v>
      </c>
      <c r="C674">
        <v>34</v>
      </c>
      <c r="D674">
        <v>32</v>
      </c>
      <c r="E674">
        <v>20776</v>
      </c>
      <c r="F674" s="2" t="s">
        <v>137</v>
      </c>
      <c r="G674">
        <v>6.14</v>
      </c>
      <c r="H674">
        <v>100</v>
      </c>
      <c r="I674">
        <v>0</v>
      </c>
      <c r="J674">
        <v>0</v>
      </c>
      <c r="K674">
        <v>0</v>
      </c>
      <c r="L674" t="b">
        <f t="shared" si="40"/>
        <v>0</v>
      </c>
      <c r="M674" t="b">
        <f t="shared" si="41"/>
        <v>0</v>
      </c>
      <c r="N674" t="b">
        <f t="shared" si="42"/>
        <v>0</v>
      </c>
      <c r="O674" s="2" t="b">
        <f t="shared" si="43"/>
        <v>0</v>
      </c>
    </row>
    <row r="675" spans="1:15" x14ac:dyDescent="0.25">
      <c r="A675">
        <v>675</v>
      </c>
      <c r="B675" s="2" t="s">
        <v>843</v>
      </c>
      <c r="C675">
        <v>34</v>
      </c>
      <c r="D675">
        <v>32</v>
      </c>
      <c r="E675">
        <v>20777</v>
      </c>
      <c r="F675" s="2" t="s">
        <v>137</v>
      </c>
      <c r="G675">
        <v>8.0399999999999991</v>
      </c>
      <c r="H675">
        <v>100</v>
      </c>
      <c r="I675">
        <v>0</v>
      </c>
      <c r="J675">
        <v>0</v>
      </c>
      <c r="K675">
        <v>0</v>
      </c>
      <c r="L675" t="b">
        <f t="shared" si="40"/>
        <v>0</v>
      </c>
      <c r="M675" t="b">
        <f t="shared" si="41"/>
        <v>0</v>
      </c>
      <c r="N675" t="b">
        <f t="shared" si="42"/>
        <v>0</v>
      </c>
      <c r="O675" s="2" t="b">
        <f t="shared" si="43"/>
        <v>0</v>
      </c>
    </row>
    <row r="676" spans="1:15" x14ac:dyDescent="0.25">
      <c r="A676">
        <v>676</v>
      </c>
      <c r="B676" s="2" t="s">
        <v>844</v>
      </c>
      <c r="C676">
        <v>34</v>
      </c>
      <c r="D676">
        <v>32</v>
      </c>
      <c r="E676">
        <v>20778</v>
      </c>
      <c r="F676" s="2" t="s">
        <v>137</v>
      </c>
      <c r="G676">
        <v>8.0399999999999991</v>
      </c>
      <c r="H676">
        <v>100</v>
      </c>
      <c r="I676">
        <v>0</v>
      </c>
      <c r="J676">
        <v>0</v>
      </c>
      <c r="K676">
        <v>0</v>
      </c>
      <c r="L676" t="b">
        <f t="shared" si="40"/>
        <v>0</v>
      </c>
      <c r="M676" t="b">
        <f t="shared" si="41"/>
        <v>0</v>
      </c>
      <c r="N676" t="b">
        <f t="shared" si="42"/>
        <v>0</v>
      </c>
      <c r="O676" s="2" t="b">
        <f t="shared" si="43"/>
        <v>0</v>
      </c>
    </row>
    <row r="677" spans="1:15" x14ac:dyDescent="0.25">
      <c r="A677">
        <v>677</v>
      </c>
      <c r="B677" s="2" t="s">
        <v>845</v>
      </c>
      <c r="C677">
        <v>34</v>
      </c>
      <c r="D677">
        <v>32</v>
      </c>
      <c r="E677">
        <v>20779</v>
      </c>
      <c r="F677" s="2" t="s">
        <v>137</v>
      </c>
      <c r="G677">
        <v>6.71</v>
      </c>
      <c r="H677">
        <v>100</v>
      </c>
      <c r="I677">
        <v>0</v>
      </c>
      <c r="J677">
        <v>0</v>
      </c>
      <c r="K677">
        <v>0</v>
      </c>
      <c r="L677" t="b">
        <f t="shared" si="40"/>
        <v>0</v>
      </c>
      <c r="M677" t="b">
        <f t="shared" si="41"/>
        <v>0</v>
      </c>
      <c r="N677" t="b">
        <f t="shared" si="42"/>
        <v>0</v>
      </c>
      <c r="O677" s="2" t="b">
        <f t="shared" si="43"/>
        <v>0</v>
      </c>
    </row>
    <row r="678" spans="1:15" x14ac:dyDescent="0.25">
      <c r="A678">
        <v>678</v>
      </c>
      <c r="B678" s="2" t="s">
        <v>846</v>
      </c>
      <c r="C678">
        <v>34</v>
      </c>
      <c r="D678">
        <v>32</v>
      </c>
      <c r="E678">
        <v>20780</v>
      </c>
      <c r="F678" s="2" t="s">
        <v>137</v>
      </c>
      <c r="G678">
        <v>8.16</v>
      </c>
      <c r="H678">
        <v>100</v>
      </c>
      <c r="I678">
        <v>0</v>
      </c>
      <c r="J678">
        <v>0</v>
      </c>
      <c r="K678">
        <v>0</v>
      </c>
      <c r="L678" t="b">
        <f t="shared" si="40"/>
        <v>0</v>
      </c>
      <c r="M678" t="b">
        <f t="shared" si="41"/>
        <v>0</v>
      </c>
      <c r="N678" t="b">
        <f t="shared" si="42"/>
        <v>0</v>
      </c>
      <c r="O678" s="2" t="b">
        <f t="shared" si="43"/>
        <v>0</v>
      </c>
    </row>
    <row r="679" spans="1:15" x14ac:dyDescent="0.25">
      <c r="A679">
        <v>679</v>
      </c>
      <c r="B679" s="2" t="s">
        <v>847</v>
      </c>
      <c r="C679">
        <v>34</v>
      </c>
      <c r="D679">
        <v>32</v>
      </c>
      <c r="E679">
        <v>20781</v>
      </c>
      <c r="F679" s="2" t="s">
        <v>137</v>
      </c>
      <c r="G679">
        <v>7.81</v>
      </c>
      <c r="H679">
        <v>100</v>
      </c>
      <c r="I679">
        <v>0</v>
      </c>
      <c r="J679">
        <v>0</v>
      </c>
      <c r="K679">
        <v>0</v>
      </c>
      <c r="L679" t="b">
        <f t="shared" si="40"/>
        <v>0</v>
      </c>
      <c r="M679" t="b">
        <f t="shared" si="41"/>
        <v>0</v>
      </c>
      <c r="N679" t="b">
        <f t="shared" si="42"/>
        <v>0</v>
      </c>
      <c r="O679" s="2" t="b">
        <f t="shared" si="43"/>
        <v>0</v>
      </c>
    </row>
    <row r="680" spans="1:15" x14ac:dyDescent="0.25">
      <c r="A680">
        <v>680</v>
      </c>
      <c r="B680" s="2" t="s">
        <v>848</v>
      </c>
      <c r="C680">
        <v>34</v>
      </c>
      <c r="D680">
        <v>32</v>
      </c>
      <c r="E680">
        <v>20782</v>
      </c>
      <c r="F680" s="2" t="s">
        <v>137</v>
      </c>
      <c r="G680">
        <v>6.48</v>
      </c>
      <c r="H680">
        <v>100</v>
      </c>
      <c r="I680">
        <v>0</v>
      </c>
      <c r="J680">
        <v>0</v>
      </c>
      <c r="K680">
        <v>0</v>
      </c>
      <c r="L680" t="b">
        <f t="shared" si="40"/>
        <v>0</v>
      </c>
      <c r="M680" t="b">
        <f t="shared" si="41"/>
        <v>0</v>
      </c>
      <c r="N680" t="b">
        <f t="shared" si="42"/>
        <v>0</v>
      </c>
      <c r="O680" s="2" t="b">
        <f t="shared" si="43"/>
        <v>0</v>
      </c>
    </row>
    <row r="681" spans="1:15" x14ac:dyDescent="0.25">
      <c r="A681">
        <v>681</v>
      </c>
      <c r="B681" s="2" t="s">
        <v>849</v>
      </c>
      <c r="C681">
        <v>34</v>
      </c>
      <c r="D681">
        <v>32</v>
      </c>
      <c r="E681">
        <v>20783</v>
      </c>
      <c r="F681" s="2" t="s">
        <v>137</v>
      </c>
      <c r="G681">
        <v>5.6</v>
      </c>
      <c r="H681">
        <v>100</v>
      </c>
      <c r="I681">
        <v>0</v>
      </c>
      <c r="J681">
        <v>0</v>
      </c>
      <c r="K681">
        <v>0</v>
      </c>
      <c r="L681" t="b">
        <f t="shared" si="40"/>
        <v>0</v>
      </c>
      <c r="M681" t="b">
        <f t="shared" si="41"/>
        <v>0</v>
      </c>
      <c r="N681" t="b">
        <f t="shared" si="42"/>
        <v>0</v>
      </c>
      <c r="O681" s="2" t="b">
        <f t="shared" si="43"/>
        <v>0</v>
      </c>
    </row>
    <row r="682" spans="1:15" x14ac:dyDescent="0.25">
      <c r="A682">
        <v>682</v>
      </c>
      <c r="B682" s="2" t="s">
        <v>850</v>
      </c>
      <c r="C682">
        <v>34</v>
      </c>
      <c r="D682">
        <v>32</v>
      </c>
      <c r="E682">
        <v>20784</v>
      </c>
      <c r="F682" s="2" t="s">
        <v>137</v>
      </c>
      <c r="G682">
        <v>6.9</v>
      </c>
      <c r="H682">
        <v>100</v>
      </c>
      <c r="I682">
        <v>0</v>
      </c>
      <c r="J682">
        <v>0</v>
      </c>
      <c r="K682">
        <v>0</v>
      </c>
      <c r="L682" t="b">
        <f t="shared" si="40"/>
        <v>0</v>
      </c>
      <c r="M682" t="b">
        <f t="shared" si="41"/>
        <v>0</v>
      </c>
      <c r="N682" t="b">
        <f t="shared" si="42"/>
        <v>0</v>
      </c>
      <c r="O682" s="2" t="b">
        <f t="shared" si="43"/>
        <v>0</v>
      </c>
    </row>
    <row r="683" spans="1:15" x14ac:dyDescent="0.25">
      <c r="A683">
        <v>683</v>
      </c>
      <c r="B683" s="2" t="s">
        <v>851</v>
      </c>
      <c r="C683">
        <v>34</v>
      </c>
      <c r="D683">
        <v>32</v>
      </c>
      <c r="E683">
        <v>20785</v>
      </c>
      <c r="F683" s="2" t="s">
        <v>137</v>
      </c>
      <c r="G683">
        <v>5.37</v>
      </c>
      <c r="H683">
        <v>100</v>
      </c>
      <c r="I683">
        <v>0</v>
      </c>
      <c r="J683">
        <v>0</v>
      </c>
      <c r="K683">
        <v>0</v>
      </c>
      <c r="L683" t="b">
        <f t="shared" si="40"/>
        <v>0</v>
      </c>
      <c r="M683" t="b">
        <f t="shared" si="41"/>
        <v>0</v>
      </c>
      <c r="N683" t="b">
        <f t="shared" si="42"/>
        <v>0</v>
      </c>
      <c r="O683" s="2" t="b">
        <f t="shared" si="43"/>
        <v>0</v>
      </c>
    </row>
    <row r="684" spans="1:15" x14ac:dyDescent="0.25">
      <c r="A684">
        <v>684</v>
      </c>
      <c r="B684" s="2" t="s">
        <v>852</v>
      </c>
      <c r="C684">
        <v>34</v>
      </c>
      <c r="D684">
        <v>32</v>
      </c>
      <c r="E684">
        <v>20786</v>
      </c>
      <c r="F684" s="2" t="s">
        <v>137</v>
      </c>
      <c r="G684">
        <v>8.16</v>
      </c>
      <c r="H684">
        <v>100</v>
      </c>
      <c r="I684">
        <v>0</v>
      </c>
      <c r="J684">
        <v>0</v>
      </c>
      <c r="K684">
        <v>0</v>
      </c>
      <c r="L684" t="b">
        <f t="shared" si="40"/>
        <v>0</v>
      </c>
      <c r="M684" t="b">
        <f t="shared" si="41"/>
        <v>0</v>
      </c>
      <c r="N684" t="b">
        <f t="shared" si="42"/>
        <v>0</v>
      </c>
      <c r="O684" s="2" t="b">
        <f t="shared" si="43"/>
        <v>0</v>
      </c>
    </row>
    <row r="685" spans="1:15" x14ac:dyDescent="0.25">
      <c r="A685">
        <v>685</v>
      </c>
      <c r="B685" s="2" t="s">
        <v>853</v>
      </c>
      <c r="C685">
        <v>34</v>
      </c>
      <c r="D685">
        <v>32</v>
      </c>
      <c r="E685">
        <v>20787</v>
      </c>
      <c r="F685" s="2" t="s">
        <v>137</v>
      </c>
      <c r="G685">
        <v>8.0399999999999991</v>
      </c>
      <c r="H685">
        <v>100</v>
      </c>
      <c r="I685">
        <v>0</v>
      </c>
      <c r="J685">
        <v>0</v>
      </c>
      <c r="K685">
        <v>0</v>
      </c>
      <c r="L685" t="b">
        <f t="shared" si="40"/>
        <v>0</v>
      </c>
      <c r="M685" t="b">
        <f t="shared" si="41"/>
        <v>0</v>
      </c>
      <c r="N685" t="b">
        <f t="shared" si="42"/>
        <v>0</v>
      </c>
      <c r="O685" s="2" t="b">
        <f t="shared" si="43"/>
        <v>0</v>
      </c>
    </row>
    <row r="686" spans="1:15" x14ac:dyDescent="0.25">
      <c r="A686">
        <v>686</v>
      </c>
      <c r="B686" s="2" t="s">
        <v>854</v>
      </c>
      <c r="C686">
        <v>34</v>
      </c>
      <c r="D686">
        <v>32</v>
      </c>
      <c r="E686">
        <v>20788</v>
      </c>
      <c r="F686" s="2" t="s">
        <v>137</v>
      </c>
      <c r="G686">
        <v>8.16</v>
      </c>
      <c r="H686">
        <v>100</v>
      </c>
      <c r="I686">
        <v>0</v>
      </c>
      <c r="J686">
        <v>0</v>
      </c>
      <c r="K686">
        <v>0</v>
      </c>
      <c r="L686" t="b">
        <f t="shared" si="40"/>
        <v>0</v>
      </c>
      <c r="M686" t="b">
        <f t="shared" si="41"/>
        <v>0</v>
      </c>
      <c r="N686" t="b">
        <f t="shared" si="42"/>
        <v>0</v>
      </c>
      <c r="O686" s="2" t="b">
        <f t="shared" si="43"/>
        <v>0</v>
      </c>
    </row>
    <row r="687" spans="1:15" x14ac:dyDescent="0.25">
      <c r="A687">
        <v>687</v>
      </c>
      <c r="B687" s="2" t="s">
        <v>855</v>
      </c>
      <c r="C687">
        <v>34</v>
      </c>
      <c r="D687">
        <v>32</v>
      </c>
      <c r="E687">
        <v>20789</v>
      </c>
      <c r="F687" s="2" t="s">
        <v>137</v>
      </c>
      <c r="G687">
        <v>10.52</v>
      </c>
      <c r="H687">
        <v>100</v>
      </c>
      <c r="I687">
        <v>0</v>
      </c>
      <c r="J687">
        <v>0</v>
      </c>
      <c r="K687">
        <v>0</v>
      </c>
      <c r="L687" t="b">
        <f t="shared" si="40"/>
        <v>0</v>
      </c>
      <c r="M687" t="b">
        <f t="shared" si="41"/>
        <v>0</v>
      </c>
      <c r="N687" t="b">
        <f t="shared" si="42"/>
        <v>0</v>
      </c>
      <c r="O687" s="2" t="b">
        <f t="shared" si="43"/>
        <v>0</v>
      </c>
    </row>
    <row r="688" spans="1:15" x14ac:dyDescent="0.25">
      <c r="A688">
        <v>688</v>
      </c>
      <c r="B688" s="2" t="s">
        <v>856</v>
      </c>
      <c r="C688">
        <v>34</v>
      </c>
      <c r="D688">
        <v>32</v>
      </c>
      <c r="E688">
        <v>20790</v>
      </c>
      <c r="F688" s="2" t="s">
        <v>137</v>
      </c>
      <c r="G688">
        <v>10.71</v>
      </c>
      <c r="H688">
        <v>100</v>
      </c>
      <c r="I688">
        <v>0</v>
      </c>
      <c r="J688">
        <v>0</v>
      </c>
      <c r="K688">
        <v>0</v>
      </c>
      <c r="L688" t="b">
        <f t="shared" si="40"/>
        <v>0</v>
      </c>
      <c r="M688" t="b">
        <f t="shared" si="41"/>
        <v>0</v>
      </c>
      <c r="N688" t="b">
        <f t="shared" si="42"/>
        <v>0</v>
      </c>
      <c r="O688" s="2" t="b">
        <f t="shared" si="43"/>
        <v>0</v>
      </c>
    </row>
    <row r="689" spans="1:15" x14ac:dyDescent="0.25">
      <c r="A689">
        <v>689</v>
      </c>
      <c r="B689" s="2" t="s">
        <v>857</v>
      </c>
      <c r="C689">
        <v>34</v>
      </c>
      <c r="D689">
        <v>32</v>
      </c>
      <c r="E689">
        <v>20791</v>
      </c>
      <c r="F689" s="2" t="s">
        <v>137</v>
      </c>
      <c r="G689">
        <v>13.76</v>
      </c>
      <c r="H689">
        <v>100</v>
      </c>
      <c r="I689">
        <v>0</v>
      </c>
      <c r="J689">
        <v>0</v>
      </c>
      <c r="K689">
        <v>0</v>
      </c>
      <c r="L689" t="b">
        <f t="shared" si="40"/>
        <v>0</v>
      </c>
      <c r="M689" t="b">
        <f t="shared" si="41"/>
        <v>0</v>
      </c>
      <c r="N689" t="b">
        <f t="shared" si="42"/>
        <v>0</v>
      </c>
      <c r="O689" s="2" t="b">
        <f t="shared" si="43"/>
        <v>0</v>
      </c>
    </row>
    <row r="690" spans="1:15" x14ac:dyDescent="0.25">
      <c r="A690">
        <v>690</v>
      </c>
      <c r="B690" s="2" t="s">
        <v>858</v>
      </c>
      <c r="C690">
        <v>34</v>
      </c>
      <c r="D690">
        <v>32</v>
      </c>
      <c r="E690">
        <v>20792</v>
      </c>
      <c r="F690" s="2" t="s">
        <v>137</v>
      </c>
      <c r="G690">
        <v>6.9</v>
      </c>
      <c r="H690">
        <v>100</v>
      </c>
      <c r="I690">
        <v>0</v>
      </c>
      <c r="J690">
        <v>0</v>
      </c>
      <c r="K690">
        <v>0</v>
      </c>
      <c r="L690" t="b">
        <f t="shared" si="40"/>
        <v>0</v>
      </c>
      <c r="M690" t="b">
        <f t="shared" si="41"/>
        <v>0</v>
      </c>
      <c r="N690" t="b">
        <f t="shared" si="42"/>
        <v>0</v>
      </c>
      <c r="O690" s="2" t="b">
        <f t="shared" si="43"/>
        <v>0</v>
      </c>
    </row>
    <row r="691" spans="1:15" x14ac:dyDescent="0.25">
      <c r="A691">
        <v>691</v>
      </c>
      <c r="B691" s="2" t="s">
        <v>859</v>
      </c>
      <c r="C691">
        <v>34</v>
      </c>
      <c r="D691">
        <v>32</v>
      </c>
      <c r="E691">
        <v>20793</v>
      </c>
      <c r="F691" s="2" t="s">
        <v>137</v>
      </c>
      <c r="G691">
        <v>11.47</v>
      </c>
      <c r="H691">
        <v>100</v>
      </c>
      <c r="I691">
        <v>0</v>
      </c>
      <c r="J691">
        <v>0</v>
      </c>
      <c r="K691">
        <v>0</v>
      </c>
      <c r="L691" t="b">
        <f t="shared" si="40"/>
        <v>0</v>
      </c>
      <c r="M691" t="b">
        <f t="shared" si="41"/>
        <v>0</v>
      </c>
      <c r="N691" t="b">
        <f t="shared" si="42"/>
        <v>0</v>
      </c>
      <c r="O691" s="2" t="b">
        <f t="shared" si="43"/>
        <v>0</v>
      </c>
    </row>
    <row r="692" spans="1:15" x14ac:dyDescent="0.25">
      <c r="A692">
        <v>692</v>
      </c>
      <c r="B692" s="2" t="s">
        <v>860</v>
      </c>
      <c r="C692">
        <v>34</v>
      </c>
      <c r="D692">
        <v>32</v>
      </c>
      <c r="E692">
        <v>20794</v>
      </c>
      <c r="F692" s="2" t="s">
        <v>137</v>
      </c>
      <c r="G692">
        <v>11.47</v>
      </c>
      <c r="H692">
        <v>100</v>
      </c>
      <c r="I692">
        <v>0</v>
      </c>
      <c r="J692">
        <v>0</v>
      </c>
      <c r="K692">
        <v>0</v>
      </c>
      <c r="L692" t="b">
        <f t="shared" si="40"/>
        <v>0</v>
      </c>
      <c r="M692" t="b">
        <f t="shared" si="41"/>
        <v>0</v>
      </c>
      <c r="N692" t="b">
        <f t="shared" si="42"/>
        <v>0</v>
      </c>
      <c r="O692" s="2" t="b">
        <f t="shared" si="43"/>
        <v>0</v>
      </c>
    </row>
    <row r="693" spans="1:15" x14ac:dyDescent="0.25">
      <c r="A693">
        <v>693</v>
      </c>
      <c r="B693" s="2" t="s">
        <v>861</v>
      </c>
      <c r="C693">
        <v>34</v>
      </c>
      <c r="D693">
        <v>32</v>
      </c>
      <c r="E693">
        <v>20795</v>
      </c>
      <c r="F693" s="2" t="s">
        <v>137</v>
      </c>
      <c r="G693">
        <v>6.14</v>
      </c>
      <c r="H693">
        <v>100</v>
      </c>
      <c r="I693">
        <v>0</v>
      </c>
      <c r="J693">
        <v>0</v>
      </c>
      <c r="K693">
        <v>0</v>
      </c>
      <c r="L693" t="b">
        <f t="shared" si="40"/>
        <v>0</v>
      </c>
      <c r="M693" t="b">
        <f t="shared" si="41"/>
        <v>0</v>
      </c>
      <c r="N693" t="b">
        <f t="shared" si="42"/>
        <v>0</v>
      </c>
      <c r="O693" s="2" t="b">
        <f t="shared" si="43"/>
        <v>0</v>
      </c>
    </row>
    <row r="694" spans="1:15" x14ac:dyDescent="0.25">
      <c r="A694">
        <v>694</v>
      </c>
      <c r="B694" s="2" t="s">
        <v>862</v>
      </c>
      <c r="C694">
        <v>34</v>
      </c>
      <c r="D694">
        <v>32</v>
      </c>
      <c r="E694">
        <v>20796</v>
      </c>
      <c r="F694" s="2" t="s">
        <v>137</v>
      </c>
      <c r="G694">
        <v>4.57</v>
      </c>
      <c r="H694">
        <v>100</v>
      </c>
      <c r="I694">
        <v>0</v>
      </c>
      <c r="J694">
        <v>0</v>
      </c>
      <c r="K694">
        <v>0</v>
      </c>
      <c r="L694" t="b">
        <f t="shared" si="40"/>
        <v>0</v>
      </c>
      <c r="M694" t="b">
        <f t="shared" si="41"/>
        <v>0</v>
      </c>
      <c r="N694" t="b">
        <f t="shared" si="42"/>
        <v>0</v>
      </c>
      <c r="O694" s="2" t="b">
        <f t="shared" si="43"/>
        <v>0</v>
      </c>
    </row>
    <row r="695" spans="1:15" x14ac:dyDescent="0.25">
      <c r="A695">
        <v>695</v>
      </c>
      <c r="B695" s="2" t="s">
        <v>863</v>
      </c>
      <c r="C695">
        <v>34</v>
      </c>
      <c r="D695">
        <v>32</v>
      </c>
      <c r="E695">
        <v>20797</v>
      </c>
      <c r="F695" s="2" t="s">
        <v>137</v>
      </c>
      <c r="G695">
        <v>5.34</v>
      </c>
      <c r="H695">
        <v>100</v>
      </c>
      <c r="I695">
        <v>0</v>
      </c>
      <c r="J695">
        <v>0</v>
      </c>
      <c r="K695">
        <v>0</v>
      </c>
      <c r="L695" t="b">
        <f t="shared" si="40"/>
        <v>0</v>
      </c>
      <c r="M695" t="b">
        <f t="shared" si="41"/>
        <v>0</v>
      </c>
      <c r="N695" t="b">
        <f t="shared" si="42"/>
        <v>0</v>
      </c>
      <c r="O695" s="2" t="b">
        <f t="shared" si="43"/>
        <v>0</v>
      </c>
    </row>
    <row r="696" spans="1:15" x14ac:dyDescent="0.25">
      <c r="A696">
        <v>696</v>
      </c>
      <c r="B696" s="2" t="s">
        <v>864</v>
      </c>
      <c r="C696">
        <v>34</v>
      </c>
      <c r="D696">
        <v>32</v>
      </c>
      <c r="E696">
        <v>20798</v>
      </c>
      <c r="F696" s="2" t="s">
        <v>137</v>
      </c>
      <c r="G696">
        <v>7.24</v>
      </c>
      <c r="H696">
        <v>100</v>
      </c>
      <c r="I696">
        <v>0</v>
      </c>
      <c r="J696">
        <v>0</v>
      </c>
      <c r="K696">
        <v>0</v>
      </c>
      <c r="L696" t="b">
        <f t="shared" si="40"/>
        <v>0</v>
      </c>
      <c r="M696" t="b">
        <f t="shared" si="41"/>
        <v>0</v>
      </c>
      <c r="N696" t="b">
        <f t="shared" si="42"/>
        <v>0</v>
      </c>
      <c r="O696" s="2" t="b">
        <f t="shared" si="43"/>
        <v>0</v>
      </c>
    </row>
    <row r="697" spans="1:15" x14ac:dyDescent="0.25">
      <c r="A697">
        <v>697</v>
      </c>
      <c r="B697" s="2" t="s">
        <v>865</v>
      </c>
      <c r="C697">
        <v>34</v>
      </c>
      <c r="D697">
        <v>32</v>
      </c>
      <c r="E697">
        <v>20799</v>
      </c>
      <c r="F697" s="2" t="s">
        <v>137</v>
      </c>
      <c r="G697">
        <v>7.24</v>
      </c>
      <c r="H697">
        <v>100</v>
      </c>
      <c r="I697">
        <v>0</v>
      </c>
      <c r="J697">
        <v>0</v>
      </c>
      <c r="K697">
        <v>0</v>
      </c>
      <c r="L697" t="b">
        <f t="shared" si="40"/>
        <v>0</v>
      </c>
      <c r="M697" t="b">
        <f t="shared" si="41"/>
        <v>0</v>
      </c>
      <c r="N697" t="b">
        <f t="shared" si="42"/>
        <v>0</v>
      </c>
      <c r="O697" s="2" t="b">
        <f t="shared" si="43"/>
        <v>0</v>
      </c>
    </row>
    <row r="698" spans="1:15" x14ac:dyDescent="0.25">
      <c r="A698">
        <v>698</v>
      </c>
      <c r="B698" s="2" t="s">
        <v>866</v>
      </c>
      <c r="C698">
        <v>34</v>
      </c>
      <c r="D698">
        <v>32</v>
      </c>
      <c r="E698">
        <v>20800</v>
      </c>
      <c r="F698" s="2" t="s">
        <v>137</v>
      </c>
      <c r="G698">
        <v>5.91</v>
      </c>
      <c r="H698">
        <v>100</v>
      </c>
      <c r="I698">
        <v>0</v>
      </c>
      <c r="J698">
        <v>0</v>
      </c>
      <c r="K698">
        <v>0</v>
      </c>
      <c r="L698" t="b">
        <f t="shared" si="40"/>
        <v>0</v>
      </c>
      <c r="M698" t="b">
        <f t="shared" si="41"/>
        <v>0</v>
      </c>
      <c r="N698" t="b">
        <f t="shared" si="42"/>
        <v>0</v>
      </c>
      <c r="O698" s="2" t="b">
        <f t="shared" si="43"/>
        <v>0</v>
      </c>
    </row>
    <row r="699" spans="1:15" x14ac:dyDescent="0.25">
      <c r="A699">
        <v>699</v>
      </c>
      <c r="B699" s="2" t="s">
        <v>867</v>
      </c>
      <c r="C699">
        <v>34</v>
      </c>
      <c r="D699">
        <v>32</v>
      </c>
      <c r="E699">
        <v>20801</v>
      </c>
      <c r="F699" s="2" t="s">
        <v>137</v>
      </c>
      <c r="G699">
        <v>7.36</v>
      </c>
      <c r="H699">
        <v>100</v>
      </c>
      <c r="I699">
        <v>0</v>
      </c>
      <c r="J699">
        <v>0</v>
      </c>
      <c r="K699">
        <v>0</v>
      </c>
      <c r="L699" t="b">
        <f t="shared" si="40"/>
        <v>0</v>
      </c>
      <c r="M699" t="b">
        <f t="shared" si="41"/>
        <v>0</v>
      </c>
      <c r="N699" t="b">
        <f t="shared" si="42"/>
        <v>0</v>
      </c>
      <c r="O699" s="2" t="b">
        <f t="shared" si="43"/>
        <v>0</v>
      </c>
    </row>
    <row r="700" spans="1:15" x14ac:dyDescent="0.25">
      <c r="A700">
        <v>700</v>
      </c>
      <c r="B700" s="2" t="s">
        <v>868</v>
      </c>
      <c r="C700">
        <v>34</v>
      </c>
      <c r="D700">
        <v>32</v>
      </c>
      <c r="E700">
        <v>20802</v>
      </c>
      <c r="F700" s="2" t="s">
        <v>137</v>
      </c>
      <c r="G700">
        <v>7.01</v>
      </c>
      <c r="H700">
        <v>100</v>
      </c>
      <c r="I700">
        <v>0</v>
      </c>
      <c r="J700">
        <v>0</v>
      </c>
      <c r="K700">
        <v>0</v>
      </c>
      <c r="L700" t="b">
        <f t="shared" si="40"/>
        <v>0</v>
      </c>
      <c r="M700" t="b">
        <f t="shared" si="41"/>
        <v>0</v>
      </c>
      <c r="N700" t="b">
        <f t="shared" si="42"/>
        <v>0</v>
      </c>
      <c r="O700" s="2" t="b">
        <f t="shared" si="43"/>
        <v>0</v>
      </c>
    </row>
    <row r="701" spans="1:15" x14ac:dyDescent="0.25">
      <c r="A701">
        <v>701</v>
      </c>
      <c r="B701" s="2" t="s">
        <v>869</v>
      </c>
      <c r="C701">
        <v>34</v>
      </c>
      <c r="D701">
        <v>32</v>
      </c>
      <c r="E701">
        <v>20803</v>
      </c>
      <c r="F701" s="2" t="s">
        <v>137</v>
      </c>
      <c r="G701">
        <v>5.68</v>
      </c>
      <c r="H701">
        <v>100</v>
      </c>
      <c r="I701">
        <v>0</v>
      </c>
      <c r="J701">
        <v>0</v>
      </c>
      <c r="K701">
        <v>0</v>
      </c>
      <c r="L701" t="b">
        <f t="shared" si="40"/>
        <v>0</v>
      </c>
      <c r="M701" t="b">
        <f t="shared" si="41"/>
        <v>0</v>
      </c>
      <c r="N701" t="b">
        <f t="shared" si="42"/>
        <v>0</v>
      </c>
      <c r="O701" s="2" t="b">
        <f t="shared" si="43"/>
        <v>0</v>
      </c>
    </row>
    <row r="702" spans="1:15" x14ac:dyDescent="0.25">
      <c r="A702">
        <v>702</v>
      </c>
      <c r="B702" s="2" t="s">
        <v>870</v>
      </c>
      <c r="C702">
        <v>34</v>
      </c>
      <c r="D702">
        <v>32</v>
      </c>
      <c r="E702">
        <v>20804</v>
      </c>
      <c r="F702" s="2" t="s">
        <v>137</v>
      </c>
      <c r="G702">
        <v>4.8</v>
      </c>
      <c r="H702">
        <v>100</v>
      </c>
      <c r="I702">
        <v>0</v>
      </c>
      <c r="J702">
        <v>0</v>
      </c>
      <c r="K702">
        <v>0</v>
      </c>
      <c r="L702" t="b">
        <f t="shared" si="40"/>
        <v>0</v>
      </c>
      <c r="M702" t="b">
        <f t="shared" si="41"/>
        <v>0</v>
      </c>
      <c r="N702" t="b">
        <f t="shared" si="42"/>
        <v>0</v>
      </c>
      <c r="O702" s="2" t="b">
        <f t="shared" si="43"/>
        <v>0</v>
      </c>
    </row>
    <row r="703" spans="1:15" x14ac:dyDescent="0.25">
      <c r="A703">
        <v>703</v>
      </c>
      <c r="B703" s="2" t="s">
        <v>871</v>
      </c>
      <c r="C703">
        <v>34</v>
      </c>
      <c r="D703">
        <v>32</v>
      </c>
      <c r="E703">
        <v>20805</v>
      </c>
      <c r="F703" s="2" t="s">
        <v>137</v>
      </c>
      <c r="G703">
        <v>6.1</v>
      </c>
      <c r="H703">
        <v>100</v>
      </c>
      <c r="I703">
        <v>0</v>
      </c>
      <c r="J703">
        <v>0</v>
      </c>
      <c r="K703">
        <v>0</v>
      </c>
      <c r="L703" t="b">
        <f t="shared" si="40"/>
        <v>0</v>
      </c>
      <c r="M703" t="b">
        <f t="shared" si="41"/>
        <v>0</v>
      </c>
      <c r="N703" t="b">
        <f t="shared" si="42"/>
        <v>0</v>
      </c>
      <c r="O703" s="2" t="b">
        <f t="shared" si="43"/>
        <v>0</v>
      </c>
    </row>
    <row r="704" spans="1:15" x14ac:dyDescent="0.25">
      <c r="A704">
        <v>704</v>
      </c>
      <c r="B704" s="2" t="s">
        <v>872</v>
      </c>
      <c r="C704">
        <v>34</v>
      </c>
      <c r="D704">
        <v>32</v>
      </c>
      <c r="E704">
        <v>20806</v>
      </c>
      <c r="F704" s="2" t="s">
        <v>137</v>
      </c>
      <c r="G704">
        <v>4.57</v>
      </c>
      <c r="H704">
        <v>100</v>
      </c>
      <c r="I704">
        <v>0</v>
      </c>
      <c r="J704">
        <v>0</v>
      </c>
      <c r="K704">
        <v>0</v>
      </c>
      <c r="L704" t="b">
        <f t="shared" si="40"/>
        <v>0</v>
      </c>
      <c r="M704" t="b">
        <f t="shared" si="41"/>
        <v>0</v>
      </c>
      <c r="N704" t="b">
        <f t="shared" si="42"/>
        <v>0</v>
      </c>
      <c r="O704" s="2" t="b">
        <f t="shared" si="43"/>
        <v>0</v>
      </c>
    </row>
    <row r="705" spans="1:15" x14ac:dyDescent="0.25">
      <c r="A705">
        <v>705</v>
      </c>
      <c r="B705" s="2" t="s">
        <v>873</v>
      </c>
      <c r="C705">
        <v>34</v>
      </c>
      <c r="D705">
        <v>32</v>
      </c>
      <c r="E705">
        <v>20807</v>
      </c>
      <c r="F705" s="2" t="s">
        <v>137</v>
      </c>
      <c r="G705">
        <v>7.36</v>
      </c>
      <c r="H705">
        <v>100</v>
      </c>
      <c r="I705">
        <v>0</v>
      </c>
      <c r="J705">
        <v>0</v>
      </c>
      <c r="K705">
        <v>0</v>
      </c>
      <c r="L705" t="b">
        <f t="shared" si="40"/>
        <v>0</v>
      </c>
      <c r="M705" t="b">
        <f t="shared" si="41"/>
        <v>0</v>
      </c>
      <c r="N705" t="b">
        <f t="shared" si="42"/>
        <v>0</v>
      </c>
      <c r="O705" s="2" t="b">
        <f t="shared" si="43"/>
        <v>0</v>
      </c>
    </row>
    <row r="706" spans="1:15" x14ac:dyDescent="0.25">
      <c r="A706">
        <v>706</v>
      </c>
      <c r="B706" s="2" t="s">
        <v>874</v>
      </c>
      <c r="C706">
        <v>34</v>
      </c>
      <c r="D706">
        <v>32</v>
      </c>
      <c r="E706">
        <v>20808</v>
      </c>
      <c r="F706" s="2" t="s">
        <v>137</v>
      </c>
      <c r="G706">
        <v>7.24</v>
      </c>
      <c r="H706">
        <v>100</v>
      </c>
      <c r="I706">
        <v>0</v>
      </c>
      <c r="J706">
        <v>0</v>
      </c>
      <c r="K706">
        <v>0</v>
      </c>
      <c r="L706" t="b">
        <f t="shared" ref="L706:L769" si="44">IF(ISNUMBER(FIND(" VEGAN",UPPER(B706))),TRUE,FALSE)</f>
        <v>0</v>
      </c>
      <c r="M706" t="b">
        <f t="shared" ref="M706:M769" si="45">IF(ISNUMBER(FIND(" BIO",UPPER(B706))),TRUE)</f>
        <v>0</v>
      </c>
      <c r="N706" t="b">
        <f t="shared" ref="N706:N769" si="46">IF(ISNUMBER(FIND(" HALAL",UPPER(B706))),TRUE)</f>
        <v>0</v>
      </c>
      <c r="O706" s="2" t="b">
        <f t="shared" ref="O706:O769" si="47">IF(ISNUMBER(FIND(" CASHER",UPPER(B706))),TRUE)</f>
        <v>0</v>
      </c>
    </row>
    <row r="707" spans="1:15" x14ac:dyDescent="0.25">
      <c r="A707">
        <v>707</v>
      </c>
      <c r="B707" s="2" t="s">
        <v>875</v>
      </c>
      <c r="C707">
        <v>34</v>
      </c>
      <c r="D707">
        <v>32</v>
      </c>
      <c r="E707">
        <v>20809</v>
      </c>
      <c r="F707" s="2" t="s">
        <v>137</v>
      </c>
      <c r="G707">
        <v>7.36</v>
      </c>
      <c r="H707">
        <v>100</v>
      </c>
      <c r="I707">
        <v>0</v>
      </c>
      <c r="J707">
        <v>0</v>
      </c>
      <c r="K707">
        <v>0</v>
      </c>
      <c r="L707" t="b">
        <f t="shared" si="44"/>
        <v>0</v>
      </c>
      <c r="M707" t="b">
        <f t="shared" si="45"/>
        <v>0</v>
      </c>
      <c r="N707" t="b">
        <f t="shared" si="46"/>
        <v>0</v>
      </c>
      <c r="O707" s="2" t="b">
        <f t="shared" si="47"/>
        <v>0</v>
      </c>
    </row>
    <row r="708" spans="1:15" x14ac:dyDescent="0.25">
      <c r="A708">
        <v>708</v>
      </c>
      <c r="B708" s="2" t="s">
        <v>876</v>
      </c>
      <c r="C708">
        <v>34</v>
      </c>
      <c r="D708">
        <v>32</v>
      </c>
      <c r="E708">
        <v>20810</v>
      </c>
      <c r="F708" s="2" t="s">
        <v>137</v>
      </c>
      <c r="G708">
        <v>9.7200000000000006</v>
      </c>
      <c r="H708">
        <v>100</v>
      </c>
      <c r="I708">
        <v>0</v>
      </c>
      <c r="J708">
        <v>0</v>
      </c>
      <c r="K708">
        <v>0</v>
      </c>
      <c r="L708" t="b">
        <f t="shared" si="44"/>
        <v>0</v>
      </c>
      <c r="M708" t="b">
        <f t="shared" si="45"/>
        <v>0</v>
      </c>
      <c r="N708" t="b">
        <f t="shared" si="46"/>
        <v>0</v>
      </c>
      <c r="O708" s="2" t="b">
        <f t="shared" si="47"/>
        <v>0</v>
      </c>
    </row>
    <row r="709" spans="1:15" x14ac:dyDescent="0.25">
      <c r="A709">
        <v>709</v>
      </c>
      <c r="B709" s="2" t="s">
        <v>877</v>
      </c>
      <c r="C709">
        <v>34</v>
      </c>
      <c r="D709">
        <v>32</v>
      </c>
      <c r="E709">
        <v>20811</v>
      </c>
      <c r="F709" s="2" t="s">
        <v>137</v>
      </c>
      <c r="G709">
        <v>9.91</v>
      </c>
      <c r="H709">
        <v>100</v>
      </c>
      <c r="I709">
        <v>0</v>
      </c>
      <c r="J709">
        <v>0</v>
      </c>
      <c r="K709">
        <v>0</v>
      </c>
      <c r="L709" t="b">
        <f t="shared" si="44"/>
        <v>0</v>
      </c>
      <c r="M709" t="b">
        <f t="shared" si="45"/>
        <v>0</v>
      </c>
      <c r="N709" t="b">
        <f t="shared" si="46"/>
        <v>0</v>
      </c>
      <c r="O709" s="2" t="b">
        <f t="shared" si="47"/>
        <v>0</v>
      </c>
    </row>
    <row r="710" spans="1:15" x14ac:dyDescent="0.25">
      <c r="A710">
        <v>710</v>
      </c>
      <c r="B710" s="2" t="s">
        <v>878</v>
      </c>
      <c r="C710">
        <v>34</v>
      </c>
      <c r="D710">
        <v>32</v>
      </c>
      <c r="E710">
        <v>20812</v>
      </c>
      <c r="F710" s="2" t="s">
        <v>137</v>
      </c>
      <c r="G710">
        <v>12.96</v>
      </c>
      <c r="H710">
        <v>100</v>
      </c>
      <c r="I710">
        <v>0</v>
      </c>
      <c r="J710">
        <v>0</v>
      </c>
      <c r="K710">
        <v>0</v>
      </c>
      <c r="L710" t="b">
        <f t="shared" si="44"/>
        <v>0</v>
      </c>
      <c r="M710" t="b">
        <f t="shared" si="45"/>
        <v>0</v>
      </c>
      <c r="N710" t="b">
        <f t="shared" si="46"/>
        <v>0</v>
      </c>
      <c r="O710" s="2" t="b">
        <f t="shared" si="47"/>
        <v>0</v>
      </c>
    </row>
    <row r="711" spans="1:15" x14ac:dyDescent="0.25">
      <c r="A711">
        <v>711</v>
      </c>
      <c r="B711" s="2" t="s">
        <v>879</v>
      </c>
      <c r="C711">
        <v>34</v>
      </c>
      <c r="D711">
        <v>32</v>
      </c>
      <c r="E711">
        <v>20813</v>
      </c>
      <c r="F711" s="2" t="s">
        <v>137</v>
      </c>
      <c r="G711">
        <v>6.1</v>
      </c>
      <c r="H711">
        <v>100</v>
      </c>
      <c r="I711">
        <v>0</v>
      </c>
      <c r="J711">
        <v>0</v>
      </c>
      <c r="K711">
        <v>0</v>
      </c>
      <c r="L711" t="b">
        <f t="shared" si="44"/>
        <v>0</v>
      </c>
      <c r="M711" t="b">
        <f t="shared" si="45"/>
        <v>0</v>
      </c>
      <c r="N711" t="b">
        <f t="shared" si="46"/>
        <v>0</v>
      </c>
      <c r="O711" s="2" t="b">
        <f t="shared" si="47"/>
        <v>0</v>
      </c>
    </row>
    <row r="712" spans="1:15" x14ac:dyDescent="0.25">
      <c r="A712">
        <v>712</v>
      </c>
      <c r="B712" s="2" t="s">
        <v>880</v>
      </c>
      <c r="C712">
        <v>34</v>
      </c>
      <c r="D712">
        <v>32</v>
      </c>
      <c r="E712">
        <v>20814</v>
      </c>
      <c r="F712" s="2" t="s">
        <v>137</v>
      </c>
      <c r="G712">
        <v>10.67</v>
      </c>
      <c r="H712">
        <v>100</v>
      </c>
      <c r="I712">
        <v>0</v>
      </c>
      <c r="J712">
        <v>0</v>
      </c>
      <c r="K712">
        <v>0</v>
      </c>
      <c r="L712" t="b">
        <f t="shared" si="44"/>
        <v>0</v>
      </c>
      <c r="M712" t="b">
        <f t="shared" si="45"/>
        <v>0</v>
      </c>
      <c r="N712" t="b">
        <f t="shared" si="46"/>
        <v>0</v>
      </c>
      <c r="O712" s="2" t="b">
        <f t="shared" si="47"/>
        <v>0</v>
      </c>
    </row>
    <row r="713" spans="1:15" x14ac:dyDescent="0.25">
      <c r="A713">
        <v>713</v>
      </c>
      <c r="B713" s="2" t="s">
        <v>881</v>
      </c>
      <c r="C713">
        <v>34</v>
      </c>
      <c r="D713">
        <v>32</v>
      </c>
      <c r="E713">
        <v>20815</v>
      </c>
      <c r="F713" s="2" t="s">
        <v>137</v>
      </c>
      <c r="G713">
        <v>10.67</v>
      </c>
      <c r="H713">
        <v>100</v>
      </c>
      <c r="I713">
        <v>0</v>
      </c>
      <c r="J713">
        <v>0</v>
      </c>
      <c r="K713">
        <v>0</v>
      </c>
      <c r="L713" t="b">
        <f t="shared" si="44"/>
        <v>0</v>
      </c>
      <c r="M713" t="b">
        <f t="shared" si="45"/>
        <v>0</v>
      </c>
      <c r="N713" t="b">
        <f t="shared" si="46"/>
        <v>0</v>
      </c>
      <c r="O713" s="2" t="b">
        <f t="shared" si="47"/>
        <v>0</v>
      </c>
    </row>
    <row r="714" spans="1:15" x14ac:dyDescent="0.25">
      <c r="A714">
        <v>714</v>
      </c>
      <c r="B714" s="2" t="s">
        <v>882</v>
      </c>
      <c r="C714">
        <v>34</v>
      </c>
      <c r="D714">
        <v>32</v>
      </c>
      <c r="E714">
        <v>20816</v>
      </c>
      <c r="F714" s="2" t="s">
        <v>137</v>
      </c>
      <c r="G714">
        <v>5.34</v>
      </c>
      <c r="H714">
        <v>100</v>
      </c>
      <c r="I714">
        <v>0</v>
      </c>
      <c r="J714">
        <v>0</v>
      </c>
      <c r="K714">
        <v>0</v>
      </c>
      <c r="L714" t="b">
        <f t="shared" si="44"/>
        <v>0</v>
      </c>
      <c r="M714" t="b">
        <f t="shared" si="45"/>
        <v>0</v>
      </c>
      <c r="N714" t="b">
        <f t="shared" si="46"/>
        <v>0</v>
      </c>
      <c r="O714" s="2" t="b">
        <f t="shared" si="47"/>
        <v>0</v>
      </c>
    </row>
    <row r="715" spans="1:15" x14ac:dyDescent="0.25">
      <c r="A715">
        <v>715</v>
      </c>
      <c r="B715" s="2" t="s">
        <v>883</v>
      </c>
      <c r="C715">
        <v>34</v>
      </c>
      <c r="D715">
        <v>32</v>
      </c>
      <c r="E715">
        <v>20817</v>
      </c>
      <c r="F715" s="2" t="s">
        <v>137</v>
      </c>
      <c r="G715">
        <v>6.09</v>
      </c>
      <c r="H715">
        <v>100</v>
      </c>
      <c r="I715">
        <v>0</v>
      </c>
      <c r="J715">
        <v>0</v>
      </c>
      <c r="K715">
        <v>0</v>
      </c>
      <c r="L715" t="b">
        <f t="shared" si="44"/>
        <v>0</v>
      </c>
      <c r="M715" t="b">
        <f t="shared" si="45"/>
        <v>0</v>
      </c>
      <c r="N715" t="b">
        <f t="shared" si="46"/>
        <v>0</v>
      </c>
      <c r="O715" s="2" t="b">
        <f t="shared" si="47"/>
        <v>0</v>
      </c>
    </row>
    <row r="716" spans="1:15" x14ac:dyDescent="0.25">
      <c r="A716">
        <v>716</v>
      </c>
      <c r="B716" s="2" t="s">
        <v>884</v>
      </c>
      <c r="C716">
        <v>34</v>
      </c>
      <c r="D716">
        <v>32</v>
      </c>
      <c r="E716">
        <v>20818</v>
      </c>
      <c r="F716" s="2" t="s">
        <v>137</v>
      </c>
      <c r="G716">
        <v>3.12</v>
      </c>
      <c r="H716">
        <v>100</v>
      </c>
      <c r="I716">
        <v>0</v>
      </c>
      <c r="J716">
        <v>0</v>
      </c>
      <c r="K716">
        <v>0</v>
      </c>
      <c r="L716" t="b">
        <f t="shared" si="44"/>
        <v>0</v>
      </c>
      <c r="M716" t="b">
        <f t="shared" si="45"/>
        <v>0</v>
      </c>
      <c r="N716" t="b">
        <f t="shared" si="46"/>
        <v>0</v>
      </c>
      <c r="O716" s="2" t="b">
        <f t="shared" si="47"/>
        <v>0</v>
      </c>
    </row>
    <row r="717" spans="1:15" x14ac:dyDescent="0.25">
      <c r="A717">
        <v>717</v>
      </c>
      <c r="B717" s="2" t="s">
        <v>885</v>
      </c>
      <c r="C717">
        <v>34</v>
      </c>
      <c r="D717">
        <v>32</v>
      </c>
      <c r="E717">
        <v>20819</v>
      </c>
      <c r="F717" s="2" t="s">
        <v>137</v>
      </c>
      <c r="G717">
        <v>3.89</v>
      </c>
      <c r="H717">
        <v>100</v>
      </c>
      <c r="I717">
        <v>0</v>
      </c>
      <c r="J717">
        <v>0</v>
      </c>
      <c r="K717">
        <v>0</v>
      </c>
      <c r="L717" t="b">
        <f t="shared" si="44"/>
        <v>0</v>
      </c>
      <c r="M717" t="b">
        <f t="shared" si="45"/>
        <v>0</v>
      </c>
      <c r="N717" t="b">
        <f t="shared" si="46"/>
        <v>0</v>
      </c>
      <c r="O717" s="2" t="b">
        <f t="shared" si="47"/>
        <v>0</v>
      </c>
    </row>
    <row r="718" spans="1:15" x14ac:dyDescent="0.25">
      <c r="A718">
        <v>718</v>
      </c>
      <c r="B718" s="2" t="s">
        <v>886</v>
      </c>
      <c r="C718">
        <v>34</v>
      </c>
      <c r="D718">
        <v>32</v>
      </c>
      <c r="E718">
        <v>20820</v>
      </c>
      <c r="F718" s="2" t="s">
        <v>137</v>
      </c>
      <c r="G718">
        <v>5.79</v>
      </c>
      <c r="H718">
        <v>100</v>
      </c>
      <c r="I718">
        <v>0</v>
      </c>
      <c r="J718">
        <v>0</v>
      </c>
      <c r="K718">
        <v>0</v>
      </c>
      <c r="L718" t="b">
        <f t="shared" si="44"/>
        <v>0</v>
      </c>
      <c r="M718" t="b">
        <f t="shared" si="45"/>
        <v>0</v>
      </c>
      <c r="N718" t="b">
        <f t="shared" si="46"/>
        <v>0</v>
      </c>
      <c r="O718" s="2" t="b">
        <f t="shared" si="47"/>
        <v>0</v>
      </c>
    </row>
    <row r="719" spans="1:15" x14ac:dyDescent="0.25">
      <c r="A719">
        <v>719</v>
      </c>
      <c r="B719" s="2" t="s">
        <v>887</v>
      </c>
      <c r="C719">
        <v>34</v>
      </c>
      <c r="D719">
        <v>32</v>
      </c>
      <c r="E719">
        <v>20821</v>
      </c>
      <c r="F719" s="2" t="s">
        <v>137</v>
      </c>
      <c r="G719">
        <v>5.79</v>
      </c>
      <c r="H719">
        <v>100</v>
      </c>
      <c r="I719">
        <v>0</v>
      </c>
      <c r="J719">
        <v>0</v>
      </c>
      <c r="K719">
        <v>0</v>
      </c>
      <c r="L719" t="b">
        <f t="shared" si="44"/>
        <v>0</v>
      </c>
      <c r="M719" t="b">
        <f t="shared" si="45"/>
        <v>0</v>
      </c>
      <c r="N719" t="b">
        <f t="shared" si="46"/>
        <v>0</v>
      </c>
      <c r="O719" s="2" t="b">
        <f t="shared" si="47"/>
        <v>0</v>
      </c>
    </row>
    <row r="720" spans="1:15" x14ac:dyDescent="0.25">
      <c r="A720">
        <v>720</v>
      </c>
      <c r="B720" s="2" t="s">
        <v>888</v>
      </c>
      <c r="C720">
        <v>34</v>
      </c>
      <c r="D720">
        <v>32</v>
      </c>
      <c r="E720">
        <v>20822</v>
      </c>
      <c r="F720" s="2" t="s">
        <v>137</v>
      </c>
      <c r="G720">
        <v>4.46</v>
      </c>
      <c r="H720">
        <v>100</v>
      </c>
      <c r="I720">
        <v>0</v>
      </c>
      <c r="J720">
        <v>0</v>
      </c>
      <c r="K720">
        <v>0</v>
      </c>
      <c r="L720" t="b">
        <f t="shared" si="44"/>
        <v>0</v>
      </c>
      <c r="M720" t="b">
        <f t="shared" si="45"/>
        <v>0</v>
      </c>
      <c r="N720" t="b">
        <f t="shared" si="46"/>
        <v>0</v>
      </c>
      <c r="O720" s="2" t="b">
        <f t="shared" si="47"/>
        <v>0</v>
      </c>
    </row>
    <row r="721" spans="1:15" x14ac:dyDescent="0.25">
      <c r="A721">
        <v>721</v>
      </c>
      <c r="B721" s="2" t="s">
        <v>889</v>
      </c>
      <c r="C721">
        <v>34</v>
      </c>
      <c r="D721">
        <v>32</v>
      </c>
      <c r="E721">
        <v>20823</v>
      </c>
      <c r="F721" s="2" t="s">
        <v>137</v>
      </c>
      <c r="G721">
        <v>5.91</v>
      </c>
      <c r="H721">
        <v>100</v>
      </c>
      <c r="I721">
        <v>0</v>
      </c>
      <c r="J721">
        <v>0</v>
      </c>
      <c r="K721">
        <v>0</v>
      </c>
      <c r="L721" t="b">
        <f t="shared" si="44"/>
        <v>0</v>
      </c>
      <c r="M721" t="b">
        <f t="shared" si="45"/>
        <v>0</v>
      </c>
      <c r="N721" t="b">
        <f t="shared" si="46"/>
        <v>0</v>
      </c>
      <c r="O721" s="2" t="b">
        <f t="shared" si="47"/>
        <v>0</v>
      </c>
    </row>
    <row r="722" spans="1:15" x14ac:dyDescent="0.25">
      <c r="A722">
        <v>722</v>
      </c>
      <c r="B722" s="2" t="s">
        <v>890</v>
      </c>
      <c r="C722">
        <v>34</v>
      </c>
      <c r="D722">
        <v>32</v>
      </c>
      <c r="E722">
        <v>20824</v>
      </c>
      <c r="F722" s="2" t="s">
        <v>137</v>
      </c>
      <c r="G722">
        <v>5.56</v>
      </c>
      <c r="H722">
        <v>100</v>
      </c>
      <c r="I722">
        <v>0</v>
      </c>
      <c r="J722">
        <v>0</v>
      </c>
      <c r="K722">
        <v>0</v>
      </c>
      <c r="L722" t="b">
        <f t="shared" si="44"/>
        <v>0</v>
      </c>
      <c r="M722" t="b">
        <f t="shared" si="45"/>
        <v>0</v>
      </c>
      <c r="N722" t="b">
        <f t="shared" si="46"/>
        <v>0</v>
      </c>
      <c r="O722" s="2" t="b">
        <f t="shared" si="47"/>
        <v>0</v>
      </c>
    </row>
    <row r="723" spans="1:15" x14ac:dyDescent="0.25">
      <c r="A723">
        <v>723</v>
      </c>
      <c r="B723" s="2" t="s">
        <v>891</v>
      </c>
      <c r="C723">
        <v>34</v>
      </c>
      <c r="D723">
        <v>32</v>
      </c>
      <c r="E723">
        <v>20825</v>
      </c>
      <c r="F723" s="2" t="s">
        <v>137</v>
      </c>
      <c r="G723">
        <v>4.2300000000000004</v>
      </c>
      <c r="H723">
        <v>100</v>
      </c>
      <c r="I723">
        <v>0</v>
      </c>
      <c r="J723">
        <v>0</v>
      </c>
      <c r="K723">
        <v>0</v>
      </c>
      <c r="L723" t="b">
        <f t="shared" si="44"/>
        <v>0</v>
      </c>
      <c r="M723" t="b">
        <f t="shared" si="45"/>
        <v>0</v>
      </c>
      <c r="N723" t="b">
        <f t="shared" si="46"/>
        <v>0</v>
      </c>
      <c r="O723" s="2" t="b">
        <f t="shared" si="47"/>
        <v>0</v>
      </c>
    </row>
    <row r="724" spans="1:15" x14ac:dyDescent="0.25">
      <c r="A724">
        <v>724</v>
      </c>
      <c r="B724" s="2" t="s">
        <v>892</v>
      </c>
      <c r="C724">
        <v>34</v>
      </c>
      <c r="D724">
        <v>32</v>
      </c>
      <c r="E724">
        <v>20826</v>
      </c>
      <c r="F724" s="2" t="s">
        <v>137</v>
      </c>
      <c r="G724">
        <v>3.35</v>
      </c>
      <c r="H724">
        <v>100</v>
      </c>
      <c r="I724">
        <v>0</v>
      </c>
      <c r="J724">
        <v>0</v>
      </c>
      <c r="K724">
        <v>0</v>
      </c>
      <c r="L724" t="b">
        <f t="shared" si="44"/>
        <v>0</v>
      </c>
      <c r="M724" t="b">
        <f t="shared" si="45"/>
        <v>0</v>
      </c>
      <c r="N724" t="b">
        <f t="shared" si="46"/>
        <v>0</v>
      </c>
      <c r="O724" s="2" t="b">
        <f t="shared" si="47"/>
        <v>0</v>
      </c>
    </row>
    <row r="725" spans="1:15" x14ac:dyDescent="0.25">
      <c r="A725">
        <v>725</v>
      </c>
      <c r="B725" s="2" t="s">
        <v>893</v>
      </c>
      <c r="C725">
        <v>34</v>
      </c>
      <c r="D725">
        <v>32</v>
      </c>
      <c r="E725">
        <v>20827</v>
      </c>
      <c r="F725" s="2" t="s">
        <v>137</v>
      </c>
      <c r="G725">
        <v>4.6500000000000004</v>
      </c>
      <c r="H725">
        <v>100</v>
      </c>
      <c r="I725">
        <v>0</v>
      </c>
      <c r="J725">
        <v>0</v>
      </c>
      <c r="K725">
        <v>0</v>
      </c>
      <c r="L725" t="b">
        <f t="shared" si="44"/>
        <v>0</v>
      </c>
      <c r="M725" t="b">
        <f t="shared" si="45"/>
        <v>0</v>
      </c>
      <c r="N725" t="b">
        <f t="shared" si="46"/>
        <v>0</v>
      </c>
      <c r="O725" s="2" t="b">
        <f t="shared" si="47"/>
        <v>0</v>
      </c>
    </row>
    <row r="726" spans="1:15" x14ac:dyDescent="0.25">
      <c r="A726">
        <v>726</v>
      </c>
      <c r="B726" s="2" t="s">
        <v>894</v>
      </c>
      <c r="C726">
        <v>34</v>
      </c>
      <c r="D726">
        <v>32</v>
      </c>
      <c r="E726">
        <v>20828</v>
      </c>
      <c r="F726" s="2" t="s">
        <v>137</v>
      </c>
      <c r="G726">
        <v>3.12</v>
      </c>
      <c r="H726">
        <v>100</v>
      </c>
      <c r="I726">
        <v>0</v>
      </c>
      <c r="J726">
        <v>0</v>
      </c>
      <c r="K726">
        <v>0</v>
      </c>
      <c r="L726" t="b">
        <f t="shared" si="44"/>
        <v>0</v>
      </c>
      <c r="M726" t="b">
        <f t="shared" si="45"/>
        <v>0</v>
      </c>
      <c r="N726" t="b">
        <f t="shared" si="46"/>
        <v>0</v>
      </c>
      <c r="O726" s="2" t="b">
        <f t="shared" si="47"/>
        <v>0</v>
      </c>
    </row>
    <row r="727" spans="1:15" x14ac:dyDescent="0.25">
      <c r="A727">
        <v>727</v>
      </c>
      <c r="B727" s="2" t="s">
        <v>895</v>
      </c>
      <c r="C727">
        <v>34</v>
      </c>
      <c r="D727">
        <v>32</v>
      </c>
      <c r="E727">
        <v>20829</v>
      </c>
      <c r="F727" s="2" t="s">
        <v>137</v>
      </c>
      <c r="G727">
        <v>5.91</v>
      </c>
      <c r="H727">
        <v>100</v>
      </c>
      <c r="I727">
        <v>0</v>
      </c>
      <c r="J727">
        <v>0</v>
      </c>
      <c r="K727">
        <v>0</v>
      </c>
      <c r="L727" t="b">
        <f t="shared" si="44"/>
        <v>0</v>
      </c>
      <c r="M727" t="b">
        <f t="shared" si="45"/>
        <v>0</v>
      </c>
      <c r="N727" t="b">
        <f t="shared" si="46"/>
        <v>0</v>
      </c>
      <c r="O727" s="2" t="b">
        <f t="shared" si="47"/>
        <v>0</v>
      </c>
    </row>
    <row r="728" spans="1:15" x14ac:dyDescent="0.25">
      <c r="A728">
        <v>728</v>
      </c>
      <c r="B728" s="2" t="s">
        <v>896</v>
      </c>
      <c r="C728">
        <v>34</v>
      </c>
      <c r="D728">
        <v>32</v>
      </c>
      <c r="E728">
        <v>20830</v>
      </c>
      <c r="F728" s="2" t="s">
        <v>137</v>
      </c>
      <c r="G728">
        <v>5.79</v>
      </c>
      <c r="H728">
        <v>100</v>
      </c>
      <c r="I728">
        <v>0</v>
      </c>
      <c r="J728">
        <v>0</v>
      </c>
      <c r="K728">
        <v>0</v>
      </c>
      <c r="L728" t="b">
        <f t="shared" si="44"/>
        <v>0</v>
      </c>
      <c r="M728" t="b">
        <f t="shared" si="45"/>
        <v>0</v>
      </c>
      <c r="N728" t="b">
        <f t="shared" si="46"/>
        <v>0</v>
      </c>
      <c r="O728" s="2" t="b">
        <f t="shared" si="47"/>
        <v>0</v>
      </c>
    </row>
    <row r="729" spans="1:15" x14ac:dyDescent="0.25">
      <c r="A729">
        <v>729</v>
      </c>
      <c r="B729" s="2" t="s">
        <v>897</v>
      </c>
      <c r="C729">
        <v>34</v>
      </c>
      <c r="D729">
        <v>32</v>
      </c>
      <c r="E729">
        <v>20831</v>
      </c>
      <c r="F729" s="2" t="s">
        <v>137</v>
      </c>
      <c r="G729">
        <v>5.91</v>
      </c>
      <c r="H729">
        <v>100</v>
      </c>
      <c r="I729">
        <v>0</v>
      </c>
      <c r="J729">
        <v>0</v>
      </c>
      <c r="K729">
        <v>0</v>
      </c>
      <c r="L729" t="b">
        <f t="shared" si="44"/>
        <v>0</v>
      </c>
      <c r="M729" t="b">
        <f t="shared" si="45"/>
        <v>0</v>
      </c>
      <c r="N729" t="b">
        <f t="shared" si="46"/>
        <v>0</v>
      </c>
      <c r="O729" s="2" t="b">
        <f t="shared" si="47"/>
        <v>0</v>
      </c>
    </row>
    <row r="730" spans="1:15" x14ac:dyDescent="0.25">
      <c r="A730">
        <v>730</v>
      </c>
      <c r="B730" s="2" t="s">
        <v>898</v>
      </c>
      <c r="C730">
        <v>34</v>
      </c>
      <c r="D730">
        <v>32</v>
      </c>
      <c r="E730">
        <v>20832</v>
      </c>
      <c r="F730" s="2" t="s">
        <v>137</v>
      </c>
      <c r="G730">
        <v>8.27</v>
      </c>
      <c r="H730">
        <v>100</v>
      </c>
      <c r="I730">
        <v>0</v>
      </c>
      <c r="J730">
        <v>0</v>
      </c>
      <c r="K730">
        <v>0</v>
      </c>
      <c r="L730" t="b">
        <f t="shared" si="44"/>
        <v>0</v>
      </c>
      <c r="M730" t="b">
        <f t="shared" si="45"/>
        <v>0</v>
      </c>
      <c r="N730" t="b">
        <f t="shared" si="46"/>
        <v>0</v>
      </c>
      <c r="O730" s="2" t="b">
        <f t="shared" si="47"/>
        <v>0</v>
      </c>
    </row>
    <row r="731" spans="1:15" x14ac:dyDescent="0.25">
      <c r="A731">
        <v>731</v>
      </c>
      <c r="B731" s="2" t="s">
        <v>899</v>
      </c>
      <c r="C731">
        <v>34</v>
      </c>
      <c r="D731">
        <v>32</v>
      </c>
      <c r="E731">
        <v>20833</v>
      </c>
      <c r="F731" s="2" t="s">
        <v>137</v>
      </c>
      <c r="G731">
        <v>8.4600000000000009</v>
      </c>
      <c r="H731">
        <v>100</v>
      </c>
      <c r="I731">
        <v>0</v>
      </c>
      <c r="J731">
        <v>0</v>
      </c>
      <c r="K731">
        <v>0</v>
      </c>
      <c r="L731" t="b">
        <f t="shared" si="44"/>
        <v>0</v>
      </c>
      <c r="M731" t="b">
        <f t="shared" si="45"/>
        <v>0</v>
      </c>
      <c r="N731" t="b">
        <f t="shared" si="46"/>
        <v>0</v>
      </c>
      <c r="O731" s="2" t="b">
        <f t="shared" si="47"/>
        <v>0</v>
      </c>
    </row>
    <row r="732" spans="1:15" x14ac:dyDescent="0.25">
      <c r="A732">
        <v>732</v>
      </c>
      <c r="B732" s="2" t="s">
        <v>900</v>
      </c>
      <c r="C732">
        <v>34</v>
      </c>
      <c r="D732">
        <v>32</v>
      </c>
      <c r="E732">
        <v>20834</v>
      </c>
      <c r="F732" s="2" t="s">
        <v>137</v>
      </c>
      <c r="G732">
        <v>11.51</v>
      </c>
      <c r="H732">
        <v>100</v>
      </c>
      <c r="I732">
        <v>0</v>
      </c>
      <c r="J732">
        <v>0</v>
      </c>
      <c r="K732">
        <v>0</v>
      </c>
      <c r="L732" t="b">
        <f t="shared" si="44"/>
        <v>0</v>
      </c>
      <c r="M732" t="b">
        <f t="shared" si="45"/>
        <v>0</v>
      </c>
      <c r="N732" t="b">
        <f t="shared" si="46"/>
        <v>0</v>
      </c>
      <c r="O732" s="2" t="b">
        <f t="shared" si="47"/>
        <v>0</v>
      </c>
    </row>
    <row r="733" spans="1:15" x14ac:dyDescent="0.25">
      <c r="A733">
        <v>733</v>
      </c>
      <c r="B733" s="2" t="s">
        <v>901</v>
      </c>
      <c r="C733">
        <v>34</v>
      </c>
      <c r="D733">
        <v>32</v>
      </c>
      <c r="E733">
        <v>20835</v>
      </c>
      <c r="F733" s="2" t="s">
        <v>137</v>
      </c>
      <c r="G733">
        <v>4.6500000000000004</v>
      </c>
      <c r="H733">
        <v>100</v>
      </c>
      <c r="I733">
        <v>0</v>
      </c>
      <c r="J733">
        <v>0</v>
      </c>
      <c r="K733">
        <v>0</v>
      </c>
      <c r="L733" t="b">
        <f t="shared" si="44"/>
        <v>0</v>
      </c>
      <c r="M733" t="b">
        <f t="shared" si="45"/>
        <v>0</v>
      </c>
      <c r="N733" t="b">
        <f t="shared" si="46"/>
        <v>0</v>
      </c>
      <c r="O733" s="2" t="b">
        <f t="shared" si="47"/>
        <v>0</v>
      </c>
    </row>
    <row r="734" spans="1:15" x14ac:dyDescent="0.25">
      <c r="A734">
        <v>734</v>
      </c>
      <c r="B734" s="2" t="s">
        <v>902</v>
      </c>
      <c r="C734">
        <v>34</v>
      </c>
      <c r="D734">
        <v>32</v>
      </c>
      <c r="E734">
        <v>20836</v>
      </c>
      <c r="F734" s="2" t="s">
        <v>137</v>
      </c>
      <c r="G734">
        <v>9.2200000000000006</v>
      </c>
      <c r="H734">
        <v>100</v>
      </c>
      <c r="I734">
        <v>0</v>
      </c>
      <c r="J734">
        <v>0</v>
      </c>
      <c r="K734">
        <v>0</v>
      </c>
      <c r="L734" t="b">
        <f t="shared" si="44"/>
        <v>0</v>
      </c>
      <c r="M734" t="b">
        <f t="shared" si="45"/>
        <v>0</v>
      </c>
      <c r="N734" t="b">
        <f t="shared" si="46"/>
        <v>0</v>
      </c>
      <c r="O734" s="2" t="b">
        <f t="shared" si="47"/>
        <v>0</v>
      </c>
    </row>
    <row r="735" spans="1:15" x14ac:dyDescent="0.25">
      <c r="A735">
        <v>735</v>
      </c>
      <c r="B735" s="2" t="s">
        <v>903</v>
      </c>
      <c r="C735">
        <v>34</v>
      </c>
      <c r="D735">
        <v>32</v>
      </c>
      <c r="E735">
        <v>20837</v>
      </c>
      <c r="F735" s="2" t="s">
        <v>137</v>
      </c>
      <c r="G735">
        <v>9.2200000000000006</v>
      </c>
      <c r="H735">
        <v>100</v>
      </c>
      <c r="I735">
        <v>0</v>
      </c>
      <c r="J735">
        <v>0</v>
      </c>
      <c r="K735">
        <v>0</v>
      </c>
      <c r="L735" t="b">
        <f t="shared" si="44"/>
        <v>0</v>
      </c>
      <c r="M735" t="b">
        <f t="shared" si="45"/>
        <v>0</v>
      </c>
      <c r="N735" t="b">
        <f t="shared" si="46"/>
        <v>0</v>
      </c>
      <c r="O735" s="2" t="b">
        <f t="shared" si="47"/>
        <v>0</v>
      </c>
    </row>
    <row r="736" spans="1:15" x14ac:dyDescent="0.25">
      <c r="A736">
        <v>736</v>
      </c>
      <c r="B736" s="2" t="s">
        <v>904</v>
      </c>
      <c r="C736">
        <v>34</v>
      </c>
      <c r="D736">
        <v>32</v>
      </c>
      <c r="E736">
        <v>20838</v>
      </c>
      <c r="F736" s="2" t="s">
        <v>137</v>
      </c>
      <c r="G736">
        <v>3.89</v>
      </c>
      <c r="H736">
        <v>100</v>
      </c>
      <c r="I736">
        <v>0</v>
      </c>
      <c r="J736">
        <v>0</v>
      </c>
      <c r="K736">
        <v>0</v>
      </c>
      <c r="L736" t="b">
        <f t="shared" si="44"/>
        <v>0</v>
      </c>
      <c r="M736" t="b">
        <f t="shared" si="45"/>
        <v>0</v>
      </c>
      <c r="N736" t="b">
        <f t="shared" si="46"/>
        <v>0</v>
      </c>
      <c r="O736" s="2" t="b">
        <f t="shared" si="47"/>
        <v>0</v>
      </c>
    </row>
    <row r="737" spans="1:15" x14ac:dyDescent="0.25">
      <c r="A737">
        <v>737</v>
      </c>
      <c r="B737" s="2" t="s">
        <v>905</v>
      </c>
      <c r="C737">
        <v>34</v>
      </c>
      <c r="D737">
        <v>32</v>
      </c>
      <c r="E737">
        <v>20839</v>
      </c>
      <c r="F737" s="2" t="s">
        <v>137</v>
      </c>
      <c r="G737">
        <v>13.66</v>
      </c>
      <c r="H737">
        <v>100</v>
      </c>
      <c r="I737">
        <v>0</v>
      </c>
      <c r="J737">
        <v>0</v>
      </c>
      <c r="K737">
        <v>0</v>
      </c>
      <c r="L737" t="b">
        <f t="shared" si="44"/>
        <v>0</v>
      </c>
      <c r="M737" t="b">
        <f t="shared" si="45"/>
        <v>0</v>
      </c>
      <c r="N737" t="b">
        <f t="shared" si="46"/>
        <v>0</v>
      </c>
      <c r="O737" s="2" t="b">
        <f t="shared" si="47"/>
        <v>0</v>
      </c>
    </row>
    <row r="738" spans="1:15" x14ac:dyDescent="0.25">
      <c r="A738">
        <v>738</v>
      </c>
      <c r="B738" s="2" t="s">
        <v>906</v>
      </c>
      <c r="C738">
        <v>34</v>
      </c>
      <c r="D738">
        <v>32</v>
      </c>
      <c r="E738">
        <v>20840</v>
      </c>
      <c r="F738" s="2" t="s">
        <v>137</v>
      </c>
      <c r="G738">
        <v>3.09</v>
      </c>
      <c r="H738">
        <v>100</v>
      </c>
      <c r="I738">
        <v>0</v>
      </c>
      <c r="J738">
        <v>0</v>
      </c>
      <c r="K738">
        <v>0</v>
      </c>
      <c r="L738" t="b">
        <f t="shared" si="44"/>
        <v>0</v>
      </c>
      <c r="M738" t="b">
        <f t="shared" si="45"/>
        <v>0</v>
      </c>
      <c r="N738" t="b">
        <f t="shared" si="46"/>
        <v>0</v>
      </c>
      <c r="O738" s="2" t="b">
        <f t="shared" si="47"/>
        <v>0</v>
      </c>
    </row>
    <row r="739" spans="1:15" x14ac:dyDescent="0.25">
      <c r="A739">
        <v>739</v>
      </c>
      <c r="B739" s="2" t="s">
        <v>907</v>
      </c>
      <c r="C739">
        <v>34</v>
      </c>
      <c r="D739">
        <v>32</v>
      </c>
      <c r="E739">
        <v>20841</v>
      </c>
      <c r="F739" s="2" t="s">
        <v>137</v>
      </c>
      <c r="G739">
        <v>4.99</v>
      </c>
      <c r="H739">
        <v>100</v>
      </c>
      <c r="I739">
        <v>0</v>
      </c>
      <c r="J739">
        <v>0</v>
      </c>
      <c r="K739">
        <v>0</v>
      </c>
      <c r="L739" t="b">
        <f t="shared" si="44"/>
        <v>0</v>
      </c>
      <c r="M739" t="b">
        <f t="shared" si="45"/>
        <v>0</v>
      </c>
      <c r="N739" t="b">
        <f t="shared" si="46"/>
        <v>0</v>
      </c>
      <c r="O739" s="2" t="b">
        <f t="shared" si="47"/>
        <v>0</v>
      </c>
    </row>
    <row r="740" spans="1:15" x14ac:dyDescent="0.25">
      <c r="A740">
        <v>740</v>
      </c>
      <c r="B740" s="2" t="s">
        <v>908</v>
      </c>
      <c r="C740">
        <v>34</v>
      </c>
      <c r="D740">
        <v>32</v>
      </c>
      <c r="E740">
        <v>20842</v>
      </c>
      <c r="F740" s="2" t="s">
        <v>137</v>
      </c>
      <c r="G740">
        <v>4.99</v>
      </c>
      <c r="H740">
        <v>100</v>
      </c>
      <c r="I740">
        <v>0</v>
      </c>
      <c r="J740">
        <v>0</v>
      </c>
      <c r="K740">
        <v>0</v>
      </c>
      <c r="L740" t="b">
        <f t="shared" si="44"/>
        <v>0</v>
      </c>
      <c r="M740" t="b">
        <f t="shared" si="45"/>
        <v>0</v>
      </c>
      <c r="N740" t="b">
        <f t="shared" si="46"/>
        <v>0</v>
      </c>
      <c r="O740" s="2" t="b">
        <f t="shared" si="47"/>
        <v>0</v>
      </c>
    </row>
    <row r="741" spans="1:15" x14ac:dyDescent="0.25">
      <c r="A741">
        <v>741</v>
      </c>
      <c r="B741" s="2" t="s">
        <v>909</v>
      </c>
      <c r="C741">
        <v>34</v>
      </c>
      <c r="D741">
        <v>32</v>
      </c>
      <c r="E741">
        <v>20843</v>
      </c>
      <c r="F741" s="2" t="s">
        <v>137</v>
      </c>
      <c r="G741">
        <v>3.66</v>
      </c>
      <c r="H741">
        <v>100</v>
      </c>
      <c r="I741">
        <v>0</v>
      </c>
      <c r="J741">
        <v>0</v>
      </c>
      <c r="K741">
        <v>0</v>
      </c>
      <c r="L741" t="b">
        <f t="shared" si="44"/>
        <v>0</v>
      </c>
      <c r="M741" t="b">
        <f t="shared" si="45"/>
        <v>0</v>
      </c>
      <c r="N741" t="b">
        <f t="shared" si="46"/>
        <v>0</v>
      </c>
      <c r="O741" s="2" t="b">
        <f t="shared" si="47"/>
        <v>0</v>
      </c>
    </row>
    <row r="742" spans="1:15" x14ac:dyDescent="0.25">
      <c r="A742">
        <v>742</v>
      </c>
      <c r="B742" s="2" t="s">
        <v>910</v>
      </c>
      <c r="C742">
        <v>34</v>
      </c>
      <c r="D742">
        <v>32</v>
      </c>
      <c r="E742">
        <v>20844</v>
      </c>
      <c r="F742" s="2" t="s">
        <v>137</v>
      </c>
      <c r="G742">
        <v>5.1100000000000003</v>
      </c>
      <c r="H742">
        <v>100</v>
      </c>
      <c r="I742">
        <v>0</v>
      </c>
      <c r="J742">
        <v>0</v>
      </c>
      <c r="K742">
        <v>0</v>
      </c>
      <c r="L742" t="b">
        <f t="shared" si="44"/>
        <v>0</v>
      </c>
      <c r="M742" t="b">
        <f t="shared" si="45"/>
        <v>0</v>
      </c>
      <c r="N742" t="b">
        <f t="shared" si="46"/>
        <v>0</v>
      </c>
      <c r="O742" s="2" t="b">
        <f t="shared" si="47"/>
        <v>0</v>
      </c>
    </row>
    <row r="743" spans="1:15" x14ac:dyDescent="0.25">
      <c r="A743">
        <v>743</v>
      </c>
      <c r="B743" s="2" t="s">
        <v>911</v>
      </c>
      <c r="C743">
        <v>34</v>
      </c>
      <c r="D743">
        <v>32</v>
      </c>
      <c r="E743">
        <v>20845</v>
      </c>
      <c r="F743" s="2" t="s">
        <v>137</v>
      </c>
      <c r="G743">
        <v>4.76</v>
      </c>
      <c r="H743">
        <v>100</v>
      </c>
      <c r="I743">
        <v>0</v>
      </c>
      <c r="J743">
        <v>0</v>
      </c>
      <c r="K743">
        <v>0</v>
      </c>
      <c r="L743" t="b">
        <f t="shared" si="44"/>
        <v>0</v>
      </c>
      <c r="M743" t="b">
        <f t="shared" si="45"/>
        <v>0</v>
      </c>
      <c r="N743" t="b">
        <f t="shared" si="46"/>
        <v>0</v>
      </c>
      <c r="O743" s="2" t="b">
        <f t="shared" si="47"/>
        <v>0</v>
      </c>
    </row>
    <row r="744" spans="1:15" x14ac:dyDescent="0.25">
      <c r="A744">
        <v>744</v>
      </c>
      <c r="B744" s="2" t="s">
        <v>912</v>
      </c>
      <c r="C744">
        <v>34</v>
      </c>
      <c r="D744">
        <v>32</v>
      </c>
      <c r="E744">
        <v>20846</v>
      </c>
      <c r="F744" s="2" t="s">
        <v>137</v>
      </c>
      <c r="G744">
        <v>3.43</v>
      </c>
      <c r="H744">
        <v>100</v>
      </c>
      <c r="I744">
        <v>0</v>
      </c>
      <c r="J744">
        <v>0</v>
      </c>
      <c r="K744">
        <v>0</v>
      </c>
      <c r="L744" t="b">
        <f t="shared" si="44"/>
        <v>0</v>
      </c>
      <c r="M744" t="b">
        <f t="shared" si="45"/>
        <v>0</v>
      </c>
      <c r="N744" t="b">
        <f t="shared" si="46"/>
        <v>0</v>
      </c>
      <c r="O744" s="2" t="b">
        <f t="shared" si="47"/>
        <v>0</v>
      </c>
    </row>
    <row r="745" spans="1:15" x14ac:dyDescent="0.25">
      <c r="A745">
        <v>745</v>
      </c>
      <c r="B745" s="2" t="s">
        <v>913</v>
      </c>
      <c r="C745">
        <v>34</v>
      </c>
      <c r="D745">
        <v>32</v>
      </c>
      <c r="E745">
        <v>20847</v>
      </c>
      <c r="F745" s="2" t="s">
        <v>137</v>
      </c>
      <c r="G745">
        <v>3.86</v>
      </c>
      <c r="H745">
        <v>100</v>
      </c>
      <c r="I745">
        <v>0</v>
      </c>
      <c r="J745">
        <v>0</v>
      </c>
      <c r="K745">
        <v>0</v>
      </c>
      <c r="L745" t="b">
        <f t="shared" si="44"/>
        <v>0</v>
      </c>
      <c r="M745" t="b">
        <f t="shared" si="45"/>
        <v>0</v>
      </c>
      <c r="N745" t="b">
        <f t="shared" si="46"/>
        <v>0</v>
      </c>
      <c r="O745" s="2" t="b">
        <f t="shared" si="47"/>
        <v>0</v>
      </c>
    </row>
    <row r="746" spans="1:15" x14ac:dyDescent="0.25">
      <c r="A746">
        <v>746</v>
      </c>
      <c r="B746" s="2" t="s">
        <v>914</v>
      </c>
      <c r="C746">
        <v>34</v>
      </c>
      <c r="D746">
        <v>32</v>
      </c>
      <c r="E746">
        <v>20848</v>
      </c>
      <c r="F746" s="2" t="s">
        <v>137</v>
      </c>
      <c r="G746">
        <v>3.85</v>
      </c>
      <c r="H746">
        <v>100</v>
      </c>
      <c r="I746">
        <v>0</v>
      </c>
      <c r="J746">
        <v>0</v>
      </c>
      <c r="K746">
        <v>0</v>
      </c>
      <c r="L746" t="b">
        <f t="shared" si="44"/>
        <v>0</v>
      </c>
      <c r="M746" t="b">
        <f t="shared" si="45"/>
        <v>0</v>
      </c>
      <c r="N746" t="b">
        <f t="shared" si="46"/>
        <v>0</v>
      </c>
      <c r="O746" s="2" t="b">
        <f t="shared" si="47"/>
        <v>0</v>
      </c>
    </row>
    <row r="747" spans="1:15" x14ac:dyDescent="0.25">
      <c r="A747">
        <v>747</v>
      </c>
      <c r="B747" s="2" t="s">
        <v>915</v>
      </c>
      <c r="C747">
        <v>34</v>
      </c>
      <c r="D747">
        <v>32</v>
      </c>
      <c r="E747">
        <v>20849</v>
      </c>
      <c r="F747" s="2" t="s">
        <v>137</v>
      </c>
      <c r="G747">
        <v>13.54</v>
      </c>
      <c r="H747">
        <v>100</v>
      </c>
      <c r="I747">
        <v>0</v>
      </c>
      <c r="J747">
        <v>0</v>
      </c>
      <c r="K747">
        <v>0</v>
      </c>
      <c r="L747" t="b">
        <f t="shared" si="44"/>
        <v>0</v>
      </c>
      <c r="M747" t="b">
        <f t="shared" si="45"/>
        <v>0</v>
      </c>
      <c r="N747" t="b">
        <f t="shared" si="46"/>
        <v>0</v>
      </c>
      <c r="O747" s="2" t="b">
        <f t="shared" si="47"/>
        <v>0</v>
      </c>
    </row>
    <row r="748" spans="1:15" x14ac:dyDescent="0.25">
      <c r="A748">
        <v>748</v>
      </c>
      <c r="B748" s="2" t="s">
        <v>916</v>
      </c>
      <c r="C748">
        <v>34</v>
      </c>
      <c r="D748">
        <v>32</v>
      </c>
      <c r="E748">
        <v>20850</v>
      </c>
      <c r="F748" s="2" t="s">
        <v>137</v>
      </c>
      <c r="G748">
        <v>5.1100000000000003</v>
      </c>
      <c r="H748">
        <v>100</v>
      </c>
      <c r="I748">
        <v>0</v>
      </c>
      <c r="J748">
        <v>0</v>
      </c>
      <c r="K748">
        <v>0</v>
      </c>
      <c r="L748" t="b">
        <f t="shared" si="44"/>
        <v>0</v>
      </c>
      <c r="M748" t="b">
        <f t="shared" si="45"/>
        <v>0</v>
      </c>
      <c r="N748" t="b">
        <f t="shared" si="46"/>
        <v>0</v>
      </c>
      <c r="O748" s="2" t="b">
        <f t="shared" si="47"/>
        <v>0</v>
      </c>
    </row>
    <row r="749" spans="1:15" x14ac:dyDescent="0.25">
      <c r="A749">
        <v>749</v>
      </c>
      <c r="B749" s="2" t="s">
        <v>917</v>
      </c>
      <c r="C749">
        <v>34</v>
      </c>
      <c r="D749">
        <v>32</v>
      </c>
      <c r="E749">
        <v>20851</v>
      </c>
      <c r="F749" s="2" t="s">
        <v>137</v>
      </c>
      <c r="G749">
        <v>4.99</v>
      </c>
      <c r="H749">
        <v>100</v>
      </c>
      <c r="I749">
        <v>0</v>
      </c>
      <c r="J749">
        <v>0</v>
      </c>
      <c r="K749">
        <v>0</v>
      </c>
      <c r="L749" t="b">
        <f t="shared" si="44"/>
        <v>0</v>
      </c>
      <c r="M749" t="b">
        <f t="shared" si="45"/>
        <v>0</v>
      </c>
      <c r="N749" t="b">
        <f t="shared" si="46"/>
        <v>0</v>
      </c>
      <c r="O749" s="2" t="b">
        <f t="shared" si="47"/>
        <v>0</v>
      </c>
    </row>
    <row r="750" spans="1:15" x14ac:dyDescent="0.25">
      <c r="A750">
        <v>750</v>
      </c>
      <c r="B750" s="2" t="s">
        <v>918</v>
      </c>
      <c r="C750">
        <v>34</v>
      </c>
      <c r="D750">
        <v>32</v>
      </c>
      <c r="E750">
        <v>20852</v>
      </c>
      <c r="F750" s="2" t="s">
        <v>137</v>
      </c>
      <c r="G750">
        <v>5.1100000000000003</v>
      </c>
      <c r="H750">
        <v>100</v>
      </c>
      <c r="I750">
        <v>0</v>
      </c>
      <c r="J750">
        <v>0</v>
      </c>
      <c r="K750">
        <v>0</v>
      </c>
      <c r="L750" t="b">
        <f t="shared" si="44"/>
        <v>0</v>
      </c>
      <c r="M750" t="b">
        <f t="shared" si="45"/>
        <v>0</v>
      </c>
      <c r="N750" t="b">
        <f t="shared" si="46"/>
        <v>0</v>
      </c>
      <c r="O750" s="2" t="b">
        <f t="shared" si="47"/>
        <v>0</v>
      </c>
    </row>
    <row r="751" spans="1:15" x14ac:dyDescent="0.25">
      <c r="A751">
        <v>751</v>
      </c>
      <c r="B751" s="2" t="s">
        <v>919</v>
      </c>
      <c r="C751">
        <v>34</v>
      </c>
      <c r="D751">
        <v>32</v>
      </c>
      <c r="E751">
        <v>20853</v>
      </c>
      <c r="F751" s="2" t="s">
        <v>137</v>
      </c>
      <c r="G751">
        <v>7.47</v>
      </c>
      <c r="H751">
        <v>100</v>
      </c>
      <c r="I751">
        <v>0</v>
      </c>
      <c r="J751">
        <v>0</v>
      </c>
      <c r="K751">
        <v>0</v>
      </c>
      <c r="L751" t="b">
        <f t="shared" si="44"/>
        <v>0</v>
      </c>
      <c r="M751" t="b">
        <f t="shared" si="45"/>
        <v>0</v>
      </c>
      <c r="N751" t="b">
        <f t="shared" si="46"/>
        <v>0</v>
      </c>
      <c r="O751" s="2" t="b">
        <f t="shared" si="47"/>
        <v>0</v>
      </c>
    </row>
    <row r="752" spans="1:15" x14ac:dyDescent="0.25">
      <c r="A752">
        <v>752</v>
      </c>
      <c r="B752" s="2" t="s">
        <v>920</v>
      </c>
      <c r="C752">
        <v>34</v>
      </c>
      <c r="D752">
        <v>32</v>
      </c>
      <c r="E752">
        <v>20854</v>
      </c>
      <c r="F752" s="2" t="s">
        <v>137</v>
      </c>
      <c r="G752">
        <v>7.66</v>
      </c>
      <c r="H752">
        <v>100</v>
      </c>
      <c r="I752">
        <v>0</v>
      </c>
      <c r="J752">
        <v>0</v>
      </c>
      <c r="K752">
        <v>0</v>
      </c>
      <c r="L752" t="b">
        <f t="shared" si="44"/>
        <v>0</v>
      </c>
      <c r="M752" t="b">
        <f t="shared" si="45"/>
        <v>0</v>
      </c>
      <c r="N752" t="b">
        <f t="shared" si="46"/>
        <v>0</v>
      </c>
      <c r="O752" s="2" t="b">
        <f t="shared" si="47"/>
        <v>0</v>
      </c>
    </row>
    <row r="753" spans="1:15" x14ac:dyDescent="0.25">
      <c r="A753">
        <v>753</v>
      </c>
      <c r="B753" s="2" t="s">
        <v>921</v>
      </c>
      <c r="C753">
        <v>34</v>
      </c>
      <c r="D753">
        <v>32</v>
      </c>
      <c r="E753">
        <v>20855</v>
      </c>
      <c r="F753" s="2" t="s">
        <v>137</v>
      </c>
      <c r="G753">
        <v>10.71</v>
      </c>
      <c r="H753">
        <v>100</v>
      </c>
      <c r="I753">
        <v>0</v>
      </c>
      <c r="J753">
        <v>0</v>
      </c>
      <c r="K753">
        <v>0</v>
      </c>
      <c r="L753" t="b">
        <f t="shared" si="44"/>
        <v>0</v>
      </c>
      <c r="M753" t="b">
        <f t="shared" si="45"/>
        <v>0</v>
      </c>
      <c r="N753" t="b">
        <f t="shared" si="46"/>
        <v>0</v>
      </c>
      <c r="O753" s="2" t="b">
        <f t="shared" si="47"/>
        <v>0</v>
      </c>
    </row>
    <row r="754" spans="1:15" x14ac:dyDescent="0.25">
      <c r="A754">
        <v>754</v>
      </c>
      <c r="B754" s="2" t="s">
        <v>922</v>
      </c>
      <c r="C754">
        <v>34</v>
      </c>
      <c r="D754">
        <v>32</v>
      </c>
      <c r="E754">
        <v>20856</v>
      </c>
      <c r="F754" s="2" t="s">
        <v>137</v>
      </c>
      <c r="G754">
        <v>3.85</v>
      </c>
      <c r="H754">
        <v>100</v>
      </c>
      <c r="I754">
        <v>0</v>
      </c>
      <c r="J754">
        <v>0</v>
      </c>
      <c r="K754">
        <v>0</v>
      </c>
      <c r="L754" t="b">
        <f t="shared" si="44"/>
        <v>0</v>
      </c>
      <c r="M754" t="b">
        <f t="shared" si="45"/>
        <v>0</v>
      </c>
      <c r="N754" t="b">
        <f t="shared" si="46"/>
        <v>0</v>
      </c>
      <c r="O754" s="2" t="b">
        <f t="shared" si="47"/>
        <v>0</v>
      </c>
    </row>
    <row r="755" spans="1:15" x14ac:dyDescent="0.25">
      <c r="A755">
        <v>755</v>
      </c>
      <c r="B755" s="2" t="s">
        <v>923</v>
      </c>
      <c r="C755">
        <v>34</v>
      </c>
      <c r="D755">
        <v>32</v>
      </c>
      <c r="E755">
        <v>20857</v>
      </c>
      <c r="F755" s="2" t="s">
        <v>137</v>
      </c>
      <c r="G755">
        <v>8.42</v>
      </c>
      <c r="H755">
        <v>100</v>
      </c>
      <c r="I755">
        <v>0</v>
      </c>
      <c r="J755">
        <v>0</v>
      </c>
      <c r="K755">
        <v>0</v>
      </c>
      <c r="L755" t="b">
        <f t="shared" si="44"/>
        <v>0</v>
      </c>
      <c r="M755" t="b">
        <f t="shared" si="45"/>
        <v>0</v>
      </c>
      <c r="N755" t="b">
        <f t="shared" si="46"/>
        <v>0</v>
      </c>
      <c r="O755" s="2" t="b">
        <f t="shared" si="47"/>
        <v>0</v>
      </c>
    </row>
    <row r="756" spans="1:15" x14ac:dyDescent="0.25">
      <c r="A756">
        <v>756</v>
      </c>
      <c r="B756" s="2" t="s">
        <v>924</v>
      </c>
      <c r="C756">
        <v>34</v>
      </c>
      <c r="D756">
        <v>32</v>
      </c>
      <c r="E756">
        <v>20858</v>
      </c>
      <c r="F756" s="2" t="s">
        <v>137</v>
      </c>
      <c r="G756">
        <v>8.42</v>
      </c>
      <c r="H756">
        <v>100</v>
      </c>
      <c r="I756">
        <v>0</v>
      </c>
      <c r="J756">
        <v>0</v>
      </c>
      <c r="K756">
        <v>0</v>
      </c>
      <c r="L756" t="b">
        <f t="shared" si="44"/>
        <v>0</v>
      </c>
      <c r="M756" t="b">
        <f t="shared" si="45"/>
        <v>0</v>
      </c>
      <c r="N756" t="b">
        <f t="shared" si="46"/>
        <v>0</v>
      </c>
      <c r="O756" s="2" t="b">
        <f t="shared" si="47"/>
        <v>0</v>
      </c>
    </row>
    <row r="757" spans="1:15" x14ac:dyDescent="0.25">
      <c r="A757">
        <v>757</v>
      </c>
      <c r="B757" s="2" t="s">
        <v>925</v>
      </c>
      <c r="C757">
        <v>34</v>
      </c>
      <c r="D757">
        <v>32</v>
      </c>
      <c r="E757">
        <v>20859</v>
      </c>
      <c r="F757" s="2" t="s">
        <v>137</v>
      </c>
      <c r="G757">
        <v>3.09</v>
      </c>
      <c r="H757">
        <v>100</v>
      </c>
      <c r="I757">
        <v>0</v>
      </c>
      <c r="J757">
        <v>0</v>
      </c>
      <c r="K757">
        <v>0</v>
      </c>
      <c r="L757" t="b">
        <f t="shared" si="44"/>
        <v>0</v>
      </c>
      <c r="M757" t="b">
        <f t="shared" si="45"/>
        <v>0</v>
      </c>
      <c r="N757" t="b">
        <f t="shared" si="46"/>
        <v>0</v>
      </c>
      <c r="O757" s="2" t="b">
        <f t="shared" si="47"/>
        <v>0</v>
      </c>
    </row>
    <row r="758" spans="1:15" x14ac:dyDescent="0.25">
      <c r="A758">
        <v>758</v>
      </c>
      <c r="B758" s="2" t="s">
        <v>926</v>
      </c>
      <c r="C758">
        <v>34</v>
      </c>
      <c r="D758">
        <v>32</v>
      </c>
      <c r="E758">
        <v>20860</v>
      </c>
      <c r="F758" s="2" t="s">
        <v>137</v>
      </c>
      <c r="G758">
        <v>10.35</v>
      </c>
      <c r="H758">
        <v>100</v>
      </c>
      <c r="I758">
        <v>0</v>
      </c>
      <c r="J758">
        <v>0</v>
      </c>
      <c r="K758">
        <v>0</v>
      </c>
      <c r="L758" t="b">
        <f t="shared" si="44"/>
        <v>0</v>
      </c>
      <c r="M758" t="b">
        <f t="shared" si="45"/>
        <v>0</v>
      </c>
      <c r="N758" t="b">
        <f t="shared" si="46"/>
        <v>0</v>
      </c>
      <c r="O758" s="2" t="b">
        <f t="shared" si="47"/>
        <v>0</v>
      </c>
    </row>
    <row r="759" spans="1:15" x14ac:dyDescent="0.25">
      <c r="A759">
        <v>759</v>
      </c>
      <c r="B759" s="2" t="s">
        <v>927</v>
      </c>
      <c r="C759">
        <v>34</v>
      </c>
      <c r="D759">
        <v>32</v>
      </c>
      <c r="E759">
        <v>20861</v>
      </c>
      <c r="F759" s="2" t="s">
        <v>137</v>
      </c>
      <c r="G759">
        <v>10.71</v>
      </c>
      <c r="H759">
        <v>100</v>
      </c>
      <c r="I759">
        <v>0</v>
      </c>
      <c r="J759">
        <v>0</v>
      </c>
      <c r="K759">
        <v>0</v>
      </c>
      <c r="L759" t="b">
        <f t="shared" si="44"/>
        <v>0</v>
      </c>
      <c r="M759" t="b">
        <f t="shared" si="45"/>
        <v>0</v>
      </c>
      <c r="N759" t="b">
        <f t="shared" si="46"/>
        <v>0</v>
      </c>
      <c r="O759" s="2" t="b">
        <f t="shared" si="47"/>
        <v>0</v>
      </c>
    </row>
    <row r="760" spans="1:15" x14ac:dyDescent="0.25">
      <c r="A760">
        <v>760</v>
      </c>
      <c r="B760" s="2" t="s">
        <v>928</v>
      </c>
      <c r="C760">
        <v>34</v>
      </c>
      <c r="D760">
        <v>32</v>
      </c>
      <c r="E760">
        <v>20862</v>
      </c>
      <c r="F760" s="2" t="s">
        <v>137</v>
      </c>
      <c r="G760">
        <v>3.64</v>
      </c>
      <c r="H760">
        <v>100</v>
      </c>
      <c r="I760">
        <v>0</v>
      </c>
      <c r="J760">
        <v>0</v>
      </c>
      <c r="K760">
        <v>0</v>
      </c>
      <c r="L760" t="b">
        <f t="shared" si="44"/>
        <v>0</v>
      </c>
      <c r="M760" t="b">
        <f t="shared" si="45"/>
        <v>0</v>
      </c>
      <c r="N760" t="b">
        <f t="shared" si="46"/>
        <v>0</v>
      </c>
      <c r="O760" s="2" t="b">
        <f t="shared" si="47"/>
        <v>0</v>
      </c>
    </row>
    <row r="761" spans="1:15" x14ac:dyDescent="0.25">
      <c r="A761">
        <v>761</v>
      </c>
      <c r="B761" s="2" t="s">
        <v>929</v>
      </c>
      <c r="C761">
        <v>34</v>
      </c>
      <c r="D761">
        <v>32</v>
      </c>
      <c r="E761">
        <v>20863</v>
      </c>
      <c r="F761" s="2" t="s">
        <v>137</v>
      </c>
      <c r="G761">
        <v>3.64</v>
      </c>
      <c r="H761">
        <v>100</v>
      </c>
      <c r="I761">
        <v>0</v>
      </c>
      <c r="J761">
        <v>0</v>
      </c>
      <c r="K761">
        <v>0</v>
      </c>
      <c r="L761" t="b">
        <f t="shared" si="44"/>
        <v>0</v>
      </c>
      <c r="M761" t="b">
        <f t="shared" si="45"/>
        <v>0</v>
      </c>
      <c r="N761" t="b">
        <f t="shared" si="46"/>
        <v>0</v>
      </c>
      <c r="O761" s="2" t="b">
        <f t="shared" si="47"/>
        <v>0</v>
      </c>
    </row>
    <row r="762" spans="1:15" x14ac:dyDescent="0.25">
      <c r="A762">
        <v>762</v>
      </c>
      <c r="B762" s="2" t="s">
        <v>930</v>
      </c>
      <c r="C762">
        <v>34</v>
      </c>
      <c r="D762">
        <v>32</v>
      </c>
      <c r="E762">
        <v>20864</v>
      </c>
      <c r="F762" s="2" t="s">
        <v>137</v>
      </c>
      <c r="G762">
        <v>10.07</v>
      </c>
      <c r="H762">
        <v>100</v>
      </c>
      <c r="I762">
        <v>0</v>
      </c>
      <c r="J762">
        <v>0</v>
      </c>
      <c r="K762">
        <v>0</v>
      </c>
      <c r="L762" t="b">
        <f t="shared" si="44"/>
        <v>0</v>
      </c>
      <c r="M762" t="b">
        <f t="shared" si="45"/>
        <v>0</v>
      </c>
      <c r="N762" t="b">
        <f t="shared" si="46"/>
        <v>0</v>
      </c>
      <c r="O762" s="2" t="b">
        <f t="shared" si="47"/>
        <v>0</v>
      </c>
    </row>
    <row r="763" spans="1:15" x14ac:dyDescent="0.25">
      <c r="A763">
        <v>763</v>
      </c>
      <c r="B763" s="2" t="s">
        <v>931</v>
      </c>
      <c r="C763">
        <v>34</v>
      </c>
      <c r="D763">
        <v>32</v>
      </c>
      <c r="E763">
        <v>20865</v>
      </c>
      <c r="F763" s="2" t="s">
        <v>137</v>
      </c>
      <c r="G763">
        <v>3.76</v>
      </c>
      <c r="H763">
        <v>100</v>
      </c>
      <c r="I763">
        <v>0</v>
      </c>
      <c r="J763">
        <v>0</v>
      </c>
      <c r="K763">
        <v>0</v>
      </c>
      <c r="L763" t="b">
        <f t="shared" si="44"/>
        <v>0</v>
      </c>
      <c r="M763" t="b">
        <f t="shared" si="45"/>
        <v>0</v>
      </c>
      <c r="N763" t="b">
        <f t="shared" si="46"/>
        <v>0</v>
      </c>
      <c r="O763" s="2" t="b">
        <f t="shared" si="47"/>
        <v>0</v>
      </c>
    </row>
    <row r="764" spans="1:15" x14ac:dyDescent="0.25">
      <c r="A764">
        <v>764</v>
      </c>
      <c r="B764" s="2" t="s">
        <v>932</v>
      </c>
      <c r="C764">
        <v>34</v>
      </c>
      <c r="D764">
        <v>32</v>
      </c>
      <c r="E764">
        <v>20866</v>
      </c>
      <c r="F764" s="2" t="s">
        <v>137</v>
      </c>
      <c r="G764">
        <v>3.41</v>
      </c>
      <c r="H764">
        <v>100</v>
      </c>
      <c r="I764">
        <v>0</v>
      </c>
      <c r="J764">
        <v>0</v>
      </c>
      <c r="K764">
        <v>0</v>
      </c>
      <c r="L764" t="b">
        <f t="shared" si="44"/>
        <v>0</v>
      </c>
      <c r="M764" t="b">
        <f t="shared" si="45"/>
        <v>0</v>
      </c>
      <c r="N764" t="b">
        <f t="shared" si="46"/>
        <v>0</v>
      </c>
      <c r="O764" s="2" t="b">
        <f t="shared" si="47"/>
        <v>0</v>
      </c>
    </row>
    <row r="765" spans="1:15" x14ac:dyDescent="0.25">
      <c r="A765">
        <v>765</v>
      </c>
      <c r="B765" s="2" t="s">
        <v>933</v>
      </c>
      <c r="C765">
        <v>34</v>
      </c>
      <c r="D765">
        <v>32</v>
      </c>
      <c r="E765">
        <v>20867</v>
      </c>
      <c r="F765" s="2" t="s">
        <v>137</v>
      </c>
      <c r="G765">
        <v>11.6</v>
      </c>
      <c r="H765">
        <v>100</v>
      </c>
      <c r="I765">
        <v>0</v>
      </c>
      <c r="J765">
        <v>0</v>
      </c>
      <c r="K765">
        <v>0</v>
      </c>
      <c r="L765" t="b">
        <f t="shared" si="44"/>
        <v>0</v>
      </c>
      <c r="M765" t="b">
        <f t="shared" si="45"/>
        <v>0</v>
      </c>
      <c r="N765" t="b">
        <f t="shared" si="46"/>
        <v>0</v>
      </c>
      <c r="O765" s="2" t="b">
        <f t="shared" si="47"/>
        <v>0</v>
      </c>
    </row>
    <row r="766" spans="1:15" x14ac:dyDescent="0.25">
      <c r="A766">
        <v>766</v>
      </c>
      <c r="B766" s="2" t="s">
        <v>934</v>
      </c>
      <c r="C766">
        <v>34</v>
      </c>
      <c r="D766">
        <v>32</v>
      </c>
      <c r="E766">
        <v>20868</v>
      </c>
      <c r="F766" s="2" t="s">
        <v>137</v>
      </c>
      <c r="G766">
        <v>8.82</v>
      </c>
      <c r="H766">
        <v>100</v>
      </c>
      <c r="I766">
        <v>0</v>
      </c>
      <c r="J766">
        <v>0</v>
      </c>
      <c r="K766">
        <v>0</v>
      </c>
      <c r="L766" t="b">
        <f t="shared" si="44"/>
        <v>0</v>
      </c>
      <c r="M766" t="b">
        <f t="shared" si="45"/>
        <v>0</v>
      </c>
      <c r="N766" t="b">
        <f t="shared" si="46"/>
        <v>0</v>
      </c>
      <c r="O766" s="2" t="b">
        <f t="shared" si="47"/>
        <v>0</v>
      </c>
    </row>
    <row r="767" spans="1:15" x14ac:dyDescent="0.25">
      <c r="A767">
        <v>767</v>
      </c>
      <c r="B767" s="2" t="s">
        <v>935</v>
      </c>
      <c r="C767">
        <v>34</v>
      </c>
      <c r="D767">
        <v>32</v>
      </c>
      <c r="E767">
        <v>20869</v>
      </c>
      <c r="F767" s="2" t="s">
        <v>137</v>
      </c>
      <c r="G767">
        <v>1.07</v>
      </c>
      <c r="H767">
        <v>100</v>
      </c>
      <c r="I767">
        <v>0</v>
      </c>
      <c r="J767">
        <v>0</v>
      </c>
      <c r="K767">
        <v>0</v>
      </c>
      <c r="L767" t="b">
        <f t="shared" si="44"/>
        <v>0</v>
      </c>
      <c r="M767" t="b">
        <f t="shared" si="45"/>
        <v>0</v>
      </c>
      <c r="N767" t="b">
        <f t="shared" si="46"/>
        <v>0</v>
      </c>
      <c r="O767" s="2" t="b">
        <f t="shared" si="47"/>
        <v>0</v>
      </c>
    </row>
    <row r="768" spans="1:15" x14ac:dyDescent="0.25">
      <c r="A768">
        <v>768</v>
      </c>
      <c r="B768" s="2" t="s">
        <v>936</v>
      </c>
      <c r="C768">
        <v>34</v>
      </c>
      <c r="D768">
        <v>32</v>
      </c>
      <c r="E768">
        <v>20870</v>
      </c>
      <c r="F768" s="2" t="s">
        <v>137</v>
      </c>
      <c r="G768">
        <v>14.92</v>
      </c>
      <c r="H768">
        <v>100</v>
      </c>
      <c r="I768">
        <v>0</v>
      </c>
      <c r="J768">
        <v>0</v>
      </c>
      <c r="K768">
        <v>0</v>
      </c>
      <c r="L768" t="b">
        <f t="shared" si="44"/>
        <v>0</v>
      </c>
      <c r="M768" t="b">
        <f t="shared" si="45"/>
        <v>0</v>
      </c>
      <c r="N768" t="b">
        <f t="shared" si="46"/>
        <v>0</v>
      </c>
      <c r="O768" s="2" t="b">
        <f t="shared" si="47"/>
        <v>0</v>
      </c>
    </row>
    <row r="769" spans="1:15" x14ac:dyDescent="0.25">
      <c r="A769">
        <v>769</v>
      </c>
      <c r="B769" s="2" t="s">
        <v>937</v>
      </c>
      <c r="C769">
        <v>34</v>
      </c>
      <c r="D769">
        <v>32</v>
      </c>
      <c r="E769">
        <v>20871</v>
      </c>
      <c r="F769" s="2" t="s">
        <v>137</v>
      </c>
      <c r="G769">
        <v>3.76</v>
      </c>
      <c r="H769">
        <v>100</v>
      </c>
      <c r="I769">
        <v>0</v>
      </c>
      <c r="J769">
        <v>0</v>
      </c>
      <c r="K769">
        <v>0</v>
      </c>
      <c r="L769" t="b">
        <f t="shared" si="44"/>
        <v>0</v>
      </c>
      <c r="M769" t="b">
        <f t="shared" si="45"/>
        <v>0</v>
      </c>
      <c r="N769" t="b">
        <f t="shared" si="46"/>
        <v>0</v>
      </c>
      <c r="O769" s="2" t="b">
        <f t="shared" si="47"/>
        <v>0</v>
      </c>
    </row>
    <row r="770" spans="1:15" x14ac:dyDescent="0.25">
      <c r="A770">
        <v>770</v>
      </c>
      <c r="B770" s="2" t="s">
        <v>938</v>
      </c>
      <c r="C770">
        <v>34</v>
      </c>
      <c r="D770">
        <v>32</v>
      </c>
      <c r="E770">
        <v>20872</v>
      </c>
      <c r="F770" s="2" t="s">
        <v>137</v>
      </c>
      <c r="G770">
        <v>3.64</v>
      </c>
      <c r="H770">
        <v>100</v>
      </c>
      <c r="I770">
        <v>0</v>
      </c>
      <c r="J770">
        <v>0</v>
      </c>
      <c r="K770">
        <v>0</v>
      </c>
      <c r="L770" t="b">
        <f t="shared" ref="L770:L833" si="48">IF(ISNUMBER(FIND(" VEGAN",UPPER(B770))),TRUE,FALSE)</f>
        <v>0</v>
      </c>
      <c r="M770" t="b">
        <f t="shared" ref="M770:M833" si="49">IF(ISNUMBER(FIND(" BIO",UPPER(B770))),TRUE)</f>
        <v>0</v>
      </c>
      <c r="N770" t="b">
        <f t="shared" ref="N770:N833" si="50">IF(ISNUMBER(FIND(" HALAL",UPPER(B770))),TRUE)</f>
        <v>0</v>
      </c>
      <c r="O770" s="2" t="b">
        <f t="shared" ref="O770:O833" si="51">IF(ISNUMBER(FIND(" CASHER",UPPER(B770))),TRUE)</f>
        <v>0</v>
      </c>
    </row>
    <row r="771" spans="1:15" x14ac:dyDescent="0.25">
      <c r="A771">
        <v>771</v>
      </c>
      <c r="B771" s="2" t="s">
        <v>939</v>
      </c>
      <c r="C771">
        <v>34</v>
      </c>
      <c r="D771">
        <v>32</v>
      </c>
      <c r="E771">
        <v>20873</v>
      </c>
      <c r="F771" s="2" t="s">
        <v>137</v>
      </c>
      <c r="G771">
        <v>3.76</v>
      </c>
      <c r="H771">
        <v>100</v>
      </c>
      <c r="I771">
        <v>0</v>
      </c>
      <c r="J771">
        <v>0</v>
      </c>
      <c r="K771">
        <v>0</v>
      </c>
      <c r="L771" t="b">
        <f t="shared" si="48"/>
        <v>0</v>
      </c>
      <c r="M771" t="b">
        <f t="shared" si="49"/>
        <v>0</v>
      </c>
      <c r="N771" t="b">
        <f t="shared" si="50"/>
        <v>0</v>
      </c>
      <c r="O771" s="2" t="b">
        <f t="shared" si="51"/>
        <v>0</v>
      </c>
    </row>
    <row r="772" spans="1:15" x14ac:dyDescent="0.25">
      <c r="A772">
        <v>772</v>
      </c>
      <c r="B772" s="2" t="s">
        <v>940</v>
      </c>
      <c r="C772">
        <v>34</v>
      </c>
      <c r="D772">
        <v>32</v>
      </c>
      <c r="E772">
        <v>20874</v>
      </c>
      <c r="F772" s="2" t="s">
        <v>137</v>
      </c>
      <c r="G772">
        <v>6.12</v>
      </c>
      <c r="H772">
        <v>100</v>
      </c>
      <c r="I772">
        <v>0</v>
      </c>
      <c r="J772">
        <v>0</v>
      </c>
      <c r="K772">
        <v>0</v>
      </c>
      <c r="L772" t="b">
        <f t="shared" si="48"/>
        <v>0</v>
      </c>
      <c r="M772" t="b">
        <f t="shared" si="49"/>
        <v>0</v>
      </c>
      <c r="N772" t="b">
        <f t="shared" si="50"/>
        <v>0</v>
      </c>
      <c r="O772" s="2" t="b">
        <f t="shared" si="51"/>
        <v>0</v>
      </c>
    </row>
    <row r="773" spans="1:15" x14ac:dyDescent="0.25">
      <c r="A773">
        <v>773</v>
      </c>
      <c r="B773" s="2" t="s">
        <v>941</v>
      </c>
      <c r="C773">
        <v>34</v>
      </c>
      <c r="D773">
        <v>32</v>
      </c>
      <c r="E773">
        <v>20875</v>
      </c>
      <c r="F773" s="2" t="s">
        <v>137</v>
      </c>
      <c r="G773">
        <v>6.31</v>
      </c>
      <c r="H773">
        <v>100</v>
      </c>
      <c r="I773">
        <v>0</v>
      </c>
      <c r="J773">
        <v>0</v>
      </c>
      <c r="K773">
        <v>0</v>
      </c>
      <c r="L773" t="b">
        <f t="shared" si="48"/>
        <v>0</v>
      </c>
      <c r="M773" t="b">
        <f t="shared" si="49"/>
        <v>0</v>
      </c>
      <c r="N773" t="b">
        <f t="shared" si="50"/>
        <v>0</v>
      </c>
      <c r="O773" s="2" t="b">
        <f t="shared" si="51"/>
        <v>0</v>
      </c>
    </row>
    <row r="774" spans="1:15" x14ac:dyDescent="0.25">
      <c r="A774">
        <v>774</v>
      </c>
      <c r="B774" s="2" t="s">
        <v>942</v>
      </c>
      <c r="C774">
        <v>34</v>
      </c>
      <c r="D774">
        <v>32</v>
      </c>
      <c r="E774">
        <v>20876</v>
      </c>
      <c r="F774" s="2" t="s">
        <v>137</v>
      </c>
      <c r="G774">
        <v>9.36</v>
      </c>
      <c r="H774">
        <v>100</v>
      </c>
      <c r="I774">
        <v>0</v>
      </c>
      <c r="J774">
        <v>0</v>
      </c>
      <c r="K774">
        <v>0</v>
      </c>
      <c r="L774" t="b">
        <f t="shared" si="48"/>
        <v>0</v>
      </c>
      <c r="M774" t="b">
        <f t="shared" si="49"/>
        <v>0</v>
      </c>
      <c r="N774" t="b">
        <f t="shared" si="50"/>
        <v>0</v>
      </c>
      <c r="O774" s="2" t="b">
        <f t="shared" si="51"/>
        <v>0</v>
      </c>
    </row>
    <row r="775" spans="1:15" x14ac:dyDescent="0.25">
      <c r="A775">
        <v>775</v>
      </c>
      <c r="B775" s="2" t="s">
        <v>943</v>
      </c>
      <c r="C775">
        <v>34</v>
      </c>
      <c r="D775">
        <v>32</v>
      </c>
      <c r="E775">
        <v>20877</v>
      </c>
      <c r="F775" s="2" t="s">
        <v>137</v>
      </c>
      <c r="G775">
        <v>3.86</v>
      </c>
      <c r="H775">
        <v>100</v>
      </c>
      <c r="I775">
        <v>0</v>
      </c>
      <c r="J775">
        <v>0</v>
      </c>
      <c r="K775">
        <v>0</v>
      </c>
      <c r="L775" t="b">
        <f t="shared" si="48"/>
        <v>0</v>
      </c>
      <c r="M775" t="b">
        <f t="shared" si="49"/>
        <v>0</v>
      </c>
      <c r="N775" t="b">
        <f t="shared" si="50"/>
        <v>0</v>
      </c>
      <c r="O775" s="2" t="b">
        <f t="shared" si="51"/>
        <v>0</v>
      </c>
    </row>
    <row r="776" spans="1:15" x14ac:dyDescent="0.25">
      <c r="A776">
        <v>776</v>
      </c>
      <c r="B776" s="2" t="s">
        <v>944</v>
      </c>
      <c r="C776">
        <v>34</v>
      </c>
      <c r="D776">
        <v>32</v>
      </c>
      <c r="E776">
        <v>20878</v>
      </c>
      <c r="F776" s="2" t="s">
        <v>137</v>
      </c>
      <c r="G776">
        <v>7.07</v>
      </c>
      <c r="H776">
        <v>100</v>
      </c>
      <c r="I776">
        <v>0</v>
      </c>
      <c r="J776">
        <v>0</v>
      </c>
      <c r="K776">
        <v>0</v>
      </c>
      <c r="L776" t="b">
        <f t="shared" si="48"/>
        <v>0</v>
      </c>
      <c r="M776" t="b">
        <f t="shared" si="49"/>
        <v>0</v>
      </c>
      <c r="N776" t="b">
        <f t="shared" si="50"/>
        <v>0</v>
      </c>
      <c r="O776" s="2" t="b">
        <f t="shared" si="51"/>
        <v>0</v>
      </c>
    </row>
    <row r="777" spans="1:15" x14ac:dyDescent="0.25">
      <c r="A777">
        <v>777</v>
      </c>
      <c r="B777" s="2" t="s">
        <v>945</v>
      </c>
      <c r="C777">
        <v>34</v>
      </c>
      <c r="D777">
        <v>32</v>
      </c>
      <c r="E777">
        <v>20879</v>
      </c>
      <c r="F777" s="2" t="s">
        <v>137</v>
      </c>
      <c r="G777">
        <v>7.07</v>
      </c>
      <c r="H777">
        <v>100</v>
      </c>
      <c r="I777">
        <v>0</v>
      </c>
      <c r="J777">
        <v>0</v>
      </c>
      <c r="K777">
        <v>0</v>
      </c>
      <c r="L777" t="b">
        <f t="shared" si="48"/>
        <v>0</v>
      </c>
      <c r="M777" t="b">
        <f t="shared" si="49"/>
        <v>0</v>
      </c>
      <c r="N777" t="b">
        <f t="shared" si="50"/>
        <v>0</v>
      </c>
      <c r="O777" s="2" t="b">
        <f t="shared" si="51"/>
        <v>0</v>
      </c>
    </row>
    <row r="778" spans="1:15" x14ac:dyDescent="0.25">
      <c r="A778">
        <v>778</v>
      </c>
      <c r="B778" s="2" t="s">
        <v>946</v>
      </c>
      <c r="C778">
        <v>34</v>
      </c>
      <c r="D778">
        <v>32</v>
      </c>
      <c r="E778">
        <v>20880</v>
      </c>
      <c r="F778" s="2" t="s">
        <v>137</v>
      </c>
      <c r="G778">
        <v>10.36</v>
      </c>
      <c r="H778">
        <v>100</v>
      </c>
      <c r="I778">
        <v>0</v>
      </c>
      <c r="J778">
        <v>0</v>
      </c>
      <c r="K778">
        <v>0</v>
      </c>
      <c r="L778" t="b">
        <f t="shared" si="48"/>
        <v>0</v>
      </c>
      <c r="M778" t="b">
        <f t="shared" si="49"/>
        <v>0</v>
      </c>
      <c r="N778" t="b">
        <f t="shared" si="50"/>
        <v>0</v>
      </c>
      <c r="O778" s="2" t="b">
        <f t="shared" si="51"/>
        <v>0</v>
      </c>
    </row>
    <row r="779" spans="1:15" x14ac:dyDescent="0.25">
      <c r="A779">
        <v>779</v>
      </c>
      <c r="B779" s="2" t="s">
        <v>947</v>
      </c>
      <c r="C779">
        <v>34</v>
      </c>
      <c r="D779">
        <v>32</v>
      </c>
      <c r="E779">
        <v>20881</v>
      </c>
      <c r="F779" s="2" t="s">
        <v>137</v>
      </c>
      <c r="G779">
        <v>6.59</v>
      </c>
      <c r="H779">
        <v>100</v>
      </c>
      <c r="I779">
        <v>0</v>
      </c>
      <c r="J779">
        <v>0</v>
      </c>
      <c r="K779">
        <v>0</v>
      </c>
      <c r="L779" t="b">
        <f t="shared" si="48"/>
        <v>0</v>
      </c>
      <c r="M779" t="b">
        <f t="shared" si="49"/>
        <v>0</v>
      </c>
      <c r="N779" t="b">
        <f t="shared" si="50"/>
        <v>0</v>
      </c>
      <c r="O779" s="2" t="b">
        <f t="shared" si="51"/>
        <v>0</v>
      </c>
    </row>
    <row r="780" spans="1:15" x14ac:dyDescent="0.25">
      <c r="A780">
        <v>780</v>
      </c>
      <c r="B780" s="2" t="s">
        <v>948</v>
      </c>
      <c r="C780">
        <v>34</v>
      </c>
      <c r="D780">
        <v>32</v>
      </c>
      <c r="E780">
        <v>20882</v>
      </c>
      <c r="F780" s="2" t="s">
        <v>137</v>
      </c>
      <c r="G780">
        <v>9.06</v>
      </c>
      <c r="H780">
        <v>100</v>
      </c>
      <c r="I780">
        <v>0</v>
      </c>
      <c r="J780">
        <v>0</v>
      </c>
      <c r="K780">
        <v>0</v>
      </c>
      <c r="L780" t="b">
        <f t="shared" si="48"/>
        <v>0</v>
      </c>
      <c r="M780" t="b">
        <f t="shared" si="49"/>
        <v>0</v>
      </c>
      <c r="N780" t="b">
        <f t="shared" si="50"/>
        <v>0</v>
      </c>
      <c r="O780" s="2" t="b">
        <f t="shared" si="51"/>
        <v>0</v>
      </c>
    </row>
    <row r="781" spans="1:15" x14ac:dyDescent="0.25">
      <c r="A781">
        <v>781</v>
      </c>
      <c r="B781" s="2" t="s">
        <v>949</v>
      </c>
      <c r="C781">
        <v>34</v>
      </c>
      <c r="D781">
        <v>32</v>
      </c>
      <c r="E781">
        <v>20883</v>
      </c>
      <c r="F781" s="2" t="s">
        <v>137</v>
      </c>
      <c r="G781">
        <v>2.84</v>
      </c>
      <c r="H781">
        <v>100</v>
      </c>
      <c r="I781">
        <v>0</v>
      </c>
      <c r="J781">
        <v>0</v>
      </c>
      <c r="K781">
        <v>0</v>
      </c>
      <c r="L781" t="b">
        <f t="shared" si="48"/>
        <v>0</v>
      </c>
      <c r="M781" t="b">
        <f t="shared" si="49"/>
        <v>0</v>
      </c>
      <c r="N781" t="b">
        <f t="shared" si="50"/>
        <v>0</v>
      </c>
      <c r="O781" s="2" t="b">
        <f t="shared" si="51"/>
        <v>0</v>
      </c>
    </row>
    <row r="782" spans="1:15" x14ac:dyDescent="0.25">
      <c r="A782">
        <v>782</v>
      </c>
      <c r="B782" s="2" t="s">
        <v>950</v>
      </c>
      <c r="C782">
        <v>34</v>
      </c>
      <c r="D782">
        <v>32</v>
      </c>
      <c r="E782">
        <v>20884</v>
      </c>
      <c r="F782" s="2" t="s">
        <v>137</v>
      </c>
      <c r="G782">
        <v>2.84</v>
      </c>
      <c r="H782">
        <v>100</v>
      </c>
      <c r="I782">
        <v>0</v>
      </c>
      <c r="J782">
        <v>0</v>
      </c>
      <c r="K782">
        <v>0</v>
      </c>
      <c r="L782" t="b">
        <f t="shared" si="48"/>
        <v>0</v>
      </c>
      <c r="M782" t="b">
        <f t="shared" si="49"/>
        <v>0</v>
      </c>
      <c r="N782" t="b">
        <f t="shared" si="50"/>
        <v>0</v>
      </c>
      <c r="O782" s="2" t="b">
        <f t="shared" si="51"/>
        <v>0</v>
      </c>
    </row>
    <row r="783" spans="1:15" x14ac:dyDescent="0.25">
      <c r="A783">
        <v>783</v>
      </c>
      <c r="B783" s="2" t="s">
        <v>951</v>
      </c>
      <c r="C783">
        <v>34</v>
      </c>
      <c r="D783">
        <v>32</v>
      </c>
      <c r="E783">
        <v>20885</v>
      </c>
      <c r="F783" s="2" t="s">
        <v>137</v>
      </c>
      <c r="G783">
        <v>12.41</v>
      </c>
      <c r="H783">
        <v>100</v>
      </c>
      <c r="I783">
        <v>0</v>
      </c>
      <c r="J783">
        <v>0</v>
      </c>
      <c r="K783">
        <v>0</v>
      </c>
      <c r="L783" t="b">
        <f t="shared" si="48"/>
        <v>0</v>
      </c>
      <c r="M783" t="b">
        <f t="shared" si="49"/>
        <v>0</v>
      </c>
      <c r="N783" t="b">
        <f t="shared" si="50"/>
        <v>0</v>
      </c>
      <c r="O783" s="2" t="b">
        <f t="shared" si="51"/>
        <v>0</v>
      </c>
    </row>
    <row r="784" spans="1:15" x14ac:dyDescent="0.25">
      <c r="A784">
        <v>784</v>
      </c>
      <c r="B784" s="2" t="s">
        <v>952</v>
      </c>
      <c r="C784">
        <v>34</v>
      </c>
      <c r="D784">
        <v>32</v>
      </c>
      <c r="E784">
        <v>20886</v>
      </c>
      <c r="F784" s="2" t="s">
        <v>137</v>
      </c>
      <c r="G784">
        <v>2.96</v>
      </c>
      <c r="H784">
        <v>100</v>
      </c>
      <c r="I784">
        <v>0</v>
      </c>
      <c r="J784">
        <v>0</v>
      </c>
      <c r="K784">
        <v>0</v>
      </c>
      <c r="L784" t="b">
        <f t="shared" si="48"/>
        <v>0</v>
      </c>
      <c r="M784" t="b">
        <f t="shared" si="49"/>
        <v>0</v>
      </c>
      <c r="N784" t="b">
        <f t="shared" si="50"/>
        <v>0</v>
      </c>
      <c r="O784" s="2" t="b">
        <f t="shared" si="51"/>
        <v>0</v>
      </c>
    </row>
    <row r="785" spans="1:15" x14ac:dyDescent="0.25">
      <c r="A785">
        <v>785</v>
      </c>
      <c r="B785" s="2" t="s">
        <v>953</v>
      </c>
      <c r="C785">
        <v>34</v>
      </c>
      <c r="D785">
        <v>32</v>
      </c>
      <c r="E785">
        <v>20887</v>
      </c>
      <c r="F785" s="2" t="s">
        <v>137</v>
      </c>
      <c r="G785">
        <v>3.4</v>
      </c>
      <c r="H785">
        <v>100</v>
      </c>
      <c r="I785">
        <v>0</v>
      </c>
      <c r="J785">
        <v>0</v>
      </c>
      <c r="K785">
        <v>0</v>
      </c>
      <c r="L785" t="b">
        <f t="shared" si="48"/>
        <v>0</v>
      </c>
      <c r="M785" t="b">
        <f t="shared" si="49"/>
        <v>0</v>
      </c>
      <c r="N785" t="b">
        <f t="shared" si="50"/>
        <v>0</v>
      </c>
      <c r="O785" s="2" t="b">
        <f t="shared" si="51"/>
        <v>0</v>
      </c>
    </row>
    <row r="786" spans="1:15" x14ac:dyDescent="0.25">
      <c r="A786">
        <v>786</v>
      </c>
      <c r="B786" s="2" t="s">
        <v>954</v>
      </c>
      <c r="C786">
        <v>34</v>
      </c>
      <c r="D786">
        <v>32</v>
      </c>
      <c r="E786">
        <v>20888</v>
      </c>
      <c r="F786" s="2" t="s">
        <v>137</v>
      </c>
      <c r="G786">
        <v>18.010000000000002</v>
      </c>
      <c r="H786">
        <v>100</v>
      </c>
      <c r="I786">
        <v>0</v>
      </c>
      <c r="J786">
        <v>0</v>
      </c>
      <c r="K786">
        <v>0</v>
      </c>
      <c r="L786" t="b">
        <f t="shared" si="48"/>
        <v>0</v>
      </c>
      <c r="M786" t="b">
        <f t="shared" si="49"/>
        <v>0</v>
      </c>
      <c r="N786" t="b">
        <f t="shared" si="50"/>
        <v>0</v>
      </c>
      <c r="O786" s="2" t="b">
        <f t="shared" si="51"/>
        <v>0</v>
      </c>
    </row>
    <row r="787" spans="1:15" x14ac:dyDescent="0.25">
      <c r="A787">
        <v>787</v>
      </c>
      <c r="B787" s="2" t="s">
        <v>955</v>
      </c>
      <c r="C787">
        <v>34</v>
      </c>
      <c r="D787">
        <v>32</v>
      </c>
      <c r="E787">
        <v>20889</v>
      </c>
      <c r="F787" s="2" t="s">
        <v>137</v>
      </c>
      <c r="G787">
        <v>8.15</v>
      </c>
      <c r="H787">
        <v>100</v>
      </c>
      <c r="I787">
        <v>0</v>
      </c>
      <c r="J787">
        <v>0</v>
      </c>
      <c r="K787">
        <v>0</v>
      </c>
      <c r="L787" t="b">
        <f t="shared" si="48"/>
        <v>0</v>
      </c>
      <c r="M787" t="b">
        <f t="shared" si="49"/>
        <v>0</v>
      </c>
      <c r="N787" t="b">
        <f t="shared" si="50"/>
        <v>0</v>
      </c>
      <c r="O787" s="2" t="b">
        <f t="shared" si="51"/>
        <v>0</v>
      </c>
    </row>
    <row r="788" spans="1:15" x14ac:dyDescent="0.25">
      <c r="A788">
        <v>788</v>
      </c>
      <c r="B788" s="2" t="s">
        <v>956</v>
      </c>
      <c r="C788">
        <v>34</v>
      </c>
      <c r="D788">
        <v>32</v>
      </c>
      <c r="E788">
        <v>20890</v>
      </c>
      <c r="F788" s="2" t="s">
        <v>137</v>
      </c>
      <c r="G788">
        <v>13.26</v>
      </c>
      <c r="H788">
        <v>100</v>
      </c>
      <c r="I788">
        <v>0</v>
      </c>
      <c r="J788">
        <v>0</v>
      </c>
      <c r="K788">
        <v>0</v>
      </c>
      <c r="L788" t="b">
        <f t="shared" si="48"/>
        <v>0</v>
      </c>
      <c r="M788" t="b">
        <f t="shared" si="49"/>
        <v>0</v>
      </c>
      <c r="N788" t="b">
        <f t="shared" si="50"/>
        <v>0</v>
      </c>
      <c r="O788" s="2" t="b">
        <f t="shared" si="51"/>
        <v>0</v>
      </c>
    </row>
    <row r="789" spans="1:15" x14ac:dyDescent="0.25">
      <c r="A789">
        <v>789</v>
      </c>
      <c r="B789" s="2" t="s">
        <v>957</v>
      </c>
      <c r="C789">
        <v>34</v>
      </c>
      <c r="D789">
        <v>32</v>
      </c>
      <c r="E789">
        <v>20891</v>
      </c>
      <c r="F789" s="2" t="s">
        <v>137</v>
      </c>
      <c r="G789">
        <v>8.49</v>
      </c>
      <c r="H789">
        <v>100</v>
      </c>
      <c r="I789">
        <v>0</v>
      </c>
      <c r="J789">
        <v>0</v>
      </c>
      <c r="K789">
        <v>0</v>
      </c>
      <c r="L789" t="b">
        <f t="shared" si="48"/>
        <v>0</v>
      </c>
      <c r="M789" t="b">
        <f t="shared" si="49"/>
        <v>0</v>
      </c>
      <c r="N789" t="b">
        <f t="shared" si="50"/>
        <v>0</v>
      </c>
      <c r="O789" s="2" t="b">
        <f t="shared" si="51"/>
        <v>0</v>
      </c>
    </row>
    <row r="790" spans="1:15" x14ac:dyDescent="0.25">
      <c r="A790">
        <v>790</v>
      </c>
      <c r="B790" s="2" t="s">
        <v>958</v>
      </c>
      <c r="C790">
        <v>34</v>
      </c>
      <c r="D790">
        <v>32</v>
      </c>
      <c r="E790">
        <v>20892</v>
      </c>
      <c r="F790" s="2" t="s">
        <v>137</v>
      </c>
      <c r="G790">
        <v>2.96</v>
      </c>
      <c r="H790">
        <v>100</v>
      </c>
      <c r="I790">
        <v>0</v>
      </c>
      <c r="J790">
        <v>0</v>
      </c>
      <c r="K790">
        <v>0</v>
      </c>
      <c r="L790" t="b">
        <f t="shared" si="48"/>
        <v>0</v>
      </c>
      <c r="M790" t="b">
        <f t="shared" si="49"/>
        <v>0</v>
      </c>
      <c r="N790" t="b">
        <f t="shared" si="50"/>
        <v>0</v>
      </c>
      <c r="O790" s="2" t="b">
        <f t="shared" si="51"/>
        <v>0</v>
      </c>
    </row>
    <row r="791" spans="1:15" x14ac:dyDescent="0.25">
      <c r="A791">
        <v>791</v>
      </c>
      <c r="B791" s="2" t="s">
        <v>959</v>
      </c>
      <c r="C791">
        <v>34</v>
      </c>
      <c r="D791">
        <v>32</v>
      </c>
      <c r="E791">
        <v>20893</v>
      </c>
      <c r="F791" s="2" t="s">
        <v>137</v>
      </c>
      <c r="G791">
        <v>2.84</v>
      </c>
      <c r="H791">
        <v>100</v>
      </c>
      <c r="I791">
        <v>0</v>
      </c>
      <c r="J791">
        <v>0</v>
      </c>
      <c r="K791">
        <v>0</v>
      </c>
      <c r="L791" t="b">
        <f t="shared" si="48"/>
        <v>0</v>
      </c>
      <c r="M791" t="b">
        <f t="shared" si="49"/>
        <v>0</v>
      </c>
      <c r="N791" t="b">
        <f t="shared" si="50"/>
        <v>0</v>
      </c>
      <c r="O791" s="2" t="b">
        <f t="shared" si="51"/>
        <v>0</v>
      </c>
    </row>
    <row r="792" spans="1:15" x14ac:dyDescent="0.25">
      <c r="A792">
        <v>792</v>
      </c>
      <c r="B792" s="2" t="s">
        <v>960</v>
      </c>
      <c r="C792">
        <v>34</v>
      </c>
      <c r="D792">
        <v>32</v>
      </c>
      <c r="E792">
        <v>20894</v>
      </c>
      <c r="F792" s="2" t="s">
        <v>137</v>
      </c>
      <c r="G792">
        <v>2.96</v>
      </c>
      <c r="H792">
        <v>100</v>
      </c>
      <c r="I792">
        <v>0</v>
      </c>
      <c r="J792">
        <v>0</v>
      </c>
      <c r="K792">
        <v>0</v>
      </c>
      <c r="L792" t="b">
        <f t="shared" si="48"/>
        <v>0</v>
      </c>
      <c r="M792" t="b">
        <f t="shared" si="49"/>
        <v>0</v>
      </c>
      <c r="N792" t="b">
        <f t="shared" si="50"/>
        <v>0</v>
      </c>
      <c r="O792" s="2" t="b">
        <f t="shared" si="51"/>
        <v>0</v>
      </c>
    </row>
    <row r="793" spans="1:15" x14ac:dyDescent="0.25">
      <c r="A793">
        <v>793</v>
      </c>
      <c r="B793" s="2" t="s">
        <v>961</v>
      </c>
      <c r="C793">
        <v>34</v>
      </c>
      <c r="D793">
        <v>32</v>
      </c>
      <c r="E793">
        <v>20895</v>
      </c>
      <c r="F793" s="2" t="s">
        <v>137</v>
      </c>
      <c r="G793">
        <v>5.32</v>
      </c>
      <c r="H793">
        <v>100</v>
      </c>
      <c r="I793">
        <v>0</v>
      </c>
      <c r="J793">
        <v>0</v>
      </c>
      <c r="K793">
        <v>0</v>
      </c>
      <c r="L793" t="b">
        <f t="shared" si="48"/>
        <v>0</v>
      </c>
      <c r="M793" t="b">
        <f t="shared" si="49"/>
        <v>0</v>
      </c>
      <c r="N793" t="b">
        <f t="shared" si="50"/>
        <v>0</v>
      </c>
      <c r="O793" s="2" t="b">
        <f t="shared" si="51"/>
        <v>0</v>
      </c>
    </row>
    <row r="794" spans="1:15" x14ac:dyDescent="0.25">
      <c r="A794">
        <v>794</v>
      </c>
      <c r="B794" s="2" t="s">
        <v>962</v>
      </c>
      <c r="C794">
        <v>34</v>
      </c>
      <c r="D794">
        <v>32</v>
      </c>
      <c r="E794">
        <v>20896</v>
      </c>
      <c r="F794" s="2" t="s">
        <v>137</v>
      </c>
      <c r="G794">
        <v>5.51</v>
      </c>
      <c r="H794">
        <v>100</v>
      </c>
      <c r="I794">
        <v>0</v>
      </c>
      <c r="J794">
        <v>0</v>
      </c>
      <c r="K794">
        <v>0</v>
      </c>
      <c r="L794" t="b">
        <f t="shared" si="48"/>
        <v>0</v>
      </c>
      <c r="M794" t="b">
        <f t="shared" si="49"/>
        <v>0</v>
      </c>
      <c r="N794" t="b">
        <f t="shared" si="50"/>
        <v>0</v>
      </c>
      <c r="O794" s="2" t="b">
        <f t="shared" si="51"/>
        <v>0</v>
      </c>
    </row>
    <row r="795" spans="1:15" x14ac:dyDescent="0.25">
      <c r="A795">
        <v>795</v>
      </c>
      <c r="B795" s="2" t="s">
        <v>963</v>
      </c>
      <c r="C795">
        <v>34</v>
      </c>
      <c r="D795">
        <v>32</v>
      </c>
      <c r="E795">
        <v>20897</v>
      </c>
      <c r="F795" s="2" t="s">
        <v>137</v>
      </c>
      <c r="G795">
        <v>8.56</v>
      </c>
      <c r="H795">
        <v>100</v>
      </c>
      <c r="I795">
        <v>0</v>
      </c>
      <c r="J795">
        <v>0</v>
      </c>
      <c r="K795">
        <v>0</v>
      </c>
      <c r="L795" t="b">
        <f t="shared" si="48"/>
        <v>0</v>
      </c>
      <c r="M795" t="b">
        <f t="shared" si="49"/>
        <v>0</v>
      </c>
      <c r="N795" t="b">
        <f t="shared" si="50"/>
        <v>0</v>
      </c>
      <c r="O795" s="2" t="b">
        <f t="shared" si="51"/>
        <v>0</v>
      </c>
    </row>
    <row r="796" spans="1:15" x14ac:dyDescent="0.25">
      <c r="A796">
        <v>796</v>
      </c>
      <c r="B796" s="2" t="s">
        <v>964</v>
      </c>
      <c r="C796">
        <v>34</v>
      </c>
      <c r="D796">
        <v>32</v>
      </c>
      <c r="E796">
        <v>20898</v>
      </c>
      <c r="F796" s="2" t="s">
        <v>137</v>
      </c>
      <c r="G796">
        <v>16.309999999999999</v>
      </c>
      <c r="H796">
        <v>100</v>
      </c>
      <c r="I796">
        <v>0</v>
      </c>
      <c r="J796">
        <v>0</v>
      </c>
      <c r="K796">
        <v>0</v>
      </c>
      <c r="L796" t="b">
        <f t="shared" si="48"/>
        <v>0</v>
      </c>
      <c r="M796" t="b">
        <f t="shared" si="49"/>
        <v>0</v>
      </c>
      <c r="N796" t="b">
        <f t="shared" si="50"/>
        <v>0</v>
      </c>
      <c r="O796" s="2" t="b">
        <f t="shared" si="51"/>
        <v>0</v>
      </c>
    </row>
    <row r="797" spans="1:15" x14ac:dyDescent="0.25">
      <c r="A797">
        <v>797</v>
      </c>
      <c r="B797" s="2" t="s">
        <v>965</v>
      </c>
      <c r="C797">
        <v>34</v>
      </c>
      <c r="D797">
        <v>32</v>
      </c>
      <c r="E797">
        <v>20899</v>
      </c>
      <c r="F797" s="2" t="s">
        <v>137</v>
      </c>
      <c r="G797">
        <v>6.27</v>
      </c>
      <c r="H797">
        <v>100</v>
      </c>
      <c r="I797">
        <v>0</v>
      </c>
      <c r="J797">
        <v>0</v>
      </c>
      <c r="K797">
        <v>0</v>
      </c>
      <c r="L797" t="b">
        <f t="shared" si="48"/>
        <v>0</v>
      </c>
      <c r="M797" t="b">
        <f t="shared" si="49"/>
        <v>0</v>
      </c>
      <c r="N797" t="b">
        <f t="shared" si="50"/>
        <v>0</v>
      </c>
      <c r="O797" s="2" t="b">
        <f t="shared" si="51"/>
        <v>0</v>
      </c>
    </row>
    <row r="798" spans="1:15" x14ac:dyDescent="0.25">
      <c r="A798">
        <v>798</v>
      </c>
      <c r="B798" s="2" t="s">
        <v>966</v>
      </c>
      <c r="C798">
        <v>34</v>
      </c>
      <c r="D798">
        <v>32</v>
      </c>
      <c r="E798">
        <v>20900</v>
      </c>
      <c r="F798" s="2" t="s">
        <v>137</v>
      </c>
      <c r="G798">
        <v>6.27</v>
      </c>
      <c r="H798">
        <v>100</v>
      </c>
      <c r="I798">
        <v>0</v>
      </c>
      <c r="J798">
        <v>0</v>
      </c>
      <c r="K798">
        <v>0</v>
      </c>
      <c r="L798" t="b">
        <f t="shared" si="48"/>
        <v>0</v>
      </c>
      <c r="M798" t="b">
        <f t="shared" si="49"/>
        <v>0</v>
      </c>
      <c r="N798" t="b">
        <f t="shared" si="50"/>
        <v>0</v>
      </c>
      <c r="O798" s="2" t="b">
        <f t="shared" si="51"/>
        <v>0</v>
      </c>
    </row>
    <row r="799" spans="1:15" x14ac:dyDescent="0.25">
      <c r="A799">
        <v>799</v>
      </c>
      <c r="B799" s="2" t="s">
        <v>967</v>
      </c>
      <c r="C799">
        <v>34</v>
      </c>
      <c r="D799">
        <v>32</v>
      </c>
      <c r="E799">
        <v>20901</v>
      </c>
      <c r="F799" s="2" t="s">
        <v>137</v>
      </c>
      <c r="G799">
        <v>7.73</v>
      </c>
      <c r="H799">
        <v>100</v>
      </c>
      <c r="I799">
        <v>0</v>
      </c>
      <c r="J799">
        <v>0</v>
      </c>
      <c r="K799">
        <v>0</v>
      </c>
      <c r="L799" t="b">
        <f t="shared" si="48"/>
        <v>0</v>
      </c>
      <c r="M799" t="b">
        <f t="shared" si="49"/>
        <v>0</v>
      </c>
      <c r="N799" t="b">
        <f t="shared" si="50"/>
        <v>0</v>
      </c>
      <c r="O799" s="2" t="b">
        <f t="shared" si="51"/>
        <v>0</v>
      </c>
    </row>
    <row r="800" spans="1:15" x14ac:dyDescent="0.25">
      <c r="A800">
        <v>800</v>
      </c>
      <c r="B800" s="2" t="s">
        <v>968</v>
      </c>
      <c r="C800">
        <v>34</v>
      </c>
      <c r="D800">
        <v>32</v>
      </c>
      <c r="E800">
        <v>20902</v>
      </c>
      <c r="F800" s="2" t="s">
        <v>137</v>
      </c>
      <c r="G800">
        <v>11.39</v>
      </c>
      <c r="H800">
        <v>100</v>
      </c>
      <c r="I800">
        <v>0</v>
      </c>
      <c r="J800">
        <v>0</v>
      </c>
      <c r="K800">
        <v>0</v>
      </c>
      <c r="L800" t="b">
        <f t="shared" si="48"/>
        <v>0</v>
      </c>
      <c r="M800" t="b">
        <f t="shared" si="49"/>
        <v>0</v>
      </c>
      <c r="N800" t="b">
        <f t="shared" si="50"/>
        <v>0</v>
      </c>
      <c r="O800" s="2" t="b">
        <f t="shared" si="51"/>
        <v>0</v>
      </c>
    </row>
    <row r="801" spans="1:15" x14ac:dyDescent="0.25">
      <c r="A801">
        <v>801</v>
      </c>
      <c r="B801" s="2" t="s">
        <v>969</v>
      </c>
      <c r="C801">
        <v>34</v>
      </c>
      <c r="D801">
        <v>32</v>
      </c>
      <c r="E801">
        <v>20903</v>
      </c>
      <c r="F801" s="2" t="s">
        <v>137</v>
      </c>
      <c r="G801">
        <v>2.64</v>
      </c>
      <c r="H801">
        <v>100</v>
      </c>
      <c r="I801">
        <v>0</v>
      </c>
      <c r="J801">
        <v>0</v>
      </c>
      <c r="K801">
        <v>0</v>
      </c>
      <c r="L801" t="b">
        <f t="shared" si="48"/>
        <v>0</v>
      </c>
      <c r="M801" t="b">
        <f t="shared" si="49"/>
        <v>0</v>
      </c>
      <c r="N801" t="b">
        <f t="shared" si="50"/>
        <v>0</v>
      </c>
      <c r="O801" s="2" t="b">
        <f t="shared" si="51"/>
        <v>0</v>
      </c>
    </row>
    <row r="802" spans="1:15" x14ac:dyDescent="0.25">
      <c r="A802">
        <v>802</v>
      </c>
      <c r="B802" s="2" t="s">
        <v>970</v>
      </c>
      <c r="C802">
        <v>34</v>
      </c>
      <c r="D802">
        <v>32</v>
      </c>
      <c r="E802">
        <v>20904</v>
      </c>
      <c r="F802" s="2" t="s">
        <v>137</v>
      </c>
      <c r="G802">
        <v>4.54</v>
      </c>
      <c r="H802">
        <v>100</v>
      </c>
      <c r="I802">
        <v>0</v>
      </c>
      <c r="J802">
        <v>0</v>
      </c>
      <c r="K802">
        <v>0</v>
      </c>
      <c r="L802" t="b">
        <f t="shared" si="48"/>
        <v>0</v>
      </c>
      <c r="M802" t="b">
        <f t="shared" si="49"/>
        <v>0</v>
      </c>
      <c r="N802" t="b">
        <f t="shared" si="50"/>
        <v>0</v>
      </c>
      <c r="O802" s="2" t="b">
        <f t="shared" si="51"/>
        <v>0</v>
      </c>
    </row>
    <row r="803" spans="1:15" x14ac:dyDescent="0.25">
      <c r="A803">
        <v>803</v>
      </c>
      <c r="B803" s="2" t="s">
        <v>971</v>
      </c>
      <c r="C803">
        <v>34</v>
      </c>
      <c r="D803">
        <v>32</v>
      </c>
      <c r="E803">
        <v>20905</v>
      </c>
      <c r="F803" s="2" t="s">
        <v>137</v>
      </c>
      <c r="G803">
        <v>4.54</v>
      </c>
      <c r="H803">
        <v>100</v>
      </c>
      <c r="I803">
        <v>0</v>
      </c>
      <c r="J803">
        <v>0</v>
      </c>
      <c r="K803">
        <v>0</v>
      </c>
      <c r="L803" t="b">
        <f t="shared" si="48"/>
        <v>0</v>
      </c>
      <c r="M803" t="b">
        <f t="shared" si="49"/>
        <v>0</v>
      </c>
      <c r="N803" t="b">
        <f t="shared" si="50"/>
        <v>0</v>
      </c>
      <c r="O803" s="2" t="b">
        <f t="shared" si="51"/>
        <v>0</v>
      </c>
    </row>
    <row r="804" spans="1:15" x14ac:dyDescent="0.25">
      <c r="A804">
        <v>804</v>
      </c>
      <c r="B804" s="2" t="s">
        <v>972</v>
      </c>
      <c r="C804">
        <v>34</v>
      </c>
      <c r="D804">
        <v>32</v>
      </c>
      <c r="E804">
        <v>20906</v>
      </c>
      <c r="F804" s="2" t="s">
        <v>137</v>
      </c>
      <c r="G804">
        <v>3.21</v>
      </c>
      <c r="H804">
        <v>100</v>
      </c>
      <c r="I804">
        <v>0</v>
      </c>
      <c r="J804">
        <v>0</v>
      </c>
      <c r="K804">
        <v>0</v>
      </c>
      <c r="L804" t="b">
        <f t="shared" si="48"/>
        <v>0</v>
      </c>
      <c r="M804" t="b">
        <f t="shared" si="49"/>
        <v>0</v>
      </c>
      <c r="N804" t="b">
        <f t="shared" si="50"/>
        <v>0</v>
      </c>
      <c r="O804" s="2" t="b">
        <f t="shared" si="51"/>
        <v>0</v>
      </c>
    </row>
    <row r="805" spans="1:15" x14ac:dyDescent="0.25">
      <c r="A805">
        <v>805</v>
      </c>
      <c r="B805" s="2" t="s">
        <v>973</v>
      </c>
      <c r="C805">
        <v>34</v>
      </c>
      <c r="D805">
        <v>32</v>
      </c>
      <c r="E805">
        <v>20907</v>
      </c>
      <c r="F805" s="2" t="s">
        <v>137</v>
      </c>
      <c r="G805">
        <v>4.66</v>
      </c>
      <c r="H805">
        <v>100</v>
      </c>
      <c r="I805">
        <v>0</v>
      </c>
      <c r="J805">
        <v>0</v>
      </c>
      <c r="K805">
        <v>0</v>
      </c>
      <c r="L805" t="b">
        <f t="shared" si="48"/>
        <v>0</v>
      </c>
      <c r="M805" t="b">
        <f t="shared" si="49"/>
        <v>0</v>
      </c>
      <c r="N805" t="b">
        <f t="shared" si="50"/>
        <v>0</v>
      </c>
      <c r="O805" s="2" t="b">
        <f t="shared" si="51"/>
        <v>0</v>
      </c>
    </row>
    <row r="806" spans="1:15" x14ac:dyDescent="0.25">
      <c r="A806">
        <v>806</v>
      </c>
      <c r="B806" s="2" t="s">
        <v>974</v>
      </c>
      <c r="C806">
        <v>34</v>
      </c>
      <c r="D806">
        <v>32</v>
      </c>
      <c r="E806">
        <v>20908</v>
      </c>
      <c r="F806" s="2" t="s">
        <v>137</v>
      </c>
      <c r="G806">
        <v>4.3099999999999996</v>
      </c>
      <c r="H806">
        <v>100</v>
      </c>
      <c r="I806">
        <v>0</v>
      </c>
      <c r="J806">
        <v>0</v>
      </c>
      <c r="K806">
        <v>0</v>
      </c>
      <c r="L806" t="b">
        <f t="shared" si="48"/>
        <v>0</v>
      </c>
      <c r="M806" t="b">
        <f t="shared" si="49"/>
        <v>0</v>
      </c>
      <c r="N806" t="b">
        <f t="shared" si="50"/>
        <v>0</v>
      </c>
      <c r="O806" s="2" t="b">
        <f t="shared" si="51"/>
        <v>0</v>
      </c>
    </row>
    <row r="807" spans="1:15" x14ac:dyDescent="0.25">
      <c r="A807">
        <v>807</v>
      </c>
      <c r="B807" s="2" t="s">
        <v>975</v>
      </c>
      <c r="C807">
        <v>34</v>
      </c>
      <c r="D807">
        <v>32</v>
      </c>
      <c r="E807">
        <v>20909</v>
      </c>
      <c r="F807" s="2" t="s">
        <v>137</v>
      </c>
      <c r="G807">
        <v>2.98</v>
      </c>
      <c r="H807">
        <v>100</v>
      </c>
      <c r="I807">
        <v>0</v>
      </c>
      <c r="J807">
        <v>0</v>
      </c>
      <c r="K807">
        <v>0</v>
      </c>
      <c r="L807" t="b">
        <f t="shared" si="48"/>
        <v>0</v>
      </c>
      <c r="M807" t="b">
        <f t="shared" si="49"/>
        <v>0</v>
      </c>
      <c r="N807" t="b">
        <f t="shared" si="50"/>
        <v>0</v>
      </c>
      <c r="O807" s="2" t="b">
        <f t="shared" si="51"/>
        <v>0</v>
      </c>
    </row>
    <row r="808" spans="1:15" x14ac:dyDescent="0.25">
      <c r="A808">
        <v>808</v>
      </c>
      <c r="B808" s="2" t="s">
        <v>976</v>
      </c>
      <c r="C808">
        <v>34</v>
      </c>
      <c r="D808">
        <v>32</v>
      </c>
      <c r="E808">
        <v>20910</v>
      </c>
      <c r="F808" s="2" t="s">
        <v>137</v>
      </c>
      <c r="G808">
        <v>12.86</v>
      </c>
      <c r="H808">
        <v>100</v>
      </c>
      <c r="I808">
        <v>0</v>
      </c>
      <c r="J808">
        <v>0</v>
      </c>
      <c r="K808">
        <v>0</v>
      </c>
      <c r="L808" t="b">
        <f t="shared" si="48"/>
        <v>0</v>
      </c>
      <c r="M808" t="b">
        <f t="shared" si="49"/>
        <v>0</v>
      </c>
      <c r="N808" t="b">
        <f t="shared" si="50"/>
        <v>0</v>
      </c>
      <c r="O808" s="2" t="b">
        <f t="shared" si="51"/>
        <v>0</v>
      </c>
    </row>
    <row r="809" spans="1:15" x14ac:dyDescent="0.25">
      <c r="A809">
        <v>809</v>
      </c>
      <c r="B809" s="2" t="s">
        <v>977</v>
      </c>
      <c r="C809">
        <v>34</v>
      </c>
      <c r="D809">
        <v>32</v>
      </c>
      <c r="E809">
        <v>20911</v>
      </c>
      <c r="F809" s="2" t="s">
        <v>137</v>
      </c>
      <c r="G809">
        <v>3.4</v>
      </c>
      <c r="H809">
        <v>100</v>
      </c>
      <c r="I809">
        <v>0</v>
      </c>
      <c r="J809">
        <v>0</v>
      </c>
      <c r="K809">
        <v>0</v>
      </c>
      <c r="L809" t="b">
        <f t="shared" si="48"/>
        <v>0</v>
      </c>
      <c r="M809" t="b">
        <f t="shared" si="49"/>
        <v>0</v>
      </c>
      <c r="N809" t="b">
        <f t="shared" si="50"/>
        <v>0</v>
      </c>
      <c r="O809" s="2" t="b">
        <f t="shared" si="51"/>
        <v>0</v>
      </c>
    </row>
    <row r="810" spans="1:15" x14ac:dyDescent="0.25">
      <c r="A810">
        <v>810</v>
      </c>
      <c r="B810" s="2" t="s">
        <v>978</v>
      </c>
      <c r="C810">
        <v>34</v>
      </c>
      <c r="D810">
        <v>32</v>
      </c>
      <c r="E810">
        <v>20912</v>
      </c>
      <c r="F810" s="2" t="s">
        <v>137</v>
      </c>
      <c r="G810">
        <v>11.39</v>
      </c>
      <c r="H810">
        <v>100</v>
      </c>
      <c r="I810">
        <v>0</v>
      </c>
      <c r="J810">
        <v>0</v>
      </c>
      <c r="K810">
        <v>0</v>
      </c>
      <c r="L810" t="b">
        <f t="shared" si="48"/>
        <v>0</v>
      </c>
      <c r="M810" t="b">
        <f t="shared" si="49"/>
        <v>0</v>
      </c>
      <c r="N810" t="b">
        <f t="shared" si="50"/>
        <v>0</v>
      </c>
      <c r="O810" s="2" t="b">
        <f t="shared" si="51"/>
        <v>0</v>
      </c>
    </row>
    <row r="811" spans="1:15" x14ac:dyDescent="0.25">
      <c r="A811">
        <v>811</v>
      </c>
      <c r="B811" s="2" t="s">
        <v>979</v>
      </c>
      <c r="C811">
        <v>34</v>
      </c>
      <c r="D811">
        <v>32</v>
      </c>
      <c r="E811">
        <v>20913</v>
      </c>
      <c r="F811" s="2" t="s">
        <v>137</v>
      </c>
      <c r="G811">
        <v>4.66</v>
      </c>
      <c r="H811">
        <v>100</v>
      </c>
      <c r="I811">
        <v>0</v>
      </c>
      <c r="J811">
        <v>0</v>
      </c>
      <c r="K811">
        <v>0</v>
      </c>
      <c r="L811" t="b">
        <f t="shared" si="48"/>
        <v>0</v>
      </c>
      <c r="M811" t="b">
        <f t="shared" si="49"/>
        <v>0</v>
      </c>
      <c r="N811" t="b">
        <f t="shared" si="50"/>
        <v>0</v>
      </c>
      <c r="O811" s="2" t="b">
        <f t="shared" si="51"/>
        <v>0</v>
      </c>
    </row>
    <row r="812" spans="1:15" x14ac:dyDescent="0.25">
      <c r="A812">
        <v>812</v>
      </c>
      <c r="B812" s="2" t="s">
        <v>980</v>
      </c>
      <c r="C812">
        <v>34</v>
      </c>
      <c r="D812">
        <v>32</v>
      </c>
      <c r="E812">
        <v>20914</v>
      </c>
      <c r="F812" s="2" t="s">
        <v>137</v>
      </c>
      <c r="G812">
        <v>4.54</v>
      </c>
      <c r="H812">
        <v>100</v>
      </c>
      <c r="I812">
        <v>0</v>
      </c>
      <c r="J812">
        <v>0</v>
      </c>
      <c r="K812">
        <v>0</v>
      </c>
      <c r="L812" t="b">
        <f t="shared" si="48"/>
        <v>0</v>
      </c>
      <c r="M812" t="b">
        <f t="shared" si="49"/>
        <v>0</v>
      </c>
      <c r="N812" t="b">
        <f t="shared" si="50"/>
        <v>0</v>
      </c>
      <c r="O812" s="2" t="b">
        <f t="shared" si="51"/>
        <v>0</v>
      </c>
    </row>
    <row r="813" spans="1:15" x14ac:dyDescent="0.25">
      <c r="A813">
        <v>813</v>
      </c>
      <c r="B813" s="2" t="s">
        <v>981</v>
      </c>
      <c r="C813">
        <v>34</v>
      </c>
      <c r="D813">
        <v>32</v>
      </c>
      <c r="E813">
        <v>20915</v>
      </c>
      <c r="F813" s="2" t="s">
        <v>137</v>
      </c>
      <c r="G813">
        <v>4.66</v>
      </c>
      <c r="H813">
        <v>100</v>
      </c>
      <c r="I813">
        <v>0</v>
      </c>
      <c r="J813">
        <v>0</v>
      </c>
      <c r="K813">
        <v>0</v>
      </c>
      <c r="L813" t="b">
        <f t="shared" si="48"/>
        <v>0</v>
      </c>
      <c r="M813" t="b">
        <f t="shared" si="49"/>
        <v>0</v>
      </c>
      <c r="N813" t="b">
        <f t="shared" si="50"/>
        <v>0</v>
      </c>
      <c r="O813" s="2" t="b">
        <f t="shared" si="51"/>
        <v>0</v>
      </c>
    </row>
    <row r="814" spans="1:15" x14ac:dyDescent="0.25">
      <c r="A814">
        <v>814</v>
      </c>
      <c r="B814" s="2" t="s">
        <v>982</v>
      </c>
      <c r="C814">
        <v>34</v>
      </c>
      <c r="D814">
        <v>32</v>
      </c>
      <c r="E814">
        <v>20916</v>
      </c>
      <c r="F814" s="2" t="s">
        <v>137</v>
      </c>
      <c r="G814">
        <v>7.02</v>
      </c>
      <c r="H814">
        <v>100</v>
      </c>
      <c r="I814">
        <v>0</v>
      </c>
      <c r="J814">
        <v>0</v>
      </c>
      <c r="K814">
        <v>0</v>
      </c>
      <c r="L814" t="b">
        <f t="shared" si="48"/>
        <v>0</v>
      </c>
      <c r="M814" t="b">
        <f t="shared" si="49"/>
        <v>0</v>
      </c>
      <c r="N814" t="b">
        <f t="shared" si="50"/>
        <v>0</v>
      </c>
      <c r="O814" s="2" t="b">
        <f t="shared" si="51"/>
        <v>0</v>
      </c>
    </row>
    <row r="815" spans="1:15" x14ac:dyDescent="0.25">
      <c r="A815">
        <v>815</v>
      </c>
      <c r="B815" s="2" t="s">
        <v>983</v>
      </c>
      <c r="C815">
        <v>34</v>
      </c>
      <c r="D815">
        <v>32</v>
      </c>
      <c r="E815">
        <v>20917</v>
      </c>
      <c r="F815" s="2" t="s">
        <v>137</v>
      </c>
      <c r="G815">
        <v>7.21</v>
      </c>
      <c r="H815">
        <v>100</v>
      </c>
      <c r="I815">
        <v>0</v>
      </c>
      <c r="J815">
        <v>0</v>
      </c>
      <c r="K815">
        <v>0</v>
      </c>
      <c r="L815" t="b">
        <f t="shared" si="48"/>
        <v>0</v>
      </c>
      <c r="M815" t="b">
        <f t="shared" si="49"/>
        <v>0</v>
      </c>
      <c r="N815" t="b">
        <f t="shared" si="50"/>
        <v>0</v>
      </c>
      <c r="O815" s="2" t="b">
        <f t="shared" si="51"/>
        <v>0</v>
      </c>
    </row>
    <row r="816" spans="1:15" x14ac:dyDescent="0.25">
      <c r="A816">
        <v>816</v>
      </c>
      <c r="B816" s="2" t="s">
        <v>984</v>
      </c>
      <c r="C816">
        <v>34</v>
      </c>
      <c r="D816">
        <v>32</v>
      </c>
      <c r="E816">
        <v>20918</v>
      </c>
      <c r="F816" s="2" t="s">
        <v>137</v>
      </c>
      <c r="G816">
        <v>10.26</v>
      </c>
      <c r="H816">
        <v>100</v>
      </c>
      <c r="I816">
        <v>0</v>
      </c>
      <c r="J816">
        <v>0</v>
      </c>
      <c r="K816">
        <v>0</v>
      </c>
      <c r="L816" t="b">
        <f t="shared" si="48"/>
        <v>0</v>
      </c>
      <c r="M816" t="b">
        <f t="shared" si="49"/>
        <v>0</v>
      </c>
      <c r="N816" t="b">
        <f t="shared" si="50"/>
        <v>0</v>
      </c>
      <c r="O816" s="2" t="b">
        <f t="shared" si="51"/>
        <v>0</v>
      </c>
    </row>
    <row r="817" spans="1:15" x14ac:dyDescent="0.25">
      <c r="A817">
        <v>817</v>
      </c>
      <c r="B817" s="2" t="s">
        <v>985</v>
      </c>
      <c r="C817">
        <v>34</v>
      </c>
      <c r="D817">
        <v>32</v>
      </c>
      <c r="E817">
        <v>20919</v>
      </c>
      <c r="F817" s="2" t="s">
        <v>137</v>
      </c>
      <c r="G817">
        <v>3.4</v>
      </c>
      <c r="H817">
        <v>100</v>
      </c>
      <c r="I817">
        <v>0</v>
      </c>
      <c r="J817">
        <v>0</v>
      </c>
      <c r="K817">
        <v>0</v>
      </c>
      <c r="L817" t="b">
        <f t="shared" si="48"/>
        <v>0</v>
      </c>
      <c r="M817" t="b">
        <f t="shared" si="49"/>
        <v>0</v>
      </c>
      <c r="N817" t="b">
        <f t="shared" si="50"/>
        <v>0</v>
      </c>
      <c r="O817" s="2" t="b">
        <f t="shared" si="51"/>
        <v>0</v>
      </c>
    </row>
    <row r="818" spans="1:15" x14ac:dyDescent="0.25">
      <c r="A818">
        <v>818</v>
      </c>
      <c r="B818" s="2" t="s">
        <v>986</v>
      </c>
      <c r="C818">
        <v>34</v>
      </c>
      <c r="D818">
        <v>32</v>
      </c>
      <c r="E818">
        <v>20920</v>
      </c>
      <c r="F818" s="2" t="s">
        <v>137</v>
      </c>
      <c r="G818">
        <v>7.97</v>
      </c>
      <c r="H818">
        <v>100</v>
      </c>
      <c r="I818">
        <v>0</v>
      </c>
      <c r="J818">
        <v>0</v>
      </c>
      <c r="K818">
        <v>0</v>
      </c>
      <c r="L818" t="b">
        <f t="shared" si="48"/>
        <v>0</v>
      </c>
      <c r="M818" t="b">
        <f t="shared" si="49"/>
        <v>0</v>
      </c>
      <c r="N818" t="b">
        <f t="shared" si="50"/>
        <v>0</v>
      </c>
      <c r="O818" s="2" t="b">
        <f t="shared" si="51"/>
        <v>0</v>
      </c>
    </row>
    <row r="819" spans="1:15" x14ac:dyDescent="0.25">
      <c r="A819">
        <v>819</v>
      </c>
      <c r="B819" s="2" t="s">
        <v>987</v>
      </c>
      <c r="C819">
        <v>34</v>
      </c>
      <c r="D819">
        <v>32</v>
      </c>
      <c r="E819">
        <v>20921</v>
      </c>
      <c r="F819" s="2" t="s">
        <v>137</v>
      </c>
      <c r="G819">
        <v>7.97</v>
      </c>
      <c r="H819">
        <v>100</v>
      </c>
      <c r="I819">
        <v>0</v>
      </c>
      <c r="J819">
        <v>0</v>
      </c>
      <c r="K819">
        <v>0</v>
      </c>
      <c r="L819" t="b">
        <f t="shared" si="48"/>
        <v>0</v>
      </c>
      <c r="M819" t="b">
        <f t="shared" si="49"/>
        <v>0</v>
      </c>
      <c r="N819" t="b">
        <f t="shared" si="50"/>
        <v>0</v>
      </c>
      <c r="O819" s="2" t="b">
        <f t="shared" si="51"/>
        <v>0</v>
      </c>
    </row>
    <row r="820" spans="1:15" x14ac:dyDescent="0.25">
      <c r="A820">
        <v>820</v>
      </c>
      <c r="B820" s="2" t="s">
        <v>988</v>
      </c>
      <c r="C820">
        <v>34</v>
      </c>
      <c r="D820">
        <v>32</v>
      </c>
      <c r="E820">
        <v>20922</v>
      </c>
      <c r="F820" s="2" t="s">
        <v>137</v>
      </c>
      <c r="G820">
        <v>2.64</v>
      </c>
      <c r="H820">
        <v>100</v>
      </c>
      <c r="I820">
        <v>0</v>
      </c>
      <c r="J820">
        <v>0</v>
      </c>
      <c r="K820">
        <v>0</v>
      </c>
      <c r="L820" t="b">
        <f t="shared" si="48"/>
        <v>0</v>
      </c>
      <c r="M820" t="b">
        <f t="shared" si="49"/>
        <v>0</v>
      </c>
      <c r="N820" t="b">
        <f t="shared" si="50"/>
        <v>0</v>
      </c>
      <c r="O820" s="2" t="b">
        <f t="shared" si="51"/>
        <v>0</v>
      </c>
    </row>
    <row r="821" spans="1:15" x14ac:dyDescent="0.25">
      <c r="A821">
        <v>821</v>
      </c>
      <c r="B821" s="2" t="s">
        <v>989</v>
      </c>
      <c r="C821">
        <v>34</v>
      </c>
      <c r="D821">
        <v>32</v>
      </c>
      <c r="E821">
        <v>20923</v>
      </c>
      <c r="F821" s="2" t="s">
        <v>137</v>
      </c>
      <c r="G821">
        <v>11.61</v>
      </c>
      <c r="H821">
        <v>100</v>
      </c>
      <c r="I821">
        <v>0</v>
      </c>
      <c r="J821">
        <v>0</v>
      </c>
      <c r="K821">
        <v>0</v>
      </c>
      <c r="L821" t="b">
        <f t="shared" si="48"/>
        <v>0</v>
      </c>
      <c r="M821" t="b">
        <f t="shared" si="49"/>
        <v>0</v>
      </c>
      <c r="N821" t="b">
        <f t="shared" si="50"/>
        <v>0</v>
      </c>
      <c r="O821" s="2" t="b">
        <f t="shared" si="51"/>
        <v>0</v>
      </c>
    </row>
    <row r="822" spans="1:15" x14ac:dyDescent="0.25">
      <c r="A822">
        <v>822</v>
      </c>
      <c r="B822" s="2" t="s">
        <v>990</v>
      </c>
      <c r="C822">
        <v>34</v>
      </c>
      <c r="D822">
        <v>32</v>
      </c>
      <c r="E822">
        <v>20924</v>
      </c>
      <c r="F822" s="2" t="s">
        <v>137</v>
      </c>
      <c r="G822">
        <v>13.87</v>
      </c>
      <c r="H822">
        <v>100</v>
      </c>
      <c r="I822">
        <v>0</v>
      </c>
      <c r="J822">
        <v>0</v>
      </c>
      <c r="K822">
        <v>0</v>
      </c>
      <c r="L822" t="b">
        <f t="shared" si="48"/>
        <v>0</v>
      </c>
      <c r="M822" t="b">
        <f t="shared" si="49"/>
        <v>0</v>
      </c>
      <c r="N822" t="b">
        <f t="shared" si="50"/>
        <v>0</v>
      </c>
      <c r="O822" s="2" t="b">
        <f t="shared" si="51"/>
        <v>0</v>
      </c>
    </row>
    <row r="823" spans="1:15" x14ac:dyDescent="0.25">
      <c r="A823">
        <v>823</v>
      </c>
      <c r="B823" s="2" t="s">
        <v>991</v>
      </c>
      <c r="C823">
        <v>34</v>
      </c>
      <c r="D823">
        <v>32</v>
      </c>
      <c r="E823">
        <v>20925</v>
      </c>
      <c r="F823" s="2" t="s">
        <v>137</v>
      </c>
      <c r="G823">
        <v>3.74</v>
      </c>
      <c r="H823">
        <v>100</v>
      </c>
      <c r="I823">
        <v>0</v>
      </c>
      <c r="J823">
        <v>0</v>
      </c>
      <c r="K823">
        <v>0</v>
      </c>
      <c r="L823" t="b">
        <f t="shared" si="48"/>
        <v>0</v>
      </c>
      <c r="M823" t="b">
        <f t="shared" si="49"/>
        <v>0</v>
      </c>
      <c r="N823" t="b">
        <f t="shared" si="50"/>
        <v>0</v>
      </c>
      <c r="O823" s="2" t="b">
        <f t="shared" si="51"/>
        <v>0</v>
      </c>
    </row>
    <row r="824" spans="1:15" x14ac:dyDescent="0.25">
      <c r="A824">
        <v>824</v>
      </c>
      <c r="B824" s="2" t="s">
        <v>992</v>
      </c>
      <c r="C824">
        <v>34</v>
      </c>
      <c r="D824">
        <v>32</v>
      </c>
      <c r="E824">
        <v>20926</v>
      </c>
      <c r="F824" s="2" t="s">
        <v>137</v>
      </c>
      <c r="G824">
        <v>3.74</v>
      </c>
      <c r="H824">
        <v>100</v>
      </c>
      <c r="I824">
        <v>0</v>
      </c>
      <c r="J824">
        <v>0</v>
      </c>
      <c r="K824">
        <v>0</v>
      </c>
      <c r="L824" t="b">
        <f t="shared" si="48"/>
        <v>0</v>
      </c>
      <c r="M824" t="b">
        <f t="shared" si="49"/>
        <v>0</v>
      </c>
      <c r="N824" t="b">
        <f t="shared" si="50"/>
        <v>0</v>
      </c>
      <c r="O824" s="2" t="b">
        <f t="shared" si="51"/>
        <v>0</v>
      </c>
    </row>
    <row r="825" spans="1:15" x14ac:dyDescent="0.25">
      <c r="A825">
        <v>825</v>
      </c>
      <c r="B825" s="2" t="s">
        <v>993</v>
      </c>
      <c r="C825">
        <v>34</v>
      </c>
      <c r="D825">
        <v>32</v>
      </c>
      <c r="E825">
        <v>20927</v>
      </c>
      <c r="F825" s="2" t="s">
        <v>137</v>
      </c>
      <c r="G825">
        <v>1.84</v>
      </c>
      <c r="H825">
        <v>100</v>
      </c>
      <c r="I825">
        <v>0</v>
      </c>
      <c r="J825">
        <v>0</v>
      </c>
      <c r="K825">
        <v>0</v>
      </c>
      <c r="L825" t="b">
        <f t="shared" si="48"/>
        <v>0</v>
      </c>
      <c r="M825" t="b">
        <f t="shared" si="49"/>
        <v>0</v>
      </c>
      <c r="N825" t="b">
        <f t="shared" si="50"/>
        <v>0</v>
      </c>
      <c r="O825" s="2" t="b">
        <f t="shared" si="51"/>
        <v>0</v>
      </c>
    </row>
    <row r="826" spans="1:15" x14ac:dyDescent="0.25">
      <c r="A826">
        <v>826</v>
      </c>
      <c r="B826" s="2" t="s">
        <v>994</v>
      </c>
      <c r="C826">
        <v>34</v>
      </c>
      <c r="D826">
        <v>32</v>
      </c>
      <c r="E826">
        <v>20928</v>
      </c>
      <c r="F826" s="2" t="s">
        <v>137</v>
      </c>
      <c r="G826">
        <v>3.86</v>
      </c>
      <c r="H826">
        <v>100</v>
      </c>
      <c r="I826">
        <v>0</v>
      </c>
      <c r="J826">
        <v>0</v>
      </c>
      <c r="K826">
        <v>0</v>
      </c>
      <c r="L826" t="b">
        <f t="shared" si="48"/>
        <v>0</v>
      </c>
      <c r="M826" t="b">
        <f t="shared" si="49"/>
        <v>0</v>
      </c>
      <c r="N826" t="b">
        <f t="shared" si="50"/>
        <v>0</v>
      </c>
      <c r="O826" s="2" t="b">
        <f t="shared" si="51"/>
        <v>0</v>
      </c>
    </row>
    <row r="827" spans="1:15" x14ac:dyDescent="0.25">
      <c r="A827">
        <v>827</v>
      </c>
      <c r="B827" s="2" t="s">
        <v>995</v>
      </c>
      <c r="C827">
        <v>34</v>
      </c>
      <c r="D827">
        <v>32</v>
      </c>
      <c r="E827">
        <v>20929</v>
      </c>
      <c r="F827" s="2" t="s">
        <v>137</v>
      </c>
      <c r="G827">
        <v>3.51</v>
      </c>
      <c r="H827">
        <v>100</v>
      </c>
      <c r="I827">
        <v>0</v>
      </c>
      <c r="J827">
        <v>0</v>
      </c>
      <c r="K827">
        <v>0</v>
      </c>
      <c r="L827" t="b">
        <f t="shared" si="48"/>
        <v>0</v>
      </c>
      <c r="M827" t="b">
        <f t="shared" si="49"/>
        <v>0</v>
      </c>
      <c r="N827" t="b">
        <f t="shared" si="50"/>
        <v>0</v>
      </c>
      <c r="O827" s="2" t="b">
        <f t="shared" si="51"/>
        <v>0</v>
      </c>
    </row>
    <row r="828" spans="1:15" x14ac:dyDescent="0.25">
      <c r="A828">
        <v>828</v>
      </c>
      <c r="B828" s="2" t="s">
        <v>996</v>
      </c>
      <c r="C828">
        <v>34</v>
      </c>
      <c r="D828">
        <v>32</v>
      </c>
      <c r="E828">
        <v>20930</v>
      </c>
      <c r="F828" s="2" t="s">
        <v>137</v>
      </c>
      <c r="G828">
        <v>12.86</v>
      </c>
      <c r="H828">
        <v>100</v>
      </c>
      <c r="I828">
        <v>0</v>
      </c>
      <c r="J828">
        <v>0</v>
      </c>
      <c r="K828">
        <v>0</v>
      </c>
      <c r="L828" t="b">
        <f t="shared" si="48"/>
        <v>0</v>
      </c>
      <c r="M828" t="b">
        <f t="shared" si="49"/>
        <v>0</v>
      </c>
      <c r="N828" t="b">
        <f t="shared" si="50"/>
        <v>0</v>
      </c>
      <c r="O828" s="2" t="b">
        <f t="shared" si="51"/>
        <v>0</v>
      </c>
    </row>
    <row r="829" spans="1:15" x14ac:dyDescent="0.25">
      <c r="A829">
        <v>829</v>
      </c>
      <c r="B829" s="2" t="s">
        <v>997</v>
      </c>
      <c r="C829">
        <v>34</v>
      </c>
      <c r="D829">
        <v>32</v>
      </c>
      <c r="E829">
        <v>20931</v>
      </c>
      <c r="F829" s="2" t="s">
        <v>137</v>
      </c>
      <c r="G829">
        <v>9.6199999999999992</v>
      </c>
      <c r="H829">
        <v>100</v>
      </c>
      <c r="I829">
        <v>0</v>
      </c>
      <c r="J829">
        <v>0</v>
      </c>
      <c r="K829">
        <v>0</v>
      </c>
      <c r="L829" t="b">
        <f t="shared" si="48"/>
        <v>0</v>
      </c>
      <c r="M829" t="b">
        <f t="shared" si="49"/>
        <v>0</v>
      </c>
      <c r="N829" t="b">
        <f t="shared" si="50"/>
        <v>0</v>
      </c>
      <c r="O829" s="2" t="b">
        <f t="shared" si="51"/>
        <v>0</v>
      </c>
    </row>
    <row r="830" spans="1:15" x14ac:dyDescent="0.25">
      <c r="A830">
        <v>830</v>
      </c>
      <c r="B830" s="2" t="s">
        <v>998</v>
      </c>
      <c r="C830">
        <v>34</v>
      </c>
      <c r="D830">
        <v>32</v>
      </c>
      <c r="E830">
        <v>20932</v>
      </c>
      <c r="F830" s="2" t="s">
        <v>137</v>
      </c>
      <c r="G830">
        <v>7.02</v>
      </c>
      <c r="H830">
        <v>100</v>
      </c>
      <c r="I830">
        <v>0</v>
      </c>
      <c r="J830">
        <v>0</v>
      </c>
      <c r="K830">
        <v>0</v>
      </c>
      <c r="L830" t="b">
        <f t="shared" si="48"/>
        <v>0</v>
      </c>
      <c r="M830" t="b">
        <f t="shared" si="49"/>
        <v>0</v>
      </c>
      <c r="N830" t="b">
        <f t="shared" si="50"/>
        <v>0</v>
      </c>
      <c r="O830" s="2" t="b">
        <f t="shared" si="51"/>
        <v>0</v>
      </c>
    </row>
    <row r="831" spans="1:15" x14ac:dyDescent="0.25">
      <c r="A831">
        <v>831</v>
      </c>
      <c r="B831" s="2" t="s">
        <v>999</v>
      </c>
      <c r="C831">
        <v>34</v>
      </c>
      <c r="D831">
        <v>32</v>
      </c>
      <c r="E831">
        <v>20933</v>
      </c>
      <c r="F831" s="2" t="s">
        <v>137</v>
      </c>
      <c r="G831">
        <v>11.26</v>
      </c>
      <c r="H831">
        <v>100</v>
      </c>
      <c r="I831">
        <v>0</v>
      </c>
      <c r="J831">
        <v>0</v>
      </c>
      <c r="K831">
        <v>0</v>
      </c>
      <c r="L831" t="b">
        <f t="shared" si="48"/>
        <v>0</v>
      </c>
      <c r="M831" t="b">
        <f t="shared" si="49"/>
        <v>0</v>
      </c>
      <c r="N831" t="b">
        <f t="shared" si="50"/>
        <v>0</v>
      </c>
      <c r="O831" s="2" t="b">
        <f t="shared" si="51"/>
        <v>0</v>
      </c>
    </row>
    <row r="832" spans="1:15" x14ac:dyDescent="0.25">
      <c r="A832">
        <v>832</v>
      </c>
      <c r="B832" s="2" t="s">
        <v>1000</v>
      </c>
      <c r="C832">
        <v>34</v>
      </c>
      <c r="D832">
        <v>32</v>
      </c>
      <c r="E832">
        <v>20934</v>
      </c>
      <c r="F832" s="2" t="s">
        <v>137</v>
      </c>
      <c r="G832">
        <v>3.86</v>
      </c>
      <c r="H832">
        <v>100</v>
      </c>
      <c r="I832">
        <v>0</v>
      </c>
      <c r="J832">
        <v>0</v>
      </c>
      <c r="K832">
        <v>0</v>
      </c>
      <c r="L832" t="b">
        <f t="shared" si="48"/>
        <v>0</v>
      </c>
      <c r="M832" t="b">
        <f t="shared" si="49"/>
        <v>0</v>
      </c>
      <c r="N832" t="b">
        <f t="shared" si="50"/>
        <v>0</v>
      </c>
      <c r="O832" s="2" t="b">
        <f t="shared" si="51"/>
        <v>0</v>
      </c>
    </row>
    <row r="833" spans="1:15" x14ac:dyDescent="0.25">
      <c r="A833">
        <v>833</v>
      </c>
      <c r="B833" s="2" t="s">
        <v>1001</v>
      </c>
      <c r="C833">
        <v>34</v>
      </c>
      <c r="D833">
        <v>32</v>
      </c>
      <c r="E833">
        <v>20935</v>
      </c>
      <c r="F833" s="2" t="s">
        <v>137</v>
      </c>
      <c r="G833">
        <v>3.74</v>
      </c>
      <c r="H833">
        <v>100</v>
      </c>
      <c r="I833">
        <v>0</v>
      </c>
      <c r="J833">
        <v>0</v>
      </c>
      <c r="K833">
        <v>0</v>
      </c>
      <c r="L833" t="b">
        <f t="shared" si="48"/>
        <v>0</v>
      </c>
      <c r="M833" t="b">
        <f t="shared" si="49"/>
        <v>0</v>
      </c>
      <c r="N833" t="b">
        <f t="shared" si="50"/>
        <v>0</v>
      </c>
      <c r="O833" s="2" t="b">
        <f t="shared" si="51"/>
        <v>0</v>
      </c>
    </row>
    <row r="834" spans="1:15" x14ac:dyDescent="0.25">
      <c r="A834">
        <v>834</v>
      </c>
      <c r="B834" s="2" t="s">
        <v>1002</v>
      </c>
      <c r="C834">
        <v>34</v>
      </c>
      <c r="D834">
        <v>32</v>
      </c>
      <c r="E834">
        <v>20936</v>
      </c>
      <c r="F834" s="2" t="s">
        <v>137</v>
      </c>
      <c r="G834">
        <v>3.86</v>
      </c>
      <c r="H834">
        <v>100</v>
      </c>
      <c r="I834">
        <v>0</v>
      </c>
      <c r="J834">
        <v>0</v>
      </c>
      <c r="K834">
        <v>0</v>
      </c>
      <c r="L834" t="b">
        <f t="shared" ref="L834:L897" si="52">IF(ISNUMBER(FIND(" VEGAN",UPPER(B834))),TRUE,FALSE)</f>
        <v>0</v>
      </c>
      <c r="M834" t="b">
        <f t="shared" ref="M834:M897" si="53">IF(ISNUMBER(FIND(" BIO",UPPER(B834))),TRUE)</f>
        <v>0</v>
      </c>
      <c r="N834" t="b">
        <f t="shared" ref="N834:N897" si="54">IF(ISNUMBER(FIND(" HALAL",UPPER(B834))),TRUE)</f>
        <v>0</v>
      </c>
      <c r="O834" s="2" t="b">
        <f t="shared" ref="O834:O897" si="55">IF(ISNUMBER(FIND(" CASHER",UPPER(B834))),TRUE)</f>
        <v>0</v>
      </c>
    </row>
    <row r="835" spans="1:15" x14ac:dyDescent="0.25">
      <c r="A835">
        <v>835</v>
      </c>
      <c r="B835" s="2" t="s">
        <v>1003</v>
      </c>
      <c r="C835">
        <v>34</v>
      </c>
      <c r="D835">
        <v>32</v>
      </c>
      <c r="E835">
        <v>20937</v>
      </c>
      <c r="F835" s="2" t="s">
        <v>137</v>
      </c>
      <c r="G835">
        <v>6.22</v>
      </c>
      <c r="H835">
        <v>100</v>
      </c>
      <c r="I835">
        <v>0</v>
      </c>
      <c r="J835">
        <v>0</v>
      </c>
      <c r="K835">
        <v>0</v>
      </c>
      <c r="L835" t="b">
        <f t="shared" si="52"/>
        <v>0</v>
      </c>
      <c r="M835" t="b">
        <f t="shared" si="53"/>
        <v>0</v>
      </c>
      <c r="N835" t="b">
        <f t="shared" si="54"/>
        <v>0</v>
      </c>
      <c r="O835" s="2" t="b">
        <f t="shared" si="55"/>
        <v>0</v>
      </c>
    </row>
    <row r="836" spans="1:15" x14ac:dyDescent="0.25">
      <c r="A836">
        <v>836</v>
      </c>
      <c r="B836" s="2" t="s">
        <v>1004</v>
      </c>
      <c r="C836">
        <v>34</v>
      </c>
      <c r="D836">
        <v>32</v>
      </c>
      <c r="E836">
        <v>20938</v>
      </c>
      <c r="F836" s="2" t="s">
        <v>137</v>
      </c>
      <c r="G836">
        <v>6.41</v>
      </c>
      <c r="H836">
        <v>100</v>
      </c>
      <c r="I836">
        <v>0</v>
      </c>
      <c r="J836">
        <v>0</v>
      </c>
      <c r="K836">
        <v>0</v>
      </c>
      <c r="L836" t="b">
        <f t="shared" si="52"/>
        <v>0</v>
      </c>
      <c r="M836" t="b">
        <f t="shared" si="53"/>
        <v>0</v>
      </c>
      <c r="N836" t="b">
        <f t="shared" si="54"/>
        <v>0</v>
      </c>
      <c r="O836" s="2" t="b">
        <f t="shared" si="55"/>
        <v>0</v>
      </c>
    </row>
    <row r="837" spans="1:15" x14ac:dyDescent="0.25">
      <c r="A837">
        <v>837</v>
      </c>
      <c r="B837" s="2" t="s">
        <v>1005</v>
      </c>
      <c r="C837">
        <v>34</v>
      </c>
      <c r="D837">
        <v>32</v>
      </c>
      <c r="E837">
        <v>20939</v>
      </c>
      <c r="F837" s="2" t="s">
        <v>137</v>
      </c>
      <c r="G837">
        <v>9.4600000000000009</v>
      </c>
      <c r="H837">
        <v>100</v>
      </c>
      <c r="I837">
        <v>0</v>
      </c>
      <c r="J837">
        <v>0</v>
      </c>
      <c r="K837">
        <v>0</v>
      </c>
      <c r="L837" t="b">
        <f t="shared" si="52"/>
        <v>0</v>
      </c>
      <c r="M837" t="b">
        <f t="shared" si="53"/>
        <v>0</v>
      </c>
      <c r="N837" t="b">
        <f t="shared" si="54"/>
        <v>0</v>
      </c>
      <c r="O837" s="2" t="b">
        <f t="shared" si="55"/>
        <v>0</v>
      </c>
    </row>
    <row r="838" spans="1:15" x14ac:dyDescent="0.25">
      <c r="A838">
        <v>838</v>
      </c>
      <c r="B838" s="2" t="s">
        <v>1006</v>
      </c>
      <c r="C838">
        <v>34</v>
      </c>
      <c r="D838">
        <v>32</v>
      </c>
      <c r="E838">
        <v>20940</v>
      </c>
      <c r="F838" s="2" t="s">
        <v>137</v>
      </c>
      <c r="G838">
        <v>7.21</v>
      </c>
      <c r="H838">
        <v>100</v>
      </c>
      <c r="I838">
        <v>0</v>
      </c>
      <c r="J838">
        <v>0</v>
      </c>
      <c r="K838">
        <v>0</v>
      </c>
      <c r="L838" t="b">
        <f t="shared" si="52"/>
        <v>0</v>
      </c>
      <c r="M838" t="b">
        <f t="shared" si="53"/>
        <v>0</v>
      </c>
      <c r="N838" t="b">
        <f t="shared" si="54"/>
        <v>0</v>
      </c>
      <c r="O838" s="2" t="b">
        <f t="shared" si="55"/>
        <v>0</v>
      </c>
    </row>
    <row r="839" spans="1:15" x14ac:dyDescent="0.25">
      <c r="A839">
        <v>839</v>
      </c>
      <c r="B839" s="2" t="s">
        <v>1007</v>
      </c>
      <c r="C839">
        <v>34</v>
      </c>
      <c r="D839">
        <v>32</v>
      </c>
      <c r="E839">
        <v>20941</v>
      </c>
      <c r="F839" s="2" t="s">
        <v>137</v>
      </c>
      <c r="G839">
        <v>7.17</v>
      </c>
      <c r="H839">
        <v>100</v>
      </c>
      <c r="I839">
        <v>0</v>
      </c>
      <c r="J839">
        <v>0</v>
      </c>
      <c r="K839">
        <v>0</v>
      </c>
      <c r="L839" t="b">
        <f t="shared" si="52"/>
        <v>0</v>
      </c>
      <c r="M839" t="b">
        <f t="shared" si="53"/>
        <v>0</v>
      </c>
      <c r="N839" t="b">
        <f t="shared" si="54"/>
        <v>0</v>
      </c>
      <c r="O839" s="2" t="b">
        <f t="shared" si="55"/>
        <v>0</v>
      </c>
    </row>
    <row r="840" spans="1:15" x14ac:dyDescent="0.25">
      <c r="A840">
        <v>840</v>
      </c>
      <c r="B840" s="2" t="s">
        <v>1008</v>
      </c>
      <c r="C840">
        <v>34</v>
      </c>
      <c r="D840">
        <v>32</v>
      </c>
      <c r="E840">
        <v>20942</v>
      </c>
      <c r="F840" s="2" t="s">
        <v>137</v>
      </c>
      <c r="G840">
        <v>7.17</v>
      </c>
      <c r="H840">
        <v>100</v>
      </c>
      <c r="I840">
        <v>0</v>
      </c>
      <c r="J840">
        <v>0</v>
      </c>
      <c r="K840">
        <v>0</v>
      </c>
      <c r="L840" t="b">
        <f t="shared" si="52"/>
        <v>0</v>
      </c>
      <c r="M840" t="b">
        <f t="shared" si="53"/>
        <v>0</v>
      </c>
      <c r="N840" t="b">
        <f t="shared" si="54"/>
        <v>0</v>
      </c>
      <c r="O840" s="2" t="b">
        <f t="shared" si="55"/>
        <v>0</v>
      </c>
    </row>
    <row r="841" spans="1:15" x14ac:dyDescent="0.25">
      <c r="A841">
        <v>841</v>
      </c>
      <c r="B841" s="2" t="s">
        <v>1009</v>
      </c>
      <c r="C841">
        <v>34</v>
      </c>
      <c r="D841">
        <v>32</v>
      </c>
      <c r="E841">
        <v>20943</v>
      </c>
      <c r="F841" s="2" t="s">
        <v>137</v>
      </c>
      <c r="G841">
        <v>14.06</v>
      </c>
      <c r="H841">
        <v>100</v>
      </c>
      <c r="I841">
        <v>0</v>
      </c>
      <c r="J841">
        <v>0</v>
      </c>
      <c r="K841">
        <v>0</v>
      </c>
      <c r="L841" t="b">
        <f t="shared" si="52"/>
        <v>0</v>
      </c>
      <c r="M841" t="b">
        <f t="shared" si="53"/>
        <v>0</v>
      </c>
      <c r="N841" t="b">
        <f t="shared" si="54"/>
        <v>0</v>
      </c>
      <c r="O841" s="2" t="b">
        <f t="shared" si="55"/>
        <v>0</v>
      </c>
    </row>
    <row r="842" spans="1:15" x14ac:dyDescent="0.25">
      <c r="A842">
        <v>842</v>
      </c>
      <c r="B842" s="2" t="s">
        <v>1010</v>
      </c>
      <c r="C842">
        <v>34</v>
      </c>
      <c r="D842">
        <v>32</v>
      </c>
      <c r="E842">
        <v>20944</v>
      </c>
      <c r="F842" s="2" t="s">
        <v>137</v>
      </c>
      <c r="G842">
        <v>13.31</v>
      </c>
      <c r="H842">
        <v>100</v>
      </c>
      <c r="I842">
        <v>0</v>
      </c>
      <c r="J842">
        <v>0</v>
      </c>
      <c r="K842">
        <v>0</v>
      </c>
      <c r="L842" t="b">
        <f t="shared" si="52"/>
        <v>0</v>
      </c>
      <c r="M842" t="b">
        <f t="shared" si="53"/>
        <v>0</v>
      </c>
      <c r="N842" t="b">
        <f t="shared" si="54"/>
        <v>0</v>
      </c>
      <c r="O842" s="2" t="b">
        <f t="shared" si="55"/>
        <v>0</v>
      </c>
    </row>
    <row r="843" spans="1:15" x14ac:dyDescent="0.25">
      <c r="A843">
        <v>843</v>
      </c>
      <c r="B843" s="2" t="s">
        <v>1011</v>
      </c>
      <c r="C843">
        <v>34</v>
      </c>
      <c r="D843">
        <v>32</v>
      </c>
      <c r="E843">
        <v>20945</v>
      </c>
      <c r="F843" s="2" t="s">
        <v>137</v>
      </c>
      <c r="G843">
        <v>11.98</v>
      </c>
      <c r="H843">
        <v>100</v>
      </c>
      <c r="I843">
        <v>0</v>
      </c>
      <c r="J843">
        <v>0</v>
      </c>
      <c r="K843">
        <v>0</v>
      </c>
      <c r="L843" t="b">
        <f t="shared" si="52"/>
        <v>0</v>
      </c>
      <c r="M843" t="b">
        <f t="shared" si="53"/>
        <v>0</v>
      </c>
      <c r="N843" t="b">
        <f t="shared" si="54"/>
        <v>0</v>
      </c>
      <c r="O843" s="2" t="b">
        <f t="shared" si="55"/>
        <v>0</v>
      </c>
    </row>
    <row r="844" spans="1:15" x14ac:dyDescent="0.25">
      <c r="A844">
        <v>844</v>
      </c>
      <c r="B844" s="2" t="s">
        <v>1012</v>
      </c>
      <c r="C844">
        <v>34</v>
      </c>
      <c r="D844">
        <v>32</v>
      </c>
      <c r="E844">
        <v>20946</v>
      </c>
      <c r="F844" s="2" t="s">
        <v>137</v>
      </c>
      <c r="G844">
        <v>11.1</v>
      </c>
      <c r="H844">
        <v>100</v>
      </c>
      <c r="I844">
        <v>0</v>
      </c>
      <c r="J844">
        <v>0</v>
      </c>
      <c r="K844">
        <v>0</v>
      </c>
      <c r="L844" t="b">
        <f t="shared" si="52"/>
        <v>0</v>
      </c>
      <c r="M844" t="b">
        <f t="shared" si="53"/>
        <v>0</v>
      </c>
      <c r="N844" t="b">
        <f t="shared" si="54"/>
        <v>0</v>
      </c>
      <c r="O844" s="2" t="b">
        <f t="shared" si="55"/>
        <v>0</v>
      </c>
    </row>
    <row r="845" spans="1:15" x14ac:dyDescent="0.25">
      <c r="A845">
        <v>845</v>
      </c>
      <c r="B845" s="2" t="s">
        <v>1013</v>
      </c>
      <c r="C845">
        <v>34</v>
      </c>
      <c r="D845">
        <v>32</v>
      </c>
      <c r="E845">
        <v>20947</v>
      </c>
      <c r="F845" s="2" t="s">
        <v>137</v>
      </c>
      <c r="G845">
        <v>12.4</v>
      </c>
      <c r="H845">
        <v>100</v>
      </c>
      <c r="I845">
        <v>0</v>
      </c>
      <c r="J845">
        <v>0</v>
      </c>
      <c r="K845">
        <v>0</v>
      </c>
      <c r="L845" t="b">
        <f t="shared" si="52"/>
        <v>0</v>
      </c>
      <c r="M845" t="b">
        <f t="shared" si="53"/>
        <v>0</v>
      </c>
      <c r="N845" t="b">
        <f t="shared" si="54"/>
        <v>0</v>
      </c>
      <c r="O845" s="2" t="b">
        <f t="shared" si="55"/>
        <v>0</v>
      </c>
    </row>
    <row r="846" spans="1:15" x14ac:dyDescent="0.25">
      <c r="A846">
        <v>846</v>
      </c>
      <c r="B846" s="2" t="s">
        <v>1014</v>
      </c>
      <c r="C846">
        <v>34</v>
      </c>
      <c r="D846">
        <v>32</v>
      </c>
      <c r="E846">
        <v>20948</v>
      </c>
      <c r="F846" s="2" t="s">
        <v>137</v>
      </c>
      <c r="G846">
        <v>10.87</v>
      </c>
      <c r="H846">
        <v>100</v>
      </c>
      <c r="I846">
        <v>0</v>
      </c>
      <c r="J846">
        <v>0</v>
      </c>
      <c r="K846">
        <v>0</v>
      </c>
      <c r="L846" t="b">
        <f t="shared" si="52"/>
        <v>0</v>
      </c>
      <c r="M846" t="b">
        <f t="shared" si="53"/>
        <v>0</v>
      </c>
      <c r="N846" t="b">
        <f t="shared" si="54"/>
        <v>0</v>
      </c>
      <c r="O846" s="2" t="b">
        <f t="shared" si="55"/>
        <v>0</v>
      </c>
    </row>
    <row r="847" spans="1:15" x14ac:dyDescent="0.25">
      <c r="A847">
        <v>847</v>
      </c>
      <c r="B847" s="2" t="s">
        <v>1015</v>
      </c>
      <c r="C847">
        <v>34</v>
      </c>
      <c r="D847">
        <v>32</v>
      </c>
      <c r="E847">
        <v>20949</v>
      </c>
      <c r="F847" s="2" t="s">
        <v>137</v>
      </c>
      <c r="G847">
        <v>13.66</v>
      </c>
      <c r="H847">
        <v>100</v>
      </c>
      <c r="I847">
        <v>0</v>
      </c>
      <c r="J847">
        <v>0</v>
      </c>
      <c r="K847">
        <v>0</v>
      </c>
      <c r="L847" t="b">
        <f t="shared" si="52"/>
        <v>0</v>
      </c>
      <c r="M847" t="b">
        <f t="shared" si="53"/>
        <v>0</v>
      </c>
      <c r="N847" t="b">
        <f t="shared" si="54"/>
        <v>0</v>
      </c>
      <c r="O847" s="2" t="b">
        <f t="shared" si="55"/>
        <v>0</v>
      </c>
    </row>
    <row r="848" spans="1:15" x14ac:dyDescent="0.25">
      <c r="A848">
        <v>848</v>
      </c>
      <c r="B848" s="2" t="s">
        <v>1016</v>
      </c>
      <c r="C848">
        <v>34</v>
      </c>
      <c r="D848">
        <v>32</v>
      </c>
      <c r="E848">
        <v>20950</v>
      </c>
      <c r="F848" s="2" t="s">
        <v>137</v>
      </c>
      <c r="G848">
        <v>13.54</v>
      </c>
      <c r="H848">
        <v>100</v>
      </c>
      <c r="I848">
        <v>0</v>
      </c>
      <c r="J848">
        <v>0</v>
      </c>
      <c r="K848">
        <v>0</v>
      </c>
      <c r="L848" t="b">
        <f t="shared" si="52"/>
        <v>0</v>
      </c>
      <c r="M848" t="b">
        <f t="shared" si="53"/>
        <v>0</v>
      </c>
      <c r="N848" t="b">
        <f t="shared" si="54"/>
        <v>0</v>
      </c>
      <c r="O848" s="2" t="b">
        <f t="shared" si="55"/>
        <v>0</v>
      </c>
    </row>
    <row r="849" spans="1:15" x14ac:dyDescent="0.25">
      <c r="A849">
        <v>849</v>
      </c>
      <c r="B849" s="2" t="s">
        <v>1017</v>
      </c>
      <c r="C849">
        <v>34</v>
      </c>
      <c r="D849">
        <v>32</v>
      </c>
      <c r="E849">
        <v>20951</v>
      </c>
      <c r="F849" s="2" t="s">
        <v>137</v>
      </c>
      <c r="G849">
        <v>13.66</v>
      </c>
      <c r="H849">
        <v>100</v>
      </c>
      <c r="I849">
        <v>0</v>
      </c>
      <c r="J849">
        <v>0</v>
      </c>
      <c r="K849">
        <v>0</v>
      </c>
      <c r="L849" t="b">
        <f t="shared" si="52"/>
        <v>0</v>
      </c>
      <c r="M849" t="b">
        <f t="shared" si="53"/>
        <v>0</v>
      </c>
      <c r="N849" t="b">
        <f t="shared" si="54"/>
        <v>0</v>
      </c>
      <c r="O849" s="2" t="b">
        <f t="shared" si="55"/>
        <v>0</v>
      </c>
    </row>
    <row r="850" spans="1:15" x14ac:dyDescent="0.25">
      <c r="A850">
        <v>850</v>
      </c>
      <c r="B850" s="2" t="s">
        <v>1018</v>
      </c>
      <c r="C850">
        <v>34</v>
      </c>
      <c r="D850">
        <v>32</v>
      </c>
      <c r="E850">
        <v>20952</v>
      </c>
      <c r="F850" s="2" t="s">
        <v>137</v>
      </c>
      <c r="G850">
        <v>16.02</v>
      </c>
      <c r="H850">
        <v>100</v>
      </c>
      <c r="I850">
        <v>0</v>
      </c>
      <c r="J850">
        <v>0</v>
      </c>
      <c r="K850">
        <v>0</v>
      </c>
      <c r="L850" t="b">
        <f t="shared" si="52"/>
        <v>0</v>
      </c>
      <c r="M850" t="b">
        <f t="shared" si="53"/>
        <v>0</v>
      </c>
      <c r="N850" t="b">
        <f t="shared" si="54"/>
        <v>0</v>
      </c>
      <c r="O850" s="2" t="b">
        <f t="shared" si="55"/>
        <v>0</v>
      </c>
    </row>
    <row r="851" spans="1:15" x14ac:dyDescent="0.25">
      <c r="A851">
        <v>851</v>
      </c>
      <c r="B851" s="2" t="s">
        <v>1019</v>
      </c>
      <c r="C851">
        <v>34</v>
      </c>
      <c r="D851">
        <v>32</v>
      </c>
      <c r="E851">
        <v>20953</v>
      </c>
      <c r="F851" s="2" t="s">
        <v>137</v>
      </c>
      <c r="G851">
        <v>16.21</v>
      </c>
      <c r="H851">
        <v>100</v>
      </c>
      <c r="I851">
        <v>0</v>
      </c>
      <c r="J851">
        <v>0</v>
      </c>
      <c r="K851">
        <v>0</v>
      </c>
      <c r="L851" t="b">
        <f t="shared" si="52"/>
        <v>0</v>
      </c>
      <c r="M851" t="b">
        <f t="shared" si="53"/>
        <v>0</v>
      </c>
      <c r="N851" t="b">
        <f t="shared" si="54"/>
        <v>0</v>
      </c>
      <c r="O851" s="2" t="b">
        <f t="shared" si="55"/>
        <v>0</v>
      </c>
    </row>
    <row r="852" spans="1:15" x14ac:dyDescent="0.25">
      <c r="A852">
        <v>852</v>
      </c>
      <c r="B852" s="2" t="s">
        <v>1020</v>
      </c>
      <c r="C852">
        <v>34</v>
      </c>
      <c r="D852">
        <v>44</v>
      </c>
      <c r="E852">
        <v>852</v>
      </c>
      <c r="F852" s="2" t="s">
        <v>137</v>
      </c>
      <c r="G852">
        <v>6.1</v>
      </c>
      <c r="H852">
        <v>100</v>
      </c>
      <c r="I852">
        <v>0</v>
      </c>
      <c r="J852">
        <v>0</v>
      </c>
      <c r="K852">
        <v>0</v>
      </c>
      <c r="L852" t="b">
        <f t="shared" si="52"/>
        <v>0</v>
      </c>
      <c r="M852" t="b">
        <f t="shared" si="53"/>
        <v>0</v>
      </c>
      <c r="N852" t="b">
        <f t="shared" si="54"/>
        <v>0</v>
      </c>
      <c r="O852" s="2" t="b">
        <f t="shared" si="55"/>
        <v>0</v>
      </c>
    </row>
    <row r="853" spans="1:15" x14ac:dyDescent="0.25">
      <c r="A853">
        <v>853</v>
      </c>
      <c r="B853" s="2" t="s">
        <v>1021</v>
      </c>
      <c r="C853">
        <v>34</v>
      </c>
      <c r="D853">
        <v>44</v>
      </c>
      <c r="E853">
        <v>853</v>
      </c>
      <c r="F853" s="2" t="s">
        <v>137</v>
      </c>
      <c r="G853">
        <v>4.8</v>
      </c>
      <c r="H853">
        <v>100</v>
      </c>
      <c r="I853">
        <v>0</v>
      </c>
      <c r="J853">
        <v>0</v>
      </c>
      <c r="K853">
        <v>0</v>
      </c>
      <c r="L853" t="b">
        <f t="shared" si="52"/>
        <v>0</v>
      </c>
      <c r="M853" t="b">
        <f t="shared" si="53"/>
        <v>0</v>
      </c>
      <c r="N853" t="b">
        <f t="shared" si="54"/>
        <v>0</v>
      </c>
      <c r="O853" s="2" t="b">
        <f t="shared" si="55"/>
        <v>0</v>
      </c>
    </row>
    <row r="854" spans="1:15" x14ac:dyDescent="0.25">
      <c r="A854">
        <v>854</v>
      </c>
      <c r="B854" s="2" t="s">
        <v>1022</v>
      </c>
      <c r="C854">
        <v>34</v>
      </c>
      <c r="D854">
        <v>44</v>
      </c>
      <c r="E854">
        <v>854</v>
      </c>
      <c r="F854" s="2" t="s">
        <v>137</v>
      </c>
      <c r="G854">
        <v>5.68</v>
      </c>
      <c r="H854">
        <v>100</v>
      </c>
      <c r="I854">
        <v>0</v>
      </c>
      <c r="J854">
        <v>0</v>
      </c>
      <c r="K854">
        <v>0</v>
      </c>
      <c r="L854" t="b">
        <f t="shared" si="52"/>
        <v>0</v>
      </c>
      <c r="M854" t="b">
        <f t="shared" si="53"/>
        <v>0</v>
      </c>
      <c r="N854" t="b">
        <f t="shared" si="54"/>
        <v>0</v>
      </c>
      <c r="O854" s="2" t="b">
        <f t="shared" si="55"/>
        <v>0</v>
      </c>
    </row>
    <row r="855" spans="1:15" x14ac:dyDescent="0.25">
      <c r="A855">
        <v>855</v>
      </c>
      <c r="B855" s="2" t="s">
        <v>1023</v>
      </c>
      <c r="C855">
        <v>34</v>
      </c>
      <c r="D855">
        <v>44</v>
      </c>
      <c r="E855">
        <v>855</v>
      </c>
      <c r="F855" s="2" t="s">
        <v>137</v>
      </c>
      <c r="G855">
        <v>7.01</v>
      </c>
      <c r="H855">
        <v>100</v>
      </c>
      <c r="I855">
        <v>0</v>
      </c>
      <c r="J855">
        <v>0</v>
      </c>
      <c r="K855">
        <v>0</v>
      </c>
      <c r="L855" t="b">
        <f t="shared" si="52"/>
        <v>0</v>
      </c>
      <c r="M855" t="b">
        <f t="shared" si="53"/>
        <v>0</v>
      </c>
      <c r="N855" t="b">
        <f t="shared" si="54"/>
        <v>0</v>
      </c>
      <c r="O855" s="2" t="b">
        <f t="shared" si="55"/>
        <v>0</v>
      </c>
    </row>
    <row r="856" spans="1:15" x14ac:dyDescent="0.25">
      <c r="A856">
        <v>856</v>
      </c>
      <c r="B856" s="2" t="s">
        <v>1024</v>
      </c>
      <c r="C856">
        <v>34</v>
      </c>
      <c r="D856">
        <v>44</v>
      </c>
      <c r="E856">
        <v>856</v>
      </c>
      <c r="F856" s="2" t="s">
        <v>137</v>
      </c>
      <c r="G856">
        <v>7.36</v>
      </c>
      <c r="H856">
        <v>100</v>
      </c>
      <c r="I856">
        <v>0</v>
      </c>
      <c r="J856">
        <v>0</v>
      </c>
      <c r="K856">
        <v>0</v>
      </c>
      <c r="L856" t="b">
        <f t="shared" si="52"/>
        <v>0</v>
      </c>
      <c r="M856" t="b">
        <f t="shared" si="53"/>
        <v>0</v>
      </c>
      <c r="N856" t="b">
        <f t="shared" si="54"/>
        <v>0</v>
      </c>
      <c r="O856" s="2" t="b">
        <f t="shared" si="55"/>
        <v>0</v>
      </c>
    </row>
    <row r="857" spans="1:15" x14ac:dyDescent="0.25">
      <c r="A857">
        <v>857</v>
      </c>
      <c r="B857" s="2" t="s">
        <v>1025</v>
      </c>
      <c r="C857">
        <v>34</v>
      </c>
      <c r="D857">
        <v>44</v>
      </c>
      <c r="E857">
        <v>857</v>
      </c>
      <c r="F857" s="2" t="s">
        <v>137</v>
      </c>
      <c r="G857">
        <v>5.91</v>
      </c>
      <c r="H857">
        <v>100</v>
      </c>
      <c r="I857">
        <v>0</v>
      </c>
      <c r="J857">
        <v>0</v>
      </c>
      <c r="K857">
        <v>0</v>
      </c>
      <c r="L857" t="b">
        <f t="shared" si="52"/>
        <v>0</v>
      </c>
      <c r="M857" t="b">
        <f t="shared" si="53"/>
        <v>0</v>
      </c>
      <c r="N857" t="b">
        <f t="shared" si="54"/>
        <v>0</v>
      </c>
      <c r="O857" s="2" t="b">
        <f t="shared" si="55"/>
        <v>0</v>
      </c>
    </row>
    <row r="858" spans="1:15" x14ac:dyDescent="0.25">
      <c r="A858">
        <v>858</v>
      </c>
      <c r="B858" s="2" t="s">
        <v>1026</v>
      </c>
      <c r="C858">
        <v>34</v>
      </c>
      <c r="D858">
        <v>44</v>
      </c>
      <c r="E858">
        <v>858</v>
      </c>
      <c r="F858" s="2" t="s">
        <v>137</v>
      </c>
      <c r="G858">
        <v>7.24</v>
      </c>
      <c r="H858">
        <v>100</v>
      </c>
      <c r="I858">
        <v>0</v>
      </c>
      <c r="J858">
        <v>0</v>
      </c>
      <c r="K858">
        <v>0</v>
      </c>
      <c r="L858" t="b">
        <f t="shared" si="52"/>
        <v>0</v>
      </c>
      <c r="M858" t="b">
        <f t="shared" si="53"/>
        <v>0</v>
      </c>
      <c r="N858" t="b">
        <f t="shared" si="54"/>
        <v>0</v>
      </c>
      <c r="O858" s="2" t="b">
        <f t="shared" si="55"/>
        <v>0</v>
      </c>
    </row>
    <row r="859" spans="1:15" x14ac:dyDescent="0.25">
      <c r="A859">
        <v>859</v>
      </c>
      <c r="B859" s="2" t="s">
        <v>1027</v>
      </c>
      <c r="C859">
        <v>34</v>
      </c>
      <c r="D859">
        <v>44</v>
      </c>
      <c r="E859">
        <v>859</v>
      </c>
      <c r="F859" s="2" t="s">
        <v>137</v>
      </c>
      <c r="G859">
        <v>7.24</v>
      </c>
      <c r="H859">
        <v>100</v>
      </c>
      <c r="I859">
        <v>0</v>
      </c>
      <c r="J859">
        <v>0</v>
      </c>
      <c r="K859">
        <v>0</v>
      </c>
      <c r="L859" t="b">
        <f t="shared" si="52"/>
        <v>0</v>
      </c>
      <c r="M859" t="b">
        <f t="shared" si="53"/>
        <v>0</v>
      </c>
      <c r="N859" t="b">
        <f t="shared" si="54"/>
        <v>0</v>
      </c>
      <c r="O859" s="2" t="b">
        <f t="shared" si="55"/>
        <v>0</v>
      </c>
    </row>
    <row r="860" spans="1:15" x14ac:dyDescent="0.25">
      <c r="A860">
        <v>860</v>
      </c>
      <c r="B860" s="2" t="s">
        <v>1028</v>
      </c>
      <c r="C860">
        <v>34</v>
      </c>
      <c r="D860">
        <v>44</v>
      </c>
      <c r="E860">
        <v>860</v>
      </c>
      <c r="F860" s="2" t="s">
        <v>137</v>
      </c>
      <c r="G860">
        <v>5.34</v>
      </c>
      <c r="H860">
        <v>100</v>
      </c>
      <c r="I860">
        <v>0</v>
      </c>
      <c r="J860">
        <v>0</v>
      </c>
      <c r="K860">
        <v>0</v>
      </c>
      <c r="L860" t="b">
        <f t="shared" si="52"/>
        <v>0</v>
      </c>
      <c r="M860" t="b">
        <f t="shared" si="53"/>
        <v>0</v>
      </c>
      <c r="N860" t="b">
        <f t="shared" si="54"/>
        <v>0</v>
      </c>
      <c r="O860" s="2" t="b">
        <f t="shared" si="55"/>
        <v>0</v>
      </c>
    </row>
    <row r="861" spans="1:15" x14ac:dyDescent="0.25">
      <c r="A861">
        <v>861</v>
      </c>
      <c r="B861" s="2" t="s">
        <v>1029</v>
      </c>
      <c r="C861">
        <v>34</v>
      </c>
      <c r="D861">
        <v>44</v>
      </c>
      <c r="E861">
        <v>861</v>
      </c>
      <c r="F861" s="2" t="s">
        <v>137</v>
      </c>
      <c r="G861">
        <v>4.57</v>
      </c>
      <c r="H861">
        <v>100</v>
      </c>
      <c r="I861">
        <v>0</v>
      </c>
      <c r="J861">
        <v>0</v>
      </c>
      <c r="K861">
        <v>0</v>
      </c>
      <c r="L861" t="b">
        <f t="shared" si="52"/>
        <v>0</v>
      </c>
      <c r="M861" t="b">
        <f t="shared" si="53"/>
        <v>0</v>
      </c>
      <c r="N861" t="b">
        <f t="shared" si="54"/>
        <v>0</v>
      </c>
      <c r="O861" s="2" t="b">
        <f t="shared" si="55"/>
        <v>0</v>
      </c>
    </row>
    <row r="862" spans="1:15" x14ac:dyDescent="0.25">
      <c r="A862">
        <v>862</v>
      </c>
      <c r="B862" s="2" t="s">
        <v>1030</v>
      </c>
      <c r="C862">
        <v>34</v>
      </c>
      <c r="D862">
        <v>44</v>
      </c>
      <c r="E862">
        <v>862</v>
      </c>
      <c r="F862" s="2" t="s">
        <v>137</v>
      </c>
      <c r="G862">
        <v>19.260000000000002</v>
      </c>
      <c r="H862">
        <v>100</v>
      </c>
      <c r="I862">
        <v>0</v>
      </c>
      <c r="J862">
        <v>0</v>
      </c>
      <c r="K862">
        <v>0</v>
      </c>
      <c r="L862" t="b">
        <f t="shared" si="52"/>
        <v>0</v>
      </c>
      <c r="M862" t="b">
        <f t="shared" si="53"/>
        <v>0</v>
      </c>
      <c r="N862" t="b">
        <f t="shared" si="54"/>
        <v>0</v>
      </c>
      <c r="O862" s="2" t="b">
        <f t="shared" si="55"/>
        <v>0</v>
      </c>
    </row>
    <row r="863" spans="1:15" x14ac:dyDescent="0.25">
      <c r="A863">
        <v>863</v>
      </c>
      <c r="B863" s="2" t="s">
        <v>1031</v>
      </c>
      <c r="C863">
        <v>34</v>
      </c>
      <c r="D863">
        <v>44</v>
      </c>
      <c r="E863">
        <v>863</v>
      </c>
      <c r="F863" s="2" t="s">
        <v>137</v>
      </c>
      <c r="G863">
        <v>12.4</v>
      </c>
      <c r="H863">
        <v>100</v>
      </c>
      <c r="I863">
        <v>0</v>
      </c>
      <c r="J863">
        <v>0</v>
      </c>
      <c r="K863">
        <v>0</v>
      </c>
      <c r="L863" t="b">
        <f t="shared" si="52"/>
        <v>0</v>
      </c>
      <c r="M863" t="b">
        <f t="shared" si="53"/>
        <v>0</v>
      </c>
      <c r="N863" t="b">
        <f t="shared" si="54"/>
        <v>0</v>
      </c>
      <c r="O863" s="2" t="b">
        <f t="shared" si="55"/>
        <v>0</v>
      </c>
    </row>
    <row r="864" spans="1:15" x14ac:dyDescent="0.25">
      <c r="A864">
        <v>864</v>
      </c>
      <c r="B864" s="2" t="s">
        <v>1032</v>
      </c>
      <c r="C864">
        <v>34</v>
      </c>
      <c r="D864">
        <v>44</v>
      </c>
      <c r="E864">
        <v>864</v>
      </c>
      <c r="F864" s="2" t="s">
        <v>137</v>
      </c>
      <c r="G864">
        <v>16.97</v>
      </c>
      <c r="H864">
        <v>100</v>
      </c>
      <c r="I864">
        <v>0</v>
      </c>
      <c r="J864">
        <v>0</v>
      </c>
      <c r="K864">
        <v>0</v>
      </c>
      <c r="L864" t="b">
        <f t="shared" si="52"/>
        <v>0</v>
      </c>
      <c r="M864" t="b">
        <f t="shared" si="53"/>
        <v>0</v>
      </c>
      <c r="N864" t="b">
        <f t="shared" si="54"/>
        <v>0</v>
      </c>
      <c r="O864" s="2" t="b">
        <f t="shared" si="55"/>
        <v>0</v>
      </c>
    </row>
    <row r="865" spans="1:15" x14ac:dyDescent="0.25">
      <c r="A865">
        <v>865</v>
      </c>
      <c r="B865" s="2" t="s">
        <v>1033</v>
      </c>
      <c r="C865">
        <v>34</v>
      </c>
      <c r="D865">
        <v>44</v>
      </c>
      <c r="E865">
        <v>865</v>
      </c>
      <c r="F865" s="2" t="s">
        <v>137</v>
      </c>
      <c r="G865">
        <v>16.97</v>
      </c>
      <c r="H865">
        <v>100</v>
      </c>
      <c r="I865">
        <v>0</v>
      </c>
      <c r="J865">
        <v>0</v>
      </c>
      <c r="K865">
        <v>0</v>
      </c>
      <c r="L865" t="b">
        <f t="shared" si="52"/>
        <v>0</v>
      </c>
      <c r="M865" t="b">
        <f t="shared" si="53"/>
        <v>0</v>
      </c>
      <c r="N865" t="b">
        <f t="shared" si="54"/>
        <v>0</v>
      </c>
      <c r="O865" s="2" t="b">
        <f t="shared" si="55"/>
        <v>0</v>
      </c>
    </row>
    <row r="866" spans="1:15" x14ac:dyDescent="0.25">
      <c r="A866">
        <v>866</v>
      </c>
      <c r="B866" s="2" t="s">
        <v>1034</v>
      </c>
      <c r="C866">
        <v>34</v>
      </c>
      <c r="D866">
        <v>44</v>
      </c>
      <c r="E866">
        <v>866</v>
      </c>
      <c r="F866" s="2" t="s">
        <v>137</v>
      </c>
      <c r="G866">
        <v>11.64</v>
      </c>
      <c r="H866">
        <v>100</v>
      </c>
      <c r="I866">
        <v>0</v>
      </c>
      <c r="J866">
        <v>0</v>
      </c>
      <c r="K866">
        <v>0</v>
      </c>
      <c r="L866" t="b">
        <f t="shared" si="52"/>
        <v>0</v>
      </c>
      <c r="M866" t="b">
        <f t="shared" si="53"/>
        <v>0</v>
      </c>
      <c r="N866" t="b">
        <f t="shared" si="54"/>
        <v>0</v>
      </c>
      <c r="O866" s="2" t="b">
        <f t="shared" si="55"/>
        <v>0</v>
      </c>
    </row>
    <row r="867" spans="1:15" x14ac:dyDescent="0.25">
      <c r="A867">
        <v>867</v>
      </c>
      <c r="B867" s="2" t="s">
        <v>1035</v>
      </c>
      <c r="C867">
        <v>34</v>
      </c>
      <c r="D867">
        <v>44</v>
      </c>
      <c r="E867">
        <v>867</v>
      </c>
      <c r="F867" s="2" t="s">
        <v>137</v>
      </c>
      <c r="G867">
        <v>10.07</v>
      </c>
      <c r="H867">
        <v>100</v>
      </c>
      <c r="I867">
        <v>0</v>
      </c>
      <c r="J867">
        <v>0</v>
      </c>
      <c r="K867">
        <v>0</v>
      </c>
      <c r="L867" t="b">
        <f t="shared" si="52"/>
        <v>0</v>
      </c>
      <c r="M867" t="b">
        <f t="shared" si="53"/>
        <v>0</v>
      </c>
      <c r="N867" t="b">
        <f t="shared" si="54"/>
        <v>0</v>
      </c>
      <c r="O867" s="2" t="b">
        <f t="shared" si="55"/>
        <v>0</v>
      </c>
    </row>
    <row r="868" spans="1:15" x14ac:dyDescent="0.25">
      <c r="A868">
        <v>868</v>
      </c>
      <c r="B868" s="2" t="s">
        <v>1036</v>
      </c>
      <c r="C868">
        <v>34</v>
      </c>
      <c r="D868">
        <v>44</v>
      </c>
      <c r="E868">
        <v>868</v>
      </c>
      <c r="F868" s="2" t="s">
        <v>137</v>
      </c>
      <c r="G868">
        <v>10.84</v>
      </c>
      <c r="H868">
        <v>100</v>
      </c>
      <c r="I868">
        <v>0</v>
      </c>
      <c r="J868">
        <v>0</v>
      </c>
      <c r="K868">
        <v>0</v>
      </c>
      <c r="L868" t="b">
        <f t="shared" si="52"/>
        <v>0</v>
      </c>
      <c r="M868" t="b">
        <f t="shared" si="53"/>
        <v>0</v>
      </c>
      <c r="N868" t="b">
        <f t="shared" si="54"/>
        <v>0</v>
      </c>
      <c r="O868" s="2" t="b">
        <f t="shared" si="55"/>
        <v>0</v>
      </c>
    </row>
    <row r="869" spans="1:15" x14ac:dyDescent="0.25">
      <c r="A869">
        <v>869</v>
      </c>
      <c r="B869" s="2" t="s">
        <v>1037</v>
      </c>
      <c r="C869">
        <v>34</v>
      </c>
      <c r="D869">
        <v>44</v>
      </c>
      <c r="E869">
        <v>869</v>
      </c>
      <c r="F869" s="2" t="s">
        <v>137</v>
      </c>
      <c r="G869">
        <v>12.74</v>
      </c>
      <c r="H869">
        <v>100</v>
      </c>
      <c r="I869">
        <v>0</v>
      </c>
      <c r="J869">
        <v>0</v>
      </c>
      <c r="K869">
        <v>0</v>
      </c>
      <c r="L869" t="b">
        <f t="shared" si="52"/>
        <v>0</v>
      </c>
      <c r="M869" t="b">
        <f t="shared" si="53"/>
        <v>0</v>
      </c>
      <c r="N869" t="b">
        <f t="shared" si="54"/>
        <v>0</v>
      </c>
      <c r="O869" s="2" t="b">
        <f t="shared" si="55"/>
        <v>0</v>
      </c>
    </row>
    <row r="870" spans="1:15" x14ac:dyDescent="0.25">
      <c r="A870">
        <v>870</v>
      </c>
      <c r="B870" s="2" t="s">
        <v>1038</v>
      </c>
      <c r="C870">
        <v>34</v>
      </c>
      <c r="D870">
        <v>44</v>
      </c>
      <c r="E870">
        <v>870</v>
      </c>
      <c r="F870" s="2" t="s">
        <v>137</v>
      </c>
      <c r="G870">
        <v>12.74</v>
      </c>
      <c r="H870">
        <v>100</v>
      </c>
      <c r="I870">
        <v>0</v>
      </c>
      <c r="J870">
        <v>0</v>
      </c>
      <c r="K870">
        <v>0</v>
      </c>
      <c r="L870" t="b">
        <f t="shared" si="52"/>
        <v>0</v>
      </c>
      <c r="M870" t="b">
        <f t="shared" si="53"/>
        <v>0</v>
      </c>
      <c r="N870" t="b">
        <f t="shared" si="54"/>
        <v>0</v>
      </c>
      <c r="O870" s="2" t="b">
        <f t="shared" si="55"/>
        <v>0</v>
      </c>
    </row>
    <row r="871" spans="1:15" x14ac:dyDescent="0.25">
      <c r="A871">
        <v>871</v>
      </c>
      <c r="B871" s="2" t="s">
        <v>1039</v>
      </c>
      <c r="C871">
        <v>34</v>
      </c>
      <c r="D871">
        <v>44</v>
      </c>
      <c r="E871">
        <v>871</v>
      </c>
      <c r="F871" s="2" t="s">
        <v>137</v>
      </c>
      <c r="G871">
        <v>11.41</v>
      </c>
      <c r="H871">
        <v>100</v>
      </c>
      <c r="I871">
        <v>0</v>
      </c>
      <c r="J871">
        <v>0</v>
      </c>
      <c r="K871">
        <v>0</v>
      </c>
      <c r="L871" t="b">
        <f t="shared" si="52"/>
        <v>0</v>
      </c>
      <c r="M871" t="b">
        <f t="shared" si="53"/>
        <v>0</v>
      </c>
      <c r="N871" t="b">
        <f t="shared" si="54"/>
        <v>0</v>
      </c>
      <c r="O871" s="2" t="b">
        <f t="shared" si="55"/>
        <v>0</v>
      </c>
    </row>
    <row r="872" spans="1:15" x14ac:dyDescent="0.25">
      <c r="A872">
        <v>872</v>
      </c>
      <c r="B872" s="2" t="s">
        <v>1040</v>
      </c>
      <c r="C872">
        <v>34</v>
      </c>
      <c r="D872">
        <v>44</v>
      </c>
      <c r="E872">
        <v>872</v>
      </c>
      <c r="F872" s="2" t="s">
        <v>137</v>
      </c>
      <c r="G872">
        <v>12.86</v>
      </c>
      <c r="H872">
        <v>100</v>
      </c>
      <c r="I872">
        <v>0</v>
      </c>
      <c r="J872">
        <v>0</v>
      </c>
      <c r="K872">
        <v>0</v>
      </c>
      <c r="L872" t="b">
        <f t="shared" si="52"/>
        <v>0</v>
      </c>
      <c r="M872" t="b">
        <f t="shared" si="53"/>
        <v>0</v>
      </c>
      <c r="N872" t="b">
        <f t="shared" si="54"/>
        <v>0</v>
      </c>
      <c r="O872" s="2" t="b">
        <f t="shared" si="55"/>
        <v>0</v>
      </c>
    </row>
    <row r="873" spans="1:15" x14ac:dyDescent="0.25">
      <c r="A873">
        <v>873</v>
      </c>
      <c r="B873" s="2" t="s">
        <v>1041</v>
      </c>
      <c r="C873">
        <v>34</v>
      </c>
      <c r="D873">
        <v>44</v>
      </c>
      <c r="E873">
        <v>873</v>
      </c>
      <c r="F873" s="2" t="s">
        <v>137</v>
      </c>
      <c r="G873">
        <v>12.51</v>
      </c>
      <c r="H873">
        <v>100</v>
      </c>
      <c r="I873">
        <v>0</v>
      </c>
      <c r="J873">
        <v>0</v>
      </c>
      <c r="K873">
        <v>0</v>
      </c>
      <c r="L873" t="b">
        <f t="shared" si="52"/>
        <v>0</v>
      </c>
      <c r="M873" t="b">
        <f t="shared" si="53"/>
        <v>0</v>
      </c>
      <c r="N873" t="b">
        <f t="shared" si="54"/>
        <v>0</v>
      </c>
      <c r="O873" s="2" t="b">
        <f t="shared" si="55"/>
        <v>0</v>
      </c>
    </row>
    <row r="874" spans="1:15" x14ac:dyDescent="0.25">
      <c r="A874">
        <v>874</v>
      </c>
      <c r="B874" s="2" t="s">
        <v>1042</v>
      </c>
      <c r="C874">
        <v>34</v>
      </c>
      <c r="D874">
        <v>44</v>
      </c>
      <c r="E874">
        <v>874</v>
      </c>
      <c r="F874" s="2" t="s">
        <v>137</v>
      </c>
      <c r="G874">
        <v>11.18</v>
      </c>
      <c r="H874">
        <v>100</v>
      </c>
      <c r="I874">
        <v>0</v>
      </c>
      <c r="J874">
        <v>0</v>
      </c>
      <c r="K874">
        <v>0</v>
      </c>
      <c r="L874" t="b">
        <f t="shared" si="52"/>
        <v>0</v>
      </c>
      <c r="M874" t="b">
        <f t="shared" si="53"/>
        <v>0</v>
      </c>
      <c r="N874" t="b">
        <f t="shared" si="54"/>
        <v>0</v>
      </c>
      <c r="O874" s="2" t="b">
        <f t="shared" si="55"/>
        <v>0</v>
      </c>
    </row>
    <row r="875" spans="1:15" x14ac:dyDescent="0.25">
      <c r="A875">
        <v>875</v>
      </c>
      <c r="B875" s="2" t="s">
        <v>1043</v>
      </c>
      <c r="C875">
        <v>34</v>
      </c>
      <c r="D875">
        <v>44</v>
      </c>
      <c r="E875">
        <v>875</v>
      </c>
      <c r="F875" s="2" t="s">
        <v>137</v>
      </c>
      <c r="G875">
        <v>10.3</v>
      </c>
      <c r="H875">
        <v>100</v>
      </c>
      <c r="I875">
        <v>0</v>
      </c>
      <c r="J875">
        <v>0</v>
      </c>
      <c r="K875">
        <v>0</v>
      </c>
      <c r="L875" t="b">
        <f t="shared" si="52"/>
        <v>0</v>
      </c>
      <c r="M875" t="b">
        <f t="shared" si="53"/>
        <v>0</v>
      </c>
      <c r="N875" t="b">
        <f t="shared" si="54"/>
        <v>0</v>
      </c>
      <c r="O875" s="2" t="b">
        <f t="shared" si="55"/>
        <v>0</v>
      </c>
    </row>
    <row r="876" spans="1:15" x14ac:dyDescent="0.25">
      <c r="A876">
        <v>876</v>
      </c>
      <c r="B876" s="2" t="s">
        <v>1044</v>
      </c>
      <c r="C876">
        <v>34</v>
      </c>
      <c r="D876">
        <v>44</v>
      </c>
      <c r="E876">
        <v>876</v>
      </c>
      <c r="F876" s="2" t="s">
        <v>137</v>
      </c>
      <c r="G876">
        <v>11.6</v>
      </c>
      <c r="H876">
        <v>100</v>
      </c>
      <c r="I876">
        <v>0</v>
      </c>
      <c r="J876">
        <v>0</v>
      </c>
      <c r="K876">
        <v>0</v>
      </c>
      <c r="L876" t="b">
        <f t="shared" si="52"/>
        <v>0</v>
      </c>
      <c r="M876" t="b">
        <f t="shared" si="53"/>
        <v>0</v>
      </c>
      <c r="N876" t="b">
        <f t="shared" si="54"/>
        <v>0</v>
      </c>
      <c r="O876" s="2" t="b">
        <f t="shared" si="55"/>
        <v>0</v>
      </c>
    </row>
    <row r="877" spans="1:15" x14ac:dyDescent="0.25">
      <c r="A877">
        <v>877</v>
      </c>
      <c r="B877" s="2" t="s">
        <v>1045</v>
      </c>
      <c r="C877">
        <v>34</v>
      </c>
      <c r="D877">
        <v>44</v>
      </c>
      <c r="E877">
        <v>877</v>
      </c>
      <c r="F877" s="2" t="s">
        <v>137</v>
      </c>
      <c r="G877">
        <v>10.07</v>
      </c>
      <c r="H877">
        <v>100</v>
      </c>
      <c r="I877">
        <v>0</v>
      </c>
      <c r="J877">
        <v>0</v>
      </c>
      <c r="K877">
        <v>0</v>
      </c>
      <c r="L877" t="b">
        <f t="shared" si="52"/>
        <v>0</v>
      </c>
      <c r="M877" t="b">
        <f t="shared" si="53"/>
        <v>0</v>
      </c>
      <c r="N877" t="b">
        <f t="shared" si="54"/>
        <v>0</v>
      </c>
      <c r="O877" s="2" t="b">
        <f t="shared" si="55"/>
        <v>0</v>
      </c>
    </row>
    <row r="878" spans="1:15" x14ac:dyDescent="0.25">
      <c r="A878">
        <v>878</v>
      </c>
      <c r="B878" s="2" t="s">
        <v>1046</v>
      </c>
      <c r="C878">
        <v>34</v>
      </c>
      <c r="D878">
        <v>44</v>
      </c>
      <c r="E878">
        <v>878</v>
      </c>
      <c r="F878" s="2" t="s">
        <v>137</v>
      </c>
      <c r="G878">
        <v>12.86</v>
      </c>
      <c r="H878">
        <v>100</v>
      </c>
      <c r="I878">
        <v>0</v>
      </c>
      <c r="J878">
        <v>0</v>
      </c>
      <c r="K878">
        <v>0</v>
      </c>
      <c r="L878" t="b">
        <f t="shared" si="52"/>
        <v>0</v>
      </c>
      <c r="M878" t="b">
        <f t="shared" si="53"/>
        <v>0</v>
      </c>
      <c r="N878" t="b">
        <f t="shared" si="54"/>
        <v>0</v>
      </c>
      <c r="O878" s="2" t="b">
        <f t="shared" si="55"/>
        <v>0</v>
      </c>
    </row>
    <row r="879" spans="1:15" x14ac:dyDescent="0.25">
      <c r="A879">
        <v>879</v>
      </c>
      <c r="B879" s="2" t="s">
        <v>1047</v>
      </c>
      <c r="C879">
        <v>34</v>
      </c>
      <c r="D879">
        <v>44</v>
      </c>
      <c r="E879">
        <v>879</v>
      </c>
      <c r="F879" s="2" t="s">
        <v>137</v>
      </c>
      <c r="G879">
        <v>12.74</v>
      </c>
      <c r="H879">
        <v>100</v>
      </c>
      <c r="I879">
        <v>0</v>
      </c>
      <c r="J879">
        <v>0</v>
      </c>
      <c r="K879">
        <v>0</v>
      </c>
      <c r="L879" t="b">
        <f t="shared" si="52"/>
        <v>0</v>
      </c>
      <c r="M879" t="b">
        <f t="shared" si="53"/>
        <v>0</v>
      </c>
      <c r="N879" t="b">
        <f t="shared" si="54"/>
        <v>0</v>
      </c>
      <c r="O879" s="2" t="b">
        <f t="shared" si="55"/>
        <v>0</v>
      </c>
    </row>
    <row r="880" spans="1:15" x14ac:dyDescent="0.25">
      <c r="A880">
        <v>880</v>
      </c>
      <c r="B880" s="2" t="s">
        <v>1048</v>
      </c>
      <c r="C880">
        <v>34</v>
      </c>
      <c r="D880">
        <v>44</v>
      </c>
      <c r="E880">
        <v>880</v>
      </c>
      <c r="F880" s="2" t="s">
        <v>137</v>
      </c>
      <c r="G880">
        <v>12.86</v>
      </c>
      <c r="H880">
        <v>100</v>
      </c>
      <c r="I880">
        <v>0</v>
      </c>
      <c r="J880">
        <v>0</v>
      </c>
      <c r="K880">
        <v>0</v>
      </c>
      <c r="L880" t="b">
        <f t="shared" si="52"/>
        <v>0</v>
      </c>
      <c r="M880" t="b">
        <f t="shared" si="53"/>
        <v>0</v>
      </c>
      <c r="N880" t="b">
        <f t="shared" si="54"/>
        <v>0</v>
      </c>
      <c r="O880" s="2" t="b">
        <f t="shared" si="55"/>
        <v>0</v>
      </c>
    </row>
    <row r="881" spans="1:15" x14ac:dyDescent="0.25">
      <c r="A881">
        <v>881</v>
      </c>
      <c r="B881" s="2" t="s">
        <v>1049</v>
      </c>
      <c r="C881">
        <v>34</v>
      </c>
      <c r="D881">
        <v>44</v>
      </c>
      <c r="E881">
        <v>881</v>
      </c>
      <c r="F881" s="2" t="s">
        <v>137</v>
      </c>
      <c r="G881">
        <v>15.22</v>
      </c>
      <c r="H881">
        <v>100</v>
      </c>
      <c r="I881">
        <v>0</v>
      </c>
      <c r="J881">
        <v>0</v>
      </c>
      <c r="K881">
        <v>0</v>
      </c>
      <c r="L881" t="b">
        <f t="shared" si="52"/>
        <v>0</v>
      </c>
      <c r="M881" t="b">
        <f t="shared" si="53"/>
        <v>0</v>
      </c>
      <c r="N881" t="b">
        <f t="shared" si="54"/>
        <v>0</v>
      </c>
      <c r="O881" s="2" t="b">
        <f t="shared" si="55"/>
        <v>0</v>
      </c>
    </row>
    <row r="882" spans="1:15" x14ac:dyDescent="0.25">
      <c r="A882">
        <v>882</v>
      </c>
      <c r="B882" s="2" t="s">
        <v>1050</v>
      </c>
      <c r="C882">
        <v>34</v>
      </c>
      <c r="D882">
        <v>44</v>
      </c>
      <c r="E882">
        <v>882</v>
      </c>
      <c r="F882" s="2" t="s">
        <v>137</v>
      </c>
      <c r="G882">
        <v>15.41</v>
      </c>
      <c r="H882">
        <v>100</v>
      </c>
      <c r="I882">
        <v>0</v>
      </c>
      <c r="J882">
        <v>0</v>
      </c>
      <c r="K882">
        <v>0</v>
      </c>
      <c r="L882" t="b">
        <f t="shared" si="52"/>
        <v>0</v>
      </c>
      <c r="M882" t="b">
        <f t="shared" si="53"/>
        <v>0</v>
      </c>
      <c r="N882" t="b">
        <f t="shared" si="54"/>
        <v>0</v>
      </c>
      <c r="O882" s="2" t="b">
        <f t="shared" si="55"/>
        <v>0</v>
      </c>
    </row>
    <row r="883" spans="1:15" x14ac:dyDescent="0.25">
      <c r="A883">
        <v>883</v>
      </c>
      <c r="B883" s="2" t="s">
        <v>1051</v>
      </c>
      <c r="C883">
        <v>34</v>
      </c>
      <c r="D883">
        <v>44</v>
      </c>
      <c r="E883">
        <v>883</v>
      </c>
      <c r="F883" s="2" t="s">
        <v>137</v>
      </c>
      <c r="G883">
        <v>18.46</v>
      </c>
      <c r="H883">
        <v>100</v>
      </c>
      <c r="I883">
        <v>0</v>
      </c>
      <c r="J883">
        <v>0</v>
      </c>
      <c r="K883">
        <v>0</v>
      </c>
      <c r="L883" t="b">
        <f t="shared" si="52"/>
        <v>0</v>
      </c>
      <c r="M883" t="b">
        <f t="shared" si="53"/>
        <v>0</v>
      </c>
      <c r="N883" t="b">
        <f t="shared" si="54"/>
        <v>0</v>
      </c>
      <c r="O883" s="2" t="b">
        <f t="shared" si="55"/>
        <v>0</v>
      </c>
    </row>
    <row r="884" spans="1:15" x14ac:dyDescent="0.25">
      <c r="A884">
        <v>884</v>
      </c>
      <c r="B884" s="2" t="s">
        <v>1052</v>
      </c>
      <c r="C884">
        <v>34</v>
      </c>
      <c r="D884">
        <v>44</v>
      </c>
      <c r="E884">
        <v>884</v>
      </c>
      <c r="F884" s="2" t="s">
        <v>137</v>
      </c>
      <c r="G884">
        <v>11.6</v>
      </c>
      <c r="H884">
        <v>100</v>
      </c>
      <c r="I884">
        <v>0</v>
      </c>
      <c r="J884">
        <v>0</v>
      </c>
      <c r="K884">
        <v>0</v>
      </c>
      <c r="L884" t="b">
        <f t="shared" si="52"/>
        <v>0</v>
      </c>
      <c r="M884" t="b">
        <f t="shared" si="53"/>
        <v>0</v>
      </c>
      <c r="N884" t="b">
        <f t="shared" si="54"/>
        <v>0</v>
      </c>
      <c r="O884" s="2" t="b">
        <f t="shared" si="55"/>
        <v>0</v>
      </c>
    </row>
    <row r="885" spans="1:15" x14ac:dyDescent="0.25">
      <c r="A885">
        <v>885</v>
      </c>
      <c r="B885" s="2" t="s">
        <v>1053</v>
      </c>
      <c r="C885">
        <v>34</v>
      </c>
      <c r="D885">
        <v>44</v>
      </c>
      <c r="E885">
        <v>885</v>
      </c>
      <c r="F885" s="2" t="s">
        <v>137</v>
      </c>
      <c r="G885">
        <v>16.170000000000002</v>
      </c>
      <c r="H885">
        <v>100</v>
      </c>
      <c r="I885">
        <v>0</v>
      </c>
      <c r="J885">
        <v>0</v>
      </c>
      <c r="K885">
        <v>0</v>
      </c>
      <c r="L885" t="b">
        <f t="shared" si="52"/>
        <v>0</v>
      </c>
      <c r="M885" t="b">
        <f t="shared" si="53"/>
        <v>0</v>
      </c>
      <c r="N885" t="b">
        <f t="shared" si="54"/>
        <v>0</v>
      </c>
      <c r="O885" s="2" t="b">
        <f t="shared" si="55"/>
        <v>0</v>
      </c>
    </row>
    <row r="886" spans="1:15" x14ac:dyDescent="0.25">
      <c r="A886">
        <v>886</v>
      </c>
      <c r="B886" s="2" t="s">
        <v>1054</v>
      </c>
      <c r="C886">
        <v>34</v>
      </c>
      <c r="D886">
        <v>44</v>
      </c>
      <c r="E886">
        <v>886</v>
      </c>
      <c r="F886" s="2" t="s">
        <v>137</v>
      </c>
      <c r="G886">
        <v>16.170000000000002</v>
      </c>
      <c r="H886">
        <v>100</v>
      </c>
      <c r="I886">
        <v>0</v>
      </c>
      <c r="J886">
        <v>0</v>
      </c>
      <c r="K886">
        <v>0</v>
      </c>
      <c r="L886" t="b">
        <f t="shared" si="52"/>
        <v>0</v>
      </c>
      <c r="M886" t="b">
        <f t="shared" si="53"/>
        <v>0</v>
      </c>
      <c r="N886" t="b">
        <f t="shared" si="54"/>
        <v>0</v>
      </c>
      <c r="O886" s="2" t="b">
        <f t="shared" si="55"/>
        <v>0</v>
      </c>
    </row>
    <row r="887" spans="1:15" x14ac:dyDescent="0.25">
      <c r="A887">
        <v>887</v>
      </c>
      <c r="B887" s="2" t="s">
        <v>1055</v>
      </c>
      <c r="C887">
        <v>34</v>
      </c>
      <c r="D887">
        <v>44</v>
      </c>
      <c r="E887">
        <v>887</v>
      </c>
      <c r="F887" s="2" t="s">
        <v>137</v>
      </c>
      <c r="G887">
        <v>10.84</v>
      </c>
      <c r="H887">
        <v>100</v>
      </c>
      <c r="I887">
        <v>0</v>
      </c>
      <c r="J887">
        <v>0</v>
      </c>
      <c r="K887">
        <v>0</v>
      </c>
      <c r="L887" t="b">
        <f t="shared" si="52"/>
        <v>0</v>
      </c>
      <c r="M887" t="b">
        <f t="shared" si="53"/>
        <v>0</v>
      </c>
      <c r="N887" t="b">
        <f t="shared" si="54"/>
        <v>0</v>
      </c>
      <c r="O887" s="2" t="b">
        <f t="shared" si="55"/>
        <v>0</v>
      </c>
    </row>
    <row r="888" spans="1:15" x14ac:dyDescent="0.25">
      <c r="A888">
        <v>888</v>
      </c>
      <c r="B888" s="2" t="s">
        <v>1056</v>
      </c>
      <c r="C888">
        <v>34</v>
      </c>
      <c r="D888">
        <v>44</v>
      </c>
      <c r="E888">
        <v>888</v>
      </c>
      <c r="F888" s="2" t="s">
        <v>137</v>
      </c>
      <c r="G888">
        <v>8.7200000000000006</v>
      </c>
      <c r="H888">
        <v>100</v>
      </c>
      <c r="I888">
        <v>0</v>
      </c>
      <c r="J888">
        <v>0</v>
      </c>
      <c r="K888">
        <v>0</v>
      </c>
      <c r="L888" t="b">
        <f t="shared" si="52"/>
        <v>0</v>
      </c>
      <c r="M888" t="b">
        <f t="shared" si="53"/>
        <v>0</v>
      </c>
      <c r="N888" t="b">
        <f t="shared" si="54"/>
        <v>0</v>
      </c>
      <c r="O888" s="2" t="b">
        <f t="shared" si="55"/>
        <v>0</v>
      </c>
    </row>
    <row r="889" spans="1:15" x14ac:dyDescent="0.25">
      <c r="A889">
        <v>889</v>
      </c>
      <c r="B889" s="2" t="s">
        <v>1057</v>
      </c>
      <c r="C889">
        <v>34</v>
      </c>
      <c r="D889">
        <v>44</v>
      </c>
      <c r="E889">
        <v>889</v>
      </c>
      <c r="F889" s="2" t="s">
        <v>137</v>
      </c>
      <c r="G889">
        <v>9.49</v>
      </c>
      <c r="H889">
        <v>100</v>
      </c>
      <c r="I889">
        <v>0</v>
      </c>
      <c r="J889">
        <v>0</v>
      </c>
      <c r="K889">
        <v>0</v>
      </c>
      <c r="L889" t="b">
        <f t="shared" si="52"/>
        <v>0</v>
      </c>
      <c r="M889" t="b">
        <f t="shared" si="53"/>
        <v>0</v>
      </c>
      <c r="N889" t="b">
        <f t="shared" si="54"/>
        <v>0</v>
      </c>
      <c r="O889" s="2" t="b">
        <f t="shared" si="55"/>
        <v>0</v>
      </c>
    </row>
    <row r="890" spans="1:15" x14ac:dyDescent="0.25">
      <c r="A890">
        <v>890</v>
      </c>
      <c r="B890" s="2" t="s">
        <v>1058</v>
      </c>
      <c r="C890">
        <v>34</v>
      </c>
      <c r="D890">
        <v>44</v>
      </c>
      <c r="E890">
        <v>890</v>
      </c>
      <c r="F890" s="2" t="s">
        <v>137</v>
      </c>
      <c r="G890">
        <v>11.39</v>
      </c>
      <c r="H890">
        <v>100</v>
      </c>
      <c r="I890">
        <v>0</v>
      </c>
      <c r="J890">
        <v>0</v>
      </c>
      <c r="K890">
        <v>0</v>
      </c>
      <c r="L890" t="b">
        <f t="shared" si="52"/>
        <v>0</v>
      </c>
      <c r="M890" t="b">
        <f t="shared" si="53"/>
        <v>0</v>
      </c>
      <c r="N890" t="b">
        <f t="shared" si="54"/>
        <v>0</v>
      </c>
      <c r="O890" s="2" t="b">
        <f t="shared" si="55"/>
        <v>0</v>
      </c>
    </row>
    <row r="891" spans="1:15" x14ac:dyDescent="0.25">
      <c r="A891">
        <v>891</v>
      </c>
      <c r="B891" s="2" t="s">
        <v>1059</v>
      </c>
      <c r="C891">
        <v>34</v>
      </c>
      <c r="D891">
        <v>44</v>
      </c>
      <c r="E891">
        <v>891</v>
      </c>
      <c r="F891" s="2" t="s">
        <v>137</v>
      </c>
      <c r="G891">
        <v>11.39</v>
      </c>
      <c r="H891">
        <v>100</v>
      </c>
      <c r="I891">
        <v>0</v>
      </c>
      <c r="J891">
        <v>0</v>
      </c>
      <c r="K891">
        <v>0</v>
      </c>
      <c r="L891" t="b">
        <f t="shared" si="52"/>
        <v>0</v>
      </c>
      <c r="M891" t="b">
        <f t="shared" si="53"/>
        <v>0</v>
      </c>
      <c r="N891" t="b">
        <f t="shared" si="54"/>
        <v>0</v>
      </c>
      <c r="O891" s="2" t="b">
        <f t="shared" si="55"/>
        <v>0</v>
      </c>
    </row>
    <row r="892" spans="1:15" x14ac:dyDescent="0.25">
      <c r="A892">
        <v>892</v>
      </c>
      <c r="B892" s="2" t="s">
        <v>1060</v>
      </c>
      <c r="C892">
        <v>34</v>
      </c>
      <c r="D892">
        <v>44</v>
      </c>
      <c r="E892">
        <v>892</v>
      </c>
      <c r="F892" s="2" t="s">
        <v>137</v>
      </c>
      <c r="G892">
        <v>10.06</v>
      </c>
      <c r="H892">
        <v>100</v>
      </c>
      <c r="I892">
        <v>0</v>
      </c>
      <c r="J892">
        <v>0</v>
      </c>
      <c r="K892">
        <v>0</v>
      </c>
      <c r="L892" t="b">
        <f t="shared" si="52"/>
        <v>0</v>
      </c>
      <c r="M892" t="b">
        <f t="shared" si="53"/>
        <v>0</v>
      </c>
      <c r="N892" t="b">
        <f t="shared" si="54"/>
        <v>0</v>
      </c>
      <c r="O892" s="2" t="b">
        <f t="shared" si="55"/>
        <v>0</v>
      </c>
    </row>
    <row r="893" spans="1:15" x14ac:dyDescent="0.25">
      <c r="A893">
        <v>893</v>
      </c>
      <c r="B893" s="2" t="s">
        <v>1061</v>
      </c>
      <c r="C893">
        <v>34</v>
      </c>
      <c r="D893">
        <v>44</v>
      </c>
      <c r="E893">
        <v>893</v>
      </c>
      <c r="F893" s="2" t="s">
        <v>137</v>
      </c>
      <c r="G893">
        <v>11.51</v>
      </c>
      <c r="H893">
        <v>100</v>
      </c>
      <c r="I893">
        <v>0</v>
      </c>
      <c r="J893">
        <v>0</v>
      </c>
      <c r="K893">
        <v>0</v>
      </c>
      <c r="L893" t="b">
        <f t="shared" si="52"/>
        <v>0</v>
      </c>
      <c r="M893" t="b">
        <f t="shared" si="53"/>
        <v>0</v>
      </c>
      <c r="N893" t="b">
        <f t="shared" si="54"/>
        <v>0</v>
      </c>
      <c r="O893" s="2" t="b">
        <f t="shared" si="55"/>
        <v>0</v>
      </c>
    </row>
    <row r="894" spans="1:15" x14ac:dyDescent="0.25">
      <c r="A894">
        <v>894</v>
      </c>
      <c r="B894" s="2" t="s">
        <v>1062</v>
      </c>
      <c r="C894">
        <v>34</v>
      </c>
      <c r="D894">
        <v>44</v>
      </c>
      <c r="E894">
        <v>894</v>
      </c>
      <c r="F894" s="2" t="s">
        <v>137</v>
      </c>
      <c r="G894">
        <v>11.16</v>
      </c>
      <c r="H894">
        <v>100</v>
      </c>
      <c r="I894">
        <v>0</v>
      </c>
      <c r="J894">
        <v>0</v>
      </c>
      <c r="K894">
        <v>0</v>
      </c>
      <c r="L894" t="b">
        <f t="shared" si="52"/>
        <v>0</v>
      </c>
      <c r="M894" t="b">
        <f t="shared" si="53"/>
        <v>0</v>
      </c>
      <c r="N894" t="b">
        <f t="shared" si="54"/>
        <v>0</v>
      </c>
      <c r="O894" s="2" t="b">
        <f t="shared" si="55"/>
        <v>0</v>
      </c>
    </row>
    <row r="895" spans="1:15" x14ac:dyDescent="0.25">
      <c r="A895">
        <v>895</v>
      </c>
      <c r="B895" s="2" t="s">
        <v>1063</v>
      </c>
      <c r="C895">
        <v>34</v>
      </c>
      <c r="D895">
        <v>44</v>
      </c>
      <c r="E895">
        <v>895</v>
      </c>
      <c r="F895" s="2" t="s">
        <v>137</v>
      </c>
      <c r="G895">
        <v>9.83</v>
      </c>
      <c r="H895">
        <v>100</v>
      </c>
      <c r="I895">
        <v>0</v>
      </c>
      <c r="J895">
        <v>0</v>
      </c>
      <c r="K895">
        <v>0</v>
      </c>
      <c r="L895" t="b">
        <f t="shared" si="52"/>
        <v>0</v>
      </c>
      <c r="M895" t="b">
        <f t="shared" si="53"/>
        <v>0</v>
      </c>
      <c r="N895" t="b">
        <f t="shared" si="54"/>
        <v>0</v>
      </c>
      <c r="O895" s="2" t="b">
        <f t="shared" si="55"/>
        <v>0</v>
      </c>
    </row>
    <row r="896" spans="1:15" x14ac:dyDescent="0.25">
      <c r="A896">
        <v>896</v>
      </c>
      <c r="B896" s="2" t="s">
        <v>1064</v>
      </c>
      <c r="C896">
        <v>34</v>
      </c>
      <c r="D896">
        <v>44</v>
      </c>
      <c r="E896">
        <v>896</v>
      </c>
      <c r="F896" s="2" t="s">
        <v>137</v>
      </c>
      <c r="G896">
        <v>8.9499999999999993</v>
      </c>
      <c r="H896">
        <v>100</v>
      </c>
      <c r="I896">
        <v>0</v>
      </c>
      <c r="J896">
        <v>0</v>
      </c>
      <c r="K896">
        <v>0</v>
      </c>
      <c r="L896" t="b">
        <f t="shared" si="52"/>
        <v>0</v>
      </c>
      <c r="M896" t="b">
        <f t="shared" si="53"/>
        <v>0</v>
      </c>
      <c r="N896" t="b">
        <f t="shared" si="54"/>
        <v>0</v>
      </c>
      <c r="O896" s="2" t="b">
        <f t="shared" si="55"/>
        <v>0</v>
      </c>
    </row>
    <row r="897" spans="1:15" x14ac:dyDescent="0.25">
      <c r="A897">
        <v>897</v>
      </c>
      <c r="B897" s="2" t="s">
        <v>1065</v>
      </c>
      <c r="C897">
        <v>34</v>
      </c>
      <c r="D897">
        <v>44</v>
      </c>
      <c r="E897">
        <v>897</v>
      </c>
      <c r="F897" s="2" t="s">
        <v>137</v>
      </c>
      <c r="G897">
        <v>10.25</v>
      </c>
      <c r="H897">
        <v>100</v>
      </c>
      <c r="I897">
        <v>0</v>
      </c>
      <c r="J897">
        <v>0</v>
      </c>
      <c r="K897">
        <v>0</v>
      </c>
      <c r="L897" t="b">
        <f t="shared" si="52"/>
        <v>0</v>
      </c>
      <c r="M897" t="b">
        <f t="shared" si="53"/>
        <v>0</v>
      </c>
      <c r="N897" t="b">
        <f t="shared" si="54"/>
        <v>0</v>
      </c>
      <c r="O897" s="2" t="b">
        <f t="shared" si="55"/>
        <v>0</v>
      </c>
    </row>
    <row r="898" spans="1:15" x14ac:dyDescent="0.25">
      <c r="A898">
        <v>898</v>
      </c>
      <c r="B898" s="2" t="s">
        <v>1066</v>
      </c>
      <c r="C898">
        <v>34</v>
      </c>
      <c r="D898">
        <v>44</v>
      </c>
      <c r="E898">
        <v>898</v>
      </c>
      <c r="F898" s="2" t="s">
        <v>137</v>
      </c>
      <c r="G898">
        <v>8.7200000000000006</v>
      </c>
      <c r="H898">
        <v>100</v>
      </c>
      <c r="I898">
        <v>0</v>
      </c>
      <c r="J898">
        <v>0</v>
      </c>
      <c r="K898">
        <v>0</v>
      </c>
      <c r="L898" t="b">
        <f t="shared" ref="L898:L961" si="56">IF(ISNUMBER(FIND(" VEGAN",UPPER(B898))),TRUE,FALSE)</f>
        <v>0</v>
      </c>
      <c r="M898" t="b">
        <f t="shared" ref="M898:M961" si="57">IF(ISNUMBER(FIND(" BIO",UPPER(B898))),TRUE)</f>
        <v>0</v>
      </c>
      <c r="N898" t="b">
        <f t="shared" ref="N898:N961" si="58">IF(ISNUMBER(FIND(" HALAL",UPPER(B898))),TRUE)</f>
        <v>0</v>
      </c>
      <c r="O898" s="2" t="b">
        <f t="shared" ref="O898:O961" si="59">IF(ISNUMBER(FIND(" CASHER",UPPER(B898))),TRUE)</f>
        <v>0</v>
      </c>
    </row>
    <row r="899" spans="1:15" x14ac:dyDescent="0.25">
      <c r="A899">
        <v>899</v>
      </c>
      <c r="B899" s="2" t="s">
        <v>1067</v>
      </c>
      <c r="C899">
        <v>34</v>
      </c>
      <c r="D899">
        <v>44</v>
      </c>
      <c r="E899">
        <v>899</v>
      </c>
      <c r="F899" s="2" t="s">
        <v>137</v>
      </c>
      <c r="G899">
        <v>11.51</v>
      </c>
      <c r="H899">
        <v>100</v>
      </c>
      <c r="I899">
        <v>0</v>
      </c>
      <c r="J899">
        <v>0</v>
      </c>
      <c r="K899">
        <v>0</v>
      </c>
      <c r="L899" t="b">
        <f t="shared" si="56"/>
        <v>0</v>
      </c>
      <c r="M899" t="b">
        <f t="shared" si="57"/>
        <v>0</v>
      </c>
      <c r="N899" t="b">
        <f t="shared" si="58"/>
        <v>0</v>
      </c>
      <c r="O899" s="2" t="b">
        <f t="shared" si="59"/>
        <v>0</v>
      </c>
    </row>
    <row r="900" spans="1:15" x14ac:dyDescent="0.25">
      <c r="A900">
        <v>900</v>
      </c>
      <c r="B900" s="2" t="s">
        <v>1068</v>
      </c>
      <c r="C900">
        <v>34</v>
      </c>
      <c r="D900">
        <v>44</v>
      </c>
      <c r="E900">
        <v>900</v>
      </c>
      <c r="F900" s="2" t="s">
        <v>137</v>
      </c>
      <c r="G900">
        <v>11.39</v>
      </c>
      <c r="H900">
        <v>100</v>
      </c>
      <c r="I900">
        <v>0</v>
      </c>
      <c r="J900">
        <v>0</v>
      </c>
      <c r="K900">
        <v>0</v>
      </c>
      <c r="L900" t="b">
        <f t="shared" si="56"/>
        <v>0</v>
      </c>
      <c r="M900" t="b">
        <f t="shared" si="57"/>
        <v>0</v>
      </c>
      <c r="N900" t="b">
        <f t="shared" si="58"/>
        <v>0</v>
      </c>
      <c r="O900" s="2" t="b">
        <f t="shared" si="59"/>
        <v>0</v>
      </c>
    </row>
    <row r="901" spans="1:15" x14ac:dyDescent="0.25">
      <c r="A901">
        <v>901</v>
      </c>
      <c r="B901" s="2" t="s">
        <v>1069</v>
      </c>
      <c r="C901">
        <v>34</v>
      </c>
      <c r="D901">
        <v>44</v>
      </c>
      <c r="E901">
        <v>901</v>
      </c>
      <c r="F901" s="2" t="s">
        <v>137</v>
      </c>
      <c r="G901">
        <v>11.51</v>
      </c>
      <c r="H901">
        <v>100</v>
      </c>
      <c r="I901">
        <v>0</v>
      </c>
      <c r="J901">
        <v>0</v>
      </c>
      <c r="K901">
        <v>0</v>
      </c>
      <c r="L901" t="b">
        <f t="shared" si="56"/>
        <v>0</v>
      </c>
      <c r="M901" t="b">
        <f t="shared" si="57"/>
        <v>0</v>
      </c>
      <c r="N901" t="b">
        <f t="shared" si="58"/>
        <v>0</v>
      </c>
      <c r="O901" s="2" t="b">
        <f t="shared" si="59"/>
        <v>0</v>
      </c>
    </row>
    <row r="902" spans="1:15" x14ac:dyDescent="0.25">
      <c r="A902">
        <v>902</v>
      </c>
      <c r="B902" s="2" t="s">
        <v>1070</v>
      </c>
      <c r="C902">
        <v>34</v>
      </c>
      <c r="D902">
        <v>33</v>
      </c>
      <c r="E902">
        <v>21205</v>
      </c>
      <c r="F902" s="2" t="s">
        <v>137</v>
      </c>
      <c r="G902">
        <v>13.87</v>
      </c>
      <c r="H902">
        <v>100</v>
      </c>
      <c r="I902">
        <v>0</v>
      </c>
      <c r="J902">
        <v>0</v>
      </c>
      <c r="K902">
        <v>0</v>
      </c>
      <c r="L902" t="b">
        <f t="shared" si="56"/>
        <v>0</v>
      </c>
      <c r="M902" t="b">
        <f t="shared" si="57"/>
        <v>0</v>
      </c>
      <c r="N902" t="b">
        <f t="shared" si="58"/>
        <v>0</v>
      </c>
      <c r="O902" s="2" t="b">
        <f t="shared" si="59"/>
        <v>0</v>
      </c>
    </row>
    <row r="903" spans="1:15" x14ac:dyDescent="0.25">
      <c r="A903">
        <v>903</v>
      </c>
      <c r="B903" s="2" t="s">
        <v>1071</v>
      </c>
      <c r="C903">
        <v>34</v>
      </c>
      <c r="D903">
        <v>33</v>
      </c>
      <c r="E903">
        <v>21206</v>
      </c>
      <c r="F903" s="2" t="s">
        <v>137</v>
      </c>
      <c r="G903">
        <v>14.06</v>
      </c>
      <c r="H903">
        <v>100</v>
      </c>
      <c r="I903">
        <v>0</v>
      </c>
      <c r="J903">
        <v>0</v>
      </c>
      <c r="K903">
        <v>0</v>
      </c>
      <c r="L903" t="b">
        <f t="shared" si="56"/>
        <v>0</v>
      </c>
      <c r="M903" t="b">
        <f t="shared" si="57"/>
        <v>0</v>
      </c>
      <c r="N903" t="b">
        <f t="shared" si="58"/>
        <v>0</v>
      </c>
      <c r="O903" s="2" t="b">
        <f t="shared" si="59"/>
        <v>0</v>
      </c>
    </row>
    <row r="904" spans="1:15" x14ac:dyDescent="0.25">
      <c r="A904">
        <v>904</v>
      </c>
      <c r="B904" s="2" t="s">
        <v>1072</v>
      </c>
      <c r="C904">
        <v>34</v>
      </c>
      <c r="D904">
        <v>33</v>
      </c>
      <c r="E904">
        <v>21207</v>
      </c>
      <c r="F904" s="2" t="s">
        <v>137</v>
      </c>
      <c r="G904">
        <v>17.11</v>
      </c>
      <c r="H904">
        <v>100</v>
      </c>
      <c r="I904">
        <v>0</v>
      </c>
      <c r="J904">
        <v>0</v>
      </c>
      <c r="K904">
        <v>0</v>
      </c>
      <c r="L904" t="b">
        <f t="shared" si="56"/>
        <v>0</v>
      </c>
      <c r="M904" t="b">
        <f t="shared" si="57"/>
        <v>0</v>
      </c>
      <c r="N904" t="b">
        <f t="shared" si="58"/>
        <v>0</v>
      </c>
      <c r="O904" s="2" t="b">
        <f t="shared" si="59"/>
        <v>0</v>
      </c>
    </row>
    <row r="905" spans="1:15" x14ac:dyDescent="0.25">
      <c r="A905">
        <v>905</v>
      </c>
      <c r="B905" s="2" t="s">
        <v>1073</v>
      </c>
      <c r="C905">
        <v>34</v>
      </c>
      <c r="D905">
        <v>33</v>
      </c>
      <c r="E905">
        <v>21208</v>
      </c>
      <c r="F905" s="2" t="s">
        <v>137</v>
      </c>
      <c r="G905">
        <v>10.25</v>
      </c>
      <c r="H905">
        <v>100</v>
      </c>
      <c r="I905">
        <v>0</v>
      </c>
      <c r="J905">
        <v>0</v>
      </c>
      <c r="K905">
        <v>0</v>
      </c>
      <c r="L905" t="b">
        <f t="shared" si="56"/>
        <v>0</v>
      </c>
      <c r="M905" t="b">
        <f t="shared" si="57"/>
        <v>0</v>
      </c>
      <c r="N905" t="b">
        <f t="shared" si="58"/>
        <v>0</v>
      </c>
      <c r="O905" s="2" t="b">
        <f t="shared" si="59"/>
        <v>0</v>
      </c>
    </row>
    <row r="906" spans="1:15" x14ac:dyDescent="0.25">
      <c r="A906">
        <v>906</v>
      </c>
      <c r="B906" s="2" t="s">
        <v>1074</v>
      </c>
      <c r="C906">
        <v>34</v>
      </c>
      <c r="D906">
        <v>33</v>
      </c>
      <c r="E906">
        <v>21209</v>
      </c>
      <c r="F906" s="2" t="s">
        <v>137</v>
      </c>
      <c r="G906">
        <v>14.82</v>
      </c>
      <c r="H906">
        <v>100</v>
      </c>
      <c r="I906">
        <v>0</v>
      </c>
      <c r="J906">
        <v>0</v>
      </c>
      <c r="K906">
        <v>0</v>
      </c>
      <c r="L906" t="b">
        <f t="shared" si="56"/>
        <v>0</v>
      </c>
      <c r="M906" t="b">
        <f t="shared" si="57"/>
        <v>0</v>
      </c>
      <c r="N906" t="b">
        <f t="shared" si="58"/>
        <v>0</v>
      </c>
      <c r="O906" s="2" t="b">
        <f t="shared" si="59"/>
        <v>0</v>
      </c>
    </row>
    <row r="907" spans="1:15" x14ac:dyDescent="0.25">
      <c r="A907">
        <v>907</v>
      </c>
      <c r="B907" s="2" t="s">
        <v>1075</v>
      </c>
      <c r="C907">
        <v>34</v>
      </c>
      <c r="D907">
        <v>33</v>
      </c>
      <c r="E907">
        <v>21210</v>
      </c>
      <c r="F907" s="2" t="s">
        <v>137</v>
      </c>
      <c r="G907">
        <v>14.82</v>
      </c>
      <c r="H907">
        <v>100</v>
      </c>
      <c r="I907">
        <v>0</v>
      </c>
      <c r="J907">
        <v>0</v>
      </c>
      <c r="K907">
        <v>0</v>
      </c>
      <c r="L907" t="b">
        <f t="shared" si="56"/>
        <v>0</v>
      </c>
      <c r="M907" t="b">
        <f t="shared" si="57"/>
        <v>0</v>
      </c>
      <c r="N907" t="b">
        <f t="shared" si="58"/>
        <v>0</v>
      </c>
      <c r="O907" s="2" t="b">
        <f t="shared" si="59"/>
        <v>0</v>
      </c>
    </row>
    <row r="908" spans="1:15" x14ac:dyDescent="0.25">
      <c r="A908">
        <v>908</v>
      </c>
      <c r="B908" s="2" t="s">
        <v>1076</v>
      </c>
      <c r="C908">
        <v>34</v>
      </c>
      <c r="D908">
        <v>33</v>
      </c>
      <c r="E908">
        <v>21211</v>
      </c>
      <c r="F908" s="2" t="s">
        <v>137</v>
      </c>
      <c r="G908">
        <v>9.49</v>
      </c>
      <c r="H908">
        <v>100</v>
      </c>
      <c r="I908">
        <v>0</v>
      </c>
      <c r="J908">
        <v>0</v>
      </c>
      <c r="K908">
        <v>0</v>
      </c>
      <c r="L908" t="b">
        <f t="shared" si="56"/>
        <v>0</v>
      </c>
      <c r="M908" t="b">
        <f t="shared" si="57"/>
        <v>0</v>
      </c>
      <c r="N908" t="b">
        <f t="shared" si="58"/>
        <v>0</v>
      </c>
      <c r="O908" s="2" t="b">
        <f t="shared" si="59"/>
        <v>0</v>
      </c>
    </row>
    <row r="909" spans="1:15" x14ac:dyDescent="0.25">
      <c r="A909">
        <v>909</v>
      </c>
      <c r="B909" s="2" t="s">
        <v>1077</v>
      </c>
      <c r="C909">
        <v>34</v>
      </c>
      <c r="D909">
        <v>33</v>
      </c>
      <c r="E909">
        <v>21212</v>
      </c>
      <c r="F909" s="2" t="s">
        <v>137</v>
      </c>
      <c r="G909">
        <v>7.92</v>
      </c>
      <c r="H909">
        <v>100</v>
      </c>
      <c r="I909">
        <v>0</v>
      </c>
      <c r="J909">
        <v>0</v>
      </c>
      <c r="K909">
        <v>0</v>
      </c>
      <c r="L909" t="b">
        <f t="shared" si="56"/>
        <v>0</v>
      </c>
      <c r="M909" t="b">
        <f t="shared" si="57"/>
        <v>0</v>
      </c>
      <c r="N909" t="b">
        <f t="shared" si="58"/>
        <v>0</v>
      </c>
      <c r="O909" s="2" t="b">
        <f t="shared" si="59"/>
        <v>0</v>
      </c>
    </row>
    <row r="910" spans="1:15" x14ac:dyDescent="0.25">
      <c r="A910">
        <v>910</v>
      </c>
      <c r="B910" s="2" t="s">
        <v>1078</v>
      </c>
      <c r="C910">
        <v>34</v>
      </c>
      <c r="D910">
        <v>33</v>
      </c>
      <c r="E910">
        <v>21213</v>
      </c>
      <c r="F910" s="2" t="s">
        <v>137</v>
      </c>
      <c r="G910">
        <v>8.69</v>
      </c>
      <c r="H910">
        <v>100</v>
      </c>
      <c r="I910">
        <v>0</v>
      </c>
      <c r="J910">
        <v>0</v>
      </c>
      <c r="K910">
        <v>0</v>
      </c>
      <c r="L910" t="b">
        <f t="shared" si="56"/>
        <v>0</v>
      </c>
      <c r="M910" t="b">
        <f t="shared" si="57"/>
        <v>0</v>
      </c>
      <c r="N910" t="b">
        <f t="shared" si="58"/>
        <v>0</v>
      </c>
      <c r="O910" s="2" t="b">
        <f t="shared" si="59"/>
        <v>0</v>
      </c>
    </row>
    <row r="911" spans="1:15" x14ac:dyDescent="0.25">
      <c r="A911">
        <v>911</v>
      </c>
      <c r="B911" s="2" t="s">
        <v>1079</v>
      </c>
      <c r="C911">
        <v>34</v>
      </c>
      <c r="D911">
        <v>33</v>
      </c>
      <c r="E911">
        <v>21214</v>
      </c>
      <c r="F911" s="2" t="s">
        <v>137</v>
      </c>
      <c r="G911">
        <v>10.59</v>
      </c>
      <c r="H911">
        <v>100</v>
      </c>
      <c r="I911">
        <v>0</v>
      </c>
      <c r="J911">
        <v>0</v>
      </c>
      <c r="K911">
        <v>0</v>
      </c>
      <c r="L911" t="b">
        <f t="shared" si="56"/>
        <v>0</v>
      </c>
      <c r="M911" t="b">
        <f t="shared" si="57"/>
        <v>0</v>
      </c>
      <c r="N911" t="b">
        <f t="shared" si="58"/>
        <v>0</v>
      </c>
      <c r="O911" s="2" t="b">
        <f t="shared" si="59"/>
        <v>0</v>
      </c>
    </row>
    <row r="912" spans="1:15" x14ac:dyDescent="0.25">
      <c r="A912">
        <v>912</v>
      </c>
      <c r="B912" s="2" t="s">
        <v>1080</v>
      </c>
      <c r="C912">
        <v>34</v>
      </c>
      <c r="D912">
        <v>33</v>
      </c>
      <c r="E912">
        <v>21215</v>
      </c>
      <c r="F912" s="2" t="s">
        <v>137</v>
      </c>
      <c r="G912">
        <v>10.59</v>
      </c>
      <c r="H912">
        <v>100</v>
      </c>
      <c r="I912">
        <v>0</v>
      </c>
      <c r="J912">
        <v>0</v>
      </c>
      <c r="K912">
        <v>0</v>
      </c>
      <c r="L912" t="b">
        <f t="shared" si="56"/>
        <v>0</v>
      </c>
      <c r="M912" t="b">
        <f t="shared" si="57"/>
        <v>0</v>
      </c>
      <c r="N912" t="b">
        <f t="shared" si="58"/>
        <v>0</v>
      </c>
      <c r="O912" s="2" t="b">
        <f t="shared" si="59"/>
        <v>0</v>
      </c>
    </row>
    <row r="913" spans="1:15" x14ac:dyDescent="0.25">
      <c r="A913">
        <v>913</v>
      </c>
      <c r="B913" s="2" t="s">
        <v>1081</v>
      </c>
      <c r="C913">
        <v>34</v>
      </c>
      <c r="D913">
        <v>33</v>
      </c>
      <c r="E913">
        <v>21216</v>
      </c>
      <c r="F913" s="2" t="s">
        <v>137</v>
      </c>
      <c r="G913">
        <v>9.26</v>
      </c>
      <c r="H913">
        <v>100</v>
      </c>
      <c r="I913">
        <v>0</v>
      </c>
      <c r="J913">
        <v>0</v>
      </c>
      <c r="K913">
        <v>0</v>
      </c>
      <c r="L913" t="b">
        <f t="shared" si="56"/>
        <v>0</v>
      </c>
      <c r="M913" t="b">
        <f t="shared" si="57"/>
        <v>0</v>
      </c>
      <c r="N913" t="b">
        <f t="shared" si="58"/>
        <v>0</v>
      </c>
      <c r="O913" s="2" t="b">
        <f t="shared" si="59"/>
        <v>0</v>
      </c>
    </row>
    <row r="914" spans="1:15" x14ac:dyDescent="0.25">
      <c r="A914">
        <v>914</v>
      </c>
      <c r="B914" s="2" t="s">
        <v>1082</v>
      </c>
      <c r="C914">
        <v>34</v>
      </c>
      <c r="D914">
        <v>33</v>
      </c>
      <c r="E914">
        <v>21217</v>
      </c>
      <c r="F914" s="2" t="s">
        <v>137</v>
      </c>
      <c r="G914">
        <v>10.71</v>
      </c>
      <c r="H914">
        <v>100</v>
      </c>
      <c r="I914">
        <v>0</v>
      </c>
      <c r="J914">
        <v>0</v>
      </c>
      <c r="K914">
        <v>0</v>
      </c>
      <c r="L914" t="b">
        <f t="shared" si="56"/>
        <v>0</v>
      </c>
      <c r="M914" t="b">
        <f t="shared" si="57"/>
        <v>0</v>
      </c>
      <c r="N914" t="b">
        <f t="shared" si="58"/>
        <v>0</v>
      </c>
      <c r="O914" s="2" t="b">
        <f t="shared" si="59"/>
        <v>0</v>
      </c>
    </row>
    <row r="915" spans="1:15" x14ac:dyDescent="0.25">
      <c r="A915">
        <v>915</v>
      </c>
      <c r="B915" s="2" t="s">
        <v>1083</v>
      </c>
      <c r="C915">
        <v>34</v>
      </c>
      <c r="D915">
        <v>33</v>
      </c>
      <c r="E915">
        <v>21218</v>
      </c>
      <c r="F915" s="2" t="s">
        <v>137</v>
      </c>
      <c r="G915">
        <v>10.36</v>
      </c>
      <c r="H915">
        <v>100</v>
      </c>
      <c r="I915">
        <v>0</v>
      </c>
      <c r="J915">
        <v>0</v>
      </c>
      <c r="K915">
        <v>0</v>
      </c>
      <c r="L915" t="b">
        <f t="shared" si="56"/>
        <v>0</v>
      </c>
      <c r="M915" t="b">
        <f t="shared" si="57"/>
        <v>0</v>
      </c>
      <c r="N915" t="b">
        <f t="shared" si="58"/>
        <v>0</v>
      </c>
      <c r="O915" s="2" t="b">
        <f t="shared" si="59"/>
        <v>0</v>
      </c>
    </row>
    <row r="916" spans="1:15" x14ac:dyDescent="0.25">
      <c r="A916">
        <v>916</v>
      </c>
      <c r="B916" s="2" t="s">
        <v>1084</v>
      </c>
      <c r="C916">
        <v>34</v>
      </c>
      <c r="D916">
        <v>33</v>
      </c>
      <c r="E916">
        <v>21219</v>
      </c>
      <c r="F916" s="2" t="s">
        <v>137</v>
      </c>
      <c r="G916">
        <v>9.0299999999999994</v>
      </c>
      <c r="H916">
        <v>100</v>
      </c>
      <c r="I916">
        <v>0</v>
      </c>
      <c r="J916">
        <v>0</v>
      </c>
      <c r="K916">
        <v>0</v>
      </c>
      <c r="L916" t="b">
        <f t="shared" si="56"/>
        <v>0</v>
      </c>
      <c r="M916" t="b">
        <f t="shared" si="57"/>
        <v>0</v>
      </c>
      <c r="N916" t="b">
        <f t="shared" si="58"/>
        <v>0</v>
      </c>
      <c r="O916" s="2" t="b">
        <f t="shared" si="59"/>
        <v>0</v>
      </c>
    </row>
    <row r="917" spans="1:15" x14ac:dyDescent="0.25">
      <c r="A917">
        <v>917</v>
      </c>
      <c r="B917" s="2" t="s">
        <v>1085</v>
      </c>
      <c r="C917">
        <v>34</v>
      </c>
      <c r="D917">
        <v>33</v>
      </c>
      <c r="E917">
        <v>21220</v>
      </c>
      <c r="F917" s="2" t="s">
        <v>137</v>
      </c>
      <c r="G917">
        <v>8.15</v>
      </c>
      <c r="H917">
        <v>100</v>
      </c>
      <c r="I917">
        <v>0</v>
      </c>
      <c r="J917">
        <v>0</v>
      </c>
      <c r="K917">
        <v>0</v>
      </c>
      <c r="L917" t="b">
        <f t="shared" si="56"/>
        <v>0</v>
      </c>
      <c r="M917" t="b">
        <f t="shared" si="57"/>
        <v>0</v>
      </c>
      <c r="N917" t="b">
        <f t="shared" si="58"/>
        <v>0</v>
      </c>
      <c r="O917" s="2" t="b">
        <f t="shared" si="59"/>
        <v>0</v>
      </c>
    </row>
    <row r="918" spans="1:15" x14ac:dyDescent="0.25">
      <c r="A918">
        <v>918</v>
      </c>
      <c r="B918" s="2" t="s">
        <v>1086</v>
      </c>
      <c r="C918">
        <v>34</v>
      </c>
      <c r="D918">
        <v>33</v>
      </c>
      <c r="E918">
        <v>21221</v>
      </c>
      <c r="F918" s="2" t="s">
        <v>137</v>
      </c>
      <c r="G918">
        <v>9.4499999999999993</v>
      </c>
      <c r="H918">
        <v>100</v>
      </c>
      <c r="I918">
        <v>0</v>
      </c>
      <c r="J918">
        <v>0</v>
      </c>
      <c r="K918">
        <v>0</v>
      </c>
      <c r="L918" t="b">
        <f t="shared" si="56"/>
        <v>0</v>
      </c>
      <c r="M918" t="b">
        <f t="shared" si="57"/>
        <v>0</v>
      </c>
      <c r="N918" t="b">
        <f t="shared" si="58"/>
        <v>0</v>
      </c>
      <c r="O918" s="2" t="b">
        <f t="shared" si="59"/>
        <v>0</v>
      </c>
    </row>
    <row r="919" spans="1:15" x14ac:dyDescent="0.25">
      <c r="A919">
        <v>919</v>
      </c>
      <c r="B919" s="2" t="s">
        <v>1087</v>
      </c>
      <c r="C919">
        <v>34</v>
      </c>
      <c r="D919">
        <v>33</v>
      </c>
      <c r="E919">
        <v>21222</v>
      </c>
      <c r="F919" s="2" t="s">
        <v>137</v>
      </c>
      <c r="G919">
        <v>7.92</v>
      </c>
      <c r="H919">
        <v>100</v>
      </c>
      <c r="I919">
        <v>0</v>
      </c>
      <c r="J919">
        <v>0</v>
      </c>
      <c r="K919">
        <v>0</v>
      </c>
      <c r="L919" t="b">
        <f t="shared" si="56"/>
        <v>0</v>
      </c>
      <c r="M919" t="b">
        <f t="shared" si="57"/>
        <v>0</v>
      </c>
      <c r="N919" t="b">
        <f t="shared" si="58"/>
        <v>0</v>
      </c>
      <c r="O919" s="2" t="b">
        <f t="shared" si="59"/>
        <v>0</v>
      </c>
    </row>
    <row r="920" spans="1:15" x14ac:dyDescent="0.25">
      <c r="A920">
        <v>920</v>
      </c>
      <c r="B920" s="2" t="s">
        <v>1088</v>
      </c>
      <c r="C920">
        <v>34</v>
      </c>
      <c r="D920">
        <v>33</v>
      </c>
      <c r="E920">
        <v>21223</v>
      </c>
      <c r="F920" s="2" t="s">
        <v>137</v>
      </c>
      <c r="G920">
        <v>10.71</v>
      </c>
      <c r="H920">
        <v>100</v>
      </c>
      <c r="I920">
        <v>0</v>
      </c>
      <c r="J920">
        <v>0</v>
      </c>
      <c r="K920">
        <v>0</v>
      </c>
      <c r="L920" t="b">
        <f t="shared" si="56"/>
        <v>0</v>
      </c>
      <c r="M920" t="b">
        <f t="shared" si="57"/>
        <v>0</v>
      </c>
      <c r="N920" t="b">
        <f t="shared" si="58"/>
        <v>0</v>
      </c>
      <c r="O920" s="2" t="b">
        <f t="shared" si="59"/>
        <v>0</v>
      </c>
    </row>
    <row r="921" spans="1:15" x14ac:dyDescent="0.25">
      <c r="A921">
        <v>921</v>
      </c>
      <c r="B921" s="2" t="s">
        <v>1089</v>
      </c>
      <c r="C921">
        <v>34</v>
      </c>
      <c r="D921">
        <v>33</v>
      </c>
      <c r="E921">
        <v>21224</v>
      </c>
      <c r="F921" s="2" t="s">
        <v>137</v>
      </c>
      <c r="G921">
        <v>10.59</v>
      </c>
      <c r="H921">
        <v>100</v>
      </c>
      <c r="I921">
        <v>0</v>
      </c>
      <c r="J921">
        <v>0</v>
      </c>
      <c r="K921">
        <v>0</v>
      </c>
      <c r="L921" t="b">
        <f t="shared" si="56"/>
        <v>0</v>
      </c>
      <c r="M921" t="b">
        <f t="shared" si="57"/>
        <v>0</v>
      </c>
      <c r="N921" t="b">
        <f t="shared" si="58"/>
        <v>0</v>
      </c>
      <c r="O921" s="2" t="b">
        <f t="shared" si="59"/>
        <v>0</v>
      </c>
    </row>
    <row r="922" spans="1:15" x14ac:dyDescent="0.25">
      <c r="A922">
        <v>922</v>
      </c>
      <c r="B922" s="2" t="s">
        <v>1090</v>
      </c>
      <c r="C922">
        <v>34</v>
      </c>
      <c r="D922">
        <v>33</v>
      </c>
      <c r="E922">
        <v>21225</v>
      </c>
      <c r="F922" s="2" t="s">
        <v>137</v>
      </c>
      <c r="G922">
        <v>10.71</v>
      </c>
      <c r="H922">
        <v>100</v>
      </c>
      <c r="I922">
        <v>0</v>
      </c>
      <c r="J922">
        <v>0</v>
      </c>
      <c r="K922">
        <v>0</v>
      </c>
      <c r="L922" t="b">
        <f t="shared" si="56"/>
        <v>0</v>
      </c>
      <c r="M922" t="b">
        <f t="shared" si="57"/>
        <v>0</v>
      </c>
      <c r="N922" t="b">
        <f t="shared" si="58"/>
        <v>0</v>
      </c>
      <c r="O922" s="2" t="b">
        <f t="shared" si="59"/>
        <v>0</v>
      </c>
    </row>
    <row r="923" spans="1:15" x14ac:dyDescent="0.25">
      <c r="A923">
        <v>923</v>
      </c>
      <c r="B923" s="2" t="s">
        <v>1091</v>
      </c>
      <c r="C923">
        <v>34</v>
      </c>
      <c r="D923">
        <v>33</v>
      </c>
      <c r="E923">
        <v>21226</v>
      </c>
      <c r="F923" s="2" t="s">
        <v>137</v>
      </c>
      <c r="G923">
        <v>13.07</v>
      </c>
      <c r="H923">
        <v>100</v>
      </c>
      <c r="I923">
        <v>0</v>
      </c>
      <c r="J923">
        <v>0</v>
      </c>
      <c r="K923">
        <v>0</v>
      </c>
      <c r="L923" t="b">
        <f t="shared" si="56"/>
        <v>0</v>
      </c>
      <c r="M923" t="b">
        <f t="shared" si="57"/>
        <v>0</v>
      </c>
      <c r="N923" t="b">
        <f t="shared" si="58"/>
        <v>0</v>
      </c>
      <c r="O923" s="2" t="b">
        <f t="shared" si="59"/>
        <v>0</v>
      </c>
    </row>
    <row r="924" spans="1:15" x14ac:dyDescent="0.25">
      <c r="A924">
        <v>924</v>
      </c>
      <c r="B924" s="2" t="s">
        <v>1092</v>
      </c>
      <c r="C924">
        <v>34</v>
      </c>
      <c r="D924">
        <v>33</v>
      </c>
      <c r="E924">
        <v>21227</v>
      </c>
      <c r="F924" s="2" t="s">
        <v>137</v>
      </c>
      <c r="G924">
        <v>13.26</v>
      </c>
      <c r="H924">
        <v>100</v>
      </c>
      <c r="I924">
        <v>0</v>
      </c>
      <c r="J924">
        <v>0</v>
      </c>
      <c r="K924">
        <v>0</v>
      </c>
      <c r="L924" t="b">
        <f t="shared" si="56"/>
        <v>0</v>
      </c>
      <c r="M924" t="b">
        <f t="shared" si="57"/>
        <v>0</v>
      </c>
      <c r="N924" t="b">
        <f t="shared" si="58"/>
        <v>0</v>
      </c>
      <c r="O924" s="2" t="b">
        <f t="shared" si="59"/>
        <v>0</v>
      </c>
    </row>
    <row r="925" spans="1:15" x14ac:dyDescent="0.25">
      <c r="A925">
        <v>925</v>
      </c>
      <c r="B925" s="2" t="s">
        <v>1093</v>
      </c>
      <c r="C925">
        <v>34</v>
      </c>
      <c r="D925">
        <v>33</v>
      </c>
      <c r="E925">
        <v>21228</v>
      </c>
      <c r="F925" s="2" t="s">
        <v>137</v>
      </c>
      <c r="G925">
        <v>16.309999999999999</v>
      </c>
      <c r="H925">
        <v>100</v>
      </c>
      <c r="I925">
        <v>0</v>
      </c>
      <c r="J925">
        <v>0</v>
      </c>
      <c r="K925">
        <v>0</v>
      </c>
      <c r="L925" t="b">
        <f t="shared" si="56"/>
        <v>0</v>
      </c>
      <c r="M925" t="b">
        <f t="shared" si="57"/>
        <v>0</v>
      </c>
      <c r="N925" t="b">
        <f t="shared" si="58"/>
        <v>0</v>
      </c>
      <c r="O925" s="2" t="b">
        <f t="shared" si="59"/>
        <v>0</v>
      </c>
    </row>
    <row r="926" spans="1:15" x14ac:dyDescent="0.25">
      <c r="A926">
        <v>926</v>
      </c>
      <c r="B926" s="2" t="s">
        <v>1094</v>
      </c>
      <c r="C926">
        <v>34</v>
      </c>
      <c r="D926">
        <v>33</v>
      </c>
      <c r="E926">
        <v>21229</v>
      </c>
      <c r="F926" s="2" t="s">
        <v>137</v>
      </c>
      <c r="G926">
        <v>9.4499999999999993</v>
      </c>
      <c r="H926">
        <v>100</v>
      </c>
      <c r="I926">
        <v>0</v>
      </c>
      <c r="J926">
        <v>0</v>
      </c>
      <c r="K926">
        <v>0</v>
      </c>
      <c r="L926" t="b">
        <f t="shared" si="56"/>
        <v>0</v>
      </c>
      <c r="M926" t="b">
        <f t="shared" si="57"/>
        <v>0</v>
      </c>
      <c r="N926" t="b">
        <f t="shared" si="58"/>
        <v>0</v>
      </c>
      <c r="O926" s="2" t="b">
        <f t="shared" si="59"/>
        <v>0</v>
      </c>
    </row>
    <row r="927" spans="1:15" x14ac:dyDescent="0.25">
      <c r="A927">
        <v>927</v>
      </c>
      <c r="B927" s="2" t="s">
        <v>1095</v>
      </c>
      <c r="C927">
        <v>34</v>
      </c>
      <c r="D927">
        <v>33</v>
      </c>
      <c r="E927">
        <v>21230</v>
      </c>
      <c r="F927" s="2" t="s">
        <v>137</v>
      </c>
      <c r="G927">
        <v>14.02</v>
      </c>
      <c r="H927">
        <v>100</v>
      </c>
      <c r="I927">
        <v>0</v>
      </c>
      <c r="J927">
        <v>0</v>
      </c>
      <c r="K927">
        <v>0</v>
      </c>
      <c r="L927" t="b">
        <f t="shared" si="56"/>
        <v>0</v>
      </c>
      <c r="M927" t="b">
        <f t="shared" si="57"/>
        <v>0</v>
      </c>
      <c r="N927" t="b">
        <f t="shared" si="58"/>
        <v>0</v>
      </c>
      <c r="O927" s="2" t="b">
        <f t="shared" si="59"/>
        <v>0</v>
      </c>
    </row>
    <row r="928" spans="1:15" x14ac:dyDescent="0.25">
      <c r="A928">
        <v>928</v>
      </c>
      <c r="B928" s="2" t="s">
        <v>1096</v>
      </c>
      <c r="C928">
        <v>34</v>
      </c>
      <c r="D928">
        <v>33</v>
      </c>
      <c r="E928">
        <v>21231</v>
      </c>
      <c r="F928" s="2" t="s">
        <v>137</v>
      </c>
      <c r="G928">
        <v>14.02</v>
      </c>
      <c r="H928">
        <v>100</v>
      </c>
      <c r="I928">
        <v>0</v>
      </c>
      <c r="J928">
        <v>0</v>
      </c>
      <c r="K928">
        <v>0</v>
      </c>
      <c r="L928" t="b">
        <f t="shared" si="56"/>
        <v>0</v>
      </c>
      <c r="M928" t="b">
        <f t="shared" si="57"/>
        <v>0</v>
      </c>
      <c r="N928" t="b">
        <f t="shared" si="58"/>
        <v>0</v>
      </c>
      <c r="O928" s="2" t="b">
        <f t="shared" si="59"/>
        <v>0</v>
      </c>
    </row>
    <row r="929" spans="1:15" x14ac:dyDescent="0.25">
      <c r="A929">
        <v>929</v>
      </c>
      <c r="B929" s="2" t="s">
        <v>1097</v>
      </c>
      <c r="C929">
        <v>34</v>
      </c>
      <c r="D929">
        <v>33</v>
      </c>
      <c r="E929">
        <v>21232</v>
      </c>
      <c r="F929" s="2" t="s">
        <v>137</v>
      </c>
      <c r="G929">
        <v>8.69</v>
      </c>
      <c r="H929">
        <v>100</v>
      </c>
      <c r="I929">
        <v>0</v>
      </c>
      <c r="J929">
        <v>0</v>
      </c>
      <c r="K929">
        <v>0</v>
      </c>
      <c r="L929" t="b">
        <f t="shared" si="56"/>
        <v>0</v>
      </c>
      <c r="M929" t="b">
        <f t="shared" si="57"/>
        <v>0</v>
      </c>
      <c r="N929" t="b">
        <f t="shared" si="58"/>
        <v>0</v>
      </c>
      <c r="O929" s="2" t="b">
        <f t="shared" si="59"/>
        <v>0</v>
      </c>
    </row>
    <row r="930" spans="1:15" x14ac:dyDescent="0.25">
      <c r="A930">
        <v>930</v>
      </c>
      <c r="B930" s="2" t="s">
        <v>1098</v>
      </c>
      <c r="C930">
        <v>34</v>
      </c>
      <c r="D930">
        <v>33</v>
      </c>
      <c r="E930">
        <v>21233</v>
      </c>
      <c r="F930" s="2" t="s">
        <v>137</v>
      </c>
      <c r="G930">
        <v>9.6199999999999992</v>
      </c>
      <c r="H930">
        <v>100</v>
      </c>
      <c r="I930">
        <v>0</v>
      </c>
      <c r="J930">
        <v>0</v>
      </c>
      <c r="K930">
        <v>0</v>
      </c>
      <c r="L930" t="b">
        <f t="shared" si="56"/>
        <v>0</v>
      </c>
      <c r="M930" t="b">
        <f t="shared" si="57"/>
        <v>0</v>
      </c>
      <c r="N930" t="b">
        <f t="shared" si="58"/>
        <v>0</v>
      </c>
      <c r="O930" s="2" t="b">
        <f t="shared" si="59"/>
        <v>0</v>
      </c>
    </row>
    <row r="931" spans="1:15" x14ac:dyDescent="0.25">
      <c r="A931">
        <v>931</v>
      </c>
      <c r="B931" s="2" t="s">
        <v>1099</v>
      </c>
      <c r="C931">
        <v>34</v>
      </c>
      <c r="D931">
        <v>33</v>
      </c>
      <c r="E931">
        <v>21234</v>
      </c>
      <c r="F931" s="2" t="s">
        <v>137</v>
      </c>
      <c r="G931">
        <v>10.39</v>
      </c>
      <c r="H931">
        <v>100</v>
      </c>
      <c r="I931">
        <v>0</v>
      </c>
      <c r="J931">
        <v>0</v>
      </c>
      <c r="K931">
        <v>0</v>
      </c>
      <c r="L931" t="b">
        <f t="shared" si="56"/>
        <v>0</v>
      </c>
      <c r="M931" t="b">
        <f t="shared" si="57"/>
        <v>0</v>
      </c>
      <c r="N931" t="b">
        <f t="shared" si="58"/>
        <v>0</v>
      </c>
      <c r="O931" s="2" t="b">
        <f t="shared" si="59"/>
        <v>0</v>
      </c>
    </row>
    <row r="932" spans="1:15" x14ac:dyDescent="0.25">
      <c r="A932">
        <v>932</v>
      </c>
      <c r="B932" s="2" t="s">
        <v>1100</v>
      </c>
      <c r="C932">
        <v>34</v>
      </c>
      <c r="D932">
        <v>33</v>
      </c>
      <c r="E932">
        <v>21235</v>
      </c>
      <c r="F932" s="2" t="s">
        <v>137</v>
      </c>
      <c r="G932">
        <v>12.29</v>
      </c>
      <c r="H932">
        <v>100</v>
      </c>
      <c r="I932">
        <v>0</v>
      </c>
      <c r="J932">
        <v>0</v>
      </c>
      <c r="K932">
        <v>0</v>
      </c>
      <c r="L932" t="b">
        <f t="shared" si="56"/>
        <v>0</v>
      </c>
      <c r="M932" t="b">
        <f t="shared" si="57"/>
        <v>0</v>
      </c>
      <c r="N932" t="b">
        <f t="shared" si="58"/>
        <v>0</v>
      </c>
      <c r="O932" s="2" t="b">
        <f t="shared" si="59"/>
        <v>0</v>
      </c>
    </row>
    <row r="933" spans="1:15" x14ac:dyDescent="0.25">
      <c r="A933">
        <v>933</v>
      </c>
      <c r="B933" s="2" t="s">
        <v>1101</v>
      </c>
      <c r="C933">
        <v>34</v>
      </c>
      <c r="D933">
        <v>33</v>
      </c>
      <c r="E933">
        <v>21236</v>
      </c>
      <c r="F933" s="2" t="s">
        <v>137</v>
      </c>
      <c r="G933">
        <v>12.29</v>
      </c>
      <c r="H933">
        <v>100</v>
      </c>
      <c r="I933">
        <v>0</v>
      </c>
      <c r="J933">
        <v>0</v>
      </c>
      <c r="K933">
        <v>0</v>
      </c>
      <c r="L933" t="b">
        <f t="shared" si="56"/>
        <v>0</v>
      </c>
      <c r="M933" t="b">
        <f t="shared" si="57"/>
        <v>0</v>
      </c>
      <c r="N933" t="b">
        <f t="shared" si="58"/>
        <v>0</v>
      </c>
      <c r="O933" s="2" t="b">
        <f t="shared" si="59"/>
        <v>0</v>
      </c>
    </row>
    <row r="934" spans="1:15" x14ac:dyDescent="0.25">
      <c r="A934">
        <v>934</v>
      </c>
      <c r="B934" s="2" t="s">
        <v>1102</v>
      </c>
      <c r="C934">
        <v>34</v>
      </c>
      <c r="D934">
        <v>33</v>
      </c>
      <c r="E934">
        <v>21237</v>
      </c>
      <c r="F934" s="2" t="s">
        <v>137</v>
      </c>
      <c r="G934">
        <v>10.96</v>
      </c>
      <c r="H934">
        <v>100</v>
      </c>
      <c r="I934">
        <v>0</v>
      </c>
      <c r="J934">
        <v>0</v>
      </c>
      <c r="K934">
        <v>0</v>
      </c>
      <c r="L934" t="b">
        <f t="shared" si="56"/>
        <v>0</v>
      </c>
      <c r="M934" t="b">
        <f t="shared" si="57"/>
        <v>0</v>
      </c>
      <c r="N934" t="b">
        <f t="shared" si="58"/>
        <v>0</v>
      </c>
      <c r="O934" s="2" t="b">
        <f t="shared" si="59"/>
        <v>0</v>
      </c>
    </row>
    <row r="935" spans="1:15" x14ac:dyDescent="0.25">
      <c r="A935">
        <v>935</v>
      </c>
      <c r="B935" s="2" t="s">
        <v>1103</v>
      </c>
      <c r="C935">
        <v>34</v>
      </c>
      <c r="D935">
        <v>33</v>
      </c>
      <c r="E935">
        <v>21238</v>
      </c>
      <c r="F935" s="2" t="s">
        <v>137</v>
      </c>
      <c r="G935">
        <v>12.41</v>
      </c>
      <c r="H935">
        <v>100</v>
      </c>
      <c r="I935">
        <v>0</v>
      </c>
      <c r="J935">
        <v>0</v>
      </c>
      <c r="K935">
        <v>0</v>
      </c>
      <c r="L935" t="b">
        <f t="shared" si="56"/>
        <v>0</v>
      </c>
      <c r="M935" t="b">
        <f t="shared" si="57"/>
        <v>0</v>
      </c>
      <c r="N935" t="b">
        <f t="shared" si="58"/>
        <v>0</v>
      </c>
      <c r="O935" s="2" t="b">
        <f t="shared" si="59"/>
        <v>0</v>
      </c>
    </row>
    <row r="936" spans="1:15" x14ac:dyDescent="0.25">
      <c r="A936">
        <v>936</v>
      </c>
      <c r="B936" s="2" t="s">
        <v>1104</v>
      </c>
      <c r="C936">
        <v>34</v>
      </c>
      <c r="D936">
        <v>33</v>
      </c>
      <c r="E936">
        <v>21239</v>
      </c>
      <c r="F936" s="2" t="s">
        <v>137</v>
      </c>
      <c r="G936">
        <v>12.06</v>
      </c>
      <c r="H936">
        <v>100</v>
      </c>
      <c r="I936">
        <v>0</v>
      </c>
      <c r="J936">
        <v>0</v>
      </c>
      <c r="K936">
        <v>0</v>
      </c>
      <c r="L936" t="b">
        <f t="shared" si="56"/>
        <v>0</v>
      </c>
      <c r="M936" t="b">
        <f t="shared" si="57"/>
        <v>0</v>
      </c>
      <c r="N936" t="b">
        <f t="shared" si="58"/>
        <v>0</v>
      </c>
      <c r="O936" s="2" t="b">
        <f t="shared" si="59"/>
        <v>0</v>
      </c>
    </row>
    <row r="937" spans="1:15" x14ac:dyDescent="0.25">
      <c r="A937">
        <v>937</v>
      </c>
      <c r="B937" s="2" t="s">
        <v>1105</v>
      </c>
      <c r="C937">
        <v>34</v>
      </c>
      <c r="D937">
        <v>33</v>
      </c>
      <c r="E937">
        <v>21240</v>
      </c>
      <c r="F937" s="2" t="s">
        <v>137</v>
      </c>
      <c r="G937">
        <v>10.73</v>
      </c>
      <c r="H937">
        <v>100</v>
      </c>
      <c r="I937">
        <v>0</v>
      </c>
      <c r="J937">
        <v>0</v>
      </c>
      <c r="K937">
        <v>0</v>
      </c>
      <c r="L937" t="b">
        <f t="shared" si="56"/>
        <v>0</v>
      </c>
      <c r="M937" t="b">
        <f t="shared" si="57"/>
        <v>0</v>
      </c>
      <c r="N937" t="b">
        <f t="shared" si="58"/>
        <v>0</v>
      </c>
      <c r="O937" s="2" t="b">
        <f t="shared" si="59"/>
        <v>0</v>
      </c>
    </row>
    <row r="938" spans="1:15" x14ac:dyDescent="0.25">
      <c r="A938">
        <v>938</v>
      </c>
      <c r="B938" s="2" t="s">
        <v>1106</v>
      </c>
      <c r="C938">
        <v>34</v>
      </c>
      <c r="D938">
        <v>33</v>
      </c>
      <c r="E938">
        <v>21241</v>
      </c>
      <c r="F938" s="2" t="s">
        <v>137</v>
      </c>
      <c r="G938">
        <v>9.85</v>
      </c>
      <c r="H938">
        <v>100</v>
      </c>
      <c r="I938">
        <v>0</v>
      </c>
      <c r="J938">
        <v>0</v>
      </c>
      <c r="K938">
        <v>0</v>
      </c>
      <c r="L938" t="b">
        <f t="shared" si="56"/>
        <v>0</v>
      </c>
      <c r="M938" t="b">
        <f t="shared" si="57"/>
        <v>0</v>
      </c>
      <c r="N938" t="b">
        <f t="shared" si="58"/>
        <v>0</v>
      </c>
      <c r="O938" s="2" t="b">
        <f t="shared" si="59"/>
        <v>0</v>
      </c>
    </row>
    <row r="939" spans="1:15" x14ac:dyDescent="0.25">
      <c r="A939">
        <v>939</v>
      </c>
      <c r="B939" s="2" t="s">
        <v>1107</v>
      </c>
      <c r="C939">
        <v>34</v>
      </c>
      <c r="D939">
        <v>22</v>
      </c>
      <c r="E939">
        <v>21340</v>
      </c>
      <c r="F939" s="2" t="s">
        <v>137</v>
      </c>
      <c r="G939">
        <v>11.15</v>
      </c>
      <c r="H939">
        <v>100</v>
      </c>
      <c r="I939">
        <v>0</v>
      </c>
      <c r="J939">
        <v>0</v>
      </c>
      <c r="K939">
        <v>0</v>
      </c>
      <c r="L939" t="b">
        <f t="shared" si="56"/>
        <v>0</v>
      </c>
      <c r="M939" t="b">
        <f t="shared" si="57"/>
        <v>0</v>
      </c>
      <c r="N939" t="b">
        <f t="shared" si="58"/>
        <v>0</v>
      </c>
      <c r="O939" s="2" t="b">
        <f t="shared" si="59"/>
        <v>0</v>
      </c>
    </row>
    <row r="940" spans="1:15" x14ac:dyDescent="0.25">
      <c r="A940">
        <v>940</v>
      </c>
      <c r="B940" s="2" t="s">
        <v>1108</v>
      </c>
      <c r="C940">
        <v>34</v>
      </c>
      <c r="D940">
        <v>22</v>
      </c>
      <c r="E940">
        <v>21341</v>
      </c>
      <c r="F940" s="2" t="s">
        <v>137</v>
      </c>
      <c r="G940">
        <v>9.6199999999999992</v>
      </c>
      <c r="H940">
        <v>100</v>
      </c>
      <c r="I940">
        <v>0</v>
      </c>
      <c r="J940">
        <v>0</v>
      </c>
      <c r="K940">
        <v>0</v>
      </c>
      <c r="L940" t="b">
        <f t="shared" si="56"/>
        <v>0</v>
      </c>
      <c r="M940" t="b">
        <f t="shared" si="57"/>
        <v>0</v>
      </c>
      <c r="N940" t="b">
        <f t="shared" si="58"/>
        <v>0</v>
      </c>
      <c r="O940" s="2" t="b">
        <f t="shared" si="59"/>
        <v>0</v>
      </c>
    </row>
    <row r="941" spans="1:15" x14ac:dyDescent="0.25">
      <c r="A941">
        <v>941</v>
      </c>
      <c r="B941" s="2" t="s">
        <v>1109</v>
      </c>
      <c r="C941">
        <v>34</v>
      </c>
      <c r="D941">
        <v>22</v>
      </c>
      <c r="E941">
        <v>21342</v>
      </c>
      <c r="F941" s="2" t="s">
        <v>137</v>
      </c>
      <c r="G941">
        <v>12.41</v>
      </c>
      <c r="H941">
        <v>100</v>
      </c>
      <c r="I941">
        <v>0</v>
      </c>
      <c r="J941">
        <v>0</v>
      </c>
      <c r="K941">
        <v>0</v>
      </c>
      <c r="L941" t="b">
        <f t="shared" si="56"/>
        <v>0</v>
      </c>
      <c r="M941" t="b">
        <f t="shared" si="57"/>
        <v>0</v>
      </c>
      <c r="N941" t="b">
        <f t="shared" si="58"/>
        <v>0</v>
      </c>
      <c r="O941" s="2" t="b">
        <f t="shared" si="59"/>
        <v>0</v>
      </c>
    </row>
    <row r="942" spans="1:15" x14ac:dyDescent="0.25">
      <c r="A942">
        <v>942</v>
      </c>
      <c r="B942" s="2" t="s">
        <v>1110</v>
      </c>
      <c r="C942">
        <v>34</v>
      </c>
      <c r="D942">
        <v>22</v>
      </c>
      <c r="E942">
        <v>21343</v>
      </c>
      <c r="F942" s="2" t="s">
        <v>137</v>
      </c>
      <c r="G942">
        <v>12.29</v>
      </c>
      <c r="H942">
        <v>100</v>
      </c>
      <c r="I942">
        <v>0</v>
      </c>
      <c r="J942">
        <v>0</v>
      </c>
      <c r="K942">
        <v>0</v>
      </c>
      <c r="L942" t="b">
        <f t="shared" si="56"/>
        <v>0</v>
      </c>
      <c r="M942" t="b">
        <f t="shared" si="57"/>
        <v>0</v>
      </c>
      <c r="N942" t="b">
        <f t="shared" si="58"/>
        <v>0</v>
      </c>
      <c r="O942" s="2" t="b">
        <f t="shared" si="59"/>
        <v>0</v>
      </c>
    </row>
    <row r="943" spans="1:15" x14ac:dyDescent="0.25">
      <c r="A943">
        <v>943</v>
      </c>
      <c r="B943" s="2" t="s">
        <v>1111</v>
      </c>
      <c r="C943">
        <v>34</v>
      </c>
      <c r="D943">
        <v>22</v>
      </c>
      <c r="E943">
        <v>21344</v>
      </c>
      <c r="F943" s="2" t="s">
        <v>137</v>
      </c>
      <c r="G943">
        <v>12.41</v>
      </c>
      <c r="H943">
        <v>100</v>
      </c>
      <c r="I943">
        <v>0</v>
      </c>
      <c r="J943">
        <v>0</v>
      </c>
      <c r="K943">
        <v>0</v>
      </c>
      <c r="L943" t="b">
        <f t="shared" si="56"/>
        <v>0</v>
      </c>
      <c r="M943" t="b">
        <f t="shared" si="57"/>
        <v>0</v>
      </c>
      <c r="N943" t="b">
        <f t="shared" si="58"/>
        <v>0</v>
      </c>
      <c r="O943" s="2" t="b">
        <f t="shared" si="59"/>
        <v>0</v>
      </c>
    </row>
    <row r="944" spans="1:15" x14ac:dyDescent="0.25">
      <c r="A944">
        <v>944</v>
      </c>
      <c r="B944" s="2" t="s">
        <v>1112</v>
      </c>
      <c r="C944">
        <v>34</v>
      </c>
      <c r="D944">
        <v>22</v>
      </c>
      <c r="E944">
        <v>21345</v>
      </c>
      <c r="F944" s="2" t="s">
        <v>137</v>
      </c>
      <c r="G944">
        <v>14.77</v>
      </c>
      <c r="H944">
        <v>100</v>
      </c>
      <c r="I944">
        <v>0</v>
      </c>
      <c r="J944">
        <v>0</v>
      </c>
      <c r="K944">
        <v>0</v>
      </c>
      <c r="L944" t="b">
        <f t="shared" si="56"/>
        <v>0</v>
      </c>
      <c r="M944" t="b">
        <f t="shared" si="57"/>
        <v>0</v>
      </c>
      <c r="N944" t="b">
        <f t="shared" si="58"/>
        <v>0</v>
      </c>
      <c r="O944" s="2" t="b">
        <f t="shared" si="59"/>
        <v>0</v>
      </c>
    </row>
    <row r="945" spans="1:15" x14ac:dyDescent="0.25">
      <c r="A945">
        <v>945</v>
      </c>
      <c r="B945" s="2" t="s">
        <v>1113</v>
      </c>
      <c r="C945">
        <v>34</v>
      </c>
      <c r="D945">
        <v>22</v>
      </c>
      <c r="E945">
        <v>21346</v>
      </c>
      <c r="F945" s="2" t="s">
        <v>137</v>
      </c>
      <c r="G945">
        <v>14.96</v>
      </c>
      <c r="H945">
        <v>100</v>
      </c>
      <c r="I945">
        <v>0</v>
      </c>
      <c r="J945">
        <v>0</v>
      </c>
      <c r="K945">
        <v>0</v>
      </c>
      <c r="L945" t="b">
        <f t="shared" si="56"/>
        <v>0</v>
      </c>
      <c r="M945" t="b">
        <f t="shared" si="57"/>
        <v>0</v>
      </c>
      <c r="N945" t="b">
        <f t="shared" si="58"/>
        <v>0</v>
      </c>
      <c r="O945" s="2" t="b">
        <f t="shared" si="59"/>
        <v>0</v>
      </c>
    </row>
    <row r="946" spans="1:15" x14ac:dyDescent="0.25">
      <c r="A946">
        <v>946</v>
      </c>
      <c r="B946" s="2" t="s">
        <v>1114</v>
      </c>
      <c r="C946">
        <v>34</v>
      </c>
      <c r="D946">
        <v>22</v>
      </c>
      <c r="E946">
        <v>21347</v>
      </c>
      <c r="F946" s="2" t="s">
        <v>137</v>
      </c>
      <c r="G946">
        <v>18.010000000000002</v>
      </c>
      <c r="H946">
        <v>100</v>
      </c>
      <c r="I946">
        <v>0</v>
      </c>
      <c r="J946">
        <v>0</v>
      </c>
      <c r="K946">
        <v>0</v>
      </c>
      <c r="L946" t="b">
        <f t="shared" si="56"/>
        <v>0</v>
      </c>
      <c r="M946" t="b">
        <f t="shared" si="57"/>
        <v>0</v>
      </c>
      <c r="N946" t="b">
        <f t="shared" si="58"/>
        <v>0</v>
      </c>
      <c r="O946" s="2" t="b">
        <f t="shared" si="59"/>
        <v>0</v>
      </c>
    </row>
    <row r="947" spans="1:15" x14ac:dyDescent="0.25">
      <c r="A947">
        <v>947</v>
      </c>
      <c r="B947" s="2" t="s">
        <v>1115</v>
      </c>
      <c r="C947">
        <v>34</v>
      </c>
      <c r="D947">
        <v>22</v>
      </c>
      <c r="E947">
        <v>21348</v>
      </c>
      <c r="F947" s="2" t="s">
        <v>137</v>
      </c>
      <c r="G947">
        <v>11.15</v>
      </c>
      <c r="H947">
        <v>100</v>
      </c>
      <c r="I947">
        <v>0</v>
      </c>
      <c r="J947">
        <v>0</v>
      </c>
      <c r="K947">
        <v>0</v>
      </c>
      <c r="L947" t="b">
        <f t="shared" si="56"/>
        <v>0</v>
      </c>
      <c r="M947" t="b">
        <f t="shared" si="57"/>
        <v>0</v>
      </c>
      <c r="N947" t="b">
        <f t="shared" si="58"/>
        <v>0</v>
      </c>
      <c r="O947" s="2" t="b">
        <f t="shared" si="59"/>
        <v>0</v>
      </c>
    </row>
    <row r="948" spans="1:15" x14ac:dyDescent="0.25">
      <c r="A948">
        <v>948</v>
      </c>
      <c r="B948" s="2" t="s">
        <v>1116</v>
      </c>
      <c r="C948">
        <v>34</v>
      </c>
      <c r="D948">
        <v>22</v>
      </c>
      <c r="E948">
        <v>21349</v>
      </c>
      <c r="F948" s="2" t="s">
        <v>137</v>
      </c>
      <c r="G948">
        <v>15.72</v>
      </c>
      <c r="H948">
        <v>100</v>
      </c>
      <c r="I948">
        <v>0</v>
      </c>
      <c r="J948">
        <v>0</v>
      </c>
      <c r="K948">
        <v>0</v>
      </c>
      <c r="L948" t="b">
        <f t="shared" si="56"/>
        <v>0</v>
      </c>
      <c r="M948" t="b">
        <f t="shared" si="57"/>
        <v>0</v>
      </c>
      <c r="N948" t="b">
        <f t="shared" si="58"/>
        <v>0</v>
      </c>
      <c r="O948" s="2" t="b">
        <f t="shared" si="59"/>
        <v>0</v>
      </c>
    </row>
    <row r="949" spans="1:15" x14ac:dyDescent="0.25">
      <c r="A949">
        <v>949</v>
      </c>
      <c r="B949" s="2" t="s">
        <v>1117</v>
      </c>
      <c r="C949">
        <v>34</v>
      </c>
      <c r="D949">
        <v>22</v>
      </c>
      <c r="E949">
        <v>21350</v>
      </c>
      <c r="F949" s="2" t="s">
        <v>137</v>
      </c>
      <c r="G949">
        <v>15.72</v>
      </c>
      <c r="H949">
        <v>100</v>
      </c>
      <c r="I949">
        <v>0</v>
      </c>
      <c r="J949">
        <v>0</v>
      </c>
      <c r="K949">
        <v>0</v>
      </c>
      <c r="L949" t="b">
        <f t="shared" si="56"/>
        <v>0</v>
      </c>
      <c r="M949" t="b">
        <f t="shared" si="57"/>
        <v>0</v>
      </c>
      <c r="N949" t="b">
        <f t="shared" si="58"/>
        <v>0</v>
      </c>
      <c r="O949" s="2" t="b">
        <f t="shared" si="59"/>
        <v>0</v>
      </c>
    </row>
    <row r="950" spans="1:15" x14ac:dyDescent="0.25">
      <c r="A950">
        <v>950</v>
      </c>
      <c r="B950" s="2" t="s">
        <v>1118</v>
      </c>
      <c r="C950">
        <v>34</v>
      </c>
      <c r="D950">
        <v>22</v>
      </c>
      <c r="E950">
        <v>21351</v>
      </c>
      <c r="F950" s="2" t="s">
        <v>137</v>
      </c>
      <c r="G950">
        <v>10.39</v>
      </c>
      <c r="H950">
        <v>100</v>
      </c>
      <c r="I950">
        <v>0</v>
      </c>
      <c r="J950">
        <v>0</v>
      </c>
      <c r="K950">
        <v>0</v>
      </c>
      <c r="L950" t="b">
        <f t="shared" si="56"/>
        <v>0</v>
      </c>
      <c r="M950" t="b">
        <f t="shared" si="57"/>
        <v>0</v>
      </c>
      <c r="N950" t="b">
        <f t="shared" si="58"/>
        <v>0</v>
      </c>
      <c r="O950" s="2" t="b">
        <f t="shared" si="59"/>
        <v>0</v>
      </c>
    </row>
    <row r="951" spans="1:15" x14ac:dyDescent="0.25">
      <c r="A951">
        <v>951</v>
      </c>
      <c r="B951" s="2" t="s">
        <v>1119</v>
      </c>
      <c r="C951">
        <v>34</v>
      </c>
      <c r="D951">
        <v>22</v>
      </c>
      <c r="E951">
        <v>21352</v>
      </c>
      <c r="F951" s="2" t="s">
        <v>137</v>
      </c>
      <c r="G951">
        <v>8.82</v>
      </c>
      <c r="H951">
        <v>100</v>
      </c>
      <c r="I951">
        <v>0</v>
      </c>
      <c r="J951">
        <v>0</v>
      </c>
      <c r="K951">
        <v>0</v>
      </c>
      <c r="L951" t="b">
        <f t="shared" si="56"/>
        <v>0</v>
      </c>
      <c r="M951" t="b">
        <f t="shared" si="57"/>
        <v>0</v>
      </c>
      <c r="N951" t="b">
        <f t="shared" si="58"/>
        <v>0</v>
      </c>
      <c r="O951" s="2" t="b">
        <f t="shared" si="59"/>
        <v>0</v>
      </c>
    </row>
    <row r="952" spans="1:15" x14ac:dyDescent="0.25">
      <c r="A952">
        <v>952</v>
      </c>
      <c r="B952" s="2" t="s">
        <v>1120</v>
      </c>
      <c r="C952">
        <v>34</v>
      </c>
      <c r="D952">
        <v>22</v>
      </c>
      <c r="E952">
        <v>21353</v>
      </c>
      <c r="F952" s="2" t="s">
        <v>137</v>
      </c>
      <c r="G952">
        <v>9.59</v>
      </c>
      <c r="H952">
        <v>100</v>
      </c>
      <c r="I952">
        <v>0</v>
      </c>
      <c r="J952">
        <v>0</v>
      </c>
      <c r="K952">
        <v>0</v>
      </c>
      <c r="L952" t="b">
        <f t="shared" si="56"/>
        <v>0</v>
      </c>
      <c r="M952" t="b">
        <f t="shared" si="57"/>
        <v>0</v>
      </c>
      <c r="N952" t="b">
        <f t="shared" si="58"/>
        <v>0</v>
      </c>
      <c r="O952" s="2" t="b">
        <f t="shared" si="59"/>
        <v>0</v>
      </c>
    </row>
    <row r="953" spans="1:15" x14ac:dyDescent="0.25">
      <c r="A953">
        <v>953</v>
      </c>
      <c r="B953" s="2" t="s">
        <v>1121</v>
      </c>
      <c r="C953">
        <v>34</v>
      </c>
      <c r="D953">
        <v>22</v>
      </c>
      <c r="E953">
        <v>21354</v>
      </c>
      <c r="F953" s="2" t="s">
        <v>137</v>
      </c>
      <c r="G953">
        <v>11.49</v>
      </c>
      <c r="H953">
        <v>100</v>
      </c>
      <c r="I953">
        <v>0</v>
      </c>
      <c r="J953">
        <v>0</v>
      </c>
      <c r="K953">
        <v>0</v>
      </c>
      <c r="L953" t="b">
        <f t="shared" si="56"/>
        <v>0</v>
      </c>
      <c r="M953" t="b">
        <f t="shared" si="57"/>
        <v>0</v>
      </c>
      <c r="N953" t="b">
        <f t="shared" si="58"/>
        <v>0</v>
      </c>
      <c r="O953" s="2" t="b">
        <f t="shared" si="59"/>
        <v>0</v>
      </c>
    </row>
    <row r="954" spans="1:15" x14ac:dyDescent="0.25">
      <c r="A954">
        <v>954</v>
      </c>
      <c r="B954" s="2" t="s">
        <v>1122</v>
      </c>
      <c r="C954">
        <v>34</v>
      </c>
      <c r="D954">
        <v>22</v>
      </c>
      <c r="E954">
        <v>21355</v>
      </c>
      <c r="F954" s="2" t="s">
        <v>137</v>
      </c>
      <c r="G954">
        <v>11.49</v>
      </c>
      <c r="H954">
        <v>100</v>
      </c>
      <c r="I954">
        <v>0</v>
      </c>
      <c r="J954">
        <v>0</v>
      </c>
      <c r="K954">
        <v>0</v>
      </c>
      <c r="L954" t="b">
        <f t="shared" si="56"/>
        <v>0</v>
      </c>
      <c r="M954" t="b">
        <f t="shared" si="57"/>
        <v>0</v>
      </c>
      <c r="N954" t="b">
        <f t="shared" si="58"/>
        <v>0</v>
      </c>
      <c r="O954" s="2" t="b">
        <f t="shared" si="59"/>
        <v>0</v>
      </c>
    </row>
    <row r="955" spans="1:15" x14ac:dyDescent="0.25">
      <c r="A955">
        <v>955</v>
      </c>
      <c r="B955" s="2" t="s">
        <v>1123</v>
      </c>
      <c r="C955">
        <v>34</v>
      </c>
      <c r="D955">
        <v>22</v>
      </c>
      <c r="E955">
        <v>21356</v>
      </c>
      <c r="F955" s="2" t="s">
        <v>137</v>
      </c>
      <c r="G955">
        <v>10.16</v>
      </c>
      <c r="H955">
        <v>100</v>
      </c>
      <c r="I955">
        <v>0</v>
      </c>
      <c r="J955">
        <v>0</v>
      </c>
      <c r="K955">
        <v>0</v>
      </c>
      <c r="L955" t="b">
        <f t="shared" si="56"/>
        <v>0</v>
      </c>
      <c r="M955" t="b">
        <f t="shared" si="57"/>
        <v>0</v>
      </c>
      <c r="N955" t="b">
        <f t="shared" si="58"/>
        <v>0</v>
      </c>
      <c r="O955" s="2" t="b">
        <f t="shared" si="59"/>
        <v>0</v>
      </c>
    </row>
    <row r="956" spans="1:15" x14ac:dyDescent="0.25">
      <c r="A956">
        <v>956</v>
      </c>
      <c r="B956" s="2" t="s">
        <v>1124</v>
      </c>
      <c r="C956">
        <v>34</v>
      </c>
      <c r="D956">
        <v>22</v>
      </c>
      <c r="E956">
        <v>21357</v>
      </c>
      <c r="F956" s="2" t="s">
        <v>137</v>
      </c>
      <c r="G956">
        <v>11.61</v>
      </c>
      <c r="H956">
        <v>100</v>
      </c>
      <c r="I956">
        <v>0</v>
      </c>
      <c r="J956">
        <v>0</v>
      </c>
      <c r="K956">
        <v>0</v>
      </c>
      <c r="L956" t="b">
        <f t="shared" si="56"/>
        <v>0</v>
      </c>
      <c r="M956" t="b">
        <f t="shared" si="57"/>
        <v>0</v>
      </c>
      <c r="N956" t="b">
        <f t="shared" si="58"/>
        <v>0</v>
      </c>
      <c r="O956" s="2" t="b">
        <f t="shared" si="59"/>
        <v>0</v>
      </c>
    </row>
    <row r="957" spans="1:15" x14ac:dyDescent="0.25">
      <c r="A957">
        <v>957</v>
      </c>
      <c r="B957" s="2" t="s">
        <v>1125</v>
      </c>
      <c r="C957">
        <v>34</v>
      </c>
      <c r="D957">
        <v>22</v>
      </c>
      <c r="E957">
        <v>21358</v>
      </c>
      <c r="F957" s="2" t="s">
        <v>137</v>
      </c>
      <c r="G957">
        <v>11.26</v>
      </c>
      <c r="H957">
        <v>100</v>
      </c>
      <c r="I957">
        <v>0</v>
      </c>
      <c r="J957">
        <v>0</v>
      </c>
      <c r="K957">
        <v>0</v>
      </c>
      <c r="L957" t="b">
        <f t="shared" si="56"/>
        <v>0</v>
      </c>
      <c r="M957" t="b">
        <f t="shared" si="57"/>
        <v>0</v>
      </c>
      <c r="N957" t="b">
        <f t="shared" si="58"/>
        <v>0</v>
      </c>
      <c r="O957" s="2" t="b">
        <f t="shared" si="59"/>
        <v>0</v>
      </c>
    </row>
    <row r="958" spans="1:15" x14ac:dyDescent="0.25">
      <c r="A958">
        <v>958</v>
      </c>
      <c r="B958" s="2" t="s">
        <v>1126</v>
      </c>
      <c r="C958">
        <v>34</v>
      </c>
      <c r="D958">
        <v>22</v>
      </c>
      <c r="E958">
        <v>21359</v>
      </c>
      <c r="F958" s="2" t="s">
        <v>137</v>
      </c>
      <c r="G958">
        <v>9.93</v>
      </c>
      <c r="H958">
        <v>100</v>
      </c>
      <c r="I958">
        <v>0</v>
      </c>
      <c r="J958">
        <v>0</v>
      </c>
      <c r="K958">
        <v>0</v>
      </c>
      <c r="L958" t="b">
        <f t="shared" si="56"/>
        <v>0</v>
      </c>
      <c r="M958" t="b">
        <f t="shared" si="57"/>
        <v>0</v>
      </c>
      <c r="N958" t="b">
        <f t="shared" si="58"/>
        <v>0</v>
      </c>
      <c r="O958" s="2" t="b">
        <f t="shared" si="59"/>
        <v>0</v>
      </c>
    </row>
    <row r="959" spans="1:15" x14ac:dyDescent="0.25">
      <c r="A959">
        <v>959</v>
      </c>
      <c r="B959" s="2" t="s">
        <v>1127</v>
      </c>
      <c r="C959">
        <v>34</v>
      </c>
      <c r="D959">
        <v>22</v>
      </c>
      <c r="E959">
        <v>21360</v>
      </c>
      <c r="F959" s="2" t="s">
        <v>137</v>
      </c>
      <c r="G959">
        <v>9.0500000000000007</v>
      </c>
      <c r="H959">
        <v>100</v>
      </c>
      <c r="I959">
        <v>0</v>
      </c>
      <c r="J959">
        <v>0</v>
      </c>
      <c r="K959">
        <v>0</v>
      </c>
      <c r="L959" t="b">
        <f t="shared" si="56"/>
        <v>0</v>
      </c>
      <c r="M959" t="b">
        <f t="shared" si="57"/>
        <v>0</v>
      </c>
      <c r="N959" t="b">
        <f t="shared" si="58"/>
        <v>0</v>
      </c>
      <c r="O959" s="2" t="b">
        <f t="shared" si="59"/>
        <v>0</v>
      </c>
    </row>
    <row r="960" spans="1:15" x14ac:dyDescent="0.25">
      <c r="A960">
        <v>960</v>
      </c>
      <c r="B960" s="2" t="s">
        <v>1128</v>
      </c>
      <c r="C960">
        <v>34</v>
      </c>
      <c r="D960">
        <v>22</v>
      </c>
      <c r="E960">
        <v>21361</v>
      </c>
      <c r="F960" s="2" t="s">
        <v>137</v>
      </c>
      <c r="G960">
        <v>10.35</v>
      </c>
      <c r="H960">
        <v>100</v>
      </c>
      <c r="I960">
        <v>0</v>
      </c>
      <c r="J960">
        <v>0</v>
      </c>
      <c r="K960">
        <v>0</v>
      </c>
      <c r="L960" t="b">
        <f t="shared" si="56"/>
        <v>0</v>
      </c>
      <c r="M960" t="b">
        <f t="shared" si="57"/>
        <v>0</v>
      </c>
      <c r="N960" t="b">
        <f t="shared" si="58"/>
        <v>0</v>
      </c>
      <c r="O960" s="2" t="b">
        <f t="shared" si="59"/>
        <v>0</v>
      </c>
    </row>
    <row r="961" spans="1:15" x14ac:dyDescent="0.25">
      <c r="A961">
        <v>961</v>
      </c>
      <c r="B961" s="2" t="s">
        <v>1129</v>
      </c>
      <c r="C961">
        <v>34</v>
      </c>
      <c r="D961">
        <v>22</v>
      </c>
      <c r="E961">
        <v>21362</v>
      </c>
      <c r="F961" s="2" t="s">
        <v>137</v>
      </c>
      <c r="G961">
        <v>8.82</v>
      </c>
      <c r="H961">
        <v>100</v>
      </c>
      <c r="I961">
        <v>0</v>
      </c>
      <c r="J961">
        <v>0</v>
      </c>
      <c r="K961">
        <v>0</v>
      </c>
      <c r="L961" t="b">
        <f t="shared" si="56"/>
        <v>0</v>
      </c>
      <c r="M961" t="b">
        <f t="shared" si="57"/>
        <v>0</v>
      </c>
      <c r="N961" t="b">
        <f t="shared" si="58"/>
        <v>0</v>
      </c>
      <c r="O961" s="2" t="b">
        <f t="shared" si="59"/>
        <v>0</v>
      </c>
    </row>
    <row r="962" spans="1:15" x14ac:dyDescent="0.25">
      <c r="A962">
        <v>962</v>
      </c>
      <c r="B962" s="2" t="s">
        <v>1130</v>
      </c>
      <c r="C962">
        <v>34</v>
      </c>
      <c r="D962">
        <v>22</v>
      </c>
      <c r="E962">
        <v>21363</v>
      </c>
      <c r="F962" s="2" t="s">
        <v>137</v>
      </c>
      <c r="G962">
        <v>11.61</v>
      </c>
      <c r="H962">
        <v>100</v>
      </c>
      <c r="I962">
        <v>0</v>
      </c>
      <c r="J962">
        <v>0</v>
      </c>
      <c r="K962">
        <v>0</v>
      </c>
      <c r="L962" t="b">
        <f t="shared" ref="L962:L1025" si="60">IF(ISNUMBER(FIND(" VEGAN",UPPER(B962))),TRUE,FALSE)</f>
        <v>0</v>
      </c>
      <c r="M962" t="b">
        <f t="shared" ref="M962:M1025" si="61">IF(ISNUMBER(FIND(" BIO",UPPER(B962))),TRUE)</f>
        <v>0</v>
      </c>
      <c r="N962" t="b">
        <f t="shared" ref="N962:N1025" si="62">IF(ISNUMBER(FIND(" HALAL",UPPER(B962))),TRUE)</f>
        <v>0</v>
      </c>
      <c r="O962" s="2" t="b">
        <f t="shared" ref="O962:O1025" si="63">IF(ISNUMBER(FIND(" CASHER",UPPER(B962))),TRUE)</f>
        <v>0</v>
      </c>
    </row>
    <row r="963" spans="1:15" x14ac:dyDescent="0.25">
      <c r="A963">
        <v>963</v>
      </c>
      <c r="B963" s="2" t="s">
        <v>1131</v>
      </c>
      <c r="C963">
        <v>34</v>
      </c>
      <c r="D963">
        <v>22</v>
      </c>
      <c r="E963">
        <v>21364</v>
      </c>
      <c r="F963" s="2" t="s">
        <v>137</v>
      </c>
      <c r="G963">
        <v>11.49</v>
      </c>
      <c r="H963">
        <v>100</v>
      </c>
      <c r="I963">
        <v>0</v>
      </c>
      <c r="J963">
        <v>0</v>
      </c>
      <c r="K963">
        <v>0</v>
      </c>
      <c r="L963" t="b">
        <f t="shared" si="60"/>
        <v>0</v>
      </c>
      <c r="M963" t="b">
        <f t="shared" si="61"/>
        <v>0</v>
      </c>
      <c r="N963" t="b">
        <f t="shared" si="62"/>
        <v>0</v>
      </c>
      <c r="O963" s="2" t="b">
        <f t="shared" si="63"/>
        <v>0</v>
      </c>
    </row>
    <row r="964" spans="1:15" x14ac:dyDescent="0.25">
      <c r="A964">
        <v>964</v>
      </c>
      <c r="B964" s="2" t="s">
        <v>1132</v>
      </c>
      <c r="C964">
        <v>34</v>
      </c>
      <c r="D964">
        <v>22</v>
      </c>
      <c r="E964">
        <v>21365</v>
      </c>
      <c r="F964" s="2" t="s">
        <v>137</v>
      </c>
      <c r="G964">
        <v>11.61</v>
      </c>
      <c r="H964">
        <v>100</v>
      </c>
      <c r="I964">
        <v>0</v>
      </c>
      <c r="J964">
        <v>0</v>
      </c>
      <c r="K964">
        <v>0</v>
      </c>
      <c r="L964" t="b">
        <f t="shared" si="60"/>
        <v>0</v>
      </c>
      <c r="M964" t="b">
        <f t="shared" si="61"/>
        <v>0</v>
      </c>
      <c r="N964" t="b">
        <f t="shared" si="62"/>
        <v>0</v>
      </c>
      <c r="O964" s="2" t="b">
        <f t="shared" si="63"/>
        <v>0</v>
      </c>
    </row>
    <row r="965" spans="1:15" x14ac:dyDescent="0.25">
      <c r="A965">
        <v>965</v>
      </c>
      <c r="B965" s="2" t="s">
        <v>1133</v>
      </c>
      <c r="C965">
        <v>34</v>
      </c>
      <c r="D965">
        <v>22</v>
      </c>
      <c r="E965">
        <v>21366</v>
      </c>
      <c r="F965" s="2" t="s">
        <v>137</v>
      </c>
      <c r="G965">
        <v>13.97</v>
      </c>
      <c r="H965">
        <v>100</v>
      </c>
      <c r="I965">
        <v>0</v>
      </c>
      <c r="J965">
        <v>0</v>
      </c>
      <c r="K965">
        <v>0</v>
      </c>
      <c r="L965" t="b">
        <f t="shared" si="60"/>
        <v>0</v>
      </c>
      <c r="M965" t="b">
        <f t="shared" si="61"/>
        <v>0</v>
      </c>
      <c r="N965" t="b">
        <f t="shared" si="62"/>
        <v>0</v>
      </c>
      <c r="O965" s="2" t="b">
        <f t="shared" si="63"/>
        <v>0</v>
      </c>
    </row>
    <row r="966" spans="1:15" x14ac:dyDescent="0.25">
      <c r="A966">
        <v>966</v>
      </c>
      <c r="B966" s="2" t="s">
        <v>1134</v>
      </c>
      <c r="C966">
        <v>34</v>
      </c>
      <c r="D966">
        <v>22</v>
      </c>
      <c r="E966">
        <v>21367</v>
      </c>
      <c r="F966" s="2" t="s">
        <v>137</v>
      </c>
      <c r="G966">
        <v>14.16</v>
      </c>
      <c r="H966">
        <v>100</v>
      </c>
      <c r="I966">
        <v>0</v>
      </c>
      <c r="J966">
        <v>0</v>
      </c>
      <c r="K966">
        <v>0</v>
      </c>
      <c r="L966" t="b">
        <f t="shared" si="60"/>
        <v>0</v>
      </c>
      <c r="M966" t="b">
        <f t="shared" si="61"/>
        <v>0</v>
      </c>
      <c r="N966" t="b">
        <f t="shared" si="62"/>
        <v>0</v>
      </c>
      <c r="O966" s="2" t="b">
        <f t="shared" si="63"/>
        <v>0</v>
      </c>
    </row>
    <row r="967" spans="1:15" x14ac:dyDescent="0.25">
      <c r="A967">
        <v>967</v>
      </c>
      <c r="B967" s="2" t="s">
        <v>1135</v>
      </c>
      <c r="C967">
        <v>34</v>
      </c>
      <c r="D967">
        <v>22</v>
      </c>
      <c r="E967">
        <v>21368</v>
      </c>
      <c r="F967" s="2" t="s">
        <v>137</v>
      </c>
      <c r="G967">
        <v>17.21</v>
      </c>
      <c r="H967">
        <v>100</v>
      </c>
      <c r="I967">
        <v>0</v>
      </c>
      <c r="J967">
        <v>0</v>
      </c>
      <c r="K967">
        <v>0</v>
      </c>
      <c r="L967" t="b">
        <f t="shared" si="60"/>
        <v>0</v>
      </c>
      <c r="M967" t="b">
        <f t="shared" si="61"/>
        <v>0</v>
      </c>
      <c r="N967" t="b">
        <f t="shared" si="62"/>
        <v>0</v>
      </c>
      <c r="O967" s="2" t="b">
        <f t="shared" si="63"/>
        <v>0</v>
      </c>
    </row>
    <row r="968" spans="1:15" x14ac:dyDescent="0.25">
      <c r="A968">
        <v>968</v>
      </c>
      <c r="B968" s="2" t="s">
        <v>1136</v>
      </c>
      <c r="C968">
        <v>34</v>
      </c>
      <c r="D968">
        <v>22</v>
      </c>
      <c r="E968">
        <v>21369</v>
      </c>
      <c r="F968" s="2" t="s">
        <v>137</v>
      </c>
      <c r="G968">
        <v>10.35</v>
      </c>
      <c r="H968">
        <v>100</v>
      </c>
      <c r="I968">
        <v>0</v>
      </c>
      <c r="J968">
        <v>0</v>
      </c>
      <c r="K968">
        <v>0</v>
      </c>
      <c r="L968" t="b">
        <f t="shared" si="60"/>
        <v>0</v>
      </c>
      <c r="M968" t="b">
        <f t="shared" si="61"/>
        <v>0</v>
      </c>
      <c r="N968" t="b">
        <f t="shared" si="62"/>
        <v>0</v>
      </c>
      <c r="O968" s="2" t="b">
        <f t="shared" si="63"/>
        <v>0</v>
      </c>
    </row>
    <row r="969" spans="1:15" x14ac:dyDescent="0.25">
      <c r="A969">
        <v>969</v>
      </c>
      <c r="B969" s="2" t="s">
        <v>1137</v>
      </c>
      <c r="C969">
        <v>34</v>
      </c>
      <c r="D969">
        <v>22</v>
      </c>
      <c r="E969">
        <v>21370</v>
      </c>
      <c r="F969" s="2" t="s">
        <v>137</v>
      </c>
      <c r="G969">
        <v>14.92</v>
      </c>
      <c r="H969">
        <v>100</v>
      </c>
      <c r="I969">
        <v>0</v>
      </c>
      <c r="J969">
        <v>0</v>
      </c>
      <c r="K969">
        <v>0</v>
      </c>
      <c r="L969" t="b">
        <f t="shared" si="60"/>
        <v>0</v>
      </c>
      <c r="M969" t="b">
        <f t="shared" si="61"/>
        <v>0</v>
      </c>
      <c r="N969" t="b">
        <f t="shared" si="62"/>
        <v>0</v>
      </c>
      <c r="O969" s="2" t="b">
        <f t="shared" si="63"/>
        <v>0</v>
      </c>
    </row>
    <row r="970" spans="1:15" x14ac:dyDescent="0.25">
      <c r="A970">
        <v>970</v>
      </c>
      <c r="B970" s="2" t="s">
        <v>1138</v>
      </c>
      <c r="C970">
        <v>34</v>
      </c>
      <c r="D970">
        <v>22</v>
      </c>
      <c r="E970">
        <v>21371</v>
      </c>
      <c r="F970" s="2" t="s">
        <v>137</v>
      </c>
      <c r="G970">
        <v>14.92</v>
      </c>
      <c r="H970">
        <v>100</v>
      </c>
      <c r="I970">
        <v>0</v>
      </c>
      <c r="J970">
        <v>0</v>
      </c>
      <c r="K970">
        <v>0</v>
      </c>
      <c r="L970" t="b">
        <f t="shared" si="60"/>
        <v>0</v>
      </c>
      <c r="M970" t="b">
        <f t="shared" si="61"/>
        <v>0</v>
      </c>
      <c r="N970" t="b">
        <f t="shared" si="62"/>
        <v>0</v>
      </c>
      <c r="O970" s="2" t="b">
        <f t="shared" si="63"/>
        <v>0</v>
      </c>
    </row>
    <row r="971" spans="1:15" x14ac:dyDescent="0.25">
      <c r="A971">
        <v>971</v>
      </c>
      <c r="B971" s="2" t="s">
        <v>1139</v>
      </c>
      <c r="C971">
        <v>34</v>
      </c>
      <c r="D971">
        <v>22</v>
      </c>
      <c r="E971">
        <v>21372</v>
      </c>
      <c r="F971" s="2" t="s">
        <v>137</v>
      </c>
      <c r="G971">
        <v>9.59</v>
      </c>
      <c r="H971">
        <v>100</v>
      </c>
      <c r="I971">
        <v>0</v>
      </c>
      <c r="J971">
        <v>0</v>
      </c>
      <c r="K971">
        <v>0</v>
      </c>
      <c r="L971" t="b">
        <f t="shared" si="60"/>
        <v>0</v>
      </c>
      <c r="M971" t="b">
        <f t="shared" si="61"/>
        <v>0</v>
      </c>
      <c r="N971" t="b">
        <f t="shared" si="62"/>
        <v>0</v>
      </c>
      <c r="O971" s="2" t="b">
        <f t="shared" si="63"/>
        <v>0</v>
      </c>
    </row>
    <row r="972" spans="1:15" x14ac:dyDescent="0.25">
      <c r="A972">
        <v>972</v>
      </c>
      <c r="B972" s="2" t="s">
        <v>1140</v>
      </c>
      <c r="C972">
        <v>34</v>
      </c>
      <c r="D972">
        <v>22</v>
      </c>
      <c r="E972">
        <v>21373</v>
      </c>
      <c r="F972" s="2" t="s">
        <v>137</v>
      </c>
      <c r="G972">
        <v>6.62</v>
      </c>
      <c r="H972">
        <v>100</v>
      </c>
      <c r="I972">
        <v>0</v>
      </c>
      <c r="J972">
        <v>0</v>
      </c>
      <c r="K972">
        <v>0</v>
      </c>
      <c r="L972" t="b">
        <f t="shared" si="60"/>
        <v>0</v>
      </c>
      <c r="M972" t="b">
        <f t="shared" si="61"/>
        <v>0</v>
      </c>
      <c r="N972" t="b">
        <f t="shared" si="62"/>
        <v>0</v>
      </c>
      <c r="O972" s="2" t="b">
        <f t="shared" si="63"/>
        <v>0</v>
      </c>
    </row>
    <row r="973" spans="1:15" x14ac:dyDescent="0.25">
      <c r="A973">
        <v>973</v>
      </c>
      <c r="B973" s="2" t="s">
        <v>1141</v>
      </c>
      <c r="C973">
        <v>34</v>
      </c>
      <c r="D973">
        <v>22</v>
      </c>
      <c r="E973">
        <v>21374</v>
      </c>
      <c r="F973" s="2" t="s">
        <v>137</v>
      </c>
      <c r="G973">
        <v>7.39</v>
      </c>
      <c r="H973">
        <v>100</v>
      </c>
      <c r="I973">
        <v>0</v>
      </c>
      <c r="J973">
        <v>0</v>
      </c>
      <c r="K973">
        <v>0</v>
      </c>
      <c r="L973" t="b">
        <f t="shared" si="60"/>
        <v>0</v>
      </c>
      <c r="M973" t="b">
        <f t="shared" si="61"/>
        <v>0</v>
      </c>
      <c r="N973" t="b">
        <f t="shared" si="62"/>
        <v>0</v>
      </c>
      <c r="O973" s="2" t="b">
        <f t="shared" si="63"/>
        <v>0</v>
      </c>
    </row>
    <row r="974" spans="1:15" x14ac:dyDescent="0.25">
      <c r="A974">
        <v>974</v>
      </c>
      <c r="B974" s="2" t="s">
        <v>1142</v>
      </c>
      <c r="C974">
        <v>34</v>
      </c>
      <c r="D974">
        <v>22</v>
      </c>
      <c r="E974">
        <v>21375</v>
      </c>
      <c r="F974" s="2" t="s">
        <v>137</v>
      </c>
      <c r="G974">
        <v>9.2899999999999991</v>
      </c>
      <c r="H974">
        <v>100</v>
      </c>
      <c r="I974">
        <v>0</v>
      </c>
      <c r="J974">
        <v>0</v>
      </c>
      <c r="K974">
        <v>0</v>
      </c>
      <c r="L974" t="b">
        <f t="shared" si="60"/>
        <v>0</v>
      </c>
      <c r="M974" t="b">
        <f t="shared" si="61"/>
        <v>0</v>
      </c>
      <c r="N974" t="b">
        <f t="shared" si="62"/>
        <v>0</v>
      </c>
      <c r="O974" s="2" t="b">
        <f t="shared" si="63"/>
        <v>0</v>
      </c>
    </row>
    <row r="975" spans="1:15" x14ac:dyDescent="0.25">
      <c r="A975">
        <v>975</v>
      </c>
      <c r="B975" s="2" t="s">
        <v>1143</v>
      </c>
      <c r="C975">
        <v>34</v>
      </c>
      <c r="D975">
        <v>22</v>
      </c>
      <c r="E975">
        <v>21376</v>
      </c>
      <c r="F975" s="2" t="s">
        <v>137</v>
      </c>
      <c r="G975">
        <v>9.2899999999999991</v>
      </c>
      <c r="H975">
        <v>100</v>
      </c>
      <c r="I975">
        <v>0</v>
      </c>
      <c r="J975">
        <v>0</v>
      </c>
      <c r="K975">
        <v>0</v>
      </c>
      <c r="L975" t="b">
        <f t="shared" si="60"/>
        <v>0</v>
      </c>
      <c r="M975" t="b">
        <f t="shared" si="61"/>
        <v>0</v>
      </c>
      <c r="N975" t="b">
        <f t="shared" si="62"/>
        <v>0</v>
      </c>
      <c r="O975" s="2" t="b">
        <f t="shared" si="63"/>
        <v>0</v>
      </c>
    </row>
    <row r="976" spans="1:15" x14ac:dyDescent="0.25">
      <c r="A976">
        <v>976</v>
      </c>
      <c r="B976" s="2" t="s">
        <v>1144</v>
      </c>
      <c r="C976">
        <v>34</v>
      </c>
      <c r="D976">
        <v>22</v>
      </c>
      <c r="E976">
        <v>21377</v>
      </c>
      <c r="F976" s="2" t="s">
        <v>137</v>
      </c>
      <c r="G976">
        <v>7.96</v>
      </c>
      <c r="H976">
        <v>100</v>
      </c>
      <c r="I976">
        <v>0</v>
      </c>
      <c r="J976">
        <v>0</v>
      </c>
      <c r="K976">
        <v>0</v>
      </c>
      <c r="L976" t="b">
        <f t="shared" si="60"/>
        <v>0</v>
      </c>
      <c r="M976" t="b">
        <f t="shared" si="61"/>
        <v>0</v>
      </c>
      <c r="N976" t="b">
        <f t="shared" si="62"/>
        <v>0</v>
      </c>
      <c r="O976" s="2" t="b">
        <f t="shared" si="63"/>
        <v>0</v>
      </c>
    </row>
    <row r="977" spans="1:15" x14ac:dyDescent="0.25">
      <c r="A977">
        <v>977</v>
      </c>
      <c r="B977" s="2" t="s">
        <v>1145</v>
      </c>
      <c r="C977">
        <v>34</v>
      </c>
      <c r="D977">
        <v>22</v>
      </c>
      <c r="E977">
        <v>21378</v>
      </c>
      <c r="F977" s="2" t="s">
        <v>137</v>
      </c>
      <c r="G977">
        <v>9.41</v>
      </c>
      <c r="H977">
        <v>100</v>
      </c>
      <c r="I977">
        <v>0</v>
      </c>
      <c r="J977">
        <v>0</v>
      </c>
      <c r="K977">
        <v>0</v>
      </c>
      <c r="L977" t="b">
        <f t="shared" si="60"/>
        <v>0</v>
      </c>
      <c r="M977" t="b">
        <f t="shared" si="61"/>
        <v>0</v>
      </c>
      <c r="N977" t="b">
        <f t="shared" si="62"/>
        <v>0</v>
      </c>
      <c r="O977" s="2" t="b">
        <f t="shared" si="63"/>
        <v>0</v>
      </c>
    </row>
    <row r="978" spans="1:15" x14ac:dyDescent="0.25">
      <c r="A978">
        <v>978</v>
      </c>
      <c r="B978" s="2" t="s">
        <v>1146</v>
      </c>
      <c r="C978">
        <v>34</v>
      </c>
      <c r="D978">
        <v>22</v>
      </c>
      <c r="E978">
        <v>21379</v>
      </c>
      <c r="F978" s="2" t="s">
        <v>137</v>
      </c>
      <c r="G978">
        <v>9.06</v>
      </c>
      <c r="H978">
        <v>100</v>
      </c>
      <c r="I978">
        <v>0</v>
      </c>
      <c r="J978">
        <v>0</v>
      </c>
      <c r="K978">
        <v>0</v>
      </c>
      <c r="L978" t="b">
        <f t="shared" si="60"/>
        <v>0</v>
      </c>
      <c r="M978" t="b">
        <f t="shared" si="61"/>
        <v>0</v>
      </c>
      <c r="N978" t="b">
        <f t="shared" si="62"/>
        <v>0</v>
      </c>
      <c r="O978" s="2" t="b">
        <f t="shared" si="63"/>
        <v>0</v>
      </c>
    </row>
    <row r="979" spans="1:15" x14ac:dyDescent="0.25">
      <c r="A979">
        <v>979</v>
      </c>
      <c r="B979" s="2" t="s">
        <v>1147</v>
      </c>
      <c r="C979">
        <v>34</v>
      </c>
      <c r="D979">
        <v>22</v>
      </c>
      <c r="E979">
        <v>21380</v>
      </c>
      <c r="F979" s="2" t="s">
        <v>137</v>
      </c>
      <c r="G979">
        <v>7.73</v>
      </c>
      <c r="H979">
        <v>100</v>
      </c>
      <c r="I979">
        <v>0</v>
      </c>
      <c r="J979">
        <v>0</v>
      </c>
      <c r="K979">
        <v>0</v>
      </c>
      <c r="L979" t="b">
        <f t="shared" si="60"/>
        <v>0</v>
      </c>
      <c r="M979" t="b">
        <f t="shared" si="61"/>
        <v>0</v>
      </c>
      <c r="N979" t="b">
        <f t="shared" si="62"/>
        <v>0</v>
      </c>
      <c r="O979" s="2" t="b">
        <f t="shared" si="63"/>
        <v>0</v>
      </c>
    </row>
    <row r="980" spans="1:15" x14ac:dyDescent="0.25">
      <c r="A980">
        <v>980</v>
      </c>
      <c r="B980" s="2" t="s">
        <v>1148</v>
      </c>
      <c r="C980">
        <v>34</v>
      </c>
      <c r="D980">
        <v>22</v>
      </c>
      <c r="E980">
        <v>21381</v>
      </c>
      <c r="F980" s="2" t="s">
        <v>137</v>
      </c>
      <c r="G980">
        <v>6.85</v>
      </c>
      <c r="H980">
        <v>100</v>
      </c>
      <c r="I980">
        <v>0</v>
      </c>
      <c r="J980">
        <v>0</v>
      </c>
      <c r="K980">
        <v>0</v>
      </c>
      <c r="L980" t="b">
        <f t="shared" si="60"/>
        <v>0</v>
      </c>
      <c r="M980" t="b">
        <f t="shared" si="61"/>
        <v>0</v>
      </c>
      <c r="N980" t="b">
        <f t="shared" si="62"/>
        <v>0</v>
      </c>
      <c r="O980" s="2" t="b">
        <f t="shared" si="63"/>
        <v>0</v>
      </c>
    </row>
    <row r="981" spans="1:15" x14ac:dyDescent="0.25">
      <c r="A981">
        <v>981</v>
      </c>
      <c r="B981" s="2" t="s">
        <v>1149</v>
      </c>
      <c r="C981">
        <v>34</v>
      </c>
      <c r="D981">
        <v>22</v>
      </c>
      <c r="E981">
        <v>21382</v>
      </c>
      <c r="F981" s="2" t="s">
        <v>137</v>
      </c>
      <c r="G981">
        <v>8.15</v>
      </c>
      <c r="H981">
        <v>100</v>
      </c>
      <c r="I981">
        <v>0</v>
      </c>
      <c r="J981">
        <v>0</v>
      </c>
      <c r="K981">
        <v>0</v>
      </c>
      <c r="L981" t="b">
        <f t="shared" si="60"/>
        <v>0</v>
      </c>
      <c r="M981" t="b">
        <f t="shared" si="61"/>
        <v>0</v>
      </c>
      <c r="N981" t="b">
        <f t="shared" si="62"/>
        <v>0</v>
      </c>
      <c r="O981" s="2" t="b">
        <f t="shared" si="63"/>
        <v>0</v>
      </c>
    </row>
    <row r="982" spans="1:15" x14ac:dyDescent="0.25">
      <c r="A982">
        <v>982</v>
      </c>
      <c r="B982" s="2" t="s">
        <v>1150</v>
      </c>
      <c r="C982">
        <v>34</v>
      </c>
      <c r="D982">
        <v>22</v>
      </c>
      <c r="E982">
        <v>21383</v>
      </c>
      <c r="F982" s="2" t="s">
        <v>137</v>
      </c>
      <c r="G982">
        <v>6.62</v>
      </c>
      <c r="H982">
        <v>100</v>
      </c>
      <c r="I982">
        <v>0</v>
      </c>
      <c r="J982">
        <v>0</v>
      </c>
      <c r="K982">
        <v>0</v>
      </c>
      <c r="L982" t="b">
        <f t="shared" si="60"/>
        <v>0</v>
      </c>
      <c r="M982" t="b">
        <f t="shared" si="61"/>
        <v>0</v>
      </c>
      <c r="N982" t="b">
        <f t="shared" si="62"/>
        <v>0</v>
      </c>
      <c r="O982" s="2" t="b">
        <f t="shared" si="63"/>
        <v>0</v>
      </c>
    </row>
    <row r="983" spans="1:15" x14ac:dyDescent="0.25">
      <c r="A983">
        <v>983</v>
      </c>
      <c r="B983" s="2" t="s">
        <v>1151</v>
      </c>
      <c r="C983">
        <v>34</v>
      </c>
      <c r="D983">
        <v>22</v>
      </c>
      <c r="E983">
        <v>21384</v>
      </c>
      <c r="F983" s="2" t="s">
        <v>137</v>
      </c>
      <c r="G983">
        <v>9.41</v>
      </c>
      <c r="H983">
        <v>100</v>
      </c>
      <c r="I983">
        <v>0</v>
      </c>
      <c r="J983">
        <v>0</v>
      </c>
      <c r="K983">
        <v>0</v>
      </c>
      <c r="L983" t="b">
        <f t="shared" si="60"/>
        <v>0</v>
      </c>
      <c r="M983" t="b">
        <f t="shared" si="61"/>
        <v>0</v>
      </c>
      <c r="N983" t="b">
        <f t="shared" si="62"/>
        <v>0</v>
      </c>
      <c r="O983" s="2" t="b">
        <f t="shared" si="63"/>
        <v>0</v>
      </c>
    </row>
    <row r="984" spans="1:15" x14ac:dyDescent="0.25">
      <c r="A984">
        <v>984</v>
      </c>
      <c r="B984" s="2" t="s">
        <v>1152</v>
      </c>
      <c r="C984">
        <v>34</v>
      </c>
      <c r="D984">
        <v>22</v>
      </c>
      <c r="E984">
        <v>21385</v>
      </c>
      <c r="F984" s="2" t="s">
        <v>137</v>
      </c>
      <c r="G984">
        <v>9.2899999999999991</v>
      </c>
      <c r="H984">
        <v>100</v>
      </c>
      <c r="I984">
        <v>0</v>
      </c>
      <c r="J984">
        <v>0</v>
      </c>
      <c r="K984">
        <v>0</v>
      </c>
      <c r="L984" t="b">
        <f t="shared" si="60"/>
        <v>0</v>
      </c>
      <c r="M984" t="b">
        <f t="shared" si="61"/>
        <v>0</v>
      </c>
      <c r="N984" t="b">
        <f t="shared" si="62"/>
        <v>0</v>
      </c>
      <c r="O984" s="2" t="b">
        <f t="shared" si="63"/>
        <v>0</v>
      </c>
    </row>
    <row r="985" spans="1:15" x14ac:dyDescent="0.25">
      <c r="A985">
        <v>985</v>
      </c>
      <c r="B985" s="2" t="s">
        <v>1153</v>
      </c>
      <c r="C985">
        <v>34</v>
      </c>
      <c r="D985">
        <v>22</v>
      </c>
      <c r="E985">
        <v>21386</v>
      </c>
      <c r="F985" s="2" t="s">
        <v>137</v>
      </c>
      <c r="G985">
        <v>9.41</v>
      </c>
      <c r="H985">
        <v>100</v>
      </c>
      <c r="I985">
        <v>0</v>
      </c>
      <c r="J985">
        <v>0</v>
      </c>
      <c r="K985">
        <v>0</v>
      </c>
      <c r="L985" t="b">
        <f t="shared" si="60"/>
        <v>0</v>
      </c>
      <c r="M985" t="b">
        <f t="shared" si="61"/>
        <v>0</v>
      </c>
      <c r="N985" t="b">
        <f t="shared" si="62"/>
        <v>0</v>
      </c>
      <c r="O985" s="2" t="b">
        <f t="shared" si="63"/>
        <v>0</v>
      </c>
    </row>
    <row r="986" spans="1:15" x14ac:dyDescent="0.25">
      <c r="A986">
        <v>986</v>
      </c>
      <c r="B986" s="2" t="s">
        <v>1154</v>
      </c>
      <c r="C986">
        <v>34</v>
      </c>
      <c r="D986">
        <v>22</v>
      </c>
      <c r="E986">
        <v>21387</v>
      </c>
      <c r="F986" s="2" t="s">
        <v>137</v>
      </c>
      <c r="G986">
        <v>11.77</v>
      </c>
      <c r="H986">
        <v>100</v>
      </c>
      <c r="I986">
        <v>0</v>
      </c>
      <c r="J986">
        <v>0</v>
      </c>
      <c r="K986">
        <v>0</v>
      </c>
      <c r="L986" t="b">
        <f t="shared" si="60"/>
        <v>0</v>
      </c>
      <c r="M986" t="b">
        <f t="shared" si="61"/>
        <v>0</v>
      </c>
      <c r="N986" t="b">
        <f t="shared" si="62"/>
        <v>0</v>
      </c>
      <c r="O986" s="2" t="b">
        <f t="shared" si="63"/>
        <v>0</v>
      </c>
    </row>
    <row r="987" spans="1:15" x14ac:dyDescent="0.25">
      <c r="A987">
        <v>987</v>
      </c>
      <c r="B987" s="2" t="s">
        <v>1155</v>
      </c>
      <c r="C987">
        <v>34</v>
      </c>
      <c r="D987">
        <v>22</v>
      </c>
      <c r="E987">
        <v>21388</v>
      </c>
      <c r="F987" s="2" t="s">
        <v>137</v>
      </c>
      <c r="G987">
        <v>11.96</v>
      </c>
      <c r="H987">
        <v>100</v>
      </c>
      <c r="I987">
        <v>0</v>
      </c>
      <c r="J987">
        <v>0</v>
      </c>
      <c r="K987">
        <v>0</v>
      </c>
      <c r="L987" t="b">
        <f t="shared" si="60"/>
        <v>0</v>
      </c>
      <c r="M987" t="b">
        <f t="shared" si="61"/>
        <v>0</v>
      </c>
      <c r="N987" t="b">
        <f t="shared" si="62"/>
        <v>0</v>
      </c>
      <c r="O987" s="2" t="b">
        <f t="shared" si="63"/>
        <v>0</v>
      </c>
    </row>
    <row r="988" spans="1:15" x14ac:dyDescent="0.25">
      <c r="A988">
        <v>988</v>
      </c>
      <c r="B988" s="2" t="s">
        <v>1156</v>
      </c>
      <c r="C988">
        <v>34</v>
      </c>
      <c r="D988">
        <v>22</v>
      </c>
      <c r="E988">
        <v>21389</v>
      </c>
      <c r="F988" s="2" t="s">
        <v>137</v>
      </c>
      <c r="G988">
        <v>15.01</v>
      </c>
      <c r="H988">
        <v>100</v>
      </c>
      <c r="I988">
        <v>0</v>
      </c>
      <c r="J988">
        <v>0</v>
      </c>
      <c r="K988">
        <v>0</v>
      </c>
      <c r="L988" t="b">
        <f t="shared" si="60"/>
        <v>0</v>
      </c>
      <c r="M988" t="b">
        <f t="shared" si="61"/>
        <v>0</v>
      </c>
      <c r="N988" t="b">
        <f t="shared" si="62"/>
        <v>0</v>
      </c>
      <c r="O988" s="2" t="b">
        <f t="shared" si="63"/>
        <v>0</v>
      </c>
    </row>
    <row r="989" spans="1:15" x14ac:dyDescent="0.25">
      <c r="A989">
        <v>989</v>
      </c>
      <c r="B989" s="2" t="s">
        <v>1157</v>
      </c>
      <c r="C989">
        <v>34</v>
      </c>
      <c r="D989">
        <v>22</v>
      </c>
      <c r="E989">
        <v>21390</v>
      </c>
      <c r="F989" s="2" t="s">
        <v>137</v>
      </c>
      <c r="G989">
        <v>8.15</v>
      </c>
      <c r="H989">
        <v>100</v>
      </c>
      <c r="I989">
        <v>0</v>
      </c>
      <c r="J989">
        <v>0</v>
      </c>
      <c r="K989">
        <v>0</v>
      </c>
      <c r="L989" t="b">
        <f t="shared" si="60"/>
        <v>0</v>
      </c>
      <c r="M989" t="b">
        <f t="shared" si="61"/>
        <v>0</v>
      </c>
      <c r="N989" t="b">
        <f t="shared" si="62"/>
        <v>0</v>
      </c>
      <c r="O989" s="2" t="b">
        <f t="shared" si="63"/>
        <v>0</v>
      </c>
    </row>
    <row r="990" spans="1:15" x14ac:dyDescent="0.25">
      <c r="A990">
        <v>990</v>
      </c>
      <c r="B990" s="2" t="s">
        <v>1158</v>
      </c>
      <c r="C990">
        <v>34</v>
      </c>
      <c r="D990">
        <v>22</v>
      </c>
      <c r="E990">
        <v>21391</v>
      </c>
      <c r="F990" s="2" t="s">
        <v>137</v>
      </c>
      <c r="G990">
        <v>12.72</v>
      </c>
      <c r="H990">
        <v>100</v>
      </c>
      <c r="I990">
        <v>0</v>
      </c>
      <c r="J990">
        <v>0</v>
      </c>
      <c r="K990">
        <v>0</v>
      </c>
      <c r="L990" t="b">
        <f t="shared" si="60"/>
        <v>0</v>
      </c>
      <c r="M990" t="b">
        <f t="shared" si="61"/>
        <v>0</v>
      </c>
      <c r="N990" t="b">
        <f t="shared" si="62"/>
        <v>0</v>
      </c>
      <c r="O990" s="2" t="b">
        <f t="shared" si="63"/>
        <v>0</v>
      </c>
    </row>
    <row r="991" spans="1:15" x14ac:dyDescent="0.25">
      <c r="A991">
        <v>991</v>
      </c>
      <c r="B991" s="2" t="s">
        <v>1159</v>
      </c>
      <c r="C991">
        <v>34</v>
      </c>
      <c r="D991">
        <v>22</v>
      </c>
      <c r="E991">
        <v>21392</v>
      </c>
      <c r="F991" s="2" t="s">
        <v>137</v>
      </c>
      <c r="G991">
        <v>12.72</v>
      </c>
      <c r="H991">
        <v>100</v>
      </c>
      <c r="I991">
        <v>0</v>
      </c>
      <c r="J991">
        <v>0</v>
      </c>
      <c r="K991">
        <v>0</v>
      </c>
      <c r="L991" t="b">
        <f t="shared" si="60"/>
        <v>0</v>
      </c>
      <c r="M991" t="b">
        <f t="shared" si="61"/>
        <v>0</v>
      </c>
      <c r="N991" t="b">
        <f t="shared" si="62"/>
        <v>0</v>
      </c>
      <c r="O991" s="2" t="b">
        <f t="shared" si="63"/>
        <v>0</v>
      </c>
    </row>
    <row r="992" spans="1:15" x14ac:dyDescent="0.25">
      <c r="A992">
        <v>992</v>
      </c>
      <c r="B992" s="2" t="s">
        <v>1160</v>
      </c>
      <c r="C992">
        <v>34</v>
      </c>
      <c r="D992">
        <v>22</v>
      </c>
      <c r="E992">
        <v>21393</v>
      </c>
      <c r="F992" s="2" t="s">
        <v>137</v>
      </c>
      <c r="G992">
        <v>7.39</v>
      </c>
      <c r="H992">
        <v>100</v>
      </c>
      <c r="I992">
        <v>0</v>
      </c>
      <c r="J992">
        <v>0</v>
      </c>
      <c r="K992">
        <v>0</v>
      </c>
      <c r="L992" t="b">
        <f t="shared" si="60"/>
        <v>0</v>
      </c>
      <c r="M992" t="b">
        <f t="shared" si="61"/>
        <v>0</v>
      </c>
      <c r="N992" t="b">
        <f t="shared" si="62"/>
        <v>0</v>
      </c>
      <c r="O992" s="2" t="b">
        <f t="shared" si="63"/>
        <v>0</v>
      </c>
    </row>
    <row r="993" spans="1:15" x14ac:dyDescent="0.25">
      <c r="A993">
        <v>993</v>
      </c>
      <c r="B993" s="2" t="s">
        <v>1161</v>
      </c>
      <c r="C993">
        <v>34</v>
      </c>
      <c r="D993">
        <v>22</v>
      </c>
      <c r="E993">
        <v>21394</v>
      </c>
      <c r="F993" s="2" t="s">
        <v>137</v>
      </c>
      <c r="G993">
        <v>5.82</v>
      </c>
      <c r="H993">
        <v>100</v>
      </c>
      <c r="I993">
        <v>0</v>
      </c>
      <c r="J993">
        <v>0</v>
      </c>
      <c r="K993">
        <v>0</v>
      </c>
      <c r="L993" t="b">
        <f t="shared" si="60"/>
        <v>0</v>
      </c>
      <c r="M993" t="b">
        <f t="shared" si="61"/>
        <v>0</v>
      </c>
      <c r="N993" t="b">
        <f t="shared" si="62"/>
        <v>0</v>
      </c>
      <c r="O993" s="2" t="b">
        <f t="shared" si="63"/>
        <v>0</v>
      </c>
    </row>
    <row r="994" spans="1:15" x14ac:dyDescent="0.25">
      <c r="A994">
        <v>994</v>
      </c>
      <c r="B994" s="2" t="s">
        <v>1162</v>
      </c>
      <c r="C994">
        <v>34</v>
      </c>
      <c r="D994">
        <v>22</v>
      </c>
      <c r="E994">
        <v>21395</v>
      </c>
      <c r="F994" s="2" t="s">
        <v>137</v>
      </c>
      <c r="G994">
        <v>6.59</v>
      </c>
      <c r="H994">
        <v>100</v>
      </c>
      <c r="I994">
        <v>0</v>
      </c>
      <c r="J994">
        <v>0</v>
      </c>
      <c r="K994">
        <v>0</v>
      </c>
      <c r="L994" t="b">
        <f t="shared" si="60"/>
        <v>0</v>
      </c>
      <c r="M994" t="b">
        <f t="shared" si="61"/>
        <v>0</v>
      </c>
      <c r="N994" t="b">
        <f t="shared" si="62"/>
        <v>0</v>
      </c>
      <c r="O994" s="2" t="b">
        <f t="shared" si="63"/>
        <v>0</v>
      </c>
    </row>
    <row r="995" spans="1:15" x14ac:dyDescent="0.25">
      <c r="A995">
        <v>995</v>
      </c>
      <c r="B995" s="2" t="s">
        <v>1163</v>
      </c>
      <c r="C995">
        <v>34</v>
      </c>
      <c r="D995">
        <v>22</v>
      </c>
      <c r="E995">
        <v>21396</v>
      </c>
      <c r="F995" s="2" t="s">
        <v>137</v>
      </c>
      <c r="G995">
        <v>8.49</v>
      </c>
      <c r="H995">
        <v>100</v>
      </c>
      <c r="I995">
        <v>0</v>
      </c>
      <c r="J995">
        <v>0</v>
      </c>
      <c r="K995">
        <v>0</v>
      </c>
      <c r="L995" t="b">
        <f t="shared" si="60"/>
        <v>0</v>
      </c>
      <c r="M995" t="b">
        <f t="shared" si="61"/>
        <v>0</v>
      </c>
      <c r="N995" t="b">
        <f t="shared" si="62"/>
        <v>0</v>
      </c>
      <c r="O995" s="2" t="b">
        <f t="shared" si="63"/>
        <v>0</v>
      </c>
    </row>
    <row r="996" spans="1:15" x14ac:dyDescent="0.25">
      <c r="A996">
        <v>996</v>
      </c>
      <c r="B996" s="2" t="s">
        <v>1164</v>
      </c>
      <c r="C996">
        <v>34</v>
      </c>
      <c r="D996">
        <v>22</v>
      </c>
      <c r="E996">
        <v>21397</v>
      </c>
      <c r="F996" s="2" t="s">
        <v>137</v>
      </c>
      <c r="G996">
        <v>8.49</v>
      </c>
      <c r="H996">
        <v>100</v>
      </c>
      <c r="I996">
        <v>0</v>
      </c>
      <c r="J996">
        <v>0</v>
      </c>
      <c r="K996">
        <v>0</v>
      </c>
      <c r="L996" t="b">
        <f t="shared" si="60"/>
        <v>0</v>
      </c>
      <c r="M996" t="b">
        <f t="shared" si="61"/>
        <v>0</v>
      </c>
      <c r="N996" t="b">
        <f t="shared" si="62"/>
        <v>0</v>
      </c>
      <c r="O996" s="2" t="b">
        <f t="shared" si="63"/>
        <v>0</v>
      </c>
    </row>
    <row r="997" spans="1:15" x14ac:dyDescent="0.25">
      <c r="A997">
        <v>997</v>
      </c>
      <c r="B997" s="2" t="s">
        <v>1165</v>
      </c>
      <c r="C997">
        <v>34</v>
      </c>
      <c r="D997">
        <v>22</v>
      </c>
      <c r="E997">
        <v>21398</v>
      </c>
      <c r="F997" s="2" t="s">
        <v>137</v>
      </c>
      <c r="G997">
        <v>7.16</v>
      </c>
      <c r="H997">
        <v>100</v>
      </c>
      <c r="I997">
        <v>0</v>
      </c>
      <c r="J997">
        <v>0</v>
      </c>
      <c r="K997">
        <v>0</v>
      </c>
      <c r="L997" t="b">
        <f t="shared" si="60"/>
        <v>0</v>
      </c>
      <c r="M997" t="b">
        <f t="shared" si="61"/>
        <v>0</v>
      </c>
      <c r="N997" t="b">
        <f t="shared" si="62"/>
        <v>0</v>
      </c>
      <c r="O997" s="2" t="b">
        <f t="shared" si="63"/>
        <v>0</v>
      </c>
    </row>
    <row r="998" spans="1:15" x14ac:dyDescent="0.25">
      <c r="A998">
        <v>998</v>
      </c>
      <c r="B998" s="2" t="s">
        <v>1166</v>
      </c>
      <c r="C998">
        <v>34</v>
      </c>
      <c r="D998">
        <v>22</v>
      </c>
      <c r="E998">
        <v>21399</v>
      </c>
      <c r="F998" s="2" t="s">
        <v>137</v>
      </c>
      <c r="G998">
        <v>8.61</v>
      </c>
      <c r="H998">
        <v>100</v>
      </c>
      <c r="I998">
        <v>0</v>
      </c>
      <c r="J998">
        <v>0</v>
      </c>
      <c r="K998">
        <v>0</v>
      </c>
      <c r="L998" t="b">
        <f t="shared" si="60"/>
        <v>0</v>
      </c>
      <c r="M998" t="b">
        <f t="shared" si="61"/>
        <v>0</v>
      </c>
      <c r="N998" t="b">
        <f t="shared" si="62"/>
        <v>0</v>
      </c>
      <c r="O998" s="2" t="b">
        <f t="shared" si="63"/>
        <v>0</v>
      </c>
    </row>
    <row r="999" spans="1:15" x14ac:dyDescent="0.25">
      <c r="A999">
        <v>999</v>
      </c>
      <c r="B999" s="2" t="s">
        <v>1167</v>
      </c>
      <c r="C999">
        <v>34</v>
      </c>
      <c r="D999">
        <v>22</v>
      </c>
      <c r="E999">
        <v>21400</v>
      </c>
      <c r="F999" s="2" t="s">
        <v>137</v>
      </c>
      <c r="G999">
        <v>8.26</v>
      </c>
      <c r="H999">
        <v>100</v>
      </c>
      <c r="I999">
        <v>0</v>
      </c>
      <c r="J999">
        <v>0</v>
      </c>
      <c r="K999">
        <v>0</v>
      </c>
      <c r="L999" t="b">
        <f t="shared" si="60"/>
        <v>0</v>
      </c>
      <c r="M999" t="b">
        <f t="shared" si="61"/>
        <v>0</v>
      </c>
      <c r="N999" t="b">
        <f t="shared" si="62"/>
        <v>0</v>
      </c>
      <c r="O999" s="2" t="b">
        <f t="shared" si="63"/>
        <v>0</v>
      </c>
    </row>
    <row r="1000" spans="1:15" x14ac:dyDescent="0.25">
      <c r="A1000">
        <v>1000</v>
      </c>
      <c r="B1000" s="2" t="s">
        <v>1168</v>
      </c>
      <c r="C1000">
        <v>34</v>
      </c>
      <c r="D1000">
        <v>22</v>
      </c>
      <c r="E1000">
        <v>21401</v>
      </c>
      <c r="F1000" s="2" t="s">
        <v>137</v>
      </c>
      <c r="G1000">
        <v>6.93</v>
      </c>
      <c r="H1000">
        <v>100</v>
      </c>
      <c r="I1000">
        <v>0</v>
      </c>
      <c r="J1000">
        <v>0</v>
      </c>
      <c r="K1000">
        <v>0</v>
      </c>
      <c r="L1000" t="b">
        <f t="shared" si="60"/>
        <v>0</v>
      </c>
      <c r="M1000" t="b">
        <f t="shared" si="61"/>
        <v>0</v>
      </c>
      <c r="N1000" t="b">
        <f t="shared" si="62"/>
        <v>0</v>
      </c>
      <c r="O1000" s="2" t="b">
        <f t="shared" si="63"/>
        <v>0</v>
      </c>
    </row>
    <row r="1001" spans="1:15" x14ac:dyDescent="0.25">
      <c r="A1001">
        <v>1001</v>
      </c>
      <c r="B1001" s="2" t="s">
        <v>1169</v>
      </c>
      <c r="C1001">
        <v>34</v>
      </c>
      <c r="D1001">
        <v>22</v>
      </c>
      <c r="E1001">
        <v>21402</v>
      </c>
      <c r="F1001" s="2" t="s">
        <v>137</v>
      </c>
      <c r="G1001">
        <v>6.05</v>
      </c>
      <c r="H1001">
        <v>100</v>
      </c>
      <c r="I1001">
        <v>0</v>
      </c>
      <c r="J1001">
        <v>0</v>
      </c>
      <c r="K1001">
        <v>0</v>
      </c>
      <c r="L1001" t="b">
        <f t="shared" si="60"/>
        <v>0</v>
      </c>
      <c r="M1001" t="b">
        <f t="shared" si="61"/>
        <v>0</v>
      </c>
      <c r="N1001" t="b">
        <f t="shared" si="62"/>
        <v>0</v>
      </c>
      <c r="O1001" s="2" t="b">
        <f t="shared" si="63"/>
        <v>0</v>
      </c>
    </row>
    <row r="1002" spans="1:15" x14ac:dyDescent="0.25">
      <c r="A1002">
        <v>1002</v>
      </c>
      <c r="B1002" s="2" t="s">
        <v>1170</v>
      </c>
      <c r="C1002">
        <v>34</v>
      </c>
      <c r="D1002">
        <v>22</v>
      </c>
      <c r="E1002">
        <v>21403</v>
      </c>
      <c r="F1002" s="2" t="s">
        <v>137</v>
      </c>
      <c r="G1002">
        <v>7.35</v>
      </c>
      <c r="H1002">
        <v>100</v>
      </c>
      <c r="I1002">
        <v>0</v>
      </c>
      <c r="J1002">
        <v>0</v>
      </c>
      <c r="K1002">
        <v>0</v>
      </c>
      <c r="L1002" t="b">
        <f t="shared" si="60"/>
        <v>0</v>
      </c>
      <c r="M1002" t="b">
        <f t="shared" si="61"/>
        <v>0</v>
      </c>
      <c r="N1002" t="b">
        <f t="shared" si="62"/>
        <v>0</v>
      </c>
      <c r="O1002" s="2" t="b">
        <f t="shared" si="63"/>
        <v>0</v>
      </c>
    </row>
    <row r="1003" spans="1:15" x14ac:dyDescent="0.25">
      <c r="A1003">
        <v>1003</v>
      </c>
      <c r="B1003" s="2" t="s">
        <v>1171</v>
      </c>
      <c r="C1003">
        <v>34</v>
      </c>
      <c r="D1003">
        <v>22</v>
      </c>
      <c r="E1003">
        <v>21404</v>
      </c>
      <c r="F1003" s="2" t="s">
        <v>137</v>
      </c>
      <c r="G1003">
        <v>5.82</v>
      </c>
      <c r="H1003">
        <v>100</v>
      </c>
      <c r="I1003">
        <v>0</v>
      </c>
      <c r="J1003">
        <v>0</v>
      </c>
      <c r="K1003">
        <v>0</v>
      </c>
      <c r="L1003" t="b">
        <f t="shared" si="60"/>
        <v>0</v>
      </c>
      <c r="M1003" t="b">
        <f t="shared" si="61"/>
        <v>0</v>
      </c>
      <c r="N1003" t="b">
        <f t="shared" si="62"/>
        <v>0</v>
      </c>
      <c r="O1003" s="2" t="b">
        <f t="shared" si="63"/>
        <v>0</v>
      </c>
    </row>
    <row r="1004" spans="1:15" x14ac:dyDescent="0.25">
      <c r="A1004">
        <v>1004</v>
      </c>
      <c r="B1004" s="2" t="s">
        <v>1172</v>
      </c>
      <c r="C1004">
        <v>34</v>
      </c>
      <c r="D1004">
        <v>22</v>
      </c>
      <c r="E1004">
        <v>21405</v>
      </c>
      <c r="F1004" s="2" t="s">
        <v>137</v>
      </c>
      <c r="G1004">
        <v>8.61</v>
      </c>
      <c r="H1004">
        <v>100</v>
      </c>
      <c r="I1004">
        <v>0</v>
      </c>
      <c r="J1004">
        <v>0</v>
      </c>
      <c r="K1004">
        <v>0</v>
      </c>
      <c r="L1004" t="b">
        <f t="shared" si="60"/>
        <v>0</v>
      </c>
      <c r="M1004" t="b">
        <f t="shared" si="61"/>
        <v>0</v>
      </c>
      <c r="N1004" t="b">
        <f t="shared" si="62"/>
        <v>0</v>
      </c>
      <c r="O1004" s="2" t="b">
        <f t="shared" si="63"/>
        <v>0</v>
      </c>
    </row>
    <row r="1005" spans="1:15" x14ac:dyDescent="0.25">
      <c r="A1005">
        <v>1005</v>
      </c>
      <c r="B1005" s="2" t="s">
        <v>1173</v>
      </c>
      <c r="C1005">
        <v>34</v>
      </c>
      <c r="D1005">
        <v>22</v>
      </c>
      <c r="E1005">
        <v>21406</v>
      </c>
      <c r="F1005" s="2" t="s">
        <v>137</v>
      </c>
      <c r="G1005">
        <v>8.49</v>
      </c>
      <c r="H1005">
        <v>100</v>
      </c>
      <c r="I1005">
        <v>0</v>
      </c>
      <c r="J1005">
        <v>0</v>
      </c>
      <c r="K1005">
        <v>0</v>
      </c>
      <c r="L1005" t="b">
        <f t="shared" si="60"/>
        <v>0</v>
      </c>
      <c r="M1005" t="b">
        <f t="shared" si="61"/>
        <v>0</v>
      </c>
      <c r="N1005" t="b">
        <f t="shared" si="62"/>
        <v>0</v>
      </c>
      <c r="O1005" s="2" t="b">
        <f t="shared" si="63"/>
        <v>0</v>
      </c>
    </row>
    <row r="1006" spans="1:15" x14ac:dyDescent="0.25">
      <c r="A1006">
        <v>1006</v>
      </c>
      <c r="B1006" s="2" t="s">
        <v>1174</v>
      </c>
      <c r="C1006">
        <v>34</v>
      </c>
      <c r="D1006">
        <v>22</v>
      </c>
      <c r="E1006">
        <v>21407</v>
      </c>
      <c r="F1006" s="2" t="s">
        <v>137</v>
      </c>
      <c r="G1006">
        <v>8.61</v>
      </c>
      <c r="H1006">
        <v>100</v>
      </c>
      <c r="I1006">
        <v>0</v>
      </c>
      <c r="J1006">
        <v>0</v>
      </c>
      <c r="K1006">
        <v>0</v>
      </c>
      <c r="L1006" t="b">
        <f t="shared" si="60"/>
        <v>0</v>
      </c>
      <c r="M1006" t="b">
        <f t="shared" si="61"/>
        <v>0</v>
      </c>
      <c r="N1006" t="b">
        <f t="shared" si="62"/>
        <v>0</v>
      </c>
      <c r="O1006" s="2" t="b">
        <f t="shared" si="63"/>
        <v>0</v>
      </c>
    </row>
    <row r="1007" spans="1:15" x14ac:dyDescent="0.25">
      <c r="A1007">
        <v>1007</v>
      </c>
      <c r="B1007" s="2" t="s">
        <v>1175</v>
      </c>
      <c r="C1007">
        <v>34</v>
      </c>
      <c r="D1007">
        <v>22</v>
      </c>
      <c r="E1007">
        <v>21408</v>
      </c>
      <c r="F1007" s="2" t="s">
        <v>137</v>
      </c>
      <c r="G1007">
        <v>10.97</v>
      </c>
      <c r="H1007">
        <v>100</v>
      </c>
      <c r="I1007">
        <v>0</v>
      </c>
      <c r="J1007">
        <v>0</v>
      </c>
      <c r="K1007">
        <v>0</v>
      </c>
      <c r="L1007" t="b">
        <f t="shared" si="60"/>
        <v>0</v>
      </c>
      <c r="M1007" t="b">
        <f t="shared" si="61"/>
        <v>0</v>
      </c>
      <c r="N1007" t="b">
        <f t="shared" si="62"/>
        <v>0</v>
      </c>
      <c r="O1007" s="2" t="b">
        <f t="shared" si="63"/>
        <v>0</v>
      </c>
    </row>
    <row r="1008" spans="1:15" x14ac:dyDescent="0.25">
      <c r="A1008">
        <v>1008</v>
      </c>
      <c r="B1008" s="2" t="s">
        <v>1176</v>
      </c>
      <c r="C1008">
        <v>34</v>
      </c>
      <c r="D1008">
        <v>22</v>
      </c>
      <c r="E1008">
        <v>21409</v>
      </c>
      <c r="F1008" s="2" t="s">
        <v>137</v>
      </c>
      <c r="G1008">
        <v>11.16</v>
      </c>
      <c r="H1008">
        <v>100</v>
      </c>
      <c r="I1008">
        <v>0</v>
      </c>
      <c r="J1008">
        <v>0</v>
      </c>
      <c r="K1008">
        <v>0</v>
      </c>
      <c r="L1008" t="b">
        <f t="shared" si="60"/>
        <v>0</v>
      </c>
      <c r="M1008" t="b">
        <f t="shared" si="61"/>
        <v>0</v>
      </c>
      <c r="N1008" t="b">
        <f t="shared" si="62"/>
        <v>0</v>
      </c>
      <c r="O1008" s="2" t="b">
        <f t="shared" si="63"/>
        <v>0</v>
      </c>
    </row>
    <row r="1009" spans="1:15" x14ac:dyDescent="0.25">
      <c r="A1009">
        <v>1009</v>
      </c>
      <c r="B1009" s="2" t="s">
        <v>1177</v>
      </c>
      <c r="C1009">
        <v>34</v>
      </c>
      <c r="D1009">
        <v>22</v>
      </c>
      <c r="E1009">
        <v>21410</v>
      </c>
      <c r="F1009" s="2" t="s">
        <v>137</v>
      </c>
      <c r="G1009">
        <v>14.21</v>
      </c>
      <c r="H1009">
        <v>100</v>
      </c>
      <c r="I1009">
        <v>0</v>
      </c>
      <c r="J1009">
        <v>0</v>
      </c>
      <c r="K1009">
        <v>0</v>
      </c>
      <c r="L1009" t="b">
        <f t="shared" si="60"/>
        <v>0</v>
      </c>
      <c r="M1009" t="b">
        <f t="shared" si="61"/>
        <v>0</v>
      </c>
      <c r="N1009" t="b">
        <f t="shared" si="62"/>
        <v>0</v>
      </c>
      <c r="O1009" s="2" t="b">
        <f t="shared" si="63"/>
        <v>0</v>
      </c>
    </row>
    <row r="1010" spans="1:15" x14ac:dyDescent="0.25">
      <c r="A1010">
        <v>1010</v>
      </c>
      <c r="B1010" s="2" t="s">
        <v>1178</v>
      </c>
      <c r="C1010">
        <v>34</v>
      </c>
      <c r="D1010">
        <v>22</v>
      </c>
      <c r="E1010">
        <v>21411</v>
      </c>
      <c r="F1010" s="2" t="s">
        <v>137</v>
      </c>
      <c r="G1010">
        <v>7.35</v>
      </c>
      <c r="H1010">
        <v>100</v>
      </c>
      <c r="I1010">
        <v>0</v>
      </c>
      <c r="J1010">
        <v>0</v>
      </c>
      <c r="K1010">
        <v>0</v>
      </c>
      <c r="L1010" t="b">
        <f t="shared" si="60"/>
        <v>0</v>
      </c>
      <c r="M1010" t="b">
        <f t="shared" si="61"/>
        <v>0</v>
      </c>
      <c r="N1010" t="b">
        <f t="shared" si="62"/>
        <v>0</v>
      </c>
      <c r="O1010" s="2" t="b">
        <f t="shared" si="63"/>
        <v>0</v>
      </c>
    </row>
    <row r="1011" spans="1:15" x14ac:dyDescent="0.25">
      <c r="A1011">
        <v>1011</v>
      </c>
      <c r="B1011" s="2" t="s">
        <v>1179</v>
      </c>
      <c r="C1011">
        <v>34</v>
      </c>
      <c r="D1011">
        <v>22</v>
      </c>
      <c r="E1011">
        <v>21412</v>
      </c>
      <c r="F1011" s="2" t="s">
        <v>137</v>
      </c>
      <c r="G1011">
        <v>11.92</v>
      </c>
      <c r="H1011">
        <v>100</v>
      </c>
      <c r="I1011">
        <v>0</v>
      </c>
      <c r="J1011">
        <v>0</v>
      </c>
      <c r="K1011">
        <v>0</v>
      </c>
      <c r="L1011" t="b">
        <f t="shared" si="60"/>
        <v>0</v>
      </c>
      <c r="M1011" t="b">
        <f t="shared" si="61"/>
        <v>0</v>
      </c>
      <c r="N1011" t="b">
        <f t="shared" si="62"/>
        <v>0</v>
      </c>
      <c r="O1011" s="2" t="b">
        <f t="shared" si="63"/>
        <v>0</v>
      </c>
    </row>
    <row r="1012" spans="1:15" x14ac:dyDescent="0.25">
      <c r="A1012">
        <v>1012</v>
      </c>
      <c r="B1012" s="2" t="s">
        <v>1180</v>
      </c>
      <c r="C1012">
        <v>34</v>
      </c>
      <c r="D1012">
        <v>22</v>
      </c>
      <c r="E1012">
        <v>21413</v>
      </c>
      <c r="F1012" s="2" t="s">
        <v>137</v>
      </c>
      <c r="G1012">
        <v>11.92</v>
      </c>
      <c r="H1012">
        <v>100</v>
      </c>
      <c r="I1012">
        <v>0</v>
      </c>
      <c r="J1012">
        <v>0</v>
      </c>
      <c r="K1012">
        <v>0</v>
      </c>
      <c r="L1012" t="b">
        <f t="shared" si="60"/>
        <v>0</v>
      </c>
      <c r="M1012" t="b">
        <f t="shared" si="61"/>
        <v>0</v>
      </c>
      <c r="N1012" t="b">
        <f t="shared" si="62"/>
        <v>0</v>
      </c>
      <c r="O1012" s="2" t="b">
        <f t="shared" si="63"/>
        <v>0</v>
      </c>
    </row>
    <row r="1013" spans="1:15" x14ac:dyDescent="0.25">
      <c r="A1013">
        <v>1013</v>
      </c>
      <c r="B1013" s="2" t="s">
        <v>1181</v>
      </c>
      <c r="C1013">
        <v>34</v>
      </c>
      <c r="D1013">
        <v>22</v>
      </c>
      <c r="E1013">
        <v>21414</v>
      </c>
      <c r="F1013" s="2" t="s">
        <v>137</v>
      </c>
      <c r="G1013">
        <v>6.59</v>
      </c>
      <c r="H1013">
        <v>100</v>
      </c>
      <c r="I1013">
        <v>0</v>
      </c>
      <c r="J1013">
        <v>0</v>
      </c>
      <c r="K1013">
        <v>0</v>
      </c>
      <c r="L1013" t="b">
        <f t="shared" si="60"/>
        <v>0</v>
      </c>
      <c r="M1013" t="b">
        <f t="shared" si="61"/>
        <v>0</v>
      </c>
      <c r="N1013" t="b">
        <f t="shared" si="62"/>
        <v>0</v>
      </c>
      <c r="O1013" s="2" t="b">
        <f t="shared" si="63"/>
        <v>0</v>
      </c>
    </row>
    <row r="1014" spans="1:15" x14ac:dyDescent="0.25">
      <c r="A1014">
        <v>1014</v>
      </c>
      <c r="B1014" s="2" t="s">
        <v>1182</v>
      </c>
      <c r="C1014">
        <v>34</v>
      </c>
      <c r="D1014">
        <v>22</v>
      </c>
      <c r="E1014">
        <v>21415</v>
      </c>
      <c r="F1014" s="2" t="s">
        <v>137</v>
      </c>
      <c r="G1014">
        <v>4.47</v>
      </c>
      <c r="H1014">
        <v>100</v>
      </c>
      <c r="I1014">
        <v>0</v>
      </c>
      <c r="J1014">
        <v>0</v>
      </c>
      <c r="K1014">
        <v>0</v>
      </c>
      <c r="L1014" t="b">
        <f t="shared" si="60"/>
        <v>0</v>
      </c>
      <c r="M1014" t="b">
        <f t="shared" si="61"/>
        <v>0</v>
      </c>
      <c r="N1014" t="b">
        <f t="shared" si="62"/>
        <v>0</v>
      </c>
      <c r="O1014" s="2" t="b">
        <f t="shared" si="63"/>
        <v>0</v>
      </c>
    </row>
    <row r="1015" spans="1:15" x14ac:dyDescent="0.25">
      <c r="A1015">
        <v>1015</v>
      </c>
      <c r="B1015" s="2" t="s">
        <v>1183</v>
      </c>
      <c r="C1015">
        <v>34</v>
      </c>
      <c r="D1015">
        <v>22</v>
      </c>
      <c r="E1015">
        <v>21416</v>
      </c>
      <c r="F1015" s="2" t="s">
        <v>137</v>
      </c>
      <c r="G1015">
        <v>5.24</v>
      </c>
      <c r="H1015">
        <v>100</v>
      </c>
      <c r="I1015">
        <v>0</v>
      </c>
      <c r="J1015">
        <v>0</v>
      </c>
      <c r="K1015">
        <v>0</v>
      </c>
      <c r="L1015" t="b">
        <f t="shared" si="60"/>
        <v>0</v>
      </c>
      <c r="M1015" t="b">
        <f t="shared" si="61"/>
        <v>0</v>
      </c>
      <c r="N1015" t="b">
        <f t="shared" si="62"/>
        <v>0</v>
      </c>
      <c r="O1015" s="2" t="b">
        <f t="shared" si="63"/>
        <v>0</v>
      </c>
    </row>
    <row r="1016" spans="1:15" x14ac:dyDescent="0.25">
      <c r="A1016">
        <v>1016</v>
      </c>
      <c r="B1016" s="2" t="s">
        <v>1184</v>
      </c>
      <c r="C1016">
        <v>34</v>
      </c>
      <c r="D1016">
        <v>22</v>
      </c>
      <c r="E1016">
        <v>21417</v>
      </c>
      <c r="F1016" s="2" t="s">
        <v>137</v>
      </c>
      <c r="G1016">
        <v>7.14</v>
      </c>
      <c r="H1016">
        <v>100</v>
      </c>
      <c r="I1016">
        <v>0</v>
      </c>
      <c r="J1016">
        <v>0</v>
      </c>
      <c r="K1016">
        <v>0</v>
      </c>
      <c r="L1016" t="b">
        <f t="shared" si="60"/>
        <v>0</v>
      </c>
      <c r="M1016" t="b">
        <f t="shared" si="61"/>
        <v>0</v>
      </c>
      <c r="N1016" t="b">
        <f t="shared" si="62"/>
        <v>0</v>
      </c>
      <c r="O1016" s="2" t="b">
        <f t="shared" si="63"/>
        <v>0</v>
      </c>
    </row>
    <row r="1017" spans="1:15" x14ac:dyDescent="0.25">
      <c r="A1017">
        <v>1017</v>
      </c>
      <c r="B1017" s="2" t="s">
        <v>1185</v>
      </c>
      <c r="C1017">
        <v>34</v>
      </c>
      <c r="D1017">
        <v>22</v>
      </c>
      <c r="E1017">
        <v>21418</v>
      </c>
      <c r="F1017" s="2" t="s">
        <v>137</v>
      </c>
      <c r="G1017">
        <v>7.14</v>
      </c>
      <c r="H1017">
        <v>100</v>
      </c>
      <c r="I1017">
        <v>0</v>
      </c>
      <c r="J1017">
        <v>0</v>
      </c>
      <c r="K1017">
        <v>0</v>
      </c>
      <c r="L1017" t="b">
        <f t="shared" si="60"/>
        <v>0</v>
      </c>
      <c r="M1017" t="b">
        <f t="shared" si="61"/>
        <v>0</v>
      </c>
      <c r="N1017" t="b">
        <f t="shared" si="62"/>
        <v>0</v>
      </c>
      <c r="O1017" s="2" t="b">
        <f t="shared" si="63"/>
        <v>0</v>
      </c>
    </row>
    <row r="1018" spans="1:15" x14ac:dyDescent="0.25">
      <c r="A1018">
        <v>1018</v>
      </c>
      <c r="B1018" s="2" t="s">
        <v>1186</v>
      </c>
      <c r="C1018">
        <v>34</v>
      </c>
      <c r="D1018">
        <v>22</v>
      </c>
      <c r="E1018">
        <v>21419</v>
      </c>
      <c r="F1018" s="2" t="s">
        <v>137</v>
      </c>
      <c r="G1018">
        <v>5.81</v>
      </c>
      <c r="H1018">
        <v>100</v>
      </c>
      <c r="I1018">
        <v>0</v>
      </c>
      <c r="J1018">
        <v>0</v>
      </c>
      <c r="K1018">
        <v>0</v>
      </c>
      <c r="L1018" t="b">
        <f t="shared" si="60"/>
        <v>0</v>
      </c>
      <c r="M1018" t="b">
        <f t="shared" si="61"/>
        <v>0</v>
      </c>
      <c r="N1018" t="b">
        <f t="shared" si="62"/>
        <v>0</v>
      </c>
      <c r="O1018" s="2" t="b">
        <f t="shared" si="63"/>
        <v>0</v>
      </c>
    </row>
    <row r="1019" spans="1:15" x14ac:dyDescent="0.25">
      <c r="A1019">
        <v>1019</v>
      </c>
      <c r="B1019" s="2" t="s">
        <v>1187</v>
      </c>
      <c r="C1019">
        <v>34</v>
      </c>
      <c r="D1019">
        <v>22</v>
      </c>
      <c r="E1019">
        <v>21420</v>
      </c>
      <c r="F1019" s="2" t="s">
        <v>137</v>
      </c>
      <c r="G1019">
        <v>7.26</v>
      </c>
      <c r="H1019">
        <v>100</v>
      </c>
      <c r="I1019">
        <v>0</v>
      </c>
      <c r="J1019">
        <v>0</v>
      </c>
      <c r="K1019">
        <v>0</v>
      </c>
      <c r="L1019" t="b">
        <f t="shared" si="60"/>
        <v>0</v>
      </c>
      <c r="M1019" t="b">
        <f t="shared" si="61"/>
        <v>0</v>
      </c>
      <c r="N1019" t="b">
        <f t="shared" si="62"/>
        <v>0</v>
      </c>
      <c r="O1019" s="2" t="b">
        <f t="shared" si="63"/>
        <v>0</v>
      </c>
    </row>
    <row r="1020" spans="1:15" x14ac:dyDescent="0.25">
      <c r="A1020">
        <v>1020</v>
      </c>
      <c r="B1020" s="2" t="s">
        <v>1188</v>
      </c>
      <c r="C1020">
        <v>34</v>
      </c>
      <c r="D1020">
        <v>22</v>
      </c>
      <c r="E1020">
        <v>21421</v>
      </c>
      <c r="F1020" s="2" t="s">
        <v>137</v>
      </c>
      <c r="G1020">
        <v>6.91</v>
      </c>
      <c r="H1020">
        <v>100</v>
      </c>
      <c r="I1020">
        <v>0</v>
      </c>
      <c r="J1020">
        <v>0</v>
      </c>
      <c r="K1020">
        <v>0</v>
      </c>
      <c r="L1020" t="b">
        <f t="shared" si="60"/>
        <v>0</v>
      </c>
      <c r="M1020" t="b">
        <f t="shared" si="61"/>
        <v>0</v>
      </c>
      <c r="N1020" t="b">
        <f t="shared" si="62"/>
        <v>0</v>
      </c>
      <c r="O1020" s="2" t="b">
        <f t="shared" si="63"/>
        <v>0</v>
      </c>
    </row>
    <row r="1021" spans="1:15" x14ac:dyDescent="0.25">
      <c r="A1021">
        <v>1021</v>
      </c>
      <c r="B1021" s="2" t="s">
        <v>1189</v>
      </c>
      <c r="C1021">
        <v>34</v>
      </c>
      <c r="D1021">
        <v>22</v>
      </c>
      <c r="E1021">
        <v>21422</v>
      </c>
      <c r="F1021" s="2" t="s">
        <v>137</v>
      </c>
      <c r="G1021">
        <v>5.58</v>
      </c>
      <c r="H1021">
        <v>100</v>
      </c>
      <c r="I1021">
        <v>0</v>
      </c>
      <c r="J1021">
        <v>0</v>
      </c>
      <c r="K1021">
        <v>0</v>
      </c>
      <c r="L1021" t="b">
        <f t="shared" si="60"/>
        <v>0</v>
      </c>
      <c r="M1021" t="b">
        <f t="shared" si="61"/>
        <v>0</v>
      </c>
      <c r="N1021" t="b">
        <f t="shared" si="62"/>
        <v>0</v>
      </c>
      <c r="O1021" s="2" t="b">
        <f t="shared" si="63"/>
        <v>0</v>
      </c>
    </row>
    <row r="1022" spans="1:15" x14ac:dyDescent="0.25">
      <c r="A1022">
        <v>1022</v>
      </c>
      <c r="B1022" s="2" t="s">
        <v>1190</v>
      </c>
      <c r="C1022">
        <v>34</v>
      </c>
      <c r="D1022">
        <v>22</v>
      </c>
      <c r="E1022">
        <v>21423</v>
      </c>
      <c r="F1022" s="2" t="s">
        <v>137</v>
      </c>
      <c r="G1022">
        <v>4.7</v>
      </c>
      <c r="H1022">
        <v>100</v>
      </c>
      <c r="I1022">
        <v>0</v>
      </c>
      <c r="J1022">
        <v>0</v>
      </c>
      <c r="K1022">
        <v>0</v>
      </c>
      <c r="L1022" t="b">
        <f t="shared" si="60"/>
        <v>0</v>
      </c>
      <c r="M1022" t="b">
        <f t="shared" si="61"/>
        <v>0</v>
      </c>
      <c r="N1022" t="b">
        <f t="shared" si="62"/>
        <v>0</v>
      </c>
      <c r="O1022" s="2" t="b">
        <f t="shared" si="63"/>
        <v>0</v>
      </c>
    </row>
    <row r="1023" spans="1:15" x14ac:dyDescent="0.25">
      <c r="A1023">
        <v>1023</v>
      </c>
      <c r="B1023" s="2" t="s">
        <v>1191</v>
      </c>
      <c r="C1023">
        <v>34</v>
      </c>
      <c r="D1023">
        <v>22</v>
      </c>
      <c r="E1023">
        <v>21424</v>
      </c>
      <c r="F1023" s="2" t="s">
        <v>137</v>
      </c>
      <c r="G1023">
        <v>6</v>
      </c>
      <c r="H1023">
        <v>100</v>
      </c>
      <c r="I1023">
        <v>0</v>
      </c>
      <c r="J1023">
        <v>0</v>
      </c>
      <c r="K1023">
        <v>0</v>
      </c>
      <c r="L1023" t="b">
        <f t="shared" si="60"/>
        <v>0</v>
      </c>
      <c r="M1023" t="b">
        <f t="shared" si="61"/>
        <v>0</v>
      </c>
      <c r="N1023" t="b">
        <f t="shared" si="62"/>
        <v>0</v>
      </c>
      <c r="O1023" s="2" t="b">
        <f t="shared" si="63"/>
        <v>0</v>
      </c>
    </row>
    <row r="1024" spans="1:15" x14ac:dyDescent="0.25">
      <c r="A1024">
        <v>1024</v>
      </c>
      <c r="B1024" s="2" t="s">
        <v>1192</v>
      </c>
      <c r="C1024">
        <v>34</v>
      </c>
      <c r="D1024">
        <v>22</v>
      </c>
      <c r="E1024">
        <v>21425</v>
      </c>
      <c r="F1024" s="2" t="s">
        <v>137</v>
      </c>
      <c r="G1024">
        <v>4.47</v>
      </c>
      <c r="H1024">
        <v>100</v>
      </c>
      <c r="I1024">
        <v>0</v>
      </c>
      <c r="J1024">
        <v>0</v>
      </c>
      <c r="K1024">
        <v>0</v>
      </c>
      <c r="L1024" t="b">
        <f t="shared" si="60"/>
        <v>0</v>
      </c>
      <c r="M1024" t="b">
        <f t="shared" si="61"/>
        <v>0</v>
      </c>
      <c r="N1024" t="b">
        <f t="shared" si="62"/>
        <v>0</v>
      </c>
      <c r="O1024" s="2" t="b">
        <f t="shared" si="63"/>
        <v>0</v>
      </c>
    </row>
    <row r="1025" spans="1:15" x14ac:dyDescent="0.25">
      <c r="A1025">
        <v>1025</v>
      </c>
      <c r="B1025" s="2" t="s">
        <v>1193</v>
      </c>
      <c r="C1025">
        <v>34</v>
      </c>
      <c r="D1025">
        <v>22</v>
      </c>
      <c r="E1025">
        <v>21426</v>
      </c>
      <c r="F1025" s="2" t="s">
        <v>137</v>
      </c>
      <c r="G1025">
        <v>7.26</v>
      </c>
      <c r="H1025">
        <v>100</v>
      </c>
      <c r="I1025">
        <v>0</v>
      </c>
      <c r="J1025">
        <v>0</v>
      </c>
      <c r="K1025">
        <v>0</v>
      </c>
      <c r="L1025" t="b">
        <f t="shared" si="60"/>
        <v>0</v>
      </c>
      <c r="M1025" t="b">
        <f t="shared" si="61"/>
        <v>0</v>
      </c>
      <c r="N1025" t="b">
        <f t="shared" si="62"/>
        <v>0</v>
      </c>
      <c r="O1025" s="2" t="b">
        <f t="shared" si="63"/>
        <v>0</v>
      </c>
    </row>
    <row r="1026" spans="1:15" x14ac:dyDescent="0.25">
      <c r="A1026">
        <v>1026</v>
      </c>
      <c r="B1026" s="2" t="s">
        <v>1194</v>
      </c>
      <c r="C1026">
        <v>34</v>
      </c>
      <c r="D1026">
        <v>22</v>
      </c>
      <c r="E1026">
        <v>21427</v>
      </c>
      <c r="F1026" s="2" t="s">
        <v>137</v>
      </c>
      <c r="G1026">
        <v>7.14</v>
      </c>
      <c r="H1026">
        <v>100</v>
      </c>
      <c r="I1026">
        <v>0</v>
      </c>
      <c r="J1026">
        <v>0</v>
      </c>
      <c r="K1026">
        <v>0</v>
      </c>
      <c r="L1026" t="b">
        <f t="shared" ref="L1026:L1089" si="64">IF(ISNUMBER(FIND(" VEGAN",UPPER(B1026))),TRUE,FALSE)</f>
        <v>0</v>
      </c>
      <c r="M1026" t="b">
        <f t="shared" ref="M1026:M1089" si="65">IF(ISNUMBER(FIND(" BIO",UPPER(B1026))),TRUE)</f>
        <v>0</v>
      </c>
      <c r="N1026" t="b">
        <f t="shared" ref="N1026:N1089" si="66">IF(ISNUMBER(FIND(" HALAL",UPPER(B1026))),TRUE)</f>
        <v>0</v>
      </c>
      <c r="O1026" s="2" t="b">
        <f t="shared" ref="O1026:O1089" si="67">IF(ISNUMBER(FIND(" CASHER",UPPER(B1026))),TRUE)</f>
        <v>0</v>
      </c>
    </row>
    <row r="1027" spans="1:15" x14ac:dyDescent="0.25">
      <c r="A1027">
        <v>1027</v>
      </c>
      <c r="B1027" s="2" t="s">
        <v>1195</v>
      </c>
      <c r="C1027">
        <v>34</v>
      </c>
      <c r="D1027">
        <v>22</v>
      </c>
      <c r="E1027">
        <v>21428</v>
      </c>
      <c r="F1027" s="2" t="s">
        <v>137</v>
      </c>
      <c r="G1027">
        <v>7.26</v>
      </c>
      <c r="H1027">
        <v>100</v>
      </c>
      <c r="I1027">
        <v>0</v>
      </c>
      <c r="J1027">
        <v>0</v>
      </c>
      <c r="K1027">
        <v>0</v>
      </c>
      <c r="L1027" t="b">
        <f t="shared" si="64"/>
        <v>0</v>
      </c>
      <c r="M1027" t="b">
        <f t="shared" si="65"/>
        <v>0</v>
      </c>
      <c r="N1027" t="b">
        <f t="shared" si="66"/>
        <v>0</v>
      </c>
      <c r="O1027" s="2" t="b">
        <f t="shared" si="67"/>
        <v>0</v>
      </c>
    </row>
    <row r="1028" spans="1:15" x14ac:dyDescent="0.25">
      <c r="A1028">
        <v>1028</v>
      </c>
      <c r="B1028" s="2" t="s">
        <v>1196</v>
      </c>
      <c r="C1028">
        <v>34</v>
      </c>
      <c r="D1028">
        <v>22</v>
      </c>
      <c r="E1028">
        <v>21429</v>
      </c>
      <c r="F1028" s="2" t="s">
        <v>137</v>
      </c>
      <c r="G1028">
        <v>9.6199999999999992</v>
      </c>
      <c r="H1028">
        <v>100</v>
      </c>
      <c r="I1028">
        <v>0</v>
      </c>
      <c r="J1028">
        <v>0</v>
      </c>
      <c r="K1028">
        <v>0</v>
      </c>
      <c r="L1028" t="b">
        <f t="shared" si="64"/>
        <v>0</v>
      </c>
      <c r="M1028" t="b">
        <f t="shared" si="65"/>
        <v>0</v>
      </c>
      <c r="N1028" t="b">
        <f t="shared" si="66"/>
        <v>0</v>
      </c>
      <c r="O1028" s="2" t="b">
        <f t="shared" si="67"/>
        <v>0</v>
      </c>
    </row>
    <row r="1029" spans="1:15" x14ac:dyDescent="0.25">
      <c r="A1029">
        <v>1029</v>
      </c>
      <c r="B1029" s="2" t="s">
        <v>1197</v>
      </c>
      <c r="C1029">
        <v>34</v>
      </c>
      <c r="D1029">
        <v>22</v>
      </c>
      <c r="E1029">
        <v>21430</v>
      </c>
      <c r="F1029" s="2" t="s">
        <v>137</v>
      </c>
      <c r="G1029">
        <v>9.81</v>
      </c>
      <c r="H1029">
        <v>100</v>
      </c>
      <c r="I1029">
        <v>0</v>
      </c>
      <c r="J1029">
        <v>0</v>
      </c>
      <c r="K1029">
        <v>0</v>
      </c>
      <c r="L1029" t="b">
        <f t="shared" si="64"/>
        <v>0</v>
      </c>
      <c r="M1029" t="b">
        <f t="shared" si="65"/>
        <v>0</v>
      </c>
      <c r="N1029" t="b">
        <f t="shared" si="66"/>
        <v>0</v>
      </c>
      <c r="O1029" s="2" t="b">
        <f t="shared" si="67"/>
        <v>0</v>
      </c>
    </row>
    <row r="1030" spans="1:15" x14ac:dyDescent="0.25">
      <c r="A1030">
        <v>1030</v>
      </c>
      <c r="B1030" s="2" t="s">
        <v>1198</v>
      </c>
      <c r="C1030">
        <v>34</v>
      </c>
      <c r="D1030">
        <v>22</v>
      </c>
      <c r="E1030">
        <v>21431</v>
      </c>
      <c r="F1030" s="2" t="s">
        <v>137</v>
      </c>
      <c r="G1030">
        <v>12.86</v>
      </c>
      <c r="H1030">
        <v>100</v>
      </c>
      <c r="I1030">
        <v>0</v>
      </c>
      <c r="J1030">
        <v>0</v>
      </c>
      <c r="K1030">
        <v>0</v>
      </c>
      <c r="L1030" t="b">
        <f t="shared" si="64"/>
        <v>0</v>
      </c>
      <c r="M1030" t="b">
        <f t="shared" si="65"/>
        <v>0</v>
      </c>
      <c r="N1030" t="b">
        <f t="shared" si="66"/>
        <v>0</v>
      </c>
      <c r="O1030" s="2" t="b">
        <f t="shared" si="67"/>
        <v>0</v>
      </c>
    </row>
    <row r="1031" spans="1:15" x14ac:dyDescent="0.25">
      <c r="A1031">
        <v>1031</v>
      </c>
      <c r="B1031" s="2" t="s">
        <v>1199</v>
      </c>
      <c r="C1031">
        <v>34</v>
      </c>
      <c r="D1031">
        <v>22</v>
      </c>
      <c r="E1031">
        <v>21432</v>
      </c>
      <c r="F1031" s="2" t="s">
        <v>137</v>
      </c>
      <c r="G1031">
        <v>6</v>
      </c>
      <c r="H1031">
        <v>100</v>
      </c>
      <c r="I1031">
        <v>0</v>
      </c>
      <c r="J1031">
        <v>0</v>
      </c>
      <c r="K1031">
        <v>0</v>
      </c>
      <c r="L1031" t="b">
        <f t="shared" si="64"/>
        <v>0</v>
      </c>
      <c r="M1031" t="b">
        <f t="shared" si="65"/>
        <v>0</v>
      </c>
      <c r="N1031" t="b">
        <f t="shared" si="66"/>
        <v>0</v>
      </c>
      <c r="O1031" s="2" t="b">
        <f t="shared" si="67"/>
        <v>0</v>
      </c>
    </row>
    <row r="1032" spans="1:15" x14ac:dyDescent="0.25">
      <c r="A1032">
        <v>1032</v>
      </c>
      <c r="B1032" s="2" t="s">
        <v>1200</v>
      </c>
      <c r="C1032">
        <v>34</v>
      </c>
      <c r="D1032">
        <v>23</v>
      </c>
      <c r="E1032">
        <v>1032</v>
      </c>
      <c r="F1032" s="2" t="s">
        <v>137</v>
      </c>
      <c r="G1032">
        <v>10.57</v>
      </c>
      <c r="H1032">
        <v>100</v>
      </c>
      <c r="I1032">
        <v>0</v>
      </c>
      <c r="J1032">
        <v>0</v>
      </c>
      <c r="K1032">
        <v>0</v>
      </c>
      <c r="L1032" t="b">
        <f t="shared" si="64"/>
        <v>0</v>
      </c>
      <c r="M1032" t="b">
        <f t="shared" si="65"/>
        <v>0</v>
      </c>
      <c r="N1032" t="b">
        <f t="shared" si="66"/>
        <v>0</v>
      </c>
      <c r="O1032" s="2" t="b">
        <f t="shared" si="67"/>
        <v>0</v>
      </c>
    </row>
    <row r="1033" spans="1:15" x14ac:dyDescent="0.25">
      <c r="A1033">
        <v>1033</v>
      </c>
      <c r="B1033" s="2" t="s">
        <v>1201</v>
      </c>
      <c r="C1033">
        <v>34</v>
      </c>
      <c r="D1033">
        <v>23</v>
      </c>
      <c r="E1033">
        <v>1033</v>
      </c>
      <c r="F1033" s="2" t="s">
        <v>137</v>
      </c>
      <c r="G1033">
        <v>10.57</v>
      </c>
      <c r="H1033">
        <v>100</v>
      </c>
      <c r="I1033">
        <v>0</v>
      </c>
      <c r="J1033">
        <v>0</v>
      </c>
      <c r="K1033">
        <v>0</v>
      </c>
      <c r="L1033" t="b">
        <f t="shared" si="64"/>
        <v>0</v>
      </c>
      <c r="M1033" t="b">
        <f t="shared" si="65"/>
        <v>0</v>
      </c>
      <c r="N1033" t="b">
        <f t="shared" si="66"/>
        <v>0</v>
      </c>
      <c r="O1033" s="2" t="b">
        <f t="shared" si="67"/>
        <v>0</v>
      </c>
    </row>
    <row r="1034" spans="1:15" x14ac:dyDescent="0.25">
      <c r="A1034">
        <v>1034</v>
      </c>
      <c r="B1034" s="2" t="s">
        <v>1202</v>
      </c>
      <c r="C1034">
        <v>34</v>
      </c>
      <c r="D1034">
        <v>23</v>
      </c>
      <c r="E1034">
        <v>1034</v>
      </c>
      <c r="F1034" s="2" t="s">
        <v>137</v>
      </c>
      <c r="G1034">
        <v>5.24</v>
      </c>
      <c r="H1034">
        <v>100</v>
      </c>
      <c r="I1034">
        <v>0</v>
      </c>
      <c r="J1034">
        <v>0</v>
      </c>
      <c r="K1034">
        <v>0</v>
      </c>
      <c r="L1034" t="b">
        <f t="shared" si="64"/>
        <v>0</v>
      </c>
      <c r="M1034" t="b">
        <f t="shared" si="65"/>
        <v>0</v>
      </c>
      <c r="N1034" t="b">
        <f t="shared" si="66"/>
        <v>0</v>
      </c>
      <c r="O1034" s="2" t="b">
        <f t="shared" si="67"/>
        <v>0</v>
      </c>
    </row>
    <row r="1035" spans="1:15" x14ac:dyDescent="0.25">
      <c r="A1035">
        <v>1035</v>
      </c>
      <c r="B1035" s="2" t="s">
        <v>1203</v>
      </c>
      <c r="C1035">
        <v>34</v>
      </c>
      <c r="D1035">
        <v>23</v>
      </c>
      <c r="E1035">
        <v>1035</v>
      </c>
      <c r="F1035" s="2" t="s">
        <v>137</v>
      </c>
      <c r="G1035">
        <v>3.67</v>
      </c>
      <c r="H1035">
        <v>100</v>
      </c>
      <c r="I1035">
        <v>0</v>
      </c>
      <c r="J1035">
        <v>0</v>
      </c>
      <c r="K1035">
        <v>0</v>
      </c>
      <c r="L1035" t="b">
        <f t="shared" si="64"/>
        <v>0</v>
      </c>
      <c r="M1035" t="b">
        <f t="shared" si="65"/>
        <v>0</v>
      </c>
      <c r="N1035" t="b">
        <f t="shared" si="66"/>
        <v>0</v>
      </c>
      <c r="O1035" s="2" t="b">
        <f t="shared" si="67"/>
        <v>0</v>
      </c>
    </row>
    <row r="1036" spans="1:15" x14ac:dyDescent="0.25">
      <c r="A1036">
        <v>1036</v>
      </c>
      <c r="B1036" s="2" t="s">
        <v>1204</v>
      </c>
      <c r="C1036">
        <v>34</v>
      </c>
      <c r="D1036">
        <v>23</v>
      </c>
      <c r="E1036">
        <v>1036</v>
      </c>
      <c r="F1036" s="2" t="s">
        <v>137</v>
      </c>
      <c r="G1036">
        <v>4.4400000000000004</v>
      </c>
      <c r="H1036">
        <v>100</v>
      </c>
      <c r="I1036">
        <v>0</v>
      </c>
      <c r="J1036">
        <v>0</v>
      </c>
      <c r="K1036">
        <v>0</v>
      </c>
      <c r="L1036" t="b">
        <f t="shared" si="64"/>
        <v>0</v>
      </c>
      <c r="M1036" t="b">
        <f t="shared" si="65"/>
        <v>0</v>
      </c>
      <c r="N1036" t="b">
        <f t="shared" si="66"/>
        <v>0</v>
      </c>
      <c r="O1036" s="2" t="b">
        <f t="shared" si="67"/>
        <v>0</v>
      </c>
    </row>
    <row r="1037" spans="1:15" x14ac:dyDescent="0.25">
      <c r="A1037">
        <v>1037</v>
      </c>
      <c r="B1037" s="2" t="s">
        <v>1205</v>
      </c>
      <c r="C1037">
        <v>34</v>
      </c>
      <c r="D1037">
        <v>23</v>
      </c>
      <c r="E1037">
        <v>1037</v>
      </c>
      <c r="F1037" s="2" t="s">
        <v>137</v>
      </c>
      <c r="G1037">
        <v>6.34</v>
      </c>
      <c r="H1037">
        <v>100</v>
      </c>
      <c r="I1037">
        <v>0</v>
      </c>
      <c r="J1037">
        <v>0</v>
      </c>
      <c r="K1037">
        <v>0</v>
      </c>
      <c r="L1037" t="b">
        <f t="shared" si="64"/>
        <v>0</v>
      </c>
      <c r="M1037" t="b">
        <f t="shared" si="65"/>
        <v>0</v>
      </c>
      <c r="N1037" t="b">
        <f t="shared" si="66"/>
        <v>0</v>
      </c>
      <c r="O1037" s="2" t="b">
        <f t="shared" si="67"/>
        <v>0</v>
      </c>
    </row>
    <row r="1038" spans="1:15" x14ac:dyDescent="0.25">
      <c r="A1038">
        <v>1038</v>
      </c>
      <c r="B1038" s="2" t="s">
        <v>1206</v>
      </c>
      <c r="C1038">
        <v>34</v>
      </c>
      <c r="D1038">
        <v>23</v>
      </c>
      <c r="E1038">
        <v>1038</v>
      </c>
      <c r="F1038" s="2" t="s">
        <v>137</v>
      </c>
      <c r="G1038">
        <v>6.34</v>
      </c>
      <c r="H1038">
        <v>100</v>
      </c>
      <c r="I1038">
        <v>0</v>
      </c>
      <c r="J1038">
        <v>0</v>
      </c>
      <c r="K1038">
        <v>0</v>
      </c>
      <c r="L1038" t="b">
        <f t="shared" si="64"/>
        <v>0</v>
      </c>
      <c r="M1038" t="b">
        <f t="shared" si="65"/>
        <v>0</v>
      </c>
      <c r="N1038" t="b">
        <f t="shared" si="66"/>
        <v>0</v>
      </c>
      <c r="O1038" s="2" t="b">
        <f t="shared" si="67"/>
        <v>0</v>
      </c>
    </row>
    <row r="1039" spans="1:15" x14ac:dyDescent="0.25">
      <c r="A1039">
        <v>1039</v>
      </c>
      <c r="B1039" s="2" t="s">
        <v>1207</v>
      </c>
      <c r="C1039">
        <v>34</v>
      </c>
      <c r="D1039">
        <v>23</v>
      </c>
      <c r="E1039">
        <v>1039</v>
      </c>
      <c r="F1039" s="2" t="s">
        <v>137</v>
      </c>
      <c r="G1039">
        <v>5.01</v>
      </c>
      <c r="H1039">
        <v>100</v>
      </c>
      <c r="I1039">
        <v>0</v>
      </c>
      <c r="J1039">
        <v>0</v>
      </c>
      <c r="K1039">
        <v>0</v>
      </c>
      <c r="L1039" t="b">
        <f t="shared" si="64"/>
        <v>0</v>
      </c>
      <c r="M1039" t="b">
        <f t="shared" si="65"/>
        <v>0</v>
      </c>
      <c r="N1039" t="b">
        <f t="shared" si="66"/>
        <v>0</v>
      </c>
      <c r="O1039" s="2" t="b">
        <f t="shared" si="67"/>
        <v>0</v>
      </c>
    </row>
    <row r="1040" spans="1:15" x14ac:dyDescent="0.25">
      <c r="A1040">
        <v>1040</v>
      </c>
      <c r="B1040" s="2" t="s">
        <v>1208</v>
      </c>
      <c r="C1040">
        <v>34</v>
      </c>
      <c r="D1040">
        <v>23</v>
      </c>
      <c r="E1040">
        <v>1040</v>
      </c>
      <c r="F1040" s="2" t="s">
        <v>137</v>
      </c>
      <c r="G1040">
        <v>6.46</v>
      </c>
      <c r="H1040">
        <v>100</v>
      </c>
      <c r="I1040">
        <v>0</v>
      </c>
      <c r="J1040">
        <v>0</v>
      </c>
      <c r="K1040">
        <v>0</v>
      </c>
      <c r="L1040" t="b">
        <f t="shared" si="64"/>
        <v>0</v>
      </c>
      <c r="M1040" t="b">
        <f t="shared" si="65"/>
        <v>0</v>
      </c>
      <c r="N1040" t="b">
        <f t="shared" si="66"/>
        <v>0</v>
      </c>
      <c r="O1040" s="2" t="b">
        <f t="shared" si="67"/>
        <v>0</v>
      </c>
    </row>
    <row r="1041" spans="1:15" x14ac:dyDescent="0.25">
      <c r="A1041">
        <v>1041</v>
      </c>
      <c r="B1041" s="2" t="s">
        <v>1209</v>
      </c>
      <c r="C1041">
        <v>34</v>
      </c>
      <c r="D1041">
        <v>23</v>
      </c>
      <c r="E1041">
        <v>1041</v>
      </c>
      <c r="F1041" s="2" t="s">
        <v>137</v>
      </c>
      <c r="G1041">
        <v>6.11</v>
      </c>
      <c r="H1041">
        <v>100</v>
      </c>
      <c r="I1041">
        <v>0</v>
      </c>
      <c r="J1041">
        <v>0</v>
      </c>
      <c r="K1041">
        <v>0</v>
      </c>
      <c r="L1041" t="b">
        <f t="shared" si="64"/>
        <v>0</v>
      </c>
      <c r="M1041" t="b">
        <f t="shared" si="65"/>
        <v>0</v>
      </c>
      <c r="N1041" t="b">
        <f t="shared" si="66"/>
        <v>0</v>
      </c>
      <c r="O1041" s="2" t="b">
        <f t="shared" si="67"/>
        <v>0</v>
      </c>
    </row>
    <row r="1042" spans="1:15" x14ac:dyDescent="0.25">
      <c r="A1042">
        <v>1042</v>
      </c>
      <c r="B1042" s="2" t="s">
        <v>1210</v>
      </c>
      <c r="C1042">
        <v>34</v>
      </c>
      <c r="D1042">
        <v>23</v>
      </c>
      <c r="E1042">
        <v>1042</v>
      </c>
      <c r="F1042" s="2" t="s">
        <v>137</v>
      </c>
      <c r="G1042">
        <v>4.78</v>
      </c>
      <c r="H1042">
        <v>100</v>
      </c>
      <c r="I1042">
        <v>0</v>
      </c>
      <c r="J1042">
        <v>0</v>
      </c>
      <c r="K1042">
        <v>0</v>
      </c>
      <c r="L1042" t="b">
        <f t="shared" si="64"/>
        <v>0</v>
      </c>
      <c r="M1042" t="b">
        <f t="shared" si="65"/>
        <v>0</v>
      </c>
      <c r="N1042" t="b">
        <f t="shared" si="66"/>
        <v>0</v>
      </c>
      <c r="O1042" s="2" t="b">
        <f t="shared" si="67"/>
        <v>0</v>
      </c>
    </row>
    <row r="1043" spans="1:15" x14ac:dyDescent="0.25">
      <c r="A1043">
        <v>1043</v>
      </c>
      <c r="B1043" s="2" t="s">
        <v>1211</v>
      </c>
      <c r="C1043">
        <v>34</v>
      </c>
      <c r="D1043">
        <v>23</v>
      </c>
      <c r="E1043">
        <v>1043</v>
      </c>
      <c r="F1043" s="2" t="s">
        <v>137</v>
      </c>
      <c r="G1043">
        <v>3.9</v>
      </c>
      <c r="H1043">
        <v>100</v>
      </c>
      <c r="I1043">
        <v>0</v>
      </c>
      <c r="J1043">
        <v>0</v>
      </c>
      <c r="K1043">
        <v>0</v>
      </c>
      <c r="L1043" t="b">
        <f t="shared" si="64"/>
        <v>0</v>
      </c>
      <c r="M1043" t="b">
        <f t="shared" si="65"/>
        <v>0</v>
      </c>
      <c r="N1043" t="b">
        <f t="shared" si="66"/>
        <v>0</v>
      </c>
      <c r="O1043" s="2" t="b">
        <f t="shared" si="67"/>
        <v>0</v>
      </c>
    </row>
    <row r="1044" spans="1:15" x14ac:dyDescent="0.25">
      <c r="A1044">
        <v>1044</v>
      </c>
      <c r="B1044" s="2" t="s">
        <v>1212</v>
      </c>
      <c r="C1044">
        <v>34</v>
      </c>
      <c r="D1044">
        <v>23</v>
      </c>
      <c r="E1044">
        <v>1044</v>
      </c>
      <c r="F1044" s="2" t="s">
        <v>137</v>
      </c>
      <c r="G1044">
        <v>5.2</v>
      </c>
      <c r="H1044">
        <v>100</v>
      </c>
      <c r="I1044">
        <v>0</v>
      </c>
      <c r="J1044">
        <v>0</v>
      </c>
      <c r="K1044">
        <v>0</v>
      </c>
      <c r="L1044" t="b">
        <f t="shared" si="64"/>
        <v>0</v>
      </c>
      <c r="M1044" t="b">
        <f t="shared" si="65"/>
        <v>0</v>
      </c>
      <c r="N1044" t="b">
        <f t="shared" si="66"/>
        <v>0</v>
      </c>
      <c r="O1044" s="2" t="b">
        <f t="shared" si="67"/>
        <v>0</v>
      </c>
    </row>
    <row r="1045" spans="1:15" x14ac:dyDescent="0.25">
      <c r="A1045">
        <v>1045</v>
      </c>
      <c r="B1045" s="2" t="s">
        <v>1213</v>
      </c>
      <c r="C1045">
        <v>34</v>
      </c>
      <c r="D1045">
        <v>23</v>
      </c>
      <c r="E1045">
        <v>1045</v>
      </c>
      <c r="F1045" s="2" t="s">
        <v>137</v>
      </c>
      <c r="G1045">
        <v>3.67</v>
      </c>
      <c r="H1045">
        <v>100</v>
      </c>
      <c r="I1045">
        <v>0</v>
      </c>
      <c r="J1045">
        <v>0</v>
      </c>
      <c r="K1045">
        <v>0</v>
      </c>
      <c r="L1045" t="b">
        <f t="shared" si="64"/>
        <v>0</v>
      </c>
      <c r="M1045" t="b">
        <f t="shared" si="65"/>
        <v>0</v>
      </c>
      <c r="N1045" t="b">
        <f t="shared" si="66"/>
        <v>0</v>
      </c>
      <c r="O1045" s="2" t="b">
        <f t="shared" si="67"/>
        <v>0</v>
      </c>
    </row>
    <row r="1046" spans="1:15" x14ac:dyDescent="0.25">
      <c r="A1046">
        <v>1046</v>
      </c>
      <c r="B1046" s="2" t="s">
        <v>1214</v>
      </c>
      <c r="C1046">
        <v>34</v>
      </c>
      <c r="D1046">
        <v>23</v>
      </c>
      <c r="E1046">
        <v>1046</v>
      </c>
      <c r="F1046" s="2" t="s">
        <v>137</v>
      </c>
      <c r="G1046">
        <v>6.46</v>
      </c>
      <c r="H1046">
        <v>100</v>
      </c>
      <c r="I1046">
        <v>0</v>
      </c>
      <c r="J1046">
        <v>0</v>
      </c>
      <c r="K1046">
        <v>0</v>
      </c>
      <c r="L1046" t="b">
        <f t="shared" si="64"/>
        <v>0</v>
      </c>
      <c r="M1046" t="b">
        <f t="shared" si="65"/>
        <v>0</v>
      </c>
      <c r="N1046" t="b">
        <f t="shared" si="66"/>
        <v>0</v>
      </c>
      <c r="O1046" s="2" t="b">
        <f t="shared" si="67"/>
        <v>0</v>
      </c>
    </row>
    <row r="1047" spans="1:15" x14ac:dyDescent="0.25">
      <c r="A1047">
        <v>1047</v>
      </c>
      <c r="B1047" s="2" t="s">
        <v>1215</v>
      </c>
      <c r="C1047">
        <v>34</v>
      </c>
      <c r="D1047">
        <v>23</v>
      </c>
      <c r="E1047">
        <v>1047</v>
      </c>
      <c r="F1047" s="2" t="s">
        <v>137</v>
      </c>
      <c r="G1047">
        <v>6.34</v>
      </c>
      <c r="H1047">
        <v>100</v>
      </c>
      <c r="I1047">
        <v>0</v>
      </c>
      <c r="J1047">
        <v>0</v>
      </c>
      <c r="K1047">
        <v>0</v>
      </c>
      <c r="L1047" t="b">
        <f t="shared" si="64"/>
        <v>0</v>
      </c>
      <c r="M1047" t="b">
        <f t="shared" si="65"/>
        <v>0</v>
      </c>
      <c r="N1047" t="b">
        <f t="shared" si="66"/>
        <v>0</v>
      </c>
      <c r="O1047" s="2" t="b">
        <f t="shared" si="67"/>
        <v>0</v>
      </c>
    </row>
    <row r="1048" spans="1:15" x14ac:dyDescent="0.25">
      <c r="A1048">
        <v>1048</v>
      </c>
      <c r="B1048" s="2" t="s">
        <v>1216</v>
      </c>
      <c r="C1048">
        <v>34</v>
      </c>
      <c r="D1048">
        <v>23</v>
      </c>
      <c r="E1048">
        <v>1048</v>
      </c>
      <c r="F1048" s="2" t="s">
        <v>137</v>
      </c>
      <c r="G1048">
        <v>6.46</v>
      </c>
      <c r="H1048">
        <v>100</v>
      </c>
      <c r="I1048">
        <v>0</v>
      </c>
      <c r="J1048">
        <v>0</v>
      </c>
      <c r="K1048">
        <v>0</v>
      </c>
      <c r="L1048" t="b">
        <f t="shared" si="64"/>
        <v>0</v>
      </c>
      <c r="M1048" t="b">
        <f t="shared" si="65"/>
        <v>0</v>
      </c>
      <c r="N1048" t="b">
        <f t="shared" si="66"/>
        <v>0</v>
      </c>
      <c r="O1048" s="2" t="b">
        <f t="shared" si="67"/>
        <v>0</v>
      </c>
    </row>
    <row r="1049" spans="1:15" x14ac:dyDescent="0.25">
      <c r="A1049">
        <v>1049</v>
      </c>
      <c r="B1049" s="2" t="s">
        <v>1217</v>
      </c>
      <c r="C1049">
        <v>34</v>
      </c>
      <c r="D1049">
        <v>23</v>
      </c>
      <c r="E1049">
        <v>1049</v>
      </c>
      <c r="F1049" s="2" t="s">
        <v>137</v>
      </c>
      <c r="G1049">
        <v>8.82</v>
      </c>
      <c r="H1049">
        <v>100</v>
      </c>
      <c r="I1049">
        <v>0</v>
      </c>
      <c r="J1049">
        <v>0</v>
      </c>
      <c r="K1049">
        <v>0</v>
      </c>
      <c r="L1049" t="b">
        <f t="shared" si="64"/>
        <v>0</v>
      </c>
      <c r="M1049" t="b">
        <f t="shared" si="65"/>
        <v>0</v>
      </c>
      <c r="N1049" t="b">
        <f t="shared" si="66"/>
        <v>0</v>
      </c>
      <c r="O1049" s="2" t="b">
        <f t="shared" si="67"/>
        <v>0</v>
      </c>
    </row>
    <row r="1050" spans="1:15" x14ac:dyDescent="0.25">
      <c r="A1050">
        <v>1050</v>
      </c>
      <c r="B1050" s="2" t="s">
        <v>1218</v>
      </c>
      <c r="C1050">
        <v>34</v>
      </c>
      <c r="D1050">
        <v>23</v>
      </c>
      <c r="E1050">
        <v>1050</v>
      </c>
      <c r="F1050" s="2" t="s">
        <v>137</v>
      </c>
      <c r="G1050">
        <v>9.01</v>
      </c>
      <c r="H1050">
        <v>100</v>
      </c>
      <c r="I1050">
        <v>0</v>
      </c>
      <c r="J1050">
        <v>0</v>
      </c>
      <c r="K1050">
        <v>0</v>
      </c>
      <c r="L1050" t="b">
        <f t="shared" si="64"/>
        <v>0</v>
      </c>
      <c r="M1050" t="b">
        <f t="shared" si="65"/>
        <v>0</v>
      </c>
      <c r="N1050" t="b">
        <f t="shared" si="66"/>
        <v>0</v>
      </c>
      <c r="O1050" s="2" t="b">
        <f t="shared" si="67"/>
        <v>0</v>
      </c>
    </row>
    <row r="1051" spans="1:15" x14ac:dyDescent="0.25">
      <c r="A1051">
        <v>1051</v>
      </c>
      <c r="B1051" s="2" t="s">
        <v>1219</v>
      </c>
      <c r="C1051">
        <v>34</v>
      </c>
      <c r="D1051">
        <v>23</v>
      </c>
      <c r="E1051">
        <v>1051</v>
      </c>
      <c r="F1051" s="2" t="s">
        <v>137</v>
      </c>
      <c r="G1051">
        <v>12.06</v>
      </c>
      <c r="H1051">
        <v>100</v>
      </c>
      <c r="I1051">
        <v>0</v>
      </c>
      <c r="J1051">
        <v>0</v>
      </c>
      <c r="K1051">
        <v>0</v>
      </c>
      <c r="L1051" t="b">
        <f t="shared" si="64"/>
        <v>0</v>
      </c>
      <c r="M1051" t="b">
        <f t="shared" si="65"/>
        <v>0</v>
      </c>
      <c r="N1051" t="b">
        <f t="shared" si="66"/>
        <v>0</v>
      </c>
      <c r="O1051" s="2" t="b">
        <f t="shared" si="67"/>
        <v>0</v>
      </c>
    </row>
    <row r="1052" spans="1:15" x14ac:dyDescent="0.25">
      <c r="A1052">
        <v>1052</v>
      </c>
      <c r="B1052" s="2" t="s">
        <v>1220</v>
      </c>
      <c r="C1052">
        <v>34</v>
      </c>
      <c r="D1052">
        <v>23</v>
      </c>
      <c r="E1052">
        <v>1052</v>
      </c>
      <c r="F1052" s="2" t="s">
        <v>137</v>
      </c>
      <c r="G1052">
        <v>5.2</v>
      </c>
      <c r="H1052">
        <v>100</v>
      </c>
      <c r="I1052">
        <v>0</v>
      </c>
      <c r="J1052">
        <v>0</v>
      </c>
      <c r="K1052">
        <v>0</v>
      </c>
      <c r="L1052" t="b">
        <f t="shared" si="64"/>
        <v>0</v>
      </c>
      <c r="M1052" t="b">
        <f t="shared" si="65"/>
        <v>0</v>
      </c>
      <c r="N1052" t="b">
        <f t="shared" si="66"/>
        <v>0</v>
      </c>
      <c r="O1052" s="2" t="b">
        <f t="shared" si="67"/>
        <v>0</v>
      </c>
    </row>
    <row r="1053" spans="1:15" x14ac:dyDescent="0.25">
      <c r="A1053">
        <v>1053</v>
      </c>
      <c r="B1053" s="2" t="s">
        <v>1221</v>
      </c>
      <c r="C1053">
        <v>34</v>
      </c>
      <c r="D1053">
        <v>23</v>
      </c>
      <c r="E1053">
        <v>1053</v>
      </c>
      <c r="F1053" s="2" t="s">
        <v>137</v>
      </c>
      <c r="G1053">
        <v>9.77</v>
      </c>
      <c r="H1053">
        <v>100</v>
      </c>
      <c r="I1053">
        <v>0</v>
      </c>
      <c r="J1053">
        <v>0</v>
      </c>
      <c r="K1053">
        <v>0</v>
      </c>
      <c r="L1053" t="b">
        <f t="shared" si="64"/>
        <v>0</v>
      </c>
      <c r="M1053" t="b">
        <f t="shared" si="65"/>
        <v>0</v>
      </c>
      <c r="N1053" t="b">
        <f t="shared" si="66"/>
        <v>0</v>
      </c>
      <c r="O1053" s="2" t="b">
        <f t="shared" si="67"/>
        <v>0</v>
      </c>
    </row>
    <row r="1054" spans="1:15" x14ac:dyDescent="0.25">
      <c r="A1054">
        <v>1054</v>
      </c>
      <c r="B1054" s="2" t="s">
        <v>1222</v>
      </c>
      <c r="C1054">
        <v>34</v>
      </c>
      <c r="D1054">
        <v>23</v>
      </c>
      <c r="E1054">
        <v>1054</v>
      </c>
      <c r="F1054" s="2" t="s">
        <v>137</v>
      </c>
      <c r="G1054">
        <v>9.77</v>
      </c>
      <c r="H1054">
        <v>100</v>
      </c>
      <c r="I1054">
        <v>0</v>
      </c>
      <c r="J1054">
        <v>0</v>
      </c>
      <c r="K1054">
        <v>0</v>
      </c>
      <c r="L1054" t="b">
        <f t="shared" si="64"/>
        <v>0</v>
      </c>
      <c r="M1054" t="b">
        <f t="shared" si="65"/>
        <v>0</v>
      </c>
      <c r="N1054" t="b">
        <f t="shared" si="66"/>
        <v>0</v>
      </c>
      <c r="O1054" s="2" t="b">
        <f t="shared" si="67"/>
        <v>0</v>
      </c>
    </row>
    <row r="1055" spans="1:15" x14ac:dyDescent="0.25">
      <c r="A1055">
        <v>1055</v>
      </c>
      <c r="B1055" s="2" t="s">
        <v>1223</v>
      </c>
      <c r="C1055">
        <v>34</v>
      </c>
      <c r="D1055">
        <v>23</v>
      </c>
      <c r="E1055">
        <v>1055</v>
      </c>
      <c r="F1055" s="2" t="s">
        <v>137</v>
      </c>
      <c r="G1055">
        <v>4.4400000000000004</v>
      </c>
      <c r="H1055">
        <v>100</v>
      </c>
      <c r="I1055">
        <v>0</v>
      </c>
      <c r="J1055">
        <v>0</v>
      </c>
      <c r="K1055">
        <v>0</v>
      </c>
      <c r="L1055" t="b">
        <f t="shared" si="64"/>
        <v>0</v>
      </c>
      <c r="M1055" t="b">
        <f t="shared" si="65"/>
        <v>0</v>
      </c>
      <c r="N1055" t="b">
        <f t="shared" si="66"/>
        <v>0</v>
      </c>
      <c r="O1055" s="2" t="b">
        <f t="shared" si="67"/>
        <v>0</v>
      </c>
    </row>
    <row r="1056" spans="1:15" x14ac:dyDescent="0.25">
      <c r="A1056">
        <v>1056</v>
      </c>
      <c r="B1056" s="2" t="s">
        <v>1224</v>
      </c>
      <c r="C1056">
        <v>34</v>
      </c>
      <c r="D1056">
        <v>23</v>
      </c>
      <c r="E1056">
        <v>1056</v>
      </c>
      <c r="F1056" s="2" t="s">
        <v>137</v>
      </c>
      <c r="G1056">
        <v>5.37</v>
      </c>
      <c r="H1056">
        <v>100</v>
      </c>
      <c r="I1056">
        <v>0</v>
      </c>
      <c r="J1056">
        <v>0</v>
      </c>
      <c r="K1056">
        <v>0</v>
      </c>
      <c r="L1056" t="b">
        <f t="shared" si="64"/>
        <v>0</v>
      </c>
      <c r="M1056" t="b">
        <f t="shared" si="65"/>
        <v>0</v>
      </c>
      <c r="N1056" t="b">
        <f t="shared" si="66"/>
        <v>0</v>
      </c>
      <c r="O1056" s="2" t="b">
        <f t="shared" si="67"/>
        <v>0</v>
      </c>
    </row>
    <row r="1057" spans="1:15" x14ac:dyDescent="0.25">
      <c r="A1057">
        <v>1057</v>
      </c>
      <c r="B1057" s="2" t="s">
        <v>1225</v>
      </c>
      <c r="C1057">
        <v>34</v>
      </c>
      <c r="D1057">
        <v>23</v>
      </c>
      <c r="E1057">
        <v>1057</v>
      </c>
      <c r="F1057" s="2" t="s">
        <v>137</v>
      </c>
      <c r="G1057">
        <v>6.14</v>
      </c>
      <c r="H1057">
        <v>100</v>
      </c>
      <c r="I1057">
        <v>0</v>
      </c>
      <c r="J1057">
        <v>0</v>
      </c>
      <c r="K1057">
        <v>0</v>
      </c>
      <c r="L1057" t="b">
        <f t="shared" si="64"/>
        <v>0</v>
      </c>
      <c r="M1057" t="b">
        <f t="shared" si="65"/>
        <v>0</v>
      </c>
      <c r="N1057" t="b">
        <f t="shared" si="66"/>
        <v>0</v>
      </c>
      <c r="O1057" s="2" t="b">
        <f t="shared" si="67"/>
        <v>0</v>
      </c>
    </row>
    <row r="1058" spans="1:15" x14ac:dyDescent="0.25">
      <c r="A1058">
        <v>1058</v>
      </c>
      <c r="B1058" s="2" t="s">
        <v>1226</v>
      </c>
      <c r="C1058">
        <v>34</v>
      </c>
      <c r="D1058">
        <v>23</v>
      </c>
      <c r="E1058">
        <v>1058</v>
      </c>
      <c r="F1058" s="2" t="s">
        <v>137</v>
      </c>
      <c r="G1058">
        <v>5.34</v>
      </c>
      <c r="H1058">
        <v>100</v>
      </c>
      <c r="I1058">
        <v>0</v>
      </c>
      <c r="J1058">
        <v>0</v>
      </c>
      <c r="K1058">
        <v>0</v>
      </c>
      <c r="L1058" t="b">
        <f t="shared" si="64"/>
        <v>0</v>
      </c>
      <c r="M1058" t="b">
        <f t="shared" si="65"/>
        <v>0</v>
      </c>
      <c r="N1058" t="b">
        <f t="shared" si="66"/>
        <v>0</v>
      </c>
      <c r="O1058" s="2" t="b">
        <f t="shared" si="67"/>
        <v>0</v>
      </c>
    </row>
    <row r="1059" spans="1:15" x14ac:dyDescent="0.25">
      <c r="A1059">
        <v>1059</v>
      </c>
      <c r="B1059" s="2" t="s">
        <v>1227</v>
      </c>
      <c r="C1059">
        <v>34</v>
      </c>
      <c r="D1059">
        <v>23</v>
      </c>
      <c r="E1059">
        <v>1059</v>
      </c>
      <c r="F1059" s="2" t="s">
        <v>137</v>
      </c>
      <c r="G1059">
        <v>10.67</v>
      </c>
      <c r="H1059">
        <v>100</v>
      </c>
      <c r="I1059">
        <v>0</v>
      </c>
      <c r="J1059">
        <v>0</v>
      </c>
      <c r="K1059">
        <v>0</v>
      </c>
      <c r="L1059" t="b">
        <f t="shared" si="64"/>
        <v>0</v>
      </c>
      <c r="M1059" t="b">
        <f t="shared" si="65"/>
        <v>0</v>
      </c>
      <c r="N1059" t="b">
        <f t="shared" si="66"/>
        <v>0</v>
      </c>
      <c r="O1059" s="2" t="b">
        <f t="shared" si="67"/>
        <v>0</v>
      </c>
    </row>
    <row r="1060" spans="1:15" x14ac:dyDescent="0.25">
      <c r="A1060">
        <v>1060</v>
      </c>
      <c r="B1060" s="2" t="s">
        <v>1228</v>
      </c>
      <c r="C1060">
        <v>34</v>
      </c>
      <c r="D1060">
        <v>23</v>
      </c>
      <c r="E1060">
        <v>1060</v>
      </c>
      <c r="F1060" s="2" t="s">
        <v>137</v>
      </c>
      <c r="G1060">
        <v>10.67</v>
      </c>
      <c r="H1060">
        <v>100</v>
      </c>
      <c r="I1060">
        <v>0</v>
      </c>
      <c r="J1060">
        <v>0</v>
      </c>
      <c r="K1060">
        <v>0</v>
      </c>
      <c r="L1060" t="b">
        <f t="shared" si="64"/>
        <v>0</v>
      </c>
      <c r="M1060" t="b">
        <f t="shared" si="65"/>
        <v>0</v>
      </c>
      <c r="N1060" t="b">
        <f t="shared" si="66"/>
        <v>0</v>
      </c>
      <c r="O1060" s="2" t="b">
        <f t="shared" si="67"/>
        <v>0</v>
      </c>
    </row>
    <row r="1061" spans="1:15" x14ac:dyDescent="0.25">
      <c r="A1061">
        <v>1061</v>
      </c>
      <c r="B1061" s="2" t="s">
        <v>1229</v>
      </c>
      <c r="C1061">
        <v>34</v>
      </c>
      <c r="D1061">
        <v>23</v>
      </c>
      <c r="E1061">
        <v>1061</v>
      </c>
      <c r="F1061" s="2" t="s">
        <v>137</v>
      </c>
      <c r="G1061">
        <v>6.1</v>
      </c>
      <c r="H1061">
        <v>100</v>
      </c>
      <c r="I1061">
        <v>0</v>
      </c>
      <c r="J1061">
        <v>0</v>
      </c>
      <c r="K1061">
        <v>0</v>
      </c>
      <c r="L1061" t="b">
        <f t="shared" si="64"/>
        <v>0</v>
      </c>
      <c r="M1061" t="b">
        <f t="shared" si="65"/>
        <v>0</v>
      </c>
      <c r="N1061" t="b">
        <f t="shared" si="66"/>
        <v>0</v>
      </c>
      <c r="O1061" s="2" t="b">
        <f t="shared" si="67"/>
        <v>0</v>
      </c>
    </row>
    <row r="1062" spans="1:15" x14ac:dyDescent="0.25">
      <c r="A1062">
        <v>1062</v>
      </c>
      <c r="B1062" s="2" t="s">
        <v>1230</v>
      </c>
      <c r="C1062">
        <v>34</v>
      </c>
      <c r="D1062">
        <v>23</v>
      </c>
      <c r="E1062">
        <v>1062</v>
      </c>
      <c r="F1062" s="2" t="s">
        <v>137</v>
      </c>
      <c r="G1062">
        <v>12.96</v>
      </c>
      <c r="H1062">
        <v>100</v>
      </c>
      <c r="I1062">
        <v>0</v>
      </c>
      <c r="J1062">
        <v>0</v>
      </c>
      <c r="K1062">
        <v>0</v>
      </c>
      <c r="L1062" t="b">
        <f t="shared" si="64"/>
        <v>0</v>
      </c>
      <c r="M1062" t="b">
        <f t="shared" si="65"/>
        <v>0</v>
      </c>
      <c r="N1062" t="b">
        <f t="shared" si="66"/>
        <v>0</v>
      </c>
      <c r="O1062" s="2" t="b">
        <f t="shared" si="67"/>
        <v>0</v>
      </c>
    </row>
    <row r="1063" spans="1:15" x14ac:dyDescent="0.25">
      <c r="A1063">
        <v>1063</v>
      </c>
      <c r="B1063" s="2" t="s">
        <v>1231</v>
      </c>
      <c r="C1063">
        <v>34</v>
      </c>
      <c r="D1063">
        <v>23</v>
      </c>
      <c r="E1063">
        <v>1063</v>
      </c>
      <c r="F1063" s="2" t="s">
        <v>137</v>
      </c>
      <c r="G1063">
        <v>9.91</v>
      </c>
      <c r="H1063">
        <v>100</v>
      </c>
      <c r="I1063">
        <v>0</v>
      </c>
      <c r="J1063">
        <v>0</v>
      </c>
      <c r="K1063">
        <v>0</v>
      </c>
      <c r="L1063" t="b">
        <f t="shared" si="64"/>
        <v>0</v>
      </c>
      <c r="M1063" t="b">
        <f t="shared" si="65"/>
        <v>0</v>
      </c>
      <c r="N1063" t="b">
        <f t="shared" si="66"/>
        <v>0</v>
      </c>
      <c r="O1063" s="2" t="b">
        <f t="shared" si="67"/>
        <v>0</v>
      </c>
    </row>
    <row r="1064" spans="1:15" x14ac:dyDescent="0.25">
      <c r="A1064">
        <v>1064</v>
      </c>
      <c r="B1064" s="2" t="s">
        <v>1232</v>
      </c>
      <c r="C1064">
        <v>34</v>
      </c>
      <c r="D1064">
        <v>23</v>
      </c>
      <c r="E1064">
        <v>1064</v>
      </c>
      <c r="F1064" s="2" t="s">
        <v>137</v>
      </c>
      <c r="G1064">
        <v>9.7200000000000006</v>
      </c>
      <c r="H1064">
        <v>100</v>
      </c>
      <c r="I1064">
        <v>0</v>
      </c>
      <c r="J1064">
        <v>0</v>
      </c>
      <c r="K1064">
        <v>0</v>
      </c>
      <c r="L1064" t="b">
        <f t="shared" si="64"/>
        <v>0</v>
      </c>
      <c r="M1064" t="b">
        <f t="shared" si="65"/>
        <v>0</v>
      </c>
      <c r="N1064" t="b">
        <f t="shared" si="66"/>
        <v>0</v>
      </c>
      <c r="O1064" s="2" t="b">
        <f t="shared" si="67"/>
        <v>0</v>
      </c>
    </row>
    <row r="1065" spans="1:15" x14ac:dyDescent="0.25">
      <c r="A1065">
        <v>1065</v>
      </c>
      <c r="B1065" s="2" t="s">
        <v>1233</v>
      </c>
      <c r="C1065">
        <v>34</v>
      </c>
      <c r="D1065">
        <v>23</v>
      </c>
      <c r="E1065">
        <v>1065</v>
      </c>
      <c r="F1065" s="2" t="s">
        <v>137</v>
      </c>
      <c r="G1065">
        <v>7.36</v>
      </c>
      <c r="H1065">
        <v>100</v>
      </c>
      <c r="I1065">
        <v>0</v>
      </c>
      <c r="J1065">
        <v>0</v>
      </c>
      <c r="K1065">
        <v>0</v>
      </c>
      <c r="L1065" t="b">
        <f t="shared" si="64"/>
        <v>0</v>
      </c>
      <c r="M1065" t="b">
        <f t="shared" si="65"/>
        <v>0</v>
      </c>
      <c r="N1065" t="b">
        <f t="shared" si="66"/>
        <v>0</v>
      </c>
      <c r="O1065" s="2" t="b">
        <f t="shared" si="67"/>
        <v>0</v>
      </c>
    </row>
    <row r="1066" spans="1:15" x14ac:dyDescent="0.25">
      <c r="A1066">
        <v>1066</v>
      </c>
      <c r="B1066" s="2" t="s">
        <v>1234</v>
      </c>
      <c r="C1066">
        <v>34</v>
      </c>
      <c r="D1066">
        <v>23</v>
      </c>
      <c r="E1066">
        <v>1066</v>
      </c>
      <c r="F1066" s="2" t="s">
        <v>137</v>
      </c>
      <c r="G1066">
        <v>7.24</v>
      </c>
      <c r="H1066">
        <v>100</v>
      </c>
      <c r="I1066">
        <v>0</v>
      </c>
      <c r="J1066">
        <v>0</v>
      </c>
      <c r="K1066">
        <v>0</v>
      </c>
      <c r="L1066" t="b">
        <f t="shared" si="64"/>
        <v>0</v>
      </c>
      <c r="M1066" t="b">
        <f t="shared" si="65"/>
        <v>0</v>
      </c>
      <c r="N1066" t="b">
        <f t="shared" si="66"/>
        <v>0</v>
      </c>
      <c r="O1066" s="2" t="b">
        <f t="shared" si="67"/>
        <v>0</v>
      </c>
    </row>
    <row r="1067" spans="1:15" x14ac:dyDescent="0.25">
      <c r="A1067">
        <v>1067</v>
      </c>
      <c r="B1067" s="2" t="s">
        <v>1235</v>
      </c>
      <c r="C1067">
        <v>34</v>
      </c>
      <c r="D1067">
        <v>23</v>
      </c>
      <c r="E1067">
        <v>1067</v>
      </c>
      <c r="F1067" s="2" t="s">
        <v>137</v>
      </c>
      <c r="G1067">
        <v>7.36</v>
      </c>
      <c r="H1067">
        <v>100</v>
      </c>
      <c r="I1067">
        <v>0</v>
      </c>
      <c r="J1067">
        <v>0</v>
      </c>
      <c r="K1067">
        <v>0</v>
      </c>
      <c r="L1067" t="b">
        <f t="shared" si="64"/>
        <v>0</v>
      </c>
      <c r="M1067" t="b">
        <f t="shared" si="65"/>
        <v>0</v>
      </c>
      <c r="N1067" t="b">
        <f t="shared" si="66"/>
        <v>0</v>
      </c>
      <c r="O1067" s="2" t="b">
        <f t="shared" si="67"/>
        <v>0</v>
      </c>
    </row>
    <row r="1068" spans="1:15" x14ac:dyDescent="0.25">
      <c r="A1068">
        <v>1068</v>
      </c>
      <c r="B1068" s="2" t="s">
        <v>1236</v>
      </c>
      <c r="C1068">
        <v>34</v>
      </c>
      <c r="D1068">
        <v>23</v>
      </c>
      <c r="E1068">
        <v>1068</v>
      </c>
      <c r="F1068" s="2" t="s">
        <v>137</v>
      </c>
      <c r="G1068">
        <v>4.57</v>
      </c>
      <c r="H1068">
        <v>100</v>
      </c>
      <c r="I1068">
        <v>0</v>
      </c>
      <c r="J1068">
        <v>0</v>
      </c>
      <c r="K1068">
        <v>0</v>
      </c>
      <c r="L1068" t="b">
        <f t="shared" si="64"/>
        <v>0</v>
      </c>
      <c r="M1068" t="b">
        <f t="shared" si="65"/>
        <v>0</v>
      </c>
      <c r="N1068" t="b">
        <f t="shared" si="66"/>
        <v>0</v>
      </c>
      <c r="O1068" s="2" t="b">
        <f t="shared" si="67"/>
        <v>0</v>
      </c>
    </row>
    <row r="1069" spans="1:15" x14ac:dyDescent="0.25">
      <c r="A1069">
        <v>1069</v>
      </c>
      <c r="B1069" s="2" t="s">
        <v>1237</v>
      </c>
      <c r="C1069">
        <v>34</v>
      </c>
      <c r="D1069">
        <v>23</v>
      </c>
      <c r="E1069">
        <v>1069</v>
      </c>
      <c r="F1069" s="2" t="s">
        <v>137</v>
      </c>
      <c r="G1069">
        <v>6.1</v>
      </c>
      <c r="H1069">
        <v>100</v>
      </c>
      <c r="I1069">
        <v>0</v>
      </c>
      <c r="J1069">
        <v>0</v>
      </c>
      <c r="K1069">
        <v>0</v>
      </c>
      <c r="L1069" t="b">
        <f t="shared" si="64"/>
        <v>0</v>
      </c>
      <c r="M1069" t="b">
        <f t="shared" si="65"/>
        <v>0</v>
      </c>
      <c r="N1069" t="b">
        <f t="shared" si="66"/>
        <v>0</v>
      </c>
      <c r="O1069" s="2" t="b">
        <f t="shared" si="67"/>
        <v>0</v>
      </c>
    </row>
    <row r="1070" spans="1:15" x14ac:dyDescent="0.25">
      <c r="A1070">
        <v>1070</v>
      </c>
      <c r="B1070" s="2" t="s">
        <v>1238</v>
      </c>
      <c r="C1070">
        <v>34</v>
      </c>
      <c r="D1070">
        <v>23</v>
      </c>
      <c r="E1070">
        <v>1070</v>
      </c>
      <c r="F1070" s="2" t="s">
        <v>137</v>
      </c>
      <c r="G1070">
        <v>4.8</v>
      </c>
      <c r="H1070">
        <v>100</v>
      </c>
      <c r="I1070">
        <v>0</v>
      </c>
      <c r="J1070">
        <v>0</v>
      </c>
      <c r="K1070">
        <v>0</v>
      </c>
      <c r="L1070" t="b">
        <f t="shared" si="64"/>
        <v>0</v>
      </c>
      <c r="M1070" t="b">
        <f t="shared" si="65"/>
        <v>0</v>
      </c>
      <c r="N1070" t="b">
        <f t="shared" si="66"/>
        <v>0</v>
      </c>
      <c r="O1070" s="2" t="b">
        <f t="shared" si="67"/>
        <v>0</v>
      </c>
    </row>
    <row r="1071" spans="1:15" x14ac:dyDescent="0.25">
      <c r="A1071">
        <v>1071</v>
      </c>
      <c r="B1071" s="2" t="s">
        <v>1239</v>
      </c>
      <c r="C1071">
        <v>34</v>
      </c>
      <c r="D1071">
        <v>23</v>
      </c>
      <c r="E1071">
        <v>1071</v>
      </c>
      <c r="F1071" s="2" t="s">
        <v>137</v>
      </c>
      <c r="G1071">
        <v>5.68</v>
      </c>
      <c r="H1071">
        <v>100</v>
      </c>
      <c r="I1071">
        <v>0</v>
      </c>
      <c r="J1071">
        <v>0</v>
      </c>
      <c r="K1071">
        <v>0</v>
      </c>
      <c r="L1071" t="b">
        <f t="shared" si="64"/>
        <v>0</v>
      </c>
      <c r="M1071" t="b">
        <f t="shared" si="65"/>
        <v>0</v>
      </c>
      <c r="N1071" t="b">
        <f t="shared" si="66"/>
        <v>0</v>
      </c>
      <c r="O1071" s="2" t="b">
        <f t="shared" si="67"/>
        <v>0</v>
      </c>
    </row>
    <row r="1072" spans="1:15" x14ac:dyDescent="0.25">
      <c r="A1072">
        <v>1072</v>
      </c>
      <c r="B1072" s="2" t="s">
        <v>1240</v>
      </c>
      <c r="C1072">
        <v>34</v>
      </c>
      <c r="D1072">
        <v>23</v>
      </c>
      <c r="E1072">
        <v>1072</v>
      </c>
      <c r="F1072" s="2" t="s">
        <v>137</v>
      </c>
      <c r="G1072">
        <v>7.01</v>
      </c>
      <c r="H1072">
        <v>100</v>
      </c>
      <c r="I1072">
        <v>0</v>
      </c>
      <c r="J1072">
        <v>0</v>
      </c>
      <c r="K1072">
        <v>0</v>
      </c>
      <c r="L1072" t="b">
        <f t="shared" si="64"/>
        <v>0</v>
      </c>
      <c r="M1072" t="b">
        <f t="shared" si="65"/>
        <v>0</v>
      </c>
      <c r="N1072" t="b">
        <f t="shared" si="66"/>
        <v>0</v>
      </c>
      <c r="O1072" s="2" t="b">
        <f t="shared" si="67"/>
        <v>0</v>
      </c>
    </row>
    <row r="1073" spans="1:15" x14ac:dyDescent="0.25">
      <c r="A1073">
        <v>1073</v>
      </c>
      <c r="B1073" s="2" t="s">
        <v>1241</v>
      </c>
      <c r="C1073">
        <v>34</v>
      </c>
      <c r="D1073">
        <v>23</v>
      </c>
      <c r="E1073">
        <v>1073</v>
      </c>
      <c r="F1073" s="2" t="s">
        <v>137</v>
      </c>
      <c r="G1073">
        <v>7.36</v>
      </c>
      <c r="H1073">
        <v>100</v>
      </c>
      <c r="I1073">
        <v>0</v>
      </c>
      <c r="J1073">
        <v>0</v>
      </c>
      <c r="K1073">
        <v>0</v>
      </c>
      <c r="L1073" t="b">
        <f t="shared" si="64"/>
        <v>0</v>
      </c>
      <c r="M1073" t="b">
        <f t="shared" si="65"/>
        <v>0</v>
      </c>
      <c r="N1073" t="b">
        <f t="shared" si="66"/>
        <v>0</v>
      </c>
      <c r="O1073" s="2" t="b">
        <f t="shared" si="67"/>
        <v>0</v>
      </c>
    </row>
    <row r="1074" spans="1:15" x14ac:dyDescent="0.25">
      <c r="A1074">
        <v>1074</v>
      </c>
      <c r="B1074" s="2" t="s">
        <v>1242</v>
      </c>
      <c r="C1074">
        <v>34</v>
      </c>
      <c r="D1074">
        <v>23</v>
      </c>
      <c r="E1074">
        <v>1074</v>
      </c>
      <c r="F1074" s="2" t="s">
        <v>137</v>
      </c>
      <c r="G1074">
        <v>5.91</v>
      </c>
      <c r="H1074">
        <v>100</v>
      </c>
      <c r="I1074">
        <v>0</v>
      </c>
      <c r="J1074">
        <v>0</v>
      </c>
      <c r="K1074">
        <v>0</v>
      </c>
      <c r="L1074" t="b">
        <f t="shared" si="64"/>
        <v>0</v>
      </c>
      <c r="M1074" t="b">
        <f t="shared" si="65"/>
        <v>0</v>
      </c>
      <c r="N1074" t="b">
        <f t="shared" si="66"/>
        <v>0</v>
      </c>
      <c r="O1074" s="2" t="b">
        <f t="shared" si="67"/>
        <v>0</v>
      </c>
    </row>
    <row r="1075" spans="1:15" x14ac:dyDescent="0.25">
      <c r="A1075">
        <v>1075</v>
      </c>
      <c r="B1075" s="2" t="s">
        <v>1243</v>
      </c>
      <c r="C1075">
        <v>34</v>
      </c>
      <c r="D1075">
        <v>23</v>
      </c>
      <c r="E1075">
        <v>1075</v>
      </c>
      <c r="F1075" s="2" t="s">
        <v>137</v>
      </c>
      <c r="G1075">
        <v>7.24</v>
      </c>
      <c r="H1075">
        <v>100</v>
      </c>
      <c r="I1075">
        <v>0</v>
      </c>
      <c r="J1075">
        <v>0</v>
      </c>
      <c r="K1075">
        <v>0</v>
      </c>
      <c r="L1075" t="b">
        <f t="shared" si="64"/>
        <v>0</v>
      </c>
      <c r="M1075" t="b">
        <f t="shared" si="65"/>
        <v>0</v>
      </c>
      <c r="N1075" t="b">
        <f t="shared" si="66"/>
        <v>0</v>
      </c>
      <c r="O1075" s="2" t="b">
        <f t="shared" si="67"/>
        <v>0</v>
      </c>
    </row>
    <row r="1076" spans="1:15" x14ac:dyDescent="0.25">
      <c r="A1076">
        <v>1076</v>
      </c>
      <c r="B1076" s="2" t="s">
        <v>1244</v>
      </c>
      <c r="C1076">
        <v>34</v>
      </c>
      <c r="D1076">
        <v>23</v>
      </c>
      <c r="E1076">
        <v>1076</v>
      </c>
      <c r="F1076" s="2" t="s">
        <v>137</v>
      </c>
      <c r="G1076">
        <v>7.24</v>
      </c>
      <c r="H1076">
        <v>100</v>
      </c>
      <c r="I1076">
        <v>0</v>
      </c>
      <c r="J1076">
        <v>0</v>
      </c>
      <c r="K1076">
        <v>0</v>
      </c>
      <c r="L1076" t="b">
        <f t="shared" si="64"/>
        <v>0</v>
      </c>
      <c r="M1076" t="b">
        <f t="shared" si="65"/>
        <v>0</v>
      </c>
      <c r="N1076" t="b">
        <f t="shared" si="66"/>
        <v>0</v>
      </c>
      <c r="O1076" s="2" t="b">
        <f t="shared" si="67"/>
        <v>0</v>
      </c>
    </row>
    <row r="1077" spans="1:15" x14ac:dyDescent="0.25">
      <c r="A1077">
        <v>1077</v>
      </c>
      <c r="B1077" s="2" t="s">
        <v>1245</v>
      </c>
      <c r="C1077">
        <v>34</v>
      </c>
      <c r="D1077">
        <v>23</v>
      </c>
      <c r="E1077">
        <v>1077</v>
      </c>
      <c r="F1077" s="2" t="s">
        <v>137</v>
      </c>
      <c r="G1077">
        <v>5.34</v>
      </c>
      <c r="H1077">
        <v>100</v>
      </c>
      <c r="I1077">
        <v>0</v>
      </c>
      <c r="J1077">
        <v>0</v>
      </c>
      <c r="K1077">
        <v>0</v>
      </c>
      <c r="L1077" t="b">
        <f t="shared" si="64"/>
        <v>0</v>
      </c>
      <c r="M1077" t="b">
        <f t="shared" si="65"/>
        <v>0</v>
      </c>
      <c r="N1077" t="b">
        <f t="shared" si="66"/>
        <v>0</v>
      </c>
      <c r="O1077" s="2" t="b">
        <f t="shared" si="67"/>
        <v>0</v>
      </c>
    </row>
    <row r="1078" spans="1:15" x14ac:dyDescent="0.25">
      <c r="A1078">
        <v>1078</v>
      </c>
      <c r="B1078" s="2" t="s">
        <v>1246</v>
      </c>
      <c r="C1078">
        <v>34</v>
      </c>
      <c r="D1078">
        <v>23</v>
      </c>
      <c r="E1078">
        <v>1078</v>
      </c>
      <c r="F1078" s="2" t="s">
        <v>137</v>
      </c>
      <c r="G1078">
        <v>4.57</v>
      </c>
      <c r="H1078">
        <v>100</v>
      </c>
      <c r="I1078">
        <v>0</v>
      </c>
      <c r="J1078">
        <v>0</v>
      </c>
      <c r="K1078">
        <v>0</v>
      </c>
      <c r="L1078" t="b">
        <f t="shared" si="64"/>
        <v>0</v>
      </c>
      <c r="M1078" t="b">
        <f t="shared" si="65"/>
        <v>0</v>
      </c>
      <c r="N1078" t="b">
        <f t="shared" si="66"/>
        <v>0</v>
      </c>
      <c r="O1078" s="2" t="b">
        <f t="shared" si="67"/>
        <v>0</v>
      </c>
    </row>
    <row r="1079" spans="1:15" x14ac:dyDescent="0.25">
      <c r="A1079">
        <v>1079</v>
      </c>
      <c r="B1079" s="2" t="s">
        <v>1247</v>
      </c>
      <c r="C1079">
        <v>34</v>
      </c>
      <c r="D1079">
        <v>23</v>
      </c>
      <c r="E1079">
        <v>1079</v>
      </c>
      <c r="F1079" s="2" t="s">
        <v>137</v>
      </c>
      <c r="G1079">
        <v>8.0399999999999991</v>
      </c>
      <c r="H1079">
        <v>100</v>
      </c>
      <c r="I1079">
        <v>0</v>
      </c>
      <c r="J1079">
        <v>0</v>
      </c>
      <c r="K1079">
        <v>0</v>
      </c>
      <c r="L1079" t="b">
        <f t="shared" si="64"/>
        <v>0</v>
      </c>
      <c r="M1079" t="b">
        <f t="shared" si="65"/>
        <v>0</v>
      </c>
      <c r="N1079" t="b">
        <f t="shared" si="66"/>
        <v>0</v>
      </c>
      <c r="O1079" s="2" t="b">
        <f t="shared" si="67"/>
        <v>0</v>
      </c>
    </row>
    <row r="1080" spans="1:15" x14ac:dyDescent="0.25">
      <c r="A1080">
        <v>1080</v>
      </c>
      <c r="B1080" s="2" t="s">
        <v>1248</v>
      </c>
      <c r="C1080">
        <v>34</v>
      </c>
      <c r="D1080">
        <v>23</v>
      </c>
      <c r="E1080">
        <v>1080</v>
      </c>
      <c r="F1080" s="2" t="s">
        <v>137</v>
      </c>
      <c r="G1080">
        <v>8.0399999999999991</v>
      </c>
      <c r="H1080">
        <v>100</v>
      </c>
      <c r="I1080">
        <v>0</v>
      </c>
      <c r="J1080">
        <v>0</v>
      </c>
      <c r="K1080">
        <v>0</v>
      </c>
      <c r="L1080" t="b">
        <f t="shared" si="64"/>
        <v>0</v>
      </c>
      <c r="M1080" t="b">
        <f t="shared" si="65"/>
        <v>0</v>
      </c>
      <c r="N1080" t="b">
        <f t="shared" si="66"/>
        <v>0</v>
      </c>
      <c r="O1080" s="2" t="b">
        <f t="shared" si="67"/>
        <v>0</v>
      </c>
    </row>
    <row r="1081" spans="1:15" x14ac:dyDescent="0.25">
      <c r="A1081">
        <v>1081</v>
      </c>
      <c r="B1081" s="2" t="s">
        <v>1249</v>
      </c>
      <c r="C1081">
        <v>34</v>
      </c>
      <c r="D1081">
        <v>39</v>
      </c>
      <c r="E1081">
        <v>31183</v>
      </c>
      <c r="F1081" s="2" t="s">
        <v>137</v>
      </c>
      <c r="G1081">
        <v>6.71</v>
      </c>
      <c r="H1081">
        <v>100</v>
      </c>
      <c r="I1081">
        <v>0</v>
      </c>
      <c r="J1081">
        <v>0</v>
      </c>
      <c r="K1081">
        <v>0</v>
      </c>
      <c r="L1081" t="b">
        <f t="shared" si="64"/>
        <v>0</v>
      </c>
      <c r="M1081" t="b">
        <f t="shared" si="65"/>
        <v>0</v>
      </c>
      <c r="N1081" t="b">
        <f t="shared" si="66"/>
        <v>0</v>
      </c>
      <c r="O1081" s="2" t="b">
        <f t="shared" si="67"/>
        <v>0</v>
      </c>
    </row>
    <row r="1082" spans="1:15" x14ac:dyDescent="0.25">
      <c r="A1082">
        <v>1082</v>
      </c>
      <c r="B1082" s="2" t="s">
        <v>1250</v>
      </c>
      <c r="C1082">
        <v>34</v>
      </c>
      <c r="D1082">
        <v>39</v>
      </c>
      <c r="E1082">
        <v>31184</v>
      </c>
      <c r="F1082" s="2" t="s">
        <v>137</v>
      </c>
      <c r="G1082">
        <v>8.16</v>
      </c>
      <c r="H1082">
        <v>100</v>
      </c>
      <c r="I1082">
        <v>0</v>
      </c>
      <c r="J1082">
        <v>0</v>
      </c>
      <c r="K1082">
        <v>0</v>
      </c>
      <c r="L1082" t="b">
        <f t="shared" si="64"/>
        <v>0</v>
      </c>
      <c r="M1082" t="b">
        <f t="shared" si="65"/>
        <v>0</v>
      </c>
      <c r="N1082" t="b">
        <f t="shared" si="66"/>
        <v>0</v>
      </c>
      <c r="O1082" s="2" t="b">
        <f t="shared" si="67"/>
        <v>0</v>
      </c>
    </row>
    <row r="1083" spans="1:15" x14ac:dyDescent="0.25">
      <c r="A1083">
        <v>1083</v>
      </c>
      <c r="B1083" s="2" t="s">
        <v>1251</v>
      </c>
      <c r="C1083">
        <v>34</v>
      </c>
      <c r="D1083">
        <v>39</v>
      </c>
      <c r="E1083">
        <v>31185</v>
      </c>
      <c r="F1083" s="2" t="s">
        <v>137</v>
      </c>
      <c r="G1083">
        <v>7.81</v>
      </c>
      <c r="H1083">
        <v>100</v>
      </c>
      <c r="I1083">
        <v>0</v>
      </c>
      <c r="J1083">
        <v>0</v>
      </c>
      <c r="K1083">
        <v>0</v>
      </c>
      <c r="L1083" t="b">
        <f t="shared" si="64"/>
        <v>0</v>
      </c>
      <c r="M1083" t="b">
        <f t="shared" si="65"/>
        <v>0</v>
      </c>
      <c r="N1083" t="b">
        <f t="shared" si="66"/>
        <v>0</v>
      </c>
      <c r="O1083" s="2" t="b">
        <f t="shared" si="67"/>
        <v>0</v>
      </c>
    </row>
    <row r="1084" spans="1:15" x14ac:dyDescent="0.25">
      <c r="A1084">
        <v>1084</v>
      </c>
      <c r="B1084" s="2" t="s">
        <v>1252</v>
      </c>
      <c r="C1084">
        <v>34</v>
      </c>
      <c r="D1084">
        <v>39</v>
      </c>
      <c r="E1084">
        <v>31186</v>
      </c>
      <c r="F1084" s="2" t="s">
        <v>137</v>
      </c>
      <c r="G1084">
        <v>6.48</v>
      </c>
      <c r="H1084">
        <v>100</v>
      </c>
      <c r="I1084">
        <v>0</v>
      </c>
      <c r="J1084">
        <v>0</v>
      </c>
      <c r="K1084">
        <v>0</v>
      </c>
      <c r="L1084" t="b">
        <f t="shared" si="64"/>
        <v>0</v>
      </c>
      <c r="M1084" t="b">
        <f t="shared" si="65"/>
        <v>0</v>
      </c>
      <c r="N1084" t="b">
        <f t="shared" si="66"/>
        <v>0</v>
      </c>
      <c r="O1084" s="2" t="b">
        <f t="shared" si="67"/>
        <v>0</v>
      </c>
    </row>
    <row r="1085" spans="1:15" x14ac:dyDescent="0.25">
      <c r="A1085">
        <v>1085</v>
      </c>
      <c r="B1085" s="2" t="s">
        <v>1253</v>
      </c>
      <c r="C1085">
        <v>34</v>
      </c>
      <c r="D1085">
        <v>39</v>
      </c>
      <c r="E1085">
        <v>31187</v>
      </c>
      <c r="F1085" s="2" t="s">
        <v>137</v>
      </c>
      <c r="G1085">
        <v>5.6</v>
      </c>
      <c r="H1085">
        <v>100</v>
      </c>
      <c r="I1085">
        <v>0</v>
      </c>
      <c r="J1085">
        <v>0</v>
      </c>
      <c r="K1085">
        <v>0</v>
      </c>
      <c r="L1085" t="b">
        <f t="shared" si="64"/>
        <v>0</v>
      </c>
      <c r="M1085" t="b">
        <f t="shared" si="65"/>
        <v>0</v>
      </c>
      <c r="N1085" t="b">
        <f t="shared" si="66"/>
        <v>0</v>
      </c>
      <c r="O1085" s="2" t="b">
        <f t="shared" si="67"/>
        <v>0</v>
      </c>
    </row>
    <row r="1086" spans="1:15" x14ac:dyDescent="0.25">
      <c r="A1086">
        <v>1086</v>
      </c>
      <c r="B1086" s="2" t="s">
        <v>1254</v>
      </c>
      <c r="C1086">
        <v>34</v>
      </c>
      <c r="D1086">
        <v>39</v>
      </c>
      <c r="E1086">
        <v>31188</v>
      </c>
      <c r="F1086" s="2" t="s">
        <v>137</v>
      </c>
      <c r="G1086">
        <v>6.9</v>
      </c>
      <c r="H1086">
        <v>100</v>
      </c>
      <c r="I1086">
        <v>0</v>
      </c>
      <c r="J1086">
        <v>0</v>
      </c>
      <c r="K1086">
        <v>0</v>
      </c>
      <c r="L1086" t="b">
        <f t="shared" si="64"/>
        <v>0</v>
      </c>
      <c r="M1086" t="b">
        <f t="shared" si="65"/>
        <v>0</v>
      </c>
      <c r="N1086" t="b">
        <f t="shared" si="66"/>
        <v>0</v>
      </c>
      <c r="O1086" s="2" t="b">
        <f t="shared" si="67"/>
        <v>0</v>
      </c>
    </row>
    <row r="1087" spans="1:15" x14ac:dyDescent="0.25">
      <c r="A1087">
        <v>1087</v>
      </c>
      <c r="B1087" s="2" t="s">
        <v>1255</v>
      </c>
      <c r="C1087">
        <v>34</v>
      </c>
      <c r="D1087">
        <v>39</v>
      </c>
      <c r="E1087">
        <v>31189</v>
      </c>
      <c r="F1087" s="2" t="s">
        <v>137</v>
      </c>
      <c r="G1087">
        <v>5.37</v>
      </c>
      <c r="H1087">
        <v>100</v>
      </c>
      <c r="I1087">
        <v>0</v>
      </c>
      <c r="J1087">
        <v>0</v>
      </c>
      <c r="K1087">
        <v>0</v>
      </c>
      <c r="L1087" t="b">
        <f t="shared" si="64"/>
        <v>0</v>
      </c>
      <c r="M1087" t="b">
        <f t="shared" si="65"/>
        <v>0</v>
      </c>
      <c r="N1087" t="b">
        <f t="shared" si="66"/>
        <v>0</v>
      </c>
      <c r="O1087" s="2" t="b">
        <f t="shared" si="67"/>
        <v>0</v>
      </c>
    </row>
    <row r="1088" spans="1:15" x14ac:dyDescent="0.25">
      <c r="A1088">
        <v>1088</v>
      </c>
      <c r="B1088" s="2" t="s">
        <v>1256</v>
      </c>
      <c r="C1088">
        <v>34</v>
      </c>
      <c r="D1088">
        <v>39</v>
      </c>
      <c r="E1088">
        <v>31190</v>
      </c>
      <c r="F1088" s="2" t="s">
        <v>137</v>
      </c>
      <c r="G1088">
        <v>8.16</v>
      </c>
      <c r="H1088">
        <v>100</v>
      </c>
      <c r="I1088">
        <v>0</v>
      </c>
      <c r="J1088">
        <v>0</v>
      </c>
      <c r="K1088">
        <v>0</v>
      </c>
      <c r="L1088" t="b">
        <f t="shared" si="64"/>
        <v>0</v>
      </c>
      <c r="M1088" t="b">
        <f t="shared" si="65"/>
        <v>0</v>
      </c>
      <c r="N1088" t="b">
        <f t="shared" si="66"/>
        <v>0</v>
      </c>
      <c r="O1088" s="2" t="b">
        <f t="shared" si="67"/>
        <v>0</v>
      </c>
    </row>
    <row r="1089" spans="1:15" x14ac:dyDescent="0.25">
      <c r="A1089">
        <v>1089</v>
      </c>
      <c r="B1089" s="2" t="s">
        <v>1257</v>
      </c>
      <c r="C1089">
        <v>34</v>
      </c>
      <c r="D1089">
        <v>39</v>
      </c>
      <c r="E1089">
        <v>31191</v>
      </c>
      <c r="F1089" s="2" t="s">
        <v>137</v>
      </c>
      <c r="G1089">
        <v>8.0399999999999991</v>
      </c>
      <c r="H1089">
        <v>100</v>
      </c>
      <c r="I1089">
        <v>0</v>
      </c>
      <c r="J1089">
        <v>0</v>
      </c>
      <c r="K1089">
        <v>0</v>
      </c>
      <c r="L1089" t="b">
        <f t="shared" si="64"/>
        <v>0</v>
      </c>
      <c r="M1089" t="b">
        <f t="shared" si="65"/>
        <v>0</v>
      </c>
      <c r="N1089" t="b">
        <f t="shared" si="66"/>
        <v>0</v>
      </c>
      <c r="O1089" s="2" t="b">
        <f t="shared" si="67"/>
        <v>0</v>
      </c>
    </row>
    <row r="1090" spans="1:15" x14ac:dyDescent="0.25">
      <c r="A1090">
        <v>1090</v>
      </c>
      <c r="B1090" s="2" t="s">
        <v>1258</v>
      </c>
      <c r="C1090">
        <v>34</v>
      </c>
      <c r="D1090">
        <v>39</v>
      </c>
      <c r="E1090">
        <v>31192</v>
      </c>
      <c r="F1090" s="2" t="s">
        <v>137</v>
      </c>
      <c r="G1090">
        <v>8.16</v>
      </c>
      <c r="H1090">
        <v>100</v>
      </c>
      <c r="I1090">
        <v>0</v>
      </c>
      <c r="J1090">
        <v>0</v>
      </c>
      <c r="K1090">
        <v>0</v>
      </c>
      <c r="L1090" t="b">
        <f t="shared" ref="L1090:L1153" si="68">IF(ISNUMBER(FIND(" VEGAN",UPPER(B1090))),TRUE,FALSE)</f>
        <v>0</v>
      </c>
      <c r="M1090" t="b">
        <f t="shared" ref="M1090:M1153" si="69">IF(ISNUMBER(FIND(" BIO",UPPER(B1090))),TRUE)</f>
        <v>0</v>
      </c>
      <c r="N1090" t="b">
        <f t="shared" ref="N1090:N1153" si="70">IF(ISNUMBER(FIND(" HALAL",UPPER(B1090))),TRUE)</f>
        <v>0</v>
      </c>
      <c r="O1090" s="2" t="b">
        <f t="shared" ref="O1090:O1153" si="71">IF(ISNUMBER(FIND(" CASHER",UPPER(B1090))),TRUE)</f>
        <v>0</v>
      </c>
    </row>
    <row r="1091" spans="1:15" x14ac:dyDescent="0.25">
      <c r="A1091">
        <v>1091</v>
      </c>
      <c r="B1091" s="2" t="s">
        <v>1259</v>
      </c>
      <c r="C1091">
        <v>34</v>
      </c>
      <c r="D1091">
        <v>39</v>
      </c>
      <c r="E1091">
        <v>31193</v>
      </c>
      <c r="F1091" s="2" t="s">
        <v>137</v>
      </c>
      <c r="G1091">
        <v>10.52</v>
      </c>
      <c r="H1091">
        <v>100</v>
      </c>
      <c r="I1091">
        <v>0</v>
      </c>
      <c r="J1091">
        <v>0</v>
      </c>
      <c r="K1091">
        <v>0</v>
      </c>
      <c r="L1091" t="b">
        <f t="shared" si="68"/>
        <v>0</v>
      </c>
      <c r="M1091" t="b">
        <f t="shared" si="69"/>
        <v>0</v>
      </c>
      <c r="N1091" t="b">
        <f t="shared" si="70"/>
        <v>0</v>
      </c>
      <c r="O1091" s="2" t="b">
        <f t="shared" si="71"/>
        <v>0</v>
      </c>
    </row>
    <row r="1092" spans="1:15" x14ac:dyDescent="0.25">
      <c r="A1092">
        <v>1092</v>
      </c>
      <c r="B1092" s="2" t="s">
        <v>1260</v>
      </c>
      <c r="C1092">
        <v>34</v>
      </c>
      <c r="D1092">
        <v>39</v>
      </c>
      <c r="E1092">
        <v>31194</v>
      </c>
      <c r="F1092" s="2" t="s">
        <v>137</v>
      </c>
      <c r="G1092">
        <v>10.71</v>
      </c>
      <c r="H1092">
        <v>100</v>
      </c>
      <c r="I1092">
        <v>0</v>
      </c>
      <c r="J1092">
        <v>0</v>
      </c>
      <c r="K1092">
        <v>0</v>
      </c>
      <c r="L1092" t="b">
        <f t="shared" si="68"/>
        <v>0</v>
      </c>
      <c r="M1092" t="b">
        <f t="shared" si="69"/>
        <v>0</v>
      </c>
      <c r="N1092" t="b">
        <f t="shared" si="70"/>
        <v>0</v>
      </c>
      <c r="O1092" s="2" t="b">
        <f t="shared" si="71"/>
        <v>0</v>
      </c>
    </row>
    <row r="1093" spans="1:15" x14ac:dyDescent="0.25">
      <c r="A1093">
        <v>1093</v>
      </c>
      <c r="B1093" s="2" t="s">
        <v>1261</v>
      </c>
      <c r="C1093">
        <v>34</v>
      </c>
      <c r="D1093">
        <v>39</v>
      </c>
      <c r="E1093">
        <v>31195</v>
      </c>
      <c r="F1093" s="2" t="s">
        <v>137</v>
      </c>
      <c r="G1093">
        <v>13.76</v>
      </c>
      <c r="H1093">
        <v>100</v>
      </c>
      <c r="I1093">
        <v>0</v>
      </c>
      <c r="J1093">
        <v>0</v>
      </c>
      <c r="K1093">
        <v>0</v>
      </c>
      <c r="L1093" t="b">
        <f t="shared" si="68"/>
        <v>0</v>
      </c>
      <c r="M1093" t="b">
        <f t="shared" si="69"/>
        <v>0</v>
      </c>
      <c r="N1093" t="b">
        <f t="shared" si="70"/>
        <v>0</v>
      </c>
      <c r="O1093" s="2" t="b">
        <f t="shared" si="71"/>
        <v>0</v>
      </c>
    </row>
    <row r="1094" spans="1:15" x14ac:dyDescent="0.25">
      <c r="A1094">
        <v>1094</v>
      </c>
      <c r="B1094" s="2" t="s">
        <v>1262</v>
      </c>
      <c r="C1094">
        <v>34</v>
      </c>
      <c r="D1094">
        <v>39</v>
      </c>
      <c r="E1094">
        <v>31196</v>
      </c>
      <c r="F1094" s="2" t="s">
        <v>137</v>
      </c>
      <c r="G1094">
        <v>6.9</v>
      </c>
      <c r="H1094">
        <v>100</v>
      </c>
      <c r="I1094">
        <v>0</v>
      </c>
      <c r="J1094">
        <v>0</v>
      </c>
      <c r="K1094">
        <v>0</v>
      </c>
      <c r="L1094" t="b">
        <f t="shared" si="68"/>
        <v>0</v>
      </c>
      <c r="M1094" t="b">
        <f t="shared" si="69"/>
        <v>0</v>
      </c>
      <c r="N1094" t="b">
        <f t="shared" si="70"/>
        <v>0</v>
      </c>
      <c r="O1094" s="2" t="b">
        <f t="shared" si="71"/>
        <v>0</v>
      </c>
    </row>
    <row r="1095" spans="1:15" x14ac:dyDescent="0.25">
      <c r="A1095">
        <v>1095</v>
      </c>
      <c r="B1095" s="2" t="s">
        <v>1263</v>
      </c>
      <c r="C1095">
        <v>34</v>
      </c>
      <c r="D1095">
        <v>39</v>
      </c>
      <c r="E1095">
        <v>31197</v>
      </c>
      <c r="F1095" s="2" t="s">
        <v>137</v>
      </c>
      <c r="G1095">
        <v>11.47</v>
      </c>
      <c r="H1095">
        <v>100</v>
      </c>
      <c r="I1095">
        <v>0</v>
      </c>
      <c r="J1095">
        <v>0</v>
      </c>
      <c r="K1095">
        <v>0</v>
      </c>
      <c r="L1095" t="b">
        <f t="shared" si="68"/>
        <v>0</v>
      </c>
      <c r="M1095" t="b">
        <f t="shared" si="69"/>
        <v>0</v>
      </c>
      <c r="N1095" t="b">
        <f t="shared" si="70"/>
        <v>0</v>
      </c>
      <c r="O1095" s="2" t="b">
        <f t="shared" si="71"/>
        <v>0</v>
      </c>
    </row>
    <row r="1096" spans="1:15" x14ac:dyDescent="0.25">
      <c r="A1096">
        <v>1096</v>
      </c>
      <c r="B1096" s="2" t="s">
        <v>1264</v>
      </c>
      <c r="C1096">
        <v>34</v>
      </c>
      <c r="D1096">
        <v>39</v>
      </c>
      <c r="E1096">
        <v>31198</v>
      </c>
      <c r="F1096" s="2" t="s">
        <v>137</v>
      </c>
      <c r="G1096">
        <v>11.47</v>
      </c>
      <c r="H1096">
        <v>100</v>
      </c>
      <c r="I1096">
        <v>0</v>
      </c>
      <c r="J1096">
        <v>0</v>
      </c>
      <c r="K1096">
        <v>0</v>
      </c>
      <c r="L1096" t="b">
        <f t="shared" si="68"/>
        <v>0</v>
      </c>
      <c r="M1096" t="b">
        <f t="shared" si="69"/>
        <v>0</v>
      </c>
      <c r="N1096" t="b">
        <f t="shared" si="70"/>
        <v>0</v>
      </c>
      <c r="O1096" s="2" t="b">
        <f t="shared" si="71"/>
        <v>0</v>
      </c>
    </row>
    <row r="1097" spans="1:15" x14ac:dyDescent="0.25">
      <c r="A1097">
        <v>1097</v>
      </c>
      <c r="B1097" s="2" t="s">
        <v>1265</v>
      </c>
      <c r="C1097">
        <v>34</v>
      </c>
      <c r="D1097">
        <v>39</v>
      </c>
      <c r="E1097">
        <v>31199</v>
      </c>
      <c r="F1097" s="2" t="s">
        <v>137</v>
      </c>
      <c r="G1097">
        <v>6.14</v>
      </c>
      <c r="H1097">
        <v>100</v>
      </c>
      <c r="I1097">
        <v>0</v>
      </c>
      <c r="J1097">
        <v>0</v>
      </c>
      <c r="K1097">
        <v>0</v>
      </c>
      <c r="L1097" t="b">
        <f t="shared" si="68"/>
        <v>0</v>
      </c>
      <c r="M1097" t="b">
        <f t="shared" si="69"/>
        <v>0</v>
      </c>
      <c r="N1097" t="b">
        <f t="shared" si="70"/>
        <v>0</v>
      </c>
      <c r="O1097" s="2" t="b">
        <f t="shared" si="71"/>
        <v>0</v>
      </c>
    </row>
    <row r="1098" spans="1:15" x14ac:dyDescent="0.25">
      <c r="A1098">
        <v>1098</v>
      </c>
      <c r="B1098" s="2" t="s">
        <v>1266</v>
      </c>
      <c r="C1098">
        <v>34</v>
      </c>
      <c r="D1098">
        <v>39</v>
      </c>
      <c r="E1098">
        <v>31200</v>
      </c>
      <c r="F1098" s="2" t="s">
        <v>137</v>
      </c>
      <c r="G1098">
        <v>4.57</v>
      </c>
      <c r="H1098">
        <v>100</v>
      </c>
      <c r="I1098">
        <v>0</v>
      </c>
      <c r="J1098">
        <v>0</v>
      </c>
      <c r="K1098">
        <v>0</v>
      </c>
      <c r="L1098" t="b">
        <f t="shared" si="68"/>
        <v>0</v>
      </c>
      <c r="M1098" t="b">
        <f t="shared" si="69"/>
        <v>0</v>
      </c>
      <c r="N1098" t="b">
        <f t="shared" si="70"/>
        <v>0</v>
      </c>
      <c r="O1098" s="2" t="b">
        <f t="shared" si="71"/>
        <v>0</v>
      </c>
    </row>
    <row r="1099" spans="1:15" x14ac:dyDescent="0.25">
      <c r="A1099">
        <v>1099</v>
      </c>
      <c r="B1099" s="2" t="s">
        <v>1267</v>
      </c>
      <c r="C1099">
        <v>34</v>
      </c>
      <c r="D1099">
        <v>39</v>
      </c>
      <c r="E1099">
        <v>31201</v>
      </c>
      <c r="F1099" s="2" t="s">
        <v>137</v>
      </c>
      <c r="G1099">
        <v>5.34</v>
      </c>
      <c r="H1099">
        <v>100</v>
      </c>
      <c r="I1099">
        <v>0</v>
      </c>
      <c r="J1099">
        <v>0</v>
      </c>
      <c r="K1099">
        <v>0</v>
      </c>
      <c r="L1099" t="b">
        <f t="shared" si="68"/>
        <v>0</v>
      </c>
      <c r="M1099" t="b">
        <f t="shared" si="69"/>
        <v>0</v>
      </c>
      <c r="N1099" t="b">
        <f t="shared" si="70"/>
        <v>0</v>
      </c>
      <c r="O1099" s="2" t="b">
        <f t="shared" si="71"/>
        <v>0</v>
      </c>
    </row>
    <row r="1100" spans="1:15" x14ac:dyDescent="0.25">
      <c r="A1100">
        <v>1100</v>
      </c>
      <c r="B1100" s="2" t="s">
        <v>1268</v>
      </c>
      <c r="C1100">
        <v>34</v>
      </c>
      <c r="D1100">
        <v>39</v>
      </c>
      <c r="E1100">
        <v>31202</v>
      </c>
      <c r="F1100" s="2" t="s">
        <v>137</v>
      </c>
      <c r="G1100">
        <v>7.24</v>
      </c>
      <c r="H1100">
        <v>100</v>
      </c>
      <c r="I1100">
        <v>0</v>
      </c>
      <c r="J1100">
        <v>0</v>
      </c>
      <c r="K1100">
        <v>0</v>
      </c>
      <c r="L1100" t="b">
        <f t="shared" si="68"/>
        <v>0</v>
      </c>
      <c r="M1100" t="b">
        <f t="shared" si="69"/>
        <v>0</v>
      </c>
      <c r="N1100" t="b">
        <f t="shared" si="70"/>
        <v>0</v>
      </c>
      <c r="O1100" s="2" t="b">
        <f t="shared" si="71"/>
        <v>0</v>
      </c>
    </row>
    <row r="1101" spans="1:15" x14ac:dyDescent="0.25">
      <c r="A1101">
        <v>1101</v>
      </c>
      <c r="B1101" s="2" t="s">
        <v>1269</v>
      </c>
      <c r="C1101">
        <v>34</v>
      </c>
      <c r="D1101">
        <v>39</v>
      </c>
      <c r="E1101">
        <v>31203</v>
      </c>
      <c r="F1101" s="2" t="s">
        <v>137</v>
      </c>
      <c r="G1101">
        <v>7.24</v>
      </c>
      <c r="H1101">
        <v>100</v>
      </c>
      <c r="I1101">
        <v>0</v>
      </c>
      <c r="J1101">
        <v>0</v>
      </c>
      <c r="K1101">
        <v>0</v>
      </c>
      <c r="L1101" t="b">
        <f t="shared" si="68"/>
        <v>0</v>
      </c>
      <c r="M1101" t="b">
        <f t="shared" si="69"/>
        <v>0</v>
      </c>
      <c r="N1101" t="b">
        <f t="shared" si="70"/>
        <v>0</v>
      </c>
      <c r="O1101" s="2" t="b">
        <f t="shared" si="71"/>
        <v>0</v>
      </c>
    </row>
    <row r="1102" spans="1:15" x14ac:dyDescent="0.25">
      <c r="A1102">
        <v>1102</v>
      </c>
      <c r="B1102" s="2" t="s">
        <v>1270</v>
      </c>
      <c r="C1102">
        <v>34</v>
      </c>
      <c r="D1102">
        <v>39</v>
      </c>
      <c r="E1102">
        <v>31204</v>
      </c>
      <c r="F1102" s="2" t="s">
        <v>137</v>
      </c>
      <c r="G1102">
        <v>5.91</v>
      </c>
      <c r="H1102">
        <v>100</v>
      </c>
      <c r="I1102">
        <v>0</v>
      </c>
      <c r="J1102">
        <v>0</v>
      </c>
      <c r="K1102">
        <v>0</v>
      </c>
      <c r="L1102" t="b">
        <f t="shared" si="68"/>
        <v>0</v>
      </c>
      <c r="M1102" t="b">
        <f t="shared" si="69"/>
        <v>0</v>
      </c>
      <c r="N1102" t="b">
        <f t="shared" si="70"/>
        <v>0</v>
      </c>
      <c r="O1102" s="2" t="b">
        <f t="shared" si="71"/>
        <v>0</v>
      </c>
    </row>
    <row r="1103" spans="1:15" x14ac:dyDescent="0.25">
      <c r="A1103">
        <v>1103</v>
      </c>
      <c r="B1103" s="2" t="s">
        <v>1271</v>
      </c>
      <c r="C1103">
        <v>34</v>
      </c>
      <c r="D1103">
        <v>39</v>
      </c>
      <c r="E1103">
        <v>31205</v>
      </c>
      <c r="F1103" s="2" t="s">
        <v>137</v>
      </c>
      <c r="G1103">
        <v>7.36</v>
      </c>
      <c r="H1103">
        <v>100</v>
      </c>
      <c r="I1103">
        <v>0</v>
      </c>
      <c r="J1103">
        <v>0</v>
      </c>
      <c r="K1103">
        <v>0</v>
      </c>
      <c r="L1103" t="b">
        <f t="shared" si="68"/>
        <v>0</v>
      </c>
      <c r="M1103" t="b">
        <f t="shared" si="69"/>
        <v>0</v>
      </c>
      <c r="N1103" t="b">
        <f t="shared" si="70"/>
        <v>0</v>
      </c>
      <c r="O1103" s="2" t="b">
        <f t="shared" si="71"/>
        <v>0</v>
      </c>
    </row>
    <row r="1104" spans="1:15" x14ac:dyDescent="0.25">
      <c r="A1104">
        <v>1104</v>
      </c>
      <c r="B1104" s="2" t="s">
        <v>1272</v>
      </c>
      <c r="C1104">
        <v>34</v>
      </c>
      <c r="D1104">
        <v>39</v>
      </c>
      <c r="E1104">
        <v>31206</v>
      </c>
      <c r="F1104" s="2" t="s">
        <v>137</v>
      </c>
      <c r="G1104">
        <v>7.01</v>
      </c>
      <c r="H1104">
        <v>100</v>
      </c>
      <c r="I1104">
        <v>0</v>
      </c>
      <c r="J1104">
        <v>0</v>
      </c>
      <c r="K1104">
        <v>0</v>
      </c>
      <c r="L1104" t="b">
        <f t="shared" si="68"/>
        <v>0</v>
      </c>
      <c r="M1104" t="b">
        <f t="shared" si="69"/>
        <v>0</v>
      </c>
      <c r="N1104" t="b">
        <f t="shared" si="70"/>
        <v>0</v>
      </c>
      <c r="O1104" s="2" t="b">
        <f t="shared" si="71"/>
        <v>0</v>
      </c>
    </row>
    <row r="1105" spans="1:15" x14ac:dyDescent="0.25">
      <c r="A1105">
        <v>1105</v>
      </c>
      <c r="B1105" s="2" t="s">
        <v>1273</v>
      </c>
      <c r="C1105">
        <v>34</v>
      </c>
      <c r="D1105">
        <v>39</v>
      </c>
      <c r="E1105">
        <v>31207</v>
      </c>
      <c r="F1105" s="2" t="s">
        <v>137</v>
      </c>
      <c r="G1105">
        <v>5.68</v>
      </c>
      <c r="H1105">
        <v>100</v>
      </c>
      <c r="I1105">
        <v>0</v>
      </c>
      <c r="J1105">
        <v>0</v>
      </c>
      <c r="K1105">
        <v>0</v>
      </c>
      <c r="L1105" t="b">
        <f t="shared" si="68"/>
        <v>0</v>
      </c>
      <c r="M1105" t="b">
        <f t="shared" si="69"/>
        <v>0</v>
      </c>
      <c r="N1105" t="b">
        <f t="shared" si="70"/>
        <v>0</v>
      </c>
      <c r="O1105" s="2" t="b">
        <f t="shared" si="71"/>
        <v>0</v>
      </c>
    </row>
    <row r="1106" spans="1:15" x14ac:dyDescent="0.25">
      <c r="A1106">
        <v>1106</v>
      </c>
      <c r="B1106" s="2" t="s">
        <v>1274</v>
      </c>
      <c r="C1106">
        <v>34</v>
      </c>
      <c r="D1106">
        <v>39</v>
      </c>
      <c r="E1106">
        <v>31208</v>
      </c>
      <c r="F1106" s="2" t="s">
        <v>137</v>
      </c>
      <c r="G1106">
        <v>4.8</v>
      </c>
      <c r="H1106">
        <v>100</v>
      </c>
      <c r="I1106">
        <v>0</v>
      </c>
      <c r="J1106">
        <v>0</v>
      </c>
      <c r="K1106">
        <v>0</v>
      </c>
      <c r="L1106" t="b">
        <f t="shared" si="68"/>
        <v>0</v>
      </c>
      <c r="M1106" t="b">
        <f t="shared" si="69"/>
        <v>0</v>
      </c>
      <c r="N1106" t="b">
        <f t="shared" si="70"/>
        <v>0</v>
      </c>
      <c r="O1106" s="2" t="b">
        <f t="shared" si="71"/>
        <v>0</v>
      </c>
    </row>
    <row r="1107" spans="1:15" x14ac:dyDescent="0.25">
      <c r="A1107">
        <v>1107</v>
      </c>
      <c r="B1107" s="2" t="s">
        <v>1275</v>
      </c>
      <c r="C1107">
        <v>34</v>
      </c>
      <c r="D1107">
        <v>39</v>
      </c>
      <c r="E1107">
        <v>31209</v>
      </c>
      <c r="F1107" s="2" t="s">
        <v>137</v>
      </c>
      <c r="G1107">
        <v>6.1</v>
      </c>
      <c r="H1107">
        <v>100</v>
      </c>
      <c r="I1107">
        <v>0</v>
      </c>
      <c r="J1107">
        <v>0</v>
      </c>
      <c r="K1107">
        <v>0</v>
      </c>
      <c r="L1107" t="b">
        <f t="shared" si="68"/>
        <v>0</v>
      </c>
      <c r="M1107" t="b">
        <f t="shared" si="69"/>
        <v>0</v>
      </c>
      <c r="N1107" t="b">
        <f t="shared" si="70"/>
        <v>0</v>
      </c>
      <c r="O1107" s="2" t="b">
        <f t="shared" si="71"/>
        <v>0</v>
      </c>
    </row>
    <row r="1108" spans="1:15" x14ac:dyDescent="0.25">
      <c r="A1108">
        <v>1108</v>
      </c>
      <c r="B1108" s="2" t="s">
        <v>1276</v>
      </c>
      <c r="C1108">
        <v>34</v>
      </c>
      <c r="D1108">
        <v>39</v>
      </c>
      <c r="E1108">
        <v>31210</v>
      </c>
      <c r="F1108" s="2" t="s">
        <v>137</v>
      </c>
      <c r="G1108">
        <v>4.57</v>
      </c>
      <c r="H1108">
        <v>100</v>
      </c>
      <c r="I1108">
        <v>0</v>
      </c>
      <c r="J1108">
        <v>0</v>
      </c>
      <c r="K1108">
        <v>0</v>
      </c>
      <c r="L1108" t="b">
        <f t="shared" si="68"/>
        <v>0</v>
      </c>
      <c r="M1108" t="b">
        <f t="shared" si="69"/>
        <v>0</v>
      </c>
      <c r="N1108" t="b">
        <f t="shared" si="70"/>
        <v>0</v>
      </c>
      <c r="O1108" s="2" t="b">
        <f t="shared" si="71"/>
        <v>0</v>
      </c>
    </row>
    <row r="1109" spans="1:15" x14ac:dyDescent="0.25">
      <c r="A1109">
        <v>1109</v>
      </c>
      <c r="B1109" s="2" t="s">
        <v>1277</v>
      </c>
      <c r="C1109">
        <v>34</v>
      </c>
      <c r="D1109">
        <v>39</v>
      </c>
      <c r="E1109">
        <v>31211</v>
      </c>
      <c r="F1109" s="2" t="s">
        <v>137</v>
      </c>
      <c r="G1109">
        <v>7.36</v>
      </c>
      <c r="H1109">
        <v>100</v>
      </c>
      <c r="I1109">
        <v>0</v>
      </c>
      <c r="J1109">
        <v>0</v>
      </c>
      <c r="K1109">
        <v>0</v>
      </c>
      <c r="L1109" t="b">
        <f t="shared" si="68"/>
        <v>0</v>
      </c>
      <c r="M1109" t="b">
        <f t="shared" si="69"/>
        <v>0</v>
      </c>
      <c r="N1109" t="b">
        <f t="shared" si="70"/>
        <v>0</v>
      </c>
      <c r="O1109" s="2" t="b">
        <f t="shared" si="71"/>
        <v>0</v>
      </c>
    </row>
    <row r="1110" spans="1:15" x14ac:dyDescent="0.25">
      <c r="A1110">
        <v>1110</v>
      </c>
      <c r="B1110" s="2" t="s">
        <v>1278</v>
      </c>
      <c r="C1110">
        <v>34</v>
      </c>
      <c r="D1110">
        <v>39</v>
      </c>
      <c r="E1110">
        <v>31212</v>
      </c>
      <c r="F1110" s="2" t="s">
        <v>137</v>
      </c>
      <c r="G1110">
        <v>7.24</v>
      </c>
      <c r="H1110">
        <v>100</v>
      </c>
      <c r="I1110">
        <v>0</v>
      </c>
      <c r="J1110">
        <v>0</v>
      </c>
      <c r="K1110">
        <v>0</v>
      </c>
      <c r="L1110" t="b">
        <f t="shared" si="68"/>
        <v>0</v>
      </c>
      <c r="M1110" t="b">
        <f t="shared" si="69"/>
        <v>0</v>
      </c>
      <c r="N1110" t="b">
        <f t="shared" si="70"/>
        <v>0</v>
      </c>
      <c r="O1110" s="2" t="b">
        <f t="shared" si="71"/>
        <v>0</v>
      </c>
    </row>
    <row r="1111" spans="1:15" x14ac:dyDescent="0.25">
      <c r="A1111">
        <v>1111</v>
      </c>
      <c r="B1111" s="2" t="s">
        <v>1279</v>
      </c>
      <c r="C1111">
        <v>34</v>
      </c>
      <c r="D1111">
        <v>39</v>
      </c>
      <c r="E1111">
        <v>31213</v>
      </c>
      <c r="F1111" s="2" t="s">
        <v>137</v>
      </c>
      <c r="G1111">
        <v>7.36</v>
      </c>
      <c r="H1111">
        <v>100</v>
      </c>
      <c r="I1111">
        <v>0</v>
      </c>
      <c r="J1111">
        <v>0</v>
      </c>
      <c r="K1111">
        <v>0</v>
      </c>
      <c r="L1111" t="b">
        <f t="shared" si="68"/>
        <v>0</v>
      </c>
      <c r="M1111" t="b">
        <f t="shared" si="69"/>
        <v>0</v>
      </c>
      <c r="N1111" t="b">
        <f t="shared" si="70"/>
        <v>0</v>
      </c>
      <c r="O1111" s="2" t="b">
        <f t="shared" si="71"/>
        <v>0</v>
      </c>
    </row>
    <row r="1112" spans="1:15" x14ac:dyDescent="0.25">
      <c r="A1112">
        <v>1112</v>
      </c>
      <c r="B1112" s="2" t="s">
        <v>1280</v>
      </c>
      <c r="C1112">
        <v>34</v>
      </c>
      <c r="D1112">
        <v>39</v>
      </c>
      <c r="E1112">
        <v>31214</v>
      </c>
      <c r="F1112" s="2" t="s">
        <v>137</v>
      </c>
      <c r="G1112">
        <v>9.7200000000000006</v>
      </c>
      <c r="H1112">
        <v>100</v>
      </c>
      <c r="I1112">
        <v>0</v>
      </c>
      <c r="J1112">
        <v>0</v>
      </c>
      <c r="K1112">
        <v>0</v>
      </c>
      <c r="L1112" t="b">
        <f t="shared" si="68"/>
        <v>0</v>
      </c>
      <c r="M1112" t="b">
        <f t="shared" si="69"/>
        <v>0</v>
      </c>
      <c r="N1112" t="b">
        <f t="shared" si="70"/>
        <v>0</v>
      </c>
      <c r="O1112" s="2" t="b">
        <f t="shared" si="71"/>
        <v>0</v>
      </c>
    </row>
    <row r="1113" spans="1:15" x14ac:dyDescent="0.25">
      <c r="A1113">
        <v>1113</v>
      </c>
      <c r="B1113" s="2" t="s">
        <v>1281</v>
      </c>
      <c r="C1113">
        <v>34</v>
      </c>
      <c r="D1113">
        <v>39</v>
      </c>
      <c r="E1113">
        <v>31215</v>
      </c>
      <c r="F1113" s="2" t="s">
        <v>137</v>
      </c>
      <c r="G1113">
        <v>9.91</v>
      </c>
      <c r="H1113">
        <v>100</v>
      </c>
      <c r="I1113">
        <v>0</v>
      </c>
      <c r="J1113">
        <v>0</v>
      </c>
      <c r="K1113">
        <v>0</v>
      </c>
      <c r="L1113" t="b">
        <f t="shared" si="68"/>
        <v>0</v>
      </c>
      <c r="M1113" t="b">
        <f t="shared" si="69"/>
        <v>0</v>
      </c>
      <c r="N1113" t="b">
        <f t="shared" si="70"/>
        <v>0</v>
      </c>
      <c r="O1113" s="2" t="b">
        <f t="shared" si="71"/>
        <v>0</v>
      </c>
    </row>
    <row r="1114" spans="1:15" x14ac:dyDescent="0.25">
      <c r="A1114">
        <v>1114</v>
      </c>
      <c r="B1114" s="2" t="s">
        <v>1282</v>
      </c>
      <c r="C1114">
        <v>34</v>
      </c>
      <c r="D1114">
        <v>39</v>
      </c>
      <c r="E1114">
        <v>31216</v>
      </c>
      <c r="F1114" s="2" t="s">
        <v>137</v>
      </c>
      <c r="G1114">
        <v>12.96</v>
      </c>
      <c r="H1114">
        <v>100</v>
      </c>
      <c r="I1114">
        <v>0</v>
      </c>
      <c r="J1114">
        <v>0</v>
      </c>
      <c r="K1114">
        <v>0</v>
      </c>
      <c r="L1114" t="b">
        <f t="shared" si="68"/>
        <v>0</v>
      </c>
      <c r="M1114" t="b">
        <f t="shared" si="69"/>
        <v>0</v>
      </c>
      <c r="N1114" t="b">
        <f t="shared" si="70"/>
        <v>0</v>
      </c>
      <c r="O1114" s="2" t="b">
        <f t="shared" si="71"/>
        <v>0</v>
      </c>
    </row>
    <row r="1115" spans="1:15" x14ac:dyDescent="0.25">
      <c r="A1115">
        <v>1115</v>
      </c>
      <c r="B1115" s="2" t="s">
        <v>1283</v>
      </c>
      <c r="C1115">
        <v>34</v>
      </c>
      <c r="D1115">
        <v>39</v>
      </c>
      <c r="E1115">
        <v>31217</v>
      </c>
      <c r="F1115" s="2" t="s">
        <v>137</v>
      </c>
      <c r="G1115">
        <v>6.1</v>
      </c>
      <c r="H1115">
        <v>100</v>
      </c>
      <c r="I1115">
        <v>0</v>
      </c>
      <c r="J1115">
        <v>0</v>
      </c>
      <c r="K1115">
        <v>0</v>
      </c>
      <c r="L1115" t="b">
        <f t="shared" si="68"/>
        <v>0</v>
      </c>
      <c r="M1115" t="b">
        <f t="shared" si="69"/>
        <v>0</v>
      </c>
      <c r="N1115" t="b">
        <f t="shared" si="70"/>
        <v>0</v>
      </c>
      <c r="O1115" s="2" t="b">
        <f t="shared" si="71"/>
        <v>0</v>
      </c>
    </row>
    <row r="1116" spans="1:15" x14ac:dyDescent="0.25">
      <c r="A1116">
        <v>1116</v>
      </c>
      <c r="B1116" s="2" t="s">
        <v>1284</v>
      </c>
      <c r="C1116">
        <v>34</v>
      </c>
      <c r="D1116">
        <v>39</v>
      </c>
      <c r="E1116">
        <v>31218</v>
      </c>
      <c r="F1116" s="2" t="s">
        <v>137</v>
      </c>
      <c r="G1116">
        <v>10.67</v>
      </c>
      <c r="H1116">
        <v>100</v>
      </c>
      <c r="I1116">
        <v>0</v>
      </c>
      <c r="J1116">
        <v>0</v>
      </c>
      <c r="K1116">
        <v>0</v>
      </c>
      <c r="L1116" t="b">
        <f t="shared" si="68"/>
        <v>0</v>
      </c>
      <c r="M1116" t="b">
        <f t="shared" si="69"/>
        <v>0</v>
      </c>
      <c r="N1116" t="b">
        <f t="shared" si="70"/>
        <v>0</v>
      </c>
      <c r="O1116" s="2" t="b">
        <f t="shared" si="71"/>
        <v>0</v>
      </c>
    </row>
    <row r="1117" spans="1:15" x14ac:dyDescent="0.25">
      <c r="A1117">
        <v>1117</v>
      </c>
      <c r="B1117" s="2" t="s">
        <v>1285</v>
      </c>
      <c r="C1117">
        <v>34</v>
      </c>
      <c r="D1117">
        <v>39</v>
      </c>
      <c r="E1117">
        <v>31219</v>
      </c>
      <c r="F1117" s="2" t="s">
        <v>137</v>
      </c>
      <c r="G1117">
        <v>10.67</v>
      </c>
      <c r="H1117">
        <v>100</v>
      </c>
      <c r="I1117">
        <v>0</v>
      </c>
      <c r="J1117">
        <v>0</v>
      </c>
      <c r="K1117">
        <v>0</v>
      </c>
      <c r="L1117" t="b">
        <f t="shared" si="68"/>
        <v>0</v>
      </c>
      <c r="M1117" t="b">
        <f t="shared" si="69"/>
        <v>0</v>
      </c>
      <c r="N1117" t="b">
        <f t="shared" si="70"/>
        <v>0</v>
      </c>
      <c r="O1117" s="2" t="b">
        <f t="shared" si="71"/>
        <v>0</v>
      </c>
    </row>
    <row r="1118" spans="1:15" x14ac:dyDescent="0.25">
      <c r="A1118">
        <v>1118</v>
      </c>
      <c r="B1118" s="2" t="s">
        <v>1286</v>
      </c>
      <c r="C1118">
        <v>34</v>
      </c>
      <c r="D1118">
        <v>39</v>
      </c>
      <c r="E1118">
        <v>31220</v>
      </c>
      <c r="F1118" s="2" t="s">
        <v>137</v>
      </c>
      <c r="G1118">
        <v>5.34</v>
      </c>
      <c r="H1118">
        <v>100</v>
      </c>
      <c r="I1118">
        <v>0</v>
      </c>
      <c r="J1118">
        <v>0</v>
      </c>
      <c r="K1118">
        <v>0</v>
      </c>
      <c r="L1118" t="b">
        <f t="shared" si="68"/>
        <v>0</v>
      </c>
      <c r="M1118" t="b">
        <f t="shared" si="69"/>
        <v>0</v>
      </c>
      <c r="N1118" t="b">
        <f t="shared" si="70"/>
        <v>0</v>
      </c>
      <c r="O1118" s="2" t="b">
        <f t="shared" si="71"/>
        <v>0</v>
      </c>
    </row>
    <row r="1119" spans="1:15" x14ac:dyDescent="0.25">
      <c r="A1119">
        <v>1119</v>
      </c>
      <c r="B1119" s="2" t="s">
        <v>1287</v>
      </c>
      <c r="C1119">
        <v>34</v>
      </c>
      <c r="D1119">
        <v>39</v>
      </c>
      <c r="E1119">
        <v>31221</v>
      </c>
      <c r="F1119" s="2" t="s">
        <v>137</v>
      </c>
      <c r="G1119">
        <v>6.09</v>
      </c>
      <c r="H1119">
        <v>100</v>
      </c>
      <c r="I1119">
        <v>0</v>
      </c>
      <c r="J1119">
        <v>0</v>
      </c>
      <c r="K1119">
        <v>0</v>
      </c>
      <c r="L1119" t="b">
        <f t="shared" si="68"/>
        <v>0</v>
      </c>
      <c r="M1119" t="b">
        <f t="shared" si="69"/>
        <v>0</v>
      </c>
      <c r="N1119" t="b">
        <f t="shared" si="70"/>
        <v>0</v>
      </c>
      <c r="O1119" s="2" t="b">
        <f t="shared" si="71"/>
        <v>0</v>
      </c>
    </row>
    <row r="1120" spans="1:15" x14ac:dyDescent="0.25">
      <c r="A1120">
        <v>1120</v>
      </c>
      <c r="B1120" s="2" t="s">
        <v>1288</v>
      </c>
      <c r="C1120">
        <v>34</v>
      </c>
      <c r="D1120">
        <v>39</v>
      </c>
      <c r="E1120">
        <v>31222</v>
      </c>
      <c r="F1120" s="2" t="s">
        <v>137</v>
      </c>
      <c r="G1120">
        <v>3.12</v>
      </c>
      <c r="H1120">
        <v>100</v>
      </c>
      <c r="I1120">
        <v>0</v>
      </c>
      <c r="J1120">
        <v>0</v>
      </c>
      <c r="K1120">
        <v>0</v>
      </c>
      <c r="L1120" t="b">
        <f t="shared" si="68"/>
        <v>0</v>
      </c>
      <c r="M1120" t="b">
        <f t="shared" si="69"/>
        <v>0</v>
      </c>
      <c r="N1120" t="b">
        <f t="shared" si="70"/>
        <v>0</v>
      </c>
      <c r="O1120" s="2" t="b">
        <f t="shared" si="71"/>
        <v>0</v>
      </c>
    </row>
    <row r="1121" spans="1:15" x14ac:dyDescent="0.25">
      <c r="A1121">
        <v>1121</v>
      </c>
      <c r="B1121" s="2" t="s">
        <v>1289</v>
      </c>
      <c r="C1121">
        <v>34</v>
      </c>
      <c r="D1121">
        <v>39</v>
      </c>
      <c r="E1121">
        <v>31223</v>
      </c>
      <c r="F1121" s="2" t="s">
        <v>137</v>
      </c>
      <c r="G1121">
        <v>3.89</v>
      </c>
      <c r="H1121">
        <v>100</v>
      </c>
      <c r="I1121">
        <v>0</v>
      </c>
      <c r="J1121">
        <v>0</v>
      </c>
      <c r="K1121">
        <v>0</v>
      </c>
      <c r="L1121" t="b">
        <f t="shared" si="68"/>
        <v>0</v>
      </c>
      <c r="M1121" t="b">
        <f t="shared" si="69"/>
        <v>0</v>
      </c>
      <c r="N1121" t="b">
        <f t="shared" si="70"/>
        <v>0</v>
      </c>
      <c r="O1121" s="2" t="b">
        <f t="shared" si="71"/>
        <v>0</v>
      </c>
    </row>
    <row r="1122" spans="1:15" x14ac:dyDescent="0.25">
      <c r="A1122">
        <v>1122</v>
      </c>
      <c r="B1122" s="2" t="s">
        <v>1290</v>
      </c>
      <c r="C1122">
        <v>34</v>
      </c>
      <c r="D1122">
        <v>39</v>
      </c>
      <c r="E1122">
        <v>31224</v>
      </c>
      <c r="F1122" s="2" t="s">
        <v>137</v>
      </c>
      <c r="G1122">
        <v>5.79</v>
      </c>
      <c r="H1122">
        <v>100</v>
      </c>
      <c r="I1122">
        <v>0</v>
      </c>
      <c r="J1122">
        <v>0</v>
      </c>
      <c r="K1122">
        <v>0</v>
      </c>
      <c r="L1122" t="b">
        <f t="shared" si="68"/>
        <v>0</v>
      </c>
      <c r="M1122" t="b">
        <f t="shared" si="69"/>
        <v>0</v>
      </c>
      <c r="N1122" t="b">
        <f t="shared" si="70"/>
        <v>0</v>
      </c>
      <c r="O1122" s="2" t="b">
        <f t="shared" si="71"/>
        <v>0</v>
      </c>
    </row>
    <row r="1123" spans="1:15" x14ac:dyDescent="0.25">
      <c r="A1123">
        <v>1123</v>
      </c>
      <c r="B1123" s="2" t="s">
        <v>1291</v>
      </c>
      <c r="C1123">
        <v>34</v>
      </c>
      <c r="D1123">
        <v>39</v>
      </c>
      <c r="E1123">
        <v>31225</v>
      </c>
      <c r="F1123" s="2" t="s">
        <v>137</v>
      </c>
      <c r="G1123">
        <v>5.79</v>
      </c>
      <c r="H1123">
        <v>100</v>
      </c>
      <c r="I1123">
        <v>0</v>
      </c>
      <c r="J1123">
        <v>0</v>
      </c>
      <c r="K1123">
        <v>0</v>
      </c>
      <c r="L1123" t="b">
        <f t="shared" si="68"/>
        <v>0</v>
      </c>
      <c r="M1123" t="b">
        <f t="shared" si="69"/>
        <v>0</v>
      </c>
      <c r="N1123" t="b">
        <f t="shared" si="70"/>
        <v>0</v>
      </c>
      <c r="O1123" s="2" t="b">
        <f t="shared" si="71"/>
        <v>0</v>
      </c>
    </row>
    <row r="1124" spans="1:15" x14ac:dyDescent="0.25">
      <c r="A1124">
        <v>1124</v>
      </c>
      <c r="B1124" s="2" t="s">
        <v>1292</v>
      </c>
      <c r="C1124">
        <v>34</v>
      </c>
      <c r="D1124">
        <v>39</v>
      </c>
      <c r="E1124">
        <v>31226</v>
      </c>
      <c r="F1124" s="2" t="s">
        <v>137</v>
      </c>
      <c r="G1124">
        <v>4.46</v>
      </c>
      <c r="H1124">
        <v>100</v>
      </c>
      <c r="I1124">
        <v>0</v>
      </c>
      <c r="J1124">
        <v>0</v>
      </c>
      <c r="K1124">
        <v>0</v>
      </c>
      <c r="L1124" t="b">
        <f t="shared" si="68"/>
        <v>0</v>
      </c>
      <c r="M1124" t="b">
        <f t="shared" si="69"/>
        <v>0</v>
      </c>
      <c r="N1124" t="b">
        <f t="shared" si="70"/>
        <v>0</v>
      </c>
      <c r="O1124" s="2" t="b">
        <f t="shared" si="71"/>
        <v>0</v>
      </c>
    </row>
    <row r="1125" spans="1:15" x14ac:dyDescent="0.25">
      <c r="A1125">
        <v>1125</v>
      </c>
      <c r="B1125" s="2" t="s">
        <v>1293</v>
      </c>
      <c r="C1125">
        <v>34</v>
      </c>
      <c r="D1125">
        <v>39</v>
      </c>
      <c r="E1125">
        <v>31227</v>
      </c>
      <c r="F1125" s="2" t="s">
        <v>137</v>
      </c>
      <c r="G1125">
        <v>5.91</v>
      </c>
      <c r="H1125">
        <v>100</v>
      </c>
      <c r="I1125">
        <v>0</v>
      </c>
      <c r="J1125">
        <v>0</v>
      </c>
      <c r="K1125">
        <v>0</v>
      </c>
      <c r="L1125" t="b">
        <f t="shared" si="68"/>
        <v>0</v>
      </c>
      <c r="M1125" t="b">
        <f t="shared" si="69"/>
        <v>0</v>
      </c>
      <c r="N1125" t="b">
        <f t="shared" si="70"/>
        <v>0</v>
      </c>
      <c r="O1125" s="2" t="b">
        <f t="shared" si="71"/>
        <v>0</v>
      </c>
    </row>
    <row r="1126" spans="1:15" x14ac:dyDescent="0.25">
      <c r="A1126">
        <v>1126</v>
      </c>
      <c r="B1126" s="2" t="s">
        <v>1294</v>
      </c>
      <c r="C1126">
        <v>34</v>
      </c>
      <c r="D1126">
        <v>39</v>
      </c>
      <c r="E1126">
        <v>31228</v>
      </c>
      <c r="F1126" s="2" t="s">
        <v>137</v>
      </c>
      <c r="G1126">
        <v>5.56</v>
      </c>
      <c r="H1126">
        <v>100</v>
      </c>
      <c r="I1126">
        <v>0</v>
      </c>
      <c r="J1126">
        <v>0</v>
      </c>
      <c r="K1126">
        <v>0</v>
      </c>
      <c r="L1126" t="b">
        <f t="shared" si="68"/>
        <v>0</v>
      </c>
      <c r="M1126" t="b">
        <f t="shared" si="69"/>
        <v>0</v>
      </c>
      <c r="N1126" t="b">
        <f t="shared" si="70"/>
        <v>0</v>
      </c>
      <c r="O1126" s="2" t="b">
        <f t="shared" si="71"/>
        <v>0</v>
      </c>
    </row>
    <row r="1127" spans="1:15" x14ac:dyDescent="0.25">
      <c r="A1127">
        <v>1127</v>
      </c>
      <c r="B1127" s="2" t="s">
        <v>1295</v>
      </c>
      <c r="C1127">
        <v>34</v>
      </c>
      <c r="D1127">
        <v>39</v>
      </c>
      <c r="E1127">
        <v>31229</v>
      </c>
      <c r="F1127" s="2" t="s">
        <v>137</v>
      </c>
      <c r="G1127">
        <v>4.2300000000000004</v>
      </c>
      <c r="H1127">
        <v>100</v>
      </c>
      <c r="I1127">
        <v>0</v>
      </c>
      <c r="J1127">
        <v>0</v>
      </c>
      <c r="K1127">
        <v>0</v>
      </c>
      <c r="L1127" t="b">
        <f t="shared" si="68"/>
        <v>0</v>
      </c>
      <c r="M1127" t="b">
        <f t="shared" si="69"/>
        <v>0</v>
      </c>
      <c r="N1127" t="b">
        <f t="shared" si="70"/>
        <v>0</v>
      </c>
      <c r="O1127" s="2" t="b">
        <f t="shared" si="71"/>
        <v>0</v>
      </c>
    </row>
    <row r="1128" spans="1:15" x14ac:dyDescent="0.25">
      <c r="A1128">
        <v>1128</v>
      </c>
      <c r="B1128" s="2" t="s">
        <v>1296</v>
      </c>
      <c r="C1128">
        <v>34</v>
      </c>
      <c r="D1128">
        <v>39</v>
      </c>
      <c r="E1128">
        <v>31230</v>
      </c>
      <c r="F1128" s="2" t="s">
        <v>137</v>
      </c>
      <c r="G1128">
        <v>3.35</v>
      </c>
      <c r="H1128">
        <v>100</v>
      </c>
      <c r="I1128">
        <v>0</v>
      </c>
      <c r="J1128">
        <v>0</v>
      </c>
      <c r="K1128">
        <v>0</v>
      </c>
      <c r="L1128" t="b">
        <f t="shared" si="68"/>
        <v>0</v>
      </c>
      <c r="M1128" t="b">
        <f t="shared" si="69"/>
        <v>0</v>
      </c>
      <c r="N1128" t="b">
        <f t="shared" si="70"/>
        <v>0</v>
      </c>
      <c r="O1128" s="2" t="b">
        <f t="shared" si="71"/>
        <v>0</v>
      </c>
    </row>
    <row r="1129" spans="1:15" x14ac:dyDescent="0.25">
      <c r="A1129">
        <v>1129</v>
      </c>
      <c r="B1129" s="2" t="s">
        <v>1297</v>
      </c>
      <c r="C1129">
        <v>34</v>
      </c>
      <c r="D1129">
        <v>39</v>
      </c>
      <c r="E1129">
        <v>31231</v>
      </c>
      <c r="F1129" s="2" t="s">
        <v>137</v>
      </c>
      <c r="G1129">
        <v>4.6500000000000004</v>
      </c>
      <c r="H1129">
        <v>100</v>
      </c>
      <c r="I1129">
        <v>0</v>
      </c>
      <c r="J1129">
        <v>0</v>
      </c>
      <c r="K1129">
        <v>0</v>
      </c>
      <c r="L1129" t="b">
        <f t="shared" si="68"/>
        <v>0</v>
      </c>
      <c r="M1129" t="b">
        <f t="shared" si="69"/>
        <v>0</v>
      </c>
      <c r="N1129" t="b">
        <f t="shared" si="70"/>
        <v>0</v>
      </c>
      <c r="O1129" s="2" t="b">
        <f t="shared" si="71"/>
        <v>0</v>
      </c>
    </row>
    <row r="1130" spans="1:15" x14ac:dyDescent="0.25">
      <c r="A1130">
        <v>1130</v>
      </c>
      <c r="B1130" s="2" t="s">
        <v>1298</v>
      </c>
      <c r="C1130">
        <v>34</v>
      </c>
      <c r="D1130">
        <v>39</v>
      </c>
      <c r="E1130">
        <v>31232</v>
      </c>
      <c r="F1130" s="2" t="s">
        <v>137</v>
      </c>
      <c r="G1130">
        <v>3.12</v>
      </c>
      <c r="H1130">
        <v>100</v>
      </c>
      <c r="I1130">
        <v>0</v>
      </c>
      <c r="J1130">
        <v>0</v>
      </c>
      <c r="K1130">
        <v>0</v>
      </c>
      <c r="L1130" t="b">
        <f t="shared" si="68"/>
        <v>0</v>
      </c>
      <c r="M1130" t="b">
        <f t="shared" si="69"/>
        <v>0</v>
      </c>
      <c r="N1130" t="b">
        <f t="shared" si="70"/>
        <v>0</v>
      </c>
      <c r="O1130" s="2" t="b">
        <f t="shared" si="71"/>
        <v>0</v>
      </c>
    </row>
    <row r="1131" spans="1:15" x14ac:dyDescent="0.25">
      <c r="A1131">
        <v>1131</v>
      </c>
      <c r="B1131" s="2" t="s">
        <v>1299</v>
      </c>
      <c r="C1131">
        <v>34</v>
      </c>
      <c r="D1131">
        <v>39</v>
      </c>
      <c r="E1131">
        <v>31233</v>
      </c>
      <c r="F1131" s="2" t="s">
        <v>137</v>
      </c>
      <c r="G1131">
        <v>5.91</v>
      </c>
      <c r="H1131">
        <v>100</v>
      </c>
      <c r="I1131">
        <v>0</v>
      </c>
      <c r="J1131">
        <v>0</v>
      </c>
      <c r="K1131">
        <v>0</v>
      </c>
      <c r="L1131" t="b">
        <f t="shared" si="68"/>
        <v>0</v>
      </c>
      <c r="M1131" t="b">
        <f t="shared" si="69"/>
        <v>0</v>
      </c>
      <c r="N1131" t="b">
        <f t="shared" si="70"/>
        <v>0</v>
      </c>
      <c r="O1131" s="2" t="b">
        <f t="shared" si="71"/>
        <v>0</v>
      </c>
    </row>
    <row r="1132" spans="1:15" x14ac:dyDescent="0.25">
      <c r="A1132">
        <v>1132</v>
      </c>
      <c r="B1132" s="2" t="s">
        <v>1300</v>
      </c>
      <c r="C1132">
        <v>34</v>
      </c>
      <c r="D1132">
        <v>39</v>
      </c>
      <c r="E1132">
        <v>31234</v>
      </c>
      <c r="F1132" s="2" t="s">
        <v>137</v>
      </c>
      <c r="G1132">
        <v>5.79</v>
      </c>
      <c r="H1132">
        <v>100</v>
      </c>
      <c r="I1132">
        <v>0</v>
      </c>
      <c r="J1132">
        <v>0</v>
      </c>
      <c r="K1132">
        <v>0</v>
      </c>
      <c r="L1132" t="b">
        <f t="shared" si="68"/>
        <v>0</v>
      </c>
      <c r="M1132" t="b">
        <f t="shared" si="69"/>
        <v>0</v>
      </c>
      <c r="N1132" t="b">
        <f t="shared" si="70"/>
        <v>0</v>
      </c>
      <c r="O1132" s="2" t="b">
        <f t="shared" si="71"/>
        <v>0</v>
      </c>
    </row>
    <row r="1133" spans="1:15" x14ac:dyDescent="0.25">
      <c r="A1133">
        <v>1133</v>
      </c>
      <c r="B1133" s="2" t="s">
        <v>1301</v>
      </c>
      <c r="C1133">
        <v>34</v>
      </c>
      <c r="D1133">
        <v>39</v>
      </c>
      <c r="E1133">
        <v>31235</v>
      </c>
      <c r="F1133" s="2" t="s">
        <v>137</v>
      </c>
      <c r="G1133">
        <v>5.91</v>
      </c>
      <c r="H1133">
        <v>100</v>
      </c>
      <c r="I1133">
        <v>0</v>
      </c>
      <c r="J1133">
        <v>0</v>
      </c>
      <c r="K1133">
        <v>0</v>
      </c>
      <c r="L1133" t="b">
        <f t="shared" si="68"/>
        <v>0</v>
      </c>
      <c r="M1133" t="b">
        <f t="shared" si="69"/>
        <v>0</v>
      </c>
      <c r="N1133" t="b">
        <f t="shared" si="70"/>
        <v>0</v>
      </c>
      <c r="O1133" s="2" t="b">
        <f t="shared" si="71"/>
        <v>0</v>
      </c>
    </row>
    <row r="1134" spans="1:15" x14ac:dyDescent="0.25">
      <c r="A1134">
        <v>1134</v>
      </c>
      <c r="B1134" s="2" t="s">
        <v>1302</v>
      </c>
      <c r="C1134">
        <v>34</v>
      </c>
      <c r="D1134">
        <v>39</v>
      </c>
      <c r="E1134">
        <v>31236</v>
      </c>
      <c r="F1134" s="2" t="s">
        <v>137</v>
      </c>
      <c r="G1134">
        <v>8.27</v>
      </c>
      <c r="H1134">
        <v>100</v>
      </c>
      <c r="I1134">
        <v>0</v>
      </c>
      <c r="J1134">
        <v>0</v>
      </c>
      <c r="K1134">
        <v>0</v>
      </c>
      <c r="L1134" t="b">
        <f t="shared" si="68"/>
        <v>0</v>
      </c>
      <c r="M1134" t="b">
        <f t="shared" si="69"/>
        <v>0</v>
      </c>
      <c r="N1134" t="b">
        <f t="shared" si="70"/>
        <v>0</v>
      </c>
      <c r="O1134" s="2" t="b">
        <f t="shared" si="71"/>
        <v>0</v>
      </c>
    </row>
    <row r="1135" spans="1:15" x14ac:dyDescent="0.25">
      <c r="A1135">
        <v>1135</v>
      </c>
      <c r="B1135" s="2" t="s">
        <v>1303</v>
      </c>
      <c r="C1135">
        <v>34</v>
      </c>
      <c r="D1135">
        <v>39</v>
      </c>
      <c r="E1135">
        <v>31237</v>
      </c>
      <c r="F1135" s="2" t="s">
        <v>137</v>
      </c>
      <c r="G1135">
        <v>8.4600000000000009</v>
      </c>
      <c r="H1135">
        <v>100</v>
      </c>
      <c r="I1135">
        <v>0</v>
      </c>
      <c r="J1135">
        <v>0</v>
      </c>
      <c r="K1135">
        <v>0</v>
      </c>
      <c r="L1135" t="b">
        <f t="shared" si="68"/>
        <v>0</v>
      </c>
      <c r="M1135" t="b">
        <f t="shared" si="69"/>
        <v>0</v>
      </c>
      <c r="N1135" t="b">
        <f t="shared" si="70"/>
        <v>0</v>
      </c>
      <c r="O1135" s="2" t="b">
        <f t="shared" si="71"/>
        <v>0</v>
      </c>
    </row>
    <row r="1136" spans="1:15" x14ac:dyDescent="0.25">
      <c r="A1136">
        <v>1136</v>
      </c>
      <c r="B1136" s="2" t="s">
        <v>1304</v>
      </c>
      <c r="C1136">
        <v>34</v>
      </c>
      <c r="D1136">
        <v>39</v>
      </c>
      <c r="E1136">
        <v>31238</v>
      </c>
      <c r="F1136" s="2" t="s">
        <v>137</v>
      </c>
      <c r="G1136">
        <v>11.51</v>
      </c>
      <c r="H1136">
        <v>100</v>
      </c>
      <c r="I1136">
        <v>0</v>
      </c>
      <c r="J1136">
        <v>0</v>
      </c>
      <c r="K1136">
        <v>0</v>
      </c>
      <c r="L1136" t="b">
        <f t="shared" si="68"/>
        <v>0</v>
      </c>
      <c r="M1136" t="b">
        <f t="shared" si="69"/>
        <v>0</v>
      </c>
      <c r="N1136" t="b">
        <f t="shared" si="70"/>
        <v>0</v>
      </c>
      <c r="O1136" s="2" t="b">
        <f t="shared" si="71"/>
        <v>0</v>
      </c>
    </row>
    <row r="1137" spans="1:15" x14ac:dyDescent="0.25">
      <c r="A1137">
        <v>1137</v>
      </c>
      <c r="B1137" s="2" t="s">
        <v>1305</v>
      </c>
      <c r="C1137">
        <v>34</v>
      </c>
      <c r="D1137">
        <v>39</v>
      </c>
      <c r="E1137">
        <v>31239</v>
      </c>
      <c r="F1137" s="2" t="s">
        <v>137</v>
      </c>
      <c r="G1137">
        <v>4.6500000000000004</v>
      </c>
      <c r="H1137">
        <v>100</v>
      </c>
      <c r="I1137">
        <v>0</v>
      </c>
      <c r="J1137">
        <v>0</v>
      </c>
      <c r="K1137">
        <v>0</v>
      </c>
      <c r="L1137" t="b">
        <f t="shared" si="68"/>
        <v>0</v>
      </c>
      <c r="M1137" t="b">
        <f t="shared" si="69"/>
        <v>0</v>
      </c>
      <c r="N1137" t="b">
        <f t="shared" si="70"/>
        <v>0</v>
      </c>
      <c r="O1137" s="2" t="b">
        <f t="shared" si="71"/>
        <v>0</v>
      </c>
    </row>
    <row r="1138" spans="1:15" x14ac:dyDescent="0.25">
      <c r="A1138">
        <v>1138</v>
      </c>
      <c r="B1138" s="2" t="s">
        <v>1306</v>
      </c>
      <c r="C1138">
        <v>34</v>
      </c>
      <c r="D1138">
        <v>39</v>
      </c>
      <c r="E1138">
        <v>31240</v>
      </c>
      <c r="F1138" s="2" t="s">
        <v>137</v>
      </c>
      <c r="G1138">
        <v>9.2200000000000006</v>
      </c>
      <c r="H1138">
        <v>100</v>
      </c>
      <c r="I1138">
        <v>0</v>
      </c>
      <c r="J1138">
        <v>0</v>
      </c>
      <c r="K1138">
        <v>0</v>
      </c>
      <c r="L1138" t="b">
        <f t="shared" si="68"/>
        <v>0</v>
      </c>
      <c r="M1138" t="b">
        <f t="shared" si="69"/>
        <v>0</v>
      </c>
      <c r="N1138" t="b">
        <f t="shared" si="70"/>
        <v>0</v>
      </c>
      <c r="O1138" s="2" t="b">
        <f t="shared" si="71"/>
        <v>0</v>
      </c>
    </row>
    <row r="1139" spans="1:15" x14ac:dyDescent="0.25">
      <c r="A1139">
        <v>1139</v>
      </c>
      <c r="B1139" s="2" t="s">
        <v>1307</v>
      </c>
      <c r="C1139">
        <v>34</v>
      </c>
      <c r="D1139">
        <v>39</v>
      </c>
      <c r="E1139">
        <v>31241</v>
      </c>
      <c r="F1139" s="2" t="s">
        <v>137</v>
      </c>
      <c r="G1139">
        <v>9.2200000000000006</v>
      </c>
      <c r="H1139">
        <v>100</v>
      </c>
      <c r="I1139">
        <v>0</v>
      </c>
      <c r="J1139">
        <v>0</v>
      </c>
      <c r="K1139">
        <v>0</v>
      </c>
      <c r="L1139" t="b">
        <f t="shared" si="68"/>
        <v>0</v>
      </c>
      <c r="M1139" t="b">
        <f t="shared" si="69"/>
        <v>0</v>
      </c>
      <c r="N1139" t="b">
        <f t="shared" si="70"/>
        <v>0</v>
      </c>
      <c r="O1139" s="2" t="b">
        <f t="shared" si="71"/>
        <v>0</v>
      </c>
    </row>
    <row r="1140" spans="1:15" x14ac:dyDescent="0.25">
      <c r="A1140">
        <v>1140</v>
      </c>
      <c r="B1140" s="2" t="s">
        <v>1308</v>
      </c>
      <c r="C1140">
        <v>34</v>
      </c>
      <c r="D1140">
        <v>39</v>
      </c>
      <c r="E1140">
        <v>31242</v>
      </c>
      <c r="F1140" s="2" t="s">
        <v>137</v>
      </c>
      <c r="G1140">
        <v>3.89</v>
      </c>
      <c r="H1140">
        <v>100</v>
      </c>
      <c r="I1140">
        <v>0</v>
      </c>
      <c r="J1140">
        <v>0</v>
      </c>
      <c r="K1140">
        <v>0</v>
      </c>
      <c r="L1140" t="b">
        <f t="shared" si="68"/>
        <v>0</v>
      </c>
      <c r="M1140" t="b">
        <f t="shared" si="69"/>
        <v>0</v>
      </c>
      <c r="N1140" t="b">
        <f t="shared" si="70"/>
        <v>0</v>
      </c>
      <c r="O1140" s="2" t="b">
        <f t="shared" si="71"/>
        <v>0</v>
      </c>
    </row>
    <row r="1141" spans="1:15" x14ac:dyDescent="0.25">
      <c r="A1141">
        <v>1141</v>
      </c>
      <c r="B1141" s="2" t="s">
        <v>1309</v>
      </c>
      <c r="C1141">
        <v>34</v>
      </c>
      <c r="D1141">
        <v>39</v>
      </c>
      <c r="E1141">
        <v>31243</v>
      </c>
      <c r="F1141" s="2" t="s">
        <v>137</v>
      </c>
      <c r="G1141">
        <v>13.66</v>
      </c>
      <c r="H1141">
        <v>100</v>
      </c>
      <c r="I1141">
        <v>0</v>
      </c>
      <c r="J1141">
        <v>0</v>
      </c>
      <c r="K1141">
        <v>0</v>
      </c>
      <c r="L1141" t="b">
        <f t="shared" si="68"/>
        <v>0</v>
      </c>
      <c r="M1141" t="b">
        <f t="shared" si="69"/>
        <v>0</v>
      </c>
      <c r="N1141" t="b">
        <f t="shared" si="70"/>
        <v>0</v>
      </c>
      <c r="O1141" s="2" t="b">
        <f t="shared" si="71"/>
        <v>0</v>
      </c>
    </row>
    <row r="1142" spans="1:15" x14ac:dyDescent="0.25">
      <c r="A1142">
        <v>1142</v>
      </c>
      <c r="B1142" s="2" t="s">
        <v>1310</v>
      </c>
      <c r="C1142">
        <v>34</v>
      </c>
      <c r="D1142">
        <v>39</v>
      </c>
      <c r="E1142">
        <v>31244</v>
      </c>
      <c r="F1142" s="2" t="s">
        <v>137</v>
      </c>
      <c r="G1142">
        <v>3.09</v>
      </c>
      <c r="H1142">
        <v>100</v>
      </c>
      <c r="I1142">
        <v>0</v>
      </c>
      <c r="J1142">
        <v>0</v>
      </c>
      <c r="K1142">
        <v>0</v>
      </c>
      <c r="L1142" t="b">
        <f t="shared" si="68"/>
        <v>0</v>
      </c>
      <c r="M1142" t="b">
        <f t="shared" si="69"/>
        <v>0</v>
      </c>
      <c r="N1142" t="b">
        <f t="shared" si="70"/>
        <v>0</v>
      </c>
      <c r="O1142" s="2" t="b">
        <f t="shared" si="71"/>
        <v>0</v>
      </c>
    </row>
    <row r="1143" spans="1:15" x14ac:dyDescent="0.25">
      <c r="A1143">
        <v>1143</v>
      </c>
      <c r="B1143" s="2" t="s">
        <v>1311</v>
      </c>
      <c r="C1143">
        <v>34</v>
      </c>
      <c r="D1143">
        <v>39</v>
      </c>
      <c r="E1143">
        <v>31245</v>
      </c>
      <c r="F1143" s="2" t="s">
        <v>137</v>
      </c>
      <c r="G1143">
        <v>4.99</v>
      </c>
      <c r="H1143">
        <v>100</v>
      </c>
      <c r="I1143">
        <v>0</v>
      </c>
      <c r="J1143">
        <v>0</v>
      </c>
      <c r="K1143">
        <v>0</v>
      </c>
      <c r="L1143" t="b">
        <f t="shared" si="68"/>
        <v>0</v>
      </c>
      <c r="M1143" t="b">
        <f t="shared" si="69"/>
        <v>0</v>
      </c>
      <c r="N1143" t="b">
        <f t="shared" si="70"/>
        <v>0</v>
      </c>
      <c r="O1143" s="2" t="b">
        <f t="shared" si="71"/>
        <v>0</v>
      </c>
    </row>
    <row r="1144" spans="1:15" x14ac:dyDescent="0.25">
      <c r="A1144">
        <v>1144</v>
      </c>
      <c r="B1144" s="2" t="s">
        <v>1312</v>
      </c>
      <c r="C1144">
        <v>34</v>
      </c>
      <c r="D1144">
        <v>39</v>
      </c>
      <c r="E1144">
        <v>31246</v>
      </c>
      <c r="F1144" s="2" t="s">
        <v>137</v>
      </c>
      <c r="G1144">
        <v>4.99</v>
      </c>
      <c r="H1144">
        <v>100</v>
      </c>
      <c r="I1144">
        <v>0</v>
      </c>
      <c r="J1144">
        <v>0</v>
      </c>
      <c r="K1144">
        <v>0</v>
      </c>
      <c r="L1144" t="b">
        <f t="shared" si="68"/>
        <v>0</v>
      </c>
      <c r="M1144" t="b">
        <f t="shared" si="69"/>
        <v>0</v>
      </c>
      <c r="N1144" t="b">
        <f t="shared" si="70"/>
        <v>0</v>
      </c>
      <c r="O1144" s="2" t="b">
        <f t="shared" si="71"/>
        <v>0</v>
      </c>
    </row>
    <row r="1145" spans="1:15" x14ac:dyDescent="0.25">
      <c r="A1145">
        <v>1145</v>
      </c>
      <c r="B1145" s="2" t="s">
        <v>1313</v>
      </c>
      <c r="C1145">
        <v>34</v>
      </c>
      <c r="D1145">
        <v>38</v>
      </c>
      <c r="E1145">
        <v>31347</v>
      </c>
      <c r="F1145" s="2" t="s">
        <v>137</v>
      </c>
      <c r="G1145">
        <v>3.66</v>
      </c>
      <c r="H1145">
        <v>100</v>
      </c>
      <c r="I1145">
        <v>0</v>
      </c>
      <c r="J1145">
        <v>0</v>
      </c>
      <c r="K1145">
        <v>0</v>
      </c>
      <c r="L1145" t="b">
        <f t="shared" si="68"/>
        <v>0</v>
      </c>
      <c r="M1145" t="b">
        <f t="shared" si="69"/>
        <v>0</v>
      </c>
      <c r="N1145" t="b">
        <f t="shared" si="70"/>
        <v>0</v>
      </c>
      <c r="O1145" s="2" t="b">
        <f t="shared" si="71"/>
        <v>0</v>
      </c>
    </row>
    <row r="1146" spans="1:15" x14ac:dyDescent="0.25">
      <c r="A1146">
        <v>1146</v>
      </c>
      <c r="B1146" s="2" t="s">
        <v>1314</v>
      </c>
      <c r="C1146">
        <v>34</v>
      </c>
      <c r="D1146">
        <v>38</v>
      </c>
      <c r="E1146">
        <v>31348</v>
      </c>
      <c r="F1146" s="2" t="s">
        <v>137</v>
      </c>
      <c r="G1146">
        <v>5.1100000000000003</v>
      </c>
      <c r="H1146">
        <v>100</v>
      </c>
      <c r="I1146">
        <v>0</v>
      </c>
      <c r="J1146">
        <v>0</v>
      </c>
      <c r="K1146">
        <v>0</v>
      </c>
      <c r="L1146" t="b">
        <f t="shared" si="68"/>
        <v>0</v>
      </c>
      <c r="M1146" t="b">
        <f t="shared" si="69"/>
        <v>0</v>
      </c>
      <c r="N1146" t="b">
        <f t="shared" si="70"/>
        <v>0</v>
      </c>
      <c r="O1146" s="2" t="b">
        <f t="shared" si="71"/>
        <v>0</v>
      </c>
    </row>
    <row r="1147" spans="1:15" x14ac:dyDescent="0.25">
      <c r="A1147">
        <v>1147</v>
      </c>
      <c r="B1147" s="2" t="s">
        <v>1315</v>
      </c>
      <c r="C1147">
        <v>34</v>
      </c>
      <c r="D1147">
        <v>38</v>
      </c>
      <c r="E1147">
        <v>31349</v>
      </c>
      <c r="F1147" s="2" t="s">
        <v>137</v>
      </c>
      <c r="G1147">
        <v>4.76</v>
      </c>
      <c r="H1147">
        <v>100</v>
      </c>
      <c r="I1147">
        <v>0</v>
      </c>
      <c r="J1147">
        <v>0</v>
      </c>
      <c r="K1147">
        <v>0</v>
      </c>
      <c r="L1147" t="b">
        <f t="shared" si="68"/>
        <v>0</v>
      </c>
      <c r="M1147" t="b">
        <f t="shared" si="69"/>
        <v>0</v>
      </c>
      <c r="N1147" t="b">
        <f t="shared" si="70"/>
        <v>0</v>
      </c>
      <c r="O1147" s="2" t="b">
        <f t="shared" si="71"/>
        <v>0</v>
      </c>
    </row>
    <row r="1148" spans="1:15" x14ac:dyDescent="0.25">
      <c r="A1148">
        <v>1148</v>
      </c>
      <c r="B1148" s="2" t="s">
        <v>1316</v>
      </c>
      <c r="C1148">
        <v>34</v>
      </c>
      <c r="D1148">
        <v>38</v>
      </c>
      <c r="E1148">
        <v>31350</v>
      </c>
      <c r="F1148" s="2" t="s">
        <v>137</v>
      </c>
      <c r="G1148">
        <v>3.43</v>
      </c>
      <c r="H1148">
        <v>100</v>
      </c>
      <c r="I1148">
        <v>0</v>
      </c>
      <c r="J1148">
        <v>0</v>
      </c>
      <c r="K1148">
        <v>0</v>
      </c>
      <c r="L1148" t="b">
        <f t="shared" si="68"/>
        <v>0</v>
      </c>
      <c r="M1148" t="b">
        <f t="shared" si="69"/>
        <v>0</v>
      </c>
      <c r="N1148" t="b">
        <f t="shared" si="70"/>
        <v>0</v>
      </c>
      <c r="O1148" s="2" t="b">
        <f t="shared" si="71"/>
        <v>0</v>
      </c>
    </row>
    <row r="1149" spans="1:15" x14ac:dyDescent="0.25">
      <c r="A1149">
        <v>1149</v>
      </c>
      <c r="B1149" s="2" t="s">
        <v>1317</v>
      </c>
      <c r="C1149">
        <v>34</v>
      </c>
      <c r="D1149">
        <v>38</v>
      </c>
      <c r="E1149">
        <v>31351</v>
      </c>
      <c r="F1149" s="2" t="s">
        <v>137</v>
      </c>
      <c r="G1149">
        <v>3.51</v>
      </c>
      <c r="H1149">
        <v>100</v>
      </c>
      <c r="I1149">
        <v>0</v>
      </c>
      <c r="J1149">
        <v>0</v>
      </c>
      <c r="K1149">
        <v>0</v>
      </c>
      <c r="L1149" t="b">
        <f t="shared" si="68"/>
        <v>0</v>
      </c>
      <c r="M1149" t="b">
        <f t="shared" si="69"/>
        <v>0</v>
      </c>
      <c r="N1149" t="b">
        <f t="shared" si="70"/>
        <v>0</v>
      </c>
      <c r="O1149" s="2" t="b">
        <f t="shared" si="71"/>
        <v>0</v>
      </c>
    </row>
    <row r="1150" spans="1:15" x14ac:dyDescent="0.25">
      <c r="A1150">
        <v>1150</v>
      </c>
      <c r="B1150" s="2" t="s">
        <v>1318</v>
      </c>
      <c r="C1150">
        <v>34</v>
      </c>
      <c r="D1150">
        <v>38</v>
      </c>
      <c r="E1150">
        <v>31352</v>
      </c>
      <c r="F1150" s="2" t="s">
        <v>137</v>
      </c>
      <c r="G1150">
        <v>3.85</v>
      </c>
      <c r="H1150">
        <v>100</v>
      </c>
      <c r="I1150">
        <v>0</v>
      </c>
      <c r="J1150">
        <v>0</v>
      </c>
      <c r="K1150">
        <v>0</v>
      </c>
      <c r="L1150" t="b">
        <f t="shared" si="68"/>
        <v>0</v>
      </c>
      <c r="M1150" t="b">
        <f t="shared" si="69"/>
        <v>0</v>
      </c>
      <c r="N1150" t="b">
        <f t="shared" si="70"/>
        <v>0</v>
      </c>
      <c r="O1150" s="2" t="b">
        <f t="shared" si="71"/>
        <v>0</v>
      </c>
    </row>
    <row r="1151" spans="1:15" x14ac:dyDescent="0.25">
      <c r="A1151">
        <v>1151</v>
      </c>
      <c r="B1151" s="2" t="s">
        <v>1319</v>
      </c>
      <c r="C1151">
        <v>34</v>
      </c>
      <c r="D1151">
        <v>38</v>
      </c>
      <c r="E1151">
        <v>31353</v>
      </c>
      <c r="F1151" s="2" t="s">
        <v>137</v>
      </c>
      <c r="G1151">
        <v>16.02</v>
      </c>
      <c r="H1151">
        <v>100</v>
      </c>
      <c r="I1151">
        <v>0</v>
      </c>
      <c r="J1151">
        <v>0</v>
      </c>
      <c r="K1151">
        <v>0</v>
      </c>
      <c r="L1151" t="b">
        <f t="shared" si="68"/>
        <v>0</v>
      </c>
      <c r="M1151" t="b">
        <f t="shared" si="69"/>
        <v>1</v>
      </c>
      <c r="N1151" t="b">
        <f t="shared" si="70"/>
        <v>0</v>
      </c>
      <c r="O1151" s="2" t="b">
        <f t="shared" si="71"/>
        <v>0</v>
      </c>
    </row>
    <row r="1152" spans="1:15" x14ac:dyDescent="0.25">
      <c r="A1152">
        <v>1152</v>
      </c>
      <c r="B1152" s="2" t="s">
        <v>1320</v>
      </c>
      <c r="C1152">
        <v>34</v>
      </c>
      <c r="D1152">
        <v>38</v>
      </c>
      <c r="E1152">
        <v>31354</v>
      </c>
      <c r="F1152" s="2" t="s">
        <v>137</v>
      </c>
      <c r="G1152">
        <v>5.1100000000000003</v>
      </c>
      <c r="H1152">
        <v>100</v>
      </c>
      <c r="I1152">
        <v>0</v>
      </c>
      <c r="J1152">
        <v>0</v>
      </c>
      <c r="K1152">
        <v>0</v>
      </c>
      <c r="L1152" t="b">
        <f t="shared" si="68"/>
        <v>0</v>
      </c>
      <c r="M1152" t="b">
        <f t="shared" si="69"/>
        <v>0</v>
      </c>
      <c r="N1152" t="b">
        <f t="shared" si="70"/>
        <v>0</v>
      </c>
      <c r="O1152" s="2" t="b">
        <f t="shared" si="71"/>
        <v>0</v>
      </c>
    </row>
    <row r="1153" spans="1:15" x14ac:dyDescent="0.25">
      <c r="A1153">
        <v>1153</v>
      </c>
      <c r="B1153" s="2" t="s">
        <v>1321</v>
      </c>
      <c r="C1153">
        <v>34</v>
      </c>
      <c r="D1153">
        <v>38</v>
      </c>
      <c r="E1153">
        <v>31355</v>
      </c>
      <c r="F1153" s="2" t="s">
        <v>137</v>
      </c>
      <c r="G1153">
        <v>4.99</v>
      </c>
      <c r="H1153">
        <v>100</v>
      </c>
      <c r="I1153">
        <v>0</v>
      </c>
      <c r="J1153">
        <v>0</v>
      </c>
      <c r="K1153">
        <v>0</v>
      </c>
      <c r="L1153" t="b">
        <f t="shared" si="68"/>
        <v>0</v>
      </c>
      <c r="M1153" t="b">
        <f t="shared" si="69"/>
        <v>0</v>
      </c>
      <c r="N1153" t="b">
        <f t="shared" si="70"/>
        <v>0</v>
      </c>
      <c r="O1153" s="2" t="b">
        <f t="shared" si="71"/>
        <v>0</v>
      </c>
    </row>
    <row r="1154" spans="1:15" x14ac:dyDescent="0.25">
      <c r="A1154">
        <v>1154</v>
      </c>
      <c r="B1154" s="2" t="s">
        <v>1322</v>
      </c>
      <c r="C1154">
        <v>34</v>
      </c>
      <c r="D1154">
        <v>38</v>
      </c>
      <c r="E1154">
        <v>31356</v>
      </c>
      <c r="F1154" s="2" t="s">
        <v>137</v>
      </c>
      <c r="G1154">
        <v>5.1100000000000003</v>
      </c>
      <c r="H1154">
        <v>100</v>
      </c>
      <c r="I1154">
        <v>0</v>
      </c>
      <c r="J1154">
        <v>0</v>
      </c>
      <c r="K1154">
        <v>0</v>
      </c>
      <c r="L1154" t="b">
        <f t="shared" ref="L1154:L1217" si="72">IF(ISNUMBER(FIND(" VEGAN",UPPER(B1154))),TRUE,FALSE)</f>
        <v>0</v>
      </c>
      <c r="M1154" t="b">
        <f t="shared" ref="M1154:M1217" si="73">IF(ISNUMBER(FIND(" BIO",UPPER(B1154))),TRUE)</f>
        <v>0</v>
      </c>
      <c r="N1154" t="b">
        <f t="shared" ref="N1154:N1217" si="74">IF(ISNUMBER(FIND(" HALAL",UPPER(B1154))),TRUE)</f>
        <v>0</v>
      </c>
      <c r="O1154" s="2" t="b">
        <f t="shared" ref="O1154:O1217" si="75">IF(ISNUMBER(FIND(" CASHER",UPPER(B1154))),TRUE)</f>
        <v>0</v>
      </c>
    </row>
    <row r="1155" spans="1:15" x14ac:dyDescent="0.25">
      <c r="A1155">
        <v>1155</v>
      </c>
      <c r="B1155" s="2" t="s">
        <v>1323</v>
      </c>
      <c r="C1155">
        <v>34</v>
      </c>
      <c r="D1155">
        <v>38</v>
      </c>
      <c r="E1155">
        <v>31357</v>
      </c>
      <c r="F1155" s="2" t="s">
        <v>137</v>
      </c>
      <c r="G1155">
        <v>7.47</v>
      </c>
      <c r="H1155">
        <v>100</v>
      </c>
      <c r="I1155">
        <v>0</v>
      </c>
      <c r="J1155">
        <v>0</v>
      </c>
      <c r="K1155">
        <v>0</v>
      </c>
      <c r="L1155" t="b">
        <f t="shared" si="72"/>
        <v>0</v>
      </c>
      <c r="M1155" t="b">
        <f t="shared" si="73"/>
        <v>0</v>
      </c>
      <c r="N1155" t="b">
        <f t="shared" si="74"/>
        <v>0</v>
      </c>
      <c r="O1155" s="2" t="b">
        <f t="shared" si="75"/>
        <v>0</v>
      </c>
    </row>
    <row r="1156" spans="1:15" x14ac:dyDescent="0.25">
      <c r="A1156">
        <v>1156</v>
      </c>
      <c r="B1156" s="2" t="s">
        <v>1324</v>
      </c>
      <c r="C1156">
        <v>34</v>
      </c>
      <c r="D1156">
        <v>38</v>
      </c>
      <c r="E1156">
        <v>31358</v>
      </c>
      <c r="F1156" s="2" t="s">
        <v>137</v>
      </c>
      <c r="G1156">
        <v>7.66</v>
      </c>
      <c r="H1156">
        <v>100</v>
      </c>
      <c r="I1156">
        <v>0</v>
      </c>
      <c r="J1156">
        <v>0</v>
      </c>
      <c r="K1156">
        <v>0</v>
      </c>
      <c r="L1156" t="b">
        <f t="shared" si="72"/>
        <v>0</v>
      </c>
      <c r="M1156" t="b">
        <f t="shared" si="73"/>
        <v>0</v>
      </c>
      <c r="N1156" t="b">
        <f t="shared" si="74"/>
        <v>0</v>
      </c>
      <c r="O1156" s="2" t="b">
        <f t="shared" si="75"/>
        <v>0</v>
      </c>
    </row>
    <row r="1157" spans="1:15" x14ac:dyDescent="0.25">
      <c r="A1157">
        <v>1157</v>
      </c>
      <c r="B1157" s="2" t="s">
        <v>1325</v>
      </c>
      <c r="C1157">
        <v>34</v>
      </c>
      <c r="D1157">
        <v>38</v>
      </c>
      <c r="E1157">
        <v>31359</v>
      </c>
      <c r="F1157" s="2" t="s">
        <v>137</v>
      </c>
      <c r="G1157">
        <v>10.71</v>
      </c>
      <c r="H1157">
        <v>100</v>
      </c>
      <c r="I1157">
        <v>0</v>
      </c>
      <c r="J1157">
        <v>0</v>
      </c>
      <c r="K1157">
        <v>0</v>
      </c>
      <c r="L1157" t="b">
        <f t="shared" si="72"/>
        <v>0</v>
      </c>
      <c r="M1157" t="b">
        <f t="shared" si="73"/>
        <v>0</v>
      </c>
      <c r="N1157" t="b">
        <f t="shared" si="74"/>
        <v>0</v>
      </c>
      <c r="O1157" s="2" t="b">
        <f t="shared" si="75"/>
        <v>0</v>
      </c>
    </row>
    <row r="1158" spans="1:15" x14ac:dyDescent="0.25">
      <c r="A1158">
        <v>1158</v>
      </c>
      <c r="B1158" s="2" t="s">
        <v>1326</v>
      </c>
      <c r="C1158">
        <v>34</v>
      </c>
      <c r="D1158">
        <v>38</v>
      </c>
      <c r="E1158">
        <v>31360</v>
      </c>
      <c r="F1158" s="2" t="s">
        <v>137</v>
      </c>
      <c r="G1158">
        <v>3.85</v>
      </c>
      <c r="H1158">
        <v>100</v>
      </c>
      <c r="I1158">
        <v>0</v>
      </c>
      <c r="J1158">
        <v>0</v>
      </c>
      <c r="K1158">
        <v>0</v>
      </c>
      <c r="L1158" t="b">
        <f t="shared" si="72"/>
        <v>0</v>
      </c>
      <c r="M1158" t="b">
        <f t="shared" si="73"/>
        <v>0</v>
      </c>
      <c r="N1158" t="b">
        <f t="shared" si="74"/>
        <v>0</v>
      </c>
      <c r="O1158" s="2" t="b">
        <f t="shared" si="75"/>
        <v>0</v>
      </c>
    </row>
    <row r="1159" spans="1:15" x14ac:dyDescent="0.25">
      <c r="A1159">
        <v>1159</v>
      </c>
      <c r="B1159" s="2" t="s">
        <v>1327</v>
      </c>
      <c r="C1159">
        <v>34</v>
      </c>
      <c r="D1159">
        <v>38</v>
      </c>
      <c r="E1159">
        <v>31361</v>
      </c>
      <c r="F1159" s="2" t="s">
        <v>137</v>
      </c>
      <c r="G1159">
        <v>8.42</v>
      </c>
      <c r="H1159">
        <v>100</v>
      </c>
      <c r="I1159">
        <v>0</v>
      </c>
      <c r="J1159">
        <v>0</v>
      </c>
      <c r="K1159">
        <v>0</v>
      </c>
      <c r="L1159" t="b">
        <f t="shared" si="72"/>
        <v>0</v>
      </c>
      <c r="M1159" t="b">
        <f t="shared" si="73"/>
        <v>0</v>
      </c>
      <c r="N1159" t="b">
        <f t="shared" si="74"/>
        <v>0</v>
      </c>
      <c r="O1159" s="2" t="b">
        <f t="shared" si="75"/>
        <v>0</v>
      </c>
    </row>
    <row r="1160" spans="1:15" x14ac:dyDescent="0.25">
      <c r="A1160">
        <v>1160</v>
      </c>
      <c r="B1160" s="2" t="s">
        <v>1328</v>
      </c>
      <c r="C1160">
        <v>34</v>
      </c>
      <c r="D1160">
        <v>38</v>
      </c>
      <c r="E1160">
        <v>31362</v>
      </c>
      <c r="F1160" s="2" t="s">
        <v>137</v>
      </c>
      <c r="G1160">
        <v>8.42</v>
      </c>
      <c r="H1160">
        <v>100</v>
      </c>
      <c r="I1160">
        <v>0</v>
      </c>
      <c r="J1160">
        <v>0</v>
      </c>
      <c r="K1160">
        <v>0</v>
      </c>
      <c r="L1160" t="b">
        <f t="shared" si="72"/>
        <v>0</v>
      </c>
      <c r="M1160" t="b">
        <f t="shared" si="73"/>
        <v>0</v>
      </c>
      <c r="N1160" t="b">
        <f t="shared" si="74"/>
        <v>0</v>
      </c>
      <c r="O1160" s="2" t="b">
        <f t="shared" si="75"/>
        <v>0</v>
      </c>
    </row>
    <row r="1161" spans="1:15" x14ac:dyDescent="0.25">
      <c r="A1161">
        <v>1161</v>
      </c>
      <c r="B1161" s="2" t="s">
        <v>1329</v>
      </c>
      <c r="C1161">
        <v>34</v>
      </c>
      <c r="D1161">
        <v>38</v>
      </c>
      <c r="E1161">
        <v>31363</v>
      </c>
      <c r="F1161" s="2" t="s">
        <v>137</v>
      </c>
      <c r="G1161">
        <v>3.09</v>
      </c>
      <c r="H1161">
        <v>100</v>
      </c>
      <c r="I1161">
        <v>0</v>
      </c>
      <c r="J1161">
        <v>0</v>
      </c>
      <c r="K1161">
        <v>0</v>
      </c>
      <c r="L1161" t="b">
        <f t="shared" si="72"/>
        <v>0</v>
      </c>
      <c r="M1161" t="b">
        <f t="shared" si="73"/>
        <v>0</v>
      </c>
      <c r="N1161" t="b">
        <f t="shared" si="74"/>
        <v>0</v>
      </c>
      <c r="O1161" s="2" t="b">
        <f t="shared" si="75"/>
        <v>0</v>
      </c>
    </row>
    <row r="1162" spans="1:15" x14ac:dyDescent="0.25">
      <c r="A1162">
        <v>1162</v>
      </c>
      <c r="B1162" s="2" t="s">
        <v>1330</v>
      </c>
      <c r="C1162">
        <v>34</v>
      </c>
      <c r="D1162">
        <v>38</v>
      </c>
      <c r="E1162">
        <v>31364</v>
      </c>
      <c r="F1162" s="2" t="s">
        <v>137</v>
      </c>
      <c r="G1162">
        <v>14.92</v>
      </c>
      <c r="H1162">
        <v>100</v>
      </c>
      <c r="I1162">
        <v>0</v>
      </c>
      <c r="J1162">
        <v>0</v>
      </c>
      <c r="K1162">
        <v>0</v>
      </c>
      <c r="L1162" t="b">
        <f t="shared" si="72"/>
        <v>0</v>
      </c>
      <c r="M1162" t="b">
        <f t="shared" si="73"/>
        <v>0</v>
      </c>
      <c r="N1162" t="b">
        <f t="shared" si="74"/>
        <v>0</v>
      </c>
      <c r="O1162" s="2" t="b">
        <f t="shared" si="75"/>
        <v>0</v>
      </c>
    </row>
    <row r="1163" spans="1:15" x14ac:dyDescent="0.25">
      <c r="A1163">
        <v>1163</v>
      </c>
      <c r="B1163" s="2" t="s">
        <v>1331</v>
      </c>
      <c r="C1163">
        <v>34</v>
      </c>
      <c r="D1163">
        <v>38</v>
      </c>
      <c r="E1163">
        <v>31365</v>
      </c>
      <c r="F1163" s="2" t="s">
        <v>137</v>
      </c>
      <c r="G1163">
        <v>9.0299999999999994</v>
      </c>
      <c r="H1163">
        <v>100</v>
      </c>
      <c r="I1163">
        <v>0</v>
      </c>
      <c r="J1163">
        <v>0</v>
      </c>
      <c r="K1163">
        <v>0</v>
      </c>
      <c r="L1163" t="b">
        <f t="shared" si="72"/>
        <v>0</v>
      </c>
      <c r="M1163" t="b">
        <f t="shared" si="73"/>
        <v>0</v>
      </c>
      <c r="N1163" t="b">
        <f t="shared" si="74"/>
        <v>0</v>
      </c>
      <c r="O1163" s="2" t="b">
        <f t="shared" si="75"/>
        <v>0</v>
      </c>
    </row>
    <row r="1164" spans="1:15" x14ac:dyDescent="0.25">
      <c r="A1164">
        <v>1164</v>
      </c>
      <c r="B1164" s="2" t="s">
        <v>1332</v>
      </c>
      <c r="C1164">
        <v>34</v>
      </c>
      <c r="D1164">
        <v>38</v>
      </c>
      <c r="E1164">
        <v>31366</v>
      </c>
      <c r="F1164" s="2" t="s">
        <v>137</v>
      </c>
      <c r="G1164">
        <v>3.64</v>
      </c>
      <c r="H1164">
        <v>100</v>
      </c>
      <c r="I1164">
        <v>0</v>
      </c>
      <c r="J1164">
        <v>0</v>
      </c>
      <c r="K1164">
        <v>0</v>
      </c>
      <c r="L1164" t="b">
        <f t="shared" si="72"/>
        <v>0</v>
      </c>
      <c r="M1164" t="b">
        <f t="shared" si="73"/>
        <v>0</v>
      </c>
      <c r="N1164" t="b">
        <f t="shared" si="74"/>
        <v>0</v>
      </c>
      <c r="O1164" s="2" t="b">
        <f t="shared" si="75"/>
        <v>0</v>
      </c>
    </row>
    <row r="1165" spans="1:15" x14ac:dyDescent="0.25">
      <c r="A1165">
        <v>1165</v>
      </c>
      <c r="B1165" s="2" t="s">
        <v>1333</v>
      </c>
      <c r="C1165">
        <v>34</v>
      </c>
      <c r="D1165">
        <v>38</v>
      </c>
      <c r="E1165">
        <v>31367</v>
      </c>
      <c r="F1165" s="2" t="s">
        <v>137</v>
      </c>
      <c r="G1165">
        <v>3.64</v>
      </c>
      <c r="H1165">
        <v>100</v>
      </c>
      <c r="I1165">
        <v>0</v>
      </c>
      <c r="J1165">
        <v>0</v>
      </c>
      <c r="K1165">
        <v>0</v>
      </c>
      <c r="L1165" t="b">
        <f t="shared" si="72"/>
        <v>0</v>
      </c>
      <c r="M1165" t="b">
        <f t="shared" si="73"/>
        <v>0</v>
      </c>
      <c r="N1165" t="b">
        <f t="shared" si="74"/>
        <v>0</v>
      </c>
      <c r="O1165" s="2" t="b">
        <f t="shared" si="75"/>
        <v>0</v>
      </c>
    </row>
    <row r="1166" spans="1:15" x14ac:dyDescent="0.25">
      <c r="A1166">
        <v>1166</v>
      </c>
      <c r="B1166" s="2" t="s">
        <v>1334</v>
      </c>
      <c r="C1166">
        <v>34</v>
      </c>
      <c r="D1166">
        <v>38</v>
      </c>
      <c r="E1166">
        <v>31368</v>
      </c>
      <c r="F1166" s="2" t="s">
        <v>137</v>
      </c>
      <c r="G1166">
        <v>10.84</v>
      </c>
      <c r="H1166">
        <v>100</v>
      </c>
      <c r="I1166">
        <v>0</v>
      </c>
      <c r="J1166">
        <v>0</v>
      </c>
      <c r="K1166">
        <v>0</v>
      </c>
      <c r="L1166" t="b">
        <f t="shared" si="72"/>
        <v>0</v>
      </c>
      <c r="M1166" t="b">
        <f t="shared" si="73"/>
        <v>0</v>
      </c>
      <c r="N1166" t="b">
        <f t="shared" si="74"/>
        <v>0</v>
      </c>
      <c r="O1166" s="2" t="b">
        <f t="shared" si="75"/>
        <v>0</v>
      </c>
    </row>
    <row r="1167" spans="1:15" x14ac:dyDescent="0.25">
      <c r="A1167">
        <v>1167</v>
      </c>
      <c r="B1167" s="2" t="s">
        <v>1335</v>
      </c>
      <c r="C1167">
        <v>34</v>
      </c>
      <c r="D1167">
        <v>38</v>
      </c>
      <c r="E1167">
        <v>31369</v>
      </c>
      <c r="F1167" s="2" t="s">
        <v>137</v>
      </c>
      <c r="G1167">
        <v>3.76</v>
      </c>
      <c r="H1167">
        <v>100</v>
      </c>
      <c r="I1167">
        <v>0</v>
      </c>
      <c r="J1167">
        <v>0</v>
      </c>
      <c r="K1167">
        <v>0</v>
      </c>
      <c r="L1167" t="b">
        <f t="shared" si="72"/>
        <v>0</v>
      </c>
      <c r="M1167" t="b">
        <f t="shared" si="73"/>
        <v>0</v>
      </c>
      <c r="N1167" t="b">
        <f t="shared" si="74"/>
        <v>0</v>
      </c>
      <c r="O1167" s="2" t="b">
        <f t="shared" si="75"/>
        <v>0</v>
      </c>
    </row>
    <row r="1168" spans="1:15" x14ac:dyDescent="0.25">
      <c r="A1168">
        <v>1168</v>
      </c>
      <c r="B1168" s="2" t="s">
        <v>1336</v>
      </c>
      <c r="C1168">
        <v>34</v>
      </c>
      <c r="D1168">
        <v>38</v>
      </c>
      <c r="E1168">
        <v>31370</v>
      </c>
      <c r="F1168" s="2" t="s">
        <v>137</v>
      </c>
      <c r="G1168">
        <v>3.41</v>
      </c>
      <c r="H1168">
        <v>100</v>
      </c>
      <c r="I1168">
        <v>0</v>
      </c>
      <c r="J1168">
        <v>0</v>
      </c>
      <c r="K1168">
        <v>0</v>
      </c>
      <c r="L1168" t="b">
        <f t="shared" si="72"/>
        <v>0</v>
      </c>
      <c r="M1168" t="b">
        <f t="shared" si="73"/>
        <v>0</v>
      </c>
      <c r="N1168" t="b">
        <f t="shared" si="74"/>
        <v>0</v>
      </c>
      <c r="O1168" s="2" t="b">
        <f t="shared" si="75"/>
        <v>0</v>
      </c>
    </row>
    <row r="1169" spans="1:15" x14ac:dyDescent="0.25">
      <c r="A1169">
        <v>1169</v>
      </c>
      <c r="B1169" s="2" t="s">
        <v>1337</v>
      </c>
      <c r="C1169">
        <v>34</v>
      </c>
      <c r="D1169">
        <v>38</v>
      </c>
      <c r="E1169">
        <v>31371</v>
      </c>
      <c r="F1169" s="2" t="s">
        <v>137</v>
      </c>
      <c r="G1169">
        <v>16.170000000000002</v>
      </c>
      <c r="H1169">
        <v>100</v>
      </c>
      <c r="I1169">
        <v>0</v>
      </c>
      <c r="J1169">
        <v>0</v>
      </c>
      <c r="K1169">
        <v>0</v>
      </c>
      <c r="L1169" t="b">
        <f t="shared" si="72"/>
        <v>0</v>
      </c>
      <c r="M1169" t="b">
        <f t="shared" si="73"/>
        <v>0</v>
      </c>
      <c r="N1169" t="b">
        <f t="shared" si="74"/>
        <v>0</v>
      </c>
      <c r="O1169" s="2" t="b">
        <f t="shared" si="75"/>
        <v>0</v>
      </c>
    </row>
    <row r="1170" spans="1:15" x14ac:dyDescent="0.25">
      <c r="A1170">
        <v>1170</v>
      </c>
      <c r="B1170" s="2" t="s">
        <v>1338</v>
      </c>
      <c r="C1170">
        <v>34</v>
      </c>
      <c r="D1170">
        <v>38</v>
      </c>
      <c r="E1170">
        <v>31372</v>
      </c>
      <c r="F1170" s="2" t="s">
        <v>137</v>
      </c>
      <c r="G1170">
        <v>9.59</v>
      </c>
      <c r="H1170">
        <v>100</v>
      </c>
      <c r="I1170">
        <v>0</v>
      </c>
      <c r="J1170">
        <v>0</v>
      </c>
      <c r="K1170">
        <v>0</v>
      </c>
      <c r="L1170" t="b">
        <f t="shared" si="72"/>
        <v>0</v>
      </c>
      <c r="M1170" t="b">
        <f t="shared" si="73"/>
        <v>0</v>
      </c>
      <c r="N1170" t="b">
        <f t="shared" si="74"/>
        <v>0</v>
      </c>
      <c r="O1170" s="2" t="b">
        <f t="shared" si="75"/>
        <v>0</v>
      </c>
    </row>
    <row r="1171" spans="1:15" x14ac:dyDescent="0.25">
      <c r="A1171">
        <v>1171</v>
      </c>
      <c r="B1171" s="2" t="s">
        <v>1339</v>
      </c>
      <c r="C1171">
        <v>34</v>
      </c>
      <c r="D1171">
        <v>38</v>
      </c>
      <c r="E1171">
        <v>31373</v>
      </c>
      <c r="F1171" s="2" t="s">
        <v>137</v>
      </c>
      <c r="G1171">
        <v>3.74</v>
      </c>
      <c r="H1171">
        <v>100</v>
      </c>
      <c r="I1171">
        <v>0</v>
      </c>
      <c r="J1171">
        <v>0</v>
      </c>
      <c r="K1171">
        <v>0</v>
      </c>
      <c r="L1171" t="b">
        <f t="shared" si="72"/>
        <v>0</v>
      </c>
      <c r="M1171" t="b">
        <f t="shared" si="73"/>
        <v>0</v>
      </c>
      <c r="N1171" t="b">
        <f t="shared" si="74"/>
        <v>0</v>
      </c>
      <c r="O1171" s="2" t="b">
        <f t="shared" si="75"/>
        <v>0</v>
      </c>
    </row>
    <row r="1172" spans="1:15" x14ac:dyDescent="0.25">
      <c r="A1172">
        <v>1172</v>
      </c>
      <c r="B1172" s="2" t="s">
        <v>1340</v>
      </c>
      <c r="C1172">
        <v>34</v>
      </c>
      <c r="D1172">
        <v>38</v>
      </c>
      <c r="E1172">
        <v>31374</v>
      </c>
      <c r="F1172" s="2" t="s">
        <v>137</v>
      </c>
      <c r="G1172">
        <v>9.59</v>
      </c>
      <c r="H1172">
        <v>100</v>
      </c>
      <c r="I1172">
        <v>0</v>
      </c>
      <c r="J1172">
        <v>0</v>
      </c>
      <c r="K1172">
        <v>0</v>
      </c>
      <c r="L1172" t="b">
        <f t="shared" si="72"/>
        <v>0</v>
      </c>
      <c r="M1172" t="b">
        <f t="shared" si="73"/>
        <v>0</v>
      </c>
      <c r="N1172" t="b">
        <f t="shared" si="74"/>
        <v>0</v>
      </c>
      <c r="O1172" s="2" t="b">
        <f t="shared" si="75"/>
        <v>0</v>
      </c>
    </row>
    <row r="1173" spans="1:15" x14ac:dyDescent="0.25">
      <c r="A1173">
        <v>1173</v>
      </c>
      <c r="B1173" s="2" t="s">
        <v>1341</v>
      </c>
      <c r="C1173">
        <v>34</v>
      </c>
      <c r="D1173">
        <v>38</v>
      </c>
      <c r="E1173">
        <v>31375</v>
      </c>
      <c r="F1173" s="2" t="s">
        <v>137</v>
      </c>
      <c r="G1173">
        <v>3.76</v>
      </c>
      <c r="H1173">
        <v>100</v>
      </c>
      <c r="I1173">
        <v>0</v>
      </c>
      <c r="J1173">
        <v>0</v>
      </c>
      <c r="K1173">
        <v>0</v>
      </c>
      <c r="L1173" t="b">
        <f t="shared" si="72"/>
        <v>0</v>
      </c>
      <c r="M1173" t="b">
        <f t="shared" si="73"/>
        <v>0</v>
      </c>
      <c r="N1173" t="b">
        <f t="shared" si="74"/>
        <v>0</v>
      </c>
      <c r="O1173" s="2" t="b">
        <f t="shared" si="75"/>
        <v>0</v>
      </c>
    </row>
    <row r="1174" spans="1:15" x14ac:dyDescent="0.25">
      <c r="A1174">
        <v>1174</v>
      </c>
      <c r="B1174" s="2" t="s">
        <v>1342</v>
      </c>
      <c r="C1174">
        <v>34</v>
      </c>
      <c r="D1174">
        <v>38</v>
      </c>
      <c r="E1174">
        <v>31376</v>
      </c>
      <c r="F1174" s="2" t="s">
        <v>137</v>
      </c>
      <c r="G1174">
        <v>3.64</v>
      </c>
      <c r="H1174">
        <v>100</v>
      </c>
      <c r="I1174">
        <v>0</v>
      </c>
      <c r="J1174">
        <v>0</v>
      </c>
      <c r="K1174">
        <v>0</v>
      </c>
      <c r="L1174" t="b">
        <f t="shared" si="72"/>
        <v>0</v>
      </c>
      <c r="M1174" t="b">
        <f t="shared" si="73"/>
        <v>0</v>
      </c>
      <c r="N1174" t="b">
        <f t="shared" si="74"/>
        <v>0</v>
      </c>
      <c r="O1174" s="2" t="b">
        <f t="shared" si="75"/>
        <v>0</v>
      </c>
    </row>
    <row r="1175" spans="1:15" x14ac:dyDescent="0.25">
      <c r="A1175">
        <v>1175</v>
      </c>
      <c r="B1175" s="2" t="s">
        <v>1343</v>
      </c>
      <c r="C1175">
        <v>34</v>
      </c>
      <c r="D1175">
        <v>38</v>
      </c>
      <c r="E1175">
        <v>31377</v>
      </c>
      <c r="F1175" s="2" t="s">
        <v>137</v>
      </c>
      <c r="G1175">
        <v>3.76</v>
      </c>
      <c r="H1175">
        <v>100</v>
      </c>
      <c r="I1175">
        <v>0</v>
      </c>
      <c r="J1175">
        <v>0</v>
      </c>
      <c r="K1175">
        <v>0</v>
      </c>
      <c r="L1175" t="b">
        <f t="shared" si="72"/>
        <v>0</v>
      </c>
      <c r="M1175" t="b">
        <f t="shared" si="73"/>
        <v>0</v>
      </c>
      <c r="N1175" t="b">
        <f t="shared" si="74"/>
        <v>0</v>
      </c>
      <c r="O1175" s="2" t="b">
        <f t="shared" si="75"/>
        <v>0</v>
      </c>
    </row>
    <row r="1176" spans="1:15" x14ac:dyDescent="0.25">
      <c r="A1176">
        <v>1176</v>
      </c>
      <c r="B1176" s="2" t="s">
        <v>1344</v>
      </c>
      <c r="C1176">
        <v>34</v>
      </c>
      <c r="D1176">
        <v>38</v>
      </c>
      <c r="E1176">
        <v>31378</v>
      </c>
      <c r="F1176" s="2" t="s">
        <v>137</v>
      </c>
      <c r="G1176">
        <v>6.12</v>
      </c>
      <c r="H1176">
        <v>100</v>
      </c>
      <c r="I1176">
        <v>0</v>
      </c>
      <c r="J1176">
        <v>0</v>
      </c>
      <c r="K1176">
        <v>0</v>
      </c>
      <c r="L1176" t="b">
        <f t="shared" si="72"/>
        <v>0</v>
      </c>
      <c r="M1176" t="b">
        <f t="shared" si="73"/>
        <v>0</v>
      </c>
      <c r="N1176" t="b">
        <f t="shared" si="74"/>
        <v>0</v>
      </c>
      <c r="O1176" s="2" t="b">
        <f t="shared" si="75"/>
        <v>0</v>
      </c>
    </row>
    <row r="1177" spans="1:15" x14ac:dyDescent="0.25">
      <c r="A1177">
        <v>1177</v>
      </c>
      <c r="B1177" s="2" t="s">
        <v>1345</v>
      </c>
      <c r="C1177">
        <v>34</v>
      </c>
      <c r="D1177">
        <v>38</v>
      </c>
      <c r="E1177">
        <v>31379</v>
      </c>
      <c r="F1177" s="2" t="s">
        <v>137</v>
      </c>
      <c r="G1177">
        <v>6.31</v>
      </c>
      <c r="H1177">
        <v>100</v>
      </c>
      <c r="I1177">
        <v>0</v>
      </c>
      <c r="J1177">
        <v>0</v>
      </c>
      <c r="K1177">
        <v>0</v>
      </c>
      <c r="L1177" t="b">
        <f t="shared" si="72"/>
        <v>0</v>
      </c>
      <c r="M1177" t="b">
        <f t="shared" si="73"/>
        <v>0</v>
      </c>
      <c r="N1177" t="b">
        <f t="shared" si="74"/>
        <v>0</v>
      </c>
      <c r="O1177" s="2" t="b">
        <f t="shared" si="75"/>
        <v>0</v>
      </c>
    </row>
    <row r="1178" spans="1:15" x14ac:dyDescent="0.25">
      <c r="A1178">
        <v>1178</v>
      </c>
      <c r="B1178" s="2" t="s">
        <v>1346</v>
      </c>
      <c r="C1178">
        <v>34</v>
      </c>
      <c r="D1178">
        <v>38</v>
      </c>
      <c r="E1178">
        <v>31380</v>
      </c>
      <c r="F1178" s="2" t="s">
        <v>137</v>
      </c>
      <c r="G1178">
        <v>9.36</v>
      </c>
      <c r="H1178">
        <v>100</v>
      </c>
      <c r="I1178">
        <v>0</v>
      </c>
      <c r="J1178">
        <v>0</v>
      </c>
      <c r="K1178">
        <v>0</v>
      </c>
      <c r="L1178" t="b">
        <f t="shared" si="72"/>
        <v>0</v>
      </c>
      <c r="M1178" t="b">
        <f t="shared" si="73"/>
        <v>0</v>
      </c>
      <c r="N1178" t="b">
        <f t="shared" si="74"/>
        <v>0</v>
      </c>
      <c r="O1178" s="2" t="b">
        <f t="shared" si="75"/>
        <v>0</v>
      </c>
    </row>
    <row r="1179" spans="1:15" x14ac:dyDescent="0.25">
      <c r="A1179">
        <v>1179</v>
      </c>
      <c r="B1179" s="2" t="s">
        <v>1347</v>
      </c>
      <c r="C1179">
        <v>34</v>
      </c>
      <c r="D1179">
        <v>38</v>
      </c>
      <c r="E1179">
        <v>31381</v>
      </c>
      <c r="F1179" s="2" t="s">
        <v>137</v>
      </c>
      <c r="G1179">
        <v>3.86</v>
      </c>
      <c r="H1179">
        <v>100</v>
      </c>
      <c r="I1179">
        <v>0</v>
      </c>
      <c r="J1179">
        <v>0</v>
      </c>
      <c r="K1179">
        <v>0</v>
      </c>
      <c r="L1179" t="b">
        <f t="shared" si="72"/>
        <v>0</v>
      </c>
      <c r="M1179" t="b">
        <f t="shared" si="73"/>
        <v>0</v>
      </c>
      <c r="N1179" t="b">
        <f t="shared" si="74"/>
        <v>0</v>
      </c>
      <c r="O1179" s="2" t="b">
        <f t="shared" si="75"/>
        <v>0</v>
      </c>
    </row>
    <row r="1180" spans="1:15" x14ac:dyDescent="0.25">
      <c r="A1180">
        <v>1180</v>
      </c>
      <c r="B1180" s="2" t="s">
        <v>1348</v>
      </c>
      <c r="C1180">
        <v>34</v>
      </c>
      <c r="D1180">
        <v>38</v>
      </c>
      <c r="E1180">
        <v>31382</v>
      </c>
      <c r="F1180" s="2" t="s">
        <v>137</v>
      </c>
      <c r="G1180">
        <v>7.07</v>
      </c>
      <c r="H1180">
        <v>100</v>
      </c>
      <c r="I1180">
        <v>0</v>
      </c>
      <c r="J1180">
        <v>0</v>
      </c>
      <c r="K1180">
        <v>0</v>
      </c>
      <c r="L1180" t="b">
        <f t="shared" si="72"/>
        <v>0</v>
      </c>
      <c r="M1180" t="b">
        <f t="shared" si="73"/>
        <v>0</v>
      </c>
      <c r="N1180" t="b">
        <f t="shared" si="74"/>
        <v>0</v>
      </c>
      <c r="O1180" s="2" t="b">
        <f t="shared" si="75"/>
        <v>0</v>
      </c>
    </row>
    <row r="1181" spans="1:15" x14ac:dyDescent="0.25">
      <c r="A1181">
        <v>1181</v>
      </c>
      <c r="B1181" s="2" t="s">
        <v>1349</v>
      </c>
      <c r="C1181">
        <v>34</v>
      </c>
      <c r="D1181">
        <v>38</v>
      </c>
      <c r="E1181">
        <v>31383</v>
      </c>
      <c r="F1181" s="2" t="s">
        <v>137</v>
      </c>
      <c r="G1181">
        <v>7.07</v>
      </c>
      <c r="H1181">
        <v>100</v>
      </c>
      <c r="I1181">
        <v>0</v>
      </c>
      <c r="J1181">
        <v>0</v>
      </c>
      <c r="K1181">
        <v>0</v>
      </c>
      <c r="L1181" t="b">
        <f t="shared" si="72"/>
        <v>0</v>
      </c>
      <c r="M1181" t="b">
        <f t="shared" si="73"/>
        <v>0</v>
      </c>
      <c r="N1181" t="b">
        <f t="shared" si="74"/>
        <v>0</v>
      </c>
      <c r="O1181" s="2" t="b">
        <f t="shared" si="75"/>
        <v>0</v>
      </c>
    </row>
    <row r="1182" spans="1:15" x14ac:dyDescent="0.25">
      <c r="A1182">
        <v>1182</v>
      </c>
      <c r="B1182" s="2" t="s">
        <v>1350</v>
      </c>
      <c r="C1182">
        <v>34</v>
      </c>
      <c r="D1182">
        <v>38</v>
      </c>
      <c r="E1182">
        <v>31384</v>
      </c>
      <c r="F1182" s="2" t="s">
        <v>137</v>
      </c>
      <c r="G1182">
        <v>8.15</v>
      </c>
      <c r="H1182">
        <v>100</v>
      </c>
      <c r="I1182">
        <v>0</v>
      </c>
      <c r="J1182">
        <v>0</v>
      </c>
      <c r="K1182">
        <v>0</v>
      </c>
      <c r="L1182" t="b">
        <f t="shared" si="72"/>
        <v>0</v>
      </c>
      <c r="M1182" t="b">
        <f t="shared" si="73"/>
        <v>0</v>
      </c>
      <c r="N1182" t="b">
        <f t="shared" si="74"/>
        <v>0</v>
      </c>
      <c r="O1182" s="2" t="b">
        <f t="shared" si="75"/>
        <v>0</v>
      </c>
    </row>
    <row r="1183" spans="1:15" x14ac:dyDescent="0.25">
      <c r="A1183">
        <v>1183</v>
      </c>
      <c r="B1183" s="2" t="s">
        <v>1351</v>
      </c>
      <c r="C1183">
        <v>34</v>
      </c>
      <c r="D1183">
        <v>38</v>
      </c>
      <c r="E1183">
        <v>31385</v>
      </c>
      <c r="F1183" s="2" t="s">
        <v>137</v>
      </c>
      <c r="G1183">
        <v>8.49</v>
      </c>
      <c r="H1183">
        <v>100</v>
      </c>
      <c r="I1183">
        <v>0</v>
      </c>
      <c r="J1183">
        <v>0</v>
      </c>
      <c r="K1183">
        <v>0</v>
      </c>
      <c r="L1183" t="b">
        <f t="shared" si="72"/>
        <v>0</v>
      </c>
      <c r="M1183" t="b">
        <f t="shared" si="73"/>
        <v>0</v>
      </c>
      <c r="N1183" t="b">
        <f t="shared" si="74"/>
        <v>0</v>
      </c>
      <c r="O1183" s="2" t="b">
        <f t="shared" si="75"/>
        <v>0</v>
      </c>
    </row>
    <row r="1184" spans="1:15" x14ac:dyDescent="0.25">
      <c r="A1184">
        <v>1184</v>
      </c>
      <c r="B1184" s="2" t="s">
        <v>1352</v>
      </c>
      <c r="C1184">
        <v>34</v>
      </c>
      <c r="D1184">
        <v>38</v>
      </c>
      <c r="E1184">
        <v>31386</v>
      </c>
      <c r="F1184" s="2" t="s">
        <v>137</v>
      </c>
      <c r="G1184">
        <v>6.85</v>
      </c>
      <c r="H1184">
        <v>100</v>
      </c>
      <c r="I1184">
        <v>0</v>
      </c>
      <c r="J1184">
        <v>0</v>
      </c>
      <c r="K1184">
        <v>0</v>
      </c>
      <c r="L1184" t="b">
        <f t="shared" si="72"/>
        <v>0</v>
      </c>
      <c r="M1184" t="b">
        <f t="shared" si="73"/>
        <v>0</v>
      </c>
      <c r="N1184" t="b">
        <f t="shared" si="74"/>
        <v>0</v>
      </c>
      <c r="O1184" s="2" t="b">
        <f t="shared" si="75"/>
        <v>0</v>
      </c>
    </row>
    <row r="1185" spans="1:15" x14ac:dyDescent="0.25">
      <c r="A1185">
        <v>1185</v>
      </c>
      <c r="B1185" s="2" t="s">
        <v>1353</v>
      </c>
      <c r="C1185">
        <v>34</v>
      </c>
      <c r="D1185">
        <v>38</v>
      </c>
      <c r="E1185">
        <v>31387</v>
      </c>
      <c r="F1185" s="2" t="s">
        <v>137</v>
      </c>
      <c r="G1185">
        <v>2.84</v>
      </c>
      <c r="H1185">
        <v>100</v>
      </c>
      <c r="I1185">
        <v>0</v>
      </c>
      <c r="J1185">
        <v>0</v>
      </c>
      <c r="K1185">
        <v>0</v>
      </c>
      <c r="L1185" t="b">
        <f t="shared" si="72"/>
        <v>0</v>
      </c>
      <c r="M1185" t="b">
        <f t="shared" si="73"/>
        <v>0</v>
      </c>
      <c r="N1185" t="b">
        <f t="shared" si="74"/>
        <v>0</v>
      </c>
      <c r="O1185" s="2" t="b">
        <f t="shared" si="75"/>
        <v>0</v>
      </c>
    </row>
    <row r="1186" spans="1:15" x14ac:dyDescent="0.25">
      <c r="A1186">
        <v>1186</v>
      </c>
      <c r="B1186" s="2" t="s">
        <v>1354</v>
      </c>
      <c r="C1186">
        <v>34</v>
      </c>
      <c r="D1186">
        <v>38</v>
      </c>
      <c r="E1186">
        <v>31388</v>
      </c>
      <c r="F1186" s="2" t="s">
        <v>137</v>
      </c>
      <c r="G1186">
        <v>2.84</v>
      </c>
      <c r="H1186">
        <v>100</v>
      </c>
      <c r="I1186">
        <v>0</v>
      </c>
      <c r="J1186">
        <v>0</v>
      </c>
      <c r="K1186">
        <v>0</v>
      </c>
      <c r="L1186" t="b">
        <f t="shared" si="72"/>
        <v>0</v>
      </c>
      <c r="M1186" t="b">
        <f t="shared" si="73"/>
        <v>0</v>
      </c>
      <c r="N1186" t="b">
        <f t="shared" si="74"/>
        <v>0</v>
      </c>
      <c r="O1186" s="2" t="b">
        <f t="shared" si="75"/>
        <v>0</v>
      </c>
    </row>
    <row r="1187" spans="1:15" x14ac:dyDescent="0.25">
      <c r="A1187">
        <v>1187</v>
      </c>
      <c r="B1187" s="2" t="s">
        <v>1355</v>
      </c>
      <c r="C1187">
        <v>34</v>
      </c>
      <c r="D1187">
        <v>38</v>
      </c>
      <c r="E1187">
        <v>31389</v>
      </c>
      <c r="F1187" s="2" t="s">
        <v>137</v>
      </c>
      <c r="G1187">
        <v>12.06</v>
      </c>
      <c r="H1187">
        <v>100</v>
      </c>
      <c r="I1187">
        <v>0</v>
      </c>
      <c r="J1187">
        <v>0</v>
      </c>
      <c r="K1187">
        <v>0</v>
      </c>
      <c r="L1187" t="b">
        <f t="shared" si="72"/>
        <v>0</v>
      </c>
      <c r="M1187" t="b">
        <f t="shared" si="73"/>
        <v>0</v>
      </c>
      <c r="N1187" t="b">
        <f t="shared" si="74"/>
        <v>0</v>
      </c>
      <c r="O1187" s="2" t="b">
        <f t="shared" si="75"/>
        <v>0</v>
      </c>
    </row>
    <row r="1188" spans="1:15" x14ac:dyDescent="0.25">
      <c r="A1188">
        <v>1188</v>
      </c>
      <c r="B1188" s="2" t="s">
        <v>1356</v>
      </c>
      <c r="C1188">
        <v>34</v>
      </c>
      <c r="D1188">
        <v>38</v>
      </c>
      <c r="E1188">
        <v>31390</v>
      </c>
      <c r="F1188" s="2" t="s">
        <v>137</v>
      </c>
      <c r="G1188">
        <v>2.96</v>
      </c>
      <c r="H1188">
        <v>100</v>
      </c>
      <c r="I1188">
        <v>0</v>
      </c>
      <c r="J1188">
        <v>0</v>
      </c>
      <c r="K1188">
        <v>0</v>
      </c>
      <c r="L1188" t="b">
        <f t="shared" si="72"/>
        <v>0</v>
      </c>
      <c r="M1188" t="b">
        <f t="shared" si="73"/>
        <v>0</v>
      </c>
      <c r="N1188" t="b">
        <f t="shared" si="74"/>
        <v>0</v>
      </c>
      <c r="O1188" s="2" t="b">
        <f t="shared" si="75"/>
        <v>0</v>
      </c>
    </row>
    <row r="1189" spans="1:15" x14ac:dyDescent="0.25">
      <c r="A1189">
        <v>1189</v>
      </c>
      <c r="B1189" s="2" t="s">
        <v>1357</v>
      </c>
      <c r="C1189">
        <v>34</v>
      </c>
      <c r="D1189">
        <v>38</v>
      </c>
      <c r="E1189">
        <v>31391</v>
      </c>
      <c r="F1189" s="2" t="s">
        <v>137</v>
      </c>
      <c r="G1189">
        <v>1.87</v>
      </c>
      <c r="H1189">
        <v>100</v>
      </c>
      <c r="I1189">
        <v>0</v>
      </c>
      <c r="J1189">
        <v>0</v>
      </c>
      <c r="K1189">
        <v>0</v>
      </c>
      <c r="L1189" t="b">
        <f t="shared" si="72"/>
        <v>0</v>
      </c>
      <c r="M1189" t="b">
        <f t="shared" si="73"/>
        <v>0</v>
      </c>
      <c r="N1189" t="b">
        <f t="shared" si="74"/>
        <v>0</v>
      </c>
      <c r="O1189" s="2" t="b">
        <f t="shared" si="75"/>
        <v>0</v>
      </c>
    </row>
    <row r="1190" spans="1:15" x14ac:dyDescent="0.25">
      <c r="A1190">
        <v>1190</v>
      </c>
      <c r="B1190" s="2" t="s">
        <v>1358</v>
      </c>
      <c r="C1190">
        <v>34</v>
      </c>
      <c r="D1190">
        <v>38</v>
      </c>
      <c r="E1190">
        <v>31392</v>
      </c>
      <c r="F1190" s="2" t="s">
        <v>137</v>
      </c>
      <c r="G1190">
        <v>11.15</v>
      </c>
      <c r="H1190">
        <v>100</v>
      </c>
      <c r="I1190">
        <v>0</v>
      </c>
      <c r="J1190">
        <v>0</v>
      </c>
      <c r="K1190">
        <v>0</v>
      </c>
      <c r="L1190" t="b">
        <f t="shared" si="72"/>
        <v>0</v>
      </c>
      <c r="M1190" t="b">
        <f t="shared" si="73"/>
        <v>0</v>
      </c>
      <c r="N1190" t="b">
        <f t="shared" si="74"/>
        <v>0</v>
      </c>
      <c r="O1190" s="2" t="b">
        <f t="shared" si="75"/>
        <v>0</v>
      </c>
    </row>
    <row r="1191" spans="1:15" x14ac:dyDescent="0.25">
      <c r="A1191">
        <v>1191</v>
      </c>
      <c r="B1191" s="2" t="s">
        <v>1359</v>
      </c>
      <c r="C1191">
        <v>34</v>
      </c>
      <c r="D1191">
        <v>38</v>
      </c>
      <c r="E1191">
        <v>31393</v>
      </c>
      <c r="F1191" s="2" t="s">
        <v>137</v>
      </c>
      <c r="G1191">
        <v>12.72</v>
      </c>
      <c r="H1191">
        <v>100</v>
      </c>
      <c r="I1191">
        <v>0</v>
      </c>
      <c r="J1191">
        <v>0</v>
      </c>
      <c r="K1191">
        <v>0</v>
      </c>
      <c r="L1191" t="b">
        <f t="shared" si="72"/>
        <v>0</v>
      </c>
      <c r="M1191" t="b">
        <f t="shared" si="73"/>
        <v>0</v>
      </c>
      <c r="N1191" t="b">
        <f t="shared" si="74"/>
        <v>0</v>
      </c>
      <c r="O1191" s="2" t="b">
        <f t="shared" si="75"/>
        <v>0</v>
      </c>
    </row>
    <row r="1192" spans="1:15" x14ac:dyDescent="0.25">
      <c r="A1192">
        <v>1192</v>
      </c>
      <c r="B1192" s="2" t="s">
        <v>1360</v>
      </c>
      <c r="C1192">
        <v>34</v>
      </c>
      <c r="D1192">
        <v>38</v>
      </c>
      <c r="E1192">
        <v>31394</v>
      </c>
      <c r="F1192" s="2" t="s">
        <v>137</v>
      </c>
      <c r="G1192">
        <v>9.4499999999999993</v>
      </c>
      <c r="H1192">
        <v>100</v>
      </c>
      <c r="I1192">
        <v>0</v>
      </c>
      <c r="J1192">
        <v>0</v>
      </c>
      <c r="K1192">
        <v>0</v>
      </c>
      <c r="L1192" t="b">
        <f t="shared" si="72"/>
        <v>0</v>
      </c>
      <c r="M1192" t="b">
        <f t="shared" si="73"/>
        <v>0</v>
      </c>
      <c r="N1192" t="b">
        <f t="shared" si="74"/>
        <v>0</v>
      </c>
      <c r="O1192" s="2" t="b">
        <f t="shared" si="75"/>
        <v>0</v>
      </c>
    </row>
    <row r="1193" spans="1:15" x14ac:dyDescent="0.25">
      <c r="A1193">
        <v>1193</v>
      </c>
      <c r="B1193" s="2" t="s">
        <v>1361</v>
      </c>
      <c r="C1193">
        <v>34</v>
      </c>
      <c r="D1193">
        <v>38</v>
      </c>
      <c r="E1193">
        <v>31395</v>
      </c>
      <c r="F1193" s="2" t="s">
        <v>137</v>
      </c>
      <c r="G1193">
        <v>7.16</v>
      </c>
      <c r="H1193">
        <v>100</v>
      </c>
      <c r="I1193">
        <v>0</v>
      </c>
      <c r="J1193">
        <v>0</v>
      </c>
      <c r="K1193">
        <v>0</v>
      </c>
      <c r="L1193" t="b">
        <f t="shared" si="72"/>
        <v>0</v>
      </c>
      <c r="M1193" t="b">
        <f t="shared" si="73"/>
        <v>0</v>
      </c>
      <c r="N1193" t="b">
        <f t="shared" si="74"/>
        <v>0</v>
      </c>
      <c r="O1193" s="2" t="b">
        <f t="shared" si="75"/>
        <v>0</v>
      </c>
    </row>
    <row r="1194" spans="1:15" x14ac:dyDescent="0.25">
      <c r="A1194">
        <v>1194</v>
      </c>
      <c r="B1194" s="2" t="s">
        <v>1362</v>
      </c>
      <c r="C1194">
        <v>34</v>
      </c>
      <c r="D1194">
        <v>38</v>
      </c>
      <c r="E1194">
        <v>31396</v>
      </c>
      <c r="F1194" s="2" t="s">
        <v>137</v>
      </c>
      <c r="G1194">
        <v>2.96</v>
      </c>
      <c r="H1194">
        <v>100</v>
      </c>
      <c r="I1194">
        <v>0</v>
      </c>
      <c r="J1194">
        <v>0</v>
      </c>
      <c r="K1194">
        <v>0</v>
      </c>
      <c r="L1194" t="b">
        <f t="shared" si="72"/>
        <v>0</v>
      </c>
      <c r="M1194" t="b">
        <f t="shared" si="73"/>
        <v>0</v>
      </c>
      <c r="N1194" t="b">
        <f t="shared" si="74"/>
        <v>0</v>
      </c>
      <c r="O1194" s="2" t="b">
        <f t="shared" si="75"/>
        <v>0</v>
      </c>
    </row>
    <row r="1195" spans="1:15" x14ac:dyDescent="0.25">
      <c r="A1195">
        <v>1195</v>
      </c>
      <c r="B1195" s="2" t="s">
        <v>1363</v>
      </c>
      <c r="C1195">
        <v>34</v>
      </c>
      <c r="D1195">
        <v>38</v>
      </c>
      <c r="E1195">
        <v>31397</v>
      </c>
      <c r="F1195" s="2" t="s">
        <v>137</v>
      </c>
      <c r="G1195">
        <v>2.84</v>
      </c>
      <c r="H1195">
        <v>100</v>
      </c>
      <c r="I1195">
        <v>0</v>
      </c>
      <c r="J1195">
        <v>0</v>
      </c>
      <c r="K1195">
        <v>0</v>
      </c>
      <c r="L1195" t="b">
        <f t="shared" si="72"/>
        <v>0</v>
      </c>
      <c r="M1195" t="b">
        <f t="shared" si="73"/>
        <v>0</v>
      </c>
      <c r="N1195" t="b">
        <f t="shared" si="74"/>
        <v>0</v>
      </c>
      <c r="O1195" s="2" t="b">
        <f t="shared" si="75"/>
        <v>0</v>
      </c>
    </row>
    <row r="1196" spans="1:15" x14ac:dyDescent="0.25">
      <c r="A1196">
        <v>1196</v>
      </c>
      <c r="B1196" s="2" t="s">
        <v>1364</v>
      </c>
      <c r="C1196">
        <v>34</v>
      </c>
      <c r="D1196">
        <v>38</v>
      </c>
      <c r="E1196">
        <v>31398</v>
      </c>
      <c r="F1196" s="2" t="s">
        <v>137</v>
      </c>
      <c r="G1196">
        <v>2.96</v>
      </c>
      <c r="H1196">
        <v>100</v>
      </c>
      <c r="I1196">
        <v>0</v>
      </c>
      <c r="J1196">
        <v>0</v>
      </c>
      <c r="K1196">
        <v>0</v>
      </c>
      <c r="L1196" t="b">
        <f t="shared" si="72"/>
        <v>0</v>
      </c>
      <c r="M1196" t="b">
        <f t="shared" si="73"/>
        <v>0</v>
      </c>
      <c r="N1196" t="b">
        <f t="shared" si="74"/>
        <v>0</v>
      </c>
      <c r="O1196" s="2" t="b">
        <f t="shared" si="75"/>
        <v>0</v>
      </c>
    </row>
    <row r="1197" spans="1:15" x14ac:dyDescent="0.25">
      <c r="A1197">
        <v>1197</v>
      </c>
      <c r="B1197" s="2" t="s">
        <v>1365</v>
      </c>
      <c r="C1197">
        <v>34</v>
      </c>
      <c r="D1197">
        <v>38</v>
      </c>
      <c r="E1197">
        <v>31399</v>
      </c>
      <c r="F1197" s="2" t="s">
        <v>137</v>
      </c>
      <c r="G1197">
        <v>5.32</v>
      </c>
      <c r="H1197">
        <v>100</v>
      </c>
      <c r="I1197">
        <v>0</v>
      </c>
      <c r="J1197">
        <v>0</v>
      </c>
      <c r="K1197">
        <v>0</v>
      </c>
      <c r="L1197" t="b">
        <f t="shared" si="72"/>
        <v>0</v>
      </c>
      <c r="M1197" t="b">
        <f t="shared" si="73"/>
        <v>0</v>
      </c>
      <c r="N1197" t="b">
        <f t="shared" si="74"/>
        <v>0</v>
      </c>
      <c r="O1197" s="2" t="b">
        <f t="shared" si="75"/>
        <v>0</v>
      </c>
    </row>
    <row r="1198" spans="1:15" x14ac:dyDescent="0.25">
      <c r="A1198">
        <v>1198</v>
      </c>
      <c r="B1198" s="2" t="s">
        <v>1366</v>
      </c>
      <c r="C1198">
        <v>34</v>
      </c>
      <c r="D1198">
        <v>38</v>
      </c>
      <c r="E1198">
        <v>31400</v>
      </c>
      <c r="F1198" s="2" t="s">
        <v>137</v>
      </c>
      <c r="G1198">
        <v>5.51</v>
      </c>
      <c r="H1198">
        <v>100</v>
      </c>
      <c r="I1198">
        <v>0</v>
      </c>
      <c r="J1198">
        <v>0</v>
      </c>
      <c r="K1198">
        <v>0</v>
      </c>
      <c r="L1198" t="b">
        <f t="shared" si="72"/>
        <v>0</v>
      </c>
      <c r="M1198" t="b">
        <f t="shared" si="73"/>
        <v>0</v>
      </c>
      <c r="N1198" t="b">
        <f t="shared" si="74"/>
        <v>0</v>
      </c>
      <c r="O1198" s="2" t="b">
        <f t="shared" si="75"/>
        <v>0</v>
      </c>
    </row>
    <row r="1199" spans="1:15" x14ac:dyDescent="0.25">
      <c r="A1199">
        <v>1199</v>
      </c>
      <c r="B1199" s="2" t="s">
        <v>1367</v>
      </c>
      <c r="C1199">
        <v>34</v>
      </c>
      <c r="D1199">
        <v>38</v>
      </c>
      <c r="E1199">
        <v>31401</v>
      </c>
      <c r="F1199" s="2" t="s">
        <v>137</v>
      </c>
      <c r="G1199">
        <v>8.56</v>
      </c>
      <c r="H1199">
        <v>100</v>
      </c>
      <c r="I1199">
        <v>0</v>
      </c>
      <c r="J1199">
        <v>0</v>
      </c>
      <c r="K1199">
        <v>0</v>
      </c>
      <c r="L1199" t="b">
        <f t="shared" si="72"/>
        <v>0</v>
      </c>
      <c r="M1199" t="b">
        <f t="shared" si="73"/>
        <v>0</v>
      </c>
      <c r="N1199" t="b">
        <f t="shared" si="74"/>
        <v>0</v>
      </c>
      <c r="O1199" s="2" t="b">
        <f t="shared" si="75"/>
        <v>0</v>
      </c>
    </row>
    <row r="1200" spans="1:15" x14ac:dyDescent="0.25">
      <c r="A1200">
        <v>1200</v>
      </c>
      <c r="B1200" s="2" t="s">
        <v>1368</v>
      </c>
      <c r="C1200">
        <v>34</v>
      </c>
      <c r="D1200">
        <v>38</v>
      </c>
      <c r="E1200">
        <v>31402</v>
      </c>
      <c r="F1200" s="2" t="s">
        <v>137</v>
      </c>
      <c r="G1200">
        <v>14.02</v>
      </c>
      <c r="H1200">
        <v>100</v>
      </c>
      <c r="I1200">
        <v>0</v>
      </c>
      <c r="J1200">
        <v>0</v>
      </c>
      <c r="K1200">
        <v>0</v>
      </c>
      <c r="L1200" t="b">
        <f t="shared" si="72"/>
        <v>0</v>
      </c>
      <c r="M1200" t="b">
        <f t="shared" si="73"/>
        <v>0</v>
      </c>
      <c r="N1200" t="b">
        <f t="shared" si="74"/>
        <v>0</v>
      </c>
      <c r="O1200" s="2" t="b">
        <f t="shared" si="75"/>
        <v>0</v>
      </c>
    </row>
    <row r="1201" spans="1:15" x14ac:dyDescent="0.25">
      <c r="A1201">
        <v>1201</v>
      </c>
      <c r="B1201" s="2" t="s">
        <v>1369</v>
      </c>
      <c r="C1201">
        <v>34</v>
      </c>
      <c r="D1201">
        <v>38</v>
      </c>
      <c r="E1201">
        <v>31403</v>
      </c>
      <c r="F1201" s="2" t="s">
        <v>137</v>
      </c>
      <c r="G1201">
        <v>6.27</v>
      </c>
      <c r="H1201">
        <v>100</v>
      </c>
      <c r="I1201">
        <v>0</v>
      </c>
      <c r="J1201">
        <v>0</v>
      </c>
      <c r="K1201">
        <v>0</v>
      </c>
      <c r="L1201" t="b">
        <f t="shared" si="72"/>
        <v>0</v>
      </c>
      <c r="M1201" t="b">
        <f t="shared" si="73"/>
        <v>0</v>
      </c>
      <c r="N1201" t="b">
        <f t="shared" si="74"/>
        <v>0</v>
      </c>
      <c r="O1201" s="2" t="b">
        <f t="shared" si="75"/>
        <v>0</v>
      </c>
    </row>
    <row r="1202" spans="1:15" x14ac:dyDescent="0.25">
      <c r="A1202">
        <v>1202</v>
      </c>
      <c r="B1202" s="2" t="s">
        <v>1370</v>
      </c>
      <c r="C1202">
        <v>34</v>
      </c>
      <c r="D1202">
        <v>38</v>
      </c>
      <c r="E1202">
        <v>31404</v>
      </c>
      <c r="F1202" s="2" t="s">
        <v>137</v>
      </c>
      <c r="G1202">
        <v>6.27</v>
      </c>
      <c r="H1202">
        <v>100</v>
      </c>
      <c r="I1202">
        <v>0</v>
      </c>
      <c r="J1202">
        <v>0</v>
      </c>
      <c r="K1202">
        <v>0</v>
      </c>
      <c r="L1202" t="b">
        <f t="shared" si="72"/>
        <v>0</v>
      </c>
      <c r="M1202" t="b">
        <f t="shared" si="73"/>
        <v>0</v>
      </c>
      <c r="N1202" t="b">
        <f t="shared" si="74"/>
        <v>0</v>
      </c>
      <c r="O1202" s="2" t="b">
        <f t="shared" si="75"/>
        <v>0</v>
      </c>
    </row>
    <row r="1203" spans="1:15" x14ac:dyDescent="0.25">
      <c r="A1203">
        <v>1203</v>
      </c>
      <c r="B1203" s="2" t="s">
        <v>1371</v>
      </c>
      <c r="C1203">
        <v>34</v>
      </c>
      <c r="D1203">
        <v>38</v>
      </c>
      <c r="E1203">
        <v>31405</v>
      </c>
      <c r="F1203" s="2" t="s">
        <v>137</v>
      </c>
      <c r="G1203">
        <v>8.15</v>
      </c>
      <c r="H1203">
        <v>100</v>
      </c>
      <c r="I1203">
        <v>0</v>
      </c>
      <c r="J1203">
        <v>0</v>
      </c>
      <c r="K1203">
        <v>0</v>
      </c>
      <c r="L1203" t="b">
        <f t="shared" si="72"/>
        <v>0</v>
      </c>
      <c r="M1203" t="b">
        <f t="shared" si="73"/>
        <v>0</v>
      </c>
      <c r="N1203" t="b">
        <f t="shared" si="74"/>
        <v>0</v>
      </c>
      <c r="O1203" s="2" t="b">
        <f t="shared" si="75"/>
        <v>0</v>
      </c>
    </row>
    <row r="1204" spans="1:15" x14ac:dyDescent="0.25">
      <c r="A1204">
        <v>1204</v>
      </c>
      <c r="B1204" s="2" t="s">
        <v>1372</v>
      </c>
      <c r="C1204">
        <v>34</v>
      </c>
      <c r="D1204">
        <v>38</v>
      </c>
      <c r="E1204">
        <v>31406</v>
      </c>
      <c r="F1204" s="2" t="s">
        <v>137</v>
      </c>
      <c r="G1204">
        <v>10.06</v>
      </c>
      <c r="H1204">
        <v>100</v>
      </c>
      <c r="I1204">
        <v>0</v>
      </c>
      <c r="J1204">
        <v>0</v>
      </c>
      <c r="K1204">
        <v>0</v>
      </c>
      <c r="L1204" t="b">
        <f t="shared" si="72"/>
        <v>0</v>
      </c>
      <c r="M1204" t="b">
        <f t="shared" si="73"/>
        <v>0</v>
      </c>
      <c r="N1204" t="b">
        <f t="shared" si="74"/>
        <v>0</v>
      </c>
      <c r="O1204" s="2" t="b">
        <f t="shared" si="75"/>
        <v>0</v>
      </c>
    </row>
    <row r="1205" spans="1:15" x14ac:dyDescent="0.25">
      <c r="A1205">
        <v>1205</v>
      </c>
      <c r="B1205" s="2" t="s">
        <v>1373</v>
      </c>
      <c r="C1205">
        <v>34</v>
      </c>
      <c r="D1205">
        <v>38</v>
      </c>
      <c r="E1205">
        <v>31407</v>
      </c>
      <c r="F1205" s="2" t="s">
        <v>137</v>
      </c>
      <c r="G1205">
        <v>2.64</v>
      </c>
      <c r="H1205">
        <v>100</v>
      </c>
      <c r="I1205">
        <v>0</v>
      </c>
      <c r="J1205">
        <v>0</v>
      </c>
      <c r="K1205">
        <v>0</v>
      </c>
      <c r="L1205" t="b">
        <f t="shared" si="72"/>
        <v>0</v>
      </c>
      <c r="M1205" t="b">
        <f t="shared" si="73"/>
        <v>0</v>
      </c>
      <c r="N1205" t="b">
        <f t="shared" si="74"/>
        <v>0</v>
      </c>
      <c r="O1205" s="2" t="b">
        <f t="shared" si="75"/>
        <v>0</v>
      </c>
    </row>
    <row r="1206" spans="1:15" x14ac:dyDescent="0.25">
      <c r="A1206">
        <v>1206</v>
      </c>
      <c r="B1206" s="2" t="s">
        <v>1374</v>
      </c>
      <c r="C1206">
        <v>34</v>
      </c>
      <c r="D1206">
        <v>38</v>
      </c>
      <c r="E1206">
        <v>31408</v>
      </c>
      <c r="F1206" s="2" t="s">
        <v>137</v>
      </c>
      <c r="G1206">
        <v>4.54</v>
      </c>
      <c r="H1206">
        <v>100</v>
      </c>
      <c r="I1206">
        <v>0</v>
      </c>
      <c r="J1206">
        <v>0</v>
      </c>
      <c r="K1206">
        <v>0</v>
      </c>
      <c r="L1206" t="b">
        <f t="shared" si="72"/>
        <v>0</v>
      </c>
      <c r="M1206" t="b">
        <f t="shared" si="73"/>
        <v>0</v>
      </c>
      <c r="N1206" t="b">
        <f t="shared" si="74"/>
        <v>0</v>
      </c>
      <c r="O1206" s="2" t="b">
        <f t="shared" si="75"/>
        <v>0</v>
      </c>
    </row>
    <row r="1207" spans="1:15" x14ac:dyDescent="0.25">
      <c r="A1207">
        <v>1207</v>
      </c>
      <c r="B1207" s="2" t="s">
        <v>1375</v>
      </c>
      <c r="C1207">
        <v>34</v>
      </c>
      <c r="D1207">
        <v>38</v>
      </c>
      <c r="E1207">
        <v>31409</v>
      </c>
      <c r="F1207" s="2" t="s">
        <v>137</v>
      </c>
      <c r="G1207">
        <v>4.54</v>
      </c>
      <c r="H1207">
        <v>100</v>
      </c>
      <c r="I1207">
        <v>0</v>
      </c>
      <c r="J1207">
        <v>0</v>
      </c>
      <c r="K1207">
        <v>0</v>
      </c>
      <c r="L1207" t="b">
        <f t="shared" si="72"/>
        <v>0</v>
      </c>
      <c r="M1207" t="b">
        <f t="shared" si="73"/>
        <v>0</v>
      </c>
      <c r="N1207" t="b">
        <f t="shared" si="74"/>
        <v>0</v>
      </c>
      <c r="O1207" s="2" t="b">
        <f t="shared" si="75"/>
        <v>0</v>
      </c>
    </row>
    <row r="1208" spans="1:15" x14ac:dyDescent="0.25">
      <c r="A1208">
        <v>1208</v>
      </c>
      <c r="B1208" s="2" t="s">
        <v>1376</v>
      </c>
      <c r="C1208">
        <v>34</v>
      </c>
      <c r="D1208">
        <v>38</v>
      </c>
      <c r="E1208">
        <v>31410</v>
      </c>
      <c r="F1208" s="2" t="s">
        <v>137</v>
      </c>
      <c r="G1208">
        <v>3.21</v>
      </c>
      <c r="H1208">
        <v>100</v>
      </c>
      <c r="I1208">
        <v>0</v>
      </c>
      <c r="J1208">
        <v>0</v>
      </c>
      <c r="K1208">
        <v>0</v>
      </c>
      <c r="L1208" t="b">
        <f t="shared" si="72"/>
        <v>0</v>
      </c>
      <c r="M1208" t="b">
        <f t="shared" si="73"/>
        <v>0</v>
      </c>
      <c r="N1208" t="b">
        <f t="shared" si="74"/>
        <v>0</v>
      </c>
      <c r="O1208" s="2" t="b">
        <f t="shared" si="75"/>
        <v>0</v>
      </c>
    </row>
    <row r="1209" spans="1:15" x14ac:dyDescent="0.25">
      <c r="A1209">
        <v>1209</v>
      </c>
      <c r="B1209" s="2" t="s">
        <v>1377</v>
      </c>
      <c r="C1209">
        <v>34</v>
      </c>
      <c r="D1209">
        <v>38</v>
      </c>
      <c r="E1209">
        <v>31411</v>
      </c>
      <c r="F1209" s="2" t="s">
        <v>137</v>
      </c>
      <c r="G1209">
        <v>4.66</v>
      </c>
      <c r="H1209">
        <v>100</v>
      </c>
      <c r="I1209">
        <v>0</v>
      </c>
      <c r="J1209">
        <v>0</v>
      </c>
      <c r="K1209">
        <v>0</v>
      </c>
      <c r="L1209" t="b">
        <f t="shared" si="72"/>
        <v>0</v>
      </c>
      <c r="M1209" t="b">
        <f t="shared" si="73"/>
        <v>0</v>
      </c>
      <c r="N1209" t="b">
        <f t="shared" si="74"/>
        <v>0</v>
      </c>
      <c r="O1209" s="2" t="b">
        <f t="shared" si="75"/>
        <v>0</v>
      </c>
    </row>
    <row r="1210" spans="1:15" x14ac:dyDescent="0.25">
      <c r="A1210">
        <v>1210</v>
      </c>
      <c r="B1210" s="2" t="s">
        <v>1378</v>
      </c>
      <c r="C1210">
        <v>34</v>
      </c>
      <c r="D1210">
        <v>38</v>
      </c>
      <c r="E1210">
        <v>31412</v>
      </c>
      <c r="F1210" s="2" t="s">
        <v>137</v>
      </c>
      <c r="G1210">
        <v>4.3099999999999996</v>
      </c>
      <c r="H1210">
        <v>100</v>
      </c>
      <c r="I1210">
        <v>0</v>
      </c>
      <c r="J1210">
        <v>0</v>
      </c>
      <c r="K1210">
        <v>0</v>
      </c>
      <c r="L1210" t="b">
        <f t="shared" si="72"/>
        <v>0</v>
      </c>
      <c r="M1210" t="b">
        <f t="shared" si="73"/>
        <v>0</v>
      </c>
      <c r="N1210" t="b">
        <f t="shared" si="74"/>
        <v>0</v>
      </c>
      <c r="O1210" s="2" t="b">
        <f t="shared" si="75"/>
        <v>0</v>
      </c>
    </row>
    <row r="1211" spans="1:15" x14ac:dyDescent="0.25">
      <c r="A1211">
        <v>1211</v>
      </c>
      <c r="B1211" s="2" t="s">
        <v>1379</v>
      </c>
      <c r="C1211">
        <v>34</v>
      </c>
      <c r="D1211">
        <v>38</v>
      </c>
      <c r="E1211">
        <v>31413</v>
      </c>
      <c r="F1211" s="2" t="s">
        <v>137</v>
      </c>
      <c r="G1211">
        <v>2.98</v>
      </c>
      <c r="H1211">
        <v>100</v>
      </c>
      <c r="I1211">
        <v>0</v>
      </c>
      <c r="J1211">
        <v>0</v>
      </c>
      <c r="K1211">
        <v>0</v>
      </c>
      <c r="L1211" t="b">
        <f t="shared" si="72"/>
        <v>0</v>
      </c>
      <c r="M1211" t="b">
        <f t="shared" si="73"/>
        <v>0</v>
      </c>
      <c r="N1211" t="b">
        <f t="shared" si="74"/>
        <v>0</v>
      </c>
      <c r="O1211" s="2" t="b">
        <f t="shared" si="75"/>
        <v>0</v>
      </c>
    </row>
    <row r="1212" spans="1:15" x14ac:dyDescent="0.25">
      <c r="A1212">
        <v>1212</v>
      </c>
      <c r="B1212" s="2" t="s">
        <v>1380</v>
      </c>
      <c r="C1212">
        <v>34</v>
      </c>
      <c r="D1212">
        <v>38</v>
      </c>
      <c r="E1212">
        <v>31414</v>
      </c>
      <c r="F1212" s="2" t="s">
        <v>137</v>
      </c>
      <c r="G1212">
        <v>12.74</v>
      </c>
      <c r="H1212">
        <v>100</v>
      </c>
      <c r="I1212">
        <v>0</v>
      </c>
      <c r="J1212">
        <v>0</v>
      </c>
      <c r="K1212">
        <v>0</v>
      </c>
      <c r="L1212" t="b">
        <f t="shared" si="72"/>
        <v>0</v>
      </c>
      <c r="M1212" t="b">
        <f t="shared" si="73"/>
        <v>0</v>
      </c>
      <c r="N1212" t="b">
        <f t="shared" si="74"/>
        <v>0</v>
      </c>
      <c r="O1212" s="2" t="b">
        <f t="shared" si="75"/>
        <v>0</v>
      </c>
    </row>
    <row r="1213" spans="1:15" x14ac:dyDescent="0.25">
      <c r="A1213">
        <v>1213</v>
      </c>
      <c r="B1213" s="2" t="s">
        <v>1381</v>
      </c>
      <c r="C1213">
        <v>34</v>
      </c>
      <c r="D1213">
        <v>38</v>
      </c>
      <c r="E1213">
        <v>31415</v>
      </c>
      <c r="F1213" s="2" t="s">
        <v>137</v>
      </c>
      <c r="G1213">
        <v>3.4</v>
      </c>
      <c r="H1213">
        <v>100</v>
      </c>
      <c r="I1213">
        <v>0</v>
      </c>
      <c r="J1213">
        <v>0</v>
      </c>
      <c r="K1213">
        <v>0</v>
      </c>
      <c r="L1213" t="b">
        <f t="shared" si="72"/>
        <v>0</v>
      </c>
      <c r="M1213" t="b">
        <f t="shared" si="73"/>
        <v>0</v>
      </c>
      <c r="N1213" t="b">
        <f t="shared" si="74"/>
        <v>0</v>
      </c>
      <c r="O1213" s="2" t="b">
        <f t="shared" si="75"/>
        <v>0</v>
      </c>
    </row>
    <row r="1214" spans="1:15" x14ac:dyDescent="0.25">
      <c r="A1214">
        <v>1214</v>
      </c>
      <c r="B1214" s="2" t="s">
        <v>1382</v>
      </c>
      <c r="C1214">
        <v>34</v>
      </c>
      <c r="D1214">
        <v>38</v>
      </c>
      <c r="E1214">
        <v>31416</v>
      </c>
      <c r="F1214" s="2" t="s">
        <v>137</v>
      </c>
      <c r="G1214">
        <v>11.51</v>
      </c>
      <c r="H1214">
        <v>100</v>
      </c>
      <c r="I1214">
        <v>0</v>
      </c>
      <c r="J1214">
        <v>0</v>
      </c>
      <c r="K1214">
        <v>0</v>
      </c>
      <c r="L1214" t="b">
        <f t="shared" si="72"/>
        <v>0</v>
      </c>
      <c r="M1214" t="b">
        <f t="shared" si="73"/>
        <v>0</v>
      </c>
      <c r="N1214" t="b">
        <f t="shared" si="74"/>
        <v>0</v>
      </c>
      <c r="O1214" s="2" t="b">
        <f t="shared" si="75"/>
        <v>0</v>
      </c>
    </row>
    <row r="1215" spans="1:15" x14ac:dyDescent="0.25">
      <c r="A1215">
        <v>1215</v>
      </c>
      <c r="B1215" s="2" t="s">
        <v>1383</v>
      </c>
      <c r="C1215">
        <v>34</v>
      </c>
      <c r="D1215">
        <v>38</v>
      </c>
      <c r="E1215">
        <v>31417</v>
      </c>
      <c r="F1215" s="2" t="s">
        <v>137</v>
      </c>
      <c r="G1215">
        <v>4.66</v>
      </c>
      <c r="H1215">
        <v>100</v>
      </c>
      <c r="I1215">
        <v>0</v>
      </c>
      <c r="J1215">
        <v>0</v>
      </c>
      <c r="K1215">
        <v>0</v>
      </c>
      <c r="L1215" t="b">
        <f t="shared" si="72"/>
        <v>0</v>
      </c>
      <c r="M1215" t="b">
        <f t="shared" si="73"/>
        <v>0</v>
      </c>
      <c r="N1215" t="b">
        <f t="shared" si="74"/>
        <v>0</v>
      </c>
      <c r="O1215" s="2" t="b">
        <f t="shared" si="75"/>
        <v>0</v>
      </c>
    </row>
    <row r="1216" spans="1:15" x14ac:dyDescent="0.25">
      <c r="A1216">
        <v>1216</v>
      </c>
      <c r="B1216" s="2" t="s">
        <v>1384</v>
      </c>
      <c r="C1216">
        <v>34</v>
      </c>
      <c r="D1216">
        <v>38</v>
      </c>
      <c r="E1216">
        <v>31418</v>
      </c>
      <c r="F1216" s="2" t="s">
        <v>137</v>
      </c>
      <c r="G1216">
        <v>4.54</v>
      </c>
      <c r="H1216">
        <v>100</v>
      </c>
      <c r="I1216">
        <v>0</v>
      </c>
      <c r="J1216">
        <v>0</v>
      </c>
      <c r="K1216">
        <v>0</v>
      </c>
      <c r="L1216" t="b">
        <f t="shared" si="72"/>
        <v>0</v>
      </c>
      <c r="M1216" t="b">
        <f t="shared" si="73"/>
        <v>0</v>
      </c>
      <c r="N1216" t="b">
        <f t="shared" si="74"/>
        <v>0</v>
      </c>
      <c r="O1216" s="2" t="b">
        <f t="shared" si="75"/>
        <v>0</v>
      </c>
    </row>
    <row r="1217" spans="1:15" x14ac:dyDescent="0.25">
      <c r="A1217">
        <v>1217</v>
      </c>
      <c r="B1217" s="2" t="s">
        <v>1385</v>
      </c>
      <c r="C1217">
        <v>34</v>
      </c>
      <c r="D1217">
        <v>38</v>
      </c>
      <c r="E1217">
        <v>31419</v>
      </c>
      <c r="F1217" s="2" t="s">
        <v>137</v>
      </c>
      <c r="G1217">
        <v>4.66</v>
      </c>
      <c r="H1217">
        <v>100</v>
      </c>
      <c r="I1217">
        <v>0</v>
      </c>
      <c r="J1217">
        <v>0</v>
      </c>
      <c r="K1217">
        <v>0</v>
      </c>
      <c r="L1217" t="b">
        <f t="shared" si="72"/>
        <v>0</v>
      </c>
      <c r="M1217" t="b">
        <f t="shared" si="73"/>
        <v>0</v>
      </c>
      <c r="N1217" t="b">
        <f t="shared" si="74"/>
        <v>0</v>
      </c>
      <c r="O1217" s="2" t="b">
        <f t="shared" si="75"/>
        <v>0</v>
      </c>
    </row>
    <row r="1218" spans="1:15" x14ac:dyDescent="0.25">
      <c r="A1218">
        <v>1218</v>
      </c>
      <c r="B1218" s="2" t="s">
        <v>1386</v>
      </c>
      <c r="C1218">
        <v>34</v>
      </c>
      <c r="D1218">
        <v>38</v>
      </c>
      <c r="E1218">
        <v>31420</v>
      </c>
      <c r="F1218" s="2" t="s">
        <v>137</v>
      </c>
      <c r="G1218">
        <v>7.02</v>
      </c>
      <c r="H1218">
        <v>100</v>
      </c>
      <c r="I1218">
        <v>0</v>
      </c>
      <c r="J1218">
        <v>0</v>
      </c>
      <c r="K1218">
        <v>0</v>
      </c>
      <c r="L1218" t="b">
        <f t="shared" ref="L1218:L1281" si="76">IF(ISNUMBER(FIND(" VEGAN",UPPER(B1218))),TRUE,FALSE)</f>
        <v>0</v>
      </c>
      <c r="M1218" t="b">
        <f t="shared" ref="M1218:M1281" si="77">IF(ISNUMBER(FIND(" BIO",UPPER(B1218))),TRUE)</f>
        <v>0</v>
      </c>
      <c r="N1218" t="b">
        <f t="shared" ref="N1218:N1281" si="78">IF(ISNUMBER(FIND(" HALAL",UPPER(B1218))),TRUE)</f>
        <v>0</v>
      </c>
      <c r="O1218" s="2" t="b">
        <f t="shared" ref="O1218:O1281" si="79">IF(ISNUMBER(FIND(" CASHER",UPPER(B1218))),TRUE)</f>
        <v>0</v>
      </c>
    </row>
    <row r="1219" spans="1:15" x14ac:dyDescent="0.25">
      <c r="A1219">
        <v>1219</v>
      </c>
      <c r="B1219" s="2" t="s">
        <v>1387</v>
      </c>
      <c r="C1219">
        <v>34</v>
      </c>
      <c r="D1219">
        <v>38</v>
      </c>
      <c r="E1219">
        <v>31421</v>
      </c>
      <c r="F1219" s="2" t="s">
        <v>137</v>
      </c>
      <c r="G1219">
        <v>7.21</v>
      </c>
      <c r="H1219">
        <v>100</v>
      </c>
      <c r="I1219">
        <v>0</v>
      </c>
      <c r="J1219">
        <v>0</v>
      </c>
      <c r="K1219">
        <v>0</v>
      </c>
      <c r="L1219" t="b">
        <f t="shared" si="76"/>
        <v>0</v>
      </c>
      <c r="M1219" t="b">
        <f t="shared" si="77"/>
        <v>0</v>
      </c>
      <c r="N1219" t="b">
        <f t="shared" si="78"/>
        <v>0</v>
      </c>
      <c r="O1219" s="2" t="b">
        <f t="shared" si="79"/>
        <v>0</v>
      </c>
    </row>
    <row r="1220" spans="1:15" x14ac:dyDescent="0.25">
      <c r="A1220">
        <v>1220</v>
      </c>
      <c r="B1220" s="2" t="s">
        <v>1388</v>
      </c>
      <c r="C1220">
        <v>34</v>
      </c>
      <c r="D1220">
        <v>38</v>
      </c>
      <c r="E1220">
        <v>31422</v>
      </c>
      <c r="F1220" s="2" t="s">
        <v>137</v>
      </c>
      <c r="G1220">
        <v>10.26</v>
      </c>
      <c r="H1220">
        <v>100</v>
      </c>
      <c r="I1220">
        <v>0</v>
      </c>
      <c r="J1220">
        <v>0</v>
      </c>
      <c r="K1220">
        <v>0</v>
      </c>
      <c r="L1220" t="b">
        <f t="shared" si="76"/>
        <v>0</v>
      </c>
      <c r="M1220" t="b">
        <f t="shared" si="77"/>
        <v>0</v>
      </c>
      <c r="N1220" t="b">
        <f t="shared" si="78"/>
        <v>0</v>
      </c>
      <c r="O1220" s="2" t="b">
        <f t="shared" si="79"/>
        <v>0</v>
      </c>
    </row>
    <row r="1221" spans="1:15" x14ac:dyDescent="0.25">
      <c r="A1221">
        <v>1221</v>
      </c>
      <c r="B1221" s="2" t="s">
        <v>1389</v>
      </c>
      <c r="C1221">
        <v>34</v>
      </c>
      <c r="D1221">
        <v>38</v>
      </c>
      <c r="E1221">
        <v>31423</v>
      </c>
      <c r="F1221" s="2" t="s">
        <v>137</v>
      </c>
      <c r="G1221">
        <v>3.4</v>
      </c>
      <c r="H1221">
        <v>100</v>
      </c>
      <c r="I1221">
        <v>0</v>
      </c>
      <c r="J1221">
        <v>0</v>
      </c>
      <c r="K1221">
        <v>0</v>
      </c>
      <c r="L1221" t="b">
        <f t="shared" si="76"/>
        <v>0</v>
      </c>
      <c r="M1221" t="b">
        <f t="shared" si="77"/>
        <v>0</v>
      </c>
      <c r="N1221" t="b">
        <f t="shared" si="78"/>
        <v>0</v>
      </c>
      <c r="O1221" s="2" t="b">
        <f t="shared" si="79"/>
        <v>0</v>
      </c>
    </row>
    <row r="1222" spans="1:15" x14ac:dyDescent="0.25">
      <c r="A1222">
        <v>1222</v>
      </c>
      <c r="B1222" s="2" t="s">
        <v>1390</v>
      </c>
      <c r="C1222">
        <v>34</v>
      </c>
      <c r="D1222">
        <v>38</v>
      </c>
      <c r="E1222">
        <v>31424</v>
      </c>
      <c r="F1222" s="2" t="s">
        <v>137</v>
      </c>
      <c r="G1222">
        <v>7.97</v>
      </c>
      <c r="H1222">
        <v>100</v>
      </c>
      <c r="I1222">
        <v>0</v>
      </c>
      <c r="J1222">
        <v>0</v>
      </c>
      <c r="K1222">
        <v>0</v>
      </c>
      <c r="L1222" t="b">
        <f t="shared" si="76"/>
        <v>0</v>
      </c>
      <c r="M1222" t="b">
        <f t="shared" si="77"/>
        <v>0</v>
      </c>
      <c r="N1222" t="b">
        <f t="shared" si="78"/>
        <v>0</v>
      </c>
      <c r="O1222" s="2" t="b">
        <f t="shared" si="79"/>
        <v>0</v>
      </c>
    </row>
    <row r="1223" spans="1:15" x14ac:dyDescent="0.25">
      <c r="A1223">
        <v>1223</v>
      </c>
      <c r="B1223" s="2" t="s">
        <v>1391</v>
      </c>
      <c r="C1223">
        <v>34</v>
      </c>
      <c r="D1223">
        <v>7</v>
      </c>
      <c r="E1223">
        <v>31526</v>
      </c>
      <c r="F1223" s="2" t="s">
        <v>137</v>
      </c>
      <c r="G1223">
        <v>7.97</v>
      </c>
      <c r="H1223">
        <v>100</v>
      </c>
      <c r="I1223">
        <v>0</v>
      </c>
      <c r="J1223">
        <v>0</v>
      </c>
      <c r="K1223">
        <v>0</v>
      </c>
      <c r="L1223" t="b">
        <f t="shared" si="76"/>
        <v>0</v>
      </c>
      <c r="M1223" t="b">
        <f t="shared" si="77"/>
        <v>0</v>
      </c>
      <c r="N1223" t="b">
        <f t="shared" si="78"/>
        <v>0</v>
      </c>
      <c r="O1223" s="2" t="b">
        <f t="shared" si="79"/>
        <v>0</v>
      </c>
    </row>
    <row r="1224" spans="1:15" x14ac:dyDescent="0.25">
      <c r="A1224">
        <v>1224</v>
      </c>
      <c r="B1224" s="2" t="s">
        <v>1392</v>
      </c>
      <c r="C1224">
        <v>34</v>
      </c>
      <c r="D1224">
        <v>7</v>
      </c>
      <c r="E1224">
        <v>31527</v>
      </c>
      <c r="F1224" s="2" t="s">
        <v>137</v>
      </c>
      <c r="G1224">
        <v>2.64</v>
      </c>
      <c r="H1224">
        <v>100</v>
      </c>
      <c r="I1224">
        <v>0</v>
      </c>
      <c r="J1224">
        <v>0</v>
      </c>
      <c r="K1224">
        <v>0</v>
      </c>
      <c r="L1224" t="b">
        <f t="shared" si="76"/>
        <v>0</v>
      </c>
      <c r="M1224" t="b">
        <f t="shared" si="77"/>
        <v>0</v>
      </c>
      <c r="N1224" t="b">
        <f t="shared" si="78"/>
        <v>0</v>
      </c>
      <c r="O1224" s="2" t="b">
        <f t="shared" si="79"/>
        <v>0</v>
      </c>
    </row>
    <row r="1225" spans="1:15" x14ac:dyDescent="0.25">
      <c r="A1225">
        <v>1225</v>
      </c>
      <c r="B1225" s="2" t="s">
        <v>1393</v>
      </c>
      <c r="C1225">
        <v>34</v>
      </c>
      <c r="D1225">
        <v>7</v>
      </c>
      <c r="E1225">
        <v>31528</v>
      </c>
      <c r="F1225" s="2" t="s">
        <v>137</v>
      </c>
      <c r="G1225">
        <v>9.93</v>
      </c>
      <c r="H1225">
        <v>100</v>
      </c>
      <c r="I1225">
        <v>0</v>
      </c>
      <c r="J1225">
        <v>0</v>
      </c>
      <c r="K1225">
        <v>0</v>
      </c>
      <c r="L1225" t="b">
        <f t="shared" si="76"/>
        <v>0</v>
      </c>
      <c r="M1225" t="b">
        <f t="shared" si="77"/>
        <v>0</v>
      </c>
      <c r="N1225" t="b">
        <f t="shared" si="78"/>
        <v>0</v>
      </c>
      <c r="O1225" s="2" t="b">
        <f t="shared" si="79"/>
        <v>0</v>
      </c>
    </row>
    <row r="1226" spans="1:15" x14ac:dyDescent="0.25">
      <c r="A1226">
        <v>1226</v>
      </c>
      <c r="B1226" s="2" t="s">
        <v>1394</v>
      </c>
      <c r="C1226">
        <v>34</v>
      </c>
      <c r="D1226">
        <v>7</v>
      </c>
      <c r="E1226">
        <v>31529</v>
      </c>
      <c r="F1226" s="2" t="s">
        <v>137</v>
      </c>
      <c r="G1226">
        <v>17.11</v>
      </c>
      <c r="H1226">
        <v>100</v>
      </c>
      <c r="I1226">
        <v>0</v>
      </c>
      <c r="J1226">
        <v>0</v>
      </c>
      <c r="K1226">
        <v>0</v>
      </c>
      <c r="L1226" t="b">
        <f t="shared" si="76"/>
        <v>0</v>
      </c>
      <c r="M1226" t="b">
        <f t="shared" si="77"/>
        <v>0</v>
      </c>
      <c r="N1226" t="b">
        <f t="shared" si="78"/>
        <v>0</v>
      </c>
      <c r="O1226" s="2" t="b">
        <f t="shared" si="79"/>
        <v>0</v>
      </c>
    </row>
    <row r="1227" spans="1:15" x14ac:dyDescent="0.25">
      <c r="A1227">
        <v>1227</v>
      </c>
      <c r="B1227" s="2" t="s">
        <v>1395</v>
      </c>
      <c r="C1227">
        <v>34</v>
      </c>
      <c r="D1227">
        <v>7</v>
      </c>
      <c r="E1227">
        <v>31530</v>
      </c>
      <c r="F1227" s="2" t="s">
        <v>137</v>
      </c>
      <c r="G1227">
        <v>3.74</v>
      </c>
      <c r="H1227">
        <v>100</v>
      </c>
      <c r="I1227">
        <v>0</v>
      </c>
      <c r="J1227">
        <v>0</v>
      </c>
      <c r="K1227">
        <v>0</v>
      </c>
      <c r="L1227" t="b">
        <f t="shared" si="76"/>
        <v>0</v>
      </c>
      <c r="M1227" t="b">
        <f t="shared" si="77"/>
        <v>0</v>
      </c>
      <c r="N1227" t="b">
        <f t="shared" si="78"/>
        <v>0</v>
      </c>
      <c r="O1227" s="2" t="b">
        <f t="shared" si="79"/>
        <v>0</v>
      </c>
    </row>
    <row r="1228" spans="1:15" x14ac:dyDescent="0.25">
      <c r="A1228">
        <v>1228</v>
      </c>
      <c r="B1228" s="2" t="s">
        <v>1396</v>
      </c>
      <c r="C1228">
        <v>34</v>
      </c>
      <c r="D1228">
        <v>7</v>
      </c>
      <c r="E1228">
        <v>31531</v>
      </c>
      <c r="F1228" s="2" t="s">
        <v>137</v>
      </c>
      <c r="G1228">
        <v>3.74</v>
      </c>
      <c r="H1228">
        <v>100</v>
      </c>
      <c r="I1228">
        <v>0</v>
      </c>
      <c r="J1228">
        <v>0</v>
      </c>
      <c r="K1228">
        <v>0</v>
      </c>
      <c r="L1228" t="b">
        <f t="shared" si="76"/>
        <v>0</v>
      </c>
      <c r="M1228" t="b">
        <f t="shared" si="77"/>
        <v>0</v>
      </c>
      <c r="N1228" t="b">
        <f t="shared" si="78"/>
        <v>0</v>
      </c>
      <c r="O1228" s="2" t="b">
        <f t="shared" si="79"/>
        <v>0</v>
      </c>
    </row>
    <row r="1229" spans="1:15" x14ac:dyDescent="0.25">
      <c r="A1229">
        <v>1229</v>
      </c>
      <c r="B1229" s="2" t="s">
        <v>1397</v>
      </c>
      <c r="C1229">
        <v>34</v>
      </c>
      <c r="D1229">
        <v>7</v>
      </c>
      <c r="E1229">
        <v>31532</v>
      </c>
      <c r="F1229" s="2" t="s">
        <v>137</v>
      </c>
      <c r="G1229">
        <v>13.31</v>
      </c>
      <c r="H1229">
        <v>100</v>
      </c>
      <c r="I1229">
        <v>0</v>
      </c>
      <c r="J1229">
        <v>0</v>
      </c>
      <c r="K1229">
        <v>0</v>
      </c>
      <c r="L1229" t="b">
        <f t="shared" si="76"/>
        <v>0</v>
      </c>
      <c r="M1229" t="b">
        <f t="shared" si="77"/>
        <v>0</v>
      </c>
      <c r="N1229" t="b">
        <f t="shared" si="78"/>
        <v>0</v>
      </c>
      <c r="O1229" s="2" t="b">
        <f t="shared" si="79"/>
        <v>0</v>
      </c>
    </row>
    <row r="1230" spans="1:15" x14ac:dyDescent="0.25">
      <c r="A1230">
        <v>1230</v>
      </c>
      <c r="B1230" s="2" t="s">
        <v>1398</v>
      </c>
      <c r="C1230">
        <v>34</v>
      </c>
      <c r="D1230">
        <v>7</v>
      </c>
      <c r="E1230">
        <v>31533</v>
      </c>
      <c r="F1230" s="2" t="s">
        <v>137</v>
      </c>
      <c r="G1230">
        <v>3.86</v>
      </c>
      <c r="H1230">
        <v>100</v>
      </c>
      <c r="I1230">
        <v>0</v>
      </c>
      <c r="J1230">
        <v>0</v>
      </c>
      <c r="K1230">
        <v>0</v>
      </c>
      <c r="L1230" t="b">
        <f t="shared" si="76"/>
        <v>0</v>
      </c>
      <c r="M1230" t="b">
        <f t="shared" si="77"/>
        <v>0</v>
      </c>
      <c r="N1230" t="b">
        <f t="shared" si="78"/>
        <v>0</v>
      </c>
      <c r="O1230" s="2" t="b">
        <f t="shared" si="79"/>
        <v>0</v>
      </c>
    </row>
    <row r="1231" spans="1:15" x14ac:dyDescent="0.25">
      <c r="A1231">
        <v>1231</v>
      </c>
      <c r="B1231" s="2" t="s">
        <v>1399</v>
      </c>
      <c r="C1231">
        <v>34</v>
      </c>
      <c r="D1231">
        <v>7</v>
      </c>
      <c r="E1231">
        <v>31534</v>
      </c>
      <c r="F1231" s="2" t="s">
        <v>137</v>
      </c>
      <c r="G1231">
        <v>3.51</v>
      </c>
      <c r="H1231">
        <v>100</v>
      </c>
      <c r="I1231">
        <v>0</v>
      </c>
      <c r="J1231">
        <v>0</v>
      </c>
      <c r="K1231">
        <v>0</v>
      </c>
      <c r="L1231" t="b">
        <f t="shared" si="76"/>
        <v>0</v>
      </c>
      <c r="M1231" t="b">
        <f t="shared" si="77"/>
        <v>0</v>
      </c>
      <c r="N1231" t="b">
        <f t="shared" si="78"/>
        <v>0</v>
      </c>
      <c r="O1231" s="2" t="b">
        <f t="shared" si="79"/>
        <v>0</v>
      </c>
    </row>
    <row r="1232" spans="1:15" x14ac:dyDescent="0.25">
      <c r="A1232">
        <v>1232</v>
      </c>
      <c r="B1232" s="2" t="s">
        <v>1400</v>
      </c>
      <c r="C1232">
        <v>34</v>
      </c>
      <c r="D1232">
        <v>7</v>
      </c>
      <c r="E1232">
        <v>31535</v>
      </c>
      <c r="F1232" s="2" t="s">
        <v>137</v>
      </c>
      <c r="G1232">
        <v>12.51</v>
      </c>
      <c r="H1232">
        <v>100</v>
      </c>
      <c r="I1232">
        <v>0</v>
      </c>
      <c r="J1232">
        <v>0</v>
      </c>
      <c r="K1232">
        <v>0</v>
      </c>
      <c r="L1232" t="b">
        <f t="shared" si="76"/>
        <v>0</v>
      </c>
      <c r="M1232" t="b">
        <f t="shared" si="77"/>
        <v>0</v>
      </c>
      <c r="N1232" t="b">
        <f t="shared" si="78"/>
        <v>0</v>
      </c>
      <c r="O1232" s="2" t="b">
        <f t="shared" si="79"/>
        <v>0</v>
      </c>
    </row>
    <row r="1233" spans="1:15" x14ac:dyDescent="0.25">
      <c r="A1233">
        <v>1233</v>
      </c>
      <c r="B1233" s="2" t="s">
        <v>1401</v>
      </c>
      <c r="C1233">
        <v>34</v>
      </c>
      <c r="D1233">
        <v>7</v>
      </c>
      <c r="E1233">
        <v>31536</v>
      </c>
      <c r="F1233" s="2" t="s">
        <v>137</v>
      </c>
      <c r="G1233">
        <v>12.41</v>
      </c>
      <c r="H1233">
        <v>100</v>
      </c>
      <c r="I1233">
        <v>0</v>
      </c>
      <c r="J1233">
        <v>0</v>
      </c>
      <c r="K1233">
        <v>0</v>
      </c>
      <c r="L1233" t="b">
        <f t="shared" si="76"/>
        <v>0</v>
      </c>
      <c r="M1233" t="b">
        <f t="shared" si="77"/>
        <v>0</v>
      </c>
      <c r="N1233" t="b">
        <f t="shared" si="78"/>
        <v>0</v>
      </c>
      <c r="O1233" s="2" t="b">
        <f t="shared" si="79"/>
        <v>0</v>
      </c>
    </row>
    <row r="1234" spans="1:15" x14ac:dyDescent="0.25">
      <c r="A1234">
        <v>1234</v>
      </c>
      <c r="B1234" s="2" t="s">
        <v>1402</v>
      </c>
      <c r="C1234">
        <v>34</v>
      </c>
      <c r="D1234">
        <v>7</v>
      </c>
      <c r="E1234">
        <v>31537</v>
      </c>
      <c r="F1234" s="2" t="s">
        <v>137</v>
      </c>
      <c r="G1234">
        <v>10.26</v>
      </c>
      <c r="H1234">
        <v>100</v>
      </c>
      <c r="I1234">
        <v>0</v>
      </c>
      <c r="J1234">
        <v>0</v>
      </c>
      <c r="K1234">
        <v>0</v>
      </c>
      <c r="L1234" t="b">
        <f t="shared" si="76"/>
        <v>0</v>
      </c>
      <c r="M1234" t="b">
        <f t="shared" si="77"/>
        <v>0</v>
      </c>
      <c r="N1234" t="b">
        <f t="shared" si="78"/>
        <v>0</v>
      </c>
      <c r="O1234" s="2" t="b">
        <f t="shared" si="79"/>
        <v>0</v>
      </c>
    </row>
    <row r="1235" spans="1:15" x14ac:dyDescent="0.25">
      <c r="A1235">
        <v>1235</v>
      </c>
      <c r="B1235" s="2" t="s">
        <v>1403</v>
      </c>
      <c r="C1235">
        <v>34</v>
      </c>
      <c r="D1235">
        <v>7</v>
      </c>
      <c r="E1235">
        <v>31538</v>
      </c>
      <c r="F1235" s="2" t="s">
        <v>137</v>
      </c>
      <c r="G1235">
        <v>9.0500000000000007</v>
      </c>
      <c r="H1235">
        <v>100</v>
      </c>
      <c r="I1235">
        <v>0</v>
      </c>
      <c r="J1235">
        <v>0</v>
      </c>
      <c r="K1235">
        <v>0</v>
      </c>
      <c r="L1235" t="b">
        <f t="shared" si="76"/>
        <v>0</v>
      </c>
      <c r="M1235" t="b">
        <f t="shared" si="77"/>
        <v>0</v>
      </c>
      <c r="N1235" t="b">
        <f t="shared" si="78"/>
        <v>0</v>
      </c>
      <c r="O1235" s="2" t="b">
        <f t="shared" si="79"/>
        <v>0</v>
      </c>
    </row>
    <row r="1236" spans="1:15" x14ac:dyDescent="0.25">
      <c r="A1236">
        <v>1236</v>
      </c>
      <c r="B1236" s="2" t="s">
        <v>1404</v>
      </c>
      <c r="C1236">
        <v>34</v>
      </c>
      <c r="D1236">
        <v>7</v>
      </c>
      <c r="E1236">
        <v>31539</v>
      </c>
      <c r="F1236" s="2" t="s">
        <v>137</v>
      </c>
      <c r="G1236">
        <v>3.86</v>
      </c>
      <c r="H1236">
        <v>100</v>
      </c>
      <c r="I1236">
        <v>0</v>
      </c>
      <c r="J1236">
        <v>0</v>
      </c>
      <c r="K1236">
        <v>0</v>
      </c>
      <c r="L1236" t="b">
        <f t="shared" si="76"/>
        <v>0</v>
      </c>
      <c r="M1236" t="b">
        <f t="shared" si="77"/>
        <v>0</v>
      </c>
      <c r="N1236" t="b">
        <f t="shared" si="78"/>
        <v>0</v>
      </c>
      <c r="O1236" s="2" t="b">
        <f t="shared" si="79"/>
        <v>0</v>
      </c>
    </row>
    <row r="1237" spans="1:15" x14ac:dyDescent="0.25">
      <c r="A1237">
        <v>1237</v>
      </c>
      <c r="B1237" s="2" t="s">
        <v>1405</v>
      </c>
      <c r="C1237">
        <v>34</v>
      </c>
      <c r="D1237">
        <v>7</v>
      </c>
      <c r="E1237">
        <v>31540</v>
      </c>
      <c r="F1237" s="2" t="s">
        <v>137</v>
      </c>
      <c r="G1237">
        <v>3.74</v>
      </c>
      <c r="H1237">
        <v>100</v>
      </c>
      <c r="I1237">
        <v>0</v>
      </c>
      <c r="J1237">
        <v>0</v>
      </c>
      <c r="K1237">
        <v>0</v>
      </c>
      <c r="L1237" t="b">
        <f t="shared" si="76"/>
        <v>0</v>
      </c>
      <c r="M1237" t="b">
        <f t="shared" si="77"/>
        <v>0</v>
      </c>
      <c r="N1237" t="b">
        <f t="shared" si="78"/>
        <v>0</v>
      </c>
      <c r="O1237" s="2" t="b">
        <f t="shared" si="79"/>
        <v>0</v>
      </c>
    </row>
    <row r="1238" spans="1:15" x14ac:dyDescent="0.25">
      <c r="A1238">
        <v>1238</v>
      </c>
      <c r="B1238" s="2" t="s">
        <v>1406</v>
      </c>
      <c r="C1238">
        <v>34</v>
      </c>
      <c r="D1238">
        <v>7</v>
      </c>
      <c r="E1238">
        <v>31541</v>
      </c>
      <c r="F1238" s="2" t="s">
        <v>137</v>
      </c>
      <c r="G1238">
        <v>3.86</v>
      </c>
      <c r="H1238">
        <v>100</v>
      </c>
      <c r="I1238">
        <v>0</v>
      </c>
      <c r="J1238">
        <v>0</v>
      </c>
      <c r="K1238">
        <v>0</v>
      </c>
      <c r="L1238" t="b">
        <f t="shared" si="76"/>
        <v>0</v>
      </c>
      <c r="M1238" t="b">
        <f t="shared" si="77"/>
        <v>0</v>
      </c>
      <c r="N1238" t="b">
        <f t="shared" si="78"/>
        <v>0</v>
      </c>
      <c r="O1238" s="2" t="b">
        <f t="shared" si="79"/>
        <v>0</v>
      </c>
    </row>
    <row r="1239" spans="1:15" x14ac:dyDescent="0.25">
      <c r="A1239">
        <v>1239</v>
      </c>
      <c r="B1239" s="2" t="s">
        <v>1407</v>
      </c>
      <c r="C1239">
        <v>34</v>
      </c>
      <c r="D1239">
        <v>7</v>
      </c>
      <c r="E1239">
        <v>31542</v>
      </c>
      <c r="F1239" s="2" t="s">
        <v>137</v>
      </c>
      <c r="G1239">
        <v>6.22</v>
      </c>
      <c r="H1239">
        <v>100</v>
      </c>
      <c r="I1239">
        <v>0</v>
      </c>
      <c r="J1239">
        <v>0</v>
      </c>
      <c r="K1239">
        <v>0</v>
      </c>
      <c r="L1239" t="b">
        <f t="shared" si="76"/>
        <v>0</v>
      </c>
      <c r="M1239" t="b">
        <f t="shared" si="77"/>
        <v>0</v>
      </c>
      <c r="N1239" t="b">
        <f t="shared" si="78"/>
        <v>0</v>
      </c>
      <c r="O1239" s="2" t="b">
        <f t="shared" si="79"/>
        <v>0</v>
      </c>
    </row>
    <row r="1240" spans="1:15" x14ac:dyDescent="0.25">
      <c r="A1240">
        <v>1240</v>
      </c>
      <c r="B1240" s="2" t="s">
        <v>1408</v>
      </c>
      <c r="C1240">
        <v>34</v>
      </c>
      <c r="D1240">
        <v>7</v>
      </c>
      <c r="E1240">
        <v>31543</v>
      </c>
      <c r="F1240" s="2" t="s">
        <v>137</v>
      </c>
      <c r="G1240">
        <v>6.41</v>
      </c>
      <c r="H1240">
        <v>100</v>
      </c>
      <c r="I1240">
        <v>0</v>
      </c>
      <c r="J1240">
        <v>0</v>
      </c>
      <c r="K1240">
        <v>0</v>
      </c>
      <c r="L1240" t="b">
        <f t="shared" si="76"/>
        <v>0</v>
      </c>
      <c r="M1240" t="b">
        <f t="shared" si="77"/>
        <v>0</v>
      </c>
      <c r="N1240" t="b">
        <f t="shared" si="78"/>
        <v>0</v>
      </c>
      <c r="O1240" s="2" t="b">
        <f t="shared" si="79"/>
        <v>0</v>
      </c>
    </row>
    <row r="1241" spans="1:15" x14ac:dyDescent="0.25">
      <c r="A1241">
        <v>1241</v>
      </c>
      <c r="B1241" s="2" t="s">
        <v>1409</v>
      </c>
      <c r="C1241">
        <v>34</v>
      </c>
      <c r="D1241">
        <v>7</v>
      </c>
      <c r="E1241">
        <v>31544</v>
      </c>
      <c r="F1241" s="2" t="s">
        <v>137</v>
      </c>
      <c r="G1241">
        <v>9.4600000000000009</v>
      </c>
      <c r="H1241">
        <v>100</v>
      </c>
      <c r="I1241">
        <v>0</v>
      </c>
      <c r="J1241">
        <v>0</v>
      </c>
      <c r="K1241">
        <v>0</v>
      </c>
      <c r="L1241" t="b">
        <f t="shared" si="76"/>
        <v>0</v>
      </c>
      <c r="M1241" t="b">
        <f t="shared" si="77"/>
        <v>0</v>
      </c>
      <c r="N1241" t="b">
        <f t="shared" si="78"/>
        <v>0</v>
      </c>
      <c r="O1241" s="2" t="b">
        <f t="shared" si="79"/>
        <v>0</v>
      </c>
    </row>
    <row r="1242" spans="1:15" x14ac:dyDescent="0.25">
      <c r="A1242">
        <v>1242</v>
      </c>
      <c r="B1242" s="2" t="s">
        <v>1410</v>
      </c>
      <c r="C1242">
        <v>34</v>
      </c>
      <c r="D1242">
        <v>7</v>
      </c>
      <c r="E1242">
        <v>31545</v>
      </c>
      <c r="F1242" s="2" t="s">
        <v>137</v>
      </c>
      <c r="G1242">
        <v>3.4</v>
      </c>
      <c r="H1242">
        <v>100</v>
      </c>
      <c r="I1242">
        <v>0</v>
      </c>
      <c r="J1242">
        <v>0</v>
      </c>
      <c r="K1242">
        <v>0</v>
      </c>
      <c r="L1242" t="b">
        <f t="shared" si="76"/>
        <v>0</v>
      </c>
      <c r="M1242" t="b">
        <f t="shared" si="77"/>
        <v>0</v>
      </c>
      <c r="N1242" t="b">
        <f t="shared" si="78"/>
        <v>0</v>
      </c>
      <c r="O1242" s="2" t="b">
        <f t="shared" si="79"/>
        <v>0</v>
      </c>
    </row>
    <row r="1243" spans="1:15" x14ac:dyDescent="0.25">
      <c r="A1243">
        <v>1243</v>
      </c>
      <c r="B1243" s="2" t="s">
        <v>1411</v>
      </c>
      <c r="C1243">
        <v>34</v>
      </c>
      <c r="D1243">
        <v>7</v>
      </c>
      <c r="E1243">
        <v>31546</v>
      </c>
      <c r="F1243" s="2" t="s">
        <v>137</v>
      </c>
      <c r="G1243">
        <v>7.17</v>
      </c>
      <c r="H1243">
        <v>100</v>
      </c>
      <c r="I1243">
        <v>0</v>
      </c>
      <c r="J1243">
        <v>0</v>
      </c>
      <c r="K1243">
        <v>0</v>
      </c>
      <c r="L1243" t="b">
        <f t="shared" si="76"/>
        <v>0</v>
      </c>
      <c r="M1243" t="b">
        <f t="shared" si="77"/>
        <v>0</v>
      </c>
      <c r="N1243" t="b">
        <f t="shared" si="78"/>
        <v>0</v>
      </c>
      <c r="O1243" s="2" t="b">
        <f t="shared" si="79"/>
        <v>0</v>
      </c>
    </row>
    <row r="1244" spans="1:15" x14ac:dyDescent="0.25">
      <c r="A1244">
        <v>1244</v>
      </c>
      <c r="B1244" s="2" t="s">
        <v>1412</v>
      </c>
      <c r="C1244">
        <v>34</v>
      </c>
      <c r="D1244">
        <v>7</v>
      </c>
      <c r="E1244">
        <v>31547</v>
      </c>
      <c r="F1244" s="2" t="s">
        <v>137</v>
      </c>
      <c r="G1244">
        <v>7.17</v>
      </c>
      <c r="H1244">
        <v>100</v>
      </c>
      <c r="I1244">
        <v>0</v>
      </c>
      <c r="J1244">
        <v>0</v>
      </c>
      <c r="K1244">
        <v>0</v>
      </c>
      <c r="L1244" t="b">
        <f t="shared" si="76"/>
        <v>0</v>
      </c>
      <c r="M1244" t="b">
        <f t="shared" si="77"/>
        <v>0</v>
      </c>
      <c r="N1244" t="b">
        <f t="shared" si="78"/>
        <v>0</v>
      </c>
      <c r="O1244" s="2" t="b">
        <f t="shared" si="79"/>
        <v>0</v>
      </c>
    </row>
    <row r="1245" spans="1:15" x14ac:dyDescent="0.25">
      <c r="A1245">
        <v>1245</v>
      </c>
      <c r="B1245" s="2" t="s">
        <v>1413</v>
      </c>
      <c r="C1245">
        <v>34</v>
      </c>
      <c r="D1245">
        <v>7</v>
      </c>
      <c r="E1245">
        <v>31548</v>
      </c>
      <c r="F1245" s="2" t="s">
        <v>137</v>
      </c>
      <c r="G1245">
        <v>10.25</v>
      </c>
      <c r="H1245">
        <v>100</v>
      </c>
      <c r="I1245">
        <v>0</v>
      </c>
      <c r="J1245">
        <v>0</v>
      </c>
      <c r="K1245">
        <v>0</v>
      </c>
      <c r="L1245" t="b">
        <f t="shared" si="76"/>
        <v>0</v>
      </c>
      <c r="M1245" t="b">
        <f t="shared" si="77"/>
        <v>0</v>
      </c>
      <c r="N1245" t="b">
        <f t="shared" si="78"/>
        <v>0</v>
      </c>
      <c r="O1245" s="2" t="b">
        <f t="shared" si="79"/>
        <v>0</v>
      </c>
    </row>
    <row r="1246" spans="1:15" x14ac:dyDescent="0.25">
      <c r="A1246">
        <v>1246</v>
      </c>
      <c r="B1246" s="2" t="s">
        <v>1414</v>
      </c>
      <c r="C1246">
        <v>34</v>
      </c>
      <c r="D1246">
        <v>7</v>
      </c>
      <c r="E1246">
        <v>31549</v>
      </c>
      <c r="F1246" s="2" t="s">
        <v>137</v>
      </c>
      <c r="G1246">
        <v>13.31</v>
      </c>
      <c r="H1246">
        <v>100</v>
      </c>
      <c r="I1246">
        <v>0</v>
      </c>
      <c r="J1246">
        <v>0</v>
      </c>
      <c r="K1246">
        <v>0</v>
      </c>
      <c r="L1246" t="b">
        <f t="shared" si="76"/>
        <v>0</v>
      </c>
      <c r="M1246" t="b">
        <f t="shared" si="77"/>
        <v>0</v>
      </c>
      <c r="N1246" t="b">
        <f t="shared" si="78"/>
        <v>0</v>
      </c>
      <c r="O1246" s="2" t="b">
        <f t="shared" si="79"/>
        <v>0</v>
      </c>
    </row>
    <row r="1247" spans="1:15" x14ac:dyDescent="0.25">
      <c r="A1247">
        <v>1247</v>
      </c>
      <c r="B1247" s="2" t="s">
        <v>1415</v>
      </c>
      <c r="C1247">
        <v>34</v>
      </c>
      <c r="D1247">
        <v>7</v>
      </c>
      <c r="E1247">
        <v>31550</v>
      </c>
      <c r="F1247" s="2" t="s">
        <v>137</v>
      </c>
      <c r="G1247">
        <v>11.98</v>
      </c>
      <c r="H1247">
        <v>100</v>
      </c>
      <c r="I1247">
        <v>0</v>
      </c>
      <c r="J1247">
        <v>0</v>
      </c>
      <c r="K1247">
        <v>0</v>
      </c>
      <c r="L1247" t="b">
        <f t="shared" si="76"/>
        <v>0</v>
      </c>
      <c r="M1247" t="b">
        <f t="shared" si="77"/>
        <v>0</v>
      </c>
      <c r="N1247" t="b">
        <f t="shared" si="78"/>
        <v>0</v>
      </c>
      <c r="O1247" s="2" t="b">
        <f t="shared" si="79"/>
        <v>0</v>
      </c>
    </row>
    <row r="1248" spans="1:15" x14ac:dyDescent="0.25">
      <c r="A1248">
        <v>1248</v>
      </c>
      <c r="B1248" s="2" t="s">
        <v>1416</v>
      </c>
      <c r="C1248">
        <v>34</v>
      </c>
      <c r="D1248">
        <v>7</v>
      </c>
      <c r="E1248">
        <v>31551</v>
      </c>
      <c r="F1248" s="2" t="s">
        <v>137</v>
      </c>
      <c r="G1248">
        <v>11.1</v>
      </c>
      <c r="H1248">
        <v>100</v>
      </c>
      <c r="I1248">
        <v>0</v>
      </c>
      <c r="J1248">
        <v>0</v>
      </c>
      <c r="K1248">
        <v>0</v>
      </c>
      <c r="L1248" t="b">
        <f t="shared" si="76"/>
        <v>0</v>
      </c>
      <c r="M1248" t="b">
        <f t="shared" si="77"/>
        <v>0</v>
      </c>
      <c r="N1248" t="b">
        <f t="shared" si="78"/>
        <v>0</v>
      </c>
      <c r="O1248" s="2" t="b">
        <f t="shared" si="79"/>
        <v>0</v>
      </c>
    </row>
    <row r="1249" spans="1:15" x14ac:dyDescent="0.25">
      <c r="A1249">
        <v>1249</v>
      </c>
      <c r="B1249" s="2" t="s">
        <v>1417</v>
      </c>
      <c r="C1249">
        <v>34</v>
      </c>
      <c r="D1249">
        <v>7</v>
      </c>
      <c r="E1249">
        <v>31552</v>
      </c>
      <c r="F1249" s="2" t="s">
        <v>137</v>
      </c>
      <c r="G1249">
        <v>12.4</v>
      </c>
      <c r="H1249">
        <v>100</v>
      </c>
      <c r="I1249">
        <v>0</v>
      </c>
      <c r="J1249">
        <v>0</v>
      </c>
      <c r="K1249">
        <v>0</v>
      </c>
      <c r="L1249" t="b">
        <f t="shared" si="76"/>
        <v>0</v>
      </c>
      <c r="M1249" t="b">
        <f t="shared" si="77"/>
        <v>0</v>
      </c>
      <c r="N1249" t="b">
        <f t="shared" si="78"/>
        <v>0</v>
      </c>
      <c r="O1249" s="2" t="b">
        <f t="shared" si="79"/>
        <v>0</v>
      </c>
    </row>
    <row r="1250" spans="1:15" x14ac:dyDescent="0.25">
      <c r="A1250">
        <v>1250</v>
      </c>
      <c r="B1250" s="2" t="s">
        <v>1418</v>
      </c>
      <c r="C1250">
        <v>34</v>
      </c>
      <c r="D1250">
        <v>7</v>
      </c>
      <c r="E1250">
        <v>31553</v>
      </c>
      <c r="F1250" s="2" t="s">
        <v>137</v>
      </c>
      <c r="G1250">
        <v>10.87</v>
      </c>
      <c r="H1250">
        <v>100</v>
      </c>
      <c r="I1250">
        <v>0</v>
      </c>
      <c r="J1250">
        <v>0</v>
      </c>
      <c r="K1250">
        <v>0</v>
      </c>
      <c r="L1250" t="b">
        <f t="shared" si="76"/>
        <v>0</v>
      </c>
      <c r="M1250" t="b">
        <f t="shared" si="77"/>
        <v>0</v>
      </c>
      <c r="N1250" t="b">
        <f t="shared" si="78"/>
        <v>0</v>
      </c>
      <c r="O1250" s="2" t="b">
        <f t="shared" si="79"/>
        <v>0</v>
      </c>
    </row>
    <row r="1251" spans="1:15" x14ac:dyDescent="0.25">
      <c r="A1251">
        <v>1251</v>
      </c>
      <c r="B1251" s="2" t="s">
        <v>1419</v>
      </c>
      <c r="C1251">
        <v>34</v>
      </c>
      <c r="D1251">
        <v>7</v>
      </c>
      <c r="E1251">
        <v>31554</v>
      </c>
      <c r="F1251" s="2" t="s">
        <v>137</v>
      </c>
      <c r="G1251">
        <v>13.66</v>
      </c>
      <c r="H1251">
        <v>100</v>
      </c>
      <c r="I1251">
        <v>0</v>
      </c>
      <c r="J1251">
        <v>0</v>
      </c>
      <c r="K1251">
        <v>0</v>
      </c>
      <c r="L1251" t="b">
        <f t="shared" si="76"/>
        <v>0</v>
      </c>
      <c r="M1251" t="b">
        <f t="shared" si="77"/>
        <v>0</v>
      </c>
      <c r="N1251" t="b">
        <f t="shared" si="78"/>
        <v>0</v>
      </c>
      <c r="O1251" s="2" t="b">
        <f t="shared" si="79"/>
        <v>0</v>
      </c>
    </row>
    <row r="1252" spans="1:15" x14ac:dyDescent="0.25">
      <c r="A1252">
        <v>1252</v>
      </c>
      <c r="B1252" s="2" t="s">
        <v>1420</v>
      </c>
      <c r="C1252">
        <v>34</v>
      </c>
      <c r="D1252">
        <v>7</v>
      </c>
      <c r="E1252">
        <v>31555</v>
      </c>
      <c r="F1252" s="2" t="s">
        <v>137</v>
      </c>
      <c r="G1252">
        <v>13.54</v>
      </c>
      <c r="H1252">
        <v>100</v>
      </c>
      <c r="I1252">
        <v>0</v>
      </c>
      <c r="J1252">
        <v>0</v>
      </c>
      <c r="K1252">
        <v>0</v>
      </c>
      <c r="L1252" t="b">
        <f t="shared" si="76"/>
        <v>0</v>
      </c>
      <c r="M1252" t="b">
        <f t="shared" si="77"/>
        <v>0</v>
      </c>
      <c r="N1252" t="b">
        <f t="shared" si="78"/>
        <v>0</v>
      </c>
      <c r="O1252" s="2" t="b">
        <f t="shared" si="79"/>
        <v>0</v>
      </c>
    </row>
    <row r="1253" spans="1:15" x14ac:dyDescent="0.25">
      <c r="A1253">
        <v>1253</v>
      </c>
      <c r="B1253" s="2" t="s">
        <v>1421</v>
      </c>
      <c r="C1253">
        <v>34</v>
      </c>
      <c r="D1253">
        <v>7</v>
      </c>
      <c r="E1253">
        <v>31556</v>
      </c>
      <c r="F1253" s="2" t="s">
        <v>137</v>
      </c>
      <c r="G1253">
        <v>13.66</v>
      </c>
      <c r="H1253">
        <v>100</v>
      </c>
      <c r="I1253">
        <v>0</v>
      </c>
      <c r="J1253">
        <v>0</v>
      </c>
      <c r="K1253">
        <v>0</v>
      </c>
      <c r="L1253" t="b">
        <f t="shared" si="76"/>
        <v>0</v>
      </c>
      <c r="M1253" t="b">
        <f t="shared" si="77"/>
        <v>0</v>
      </c>
      <c r="N1253" t="b">
        <f t="shared" si="78"/>
        <v>0</v>
      </c>
      <c r="O1253" s="2" t="b">
        <f t="shared" si="79"/>
        <v>0</v>
      </c>
    </row>
    <row r="1254" spans="1:15" x14ac:dyDescent="0.25">
      <c r="A1254">
        <v>1254</v>
      </c>
      <c r="B1254" s="2" t="s">
        <v>1422</v>
      </c>
      <c r="C1254">
        <v>34</v>
      </c>
      <c r="D1254">
        <v>7</v>
      </c>
      <c r="E1254">
        <v>31557</v>
      </c>
      <c r="F1254" s="2" t="s">
        <v>137</v>
      </c>
      <c r="G1254">
        <v>16.02</v>
      </c>
      <c r="H1254">
        <v>100</v>
      </c>
      <c r="I1254">
        <v>0</v>
      </c>
      <c r="J1254">
        <v>0</v>
      </c>
      <c r="K1254">
        <v>0</v>
      </c>
      <c r="L1254" t="b">
        <f t="shared" si="76"/>
        <v>0</v>
      </c>
      <c r="M1254" t="b">
        <f t="shared" si="77"/>
        <v>0</v>
      </c>
      <c r="N1254" t="b">
        <f t="shared" si="78"/>
        <v>0</v>
      </c>
      <c r="O1254" s="2" t="b">
        <f t="shared" si="79"/>
        <v>0</v>
      </c>
    </row>
    <row r="1255" spans="1:15" x14ac:dyDescent="0.25">
      <c r="A1255">
        <v>1255</v>
      </c>
      <c r="B1255" s="2" t="s">
        <v>1423</v>
      </c>
      <c r="C1255">
        <v>34</v>
      </c>
      <c r="D1255">
        <v>7</v>
      </c>
      <c r="E1255">
        <v>31558</v>
      </c>
      <c r="F1255" s="2" t="s">
        <v>137</v>
      </c>
      <c r="G1255">
        <v>16.21</v>
      </c>
      <c r="H1255">
        <v>100</v>
      </c>
      <c r="I1255">
        <v>0</v>
      </c>
      <c r="J1255">
        <v>0</v>
      </c>
      <c r="K1255">
        <v>0</v>
      </c>
      <c r="L1255" t="b">
        <f t="shared" si="76"/>
        <v>0</v>
      </c>
      <c r="M1255" t="b">
        <f t="shared" si="77"/>
        <v>0</v>
      </c>
      <c r="N1255" t="b">
        <f t="shared" si="78"/>
        <v>0</v>
      </c>
      <c r="O1255" s="2" t="b">
        <f t="shared" si="79"/>
        <v>0</v>
      </c>
    </row>
    <row r="1256" spans="1:15" x14ac:dyDescent="0.25">
      <c r="A1256">
        <v>1256</v>
      </c>
      <c r="B1256" s="2" t="s">
        <v>1424</v>
      </c>
      <c r="C1256">
        <v>34</v>
      </c>
      <c r="D1256">
        <v>7</v>
      </c>
      <c r="E1256">
        <v>31559</v>
      </c>
      <c r="F1256" s="2" t="s">
        <v>137</v>
      </c>
      <c r="G1256">
        <v>19.260000000000002</v>
      </c>
      <c r="H1256">
        <v>100</v>
      </c>
      <c r="I1256">
        <v>0</v>
      </c>
      <c r="J1256">
        <v>0</v>
      </c>
      <c r="K1256">
        <v>0</v>
      </c>
      <c r="L1256" t="b">
        <f t="shared" si="76"/>
        <v>0</v>
      </c>
      <c r="M1256" t="b">
        <f t="shared" si="77"/>
        <v>0</v>
      </c>
      <c r="N1256" t="b">
        <f t="shared" si="78"/>
        <v>0</v>
      </c>
      <c r="O1256" s="2" t="b">
        <f t="shared" si="79"/>
        <v>0</v>
      </c>
    </row>
    <row r="1257" spans="1:15" x14ac:dyDescent="0.25">
      <c r="A1257">
        <v>1257</v>
      </c>
      <c r="B1257" s="2" t="s">
        <v>1425</v>
      </c>
      <c r="C1257">
        <v>34</v>
      </c>
      <c r="D1257">
        <v>7</v>
      </c>
      <c r="E1257">
        <v>31560</v>
      </c>
      <c r="F1257" s="2" t="s">
        <v>137</v>
      </c>
      <c r="G1257">
        <v>12.4</v>
      </c>
      <c r="H1257">
        <v>100</v>
      </c>
      <c r="I1257">
        <v>0</v>
      </c>
      <c r="J1257">
        <v>0</v>
      </c>
      <c r="K1257">
        <v>0</v>
      </c>
      <c r="L1257" t="b">
        <f t="shared" si="76"/>
        <v>0</v>
      </c>
      <c r="M1257" t="b">
        <f t="shared" si="77"/>
        <v>0</v>
      </c>
      <c r="N1257" t="b">
        <f t="shared" si="78"/>
        <v>0</v>
      </c>
      <c r="O1257" s="2" t="b">
        <f t="shared" si="79"/>
        <v>0</v>
      </c>
    </row>
    <row r="1258" spans="1:15" x14ac:dyDescent="0.25">
      <c r="A1258">
        <v>1258</v>
      </c>
      <c r="B1258" s="2" t="s">
        <v>1426</v>
      </c>
      <c r="C1258">
        <v>34</v>
      </c>
      <c r="D1258">
        <v>7</v>
      </c>
      <c r="E1258">
        <v>31561</v>
      </c>
      <c r="F1258" s="2" t="s">
        <v>137</v>
      </c>
      <c r="G1258">
        <v>16.97</v>
      </c>
      <c r="H1258">
        <v>100</v>
      </c>
      <c r="I1258">
        <v>0</v>
      </c>
      <c r="J1258">
        <v>0</v>
      </c>
      <c r="K1258">
        <v>0</v>
      </c>
      <c r="L1258" t="b">
        <f t="shared" si="76"/>
        <v>0</v>
      </c>
      <c r="M1258" t="b">
        <f t="shared" si="77"/>
        <v>0</v>
      </c>
      <c r="N1258" t="b">
        <f t="shared" si="78"/>
        <v>0</v>
      </c>
      <c r="O1258" s="2" t="b">
        <f t="shared" si="79"/>
        <v>0</v>
      </c>
    </row>
    <row r="1259" spans="1:15" x14ac:dyDescent="0.25">
      <c r="A1259">
        <v>1259</v>
      </c>
      <c r="B1259" s="2" t="s">
        <v>1427</v>
      </c>
      <c r="C1259">
        <v>34</v>
      </c>
      <c r="D1259">
        <v>7</v>
      </c>
      <c r="E1259">
        <v>31562</v>
      </c>
      <c r="F1259" s="2" t="s">
        <v>137</v>
      </c>
      <c r="G1259">
        <v>16.97</v>
      </c>
      <c r="H1259">
        <v>100</v>
      </c>
      <c r="I1259">
        <v>0</v>
      </c>
      <c r="J1259">
        <v>0</v>
      </c>
      <c r="K1259">
        <v>0</v>
      </c>
      <c r="L1259" t="b">
        <f t="shared" si="76"/>
        <v>0</v>
      </c>
      <c r="M1259" t="b">
        <f t="shared" si="77"/>
        <v>0</v>
      </c>
      <c r="N1259" t="b">
        <f t="shared" si="78"/>
        <v>0</v>
      </c>
      <c r="O1259" s="2" t="b">
        <f t="shared" si="79"/>
        <v>0</v>
      </c>
    </row>
    <row r="1260" spans="1:15" x14ac:dyDescent="0.25">
      <c r="A1260">
        <v>1260</v>
      </c>
      <c r="B1260" s="2" t="s">
        <v>1428</v>
      </c>
      <c r="C1260">
        <v>34</v>
      </c>
      <c r="D1260">
        <v>7</v>
      </c>
      <c r="E1260">
        <v>31563</v>
      </c>
      <c r="F1260" s="2" t="s">
        <v>137</v>
      </c>
      <c r="G1260">
        <v>11.64</v>
      </c>
      <c r="H1260">
        <v>100</v>
      </c>
      <c r="I1260">
        <v>0</v>
      </c>
      <c r="J1260">
        <v>0</v>
      </c>
      <c r="K1260">
        <v>0</v>
      </c>
      <c r="L1260" t="b">
        <f t="shared" si="76"/>
        <v>0</v>
      </c>
      <c r="M1260" t="b">
        <f t="shared" si="77"/>
        <v>0</v>
      </c>
      <c r="N1260" t="b">
        <f t="shared" si="78"/>
        <v>0</v>
      </c>
      <c r="O1260" s="2" t="b">
        <f t="shared" si="79"/>
        <v>0</v>
      </c>
    </row>
    <row r="1261" spans="1:15" x14ac:dyDescent="0.25">
      <c r="A1261">
        <v>1261</v>
      </c>
      <c r="B1261" s="2" t="s">
        <v>1429</v>
      </c>
      <c r="C1261">
        <v>34</v>
      </c>
      <c r="D1261">
        <v>7</v>
      </c>
      <c r="E1261">
        <v>31564</v>
      </c>
      <c r="F1261" s="2" t="s">
        <v>137</v>
      </c>
      <c r="G1261">
        <v>10.07</v>
      </c>
      <c r="H1261">
        <v>100</v>
      </c>
      <c r="I1261">
        <v>0</v>
      </c>
      <c r="J1261">
        <v>0</v>
      </c>
      <c r="K1261">
        <v>0</v>
      </c>
      <c r="L1261" t="b">
        <f t="shared" si="76"/>
        <v>0</v>
      </c>
      <c r="M1261" t="b">
        <f t="shared" si="77"/>
        <v>0</v>
      </c>
      <c r="N1261" t="b">
        <f t="shared" si="78"/>
        <v>0</v>
      </c>
      <c r="O1261" s="2" t="b">
        <f t="shared" si="79"/>
        <v>0</v>
      </c>
    </row>
    <row r="1262" spans="1:15" x14ac:dyDescent="0.25">
      <c r="A1262">
        <v>1262</v>
      </c>
      <c r="B1262" s="2" t="s">
        <v>1430</v>
      </c>
      <c r="C1262">
        <v>34</v>
      </c>
      <c r="D1262">
        <v>7</v>
      </c>
      <c r="E1262">
        <v>31565</v>
      </c>
      <c r="F1262" s="2" t="s">
        <v>137</v>
      </c>
      <c r="G1262">
        <v>10.84</v>
      </c>
      <c r="H1262">
        <v>100</v>
      </c>
      <c r="I1262">
        <v>0</v>
      </c>
      <c r="J1262">
        <v>0</v>
      </c>
      <c r="K1262">
        <v>0</v>
      </c>
      <c r="L1262" t="b">
        <f t="shared" si="76"/>
        <v>0</v>
      </c>
      <c r="M1262" t="b">
        <f t="shared" si="77"/>
        <v>0</v>
      </c>
      <c r="N1262" t="b">
        <f t="shared" si="78"/>
        <v>0</v>
      </c>
      <c r="O1262" s="2" t="b">
        <f t="shared" si="79"/>
        <v>0</v>
      </c>
    </row>
    <row r="1263" spans="1:15" x14ac:dyDescent="0.25">
      <c r="A1263">
        <v>1263</v>
      </c>
      <c r="B1263" s="2" t="s">
        <v>1431</v>
      </c>
      <c r="C1263">
        <v>34</v>
      </c>
      <c r="D1263">
        <v>7</v>
      </c>
      <c r="E1263">
        <v>31566</v>
      </c>
      <c r="F1263" s="2" t="s">
        <v>137</v>
      </c>
      <c r="G1263">
        <v>12.74</v>
      </c>
      <c r="H1263">
        <v>100</v>
      </c>
      <c r="I1263">
        <v>0</v>
      </c>
      <c r="J1263">
        <v>0</v>
      </c>
      <c r="K1263">
        <v>0</v>
      </c>
      <c r="L1263" t="b">
        <f t="shared" si="76"/>
        <v>0</v>
      </c>
      <c r="M1263" t="b">
        <f t="shared" si="77"/>
        <v>0</v>
      </c>
      <c r="N1263" t="b">
        <f t="shared" si="78"/>
        <v>0</v>
      </c>
      <c r="O1263" s="2" t="b">
        <f t="shared" si="79"/>
        <v>0</v>
      </c>
    </row>
    <row r="1264" spans="1:15" x14ac:dyDescent="0.25">
      <c r="A1264">
        <v>1264</v>
      </c>
      <c r="B1264" s="2" t="s">
        <v>1432</v>
      </c>
      <c r="C1264">
        <v>34</v>
      </c>
      <c r="D1264">
        <v>7</v>
      </c>
      <c r="E1264">
        <v>31567</v>
      </c>
      <c r="F1264" s="2" t="s">
        <v>137</v>
      </c>
      <c r="G1264">
        <v>12.74</v>
      </c>
      <c r="H1264">
        <v>100</v>
      </c>
      <c r="I1264">
        <v>0</v>
      </c>
      <c r="J1264">
        <v>0</v>
      </c>
      <c r="K1264">
        <v>0</v>
      </c>
      <c r="L1264" t="b">
        <f t="shared" si="76"/>
        <v>0</v>
      </c>
      <c r="M1264" t="b">
        <f t="shared" si="77"/>
        <v>0</v>
      </c>
      <c r="N1264" t="b">
        <f t="shared" si="78"/>
        <v>0</v>
      </c>
      <c r="O1264" s="2" t="b">
        <f t="shared" si="79"/>
        <v>0</v>
      </c>
    </row>
    <row r="1265" spans="1:15" x14ac:dyDescent="0.25">
      <c r="A1265">
        <v>1265</v>
      </c>
      <c r="B1265" s="2" t="s">
        <v>1433</v>
      </c>
      <c r="C1265">
        <v>34</v>
      </c>
      <c r="D1265">
        <v>7</v>
      </c>
      <c r="E1265">
        <v>31568</v>
      </c>
      <c r="F1265" s="2" t="s">
        <v>137</v>
      </c>
      <c r="G1265">
        <v>11.41</v>
      </c>
      <c r="H1265">
        <v>100</v>
      </c>
      <c r="I1265">
        <v>0</v>
      </c>
      <c r="J1265">
        <v>0</v>
      </c>
      <c r="K1265">
        <v>0</v>
      </c>
      <c r="L1265" t="b">
        <f t="shared" si="76"/>
        <v>0</v>
      </c>
      <c r="M1265" t="b">
        <f t="shared" si="77"/>
        <v>0</v>
      </c>
      <c r="N1265" t="b">
        <f t="shared" si="78"/>
        <v>0</v>
      </c>
      <c r="O1265" s="2" t="b">
        <f t="shared" si="79"/>
        <v>0</v>
      </c>
    </row>
    <row r="1266" spans="1:15" x14ac:dyDescent="0.25">
      <c r="A1266">
        <v>1266</v>
      </c>
      <c r="B1266" s="2" t="s">
        <v>1434</v>
      </c>
      <c r="C1266">
        <v>34</v>
      </c>
      <c r="D1266">
        <v>7</v>
      </c>
      <c r="E1266">
        <v>31569</v>
      </c>
      <c r="F1266" s="2" t="s">
        <v>137</v>
      </c>
      <c r="G1266">
        <v>12.86</v>
      </c>
      <c r="H1266">
        <v>100</v>
      </c>
      <c r="I1266">
        <v>0</v>
      </c>
      <c r="J1266">
        <v>0</v>
      </c>
      <c r="K1266">
        <v>0</v>
      </c>
      <c r="L1266" t="b">
        <f t="shared" si="76"/>
        <v>0</v>
      </c>
      <c r="M1266" t="b">
        <f t="shared" si="77"/>
        <v>0</v>
      </c>
      <c r="N1266" t="b">
        <f t="shared" si="78"/>
        <v>0</v>
      </c>
      <c r="O1266" s="2" t="b">
        <f t="shared" si="79"/>
        <v>0</v>
      </c>
    </row>
    <row r="1267" spans="1:15" x14ac:dyDescent="0.25">
      <c r="A1267">
        <v>1267</v>
      </c>
      <c r="B1267" s="2" t="s">
        <v>1435</v>
      </c>
      <c r="C1267">
        <v>34</v>
      </c>
      <c r="D1267">
        <v>7</v>
      </c>
      <c r="E1267">
        <v>31570</v>
      </c>
      <c r="F1267" s="2" t="s">
        <v>137</v>
      </c>
      <c r="G1267">
        <v>12.51</v>
      </c>
      <c r="H1267">
        <v>100</v>
      </c>
      <c r="I1267">
        <v>0</v>
      </c>
      <c r="J1267">
        <v>0</v>
      </c>
      <c r="K1267">
        <v>0</v>
      </c>
      <c r="L1267" t="b">
        <f t="shared" si="76"/>
        <v>0</v>
      </c>
      <c r="M1267" t="b">
        <f t="shared" si="77"/>
        <v>0</v>
      </c>
      <c r="N1267" t="b">
        <f t="shared" si="78"/>
        <v>0</v>
      </c>
      <c r="O1267" s="2" t="b">
        <f t="shared" si="79"/>
        <v>0</v>
      </c>
    </row>
    <row r="1268" spans="1:15" x14ac:dyDescent="0.25">
      <c r="A1268">
        <v>1268</v>
      </c>
      <c r="B1268" s="2" t="s">
        <v>1436</v>
      </c>
      <c r="C1268">
        <v>34</v>
      </c>
      <c r="D1268">
        <v>7</v>
      </c>
      <c r="E1268">
        <v>31571</v>
      </c>
      <c r="F1268" s="2" t="s">
        <v>137</v>
      </c>
      <c r="G1268">
        <v>11.18</v>
      </c>
      <c r="H1268">
        <v>100</v>
      </c>
      <c r="I1268">
        <v>0</v>
      </c>
      <c r="J1268">
        <v>0</v>
      </c>
      <c r="K1268">
        <v>0</v>
      </c>
      <c r="L1268" t="b">
        <f t="shared" si="76"/>
        <v>0</v>
      </c>
      <c r="M1268" t="b">
        <f t="shared" si="77"/>
        <v>0</v>
      </c>
      <c r="N1268" t="b">
        <f t="shared" si="78"/>
        <v>0</v>
      </c>
      <c r="O1268" s="2" t="b">
        <f t="shared" si="79"/>
        <v>0</v>
      </c>
    </row>
    <row r="1269" spans="1:15" x14ac:dyDescent="0.25">
      <c r="A1269">
        <v>1269</v>
      </c>
      <c r="B1269" s="2" t="s">
        <v>1437</v>
      </c>
      <c r="C1269">
        <v>34</v>
      </c>
      <c r="D1269">
        <v>7</v>
      </c>
      <c r="E1269">
        <v>31572</v>
      </c>
      <c r="F1269" s="2" t="s">
        <v>137</v>
      </c>
      <c r="G1269">
        <v>10.3</v>
      </c>
      <c r="H1269">
        <v>100</v>
      </c>
      <c r="I1269">
        <v>0</v>
      </c>
      <c r="J1269">
        <v>0</v>
      </c>
      <c r="K1269">
        <v>0</v>
      </c>
      <c r="L1269" t="b">
        <f t="shared" si="76"/>
        <v>0</v>
      </c>
      <c r="M1269" t="b">
        <f t="shared" si="77"/>
        <v>0</v>
      </c>
      <c r="N1269" t="b">
        <f t="shared" si="78"/>
        <v>0</v>
      </c>
      <c r="O1269" s="2" t="b">
        <f t="shared" si="79"/>
        <v>0</v>
      </c>
    </row>
    <row r="1270" spans="1:15" x14ac:dyDescent="0.25">
      <c r="A1270">
        <v>1270</v>
      </c>
      <c r="B1270" s="2" t="s">
        <v>1438</v>
      </c>
      <c r="C1270">
        <v>34</v>
      </c>
      <c r="D1270">
        <v>7</v>
      </c>
      <c r="E1270">
        <v>31573</v>
      </c>
      <c r="F1270" s="2" t="s">
        <v>137</v>
      </c>
      <c r="G1270">
        <v>11.6</v>
      </c>
      <c r="H1270">
        <v>100</v>
      </c>
      <c r="I1270">
        <v>0</v>
      </c>
      <c r="J1270">
        <v>0</v>
      </c>
      <c r="K1270">
        <v>0</v>
      </c>
      <c r="L1270" t="b">
        <f t="shared" si="76"/>
        <v>0</v>
      </c>
      <c r="M1270" t="b">
        <f t="shared" si="77"/>
        <v>0</v>
      </c>
      <c r="N1270" t="b">
        <f t="shared" si="78"/>
        <v>0</v>
      </c>
      <c r="O1270" s="2" t="b">
        <f t="shared" si="79"/>
        <v>0</v>
      </c>
    </row>
    <row r="1271" spans="1:15" x14ac:dyDescent="0.25">
      <c r="A1271">
        <v>1271</v>
      </c>
      <c r="B1271" s="2" t="s">
        <v>1439</v>
      </c>
      <c r="C1271">
        <v>34</v>
      </c>
      <c r="D1271">
        <v>7</v>
      </c>
      <c r="E1271">
        <v>31574</v>
      </c>
      <c r="F1271" s="2" t="s">
        <v>137</v>
      </c>
      <c r="G1271">
        <v>10.07</v>
      </c>
      <c r="H1271">
        <v>100</v>
      </c>
      <c r="I1271">
        <v>0</v>
      </c>
      <c r="J1271">
        <v>0</v>
      </c>
      <c r="K1271">
        <v>0</v>
      </c>
      <c r="L1271" t="b">
        <f t="shared" si="76"/>
        <v>0</v>
      </c>
      <c r="M1271" t="b">
        <f t="shared" si="77"/>
        <v>0</v>
      </c>
      <c r="N1271" t="b">
        <f t="shared" si="78"/>
        <v>0</v>
      </c>
      <c r="O1271" s="2" t="b">
        <f t="shared" si="79"/>
        <v>0</v>
      </c>
    </row>
    <row r="1272" spans="1:15" x14ac:dyDescent="0.25">
      <c r="A1272">
        <v>1272</v>
      </c>
      <c r="B1272" s="2" t="s">
        <v>1440</v>
      </c>
      <c r="C1272">
        <v>34</v>
      </c>
      <c r="D1272">
        <v>7</v>
      </c>
      <c r="E1272">
        <v>31575</v>
      </c>
      <c r="F1272" s="2" t="s">
        <v>137</v>
      </c>
      <c r="G1272">
        <v>12.86</v>
      </c>
      <c r="H1272">
        <v>100</v>
      </c>
      <c r="I1272">
        <v>0</v>
      </c>
      <c r="J1272">
        <v>0</v>
      </c>
      <c r="K1272">
        <v>0</v>
      </c>
      <c r="L1272" t="b">
        <f t="shared" si="76"/>
        <v>0</v>
      </c>
      <c r="M1272" t="b">
        <f t="shared" si="77"/>
        <v>0</v>
      </c>
      <c r="N1272" t="b">
        <f t="shared" si="78"/>
        <v>0</v>
      </c>
      <c r="O1272" s="2" t="b">
        <f t="shared" si="79"/>
        <v>0</v>
      </c>
    </row>
    <row r="1273" spans="1:15" x14ac:dyDescent="0.25">
      <c r="A1273">
        <v>1273</v>
      </c>
      <c r="B1273" s="2" t="s">
        <v>1441</v>
      </c>
      <c r="C1273">
        <v>34</v>
      </c>
      <c r="D1273">
        <v>7</v>
      </c>
      <c r="E1273">
        <v>31576</v>
      </c>
      <c r="F1273" s="2" t="s">
        <v>137</v>
      </c>
      <c r="G1273">
        <v>12.74</v>
      </c>
      <c r="H1273">
        <v>100</v>
      </c>
      <c r="I1273">
        <v>0</v>
      </c>
      <c r="J1273">
        <v>0</v>
      </c>
      <c r="K1273">
        <v>0</v>
      </c>
      <c r="L1273" t="b">
        <f t="shared" si="76"/>
        <v>0</v>
      </c>
      <c r="M1273" t="b">
        <f t="shared" si="77"/>
        <v>0</v>
      </c>
      <c r="N1273" t="b">
        <f t="shared" si="78"/>
        <v>0</v>
      </c>
      <c r="O1273" s="2" t="b">
        <f t="shared" si="79"/>
        <v>0</v>
      </c>
    </row>
    <row r="1274" spans="1:15" x14ac:dyDescent="0.25">
      <c r="A1274">
        <v>1274</v>
      </c>
      <c r="B1274" s="2" t="s">
        <v>1442</v>
      </c>
      <c r="C1274">
        <v>34</v>
      </c>
      <c r="D1274">
        <v>7</v>
      </c>
      <c r="E1274">
        <v>31577</v>
      </c>
      <c r="F1274" s="2" t="s">
        <v>137</v>
      </c>
      <c r="G1274">
        <v>12.86</v>
      </c>
      <c r="H1274">
        <v>100</v>
      </c>
      <c r="I1274">
        <v>0</v>
      </c>
      <c r="J1274">
        <v>0</v>
      </c>
      <c r="K1274">
        <v>0</v>
      </c>
      <c r="L1274" t="b">
        <f t="shared" si="76"/>
        <v>0</v>
      </c>
      <c r="M1274" t="b">
        <f t="shared" si="77"/>
        <v>0</v>
      </c>
      <c r="N1274" t="b">
        <f t="shared" si="78"/>
        <v>0</v>
      </c>
      <c r="O1274" s="2" t="b">
        <f t="shared" si="79"/>
        <v>0</v>
      </c>
    </row>
    <row r="1275" spans="1:15" x14ac:dyDescent="0.25">
      <c r="A1275">
        <v>1275</v>
      </c>
      <c r="B1275" s="2" t="s">
        <v>1443</v>
      </c>
      <c r="C1275">
        <v>34</v>
      </c>
      <c r="D1275">
        <v>7</v>
      </c>
      <c r="E1275">
        <v>31578</v>
      </c>
      <c r="F1275" s="2" t="s">
        <v>137</v>
      </c>
      <c r="G1275">
        <v>15.22</v>
      </c>
      <c r="H1275">
        <v>100</v>
      </c>
      <c r="I1275">
        <v>0</v>
      </c>
      <c r="J1275">
        <v>0</v>
      </c>
      <c r="K1275">
        <v>0</v>
      </c>
      <c r="L1275" t="b">
        <f t="shared" si="76"/>
        <v>0</v>
      </c>
      <c r="M1275" t="b">
        <f t="shared" si="77"/>
        <v>0</v>
      </c>
      <c r="N1275" t="b">
        <f t="shared" si="78"/>
        <v>0</v>
      </c>
      <c r="O1275" s="2" t="b">
        <f t="shared" si="79"/>
        <v>0</v>
      </c>
    </row>
    <row r="1276" spans="1:15" x14ac:dyDescent="0.25">
      <c r="A1276">
        <v>1276</v>
      </c>
      <c r="B1276" s="2" t="s">
        <v>1444</v>
      </c>
      <c r="C1276">
        <v>34</v>
      </c>
      <c r="D1276">
        <v>7</v>
      </c>
      <c r="E1276">
        <v>31579</v>
      </c>
      <c r="F1276" s="2" t="s">
        <v>137</v>
      </c>
      <c r="G1276">
        <v>15.41</v>
      </c>
      <c r="H1276">
        <v>100</v>
      </c>
      <c r="I1276">
        <v>0</v>
      </c>
      <c r="J1276">
        <v>0</v>
      </c>
      <c r="K1276">
        <v>0</v>
      </c>
      <c r="L1276" t="b">
        <f t="shared" si="76"/>
        <v>0</v>
      </c>
      <c r="M1276" t="b">
        <f t="shared" si="77"/>
        <v>0</v>
      </c>
      <c r="N1276" t="b">
        <f t="shared" si="78"/>
        <v>0</v>
      </c>
      <c r="O1276" s="2" t="b">
        <f t="shared" si="79"/>
        <v>0</v>
      </c>
    </row>
    <row r="1277" spans="1:15" x14ac:dyDescent="0.25">
      <c r="A1277">
        <v>1277</v>
      </c>
      <c r="B1277" s="2" t="s">
        <v>1445</v>
      </c>
      <c r="C1277">
        <v>34</v>
      </c>
      <c r="D1277">
        <v>7</v>
      </c>
      <c r="E1277">
        <v>31580</v>
      </c>
      <c r="F1277" s="2" t="s">
        <v>137</v>
      </c>
      <c r="G1277">
        <v>18.46</v>
      </c>
      <c r="H1277">
        <v>100</v>
      </c>
      <c r="I1277">
        <v>0</v>
      </c>
      <c r="J1277">
        <v>0</v>
      </c>
      <c r="K1277">
        <v>0</v>
      </c>
      <c r="L1277" t="b">
        <f t="shared" si="76"/>
        <v>0</v>
      </c>
      <c r="M1277" t="b">
        <f t="shared" si="77"/>
        <v>0</v>
      </c>
      <c r="N1277" t="b">
        <f t="shared" si="78"/>
        <v>0</v>
      </c>
      <c r="O1277" s="2" t="b">
        <f t="shared" si="79"/>
        <v>0</v>
      </c>
    </row>
    <row r="1278" spans="1:15" x14ac:dyDescent="0.25">
      <c r="A1278">
        <v>1278</v>
      </c>
      <c r="B1278" s="2" t="s">
        <v>1446</v>
      </c>
      <c r="C1278">
        <v>34</v>
      </c>
      <c r="D1278">
        <v>7</v>
      </c>
      <c r="E1278">
        <v>31581</v>
      </c>
      <c r="F1278" s="2" t="s">
        <v>137</v>
      </c>
      <c r="G1278">
        <v>11.6</v>
      </c>
      <c r="H1278">
        <v>100</v>
      </c>
      <c r="I1278">
        <v>0</v>
      </c>
      <c r="J1278">
        <v>0</v>
      </c>
      <c r="K1278">
        <v>0</v>
      </c>
      <c r="L1278" t="b">
        <f t="shared" si="76"/>
        <v>0</v>
      </c>
      <c r="M1278" t="b">
        <f t="shared" si="77"/>
        <v>0</v>
      </c>
      <c r="N1278" t="b">
        <f t="shared" si="78"/>
        <v>0</v>
      </c>
      <c r="O1278" s="2" t="b">
        <f t="shared" si="79"/>
        <v>0</v>
      </c>
    </row>
    <row r="1279" spans="1:15" x14ac:dyDescent="0.25">
      <c r="A1279">
        <v>1279</v>
      </c>
      <c r="B1279" s="2" t="s">
        <v>1447</v>
      </c>
      <c r="C1279">
        <v>34</v>
      </c>
      <c r="D1279">
        <v>7</v>
      </c>
      <c r="E1279">
        <v>31582</v>
      </c>
      <c r="F1279" s="2" t="s">
        <v>137</v>
      </c>
      <c r="G1279">
        <v>16.170000000000002</v>
      </c>
      <c r="H1279">
        <v>100</v>
      </c>
      <c r="I1279">
        <v>0</v>
      </c>
      <c r="J1279">
        <v>0</v>
      </c>
      <c r="K1279">
        <v>0</v>
      </c>
      <c r="L1279" t="b">
        <f t="shared" si="76"/>
        <v>0</v>
      </c>
      <c r="M1279" t="b">
        <f t="shared" si="77"/>
        <v>0</v>
      </c>
      <c r="N1279" t="b">
        <f t="shared" si="78"/>
        <v>0</v>
      </c>
      <c r="O1279" s="2" t="b">
        <f t="shared" si="79"/>
        <v>0</v>
      </c>
    </row>
    <row r="1280" spans="1:15" x14ac:dyDescent="0.25">
      <c r="A1280">
        <v>1280</v>
      </c>
      <c r="B1280" s="2" t="s">
        <v>1448</v>
      </c>
      <c r="C1280">
        <v>34</v>
      </c>
      <c r="D1280">
        <v>7</v>
      </c>
      <c r="E1280">
        <v>31583</v>
      </c>
      <c r="F1280" s="2" t="s">
        <v>137</v>
      </c>
      <c r="G1280">
        <v>16.170000000000002</v>
      </c>
      <c r="H1280">
        <v>100</v>
      </c>
      <c r="I1280">
        <v>0</v>
      </c>
      <c r="J1280">
        <v>0</v>
      </c>
      <c r="K1280">
        <v>0</v>
      </c>
      <c r="L1280" t="b">
        <f t="shared" si="76"/>
        <v>0</v>
      </c>
      <c r="M1280" t="b">
        <f t="shared" si="77"/>
        <v>0</v>
      </c>
      <c r="N1280" t="b">
        <f t="shared" si="78"/>
        <v>0</v>
      </c>
      <c r="O1280" s="2" t="b">
        <f t="shared" si="79"/>
        <v>0</v>
      </c>
    </row>
    <row r="1281" spans="1:15" x14ac:dyDescent="0.25">
      <c r="A1281">
        <v>1281</v>
      </c>
      <c r="B1281" s="2" t="s">
        <v>1449</v>
      </c>
      <c r="C1281">
        <v>34</v>
      </c>
      <c r="D1281">
        <v>7</v>
      </c>
      <c r="E1281">
        <v>31584</v>
      </c>
      <c r="F1281" s="2" t="s">
        <v>137</v>
      </c>
      <c r="G1281">
        <v>10.84</v>
      </c>
      <c r="H1281">
        <v>100</v>
      </c>
      <c r="I1281">
        <v>0</v>
      </c>
      <c r="J1281">
        <v>0</v>
      </c>
      <c r="K1281">
        <v>0</v>
      </c>
      <c r="L1281" t="b">
        <f t="shared" si="76"/>
        <v>0</v>
      </c>
      <c r="M1281" t="b">
        <f t="shared" si="77"/>
        <v>0</v>
      </c>
      <c r="N1281" t="b">
        <f t="shared" si="78"/>
        <v>0</v>
      </c>
      <c r="O1281" s="2" t="b">
        <f t="shared" si="79"/>
        <v>0</v>
      </c>
    </row>
    <row r="1282" spans="1:15" x14ac:dyDescent="0.25">
      <c r="A1282">
        <v>1282</v>
      </c>
      <c r="B1282" s="2" t="s">
        <v>1450</v>
      </c>
      <c r="C1282">
        <v>34</v>
      </c>
      <c r="D1282">
        <v>7</v>
      </c>
      <c r="E1282">
        <v>31585</v>
      </c>
      <c r="F1282" s="2" t="s">
        <v>137</v>
      </c>
      <c r="G1282">
        <v>8.7200000000000006</v>
      </c>
      <c r="H1282">
        <v>100</v>
      </c>
      <c r="I1282">
        <v>0</v>
      </c>
      <c r="J1282">
        <v>0</v>
      </c>
      <c r="K1282">
        <v>0</v>
      </c>
      <c r="L1282" t="b">
        <f t="shared" ref="L1282:L1345" si="80">IF(ISNUMBER(FIND(" VEGAN",UPPER(B1282))),TRUE,FALSE)</f>
        <v>0</v>
      </c>
      <c r="M1282" t="b">
        <f t="shared" ref="M1282:M1345" si="81">IF(ISNUMBER(FIND(" BIO",UPPER(B1282))),TRUE)</f>
        <v>0</v>
      </c>
      <c r="N1282" t="b">
        <f t="shared" ref="N1282:N1345" si="82">IF(ISNUMBER(FIND(" HALAL",UPPER(B1282))),TRUE)</f>
        <v>0</v>
      </c>
      <c r="O1282" s="2" t="b">
        <f t="shared" ref="O1282:O1345" si="83">IF(ISNUMBER(FIND(" CASHER",UPPER(B1282))),TRUE)</f>
        <v>0</v>
      </c>
    </row>
    <row r="1283" spans="1:15" x14ac:dyDescent="0.25">
      <c r="A1283">
        <v>1283</v>
      </c>
      <c r="B1283" s="2" t="s">
        <v>1451</v>
      </c>
      <c r="C1283">
        <v>34</v>
      </c>
      <c r="D1283">
        <v>7</v>
      </c>
      <c r="E1283">
        <v>31586</v>
      </c>
      <c r="F1283" s="2" t="s">
        <v>137</v>
      </c>
      <c r="G1283">
        <v>9.49</v>
      </c>
      <c r="H1283">
        <v>100</v>
      </c>
      <c r="I1283">
        <v>0</v>
      </c>
      <c r="J1283">
        <v>0</v>
      </c>
      <c r="K1283">
        <v>0</v>
      </c>
      <c r="L1283" t="b">
        <f t="shared" si="80"/>
        <v>0</v>
      </c>
      <c r="M1283" t="b">
        <f t="shared" si="81"/>
        <v>0</v>
      </c>
      <c r="N1283" t="b">
        <f t="shared" si="82"/>
        <v>0</v>
      </c>
      <c r="O1283" s="2" t="b">
        <f t="shared" si="83"/>
        <v>0</v>
      </c>
    </row>
    <row r="1284" spans="1:15" x14ac:dyDescent="0.25">
      <c r="A1284">
        <v>1284</v>
      </c>
      <c r="B1284" s="2" t="s">
        <v>1452</v>
      </c>
      <c r="C1284">
        <v>34</v>
      </c>
      <c r="D1284">
        <v>7</v>
      </c>
      <c r="E1284">
        <v>31587</v>
      </c>
      <c r="F1284" s="2" t="s">
        <v>137</v>
      </c>
      <c r="G1284">
        <v>11.39</v>
      </c>
      <c r="H1284">
        <v>100</v>
      </c>
      <c r="I1284">
        <v>0</v>
      </c>
      <c r="J1284">
        <v>0</v>
      </c>
      <c r="K1284">
        <v>0</v>
      </c>
      <c r="L1284" t="b">
        <f t="shared" si="80"/>
        <v>0</v>
      </c>
      <c r="M1284" t="b">
        <f t="shared" si="81"/>
        <v>0</v>
      </c>
      <c r="N1284" t="b">
        <f t="shared" si="82"/>
        <v>0</v>
      </c>
      <c r="O1284" s="2" t="b">
        <f t="shared" si="83"/>
        <v>0</v>
      </c>
    </row>
    <row r="1285" spans="1:15" x14ac:dyDescent="0.25">
      <c r="A1285">
        <v>1285</v>
      </c>
      <c r="B1285" s="2" t="s">
        <v>1453</v>
      </c>
      <c r="C1285">
        <v>34</v>
      </c>
      <c r="D1285">
        <v>7</v>
      </c>
      <c r="E1285">
        <v>31588</v>
      </c>
      <c r="F1285" s="2" t="s">
        <v>137</v>
      </c>
      <c r="G1285">
        <v>11.39</v>
      </c>
      <c r="H1285">
        <v>100</v>
      </c>
      <c r="I1285">
        <v>0</v>
      </c>
      <c r="J1285">
        <v>0</v>
      </c>
      <c r="K1285">
        <v>0</v>
      </c>
      <c r="L1285" t="b">
        <f t="shared" si="80"/>
        <v>0</v>
      </c>
      <c r="M1285" t="b">
        <f t="shared" si="81"/>
        <v>0</v>
      </c>
      <c r="N1285" t="b">
        <f t="shared" si="82"/>
        <v>0</v>
      </c>
      <c r="O1285" s="2" t="b">
        <f t="shared" si="83"/>
        <v>0</v>
      </c>
    </row>
    <row r="1286" spans="1:15" x14ac:dyDescent="0.25">
      <c r="A1286">
        <v>1286</v>
      </c>
      <c r="B1286" s="2" t="s">
        <v>1454</v>
      </c>
      <c r="C1286">
        <v>34</v>
      </c>
      <c r="D1286">
        <v>7</v>
      </c>
      <c r="E1286">
        <v>31589</v>
      </c>
      <c r="F1286" s="2" t="s">
        <v>137</v>
      </c>
      <c r="G1286">
        <v>10.06</v>
      </c>
      <c r="H1286">
        <v>100</v>
      </c>
      <c r="I1286">
        <v>0</v>
      </c>
      <c r="J1286">
        <v>0</v>
      </c>
      <c r="K1286">
        <v>0</v>
      </c>
      <c r="L1286" t="b">
        <f t="shared" si="80"/>
        <v>0</v>
      </c>
      <c r="M1286" t="b">
        <f t="shared" si="81"/>
        <v>0</v>
      </c>
      <c r="N1286" t="b">
        <f t="shared" si="82"/>
        <v>0</v>
      </c>
      <c r="O1286" s="2" t="b">
        <f t="shared" si="83"/>
        <v>0</v>
      </c>
    </row>
    <row r="1287" spans="1:15" x14ac:dyDescent="0.25">
      <c r="A1287">
        <v>1287</v>
      </c>
      <c r="B1287" s="2" t="s">
        <v>1455</v>
      </c>
      <c r="C1287">
        <v>34</v>
      </c>
      <c r="D1287">
        <v>7</v>
      </c>
      <c r="E1287">
        <v>31590</v>
      </c>
      <c r="F1287" s="2" t="s">
        <v>137</v>
      </c>
      <c r="G1287">
        <v>11.51</v>
      </c>
      <c r="H1287">
        <v>100</v>
      </c>
      <c r="I1287">
        <v>0</v>
      </c>
      <c r="J1287">
        <v>0</v>
      </c>
      <c r="K1287">
        <v>0</v>
      </c>
      <c r="L1287" t="b">
        <f t="shared" si="80"/>
        <v>0</v>
      </c>
      <c r="M1287" t="b">
        <f t="shared" si="81"/>
        <v>0</v>
      </c>
      <c r="N1287" t="b">
        <f t="shared" si="82"/>
        <v>0</v>
      </c>
      <c r="O1287" s="2" t="b">
        <f t="shared" si="83"/>
        <v>0</v>
      </c>
    </row>
    <row r="1288" spans="1:15" x14ac:dyDescent="0.25">
      <c r="A1288">
        <v>1288</v>
      </c>
      <c r="B1288" s="2" t="s">
        <v>1456</v>
      </c>
      <c r="C1288">
        <v>34</v>
      </c>
      <c r="D1288">
        <v>7</v>
      </c>
      <c r="E1288">
        <v>31591</v>
      </c>
      <c r="F1288" s="2" t="s">
        <v>137</v>
      </c>
      <c r="G1288">
        <v>11.16</v>
      </c>
      <c r="H1288">
        <v>100</v>
      </c>
      <c r="I1288">
        <v>0</v>
      </c>
      <c r="J1288">
        <v>0</v>
      </c>
      <c r="K1288">
        <v>0</v>
      </c>
      <c r="L1288" t="b">
        <f t="shared" si="80"/>
        <v>0</v>
      </c>
      <c r="M1288" t="b">
        <f t="shared" si="81"/>
        <v>0</v>
      </c>
      <c r="N1288" t="b">
        <f t="shared" si="82"/>
        <v>0</v>
      </c>
      <c r="O1288" s="2" t="b">
        <f t="shared" si="83"/>
        <v>0</v>
      </c>
    </row>
    <row r="1289" spans="1:15" x14ac:dyDescent="0.25">
      <c r="A1289">
        <v>1289</v>
      </c>
      <c r="B1289" s="2" t="s">
        <v>1457</v>
      </c>
      <c r="C1289">
        <v>34</v>
      </c>
      <c r="D1289">
        <v>7</v>
      </c>
      <c r="E1289">
        <v>31592</v>
      </c>
      <c r="F1289" s="2" t="s">
        <v>137</v>
      </c>
      <c r="G1289">
        <v>9.83</v>
      </c>
      <c r="H1289">
        <v>100</v>
      </c>
      <c r="I1289">
        <v>0</v>
      </c>
      <c r="J1289">
        <v>0</v>
      </c>
      <c r="K1289">
        <v>0</v>
      </c>
      <c r="L1289" t="b">
        <f t="shared" si="80"/>
        <v>0</v>
      </c>
      <c r="M1289" t="b">
        <f t="shared" si="81"/>
        <v>0</v>
      </c>
      <c r="N1289" t="b">
        <f t="shared" si="82"/>
        <v>0</v>
      </c>
      <c r="O1289" s="2" t="b">
        <f t="shared" si="83"/>
        <v>0</v>
      </c>
    </row>
    <row r="1290" spans="1:15" x14ac:dyDescent="0.25">
      <c r="A1290">
        <v>1290</v>
      </c>
      <c r="B1290" s="2" t="s">
        <v>1458</v>
      </c>
      <c r="C1290">
        <v>34</v>
      </c>
      <c r="D1290">
        <v>7</v>
      </c>
      <c r="E1290">
        <v>31593</v>
      </c>
      <c r="F1290" s="2" t="s">
        <v>137</v>
      </c>
      <c r="G1290">
        <v>8.9499999999999993</v>
      </c>
      <c r="H1290">
        <v>100</v>
      </c>
      <c r="I1290">
        <v>0</v>
      </c>
      <c r="J1290">
        <v>0</v>
      </c>
      <c r="K1290">
        <v>0</v>
      </c>
      <c r="L1290" t="b">
        <f t="shared" si="80"/>
        <v>0</v>
      </c>
      <c r="M1290" t="b">
        <f t="shared" si="81"/>
        <v>0</v>
      </c>
      <c r="N1290" t="b">
        <f t="shared" si="82"/>
        <v>0</v>
      </c>
      <c r="O1290" s="2" t="b">
        <f t="shared" si="83"/>
        <v>0</v>
      </c>
    </row>
    <row r="1291" spans="1:15" x14ac:dyDescent="0.25">
      <c r="A1291">
        <v>1291</v>
      </c>
      <c r="B1291" s="2" t="s">
        <v>1459</v>
      </c>
      <c r="C1291">
        <v>34</v>
      </c>
      <c r="D1291">
        <v>7</v>
      </c>
      <c r="E1291">
        <v>31594</v>
      </c>
      <c r="F1291" s="2" t="s">
        <v>137</v>
      </c>
      <c r="G1291">
        <v>10.25</v>
      </c>
      <c r="H1291">
        <v>100</v>
      </c>
      <c r="I1291">
        <v>0</v>
      </c>
      <c r="J1291">
        <v>0</v>
      </c>
      <c r="K1291">
        <v>0</v>
      </c>
      <c r="L1291" t="b">
        <f t="shared" si="80"/>
        <v>0</v>
      </c>
      <c r="M1291" t="b">
        <f t="shared" si="81"/>
        <v>0</v>
      </c>
      <c r="N1291" t="b">
        <f t="shared" si="82"/>
        <v>0</v>
      </c>
      <c r="O1291" s="2" t="b">
        <f t="shared" si="83"/>
        <v>0</v>
      </c>
    </row>
    <row r="1292" spans="1:15" x14ac:dyDescent="0.25">
      <c r="A1292">
        <v>1292</v>
      </c>
      <c r="B1292" s="2" t="s">
        <v>1460</v>
      </c>
      <c r="C1292">
        <v>34</v>
      </c>
      <c r="D1292">
        <v>7</v>
      </c>
      <c r="E1292">
        <v>31595</v>
      </c>
      <c r="F1292" s="2" t="s">
        <v>137</v>
      </c>
      <c r="G1292">
        <v>8.7200000000000006</v>
      </c>
      <c r="H1292">
        <v>100</v>
      </c>
      <c r="I1292">
        <v>0</v>
      </c>
      <c r="J1292">
        <v>0</v>
      </c>
      <c r="K1292">
        <v>0</v>
      </c>
      <c r="L1292" t="b">
        <f t="shared" si="80"/>
        <v>0</v>
      </c>
      <c r="M1292" t="b">
        <f t="shared" si="81"/>
        <v>0</v>
      </c>
      <c r="N1292" t="b">
        <f t="shared" si="82"/>
        <v>0</v>
      </c>
      <c r="O1292" s="2" t="b">
        <f t="shared" si="83"/>
        <v>0</v>
      </c>
    </row>
    <row r="1293" spans="1:15" x14ac:dyDescent="0.25">
      <c r="A1293">
        <v>1293</v>
      </c>
      <c r="B1293" s="2" t="s">
        <v>1461</v>
      </c>
      <c r="C1293">
        <v>34</v>
      </c>
      <c r="D1293">
        <v>7</v>
      </c>
      <c r="E1293">
        <v>31596</v>
      </c>
      <c r="F1293" s="2" t="s">
        <v>137</v>
      </c>
      <c r="G1293">
        <v>11.51</v>
      </c>
      <c r="H1293">
        <v>100</v>
      </c>
      <c r="I1293">
        <v>0</v>
      </c>
      <c r="J1293">
        <v>0</v>
      </c>
      <c r="K1293">
        <v>0</v>
      </c>
      <c r="L1293" t="b">
        <f t="shared" si="80"/>
        <v>0</v>
      </c>
      <c r="M1293" t="b">
        <f t="shared" si="81"/>
        <v>0</v>
      </c>
      <c r="N1293" t="b">
        <f t="shared" si="82"/>
        <v>0</v>
      </c>
      <c r="O1293" s="2" t="b">
        <f t="shared" si="83"/>
        <v>0</v>
      </c>
    </row>
    <row r="1294" spans="1:15" x14ac:dyDescent="0.25">
      <c r="A1294">
        <v>1294</v>
      </c>
      <c r="B1294" s="2" t="s">
        <v>1462</v>
      </c>
      <c r="C1294">
        <v>34</v>
      </c>
      <c r="D1294">
        <v>7</v>
      </c>
      <c r="E1294">
        <v>31597</v>
      </c>
      <c r="F1294" s="2" t="s">
        <v>137</v>
      </c>
      <c r="G1294">
        <v>11.39</v>
      </c>
      <c r="H1294">
        <v>100</v>
      </c>
      <c r="I1294">
        <v>0</v>
      </c>
      <c r="J1294">
        <v>0</v>
      </c>
      <c r="K1294">
        <v>0</v>
      </c>
      <c r="L1294" t="b">
        <f t="shared" si="80"/>
        <v>0</v>
      </c>
      <c r="M1294" t="b">
        <f t="shared" si="81"/>
        <v>0</v>
      </c>
      <c r="N1294" t="b">
        <f t="shared" si="82"/>
        <v>0</v>
      </c>
      <c r="O1294" s="2" t="b">
        <f t="shared" si="83"/>
        <v>0</v>
      </c>
    </row>
    <row r="1295" spans="1:15" x14ac:dyDescent="0.25">
      <c r="A1295">
        <v>1295</v>
      </c>
      <c r="B1295" s="2" t="s">
        <v>1463</v>
      </c>
      <c r="C1295">
        <v>34</v>
      </c>
      <c r="D1295">
        <v>7</v>
      </c>
      <c r="E1295">
        <v>31598</v>
      </c>
      <c r="F1295" s="2" t="s">
        <v>137</v>
      </c>
      <c r="G1295">
        <v>11.51</v>
      </c>
      <c r="H1295">
        <v>100</v>
      </c>
      <c r="I1295">
        <v>0</v>
      </c>
      <c r="J1295">
        <v>0</v>
      </c>
      <c r="K1295">
        <v>0</v>
      </c>
      <c r="L1295" t="b">
        <f t="shared" si="80"/>
        <v>0</v>
      </c>
      <c r="M1295" t="b">
        <f t="shared" si="81"/>
        <v>0</v>
      </c>
      <c r="N1295" t="b">
        <f t="shared" si="82"/>
        <v>0</v>
      </c>
      <c r="O1295" s="2" t="b">
        <f t="shared" si="83"/>
        <v>0</v>
      </c>
    </row>
    <row r="1296" spans="1:15" x14ac:dyDescent="0.25">
      <c r="A1296">
        <v>1296</v>
      </c>
      <c r="B1296" s="2" t="s">
        <v>1464</v>
      </c>
      <c r="C1296">
        <v>34</v>
      </c>
      <c r="D1296">
        <v>7</v>
      </c>
      <c r="E1296">
        <v>31599</v>
      </c>
      <c r="F1296" s="2" t="s">
        <v>137</v>
      </c>
      <c r="G1296">
        <v>13.87</v>
      </c>
      <c r="H1296">
        <v>100</v>
      </c>
      <c r="I1296">
        <v>0</v>
      </c>
      <c r="J1296">
        <v>0</v>
      </c>
      <c r="K1296">
        <v>0</v>
      </c>
      <c r="L1296" t="b">
        <f t="shared" si="80"/>
        <v>0</v>
      </c>
      <c r="M1296" t="b">
        <f t="shared" si="81"/>
        <v>0</v>
      </c>
      <c r="N1296" t="b">
        <f t="shared" si="82"/>
        <v>0</v>
      </c>
      <c r="O1296" s="2" t="b">
        <f t="shared" si="83"/>
        <v>0</v>
      </c>
    </row>
    <row r="1297" spans="1:15" x14ac:dyDescent="0.25">
      <c r="A1297">
        <v>1297</v>
      </c>
      <c r="B1297" s="2" t="s">
        <v>1465</v>
      </c>
      <c r="C1297">
        <v>34</v>
      </c>
      <c r="D1297">
        <v>7</v>
      </c>
      <c r="E1297">
        <v>31600</v>
      </c>
      <c r="F1297" s="2" t="s">
        <v>137</v>
      </c>
      <c r="G1297">
        <v>14.06</v>
      </c>
      <c r="H1297">
        <v>100</v>
      </c>
      <c r="I1297">
        <v>0</v>
      </c>
      <c r="J1297">
        <v>0</v>
      </c>
      <c r="K1297">
        <v>0</v>
      </c>
      <c r="L1297" t="b">
        <f t="shared" si="80"/>
        <v>0</v>
      </c>
      <c r="M1297" t="b">
        <f t="shared" si="81"/>
        <v>0</v>
      </c>
      <c r="N1297" t="b">
        <f t="shared" si="82"/>
        <v>0</v>
      </c>
      <c r="O1297" s="2" t="b">
        <f t="shared" si="83"/>
        <v>0</v>
      </c>
    </row>
    <row r="1298" spans="1:15" x14ac:dyDescent="0.25">
      <c r="A1298">
        <v>1298</v>
      </c>
      <c r="B1298" s="2" t="s">
        <v>1466</v>
      </c>
      <c r="C1298">
        <v>34</v>
      </c>
      <c r="D1298">
        <v>7</v>
      </c>
      <c r="E1298">
        <v>31601</v>
      </c>
      <c r="F1298" s="2" t="s">
        <v>137</v>
      </c>
      <c r="G1298">
        <v>17.11</v>
      </c>
      <c r="H1298">
        <v>100</v>
      </c>
      <c r="I1298">
        <v>0</v>
      </c>
      <c r="J1298">
        <v>0</v>
      </c>
      <c r="K1298">
        <v>0</v>
      </c>
      <c r="L1298" t="b">
        <f t="shared" si="80"/>
        <v>0</v>
      </c>
      <c r="M1298" t="b">
        <f t="shared" si="81"/>
        <v>0</v>
      </c>
      <c r="N1298" t="b">
        <f t="shared" si="82"/>
        <v>0</v>
      </c>
      <c r="O1298" s="2" t="b">
        <f t="shared" si="83"/>
        <v>0</v>
      </c>
    </row>
    <row r="1299" spans="1:15" x14ac:dyDescent="0.25">
      <c r="A1299">
        <v>1299</v>
      </c>
      <c r="B1299" s="2" t="s">
        <v>1467</v>
      </c>
      <c r="C1299">
        <v>34</v>
      </c>
      <c r="D1299">
        <v>7</v>
      </c>
      <c r="E1299">
        <v>31602</v>
      </c>
      <c r="F1299" s="2" t="s">
        <v>137</v>
      </c>
      <c r="G1299">
        <v>10.25</v>
      </c>
      <c r="H1299">
        <v>100</v>
      </c>
      <c r="I1299">
        <v>0</v>
      </c>
      <c r="J1299">
        <v>0</v>
      </c>
      <c r="K1299">
        <v>0</v>
      </c>
      <c r="L1299" t="b">
        <f t="shared" si="80"/>
        <v>0</v>
      </c>
      <c r="M1299" t="b">
        <f t="shared" si="81"/>
        <v>0</v>
      </c>
      <c r="N1299" t="b">
        <f t="shared" si="82"/>
        <v>0</v>
      </c>
      <c r="O1299" s="2" t="b">
        <f t="shared" si="83"/>
        <v>0</v>
      </c>
    </row>
    <row r="1300" spans="1:15" x14ac:dyDescent="0.25">
      <c r="A1300">
        <v>1300</v>
      </c>
      <c r="B1300" s="2" t="s">
        <v>1468</v>
      </c>
      <c r="C1300">
        <v>34</v>
      </c>
      <c r="D1300">
        <v>7</v>
      </c>
      <c r="E1300">
        <v>31603</v>
      </c>
      <c r="F1300" s="2" t="s">
        <v>137</v>
      </c>
      <c r="G1300">
        <v>14.82</v>
      </c>
      <c r="H1300">
        <v>100</v>
      </c>
      <c r="I1300">
        <v>0</v>
      </c>
      <c r="J1300">
        <v>0</v>
      </c>
      <c r="K1300">
        <v>0</v>
      </c>
      <c r="L1300" t="b">
        <f t="shared" si="80"/>
        <v>0</v>
      </c>
      <c r="M1300" t="b">
        <f t="shared" si="81"/>
        <v>0</v>
      </c>
      <c r="N1300" t="b">
        <f t="shared" si="82"/>
        <v>0</v>
      </c>
      <c r="O1300" s="2" t="b">
        <f t="shared" si="83"/>
        <v>0</v>
      </c>
    </row>
    <row r="1301" spans="1:15" x14ac:dyDescent="0.25">
      <c r="A1301">
        <v>1301</v>
      </c>
      <c r="B1301" s="2" t="s">
        <v>1469</v>
      </c>
      <c r="C1301">
        <v>34</v>
      </c>
      <c r="D1301">
        <v>7</v>
      </c>
      <c r="E1301">
        <v>31604</v>
      </c>
      <c r="F1301" s="2" t="s">
        <v>137</v>
      </c>
      <c r="G1301">
        <v>14.82</v>
      </c>
      <c r="H1301">
        <v>100</v>
      </c>
      <c r="I1301">
        <v>0</v>
      </c>
      <c r="J1301">
        <v>0</v>
      </c>
      <c r="K1301">
        <v>0</v>
      </c>
      <c r="L1301" t="b">
        <f t="shared" si="80"/>
        <v>0</v>
      </c>
      <c r="M1301" t="b">
        <f t="shared" si="81"/>
        <v>0</v>
      </c>
      <c r="N1301" t="b">
        <f t="shared" si="82"/>
        <v>0</v>
      </c>
      <c r="O1301" s="2" t="b">
        <f t="shared" si="83"/>
        <v>0</v>
      </c>
    </row>
    <row r="1302" spans="1:15" x14ac:dyDescent="0.25">
      <c r="A1302">
        <v>1302</v>
      </c>
      <c r="B1302" s="2" t="s">
        <v>1470</v>
      </c>
      <c r="C1302">
        <v>34</v>
      </c>
      <c r="D1302">
        <v>7</v>
      </c>
      <c r="E1302">
        <v>31605</v>
      </c>
      <c r="F1302" s="2" t="s">
        <v>137</v>
      </c>
      <c r="G1302">
        <v>9.49</v>
      </c>
      <c r="H1302">
        <v>100</v>
      </c>
      <c r="I1302">
        <v>0</v>
      </c>
      <c r="J1302">
        <v>0</v>
      </c>
      <c r="K1302">
        <v>0</v>
      </c>
      <c r="L1302" t="b">
        <f t="shared" si="80"/>
        <v>0</v>
      </c>
      <c r="M1302" t="b">
        <f t="shared" si="81"/>
        <v>0</v>
      </c>
      <c r="N1302" t="b">
        <f t="shared" si="82"/>
        <v>0</v>
      </c>
      <c r="O1302" s="2" t="b">
        <f t="shared" si="83"/>
        <v>0</v>
      </c>
    </row>
    <row r="1303" spans="1:15" x14ac:dyDescent="0.25">
      <c r="A1303">
        <v>1303</v>
      </c>
      <c r="B1303" s="2" t="s">
        <v>1471</v>
      </c>
      <c r="C1303">
        <v>34</v>
      </c>
      <c r="D1303">
        <v>7</v>
      </c>
      <c r="E1303">
        <v>31606</v>
      </c>
      <c r="F1303" s="2" t="s">
        <v>137</v>
      </c>
      <c r="G1303">
        <v>7.92</v>
      </c>
      <c r="H1303">
        <v>100</v>
      </c>
      <c r="I1303">
        <v>0</v>
      </c>
      <c r="J1303">
        <v>0</v>
      </c>
      <c r="K1303">
        <v>0</v>
      </c>
      <c r="L1303" t="b">
        <f t="shared" si="80"/>
        <v>0</v>
      </c>
      <c r="M1303" t="b">
        <f t="shared" si="81"/>
        <v>0</v>
      </c>
      <c r="N1303" t="b">
        <f t="shared" si="82"/>
        <v>0</v>
      </c>
      <c r="O1303" s="2" t="b">
        <f t="shared" si="83"/>
        <v>0</v>
      </c>
    </row>
    <row r="1304" spans="1:15" x14ac:dyDescent="0.25">
      <c r="A1304">
        <v>1304</v>
      </c>
      <c r="B1304" s="2" t="s">
        <v>1472</v>
      </c>
      <c r="C1304">
        <v>34</v>
      </c>
      <c r="D1304">
        <v>7</v>
      </c>
      <c r="E1304">
        <v>31607</v>
      </c>
      <c r="F1304" s="2" t="s">
        <v>137</v>
      </c>
      <c r="G1304">
        <v>8.69</v>
      </c>
      <c r="H1304">
        <v>100</v>
      </c>
      <c r="I1304">
        <v>0</v>
      </c>
      <c r="J1304">
        <v>0</v>
      </c>
      <c r="K1304">
        <v>0</v>
      </c>
      <c r="L1304" t="b">
        <f t="shared" si="80"/>
        <v>0</v>
      </c>
      <c r="M1304" t="b">
        <f t="shared" si="81"/>
        <v>0</v>
      </c>
      <c r="N1304" t="b">
        <f t="shared" si="82"/>
        <v>0</v>
      </c>
      <c r="O1304" s="2" t="b">
        <f t="shared" si="83"/>
        <v>0</v>
      </c>
    </row>
    <row r="1305" spans="1:15" x14ac:dyDescent="0.25">
      <c r="A1305">
        <v>1305</v>
      </c>
      <c r="B1305" s="2" t="s">
        <v>1473</v>
      </c>
      <c r="C1305">
        <v>34</v>
      </c>
      <c r="D1305">
        <v>7</v>
      </c>
      <c r="E1305">
        <v>31608</v>
      </c>
      <c r="F1305" s="2" t="s">
        <v>137</v>
      </c>
      <c r="G1305">
        <v>10.59</v>
      </c>
      <c r="H1305">
        <v>100</v>
      </c>
      <c r="I1305">
        <v>0</v>
      </c>
      <c r="J1305">
        <v>0</v>
      </c>
      <c r="K1305">
        <v>0</v>
      </c>
      <c r="L1305" t="b">
        <f t="shared" si="80"/>
        <v>0</v>
      </c>
      <c r="M1305" t="b">
        <f t="shared" si="81"/>
        <v>0</v>
      </c>
      <c r="N1305" t="b">
        <f t="shared" si="82"/>
        <v>0</v>
      </c>
      <c r="O1305" s="2" t="b">
        <f t="shared" si="83"/>
        <v>0</v>
      </c>
    </row>
    <row r="1306" spans="1:15" x14ac:dyDescent="0.25">
      <c r="A1306">
        <v>1306</v>
      </c>
      <c r="B1306" s="2" t="s">
        <v>1474</v>
      </c>
      <c r="C1306">
        <v>34</v>
      </c>
      <c r="D1306">
        <v>7</v>
      </c>
      <c r="E1306">
        <v>31609</v>
      </c>
      <c r="F1306" s="2" t="s">
        <v>137</v>
      </c>
      <c r="G1306">
        <v>10.59</v>
      </c>
      <c r="H1306">
        <v>100</v>
      </c>
      <c r="I1306">
        <v>0</v>
      </c>
      <c r="J1306">
        <v>0</v>
      </c>
      <c r="K1306">
        <v>0</v>
      </c>
      <c r="L1306" t="b">
        <f t="shared" si="80"/>
        <v>0</v>
      </c>
      <c r="M1306" t="b">
        <f t="shared" si="81"/>
        <v>0</v>
      </c>
      <c r="N1306" t="b">
        <f t="shared" si="82"/>
        <v>0</v>
      </c>
      <c r="O1306" s="2" t="b">
        <f t="shared" si="83"/>
        <v>0</v>
      </c>
    </row>
    <row r="1307" spans="1:15" x14ac:dyDescent="0.25">
      <c r="A1307">
        <v>1307</v>
      </c>
      <c r="B1307" s="2" t="s">
        <v>1475</v>
      </c>
      <c r="C1307">
        <v>34</v>
      </c>
      <c r="D1307">
        <v>7</v>
      </c>
      <c r="E1307">
        <v>31610</v>
      </c>
      <c r="F1307" s="2" t="s">
        <v>137</v>
      </c>
      <c r="G1307">
        <v>9.26</v>
      </c>
      <c r="H1307">
        <v>100</v>
      </c>
      <c r="I1307">
        <v>0</v>
      </c>
      <c r="J1307">
        <v>0</v>
      </c>
      <c r="K1307">
        <v>0</v>
      </c>
      <c r="L1307" t="b">
        <f t="shared" si="80"/>
        <v>0</v>
      </c>
      <c r="M1307" t="b">
        <f t="shared" si="81"/>
        <v>0</v>
      </c>
      <c r="N1307" t="b">
        <f t="shared" si="82"/>
        <v>0</v>
      </c>
      <c r="O1307" s="2" t="b">
        <f t="shared" si="83"/>
        <v>0</v>
      </c>
    </row>
    <row r="1308" spans="1:15" x14ac:dyDescent="0.25">
      <c r="A1308">
        <v>1308</v>
      </c>
      <c r="B1308" s="2" t="s">
        <v>1476</v>
      </c>
      <c r="C1308">
        <v>34</v>
      </c>
      <c r="D1308">
        <v>7</v>
      </c>
      <c r="E1308">
        <v>31611</v>
      </c>
      <c r="F1308" s="2" t="s">
        <v>137</v>
      </c>
      <c r="G1308">
        <v>10.71</v>
      </c>
      <c r="H1308">
        <v>100</v>
      </c>
      <c r="I1308">
        <v>0</v>
      </c>
      <c r="J1308">
        <v>0</v>
      </c>
      <c r="K1308">
        <v>0</v>
      </c>
      <c r="L1308" t="b">
        <f t="shared" si="80"/>
        <v>0</v>
      </c>
      <c r="M1308" t="b">
        <f t="shared" si="81"/>
        <v>0</v>
      </c>
      <c r="N1308" t="b">
        <f t="shared" si="82"/>
        <v>0</v>
      </c>
      <c r="O1308" s="2" t="b">
        <f t="shared" si="83"/>
        <v>0</v>
      </c>
    </row>
    <row r="1309" spans="1:15" x14ac:dyDescent="0.25">
      <c r="A1309">
        <v>1309</v>
      </c>
      <c r="B1309" s="2" t="s">
        <v>1477</v>
      </c>
      <c r="C1309">
        <v>34</v>
      </c>
      <c r="D1309">
        <v>7</v>
      </c>
      <c r="E1309">
        <v>31612</v>
      </c>
      <c r="F1309" s="2" t="s">
        <v>137</v>
      </c>
      <c r="G1309">
        <v>10.36</v>
      </c>
      <c r="H1309">
        <v>100</v>
      </c>
      <c r="I1309">
        <v>0</v>
      </c>
      <c r="J1309">
        <v>0</v>
      </c>
      <c r="K1309">
        <v>0</v>
      </c>
      <c r="L1309" t="b">
        <f t="shared" si="80"/>
        <v>0</v>
      </c>
      <c r="M1309" t="b">
        <f t="shared" si="81"/>
        <v>0</v>
      </c>
      <c r="N1309" t="b">
        <f t="shared" si="82"/>
        <v>0</v>
      </c>
      <c r="O1309" s="2" t="b">
        <f t="shared" si="83"/>
        <v>0</v>
      </c>
    </row>
    <row r="1310" spans="1:15" x14ac:dyDescent="0.25">
      <c r="A1310">
        <v>1310</v>
      </c>
      <c r="B1310" s="2" t="s">
        <v>1478</v>
      </c>
      <c r="C1310">
        <v>34</v>
      </c>
      <c r="D1310">
        <v>7</v>
      </c>
      <c r="E1310">
        <v>31613</v>
      </c>
      <c r="F1310" s="2" t="s">
        <v>137</v>
      </c>
      <c r="G1310">
        <v>9.0299999999999994</v>
      </c>
      <c r="H1310">
        <v>100</v>
      </c>
      <c r="I1310">
        <v>0</v>
      </c>
      <c r="J1310">
        <v>0</v>
      </c>
      <c r="K1310">
        <v>0</v>
      </c>
      <c r="L1310" t="b">
        <f t="shared" si="80"/>
        <v>0</v>
      </c>
      <c r="M1310" t="b">
        <f t="shared" si="81"/>
        <v>0</v>
      </c>
      <c r="N1310" t="b">
        <f t="shared" si="82"/>
        <v>0</v>
      </c>
      <c r="O1310" s="2" t="b">
        <f t="shared" si="83"/>
        <v>0</v>
      </c>
    </row>
    <row r="1311" spans="1:15" x14ac:dyDescent="0.25">
      <c r="A1311">
        <v>1311</v>
      </c>
      <c r="B1311" s="2" t="s">
        <v>1479</v>
      </c>
      <c r="C1311">
        <v>34</v>
      </c>
      <c r="D1311">
        <v>7</v>
      </c>
      <c r="E1311">
        <v>31614</v>
      </c>
      <c r="F1311" s="2" t="s">
        <v>137</v>
      </c>
      <c r="G1311">
        <v>8.15</v>
      </c>
      <c r="H1311">
        <v>100</v>
      </c>
      <c r="I1311">
        <v>0</v>
      </c>
      <c r="J1311">
        <v>0</v>
      </c>
      <c r="K1311">
        <v>0</v>
      </c>
      <c r="L1311" t="b">
        <f t="shared" si="80"/>
        <v>0</v>
      </c>
      <c r="M1311" t="b">
        <f t="shared" si="81"/>
        <v>0</v>
      </c>
      <c r="N1311" t="b">
        <f t="shared" si="82"/>
        <v>0</v>
      </c>
      <c r="O1311" s="2" t="b">
        <f t="shared" si="83"/>
        <v>0</v>
      </c>
    </row>
    <row r="1312" spans="1:15" x14ac:dyDescent="0.25">
      <c r="A1312">
        <v>1312</v>
      </c>
      <c r="B1312" s="2" t="s">
        <v>1480</v>
      </c>
      <c r="C1312">
        <v>34</v>
      </c>
      <c r="D1312">
        <v>7</v>
      </c>
      <c r="E1312">
        <v>31615</v>
      </c>
      <c r="F1312" s="2" t="s">
        <v>137</v>
      </c>
      <c r="G1312">
        <v>9.4499999999999993</v>
      </c>
      <c r="H1312">
        <v>100</v>
      </c>
      <c r="I1312">
        <v>0</v>
      </c>
      <c r="J1312">
        <v>0</v>
      </c>
      <c r="K1312">
        <v>0</v>
      </c>
      <c r="L1312" t="b">
        <f t="shared" si="80"/>
        <v>0</v>
      </c>
      <c r="M1312" t="b">
        <f t="shared" si="81"/>
        <v>0</v>
      </c>
      <c r="N1312" t="b">
        <f t="shared" si="82"/>
        <v>0</v>
      </c>
      <c r="O1312" s="2" t="b">
        <f t="shared" si="83"/>
        <v>0</v>
      </c>
    </row>
    <row r="1313" spans="1:15" x14ac:dyDescent="0.25">
      <c r="A1313">
        <v>1313</v>
      </c>
      <c r="B1313" s="2" t="s">
        <v>1481</v>
      </c>
      <c r="C1313">
        <v>34</v>
      </c>
      <c r="D1313">
        <v>7</v>
      </c>
      <c r="E1313">
        <v>31616</v>
      </c>
      <c r="F1313" s="2" t="s">
        <v>137</v>
      </c>
      <c r="G1313">
        <v>7.92</v>
      </c>
      <c r="H1313">
        <v>100</v>
      </c>
      <c r="I1313">
        <v>0</v>
      </c>
      <c r="J1313">
        <v>0</v>
      </c>
      <c r="K1313">
        <v>0</v>
      </c>
      <c r="L1313" t="b">
        <f t="shared" si="80"/>
        <v>0</v>
      </c>
      <c r="M1313" t="b">
        <f t="shared" si="81"/>
        <v>0</v>
      </c>
      <c r="N1313" t="b">
        <f t="shared" si="82"/>
        <v>0</v>
      </c>
      <c r="O1313" s="2" t="b">
        <f t="shared" si="83"/>
        <v>0</v>
      </c>
    </row>
    <row r="1314" spans="1:15" x14ac:dyDescent="0.25">
      <c r="A1314">
        <v>1314</v>
      </c>
      <c r="B1314" s="2" t="s">
        <v>1482</v>
      </c>
      <c r="C1314">
        <v>34</v>
      </c>
      <c r="D1314">
        <v>7</v>
      </c>
      <c r="E1314">
        <v>31617</v>
      </c>
      <c r="F1314" s="2" t="s">
        <v>137</v>
      </c>
      <c r="G1314">
        <v>10.71</v>
      </c>
      <c r="H1314">
        <v>100</v>
      </c>
      <c r="I1314">
        <v>0</v>
      </c>
      <c r="J1314">
        <v>0</v>
      </c>
      <c r="K1314">
        <v>0</v>
      </c>
      <c r="L1314" t="b">
        <f t="shared" si="80"/>
        <v>0</v>
      </c>
      <c r="M1314" t="b">
        <f t="shared" si="81"/>
        <v>0</v>
      </c>
      <c r="N1314" t="b">
        <f t="shared" si="82"/>
        <v>0</v>
      </c>
      <c r="O1314" s="2" t="b">
        <f t="shared" si="83"/>
        <v>0</v>
      </c>
    </row>
    <row r="1315" spans="1:15" x14ac:dyDescent="0.25">
      <c r="A1315">
        <v>1315</v>
      </c>
      <c r="B1315" s="2" t="s">
        <v>1483</v>
      </c>
      <c r="C1315">
        <v>34</v>
      </c>
      <c r="D1315">
        <v>7</v>
      </c>
      <c r="E1315">
        <v>31618</v>
      </c>
      <c r="F1315" s="2" t="s">
        <v>137</v>
      </c>
      <c r="G1315">
        <v>10.59</v>
      </c>
      <c r="H1315">
        <v>100</v>
      </c>
      <c r="I1315">
        <v>0</v>
      </c>
      <c r="J1315">
        <v>0</v>
      </c>
      <c r="K1315">
        <v>0</v>
      </c>
      <c r="L1315" t="b">
        <f t="shared" si="80"/>
        <v>0</v>
      </c>
      <c r="M1315" t="b">
        <f t="shared" si="81"/>
        <v>0</v>
      </c>
      <c r="N1315" t="b">
        <f t="shared" si="82"/>
        <v>0</v>
      </c>
      <c r="O1315" s="2" t="b">
        <f t="shared" si="83"/>
        <v>0</v>
      </c>
    </row>
    <row r="1316" spans="1:15" x14ac:dyDescent="0.25">
      <c r="A1316">
        <v>1316</v>
      </c>
      <c r="B1316" s="2" t="s">
        <v>1484</v>
      </c>
      <c r="C1316">
        <v>34</v>
      </c>
      <c r="D1316">
        <v>7</v>
      </c>
      <c r="E1316">
        <v>31619</v>
      </c>
      <c r="F1316" s="2" t="s">
        <v>137</v>
      </c>
      <c r="G1316">
        <v>10.71</v>
      </c>
      <c r="H1316">
        <v>100</v>
      </c>
      <c r="I1316">
        <v>0</v>
      </c>
      <c r="J1316">
        <v>0</v>
      </c>
      <c r="K1316">
        <v>0</v>
      </c>
      <c r="L1316" t="b">
        <f t="shared" si="80"/>
        <v>0</v>
      </c>
      <c r="M1316" t="b">
        <f t="shared" si="81"/>
        <v>0</v>
      </c>
      <c r="N1316" t="b">
        <f t="shared" si="82"/>
        <v>0</v>
      </c>
      <c r="O1316" s="2" t="b">
        <f t="shared" si="83"/>
        <v>0</v>
      </c>
    </row>
    <row r="1317" spans="1:15" x14ac:dyDescent="0.25">
      <c r="A1317">
        <v>1317</v>
      </c>
      <c r="B1317" s="2" t="s">
        <v>1485</v>
      </c>
      <c r="C1317">
        <v>34</v>
      </c>
      <c r="D1317">
        <v>7</v>
      </c>
      <c r="E1317">
        <v>31620</v>
      </c>
      <c r="F1317" s="2" t="s">
        <v>137</v>
      </c>
      <c r="G1317">
        <v>13.07</v>
      </c>
      <c r="H1317">
        <v>100</v>
      </c>
      <c r="I1317">
        <v>0</v>
      </c>
      <c r="J1317">
        <v>0</v>
      </c>
      <c r="K1317">
        <v>0</v>
      </c>
      <c r="L1317" t="b">
        <f t="shared" si="80"/>
        <v>0</v>
      </c>
      <c r="M1317" t="b">
        <f t="shared" si="81"/>
        <v>0</v>
      </c>
      <c r="N1317" t="b">
        <f t="shared" si="82"/>
        <v>0</v>
      </c>
      <c r="O1317" s="2" t="b">
        <f t="shared" si="83"/>
        <v>0</v>
      </c>
    </row>
    <row r="1318" spans="1:15" x14ac:dyDescent="0.25">
      <c r="A1318">
        <v>1318</v>
      </c>
      <c r="B1318" s="2" t="s">
        <v>1486</v>
      </c>
      <c r="C1318">
        <v>34</v>
      </c>
      <c r="D1318">
        <v>7</v>
      </c>
      <c r="E1318">
        <v>31621</v>
      </c>
      <c r="F1318" s="2" t="s">
        <v>137</v>
      </c>
      <c r="G1318">
        <v>13.26</v>
      </c>
      <c r="H1318">
        <v>100</v>
      </c>
      <c r="I1318">
        <v>0</v>
      </c>
      <c r="J1318">
        <v>0</v>
      </c>
      <c r="K1318">
        <v>0</v>
      </c>
      <c r="L1318" t="b">
        <f t="shared" si="80"/>
        <v>0</v>
      </c>
      <c r="M1318" t="b">
        <f t="shared" si="81"/>
        <v>0</v>
      </c>
      <c r="N1318" t="b">
        <f t="shared" si="82"/>
        <v>0</v>
      </c>
      <c r="O1318" s="2" t="b">
        <f t="shared" si="83"/>
        <v>0</v>
      </c>
    </row>
    <row r="1319" spans="1:15" x14ac:dyDescent="0.25">
      <c r="A1319">
        <v>1319</v>
      </c>
      <c r="B1319" s="2" t="s">
        <v>1487</v>
      </c>
      <c r="C1319">
        <v>34</v>
      </c>
      <c r="D1319">
        <v>7</v>
      </c>
      <c r="E1319">
        <v>31622</v>
      </c>
      <c r="F1319" s="2" t="s">
        <v>137</v>
      </c>
      <c r="G1319">
        <v>16.309999999999999</v>
      </c>
      <c r="H1319">
        <v>100</v>
      </c>
      <c r="I1319">
        <v>0</v>
      </c>
      <c r="J1319">
        <v>0</v>
      </c>
      <c r="K1319">
        <v>0</v>
      </c>
      <c r="L1319" t="b">
        <f t="shared" si="80"/>
        <v>0</v>
      </c>
      <c r="M1319" t="b">
        <f t="shared" si="81"/>
        <v>0</v>
      </c>
      <c r="N1319" t="b">
        <f t="shared" si="82"/>
        <v>0</v>
      </c>
      <c r="O1319" s="2" t="b">
        <f t="shared" si="83"/>
        <v>0</v>
      </c>
    </row>
    <row r="1320" spans="1:15" x14ac:dyDescent="0.25">
      <c r="A1320">
        <v>1320</v>
      </c>
      <c r="B1320" s="2" t="s">
        <v>1488</v>
      </c>
      <c r="C1320">
        <v>34</v>
      </c>
      <c r="D1320">
        <v>7</v>
      </c>
      <c r="E1320">
        <v>31623</v>
      </c>
      <c r="F1320" s="2" t="s">
        <v>137</v>
      </c>
      <c r="G1320">
        <v>9.4499999999999993</v>
      </c>
      <c r="H1320">
        <v>100</v>
      </c>
      <c r="I1320">
        <v>0</v>
      </c>
      <c r="J1320">
        <v>0</v>
      </c>
      <c r="K1320">
        <v>0</v>
      </c>
      <c r="L1320" t="b">
        <f t="shared" si="80"/>
        <v>0</v>
      </c>
      <c r="M1320" t="b">
        <f t="shared" si="81"/>
        <v>0</v>
      </c>
      <c r="N1320" t="b">
        <f t="shared" si="82"/>
        <v>0</v>
      </c>
      <c r="O1320" s="2" t="b">
        <f t="shared" si="83"/>
        <v>0</v>
      </c>
    </row>
    <row r="1321" spans="1:15" x14ac:dyDescent="0.25">
      <c r="A1321">
        <v>1321</v>
      </c>
      <c r="B1321" s="2" t="s">
        <v>1489</v>
      </c>
      <c r="C1321">
        <v>34</v>
      </c>
      <c r="D1321">
        <v>7</v>
      </c>
      <c r="E1321">
        <v>31624</v>
      </c>
      <c r="F1321" s="2" t="s">
        <v>137</v>
      </c>
      <c r="G1321">
        <v>14.02</v>
      </c>
      <c r="H1321">
        <v>100</v>
      </c>
      <c r="I1321">
        <v>0</v>
      </c>
      <c r="J1321">
        <v>0</v>
      </c>
      <c r="K1321">
        <v>0</v>
      </c>
      <c r="L1321" t="b">
        <f t="shared" si="80"/>
        <v>0</v>
      </c>
      <c r="M1321" t="b">
        <f t="shared" si="81"/>
        <v>0</v>
      </c>
      <c r="N1321" t="b">
        <f t="shared" si="82"/>
        <v>0</v>
      </c>
      <c r="O1321" s="2" t="b">
        <f t="shared" si="83"/>
        <v>0</v>
      </c>
    </row>
    <row r="1322" spans="1:15" x14ac:dyDescent="0.25">
      <c r="A1322">
        <v>1322</v>
      </c>
      <c r="B1322" s="2" t="s">
        <v>1490</v>
      </c>
      <c r="C1322">
        <v>34</v>
      </c>
      <c r="D1322">
        <v>7</v>
      </c>
      <c r="E1322">
        <v>31625</v>
      </c>
      <c r="F1322" s="2" t="s">
        <v>137</v>
      </c>
      <c r="G1322">
        <v>14.02</v>
      </c>
      <c r="H1322">
        <v>100</v>
      </c>
      <c r="I1322">
        <v>0</v>
      </c>
      <c r="J1322">
        <v>0</v>
      </c>
      <c r="K1322">
        <v>0</v>
      </c>
      <c r="L1322" t="b">
        <f t="shared" si="80"/>
        <v>0</v>
      </c>
      <c r="M1322" t="b">
        <f t="shared" si="81"/>
        <v>0</v>
      </c>
      <c r="N1322" t="b">
        <f t="shared" si="82"/>
        <v>0</v>
      </c>
      <c r="O1322" s="2" t="b">
        <f t="shared" si="83"/>
        <v>0</v>
      </c>
    </row>
    <row r="1323" spans="1:15" x14ac:dyDescent="0.25">
      <c r="A1323">
        <v>1323</v>
      </c>
      <c r="B1323" s="2" t="s">
        <v>1491</v>
      </c>
      <c r="C1323">
        <v>34</v>
      </c>
      <c r="D1323">
        <v>7</v>
      </c>
      <c r="E1323">
        <v>31626</v>
      </c>
      <c r="F1323" s="2" t="s">
        <v>137</v>
      </c>
      <c r="G1323">
        <v>8.69</v>
      </c>
      <c r="H1323">
        <v>100</v>
      </c>
      <c r="I1323">
        <v>0</v>
      </c>
      <c r="J1323">
        <v>0</v>
      </c>
      <c r="K1323">
        <v>0</v>
      </c>
      <c r="L1323" t="b">
        <f t="shared" si="80"/>
        <v>0</v>
      </c>
      <c r="M1323" t="b">
        <f t="shared" si="81"/>
        <v>0</v>
      </c>
      <c r="N1323" t="b">
        <f t="shared" si="82"/>
        <v>0</v>
      </c>
      <c r="O1323" s="2" t="b">
        <f t="shared" si="83"/>
        <v>0</v>
      </c>
    </row>
    <row r="1324" spans="1:15" x14ac:dyDescent="0.25">
      <c r="A1324">
        <v>1324</v>
      </c>
      <c r="B1324" s="2" t="s">
        <v>1492</v>
      </c>
      <c r="C1324">
        <v>34</v>
      </c>
      <c r="D1324">
        <v>7</v>
      </c>
      <c r="E1324">
        <v>31627</v>
      </c>
      <c r="F1324" s="2" t="s">
        <v>137</v>
      </c>
      <c r="G1324">
        <v>9.6199999999999992</v>
      </c>
      <c r="H1324">
        <v>100</v>
      </c>
      <c r="I1324">
        <v>0</v>
      </c>
      <c r="J1324">
        <v>0</v>
      </c>
      <c r="K1324">
        <v>0</v>
      </c>
      <c r="L1324" t="b">
        <f t="shared" si="80"/>
        <v>0</v>
      </c>
      <c r="M1324" t="b">
        <f t="shared" si="81"/>
        <v>0</v>
      </c>
      <c r="N1324" t="b">
        <f t="shared" si="82"/>
        <v>0</v>
      </c>
      <c r="O1324" s="2" t="b">
        <f t="shared" si="83"/>
        <v>0</v>
      </c>
    </row>
    <row r="1325" spans="1:15" x14ac:dyDescent="0.25">
      <c r="A1325">
        <v>1325</v>
      </c>
      <c r="B1325" s="2" t="s">
        <v>1493</v>
      </c>
      <c r="C1325">
        <v>34</v>
      </c>
      <c r="D1325">
        <v>7</v>
      </c>
      <c r="E1325">
        <v>31628</v>
      </c>
      <c r="F1325" s="2" t="s">
        <v>137</v>
      </c>
      <c r="G1325">
        <v>10.39</v>
      </c>
      <c r="H1325">
        <v>100</v>
      </c>
      <c r="I1325">
        <v>0</v>
      </c>
      <c r="J1325">
        <v>0</v>
      </c>
      <c r="K1325">
        <v>0</v>
      </c>
      <c r="L1325" t="b">
        <f t="shared" si="80"/>
        <v>0</v>
      </c>
      <c r="M1325" t="b">
        <f t="shared" si="81"/>
        <v>0</v>
      </c>
      <c r="N1325" t="b">
        <f t="shared" si="82"/>
        <v>0</v>
      </c>
      <c r="O1325" s="2" t="b">
        <f t="shared" si="83"/>
        <v>0</v>
      </c>
    </row>
    <row r="1326" spans="1:15" x14ac:dyDescent="0.25">
      <c r="A1326">
        <v>1326</v>
      </c>
      <c r="B1326" s="2" t="s">
        <v>1494</v>
      </c>
      <c r="C1326">
        <v>34</v>
      </c>
      <c r="D1326">
        <v>7</v>
      </c>
      <c r="E1326">
        <v>31629</v>
      </c>
      <c r="F1326" s="2" t="s">
        <v>137</v>
      </c>
      <c r="G1326">
        <v>12.29</v>
      </c>
      <c r="H1326">
        <v>100</v>
      </c>
      <c r="I1326">
        <v>0</v>
      </c>
      <c r="J1326">
        <v>0</v>
      </c>
      <c r="K1326">
        <v>0</v>
      </c>
      <c r="L1326" t="b">
        <f t="shared" si="80"/>
        <v>0</v>
      </c>
      <c r="M1326" t="b">
        <f t="shared" si="81"/>
        <v>0</v>
      </c>
      <c r="N1326" t="b">
        <f t="shared" si="82"/>
        <v>0</v>
      </c>
      <c r="O1326" s="2" t="b">
        <f t="shared" si="83"/>
        <v>0</v>
      </c>
    </row>
    <row r="1327" spans="1:15" x14ac:dyDescent="0.25">
      <c r="A1327">
        <v>1327</v>
      </c>
      <c r="B1327" s="2" t="s">
        <v>1495</v>
      </c>
      <c r="C1327">
        <v>34</v>
      </c>
      <c r="D1327">
        <v>7</v>
      </c>
      <c r="E1327">
        <v>31630</v>
      </c>
      <c r="F1327" s="2" t="s">
        <v>137</v>
      </c>
      <c r="G1327">
        <v>12.29</v>
      </c>
      <c r="H1327">
        <v>100</v>
      </c>
      <c r="I1327">
        <v>0</v>
      </c>
      <c r="J1327">
        <v>0</v>
      </c>
      <c r="K1327">
        <v>0</v>
      </c>
      <c r="L1327" t="b">
        <f t="shared" si="80"/>
        <v>0</v>
      </c>
      <c r="M1327" t="b">
        <f t="shared" si="81"/>
        <v>0</v>
      </c>
      <c r="N1327" t="b">
        <f t="shared" si="82"/>
        <v>0</v>
      </c>
      <c r="O1327" s="2" t="b">
        <f t="shared" si="83"/>
        <v>0</v>
      </c>
    </row>
    <row r="1328" spans="1:15" x14ac:dyDescent="0.25">
      <c r="A1328">
        <v>1328</v>
      </c>
      <c r="B1328" s="2" t="s">
        <v>1496</v>
      </c>
      <c r="C1328">
        <v>34</v>
      </c>
      <c r="D1328">
        <v>7</v>
      </c>
      <c r="E1328">
        <v>31631</v>
      </c>
      <c r="F1328" s="2" t="s">
        <v>137</v>
      </c>
      <c r="G1328">
        <v>10.96</v>
      </c>
      <c r="H1328">
        <v>100</v>
      </c>
      <c r="I1328">
        <v>0</v>
      </c>
      <c r="J1328">
        <v>0</v>
      </c>
      <c r="K1328">
        <v>0</v>
      </c>
      <c r="L1328" t="b">
        <f t="shared" si="80"/>
        <v>0</v>
      </c>
      <c r="M1328" t="b">
        <f t="shared" si="81"/>
        <v>0</v>
      </c>
      <c r="N1328" t="b">
        <f t="shared" si="82"/>
        <v>0</v>
      </c>
      <c r="O1328" s="2" t="b">
        <f t="shared" si="83"/>
        <v>0</v>
      </c>
    </row>
    <row r="1329" spans="1:15" x14ac:dyDescent="0.25">
      <c r="A1329">
        <v>1329</v>
      </c>
      <c r="B1329" s="2" t="s">
        <v>1497</v>
      </c>
      <c r="C1329">
        <v>34</v>
      </c>
      <c r="D1329">
        <v>7</v>
      </c>
      <c r="E1329">
        <v>31632</v>
      </c>
      <c r="F1329" s="2" t="s">
        <v>137</v>
      </c>
      <c r="G1329">
        <v>12.41</v>
      </c>
      <c r="H1329">
        <v>100</v>
      </c>
      <c r="I1329">
        <v>0</v>
      </c>
      <c r="J1329">
        <v>0</v>
      </c>
      <c r="K1329">
        <v>0</v>
      </c>
      <c r="L1329" t="b">
        <f t="shared" si="80"/>
        <v>0</v>
      </c>
      <c r="M1329" t="b">
        <f t="shared" si="81"/>
        <v>0</v>
      </c>
      <c r="N1329" t="b">
        <f t="shared" si="82"/>
        <v>0</v>
      </c>
      <c r="O1329" s="2" t="b">
        <f t="shared" si="83"/>
        <v>0</v>
      </c>
    </row>
    <row r="1330" spans="1:15" x14ac:dyDescent="0.25">
      <c r="A1330">
        <v>1330</v>
      </c>
      <c r="B1330" s="2" t="s">
        <v>1498</v>
      </c>
      <c r="C1330">
        <v>34</v>
      </c>
      <c r="D1330">
        <v>7</v>
      </c>
      <c r="E1330">
        <v>31633</v>
      </c>
      <c r="F1330" s="2" t="s">
        <v>137</v>
      </c>
      <c r="G1330">
        <v>12.06</v>
      </c>
      <c r="H1330">
        <v>100</v>
      </c>
      <c r="I1330">
        <v>0</v>
      </c>
      <c r="J1330">
        <v>0</v>
      </c>
      <c r="K1330">
        <v>0</v>
      </c>
      <c r="L1330" t="b">
        <f t="shared" si="80"/>
        <v>0</v>
      </c>
      <c r="M1330" t="b">
        <f t="shared" si="81"/>
        <v>0</v>
      </c>
      <c r="N1330" t="b">
        <f t="shared" si="82"/>
        <v>0</v>
      </c>
      <c r="O1330" s="2" t="b">
        <f t="shared" si="83"/>
        <v>0</v>
      </c>
    </row>
    <row r="1331" spans="1:15" x14ac:dyDescent="0.25">
      <c r="A1331">
        <v>1331</v>
      </c>
      <c r="B1331" s="2" t="s">
        <v>1499</v>
      </c>
      <c r="C1331">
        <v>34</v>
      </c>
      <c r="D1331">
        <v>7</v>
      </c>
      <c r="E1331">
        <v>31634</v>
      </c>
      <c r="F1331" s="2" t="s">
        <v>137</v>
      </c>
      <c r="G1331">
        <v>10.73</v>
      </c>
      <c r="H1331">
        <v>100</v>
      </c>
      <c r="I1331">
        <v>0</v>
      </c>
      <c r="J1331">
        <v>0</v>
      </c>
      <c r="K1331">
        <v>0</v>
      </c>
      <c r="L1331" t="b">
        <f t="shared" si="80"/>
        <v>0</v>
      </c>
      <c r="M1331" t="b">
        <f t="shared" si="81"/>
        <v>0</v>
      </c>
      <c r="N1331" t="b">
        <f t="shared" si="82"/>
        <v>0</v>
      </c>
      <c r="O1331" s="2" t="b">
        <f t="shared" si="83"/>
        <v>0</v>
      </c>
    </row>
    <row r="1332" spans="1:15" x14ac:dyDescent="0.25">
      <c r="A1332">
        <v>1332</v>
      </c>
      <c r="B1332" s="2" t="s">
        <v>1500</v>
      </c>
      <c r="C1332">
        <v>34</v>
      </c>
      <c r="D1332">
        <v>7</v>
      </c>
      <c r="E1332">
        <v>31635</v>
      </c>
      <c r="F1332" s="2" t="s">
        <v>137</v>
      </c>
      <c r="G1332">
        <v>9.85</v>
      </c>
      <c r="H1332">
        <v>100</v>
      </c>
      <c r="I1332">
        <v>0</v>
      </c>
      <c r="J1332">
        <v>0</v>
      </c>
      <c r="K1332">
        <v>0</v>
      </c>
      <c r="L1332" t="b">
        <f t="shared" si="80"/>
        <v>0</v>
      </c>
      <c r="M1332" t="b">
        <f t="shared" si="81"/>
        <v>0</v>
      </c>
      <c r="N1332" t="b">
        <f t="shared" si="82"/>
        <v>0</v>
      </c>
      <c r="O1332" s="2" t="b">
        <f t="shared" si="83"/>
        <v>0</v>
      </c>
    </row>
    <row r="1333" spans="1:15" x14ac:dyDescent="0.25">
      <c r="A1333">
        <v>1333</v>
      </c>
      <c r="B1333" s="2" t="s">
        <v>1501</v>
      </c>
      <c r="C1333">
        <v>34</v>
      </c>
      <c r="D1333">
        <v>7</v>
      </c>
      <c r="E1333">
        <v>31636</v>
      </c>
      <c r="F1333" s="2" t="s">
        <v>137</v>
      </c>
      <c r="G1333">
        <v>11.15</v>
      </c>
      <c r="H1333">
        <v>100</v>
      </c>
      <c r="I1333">
        <v>0</v>
      </c>
      <c r="J1333">
        <v>0</v>
      </c>
      <c r="K1333">
        <v>0</v>
      </c>
      <c r="L1333" t="b">
        <f t="shared" si="80"/>
        <v>0</v>
      </c>
      <c r="M1333" t="b">
        <f t="shared" si="81"/>
        <v>0</v>
      </c>
      <c r="N1333" t="b">
        <f t="shared" si="82"/>
        <v>0</v>
      </c>
      <c r="O1333" s="2" t="b">
        <f t="shared" si="83"/>
        <v>0</v>
      </c>
    </row>
    <row r="1334" spans="1:15" x14ac:dyDescent="0.25">
      <c r="A1334">
        <v>1334</v>
      </c>
      <c r="B1334" s="2" t="s">
        <v>1502</v>
      </c>
      <c r="C1334">
        <v>34</v>
      </c>
      <c r="D1334">
        <v>7</v>
      </c>
      <c r="E1334">
        <v>31637</v>
      </c>
      <c r="F1334" s="2" t="s">
        <v>137</v>
      </c>
      <c r="G1334">
        <v>9.6199999999999992</v>
      </c>
      <c r="H1334">
        <v>100</v>
      </c>
      <c r="I1334">
        <v>0</v>
      </c>
      <c r="J1334">
        <v>0</v>
      </c>
      <c r="K1334">
        <v>0</v>
      </c>
      <c r="L1334" t="b">
        <f t="shared" si="80"/>
        <v>0</v>
      </c>
      <c r="M1334" t="b">
        <f t="shared" si="81"/>
        <v>0</v>
      </c>
      <c r="N1334" t="b">
        <f t="shared" si="82"/>
        <v>0</v>
      </c>
      <c r="O1334" s="2" t="b">
        <f t="shared" si="83"/>
        <v>0</v>
      </c>
    </row>
    <row r="1335" spans="1:15" x14ac:dyDescent="0.25">
      <c r="A1335">
        <v>1335</v>
      </c>
      <c r="B1335" s="2" t="s">
        <v>1503</v>
      </c>
      <c r="C1335">
        <v>34</v>
      </c>
      <c r="D1335">
        <v>7</v>
      </c>
      <c r="E1335">
        <v>31638</v>
      </c>
      <c r="F1335" s="2" t="s">
        <v>137</v>
      </c>
      <c r="G1335">
        <v>12.41</v>
      </c>
      <c r="H1335">
        <v>100</v>
      </c>
      <c r="I1335">
        <v>0</v>
      </c>
      <c r="J1335">
        <v>0</v>
      </c>
      <c r="K1335">
        <v>0</v>
      </c>
      <c r="L1335" t="b">
        <f t="shared" si="80"/>
        <v>0</v>
      </c>
      <c r="M1335" t="b">
        <f t="shared" si="81"/>
        <v>0</v>
      </c>
      <c r="N1335" t="b">
        <f t="shared" si="82"/>
        <v>0</v>
      </c>
      <c r="O1335" s="2" t="b">
        <f t="shared" si="83"/>
        <v>0</v>
      </c>
    </row>
    <row r="1336" spans="1:15" x14ac:dyDescent="0.25">
      <c r="A1336">
        <v>1336</v>
      </c>
      <c r="B1336" s="2" t="s">
        <v>1504</v>
      </c>
      <c r="C1336">
        <v>34</v>
      </c>
      <c r="D1336">
        <v>7</v>
      </c>
      <c r="E1336">
        <v>31639</v>
      </c>
      <c r="F1336" s="2" t="s">
        <v>137</v>
      </c>
      <c r="G1336">
        <v>12.29</v>
      </c>
      <c r="H1336">
        <v>100</v>
      </c>
      <c r="I1336">
        <v>0</v>
      </c>
      <c r="J1336">
        <v>0</v>
      </c>
      <c r="K1336">
        <v>0</v>
      </c>
      <c r="L1336" t="b">
        <f t="shared" si="80"/>
        <v>0</v>
      </c>
      <c r="M1336" t="b">
        <f t="shared" si="81"/>
        <v>0</v>
      </c>
      <c r="N1336" t="b">
        <f t="shared" si="82"/>
        <v>0</v>
      </c>
      <c r="O1336" s="2" t="b">
        <f t="shared" si="83"/>
        <v>0</v>
      </c>
    </row>
    <row r="1337" spans="1:15" x14ac:dyDescent="0.25">
      <c r="A1337">
        <v>1337</v>
      </c>
      <c r="B1337" s="2" t="s">
        <v>1505</v>
      </c>
      <c r="C1337">
        <v>34</v>
      </c>
      <c r="D1337">
        <v>7</v>
      </c>
      <c r="E1337">
        <v>31640</v>
      </c>
      <c r="F1337" s="2" t="s">
        <v>137</v>
      </c>
      <c r="G1337">
        <v>12.41</v>
      </c>
      <c r="H1337">
        <v>100</v>
      </c>
      <c r="I1337">
        <v>0</v>
      </c>
      <c r="J1337">
        <v>0</v>
      </c>
      <c r="K1337">
        <v>0</v>
      </c>
      <c r="L1337" t="b">
        <f t="shared" si="80"/>
        <v>0</v>
      </c>
      <c r="M1337" t="b">
        <f t="shared" si="81"/>
        <v>0</v>
      </c>
      <c r="N1337" t="b">
        <f t="shared" si="82"/>
        <v>0</v>
      </c>
      <c r="O1337" s="2" t="b">
        <f t="shared" si="83"/>
        <v>0</v>
      </c>
    </row>
    <row r="1338" spans="1:15" x14ac:dyDescent="0.25">
      <c r="A1338">
        <v>1338</v>
      </c>
      <c r="B1338" s="2" t="s">
        <v>1506</v>
      </c>
      <c r="C1338">
        <v>34</v>
      </c>
      <c r="D1338">
        <v>7</v>
      </c>
      <c r="E1338">
        <v>31641</v>
      </c>
      <c r="F1338" s="2" t="s">
        <v>137</v>
      </c>
      <c r="G1338">
        <v>14.77</v>
      </c>
      <c r="H1338">
        <v>100</v>
      </c>
      <c r="I1338">
        <v>0</v>
      </c>
      <c r="J1338">
        <v>0</v>
      </c>
      <c r="K1338">
        <v>0</v>
      </c>
      <c r="L1338" t="b">
        <f t="shared" si="80"/>
        <v>0</v>
      </c>
      <c r="M1338" t="b">
        <f t="shared" si="81"/>
        <v>0</v>
      </c>
      <c r="N1338" t="b">
        <f t="shared" si="82"/>
        <v>0</v>
      </c>
      <c r="O1338" s="2" t="b">
        <f t="shared" si="83"/>
        <v>0</v>
      </c>
    </row>
    <row r="1339" spans="1:15" x14ac:dyDescent="0.25">
      <c r="A1339">
        <v>1339</v>
      </c>
      <c r="B1339" s="2" t="s">
        <v>1507</v>
      </c>
      <c r="C1339">
        <v>34</v>
      </c>
      <c r="D1339">
        <v>7</v>
      </c>
      <c r="E1339">
        <v>31642</v>
      </c>
      <c r="F1339" s="2" t="s">
        <v>137</v>
      </c>
      <c r="G1339">
        <v>14.96</v>
      </c>
      <c r="H1339">
        <v>100</v>
      </c>
      <c r="I1339">
        <v>0</v>
      </c>
      <c r="J1339">
        <v>0</v>
      </c>
      <c r="K1339">
        <v>0</v>
      </c>
      <c r="L1339" t="b">
        <f t="shared" si="80"/>
        <v>0</v>
      </c>
      <c r="M1339" t="b">
        <f t="shared" si="81"/>
        <v>0</v>
      </c>
      <c r="N1339" t="b">
        <f t="shared" si="82"/>
        <v>0</v>
      </c>
      <c r="O1339" s="2" t="b">
        <f t="shared" si="83"/>
        <v>0</v>
      </c>
    </row>
    <row r="1340" spans="1:15" x14ac:dyDescent="0.25">
      <c r="A1340">
        <v>1340</v>
      </c>
      <c r="B1340" s="2" t="s">
        <v>1508</v>
      </c>
      <c r="C1340">
        <v>34</v>
      </c>
      <c r="D1340">
        <v>7</v>
      </c>
      <c r="E1340">
        <v>31643</v>
      </c>
      <c r="F1340" s="2" t="s">
        <v>137</v>
      </c>
      <c r="G1340">
        <v>18.010000000000002</v>
      </c>
      <c r="H1340">
        <v>100</v>
      </c>
      <c r="I1340">
        <v>0</v>
      </c>
      <c r="J1340">
        <v>0</v>
      </c>
      <c r="K1340">
        <v>0</v>
      </c>
      <c r="L1340" t="b">
        <f t="shared" si="80"/>
        <v>0</v>
      </c>
      <c r="M1340" t="b">
        <f t="shared" si="81"/>
        <v>0</v>
      </c>
      <c r="N1340" t="b">
        <f t="shared" si="82"/>
        <v>0</v>
      </c>
      <c r="O1340" s="2" t="b">
        <f t="shared" si="83"/>
        <v>0</v>
      </c>
    </row>
    <row r="1341" spans="1:15" x14ac:dyDescent="0.25">
      <c r="A1341">
        <v>1341</v>
      </c>
      <c r="B1341" s="2" t="s">
        <v>1509</v>
      </c>
      <c r="C1341">
        <v>34</v>
      </c>
      <c r="D1341">
        <v>7</v>
      </c>
      <c r="E1341">
        <v>31644</v>
      </c>
      <c r="F1341" s="2" t="s">
        <v>137</v>
      </c>
      <c r="G1341">
        <v>11.15</v>
      </c>
      <c r="H1341">
        <v>100</v>
      </c>
      <c r="I1341">
        <v>0</v>
      </c>
      <c r="J1341">
        <v>0</v>
      </c>
      <c r="K1341">
        <v>0</v>
      </c>
      <c r="L1341" t="b">
        <f t="shared" si="80"/>
        <v>0</v>
      </c>
      <c r="M1341" t="b">
        <f t="shared" si="81"/>
        <v>0</v>
      </c>
      <c r="N1341" t="b">
        <f t="shared" si="82"/>
        <v>0</v>
      </c>
      <c r="O1341" s="2" t="b">
        <f t="shared" si="83"/>
        <v>0</v>
      </c>
    </row>
    <row r="1342" spans="1:15" x14ac:dyDescent="0.25">
      <c r="A1342">
        <v>1342</v>
      </c>
      <c r="B1342" s="2" t="s">
        <v>1510</v>
      </c>
      <c r="C1342">
        <v>34</v>
      </c>
      <c r="D1342">
        <v>7</v>
      </c>
      <c r="E1342">
        <v>31645</v>
      </c>
      <c r="F1342" s="2" t="s">
        <v>137</v>
      </c>
      <c r="G1342">
        <v>15.72</v>
      </c>
      <c r="H1342">
        <v>100</v>
      </c>
      <c r="I1342">
        <v>0</v>
      </c>
      <c r="J1342">
        <v>0</v>
      </c>
      <c r="K1342">
        <v>0</v>
      </c>
      <c r="L1342" t="b">
        <f t="shared" si="80"/>
        <v>0</v>
      </c>
      <c r="M1342" t="b">
        <f t="shared" si="81"/>
        <v>0</v>
      </c>
      <c r="N1342" t="b">
        <f t="shared" si="82"/>
        <v>0</v>
      </c>
      <c r="O1342" s="2" t="b">
        <f t="shared" si="83"/>
        <v>0</v>
      </c>
    </row>
    <row r="1343" spans="1:15" x14ac:dyDescent="0.25">
      <c r="A1343">
        <v>1343</v>
      </c>
      <c r="B1343" s="2" t="s">
        <v>1511</v>
      </c>
      <c r="C1343">
        <v>34</v>
      </c>
      <c r="D1343">
        <v>7</v>
      </c>
      <c r="E1343">
        <v>31646</v>
      </c>
      <c r="F1343" s="2" t="s">
        <v>137</v>
      </c>
      <c r="G1343">
        <v>15.72</v>
      </c>
      <c r="H1343">
        <v>100</v>
      </c>
      <c r="I1343">
        <v>0</v>
      </c>
      <c r="J1343">
        <v>0</v>
      </c>
      <c r="K1343">
        <v>0</v>
      </c>
      <c r="L1343" t="b">
        <f t="shared" si="80"/>
        <v>0</v>
      </c>
      <c r="M1343" t="b">
        <f t="shared" si="81"/>
        <v>0</v>
      </c>
      <c r="N1343" t="b">
        <f t="shared" si="82"/>
        <v>0</v>
      </c>
      <c r="O1343" s="2" t="b">
        <f t="shared" si="83"/>
        <v>0</v>
      </c>
    </row>
    <row r="1344" spans="1:15" x14ac:dyDescent="0.25">
      <c r="A1344">
        <v>1344</v>
      </c>
      <c r="B1344" s="2" t="s">
        <v>1512</v>
      </c>
      <c r="C1344">
        <v>34</v>
      </c>
      <c r="D1344">
        <v>7</v>
      </c>
      <c r="E1344">
        <v>31647</v>
      </c>
      <c r="F1344" s="2" t="s">
        <v>137</v>
      </c>
      <c r="G1344">
        <v>10.39</v>
      </c>
      <c r="H1344">
        <v>100</v>
      </c>
      <c r="I1344">
        <v>0</v>
      </c>
      <c r="J1344">
        <v>0</v>
      </c>
      <c r="K1344">
        <v>0</v>
      </c>
      <c r="L1344" t="b">
        <f t="shared" si="80"/>
        <v>0</v>
      </c>
      <c r="M1344" t="b">
        <f t="shared" si="81"/>
        <v>0</v>
      </c>
      <c r="N1344" t="b">
        <f t="shared" si="82"/>
        <v>0</v>
      </c>
      <c r="O1344" s="2" t="b">
        <f t="shared" si="83"/>
        <v>0</v>
      </c>
    </row>
    <row r="1345" spans="1:15" x14ac:dyDescent="0.25">
      <c r="A1345">
        <v>1345</v>
      </c>
      <c r="B1345" s="2" t="s">
        <v>1513</v>
      </c>
      <c r="C1345">
        <v>34</v>
      </c>
      <c r="D1345">
        <v>7</v>
      </c>
      <c r="E1345">
        <v>31648</v>
      </c>
      <c r="F1345" s="2" t="s">
        <v>137</v>
      </c>
      <c r="G1345">
        <v>8.82</v>
      </c>
      <c r="H1345">
        <v>100</v>
      </c>
      <c r="I1345">
        <v>0</v>
      </c>
      <c r="J1345">
        <v>0</v>
      </c>
      <c r="K1345">
        <v>0</v>
      </c>
      <c r="L1345" t="b">
        <f t="shared" si="80"/>
        <v>0</v>
      </c>
      <c r="M1345" t="b">
        <f t="shared" si="81"/>
        <v>0</v>
      </c>
      <c r="N1345" t="b">
        <f t="shared" si="82"/>
        <v>0</v>
      </c>
      <c r="O1345" s="2" t="b">
        <f t="shared" si="83"/>
        <v>0</v>
      </c>
    </row>
    <row r="1346" spans="1:15" x14ac:dyDescent="0.25">
      <c r="A1346">
        <v>1346</v>
      </c>
      <c r="B1346" s="2" t="s">
        <v>1514</v>
      </c>
      <c r="C1346">
        <v>34</v>
      </c>
      <c r="D1346">
        <v>7</v>
      </c>
      <c r="E1346">
        <v>31649</v>
      </c>
      <c r="F1346" s="2" t="s">
        <v>137</v>
      </c>
      <c r="G1346">
        <v>9.59</v>
      </c>
      <c r="H1346">
        <v>100</v>
      </c>
      <c r="I1346">
        <v>0</v>
      </c>
      <c r="J1346">
        <v>0</v>
      </c>
      <c r="K1346">
        <v>0</v>
      </c>
      <c r="L1346" t="b">
        <f t="shared" ref="L1346:L1409" si="84">IF(ISNUMBER(FIND(" VEGAN",UPPER(B1346))),TRUE,FALSE)</f>
        <v>0</v>
      </c>
      <c r="M1346" t="b">
        <f t="shared" ref="M1346:M1409" si="85">IF(ISNUMBER(FIND(" BIO",UPPER(B1346))),TRUE)</f>
        <v>0</v>
      </c>
      <c r="N1346" t="b">
        <f t="shared" ref="N1346:N1409" si="86">IF(ISNUMBER(FIND(" HALAL",UPPER(B1346))),TRUE)</f>
        <v>0</v>
      </c>
      <c r="O1346" s="2" t="b">
        <f t="shared" ref="O1346:O1409" si="87">IF(ISNUMBER(FIND(" CASHER",UPPER(B1346))),TRUE)</f>
        <v>0</v>
      </c>
    </row>
    <row r="1347" spans="1:15" x14ac:dyDescent="0.25">
      <c r="A1347">
        <v>1347</v>
      </c>
      <c r="B1347" s="2" t="s">
        <v>1515</v>
      </c>
      <c r="C1347">
        <v>34</v>
      </c>
      <c r="D1347">
        <v>7</v>
      </c>
      <c r="E1347">
        <v>31650</v>
      </c>
      <c r="F1347" s="2" t="s">
        <v>137</v>
      </c>
      <c r="G1347">
        <v>11.49</v>
      </c>
      <c r="H1347">
        <v>100</v>
      </c>
      <c r="I1347">
        <v>0</v>
      </c>
      <c r="J1347">
        <v>0</v>
      </c>
      <c r="K1347">
        <v>0</v>
      </c>
      <c r="L1347" t="b">
        <f t="shared" si="84"/>
        <v>0</v>
      </c>
      <c r="M1347" t="b">
        <f t="shared" si="85"/>
        <v>0</v>
      </c>
      <c r="N1347" t="b">
        <f t="shared" si="86"/>
        <v>0</v>
      </c>
      <c r="O1347" s="2" t="b">
        <f t="shared" si="87"/>
        <v>0</v>
      </c>
    </row>
    <row r="1348" spans="1:15" x14ac:dyDescent="0.25">
      <c r="A1348">
        <v>1348</v>
      </c>
      <c r="B1348" s="2" t="s">
        <v>1516</v>
      </c>
      <c r="C1348">
        <v>34</v>
      </c>
      <c r="D1348">
        <v>7</v>
      </c>
      <c r="E1348">
        <v>31651</v>
      </c>
      <c r="F1348" s="2" t="s">
        <v>137</v>
      </c>
      <c r="G1348">
        <v>11.49</v>
      </c>
      <c r="H1348">
        <v>100</v>
      </c>
      <c r="I1348">
        <v>0</v>
      </c>
      <c r="J1348">
        <v>0</v>
      </c>
      <c r="K1348">
        <v>0</v>
      </c>
      <c r="L1348" t="b">
        <f t="shared" si="84"/>
        <v>0</v>
      </c>
      <c r="M1348" t="b">
        <f t="shared" si="85"/>
        <v>0</v>
      </c>
      <c r="N1348" t="b">
        <f t="shared" si="86"/>
        <v>0</v>
      </c>
      <c r="O1348" s="2" t="b">
        <f t="shared" si="87"/>
        <v>0</v>
      </c>
    </row>
    <row r="1349" spans="1:15" x14ac:dyDescent="0.25">
      <c r="A1349">
        <v>1349</v>
      </c>
      <c r="B1349" s="2" t="s">
        <v>1517</v>
      </c>
      <c r="C1349">
        <v>34</v>
      </c>
      <c r="D1349">
        <v>7</v>
      </c>
      <c r="E1349">
        <v>31652</v>
      </c>
      <c r="F1349" s="2" t="s">
        <v>137</v>
      </c>
      <c r="G1349">
        <v>10.16</v>
      </c>
      <c r="H1349">
        <v>100</v>
      </c>
      <c r="I1349">
        <v>0</v>
      </c>
      <c r="J1349">
        <v>0</v>
      </c>
      <c r="K1349">
        <v>0</v>
      </c>
      <c r="L1349" t="b">
        <f t="shared" si="84"/>
        <v>0</v>
      </c>
      <c r="M1349" t="b">
        <f t="shared" si="85"/>
        <v>0</v>
      </c>
      <c r="N1349" t="b">
        <f t="shared" si="86"/>
        <v>0</v>
      </c>
      <c r="O1349" s="2" t="b">
        <f t="shared" si="87"/>
        <v>0</v>
      </c>
    </row>
    <row r="1350" spans="1:15" x14ac:dyDescent="0.25">
      <c r="A1350">
        <v>1350</v>
      </c>
      <c r="B1350" s="2" t="s">
        <v>1518</v>
      </c>
      <c r="C1350">
        <v>34</v>
      </c>
      <c r="D1350">
        <v>7</v>
      </c>
      <c r="E1350">
        <v>31653</v>
      </c>
      <c r="F1350" s="2" t="s">
        <v>137</v>
      </c>
      <c r="G1350">
        <v>11.61</v>
      </c>
      <c r="H1350">
        <v>100</v>
      </c>
      <c r="I1350">
        <v>0</v>
      </c>
      <c r="J1350">
        <v>0</v>
      </c>
      <c r="K1350">
        <v>0</v>
      </c>
      <c r="L1350" t="b">
        <f t="shared" si="84"/>
        <v>0</v>
      </c>
      <c r="M1350" t="b">
        <f t="shared" si="85"/>
        <v>0</v>
      </c>
      <c r="N1350" t="b">
        <f t="shared" si="86"/>
        <v>0</v>
      </c>
      <c r="O1350" s="2" t="b">
        <f t="shared" si="87"/>
        <v>0</v>
      </c>
    </row>
    <row r="1351" spans="1:15" x14ac:dyDescent="0.25">
      <c r="A1351">
        <v>1351</v>
      </c>
      <c r="B1351" s="2" t="s">
        <v>1519</v>
      </c>
      <c r="C1351">
        <v>34</v>
      </c>
      <c r="D1351">
        <v>7</v>
      </c>
      <c r="E1351">
        <v>31654</v>
      </c>
      <c r="F1351" s="2" t="s">
        <v>137</v>
      </c>
      <c r="G1351">
        <v>11.26</v>
      </c>
      <c r="H1351">
        <v>100</v>
      </c>
      <c r="I1351">
        <v>0</v>
      </c>
      <c r="J1351">
        <v>0</v>
      </c>
      <c r="K1351">
        <v>0</v>
      </c>
      <c r="L1351" t="b">
        <f t="shared" si="84"/>
        <v>0</v>
      </c>
      <c r="M1351" t="b">
        <f t="shared" si="85"/>
        <v>0</v>
      </c>
      <c r="N1351" t="b">
        <f t="shared" si="86"/>
        <v>0</v>
      </c>
      <c r="O1351" s="2" t="b">
        <f t="shared" si="87"/>
        <v>0</v>
      </c>
    </row>
    <row r="1352" spans="1:15" x14ac:dyDescent="0.25">
      <c r="A1352">
        <v>1352</v>
      </c>
      <c r="B1352" s="2" t="s">
        <v>1520</v>
      </c>
      <c r="C1352">
        <v>34</v>
      </c>
      <c r="D1352">
        <v>7</v>
      </c>
      <c r="E1352">
        <v>31655</v>
      </c>
      <c r="F1352" s="2" t="s">
        <v>137</v>
      </c>
      <c r="G1352">
        <v>9.93</v>
      </c>
      <c r="H1352">
        <v>100</v>
      </c>
      <c r="I1352">
        <v>0</v>
      </c>
      <c r="J1352">
        <v>0</v>
      </c>
      <c r="K1352">
        <v>0</v>
      </c>
      <c r="L1352" t="b">
        <f t="shared" si="84"/>
        <v>0</v>
      </c>
      <c r="M1352" t="b">
        <f t="shared" si="85"/>
        <v>0</v>
      </c>
      <c r="N1352" t="b">
        <f t="shared" si="86"/>
        <v>0</v>
      </c>
      <c r="O1352" s="2" t="b">
        <f t="shared" si="87"/>
        <v>0</v>
      </c>
    </row>
    <row r="1353" spans="1:15" x14ac:dyDescent="0.25">
      <c r="A1353">
        <v>1353</v>
      </c>
      <c r="B1353" s="2" t="s">
        <v>1521</v>
      </c>
      <c r="C1353">
        <v>34</v>
      </c>
      <c r="D1353">
        <v>7</v>
      </c>
      <c r="E1353">
        <v>31656</v>
      </c>
      <c r="F1353" s="2" t="s">
        <v>137</v>
      </c>
      <c r="G1353">
        <v>9.0500000000000007</v>
      </c>
      <c r="H1353">
        <v>100</v>
      </c>
      <c r="I1353">
        <v>0</v>
      </c>
      <c r="J1353">
        <v>0</v>
      </c>
      <c r="K1353">
        <v>0</v>
      </c>
      <c r="L1353" t="b">
        <f t="shared" si="84"/>
        <v>0</v>
      </c>
      <c r="M1353" t="b">
        <f t="shared" si="85"/>
        <v>0</v>
      </c>
      <c r="N1353" t="b">
        <f t="shared" si="86"/>
        <v>0</v>
      </c>
      <c r="O1353" s="2" t="b">
        <f t="shared" si="87"/>
        <v>0</v>
      </c>
    </row>
    <row r="1354" spans="1:15" x14ac:dyDescent="0.25">
      <c r="A1354">
        <v>1354</v>
      </c>
      <c r="B1354" s="2" t="s">
        <v>1522</v>
      </c>
      <c r="C1354">
        <v>34</v>
      </c>
      <c r="D1354">
        <v>7</v>
      </c>
      <c r="E1354">
        <v>31657</v>
      </c>
      <c r="F1354" s="2" t="s">
        <v>137</v>
      </c>
      <c r="G1354">
        <v>10.35</v>
      </c>
      <c r="H1354">
        <v>100</v>
      </c>
      <c r="I1354">
        <v>0</v>
      </c>
      <c r="J1354">
        <v>0</v>
      </c>
      <c r="K1354">
        <v>0</v>
      </c>
      <c r="L1354" t="b">
        <f t="shared" si="84"/>
        <v>0</v>
      </c>
      <c r="M1354" t="b">
        <f t="shared" si="85"/>
        <v>0</v>
      </c>
      <c r="N1354" t="b">
        <f t="shared" si="86"/>
        <v>0</v>
      </c>
      <c r="O1354" s="2" t="b">
        <f t="shared" si="87"/>
        <v>0</v>
      </c>
    </row>
    <row r="1355" spans="1:15" x14ac:dyDescent="0.25">
      <c r="A1355">
        <v>1355</v>
      </c>
      <c r="B1355" s="2" t="s">
        <v>1523</v>
      </c>
      <c r="C1355">
        <v>34</v>
      </c>
      <c r="D1355">
        <v>7</v>
      </c>
      <c r="E1355">
        <v>31658</v>
      </c>
      <c r="F1355" s="2" t="s">
        <v>137</v>
      </c>
      <c r="G1355">
        <v>8.82</v>
      </c>
      <c r="H1355">
        <v>100</v>
      </c>
      <c r="I1355">
        <v>0</v>
      </c>
      <c r="J1355">
        <v>0</v>
      </c>
      <c r="K1355">
        <v>0</v>
      </c>
      <c r="L1355" t="b">
        <f t="shared" si="84"/>
        <v>0</v>
      </c>
      <c r="M1355" t="b">
        <f t="shared" si="85"/>
        <v>0</v>
      </c>
      <c r="N1355" t="b">
        <f t="shared" si="86"/>
        <v>0</v>
      </c>
      <c r="O1355" s="2" t="b">
        <f t="shared" si="87"/>
        <v>0</v>
      </c>
    </row>
    <row r="1356" spans="1:15" x14ac:dyDescent="0.25">
      <c r="A1356">
        <v>1356</v>
      </c>
      <c r="B1356" s="2" t="s">
        <v>1524</v>
      </c>
      <c r="C1356">
        <v>34</v>
      </c>
      <c r="D1356">
        <v>7</v>
      </c>
      <c r="E1356">
        <v>31659</v>
      </c>
      <c r="F1356" s="2" t="s">
        <v>137</v>
      </c>
      <c r="G1356">
        <v>11.61</v>
      </c>
      <c r="H1356">
        <v>100</v>
      </c>
      <c r="I1356">
        <v>0</v>
      </c>
      <c r="J1356">
        <v>0</v>
      </c>
      <c r="K1356">
        <v>0</v>
      </c>
      <c r="L1356" t="b">
        <f t="shared" si="84"/>
        <v>0</v>
      </c>
      <c r="M1356" t="b">
        <f t="shared" si="85"/>
        <v>0</v>
      </c>
      <c r="N1356" t="b">
        <f t="shared" si="86"/>
        <v>0</v>
      </c>
      <c r="O1356" s="2" t="b">
        <f t="shared" si="87"/>
        <v>0</v>
      </c>
    </row>
    <row r="1357" spans="1:15" x14ac:dyDescent="0.25">
      <c r="A1357">
        <v>1357</v>
      </c>
      <c r="B1357" s="2" t="s">
        <v>1525</v>
      </c>
      <c r="C1357">
        <v>34</v>
      </c>
      <c r="D1357">
        <v>7</v>
      </c>
      <c r="E1357">
        <v>31660</v>
      </c>
      <c r="F1357" s="2" t="s">
        <v>137</v>
      </c>
      <c r="G1357">
        <v>11.49</v>
      </c>
      <c r="H1357">
        <v>100</v>
      </c>
      <c r="I1357">
        <v>0</v>
      </c>
      <c r="J1357">
        <v>0</v>
      </c>
      <c r="K1357">
        <v>0</v>
      </c>
      <c r="L1357" t="b">
        <f t="shared" si="84"/>
        <v>0</v>
      </c>
      <c r="M1357" t="b">
        <f t="shared" si="85"/>
        <v>0</v>
      </c>
      <c r="N1357" t="b">
        <f t="shared" si="86"/>
        <v>0</v>
      </c>
      <c r="O1357" s="2" t="b">
        <f t="shared" si="87"/>
        <v>0</v>
      </c>
    </row>
    <row r="1358" spans="1:15" x14ac:dyDescent="0.25">
      <c r="A1358">
        <v>1358</v>
      </c>
      <c r="B1358" s="2" t="s">
        <v>1526</v>
      </c>
      <c r="C1358">
        <v>34</v>
      </c>
      <c r="D1358">
        <v>7</v>
      </c>
      <c r="E1358">
        <v>31661</v>
      </c>
      <c r="F1358" s="2" t="s">
        <v>137</v>
      </c>
      <c r="G1358">
        <v>11.61</v>
      </c>
      <c r="H1358">
        <v>100</v>
      </c>
      <c r="I1358">
        <v>0</v>
      </c>
      <c r="J1358">
        <v>0</v>
      </c>
      <c r="K1358">
        <v>0</v>
      </c>
      <c r="L1358" t="b">
        <f t="shared" si="84"/>
        <v>0</v>
      </c>
      <c r="M1358" t="b">
        <f t="shared" si="85"/>
        <v>0</v>
      </c>
      <c r="N1358" t="b">
        <f t="shared" si="86"/>
        <v>0</v>
      </c>
      <c r="O1358" s="2" t="b">
        <f t="shared" si="87"/>
        <v>0</v>
      </c>
    </row>
    <row r="1359" spans="1:15" x14ac:dyDescent="0.25">
      <c r="A1359">
        <v>1359</v>
      </c>
      <c r="B1359" s="2" t="s">
        <v>1527</v>
      </c>
      <c r="C1359">
        <v>34</v>
      </c>
      <c r="D1359">
        <v>7</v>
      </c>
      <c r="E1359">
        <v>31662</v>
      </c>
      <c r="F1359" s="2" t="s">
        <v>137</v>
      </c>
      <c r="G1359">
        <v>13.97</v>
      </c>
      <c r="H1359">
        <v>100</v>
      </c>
      <c r="I1359">
        <v>0</v>
      </c>
      <c r="J1359">
        <v>0</v>
      </c>
      <c r="K1359">
        <v>0</v>
      </c>
      <c r="L1359" t="b">
        <f t="shared" si="84"/>
        <v>0</v>
      </c>
      <c r="M1359" t="b">
        <f t="shared" si="85"/>
        <v>0</v>
      </c>
      <c r="N1359" t="b">
        <f t="shared" si="86"/>
        <v>0</v>
      </c>
      <c r="O1359" s="2" t="b">
        <f t="shared" si="87"/>
        <v>0</v>
      </c>
    </row>
    <row r="1360" spans="1:15" x14ac:dyDescent="0.25">
      <c r="A1360">
        <v>1360</v>
      </c>
      <c r="B1360" s="2" t="s">
        <v>1528</v>
      </c>
      <c r="C1360">
        <v>34</v>
      </c>
      <c r="D1360">
        <v>24</v>
      </c>
      <c r="E1360">
        <v>1360</v>
      </c>
      <c r="F1360" s="2" t="s">
        <v>137</v>
      </c>
      <c r="G1360">
        <v>14.16</v>
      </c>
      <c r="H1360">
        <v>100</v>
      </c>
      <c r="I1360">
        <v>0</v>
      </c>
      <c r="J1360">
        <v>0</v>
      </c>
      <c r="K1360">
        <v>0</v>
      </c>
      <c r="L1360" t="b">
        <f t="shared" si="84"/>
        <v>0</v>
      </c>
      <c r="M1360" t="b">
        <f t="shared" si="85"/>
        <v>0</v>
      </c>
      <c r="N1360" t="b">
        <f t="shared" si="86"/>
        <v>0</v>
      </c>
      <c r="O1360" s="2" t="b">
        <f t="shared" si="87"/>
        <v>0</v>
      </c>
    </row>
    <row r="1361" spans="1:15" x14ac:dyDescent="0.25">
      <c r="A1361">
        <v>1361</v>
      </c>
      <c r="B1361" s="2" t="s">
        <v>1529</v>
      </c>
      <c r="C1361">
        <v>34</v>
      </c>
      <c r="D1361">
        <v>24</v>
      </c>
      <c r="E1361">
        <v>1361</v>
      </c>
      <c r="F1361" s="2" t="s">
        <v>137</v>
      </c>
      <c r="G1361">
        <v>17.21</v>
      </c>
      <c r="H1361">
        <v>100</v>
      </c>
      <c r="I1361">
        <v>0</v>
      </c>
      <c r="J1361">
        <v>0</v>
      </c>
      <c r="K1361">
        <v>0</v>
      </c>
      <c r="L1361" t="b">
        <f t="shared" si="84"/>
        <v>0</v>
      </c>
      <c r="M1361" t="b">
        <f t="shared" si="85"/>
        <v>0</v>
      </c>
      <c r="N1361" t="b">
        <f t="shared" si="86"/>
        <v>0</v>
      </c>
      <c r="O1361" s="2" t="b">
        <f t="shared" si="87"/>
        <v>0</v>
      </c>
    </row>
    <row r="1362" spans="1:15" x14ac:dyDescent="0.25">
      <c r="A1362">
        <v>1362</v>
      </c>
      <c r="B1362" s="2" t="s">
        <v>1530</v>
      </c>
      <c r="C1362">
        <v>34</v>
      </c>
      <c r="D1362">
        <v>24</v>
      </c>
      <c r="E1362">
        <v>1362</v>
      </c>
      <c r="F1362" s="2" t="s">
        <v>137</v>
      </c>
      <c r="G1362">
        <v>10.35</v>
      </c>
      <c r="H1362">
        <v>100</v>
      </c>
      <c r="I1362">
        <v>0</v>
      </c>
      <c r="J1362">
        <v>0</v>
      </c>
      <c r="K1362">
        <v>0</v>
      </c>
      <c r="L1362" t="b">
        <f t="shared" si="84"/>
        <v>0</v>
      </c>
      <c r="M1362" t="b">
        <f t="shared" si="85"/>
        <v>0</v>
      </c>
      <c r="N1362" t="b">
        <f t="shared" si="86"/>
        <v>0</v>
      </c>
      <c r="O1362" s="2" t="b">
        <f t="shared" si="87"/>
        <v>0</v>
      </c>
    </row>
    <row r="1363" spans="1:15" x14ac:dyDescent="0.25">
      <c r="A1363">
        <v>1363</v>
      </c>
      <c r="B1363" s="2" t="s">
        <v>1531</v>
      </c>
      <c r="C1363">
        <v>34</v>
      </c>
      <c r="D1363">
        <v>24</v>
      </c>
      <c r="E1363">
        <v>1363</v>
      </c>
      <c r="F1363" s="2" t="s">
        <v>137</v>
      </c>
      <c r="G1363">
        <v>14.92</v>
      </c>
      <c r="H1363">
        <v>100</v>
      </c>
      <c r="I1363">
        <v>0</v>
      </c>
      <c r="J1363">
        <v>0</v>
      </c>
      <c r="K1363">
        <v>0</v>
      </c>
      <c r="L1363" t="b">
        <f t="shared" si="84"/>
        <v>0</v>
      </c>
      <c r="M1363" t="b">
        <f t="shared" si="85"/>
        <v>0</v>
      </c>
      <c r="N1363" t="b">
        <f t="shared" si="86"/>
        <v>0</v>
      </c>
      <c r="O1363" s="2" t="b">
        <f t="shared" si="87"/>
        <v>0</v>
      </c>
    </row>
    <row r="1364" spans="1:15" x14ac:dyDescent="0.25">
      <c r="A1364">
        <v>1364</v>
      </c>
      <c r="B1364" s="2" t="s">
        <v>1532</v>
      </c>
      <c r="C1364">
        <v>34</v>
      </c>
      <c r="D1364">
        <v>24</v>
      </c>
      <c r="E1364">
        <v>1364</v>
      </c>
      <c r="F1364" s="2" t="s">
        <v>137</v>
      </c>
      <c r="G1364">
        <v>14.92</v>
      </c>
      <c r="H1364">
        <v>100</v>
      </c>
      <c r="I1364">
        <v>0</v>
      </c>
      <c r="J1364">
        <v>0</v>
      </c>
      <c r="K1364">
        <v>0</v>
      </c>
      <c r="L1364" t="b">
        <f t="shared" si="84"/>
        <v>0</v>
      </c>
      <c r="M1364" t="b">
        <f t="shared" si="85"/>
        <v>0</v>
      </c>
      <c r="N1364" t="b">
        <f t="shared" si="86"/>
        <v>0</v>
      </c>
      <c r="O1364" s="2" t="b">
        <f t="shared" si="87"/>
        <v>0</v>
      </c>
    </row>
    <row r="1365" spans="1:15" x14ac:dyDescent="0.25">
      <c r="A1365">
        <v>1365</v>
      </c>
      <c r="B1365" s="2" t="s">
        <v>1533</v>
      </c>
      <c r="C1365">
        <v>34</v>
      </c>
      <c r="D1365">
        <v>24</v>
      </c>
      <c r="E1365">
        <v>1365</v>
      </c>
      <c r="F1365" s="2" t="s">
        <v>137</v>
      </c>
      <c r="G1365">
        <v>9.59</v>
      </c>
      <c r="H1365">
        <v>100</v>
      </c>
      <c r="I1365">
        <v>0</v>
      </c>
      <c r="J1365">
        <v>0</v>
      </c>
      <c r="K1365">
        <v>0</v>
      </c>
      <c r="L1365" t="b">
        <f t="shared" si="84"/>
        <v>0</v>
      </c>
      <c r="M1365" t="b">
        <f t="shared" si="85"/>
        <v>0</v>
      </c>
      <c r="N1365" t="b">
        <f t="shared" si="86"/>
        <v>0</v>
      </c>
      <c r="O1365" s="2" t="b">
        <f t="shared" si="87"/>
        <v>0</v>
      </c>
    </row>
    <row r="1366" spans="1:15" x14ac:dyDescent="0.25">
      <c r="A1366">
        <v>1366</v>
      </c>
      <c r="B1366" s="2" t="s">
        <v>1534</v>
      </c>
      <c r="C1366">
        <v>34</v>
      </c>
      <c r="D1366">
        <v>24</v>
      </c>
      <c r="E1366">
        <v>1366</v>
      </c>
      <c r="F1366" s="2" t="s">
        <v>137</v>
      </c>
      <c r="G1366">
        <v>6.62</v>
      </c>
      <c r="H1366">
        <v>100</v>
      </c>
      <c r="I1366">
        <v>0</v>
      </c>
      <c r="J1366">
        <v>0</v>
      </c>
      <c r="K1366">
        <v>0</v>
      </c>
      <c r="L1366" t="b">
        <f t="shared" si="84"/>
        <v>0</v>
      </c>
      <c r="M1366" t="b">
        <f t="shared" si="85"/>
        <v>0</v>
      </c>
      <c r="N1366" t="b">
        <f t="shared" si="86"/>
        <v>0</v>
      </c>
      <c r="O1366" s="2" t="b">
        <f t="shared" si="87"/>
        <v>0</v>
      </c>
    </row>
    <row r="1367" spans="1:15" x14ac:dyDescent="0.25">
      <c r="A1367">
        <v>1367</v>
      </c>
      <c r="B1367" s="2" t="s">
        <v>1535</v>
      </c>
      <c r="C1367">
        <v>34</v>
      </c>
      <c r="D1367">
        <v>24</v>
      </c>
      <c r="E1367">
        <v>1367</v>
      </c>
      <c r="F1367" s="2" t="s">
        <v>137</v>
      </c>
      <c r="G1367">
        <v>7.39</v>
      </c>
      <c r="H1367">
        <v>100</v>
      </c>
      <c r="I1367">
        <v>0</v>
      </c>
      <c r="J1367">
        <v>0</v>
      </c>
      <c r="K1367">
        <v>0</v>
      </c>
      <c r="L1367" t="b">
        <f t="shared" si="84"/>
        <v>0</v>
      </c>
      <c r="M1367" t="b">
        <f t="shared" si="85"/>
        <v>0</v>
      </c>
      <c r="N1367" t="b">
        <f t="shared" si="86"/>
        <v>0</v>
      </c>
      <c r="O1367" s="2" t="b">
        <f t="shared" si="87"/>
        <v>0</v>
      </c>
    </row>
    <row r="1368" spans="1:15" x14ac:dyDescent="0.25">
      <c r="A1368">
        <v>1368</v>
      </c>
      <c r="B1368" s="2" t="s">
        <v>1536</v>
      </c>
      <c r="C1368">
        <v>34</v>
      </c>
      <c r="D1368">
        <v>24</v>
      </c>
      <c r="E1368">
        <v>1368</v>
      </c>
      <c r="F1368" s="2" t="s">
        <v>137</v>
      </c>
      <c r="G1368">
        <v>9.2899999999999991</v>
      </c>
      <c r="H1368">
        <v>100</v>
      </c>
      <c r="I1368">
        <v>0</v>
      </c>
      <c r="J1368">
        <v>0</v>
      </c>
      <c r="K1368">
        <v>0</v>
      </c>
      <c r="L1368" t="b">
        <f t="shared" si="84"/>
        <v>0</v>
      </c>
      <c r="M1368" t="b">
        <f t="shared" si="85"/>
        <v>0</v>
      </c>
      <c r="N1368" t="b">
        <f t="shared" si="86"/>
        <v>0</v>
      </c>
      <c r="O1368" s="2" t="b">
        <f t="shared" si="87"/>
        <v>0</v>
      </c>
    </row>
    <row r="1369" spans="1:15" x14ac:dyDescent="0.25">
      <c r="A1369">
        <v>1369</v>
      </c>
      <c r="B1369" s="2" t="s">
        <v>1537</v>
      </c>
      <c r="C1369">
        <v>34</v>
      </c>
      <c r="D1369">
        <v>24</v>
      </c>
      <c r="E1369">
        <v>1369</v>
      </c>
      <c r="F1369" s="2" t="s">
        <v>137</v>
      </c>
      <c r="G1369">
        <v>9.2899999999999991</v>
      </c>
      <c r="H1369">
        <v>100</v>
      </c>
      <c r="I1369">
        <v>0</v>
      </c>
      <c r="J1369">
        <v>0</v>
      </c>
      <c r="K1369">
        <v>0</v>
      </c>
      <c r="L1369" t="b">
        <f t="shared" si="84"/>
        <v>0</v>
      </c>
      <c r="M1369" t="b">
        <f t="shared" si="85"/>
        <v>0</v>
      </c>
      <c r="N1369" t="b">
        <f t="shared" si="86"/>
        <v>0</v>
      </c>
      <c r="O1369" s="2" t="b">
        <f t="shared" si="87"/>
        <v>0</v>
      </c>
    </row>
    <row r="1370" spans="1:15" x14ac:dyDescent="0.25">
      <c r="A1370">
        <v>1370</v>
      </c>
      <c r="B1370" s="2" t="s">
        <v>1538</v>
      </c>
      <c r="C1370">
        <v>34</v>
      </c>
      <c r="D1370">
        <v>24</v>
      </c>
      <c r="E1370">
        <v>1370</v>
      </c>
      <c r="F1370" s="2" t="s">
        <v>137</v>
      </c>
      <c r="G1370">
        <v>7.96</v>
      </c>
      <c r="H1370">
        <v>100</v>
      </c>
      <c r="I1370">
        <v>0</v>
      </c>
      <c r="J1370">
        <v>0</v>
      </c>
      <c r="K1370">
        <v>0</v>
      </c>
      <c r="L1370" t="b">
        <f t="shared" si="84"/>
        <v>0</v>
      </c>
      <c r="M1370" t="b">
        <f t="shared" si="85"/>
        <v>0</v>
      </c>
      <c r="N1370" t="b">
        <f t="shared" si="86"/>
        <v>0</v>
      </c>
      <c r="O1370" s="2" t="b">
        <f t="shared" si="87"/>
        <v>0</v>
      </c>
    </row>
    <row r="1371" spans="1:15" x14ac:dyDescent="0.25">
      <c r="A1371">
        <v>1371</v>
      </c>
      <c r="B1371" s="2" t="s">
        <v>1539</v>
      </c>
      <c r="C1371">
        <v>34</v>
      </c>
      <c r="D1371">
        <v>24</v>
      </c>
      <c r="E1371">
        <v>1371</v>
      </c>
      <c r="F1371" s="2" t="s">
        <v>137</v>
      </c>
      <c r="G1371">
        <v>9.41</v>
      </c>
      <c r="H1371">
        <v>100</v>
      </c>
      <c r="I1371">
        <v>0</v>
      </c>
      <c r="J1371">
        <v>0</v>
      </c>
      <c r="K1371">
        <v>0</v>
      </c>
      <c r="L1371" t="b">
        <f t="shared" si="84"/>
        <v>0</v>
      </c>
      <c r="M1371" t="b">
        <f t="shared" si="85"/>
        <v>0</v>
      </c>
      <c r="N1371" t="b">
        <f t="shared" si="86"/>
        <v>0</v>
      </c>
      <c r="O1371" s="2" t="b">
        <f t="shared" si="87"/>
        <v>0</v>
      </c>
    </row>
    <row r="1372" spans="1:15" x14ac:dyDescent="0.25">
      <c r="A1372">
        <v>1372</v>
      </c>
      <c r="B1372" s="2" t="s">
        <v>1540</v>
      </c>
      <c r="C1372">
        <v>34</v>
      </c>
      <c r="D1372">
        <v>24</v>
      </c>
      <c r="E1372">
        <v>1372</v>
      </c>
      <c r="F1372" s="2" t="s">
        <v>137</v>
      </c>
      <c r="G1372">
        <v>9.06</v>
      </c>
      <c r="H1372">
        <v>100</v>
      </c>
      <c r="I1372">
        <v>0</v>
      </c>
      <c r="J1372">
        <v>0</v>
      </c>
      <c r="K1372">
        <v>0</v>
      </c>
      <c r="L1372" t="b">
        <f t="shared" si="84"/>
        <v>0</v>
      </c>
      <c r="M1372" t="b">
        <f t="shared" si="85"/>
        <v>0</v>
      </c>
      <c r="N1372" t="b">
        <f t="shared" si="86"/>
        <v>0</v>
      </c>
      <c r="O1372" s="2" t="b">
        <f t="shared" si="87"/>
        <v>0</v>
      </c>
    </row>
    <row r="1373" spans="1:15" x14ac:dyDescent="0.25">
      <c r="A1373">
        <v>1373</v>
      </c>
      <c r="B1373" s="2" t="s">
        <v>1541</v>
      </c>
      <c r="C1373">
        <v>34</v>
      </c>
      <c r="D1373">
        <v>24</v>
      </c>
      <c r="E1373">
        <v>1373</v>
      </c>
      <c r="F1373" s="2" t="s">
        <v>137</v>
      </c>
      <c r="G1373">
        <v>7.73</v>
      </c>
      <c r="H1373">
        <v>100</v>
      </c>
      <c r="I1373">
        <v>0</v>
      </c>
      <c r="J1373">
        <v>0</v>
      </c>
      <c r="K1373">
        <v>0</v>
      </c>
      <c r="L1373" t="b">
        <f t="shared" si="84"/>
        <v>0</v>
      </c>
      <c r="M1373" t="b">
        <f t="shared" si="85"/>
        <v>0</v>
      </c>
      <c r="N1373" t="b">
        <f t="shared" si="86"/>
        <v>0</v>
      </c>
      <c r="O1373" s="2" t="b">
        <f t="shared" si="87"/>
        <v>0</v>
      </c>
    </row>
    <row r="1374" spans="1:15" x14ac:dyDescent="0.25">
      <c r="A1374">
        <v>1374</v>
      </c>
      <c r="B1374" s="2" t="s">
        <v>1542</v>
      </c>
      <c r="C1374">
        <v>34</v>
      </c>
      <c r="D1374">
        <v>24</v>
      </c>
      <c r="E1374">
        <v>1374</v>
      </c>
      <c r="F1374" s="2" t="s">
        <v>137</v>
      </c>
      <c r="G1374">
        <v>6.85</v>
      </c>
      <c r="H1374">
        <v>100</v>
      </c>
      <c r="I1374">
        <v>0</v>
      </c>
      <c r="J1374">
        <v>0</v>
      </c>
      <c r="K1374">
        <v>0</v>
      </c>
      <c r="L1374" t="b">
        <f t="shared" si="84"/>
        <v>0</v>
      </c>
      <c r="M1374" t="b">
        <f t="shared" si="85"/>
        <v>0</v>
      </c>
      <c r="N1374" t="b">
        <f t="shared" si="86"/>
        <v>0</v>
      </c>
      <c r="O1374" s="2" t="b">
        <f t="shared" si="87"/>
        <v>0</v>
      </c>
    </row>
    <row r="1375" spans="1:15" x14ac:dyDescent="0.25">
      <c r="A1375">
        <v>1375</v>
      </c>
      <c r="B1375" s="2" t="s">
        <v>1543</v>
      </c>
      <c r="C1375">
        <v>34</v>
      </c>
      <c r="D1375">
        <v>24</v>
      </c>
      <c r="E1375">
        <v>1375</v>
      </c>
      <c r="F1375" s="2" t="s">
        <v>137</v>
      </c>
      <c r="G1375">
        <v>8.15</v>
      </c>
      <c r="H1375">
        <v>100</v>
      </c>
      <c r="I1375">
        <v>0</v>
      </c>
      <c r="J1375">
        <v>0</v>
      </c>
      <c r="K1375">
        <v>0</v>
      </c>
      <c r="L1375" t="b">
        <f t="shared" si="84"/>
        <v>0</v>
      </c>
      <c r="M1375" t="b">
        <f t="shared" si="85"/>
        <v>0</v>
      </c>
      <c r="N1375" t="b">
        <f t="shared" si="86"/>
        <v>0</v>
      </c>
      <c r="O1375" s="2" t="b">
        <f t="shared" si="87"/>
        <v>0</v>
      </c>
    </row>
    <row r="1376" spans="1:15" x14ac:dyDescent="0.25">
      <c r="A1376">
        <v>1376</v>
      </c>
      <c r="B1376" s="2" t="s">
        <v>1544</v>
      </c>
      <c r="C1376">
        <v>34</v>
      </c>
      <c r="D1376">
        <v>24</v>
      </c>
      <c r="E1376">
        <v>1376</v>
      </c>
      <c r="F1376" s="2" t="s">
        <v>137</v>
      </c>
      <c r="G1376">
        <v>6.62</v>
      </c>
      <c r="H1376">
        <v>100</v>
      </c>
      <c r="I1376">
        <v>0</v>
      </c>
      <c r="J1376">
        <v>0</v>
      </c>
      <c r="K1376">
        <v>0</v>
      </c>
      <c r="L1376" t="b">
        <f t="shared" si="84"/>
        <v>0</v>
      </c>
      <c r="M1376" t="b">
        <f t="shared" si="85"/>
        <v>0</v>
      </c>
      <c r="N1376" t="b">
        <f t="shared" si="86"/>
        <v>0</v>
      </c>
      <c r="O1376" s="2" t="b">
        <f t="shared" si="87"/>
        <v>0</v>
      </c>
    </row>
    <row r="1377" spans="1:15" x14ac:dyDescent="0.25">
      <c r="A1377">
        <v>1377</v>
      </c>
      <c r="B1377" s="2" t="s">
        <v>1545</v>
      </c>
      <c r="C1377">
        <v>34</v>
      </c>
      <c r="D1377">
        <v>24</v>
      </c>
      <c r="E1377">
        <v>1377</v>
      </c>
      <c r="F1377" s="2" t="s">
        <v>137</v>
      </c>
      <c r="G1377">
        <v>9.41</v>
      </c>
      <c r="H1377">
        <v>100</v>
      </c>
      <c r="I1377">
        <v>0</v>
      </c>
      <c r="J1377">
        <v>0</v>
      </c>
      <c r="K1377">
        <v>0</v>
      </c>
      <c r="L1377" t="b">
        <f t="shared" si="84"/>
        <v>0</v>
      </c>
      <c r="M1377" t="b">
        <f t="shared" si="85"/>
        <v>0</v>
      </c>
      <c r="N1377" t="b">
        <f t="shared" si="86"/>
        <v>0</v>
      </c>
      <c r="O1377" s="2" t="b">
        <f t="shared" si="87"/>
        <v>0</v>
      </c>
    </row>
    <row r="1378" spans="1:15" x14ac:dyDescent="0.25">
      <c r="A1378">
        <v>1378</v>
      </c>
      <c r="B1378" s="2" t="s">
        <v>1546</v>
      </c>
      <c r="C1378">
        <v>34</v>
      </c>
      <c r="D1378">
        <v>24</v>
      </c>
      <c r="E1378">
        <v>1378</v>
      </c>
      <c r="F1378" s="2" t="s">
        <v>137</v>
      </c>
      <c r="G1378">
        <v>9.2899999999999991</v>
      </c>
      <c r="H1378">
        <v>100</v>
      </c>
      <c r="I1378">
        <v>0</v>
      </c>
      <c r="J1378">
        <v>0</v>
      </c>
      <c r="K1378">
        <v>0</v>
      </c>
      <c r="L1378" t="b">
        <f t="shared" si="84"/>
        <v>0</v>
      </c>
      <c r="M1378" t="b">
        <f t="shared" si="85"/>
        <v>0</v>
      </c>
      <c r="N1378" t="b">
        <f t="shared" si="86"/>
        <v>0</v>
      </c>
      <c r="O1378" s="2" t="b">
        <f t="shared" si="87"/>
        <v>0</v>
      </c>
    </row>
    <row r="1379" spans="1:15" x14ac:dyDescent="0.25">
      <c r="A1379">
        <v>1379</v>
      </c>
      <c r="B1379" s="2" t="s">
        <v>1547</v>
      </c>
      <c r="C1379">
        <v>34</v>
      </c>
      <c r="D1379">
        <v>24</v>
      </c>
      <c r="E1379">
        <v>1379</v>
      </c>
      <c r="F1379" s="2" t="s">
        <v>137</v>
      </c>
      <c r="G1379">
        <v>9.41</v>
      </c>
      <c r="H1379">
        <v>100</v>
      </c>
      <c r="I1379">
        <v>0</v>
      </c>
      <c r="J1379">
        <v>0</v>
      </c>
      <c r="K1379">
        <v>0</v>
      </c>
      <c r="L1379" t="b">
        <f t="shared" si="84"/>
        <v>0</v>
      </c>
      <c r="M1379" t="b">
        <f t="shared" si="85"/>
        <v>0</v>
      </c>
      <c r="N1379" t="b">
        <f t="shared" si="86"/>
        <v>0</v>
      </c>
      <c r="O1379" s="2" t="b">
        <f t="shared" si="87"/>
        <v>0</v>
      </c>
    </row>
    <row r="1380" spans="1:15" x14ac:dyDescent="0.25">
      <c r="A1380">
        <v>1380</v>
      </c>
      <c r="B1380" s="2" t="s">
        <v>1548</v>
      </c>
      <c r="C1380">
        <v>34</v>
      </c>
      <c r="D1380">
        <v>24</v>
      </c>
      <c r="E1380">
        <v>1380</v>
      </c>
      <c r="F1380" s="2" t="s">
        <v>137</v>
      </c>
      <c r="G1380">
        <v>11.77</v>
      </c>
      <c r="H1380">
        <v>100</v>
      </c>
      <c r="I1380">
        <v>0</v>
      </c>
      <c r="J1380">
        <v>0</v>
      </c>
      <c r="K1380">
        <v>0</v>
      </c>
      <c r="L1380" t="b">
        <f t="shared" si="84"/>
        <v>0</v>
      </c>
      <c r="M1380" t="b">
        <f t="shared" si="85"/>
        <v>0</v>
      </c>
      <c r="N1380" t="b">
        <f t="shared" si="86"/>
        <v>0</v>
      </c>
      <c r="O1380" s="2" t="b">
        <f t="shared" si="87"/>
        <v>0</v>
      </c>
    </row>
    <row r="1381" spans="1:15" x14ac:dyDescent="0.25">
      <c r="A1381">
        <v>1381</v>
      </c>
      <c r="B1381" s="2" t="s">
        <v>1549</v>
      </c>
      <c r="C1381">
        <v>34</v>
      </c>
      <c r="D1381">
        <v>24</v>
      </c>
      <c r="E1381">
        <v>1381</v>
      </c>
      <c r="F1381" s="2" t="s">
        <v>137</v>
      </c>
      <c r="G1381">
        <v>11.96</v>
      </c>
      <c r="H1381">
        <v>100</v>
      </c>
      <c r="I1381">
        <v>0</v>
      </c>
      <c r="J1381">
        <v>0</v>
      </c>
      <c r="K1381">
        <v>0</v>
      </c>
      <c r="L1381" t="b">
        <f t="shared" si="84"/>
        <v>0</v>
      </c>
      <c r="M1381" t="b">
        <f t="shared" si="85"/>
        <v>0</v>
      </c>
      <c r="N1381" t="b">
        <f t="shared" si="86"/>
        <v>0</v>
      </c>
      <c r="O1381" s="2" t="b">
        <f t="shared" si="87"/>
        <v>0</v>
      </c>
    </row>
    <row r="1382" spans="1:15" x14ac:dyDescent="0.25">
      <c r="A1382">
        <v>1382</v>
      </c>
      <c r="B1382" s="2" t="s">
        <v>1550</v>
      </c>
      <c r="C1382">
        <v>34</v>
      </c>
      <c r="D1382">
        <v>24</v>
      </c>
      <c r="E1382">
        <v>1382</v>
      </c>
      <c r="F1382" s="2" t="s">
        <v>137</v>
      </c>
      <c r="G1382">
        <v>15.01</v>
      </c>
      <c r="H1382">
        <v>100</v>
      </c>
      <c r="I1382">
        <v>0</v>
      </c>
      <c r="J1382">
        <v>0</v>
      </c>
      <c r="K1382">
        <v>0</v>
      </c>
      <c r="L1382" t="b">
        <f t="shared" si="84"/>
        <v>0</v>
      </c>
      <c r="M1382" t="b">
        <f t="shared" si="85"/>
        <v>0</v>
      </c>
      <c r="N1382" t="b">
        <f t="shared" si="86"/>
        <v>0</v>
      </c>
      <c r="O1382" s="2" t="b">
        <f t="shared" si="87"/>
        <v>0</v>
      </c>
    </row>
    <row r="1383" spans="1:15" x14ac:dyDescent="0.25">
      <c r="A1383">
        <v>1383</v>
      </c>
      <c r="B1383" s="2" t="s">
        <v>1551</v>
      </c>
      <c r="C1383">
        <v>34</v>
      </c>
      <c r="D1383">
        <v>24</v>
      </c>
      <c r="E1383">
        <v>1383</v>
      </c>
      <c r="F1383" s="2" t="s">
        <v>137</v>
      </c>
      <c r="G1383">
        <v>8.15</v>
      </c>
      <c r="H1383">
        <v>100</v>
      </c>
      <c r="I1383">
        <v>0</v>
      </c>
      <c r="J1383">
        <v>0</v>
      </c>
      <c r="K1383">
        <v>0</v>
      </c>
      <c r="L1383" t="b">
        <f t="shared" si="84"/>
        <v>0</v>
      </c>
      <c r="M1383" t="b">
        <f t="shared" si="85"/>
        <v>0</v>
      </c>
      <c r="N1383" t="b">
        <f t="shared" si="86"/>
        <v>0</v>
      </c>
      <c r="O1383" s="2" t="b">
        <f t="shared" si="87"/>
        <v>0</v>
      </c>
    </row>
    <row r="1384" spans="1:15" x14ac:dyDescent="0.25">
      <c r="A1384">
        <v>1384</v>
      </c>
      <c r="B1384" s="2" t="s">
        <v>1552</v>
      </c>
      <c r="C1384">
        <v>34</v>
      </c>
      <c r="D1384">
        <v>24</v>
      </c>
      <c r="E1384">
        <v>1384</v>
      </c>
      <c r="F1384" s="2" t="s">
        <v>137</v>
      </c>
      <c r="G1384">
        <v>12.72</v>
      </c>
      <c r="H1384">
        <v>100</v>
      </c>
      <c r="I1384">
        <v>0</v>
      </c>
      <c r="J1384">
        <v>0</v>
      </c>
      <c r="K1384">
        <v>0</v>
      </c>
      <c r="L1384" t="b">
        <f t="shared" si="84"/>
        <v>0</v>
      </c>
      <c r="M1384" t="b">
        <f t="shared" si="85"/>
        <v>0</v>
      </c>
      <c r="N1384" t="b">
        <f t="shared" si="86"/>
        <v>0</v>
      </c>
      <c r="O1384" s="2" t="b">
        <f t="shared" si="87"/>
        <v>0</v>
      </c>
    </row>
    <row r="1385" spans="1:15" x14ac:dyDescent="0.25">
      <c r="A1385">
        <v>1385</v>
      </c>
      <c r="B1385" s="2" t="s">
        <v>1553</v>
      </c>
      <c r="C1385">
        <v>34</v>
      </c>
      <c r="D1385">
        <v>24</v>
      </c>
      <c r="E1385">
        <v>1385</v>
      </c>
      <c r="F1385" s="2" t="s">
        <v>137</v>
      </c>
      <c r="G1385">
        <v>12.72</v>
      </c>
      <c r="H1385">
        <v>100</v>
      </c>
      <c r="I1385">
        <v>0</v>
      </c>
      <c r="J1385">
        <v>0</v>
      </c>
      <c r="K1385">
        <v>0</v>
      </c>
      <c r="L1385" t="b">
        <f t="shared" si="84"/>
        <v>0</v>
      </c>
      <c r="M1385" t="b">
        <f t="shared" si="85"/>
        <v>0</v>
      </c>
      <c r="N1385" t="b">
        <f t="shared" si="86"/>
        <v>0</v>
      </c>
      <c r="O1385" s="2" t="b">
        <f t="shared" si="87"/>
        <v>0</v>
      </c>
    </row>
    <row r="1386" spans="1:15" x14ac:dyDescent="0.25">
      <c r="A1386">
        <v>1386</v>
      </c>
      <c r="B1386" s="2" t="s">
        <v>1554</v>
      </c>
      <c r="C1386">
        <v>34</v>
      </c>
      <c r="D1386">
        <v>24</v>
      </c>
      <c r="E1386">
        <v>1386</v>
      </c>
      <c r="F1386" s="2" t="s">
        <v>137</v>
      </c>
      <c r="G1386">
        <v>7.39</v>
      </c>
      <c r="H1386">
        <v>100</v>
      </c>
      <c r="I1386">
        <v>0</v>
      </c>
      <c r="J1386">
        <v>0</v>
      </c>
      <c r="K1386">
        <v>0</v>
      </c>
      <c r="L1386" t="b">
        <f t="shared" si="84"/>
        <v>0</v>
      </c>
      <c r="M1386" t="b">
        <f t="shared" si="85"/>
        <v>0</v>
      </c>
      <c r="N1386" t="b">
        <f t="shared" si="86"/>
        <v>0</v>
      </c>
      <c r="O1386" s="2" t="b">
        <f t="shared" si="87"/>
        <v>0</v>
      </c>
    </row>
    <row r="1387" spans="1:15" x14ac:dyDescent="0.25">
      <c r="A1387">
        <v>1387</v>
      </c>
      <c r="B1387" s="2" t="s">
        <v>1555</v>
      </c>
      <c r="C1387">
        <v>34</v>
      </c>
      <c r="D1387">
        <v>24</v>
      </c>
      <c r="E1387">
        <v>1387</v>
      </c>
      <c r="F1387" s="2" t="s">
        <v>137</v>
      </c>
      <c r="G1387">
        <v>5.82</v>
      </c>
      <c r="H1387">
        <v>100</v>
      </c>
      <c r="I1387">
        <v>0</v>
      </c>
      <c r="J1387">
        <v>0</v>
      </c>
      <c r="K1387">
        <v>0</v>
      </c>
      <c r="L1387" t="b">
        <f t="shared" si="84"/>
        <v>0</v>
      </c>
      <c r="M1387" t="b">
        <f t="shared" si="85"/>
        <v>0</v>
      </c>
      <c r="N1387" t="b">
        <f t="shared" si="86"/>
        <v>0</v>
      </c>
      <c r="O1387" s="2" t="b">
        <f t="shared" si="87"/>
        <v>0</v>
      </c>
    </row>
    <row r="1388" spans="1:15" x14ac:dyDescent="0.25">
      <c r="A1388">
        <v>1388</v>
      </c>
      <c r="B1388" s="2" t="s">
        <v>1556</v>
      </c>
      <c r="C1388">
        <v>34</v>
      </c>
      <c r="D1388">
        <v>24</v>
      </c>
      <c r="E1388">
        <v>1388</v>
      </c>
      <c r="F1388" s="2" t="s">
        <v>137</v>
      </c>
      <c r="G1388">
        <v>6.59</v>
      </c>
      <c r="H1388">
        <v>100</v>
      </c>
      <c r="I1388">
        <v>0</v>
      </c>
      <c r="J1388">
        <v>0</v>
      </c>
      <c r="K1388">
        <v>0</v>
      </c>
      <c r="L1388" t="b">
        <f t="shared" si="84"/>
        <v>0</v>
      </c>
      <c r="M1388" t="b">
        <f t="shared" si="85"/>
        <v>0</v>
      </c>
      <c r="N1388" t="b">
        <f t="shared" si="86"/>
        <v>0</v>
      </c>
      <c r="O1388" s="2" t="b">
        <f t="shared" si="87"/>
        <v>0</v>
      </c>
    </row>
    <row r="1389" spans="1:15" x14ac:dyDescent="0.25">
      <c r="A1389">
        <v>1389</v>
      </c>
      <c r="B1389" s="2" t="s">
        <v>1557</v>
      </c>
      <c r="C1389">
        <v>34</v>
      </c>
      <c r="D1389">
        <v>24</v>
      </c>
      <c r="E1389">
        <v>1389</v>
      </c>
      <c r="F1389" s="2" t="s">
        <v>137</v>
      </c>
      <c r="G1389">
        <v>8.49</v>
      </c>
      <c r="H1389">
        <v>100</v>
      </c>
      <c r="I1389">
        <v>0</v>
      </c>
      <c r="J1389">
        <v>0</v>
      </c>
      <c r="K1389">
        <v>0</v>
      </c>
      <c r="L1389" t="b">
        <f t="shared" si="84"/>
        <v>0</v>
      </c>
      <c r="M1389" t="b">
        <f t="shared" si="85"/>
        <v>0</v>
      </c>
      <c r="N1389" t="b">
        <f t="shared" si="86"/>
        <v>0</v>
      </c>
      <c r="O1389" s="2" t="b">
        <f t="shared" si="87"/>
        <v>0</v>
      </c>
    </row>
    <row r="1390" spans="1:15" x14ac:dyDescent="0.25">
      <c r="A1390">
        <v>1390</v>
      </c>
      <c r="B1390" s="2" t="s">
        <v>1558</v>
      </c>
      <c r="C1390">
        <v>34</v>
      </c>
      <c r="D1390">
        <v>24</v>
      </c>
      <c r="E1390">
        <v>1390</v>
      </c>
      <c r="F1390" s="2" t="s">
        <v>137</v>
      </c>
      <c r="G1390">
        <v>8.49</v>
      </c>
      <c r="H1390">
        <v>100</v>
      </c>
      <c r="I1390">
        <v>0</v>
      </c>
      <c r="J1390">
        <v>0</v>
      </c>
      <c r="K1390">
        <v>0</v>
      </c>
      <c r="L1390" t="b">
        <f t="shared" si="84"/>
        <v>0</v>
      </c>
      <c r="M1390" t="b">
        <f t="shared" si="85"/>
        <v>0</v>
      </c>
      <c r="N1390" t="b">
        <f t="shared" si="86"/>
        <v>0</v>
      </c>
      <c r="O1390" s="2" t="b">
        <f t="shared" si="87"/>
        <v>0</v>
      </c>
    </row>
    <row r="1391" spans="1:15" x14ac:dyDescent="0.25">
      <c r="A1391">
        <v>1391</v>
      </c>
      <c r="B1391" s="2" t="s">
        <v>1559</v>
      </c>
      <c r="C1391">
        <v>34</v>
      </c>
      <c r="D1391">
        <v>24</v>
      </c>
      <c r="E1391">
        <v>1391</v>
      </c>
      <c r="F1391" s="2" t="s">
        <v>137</v>
      </c>
      <c r="G1391">
        <v>7.16</v>
      </c>
      <c r="H1391">
        <v>100</v>
      </c>
      <c r="I1391">
        <v>0</v>
      </c>
      <c r="J1391">
        <v>0</v>
      </c>
      <c r="K1391">
        <v>0</v>
      </c>
      <c r="L1391" t="b">
        <f t="shared" si="84"/>
        <v>0</v>
      </c>
      <c r="M1391" t="b">
        <f t="shared" si="85"/>
        <v>0</v>
      </c>
      <c r="N1391" t="b">
        <f t="shared" si="86"/>
        <v>0</v>
      </c>
      <c r="O1391" s="2" t="b">
        <f t="shared" si="87"/>
        <v>0</v>
      </c>
    </row>
    <row r="1392" spans="1:15" x14ac:dyDescent="0.25">
      <c r="A1392">
        <v>1392</v>
      </c>
      <c r="B1392" s="2" t="s">
        <v>1560</v>
      </c>
      <c r="C1392">
        <v>34</v>
      </c>
      <c r="D1392">
        <v>24</v>
      </c>
      <c r="E1392">
        <v>1392</v>
      </c>
      <c r="F1392" s="2" t="s">
        <v>137</v>
      </c>
      <c r="G1392">
        <v>8.61</v>
      </c>
      <c r="H1392">
        <v>100</v>
      </c>
      <c r="I1392">
        <v>0</v>
      </c>
      <c r="J1392">
        <v>0</v>
      </c>
      <c r="K1392">
        <v>0</v>
      </c>
      <c r="L1392" t="b">
        <f t="shared" si="84"/>
        <v>0</v>
      </c>
      <c r="M1392" t="b">
        <f t="shared" si="85"/>
        <v>0</v>
      </c>
      <c r="N1392" t="b">
        <f t="shared" si="86"/>
        <v>0</v>
      </c>
      <c r="O1392" s="2" t="b">
        <f t="shared" si="87"/>
        <v>0</v>
      </c>
    </row>
    <row r="1393" spans="1:15" x14ac:dyDescent="0.25">
      <c r="A1393">
        <v>1393</v>
      </c>
      <c r="B1393" s="2" t="s">
        <v>1561</v>
      </c>
      <c r="C1393">
        <v>34</v>
      </c>
      <c r="D1393">
        <v>24</v>
      </c>
      <c r="E1393">
        <v>1393</v>
      </c>
      <c r="F1393" s="2" t="s">
        <v>137</v>
      </c>
      <c r="G1393">
        <v>8.26</v>
      </c>
      <c r="H1393">
        <v>100</v>
      </c>
      <c r="I1393">
        <v>0</v>
      </c>
      <c r="J1393">
        <v>0</v>
      </c>
      <c r="K1393">
        <v>0</v>
      </c>
      <c r="L1393" t="b">
        <f t="shared" si="84"/>
        <v>0</v>
      </c>
      <c r="M1393" t="b">
        <f t="shared" si="85"/>
        <v>0</v>
      </c>
      <c r="N1393" t="b">
        <f t="shared" si="86"/>
        <v>0</v>
      </c>
      <c r="O1393" s="2" t="b">
        <f t="shared" si="87"/>
        <v>0</v>
      </c>
    </row>
    <row r="1394" spans="1:15" x14ac:dyDescent="0.25">
      <c r="A1394">
        <v>1394</v>
      </c>
      <c r="B1394" s="2" t="s">
        <v>1562</v>
      </c>
      <c r="C1394">
        <v>34</v>
      </c>
      <c r="D1394">
        <v>24</v>
      </c>
      <c r="E1394">
        <v>1394</v>
      </c>
      <c r="F1394" s="2" t="s">
        <v>137</v>
      </c>
      <c r="G1394">
        <v>6.93</v>
      </c>
      <c r="H1394">
        <v>100</v>
      </c>
      <c r="I1394">
        <v>0</v>
      </c>
      <c r="J1394">
        <v>0</v>
      </c>
      <c r="K1394">
        <v>0</v>
      </c>
      <c r="L1394" t="b">
        <f t="shared" si="84"/>
        <v>0</v>
      </c>
      <c r="M1394" t="b">
        <f t="shared" si="85"/>
        <v>0</v>
      </c>
      <c r="N1394" t="b">
        <f t="shared" si="86"/>
        <v>0</v>
      </c>
      <c r="O1394" s="2" t="b">
        <f t="shared" si="87"/>
        <v>0</v>
      </c>
    </row>
    <row r="1395" spans="1:15" x14ac:dyDescent="0.25">
      <c r="A1395">
        <v>1395</v>
      </c>
      <c r="B1395" s="2" t="s">
        <v>1563</v>
      </c>
      <c r="C1395">
        <v>34</v>
      </c>
      <c r="D1395">
        <v>24</v>
      </c>
      <c r="E1395">
        <v>1395</v>
      </c>
      <c r="F1395" s="2" t="s">
        <v>137</v>
      </c>
      <c r="G1395">
        <v>6.05</v>
      </c>
      <c r="H1395">
        <v>100</v>
      </c>
      <c r="I1395">
        <v>0</v>
      </c>
      <c r="J1395">
        <v>0</v>
      </c>
      <c r="K1395">
        <v>0</v>
      </c>
      <c r="L1395" t="b">
        <f t="shared" si="84"/>
        <v>0</v>
      </c>
      <c r="M1395" t="b">
        <f t="shared" si="85"/>
        <v>0</v>
      </c>
      <c r="N1395" t="b">
        <f t="shared" si="86"/>
        <v>0</v>
      </c>
      <c r="O1395" s="2" t="b">
        <f t="shared" si="87"/>
        <v>0</v>
      </c>
    </row>
    <row r="1396" spans="1:15" x14ac:dyDescent="0.25">
      <c r="A1396">
        <v>1396</v>
      </c>
      <c r="B1396" s="2" t="s">
        <v>1564</v>
      </c>
      <c r="C1396">
        <v>34</v>
      </c>
      <c r="D1396">
        <v>24</v>
      </c>
      <c r="E1396">
        <v>1396</v>
      </c>
      <c r="F1396" s="2" t="s">
        <v>137</v>
      </c>
      <c r="G1396">
        <v>7.35</v>
      </c>
      <c r="H1396">
        <v>100</v>
      </c>
      <c r="I1396">
        <v>0</v>
      </c>
      <c r="J1396">
        <v>0</v>
      </c>
      <c r="K1396">
        <v>0</v>
      </c>
      <c r="L1396" t="b">
        <f t="shared" si="84"/>
        <v>0</v>
      </c>
      <c r="M1396" t="b">
        <f t="shared" si="85"/>
        <v>0</v>
      </c>
      <c r="N1396" t="b">
        <f t="shared" si="86"/>
        <v>0</v>
      </c>
      <c r="O1396" s="2" t="b">
        <f t="shared" si="87"/>
        <v>0</v>
      </c>
    </row>
    <row r="1397" spans="1:15" x14ac:dyDescent="0.25">
      <c r="A1397">
        <v>1397</v>
      </c>
      <c r="B1397" s="2" t="s">
        <v>1565</v>
      </c>
      <c r="C1397">
        <v>34</v>
      </c>
      <c r="D1397">
        <v>24</v>
      </c>
      <c r="E1397">
        <v>1397</v>
      </c>
      <c r="F1397" s="2" t="s">
        <v>137</v>
      </c>
      <c r="G1397">
        <v>5.82</v>
      </c>
      <c r="H1397">
        <v>100</v>
      </c>
      <c r="I1397">
        <v>0</v>
      </c>
      <c r="J1397">
        <v>0</v>
      </c>
      <c r="K1397">
        <v>0</v>
      </c>
      <c r="L1397" t="b">
        <f t="shared" si="84"/>
        <v>0</v>
      </c>
      <c r="M1397" t="b">
        <f t="shared" si="85"/>
        <v>0</v>
      </c>
      <c r="N1397" t="b">
        <f t="shared" si="86"/>
        <v>0</v>
      </c>
      <c r="O1397" s="2" t="b">
        <f t="shared" si="87"/>
        <v>0</v>
      </c>
    </row>
    <row r="1398" spans="1:15" x14ac:dyDescent="0.25">
      <c r="A1398">
        <v>1398</v>
      </c>
      <c r="B1398" s="2" t="s">
        <v>1566</v>
      </c>
      <c r="C1398">
        <v>34</v>
      </c>
      <c r="D1398">
        <v>24</v>
      </c>
      <c r="E1398">
        <v>1398</v>
      </c>
      <c r="F1398" s="2" t="s">
        <v>137</v>
      </c>
      <c r="G1398">
        <v>8.61</v>
      </c>
      <c r="H1398">
        <v>100</v>
      </c>
      <c r="I1398">
        <v>0</v>
      </c>
      <c r="J1398">
        <v>0</v>
      </c>
      <c r="K1398">
        <v>0</v>
      </c>
      <c r="L1398" t="b">
        <f t="shared" si="84"/>
        <v>0</v>
      </c>
      <c r="M1398" t="b">
        <f t="shared" si="85"/>
        <v>0</v>
      </c>
      <c r="N1398" t="b">
        <f t="shared" si="86"/>
        <v>0</v>
      </c>
      <c r="O1398" s="2" t="b">
        <f t="shared" si="87"/>
        <v>0</v>
      </c>
    </row>
    <row r="1399" spans="1:15" x14ac:dyDescent="0.25">
      <c r="A1399">
        <v>1399</v>
      </c>
      <c r="B1399" s="2" t="s">
        <v>1567</v>
      </c>
      <c r="C1399">
        <v>34</v>
      </c>
      <c r="D1399">
        <v>24</v>
      </c>
      <c r="E1399">
        <v>1399</v>
      </c>
      <c r="F1399" s="2" t="s">
        <v>137</v>
      </c>
      <c r="G1399">
        <v>8.49</v>
      </c>
      <c r="H1399">
        <v>100</v>
      </c>
      <c r="I1399">
        <v>0</v>
      </c>
      <c r="J1399">
        <v>0</v>
      </c>
      <c r="K1399">
        <v>0</v>
      </c>
      <c r="L1399" t="b">
        <f t="shared" si="84"/>
        <v>0</v>
      </c>
      <c r="M1399" t="b">
        <f t="shared" si="85"/>
        <v>0</v>
      </c>
      <c r="N1399" t="b">
        <f t="shared" si="86"/>
        <v>0</v>
      </c>
      <c r="O1399" s="2" t="b">
        <f t="shared" si="87"/>
        <v>0</v>
      </c>
    </row>
    <row r="1400" spans="1:15" x14ac:dyDescent="0.25">
      <c r="A1400">
        <v>1400</v>
      </c>
      <c r="B1400" s="2" t="s">
        <v>1568</v>
      </c>
      <c r="C1400">
        <v>34</v>
      </c>
      <c r="D1400">
        <v>24</v>
      </c>
      <c r="E1400">
        <v>1400</v>
      </c>
      <c r="F1400" s="2" t="s">
        <v>137</v>
      </c>
      <c r="G1400">
        <v>8.61</v>
      </c>
      <c r="H1400">
        <v>100</v>
      </c>
      <c r="I1400">
        <v>0</v>
      </c>
      <c r="J1400">
        <v>0</v>
      </c>
      <c r="K1400">
        <v>0</v>
      </c>
      <c r="L1400" t="b">
        <f t="shared" si="84"/>
        <v>0</v>
      </c>
      <c r="M1400" t="b">
        <f t="shared" si="85"/>
        <v>0</v>
      </c>
      <c r="N1400" t="b">
        <f t="shared" si="86"/>
        <v>0</v>
      </c>
      <c r="O1400" s="2" t="b">
        <f t="shared" si="87"/>
        <v>0</v>
      </c>
    </row>
    <row r="1401" spans="1:15" x14ac:dyDescent="0.25">
      <c r="A1401">
        <v>1401</v>
      </c>
      <c r="B1401" s="2" t="s">
        <v>1569</v>
      </c>
      <c r="C1401">
        <v>34</v>
      </c>
      <c r="D1401">
        <v>24</v>
      </c>
      <c r="E1401">
        <v>1401</v>
      </c>
      <c r="F1401" s="2" t="s">
        <v>137</v>
      </c>
      <c r="G1401">
        <v>10.97</v>
      </c>
      <c r="H1401">
        <v>100</v>
      </c>
      <c r="I1401">
        <v>0</v>
      </c>
      <c r="J1401">
        <v>0</v>
      </c>
      <c r="K1401">
        <v>0</v>
      </c>
      <c r="L1401" t="b">
        <f t="shared" si="84"/>
        <v>0</v>
      </c>
      <c r="M1401" t="b">
        <f t="shared" si="85"/>
        <v>0</v>
      </c>
      <c r="N1401" t="b">
        <f t="shared" si="86"/>
        <v>0</v>
      </c>
      <c r="O1401" s="2" t="b">
        <f t="shared" si="87"/>
        <v>0</v>
      </c>
    </row>
    <row r="1402" spans="1:15" x14ac:dyDescent="0.25">
      <c r="A1402">
        <v>1402</v>
      </c>
      <c r="B1402" s="2" t="s">
        <v>1570</v>
      </c>
      <c r="C1402">
        <v>34</v>
      </c>
      <c r="D1402">
        <v>24</v>
      </c>
      <c r="E1402">
        <v>1402</v>
      </c>
      <c r="F1402" s="2" t="s">
        <v>137</v>
      </c>
      <c r="G1402">
        <v>11.16</v>
      </c>
      <c r="H1402">
        <v>100</v>
      </c>
      <c r="I1402">
        <v>0</v>
      </c>
      <c r="J1402">
        <v>0</v>
      </c>
      <c r="K1402">
        <v>0</v>
      </c>
      <c r="L1402" t="b">
        <f t="shared" si="84"/>
        <v>0</v>
      </c>
      <c r="M1402" t="b">
        <f t="shared" si="85"/>
        <v>0</v>
      </c>
      <c r="N1402" t="b">
        <f t="shared" si="86"/>
        <v>0</v>
      </c>
      <c r="O1402" s="2" t="b">
        <f t="shared" si="87"/>
        <v>0</v>
      </c>
    </row>
    <row r="1403" spans="1:15" x14ac:dyDescent="0.25">
      <c r="A1403">
        <v>1403</v>
      </c>
      <c r="B1403" s="2" t="s">
        <v>1571</v>
      </c>
      <c r="C1403">
        <v>34</v>
      </c>
      <c r="D1403">
        <v>24</v>
      </c>
      <c r="E1403">
        <v>1403</v>
      </c>
      <c r="F1403" s="2" t="s">
        <v>137</v>
      </c>
      <c r="G1403">
        <v>14.21</v>
      </c>
      <c r="H1403">
        <v>100</v>
      </c>
      <c r="I1403">
        <v>0</v>
      </c>
      <c r="J1403">
        <v>0</v>
      </c>
      <c r="K1403">
        <v>0</v>
      </c>
      <c r="L1403" t="b">
        <f t="shared" si="84"/>
        <v>0</v>
      </c>
      <c r="M1403" t="b">
        <f t="shared" si="85"/>
        <v>0</v>
      </c>
      <c r="N1403" t="b">
        <f t="shared" si="86"/>
        <v>0</v>
      </c>
      <c r="O1403" s="2" t="b">
        <f t="shared" si="87"/>
        <v>0</v>
      </c>
    </row>
    <row r="1404" spans="1:15" x14ac:dyDescent="0.25">
      <c r="A1404">
        <v>1404</v>
      </c>
      <c r="B1404" s="2" t="s">
        <v>1572</v>
      </c>
      <c r="C1404">
        <v>34</v>
      </c>
      <c r="D1404">
        <v>24</v>
      </c>
      <c r="E1404">
        <v>1404</v>
      </c>
      <c r="F1404" s="2" t="s">
        <v>137</v>
      </c>
      <c r="G1404">
        <v>7.35</v>
      </c>
      <c r="H1404">
        <v>100</v>
      </c>
      <c r="I1404">
        <v>0</v>
      </c>
      <c r="J1404">
        <v>0</v>
      </c>
      <c r="K1404">
        <v>0</v>
      </c>
      <c r="L1404" t="b">
        <f t="shared" si="84"/>
        <v>0</v>
      </c>
      <c r="M1404" t="b">
        <f t="shared" si="85"/>
        <v>0</v>
      </c>
      <c r="N1404" t="b">
        <f t="shared" si="86"/>
        <v>0</v>
      </c>
      <c r="O1404" s="2" t="b">
        <f t="shared" si="87"/>
        <v>0</v>
      </c>
    </row>
    <row r="1405" spans="1:15" x14ac:dyDescent="0.25">
      <c r="A1405">
        <v>1405</v>
      </c>
      <c r="B1405" s="2" t="s">
        <v>1573</v>
      </c>
      <c r="C1405">
        <v>34</v>
      </c>
      <c r="D1405">
        <v>24</v>
      </c>
      <c r="E1405">
        <v>1405</v>
      </c>
      <c r="F1405" s="2" t="s">
        <v>137</v>
      </c>
      <c r="G1405">
        <v>11.92</v>
      </c>
      <c r="H1405">
        <v>100</v>
      </c>
      <c r="I1405">
        <v>0</v>
      </c>
      <c r="J1405">
        <v>0</v>
      </c>
      <c r="K1405">
        <v>0</v>
      </c>
      <c r="L1405" t="b">
        <f t="shared" si="84"/>
        <v>0</v>
      </c>
      <c r="M1405" t="b">
        <f t="shared" si="85"/>
        <v>0</v>
      </c>
      <c r="N1405" t="b">
        <f t="shared" si="86"/>
        <v>0</v>
      </c>
      <c r="O1405" s="2" t="b">
        <f t="shared" si="87"/>
        <v>0</v>
      </c>
    </row>
    <row r="1406" spans="1:15" x14ac:dyDescent="0.25">
      <c r="A1406">
        <v>1406</v>
      </c>
      <c r="B1406" s="2" t="s">
        <v>1574</v>
      </c>
      <c r="C1406">
        <v>34</v>
      </c>
      <c r="D1406">
        <v>24</v>
      </c>
      <c r="E1406">
        <v>1406</v>
      </c>
      <c r="F1406" s="2" t="s">
        <v>137</v>
      </c>
      <c r="G1406">
        <v>11.92</v>
      </c>
      <c r="H1406">
        <v>100</v>
      </c>
      <c r="I1406">
        <v>0</v>
      </c>
      <c r="J1406">
        <v>0</v>
      </c>
      <c r="K1406">
        <v>0</v>
      </c>
      <c r="L1406" t="b">
        <f t="shared" si="84"/>
        <v>0</v>
      </c>
      <c r="M1406" t="b">
        <f t="shared" si="85"/>
        <v>0</v>
      </c>
      <c r="N1406" t="b">
        <f t="shared" si="86"/>
        <v>0</v>
      </c>
      <c r="O1406" s="2" t="b">
        <f t="shared" si="87"/>
        <v>0</v>
      </c>
    </row>
    <row r="1407" spans="1:15" x14ac:dyDescent="0.25">
      <c r="A1407">
        <v>1407</v>
      </c>
      <c r="B1407" s="2" t="s">
        <v>1575</v>
      </c>
      <c r="C1407">
        <v>34</v>
      </c>
      <c r="D1407">
        <v>24</v>
      </c>
      <c r="E1407">
        <v>1407</v>
      </c>
      <c r="F1407" s="2" t="s">
        <v>137</v>
      </c>
      <c r="G1407">
        <v>6.59</v>
      </c>
      <c r="H1407">
        <v>100</v>
      </c>
      <c r="I1407">
        <v>0</v>
      </c>
      <c r="J1407">
        <v>0</v>
      </c>
      <c r="K1407">
        <v>0</v>
      </c>
      <c r="L1407" t="b">
        <f t="shared" si="84"/>
        <v>0</v>
      </c>
      <c r="M1407" t="b">
        <f t="shared" si="85"/>
        <v>0</v>
      </c>
      <c r="N1407" t="b">
        <f t="shared" si="86"/>
        <v>0</v>
      </c>
      <c r="O1407" s="2" t="b">
        <f t="shared" si="87"/>
        <v>0</v>
      </c>
    </row>
    <row r="1408" spans="1:15" x14ac:dyDescent="0.25">
      <c r="A1408">
        <v>1408</v>
      </c>
      <c r="B1408" s="2" t="s">
        <v>1576</v>
      </c>
      <c r="C1408">
        <v>34</v>
      </c>
      <c r="D1408">
        <v>24</v>
      </c>
      <c r="E1408">
        <v>1408</v>
      </c>
      <c r="F1408" s="2" t="s">
        <v>137</v>
      </c>
      <c r="G1408">
        <v>4.47</v>
      </c>
      <c r="H1408">
        <v>100</v>
      </c>
      <c r="I1408">
        <v>0</v>
      </c>
      <c r="J1408">
        <v>0</v>
      </c>
      <c r="K1408">
        <v>0</v>
      </c>
      <c r="L1408" t="b">
        <f t="shared" si="84"/>
        <v>0</v>
      </c>
      <c r="M1408" t="b">
        <f t="shared" si="85"/>
        <v>0</v>
      </c>
      <c r="N1408" t="b">
        <f t="shared" si="86"/>
        <v>0</v>
      </c>
      <c r="O1408" s="2" t="b">
        <f t="shared" si="87"/>
        <v>0</v>
      </c>
    </row>
    <row r="1409" spans="1:15" x14ac:dyDescent="0.25">
      <c r="A1409">
        <v>1409</v>
      </c>
      <c r="B1409" s="2" t="s">
        <v>1577</v>
      </c>
      <c r="C1409">
        <v>34</v>
      </c>
      <c r="D1409">
        <v>24</v>
      </c>
      <c r="E1409">
        <v>1409</v>
      </c>
      <c r="F1409" s="2" t="s">
        <v>137</v>
      </c>
      <c r="G1409">
        <v>5.24</v>
      </c>
      <c r="H1409">
        <v>100</v>
      </c>
      <c r="I1409">
        <v>0</v>
      </c>
      <c r="J1409">
        <v>0</v>
      </c>
      <c r="K1409">
        <v>0</v>
      </c>
      <c r="L1409" t="b">
        <f t="shared" si="84"/>
        <v>0</v>
      </c>
      <c r="M1409" t="b">
        <f t="shared" si="85"/>
        <v>0</v>
      </c>
      <c r="N1409" t="b">
        <f t="shared" si="86"/>
        <v>0</v>
      </c>
      <c r="O1409" s="2" t="b">
        <f t="shared" si="87"/>
        <v>0</v>
      </c>
    </row>
    <row r="1410" spans="1:15" x14ac:dyDescent="0.25">
      <c r="A1410">
        <v>1410</v>
      </c>
      <c r="B1410" s="2" t="s">
        <v>1578</v>
      </c>
      <c r="C1410">
        <v>34</v>
      </c>
      <c r="D1410">
        <v>24</v>
      </c>
      <c r="E1410">
        <v>1410</v>
      </c>
      <c r="F1410" s="2" t="s">
        <v>137</v>
      </c>
      <c r="G1410">
        <v>7.14</v>
      </c>
      <c r="H1410">
        <v>100</v>
      </c>
      <c r="I1410">
        <v>0</v>
      </c>
      <c r="J1410">
        <v>0</v>
      </c>
      <c r="K1410">
        <v>0</v>
      </c>
      <c r="L1410" t="b">
        <f t="shared" ref="L1410:L1473" si="88">IF(ISNUMBER(FIND(" VEGAN",UPPER(B1410))),TRUE,FALSE)</f>
        <v>0</v>
      </c>
      <c r="M1410" t="b">
        <f t="shared" ref="M1410:M1473" si="89">IF(ISNUMBER(FIND(" BIO",UPPER(B1410))),TRUE)</f>
        <v>0</v>
      </c>
      <c r="N1410" t="b">
        <f t="shared" ref="N1410:N1473" si="90">IF(ISNUMBER(FIND(" HALAL",UPPER(B1410))),TRUE)</f>
        <v>0</v>
      </c>
      <c r="O1410" s="2" t="b">
        <f t="shared" ref="O1410:O1473" si="91">IF(ISNUMBER(FIND(" CASHER",UPPER(B1410))),TRUE)</f>
        <v>0</v>
      </c>
    </row>
    <row r="1411" spans="1:15" x14ac:dyDescent="0.25">
      <c r="A1411">
        <v>1411</v>
      </c>
      <c r="B1411" s="2" t="s">
        <v>1579</v>
      </c>
      <c r="C1411">
        <v>34</v>
      </c>
      <c r="D1411">
        <v>24</v>
      </c>
      <c r="E1411">
        <v>1411</v>
      </c>
      <c r="F1411" s="2" t="s">
        <v>137</v>
      </c>
      <c r="G1411">
        <v>7.14</v>
      </c>
      <c r="H1411">
        <v>100</v>
      </c>
      <c r="I1411">
        <v>0</v>
      </c>
      <c r="J1411">
        <v>0</v>
      </c>
      <c r="K1411">
        <v>0</v>
      </c>
      <c r="L1411" t="b">
        <f t="shared" si="88"/>
        <v>0</v>
      </c>
      <c r="M1411" t="b">
        <f t="shared" si="89"/>
        <v>0</v>
      </c>
      <c r="N1411" t="b">
        <f t="shared" si="90"/>
        <v>0</v>
      </c>
      <c r="O1411" s="2" t="b">
        <f t="shared" si="91"/>
        <v>0</v>
      </c>
    </row>
    <row r="1412" spans="1:15" x14ac:dyDescent="0.25">
      <c r="A1412">
        <v>1412</v>
      </c>
      <c r="B1412" s="2" t="s">
        <v>1580</v>
      </c>
      <c r="C1412">
        <v>34</v>
      </c>
      <c r="D1412">
        <v>24</v>
      </c>
      <c r="E1412">
        <v>1412</v>
      </c>
      <c r="F1412" s="2" t="s">
        <v>137</v>
      </c>
      <c r="G1412">
        <v>5.81</v>
      </c>
      <c r="H1412">
        <v>100</v>
      </c>
      <c r="I1412">
        <v>0</v>
      </c>
      <c r="J1412">
        <v>0</v>
      </c>
      <c r="K1412">
        <v>0</v>
      </c>
      <c r="L1412" t="b">
        <f t="shared" si="88"/>
        <v>0</v>
      </c>
      <c r="M1412" t="b">
        <f t="shared" si="89"/>
        <v>0</v>
      </c>
      <c r="N1412" t="b">
        <f t="shared" si="90"/>
        <v>0</v>
      </c>
      <c r="O1412" s="2" t="b">
        <f t="shared" si="91"/>
        <v>0</v>
      </c>
    </row>
    <row r="1413" spans="1:15" x14ac:dyDescent="0.25">
      <c r="A1413">
        <v>1413</v>
      </c>
      <c r="B1413" s="2" t="s">
        <v>1581</v>
      </c>
      <c r="C1413">
        <v>34</v>
      </c>
      <c r="D1413">
        <v>24</v>
      </c>
      <c r="E1413">
        <v>1413</v>
      </c>
      <c r="F1413" s="2" t="s">
        <v>137</v>
      </c>
      <c r="G1413">
        <v>7.26</v>
      </c>
      <c r="H1413">
        <v>100</v>
      </c>
      <c r="I1413">
        <v>0</v>
      </c>
      <c r="J1413">
        <v>0</v>
      </c>
      <c r="K1413">
        <v>0</v>
      </c>
      <c r="L1413" t="b">
        <f t="shared" si="88"/>
        <v>0</v>
      </c>
      <c r="M1413" t="b">
        <f t="shared" si="89"/>
        <v>0</v>
      </c>
      <c r="N1413" t="b">
        <f t="shared" si="90"/>
        <v>0</v>
      </c>
      <c r="O1413" s="2" t="b">
        <f t="shared" si="91"/>
        <v>0</v>
      </c>
    </row>
    <row r="1414" spans="1:15" x14ac:dyDescent="0.25">
      <c r="A1414">
        <v>1414</v>
      </c>
      <c r="B1414" s="2" t="s">
        <v>1582</v>
      </c>
      <c r="C1414">
        <v>34</v>
      </c>
      <c r="D1414">
        <v>24</v>
      </c>
      <c r="E1414">
        <v>1414</v>
      </c>
      <c r="F1414" s="2" t="s">
        <v>137</v>
      </c>
      <c r="G1414">
        <v>6.91</v>
      </c>
      <c r="H1414">
        <v>100</v>
      </c>
      <c r="I1414">
        <v>0</v>
      </c>
      <c r="J1414">
        <v>0</v>
      </c>
      <c r="K1414">
        <v>0</v>
      </c>
      <c r="L1414" t="b">
        <f t="shared" si="88"/>
        <v>0</v>
      </c>
      <c r="M1414" t="b">
        <f t="shared" si="89"/>
        <v>0</v>
      </c>
      <c r="N1414" t="b">
        <f t="shared" si="90"/>
        <v>0</v>
      </c>
      <c r="O1414" s="2" t="b">
        <f t="shared" si="91"/>
        <v>0</v>
      </c>
    </row>
    <row r="1415" spans="1:15" x14ac:dyDescent="0.25">
      <c r="A1415">
        <v>1415</v>
      </c>
      <c r="B1415" s="2" t="s">
        <v>1583</v>
      </c>
      <c r="C1415">
        <v>34</v>
      </c>
      <c r="D1415">
        <v>24</v>
      </c>
      <c r="E1415">
        <v>1415</v>
      </c>
      <c r="F1415" s="2" t="s">
        <v>137</v>
      </c>
      <c r="G1415">
        <v>5.58</v>
      </c>
      <c r="H1415">
        <v>100</v>
      </c>
      <c r="I1415">
        <v>0</v>
      </c>
      <c r="J1415">
        <v>0</v>
      </c>
      <c r="K1415">
        <v>0</v>
      </c>
      <c r="L1415" t="b">
        <f t="shared" si="88"/>
        <v>0</v>
      </c>
      <c r="M1415" t="b">
        <f t="shared" si="89"/>
        <v>0</v>
      </c>
      <c r="N1415" t="b">
        <f t="shared" si="90"/>
        <v>0</v>
      </c>
      <c r="O1415" s="2" t="b">
        <f t="shared" si="91"/>
        <v>0</v>
      </c>
    </row>
    <row r="1416" spans="1:15" x14ac:dyDescent="0.25">
      <c r="A1416">
        <v>1416</v>
      </c>
      <c r="B1416" s="2" t="s">
        <v>1584</v>
      </c>
      <c r="C1416">
        <v>34</v>
      </c>
      <c r="D1416">
        <v>24</v>
      </c>
      <c r="E1416">
        <v>1416</v>
      </c>
      <c r="F1416" s="2" t="s">
        <v>137</v>
      </c>
      <c r="G1416">
        <v>4.7</v>
      </c>
      <c r="H1416">
        <v>100</v>
      </c>
      <c r="I1416">
        <v>0</v>
      </c>
      <c r="J1416">
        <v>0</v>
      </c>
      <c r="K1416">
        <v>0</v>
      </c>
      <c r="L1416" t="b">
        <f t="shared" si="88"/>
        <v>0</v>
      </c>
      <c r="M1416" t="b">
        <f t="shared" si="89"/>
        <v>0</v>
      </c>
      <c r="N1416" t="b">
        <f t="shared" si="90"/>
        <v>0</v>
      </c>
      <c r="O1416" s="2" t="b">
        <f t="shared" si="91"/>
        <v>0</v>
      </c>
    </row>
    <row r="1417" spans="1:15" x14ac:dyDescent="0.25">
      <c r="A1417">
        <v>1417</v>
      </c>
      <c r="B1417" s="2" t="s">
        <v>1585</v>
      </c>
      <c r="C1417">
        <v>34</v>
      </c>
      <c r="D1417">
        <v>24</v>
      </c>
      <c r="E1417">
        <v>1417</v>
      </c>
      <c r="F1417" s="2" t="s">
        <v>137</v>
      </c>
      <c r="G1417">
        <v>6</v>
      </c>
      <c r="H1417">
        <v>100</v>
      </c>
      <c r="I1417">
        <v>0</v>
      </c>
      <c r="J1417">
        <v>0</v>
      </c>
      <c r="K1417">
        <v>0</v>
      </c>
      <c r="L1417" t="b">
        <f t="shared" si="88"/>
        <v>0</v>
      </c>
      <c r="M1417" t="b">
        <f t="shared" si="89"/>
        <v>0</v>
      </c>
      <c r="N1417" t="b">
        <f t="shared" si="90"/>
        <v>0</v>
      </c>
      <c r="O1417" s="2" t="b">
        <f t="shared" si="91"/>
        <v>0</v>
      </c>
    </row>
    <row r="1418" spans="1:15" x14ac:dyDescent="0.25">
      <c r="A1418">
        <v>1418</v>
      </c>
      <c r="B1418" s="2" t="s">
        <v>1586</v>
      </c>
      <c r="C1418">
        <v>34</v>
      </c>
      <c r="D1418">
        <v>24</v>
      </c>
      <c r="E1418">
        <v>1418</v>
      </c>
      <c r="F1418" s="2" t="s">
        <v>137</v>
      </c>
      <c r="G1418">
        <v>4.47</v>
      </c>
      <c r="H1418">
        <v>100</v>
      </c>
      <c r="I1418">
        <v>0</v>
      </c>
      <c r="J1418">
        <v>0</v>
      </c>
      <c r="K1418">
        <v>0</v>
      </c>
      <c r="L1418" t="b">
        <f t="shared" si="88"/>
        <v>0</v>
      </c>
      <c r="M1418" t="b">
        <f t="shared" si="89"/>
        <v>0</v>
      </c>
      <c r="N1418" t="b">
        <f t="shared" si="90"/>
        <v>0</v>
      </c>
      <c r="O1418" s="2" t="b">
        <f t="shared" si="91"/>
        <v>0</v>
      </c>
    </row>
    <row r="1419" spans="1:15" x14ac:dyDescent="0.25">
      <c r="A1419">
        <v>1419</v>
      </c>
      <c r="B1419" s="2" t="s">
        <v>1587</v>
      </c>
      <c r="C1419">
        <v>34</v>
      </c>
      <c r="D1419">
        <v>24</v>
      </c>
      <c r="E1419">
        <v>1419</v>
      </c>
      <c r="F1419" s="2" t="s">
        <v>137</v>
      </c>
      <c r="G1419">
        <v>7.26</v>
      </c>
      <c r="H1419">
        <v>100</v>
      </c>
      <c r="I1419">
        <v>0</v>
      </c>
      <c r="J1419">
        <v>0</v>
      </c>
      <c r="K1419">
        <v>0</v>
      </c>
      <c r="L1419" t="b">
        <f t="shared" si="88"/>
        <v>0</v>
      </c>
      <c r="M1419" t="b">
        <f t="shared" si="89"/>
        <v>0</v>
      </c>
      <c r="N1419" t="b">
        <f t="shared" si="90"/>
        <v>0</v>
      </c>
      <c r="O1419" s="2" t="b">
        <f t="shared" si="91"/>
        <v>0</v>
      </c>
    </row>
    <row r="1420" spans="1:15" x14ac:dyDescent="0.25">
      <c r="A1420">
        <v>1420</v>
      </c>
      <c r="B1420" s="2" t="s">
        <v>1588</v>
      </c>
      <c r="C1420">
        <v>34</v>
      </c>
      <c r="D1420">
        <v>24</v>
      </c>
      <c r="E1420">
        <v>1420</v>
      </c>
      <c r="F1420" s="2" t="s">
        <v>137</v>
      </c>
      <c r="G1420">
        <v>7.14</v>
      </c>
      <c r="H1420">
        <v>100</v>
      </c>
      <c r="I1420">
        <v>0</v>
      </c>
      <c r="J1420">
        <v>0</v>
      </c>
      <c r="K1420">
        <v>0</v>
      </c>
      <c r="L1420" t="b">
        <f t="shared" si="88"/>
        <v>0</v>
      </c>
      <c r="M1420" t="b">
        <f t="shared" si="89"/>
        <v>0</v>
      </c>
      <c r="N1420" t="b">
        <f t="shared" si="90"/>
        <v>0</v>
      </c>
      <c r="O1420" s="2" t="b">
        <f t="shared" si="91"/>
        <v>0</v>
      </c>
    </row>
    <row r="1421" spans="1:15" x14ac:dyDescent="0.25">
      <c r="A1421">
        <v>1421</v>
      </c>
      <c r="B1421" s="2" t="s">
        <v>1589</v>
      </c>
      <c r="C1421">
        <v>34</v>
      </c>
      <c r="D1421">
        <v>24</v>
      </c>
      <c r="E1421">
        <v>1421</v>
      </c>
      <c r="F1421" s="2" t="s">
        <v>137</v>
      </c>
      <c r="G1421">
        <v>7.26</v>
      </c>
      <c r="H1421">
        <v>100</v>
      </c>
      <c r="I1421">
        <v>0</v>
      </c>
      <c r="J1421">
        <v>0</v>
      </c>
      <c r="K1421">
        <v>0</v>
      </c>
      <c r="L1421" t="b">
        <f t="shared" si="88"/>
        <v>0</v>
      </c>
      <c r="M1421" t="b">
        <f t="shared" si="89"/>
        <v>0</v>
      </c>
      <c r="N1421" t="b">
        <f t="shared" si="90"/>
        <v>0</v>
      </c>
      <c r="O1421" s="2" t="b">
        <f t="shared" si="91"/>
        <v>0</v>
      </c>
    </row>
    <row r="1422" spans="1:15" x14ac:dyDescent="0.25">
      <c r="A1422">
        <v>1422</v>
      </c>
      <c r="B1422" s="2" t="s">
        <v>1590</v>
      </c>
      <c r="C1422">
        <v>34</v>
      </c>
      <c r="D1422">
        <v>24</v>
      </c>
      <c r="E1422">
        <v>1422</v>
      </c>
      <c r="F1422" s="2" t="s">
        <v>137</v>
      </c>
      <c r="G1422">
        <v>9.6199999999999992</v>
      </c>
      <c r="H1422">
        <v>100</v>
      </c>
      <c r="I1422">
        <v>0</v>
      </c>
      <c r="J1422">
        <v>0</v>
      </c>
      <c r="K1422">
        <v>0</v>
      </c>
      <c r="L1422" t="b">
        <f t="shared" si="88"/>
        <v>0</v>
      </c>
      <c r="M1422" t="b">
        <f t="shared" si="89"/>
        <v>0</v>
      </c>
      <c r="N1422" t="b">
        <f t="shared" si="90"/>
        <v>0</v>
      </c>
      <c r="O1422" s="2" t="b">
        <f t="shared" si="91"/>
        <v>0</v>
      </c>
    </row>
    <row r="1423" spans="1:15" x14ac:dyDescent="0.25">
      <c r="A1423">
        <v>1423</v>
      </c>
      <c r="B1423" s="2" t="s">
        <v>1591</v>
      </c>
      <c r="C1423">
        <v>34</v>
      </c>
      <c r="D1423">
        <v>24</v>
      </c>
      <c r="E1423">
        <v>1423</v>
      </c>
      <c r="F1423" s="2" t="s">
        <v>137</v>
      </c>
      <c r="G1423">
        <v>9.81</v>
      </c>
      <c r="H1423">
        <v>100</v>
      </c>
      <c r="I1423">
        <v>0</v>
      </c>
      <c r="J1423">
        <v>0</v>
      </c>
      <c r="K1423">
        <v>0</v>
      </c>
      <c r="L1423" t="b">
        <f t="shared" si="88"/>
        <v>0</v>
      </c>
      <c r="M1423" t="b">
        <f t="shared" si="89"/>
        <v>0</v>
      </c>
      <c r="N1423" t="b">
        <f t="shared" si="90"/>
        <v>0</v>
      </c>
      <c r="O1423" s="2" t="b">
        <f t="shared" si="91"/>
        <v>0</v>
      </c>
    </row>
    <row r="1424" spans="1:15" x14ac:dyDescent="0.25">
      <c r="A1424">
        <v>1424</v>
      </c>
      <c r="B1424" s="2" t="s">
        <v>1592</v>
      </c>
      <c r="C1424">
        <v>34</v>
      </c>
      <c r="D1424">
        <v>24</v>
      </c>
      <c r="E1424">
        <v>1424</v>
      </c>
      <c r="F1424" s="2" t="s">
        <v>137</v>
      </c>
      <c r="G1424">
        <v>12.86</v>
      </c>
      <c r="H1424">
        <v>100</v>
      </c>
      <c r="I1424">
        <v>0</v>
      </c>
      <c r="J1424">
        <v>0</v>
      </c>
      <c r="K1424">
        <v>0</v>
      </c>
      <c r="L1424" t="b">
        <f t="shared" si="88"/>
        <v>0</v>
      </c>
      <c r="M1424" t="b">
        <f t="shared" si="89"/>
        <v>0</v>
      </c>
      <c r="N1424" t="b">
        <f t="shared" si="90"/>
        <v>0</v>
      </c>
      <c r="O1424" s="2" t="b">
        <f t="shared" si="91"/>
        <v>0</v>
      </c>
    </row>
    <row r="1425" spans="1:15" x14ac:dyDescent="0.25">
      <c r="A1425">
        <v>1425</v>
      </c>
      <c r="B1425" s="2" t="s">
        <v>1593</v>
      </c>
      <c r="C1425">
        <v>34</v>
      </c>
      <c r="D1425">
        <v>24</v>
      </c>
      <c r="E1425">
        <v>1425</v>
      </c>
      <c r="F1425" s="2" t="s">
        <v>137</v>
      </c>
      <c r="G1425">
        <v>6</v>
      </c>
      <c r="H1425">
        <v>100</v>
      </c>
      <c r="I1425">
        <v>0</v>
      </c>
      <c r="J1425">
        <v>0</v>
      </c>
      <c r="K1425">
        <v>0</v>
      </c>
      <c r="L1425" t="b">
        <f t="shared" si="88"/>
        <v>0</v>
      </c>
      <c r="M1425" t="b">
        <f t="shared" si="89"/>
        <v>0</v>
      </c>
      <c r="N1425" t="b">
        <f t="shared" si="90"/>
        <v>0</v>
      </c>
      <c r="O1425" s="2" t="b">
        <f t="shared" si="91"/>
        <v>0</v>
      </c>
    </row>
    <row r="1426" spans="1:15" x14ac:dyDescent="0.25">
      <c r="A1426">
        <v>1426</v>
      </c>
      <c r="B1426" s="2" t="s">
        <v>1594</v>
      </c>
      <c r="C1426">
        <v>34</v>
      </c>
      <c r="D1426">
        <v>24</v>
      </c>
      <c r="E1426">
        <v>1426</v>
      </c>
      <c r="F1426" s="2" t="s">
        <v>137</v>
      </c>
      <c r="G1426">
        <v>10.57</v>
      </c>
      <c r="H1426">
        <v>100</v>
      </c>
      <c r="I1426">
        <v>0</v>
      </c>
      <c r="J1426">
        <v>0</v>
      </c>
      <c r="K1426">
        <v>0</v>
      </c>
      <c r="L1426" t="b">
        <f t="shared" si="88"/>
        <v>0</v>
      </c>
      <c r="M1426" t="b">
        <f t="shared" si="89"/>
        <v>0</v>
      </c>
      <c r="N1426" t="b">
        <f t="shared" si="90"/>
        <v>0</v>
      </c>
      <c r="O1426" s="2" t="b">
        <f t="shared" si="91"/>
        <v>0</v>
      </c>
    </row>
    <row r="1427" spans="1:15" x14ac:dyDescent="0.25">
      <c r="A1427">
        <v>1427</v>
      </c>
      <c r="B1427" s="2" t="s">
        <v>1595</v>
      </c>
      <c r="C1427">
        <v>34</v>
      </c>
      <c r="D1427">
        <v>24</v>
      </c>
      <c r="E1427">
        <v>1427</v>
      </c>
      <c r="F1427" s="2" t="s">
        <v>137</v>
      </c>
      <c r="G1427">
        <v>10.57</v>
      </c>
      <c r="H1427">
        <v>100</v>
      </c>
      <c r="I1427">
        <v>0</v>
      </c>
      <c r="J1427">
        <v>0</v>
      </c>
      <c r="K1427">
        <v>0</v>
      </c>
      <c r="L1427" t="b">
        <f t="shared" si="88"/>
        <v>0</v>
      </c>
      <c r="M1427" t="b">
        <f t="shared" si="89"/>
        <v>0</v>
      </c>
      <c r="N1427" t="b">
        <f t="shared" si="90"/>
        <v>0</v>
      </c>
      <c r="O1427" s="2" t="b">
        <f t="shared" si="91"/>
        <v>0</v>
      </c>
    </row>
    <row r="1428" spans="1:15" x14ac:dyDescent="0.25">
      <c r="A1428">
        <v>1428</v>
      </c>
      <c r="B1428" s="2" t="s">
        <v>1596</v>
      </c>
      <c r="C1428">
        <v>34</v>
      </c>
      <c r="D1428">
        <v>24</v>
      </c>
      <c r="E1428">
        <v>1428</v>
      </c>
      <c r="F1428" s="2" t="s">
        <v>137</v>
      </c>
      <c r="G1428">
        <v>5.24</v>
      </c>
      <c r="H1428">
        <v>100</v>
      </c>
      <c r="I1428">
        <v>0</v>
      </c>
      <c r="J1428">
        <v>0</v>
      </c>
      <c r="K1428">
        <v>0</v>
      </c>
      <c r="L1428" t="b">
        <f t="shared" si="88"/>
        <v>0</v>
      </c>
      <c r="M1428" t="b">
        <f t="shared" si="89"/>
        <v>0</v>
      </c>
      <c r="N1428" t="b">
        <f t="shared" si="90"/>
        <v>0</v>
      </c>
      <c r="O1428" s="2" t="b">
        <f t="shared" si="91"/>
        <v>0</v>
      </c>
    </row>
    <row r="1429" spans="1:15" x14ac:dyDescent="0.25">
      <c r="A1429">
        <v>1429</v>
      </c>
      <c r="B1429" s="2" t="s">
        <v>1597</v>
      </c>
      <c r="C1429">
        <v>34</v>
      </c>
      <c r="D1429">
        <v>24</v>
      </c>
      <c r="E1429">
        <v>1429</v>
      </c>
      <c r="F1429" s="2" t="s">
        <v>137</v>
      </c>
      <c r="G1429">
        <v>3.67</v>
      </c>
      <c r="H1429">
        <v>100</v>
      </c>
      <c r="I1429">
        <v>0</v>
      </c>
      <c r="J1429">
        <v>0</v>
      </c>
      <c r="K1429">
        <v>0</v>
      </c>
      <c r="L1429" t="b">
        <f t="shared" si="88"/>
        <v>0</v>
      </c>
      <c r="M1429" t="b">
        <f t="shared" si="89"/>
        <v>0</v>
      </c>
      <c r="N1429" t="b">
        <f t="shared" si="90"/>
        <v>0</v>
      </c>
      <c r="O1429" s="2" t="b">
        <f t="shared" si="91"/>
        <v>0</v>
      </c>
    </row>
    <row r="1430" spans="1:15" x14ac:dyDescent="0.25">
      <c r="A1430">
        <v>1430</v>
      </c>
      <c r="B1430" s="2" t="s">
        <v>1598</v>
      </c>
      <c r="C1430">
        <v>34</v>
      </c>
      <c r="D1430">
        <v>24</v>
      </c>
      <c r="E1430">
        <v>1430</v>
      </c>
      <c r="F1430" s="2" t="s">
        <v>137</v>
      </c>
      <c r="G1430">
        <v>4.4400000000000004</v>
      </c>
      <c r="H1430">
        <v>100</v>
      </c>
      <c r="I1430">
        <v>0</v>
      </c>
      <c r="J1430">
        <v>0</v>
      </c>
      <c r="K1430">
        <v>0</v>
      </c>
      <c r="L1430" t="b">
        <f t="shared" si="88"/>
        <v>0</v>
      </c>
      <c r="M1430" t="b">
        <f t="shared" si="89"/>
        <v>0</v>
      </c>
      <c r="N1430" t="b">
        <f t="shared" si="90"/>
        <v>0</v>
      </c>
      <c r="O1430" s="2" t="b">
        <f t="shared" si="91"/>
        <v>0</v>
      </c>
    </row>
    <row r="1431" spans="1:15" x14ac:dyDescent="0.25">
      <c r="A1431">
        <v>1431</v>
      </c>
      <c r="B1431" s="2" t="s">
        <v>1599</v>
      </c>
      <c r="C1431">
        <v>34</v>
      </c>
      <c r="D1431">
        <v>24</v>
      </c>
      <c r="E1431">
        <v>1431</v>
      </c>
      <c r="F1431" s="2" t="s">
        <v>137</v>
      </c>
      <c r="G1431">
        <v>6.34</v>
      </c>
      <c r="H1431">
        <v>100</v>
      </c>
      <c r="I1431">
        <v>0</v>
      </c>
      <c r="J1431">
        <v>0</v>
      </c>
      <c r="K1431">
        <v>0</v>
      </c>
      <c r="L1431" t="b">
        <f t="shared" si="88"/>
        <v>0</v>
      </c>
      <c r="M1431" t="b">
        <f t="shared" si="89"/>
        <v>0</v>
      </c>
      <c r="N1431" t="b">
        <f t="shared" si="90"/>
        <v>0</v>
      </c>
      <c r="O1431" s="2" t="b">
        <f t="shared" si="91"/>
        <v>0</v>
      </c>
    </row>
    <row r="1432" spans="1:15" x14ac:dyDescent="0.25">
      <c r="A1432">
        <v>1432</v>
      </c>
      <c r="B1432" s="2" t="s">
        <v>1600</v>
      </c>
      <c r="C1432">
        <v>34</v>
      </c>
      <c r="D1432">
        <v>24</v>
      </c>
      <c r="E1432">
        <v>1432</v>
      </c>
      <c r="F1432" s="2" t="s">
        <v>137</v>
      </c>
      <c r="G1432">
        <v>6.34</v>
      </c>
      <c r="H1432">
        <v>100</v>
      </c>
      <c r="I1432">
        <v>0</v>
      </c>
      <c r="J1432">
        <v>0</v>
      </c>
      <c r="K1432">
        <v>0</v>
      </c>
      <c r="L1432" t="b">
        <f t="shared" si="88"/>
        <v>0</v>
      </c>
      <c r="M1432" t="b">
        <f t="shared" si="89"/>
        <v>0</v>
      </c>
      <c r="N1432" t="b">
        <f t="shared" si="90"/>
        <v>0</v>
      </c>
      <c r="O1432" s="2" t="b">
        <f t="shared" si="91"/>
        <v>0</v>
      </c>
    </row>
    <row r="1433" spans="1:15" x14ac:dyDescent="0.25">
      <c r="A1433">
        <v>1433</v>
      </c>
      <c r="B1433" s="2" t="s">
        <v>1601</v>
      </c>
      <c r="C1433">
        <v>34</v>
      </c>
      <c r="D1433">
        <v>24</v>
      </c>
      <c r="E1433">
        <v>1433</v>
      </c>
      <c r="F1433" s="2" t="s">
        <v>137</v>
      </c>
      <c r="G1433">
        <v>5.01</v>
      </c>
      <c r="H1433">
        <v>100</v>
      </c>
      <c r="I1433">
        <v>0</v>
      </c>
      <c r="J1433">
        <v>0</v>
      </c>
      <c r="K1433">
        <v>0</v>
      </c>
      <c r="L1433" t="b">
        <f t="shared" si="88"/>
        <v>0</v>
      </c>
      <c r="M1433" t="b">
        <f t="shared" si="89"/>
        <v>0</v>
      </c>
      <c r="N1433" t="b">
        <f t="shared" si="90"/>
        <v>0</v>
      </c>
      <c r="O1433" s="2" t="b">
        <f t="shared" si="91"/>
        <v>0</v>
      </c>
    </row>
    <row r="1434" spans="1:15" x14ac:dyDescent="0.25">
      <c r="A1434">
        <v>1434</v>
      </c>
      <c r="B1434" s="2" t="s">
        <v>1602</v>
      </c>
      <c r="C1434">
        <v>34</v>
      </c>
      <c r="D1434">
        <v>24</v>
      </c>
      <c r="E1434">
        <v>1434</v>
      </c>
      <c r="F1434" s="2" t="s">
        <v>137</v>
      </c>
      <c r="G1434">
        <v>6.46</v>
      </c>
      <c r="H1434">
        <v>100</v>
      </c>
      <c r="I1434">
        <v>0</v>
      </c>
      <c r="J1434">
        <v>0</v>
      </c>
      <c r="K1434">
        <v>0</v>
      </c>
      <c r="L1434" t="b">
        <f t="shared" si="88"/>
        <v>0</v>
      </c>
      <c r="M1434" t="b">
        <f t="shared" si="89"/>
        <v>0</v>
      </c>
      <c r="N1434" t="b">
        <f t="shared" si="90"/>
        <v>0</v>
      </c>
      <c r="O1434" s="2" t="b">
        <f t="shared" si="91"/>
        <v>0</v>
      </c>
    </row>
    <row r="1435" spans="1:15" x14ac:dyDescent="0.25">
      <c r="A1435">
        <v>1435</v>
      </c>
      <c r="B1435" s="2" t="s">
        <v>1603</v>
      </c>
      <c r="C1435">
        <v>34</v>
      </c>
      <c r="D1435">
        <v>24</v>
      </c>
      <c r="E1435">
        <v>1435</v>
      </c>
      <c r="F1435" s="2" t="s">
        <v>137</v>
      </c>
      <c r="G1435">
        <v>6.11</v>
      </c>
      <c r="H1435">
        <v>100</v>
      </c>
      <c r="I1435">
        <v>0</v>
      </c>
      <c r="J1435">
        <v>0</v>
      </c>
      <c r="K1435">
        <v>0</v>
      </c>
      <c r="L1435" t="b">
        <f t="shared" si="88"/>
        <v>0</v>
      </c>
      <c r="M1435" t="b">
        <f t="shared" si="89"/>
        <v>0</v>
      </c>
      <c r="N1435" t="b">
        <f t="shared" si="90"/>
        <v>0</v>
      </c>
      <c r="O1435" s="2" t="b">
        <f t="shared" si="91"/>
        <v>0</v>
      </c>
    </row>
    <row r="1436" spans="1:15" x14ac:dyDescent="0.25">
      <c r="A1436">
        <v>1436</v>
      </c>
      <c r="B1436" s="2" t="s">
        <v>1604</v>
      </c>
      <c r="C1436">
        <v>34</v>
      </c>
      <c r="D1436">
        <v>24</v>
      </c>
      <c r="E1436">
        <v>1436</v>
      </c>
      <c r="F1436" s="2" t="s">
        <v>137</v>
      </c>
      <c r="G1436">
        <v>4.78</v>
      </c>
      <c r="H1436">
        <v>100</v>
      </c>
      <c r="I1436">
        <v>0</v>
      </c>
      <c r="J1436">
        <v>0</v>
      </c>
      <c r="K1436">
        <v>0</v>
      </c>
      <c r="L1436" t="b">
        <f t="shared" si="88"/>
        <v>0</v>
      </c>
      <c r="M1436" t="b">
        <f t="shared" si="89"/>
        <v>0</v>
      </c>
      <c r="N1436" t="b">
        <f t="shared" si="90"/>
        <v>0</v>
      </c>
      <c r="O1436" s="2" t="b">
        <f t="shared" si="91"/>
        <v>0</v>
      </c>
    </row>
    <row r="1437" spans="1:15" x14ac:dyDescent="0.25">
      <c r="A1437">
        <v>1437</v>
      </c>
      <c r="B1437" s="2" t="s">
        <v>1605</v>
      </c>
      <c r="C1437">
        <v>34</v>
      </c>
      <c r="D1437">
        <v>24</v>
      </c>
      <c r="E1437">
        <v>1437</v>
      </c>
      <c r="F1437" s="2" t="s">
        <v>137</v>
      </c>
      <c r="G1437">
        <v>3.9</v>
      </c>
      <c r="H1437">
        <v>100</v>
      </c>
      <c r="I1437">
        <v>0</v>
      </c>
      <c r="J1437">
        <v>0</v>
      </c>
      <c r="K1437">
        <v>0</v>
      </c>
      <c r="L1437" t="b">
        <f t="shared" si="88"/>
        <v>0</v>
      </c>
      <c r="M1437" t="b">
        <f t="shared" si="89"/>
        <v>0</v>
      </c>
      <c r="N1437" t="b">
        <f t="shared" si="90"/>
        <v>0</v>
      </c>
      <c r="O1437" s="2" t="b">
        <f t="shared" si="91"/>
        <v>0</v>
      </c>
    </row>
    <row r="1438" spans="1:15" x14ac:dyDescent="0.25">
      <c r="A1438">
        <v>1438</v>
      </c>
      <c r="B1438" s="2" t="s">
        <v>1606</v>
      </c>
      <c r="C1438">
        <v>34</v>
      </c>
      <c r="D1438">
        <v>24</v>
      </c>
      <c r="E1438">
        <v>1438</v>
      </c>
      <c r="F1438" s="2" t="s">
        <v>137</v>
      </c>
      <c r="G1438">
        <v>5.2</v>
      </c>
      <c r="H1438">
        <v>100</v>
      </c>
      <c r="I1438">
        <v>0</v>
      </c>
      <c r="J1438">
        <v>0</v>
      </c>
      <c r="K1438">
        <v>0</v>
      </c>
      <c r="L1438" t="b">
        <f t="shared" si="88"/>
        <v>0</v>
      </c>
      <c r="M1438" t="b">
        <f t="shared" si="89"/>
        <v>0</v>
      </c>
      <c r="N1438" t="b">
        <f t="shared" si="90"/>
        <v>0</v>
      </c>
      <c r="O1438" s="2" t="b">
        <f t="shared" si="91"/>
        <v>0</v>
      </c>
    </row>
    <row r="1439" spans="1:15" x14ac:dyDescent="0.25">
      <c r="A1439">
        <v>1439</v>
      </c>
      <c r="B1439" s="2" t="s">
        <v>1607</v>
      </c>
      <c r="C1439">
        <v>34</v>
      </c>
      <c r="D1439">
        <v>19</v>
      </c>
      <c r="E1439">
        <v>31940</v>
      </c>
      <c r="F1439" s="2" t="s">
        <v>137</v>
      </c>
      <c r="G1439">
        <v>3.67</v>
      </c>
      <c r="H1439">
        <v>100</v>
      </c>
      <c r="I1439">
        <v>0</v>
      </c>
      <c r="J1439">
        <v>0</v>
      </c>
      <c r="K1439">
        <v>0</v>
      </c>
      <c r="L1439" t="b">
        <f t="shared" si="88"/>
        <v>0</v>
      </c>
      <c r="M1439" t="b">
        <f t="shared" si="89"/>
        <v>0</v>
      </c>
      <c r="N1439" t="b">
        <f t="shared" si="90"/>
        <v>0</v>
      </c>
      <c r="O1439" s="2" t="b">
        <f t="shared" si="91"/>
        <v>0</v>
      </c>
    </row>
    <row r="1440" spans="1:15" x14ac:dyDescent="0.25">
      <c r="A1440">
        <v>1440</v>
      </c>
      <c r="B1440" s="2" t="s">
        <v>1608</v>
      </c>
      <c r="C1440">
        <v>34</v>
      </c>
      <c r="D1440">
        <v>19</v>
      </c>
      <c r="E1440">
        <v>31941</v>
      </c>
      <c r="F1440" s="2" t="s">
        <v>137</v>
      </c>
      <c r="G1440">
        <v>6.46</v>
      </c>
      <c r="H1440">
        <v>100</v>
      </c>
      <c r="I1440">
        <v>0</v>
      </c>
      <c r="J1440">
        <v>0</v>
      </c>
      <c r="K1440">
        <v>0</v>
      </c>
      <c r="L1440" t="b">
        <f t="shared" si="88"/>
        <v>0</v>
      </c>
      <c r="M1440" t="b">
        <f t="shared" si="89"/>
        <v>0</v>
      </c>
      <c r="N1440" t="b">
        <f t="shared" si="90"/>
        <v>0</v>
      </c>
      <c r="O1440" s="2" t="b">
        <f t="shared" si="91"/>
        <v>0</v>
      </c>
    </row>
    <row r="1441" spans="1:15" x14ac:dyDescent="0.25">
      <c r="A1441">
        <v>1441</v>
      </c>
      <c r="B1441" s="2" t="s">
        <v>1609</v>
      </c>
      <c r="C1441">
        <v>34</v>
      </c>
      <c r="D1441">
        <v>19</v>
      </c>
      <c r="E1441">
        <v>31942</v>
      </c>
      <c r="F1441" s="2" t="s">
        <v>137</v>
      </c>
      <c r="G1441">
        <v>6.34</v>
      </c>
      <c r="H1441">
        <v>100</v>
      </c>
      <c r="I1441">
        <v>0</v>
      </c>
      <c r="J1441">
        <v>0</v>
      </c>
      <c r="K1441">
        <v>0</v>
      </c>
      <c r="L1441" t="b">
        <f t="shared" si="88"/>
        <v>0</v>
      </c>
      <c r="M1441" t="b">
        <f t="shared" si="89"/>
        <v>0</v>
      </c>
      <c r="N1441" t="b">
        <f t="shared" si="90"/>
        <v>0</v>
      </c>
      <c r="O1441" s="2" t="b">
        <f t="shared" si="91"/>
        <v>0</v>
      </c>
    </row>
    <row r="1442" spans="1:15" x14ac:dyDescent="0.25">
      <c r="A1442">
        <v>1442</v>
      </c>
      <c r="B1442" s="2" t="s">
        <v>1610</v>
      </c>
      <c r="C1442">
        <v>34</v>
      </c>
      <c r="D1442">
        <v>19</v>
      </c>
      <c r="E1442">
        <v>31943</v>
      </c>
      <c r="F1442" s="2" t="s">
        <v>137</v>
      </c>
      <c r="G1442">
        <v>6.46</v>
      </c>
      <c r="H1442">
        <v>100</v>
      </c>
      <c r="I1442">
        <v>0</v>
      </c>
      <c r="J1442">
        <v>0</v>
      </c>
      <c r="K1442">
        <v>0</v>
      </c>
      <c r="L1442" t="b">
        <f t="shared" si="88"/>
        <v>0</v>
      </c>
      <c r="M1442" t="b">
        <f t="shared" si="89"/>
        <v>0</v>
      </c>
      <c r="N1442" t="b">
        <f t="shared" si="90"/>
        <v>0</v>
      </c>
      <c r="O1442" s="2" t="b">
        <f t="shared" si="91"/>
        <v>0</v>
      </c>
    </row>
    <row r="1443" spans="1:15" x14ac:dyDescent="0.25">
      <c r="A1443">
        <v>1443</v>
      </c>
      <c r="B1443" s="2" t="s">
        <v>1611</v>
      </c>
      <c r="C1443">
        <v>34</v>
      </c>
      <c r="D1443">
        <v>19</v>
      </c>
      <c r="E1443">
        <v>31944</v>
      </c>
      <c r="F1443" s="2" t="s">
        <v>137</v>
      </c>
      <c r="G1443">
        <v>8.82</v>
      </c>
      <c r="H1443">
        <v>100</v>
      </c>
      <c r="I1443">
        <v>0</v>
      </c>
      <c r="J1443">
        <v>0</v>
      </c>
      <c r="K1443">
        <v>0</v>
      </c>
      <c r="L1443" t="b">
        <f t="shared" si="88"/>
        <v>0</v>
      </c>
      <c r="M1443" t="b">
        <f t="shared" si="89"/>
        <v>0</v>
      </c>
      <c r="N1443" t="b">
        <f t="shared" si="90"/>
        <v>0</v>
      </c>
      <c r="O1443" s="2" t="b">
        <f t="shared" si="91"/>
        <v>0</v>
      </c>
    </row>
    <row r="1444" spans="1:15" x14ac:dyDescent="0.25">
      <c r="A1444">
        <v>1444</v>
      </c>
      <c r="B1444" s="2" t="s">
        <v>1612</v>
      </c>
      <c r="C1444">
        <v>34</v>
      </c>
      <c r="D1444">
        <v>19</v>
      </c>
      <c r="E1444">
        <v>31945</v>
      </c>
      <c r="F1444" s="2" t="s">
        <v>137</v>
      </c>
      <c r="G1444">
        <v>9.01</v>
      </c>
      <c r="H1444">
        <v>100</v>
      </c>
      <c r="I1444">
        <v>0</v>
      </c>
      <c r="J1444">
        <v>0</v>
      </c>
      <c r="K1444">
        <v>0</v>
      </c>
      <c r="L1444" t="b">
        <f t="shared" si="88"/>
        <v>0</v>
      </c>
      <c r="M1444" t="b">
        <f t="shared" si="89"/>
        <v>0</v>
      </c>
      <c r="N1444" t="b">
        <f t="shared" si="90"/>
        <v>0</v>
      </c>
      <c r="O1444" s="2" t="b">
        <f t="shared" si="91"/>
        <v>0</v>
      </c>
    </row>
    <row r="1445" spans="1:15" x14ac:dyDescent="0.25">
      <c r="A1445">
        <v>1445</v>
      </c>
      <c r="B1445" s="2" t="s">
        <v>1613</v>
      </c>
      <c r="C1445">
        <v>34</v>
      </c>
      <c r="D1445">
        <v>19</v>
      </c>
      <c r="E1445">
        <v>31946</v>
      </c>
      <c r="F1445" s="2" t="s">
        <v>137</v>
      </c>
      <c r="G1445">
        <v>12.06</v>
      </c>
      <c r="H1445">
        <v>100</v>
      </c>
      <c r="I1445">
        <v>0</v>
      </c>
      <c r="J1445">
        <v>0</v>
      </c>
      <c r="K1445">
        <v>0</v>
      </c>
      <c r="L1445" t="b">
        <f t="shared" si="88"/>
        <v>0</v>
      </c>
      <c r="M1445" t="b">
        <f t="shared" si="89"/>
        <v>0</v>
      </c>
      <c r="N1445" t="b">
        <f t="shared" si="90"/>
        <v>0</v>
      </c>
      <c r="O1445" s="2" t="b">
        <f t="shared" si="91"/>
        <v>0</v>
      </c>
    </row>
    <row r="1446" spans="1:15" x14ac:dyDescent="0.25">
      <c r="A1446">
        <v>1446</v>
      </c>
      <c r="B1446" s="2" t="s">
        <v>1614</v>
      </c>
      <c r="C1446">
        <v>34</v>
      </c>
      <c r="D1446">
        <v>19</v>
      </c>
      <c r="E1446">
        <v>31947</v>
      </c>
      <c r="F1446" s="2" t="s">
        <v>137</v>
      </c>
      <c r="G1446">
        <v>5.2</v>
      </c>
      <c r="H1446">
        <v>100</v>
      </c>
      <c r="I1446">
        <v>0</v>
      </c>
      <c r="J1446">
        <v>0</v>
      </c>
      <c r="K1446">
        <v>0</v>
      </c>
      <c r="L1446" t="b">
        <f t="shared" si="88"/>
        <v>0</v>
      </c>
      <c r="M1446" t="b">
        <f t="shared" si="89"/>
        <v>0</v>
      </c>
      <c r="N1446" t="b">
        <f t="shared" si="90"/>
        <v>0</v>
      </c>
      <c r="O1446" s="2" t="b">
        <f t="shared" si="91"/>
        <v>0</v>
      </c>
    </row>
    <row r="1447" spans="1:15" x14ac:dyDescent="0.25">
      <c r="A1447">
        <v>1447</v>
      </c>
      <c r="B1447" s="2" t="s">
        <v>1615</v>
      </c>
      <c r="C1447">
        <v>34</v>
      </c>
      <c r="D1447">
        <v>19</v>
      </c>
      <c r="E1447">
        <v>31948</v>
      </c>
      <c r="F1447" s="2" t="s">
        <v>137</v>
      </c>
      <c r="G1447">
        <v>9.77</v>
      </c>
      <c r="H1447">
        <v>100</v>
      </c>
      <c r="I1447">
        <v>0</v>
      </c>
      <c r="J1447">
        <v>0</v>
      </c>
      <c r="K1447">
        <v>0</v>
      </c>
      <c r="L1447" t="b">
        <f t="shared" si="88"/>
        <v>0</v>
      </c>
      <c r="M1447" t="b">
        <f t="shared" si="89"/>
        <v>0</v>
      </c>
      <c r="N1447" t="b">
        <f t="shared" si="90"/>
        <v>0</v>
      </c>
      <c r="O1447" s="2" t="b">
        <f t="shared" si="91"/>
        <v>0</v>
      </c>
    </row>
    <row r="1448" spans="1:15" x14ac:dyDescent="0.25">
      <c r="A1448">
        <v>1448</v>
      </c>
      <c r="B1448" s="2" t="s">
        <v>1616</v>
      </c>
      <c r="C1448">
        <v>34</v>
      </c>
      <c r="D1448">
        <v>19</v>
      </c>
      <c r="E1448">
        <v>31949</v>
      </c>
      <c r="F1448" s="2" t="s">
        <v>137</v>
      </c>
      <c r="G1448">
        <v>9.77</v>
      </c>
      <c r="H1448">
        <v>100</v>
      </c>
      <c r="I1448">
        <v>0</v>
      </c>
      <c r="J1448">
        <v>0</v>
      </c>
      <c r="K1448">
        <v>0</v>
      </c>
      <c r="L1448" t="b">
        <f t="shared" si="88"/>
        <v>0</v>
      </c>
      <c r="M1448" t="b">
        <f t="shared" si="89"/>
        <v>0</v>
      </c>
      <c r="N1448" t="b">
        <f t="shared" si="90"/>
        <v>0</v>
      </c>
      <c r="O1448" s="2" t="b">
        <f t="shared" si="91"/>
        <v>0</v>
      </c>
    </row>
    <row r="1449" spans="1:15" x14ac:dyDescent="0.25">
      <c r="A1449">
        <v>1449</v>
      </c>
      <c r="B1449" s="2" t="s">
        <v>1617</v>
      </c>
      <c r="C1449">
        <v>34</v>
      </c>
      <c r="D1449">
        <v>19</v>
      </c>
      <c r="E1449">
        <v>31950</v>
      </c>
      <c r="F1449" s="2" t="s">
        <v>137</v>
      </c>
      <c r="G1449">
        <v>4.4400000000000004</v>
      </c>
      <c r="H1449">
        <v>100</v>
      </c>
      <c r="I1449">
        <v>0</v>
      </c>
      <c r="J1449">
        <v>0</v>
      </c>
      <c r="K1449">
        <v>0</v>
      </c>
      <c r="L1449" t="b">
        <f t="shared" si="88"/>
        <v>0</v>
      </c>
      <c r="M1449" t="b">
        <f t="shared" si="89"/>
        <v>0</v>
      </c>
      <c r="N1449" t="b">
        <f t="shared" si="90"/>
        <v>0</v>
      </c>
      <c r="O1449" s="2" t="b">
        <f t="shared" si="91"/>
        <v>0</v>
      </c>
    </row>
    <row r="1450" spans="1:15" x14ac:dyDescent="0.25">
      <c r="A1450">
        <v>1450</v>
      </c>
      <c r="B1450" s="2" t="s">
        <v>1618</v>
      </c>
      <c r="C1450">
        <v>34</v>
      </c>
      <c r="D1450">
        <v>19</v>
      </c>
      <c r="E1450">
        <v>31951</v>
      </c>
      <c r="F1450" s="2" t="s">
        <v>137</v>
      </c>
      <c r="G1450">
        <v>5.37</v>
      </c>
      <c r="H1450">
        <v>100</v>
      </c>
      <c r="I1450">
        <v>0</v>
      </c>
      <c r="J1450">
        <v>0</v>
      </c>
      <c r="K1450">
        <v>0</v>
      </c>
      <c r="L1450" t="b">
        <f t="shared" si="88"/>
        <v>0</v>
      </c>
      <c r="M1450" t="b">
        <f t="shared" si="89"/>
        <v>0</v>
      </c>
      <c r="N1450" t="b">
        <f t="shared" si="90"/>
        <v>0</v>
      </c>
      <c r="O1450" s="2" t="b">
        <f t="shared" si="91"/>
        <v>0</v>
      </c>
    </row>
    <row r="1451" spans="1:15" x14ac:dyDescent="0.25">
      <c r="A1451">
        <v>1451</v>
      </c>
      <c r="B1451" s="2" t="s">
        <v>1619</v>
      </c>
      <c r="C1451">
        <v>34</v>
      </c>
      <c r="D1451">
        <v>19</v>
      </c>
      <c r="E1451">
        <v>31952</v>
      </c>
      <c r="F1451" s="2" t="s">
        <v>137</v>
      </c>
      <c r="G1451">
        <v>6.14</v>
      </c>
      <c r="H1451">
        <v>100</v>
      </c>
      <c r="I1451">
        <v>0</v>
      </c>
      <c r="J1451">
        <v>0</v>
      </c>
      <c r="K1451">
        <v>0</v>
      </c>
      <c r="L1451" t="b">
        <f t="shared" si="88"/>
        <v>0</v>
      </c>
      <c r="M1451" t="b">
        <f t="shared" si="89"/>
        <v>0</v>
      </c>
      <c r="N1451" t="b">
        <f t="shared" si="90"/>
        <v>0</v>
      </c>
      <c r="O1451" s="2" t="b">
        <f t="shared" si="91"/>
        <v>0</v>
      </c>
    </row>
    <row r="1452" spans="1:15" x14ac:dyDescent="0.25">
      <c r="A1452">
        <v>1452</v>
      </c>
      <c r="B1452" s="2" t="s">
        <v>1620</v>
      </c>
      <c r="C1452">
        <v>34</v>
      </c>
      <c r="D1452">
        <v>19</v>
      </c>
      <c r="E1452">
        <v>31953</v>
      </c>
      <c r="F1452" s="2" t="s">
        <v>137</v>
      </c>
      <c r="G1452">
        <v>8.0399999999999991</v>
      </c>
      <c r="H1452">
        <v>100</v>
      </c>
      <c r="I1452">
        <v>0</v>
      </c>
      <c r="J1452">
        <v>0</v>
      </c>
      <c r="K1452">
        <v>0</v>
      </c>
      <c r="L1452" t="b">
        <f t="shared" si="88"/>
        <v>0</v>
      </c>
      <c r="M1452" t="b">
        <f t="shared" si="89"/>
        <v>0</v>
      </c>
      <c r="N1452" t="b">
        <f t="shared" si="90"/>
        <v>0</v>
      </c>
      <c r="O1452" s="2" t="b">
        <f t="shared" si="91"/>
        <v>0</v>
      </c>
    </row>
    <row r="1453" spans="1:15" x14ac:dyDescent="0.25">
      <c r="A1453">
        <v>1453</v>
      </c>
      <c r="B1453" s="2" t="s">
        <v>1621</v>
      </c>
      <c r="C1453">
        <v>34</v>
      </c>
      <c r="D1453">
        <v>19</v>
      </c>
      <c r="E1453">
        <v>31954</v>
      </c>
      <c r="F1453" s="2" t="s">
        <v>137</v>
      </c>
      <c r="G1453">
        <v>8.0399999999999991</v>
      </c>
      <c r="H1453">
        <v>100</v>
      </c>
      <c r="I1453">
        <v>0</v>
      </c>
      <c r="J1453">
        <v>0</v>
      </c>
      <c r="K1453">
        <v>0</v>
      </c>
      <c r="L1453" t="b">
        <f t="shared" si="88"/>
        <v>0</v>
      </c>
      <c r="M1453" t="b">
        <f t="shared" si="89"/>
        <v>0</v>
      </c>
      <c r="N1453" t="b">
        <f t="shared" si="90"/>
        <v>0</v>
      </c>
      <c r="O1453" s="2" t="b">
        <f t="shared" si="91"/>
        <v>0</v>
      </c>
    </row>
    <row r="1454" spans="1:15" x14ac:dyDescent="0.25">
      <c r="A1454">
        <v>1454</v>
      </c>
      <c r="B1454" s="2" t="s">
        <v>1622</v>
      </c>
      <c r="C1454">
        <v>34</v>
      </c>
      <c r="D1454">
        <v>19</v>
      </c>
      <c r="E1454">
        <v>31955</v>
      </c>
      <c r="F1454" s="2" t="s">
        <v>137</v>
      </c>
      <c r="G1454">
        <v>6.71</v>
      </c>
      <c r="H1454">
        <v>100</v>
      </c>
      <c r="I1454">
        <v>0</v>
      </c>
      <c r="J1454">
        <v>0</v>
      </c>
      <c r="K1454">
        <v>0</v>
      </c>
      <c r="L1454" t="b">
        <f t="shared" si="88"/>
        <v>0</v>
      </c>
      <c r="M1454" t="b">
        <f t="shared" si="89"/>
        <v>0</v>
      </c>
      <c r="N1454" t="b">
        <f t="shared" si="90"/>
        <v>0</v>
      </c>
      <c r="O1454" s="2" t="b">
        <f t="shared" si="91"/>
        <v>0</v>
      </c>
    </row>
    <row r="1455" spans="1:15" x14ac:dyDescent="0.25">
      <c r="A1455">
        <v>1455</v>
      </c>
      <c r="B1455" s="2" t="s">
        <v>1623</v>
      </c>
      <c r="C1455">
        <v>34</v>
      </c>
      <c r="D1455">
        <v>19</v>
      </c>
      <c r="E1455">
        <v>31956</v>
      </c>
      <c r="F1455" s="2" t="s">
        <v>137</v>
      </c>
      <c r="G1455">
        <v>8.16</v>
      </c>
      <c r="H1455">
        <v>100</v>
      </c>
      <c r="I1455">
        <v>0</v>
      </c>
      <c r="J1455">
        <v>0</v>
      </c>
      <c r="K1455">
        <v>0</v>
      </c>
      <c r="L1455" t="b">
        <f t="shared" si="88"/>
        <v>0</v>
      </c>
      <c r="M1455" t="b">
        <f t="shared" si="89"/>
        <v>0</v>
      </c>
      <c r="N1455" t="b">
        <f t="shared" si="90"/>
        <v>0</v>
      </c>
      <c r="O1455" s="2" t="b">
        <f t="shared" si="91"/>
        <v>0</v>
      </c>
    </row>
    <row r="1456" spans="1:15" x14ac:dyDescent="0.25">
      <c r="A1456">
        <v>1456</v>
      </c>
      <c r="B1456" s="2" t="s">
        <v>1624</v>
      </c>
      <c r="C1456">
        <v>34</v>
      </c>
      <c r="D1456">
        <v>19</v>
      </c>
      <c r="E1456">
        <v>31957</v>
      </c>
      <c r="F1456" s="2" t="s">
        <v>137</v>
      </c>
      <c r="G1456">
        <v>7.81</v>
      </c>
      <c r="H1456">
        <v>100</v>
      </c>
      <c r="I1456">
        <v>0</v>
      </c>
      <c r="J1456">
        <v>0</v>
      </c>
      <c r="K1456">
        <v>0</v>
      </c>
      <c r="L1456" t="b">
        <f t="shared" si="88"/>
        <v>0</v>
      </c>
      <c r="M1456" t="b">
        <f t="shared" si="89"/>
        <v>0</v>
      </c>
      <c r="N1456" t="b">
        <f t="shared" si="90"/>
        <v>0</v>
      </c>
      <c r="O1456" s="2" t="b">
        <f t="shared" si="91"/>
        <v>0</v>
      </c>
    </row>
    <row r="1457" spans="1:15" x14ac:dyDescent="0.25">
      <c r="A1457">
        <v>1457</v>
      </c>
      <c r="B1457" s="2" t="s">
        <v>1625</v>
      </c>
      <c r="C1457">
        <v>34</v>
      </c>
      <c r="D1457">
        <v>19</v>
      </c>
      <c r="E1457">
        <v>31958</v>
      </c>
      <c r="F1457" s="2" t="s">
        <v>137</v>
      </c>
      <c r="G1457">
        <v>6.48</v>
      </c>
      <c r="H1457">
        <v>100</v>
      </c>
      <c r="I1457">
        <v>0</v>
      </c>
      <c r="J1457">
        <v>0</v>
      </c>
      <c r="K1457">
        <v>0</v>
      </c>
      <c r="L1457" t="b">
        <f t="shared" si="88"/>
        <v>0</v>
      </c>
      <c r="M1457" t="b">
        <f t="shared" si="89"/>
        <v>0</v>
      </c>
      <c r="N1457" t="b">
        <f t="shared" si="90"/>
        <v>0</v>
      </c>
      <c r="O1457" s="2" t="b">
        <f t="shared" si="91"/>
        <v>0</v>
      </c>
    </row>
    <row r="1458" spans="1:15" x14ac:dyDescent="0.25">
      <c r="A1458">
        <v>1458</v>
      </c>
      <c r="B1458" s="2" t="s">
        <v>1626</v>
      </c>
      <c r="C1458">
        <v>34</v>
      </c>
      <c r="D1458">
        <v>19</v>
      </c>
      <c r="E1458">
        <v>31959</v>
      </c>
      <c r="F1458" s="2" t="s">
        <v>137</v>
      </c>
      <c r="G1458">
        <v>5.6</v>
      </c>
      <c r="H1458">
        <v>100</v>
      </c>
      <c r="I1458">
        <v>0</v>
      </c>
      <c r="J1458">
        <v>0</v>
      </c>
      <c r="K1458">
        <v>0</v>
      </c>
      <c r="L1458" t="b">
        <f t="shared" si="88"/>
        <v>0</v>
      </c>
      <c r="M1458" t="b">
        <f t="shared" si="89"/>
        <v>0</v>
      </c>
      <c r="N1458" t="b">
        <f t="shared" si="90"/>
        <v>0</v>
      </c>
      <c r="O1458" s="2" t="b">
        <f t="shared" si="91"/>
        <v>0</v>
      </c>
    </row>
    <row r="1459" spans="1:15" x14ac:dyDescent="0.25">
      <c r="A1459">
        <v>1459</v>
      </c>
      <c r="B1459" s="2" t="s">
        <v>1627</v>
      </c>
      <c r="C1459">
        <v>34</v>
      </c>
      <c r="D1459">
        <v>19</v>
      </c>
      <c r="E1459">
        <v>31960</v>
      </c>
      <c r="F1459" s="2" t="s">
        <v>137</v>
      </c>
      <c r="G1459">
        <v>6.9</v>
      </c>
      <c r="H1459">
        <v>100</v>
      </c>
      <c r="I1459">
        <v>0</v>
      </c>
      <c r="J1459">
        <v>0</v>
      </c>
      <c r="K1459">
        <v>0</v>
      </c>
      <c r="L1459" t="b">
        <f t="shared" si="88"/>
        <v>0</v>
      </c>
      <c r="M1459" t="b">
        <f t="shared" si="89"/>
        <v>0</v>
      </c>
      <c r="N1459" t="b">
        <f t="shared" si="90"/>
        <v>0</v>
      </c>
      <c r="O1459" s="2" t="b">
        <f t="shared" si="91"/>
        <v>0</v>
      </c>
    </row>
    <row r="1460" spans="1:15" x14ac:dyDescent="0.25">
      <c r="A1460">
        <v>1460</v>
      </c>
      <c r="B1460" s="2" t="s">
        <v>1628</v>
      </c>
      <c r="C1460">
        <v>34</v>
      </c>
      <c r="D1460">
        <v>19</v>
      </c>
      <c r="E1460">
        <v>31961</v>
      </c>
      <c r="F1460" s="2" t="s">
        <v>137</v>
      </c>
      <c r="G1460">
        <v>5.37</v>
      </c>
      <c r="H1460">
        <v>100</v>
      </c>
      <c r="I1460">
        <v>0</v>
      </c>
      <c r="J1460">
        <v>0</v>
      </c>
      <c r="K1460">
        <v>0</v>
      </c>
      <c r="L1460" t="b">
        <f t="shared" si="88"/>
        <v>0</v>
      </c>
      <c r="M1460" t="b">
        <f t="shared" si="89"/>
        <v>0</v>
      </c>
      <c r="N1460" t="b">
        <f t="shared" si="90"/>
        <v>0</v>
      </c>
      <c r="O1460" s="2" t="b">
        <f t="shared" si="91"/>
        <v>0</v>
      </c>
    </row>
    <row r="1461" spans="1:15" x14ac:dyDescent="0.25">
      <c r="A1461">
        <v>1461</v>
      </c>
      <c r="B1461" s="2" t="s">
        <v>1629</v>
      </c>
      <c r="C1461">
        <v>34</v>
      </c>
      <c r="D1461">
        <v>19</v>
      </c>
      <c r="E1461">
        <v>31962</v>
      </c>
      <c r="F1461" s="2" t="s">
        <v>137</v>
      </c>
      <c r="G1461">
        <v>8.16</v>
      </c>
      <c r="H1461">
        <v>100</v>
      </c>
      <c r="I1461">
        <v>0</v>
      </c>
      <c r="J1461">
        <v>0</v>
      </c>
      <c r="K1461">
        <v>0</v>
      </c>
      <c r="L1461" t="b">
        <f t="shared" si="88"/>
        <v>0</v>
      </c>
      <c r="M1461" t="b">
        <f t="shared" si="89"/>
        <v>0</v>
      </c>
      <c r="N1461" t="b">
        <f t="shared" si="90"/>
        <v>0</v>
      </c>
      <c r="O1461" s="2" t="b">
        <f t="shared" si="91"/>
        <v>0</v>
      </c>
    </row>
    <row r="1462" spans="1:15" x14ac:dyDescent="0.25">
      <c r="A1462">
        <v>1462</v>
      </c>
      <c r="B1462" s="2" t="s">
        <v>1630</v>
      </c>
      <c r="C1462">
        <v>34</v>
      </c>
      <c r="D1462">
        <v>19</v>
      </c>
      <c r="E1462">
        <v>31963</v>
      </c>
      <c r="F1462" s="2" t="s">
        <v>137</v>
      </c>
      <c r="G1462">
        <v>8.0399999999999991</v>
      </c>
      <c r="H1462">
        <v>100</v>
      </c>
      <c r="I1462">
        <v>0</v>
      </c>
      <c r="J1462">
        <v>0</v>
      </c>
      <c r="K1462">
        <v>0</v>
      </c>
      <c r="L1462" t="b">
        <f t="shared" si="88"/>
        <v>0</v>
      </c>
      <c r="M1462" t="b">
        <f t="shared" si="89"/>
        <v>0</v>
      </c>
      <c r="N1462" t="b">
        <f t="shared" si="90"/>
        <v>0</v>
      </c>
      <c r="O1462" s="2" t="b">
        <f t="shared" si="91"/>
        <v>0</v>
      </c>
    </row>
    <row r="1463" spans="1:15" x14ac:dyDescent="0.25">
      <c r="A1463">
        <v>1463</v>
      </c>
      <c r="B1463" s="2" t="s">
        <v>1631</v>
      </c>
      <c r="C1463">
        <v>34</v>
      </c>
      <c r="D1463">
        <v>19</v>
      </c>
      <c r="E1463">
        <v>31964</v>
      </c>
      <c r="F1463" s="2" t="s">
        <v>137</v>
      </c>
      <c r="G1463">
        <v>8.16</v>
      </c>
      <c r="H1463">
        <v>100</v>
      </c>
      <c r="I1463">
        <v>0</v>
      </c>
      <c r="J1463">
        <v>0</v>
      </c>
      <c r="K1463">
        <v>0</v>
      </c>
      <c r="L1463" t="b">
        <f t="shared" si="88"/>
        <v>0</v>
      </c>
      <c r="M1463" t="b">
        <f t="shared" si="89"/>
        <v>0</v>
      </c>
      <c r="N1463" t="b">
        <f t="shared" si="90"/>
        <v>0</v>
      </c>
      <c r="O1463" s="2" t="b">
        <f t="shared" si="91"/>
        <v>0</v>
      </c>
    </row>
    <row r="1464" spans="1:15" x14ac:dyDescent="0.25">
      <c r="A1464">
        <v>1464</v>
      </c>
      <c r="B1464" s="2" t="s">
        <v>1632</v>
      </c>
      <c r="C1464">
        <v>34</v>
      </c>
      <c r="D1464">
        <v>19</v>
      </c>
      <c r="E1464">
        <v>31965</v>
      </c>
      <c r="F1464" s="2" t="s">
        <v>137</v>
      </c>
      <c r="G1464">
        <v>10.52</v>
      </c>
      <c r="H1464">
        <v>100</v>
      </c>
      <c r="I1464">
        <v>0</v>
      </c>
      <c r="J1464">
        <v>0</v>
      </c>
      <c r="K1464">
        <v>0</v>
      </c>
      <c r="L1464" t="b">
        <f t="shared" si="88"/>
        <v>0</v>
      </c>
      <c r="M1464" t="b">
        <f t="shared" si="89"/>
        <v>0</v>
      </c>
      <c r="N1464" t="b">
        <f t="shared" si="90"/>
        <v>0</v>
      </c>
      <c r="O1464" s="2" t="b">
        <f t="shared" si="91"/>
        <v>0</v>
      </c>
    </row>
    <row r="1465" spans="1:15" x14ac:dyDescent="0.25">
      <c r="A1465">
        <v>1465</v>
      </c>
      <c r="B1465" s="2" t="s">
        <v>1633</v>
      </c>
      <c r="C1465">
        <v>34</v>
      </c>
      <c r="D1465">
        <v>19</v>
      </c>
      <c r="E1465">
        <v>31966</v>
      </c>
      <c r="F1465" s="2" t="s">
        <v>137</v>
      </c>
      <c r="G1465">
        <v>10.71</v>
      </c>
      <c r="H1465">
        <v>100</v>
      </c>
      <c r="I1465">
        <v>0</v>
      </c>
      <c r="J1465">
        <v>0</v>
      </c>
      <c r="K1465">
        <v>0</v>
      </c>
      <c r="L1465" t="b">
        <f t="shared" si="88"/>
        <v>0</v>
      </c>
      <c r="M1465" t="b">
        <f t="shared" si="89"/>
        <v>0</v>
      </c>
      <c r="N1465" t="b">
        <f t="shared" si="90"/>
        <v>0</v>
      </c>
      <c r="O1465" s="2" t="b">
        <f t="shared" si="91"/>
        <v>0</v>
      </c>
    </row>
    <row r="1466" spans="1:15" x14ac:dyDescent="0.25">
      <c r="A1466">
        <v>1466</v>
      </c>
      <c r="B1466" s="2" t="s">
        <v>1634</v>
      </c>
      <c r="C1466">
        <v>34</v>
      </c>
      <c r="D1466">
        <v>19</v>
      </c>
      <c r="E1466">
        <v>31967</v>
      </c>
      <c r="F1466" s="2" t="s">
        <v>137</v>
      </c>
      <c r="G1466">
        <v>13.76</v>
      </c>
      <c r="H1466">
        <v>100</v>
      </c>
      <c r="I1466">
        <v>0</v>
      </c>
      <c r="J1466">
        <v>0</v>
      </c>
      <c r="K1466">
        <v>0</v>
      </c>
      <c r="L1466" t="b">
        <f t="shared" si="88"/>
        <v>0</v>
      </c>
      <c r="M1466" t="b">
        <f t="shared" si="89"/>
        <v>0</v>
      </c>
      <c r="N1466" t="b">
        <f t="shared" si="90"/>
        <v>0</v>
      </c>
      <c r="O1466" s="2" t="b">
        <f t="shared" si="91"/>
        <v>0</v>
      </c>
    </row>
    <row r="1467" spans="1:15" x14ac:dyDescent="0.25">
      <c r="A1467">
        <v>1467</v>
      </c>
      <c r="B1467" s="2" t="s">
        <v>1635</v>
      </c>
      <c r="C1467">
        <v>34</v>
      </c>
      <c r="D1467">
        <v>19</v>
      </c>
      <c r="E1467">
        <v>31968</v>
      </c>
      <c r="F1467" s="2" t="s">
        <v>137</v>
      </c>
      <c r="G1467">
        <v>6.9</v>
      </c>
      <c r="H1467">
        <v>100</v>
      </c>
      <c r="I1467">
        <v>0</v>
      </c>
      <c r="J1467">
        <v>0</v>
      </c>
      <c r="K1467">
        <v>0</v>
      </c>
      <c r="L1467" t="b">
        <f t="shared" si="88"/>
        <v>0</v>
      </c>
      <c r="M1467" t="b">
        <f t="shared" si="89"/>
        <v>0</v>
      </c>
      <c r="N1467" t="b">
        <f t="shared" si="90"/>
        <v>0</v>
      </c>
      <c r="O1467" s="2" t="b">
        <f t="shared" si="91"/>
        <v>0</v>
      </c>
    </row>
    <row r="1468" spans="1:15" x14ac:dyDescent="0.25">
      <c r="A1468">
        <v>1468</v>
      </c>
      <c r="B1468" s="2" t="s">
        <v>1636</v>
      </c>
      <c r="C1468">
        <v>34</v>
      </c>
      <c r="D1468">
        <v>19</v>
      </c>
      <c r="E1468">
        <v>31969</v>
      </c>
      <c r="F1468" s="2" t="s">
        <v>137</v>
      </c>
      <c r="G1468">
        <v>11.47</v>
      </c>
      <c r="H1468">
        <v>100</v>
      </c>
      <c r="I1468">
        <v>0</v>
      </c>
      <c r="J1468">
        <v>0</v>
      </c>
      <c r="K1468">
        <v>0</v>
      </c>
      <c r="L1468" t="b">
        <f t="shared" si="88"/>
        <v>0</v>
      </c>
      <c r="M1468" t="b">
        <f t="shared" si="89"/>
        <v>0</v>
      </c>
      <c r="N1468" t="b">
        <f t="shared" si="90"/>
        <v>0</v>
      </c>
      <c r="O1468" s="2" t="b">
        <f t="shared" si="91"/>
        <v>0</v>
      </c>
    </row>
    <row r="1469" spans="1:15" x14ac:dyDescent="0.25">
      <c r="A1469">
        <v>1469</v>
      </c>
      <c r="B1469" s="2" t="s">
        <v>1637</v>
      </c>
      <c r="C1469">
        <v>34</v>
      </c>
      <c r="D1469">
        <v>19</v>
      </c>
      <c r="E1469">
        <v>31970</v>
      </c>
      <c r="F1469" s="2" t="s">
        <v>137</v>
      </c>
      <c r="G1469">
        <v>11.47</v>
      </c>
      <c r="H1469">
        <v>100</v>
      </c>
      <c r="I1469">
        <v>0</v>
      </c>
      <c r="J1469">
        <v>0</v>
      </c>
      <c r="K1469">
        <v>0</v>
      </c>
      <c r="L1469" t="b">
        <f t="shared" si="88"/>
        <v>0</v>
      </c>
      <c r="M1469" t="b">
        <f t="shared" si="89"/>
        <v>0</v>
      </c>
      <c r="N1469" t="b">
        <f t="shared" si="90"/>
        <v>0</v>
      </c>
      <c r="O1469" s="2" t="b">
        <f t="shared" si="91"/>
        <v>0</v>
      </c>
    </row>
    <row r="1470" spans="1:15" x14ac:dyDescent="0.25">
      <c r="A1470">
        <v>1470</v>
      </c>
      <c r="B1470" s="2" t="s">
        <v>1638</v>
      </c>
      <c r="C1470">
        <v>34</v>
      </c>
      <c r="D1470">
        <v>19</v>
      </c>
      <c r="E1470">
        <v>31971</v>
      </c>
      <c r="F1470" s="2" t="s">
        <v>137</v>
      </c>
      <c r="G1470">
        <v>6.14</v>
      </c>
      <c r="H1470">
        <v>100</v>
      </c>
      <c r="I1470">
        <v>0</v>
      </c>
      <c r="J1470">
        <v>0</v>
      </c>
      <c r="K1470">
        <v>0</v>
      </c>
      <c r="L1470" t="b">
        <f t="shared" si="88"/>
        <v>0</v>
      </c>
      <c r="M1470" t="b">
        <f t="shared" si="89"/>
        <v>0</v>
      </c>
      <c r="N1470" t="b">
        <f t="shared" si="90"/>
        <v>0</v>
      </c>
      <c r="O1470" s="2" t="b">
        <f t="shared" si="91"/>
        <v>0</v>
      </c>
    </row>
    <row r="1471" spans="1:15" x14ac:dyDescent="0.25">
      <c r="A1471">
        <v>1471</v>
      </c>
      <c r="B1471" s="2" t="s">
        <v>1639</v>
      </c>
      <c r="C1471">
        <v>34</v>
      </c>
      <c r="D1471">
        <v>19</v>
      </c>
      <c r="E1471">
        <v>31972</v>
      </c>
      <c r="F1471" s="2" t="s">
        <v>137</v>
      </c>
      <c r="G1471">
        <v>4.57</v>
      </c>
      <c r="H1471">
        <v>100</v>
      </c>
      <c r="I1471">
        <v>0</v>
      </c>
      <c r="J1471">
        <v>0</v>
      </c>
      <c r="K1471">
        <v>0</v>
      </c>
      <c r="L1471" t="b">
        <f t="shared" si="88"/>
        <v>0</v>
      </c>
      <c r="M1471" t="b">
        <f t="shared" si="89"/>
        <v>0</v>
      </c>
      <c r="N1471" t="b">
        <f t="shared" si="90"/>
        <v>0</v>
      </c>
      <c r="O1471" s="2" t="b">
        <f t="shared" si="91"/>
        <v>0</v>
      </c>
    </row>
    <row r="1472" spans="1:15" x14ac:dyDescent="0.25">
      <c r="A1472">
        <v>1472</v>
      </c>
      <c r="B1472" s="2" t="s">
        <v>1640</v>
      </c>
      <c r="C1472">
        <v>34</v>
      </c>
      <c r="D1472">
        <v>19</v>
      </c>
      <c r="E1472">
        <v>31973</v>
      </c>
      <c r="F1472" s="2" t="s">
        <v>137</v>
      </c>
      <c r="G1472">
        <v>5.34</v>
      </c>
      <c r="H1472">
        <v>100</v>
      </c>
      <c r="I1472">
        <v>0</v>
      </c>
      <c r="J1472">
        <v>0</v>
      </c>
      <c r="K1472">
        <v>0</v>
      </c>
      <c r="L1472" t="b">
        <f t="shared" si="88"/>
        <v>0</v>
      </c>
      <c r="M1472" t="b">
        <f t="shared" si="89"/>
        <v>0</v>
      </c>
      <c r="N1472" t="b">
        <f t="shared" si="90"/>
        <v>0</v>
      </c>
      <c r="O1472" s="2" t="b">
        <f t="shared" si="91"/>
        <v>0</v>
      </c>
    </row>
    <row r="1473" spans="1:15" x14ac:dyDescent="0.25">
      <c r="A1473">
        <v>1473</v>
      </c>
      <c r="B1473" s="2" t="s">
        <v>1641</v>
      </c>
      <c r="C1473">
        <v>34</v>
      </c>
      <c r="D1473">
        <v>19</v>
      </c>
      <c r="E1473">
        <v>31974</v>
      </c>
      <c r="F1473" s="2" t="s">
        <v>137</v>
      </c>
      <c r="G1473">
        <v>7.24</v>
      </c>
      <c r="H1473">
        <v>100</v>
      </c>
      <c r="I1473">
        <v>0</v>
      </c>
      <c r="J1473">
        <v>0</v>
      </c>
      <c r="K1473">
        <v>0</v>
      </c>
      <c r="L1473" t="b">
        <f t="shared" si="88"/>
        <v>0</v>
      </c>
      <c r="M1473" t="b">
        <f t="shared" si="89"/>
        <v>0</v>
      </c>
      <c r="N1473" t="b">
        <f t="shared" si="90"/>
        <v>0</v>
      </c>
      <c r="O1473" s="2" t="b">
        <f t="shared" si="91"/>
        <v>0</v>
      </c>
    </row>
    <row r="1474" spans="1:15" x14ac:dyDescent="0.25">
      <c r="A1474">
        <v>1474</v>
      </c>
      <c r="B1474" s="2" t="s">
        <v>1642</v>
      </c>
      <c r="C1474">
        <v>34</v>
      </c>
      <c r="D1474">
        <v>19</v>
      </c>
      <c r="E1474">
        <v>31975</v>
      </c>
      <c r="F1474" s="2" t="s">
        <v>137</v>
      </c>
      <c r="G1474">
        <v>7.24</v>
      </c>
      <c r="H1474">
        <v>100</v>
      </c>
      <c r="I1474">
        <v>0</v>
      </c>
      <c r="J1474">
        <v>0</v>
      </c>
      <c r="K1474">
        <v>0</v>
      </c>
      <c r="L1474" t="b">
        <f t="shared" ref="L1474:L1537" si="92">IF(ISNUMBER(FIND(" VEGAN",UPPER(B1474))),TRUE,FALSE)</f>
        <v>0</v>
      </c>
      <c r="M1474" t="b">
        <f t="shared" ref="M1474:M1537" si="93">IF(ISNUMBER(FIND(" BIO",UPPER(B1474))),TRUE)</f>
        <v>0</v>
      </c>
      <c r="N1474" t="b">
        <f t="shared" ref="N1474:N1537" si="94">IF(ISNUMBER(FIND(" HALAL",UPPER(B1474))),TRUE)</f>
        <v>0</v>
      </c>
      <c r="O1474" s="2" t="b">
        <f t="shared" ref="O1474:O1537" si="95">IF(ISNUMBER(FIND(" CASHER",UPPER(B1474))),TRUE)</f>
        <v>0</v>
      </c>
    </row>
    <row r="1475" spans="1:15" x14ac:dyDescent="0.25">
      <c r="A1475">
        <v>1475</v>
      </c>
      <c r="B1475" s="2" t="s">
        <v>1643</v>
      </c>
      <c r="C1475">
        <v>34</v>
      </c>
      <c r="D1475">
        <v>19</v>
      </c>
      <c r="E1475">
        <v>31976</v>
      </c>
      <c r="F1475" s="2" t="s">
        <v>137</v>
      </c>
      <c r="G1475">
        <v>5.91</v>
      </c>
      <c r="H1475">
        <v>100</v>
      </c>
      <c r="I1475">
        <v>0</v>
      </c>
      <c r="J1475">
        <v>0</v>
      </c>
      <c r="K1475">
        <v>0</v>
      </c>
      <c r="L1475" t="b">
        <f t="shared" si="92"/>
        <v>0</v>
      </c>
      <c r="M1475" t="b">
        <f t="shared" si="93"/>
        <v>0</v>
      </c>
      <c r="N1475" t="b">
        <f t="shared" si="94"/>
        <v>0</v>
      </c>
      <c r="O1475" s="2" t="b">
        <f t="shared" si="95"/>
        <v>0</v>
      </c>
    </row>
    <row r="1476" spans="1:15" x14ac:dyDescent="0.25">
      <c r="A1476">
        <v>1476</v>
      </c>
      <c r="B1476" s="2" t="s">
        <v>1644</v>
      </c>
      <c r="C1476">
        <v>34</v>
      </c>
      <c r="D1476">
        <v>19</v>
      </c>
      <c r="E1476">
        <v>31977</v>
      </c>
      <c r="F1476" s="2" t="s">
        <v>137</v>
      </c>
      <c r="G1476">
        <v>7.36</v>
      </c>
      <c r="H1476">
        <v>100</v>
      </c>
      <c r="I1476">
        <v>0</v>
      </c>
      <c r="J1476">
        <v>0</v>
      </c>
      <c r="K1476">
        <v>0</v>
      </c>
      <c r="L1476" t="b">
        <f t="shared" si="92"/>
        <v>0</v>
      </c>
      <c r="M1476" t="b">
        <f t="shared" si="93"/>
        <v>0</v>
      </c>
      <c r="N1476" t="b">
        <f t="shared" si="94"/>
        <v>0</v>
      </c>
      <c r="O1476" s="2" t="b">
        <f t="shared" si="95"/>
        <v>0</v>
      </c>
    </row>
    <row r="1477" spans="1:15" x14ac:dyDescent="0.25">
      <c r="A1477">
        <v>1477</v>
      </c>
      <c r="B1477" s="2" t="s">
        <v>1645</v>
      </c>
      <c r="C1477">
        <v>34</v>
      </c>
      <c r="D1477">
        <v>19</v>
      </c>
      <c r="E1477">
        <v>31978</v>
      </c>
      <c r="F1477" s="2" t="s">
        <v>137</v>
      </c>
      <c r="G1477">
        <v>7.01</v>
      </c>
      <c r="H1477">
        <v>100</v>
      </c>
      <c r="I1477">
        <v>0</v>
      </c>
      <c r="J1477">
        <v>0</v>
      </c>
      <c r="K1477">
        <v>0</v>
      </c>
      <c r="L1477" t="b">
        <f t="shared" si="92"/>
        <v>0</v>
      </c>
      <c r="M1477" t="b">
        <f t="shared" si="93"/>
        <v>0</v>
      </c>
      <c r="N1477" t="b">
        <f t="shared" si="94"/>
        <v>0</v>
      </c>
      <c r="O1477" s="2" t="b">
        <f t="shared" si="95"/>
        <v>0</v>
      </c>
    </row>
    <row r="1478" spans="1:15" x14ac:dyDescent="0.25">
      <c r="A1478">
        <v>1478</v>
      </c>
      <c r="B1478" s="2" t="s">
        <v>1646</v>
      </c>
      <c r="C1478">
        <v>34</v>
      </c>
      <c r="D1478">
        <v>19</v>
      </c>
      <c r="E1478">
        <v>31979</v>
      </c>
      <c r="F1478" s="2" t="s">
        <v>137</v>
      </c>
      <c r="G1478">
        <v>5.68</v>
      </c>
      <c r="H1478">
        <v>100</v>
      </c>
      <c r="I1478">
        <v>0</v>
      </c>
      <c r="J1478">
        <v>0</v>
      </c>
      <c r="K1478">
        <v>0</v>
      </c>
      <c r="L1478" t="b">
        <f t="shared" si="92"/>
        <v>0</v>
      </c>
      <c r="M1478" t="b">
        <f t="shared" si="93"/>
        <v>0</v>
      </c>
      <c r="N1478" t="b">
        <f t="shared" si="94"/>
        <v>0</v>
      </c>
      <c r="O1478" s="2" t="b">
        <f t="shared" si="95"/>
        <v>0</v>
      </c>
    </row>
    <row r="1479" spans="1:15" x14ac:dyDescent="0.25">
      <c r="A1479">
        <v>1479</v>
      </c>
      <c r="B1479" s="2" t="s">
        <v>1647</v>
      </c>
      <c r="C1479">
        <v>34</v>
      </c>
      <c r="D1479">
        <v>19</v>
      </c>
      <c r="E1479">
        <v>31980</v>
      </c>
      <c r="F1479" s="2" t="s">
        <v>137</v>
      </c>
      <c r="G1479">
        <v>4.8</v>
      </c>
      <c r="H1479">
        <v>100</v>
      </c>
      <c r="I1479">
        <v>0</v>
      </c>
      <c r="J1479">
        <v>0</v>
      </c>
      <c r="K1479">
        <v>0</v>
      </c>
      <c r="L1479" t="b">
        <f t="shared" si="92"/>
        <v>0</v>
      </c>
      <c r="M1479" t="b">
        <f t="shared" si="93"/>
        <v>0</v>
      </c>
      <c r="N1479" t="b">
        <f t="shared" si="94"/>
        <v>0</v>
      </c>
      <c r="O1479" s="2" t="b">
        <f t="shared" si="95"/>
        <v>0</v>
      </c>
    </row>
    <row r="1480" spans="1:15" x14ac:dyDescent="0.25">
      <c r="A1480">
        <v>1480</v>
      </c>
      <c r="B1480" s="2" t="s">
        <v>1648</v>
      </c>
      <c r="C1480">
        <v>34</v>
      </c>
      <c r="D1480">
        <v>19</v>
      </c>
      <c r="E1480">
        <v>31981</v>
      </c>
      <c r="F1480" s="2" t="s">
        <v>137</v>
      </c>
      <c r="G1480">
        <v>6.1</v>
      </c>
      <c r="H1480">
        <v>100</v>
      </c>
      <c r="I1480">
        <v>0</v>
      </c>
      <c r="J1480">
        <v>0</v>
      </c>
      <c r="K1480">
        <v>0</v>
      </c>
      <c r="L1480" t="b">
        <f t="shared" si="92"/>
        <v>0</v>
      </c>
      <c r="M1480" t="b">
        <f t="shared" si="93"/>
        <v>0</v>
      </c>
      <c r="N1480" t="b">
        <f t="shared" si="94"/>
        <v>0</v>
      </c>
      <c r="O1480" s="2" t="b">
        <f t="shared" si="95"/>
        <v>0</v>
      </c>
    </row>
    <row r="1481" spans="1:15" x14ac:dyDescent="0.25">
      <c r="A1481">
        <v>1481</v>
      </c>
      <c r="B1481" s="2" t="s">
        <v>1649</v>
      </c>
      <c r="C1481">
        <v>34</v>
      </c>
      <c r="D1481">
        <v>19</v>
      </c>
      <c r="E1481">
        <v>31982</v>
      </c>
      <c r="F1481" s="2" t="s">
        <v>137</v>
      </c>
      <c r="G1481">
        <v>4.57</v>
      </c>
      <c r="H1481">
        <v>100</v>
      </c>
      <c r="I1481">
        <v>0</v>
      </c>
      <c r="J1481">
        <v>0</v>
      </c>
      <c r="K1481">
        <v>0</v>
      </c>
      <c r="L1481" t="b">
        <f t="shared" si="92"/>
        <v>0</v>
      </c>
      <c r="M1481" t="b">
        <f t="shared" si="93"/>
        <v>0</v>
      </c>
      <c r="N1481" t="b">
        <f t="shared" si="94"/>
        <v>0</v>
      </c>
      <c r="O1481" s="2" t="b">
        <f t="shared" si="95"/>
        <v>0</v>
      </c>
    </row>
    <row r="1482" spans="1:15" x14ac:dyDescent="0.25">
      <c r="A1482">
        <v>1482</v>
      </c>
      <c r="B1482" s="2" t="s">
        <v>1650</v>
      </c>
      <c r="C1482">
        <v>34</v>
      </c>
      <c r="D1482">
        <v>19</v>
      </c>
      <c r="E1482">
        <v>31983</v>
      </c>
      <c r="F1482" s="2" t="s">
        <v>137</v>
      </c>
      <c r="G1482">
        <v>7.36</v>
      </c>
      <c r="H1482">
        <v>100</v>
      </c>
      <c r="I1482">
        <v>0</v>
      </c>
      <c r="J1482">
        <v>0</v>
      </c>
      <c r="K1482">
        <v>0</v>
      </c>
      <c r="L1482" t="b">
        <f t="shared" si="92"/>
        <v>0</v>
      </c>
      <c r="M1482" t="b">
        <f t="shared" si="93"/>
        <v>0</v>
      </c>
      <c r="N1482" t="b">
        <f t="shared" si="94"/>
        <v>0</v>
      </c>
      <c r="O1482" s="2" t="b">
        <f t="shared" si="95"/>
        <v>0</v>
      </c>
    </row>
    <row r="1483" spans="1:15" x14ac:dyDescent="0.25">
      <c r="A1483">
        <v>1483</v>
      </c>
      <c r="B1483" s="2" t="s">
        <v>1651</v>
      </c>
      <c r="C1483">
        <v>34</v>
      </c>
      <c r="D1483">
        <v>9</v>
      </c>
      <c r="F1483" s="2" t="s">
        <v>137</v>
      </c>
      <c r="G1483">
        <v>7.24</v>
      </c>
      <c r="H1483">
        <v>100</v>
      </c>
      <c r="I1483">
        <v>0</v>
      </c>
      <c r="J1483">
        <v>0</v>
      </c>
      <c r="K1483">
        <v>0</v>
      </c>
      <c r="L1483" t="b">
        <f t="shared" si="92"/>
        <v>0</v>
      </c>
      <c r="M1483" t="b">
        <f t="shared" si="93"/>
        <v>0</v>
      </c>
      <c r="N1483" t="b">
        <f t="shared" si="94"/>
        <v>0</v>
      </c>
      <c r="O1483" s="2" t="b">
        <f t="shared" si="95"/>
        <v>0</v>
      </c>
    </row>
    <row r="1484" spans="1:15" x14ac:dyDescent="0.25">
      <c r="A1484">
        <v>1484</v>
      </c>
      <c r="B1484" s="2" t="s">
        <v>1652</v>
      </c>
      <c r="C1484">
        <v>34</v>
      </c>
      <c r="D1484">
        <v>54</v>
      </c>
      <c r="E1484">
        <v>41591</v>
      </c>
      <c r="F1484" s="2" t="s">
        <v>137</v>
      </c>
      <c r="G1484">
        <v>12.29</v>
      </c>
      <c r="H1484">
        <v>100</v>
      </c>
      <c r="I1484">
        <v>0</v>
      </c>
      <c r="J1484">
        <v>0</v>
      </c>
      <c r="K1484">
        <v>0</v>
      </c>
      <c r="L1484" t="b">
        <f t="shared" si="92"/>
        <v>0</v>
      </c>
      <c r="M1484" t="b">
        <f t="shared" si="93"/>
        <v>0</v>
      </c>
      <c r="N1484" t="b">
        <f t="shared" si="94"/>
        <v>0</v>
      </c>
      <c r="O1484" s="2" t="b">
        <f t="shared" si="95"/>
        <v>0</v>
      </c>
    </row>
    <row r="1485" spans="1:15" x14ac:dyDescent="0.25">
      <c r="A1485">
        <v>1485</v>
      </c>
      <c r="B1485" s="2" t="s">
        <v>1653</v>
      </c>
      <c r="C1485">
        <v>34</v>
      </c>
      <c r="D1485">
        <v>54</v>
      </c>
      <c r="E1485">
        <v>41592</v>
      </c>
      <c r="F1485" s="2" t="s">
        <v>137</v>
      </c>
      <c r="G1485">
        <v>12.29</v>
      </c>
      <c r="H1485">
        <v>100</v>
      </c>
      <c r="I1485">
        <v>0</v>
      </c>
      <c r="J1485">
        <v>0</v>
      </c>
      <c r="K1485">
        <v>0</v>
      </c>
      <c r="L1485" t="b">
        <f t="shared" si="92"/>
        <v>0</v>
      </c>
      <c r="M1485" t="b">
        <f t="shared" si="93"/>
        <v>0</v>
      </c>
      <c r="N1485" t="b">
        <f t="shared" si="94"/>
        <v>0</v>
      </c>
      <c r="O1485" s="2" t="b">
        <f t="shared" si="95"/>
        <v>0</v>
      </c>
    </row>
    <row r="1486" spans="1:15" x14ac:dyDescent="0.25">
      <c r="A1486">
        <v>1486</v>
      </c>
      <c r="B1486" s="2" t="s">
        <v>1654</v>
      </c>
      <c r="C1486">
        <v>34</v>
      </c>
      <c r="D1486">
        <v>54</v>
      </c>
      <c r="E1486">
        <v>41593</v>
      </c>
      <c r="F1486" s="2" t="s">
        <v>137</v>
      </c>
      <c r="G1486">
        <v>10.96</v>
      </c>
      <c r="H1486">
        <v>100</v>
      </c>
      <c r="I1486">
        <v>0</v>
      </c>
      <c r="J1486">
        <v>0</v>
      </c>
      <c r="K1486">
        <v>0</v>
      </c>
      <c r="L1486" t="b">
        <f t="shared" si="92"/>
        <v>0</v>
      </c>
      <c r="M1486" t="b">
        <f t="shared" si="93"/>
        <v>0</v>
      </c>
      <c r="N1486" t="b">
        <f t="shared" si="94"/>
        <v>0</v>
      </c>
      <c r="O1486" s="2" t="b">
        <f t="shared" si="95"/>
        <v>0</v>
      </c>
    </row>
    <row r="1487" spans="1:15" x14ac:dyDescent="0.25">
      <c r="A1487">
        <v>1487</v>
      </c>
      <c r="B1487" s="2" t="s">
        <v>1655</v>
      </c>
      <c r="C1487">
        <v>34</v>
      </c>
      <c r="D1487">
        <v>54</v>
      </c>
      <c r="E1487">
        <v>41594</v>
      </c>
      <c r="F1487" s="2" t="s">
        <v>137</v>
      </c>
      <c r="G1487">
        <v>12.41</v>
      </c>
      <c r="H1487">
        <v>100</v>
      </c>
      <c r="I1487">
        <v>0</v>
      </c>
      <c r="J1487">
        <v>0</v>
      </c>
      <c r="K1487">
        <v>0</v>
      </c>
      <c r="L1487" t="b">
        <f t="shared" si="92"/>
        <v>0</v>
      </c>
      <c r="M1487" t="b">
        <f t="shared" si="93"/>
        <v>0</v>
      </c>
      <c r="N1487" t="b">
        <f t="shared" si="94"/>
        <v>0</v>
      </c>
      <c r="O1487" s="2" t="b">
        <f t="shared" si="95"/>
        <v>0</v>
      </c>
    </row>
    <row r="1488" spans="1:15" x14ac:dyDescent="0.25">
      <c r="A1488">
        <v>1488</v>
      </c>
      <c r="B1488" s="2" t="s">
        <v>1656</v>
      </c>
      <c r="C1488">
        <v>34</v>
      </c>
      <c r="D1488">
        <v>54</v>
      </c>
      <c r="E1488">
        <v>41595</v>
      </c>
      <c r="F1488" s="2" t="s">
        <v>137</v>
      </c>
      <c r="G1488">
        <v>12.06</v>
      </c>
      <c r="H1488">
        <v>100</v>
      </c>
      <c r="I1488">
        <v>0</v>
      </c>
      <c r="J1488">
        <v>0</v>
      </c>
      <c r="K1488">
        <v>0</v>
      </c>
      <c r="L1488" t="b">
        <f t="shared" si="92"/>
        <v>0</v>
      </c>
      <c r="M1488" t="b">
        <f t="shared" si="93"/>
        <v>0</v>
      </c>
      <c r="N1488" t="b">
        <f t="shared" si="94"/>
        <v>0</v>
      </c>
      <c r="O1488" s="2" t="b">
        <f t="shared" si="95"/>
        <v>0</v>
      </c>
    </row>
    <row r="1489" spans="1:15" x14ac:dyDescent="0.25">
      <c r="A1489">
        <v>1489</v>
      </c>
      <c r="B1489" s="2" t="s">
        <v>1657</v>
      </c>
      <c r="C1489">
        <v>34</v>
      </c>
      <c r="D1489">
        <v>54</v>
      </c>
      <c r="E1489">
        <v>41596</v>
      </c>
      <c r="F1489" s="2" t="s">
        <v>137</v>
      </c>
      <c r="G1489">
        <v>10.73</v>
      </c>
      <c r="H1489">
        <v>100</v>
      </c>
      <c r="I1489">
        <v>0</v>
      </c>
      <c r="J1489">
        <v>0</v>
      </c>
      <c r="K1489">
        <v>0</v>
      </c>
      <c r="L1489" t="b">
        <f t="shared" si="92"/>
        <v>0</v>
      </c>
      <c r="M1489" t="b">
        <f t="shared" si="93"/>
        <v>0</v>
      </c>
      <c r="N1489" t="b">
        <f t="shared" si="94"/>
        <v>0</v>
      </c>
      <c r="O1489" s="2" t="b">
        <f t="shared" si="95"/>
        <v>0</v>
      </c>
    </row>
    <row r="1490" spans="1:15" x14ac:dyDescent="0.25">
      <c r="A1490">
        <v>1490</v>
      </c>
      <c r="B1490" s="2" t="s">
        <v>1658</v>
      </c>
      <c r="C1490">
        <v>34</v>
      </c>
      <c r="D1490">
        <v>54</v>
      </c>
      <c r="E1490">
        <v>41597</v>
      </c>
      <c r="F1490" s="2" t="s">
        <v>137</v>
      </c>
      <c r="G1490">
        <v>9.85</v>
      </c>
      <c r="H1490">
        <v>100</v>
      </c>
      <c r="I1490">
        <v>0</v>
      </c>
      <c r="J1490">
        <v>0</v>
      </c>
      <c r="K1490">
        <v>0</v>
      </c>
      <c r="L1490" t="b">
        <f t="shared" si="92"/>
        <v>0</v>
      </c>
      <c r="M1490" t="b">
        <f t="shared" si="93"/>
        <v>0</v>
      </c>
      <c r="N1490" t="b">
        <f t="shared" si="94"/>
        <v>0</v>
      </c>
      <c r="O1490" s="2" t="b">
        <f t="shared" si="95"/>
        <v>0</v>
      </c>
    </row>
    <row r="1491" spans="1:15" x14ac:dyDescent="0.25">
      <c r="A1491">
        <v>1491</v>
      </c>
      <c r="B1491" s="2" t="s">
        <v>1659</v>
      </c>
      <c r="C1491">
        <v>34</v>
      </c>
      <c r="D1491">
        <v>54</v>
      </c>
      <c r="E1491">
        <v>41598</v>
      </c>
      <c r="F1491" s="2" t="s">
        <v>137</v>
      </c>
      <c r="G1491">
        <v>11.15</v>
      </c>
      <c r="H1491">
        <v>100</v>
      </c>
      <c r="I1491">
        <v>0</v>
      </c>
      <c r="J1491">
        <v>0</v>
      </c>
      <c r="K1491">
        <v>0</v>
      </c>
      <c r="L1491" t="b">
        <f t="shared" si="92"/>
        <v>0</v>
      </c>
      <c r="M1491" t="b">
        <f t="shared" si="93"/>
        <v>0</v>
      </c>
      <c r="N1491" t="b">
        <f t="shared" si="94"/>
        <v>0</v>
      </c>
      <c r="O1491" s="2" t="b">
        <f t="shared" si="95"/>
        <v>0</v>
      </c>
    </row>
    <row r="1492" spans="1:15" x14ac:dyDescent="0.25">
      <c r="A1492">
        <v>1492</v>
      </c>
      <c r="B1492" s="2" t="s">
        <v>1660</v>
      </c>
      <c r="C1492">
        <v>34</v>
      </c>
      <c r="D1492">
        <v>54</v>
      </c>
      <c r="E1492">
        <v>41599</v>
      </c>
      <c r="F1492" s="2" t="s">
        <v>137</v>
      </c>
      <c r="G1492">
        <v>9.6199999999999992</v>
      </c>
      <c r="H1492">
        <v>100</v>
      </c>
      <c r="I1492">
        <v>0</v>
      </c>
      <c r="J1492">
        <v>0</v>
      </c>
      <c r="K1492">
        <v>0</v>
      </c>
      <c r="L1492" t="b">
        <f t="shared" si="92"/>
        <v>0</v>
      </c>
      <c r="M1492" t="b">
        <f t="shared" si="93"/>
        <v>0</v>
      </c>
      <c r="N1492" t="b">
        <f t="shared" si="94"/>
        <v>0</v>
      </c>
      <c r="O1492" s="2" t="b">
        <f t="shared" si="95"/>
        <v>0</v>
      </c>
    </row>
    <row r="1493" spans="1:15" x14ac:dyDescent="0.25">
      <c r="A1493">
        <v>1493</v>
      </c>
      <c r="B1493" s="2" t="s">
        <v>1661</v>
      </c>
      <c r="C1493">
        <v>34</v>
      </c>
      <c r="D1493">
        <v>54</v>
      </c>
      <c r="E1493">
        <v>41600</v>
      </c>
      <c r="F1493" s="2" t="s">
        <v>137</v>
      </c>
      <c r="G1493">
        <v>12.41</v>
      </c>
      <c r="H1493">
        <v>100</v>
      </c>
      <c r="I1493">
        <v>0</v>
      </c>
      <c r="J1493">
        <v>0</v>
      </c>
      <c r="K1493">
        <v>0</v>
      </c>
      <c r="L1493" t="b">
        <f t="shared" si="92"/>
        <v>0</v>
      </c>
      <c r="M1493" t="b">
        <f t="shared" si="93"/>
        <v>0</v>
      </c>
      <c r="N1493" t="b">
        <f t="shared" si="94"/>
        <v>0</v>
      </c>
      <c r="O1493" s="2" t="b">
        <f t="shared" si="95"/>
        <v>0</v>
      </c>
    </row>
    <row r="1494" spans="1:15" x14ac:dyDescent="0.25">
      <c r="A1494">
        <v>1494</v>
      </c>
      <c r="B1494" s="2" t="s">
        <v>1662</v>
      </c>
      <c r="C1494">
        <v>34</v>
      </c>
      <c r="D1494">
        <v>54</v>
      </c>
      <c r="E1494">
        <v>41601</v>
      </c>
      <c r="F1494" s="2" t="s">
        <v>137</v>
      </c>
      <c r="G1494">
        <v>12.29</v>
      </c>
      <c r="H1494">
        <v>100</v>
      </c>
      <c r="I1494">
        <v>0</v>
      </c>
      <c r="J1494">
        <v>0</v>
      </c>
      <c r="K1494">
        <v>0</v>
      </c>
      <c r="L1494" t="b">
        <f t="shared" si="92"/>
        <v>0</v>
      </c>
      <c r="M1494" t="b">
        <f t="shared" si="93"/>
        <v>0</v>
      </c>
      <c r="N1494" t="b">
        <f t="shared" si="94"/>
        <v>0</v>
      </c>
      <c r="O1494" s="2" t="b">
        <f t="shared" si="95"/>
        <v>0</v>
      </c>
    </row>
    <row r="1495" spans="1:15" x14ac:dyDescent="0.25">
      <c r="A1495">
        <v>1495</v>
      </c>
      <c r="B1495" s="2" t="s">
        <v>1663</v>
      </c>
      <c r="C1495">
        <v>34</v>
      </c>
      <c r="D1495">
        <v>54</v>
      </c>
      <c r="E1495">
        <v>41602</v>
      </c>
      <c r="F1495" s="2" t="s">
        <v>137</v>
      </c>
      <c r="G1495">
        <v>12.41</v>
      </c>
      <c r="H1495">
        <v>100</v>
      </c>
      <c r="I1495">
        <v>0</v>
      </c>
      <c r="J1495">
        <v>0</v>
      </c>
      <c r="K1495">
        <v>0</v>
      </c>
      <c r="L1495" t="b">
        <f t="shared" si="92"/>
        <v>0</v>
      </c>
      <c r="M1495" t="b">
        <f t="shared" si="93"/>
        <v>0</v>
      </c>
      <c r="N1495" t="b">
        <f t="shared" si="94"/>
        <v>0</v>
      </c>
      <c r="O1495" s="2" t="b">
        <f t="shared" si="95"/>
        <v>0</v>
      </c>
    </row>
    <row r="1496" spans="1:15" x14ac:dyDescent="0.25">
      <c r="A1496">
        <v>1496</v>
      </c>
      <c r="B1496" s="2" t="s">
        <v>1664</v>
      </c>
      <c r="C1496">
        <v>34</v>
      </c>
      <c r="D1496">
        <v>54</v>
      </c>
      <c r="E1496">
        <v>41603</v>
      </c>
      <c r="F1496" s="2" t="s">
        <v>137</v>
      </c>
      <c r="G1496">
        <v>14.77</v>
      </c>
      <c r="H1496">
        <v>100</v>
      </c>
      <c r="I1496">
        <v>0</v>
      </c>
      <c r="J1496">
        <v>0</v>
      </c>
      <c r="K1496">
        <v>0</v>
      </c>
      <c r="L1496" t="b">
        <f t="shared" si="92"/>
        <v>0</v>
      </c>
      <c r="M1496" t="b">
        <f t="shared" si="93"/>
        <v>0</v>
      </c>
      <c r="N1496" t="b">
        <f t="shared" si="94"/>
        <v>0</v>
      </c>
      <c r="O1496" s="2" t="b">
        <f t="shared" si="95"/>
        <v>0</v>
      </c>
    </row>
    <row r="1497" spans="1:15" x14ac:dyDescent="0.25">
      <c r="A1497">
        <v>1497</v>
      </c>
      <c r="B1497" s="2" t="s">
        <v>1665</v>
      </c>
      <c r="C1497">
        <v>34</v>
      </c>
      <c r="D1497">
        <v>54</v>
      </c>
      <c r="E1497">
        <v>41604</v>
      </c>
      <c r="F1497" s="2" t="s">
        <v>137</v>
      </c>
      <c r="G1497">
        <v>14.96</v>
      </c>
      <c r="H1497">
        <v>100</v>
      </c>
      <c r="I1497">
        <v>0</v>
      </c>
      <c r="J1497">
        <v>0</v>
      </c>
      <c r="K1497">
        <v>0</v>
      </c>
      <c r="L1497" t="b">
        <f t="shared" si="92"/>
        <v>0</v>
      </c>
      <c r="M1497" t="b">
        <f t="shared" si="93"/>
        <v>0</v>
      </c>
      <c r="N1497" t="b">
        <f t="shared" si="94"/>
        <v>0</v>
      </c>
      <c r="O1497" s="2" t="b">
        <f t="shared" si="95"/>
        <v>0</v>
      </c>
    </row>
    <row r="1498" spans="1:15" x14ac:dyDescent="0.25">
      <c r="A1498">
        <v>1498</v>
      </c>
      <c r="B1498" s="2" t="s">
        <v>1666</v>
      </c>
      <c r="C1498">
        <v>34</v>
      </c>
      <c r="D1498">
        <v>54</v>
      </c>
      <c r="E1498">
        <v>41605</v>
      </c>
      <c r="F1498" s="2" t="s">
        <v>137</v>
      </c>
      <c r="G1498">
        <v>18.010000000000002</v>
      </c>
      <c r="H1498">
        <v>100</v>
      </c>
      <c r="I1498">
        <v>0</v>
      </c>
      <c r="J1498">
        <v>0</v>
      </c>
      <c r="K1498">
        <v>0</v>
      </c>
      <c r="L1498" t="b">
        <f t="shared" si="92"/>
        <v>0</v>
      </c>
      <c r="M1498" t="b">
        <f t="shared" si="93"/>
        <v>0</v>
      </c>
      <c r="N1498" t="b">
        <f t="shared" si="94"/>
        <v>0</v>
      </c>
      <c r="O1498" s="2" t="b">
        <f t="shared" si="95"/>
        <v>0</v>
      </c>
    </row>
    <row r="1499" spans="1:15" x14ac:dyDescent="0.25">
      <c r="A1499">
        <v>1499</v>
      </c>
      <c r="B1499" s="2" t="s">
        <v>1667</v>
      </c>
      <c r="C1499">
        <v>34</v>
      </c>
      <c r="D1499">
        <v>54</v>
      </c>
      <c r="E1499">
        <v>41606</v>
      </c>
      <c r="F1499" s="2" t="s">
        <v>137</v>
      </c>
      <c r="G1499">
        <v>11.15</v>
      </c>
      <c r="H1499">
        <v>100</v>
      </c>
      <c r="I1499">
        <v>0</v>
      </c>
      <c r="J1499">
        <v>0</v>
      </c>
      <c r="K1499">
        <v>0</v>
      </c>
      <c r="L1499" t="b">
        <f t="shared" si="92"/>
        <v>0</v>
      </c>
      <c r="M1499" t="b">
        <f t="shared" si="93"/>
        <v>0</v>
      </c>
      <c r="N1499" t="b">
        <f t="shared" si="94"/>
        <v>0</v>
      </c>
      <c r="O1499" s="2" t="b">
        <f t="shared" si="95"/>
        <v>0</v>
      </c>
    </row>
    <row r="1500" spans="1:15" x14ac:dyDescent="0.25">
      <c r="A1500">
        <v>1500</v>
      </c>
      <c r="B1500" s="2" t="s">
        <v>1668</v>
      </c>
      <c r="C1500">
        <v>34</v>
      </c>
      <c r="D1500">
        <v>54</v>
      </c>
      <c r="E1500">
        <v>41607</v>
      </c>
      <c r="F1500" s="2" t="s">
        <v>137</v>
      </c>
      <c r="G1500">
        <v>15.72</v>
      </c>
      <c r="H1500">
        <v>100</v>
      </c>
      <c r="I1500">
        <v>0</v>
      </c>
      <c r="J1500">
        <v>0</v>
      </c>
      <c r="K1500">
        <v>0</v>
      </c>
      <c r="L1500" t="b">
        <f t="shared" si="92"/>
        <v>0</v>
      </c>
      <c r="M1500" t="b">
        <f t="shared" si="93"/>
        <v>0</v>
      </c>
      <c r="N1500" t="b">
        <f t="shared" si="94"/>
        <v>0</v>
      </c>
      <c r="O1500" s="2" t="b">
        <f t="shared" si="95"/>
        <v>0</v>
      </c>
    </row>
    <row r="1501" spans="1:15" x14ac:dyDescent="0.25">
      <c r="A1501">
        <v>1501</v>
      </c>
      <c r="B1501" s="2" t="s">
        <v>1669</v>
      </c>
      <c r="C1501">
        <v>34</v>
      </c>
      <c r="D1501">
        <v>54</v>
      </c>
      <c r="E1501">
        <v>41608</v>
      </c>
      <c r="F1501" s="2" t="s">
        <v>137</v>
      </c>
      <c r="G1501">
        <v>15.72</v>
      </c>
      <c r="H1501">
        <v>100</v>
      </c>
      <c r="I1501">
        <v>0</v>
      </c>
      <c r="J1501">
        <v>0</v>
      </c>
      <c r="K1501">
        <v>0</v>
      </c>
      <c r="L1501" t="b">
        <f t="shared" si="92"/>
        <v>0</v>
      </c>
      <c r="M1501" t="b">
        <f t="shared" si="93"/>
        <v>0</v>
      </c>
      <c r="N1501" t="b">
        <f t="shared" si="94"/>
        <v>0</v>
      </c>
      <c r="O1501" s="2" t="b">
        <f t="shared" si="95"/>
        <v>0</v>
      </c>
    </row>
    <row r="1502" spans="1:15" x14ac:dyDescent="0.25">
      <c r="A1502">
        <v>1502</v>
      </c>
      <c r="B1502" s="2" t="s">
        <v>1670</v>
      </c>
      <c r="C1502">
        <v>34</v>
      </c>
      <c r="D1502">
        <v>54</v>
      </c>
      <c r="E1502">
        <v>41609</v>
      </c>
      <c r="F1502" s="2" t="s">
        <v>137</v>
      </c>
      <c r="G1502">
        <v>10.39</v>
      </c>
      <c r="H1502">
        <v>100</v>
      </c>
      <c r="I1502">
        <v>0</v>
      </c>
      <c r="J1502">
        <v>0</v>
      </c>
      <c r="K1502">
        <v>0</v>
      </c>
      <c r="L1502" t="b">
        <f t="shared" si="92"/>
        <v>0</v>
      </c>
      <c r="M1502" t="b">
        <f t="shared" si="93"/>
        <v>0</v>
      </c>
      <c r="N1502" t="b">
        <f t="shared" si="94"/>
        <v>0</v>
      </c>
      <c r="O1502" s="2" t="b">
        <f t="shared" si="95"/>
        <v>0</v>
      </c>
    </row>
    <row r="1503" spans="1:15" x14ac:dyDescent="0.25">
      <c r="A1503">
        <v>1503</v>
      </c>
      <c r="B1503" s="2" t="s">
        <v>1671</v>
      </c>
      <c r="C1503">
        <v>34</v>
      </c>
      <c r="D1503">
        <v>54</v>
      </c>
      <c r="E1503">
        <v>41610</v>
      </c>
      <c r="F1503" s="2" t="s">
        <v>137</v>
      </c>
      <c r="G1503">
        <v>8.82</v>
      </c>
      <c r="H1503">
        <v>100</v>
      </c>
      <c r="I1503">
        <v>0</v>
      </c>
      <c r="J1503">
        <v>0</v>
      </c>
      <c r="K1503">
        <v>0</v>
      </c>
      <c r="L1503" t="b">
        <f t="shared" si="92"/>
        <v>0</v>
      </c>
      <c r="M1503" t="b">
        <f t="shared" si="93"/>
        <v>0</v>
      </c>
      <c r="N1503" t="b">
        <f t="shared" si="94"/>
        <v>0</v>
      </c>
      <c r="O1503" s="2" t="b">
        <f t="shared" si="95"/>
        <v>0</v>
      </c>
    </row>
    <row r="1504" spans="1:15" x14ac:dyDescent="0.25">
      <c r="A1504">
        <v>1504</v>
      </c>
      <c r="B1504" s="2" t="s">
        <v>1672</v>
      </c>
      <c r="C1504">
        <v>34</v>
      </c>
      <c r="D1504">
        <v>54</v>
      </c>
      <c r="E1504">
        <v>41611</v>
      </c>
      <c r="F1504" s="2" t="s">
        <v>137</v>
      </c>
      <c r="G1504">
        <v>9.59</v>
      </c>
      <c r="H1504">
        <v>100</v>
      </c>
      <c r="I1504">
        <v>0</v>
      </c>
      <c r="J1504">
        <v>0</v>
      </c>
      <c r="K1504">
        <v>0</v>
      </c>
      <c r="L1504" t="b">
        <f t="shared" si="92"/>
        <v>0</v>
      </c>
      <c r="M1504" t="b">
        <f t="shared" si="93"/>
        <v>0</v>
      </c>
      <c r="N1504" t="b">
        <f t="shared" si="94"/>
        <v>0</v>
      </c>
      <c r="O1504" s="2" t="b">
        <f t="shared" si="95"/>
        <v>0</v>
      </c>
    </row>
    <row r="1505" spans="1:15" x14ac:dyDescent="0.25">
      <c r="A1505">
        <v>1505</v>
      </c>
      <c r="B1505" s="2" t="s">
        <v>1673</v>
      </c>
      <c r="C1505">
        <v>34</v>
      </c>
      <c r="D1505">
        <v>54</v>
      </c>
      <c r="E1505">
        <v>41612</v>
      </c>
      <c r="F1505" s="2" t="s">
        <v>137</v>
      </c>
      <c r="G1505">
        <v>11.49</v>
      </c>
      <c r="H1505">
        <v>100</v>
      </c>
      <c r="I1505">
        <v>0</v>
      </c>
      <c r="J1505">
        <v>0</v>
      </c>
      <c r="K1505">
        <v>0</v>
      </c>
      <c r="L1505" t="b">
        <f t="shared" si="92"/>
        <v>0</v>
      </c>
      <c r="M1505" t="b">
        <f t="shared" si="93"/>
        <v>0</v>
      </c>
      <c r="N1505" t="b">
        <f t="shared" si="94"/>
        <v>0</v>
      </c>
      <c r="O1505" s="2" t="b">
        <f t="shared" si="95"/>
        <v>0</v>
      </c>
    </row>
    <row r="1506" spans="1:15" x14ac:dyDescent="0.25">
      <c r="A1506">
        <v>1506</v>
      </c>
      <c r="B1506" s="2" t="s">
        <v>1674</v>
      </c>
      <c r="C1506">
        <v>34</v>
      </c>
      <c r="D1506">
        <v>54</v>
      </c>
      <c r="E1506">
        <v>41613</v>
      </c>
      <c r="F1506" s="2" t="s">
        <v>137</v>
      </c>
      <c r="G1506">
        <v>11.49</v>
      </c>
      <c r="H1506">
        <v>100</v>
      </c>
      <c r="I1506">
        <v>0</v>
      </c>
      <c r="J1506">
        <v>0</v>
      </c>
      <c r="K1506">
        <v>0</v>
      </c>
      <c r="L1506" t="b">
        <f t="shared" si="92"/>
        <v>0</v>
      </c>
      <c r="M1506" t="b">
        <f t="shared" si="93"/>
        <v>0</v>
      </c>
      <c r="N1506" t="b">
        <f t="shared" si="94"/>
        <v>0</v>
      </c>
      <c r="O1506" s="2" t="b">
        <f t="shared" si="95"/>
        <v>0</v>
      </c>
    </row>
    <row r="1507" spans="1:15" x14ac:dyDescent="0.25">
      <c r="A1507">
        <v>1507</v>
      </c>
      <c r="B1507" s="2" t="s">
        <v>1675</v>
      </c>
      <c r="C1507">
        <v>34</v>
      </c>
      <c r="D1507">
        <v>54</v>
      </c>
      <c r="E1507">
        <v>41614</v>
      </c>
      <c r="F1507" s="2" t="s">
        <v>137</v>
      </c>
      <c r="G1507">
        <v>10.16</v>
      </c>
      <c r="H1507">
        <v>100</v>
      </c>
      <c r="I1507">
        <v>0</v>
      </c>
      <c r="J1507">
        <v>0</v>
      </c>
      <c r="K1507">
        <v>0</v>
      </c>
      <c r="L1507" t="b">
        <f t="shared" si="92"/>
        <v>0</v>
      </c>
      <c r="M1507" t="b">
        <f t="shared" si="93"/>
        <v>0</v>
      </c>
      <c r="N1507" t="b">
        <f t="shared" si="94"/>
        <v>0</v>
      </c>
      <c r="O1507" s="2" t="b">
        <f t="shared" si="95"/>
        <v>0</v>
      </c>
    </row>
    <row r="1508" spans="1:15" x14ac:dyDescent="0.25">
      <c r="A1508">
        <v>1508</v>
      </c>
      <c r="B1508" s="2" t="s">
        <v>1676</v>
      </c>
      <c r="C1508">
        <v>34</v>
      </c>
      <c r="D1508">
        <v>54</v>
      </c>
      <c r="E1508">
        <v>41615</v>
      </c>
      <c r="F1508" s="2" t="s">
        <v>137</v>
      </c>
      <c r="G1508">
        <v>11.61</v>
      </c>
      <c r="H1508">
        <v>100</v>
      </c>
      <c r="I1508">
        <v>0</v>
      </c>
      <c r="J1508">
        <v>0</v>
      </c>
      <c r="K1508">
        <v>0</v>
      </c>
      <c r="L1508" t="b">
        <f t="shared" si="92"/>
        <v>0</v>
      </c>
      <c r="M1508" t="b">
        <f t="shared" si="93"/>
        <v>0</v>
      </c>
      <c r="N1508" t="b">
        <f t="shared" si="94"/>
        <v>0</v>
      </c>
      <c r="O1508" s="2" t="b">
        <f t="shared" si="95"/>
        <v>0</v>
      </c>
    </row>
    <row r="1509" spans="1:15" x14ac:dyDescent="0.25">
      <c r="A1509">
        <v>1509</v>
      </c>
      <c r="B1509" s="2" t="s">
        <v>1677</v>
      </c>
      <c r="C1509">
        <v>34</v>
      </c>
      <c r="D1509">
        <v>54</v>
      </c>
      <c r="E1509">
        <v>41616</v>
      </c>
      <c r="F1509" s="2" t="s">
        <v>137</v>
      </c>
      <c r="G1509">
        <v>11.26</v>
      </c>
      <c r="H1509">
        <v>100</v>
      </c>
      <c r="I1509">
        <v>0</v>
      </c>
      <c r="J1509">
        <v>0</v>
      </c>
      <c r="K1509">
        <v>0</v>
      </c>
      <c r="L1509" t="b">
        <f t="shared" si="92"/>
        <v>0</v>
      </c>
      <c r="M1509" t="b">
        <f t="shared" si="93"/>
        <v>0</v>
      </c>
      <c r="N1509" t="b">
        <f t="shared" si="94"/>
        <v>0</v>
      </c>
      <c r="O1509" s="2" t="b">
        <f t="shared" si="95"/>
        <v>0</v>
      </c>
    </row>
    <row r="1510" spans="1:15" x14ac:dyDescent="0.25">
      <c r="A1510">
        <v>1510</v>
      </c>
      <c r="B1510" s="2" t="s">
        <v>1678</v>
      </c>
      <c r="C1510">
        <v>34</v>
      </c>
      <c r="D1510">
        <v>54</v>
      </c>
      <c r="E1510">
        <v>41617</v>
      </c>
      <c r="F1510" s="2" t="s">
        <v>137</v>
      </c>
      <c r="G1510">
        <v>9.93</v>
      </c>
      <c r="H1510">
        <v>100</v>
      </c>
      <c r="I1510">
        <v>0</v>
      </c>
      <c r="J1510">
        <v>0</v>
      </c>
      <c r="K1510">
        <v>0</v>
      </c>
      <c r="L1510" t="b">
        <f t="shared" si="92"/>
        <v>0</v>
      </c>
      <c r="M1510" t="b">
        <f t="shared" si="93"/>
        <v>0</v>
      </c>
      <c r="N1510" t="b">
        <f t="shared" si="94"/>
        <v>0</v>
      </c>
      <c r="O1510" s="2" t="b">
        <f t="shared" si="95"/>
        <v>0</v>
      </c>
    </row>
    <row r="1511" spans="1:15" x14ac:dyDescent="0.25">
      <c r="A1511">
        <v>1511</v>
      </c>
      <c r="B1511" s="2" t="s">
        <v>1679</v>
      </c>
      <c r="C1511">
        <v>34</v>
      </c>
      <c r="D1511">
        <v>54</v>
      </c>
      <c r="E1511">
        <v>41618</v>
      </c>
      <c r="F1511" s="2" t="s">
        <v>137</v>
      </c>
      <c r="G1511">
        <v>9.0500000000000007</v>
      </c>
      <c r="H1511">
        <v>100</v>
      </c>
      <c r="I1511">
        <v>0</v>
      </c>
      <c r="J1511">
        <v>0</v>
      </c>
      <c r="K1511">
        <v>0</v>
      </c>
      <c r="L1511" t="b">
        <f t="shared" si="92"/>
        <v>0</v>
      </c>
      <c r="M1511" t="b">
        <f t="shared" si="93"/>
        <v>0</v>
      </c>
      <c r="N1511" t="b">
        <f t="shared" si="94"/>
        <v>0</v>
      </c>
      <c r="O1511" s="2" t="b">
        <f t="shared" si="95"/>
        <v>0</v>
      </c>
    </row>
    <row r="1512" spans="1:15" x14ac:dyDescent="0.25">
      <c r="A1512">
        <v>1512</v>
      </c>
      <c r="B1512" s="2" t="s">
        <v>1680</v>
      </c>
      <c r="C1512">
        <v>34</v>
      </c>
      <c r="D1512">
        <v>54</v>
      </c>
      <c r="E1512">
        <v>41619</v>
      </c>
      <c r="F1512" s="2" t="s">
        <v>137</v>
      </c>
      <c r="G1512">
        <v>10.35</v>
      </c>
      <c r="H1512">
        <v>100</v>
      </c>
      <c r="I1512">
        <v>0</v>
      </c>
      <c r="J1512">
        <v>0</v>
      </c>
      <c r="K1512">
        <v>0</v>
      </c>
      <c r="L1512" t="b">
        <f t="shared" si="92"/>
        <v>0</v>
      </c>
      <c r="M1512" t="b">
        <f t="shared" si="93"/>
        <v>0</v>
      </c>
      <c r="N1512" t="b">
        <f t="shared" si="94"/>
        <v>0</v>
      </c>
      <c r="O1512" s="2" t="b">
        <f t="shared" si="95"/>
        <v>0</v>
      </c>
    </row>
    <row r="1513" spans="1:15" x14ac:dyDescent="0.25">
      <c r="A1513">
        <v>1513</v>
      </c>
      <c r="B1513" s="2" t="s">
        <v>1681</v>
      </c>
      <c r="C1513">
        <v>34</v>
      </c>
      <c r="D1513">
        <v>54</v>
      </c>
      <c r="E1513">
        <v>41620</v>
      </c>
      <c r="F1513" s="2" t="s">
        <v>137</v>
      </c>
      <c r="G1513">
        <v>8.82</v>
      </c>
      <c r="H1513">
        <v>100</v>
      </c>
      <c r="I1513">
        <v>0</v>
      </c>
      <c r="J1513">
        <v>0</v>
      </c>
      <c r="K1513">
        <v>0</v>
      </c>
      <c r="L1513" t="b">
        <f t="shared" si="92"/>
        <v>0</v>
      </c>
      <c r="M1513" t="b">
        <f t="shared" si="93"/>
        <v>0</v>
      </c>
      <c r="N1513" t="b">
        <f t="shared" si="94"/>
        <v>0</v>
      </c>
      <c r="O1513" s="2" t="b">
        <f t="shared" si="95"/>
        <v>0</v>
      </c>
    </row>
    <row r="1514" spans="1:15" x14ac:dyDescent="0.25">
      <c r="A1514">
        <v>1514</v>
      </c>
      <c r="B1514" s="2" t="s">
        <v>1682</v>
      </c>
      <c r="C1514">
        <v>34</v>
      </c>
      <c r="D1514">
        <v>54</v>
      </c>
      <c r="E1514">
        <v>41621</v>
      </c>
      <c r="F1514" s="2" t="s">
        <v>137</v>
      </c>
      <c r="G1514">
        <v>11.61</v>
      </c>
      <c r="H1514">
        <v>100</v>
      </c>
      <c r="I1514">
        <v>0</v>
      </c>
      <c r="J1514">
        <v>0</v>
      </c>
      <c r="K1514">
        <v>0</v>
      </c>
      <c r="L1514" t="b">
        <f t="shared" si="92"/>
        <v>0</v>
      </c>
      <c r="M1514" t="b">
        <f t="shared" si="93"/>
        <v>0</v>
      </c>
      <c r="N1514" t="b">
        <f t="shared" si="94"/>
        <v>0</v>
      </c>
      <c r="O1514" s="2" t="b">
        <f t="shared" si="95"/>
        <v>0</v>
      </c>
    </row>
    <row r="1515" spans="1:15" x14ac:dyDescent="0.25">
      <c r="A1515">
        <v>1515</v>
      </c>
      <c r="B1515" s="2" t="s">
        <v>1683</v>
      </c>
      <c r="C1515">
        <v>34</v>
      </c>
      <c r="D1515">
        <v>54</v>
      </c>
      <c r="E1515">
        <v>41622</v>
      </c>
      <c r="F1515" s="2" t="s">
        <v>137</v>
      </c>
      <c r="G1515">
        <v>11.49</v>
      </c>
      <c r="H1515">
        <v>100</v>
      </c>
      <c r="I1515">
        <v>0</v>
      </c>
      <c r="J1515">
        <v>0</v>
      </c>
      <c r="K1515">
        <v>0</v>
      </c>
      <c r="L1515" t="b">
        <f t="shared" si="92"/>
        <v>0</v>
      </c>
      <c r="M1515" t="b">
        <f t="shared" si="93"/>
        <v>0</v>
      </c>
      <c r="N1515" t="b">
        <f t="shared" si="94"/>
        <v>0</v>
      </c>
      <c r="O1515" s="2" t="b">
        <f t="shared" si="95"/>
        <v>0</v>
      </c>
    </row>
    <row r="1516" spans="1:15" x14ac:dyDescent="0.25">
      <c r="A1516">
        <v>1516</v>
      </c>
      <c r="B1516" s="2" t="s">
        <v>1684</v>
      </c>
      <c r="C1516">
        <v>34</v>
      </c>
      <c r="D1516">
        <v>54</v>
      </c>
      <c r="E1516">
        <v>41623</v>
      </c>
      <c r="F1516" s="2" t="s">
        <v>137</v>
      </c>
      <c r="G1516">
        <v>11.61</v>
      </c>
      <c r="H1516">
        <v>100</v>
      </c>
      <c r="I1516">
        <v>0</v>
      </c>
      <c r="J1516">
        <v>0</v>
      </c>
      <c r="K1516">
        <v>0</v>
      </c>
      <c r="L1516" t="b">
        <f t="shared" si="92"/>
        <v>0</v>
      </c>
      <c r="M1516" t="b">
        <f t="shared" si="93"/>
        <v>0</v>
      </c>
      <c r="N1516" t="b">
        <f t="shared" si="94"/>
        <v>0</v>
      </c>
      <c r="O1516" s="2" t="b">
        <f t="shared" si="95"/>
        <v>0</v>
      </c>
    </row>
    <row r="1517" spans="1:15" x14ac:dyDescent="0.25">
      <c r="A1517">
        <v>1517</v>
      </c>
      <c r="B1517" s="2" t="s">
        <v>1685</v>
      </c>
      <c r="C1517">
        <v>34</v>
      </c>
      <c r="D1517">
        <v>54</v>
      </c>
      <c r="E1517">
        <v>41624</v>
      </c>
      <c r="F1517" s="2" t="s">
        <v>137</v>
      </c>
      <c r="G1517">
        <v>13.97</v>
      </c>
      <c r="H1517">
        <v>100</v>
      </c>
      <c r="I1517">
        <v>0</v>
      </c>
      <c r="J1517">
        <v>0</v>
      </c>
      <c r="K1517">
        <v>0</v>
      </c>
      <c r="L1517" t="b">
        <f t="shared" si="92"/>
        <v>0</v>
      </c>
      <c r="M1517" t="b">
        <f t="shared" si="93"/>
        <v>0</v>
      </c>
      <c r="N1517" t="b">
        <f t="shared" si="94"/>
        <v>0</v>
      </c>
      <c r="O1517" s="2" t="b">
        <f t="shared" si="95"/>
        <v>0</v>
      </c>
    </row>
    <row r="1518" spans="1:15" x14ac:dyDescent="0.25">
      <c r="A1518">
        <v>1518</v>
      </c>
      <c r="B1518" s="2" t="s">
        <v>1686</v>
      </c>
      <c r="C1518">
        <v>34</v>
      </c>
      <c r="D1518">
        <v>54</v>
      </c>
      <c r="E1518">
        <v>41625</v>
      </c>
      <c r="F1518" s="2" t="s">
        <v>137</v>
      </c>
      <c r="G1518">
        <v>14.16</v>
      </c>
      <c r="H1518">
        <v>100</v>
      </c>
      <c r="I1518">
        <v>0</v>
      </c>
      <c r="J1518">
        <v>0</v>
      </c>
      <c r="K1518">
        <v>0</v>
      </c>
      <c r="L1518" t="b">
        <f t="shared" si="92"/>
        <v>0</v>
      </c>
      <c r="M1518" t="b">
        <f t="shared" si="93"/>
        <v>0</v>
      </c>
      <c r="N1518" t="b">
        <f t="shared" si="94"/>
        <v>0</v>
      </c>
      <c r="O1518" s="2" t="b">
        <f t="shared" si="95"/>
        <v>0</v>
      </c>
    </row>
    <row r="1519" spans="1:15" x14ac:dyDescent="0.25">
      <c r="A1519">
        <v>1519</v>
      </c>
      <c r="B1519" s="2" t="s">
        <v>1687</v>
      </c>
      <c r="C1519">
        <v>34</v>
      </c>
      <c r="D1519">
        <v>54</v>
      </c>
      <c r="E1519">
        <v>41626</v>
      </c>
      <c r="F1519" s="2" t="s">
        <v>137</v>
      </c>
      <c r="G1519">
        <v>17.21</v>
      </c>
      <c r="H1519">
        <v>100</v>
      </c>
      <c r="I1519">
        <v>0</v>
      </c>
      <c r="J1519">
        <v>0</v>
      </c>
      <c r="K1519">
        <v>0</v>
      </c>
      <c r="L1519" t="b">
        <f t="shared" si="92"/>
        <v>0</v>
      </c>
      <c r="M1519" t="b">
        <f t="shared" si="93"/>
        <v>0</v>
      </c>
      <c r="N1519" t="b">
        <f t="shared" si="94"/>
        <v>0</v>
      </c>
      <c r="O1519" s="2" t="b">
        <f t="shared" si="95"/>
        <v>0</v>
      </c>
    </row>
    <row r="1520" spans="1:15" x14ac:dyDescent="0.25">
      <c r="A1520">
        <v>1520</v>
      </c>
      <c r="B1520" s="2" t="s">
        <v>1688</v>
      </c>
      <c r="C1520">
        <v>34</v>
      </c>
      <c r="D1520">
        <v>54</v>
      </c>
      <c r="E1520">
        <v>41627</v>
      </c>
      <c r="F1520" s="2" t="s">
        <v>137</v>
      </c>
      <c r="G1520">
        <v>10.35</v>
      </c>
      <c r="H1520">
        <v>100</v>
      </c>
      <c r="I1520">
        <v>0</v>
      </c>
      <c r="J1520">
        <v>0</v>
      </c>
      <c r="K1520">
        <v>0</v>
      </c>
      <c r="L1520" t="b">
        <f t="shared" si="92"/>
        <v>0</v>
      </c>
      <c r="M1520" t="b">
        <f t="shared" si="93"/>
        <v>0</v>
      </c>
      <c r="N1520" t="b">
        <f t="shared" si="94"/>
        <v>0</v>
      </c>
      <c r="O1520" s="2" t="b">
        <f t="shared" si="95"/>
        <v>0</v>
      </c>
    </row>
    <row r="1521" spans="1:15" x14ac:dyDescent="0.25">
      <c r="A1521">
        <v>1521</v>
      </c>
      <c r="B1521" s="2" t="s">
        <v>1689</v>
      </c>
      <c r="C1521">
        <v>34</v>
      </c>
      <c r="D1521">
        <v>54</v>
      </c>
      <c r="E1521">
        <v>41628</v>
      </c>
      <c r="F1521" s="2" t="s">
        <v>137</v>
      </c>
      <c r="G1521">
        <v>14.92</v>
      </c>
      <c r="H1521">
        <v>100</v>
      </c>
      <c r="I1521">
        <v>0</v>
      </c>
      <c r="J1521">
        <v>0</v>
      </c>
      <c r="K1521">
        <v>0</v>
      </c>
      <c r="L1521" t="b">
        <f t="shared" si="92"/>
        <v>0</v>
      </c>
      <c r="M1521" t="b">
        <f t="shared" si="93"/>
        <v>0</v>
      </c>
      <c r="N1521" t="b">
        <f t="shared" si="94"/>
        <v>0</v>
      </c>
      <c r="O1521" s="2" t="b">
        <f t="shared" si="95"/>
        <v>0</v>
      </c>
    </row>
    <row r="1522" spans="1:15" x14ac:dyDescent="0.25">
      <c r="A1522">
        <v>1522</v>
      </c>
      <c r="B1522" s="2" t="s">
        <v>1690</v>
      </c>
      <c r="C1522">
        <v>34</v>
      </c>
      <c r="D1522">
        <v>54</v>
      </c>
      <c r="E1522">
        <v>41629</v>
      </c>
      <c r="F1522" s="2" t="s">
        <v>137</v>
      </c>
      <c r="G1522">
        <v>14.92</v>
      </c>
      <c r="H1522">
        <v>100</v>
      </c>
      <c r="I1522">
        <v>0</v>
      </c>
      <c r="J1522">
        <v>0</v>
      </c>
      <c r="K1522">
        <v>0</v>
      </c>
      <c r="L1522" t="b">
        <f t="shared" si="92"/>
        <v>0</v>
      </c>
      <c r="M1522" t="b">
        <f t="shared" si="93"/>
        <v>0</v>
      </c>
      <c r="N1522" t="b">
        <f t="shared" si="94"/>
        <v>0</v>
      </c>
      <c r="O1522" s="2" t="b">
        <f t="shared" si="95"/>
        <v>0</v>
      </c>
    </row>
    <row r="1523" spans="1:15" x14ac:dyDescent="0.25">
      <c r="A1523">
        <v>1523</v>
      </c>
      <c r="B1523" s="2" t="s">
        <v>1691</v>
      </c>
      <c r="C1523">
        <v>34</v>
      </c>
      <c r="D1523">
        <v>54</v>
      </c>
      <c r="E1523">
        <v>41630</v>
      </c>
      <c r="F1523" s="2" t="s">
        <v>137</v>
      </c>
      <c r="G1523">
        <v>9.59</v>
      </c>
      <c r="H1523">
        <v>100</v>
      </c>
      <c r="I1523">
        <v>0</v>
      </c>
      <c r="J1523">
        <v>0</v>
      </c>
      <c r="K1523">
        <v>0</v>
      </c>
      <c r="L1523" t="b">
        <f t="shared" si="92"/>
        <v>0</v>
      </c>
      <c r="M1523" t="b">
        <f t="shared" si="93"/>
        <v>0</v>
      </c>
      <c r="N1523" t="b">
        <f t="shared" si="94"/>
        <v>0</v>
      </c>
      <c r="O1523" s="2" t="b">
        <f t="shared" si="95"/>
        <v>0</v>
      </c>
    </row>
    <row r="1524" spans="1:15" x14ac:dyDescent="0.25">
      <c r="A1524">
        <v>1524</v>
      </c>
      <c r="B1524" s="2" t="s">
        <v>1692</v>
      </c>
      <c r="C1524">
        <v>34</v>
      </c>
      <c r="D1524">
        <v>54</v>
      </c>
      <c r="E1524">
        <v>41631</v>
      </c>
      <c r="F1524" s="2" t="s">
        <v>137</v>
      </c>
      <c r="G1524">
        <v>13.31</v>
      </c>
      <c r="H1524">
        <v>100</v>
      </c>
      <c r="I1524">
        <v>0</v>
      </c>
      <c r="J1524">
        <v>0</v>
      </c>
      <c r="K1524">
        <v>0</v>
      </c>
      <c r="L1524" t="b">
        <f t="shared" si="92"/>
        <v>0</v>
      </c>
      <c r="M1524" t="b">
        <f t="shared" si="93"/>
        <v>0</v>
      </c>
      <c r="N1524" t="b">
        <f t="shared" si="94"/>
        <v>0</v>
      </c>
      <c r="O1524" s="2" t="b">
        <f t="shared" si="95"/>
        <v>0</v>
      </c>
    </row>
    <row r="1525" spans="1:15" x14ac:dyDescent="0.25">
      <c r="A1525">
        <v>1525</v>
      </c>
      <c r="B1525" s="2" t="s">
        <v>1693</v>
      </c>
      <c r="C1525">
        <v>34</v>
      </c>
      <c r="D1525">
        <v>54</v>
      </c>
      <c r="E1525">
        <v>41632</v>
      </c>
      <c r="F1525" s="2" t="s">
        <v>137</v>
      </c>
      <c r="G1525">
        <v>11.98</v>
      </c>
      <c r="H1525">
        <v>100</v>
      </c>
      <c r="I1525">
        <v>0</v>
      </c>
      <c r="J1525">
        <v>0</v>
      </c>
      <c r="K1525">
        <v>0</v>
      </c>
      <c r="L1525" t="b">
        <f t="shared" si="92"/>
        <v>0</v>
      </c>
      <c r="M1525" t="b">
        <f t="shared" si="93"/>
        <v>0</v>
      </c>
      <c r="N1525" t="b">
        <f t="shared" si="94"/>
        <v>0</v>
      </c>
      <c r="O1525" s="2" t="b">
        <f t="shared" si="95"/>
        <v>0</v>
      </c>
    </row>
    <row r="1526" spans="1:15" x14ac:dyDescent="0.25">
      <c r="A1526">
        <v>1526</v>
      </c>
      <c r="B1526" s="2" t="s">
        <v>1694</v>
      </c>
      <c r="C1526">
        <v>34</v>
      </c>
      <c r="D1526">
        <v>54</v>
      </c>
      <c r="E1526">
        <v>41633</v>
      </c>
      <c r="F1526" s="2" t="s">
        <v>137</v>
      </c>
      <c r="G1526">
        <v>11.1</v>
      </c>
      <c r="H1526">
        <v>100</v>
      </c>
      <c r="I1526">
        <v>0</v>
      </c>
      <c r="J1526">
        <v>0</v>
      </c>
      <c r="K1526">
        <v>0</v>
      </c>
      <c r="L1526" t="b">
        <f t="shared" si="92"/>
        <v>0</v>
      </c>
      <c r="M1526" t="b">
        <f t="shared" si="93"/>
        <v>0</v>
      </c>
      <c r="N1526" t="b">
        <f t="shared" si="94"/>
        <v>0</v>
      </c>
      <c r="O1526" s="2" t="b">
        <f t="shared" si="95"/>
        <v>0</v>
      </c>
    </row>
    <row r="1527" spans="1:15" x14ac:dyDescent="0.25">
      <c r="A1527">
        <v>1527</v>
      </c>
      <c r="B1527" s="2" t="s">
        <v>1695</v>
      </c>
      <c r="C1527">
        <v>34</v>
      </c>
      <c r="D1527">
        <v>54</v>
      </c>
      <c r="E1527">
        <v>41634</v>
      </c>
      <c r="F1527" s="2" t="s">
        <v>137</v>
      </c>
      <c r="G1527">
        <v>12.4</v>
      </c>
      <c r="H1527">
        <v>100</v>
      </c>
      <c r="I1527">
        <v>0</v>
      </c>
      <c r="J1527">
        <v>0</v>
      </c>
      <c r="K1527">
        <v>0</v>
      </c>
      <c r="L1527" t="b">
        <f t="shared" si="92"/>
        <v>0</v>
      </c>
      <c r="M1527" t="b">
        <f t="shared" si="93"/>
        <v>0</v>
      </c>
      <c r="N1527" t="b">
        <f t="shared" si="94"/>
        <v>0</v>
      </c>
      <c r="O1527" s="2" t="b">
        <f t="shared" si="95"/>
        <v>0</v>
      </c>
    </row>
    <row r="1528" spans="1:15" x14ac:dyDescent="0.25">
      <c r="A1528">
        <v>1528</v>
      </c>
      <c r="B1528" s="2" t="s">
        <v>1696</v>
      </c>
      <c r="C1528">
        <v>34</v>
      </c>
      <c r="D1528">
        <v>54</v>
      </c>
      <c r="E1528">
        <v>41635</v>
      </c>
      <c r="F1528" s="2" t="s">
        <v>137</v>
      </c>
      <c r="G1528">
        <v>10.87</v>
      </c>
      <c r="H1528">
        <v>100</v>
      </c>
      <c r="I1528">
        <v>0</v>
      </c>
      <c r="J1528">
        <v>0</v>
      </c>
      <c r="K1528">
        <v>0</v>
      </c>
      <c r="L1528" t="b">
        <f t="shared" si="92"/>
        <v>0</v>
      </c>
      <c r="M1528" t="b">
        <f t="shared" si="93"/>
        <v>0</v>
      </c>
      <c r="N1528" t="b">
        <f t="shared" si="94"/>
        <v>0</v>
      </c>
      <c r="O1528" s="2" t="b">
        <f t="shared" si="95"/>
        <v>0</v>
      </c>
    </row>
    <row r="1529" spans="1:15" x14ac:dyDescent="0.25">
      <c r="A1529">
        <v>1529</v>
      </c>
      <c r="B1529" s="2" t="s">
        <v>1697</v>
      </c>
      <c r="C1529">
        <v>34</v>
      </c>
      <c r="D1529">
        <v>54</v>
      </c>
      <c r="E1529">
        <v>41636</v>
      </c>
      <c r="F1529" s="2" t="s">
        <v>137</v>
      </c>
      <c r="G1529">
        <v>13.66</v>
      </c>
      <c r="H1529">
        <v>100</v>
      </c>
      <c r="I1529">
        <v>0</v>
      </c>
      <c r="J1529">
        <v>0</v>
      </c>
      <c r="K1529">
        <v>0</v>
      </c>
      <c r="L1529" t="b">
        <f t="shared" si="92"/>
        <v>0</v>
      </c>
      <c r="M1529" t="b">
        <f t="shared" si="93"/>
        <v>0</v>
      </c>
      <c r="N1529" t="b">
        <f t="shared" si="94"/>
        <v>0</v>
      </c>
      <c r="O1529" s="2" t="b">
        <f t="shared" si="95"/>
        <v>0</v>
      </c>
    </row>
    <row r="1530" spans="1:15" x14ac:dyDescent="0.25">
      <c r="A1530">
        <v>1530</v>
      </c>
      <c r="B1530" s="2" t="s">
        <v>1698</v>
      </c>
      <c r="C1530">
        <v>34</v>
      </c>
      <c r="D1530">
        <v>54</v>
      </c>
      <c r="E1530">
        <v>41637</v>
      </c>
      <c r="F1530" s="2" t="s">
        <v>137</v>
      </c>
      <c r="G1530">
        <v>13.54</v>
      </c>
      <c r="H1530">
        <v>100</v>
      </c>
      <c r="I1530">
        <v>0</v>
      </c>
      <c r="J1530">
        <v>0</v>
      </c>
      <c r="K1530">
        <v>0</v>
      </c>
      <c r="L1530" t="b">
        <f t="shared" si="92"/>
        <v>0</v>
      </c>
      <c r="M1530" t="b">
        <f t="shared" si="93"/>
        <v>0</v>
      </c>
      <c r="N1530" t="b">
        <f t="shared" si="94"/>
        <v>0</v>
      </c>
      <c r="O1530" s="2" t="b">
        <f t="shared" si="95"/>
        <v>0</v>
      </c>
    </row>
    <row r="1531" spans="1:15" x14ac:dyDescent="0.25">
      <c r="A1531">
        <v>1531</v>
      </c>
      <c r="B1531" s="2" t="s">
        <v>1699</v>
      </c>
      <c r="C1531">
        <v>34</v>
      </c>
      <c r="D1531">
        <v>54</v>
      </c>
      <c r="E1531">
        <v>41638</v>
      </c>
      <c r="F1531" s="2" t="s">
        <v>137</v>
      </c>
      <c r="G1531">
        <v>13.66</v>
      </c>
      <c r="H1531">
        <v>100</v>
      </c>
      <c r="I1531">
        <v>0</v>
      </c>
      <c r="J1531">
        <v>0</v>
      </c>
      <c r="K1531">
        <v>0</v>
      </c>
      <c r="L1531" t="b">
        <f t="shared" si="92"/>
        <v>0</v>
      </c>
      <c r="M1531" t="b">
        <f t="shared" si="93"/>
        <v>0</v>
      </c>
      <c r="N1531" t="b">
        <f t="shared" si="94"/>
        <v>0</v>
      </c>
      <c r="O1531" s="2" t="b">
        <f t="shared" si="95"/>
        <v>0</v>
      </c>
    </row>
    <row r="1532" spans="1:15" x14ac:dyDescent="0.25">
      <c r="A1532">
        <v>1532</v>
      </c>
      <c r="B1532" s="2" t="s">
        <v>1700</v>
      </c>
      <c r="C1532">
        <v>34</v>
      </c>
      <c r="D1532">
        <v>54</v>
      </c>
      <c r="E1532">
        <v>41639</v>
      </c>
      <c r="F1532" s="2" t="s">
        <v>137</v>
      </c>
      <c r="G1532">
        <v>16.02</v>
      </c>
      <c r="H1532">
        <v>100</v>
      </c>
      <c r="I1532">
        <v>0</v>
      </c>
      <c r="J1532">
        <v>0</v>
      </c>
      <c r="K1532">
        <v>0</v>
      </c>
      <c r="L1532" t="b">
        <f t="shared" si="92"/>
        <v>0</v>
      </c>
      <c r="M1532" t="b">
        <f t="shared" si="93"/>
        <v>0</v>
      </c>
      <c r="N1532" t="b">
        <f t="shared" si="94"/>
        <v>0</v>
      </c>
      <c r="O1532" s="2" t="b">
        <f t="shared" si="95"/>
        <v>0</v>
      </c>
    </row>
    <row r="1533" spans="1:15" x14ac:dyDescent="0.25">
      <c r="A1533">
        <v>1533</v>
      </c>
      <c r="B1533" s="2" t="s">
        <v>1701</v>
      </c>
      <c r="C1533">
        <v>34</v>
      </c>
      <c r="D1533">
        <v>54</v>
      </c>
      <c r="E1533">
        <v>41640</v>
      </c>
      <c r="F1533" s="2" t="s">
        <v>137</v>
      </c>
      <c r="G1533">
        <v>16.21</v>
      </c>
      <c r="H1533">
        <v>100</v>
      </c>
      <c r="I1533">
        <v>0</v>
      </c>
      <c r="J1533">
        <v>0</v>
      </c>
      <c r="K1533">
        <v>0</v>
      </c>
      <c r="L1533" t="b">
        <f t="shared" si="92"/>
        <v>0</v>
      </c>
      <c r="M1533" t="b">
        <f t="shared" si="93"/>
        <v>0</v>
      </c>
      <c r="N1533" t="b">
        <f t="shared" si="94"/>
        <v>0</v>
      </c>
      <c r="O1533" s="2" t="b">
        <f t="shared" si="95"/>
        <v>0</v>
      </c>
    </row>
    <row r="1534" spans="1:15" x14ac:dyDescent="0.25">
      <c r="A1534">
        <v>1534</v>
      </c>
      <c r="B1534" s="2" t="s">
        <v>1702</v>
      </c>
      <c r="C1534">
        <v>34</v>
      </c>
      <c r="D1534">
        <v>54</v>
      </c>
      <c r="E1534">
        <v>41641</v>
      </c>
      <c r="F1534" s="2" t="s">
        <v>137</v>
      </c>
      <c r="G1534">
        <v>19.260000000000002</v>
      </c>
      <c r="H1534">
        <v>100</v>
      </c>
      <c r="I1534">
        <v>0</v>
      </c>
      <c r="J1534">
        <v>0</v>
      </c>
      <c r="K1534">
        <v>0</v>
      </c>
      <c r="L1534" t="b">
        <f t="shared" si="92"/>
        <v>0</v>
      </c>
      <c r="M1534" t="b">
        <f t="shared" si="93"/>
        <v>0</v>
      </c>
      <c r="N1534" t="b">
        <f t="shared" si="94"/>
        <v>0</v>
      </c>
      <c r="O1534" s="2" t="b">
        <f t="shared" si="95"/>
        <v>0</v>
      </c>
    </row>
    <row r="1535" spans="1:15" x14ac:dyDescent="0.25">
      <c r="A1535">
        <v>1535</v>
      </c>
      <c r="B1535" s="2" t="s">
        <v>1703</v>
      </c>
      <c r="C1535">
        <v>34</v>
      </c>
      <c r="D1535">
        <v>54</v>
      </c>
      <c r="E1535">
        <v>41642</v>
      </c>
      <c r="F1535" s="2" t="s">
        <v>137</v>
      </c>
      <c r="G1535">
        <v>12.4</v>
      </c>
      <c r="H1535">
        <v>100</v>
      </c>
      <c r="I1535">
        <v>0</v>
      </c>
      <c r="J1535">
        <v>0</v>
      </c>
      <c r="K1535">
        <v>0</v>
      </c>
      <c r="L1535" t="b">
        <f t="shared" si="92"/>
        <v>0</v>
      </c>
      <c r="M1535" t="b">
        <f t="shared" si="93"/>
        <v>0</v>
      </c>
      <c r="N1535" t="b">
        <f t="shared" si="94"/>
        <v>0</v>
      </c>
      <c r="O1535" s="2" t="b">
        <f t="shared" si="95"/>
        <v>0</v>
      </c>
    </row>
    <row r="1536" spans="1:15" x14ac:dyDescent="0.25">
      <c r="A1536">
        <v>1536</v>
      </c>
      <c r="B1536" s="2" t="s">
        <v>1704</v>
      </c>
      <c r="C1536">
        <v>34</v>
      </c>
      <c r="D1536">
        <v>54</v>
      </c>
      <c r="E1536">
        <v>41643</v>
      </c>
      <c r="F1536" s="2" t="s">
        <v>137</v>
      </c>
      <c r="G1536">
        <v>16.97</v>
      </c>
      <c r="H1536">
        <v>100</v>
      </c>
      <c r="I1536">
        <v>0</v>
      </c>
      <c r="J1536">
        <v>0</v>
      </c>
      <c r="K1536">
        <v>0</v>
      </c>
      <c r="L1536" t="b">
        <f t="shared" si="92"/>
        <v>0</v>
      </c>
      <c r="M1536" t="b">
        <f t="shared" si="93"/>
        <v>0</v>
      </c>
      <c r="N1536" t="b">
        <f t="shared" si="94"/>
        <v>0</v>
      </c>
      <c r="O1536" s="2" t="b">
        <f t="shared" si="95"/>
        <v>0</v>
      </c>
    </row>
    <row r="1537" spans="1:15" x14ac:dyDescent="0.25">
      <c r="A1537">
        <v>1537</v>
      </c>
      <c r="B1537" s="2" t="s">
        <v>1705</v>
      </c>
      <c r="C1537">
        <v>34</v>
      </c>
      <c r="D1537">
        <v>54</v>
      </c>
      <c r="E1537">
        <v>41644</v>
      </c>
      <c r="F1537" s="2" t="s">
        <v>137</v>
      </c>
      <c r="G1537">
        <v>16.97</v>
      </c>
      <c r="H1537">
        <v>100</v>
      </c>
      <c r="I1537">
        <v>0</v>
      </c>
      <c r="J1537">
        <v>0</v>
      </c>
      <c r="K1537">
        <v>0</v>
      </c>
      <c r="L1537" t="b">
        <f t="shared" si="92"/>
        <v>0</v>
      </c>
      <c r="M1537" t="b">
        <f t="shared" si="93"/>
        <v>0</v>
      </c>
      <c r="N1537" t="b">
        <f t="shared" si="94"/>
        <v>0</v>
      </c>
      <c r="O1537" s="2" t="b">
        <f t="shared" si="95"/>
        <v>0</v>
      </c>
    </row>
    <row r="1538" spans="1:15" x14ac:dyDescent="0.25">
      <c r="A1538">
        <v>1538</v>
      </c>
      <c r="B1538" s="2" t="s">
        <v>1706</v>
      </c>
      <c r="C1538">
        <v>34</v>
      </c>
      <c r="D1538">
        <v>54</v>
      </c>
      <c r="E1538">
        <v>41645</v>
      </c>
      <c r="F1538" s="2" t="s">
        <v>137</v>
      </c>
      <c r="G1538">
        <v>11.64</v>
      </c>
      <c r="H1538">
        <v>100</v>
      </c>
      <c r="I1538">
        <v>0</v>
      </c>
      <c r="J1538">
        <v>0</v>
      </c>
      <c r="K1538">
        <v>0</v>
      </c>
      <c r="L1538" t="b">
        <f t="shared" ref="L1538:L1601" si="96">IF(ISNUMBER(FIND(" VEGAN",UPPER(B1538))),TRUE,FALSE)</f>
        <v>0</v>
      </c>
      <c r="M1538" t="b">
        <f t="shared" ref="M1538:M1601" si="97">IF(ISNUMBER(FIND(" BIO",UPPER(B1538))),TRUE)</f>
        <v>0</v>
      </c>
      <c r="N1538" t="b">
        <f t="shared" ref="N1538:N1601" si="98">IF(ISNUMBER(FIND(" HALAL",UPPER(B1538))),TRUE)</f>
        <v>0</v>
      </c>
      <c r="O1538" s="2" t="b">
        <f t="shared" ref="O1538:O1601" si="99">IF(ISNUMBER(FIND(" CASHER",UPPER(B1538))),TRUE)</f>
        <v>0</v>
      </c>
    </row>
    <row r="1539" spans="1:15" x14ac:dyDescent="0.25">
      <c r="A1539">
        <v>1539</v>
      </c>
      <c r="B1539" s="2" t="s">
        <v>1707</v>
      </c>
      <c r="C1539">
        <v>34</v>
      </c>
      <c r="D1539">
        <v>54</v>
      </c>
      <c r="E1539">
        <v>41646</v>
      </c>
      <c r="F1539" s="2" t="s">
        <v>137</v>
      </c>
      <c r="G1539">
        <v>10.07</v>
      </c>
      <c r="H1539">
        <v>100</v>
      </c>
      <c r="I1539">
        <v>0</v>
      </c>
      <c r="J1539">
        <v>0</v>
      </c>
      <c r="K1539">
        <v>0</v>
      </c>
      <c r="L1539" t="b">
        <f t="shared" si="96"/>
        <v>0</v>
      </c>
      <c r="M1539" t="b">
        <f t="shared" si="97"/>
        <v>0</v>
      </c>
      <c r="N1539" t="b">
        <f t="shared" si="98"/>
        <v>0</v>
      </c>
      <c r="O1539" s="2" t="b">
        <f t="shared" si="99"/>
        <v>0</v>
      </c>
    </row>
    <row r="1540" spans="1:15" x14ac:dyDescent="0.25">
      <c r="A1540">
        <v>1540</v>
      </c>
      <c r="B1540" s="2" t="s">
        <v>1708</v>
      </c>
      <c r="C1540">
        <v>34</v>
      </c>
      <c r="D1540">
        <v>54</v>
      </c>
      <c r="E1540">
        <v>41647</v>
      </c>
      <c r="F1540" s="2" t="s">
        <v>137</v>
      </c>
      <c r="G1540">
        <v>10.84</v>
      </c>
      <c r="H1540">
        <v>100</v>
      </c>
      <c r="I1540">
        <v>0</v>
      </c>
      <c r="J1540">
        <v>0</v>
      </c>
      <c r="K1540">
        <v>0</v>
      </c>
      <c r="L1540" t="b">
        <f t="shared" si="96"/>
        <v>0</v>
      </c>
      <c r="M1540" t="b">
        <f t="shared" si="97"/>
        <v>0</v>
      </c>
      <c r="N1540" t="b">
        <f t="shared" si="98"/>
        <v>0</v>
      </c>
      <c r="O1540" s="2" t="b">
        <f t="shared" si="99"/>
        <v>0</v>
      </c>
    </row>
    <row r="1541" spans="1:15" x14ac:dyDescent="0.25">
      <c r="A1541">
        <v>1541</v>
      </c>
      <c r="B1541" s="2" t="s">
        <v>1709</v>
      </c>
      <c r="C1541">
        <v>34</v>
      </c>
      <c r="D1541">
        <v>54</v>
      </c>
      <c r="E1541">
        <v>41648</v>
      </c>
      <c r="F1541" s="2" t="s">
        <v>137</v>
      </c>
      <c r="G1541">
        <v>12.74</v>
      </c>
      <c r="H1541">
        <v>100</v>
      </c>
      <c r="I1541">
        <v>0</v>
      </c>
      <c r="J1541">
        <v>0</v>
      </c>
      <c r="K1541">
        <v>0</v>
      </c>
      <c r="L1541" t="b">
        <f t="shared" si="96"/>
        <v>0</v>
      </c>
      <c r="M1541" t="b">
        <f t="shared" si="97"/>
        <v>0</v>
      </c>
      <c r="N1541" t="b">
        <f t="shared" si="98"/>
        <v>0</v>
      </c>
      <c r="O1541" s="2" t="b">
        <f t="shared" si="99"/>
        <v>0</v>
      </c>
    </row>
    <row r="1542" spans="1:15" x14ac:dyDescent="0.25">
      <c r="A1542">
        <v>1542</v>
      </c>
      <c r="B1542" s="2" t="s">
        <v>1710</v>
      </c>
      <c r="C1542">
        <v>34</v>
      </c>
      <c r="D1542">
        <v>54</v>
      </c>
      <c r="E1542">
        <v>41649</v>
      </c>
      <c r="F1542" s="2" t="s">
        <v>137</v>
      </c>
      <c r="G1542">
        <v>12.74</v>
      </c>
      <c r="H1542">
        <v>100</v>
      </c>
      <c r="I1542">
        <v>0</v>
      </c>
      <c r="J1542">
        <v>0</v>
      </c>
      <c r="K1542">
        <v>0</v>
      </c>
      <c r="L1542" t="b">
        <f t="shared" si="96"/>
        <v>0</v>
      </c>
      <c r="M1542" t="b">
        <f t="shared" si="97"/>
        <v>0</v>
      </c>
      <c r="N1542" t="b">
        <f t="shared" si="98"/>
        <v>0</v>
      </c>
      <c r="O1542" s="2" t="b">
        <f t="shared" si="99"/>
        <v>0</v>
      </c>
    </row>
    <row r="1543" spans="1:15" x14ac:dyDescent="0.25">
      <c r="A1543">
        <v>1543</v>
      </c>
      <c r="B1543" s="2" t="s">
        <v>1711</v>
      </c>
      <c r="C1543">
        <v>34</v>
      </c>
      <c r="D1543">
        <v>54</v>
      </c>
      <c r="E1543">
        <v>41650</v>
      </c>
      <c r="F1543" s="2" t="s">
        <v>137</v>
      </c>
      <c r="G1543">
        <v>11.41</v>
      </c>
      <c r="H1543">
        <v>100</v>
      </c>
      <c r="I1543">
        <v>0</v>
      </c>
      <c r="J1543">
        <v>0</v>
      </c>
      <c r="K1543">
        <v>0</v>
      </c>
      <c r="L1543" t="b">
        <f t="shared" si="96"/>
        <v>0</v>
      </c>
      <c r="M1543" t="b">
        <f t="shared" si="97"/>
        <v>0</v>
      </c>
      <c r="N1543" t="b">
        <f t="shared" si="98"/>
        <v>0</v>
      </c>
      <c r="O1543" s="2" t="b">
        <f t="shared" si="99"/>
        <v>0</v>
      </c>
    </row>
    <row r="1544" spans="1:15" x14ac:dyDescent="0.25">
      <c r="A1544">
        <v>1544</v>
      </c>
      <c r="B1544" s="2" t="s">
        <v>1712</v>
      </c>
      <c r="C1544">
        <v>34</v>
      </c>
      <c r="D1544">
        <v>54</v>
      </c>
      <c r="E1544">
        <v>41651</v>
      </c>
      <c r="F1544" s="2" t="s">
        <v>137</v>
      </c>
      <c r="G1544">
        <v>12.86</v>
      </c>
      <c r="H1544">
        <v>100</v>
      </c>
      <c r="I1544">
        <v>0</v>
      </c>
      <c r="J1544">
        <v>0</v>
      </c>
      <c r="K1544">
        <v>0</v>
      </c>
      <c r="L1544" t="b">
        <f t="shared" si="96"/>
        <v>0</v>
      </c>
      <c r="M1544" t="b">
        <f t="shared" si="97"/>
        <v>0</v>
      </c>
      <c r="N1544" t="b">
        <f t="shared" si="98"/>
        <v>0</v>
      </c>
      <c r="O1544" s="2" t="b">
        <f t="shared" si="99"/>
        <v>0</v>
      </c>
    </row>
    <row r="1545" spans="1:15" x14ac:dyDescent="0.25">
      <c r="A1545">
        <v>1545</v>
      </c>
      <c r="B1545" s="2" t="s">
        <v>1713</v>
      </c>
      <c r="C1545">
        <v>34</v>
      </c>
      <c r="D1545">
        <v>54</v>
      </c>
      <c r="E1545">
        <v>41652</v>
      </c>
      <c r="F1545" s="2" t="s">
        <v>137</v>
      </c>
      <c r="G1545">
        <v>12.51</v>
      </c>
      <c r="H1545">
        <v>100</v>
      </c>
      <c r="I1545">
        <v>0</v>
      </c>
      <c r="J1545">
        <v>0</v>
      </c>
      <c r="K1545">
        <v>0</v>
      </c>
      <c r="L1545" t="b">
        <f t="shared" si="96"/>
        <v>0</v>
      </c>
      <c r="M1545" t="b">
        <f t="shared" si="97"/>
        <v>0</v>
      </c>
      <c r="N1545" t="b">
        <f t="shared" si="98"/>
        <v>0</v>
      </c>
      <c r="O1545" s="2" t="b">
        <f t="shared" si="99"/>
        <v>0</v>
      </c>
    </row>
    <row r="1546" spans="1:15" x14ac:dyDescent="0.25">
      <c r="A1546">
        <v>1546</v>
      </c>
      <c r="B1546" s="2" t="s">
        <v>1714</v>
      </c>
      <c r="C1546">
        <v>34</v>
      </c>
      <c r="D1546">
        <v>54</v>
      </c>
      <c r="E1546">
        <v>41653</v>
      </c>
      <c r="F1546" s="2" t="s">
        <v>137</v>
      </c>
      <c r="G1546">
        <v>11.18</v>
      </c>
      <c r="H1546">
        <v>100</v>
      </c>
      <c r="I1546">
        <v>0</v>
      </c>
      <c r="J1546">
        <v>0</v>
      </c>
      <c r="K1546">
        <v>0</v>
      </c>
      <c r="L1546" t="b">
        <f t="shared" si="96"/>
        <v>0</v>
      </c>
      <c r="M1546" t="b">
        <f t="shared" si="97"/>
        <v>0</v>
      </c>
      <c r="N1546" t="b">
        <f t="shared" si="98"/>
        <v>0</v>
      </c>
      <c r="O1546" s="2" t="b">
        <f t="shared" si="99"/>
        <v>0</v>
      </c>
    </row>
    <row r="1547" spans="1:15" x14ac:dyDescent="0.25">
      <c r="A1547">
        <v>1547</v>
      </c>
      <c r="B1547" s="2" t="s">
        <v>1715</v>
      </c>
      <c r="C1547">
        <v>34</v>
      </c>
      <c r="D1547">
        <v>54</v>
      </c>
      <c r="E1547">
        <v>41654</v>
      </c>
      <c r="F1547" s="2" t="s">
        <v>137</v>
      </c>
      <c r="G1547">
        <v>10.3</v>
      </c>
      <c r="H1547">
        <v>100</v>
      </c>
      <c r="I1547">
        <v>0</v>
      </c>
      <c r="J1547">
        <v>0</v>
      </c>
      <c r="K1547">
        <v>0</v>
      </c>
      <c r="L1547" t="b">
        <f t="shared" si="96"/>
        <v>0</v>
      </c>
      <c r="M1547" t="b">
        <f t="shared" si="97"/>
        <v>0</v>
      </c>
      <c r="N1547" t="b">
        <f t="shared" si="98"/>
        <v>0</v>
      </c>
      <c r="O1547" s="2" t="b">
        <f t="shared" si="99"/>
        <v>0</v>
      </c>
    </row>
    <row r="1548" spans="1:15" x14ac:dyDescent="0.25">
      <c r="A1548">
        <v>1548</v>
      </c>
      <c r="B1548" s="2" t="s">
        <v>1716</v>
      </c>
      <c r="C1548">
        <v>34</v>
      </c>
      <c r="D1548">
        <v>54</v>
      </c>
      <c r="E1548">
        <v>41655</v>
      </c>
      <c r="F1548" s="2" t="s">
        <v>137</v>
      </c>
      <c r="G1548">
        <v>11.6</v>
      </c>
      <c r="H1548">
        <v>100</v>
      </c>
      <c r="I1548">
        <v>0</v>
      </c>
      <c r="J1548">
        <v>0</v>
      </c>
      <c r="K1548">
        <v>0</v>
      </c>
      <c r="L1548" t="b">
        <f t="shared" si="96"/>
        <v>0</v>
      </c>
      <c r="M1548" t="b">
        <f t="shared" si="97"/>
        <v>0</v>
      </c>
      <c r="N1548" t="b">
        <f t="shared" si="98"/>
        <v>0</v>
      </c>
      <c r="O1548" s="2" t="b">
        <f t="shared" si="99"/>
        <v>0</v>
      </c>
    </row>
    <row r="1549" spans="1:15" x14ac:dyDescent="0.25">
      <c r="A1549">
        <v>1549</v>
      </c>
      <c r="B1549" s="2" t="s">
        <v>1717</v>
      </c>
      <c r="C1549">
        <v>34</v>
      </c>
      <c r="D1549">
        <v>54</v>
      </c>
      <c r="E1549">
        <v>41656</v>
      </c>
      <c r="F1549" s="2" t="s">
        <v>137</v>
      </c>
      <c r="G1549">
        <v>10.07</v>
      </c>
      <c r="H1549">
        <v>100</v>
      </c>
      <c r="I1549">
        <v>0</v>
      </c>
      <c r="J1549">
        <v>0</v>
      </c>
      <c r="K1549">
        <v>0</v>
      </c>
      <c r="L1549" t="b">
        <f t="shared" si="96"/>
        <v>0</v>
      </c>
      <c r="M1549" t="b">
        <f t="shared" si="97"/>
        <v>0</v>
      </c>
      <c r="N1549" t="b">
        <f t="shared" si="98"/>
        <v>0</v>
      </c>
      <c r="O1549" s="2" t="b">
        <f t="shared" si="99"/>
        <v>0</v>
      </c>
    </row>
    <row r="1550" spans="1:15" x14ac:dyDescent="0.25">
      <c r="A1550">
        <v>1550</v>
      </c>
      <c r="B1550" s="2" t="s">
        <v>1718</v>
      </c>
      <c r="C1550">
        <v>34</v>
      </c>
      <c r="D1550">
        <v>54</v>
      </c>
      <c r="E1550">
        <v>41657</v>
      </c>
      <c r="F1550" s="2" t="s">
        <v>137</v>
      </c>
      <c r="G1550">
        <v>12.86</v>
      </c>
      <c r="H1550">
        <v>100</v>
      </c>
      <c r="I1550">
        <v>0</v>
      </c>
      <c r="J1550">
        <v>0</v>
      </c>
      <c r="K1550">
        <v>0</v>
      </c>
      <c r="L1550" t="b">
        <f t="shared" si="96"/>
        <v>0</v>
      </c>
      <c r="M1550" t="b">
        <f t="shared" si="97"/>
        <v>0</v>
      </c>
      <c r="N1550" t="b">
        <f t="shared" si="98"/>
        <v>0</v>
      </c>
      <c r="O1550" s="2" t="b">
        <f t="shared" si="99"/>
        <v>0</v>
      </c>
    </row>
    <row r="1551" spans="1:15" x14ac:dyDescent="0.25">
      <c r="A1551">
        <v>1551</v>
      </c>
      <c r="B1551" s="2" t="s">
        <v>1719</v>
      </c>
      <c r="C1551">
        <v>34</v>
      </c>
      <c r="D1551">
        <v>54</v>
      </c>
      <c r="E1551">
        <v>41658</v>
      </c>
      <c r="F1551" s="2" t="s">
        <v>137</v>
      </c>
      <c r="G1551">
        <v>12.74</v>
      </c>
      <c r="H1551">
        <v>100</v>
      </c>
      <c r="I1551">
        <v>0</v>
      </c>
      <c r="J1551">
        <v>0</v>
      </c>
      <c r="K1551">
        <v>0</v>
      </c>
      <c r="L1551" t="b">
        <f t="shared" si="96"/>
        <v>0</v>
      </c>
      <c r="M1551" t="b">
        <f t="shared" si="97"/>
        <v>0</v>
      </c>
      <c r="N1551" t="b">
        <f t="shared" si="98"/>
        <v>0</v>
      </c>
      <c r="O1551" s="2" t="b">
        <f t="shared" si="99"/>
        <v>0</v>
      </c>
    </row>
    <row r="1552" spans="1:15" x14ac:dyDescent="0.25">
      <c r="A1552">
        <v>1552</v>
      </c>
      <c r="B1552" s="2" t="s">
        <v>1720</v>
      </c>
      <c r="C1552">
        <v>34</v>
      </c>
      <c r="D1552">
        <v>54</v>
      </c>
      <c r="E1552">
        <v>41659</v>
      </c>
      <c r="F1552" s="2" t="s">
        <v>137</v>
      </c>
      <c r="G1552">
        <v>12.86</v>
      </c>
      <c r="H1552">
        <v>100</v>
      </c>
      <c r="I1552">
        <v>0</v>
      </c>
      <c r="J1552">
        <v>0</v>
      </c>
      <c r="K1552">
        <v>0</v>
      </c>
      <c r="L1552" t="b">
        <f t="shared" si="96"/>
        <v>0</v>
      </c>
      <c r="M1552" t="b">
        <f t="shared" si="97"/>
        <v>0</v>
      </c>
      <c r="N1552" t="b">
        <f t="shared" si="98"/>
        <v>0</v>
      </c>
      <c r="O1552" s="2" t="b">
        <f t="shared" si="99"/>
        <v>0</v>
      </c>
    </row>
    <row r="1553" spans="1:15" x14ac:dyDescent="0.25">
      <c r="A1553">
        <v>1553</v>
      </c>
      <c r="B1553" s="2" t="s">
        <v>1721</v>
      </c>
      <c r="C1553">
        <v>34</v>
      </c>
      <c r="D1553">
        <v>54</v>
      </c>
      <c r="E1553">
        <v>41660</v>
      </c>
      <c r="F1553" s="2" t="s">
        <v>137</v>
      </c>
      <c r="G1553">
        <v>15.22</v>
      </c>
      <c r="H1553">
        <v>100</v>
      </c>
      <c r="I1553">
        <v>0</v>
      </c>
      <c r="J1553">
        <v>0</v>
      </c>
      <c r="K1553">
        <v>0</v>
      </c>
      <c r="L1553" t="b">
        <f t="shared" si="96"/>
        <v>0</v>
      </c>
      <c r="M1553" t="b">
        <f t="shared" si="97"/>
        <v>0</v>
      </c>
      <c r="N1553" t="b">
        <f t="shared" si="98"/>
        <v>0</v>
      </c>
      <c r="O1553" s="2" t="b">
        <f t="shared" si="99"/>
        <v>0</v>
      </c>
    </row>
    <row r="1554" spans="1:15" x14ac:dyDescent="0.25">
      <c r="A1554">
        <v>1554</v>
      </c>
      <c r="B1554" s="2" t="s">
        <v>1722</v>
      </c>
      <c r="C1554">
        <v>34</v>
      </c>
      <c r="D1554">
        <v>54</v>
      </c>
      <c r="E1554">
        <v>41661</v>
      </c>
      <c r="F1554" s="2" t="s">
        <v>137</v>
      </c>
      <c r="G1554">
        <v>15.41</v>
      </c>
      <c r="H1554">
        <v>100</v>
      </c>
      <c r="I1554">
        <v>0</v>
      </c>
      <c r="J1554">
        <v>0</v>
      </c>
      <c r="K1554">
        <v>0</v>
      </c>
      <c r="L1554" t="b">
        <f t="shared" si="96"/>
        <v>0</v>
      </c>
      <c r="M1554" t="b">
        <f t="shared" si="97"/>
        <v>0</v>
      </c>
      <c r="N1554" t="b">
        <f t="shared" si="98"/>
        <v>0</v>
      </c>
      <c r="O1554" s="2" t="b">
        <f t="shared" si="99"/>
        <v>0</v>
      </c>
    </row>
    <row r="1555" spans="1:15" x14ac:dyDescent="0.25">
      <c r="A1555">
        <v>1555</v>
      </c>
      <c r="B1555" s="2" t="s">
        <v>1723</v>
      </c>
      <c r="C1555">
        <v>34</v>
      </c>
      <c r="D1555">
        <v>54</v>
      </c>
      <c r="E1555">
        <v>41662</v>
      </c>
      <c r="F1555" s="2" t="s">
        <v>137</v>
      </c>
      <c r="G1555">
        <v>18.46</v>
      </c>
      <c r="H1555">
        <v>100</v>
      </c>
      <c r="I1555">
        <v>0</v>
      </c>
      <c r="J1555">
        <v>0</v>
      </c>
      <c r="K1555">
        <v>0</v>
      </c>
      <c r="L1555" t="b">
        <f t="shared" si="96"/>
        <v>0</v>
      </c>
      <c r="M1555" t="b">
        <f t="shared" si="97"/>
        <v>0</v>
      </c>
      <c r="N1555" t="b">
        <f t="shared" si="98"/>
        <v>0</v>
      </c>
      <c r="O1555" s="2" t="b">
        <f t="shared" si="99"/>
        <v>0</v>
      </c>
    </row>
    <row r="1556" spans="1:15" x14ac:dyDescent="0.25">
      <c r="A1556">
        <v>1556</v>
      </c>
      <c r="B1556" s="2" t="s">
        <v>1724</v>
      </c>
      <c r="C1556">
        <v>34</v>
      </c>
      <c r="D1556">
        <v>54</v>
      </c>
      <c r="E1556">
        <v>41663</v>
      </c>
      <c r="F1556" s="2" t="s">
        <v>137</v>
      </c>
      <c r="G1556">
        <v>11.6</v>
      </c>
      <c r="H1556">
        <v>100</v>
      </c>
      <c r="I1556">
        <v>0</v>
      </c>
      <c r="J1556">
        <v>0</v>
      </c>
      <c r="K1556">
        <v>0</v>
      </c>
      <c r="L1556" t="b">
        <f t="shared" si="96"/>
        <v>0</v>
      </c>
      <c r="M1556" t="b">
        <f t="shared" si="97"/>
        <v>0</v>
      </c>
      <c r="N1556" t="b">
        <f t="shared" si="98"/>
        <v>0</v>
      </c>
      <c r="O1556" s="2" t="b">
        <f t="shared" si="99"/>
        <v>0</v>
      </c>
    </row>
    <row r="1557" spans="1:15" x14ac:dyDescent="0.25">
      <c r="A1557">
        <v>1557</v>
      </c>
      <c r="B1557" s="2" t="s">
        <v>1725</v>
      </c>
      <c r="C1557">
        <v>34</v>
      </c>
      <c r="D1557">
        <v>54</v>
      </c>
      <c r="E1557">
        <v>41664</v>
      </c>
      <c r="F1557" s="2" t="s">
        <v>137</v>
      </c>
      <c r="G1557">
        <v>16.170000000000002</v>
      </c>
      <c r="H1557">
        <v>100</v>
      </c>
      <c r="I1557">
        <v>0</v>
      </c>
      <c r="J1557">
        <v>0</v>
      </c>
      <c r="K1557">
        <v>0</v>
      </c>
      <c r="L1557" t="b">
        <f t="shared" si="96"/>
        <v>0</v>
      </c>
      <c r="M1557" t="b">
        <f t="shared" si="97"/>
        <v>0</v>
      </c>
      <c r="N1557" t="b">
        <f t="shared" si="98"/>
        <v>0</v>
      </c>
      <c r="O1557" s="2" t="b">
        <f t="shared" si="99"/>
        <v>0</v>
      </c>
    </row>
    <row r="1558" spans="1:15" x14ac:dyDescent="0.25">
      <c r="A1558">
        <v>1558</v>
      </c>
      <c r="B1558" s="2" t="s">
        <v>1726</v>
      </c>
      <c r="C1558">
        <v>34</v>
      </c>
      <c r="D1558">
        <v>54</v>
      </c>
      <c r="E1558">
        <v>41665</v>
      </c>
      <c r="F1558" s="2" t="s">
        <v>137</v>
      </c>
      <c r="G1558">
        <v>16.170000000000002</v>
      </c>
      <c r="H1558">
        <v>100</v>
      </c>
      <c r="I1558">
        <v>0</v>
      </c>
      <c r="J1558">
        <v>0</v>
      </c>
      <c r="K1558">
        <v>0</v>
      </c>
      <c r="L1558" t="b">
        <f t="shared" si="96"/>
        <v>0</v>
      </c>
      <c r="M1558" t="b">
        <f t="shared" si="97"/>
        <v>0</v>
      </c>
      <c r="N1558" t="b">
        <f t="shared" si="98"/>
        <v>0</v>
      </c>
      <c r="O1558" s="2" t="b">
        <f t="shared" si="99"/>
        <v>0</v>
      </c>
    </row>
    <row r="1559" spans="1:15" x14ac:dyDescent="0.25">
      <c r="A1559">
        <v>1559</v>
      </c>
      <c r="B1559" s="2" t="s">
        <v>1727</v>
      </c>
      <c r="C1559">
        <v>34</v>
      </c>
      <c r="D1559">
        <v>54</v>
      </c>
      <c r="E1559">
        <v>41666</v>
      </c>
      <c r="F1559" s="2" t="s">
        <v>137</v>
      </c>
      <c r="G1559">
        <v>10.84</v>
      </c>
      <c r="H1559">
        <v>100</v>
      </c>
      <c r="I1559">
        <v>0</v>
      </c>
      <c r="J1559">
        <v>0</v>
      </c>
      <c r="K1559">
        <v>0</v>
      </c>
      <c r="L1559" t="b">
        <f t="shared" si="96"/>
        <v>0</v>
      </c>
      <c r="M1559" t="b">
        <f t="shared" si="97"/>
        <v>0</v>
      </c>
      <c r="N1559" t="b">
        <f t="shared" si="98"/>
        <v>0</v>
      </c>
      <c r="O1559" s="2" t="b">
        <f t="shared" si="99"/>
        <v>0</v>
      </c>
    </row>
    <row r="1560" spans="1:15" x14ac:dyDescent="0.25">
      <c r="A1560">
        <v>1560</v>
      </c>
      <c r="B1560" s="2" t="s">
        <v>1728</v>
      </c>
      <c r="C1560">
        <v>34</v>
      </c>
      <c r="D1560">
        <v>54</v>
      </c>
      <c r="E1560">
        <v>41667</v>
      </c>
      <c r="F1560" s="2" t="s">
        <v>137</v>
      </c>
      <c r="G1560">
        <v>8.7200000000000006</v>
      </c>
      <c r="H1560">
        <v>100</v>
      </c>
      <c r="I1560">
        <v>0</v>
      </c>
      <c r="J1560">
        <v>0</v>
      </c>
      <c r="K1560">
        <v>0</v>
      </c>
      <c r="L1560" t="b">
        <f t="shared" si="96"/>
        <v>0</v>
      </c>
      <c r="M1560" t="b">
        <f t="shared" si="97"/>
        <v>0</v>
      </c>
      <c r="N1560" t="b">
        <f t="shared" si="98"/>
        <v>0</v>
      </c>
      <c r="O1560" s="2" t="b">
        <f t="shared" si="99"/>
        <v>0</v>
      </c>
    </row>
    <row r="1561" spans="1:15" x14ac:dyDescent="0.25">
      <c r="A1561">
        <v>1561</v>
      </c>
      <c r="B1561" s="2" t="s">
        <v>1729</v>
      </c>
      <c r="C1561">
        <v>34</v>
      </c>
      <c r="D1561">
        <v>54</v>
      </c>
      <c r="E1561">
        <v>41668</v>
      </c>
      <c r="F1561" s="2" t="s">
        <v>137</v>
      </c>
      <c r="G1561">
        <v>9.49</v>
      </c>
      <c r="H1561">
        <v>100</v>
      </c>
      <c r="I1561">
        <v>0</v>
      </c>
      <c r="J1561">
        <v>0</v>
      </c>
      <c r="K1561">
        <v>0</v>
      </c>
      <c r="L1561" t="b">
        <f t="shared" si="96"/>
        <v>0</v>
      </c>
      <c r="M1561" t="b">
        <f t="shared" si="97"/>
        <v>0</v>
      </c>
      <c r="N1561" t="b">
        <f t="shared" si="98"/>
        <v>0</v>
      </c>
      <c r="O1561" s="2" t="b">
        <f t="shared" si="99"/>
        <v>0</v>
      </c>
    </row>
    <row r="1562" spans="1:15" x14ac:dyDescent="0.25">
      <c r="A1562">
        <v>1562</v>
      </c>
      <c r="B1562" s="2" t="s">
        <v>1730</v>
      </c>
      <c r="C1562">
        <v>34</v>
      </c>
      <c r="D1562">
        <v>54</v>
      </c>
      <c r="E1562">
        <v>41669</v>
      </c>
      <c r="F1562" s="2" t="s">
        <v>137</v>
      </c>
      <c r="G1562">
        <v>11.39</v>
      </c>
      <c r="H1562">
        <v>100</v>
      </c>
      <c r="I1562">
        <v>0</v>
      </c>
      <c r="J1562">
        <v>0</v>
      </c>
      <c r="K1562">
        <v>0</v>
      </c>
      <c r="L1562" t="b">
        <f t="shared" si="96"/>
        <v>0</v>
      </c>
      <c r="M1562" t="b">
        <f t="shared" si="97"/>
        <v>0</v>
      </c>
      <c r="N1562" t="b">
        <f t="shared" si="98"/>
        <v>0</v>
      </c>
      <c r="O1562" s="2" t="b">
        <f t="shared" si="99"/>
        <v>0</v>
      </c>
    </row>
    <row r="1563" spans="1:15" x14ac:dyDescent="0.25">
      <c r="A1563">
        <v>1563</v>
      </c>
      <c r="B1563" s="2" t="s">
        <v>1731</v>
      </c>
      <c r="C1563">
        <v>34</v>
      </c>
      <c r="D1563">
        <v>54</v>
      </c>
      <c r="E1563">
        <v>41670</v>
      </c>
      <c r="F1563" s="2" t="s">
        <v>137</v>
      </c>
      <c r="G1563">
        <v>11.39</v>
      </c>
      <c r="H1563">
        <v>100</v>
      </c>
      <c r="I1563">
        <v>0</v>
      </c>
      <c r="J1563">
        <v>0</v>
      </c>
      <c r="K1563">
        <v>0</v>
      </c>
      <c r="L1563" t="b">
        <f t="shared" si="96"/>
        <v>0</v>
      </c>
      <c r="M1563" t="b">
        <f t="shared" si="97"/>
        <v>0</v>
      </c>
      <c r="N1563" t="b">
        <f t="shared" si="98"/>
        <v>0</v>
      </c>
      <c r="O1563" s="2" t="b">
        <f t="shared" si="99"/>
        <v>0</v>
      </c>
    </row>
    <row r="1564" spans="1:15" x14ac:dyDescent="0.25">
      <c r="A1564">
        <v>1564</v>
      </c>
      <c r="B1564" s="2" t="s">
        <v>1732</v>
      </c>
      <c r="C1564">
        <v>34</v>
      </c>
      <c r="D1564">
        <v>54</v>
      </c>
      <c r="E1564">
        <v>41671</v>
      </c>
      <c r="F1564" s="2" t="s">
        <v>137</v>
      </c>
      <c r="G1564">
        <v>10.06</v>
      </c>
      <c r="H1564">
        <v>100</v>
      </c>
      <c r="I1564">
        <v>0</v>
      </c>
      <c r="J1564">
        <v>0</v>
      </c>
      <c r="K1564">
        <v>0</v>
      </c>
      <c r="L1564" t="b">
        <f t="shared" si="96"/>
        <v>0</v>
      </c>
      <c r="M1564" t="b">
        <f t="shared" si="97"/>
        <v>0</v>
      </c>
      <c r="N1564" t="b">
        <f t="shared" si="98"/>
        <v>0</v>
      </c>
      <c r="O1564" s="2" t="b">
        <f t="shared" si="99"/>
        <v>0</v>
      </c>
    </row>
    <row r="1565" spans="1:15" x14ac:dyDescent="0.25">
      <c r="A1565">
        <v>1565</v>
      </c>
      <c r="B1565" s="2" t="s">
        <v>1733</v>
      </c>
      <c r="C1565">
        <v>34</v>
      </c>
      <c r="D1565">
        <v>54</v>
      </c>
      <c r="E1565">
        <v>41672</v>
      </c>
      <c r="F1565" s="2" t="s">
        <v>137</v>
      </c>
      <c r="G1565">
        <v>11.51</v>
      </c>
      <c r="H1565">
        <v>100</v>
      </c>
      <c r="I1565">
        <v>0</v>
      </c>
      <c r="J1565">
        <v>0</v>
      </c>
      <c r="K1565">
        <v>0</v>
      </c>
      <c r="L1565" t="b">
        <f t="shared" si="96"/>
        <v>0</v>
      </c>
      <c r="M1565" t="b">
        <f t="shared" si="97"/>
        <v>0</v>
      </c>
      <c r="N1565" t="b">
        <f t="shared" si="98"/>
        <v>0</v>
      </c>
      <c r="O1565" s="2" t="b">
        <f t="shared" si="99"/>
        <v>0</v>
      </c>
    </row>
    <row r="1566" spans="1:15" x14ac:dyDescent="0.25">
      <c r="A1566">
        <v>1566</v>
      </c>
      <c r="B1566" s="2" t="s">
        <v>1734</v>
      </c>
      <c r="C1566">
        <v>34</v>
      </c>
      <c r="D1566">
        <v>54</v>
      </c>
      <c r="E1566">
        <v>41673</v>
      </c>
      <c r="F1566" s="2" t="s">
        <v>137</v>
      </c>
      <c r="G1566">
        <v>11.16</v>
      </c>
      <c r="H1566">
        <v>100</v>
      </c>
      <c r="I1566">
        <v>0</v>
      </c>
      <c r="J1566">
        <v>0</v>
      </c>
      <c r="K1566">
        <v>0</v>
      </c>
      <c r="L1566" t="b">
        <f t="shared" si="96"/>
        <v>0</v>
      </c>
      <c r="M1566" t="b">
        <f t="shared" si="97"/>
        <v>0</v>
      </c>
      <c r="N1566" t="b">
        <f t="shared" si="98"/>
        <v>0</v>
      </c>
      <c r="O1566" s="2" t="b">
        <f t="shared" si="99"/>
        <v>0</v>
      </c>
    </row>
    <row r="1567" spans="1:15" x14ac:dyDescent="0.25">
      <c r="A1567">
        <v>1567</v>
      </c>
      <c r="B1567" s="2" t="s">
        <v>1735</v>
      </c>
      <c r="C1567">
        <v>34</v>
      </c>
      <c r="D1567">
        <v>54</v>
      </c>
      <c r="E1567">
        <v>41674</v>
      </c>
      <c r="F1567" s="2" t="s">
        <v>137</v>
      </c>
      <c r="G1567">
        <v>9.83</v>
      </c>
      <c r="H1567">
        <v>100</v>
      </c>
      <c r="I1567">
        <v>0</v>
      </c>
      <c r="J1567">
        <v>0</v>
      </c>
      <c r="K1567">
        <v>0</v>
      </c>
      <c r="L1567" t="b">
        <f t="shared" si="96"/>
        <v>0</v>
      </c>
      <c r="M1567" t="b">
        <f t="shared" si="97"/>
        <v>0</v>
      </c>
      <c r="N1567" t="b">
        <f t="shared" si="98"/>
        <v>0</v>
      </c>
      <c r="O1567" s="2" t="b">
        <f t="shared" si="99"/>
        <v>0</v>
      </c>
    </row>
    <row r="1568" spans="1:15" x14ac:dyDescent="0.25">
      <c r="A1568">
        <v>1568</v>
      </c>
      <c r="B1568" s="2" t="s">
        <v>1736</v>
      </c>
      <c r="C1568">
        <v>34</v>
      </c>
      <c r="D1568">
        <v>54</v>
      </c>
      <c r="E1568">
        <v>41675</v>
      </c>
      <c r="F1568" s="2" t="s">
        <v>137</v>
      </c>
      <c r="G1568">
        <v>8.9499999999999993</v>
      </c>
      <c r="H1568">
        <v>100</v>
      </c>
      <c r="I1568">
        <v>0</v>
      </c>
      <c r="J1568">
        <v>0</v>
      </c>
      <c r="K1568">
        <v>0</v>
      </c>
      <c r="L1568" t="b">
        <f t="shared" si="96"/>
        <v>0</v>
      </c>
      <c r="M1568" t="b">
        <f t="shared" si="97"/>
        <v>0</v>
      </c>
      <c r="N1568" t="b">
        <f t="shared" si="98"/>
        <v>0</v>
      </c>
      <c r="O1568" s="2" t="b">
        <f t="shared" si="99"/>
        <v>0</v>
      </c>
    </row>
    <row r="1569" spans="1:15" x14ac:dyDescent="0.25">
      <c r="A1569">
        <v>1569</v>
      </c>
      <c r="B1569" s="2" t="s">
        <v>1737</v>
      </c>
      <c r="C1569">
        <v>34</v>
      </c>
      <c r="D1569">
        <v>54</v>
      </c>
      <c r="E1569">
        <v>41676</v>
      </c>
      <c r="F1569" s="2" t="s">
        <v>137</v>
      </c>
      <c r="G1569">
        <v>10.25</v>
      </c>
      <c r="H1569">
        <v>100</v>
      </c>
      <c r="I1569">
        <v>0</v>
      </c>
      <c r="J1569">
        <v>0</v>
      </c>
      <c r="K1569">
        <v>0</v>
      </c>
      <c r="L1569" t="b">
        <f t="shared" si="96"/>
        <v>0</v>
      </c>
      <c r="M1569" t="b">
        <f t="shared" si="97"/>
        <v>0</v>
      </c>
      <c r="N1569" t="b">
        <f t="shared" si="98"/>
        <v>0</v>
      </c>
      <c r="O1569" s="2" t="b">
        <f t="shared" si="99"/>
        <v>0</v>
      </c>
    </row>
    <row r="1570" spans="1:15" x14ac:dyDescent="0.25">
      <c r="A1570">
        <v>1570</v>
      </c>
      <c r="B1570" s="2" t="s">
        <v>1738</v>
      </c>
      <c r="C1570">
        <v>34</v>
      </c>
      <c r="D1570">
        <v>54</v>
      </c>
      <c r="E1570">
        <v>41677</v>
      </c>
      <c r="F1570" s="2" t="s">
        <v>137</v>
      </c>
      <c r="G1570">
        <v>8.7200000000000006</v>
      </c>
      <c r="H1570">
        <v>100</v>
      </c>
      <c r="I1570">
        <v>0</v>
      </c>
      <c r="J1570">
        <v>0</v>
      </c>
      <c r="K1570">
        <v>0</v>
      </c>
      <c r="L1570" t="b">
        <f t="shared" si="96"/>
        <v>0</v>
      </c>
      <c r="M1570" t="b">
        <f t="shared" si="97"/>
        <v>0</v>
      </c>
      <c r="N1570" t="b">
        <f t="shared" si="98"/>
        <v>0</v>
      </c>
      <c r="O1570" s="2" t="b">
        <f t="shared" si="99"/>
        <v>0</v>
      </c>
    </row>
    <row r="1571" spans="1:15" x14ac:dyDescent="0.25">
      <c r="A1571">
        <v>1571</v>
      </c>
      <c r="B1571" s="2" t="s">
        <v>1739</v>
      </c>
      <c r="C1571">
        <v>34</v>
      </c>
      <c r="D1571">
        <v>54</v>
      </c>
      <c r="E1571">
        <v>41678</v>
      </c>
      <c r="F1571" s="2" t="s">
        <v>137</v>
      </c>
      <c r="G1571">
        <v>11.51</v>
      </c>
      <c r="H1571">
        <v>100</v>
      </c>
      <c r="I1571">
        <v>0</v>
      </c>
      <c r="J1571">
        <v>0</v>
      </c>
      <c r="K1571">
        <v>0</v>
      </c>
      <c r="L1571" t="b">
        <f t="shared" si="96"/>
        <v>0</v>
      </c>
      <c r="M1571" t="b">
        <f t="shared" si="97"/>
        <v>0</v>
      </c>
      <c r="N1571" t="b">
        <f t="shared" si="98"/>
        <v>0</v>
      </c>
      <c r="O1571" s="2" t="b">
        <f t="shared" si="99"/>
        <v>0</v>
      </c>
    </row>
    <row r="1572" spans="1:15" x14ac:dyDescent="0.25">
      <c r="A1572">
        <v>1572</v>
      </c>
      <c r="B1572" s="2" t="s">
        <v>1740</v>
      </c>
      <c r="C1572">
        <v>34</v>
      </c>
      <c r="D1572">
        <v>54</v>
      </c>
      <c r="E1572">
        <v>41679</v>
      </c>
      <c r="F1572" s="2" t="s">
        <v>137</v>
      </c>
      <c r="G1572">
        <v>11.39</v>
      </c>
      <c r="H1572">
        <v>100</v>
      </c>
      <c r="I1572">
        <v>0</v>
      </c>
      <c r="J1572">
        <v>0</v>
      </c>
      <c r="K1572">
        <v>0</v>
      </c>
      <c r="L1572" t="b">
        <f t="shared" si="96"/>
        <v>0</v>
      </c>
      <c r="M1572" t="b">
        <f t="shared" si="97"/>
        <v>0</v>
      </c>
      <c r="N1572" t="b">
        <f t="shared" si="98"/>
        <v>0</v>
      </c>
      <c r="O1572" s="2" t="b">
        <f t="shared" si="99"/>
        <v>0</v>
      </c>
    </row>
    <row r="1573" spans="1:15" x14ac:dyDescent="0.25">
      <c r="A1573">
        <v>1573</v>
      </c>
      <c r="B1573" s="2" t="s">
        <v>1741</v>
      </c>
      <c r="C1573">
        <v>34</v>
      </c>
      <c r="D1573">
        <v>54</v>
      </c>
      <c r="E1573">
        <v>41680</v>
      </c>
      <c r="F1573" s="2" t="s">
        <v>137</v>
      </c>
      <c r="G1573">
        <v>11.51</v>
      </c>
      <c r="H1573">
        <v>100</v>
      </c>
      <c r="I1573">
        <v>0</v>
      </c>
      <c r="J1573">
        <v>0</v>
      </c>
      <c r="K1573">
        <v>0</v>
      </c>
      <c r="L1573" t="b">
        <f t="shared" si="96"/>
        <v>0</v>
      </c>
      <c r="M1573" t="b">
        <f t="shared" si="97"/>
        <v>0</v>
      </c>
      <c r="N1573" t="b">
        <f t="shared" si="98"/>
        <v>0</v>
      </c>
      <c r="O1573" s="2" t="b">
        <f t="shared" si="99"/>
        <v>0</v>
      </c>
    </row>
    <row r="1574" spans="1:15" x14ac:dyDescent="0.25">
      <c r="A1574">
        <v>1574</v>
      </c>
      <c r="B1574" s="2" t="s">
        <v>1742</v>
      </c>
      <c r="C1574">
        <v>34</v>
      </c>
      <c r="D1574">
        <v>54</v>
      </c>
      <c r="E1574">
        <v>41681</v>
      </c>
      <c r="F1574" s="2" t="s">
        <v>137</v>
      </c>
      <c r="G1574">
        <v>13.87</v>
      </c>
      <c r="H1574">
        <v>100</v>
      </c>
      <c r="I1574">
        <v>0</v>
      </c>
      <c r="J1574">
        <v>0</v>
      </c>
      <c r="K1574">
        <v>0</v>
      </c>
      <c r="L1574" t="b">
        <f t="shared" si="96"/>
        <v>0</v>
      </c>
      <c r="M1574" t="b">
        <f t="shared" si="97"/>
        <v>0</v>
      </c>
      <c r="N1574" t="b">
        <f t="shared" si="98"/>
        <v>0</v>
      </c>
      <c r="O1574" s="2" t="b">
        <f t="shared" si="99"/>
        <v>0</v>
      </c>
    </row>
    <row r="1575" spans="1:15" x14ac:dyDescent="0.25">
      <c r="A1575">
        <v>1575</v>
      </c>
      <c r="B1575" s="2" t="s">
        <v>1743</v>
      </c>
      <c r="C1575">
        <v>34</v>
      </c>
      <c r="D1575">
        <v>54</v>
      </c>
      <c r="E1575">
        <v>41682</v>
      </c>
      <c r="F1575" s="2" t="s">
        <v>137</v>
      </c>
      <c r="G1575">
        <v>14.06</v>
      </c>
      <c r="H1575">
        <v>100</v>
      </c>
      <c r="I1575">
        <v>0</v>
      </c>
      <c r="J1575">
        <v>0</v>
      </c>
      <c r="K1575">
        <v>0</v>
      </c>
      <c r="L1575" t="b">
        <f t="shared" si="96"/>
        <v>0</v>
      </c>
      <c r="M1575" t="b">
        <f t="shared" si="97"/>
        <v>0</v>
      </c>
      <c r="N1575" t="b">
        <f t="shared" si="98"/>
        <v>0</v>
      </c>
      <c r="O1575" s="2" t="b">
        <f t="shared" si="99"/>
        <v>0</v>
      </c>
    </row>
    <row r="1576" spans="1:15" x14ac:dyDescent="0.25">
      <c r="A1576">
        <v>1576</v>
      </c>
      <c r="B1576" s="2" t="s">
        <v>1744</v>
      </c>
      <c r="C1576">
        <v>34</v>
      </c>
      <c r="D1576">
        <v>54</v>
      </c>
      <c r="E1576">
        <v>41683</v>
      </c>
      <c r="F1576" s="2" t="s">
        <v>137</v>
      </c>
      <c r="G1576">
        <v>17.11</v>
      </c>
      <c r="H1576">
        <v>100</v>
      </c>
      <c r="I1576">
        <v>0</v>
      </c>
      <c r="J1576">
        <v>0</v>
      </c>
      <c r="K1576">
        <v>0</v>
      </c>
      <c r="L1576" t="b">
        <f t="shared" si="96"/>
        <v>0</v>
      </c>
      <c r="M1576" t="b">
        <f t="shared" si="97"/>
        <v>0</v>
      </c>
      <c r="N1576" t="b">
        <f t="shared" si="98"/>
        <v>0</v>
      </c>
      <c r="O1576" s="2" t="b">
        <f t="shared" si="99"/>
        <v>0</v>
      </c>
    </row>
    <row r="1577" spans="1:15" x14ac:dyDescent="0.25">
      <c r="A1577">
        <v>1577</v>
      </c>
      <c r="B1577" s="2" t="s">
        <v>1745</v>
      </c>
      <c r="C1577">
        <v>34</v>
      </c>
      <c r="D1577">
        <v>54</v>
      </c>
      <c r="E1577">
        <v>41684</v>
      </c>
      <c r="F1577" s="2" t="s">
        <v>137</v>
      </c>
      <c r="G1577">
        <v>10.25</v>
      </c>
      <c r="H1577">
        <v>100</v>
      </c>
      <c r="I1577">
        <v>0</v>
      </c>
      <c r="J1577">
        <v>0</v>
      </c>
      <c r="K1577">
        <v>0</v>
      </c>
      <c r="L1577" t="b">
        <f t="shared" si="96"/>
        <v>0</v>
      </c>
      <c r="M1577" t="b">
        <f t="shared" si="97"/>
        <v>0</v>
      </c>
      <c r="N1577" t="b">
        <f t="shared" si="98"/>
        <v>0</v>
      </c>
      <c r="O1577" s="2" t="b">
        <f t="shared" si="99"/>
        <v>0</v>
      </c>
    </row>
    <row r="1578" spans="1:15" x14ac:dyDescent="0.25">
      <c r="A1578">
        <v>1578</v>
      </c>
      <c r="B1578" s="2" t="s">
        <v>1746</v>
      </c>
      <c r="C1578">
        <v>34</v>
      </c>
      <c r="D1578">
        <v>54</v>
      </c>
      <c r="E1578">
        <v>41685</v>
      </c>
      <c r="F1578" s="2" t="s">
        <v>137</v>
      </c>
      <c r="G1578">
        <v>14.82</v>
      </c>
      <c r="H1578">
        <v>100</v>
      </c>
      <c r="I1578">
        <v>0</v>
      </c>
      <c r="J1578">
        <v>0</v>
      </c>
      <c r="K1578">
        <v>0</v>
      </c>
      <c r="L1578" t="b">
        <f t="shared" si="96"/>
        <v>0</v>
      </c>
      <c r="M1578" t="b">
        <f t="shared" si="97"/>
        <v>0</v>
      </c>
      <c r="N1578" t="b">
        <f t="shared" si="98"/>
        <v>0</v>
      </c>
      <c r="O1578" s="2" t="b">
        <f t="shared" si="99"/>
        <v>0</v>
      </c>
    </row>
    <row r="1579" spans="1:15" x14ac:dyDescent="0.25">
      <c r="A1579">
        <v>1579</v>
      </c>
      <c r="B1579" s="2" t="s">
        <v>1747</v>
      </c>
      <c r="C1579">
        <v>34</v>
      </c>
      <c r="D1579">
        <v>54</v>
      </c>
      <c r="E1579">
        <v>41686</v>
      </c>
      <c r="F1579" s="2" t="s">
        <v>137</v>
      </c>
      <c r="G1579">
        <v>14.82</v>
      </c>
      <c r="H1579">
        <v>100</v>
      </c>
      <c r="I1579">
        <v>0</v>
      </c>
      <c r="J1579">
        <v>0</v>
      </c>
      <c r="K1579">
        <v>0</v>
      </c>
      <c r="L1579" t="b">
        <f t="shared" si="96"/>
        <v>0</v>
      </c>
      <c r="M1579" t="b">
        <f t="shared" si="97"/>
        <v>0</v>
      </c>
      <c r="N1579" t="b">
        <f t="shared" si="98"/>
        <v>0</v>
      </c>
      <c r="O1579" s="2" t="b">
        <f t="shared" si="99"/>
        <v>0</v>
      </c>
    </row>
    <row r="1580" spans="1:15" x14ac:dyDescent="0.25">
      <c r="A1580">
        <v>1580</v>
      </c>
      <c r="B1580" s="2" t="s">
        <v>1748</v>
      </c>
      <c r="C1580">
        <v>34</v>
      </c>
      <c r="D1580">
        <v>54</v>
      </c>
      <c r="E1580">
        <v>41687</v>
      </c>
      <c r="F1580" s="2" t="s">
        <v>137</v>
      </c>
      <c r="G1580">
        <v>9.49</v>
      </c>
      <c r="H1580">
        <v>100</v>
      </c>
      <c r="I1580">
        <v>0</v>
      </c>
      <c r="J1580">
        <v>0</v>
      </c>
      <c r="K1580">
        <v>0</v>
      </c>
      <c r="L1580" t="b">
        <f t="shared" si="96"/>
        <v>0</v>
      </c>
      <c r="M1580" t="b">
        <f t="shared" si="97"/>
        <v>0</v>
      </c>
      <c r="N1580" t="b">
        <f t="shared" si="98"/>
        <v>0</v>
      </c>
      <c r="O1580" s="2" t="b">
        <f t="shared" si="99"/>
        <v>0</v>
      </c>
    </row>
    <row r="1581" spans="1:15" x14ac:dyDescent="0.25">
      <c r="A1581">
        <v>1581</v>
      </c>
      <c r="B1581" s="2" t="s">
        <v>1749</v>
      </c>
      <c r="C1581">
        <v>34</v>
      </c>
      <c r="D1581">
        <v>54</v>
      </c>
      <c r="E1581">
        <v>41688</v>
      </c>
      <c r="F1581" s="2" t="s">
        <v>137</v>
      </c>
      <c r="G1581">
        <v>7.92</v>
      </c>
      <c r="H1581">
        <v>100</v>
      </c>
      <c r="I1581">
        <v>0</v>
      </c>
      <c r="J1581">
        <v>0</v>
      </c>
      <c r="K1581">
        <v>0</v>
      </c>
      <c r="L1581" t="b">
        <f t="shared" si="96"/>
        <v>0</v>
      </c>
      <c r="M1581" t="b">
        <f t="shared" si="97"/>
        <v>0</v>
      </c>
      <c r="N1581" t="b">
        <f t="shared" si="98"/>
        <v>0</v>
      </c>
      <c r="O1581" s="2" t="b">
        <f t="shared" si="99"/>
        <v>0</v>
      </c>
    </row>
    <row r="1582" spans="1:15" x14ac:dyDescent="0.25">
      <c r="A1582">
        <v>1582</v>
      </c>
      <c r="B1582" s="2" t="s">
        <v>1750</v>
      </c>
      <c r="C1582">
        <v>34</v>
      </c>
      <c r="D1582">
        <v>54</v>
      </c>
      <c r="E1582">
        <v>41689</v>
      </c>
      <c r="F1582" s="2" t="s">
        <v>137</v>
      </c>
      <c r="G1582">
        <v>8.69</v>
      </c>
      <c r="H1582">
        <v>100</v>
      </c>
      <c r="I1582">
        <v>0</v>
      </c>
      <c r="J1582">
        <v>0</v>
      </c>
      <c r="K1582">
        <v>0</v>
      </c>
      <c r="L1582" t="b">
        <f t="shared" si="96"/>
        <v>0</v>
      </c>
      <c r="M1582" t="b">
        <f t="shared" si="97"/>
        <v>0</v>
      </c>
      <c r="N1582" t="b">
        <f t="shared" si="98"/>
        <v>0</v>
      </c>
      <c r="O1582" s="2" t="b">
        <f t="shared" si="99"/>
        <v>0</v>
      </c>
    </row>
    <row r="1583" spans="1:15" x14ac:dyDescent="0.25">
      <c r="A1583">
        <v>1583</v>
      </c>
      <c r="B1583" s="2" t="s">
        <v>1751</v>
      </c>
      <c r="C1583">
        <v>34</v>
      </c>
      <c r="D1583">
        <v>54</v>
      </c>
      <c r="E1583">
        <v>41690</v>
      </c>
      <c r="F1583" s="2" t="s">
        <v>137</v>
      </c>
      <c r="G1583">
        <v>10.59</v>
      </c>
      <c r="H1583">
        <v>100</v>
      </c>
      <c r="I1583">
        <v>0</v>
      </c>
      <c r="J1583">
        <v>0</v>
      </c>
      <c r="K1583">
        <v>0</v>
      </c>
      <c r="L1583" t="b">
        <f t="shared" si="96"/>
        <v>0</v>
      </c>
      <c r="M1583" t="b">
        <f t="shared" si="97"/>
        <v>0</v>
      </c>
      <c r="N1583" t="b">
        <f t="shared" si="98"/>
        <v>0</v>
      </c>
      <c r="O1583" s="2" t="b">
        <f t="shared" si="99"/>
        <v>0</v>
      </c>
    </row>
    <row r="1584" spans="1:15" x14ac:dyDescent="0.25">
      <c r="A1584">
        <v>1584</v>
      </c>
      <c r="B1584" s="2" t="s">
        <v>1752</v>
      </c>
      <c r="C1584">
        <v>34</v>
      </c>
      <c r="D1584">
        <v>54</v>
      </c>
      <c r="E1584">
        <v>41691</v>
      </c>
      <c r="F1584" s="2" t="s">
        <v>137</v>
      </c>
      <c r="G1584">
        <v>10.59</v>
      </c>
      <c r="H1584">
        <v>100</v>
      </c>
      <c r="I1584">
        <v>0</v>
      </c>
      <c r="J1584">
        <v>0</v>
      </c>
      <c r="K1584">
        <v>0</v>
      </c>
      <c r="L1584" t="b">
        <f t="shared" si="96"/>
        <v>0</v>
      </c>
      <c r="M1584" t="b">
        <f t="shared" si="97"/>
        <v>0</v>
      </c>
      <c r="N1584" t="b">
        <f t="shared" si="98"/>
        <v>0</v>
      </c>
      <c r="O1584" s="2" t="b">
        <f t="shared" si="99"/>
        <v>0</v>
      </c>
    </row>
    <row r="1585" spans="1:15" x14ac:dyDescent="0.25">
      <c r="A1585">
        <v>1585</v>
      </c>
      <c r="B1585" s="2" t="s">
        <v>1753</v>
      </c>
      <c r="C1585">
        <v>34</v>
      </c>
      <c r="D1585">
        <v>54</v>
      </c>
      <c r="E1585">
        <v>41692</v>
      </c>
      <c r="F1585" s="2" t="s">
        <v>137</v>
      </c>
      <c r="G1585">
        <v>9.26</v>
      </c>
      <c r="H1585">
        <v>100</v>
      </c>
      <c r="I1585">
        <v>0</v>
      </c>
      <c r="J1585">
        <v>0</v>
      </c>
      <c r="K1585">
        <v>0</v>
      </c>
      <c r="L1585" t="b">
        <f t="shared" si="96"/>
        <v>0</v>
      </c>
      <c r="M1585" t="b">
        <f t="shared" si="97"/>
        <v>0</v>
      </c>
      <c r="N1585" t="b">
        <f t="shared" si="98"/>
        <v>0</v>
      </c>
      <c r="O1585" s="2" t="b">
        <f t="shared" si="99"/>
        <v>0</v>
      </c>
    </row>
    <row r="1586" spans="1:15" x14ac:dyDescent="0.25">
      <c r="A1586">
        <v>1586</v>
      </c>
      <c r="B1586" s="2" t="s">
        <v>1754</v>
      </c>
      <c r="C1586">
        <v>34</v>
      </c>
      <c r="D1586">
        <v>54</v>
      </c>
      <c r="E1586">
        <v>41693</v>
      </c>
      <c r="F1586" s="2" t="s">
        <v>137</v>
      </c>
      <c r="G1586">
        <v>10.71</v>
      </c>
      <c r="H1586">
        <v>100</v>
      </c>
      <c r="I1586">
        <v>0</v>
      </c>
      <c r="J1586">
        <v>0</v>
      </c>
      <c r="K1586">
        <v>0</v>
      </c>
      <c r="L1586" t="b">
        <f t="shared" si="96"/>
        <v>0</v>
      </c>
      <c r="M1586" t="b">
        <f t="shared" si="97"/>
        <v>0</v>
      </c>
      <c r="N1586" t="b">
        <f t="shared" si="98"/>
        <v>0</v>
      </c>
      <c r="O1586" s="2" t="b">
        <f t="shared" si="99"/>
        <v>0</v>
      </c>
    </row>
    <row r="1587" spans="1:15" x14ac:dyDescent="0.25">
      <c r="A1587">
        <v>1587</v>
      </c>
      <c r="B1587" s="2" t="s">
        <v>1755</v>
      </c>
      <c r="C1587">
        <v>34</v>
      </c>
      <c r="D1587">
        <v>54</v>
      </c>
      <c r="E1587">
        <v>41694</v>
      </c>
      <c r="F1587" s="2" t="s">
        <v>137</v>
      </c>
      <c r="G1587">
        <v>10.36</v>
      </c>
      <c r="H1587">
        <v>100</v>
      </c>
      <c r="I1587">
        <v>0</v>
      </c>
      <c r="J1587">
        <v>0</v>
      </c>
      <c r="K1587">
        <v>0</v>
      </c>
      <c r="L1587" t="b">
        <f t="shared" si="96"/>
        <v>0</v>
      </c>
      <c r="M1587" t="b">
        <f t="shared" si="97"/>
        <v>0</v>
      </c>
      <c r="N1587" t="b">
        <f t="shared" si="98"/>
        <v>0</v>
      </c>
      <c r="O1587" s="2" t="b">
        <f t="shared" si="99"/>
        <v>0</v>
      </c>
    </row>
    <row r="1588" spans="1:15" x14ac:dyDescent="0.25">
      <c r="A1588">
        <v>1588</v>
      </c>
      <c r="B1588" s="2" t="s">
        <v>1756</v>
      </c>
      <c r="C1588">
        <v>34</v>
      </c>
      <c r="D1588">
        <v>54</v>
      </c>
      <c r="E1588">
        <v>41695</v>
      </c>
      <c r="F1588" s="2" t="s">
        <v>137</v>
      </c>
      <c r="G1588">
        <v>9.0299999999999994</v>
      </c>
      <c r="H1588">
        <v>100</v>
      </c>
      <c r="I1588">
        <v>0</v>
      </c>
      <c r="J1588">
        <v>0</v>
      </c>
      <c r="K1588">
        <v>0</v>
      </c>
      <c r="L1588" t="b">
        <f t="shared" si="96"/>
        <v>0</v>
      </c>
      <c r="M1588" t="b">
        <f t="shared" si="97"/>
        <v>0</v>
      </c>
      <c r="N1588" t="b">
        <f t="shared" si="98"/>
        <v>0</v>
      </c>
      <c r="O1588" s="2" t="b">
        <f t="shared" si="99"/>
        <v>0</v>
      </c>
    </row>
    <row r="1589" spans="1:15" x14ac:dyDescent="0.25">
      <c r="A1589">
        <v>1589</v>
      </c>
      <c r="B1589" s="2" t="s">
        <v>1757</v>
      </c>
      <c r="C1589">
        <v>34</v>
      </c>
      <c r="D1589">
        <v>54</v>
      </c>
      <c r="E1589">
        <v>41696</v>
      </c>
      <c r="F1589" s="2" t="s">
        <v>137</v>
      </c>
      <c r="G1589">
        <v>8.15</v>
      </c>
      <c r="H1589">
        <v>100</v>
      </c>
      <c r="I1589">
        <v>0</v>
      </c>
      <c r="J1589">
        <v>0</v>
      </c>
      <c r="K1589">
        <v>0</v>
      </c>
      <c r="L1589" t="b">
        <f t="shared" si="96"/>
        <v>0</v>
      </c>
      <c r="M1589" t="b">
        <f t="shared" si="97"/>
        <v>0</v>
      </c>
      <c r="N1589" t="b">
        <f t="shared" si="98"/>
        <v>0</v>
      </c>
      <c r="O1589" s="2" t="b">
        <f t="shared" si="99"/>
        <v>0</v>
      </c>
    </row>
    <row r="1590" spans="1:15" x14ac:dyDescent="0.25">
      <c r="A1590">
        <v>1590</v>
      </c>
      <c r="B1590" s="2" t="s">
        <v>1758</v>
      </c>
      <c r="C1590">
        <v>34</v>
      </c>
      <c r="D1590">
        <v>54</v>
      </c>
      <c r="E1590">
        <v>41697</v>
      </c>
      <c r="F1590" s="2" t="s">
        <v>137</v>
      </c>
      <c r="G1590">
        <v>9.4499999999999993</v>
      </c>
      <c r="H1590">
        <v>100</v>
      </c>
      <c r="I1590">
        <v>0</v>
      </c>
      <c r="J1590">
        <v>0</v>
      </c>
      <c r="K1590">
        <v>0</v>
      </c>
      <c r="L1590" t="b">
        <f t="shared" si="96"/>
        <v>0</v>
      </c>
      <c r="M1590" t="b">
        <f t="shared" si="97"/>
        <v>0</v>
      </c>
      <c r="N1590" t="b">
        <f t="shared" si="98"/>
        <v>0</v>
      </c>
      <c r="O1590" s="2" t="b">
        <f t="shared" si="99"/>
        <v>0</v>
      </c>
    </row>
    <row r="1591" spans="1:15" x14ac:dyDescent="0.25">
      <c r="A1591">
        <v>1591</v>
      </c>
      <c r="B1591" s="2" t="s">
        <v>1759</v>
      </c>
      <c r="C1591">
        <v>34</v>
      </c>
      <c r="D1591">
        <v>54</v>
      </c>
      <c r="E1591">
        <v>41698</v>
      </c>
      <c r="F1591" s="2" t="s">
        <v>137</v>
      </c>
      <c r="G1591">
        <v>7.92</v>
      </c>
      <c r="H1591">
        <v>100</v>
      </c>
      <c r="I1591">
        <v>0</v>
      </c>
      <c r="J1591">
        <v>0</v>
      </c>
      <c r="K1591">
        <v>0</v>
      </c>
      <c r="L1591" t="b">
        <f t="shared" si="96"/>
        <v>0</v>
      </c>
      <c r="M1591" t="b">
        <f t="shared" si="97"/>
        <v>0</v>
      </c>
      <c r="N1591" t="b">
        <f t="shared" si="98"/>
        <v>0</v>
      </c>
      <c r="O1591" s="2" t="b">
        <f t="shared" si="99"/>
        <v>0</v>
      </c>
    </row>
    <row r="1592" spans="1:15" x14ac:dyDescent="0.25">
      <c r="A1592">
        <v>1592</v>
      </c>
      <c r="B1592" s="2" t="s">
        <v>1760</v>
      </c>
      <c r="C1592">
        <v>34</v>
      </c>
      <c r="D1592">
        <v>54</v>
      </c>
      <c r="E1592">
        <v>41699</v>
      </c>
      <c r="F1592" s="2" t="s">
        <v>137</v>
      </c>
      <c r="G1592">
        <v>10.71</v>
      </c>
      <c r="H1592">
        <v>100</v>
      </c>
      <c r="I1592">
        <v>0</v>
      </c>
      <c r="J1592">
        <v>0</v>
      </c>
      <c r="K1592">
        <v>0</v>
      </c>
      <c r="L1592" t="b">
        <f t="shared" si="96"/>
        <v>0</v>
      </c>
      <c r="M1592" t="b">
        <f t="shared" si="97"/>
        <v>0</v>
      </c>
      <c r="N1592" t="b">
        <f t="shared" si="98"/>
        <v>0</v>
      </c>
      <c r="O1592" s="2" t="b">
        <f t="shared" si="99"/>
        <v>0</v>
      </c>
    </row>
    <row r="1593" spans="1:15" x14ac:dyDescent="0.25">
      <c r="A1593">
        <v>1593</v>
      </c>
      <c r="B1593" s="2" t="s">
        <v>1761</v>
      </c>
      <c r="C1593">
        <v>34</v>
      </c>
      <c r="D1593">
        <v>54</v>
      </c>
      <c r="E1593">
        <v>41700</v>
      </c>
      <c r="F1593" s="2" t="s">
        <v>137</v>
      </c>
      <c r="G1593">
        <v>10.59</v>
      </c>
      <c r="H1593">
        <v>100</v>
      </c>
      <c r="I1593">
        <v>0</v>
      </c>
      <c r="J1593">
        <v>0</v>
      </c>
      <c r="K1593">
        <v>0</v>
      </c>
      <c r="L1593" t="b">
        <f t="shared" si="96"/>
        <v>0</v>
      </c>
      <c r="M1593" t="b">
        <f t="shared" si="97"/>
        <v>0</v>
      </c>
      <c r="N1593" t="b">
        <f t="shared" si="98"/>
        <v>0</v>
      </c>
      <c r="O1593" s="2" t="b">
        <f t="shared" si="99"/>
        <v>0</v>
      </c>
    </row>
    <row r="1594" spans="1:15" x14ac:dyDescent="0.25">
      <c r="A1594">
        <v>1594</v>
      </c>
      <c r="B1594" s="2" t="s">
        <v>1762</v>
      </c>
      <c r="C1594">
        <v>34</v>
      </c>
      <c r="D1594">
        <v>54</v>
      </c>
      <c r="E1594">
        <v>41701</v>
      </c>
      <c r="F1594" s="2" t="s">
        <v>137</v>
      </c>
      <c r="G1594">
        <v>10.71</v>
      </c>
      <c r="H1594">
        <v>100</v>
      </c>
      <c r="I1594">
        <v>0</v>
      </c>
      <c r="J1594">
        <v>0</v>
      </c>
      <c r="K1594">
        <v>0</v>
      </c>
      <c r="L1594" t="b">
        <f t="shared" si="96"/>
        <v>0</v>
      </c>
      <c r="M1594" t="b">
        <f t="shared" si="97"/>
        <v>0</v>
      </c>
      <c r="N1594" t="b">
        <f t="shared" si="98"/>
        <v>0</v>
      </c>
      <c r="O1594" s="2" t="b">
        <f t="shared" si="99"/>
        <v>0</v>
      </c>
    </row>
    <row r="1595" spans="1:15" x14ac:dyDescent="0.25">
      <c r="A1595">
        <v>1595</v>
      </c>
      <c r="B1595" s="2" t="s">
        <v>1763</v>
      </c>
      <c r="C1595">
        <v>34</v>
      </c>
      <c r="D1595">
        <v>54</v>
      </c>
      <c r="E1595">
        <v>41702</v>
      </c>
      <c r="F1595" s="2" t="s">
        <v>137</v>
      </c>
      <c r="G1595">
        <v>13.07</v>
      </c>
      <c r="H1595">
        <v>100</v>
      </c>
      <c r="I1595">
        <v>0</v>
      </c>
      <c r="J1595">
        <v>0</v>
      </c>
      <c r="K1595">
        <v>0</v>
      </c>
      <c r="L1595" t="b">
        <f t="shared" si="96"/>
        <v>0</v>
      </c>
      <c r="M1595" t="b">
        <f t="shared" si="97"/>
        <v>0</v>
      </c>
      <c r="N1595" t="b">
        <f t="shared" si="98"/>
        <v>0</v>
      </c>
      <c r="O1595" s="2" t="b">
        <f t="shared" si="99"/>
        <v>0</v>
      </c>
    </row>
    <row r="1596" spans="1:15" x14ac:dyDescent="0.25">
      <c r="A1596">
        <v>1596</v>
      </c>
      <c r="B1596" s="2" t="s">
        <v>1764</v>
      </c>
      <c r="C1596">
        <v>34</v>
      </c>
      <c r="D1596">
        <v>54</v>
      </c>
      <c r="E1596">
        <v>41703</v>
      </c>
      <c r="F1596" s="2" t="s">
        <v>137</v>
      </c>
      <c r="G1596">
        <v>13.26</v>
      </c>
      <c r="H1596">
        <v>100</v>
      </c>
      <c r="I1596">
        <v>0</v>
      </c>
      <c r="J1596">
        <v>0</v>
      </c>
      <c r="K1596">
        <v>0</v>
      </c>
      <c r="L1596" t="b">
        <f t="shared" si="96"/>
        <v>0</v>
      </c>
      <c r="M1596" t="b">
        <f t="shared" si="97"/>
        <v>0</v>
      </c>
      <c r="N1596" t="b">
        <f t="shared" si="98"/>
        <v>0</v>
      </c>
      <c r="O1596" s="2" t="b">
        <f t="shared" si="99"/>
        <v>0</v>
      </c>
    </row>
    <row r="1597" spans="1:15" x14ac:dyDescent="0.25">
      <c r="A1597">
        <v>1597</v>
      </c>
      <c r="B1597" s="2" t="s">
        <v>1765</v>
      </c>
      <c r="C1597">
        <v>34</v>
      </c>
      <c r="D1597">
        <v>54</v>
      </c>
      <c r="E1597">
        <v>41704</v>
      </c>
      <c r="F1597" s="2" t="s">
        <v>137</v>
      </c>
      <c r="G1597">
        <v>16.309999999999999</v>
      </c>
      <c r="H1597">
        <v>100</v>
      </c>
      <c r="I1597">
        <v>0</v>
      </c>
      <c r="J1597">
        <v>0</v>
      </c>
      <c r="K1597">
        <v>0</v>
      </c>
      <c r="L1597" t="b">
        <f t="shared" si="96"/>
        <v>0</v>
      </c>
      <c r="M1597" t="b">
        <f t="shared" si="97"/>
        <v>0</v>
      </c>
      <c r="N1597" t="b">
        <f t="shared" si="98"/>
        <v>0</v>
      </c>
      <c r="O1597" s="2" t="b">
        <f t="shared" si="99"/>
        <v>0</v>
      </c>
    </row>
    <row r="1598" spans="1:15" x14ac:dyDescent="0.25">
      <c r="A1598">
        <v>1598</v>
      </c>
      <c r="B1598" s="2" t="s">
        <v>1766</v>
      </c>
      <c r="C1598">
        <v>34</v>
      </c>
      <c r="D1598">
        <v>54</v>
      </c>
      <c r="E1598">
        <v>41705</v>
      </c>
      <c r="F1598" s="2" t="s">
        <v>137</v>
      </c>
      <c r="G1598">
        <v>9.4499999999999993</v>
      </c>
      <c r="H1598">
        <v>100</v>
      </c>
      <c r="I1598">
        <v>0</v>
      </c>
      <c r="J1598">
        <v>0</v>
      </c>
      <c r="K1598">
        <v>0</v>
      </c>
      <c r="L1598" t="b">
        <f t="shared" si="96"/>
        <v>0</v>
      </c>
      <c r="M1598" t="b">
        <f t="shared" si="97"/>
        <v>0</v>
      </c>
      <c r="N1598" t="b">
        <f t="shared" si="98"/>
        <v>0</v>
      </c>
      <c r="O1598" s="2" t="b">
        <f t="shared" si="99"/>
        <v>0</v>
      </c>
    </row>
    <row r="1599" spans="1:15" x14ac:dyDescent="0.25">
      <c r="A1599">
        <v>1599</v>
      </c>
      <c r="B1599" s="2" t="s">
        <v>1767</v>
      </c>
      <c r="C1599">
        <v>34</v>
      </c>
      <c r="D1599">
        <v>54</v>
      </c>
      <c r="E1599">
        <v>41706</v>
      </c>
      <c r="F1599" s="2" t="s">
        <v>137</v>
      </c>
      <c r="G1599">
        <v>14.02</v>
      </c>
      <c r="H1599">
        <v>100</v>
      </c>
      <c r="I1599">
        <v>0</v>
      </c>
      <c r="J1599">
        <v>0</v>
      </c>
      <c r="K1599">
        <v>0</v>
      </c>
      <c r="L1599" t="b">
        <f t="shared" si="96"/>
        <v>0</v>
      </c>
      <c r="M1599" t="b">
        <f t="shared" si="97"/>
        <v>0</v>
      </c>
      <c r="N1599" t="b">
        <f t="shared" si="98"/>
        <v>0</v>
      </c>
      <c r="O1599" s="2" t="b">
        <f t="shared" si="99"/>
        <v>0</v>
      </c>
    </row>
    <row r="1600" spans="1:15" x14ac:dyDescent="0.25">
      <c r="A1600">
        <v>1600</v>
      </c>
      <c r="B1600" s="2" t="s">
        <v>1768</v>
      </c>
      <c r="C1600">
        <v>34</v>
      </c>
      <c r="D1600">
        <v>54</v>
      </c>
      <c r="E1600">
        <v>41707</v>
      </c>
      <c r="F1600" s="2" t="s">
        <v>137</v>
      </c>
      <c r="G1600">
        <v>14.02</v>
      </c>
      <c r="H1600">
        <v>100</v>
      </c>
      <c r="I1600">
        <v>0</v>
      </c>
      <c r="J1600">
        <v>0</v>
      </c>
      <c r="K1600">
        <v>0</v>
      </c>
      <c r="L1600" t="b">
        <f t="shared" si="96"/>
        <v>0</v>
      </c>
      <c r="M1600" t="b">
        <f t="shared" si="97"/>
        <v>0</v>
      </c>
      <c r="N1600" t="b">
        <f t="shared" si="98"/>
        <v>0</v>
      </c>
      <c r="O1600" s="2" t="b">
        <f t="shared" si="99"/>
        <v>0</v>
      </c>
    </row>
    <row r="1601" spans="1:15" x14ac:dyDescent="0.25">
      <c r="A1601">
        <v>1601</v>
      </c>
      <c r="B1601" s="2" t="s">
        <v>1769</v>
      </c>
      <c r="C1601">
        <v>34</v>
      </c>
      <c r="D1601">
        <v>54</v>
      </c>
      <c r="E1601">
        <v>41708</v>
      </c>
      <c r="F1601" s="2" t="s">
        <v>137</v>
      </c>
      <c r="G1601">
        <v>8.69</v>
      </c>
      <c r="H1601">
        <v>100</v>
      </c>
      <c r="I1601">
        <v>0</v>
      </c>
      <c r="J1601">
        <v>0</v>
      </c>
      <c r="K1601">
        <v>0</v>
      </c>
      <c r="L1601" t="b">
        <f t="shared" si="96"/>
        <v>0</v>
      </c>
      <c r="M1601" t="b">
        <f t="shared" si="97"/>
        <v>0</v>
      </c>
      <c r="N1601" t="b">
        <f t="shared" si="98"/>
        <v>0</v>
      </c>
      <c r="O1601" s="2" t="b">
        <f t="shared" si="99"/>
        <v>0</v>
      </c>
    </row>
    <row r="1602" spans="1:15" x14ac:dyDescent="0.25">
      <c r="A1602">
        <v>1602</v>
      </c>
      <c r="B1602" s="2" t="s">
        <v>1770</v>
      </c>
      <c r="C1602">
        <v>34</v>
      </c>
      <c r="D1602">
        <v>54</v>
      </c>
      <c r="E1602">
        <v>41709</v>
      </c>
      <c r="F1602" s="2" t="s">
        <v>137</v>
      </c>
      <c r="G1602">
        <v>9.6199999999999992</v>
      </c>
      <c r="H1602">
        <v>100</v>
      </c>
      <c r="I1602">
        <v>0</v>
      </c>
      <c r="J1602">
        <v>0</v>
      </c>
      <c r="K1602">
        <v>0</v>
      </c>
      <c r="L1602" t="b">
        <f t="shared" ref="L1602:L1665" si="100">IF(ISNUMBER(FIND(" VEGAN",UPPER(B1602))),TRUE,FALSE)</f>
        <v>0</v>
      </c>
      <c r="M1602" t="b">
        <f t="shared" ref="M1602:M1665" si="101">IF(ISNUMBER(FIND(" BIO",UPPER(B1602))),TRUE)</f>
        <v>0</v>
      </c>
      <c r="N1602" t="b">
        <f t="shared" ref="N1602:N1665" si="102">IF(ISNUMBER(FIND(" HALAL",UPPER(B1602))),TRUE)</f>
        <v>0</v>
      </c>
      <c r="O1602" s="2" t="b">
        <f t="shared" ref="O1602:O1665" si="103">IF(ISNUMBER(FIND(" CASHER",UPPER(B1602))),TRUE)</f>
        <v>0</v>
      </c>
    </row>
    <row r="1603" spans="1:15" x14ac:dyDescent="0.25">
      <c r="A1603">
        <v>1603</v>
      </c>
      <c r="B1603" s="2" t="s">
        <v>1771</v>
      </c>
      <c r="C1603">
        <v>34</v>
      </c>
      <c r="D1603">
        <v>54</v>
      </c>
      <c r="E1603">
        <v>41710</v>
      </c>
      <c r="F1603" s="2" t="s">
        <v>137</v>
      </c>
      <c r="G1603">
        <v>10.39</v>
      </c>
      <c r="H1603">
        <v>100</v>
      </c>
      <c r="I1603">
        <v>0</v>
      </c>
      <c r="J1603">
        <v>0</v>
      </c>
      <c r="K1603">
        <v>0</v>
      </c>
      <c r="L1603" t="b">
        <f t="shared" si="100"/>
        <v>0</v>
      </c>
      <c r="M1603" t="b">
        <f t="shared" si="101"/>
        <v>0</v>
      </c>
      <c r="N1603" t="b">
        <f t="shared" si="102"/>
        <v>0</v>
      </c>
      <c r="O1603" s="2" t="b">
        <f t="shared" si="103"/>
        <v>0</v>
      </c>
    </row>
    <row r="1604" spans="1:15" x14ac:dyDescent="0.25">
      <c r="A1604">
        <v>1604</v>
      </c>
      <c r="B1604" s="2" t="s">
        <v>1772</v>
      </c>
      <c r="C1604">
        <v>34</v>
      </c>
      <c r="D1604">
        <v>54</v>
      </c>
      <c r="E1604">
        <v>41711</v>
      </c>
      <c r="F1604" s="2" t="s">
        <v>137</v>
      </c>
      <c r="G1604">
        <v>12.29</v>
      </c>
      <c r="H1604">
        <v>100</v>
      </c>
      <c r="I1604">
        <v>0</v>
      </c>
      <c r="J1604">
        <v>0</v>
      </c>
      <c r="K1604">
        <v>0</v>
      </c>
      <c r="L1604" t="b">
        <f t="shared" si="100"/>
        <v>0</v>
      </c>
      <c r="M1604" t="b">
        <f t="shared" si="101"/>
        <v>0</v>
      </c>
      <c r="N1604" t="b">
        <f t="shared" si="102"/>
        <v>0</v>
      </c>
      <c r="O1604" s="2" t="b">
        <f t="shared" si="103"/>
        <v>0</v>
      </c>
    </row>
    <row r="1605" spans="1:15" x14ac:dyDescent="0.25">
      <c r="A1605">
        <v>1605</v>
      </c>
      <c r="B1605" s="2" t="s">
        <v>1773</v>
      </c>
      <c r="C1605">
        <v>34</v>
      </c>
      <c r="D1605">
        <v>54</v>
      </c>
      <c r="E1605">
        <v>41712</v>
      </c>
      <c r="F1605" s="2" t="s">
        <v>137</v>
      </c>
      <c r="G1605">
        <v>12.29</v>
      </c>
      <c r="H1605">
        <v>100</v>
      </c>
      <c r="I1605">
        <v>0</v>
      </c>
      <c r="J1605">
        <v>0</v>
      </c>
      <c r="K1605">
        <v>0</v>
      </c>
      <c r="L1605" t="b">
        <f t="shared" si="100"/>
        <v>0</v>
      </c>
      <c r="M1605" t="b">
        <f t="shared" si="101"/>
        <v>0</v>
      </c>
      <c r="N1605" t="b">
        <f t="shared" si="102"/>
        <v>0</v>
      </c>
      <c r="O1605" s="2" t="b">
        <f t="shared" si="103"/>
        <v>0</v>
      </c>
    </row>
    <row r="1606" spans="1:15" x14ac:dyDescent="0.25">
      <c r="A1606">
        <v>1606</v>
      </c>
      <c r="B1606" s="2" t="s">
        <v>1774</v>
      </c>
      <c r="C1606">
        <v>34</v>
      </c>
      <c r="D1606">
        <v>54</v>
      </c>
      <c r="E1606">
        <v>41713</v>
      </c>
      <c r="F1606" s="2" t="s">
        <v>137</v>
      </c>
      <c r="G1606">
        <v>10.96</v>
      </c>
      <c r="H1606">
        <v>100</v>
      </c>
      <c r="I1606">
        <v>0</v>
      </c>
      <c r="J1606">
        <v>0</v>
      </c>
      <c r="K1606">
        <v>0</v>
      </c>
      <c r="L1606" t="b">
        <f t="shared" si="100"/>
        <v>0</v>
      </c>
      <c r="M1606" t="b">
        <f t="shared" si="101"/>
        <v>0</v>
      </c>
      <c r="N1606" t="b">
        <f t="shared" si="102"/>
        <v>0</v>
      </c>
      <c r="O1606" s="2" t="b">
        <f t="shared" si="103"/>
        <v>0</v>
      </c>
    </row>
    <row r="1607" spans="1:15" x14ac:dyDescent="0.25">
      <c r="A1607">
        <v>1607</v>
      </c>
      <c r="B1607" s="2" t="s">
        <v>1775</v>
      </c>
      <c r="C1607">
        <v>34</v>
      </c>
      <c r="D1607">
        <v>54</v>
      </c>
      <c r="E1607">
        <v>41714</v>
      </c>
      <c r="F1607" s="2" t="s">
        <v>137</v>
      </c>
      <c r="G1607">
        <v>12.41</v>
      </c>
      <c r="H1607">
        <v>100</v>
      </c>
      <c r="I1607">
        <v>0</v>
      </c>
      <c r="J1607">
        <v>0</v>
      </c>
      <c r="K1607">
        <v>0</v>
      </c>
      <c r="L1607" t="b">
        <f t="shared" si="100"/>
        <v>0</v>
      </c>
      <c r="M1607" t="b">
        <f t="shared" si="101"/>
        <v>0</v>
      </c>
      <c r="N1607" t="b">
        <f t="shared" si="102"/>
        <v>0</v>
      </c>
      <c r="O1607" s="2" t="b">
        <f t="shared" si="103"/>
        <v>0</v>
      </c>
    </row>
    <row r="1608" spans="1:15" x14ac:dyDescent="0.25">
      <c r="A1608">
        <v>1608</v>
      </c>
      <c r="B1608" s="2" t="s">
        <v>1776</v>
      </c>
      <c r="C1608">
        <v>34</v>
      </c>
      <c r="D1608">
        <v>54</v>
      </c>
      <c r="E1608">
        <v>41715</v>
      </c>
      <c r="F1608" s="2" t="s">
        <v>137</v>
      </c>
      <c r="G1608">
        <v>12.06</v>
      </c>
      <c r="H1608">
        <v>100</v>
      </c>
      <c r="I1608">
        <v>0</v>
      </c>
      <c r="J1608">
        <v>0</v>
      </c>
      <c r="K1608">
        <v>0</v>
      </c>
      <c r="L1608" t="b">
        <f t="shared" si="100"/>
        <v>0</v>
      </c>
      <c r="M1608" t="b">
        <f t="shared" si="101"/>
        <v>0</v>
      </c>
      <c r="N1608" t="b">
        <f t="shared" si="102"/>
        <v>0</v>
      </c>
      <c r="O1608" s="2" t="b">
        <f t="shared" si="103"/>
        <v>0</v>
      </c>
    </row>
    <row r="1609" spans="1:15" x14ac:dyDescent="0.25">
      <c r="A1609">
        <v>1609</v>
      </c>
      <c r="B1609" s="2" t="s">
        <v>1777</v>
      </c>
      <c r="C1609">
        <v>34</v>
      </c>
      <c r="D1609">
        <v>54</v>
      </c>
      <c r="E1609">
        <v>41716</v>
      </c>
      <c r="F1609" s="2" t="s">
        <v>137</v>
      </c>
      <c r="G1609">
        <v>10.73</v>
      </c>
      <c r="H1609">
        <v>100</v>
      </c>
      <c r="I1609">
        <v>0</v>
      </c>
      <c r="J1609">
        <v>0</v>
      </c>
      <c r="K1609">
        <v>0</v>
      </c>
      <c r="L1609" t="b">
        <f t="shared" si="100"/>
        <v>0</v>
      </c>
      <c r="M1609" t="b">
        <f t="shared" si="101"/>
        <v>0</v>
      </c>
      <c r="N1609" t="b">
        <f t="shared" si="102"/>
        <v>0</v>
      </c>
      <c r="O1609" s="2" t="b">
        <f t="shared" si="103"/>
        <v>0</v>
      </c>
    </row>
    <row r="1610" spans="1:15" x14ac:dyDescent="0.25">
      <c r="A1610">
        <v>1610</v>
      </c>
      <c r="B1610" s="2" t="s">
        <v>1778</v>
      </c>
      <c r="C1610">
        <v>34</v>
      </c>
      <c r="D1610">
        <v>54</v>
      </c>
      <c r="E1610">
        <v>41717</v>
      </c>
      <c r="F1610" s="2" t="s">
        <v>137</v>
      </c>
      <c r="G1610">
        <v>9.85</v>
      </c>
      <c r="H1610">
        <v>100</v>
      </c>
      <c r="I1610">
        <v>0</v>
      </c>
      <c r="J1610">
        <v>0</v>
      </c>
      <c r="K1610">
        <v>0</v>
      </c>
      <c r="L1610" t="b">
        <f t="shared" si="100"/>
        <v>0</v>
      </c>
      <c r="M1610" t="b">
        <f t="shared" si="101"/>
        <v>0</v>
      </c>
      <c r="N1610" t="b">
        <f t="shared" si="102"/>
        <v>0</v>
      </c>
      <c r="O1610" s="2" t="b">
        <f t="shared" si="103"/>
        <v>0</v>
      </c>
    </row>
    <row r="1611" spans="1:15" x14ac:dyDescent="0.25">
      <c r="A1611">
        <v>1611</v>
      </c>
      <c r="B1611" s="2" t="s">
        <v>1779</v>
      </c>
      <c r="C1611">
        <v>34</v>
      </c>
      <c r="D1611">
        <v>54</v>
      </c>
      <c r="E1611">
        <v>41718</v>
      </c>
      <c r="F1611" s="2" t="s">
        <v>137</v>
      </c>
      <c r="G1611">
        <v>11.15</v>
      </c>
      <c r="H1611">
        <v>100</v>
      </c>
      <c r="I1611">
        <v>0</v>
      </c>
      <c r="J1611">
        <v>0</v>
      </c>
      <c r="K1611">
        <v>0</v>
      </c>
      <c r="L1611" t="b">
        <f t="shared" si="100"/>
        <v>0</v>
      </c>
      <c r="M1611" t="b">
        <f t="shared" si="101"/>
        <v>0</v>
      </c>
      <c r="N1611" t="b">
        <f t="shared" si="102"/>
        <v>0</v>
      </c>
      <c r="O1611" s="2" t="b">
        <f t="shared" si="103"/>
        <v>0</v>
      </c>
    </row>
    <row r="1612" spans="1:15" x14ac:dyDescent="0.25">
      <c r="A1612">
        <v>1612</v>
      </c>
      <c r="B1612" s="2" t="s">
        <v>1780</v>
      </c>
      <c r="C1612">
        <v>34</v>
      </c>
      <c r="D1612">
        <v>54</v>
      </c>
      <c r="E1612">
        <v>41719</v>
      </c>
      <c r="F1612" s="2" t="s">
        <v>137</v>
      </c>
      <c r="G1612">
        <v>9.6199999999999992</v>
      </c>
      <c r="H1612">
        <v>100</v>
      </c>
      <c r="I1612">
        <v>0</v>
      </c>
      <c r="J1612">
        <v>0</v>
      </c>
      <c r="K1612">
        <v>0</v>
      </c>
      <c r="L1612" t="b">
        <f t="shared" si="100"/>
        <v>0</v>
      </c>
      <c r="M1612" t="b">
        <f t="shared" si="101"/>
        <v>0</v>
      </c>
      <c r="N1612" t="b">
        <f t="shared" si="102"/>
        <v>0</v>
      </c>
      <c r="O1612" s="2" t="b">
        <f t="shared" si="103"/>
        <v>0</v>
      </c>
    </row>
    <row r="1613" spans="1:15" x14ac:dyDescent="0.25">
      <c r="A1613">
        <v>1613</v>
      </c>
      <c r="B1613" s="2" t="s">
        <v>1781</v>
      </c>
      <c r="C1613">
        <v>34</v>
      </c>
      <c r="D1613">
        <v>54</v>
      </c>
      <c r="E1613">
        <v>41720</v>
      </c>
      <c r="F1613" s="2" t="s">
        <v>137</v>
      </c>
      <c r="G1613">
        <v>12.41</v>
      </c>
      <c r="H1613">
        <v>100</v>
      </c>
      <c r="I1613">
        <v>0</v>
      </c>
      <c r="J1613">
        <v>0</v>
      </c>
      <c r="K1613">
        <v>0</v>
      </c>
      <c r="L1613" t="b">
        <f t="shared" si="100"/>
        <v>0</v>
      </c>
      <c r="M1613" t="b">
        <f t="shared" si="101"/>
        <v>0</v>
      </c>
      <c r="N1613" t="b">
        <f t="shared" si="102"/>
        <v>0</v>
      </c>
      <c r="O1613" s="2" t="b">
        <f t="shared" si="103"/>
        <v>0</v>
      </c>
    </row>
    <row r="1614" spans="1:15" x14ac:dyDescent="0.25">
      <c r="A1614">
        <v>1614</v>
      </c>
      <c r="B1614" s="2" t="s">
        <v>1782</v>
      </c>
      <c r="C1614">
        <v>34</v>
      </c>
      <c r="D1614">
        <v>54</v>
      </c>
      <c r="E1614">
        <v>41721</v>
      </c>
      <c r="F1614" s="2" t="s">
        <v>137</v>
      </c>
      <c r="G1614">
        <v>12.29</v>
      </c>
      <c r="H1614">
        <v>100</v>
      </c>
      <c r="I1614">
        <v>0</v>
      </c>
      <c r="J1614">
        <v>0</v>
      </c>
      <c r="K1614">
        <v>0</v>
      </c>
      <c r="L1614" t="b">
        <f t="shared" si="100"/>
        <v>0</v>
      </c>
      <c r="M1614" t="b">
        <f t="shared" si="101"/>
        <v>0</v>
      </c>
      <c r="N1614" t="b">
        <f t="shared" si="102"/>
        <v>0</v>
      </c>
      <c r="O1614" s="2" t="b">
        <f t="shared" si="103"/>
        <v>0</v>
      </c>
    </row>
    <row r="1615" spans="1:15" x14ac:dyDescent="0.25">
      <c r="A1615">
        <v>1615</v>
      </c>
      <c r="B1615" s="2" t="s">
        <v>1783</v>
      </c>
      <c r="C1615">
        <v>34</v>
      </c>
      <c r="D1615">
        <v>54</v>
      </c>
      <c r="E1615">
        <v>41722</v>
      </c>
      <c r="F1615" s="2" t="s">
        <v>137</v>
      </c>
      <c r="G1615">
        <v>12.41</v>
      </c>
      <c r="H1615">
        <v>100</v>
      </c>
      <c r="I1615">
        <v>0</v>
      </c>
      <c r="J1615">
        <v>0</v>
      </c>
      <c r="K1615">
        <v>0</v>
      </c>
      <c r="L1615" t="b">
        <f t="shared" si="100"/>
        <v>0</v>
      </c>
      <c r="M1615" t="b">
        <f t="shared" si="101"/>
        <v>0</v>
      </c>
      <c r="N1615" t="b">
        <f t="shared" si="102"/>
        <v>0</v>
      </c>
      <c r="O1615" s="2" t="b">
        <f t="shared" si="103"/>
        <v>0</v>
      </c>
    </row>
    <row r="1616" spans="1:15" x14ac:dyDescent="0.25">
      <c r="A1616">
        <v>1616</v>
      </c>
      <c r="B1616" s="2" t="s">
        <v>1784</v>
      </c>
      <c r="C1616">
        <v>34</v>
      </c>
      <c r="D1616">
        <v>54</v>
      </c>
      <c r="E1616">
        <v>41723</v>
      </c>
      <c r="F1616" s="2" t="s">
        <v>137</v>
      </c>
      <c r="G1616">
        <v>14.77</v>
      </c>
      <c r="H1616">
        <v>100</v>
      </c>
      <c r="I1616">
        <v>0</v>
      </c>
      <c r="J1616">
        <v>0</v>
      </c>
      <c r="K1616">
        <v>0</v>
      </c>
      <c r="L1616" t="b">
        <f t="shared" si="100"/>
        <v>0</v>
      </c>
      <c r="M1616" t="b">
        <f t="shared" si="101"/>
        <v>0</v>
      </c>
      <c r="N1616" t="b">
        <f t="shared" si="102"/>
        <v>0</v>
      </c>
      <c r="O1616" s="2" t="b">
        <f t="shared" si="103"/>
        <v>0</v>
      </c>
    </row>
    <row r="1617" spans="1:15" x14ac:dyDescent="0.25">
      <c r="A1617">
        <v>1617</v>
      </c>
      <c r="B1617" s="2" t="s">
        <v>1785</v>
      </c>
      <c r="C1617">
        <v>34</v>
      </c>
      <c r="D1617">
        <v>54</v>
      </c>
      <c r="E1617">
        <v>41724</v>
      </c>
      <c r="F1617" s="2" t="s">
        <v>137</v>
      </c>
      <c r="G1617">
        <v>14.96</v>
      </c>
      <c r="H1617">
        <v>100</v>
      </c>
      <c r="I1617">
        <v>0</v>
      </c>
      <c r="J1617">
        <v>0</v>
      </c>
      <c r="K1617">
        <v>0</v>
      </c>
      <c r="L1617" t="b">
        <f t="shared" si="100"/>
        <v>0</v>
      </c>
      <c r="M1617" t="b">
        <f t="shared" si="101"/>
        <v>0</v>
      </c>
      <c r="N1617" t="b">
        <f t="shared" si="102"/>
        <v>0</v>
      </c>
      <c r="O1617" s="2" t="b">
        <f t="shared" si="103"/>
        <v>0</v>
      </c>
    </row>
    <row r="1618" spans="1:15" x14ac:dyDescent="0.25">
      <c r="A1618">
        <v>1618</v>
      </c>
      <c r="B1618" s="2" t="s">
        <v>1786</v>
      </c>
      <c r="C1618">
        <v>34</v>
      </c>
      <c r="D1618">
        <v>54</v>
      </c>
      <c r="E1618">
        <v>41725</v>
      </c>
      <c r="F1618" s="2" t="s">
        <v>137</v>
      </c>
      <c r="G1618">
        <v>18.010000000000002</v>
      </c>
      <c r="H1618">
        <v>100</v>
      </c>
      <c r="I1618">
        <v>0</v>
      </c>
      <c r="J1618">
        <v>0</v>
      </c>
      <c r="K1618">
        <v>0</v>
      </c>
      <c r="L1618" t="b">
        <f t="shared" si="100"/>
        <v>0</v>
      </c>
      <c r="M1618" t="b">
        <f t="shared" si="101"/>
        <v>0</v>
      </c>
      <c r="N1618" t="b">
        <f t="shared" si="102"/>
        <v>0</v>
      </c>
      <c r="O1618" s="2" t="b">
        <f t="shared" si="103"/>
        <v>0</v>
      </c>
    </row>
    <row r="1619" spans="1:15" x14ac:dyDescent="0.25">
      <c r="A1619">
        <v>1619</v>
      </c>
      <c r="B1619" s="2" t="s">
        <v>1787</v>
      </c>
      <c r="C1619">
        <v>34</v>
      </c>
      <c r="D1619">
        <v>54</v>
      </c>
      <c r="E1619">
        <v>41726</v>
      </c>
      <c r="F1619" s="2" t="s">
        <v>137</v>
      </c>
      <c r="G1619">
        <v>11.15</v>
      </c>
      <c r="H1619">
        <v>100</v>
      </c>
      <c r="I1619">
        <v>0</v>
      </c>
      <c r="J1619">
        <v>0</v>
      </c>
      <c r="K1619">
        <v>0</v>
      </c>
      <c r="L1619" t="b">
        <f t="shared" si="100"/>
        <v>0</v>
      </c>
      <c r="M1619" t="b">
        <f t="shared" si="101"/>
        <v>0</v>
      </c>
      <c r="N1619" t="b">
        <f t="shared" si="102"/>
        <v>0</v>
      </c>
      <c r="O1619" s="2" t="b">
        <f t="shared" si="103"/>
        <v>0</v>
      </c>
    </row>
    <row r="1620" spans="1:15" x14ac:dyDescent="0.25">
      <c r="A1620">
        <v>1620</v>
      </c>
      <c r="B1620" s="2" t="s">
        <v>1788</v>
      </c>
      <c r="C1620">
        <v>34</v>
      </c>
      <c r="D1620">
        <v>54</v>
      </c>
      <c r="E1620">
        <v>41727</v>
      </c>
      <c r="F1620" s="2" t="s">
        <v>137</v>
      </c>
      <c r="G1620">
        <v>15.72</v>
      </c>
      <c r="H1620">
        <v>100</v>
      </c>
      <c r="I1620">
        <v>0</v>
      </c>
      <c r="J1620">
        <v>0</v>
      </c>
      <c r="K1620">
        <v>0</v>
      </c>
      <c r="L1620" t="b">
        <f t="shared" si="100"/>
        <v>0</v>
      </c>
      <c r="M1620" t="b">
        <f t="shared" si="101"/>
        <v>0</v>
      </c>
      <c r="N1620" t="b">
        <f t="shared" si="102"/>
        <v>0</v>
      </c>
      <c r="O1620" s="2" t="b">
        <f t="shared" si="103"/>
        <v>0</v>
      </c>
    </row>
    <row r="1621" spans="1:15" x14ac:dyDescent="0.25">
      <c r="A1621">
        <v>1621</v>
      </c>
      <c r="B1621" s="2" t="s">
        <v>1789</v>
      </c>
      <c r="C1621">
        <v>34</v>
      </c>
      <c r="D1621">
        <v>54</v>
      </c>
      <c r="E1621">
        <v>41728</v>
      </c>
      <c r="F1621" s="2" t="s">
        <v>137</v>
      </c>
      <c r="G1621">
        <v>15.72</v>
      </c>
      <c r="H1621">
        <v>100</v>
      </c>
      <c r="I1621">
        <v>0</v>
      </c>
      <c r="J1621">
        <v>0</v>
      </c>
      <c r="K1621">
        <v>0</v>
      </c>
      <c r="L1621" t="b">
        <f t="shared" si="100"/>
        <v>0</v>
      </c>
      <c r="M1621" t="b">
        <f t="shared" si="101"/>
        <v>0</v>
      </c>
      <c r="N1621" t="b">
        <f t="shared" si="102"/>
        <v>0</v>
      </c>
      <c r="O1621" s="2" t="b">
        <f t="shared" si="103"/>
        <v>0</v>
      </c>
    </row>
    <row r="1622" spans="1:15" x14ac:dyDescent="0.25">
      <c r="A1622">
        <v>1622</v>
      </c>
      <c r="B1622" s="2" t="s">
        <v>1790</v>
      </c>
      <c r="C1622">
        <v>34</v>
      </c>
      <c r="D1622">
        <v>54</v>
      </c>
      <c r="E1622">
        <v>41729</v>
      </c>
      <c r="F1622" s="2" t="s">
        <v>137</v>
      </c>
      <c r="G1622">
        <v>10.39</v>
      </c>
      <c r="H1622">
        <v>100</v>
      </c>
      <c r="I1622">
        <v>0</v>
      </c>
      <c r="J1622">
        <v>0</v>
      </c>
      <c r="K1622">
        <v>0</v>
      </c>
      <c r="L1622" t="b">
        <f t="shared" si="100"/>
        <v>0</v>
      </c>
      <c r="M1622" t="b">
        <f t="shared" si="101"/>
        <v>0</v>
      </c>
      <c r="N1622" t="b">
        <f t="shared" si="102"/>
        <v>0</v>
      </c>
      <c r="O1622" s="2" t="b">
        <f t="shared" si="103"/>
        <v>0</v>
      </c>
    </row>
    <row r="1623" spans="1:15" x14ac:dyDescent="0.25">
      <c r="A1623">
        <v>1623</v>
      </c>
      <c r="B1623" s="2" t="s">
        <v>1791</v>
      </c>
      <c r="C1623">
        <v>34</v>
      </c>
      <c r="D1623">
        <v>54</v>
      </c>
      <c r="E1623">
        <v>41730</v>
      </c>
      <c r="F1623" s="2" t="s">
        <v>137</v>
      </c>
      <c r="G1623">
        <v>8.82</v>
      </c>
      <c r="H1623">
        <v>100</v>
      </c>
      <c r="I1623">
        <v>0</v>
      </c>
      <c r="J1623">
        <v>0</v>
      </c>
      <c r="K1623">
        <v>0</v>
      </c>
      <c r="L1623" t="b">
        <f t="shared" si="100"/>
        <v>0</v>
      </c>
      <c r="M1623" t="b">
        <f t="shared" si="101"/>
        <v>0</v>
      </c>
      <c r="N1623" t="b">
        <f t="shared" si="102"/>
        <v>0</v>
      </c>
      <c r="O1623" s="2" t="b">
        <f t="shared" si="103"/>
        <v>0</v>
      </c>
    </row>
    <row r="1624" spans="1:15" x14ac:dyDescent="0.25">
      <c r="A1624">
        <v>1624</v>
      </c>
      <c r="B1624" s="2" t="s">
        <v>1792</v>
      </c>
      <c r="C1624">
        <v>34</v>
      </c>
      <c r="D1624">
        <v>54</v>
      </c>
      <c r="E1624">
        <v>41731</v>
      </c>
      <c r="F1624" s="2" t="s">
        <v>137</v>
      </c>
      <c r="G1624">
        <v>9.59</v>
      </c>
      <c r="H1624">
        <v>100</v>
      </c>
      <c r="I1624">
        <v>0</v>
      </c>
      <c r="J1624">
        <v>0</v>
      </c>
      <c r="K1624">
        <v>0</v>
      </c>
      <c r="L1624" t="b">
        <f t="shared" si="100"/>
        <v>0</v>
      </c>
      <c r="M1624" t="b">
        <f t="shared" si="101"/>
        <v>0</v>
      </c>
      <c r="N1624" t="b">
        <f t="shared" si="102"/>
        <v>0</v>
      </c>
      <c r="O1624" s="2" t="b">
        <f t="shared" si="103"/>
        <v>0</v>
      </c>
    </row>
    <row r="1625" spans="1:15" x14ac:dyDescent="0.25">
      <c r="A1625">
        <v>1625</v>
      </c>
      <c r="B1625" s="2" t="s">
        <v>1793</v>
      </c>
      <c r="C1625">
        <v>34</v>
      </c>
      <c r="D1625">
        <v>54</v>
      </c>
      <c r="E1625">
        <v>41732</v>
      </c>
      <c r="F1625" s="2" t="s">
        <v>137</v>
      </c>
      <c r="G1625">
        <v>11.49</v>
      </c>
      <c r="H1625">
        <v>100</v>
      </c>
      <c r="I1625">
        <v>0</v>
      </c>
      <c r="J1625">
        <v>0</v>
      </c>
      <c r="K1625">
        <v>0</v>
      </c>
      <c r="L1625" t="b">
        <f t="shared" si="100"/>
        <v>0</v>
      </c>
      <c r="M1625" t="b">
        <f t="shared" si="101"/>
        <v>0</v>
      </c>
      <c r="N1625" t="b">
        <f t="shared" si="102"/>
        <v>0</v>
      </c>
      <c r="O1625" s="2" t="b">
        <f t="shared" si="103"/>
        <v>0</v>
      </c>
    </row>
    <row r="1626" spans="1:15" x14ac:dyDescent="0.25">
      <c r="A1626">
        <v>1626</v>
      </c>
      <c r="B1626" s="2" t="s">
        <v>1794</v>
      </c>
      <c r="C1626">
        <v>34</v>
      </c>
      <c r="D1626">
        <v>54</v>
      </c>
      <c r="E1626">
        <v>41733</v>
      </c>
      <c r="F1626" s="2" t="s">
        <v>137</v>
      </c>
      <c r="G1626">
        <v>11.49</v>
      </c>
      <c r="H1626">
        <v>100</v>
      </c>
      <c r="I1626">
        <v>0</v>
      </c>
      <c r="J1626">
        <v>0</v>
      </c>
      <c r="K1626">
        <v>0</v>
      </c>
      <c r="L1626" t="b">
        <f t="shared" si="100"/>
        <v>0</v>
      </c>
      <c r="M1626" t="b">
        <f t="shared" si="101"/>
        <v>0</v>
      </c>
      <c r="N1626" t="b">
        <f t="shared" si="102"/>
        <v>0</v>
      </c>
      <c r="O1626" s="2" t="b">
        <f t="shared" si="103"/>
        <v>0</v>
      </c>
    </row>
    <row r="1627" spans="1:15" x14ac:dyDescent="0.25">
      <c r="A1627">
        <v>1627</v>
      </c>
      <c r="B1627" s="2" t="s">
        <v>1795</v>
      </c>
      <c r="C1627">
        <v>34</v>
      </c>
      <c r="D1627">
        <v>54</v>
      </c>
      <c r="E1627">
        <v>41734</v>
      </c>
      <c r="F1627" s="2" t="s">
        <v>137</v>
      </c>
      <c r="G1627">
        <v>10.16</v>
      </c>
      <c r="H1627">
        <v>100</v>
      </c>
      <c r="I1627">
        <v>0</v>
      </c>
      <c r="J1627">
        <v>0</v>
      </c>
      <c r="K1627">
        <v>0</v>
      </c>
      <c r="L1627" t="b">
        <f t="shared" si="100"/>
        <v>0</v>
      </c>
      <c r="M1627" t="b">
        <f t="shared" si="101"/>
        <v>0</v>
      </c>
      <c r="N1627" t="b">
        <f t="shared" si="102"/>
        <v>0</v>
      </c>
      <c r="O1627" s="2" t="b">
        <f t="shared" si="103"/>
        <v>0</v>
      </c>
    </row>
    <row r="1628" spans="1:15" x14ac:dyDescent="0.25">
      <c r="A1628">
        <v>1628</v>
      </c>
      <c r="B1628" s="2" t="s">
        <v>1796</v>
      </c>
      <c r="C1628">
        <v>34</v>
      </c>
      <c r="D1628">
        <v>54</v>
      </c>
      <c r="E1628">
        <v>41735</v>
      </c>
      <c r="F1628" s="2" t="s">
        <v>137</v>
      </c>
      <c r="G1628">
        <v>11.61</v>
      </c>
      <c r="H1628">
        <v>100</v>
      </c>
      <c r="I1628">
        <v>0</v>
      </c>
      <c r="J1628">
        <v>0</v>
      </c>
      <c r="K1628">
        <v>0</v>
      </c>
      <c r="L1628" t="b">
        <f t="shared" si="100"/>
        <v>0</v>
      </c>
      <c r="M1628" t="b">
        <f t="shared" si="101"/>
        <v>0</v>
      </c>
      <c r="N1628" t="b">
        <f t="shared" si="102"/>
        <v>0</v>
      </c>
      <c r="O1628" s="2" t="b">
        <f t="shared" si="103"/>
        <v>0</v>
      </c>
    </row>
    <row r="1629" spans="1:15" x14ac:dyDescent="0.25">
      <c r="A1629">
        <v>1629</v>
      </c>
      <c r="B1629" s="2" t="s">
        <v>1797</v>
      </c>
      <c r="C1629">
        <v>34</v>
      </c>
      <c r="D1629">
        <v>54</v>
      </c>
      <c r="E1629">
        <v>41736</v>
      </c>
      <c r="F1629" s="2" t="s">
        <v>137</v>
      </c>
      <c r="G1629">
        <v>11.26</v>
      </c>
      <c r="H1629">
        <v>100</v>
      </c>
      <c r="I1629">
        <v>0</v>
      </c>
      <c r="J1629">
        <v>0</v>
      </c>
      <c r="K1629">
        <v>0</v>
      </c>
      <c r="L1629" t="b">
        <f t="shared" si="100"/>
        <v>0</v>
      </c>
      <c r="M1629" t="b">
        <f t="shared" si="101"/>
        <v>0</v>
      </c>
      <c r="N1629" t="b">
        <f t="shared" si="102"/>
        <v>0</v>
      </c>
      <c r="O1629" s="2" t="b">
        <f t="shared" si="103"/>
        <v>0</v>
      </c>
    </row>
    <row r="1630" spans="1:15" x14ac:dyDescent="0.25">
      <c r="A1630">
        <v>1630</v>
      </c>
      <c r="B1630" s="2" t="s">
        <v>1798</v>
      </c>
      <c r="C1630">
        <v>34</v>
      </c>
      <c r="D1630">
        <v>54</v>
      </c>
      <c r="E1630">
        <v>41737</v>
      </c>
      <c r="F1630" s="2" t="s">
        <v>137</v>
      </c>
      <c r="G1630">
        <v>9.93</v>
      </c>
      <c r="H1630">
        <v>100</v>
      </c>
      <c r="I1630">
        <v>0</v>
      </c>
      <c r="J1630">
        <v>0</v>
      </c>
      <c r="K1630">
        <v>0</v>
      </c>
      <c r="L1630" t="b">
        <f t="shared" si="100"/>
        <v>0</v>
      </c>
      <c r="M1630" t="b">
        <f t="shared" si="101"/>
        <v>0</v>
      </c>
      <c r="N1630" t="b">
        <f t="shared" si="102"/>
        <v>0</v>
      </c>
      <c r="O1630" s="2" t="b">
        <f t="shared" si="103"/>
        <v>0</v>
      </c>
    </row>
    <row r="1631" spans="1:15" x14ac:dyDescent="0.25">
      <c r="A1631">
        <v>1631</v>
      </c>
      <c r="B1631" s="2" t="s">
        <v>1799</v>
      </c>
      <c r="C1631">
        <v>34</v>
      </c>
      <c r="D1631">
        <v>54</v>
      </c>
      <c r="E1631">
        <v>41738</v>
      </c>
      <c r="F1631" s="2" t="s">
        <v>137</v>
      </c>
      <c r="G1631">
        <v>9.0500000000000007</v>
      </c>
      <c r="H1631">
        <v>100</v>
      </c>
      <c r="I1631">
        <v>0</v>
      </c>
      <c r="J1631">
        <v>0</v>
      </c>
      <c r="K1631">
        <v>0</v>
      </c>
      <c r="L1631" t="b">
        <f t="shared" si="100"/>
        <v>0</v>
      </c>
      <c r="M1631" t="b">
        <f t="shared" si="101"/>
        <v>0</v>
      </c>
      <c r="N1631" t="b">
        <f t="shared" si="102"/>
        <v>0</v>
      </c>
      <c r="O1631" s="2" t="b">
        <f t="shared" si="103"/>
        <v>0</v>
      </c>
    </row>
    <row r="1632" spans="1:15" x14ac:dyDescent="0.25">
      <c r="A1632">
        <v>1632</v>
      </c>
      <c r="B1632" s="2" t="s">
        <v>1800</v>
      </c>
      <c r="C1632">
        <v>34</v>
      </c>
      <c r="D1632">
        <v>54</v>
      </c>
      <c r="E1632">
        <v>41739</v>
      </c>
      <c r="F1632" s="2" t="s">
        <v>137</v>
      </c>
      <c r="G1632">
        <v>10.35</v>
      </c>
      <c r="H1632">
        <v>100</v>
      </c>
      <c r="I1632">
        <v>0</v>
      </c>
      <c r="J1632">
        <v>0</v>
      </c>
      <c r="K1632">
        <v>0</v>
      </c>
      <c r="L1632" t="b">
        <f t="shared" si="100"/>
        <v>0</v>
      </c>
      <c r="M1632" t="b">
        <f t="shared" si="101"/>
        <v>0</v>
      </c>
      <c r="N1632" t="b">
        <f t="shared" si="102"/>
        <v>0</v>
      </c>
      <c r="O1632" s="2" t="b">
        <f t="shared" si="103"/>
        <v>0</v>
      </c>
    </row>
    <row r="1633" spans="1:15" x14ac:dyDescent="0.25">
      <c r="A1633">
        <v>1633</v>
      </c>
      <c r="B1633" s="2" t="s">
        <v>1801</v>
      </c>
      <c r="C1633">
        <v>34</v>
      </c>
      <c r="D1633">
        <v>54</v>
      </c>
      <c r="E1633">
        <v>41740</v>
      </c>
      <c r="F1633" s="2" t="s">
        <v>137</v>
      </c>
      <c r="G1633">
        <v>8.82</v>
      </c>
      <c r="H1633">
        <v>100</v>
      </c>
      <c r="I1633">
        <v>0</v>
      </c>
      <c r="J1633">
        <v>0</v>
      </c>
      <c r="K1633">
        <v>0</v>
      </c>
      <c r="L1633" t="b">
        <f t="shared" si="100"/>
        <v>0</v>
      </c>
      <c r="M1633" t="b">
        <f t="shared" si="101"/>
        <v>0</v>
      </c>
      <c r="N1633" t="b">
        <f t="shared" si="102"/>
        <v>0</v>
      </c>
      <c r="O1633" s="2" t="b">
        <f t="shared" si="103"/>
        <v>0</v>
      </c>
    </row>
    <row r="1634" spans="1:15" x14ac:dyDescent="0.25">
      <c r="A1634">
        <v>1634</v>
      </c>
      <c r="B1634" s="2" t="s">
        <v>1802</v>
      </c>
      <c r="C1634">
        <v>34</v>
      </c>
      <c r="D1634">
        <v>54</v>
      </c>
      <c r="E1634">
        <v>41741</v>
      </c>
      <c r="F1634" s="2" t="s">
        <v>137</v>
      </c>
      <c r="G1634">
        <v>11.61</v>
      </c>
      <c r="H1634">
        <v>100</v>
      </c>
      <c r="I1634">
        <v>0</v>
      </c>
      <c r="J1634">
        <v>0</v>
      </c>
      <c r="K1634">
        <v>0</v>
      </c>
      <c r="L1634" t="b">
        <f t="shared" si="100"/>
        <v>0</v>
      </c>
      <c r="M1634" t="b">
        <f t="shared" si="101"/>
        <v>0</v>
      </c>
      <c r="N1634" t="b">
        <f t="shared" si="102"/>
        <v>0</v>
      </c>
      <c r="O1634" s="2" t="b">
        <f t="shared" si="103"/>
        <v>0</v>
      </c>
    </row>
    <row r="1635" spans="1:15" x14ac:dyDescent="0.25">
      <c r="A1635">
        <v>1635</v>
      </c>
      <c r="B1635" s="2" t="s">
        <v>1803</v>
      </c>
      <c r="C1635">
        <v>34</v>
      </c>
      <c r="D1635">
        <v>54</v>
      </c>
      <c r="E1635">
        <v>41742</v>
      </c>
      <c r="F1635" s="2" t="s">
        <v>137</v>
      </c>
      <c r="G1635">
        <v>11.49</v>
      </c>
      <c r="H1635">
        <v>100</v>
      </c>
      <c r="I1635">
        <v>0</v>
      </c>
      <c r="J1635">
        <v>0</v>
      </c>
      <c r="K1635">
        <v>0</v>
      </c>
      <c r="L1635" t="b">
        <f t="shared" si="100"/>
        <v>0</v>
      </c>
      <c r="M1635" t="b">
        <f t="shared" si="101"/>
        <v>0</v>
      </c>
      <c r="N1635" t="b">
        <f t="shared" si="102"/>
        <v>0</v>
      </c>
      <c r="O1635" s="2" t="b">
        <f t="shared" si="103"/>
        <v>0</v>
      </c>
    </row>
    <row r="1636" spans="1:15" x14ac:dyDescent="0.25">
      <c r="A1636">
        <v>1636</v>
      </c>
      <c r="B1636" s="2" t="s">
        <v>1804</v>
      </c>
      <c r="C1636">
        <v>34</v>
      </c>
      <c r="D1636">
        <v>54</v>
      </c>
      <c r="E1636">
        <v>41743</v>
      </c>
      <c r="F1636" s="2" t="s">
        <v>137</v>
      </c>
      <c r="G1636">
        <v>11.61</v>
      </c>
      <c r="H1636">
        <v>100</v>
      </c>
      <c r="I1636">
        <v>0</v>
      </c>
      <c r="J1636">
        <v>0</v>
      </c>
      <c r="K1636">
        <v>0</v>
      </c>
      <c r="L1636" t="b">
        <f t="shared" si="100"/>
        <v>0</v>
      </c>
      <c r="M1636" t="b">
        <f t="shared" si="101"/>
        <v>0</v>
      </c>
      <c r="N1636" t="b">
        <f t="shared" si="102"/>
        <v>0</v>
      </c>
      <c r="O1636" s="2" t="b">
        <f t="shared" si="103"/>
        <v>0</v>
      </c>
    </row>
    <row r="1637" spans="1:15" x14ac:dyDescent="0.25">
      <c r="A1637">
        <v>1637</v>
      </c>
      <c r="B1637" s="2" t="s">
        <v>1805</v>
      </c>
      <c r="C1637">
        <v>34</v>
      </c>
      <c r="D1637">
        <v>54</v>
      </c>
      <c r="E1637">
        <v>41744</v>
      </c>
      <c r="F1637" s="2" t="s">
        <v>137</v>
      </c>
      <c r="G1637">
        <v>13.97</v>
      </c>
      <c r="H1637">
        <v>100</v>
      </c>
      <c r="I1637">
        <v>0</v>
      </c>
      <c r="J1637">
        <v>0</v>
      </c>
      <c r="K1637">
        <v>0</v>
      </c>
      <c r="L1637" t="b">
        <f t="shared" si="100"/>
        <v>0</v>
      </c>
      <c r="M1637" t="b">
        <f t="shared" si="101"/>
        <v>0</v>
      </c>
      <c r="N1637" t="b">
        <f t="shared" si="102"/>
        <v>0</v>
      </c>
      <c r="O1637" s="2" t="b">
        <f t="shared" si="103"/>
        <v>0</v>
      </c>
    </row>
    <row r="1638" spans="1:15" x14ac:dyDescent="0.25">
      <c r="A1638">
        <v>1638</v>
      </c>
      <c r="B1638" s="2" t="s">
        <v>1806</v>
      </c>
      <c r="C1638">
        <v>34</v>
      </c>
      <c r="D1638">
        <v>54</v>
      </c>
      <c r="E1638">
        <v>41745</v>
      </c>
      <c r="F1638" s="2" t="s">
        <v>137</v>
      </c>
      <c r="G1638">
        <v>14.16</v>
      </c>
      <c r="H1638">
        <v>100</v>
      </c>
      <c r="I1638">
        <v>0</v>
      </c>
      <c r="J1638">
        <v>0</v>
      </c>
      <c r="K1638">
        <v>0</v>
      </c>
      <c r="L1638" t="b">
        <f t="shared" si="100"/>
        <v>0</v>
      </c>
      <c r="M1638" t="b">
        <f t="shared" si="101"/>
        <v>0</v>
      </c>
      <c r="N1638" t="b">
        <f t="shared" si="102"/>
        <v>0</v>
      </c>
      <c r="O1638" s="2" t="b">
        <f t="shared" si="103"/>
        <v>0</v>
      </c>
    </row>
    <row r="1639" spans="1:15" x14ac:dyDescent="0.25">
      <c r="A1639">
        <v>1639</v>
      </c>
      <c r="B1639" s="2" t="s">
        <v>1807</v>
      </c>
      <c r="C1639">
        <v>34</v>
      </c>
      <c r="D1639">
        <v>54</v>
      </c>
      <c r="E1639">
        <v>41746</v>
      </c>
      <c r="F1639" s="2" t="s">
        <v>137</v>
      </c>
      <c r="G1639">
        <v>17.21</v>
      </c>
      <c r="H1639">
        <v>100</v>
      </c>
      <c r="I1639">
        <v>0</v>
      </c>
      <c r="J1639">
        <v>0</v>
      </c>
      <c r="K1639">
        <v>0</v>
      </c>
      <c r="L1639" t="b">
        <f t="shared" si="100"/>
        <v>0</v>
      </c>
      <c r="M1639" t="b">
        <f t="shared" si="101"/>
        <v>0</v>
      </c>
      <c r="N1639" t="b">
        <f t="shared" si="102"/>
        <v>0</v>
      </c>
      <c r="O1639" s="2" t="b">
        <f t="shared" si="103"/>
        <v>0</v>
      </c>
    </row>
    <row r="1640" spans="1:15" x14ac:dyDescent="0.25">
      <c r="A1640">
        <v>1640</v>
      </c>
      <c r="B1640" s="2" t="s">
        <v>1808</v>
      </c>
      <c r="C1640">
        <v>34</v>
      </c>
      <c r="D1640">
        <v>54</v>
      </c>
      <c r="E1640">
        <v>41747</v>
      </c>
      <c r="F1640" s="2" t="s">
        <v>137</v>
      </c>
      <c r="G1640">
        <v>10.35</v>
      </c>
      <c r="H1640">
        <v>100</v>
      </c>
      <c r="I1640">
        <v>0</v>
      </c>
      <c r="J1640">
        <v>0</v>
      </c>
      <c r="K1640">
        <v>0</v>
      </c>
      <c r="L1640" t="b">
        <f t="shared" si="100"/>
        <v>0</v>
      </c>
      <c r="M1640" t="b">
        <f t="shared" si="101"/>
        <v>0</v>
      </c>
      <c r="N1640" t="b">
        <f t="shared" si="102"/>
        <v>0</v>
      </c>
      <c r="O1640" s="2" t="b">
        <f t="shared" si="103"/>
        <v>0</v>
      </c>
    </row>
    <row r="1641" spans="1:15" x14ac:dyDescent="0.25">
      <c r="A1641">
        <v>1641</v>
      </c>
      <c r="B1641" s="2" t="s">
        <v>1809</v>
      </c>
      <c r="C1641">
        <v>34</v>
      </c>
      <c r="D1641">
        <v>54</v>
      </c>
      <c r="E1641">
        <v>41748</v>
      </c>
      <c r="F1641" s="2" t="s">
        <v>137</v>
      </c>
      <c r="G1641">
        <v>14.92</v>
      </c>
      <c r="H1641">
        <v>100</v>
      </c>
      <c r="I1641">
        <v>0</v>
      </c>
      <c r="J1641">
        <v>0</v>
      </c>
      <c r="K1641">
        <v>0</v>
      </c>
      <c r="L1641" t="b">
        <f t="shared" si="100"/>
        <v>0</v>
      </c>
      <c r="M1641" t="b">
        <f t="shared" si="101"/>
        <v>0</v>
      </c>
      <c r="N1641" t="b">
        <f t="shared" si="102"/>
        <v>0</v>
      </c>
      <c r="O1641" s="2" t="b">
        <f t="shared" si="103"/>
        <v>0</v>
      </c>
    </row>
    <row r="1642" spans="1:15" x14ac:dyDescent="0.25">
      <c r="A1642">
        <v>1642</v>
      </c>
      <c r="B1642" s="2" t="s">
        <v>1810</v>
      </c>
      <c r="C1642">
        <v>34</v>
      </c>
      <c r="D1642">
        <v>54</v>
      </c>
      <c r="E1642">
        <v>41749</v>
      </c>
      <c r="F1642" s="2" t="s">
        <v>137</v>
      </c>
      <c r="G1642">
        <v>14.92</v>
      </c>
      <c r="H1642">
        <v>100</v>
      </c>
      <c r="I1642">
        <v>0</v>
      </c>
      <c r="J1642">
        <v>0</v>
      </c>
      <c r="K1642">
        <v>0</v>
      </c>
      <c r="L1642" t="b">
        <f t="shared" si="100"/>
        <v>0</v>
      </c>
      <c r="M1642" t="b">
        <f t="shared" si="101"/>
        <v>0</v>
      </c>
      <c r="N1642" t="b">
        <f t="shared" si="102"/>
        <v>0</v>
      </c>
      <c r="O1642" s="2" t="b">
        <f t="shared" si="103"/>
        <v>0</v>
      </c>
    </row>
    <row r="1643" spans="1:15" x14ac:dyDescent="0.25">
      <c r="A1643">
        <v>1643</v>
      </c>
      <c r="B1643" s="2" t="s">
        <v>1811</v>
      </c>
      <c r="C1643">
        <v>34</v>
      </c>
      <c r="D1643">
        <v>54</v>
      </c>
      <c r="E1643">
        <v>41750</v>
      </c>
      <c r="F1643" s="2" t="s">
        <v>137</v>
      </c>
      <c r="G1643">
        <v>9.59</v>
      </c>
      <c r="H1643">
        <v>100</v>
      </c>
      <c r="I1643">
        <v>0</v>
      </c>
      <c r="J1643">
        <v>0</v>
      </c>
      <c r="K1643">
        <v>0</v>
      </c>
      <c r="L1643" t="b">
        <f t="shared" si="100"/>
        <v>0</v>
      </c>
      <c r="M1643" t="b">
        <f t="shared" si="101"/>
        <v>0</v>
      </c>
      <c r="N1643" t="b">
        <f t="shared" si="102"/>
        <v>0</v>
      </c>
      <c r="O1643" s="2" t="b">
        <f t="shared" si="103"/>
        <v>0</v>
      </c>
    </row>
    <row r="1644" spans="1:15" x14ac:dyDescent="0.25">
      <c r="A1644">
        <v>1644</v>
      </c>
      <c r="B1644" s="2" t="s">
        <v>1812</v>
      </c>
      <c r="C1644">
        <v>34</v>
      </c>
      <c r="D1644">
        <v>54</v>
      </c>
      <c r="E1644">
        <v>41751</v>
      </c>
      <c r="F1644" s="2" t="s">
        <v>137</v>
      </c>
      <c r="G1644">
        <v>13.31</v>
      </c>
      <c r="H1644">
        <v>100</v>
      </c>
      <c r="I1644">
        <v>0</v>
      </c>
      <c r="J1644">
        <v>0</v>
      </c>
      <c r="K1644">
        <v>0</v>
      </c>
      <c r="L1644" t="b">
        <f t="shared" si="100"/>
        <v>0</v>
      </c>
      <c r="M1644" t="b">
        <f t="shared" si="101"/>
        <v>0</v>
      </c>
      <c r="N1644" t="b">
        <f t="shared" si="102"/>
        <v>0</v>
      </c>
      <c r="O1644" s="2" t="b">
        <f t="shared" si="103"/>
        <v>0</v>
      </c>
    </row>
    <row r="1645" spans="1:15" x14ac:dyDescent="0.25">
      <c r="A1645">
        <v>1645</v>
      </c>
      <c r="B1645" s="2" t="s">
        <v>1813</v>
      </c>
      <c r="C1645">
        <v>34</v>
      </c>
      <c r="D1645">
        <v>54</v>
      </c>
      <c r="E1645">
        <v>41752</v>
      </c>
      <c r="F1645" s="2" t="s">
        <v>137</v>
      </c>
      <c r="G1645">
        <v>11.98</v>
      </c>
      <c r="H1645">
        <v>100</v>
      </c>
      <c r="I1645">
        <v>0</v>
      </c>
      <c r="J1645">
        <v>0</v>
      </c>
      <c r="K1645">
        <v>0</v>
      </c>
      <c r="L1645" t="b">
        <f t="shared" si="100"/>
        <v>0</v>
      </c>
      <c r="M1645" t="b">
        <f t="shared" si="101"/>
        <v>0</v>
      </c>
      <c r="N1645" t="b">
        <f t="shared" si="102"/>
        <v>0</v>
      </c>
      <c r="O1645" s="2" t="b">
        <f t="shared" si="103"/>
        <v>0</v>
      </c>
    </row>
    <row r="1646" spans="1:15" x14ac:dyDescent="0.25">
      <c r="A1646">
        <v>1646</v>
      </c>
      <c r="B1646" s="2" t="s">
        <v>1814</v>
      </c>
      <c r="C1646">
        <v>34</v>
      </c>
      <c r="D1646">
        <v>54</v>
      </c>
      <c r="E1646">
        <v>41753</v>
      </c>
      <c r="F1646" s="2" t="s">
        <v>137</v>
      </c>
      <c r="G1646">
        <v>11.1</v>
      </c>
      <c r="H1646">
        <v>100</v>
      </c>
      <c r="I1646">
        <v>0</v>
      </c>
      <c r="J1646">
        <v>0</v>
      </c>
      <c r="K1646">
        <v>0</v>
      </c>
      <c r="L1646" t="b">
        <f t="shared" si="100"/>
        <v>0</v>
      </c>
      <c r="M1646" t="b">
        <f t="shared" si="101"/>
        <v>0</v>
      </c>
      <c r="N1646" t="b">
        <f t="shared" si="102"/>
        <v>0</v>
      </c>
      <c r="O1646" s="2" t="b">
        <f t="shared" si="103"/>
        <v>0</v>
      </c>
    </row>
    <row r="1647" spans="1:15" x14ac:dyDescent="0.25">
      <c r="A1647">
        <v>1647</v>
      </c>
      <c r="B1647" s="2" t="s">
        <v>1815</v>
      </c>
      <c r="C1647">
        <v>34</v>
      </c>
      <c r="D1647">
        <v>54</v>
      </c>
      <c r="E1647">
        <v>41754</v>
      </c>
      <c r="F1647" s="2" t="s">
        <v>137</v>
      </c>
      <c r="G1647">
        <v>12.4</v>
      </c>
      <c r="H1647">
        <v>100</v>
      </c>
      <c r="I1647">
        <v>0</v>
      </c>
      <c r="J1647">
        <v>0</v>
      </c>
      <c r="K1647">
        <v>0</v>
      </c>
      <c r="L1647" t="b">
        <f t="shared" si="100"/>
        <v>0</v>
      </c>
      <c r="M1647" t="b">
        <f t="shared" si="101"/>
        <v>0</v>
      </c>
      <c r="N1647" t="b">
        <f t="shared" si="102"/>
        <v>0</v>
      </c>
      <c r="O1647" s="2" t="b">
        <f t="shared" si="103"/>
        <v>0</v>
      </c>
    </row>
    <row r="1648" spans="1:15" x14ac:dyDescent="0.25">
      <c r="A1648">
        <v>1648</v>
      </c>
      <c r="B1648" s="2" t="s">
        <v>1816</v>
      </c>
      <c r="C1648">
        <v>34</v>
      </c>
      <c r="D1648">
        <v>54</v>
      </c>
      <c r="E1648">
        <v>41755</v>
      </c>
      <c r="F1648" s="2" t="s">
        <v>137</v>
      </c>
      <c r="G1648">
        <v>10.87</v>
      </c>
      <c r="H1648">
        <v>100</v>
      </c>
      <c r="I1648">
        <v>0</v>
      </c>
      <c r="J1648">
        <v>0</v>
      </c>
      <c r="K1648">
        <v>0</v>
      </c>
      <c r="L1648" t="b">
        <f t="shared" si="100"/>
        <v>0</v>
      </c>
      <c r="M1648" t="b">
        <f t="shared" si="101"/>
        <v>0</v>
      </c>
      <c r="N1648" t="b">
        <f t="shared" si="102"/>
        <v>0</v>
      </c>
      <c r="O1648" s="2" t="b">
        <f t="shared" si="103"/>
        <v>0</v>
      </c>
    </row>
    <row r="1649" spans="1:15" x14ac:dyDescent="0.25">
      <c r="A1649">
        <v>1649</v>
      </c>
      <c r="B1649" s="2" t="s">
        <v>1817</v>
      </c>
      <c r="C1649">
        <v>34</v>
      </c>
      <c r="D1649">
        <v>54</v>
      </c>
      <c r="E1649">
        <v>41756</v>
      </c>
      <c r="F1649" s="2" t="s">
        <v>137</v>
      </c>
      <c r="G1649">
        <v>13.66</v>
      </c>
      <c r="H1649">
        <v>100</v>
      </c>
      <c r="I1649">
        <v>0</v>
      </c>
      <c r="J1649">
        <v>0</v>
      </c>
      <c r="K1649">
        <v>0</v>
      </c>
      <c r="L1649" t="b">
        <f t="shared" si="100"/>
        <v>0</v>
      </c>
      <c r="M1649" t="b">
        <f t="shared" si="101"/>
        <v>0</v>
      </c>
      <c r="N1649" t="b">
        <f t="shared" si="102"/>
        <v>0</v>
      </c>
      <c r="O1649" s="2" t="b">
        <f t="shared" si="103"/>
        <v>0</v>
      </c>
    </row>
    <row r="1650" spans="1:15" x14ac:dyDescent="0.25">
      <c r="A1650">
        <v>1650</v>
      </c>
      <c r="B1650" s="2" t="s">
        <v>1818</v>
      </c>
      <c r="C1650">
        <v>34</v>
      </c>
      <c r="D1650">
        <v>54</v>
      </c>
      <c r="E1650">
        <v>41757</v>
      </c>
      <c r="F1650" s="2" t="s">
        <v>137</v>
      </c>
      <c r="G1650">
        <v>13.54</v>
      </c>
      <c r="H1650">
        <v>100</v>
      </c>
      <c r="I1650">
        <v>0</v>
      </c>
      <c r="J1650">
        <v>0</v>
      </c>
      <c r="K1650">
        <v>0</v>
      </c>
      <c r="L1650" t="b">
        <f t="shared" si="100"/>
        <v>0</v>
      </c>
      <c r="M1650" t="b">
        <f t="shared" si="101"/>
        <v>0</v>
      </c>
      <c r="N1650" t="b">
        <f t="shared" si="102"/>
        <v>0</v>
      </c>
      <c r="O1650" s="2" t="b">
        <f t="shared" si="103"/>
        <v>0</v>
      </c>
    </row>
    <row r="1651" spans="1:15" x14ac:dyDescent="0.25">
      <c r="A1651">
        <v>1651</v>
      </c>
      <c r="B1651" s="2" t="s">
        <v>1819</v>
      </c>
      <c r="C1651">
        <v>34</v>
      </c>
      <c r="D1651">
        <v>54</v>
      </c>
      <c r="E1651">
        <v>41758</v>
      </c>
      <c r="F1651" s="2" t="s">
        <v>137</v>
      </c>
      <c r="G1651">
        <v>13.66</v>
      </c>
      <c r="H1651">
        <v>100</v>
      </c>
      <c r="I1651">
        <v>0</v>
      </c>
      <c r="J1651">
        <v>0</v>
      </c>
      <c r="K1651">
        <v>0</v>
      </c>
      <c r="L1651" t="b">
        <f t="shared" si="100"/>
        <v>0</v>
      </c>
      <c r="M1651" t="b">
        <f t="shared" si="101"/>
        <v>0</v>
      </c>
      <c r="N1651" t="b">
        <f t="shared" si="102"/>
        <v>0</v>
      </c>
      <c r="O1651" s="2" t="b">
        <f t="shared" si="103"/>
        <v>0</v>
      </c>
    </row>
    <row r="1652" spans="1:15" x14ac:dyDescent="0.25">
      <c r="A1652">
        <v>1652</v>
      </c>
      <c r="B1652" s="2" t="s">
        <v>1820</v>
      </c>
      <c r="C1652">
        <v>34</v>
      </c>
      <c r="D1652">
        <v>54</v>
      </c>
      <c r="E1652">
        <v>41759</v>
      </c>
      <c r="F1652" s="2" t="s">
        <v>137</v>
      </c>
      <c r="G1652">
        <v>16.02</v>
      </c>
      <c r="H1652">
        <v>100</v>
      </c>
      <c r="I1652">
        <v>0</v>
      </c>
      <c r="J1652">
        <v>0</v>
      </c>
      <c r="K1652">
        <v>0</v>
      </c>
      <c r="L1652" t="b">
        <f t="shared" si="100"/>
        <v>0</v>
      </c>
      <c r="M1652" t="b">
        <f t="shared" si="101"/>
        <v>0</v>
      </c>
      <c r="N1652" t="b">
        <f t="shared" si="102"/>
        <v>0</v>
      </c>
      <c r="O1652" s="2" t="b">
        <f t="shared" si="103"/>
        <v>0</v>
      </c>
    </row>
    <row r="1653" spans="1:15" x14ac:dyDescent="0.25">
      <c r="A1653">
        <v>1653</v>
      </c>
      <c r="B1653" s="2" t="s">
        <v>1821</v>
      </c>
      <c r="C1653">
        <v>34</v>
      </c>
      <c r="D1653">
        <v>54</v>
      </c>
      <c r="E1653">
        <v>41760</v>
      </c>
      <c r="F1653" s="2" t="s">
        <v>137</v>
      </c>
      <c r="G1653">
        <v>16.21</v>
      </c>
      <c r="H1653">
        <v>100</v>
      </c>
      <c r="I1653">
        <v>0</v>
      </c>
      <c r="J1653">
        <v>0</v>
      </c>
      <c r="K1653">
        <v>0</v>
      </c>
      <c r="L1653" t="b">
        <f t="shared" si="100"/>
        <v>0</v>
      </c>
      <c r="M1653" t="b">
        <f t="shared" si="101"/>
        <v>0</v>
      </c>
      <c r="N1653" t="b">
        <f t="shared" si="102"/>
        <v>0</v>
      </c>
      <c r="O1653" s="2" t="b">
        <f t="shared" si="103"/>
        <v>0</v>
      </c>
    </row>
    <row r="1654" spans="1:15" x14ac:dyDescent="0.25">
      <c r="A1654">
        <v>1654</v>
      </c>
      <c r="B1654" s="2" t="s">
        <v>1822</v>
      </c>
      <c r="C1654">
        <v>34</v>
      </c>
      <c r="D1654">
        <v>54</v>
      </c>
      <c r="E1654">
        <v>41761</v>
      </c>
      <c r="F1654" s="2" t="s">
        <v>137</v>
      </c>
      <c r="G1654">
        <v>19.260000000000002</v>
      </c>
      <c r="H1654">
        <v>100</v>
      </c>
      <c r="I1654">
        <v>0</v>
      </c>
      <c r="J1654">
        <v>0</v>
      </c>
      <c r="K1654">
        <v>0</v>
      </c>
      <c r="L1654" t="b">
        <f t="shared" si="100"/>
        <v>0</v>
      </c>
      <c r="M1654" t="b">
        <f t="shared" si="101"/>
        <v>0</v>
      </c>
      <c r="N1654" t="b">
        <f t="shared" si="102"/>
        <v>0</v>
      </c>
      <c r="O1654" s="2" t="b">
        <f t="shared" si="103"/>
        <v>0</v>
      </c>
    </row>
    <row r="1655" spans="1:15" x14ac:dyDescent="0.25">
      <c r="A1655">
        <v>1655</v>
      </c>
      <c r="B1655" s="2" t="s">
        <v>1823</v>
      </c>
      <c r="C1655">
        <v>34</v>
      </c>
      <c r="D1655">
        <v>54</v>
      </c>
      <c r="E1655">
        <v>41762</v>
      </c>
      <c r="F1655" s="2" t="s">
        <v>137</v>
      </c>
      <c r="G1655">
        <v>12.4</v>
      </c>
      <c r="H1655">
        <v>100</v>
      </c>
      <c r="I1655">
        <v>0</v>
      </c>
      <c r="J1655">
        <v>0</v>
      </c>
      <c r="K1655">
        <v>0</v>
      </c>
      <c r="L1655" t="b">
        <f t="shared" si="100"/>
        <v>0</v>
      </c>
      <c r="M1655" t="b">
        <f t="shared" si="101"/>
        <v>0</v>
      </c>
      <c r="N1655" t="b">
        <f t="shared" si="102"/>
        <v>0</v>
      </c>
      <c r="O1655" s="2" t="b">
        <f t="shared" si="103"/>
        <v>0</v>
      </c>
    </row>
    <row r="1656" spans="1:15" x14ac:dyDescent="0.25">
      <c r="A1656">
        <v>1656</v>
      </c>
      <c r="B1656" s="2" t="s">
        <v>1824</v>
      </c>
      <c r="C1656">
        <v>34</v>
      </c>
      <c r="D1656">
        <v>54</v>
      </c>
      <c r="E1656">
        <v>41763</v>
      </c>
      <c r="F1656" s="2" t="s">
        <v>137</v>
      </c>
      <c r="G1656">
        <v>16.97</v>
      </c>
      <c r="H1656">
        <v>100</v>
      </c>
      <c r="I1656">
        <v>0</v>
      </c>
      <c r="J1656">
        <v>0</v>
      </c>
      <c r="K1656">
        <v>0</v>
      </c>
      <c r="L1656" t="b">
        <f t="shared" si="100"/>
        <v>0</v>
      </c>
      <c r="M1656" t="b">
        <f t="shared" si="101"/>
        <v>0</v>
      </c>
      <c r="N1656" t="b">
        <f t="shared" si="102"/>
        <v>0</v>
      </c>
      <c r="O1656" s="2" t="b">
        <f t="shared" si="103"/>
        <v>0</v>
      </c>
    </row>
    <row r="1657" spans="1:15" x14ac:dyDescent="0.25">
      <c r="A1657">
        <v>1657</v>
      </c>
      <c r="B1657" s="2" t="s">
        <v>1825</v>
      </c>
      <c r="C1657">
        <v>34</v>
      </c>
      <c r="D1657">
        <v>54</v>
      </c>
      <c r="E1657">
        <v>41764</v>
      </c>
      <c r="F1657" s="2" t="s">
        <v>137</v>
      </c>
      <c r="G1657">
        <v>16.97</v>
      </c>
      <c r="H1657">
        <v>100</v>
      </c>
      <c r="I1657">
        <v>0</v>
      </c>
      <c r="J1657">
        <v>0</v>
      </c>
      <c r="K1657">
        <v>0</v>
      </c>
      <c r="L1657" t="b">
        <f t="shared" si="100"/>
        <v>0</v>
      </c>
      <c r="M1657" t="b">
        <f t="shared" si="101"/>
        <v>0</v>
      </c>
      <c r="N1657" t="b">
        <f t="shared" si="102"/>
        <v>0</v>
      </c>
      <c r="O1657" s="2" t="b">
        <f t="shared" si="103"/>
        <v>0</v>
      </c>
    </row>
    <row r="1658" spans="1:15" x14ac:dyDescent="0.25">
      <c r="A1658">
        <v>1658</v>
      </c>
      <c r="B1658" s="2" t="s">
        <v>1826</v>
      </c>
      <c r="C1658">
        <v>34</v>
      </c>
      <c r="D1658">
        <v>54</v>
      </c>
      <c r="E1658">
        <v>41765</v>
      </c>
      <c r="F1658" s="2" t="s">
        <v>137</v>
      </c>
      <c r="G1658">
        <v>11.64</v>
      </c>
      <c r="H1658">
        <v>100</v>
      </c>
      <c r="I1658">
        <v>0</v>
      </c>
      <c r="J1658">
        <v>0</v>
      </c>
      <c r="K1658">
        <v>0</v>
      </c>
      <c r="L1658" t="b">
        <f t="shared" si="100"/>
        <v>0</v>
      </c>
      <c r="M1658" t="b">
        <f t="shared" si="101"/>
        <v>0</v>
      </c>
      <c r="N1658" t="b">
        <f t="shared" si="102"/>
        <v>0</v>
      </c>
      <c r="O1658" s="2" t="b">
        <f t="shared" si="103"/>
        <v>0</v>
      </c>
    </row>
    <row r="1659" spans="1:15" x14ac:dyDescent="0.25">
      <c r="A1659">
        <v>1659</v>
      </c>
      <c r="B1659" s="2" t="s">
        <v>1827</v>
      </c>
      <c r="C1659">
        <v>34</v>
      </c>
      <c r="D1659">
        <v>54</v>
      </c>
      <c r="E1659">
        <v>41766</v>
      </c>
      <c r="F1659" s="2" t="s">
        <v>137</v>
      </c>
      <c r="G1659">
        <v>10.07</v>
      </c>
      <c r="H1659">
        <v>100</v>
      </c>
      <c r="I1659">
        <v>0</v>
      </c>
      <c r="J1659">
        <v>0</v>
      </c>
      <c r="K1659">
        <v>0</v>
      </c>
      <c r="L1659" t="b">
        <f t="shared" si="100"/>
        <v>0</v>
      </c>
      <c r="M1659" t="b">
        <f t="shared" si="101"/>
        <v>0</v>
      </c>
      <c r="N1659" t="b">
        <f t="shared" si="102"/>
        <v>0</v>
      </c>
      <c r="O1659" s="2" t="b">
        <f t="shared" si="103"/>
        <v>0</v>
      </c>
    </row>
    <row r="1660" spans="1:15" x14ac:dyDescent="0.25">
      <c r="A1660">
        <v>1660</v>
      </c>
      <c r="B1660" s="2" t="s">
        <v>1828</v>
      </c>
      <c r="C1660">
        <v>34</v>
      </c>
      <c r="D1660">
        <v>54</v>
      </c>
      <c r="E1660">
        <v>41767</v>
      </c>
      <c r="F1660" s="2" t="s">
        <v>137</v>
      </c>
      <c r="G1660">
        <v>10.84</v>
      </c>
      <c r="H1660">
        <v>100</v>
      </c>
      <c r="I1660">
        <v>0</v>
      </c>
      <c r="J1660">
        <v>0</v>
      </c>
      <c r="K1660">
        <v>0</v>
      </c>
      <c r="L1660" t="b">
        <f t="shared" si="100"/>
        <v>0</v>
      </c>
      <c r="M1660" t="b">
        <f t="shared" si="101"/>
        <v>0</v>
      </c>
      <c r="N1660" t="b">
        <f t="shared" si="102"/>
        <v>0</v>
      </c>
      <c r="O1660" s="2" t="b">
        <f t="shared" si="103"/>
        <v>0</v>
      </c>
    </row>
    <row r="1661" spans="1:15" x14ac:dyDescent="0.25">
      <c r="A1661">
        <v>1661</v>
      </c>
      <c r="B1661" s="2" t="s">
        <v>1829</v>
      </c>
      <c r="C1661">
        <v>34</v>
      </c>
      <c r="D1661">
        <v>54</v>
      </c>
      <c r="E1661">
        <v>41768</v>
      </c>
      <c r="F1661" s="2" t="s">
        <v>137</v>
      </c>
      <c r="G1661">
        <v>12.74</v>
      </c>
      <c r="H1661">
        <v>100</v>
      </c>
      <c r="I1661">
        <v>0</v>
      </c>
      <c r="J1661">
        <v>0</v>
      </c>
      <c r="K1661">
        <v>0</v>
      </c>
      <c r="L1661" t="b">
        <f t="shared" si="100"/>
        <v>0</v>
      </c>
      <c r="M1661" t="b">
        <f t="shared" si="101"/>
        <v>0</v>
      </c>
      <c r="N1661" t="b">
        <f t="shared" si="102"/>
        <v>0</v>
      </c>
      <c r="O1661" s="2" t="b">
        <f t="shared" si="103"/>
        <v>0</v>
      </c>
    </row>
    <row r="1662" spans="1:15" x14ac:dyDescent="0.25">
      <c r="A1662">
        <v>1662</v>
      </c>
      <c r="B1662" s="2" t="s">
        <v>1830</v>
      </c>
      <c r="C1662">
        <v>34</v>
      </c>
      <c r="D1662">
        <v>54</v>
      </c>
      <c r="E1662">
        <v>41769</v>
      </c>
      <c r="F1662" s="2" t="s">
        <v>137</v>
      </c>
      <c r="G1662">
        <v>12.74</v>
      </c>
      <c r="H1662">
        <v>100</v>
      </c>
      <c r="I1662">
        <v>0</v>
      </c>
      <c r="J1662">
        <v>0</v>
      </c>
      <c r="K1662">
        <v>0</v>
      </c>
      <c r="L1662" t="b">
        <f t="shared" si="100"/>
        <v>0</v>
      </c>
      <c r="M1662" t="b">
        <f t="shared" si="101"/>
        <v>0</v>
      </c>
      <c r="N1662" t="b">
        <f t="shared" si="102"/>
        <v>0</v>
      </c>
      <c r="O1662" s="2" t="b">
        <f t="shared" si="103"/>
        <v>0</v>
      </c>
    </row>
    <row r="1663" spans="1:15" x14ac:dyDescent="0.25">
      <c r="A1663">
        <v>1663</v>
      </c>
      <c r="B1663" s="2" t="s">
        <v>1831</v>
      </c>
      <c r="C1663">
        <v>34</v>
      </c>
      <c r="D1663">
        <v>54</v>
      </c>
      <c r="E1663">
        <v>41770</v>
      </c>
      <c r="F1663" s="2" t="s">
        <v>137</v>
      </c>
      <c r="G1663">
        <v>11.41</v>
      </c>
      <c r="H1663">
        <v>100</v>
      </c>
      <c r="I1663">
        <v>0</v>
      </c>
      <c r="J1663">
        <v>0</v>
      </c>
      <c r="K1663">
        <v>0</v>
      </c>
      <c r="L1663" t="b">
        <f t="shared" si="100"/>
        <v>0</v>
      </c>
      <c r="M1663" t="b">
        <f t="shared" si="101"/>
        <v>0</v>
      </c>
      <c r="N1663" t="b">
        <f t="shared" si="102"/>
        <v>0</v>
      </c>
      <c r="O1663" s="2" t="b">
        <f t="shared" si="103"/>
        <v>0</v>
      </c>
    </row>
    <row r="1664" spans="1:15" x14ac:dyDescent="0.25">
      <c r="A1664">
        <v>1664</v>
      </c>
      <c r="B1664" s="2" t="s">
        <v>1832</v>
      </c>
      <c r="C1664">
        <v>34</v>
      </c>
      <c r="D1664">
        <v>54</v>
      </c>
      <c r="E1664">
        <v>41771</v>
      </c>
      <c r="F1664" s="2" t="s">
        <v>137</v>
      </c>
      <c r="G1664">
        <v>12.86</v>
      </c>
      <c r="H1664">
        <v>100</v>
      </c>
      <c r="I1664">
        <v>0</v>
      </c>
      <c r="J1664">
        <v>0</v>
      </c>
      <c r="K1664">
        <v>0</v>
      </c>
      <c r="L1664" t="b">
        <f t="shared" si="100"/>
        <v>0</v>
      </c>
      <c r="M1664" t="b">
        <f t="shared" si="101"/>
        <v>0</v>
      </c>
      <c r="N1664" t="b">
        <f t="shared" si="102"/>
        <v>0</v>
      </c>
      <c r="O1664" s="2" t="b">
        <f t="shared" si="103"/>
        <v>0</v>
      </c>
    </row>
    <row r="1665" spans="1:15" x14ac:dyDescent="0.25">
      <c r="A1665">
        <v>1665</v>
      </c>
      <c r="B1665" s="2" t="s">
        <v>1833</v>
      </c>
      <c r="C1665">
        <v>34</v>
      </c>
      <c r="D1665">
        <v>54</v>
      </c>
      <c r="E1665">
        <v>41772</v>
      </c>
      <c r="F1665" s="2" t="s">
        <v>137</v>
      </c>
      <c r="G1665">
        <v>12.51</v>
      </c>
      <c r="H1665">
        <v>100</v>
      </c>
      <c r="I1665">
        <v>0</v>
      </c>
      <c r="J1665">
        <v>0</v>
      </c>
      <c r="K1665">
        <v>0</v>
      </c>
      <c r="L1665" t="b">
        <f t="shared" si="100"/>
        <v>0</v>
      </c>
      <c r="M1665" t="b">
        <f t="shared" si="101"/>
        <v>0</v>
      </c>
      <c r="N1665" t="b">
        <f t="shared" si="102"/>
        <v>0</v>
      </c>
      <c r="O1665" s="2" t="b">
        <f t="shared" si="103"/>
        <v>0</v>
      </c>
    </row>
    <row r="1666" spans="1:15" x14ac:dyDescent="0.25">
      <c r="A1666">
        <v>1666</v>
      </c>
      <c r="B1666" s="2" t="s">
        <v>1834</v>
      </c>
      <c r="C1666">
        <v>34</v>
      </c>
      <c r="D1666">
        <v>54</v>
      </c>
      <c r="E1666">
        <v>41773</v>
      </c>
      <c r="F1666" s="2" t="s">
        <v>137</v>
      </c>
      <c r="G1666">
        <v>11.18</v>
      </c>
      <c r="H1666">
        <v>100</v>
      </c>
      <c r="I1666">
        <v>0</v>
      </c>
      <c r="J1666">
        <v>0</v>
      </c>
      <c r="K1666">
        <v>0</v>
      </c>
      <c r="L1666" t="b">
        <f t="shared" ref="L1666:L1729" si="104">IF(ISNUMBER(FIND(" VEGAN",UPPER(B1666))),TRUE,FALSE)</f>
        <v>0</v>
      </c>
      <c r="M1666" t="b">
        <f t="shared" ref="M1666:M1729" si="105">IF(ISNUMBER(FIND(" BIO",UPPER(B1666))),TRUE)</f>
        <v>0</v>
      </c>
      <c r="N1666" t="b">
        <f t="shared" ref="N1666:N1729" si="106">IF(ISNUMBER(FIND(" HALAL",UPPER(B1666))),TRUE)</f>
        <v>0</v>
      </c>
      <c r="O1666" s="2" t="b">
        <f t="shared" ref="O1666:O1729" si="107">IF(ISNUMBER(FIND(" CASHER",UPPER(B1666))),TRUE)</f>
        <v>0</v>
      </c>
    </row>
    <row r="1667" spans="1:15" x14ac:dyDescent="0.25">
      <c r="A1667">
        <v>1667</v>
      </c>
      <c r="B1667" s="2" t="s">
        <v>1835</v>
      </c>
      <c r="C1667">
        <v>34</v>
      </c>
      <c r="D1667">
        <v>54</v>
      </c>
      <c r="E1667">
        <v>41774</v>
      </c>
      <c r="F1667" s="2" t="s">
        <v>137</v>
      </c>
      <c r="G1667">
        <v>10.3</v>
      </c>
      <c r="H1667">
        <v>100</v>
      </c>
      <c r="I1667">
        <v>0</v>
      </c>
      <c r="J1667">
        <v>0</v>
      </c>
      <c r="K1667">
        <v>0</v>
      </c>
      <c r="L1667" t="b">
        <f t="shared" si="104"/>
        <v>0</v>
      </c>
      <c r="M1667" t="b">
        <f t="shared" si="105"/>
        <v>0</v>
      </c>
      <c r="N1667" t="b">
        <f t="shared" si="106"/>
        <v>0</v>
      </c>
      <c r="O1667" s="2" t="b">
        <f t="shared" si="107"/>
        <v>0</v>
      </c>
    </row>
    <row r="1668" spans="1:15" x14ac:dyDescent="0.25">
      <c r="A1668">
        <v>1668</v>
      </c>
      <c r="B1668" s="2" t="s">
        <v>1836</v>
      </c>
      <c r="C1668">
        <v>34</v>
      </c>
      <c r="D1668">
        <v>54</v>
      </c>
      <c r="E1668">
        <v>41775</v>
      </c>
      <c r="F1668" s="2" t="s">
        <v>137</v>
      </c>
      <c r="G1668">
        <v>11.6</v>
      </c>
      <c r="H1668">
        <v>100</v>
      </c>
      <c r="I1668">
        <v>0</v>
      </c>
      <c r="J1668">
        <v>0</v>
      </c>
      <c r="K1668">
        <v>0</v>
      </c>
      <c r="L1668" t="b">
        <f t="shared" si="104"/>
        <v>0</v>
      </c>
      <c r="M1668" t="b">
        <f t="shared" si="105"/>
        <v>0</v>
      </c>
      <c r="N1668" t="b">
        <f t="shared" si="106"/>
        <v>0</v>
      </c>
      <c r="O1668" s="2" t="b">
        <f t="shared" si="107"/>
        <v>0</v>
      </c>
    </row>
    <row r="1669" spans="1:15" x14ac:dyDescent="0.25">
      <c r="A1669">
        <v>1669</v>
      </c>
      <c r="B1669" s="2" t="s">
        <v>1837</v>
      </c>
      <c r="C1669">
        <v>34</v>
      </c>
      <c r="D1669">
        <v>54</v>
      </c>
      <c r="E1669">
        <v>41776</v>
      </c>
      <c r="F1669" s="2" t="s">
        <v>137</v>
      </c>
      <c r="G1669">
        <v>10.07</v>
      </c>
      <c r="H1669">
        <v>100</v>
      </c>
      <c r="I1669">
        <v>0</v>
      </c>
      <c r="J1669">
        <v>0</v>
      </c>
      <c r="K1669">
        <v>0</v>
      </c>
      <c r="L1669" t="b">
        <f t="shared" si="104"/>
        <v>0</v>
      </c>
      <c r="M1669" t="b">
        <f t="shared" si="105"/>
        <v>0</v>
      </c>
      <c r="N1669" t="b">
        <f t="shared" si="106"/>
        <v>0</v>
      </c>
      <c r="O1669" s="2" t="b">
        <f t="shared" si="107"/>
        <v>0</v>
      </c>
    </row>
    <row r="1670" spans="1:15" x14ac:dyDescent="0.25">
      <c r="A1670">
        <v>1670</v>
      </c>
      <c r="B1670" s="2" t="s">
        <v>1838</v>
      </c>
      <c r="C1670">
        <v>34</v>
      </c>
      <c r="D1670">
        <v>54</v>
      </c>
      <c r="E1670">
        <v>41777</v>
      </c>
      <c r="F1670" s="2" t="s">
        <v>137</v>
      </c>
      <c r="G1670">
        <v>12.86</v>
      </c>
      <c r="H1670">
        <v>100</v>
      </c>
      <c r="I1670">
        <v>0</v>
      </c>
      <c r="J1670">
        <v>0</v>
      </c>
      <c r="K1670">
        <v>0</v>
      </c>
      <c r="L1670" t="b">
        <f t="shared" si="104"/>
        <v>0</v>
      </c>
      <c r="M1670" t="b">
        <f t="shared" si="105"/>
        <v>0</v>
      </c>
      <c r="N1670" t="b">
        <f t="shared" si="106"/>
        <v>0</v>
      </c>
      <c r="O1670" s="2" t="b">
        <f t="shared" si="107"/>
        <v>0</v>
      </c>
    </row>
    <row r="1671" spans="1:15" x14ac:dyDescent="0.25">
      <c r="A1671">
        <v>1671</v>
      </c>
      <c r="B1671" s="2" t="s">
        <v>1839</v>
      </c>
      <c r="C1671">
        <v>34</v>
      </c>
      <c r="D1671">
        <v>54</v>
      </c>
      <c r="E1671">
        <v>41778</v>
      </c>
      <c r="F1671" s="2" t="s">
        <v>137</v>
      </c>
      <c r="G1671">
        <v>12.74</v>
      </c>
      <c r="H1671">
        <v>100</v>
      </c>
      <c r="I1671">
        <v>0</v>
      </c>
      <c r="J1671">
        <v>0</v>
      </c>
      <c r="K1671">
        <v>0</v>
      </c>
      <c r="L1671" t="b">
        <f t="shared" si="104"/>
        <v>0</v>
      </c>
      <c r="M1671" t="b">
        <f t="shared" si="105"/>
        <v>0</v>
      </c>
      <c r="N1671" t="b">
        <f t="shared" si="106"/>
        <v>0</v>
      </c>
      <c r="O1671" s="2" t="b">
        <f t="shared" si="107"/>
        <v>0</v>
      </c>
    </row>
    <row r="1672" spans="1:15" x14ac:dyDescent="0.25">
      <c r="A1672">
        <v>1672</v>
      </c>
      <c r="B1672" s="2" t="s">
        <v>1840</v>
      </c>
      <c r="C1672">
        <v>34</v>
      </c>
      <c r="D1672">
        <v>54</v>
      </c>
      <c r="E1672">
        <v>41779</v>
      </c>
      <c r="F1672" s="2" t="s">
        <v>137</v>
      </c>
      <c r="G1672">
        <v>12.86</v>
      </c>
      <c r="H1672">
        <v>100</v>
      </c>
      <c r="I1672">
        <v>0</v>
      </c>
      <c r="J1672">
        <v>0</v>
      </c>
      <c r="K1672">
        <v>0</v>
      </c>
      <c r="L1672" t="b">
        <f t="shared" si="104"/>
        <v>0</v>
      </c>
      <c r="M1672" t="b">
        <f t="shared" si="105"/>
        <v>0</v>
      </c>
      <c r="N1672" t="b">
        <f t="shared" si="106"/>
        <v>0</v>
      </c>
      <c r="O1672" s="2" t="b">
        <f t="shared" si="107"/>
        <v>0</v>
      </c>
    </row>
    <row r="1673" spans="1:15" x14ac:dyDescent="0.25">
      <c r="A1673">
        <v>1673</v>
      </c>
      <c r="B1673" s="2" t="s">
        <v>1841</v>
      </c>
      <c r="C1673">
        <v>34</v>
      </c>
      <c r="D1673">
        <v>54</v>
      </c>
      <c r="E1673">
        <v>41780</v>
      </c>
      <c r="F1673" s="2" t="s">
        <v>137</v>
      </c>
      <c r="G1673">
        <v>15.22</v>
      </c>
      <c r="H1673">
        <v>100</v>
      </c>
      <c r="I1673">
        <v>0</v>
      </c>
      <c r="J1673">
        <v>0</v>
      </c>
      <c r="K1673">
        <v>0</v>
      </c>
      <c r="L1673" t="b">
        <f t="shared" si="104"/>
        <v>0</v>
      </c>
      <c r="M1673" t="b">
        <f t="shared" si="105"/>
        <v>0</v>
      </c>
      <c r="N1673" t="b">
        <f t="shared" si="106"/>
        <v>0</v>
      </c>
      <c r="O1673" s="2" t="b">
        <f t="shared" si="107"/>
        <v>0</v>
      </c>
    </row>
    <row r="1674" spans="1:15" x14ac:dyDescent="0.25">
      <c r="A1674">
        <v>1674</v>
      </c>
      <c r="B1674" s="2" t="s">
        <v>1842</v>
      </c>
      <c r="C1674">
        <v>34</v>
      </c>
      <c r="D1674">
        <v>54</v>
      </c>
      <c r="E1674">
        <v>41781</v>
      </c>
      <c r="F1674" s="2" t="s">
        <v>137</v>
      </c>
      <c r="G1674">
        <v>15.41</v>
      </c>
      <c r="H1674">
        <v>100</v>
      </c>
      <c r="I1674">
        <v>0</v>
      </c>
      <c r="J1674">
        <v>0</v>
      </c>
      <c r="K1674">
        <v>0</v>
      </c>
      <c r="L1674" t="b">
        <f t="shared" si="104"/>
        <v>0</v>
      </c>
      <c r="M1674" t="b">
        <f t="shared" si="105"/>
        <v>0</v>
      </c>
      <c r="N1674" t="b">
        <f t="shared" si="106"/>
        <v>0</v>
      </c>
      <c r="O1674" s="2" t="b">
        <f t="shared" si="107"/>
        <v>0</v>
      </c>
    </row>
    <row r="1675" spans="1:15" x14ac:dyDescent="0.25">
      <c r="A1675">
        <v>1675</v>
      </c>
      <c r="B1675" s="2" t="s">
        <v>1843</v>
      </c>
      <c r="C1675">
        <v>34</v>
      </c>
      <c r="D1675">
        <v>54</v>
      </c>
      <c r="E1675">
        <v>41782</v>
      </c>
      <c r="F1675" s="2" t="s">
        <v>137</v>
      </c>
      <c r="G1675">
        <v>18.46</v>
      </c>
      <c r="H1675">
        <v>100</v>
      </c>
      <c r="I1675">
        <v>0</v>
      </c>
      <c r="J1675">
        <v>0</v>
      </c>
      <c r="K1675">
        <v>0</v>
      </c>
      <c r="L1675" t="b">
        <f t="shared" si="104"/>
        <v>0</v>
      </c>
      <c r="M1675" t="b">
        <f t="shared" si="105"/>
        <v>0</v>
      </c>
      <c r="N1675" t="b">
        <f t="shared" si="106"/>
        <v>0</v>
      </c>
      <c r="O1675" s="2" t="b">
        <f t="shared" si="107"/>
        <v>0</v>
      </c>
    </row>
    <row r="1676" spans="1:15" x14ac:dyDescent="0.25">
      <c r="A1676">
        <v>1676</v>
      </c>
      <c r="B1676" s="2" t="s">
        <v>1844</v>
      </c>
      <c r="C1676">
        <v>34</v>
      </c>
      <c r="D1676">
        <v>54</v>
      </c>
      <c r="E1676">
        <v>41783</v>
      </c>
      <c r="F1676" s="2" t="s">
        <v>137</v>
      </c>
      <c r="G1676">
        <v>11.6</v>
      </c>
      <c r="H1676">
        <v>100</v>
      </c>
      <c r="I1676">
        <v>0</v>
      </c>
      <c r="J1676">
        <v>0</v>
      </c>
      <c r="K1676">
        <v>0</v>
      </c>
      <c r="L1676" t="b">
        <f t="shared" si="104"/>
        <v>0</v>
      </c>
      <c r="M1676" t="b">
        <f t="shared" si="105"/>
        <v>0</v>
      </c>
      <c r="N1676" t="b">
        <f t="shared" si="106"/>
        <v>0</v>
      </c>
      <c r="O1676" s="2" t="b">
        <f t="shared" si="107"/>
        <v>0</v>
      </c>
    </row>
    <row r="1677" spans="1:15" x14ac:dyDescent="0.25">
      <c r="A1677">
        <v>1677</v>
      </c>
      <c r="B1677" s="2" t="s">
        <v>1845</v>
      </c>
      <c r="C1677">
        <v>34</v>
      </c>
      <c r="D1677">
        <v>54</v>
      </c>
      <c r="E1677">
        <v>41784</v>
      </c>
      <c r="F1677" s="2" t="s">
        <v>137</v>
      </c>
      <c r="G1677">
        <v>16.170000000000002</v>
      </c>
      <c r="H1677">
        <v>100</v>
      </c>
      <c r="I1677">
        <v>0</v>
      </c>
      <c r="J1677">
        <v>0</v>
      </c>
      <c r="K1677">
        <v>0</v>
      </c>
      <c r="L1677" t="b">
        <f t="shared" si="104"/>
        <v>0</v>
      </c>
      <c r="M1677" t="b">
        <f t="shared" si="105"/>
        <v>0</v>
      </c>
      <c r="N1677" t="b">
        <f t="shared" si="106"/>
        <v>0</v>
      </c>
      <c r="O1677" s="2" t="b">
        <f t="shared" si="107"/>
        <v>0</v>
      </c>
    </row>
    <row r="1678" spans="1:15" x14ac:dyDescent="0.25">
      <c r="A1678">
        <v>1678</v>
      </c>
      <c r="B1678" s="2" t="s">
        <v>1846</v>
      </c>
      <c r="C1678">
        <v>34</v>
      </c>
      <c r="D1678">
        <v>54</v>
      </c>
      <c r="E1678">
        <v>41785</v>
      </c>
      <c r="F1678" s="2" t="s">
        <v>137</v>
      </c>
      <c r="G1678">
        <v>16.170000000000002</v>
      </c>
      <c r="H1678">
        <v>100</v>
      </c>
      <c r="I1678">
        <v>0</v>
      </c>
      <c r="J1678">
        <v>0</v>
      </c>
      <c r="K1678">
        <v>0</v>
      </c>
      <c r="L1678" t="b">
        <f t="shared" si="104"/>
        <v>0</v>
      </c>
      <c r="M1678" t="b">
        <f t="shared" si="105"/>
        <v>0</v>
      </c>
      <c r="N1678" t="b">
        <f t="shared" si="106"/>
        <v>0</v>
      </c>
      <c r="O1678" s="2" t="b">
        <f t="shared" si="107"/>
        <v>0</v>
      </c>
    </row>
    <row r="1679" spans="1:15" x14ac:dyDescent="0.25">
      <c r="A1679">
        <v>1679</v>
      </c>
      <c r="B1679" s="2" t="s">
        <v>1847</v>
      </c>
      <c r="C1679">
        <v>34</v>
      </c>
      <c r="D1679">
        <v>54</v>
      </c>
      <c r="E1679">
        <v>41786</v>
      </c>
      <c r="F1679" s="2" t="s">
        <v>137</v>
      </c>
      <c r="G1679">
        <v>10.84</v>
      </c>
      <c r="H1679">
        <v>100</v>
      </c>
      <c r="I1679">
        <v>0</v>
      </c>
      <c r="J1679">
        <v>0</v>
      </c>
      <c r="K1679">
        <v>0</v>
      </c>
      <c r="L1679" t="b">
        <f t="shared" si="104"/>
        <v>0</v>
      </c>
      <c r="M1679" t="b">
        <f t="shared" si="105"/>
        <v>0</v>
      </c>
      <c r="N1679" t="b">
        <f t="shared" si="106"/>
        <v>0</v>
      </c>
      <c r="O1679" s="2" t="b">
        <f t="shared" si="107"/>
        <v>0</v>
      </c>
    </row>
    <row r="1680" spans="1:15" x14ac:dyDescent="0.25">
      <c r="A1680">
        <v>1680</v>
      </c>
      <c r="B1680" s="2" t="s">
        <v>1848</v>
      </c>
      <c r="C1680">
        <v>34</v>
      </c>
      <c r="D1680">
        <v>54</v>
      </c>
      <c r="E1680">
        <v>41787</v>
      </c>
      <c r="F1680" s="2" t="s">
        <v>137</v>
      </c>
      <c r="G1680">
        <v>8.7200000000000006</v>
      </c>
      <c r="H1680">
        <v>100</v>
      </c>
      <c r="I1680">
        <v>0</v>
      </c>
      <c r="J1680">
        <v>0</v>
      </c>
      <c r="K1680">
        <v>0</v>
      </c>
      <c r="L1680" t="b">
        <f t="shared" si="104"/>
        <v>0</v>
      </c>
      <c r="M1680" t="b">
        <f t="shared" si="105"/>
        <v>0</v>
      </c>
      <c r="N1680" t="b">
        <f t="shared" si="106"/>
        <v>0</v>
      </c>
      <c r="O1680" s="2" t="b">
        <f t="shared" si="107"/>
        <v>0</v>
      </c>
    </row>
    <row r="1681" spans="1:15" x14ac:dyDescent="0.25">
      <c r="A1681">
        <v>1681</v>
      </c>
      <c r="B1681" s="2" t="s">
        <v>1849</v>
      </c>
      <c r="C1681">
        <v>34</v>
      </c>
      <c r="D1681">
        <v>54</v>
      </c>
      <c r="E1681">
        <v>41788</v>
      </c>
      <c r="F1681" s="2" t="s">
        <v>137</v>
      </c>
      <c r="G1681">
        <v>9.49</v>
      </c>
      <c r="H1681">
        <v>100</v>
      </c>
      <c r="I1681">
        <v>0</v>
      </c>
      <c r="J1681">
        <v>0</v>
      </c>
      <c r="K1681">
        <v>0</v>
      </c>
      <c r="L1681" t="b">
        <f t="shared" si="104"/>
        <v>0</v>
      </c>
      <c r="M1681" t="b">
        <f t="shared" si="105"/>
        <v>0</v>
      </c>
      <c r="N1681" t="b">
        <f t="shared" si="106"/>
        <v>0</v>
      </c>
      <c r="O1681" s="2" t="b">
        <f t="shared" si="107"/>
        <v>0</v>
      </c>
    </row>
    <row r="1682" spans="1:15" x14ac:dyDescent="0.25">
      <c r="A1682">
        <v>1682</v>
      </c>
      <c r="B1682" s="2" t="s">
        <v>1850</v>
      </c>
      <c r="C1682">
        <v>34</v>
      </c>
      <c r="D1682">
        <v>54</v>
      </c>
      <c r="E1682">
        <v>41789</v>
      </c>
      <c r="F1682" s="2" t="s">
        <v>137</v>
      </c>
      <c r="G1682">
        <v>11.39</v>
      </c>
      <c r="H1682">
        <v>100</v>
      </c>
      <c r="I1682">
        <v>0</v>
      </c>
      <c r="J1682">
        <v>0</v>
      </c>
      <c r="K1682">
        <v>0</v>
      </c>
      <c r="L1682" t="b">
        <f t="shared" si="104"/>
        <v>0</v>
      </c>
      <c r="M1682" t="b">
        <f t="shared" si="105"/>
        <v>0</v>
      </c>
      <c r="N1682" t="b">
        <f t="shared" si="106"/>
        <v>0</v>
      </c>
      <c r="O1682" s="2" t="b">
        <f t="shared" si="107"/>
        <v>0</v>
      </c>
    </row>
    <row r="1683" spans="1:15" x14ac:dyDescent="0.25">
      <c r="A1683">
        <v>1683</v>
      </c>
      <c r="B1683" s="2" t="s">
        <v>1851</v>
      </c>
      <c r="C1683">
        <v>34</v>
      </c>
      <c r="D1683">
        <v>54</v>
      </c>
      <c r="E1683">
        <v>41790</v>
      </c>
      <c r="F1683" s="2" t="s">
        <v>137</v>
      </c>
      <c r="G1683">
        <v>11.39</v>
      </c>
      <c r="H1683">
        <v>100</v>
      </c>
      <c r="I1683">
        <v>0</v>
      </c>
      <c r="J1683">
        <v>0</v>
      </c>
      <c r="K1683">
        <v>0</v>
      </c>
      <c r="L1683" t="b">
        <f t="shared" si="104"/>
        <v>0</v>
      </c>
      <c r="M1683" t="b">
        <f t="shared" si="105"/>
        <v>0</v>
      </c>
      <c r="N1683" t="b">
        <f t="shared" si="106"/>
        <v>0</v>
      </c>
      <c r="O1683" s="2" t="b">
        <f t="shared" si="107"/>
        <v>0</v>
      </c>
    </row>
    <row r="1684" spans="1:15" x14ac:dyDescent="0.25">
      <c r="A1684">
        <v>1684</v>
      </c>
      <c r="B1684" s="2" t="s">
        <v>1852</v>
      </c>
      <c r="C1684">
        <v>34</v>
      </c>
      <c r="D1684">
        <v>54</v>
      </c>
      <c r="E1684">
        <v>41791</v>
      </c>
      <c r="F1684" s="2" t="s">
        <v>137</v>
      </c>
      <c r="G1684">
        <v>10.06</v>
      </c>
      <c r="H1684">
        <v>100</v>
      </c>
      <c r="I1684">
        <v>0</v>
      </c>
      <c r="J1684">
        <v>0</v>
      </c>
      <c r="K1684">
        <v>0</v>
      </c>
      <c r="L1684" t="b">
        <f t="shared" si="104"/>
        <v>0</v>
      </c>
      <c r="M1684" t="b">
        <f t="shared" si="105"/>
        <v>0</v>
      </c>
      <c r="N1684" t="b">
        <f t="shared" si="106"/>
        <v>0</v>
      </c>
      <c r="O1684" s="2" t="b">
        <f t="shared" si="107"/>
        <v>0</v>
      </c>
    </row>
    <row r="1685" spans="1:15" x14ac:dyDescent="0.25">
      <c r="A1685">
        <v>1685</v>
      </c>
      <c r="B1685" s="2" t="s">
        <v>1853</v>
      </c>
      <c r="C1685">
        <v>34</v>
      </c>
      <c r="D1685">
        <v>54</v>
      </c>
      <c r="E1685">
        <v>41792</v>
      </c>
      <c r="F1685" s="2" t="s">
        <v>137</v>
      </c>
      <c r="G1685">
        <v>11.51</v>
      </c>
      <c r="H1685">
        <v>100</v>
      </c>
      <c r="I1685">
        <v>0</v>
      </c>
      <c r="J1685">
        <v>0</v>
      </c>
      <c r="K1685">
        <v>0</v>
      </c>
      <c r="L1685" t="b">
        <f t="shared" si="104"/>
        <v>0</v>
      </c>
      <c r="M1685" t="b">
        <f t="shared" si="105"/>
        <v>0</v>
      </c>
      <c r="N1685" t="b">
        <f t="shared" si="106"/>
        <v>0</v>
      </c>
      <c r="O1685" s="2" t="b">
        <f t="shared" si="107"/>
        <v>0</v>
      </c>
    </row>
    <row r="1686" spans="1:15" x14ac:dyDescent="0.25">
      <c r="A1686">
        <v>1686</v>
      </c>
      <c r="B1686" s="2" t="s">
        <v>1854</v>
      </c>
      <c r="C1686">
        <v>34</v>
      </c>
      <c r="D1686">
        <v>54</v>
      </c>
      <c r="E1686">
        <v>41793</v>
      </c>
      <c r="F1686" s="2" t="s">
        <v>137</v>
      </c>
      <c r="G1686">
        <v>11.16</v>
      </c>
      <c r="H1686">
        <v>100</v>
      </c>
      <c r="I1686">
        <v>0</v>
      </c>
      <c r="J1686">
        <v>0</v>
      </c>
      <c r="K1686">
        <v>0</v>
      </c>
      <c r="L1686" t="b">
        <f t="shared" si="104"/>
        <v>0</v>
      </c>
      <c r="M1686" t="b">
        <f t="shared" si="105"/>
        <v>0</v>
      </c>
      <c r="N1686" t="b">
        <f t="shared" si="106"/>
        <v>0</v>
      </c>
      <c r="O1686" s="2" t="b">
        <f t="shared" si="107"/>
        <v>0</v>
      </c>
    </row>
    <row r="1687" spans="1:15" x14ac:dyDescent="0.25">
      <c r="A1687">
        <v>1687</v>
      </c>
      <c r="B1687" s="2" t="s">
        <v>1855</v>
      </c>
      <c r="C1687">
        <v>34</v>
      </c>
      <c r="D1687">
        <v>54</v>
      </c>
      <c r="E1687">
        <v>41794</v>
      </c>
      <c r="F1687" s="2" t="s">
        <v>137</v>
      </c>
      <c r="G1687">
        <v>9.83</v>
      </c>
      <c r="H1687">
        <v>100</v>
      </c>
      <c r="I1687">
        <v>0</v>
      </c>
      <c r="J1687">
        <v>0</v>
      </c>
      <c r="K1687">
        <v>0</v>
      </c>
      <c r="L1687" t="b">
        <f t="shared" si="104"/>
        <v>0</v>
      </c>
      <c r="M1687" t="b">
        <f t="shared" si="105"/>
        <v>0</v>
      </c>
      <c r="N1687" t="b">
        <f t="shared" si="106"/>
        <v>0</v>
      </c>
      <c r="O1687" s="2" t="b">
        <f t="shared" si="107"/>
        <v>0</v>
      </c>
    </row>
    <row r="1688" spans="1:15" x14ac:dyDescent="0.25">
      <c r="A1688">
        <v>1688</v>
      </c>
      <c r="B1688" s="2" t="s">
        <v>1856</v>
      </c>
      <c r="C1688">
        <v>34</v>
      </c>
      <c r="D1688">
        <v>54</v>
      </c>
      <c r="E1688">
        <v>41795</v>
      </c>
      <c r="F1688" s="2" t="s">
        <v>137</v>
      </c>
      <c r="G1688">
        <v>8.9499999999999993</v>
      </c>
      <c r="H1688">
        <v>100</v>
      </c>
      <c r="I1688">
        <v>0</v>
      </c>
      <c r="J1688">
        <v>0</v>
      </c>
      <c r="K1688">
        <v>0</v>
      </c>
      <c r="L1688" t="b">
        <f t="shared" si="104"/>
        <v>0</v>
      </c>
      <c r="M1688" t="b">
        <f t="shared" si="105"/>
        <v>0</v>
      </c>
      <c r="N1688" t="b">
        <f t="shared" si="106"/>
        <v>0</v>
      </c>
      <c r="O1688" s="2" t="b">
        <f t="shared" si="107"/>
        <v>0</v>
      </c>
    </row>
    <row r="1689" spans="1:15" x14ac:dyDescent="0.25">
      <c r="A1689">
        <v>1689</v>
      </c>
      <c r="B1689" s="2" t="s">
        <v>1857</v>
      </c>
      <c r="C1689">
        <v>34</v>
      </c>
      <c r="D1689">
        <v>54</v>
      </c>
      <c r="E1689">
        <v>41796</v>
      </c>
      <c r="F1689" s="2" t="s">
        <v>137</v>
      </c>
      <c r="G1689">
        <v>10.25</v>
      </c>
      <c r="H1689">
        <v>100</v>
      </c>
      <c r="I1689">
        <v>0</v>
      </c>
      <c r="J1689">
        <v>0</v>
      </c>
      <c r="K1689">
        <v>0</v>
      </c>
      <c r="L1689" t="b">
        <f t="shared" si="104"/>
        <v>0</v>
      </c>
      <c r="M1689" t="b">
        <f t="shared" si="105"/>
        <v>0</v>
      </c>
      <c r="N1689" t="b">
        <f t="shared" si="106"/>
        <v>0</v>
      </c>
      <c r="O1689" s="2" t="b">
        <f t="shared" si="107"/>
        <v>0</v>
      </c>
    </row>
    <row r="1690" spans="1:15" x14ac:dyDescent="0.25">
      <c r="A1690">
        <v>1690</v>
      </c>
      <c r="B1690" s="2" t="s">
        <v>1858</v>
      </c>
      <c r="C1690">
        <v>34</v>
      </c>
      <c r="D1690">
        <v>54</v>
      </c>
      <c r="E1690">
        <v>41797</v>
      </c>
      <c r="F1690" s="2" t="s">
        <v>137</v>
      </c>
      <c r="G1690">
        <v>8.7200000000000006</v>
      </c>
      <c r="H1690">
        <v>100</v>
      </c>
      <c r="I1690">
        <v>0</v>
      </c>
      <c r="J1690">
        <v>0</v>
      </c>
      <c r="K1690">
        <v>0</v>
      </c>
      <c r="L1690" t="b">
        <f t="shared" si="104"/>
        <v>0</v>
      </c>
      <c r="M1690" t="b">
        <f t="shared" si="105"/>
        <v>0</v>
      </c>
      <c r="N1690" t="b">
        <f t="shared" si="106"/>
        <v>0</v>
      </c>
      <c r="O1690" s="2" t="b">
        <f t="shared" si="107"/>
        <v>0</v>
      </c>
    </row>
    <row r="1691" spans="1:15" x14ac:dyDescent="0.25">
      <c r="A1691">
        <v>1691</v>
      </c>
      <c r="B1691" s="2" t="s">
        <v>1859</v>
      </c>
      <c r="C1691">
        <v>34</v>
      </c>
      <c r="D1691">
        <v>54</v>
      </c>
      <c r="E1691">
        <v>41798</v>
      </c>
      <c r="F1691" s="2" t="s">
        <v>137</v>
      </c>
      <c r="G1691">
        <v>11.51</v>
      </c>
      <c r="H1691">
        <v>100</v>
      </c>
      <c r="I1691">
        <v>0</v>
      </c>
      <c r="J1691">
        <v>0</v>
      </c>
      <c r="K1691">
        <v>0</v>
      </c>
      <c r="L1691" t="b">
        <f t="shared" si="104"/>
        <v>0</v>
      </c>
      <c r="M1691" t="b">
        <f t="shared" si="105"/>
        <v>0</v>
      </c>
      <c r="N1691" t="b">
        <f t="shared" si="106"/>
        <v>0</v>
      </c>
      <c r="O1691" s="2" t="b">
        <f t="shared" si="107"/>
        <v>0</v>
      </c>
    </row>
    <row r="1692" spans="1:15" x14ac:dyDescent="0.25">
      <c r="A1692">
        <v>1692</v>
      </c>
      <c r="B1692" s="2" t="s">
        <v>1860</v>
      </c>
      <c r="C1692">
        <v>34</v>
      </c>
      <c r="D1692">
        <v>54</v>
      </c>
      <c r="E1692">
        <v>41799</v>
      </c>
      <c r="F1692" s="2" t="s">
        <v>137</v>
      </c>
      <c r="G1692">
        <v>11.39</v>
      </c>
      <c r="H1692">
        <v>100</v>
      </c>
      <c r="I1692">
        <v>0</v>
      </c>
      <c r="J1692">
        <v>0</v>
      </c>
      <c r="K1692">
        <v>0</v>
      </c>
      <c r="L1692" t="b">
        <f t="shared" si="104"/>
        <v>0</v>
      </c>
      <c r="M1692" t="b">
        <f t="shared" si="105"/>
        <v>0</v>
      </c>
      <c r="N1692" t="b">
        <f t="shared" si="106"/>
        <v>0</v>
      </c>
      <c r="O1692" s="2" t="b">
        <f t="shared" si="107"/>
        <v>0</v>
      </c>
    </row>
    <row r="1693" spans="1:15" x14ac:dyDescent="0.25">
      <c r="A1693">
        <v>1693</v>
      </c>
      <c r="B1693" s="2" t="s">
        <v>1861</v>
      </c>
      <c r="C1693">
        <v>34</v>
      </c>
      <c r="D1693">
        <v>54</v>
      </c>
      <c r="E1693">
        <v>41800</v>
      </c>
      <c r="F1693" s="2" t="s">
        <v>137</v>
      </c>
      <c r="G1693">
        <v>11.51</v>
      </c>
      <c r="H1693">
        <v>100</v>
      </c>
      <c r="I1693">
        <v>0</v>
      </c>
      <c r="J1693">
        <v>0</v>
      </c>
      <c r="K1693">
        <v>0</v>
      </c>
      <c r="L1693" t="b">
        <f t="shared" si="104"/>
        <v>0</v>
      </c>
      <c r="M1693" t="b">
        <f t="shared" si="105"/>
        <v>0</v>
      </c>
      <c r="N1693" t="b">
        <f t="shared" si="106"/>
        <v>0</v>
      </c>
      <c r="O1693" s="2" t="b">
        <f t="shared" si="107"/>
        <v>0</v>
      </c>
    </row>
    <row r="1694" spans="1:15" x14ac:dyDescent="0.25">
      <c r="A1694">
        <v>1694</v>
      </c>
      <c r="B1694" s="2" t="s">
        <v>1862</v>
      </c>
      <c r="C1694">
        <v>34</v>
      </c>
      <c r="D1694">
        <v>54</v>
      </c>
      <c r="E1694">
        <v>41801</v>
      </c>
      <c r="F1694" s="2" t="s">
        <v>137</v>
      </c>
      <c r="G1694">
        <v>13.87</v>
      </c>
      <c r="H1694">
        <v>100</v>
      </c>
      <c r="I1694">
        <v>0</v>
      </c>
      <c r="J1694">
        <v>0</v>
      </c>
      <c r="K1694">
        <v>0</v>
      </c>
      <c r="L1694" t="b">
        <f t="shared" si="104"/>
        <v>0</v>
      </c>
      <c r="M1694" t="b">
        <f t="shared" si="105"/>
        <v>0</v>
      </c>
      <c r="N1694" t="b">
        <f t="shared" si="106"/>
        <v>0</v>
      </c>
      <c r="O1694" s="2" t="b">
        <f t="shared" si="107"/>
        <v>0</v>
      </c>
    </row>
    <row r="1695" spans="1:15" x14ac:dyDescent="0.25">
      <c r="A1695">
        <v>1695</v>
      </c>
      <c r="B1695" s="2" t="s">
        <v>1863</v>
      </c>
      <c r="C1695">
        <v>34</v>
      </c>
      <c r="D1695">
        <v>54</v>
      </c>
      <c r="E1695">
        <v>41802</v>
      </c>
      <c r="F1695" s="2" t="s">
        <v>137</v>
      </c>
      <c r="G1695">
        <v>14.06</v>
      </c>
      <c r="H1695">
        <v>100</v>
      </c>
      <c r="I1695">
        <v>0</v>
      </c>
      <c r="J1695">
        <v>0</v>
      </c>
      <c r="K1695">
        <v>0</v>
      </c>
      <c r="L1695" t="b">
        <f t="shared" si="104"/>
        <v>0</v>
      </c>
      <c r="M1695" t="b">
        <f t="shared" si="105"/>
        <v>0</v>
      </c>
      <c r="N1695" t="b">
        <f t="shared" si="106"/>
        <v>0</v>
      </c>
      <c r="O1695" s="2" t="b">
        <f t="shared" si="107"/>
        <v>0</v>
      </c>
    </row>
    <row r="1696" spans="1:15" x14ac:dyDescent="0.25">
      <c r="A1696">
        <v>1696</v>
      </c>
      <c r="B1696" s="2" t="s">
        <v>1864</v>
      </c>
      <c r="C1696">
        <v>34</v>
      </c>
      <c r="D1696">
        <v>54</v>
      </c>
      <c r="E1696">
        <v>41803</v>
      </c>
      <c r="F1696" s="2" t="s">
        <v>137</v>
      </c>
      <c r="G1696">
        <v>17.11</v>
      </c>
      <c r="H1696">
        <v>100</v>
      </c>
      <c r="I1696">
        <v>0</v>
      </c>
      <c r="J1696">
        <v>0</v>
      </c>
      <c r="K1696">
        <v>0</v>
      </c>
      <c r="L1696" t="b">
        <f t="shared" si="104"/>
        <v>0</v>
      </c>
      <c r="M1696" t="b">
        <f t="shared" si="105"/>
        <v>0</v>
      </c>
      <c r="N1696" t="b">
        <f t="shared" si="106"/>
        <v>0</v>
      </c>
      <c r="O1696" s="2" t="b">
        <f t="shared" si="107"/>
        <v>0</v>
      </c>
    </row>
    <row r="1697" spans="1:15" x14ac:dyDescent="0.25">
      <c r="A1697">
        <v>1697</v>
      </c>
      <c r="B1697" s="2" t="s">
        <v>1865</v>
      </c>
      <c r="C1697">
        <v>34</v>
      </c>
      <c r="D1697">
        <v>54</v>
      </c>
      <c r="E1697">
        <v>41804</v>
      </c>
      <c r="F1697" s="2" t="s">
        <v>137</v>
      </c>
      <c r="G1697">
        <v>10.25</v>
      </c>
      <c r="H1697">
        <v>100</v>
      </c>
      <c r="I1697">
        <v>0</v>
      </c>
      <c r="J1697">
        <v>0</v>
      </c>
      <c r="K1697">
        <v>0</v>
      </c>
      <c r="L1697" t="b">
        <f t="shared" si="104"/>
        <v>0</v>
      </c>
      <c r="M1697" t="b">
        <f t="shared" si="105"/>
        <v>0</v>
      </c>
      <c r="N1697" t="b">
        <f t="shared" si="106"/>
        <v>0</v>
      </c>
      <c r="O1697" s="2" t="b">
        <f t="shared" si="107"/>
        <v>0</v>
      </c>
    </row>
    <row r="1698" spans="1:15" x14ac:dyDescent="0.25">
      <c r="A1698">
        <v>1698</v>
      </c>
      <c r="B1698" s="2" t="s">
        <v>1866</v>
      </c>
      <c r="C1698">
        <v>34</v>
      </c>
      <c r="D1698">
        <v>54</v>
      </c>
      <c r="E1698">
        <v>41805</v>
      </c>
      <c r="F1698" s="2" t="s">
        <v>137</v>
      </c>
      <c r="G1698">
        <v>14.82</v>
      </c>
      <c r="H1698">
        <v>100</v>
      </c>
      <c r="I1698">
        <v>0</v>
      </c>
      <c r="J1698">
        <v>0</v>
      </c>
      <c r="K1698">
        <v>0</v>
      </c>
      <c r="L1698" t="b">
        <f t="shared" si="104"/>
        <v>0</v>
      </c>
      <c r="M1698" t="b">
        <f t="shared" si="105"/>
        <v>0</v>
      </c>
      <c r="N1698" t="b">
        <f t="shared" si="106"/>
        <v>0</v>
      </c>
      <c r="O1698" s="2" t="b">
        <f t="shared" si="107"/>
        <v>0</v>
      </c>
    </row>
    <row r="1699" spans="1:15" x14ac:dyDescent="0.25">
      <c r="A1699">
        <v>1699</v>
      </c>
      <c r="B1699" s="2" t="s">
        <v>1867</v>
      </c>
      <c r="C1699">
        <v>34</v>
      </c>
      <c r="D1699">
        <v>54</v>
      </c>
      <c r="E1699">
        <v>41806</v>
      </c>
      <c r="F1699" s="2" t="s">
        <v>137</v>
      </c>
      <c r="G1699">
        <v>14.82</v>
      </c>
      <c r="H1699">
        <v>100</v>
      </c>
      <c r="I1699">
        <v>0</v>
      </c>
      <c r="J1699">
        <v>0</v>
      </c>
      <c r="K1699">
        <v>0</v>
      </c>
      <c r="L1699" t="b">
        <f t="shared" si="104"/>
        <v>0</v>
      </c>
      <c r="M1699" t="b">
        <f t="shared" si="105"/>
        <v>0</v>
      </c>
      <c r="N1699" t="b">
        <f t="shared" si="106"/>
        <v>0</v>
      </c>
      <c r="O1699" s="2" t="b">
        <f t="shared" si="107"/>
        <v>0</v>
      </c>
    </row>
    <row r="1700" spans="1:15" x14ac:dyDescent="0.25">
      <c r="A1700">
        <v>1700</v>
      </c>
      <c r="B1700" s="2" t="s">
        <v>1868</v>
      </c>
      <c r="C1700">
        <v>34</v>
      </c>
      <c r="D1700">
        <v>54</v>
      </c>
      <c r="E1700">
        <v>41807</v>
      </c>
      <c r="F1700" s="2" t="s">
        <v>137</v>
      </c>
      <c r="G1700">
        <v>9.49</v>
      </c>
      <c r="H1700">
        <v>100</v>
      </c>
      <c r="I1700">
        <v>0</v>
      </c>
      <c r="J1700">
        <v>0</v>
      </c>
      <c r="K1700">
        <v>0</v>
      </c>
      <c r="L1700" t="b">
        <f t="shared" si="104"/>
        <v>0</v>
      </c>
      <c r="M1700" t="b">
        <f t="shared" si="105"/>
        <v>0</v>
      </c>
      <c r="N1700" t="b">
        <f t="shared" si="106"/>
        <v>0</v>
      </c>
      <c r="O1700" s="2" t="b">
        <f t="shared" si="107"/>
        <v>0</v>
      </c>
    </row>
    <row r="1701" spans="1:15" x14ac:dyDescent="0.25">
      <c r="A1701">
        <v>1701</v>
      </c>
      <c r="B1701" s="2" t="s">
        <v>1869</v>
      </c>
      <c r="C1701">
        <v>34</v>
      </c>
      <c r="D1701">
        <v>54</v>
      </c>
      <c r="E1701">
        <v>41808</v>
      </c>
      <c r="F1701" s="2" t="s">
        <v>137</v>
      </c>
      <c r="G1701">
        <v>7.92</v>
      </c>
      <c r="H1701">
        <v>100</v>
      </c>
      <c r="I1701">
        <v>0</v>
      </c>
      <c r="J1701">
        <v>0</v>
      </c>
      <c r="K1701">
        <v>0</v>
      </c>
      <c r="L1701" t="b">
        <f t="shared" si="104"/>
        <v>0</v>
      </c>
      <c r="M1701" t="b">
        <f t="shared" si="105"/>
        <v>0</v>
      </c>
      <c r="N1701" t="b">
        <f t="shared" si="106"/>
        <v>0</v>
      </c>
      <c r="O1701" s="2" t="b">
        <f t="shared" si="107"/>
        <v>0</v>
      </c>
    </row>
    <row r="1702" spans="1:15" x14ac:dyDescent="0.25">
      <c r="A1702">
        <v>1702</v>
      </c>
      <c r="B1702" s="2" t="s">
        <v>1870</v>
      </c>
      <c r="C1702">
        <v>34</v>
      </c>
      <c r="D1702">
        <v>54</v>
      </c>
      <c r="E1702">
        <v>41809</v>
      </c>
      <c r="F1702" s="2" t="s">
        <v>137</v>
      </c>
      <c r="G1702">
        <v>8.69</v>
      </c>
      <c r="H1702">
        <v>100</v>
      </c>
      <c r="I1702">
        <v>0</v>
      </c>
      <c r="J1702">
        <v>0</v>
      </c>
      <c r="K1702">
        <v>0</v>
      </c>
      <c r="L1702" t="b">
        <f t="shared" si="104"/>
        <v>0</v>
      </c>
      <c r="M1702" t="b">
        <f t="shared" si="105"/>
        <v>0</v>
      </c>
      <c r="N1702" t="b">
        <f t="shared" si="106"/>
        <v>0</v>
      </c>
      <c r="O1702" s="2" t="b">
        <f t="shared" si="107"/>
        <v>0</v>
      </c>
    </row>
    <row r="1703" spans="1:15" x14ac:dyDescent="0.25">
      <c r="A1703">
        <v>1703</v>
      </c>
      <c r="B1703" s="2" t="s">
        <v>1871</v>
      </c>
      <c r="C1703">
        <v>34</v>
      </c>
      <c r="D1703">
        <v>54</v>
      </c>
      <c r="E1703">
        <v>41810</v>
      </c>
      <c r="F1703" s="2" t="s">
        <v>137</v>
      </c>
      <c r="G1703">
        <v>10.59</v>
      </c>
      <c r="H1703">
        <v>100</v>
      </c>
      <c r="I1703">
        <v>0</v>
      </c>
      <c r="J1703">
        <v>0</v>
      </c>
      <c r="K1703">
        <v>0</v>
      </c>
      <c r="L1703" t="b">
        <f t="shared" si="104"/>
        <v>0</v>
      </c>
      <c r="M1703" t="b">
        <f t="shared" si="105"/>
        <v>0</v>
      </c>
      <c r="N1703" t="b">
        <f t="shared" si="106"/>
        <v>0</v>
      </c>
      <c r="O1703" s="2" t="b">
        <f t="shared" si="107"/>
        <v>0</v>
      </c>
    </row>
    <row r="1704" spans="1:15" x14ac:dyDescent="0.25">
      <c r="A1704">
        <v>1704</v>
      </c>
      <c r="B1704" s="2" t="s">
        <v>1872</v>
      </c>
      <c r="C1704">
        <v>34</v>
      </c>
      <c r="D1704">
        <v>54</v>
      </c>
      <c r="E1704">
        <v>41811</v>
      </c>
      <c r="F1704" s="2" t="s">
        <v>137</v>
      </c>
      <c r="G1704">
        <v>10.59</v>
      </c>
      <c r="H1704">
        <v>100</v>
      </c>
      <c r="I1704">
        <v>0</v>
      </c>
      <c r="J1704">
        <v>0</v>
      </c>
      <c r="K1704">
        <v>0</v>
      </c>
      <c r="L1704" t="b">
        <f t="shared" si="104"/>
        <v>0</v>
      </c>
      <c r="M1704" t="b">
        <f t="shared" si="105"/>
        <v>0</v>
      </c>
      <c r="N1704" t="b">
        <f t="shared" si="106"/>
        <v>0</v>
      </c>
      <c r="O1704" s="2" t="b">
        <f t="shared" si="107"/>
        <v>0</v>
      </c>
    </row>
    <row r="1705" spans="1:15" x14ac:dyDescent="0.25">
      <c r="A1705">
        <v>1705</v>
      </c>
      <c r="B1705" s="2" t="s">
        <v>1873</v>
      </c>
      <c r="C1705">
        <v>34</v>
      </c>
      <c r="D1705">
        <v>54</v>
      </c>
      <c r="E1705">
        <v>41812</v>
      </c>
      <c r="F1705" s="2" t="s">
        <v>137</v>
      </c>
      <c r="G1705">
        <v>9.26</v>
      </c>
      <c r="H1705">
        <v>100</v>
      </c>
      <c r="I1705">
        <v>0</v>
      </c>
      <c r="J1705">
        <v>0</v>
      </c>
      <c r="K1705">
        <v>0</v>
      </c>
      <c r="L1705" t="b">
        <f t="shared" si="104"/>
        <v>0</v>
      </c>
      <c r="M1705" t="b">
        <f t="shared" si="105"/>
        <v>0</v>
      </c>
      <c r="N1705" t="b">
        <f t="shared" si="106"/>
        <v>0</v>
      </c>
      <c r="O1705" s="2" t="b">
        <f t="shared" si="107"/>
        <v>0</v>
      </c>
    </row>
    <row r="1706" spans="1:15" x14ac:dyDescent="0.25">
      <c r="A1706">
        <v>1706</v>
      </c>
      <c r="B1706" s="2" t="s">
        <v>1874</v>
      </c>
      <c r="C1706">
        <v>34</v>
      </c>
      <c r="D1706">
        <v>54</v>
      </c>
      <c r="E1706">
        <v>41813</v>
      </c>
      <c r="F1706" s="2" t="s">
        <v>137</v>
      </c>
      <c r="G1706">
        <v>10.71</v>
      </c>
      <c r="H1706">
        <v>100</v>
      </c>
      <c r="I1706">
        <v>0</v>
      </c>
      <c r="J1706">
        <v>0</v>
      </c>
      <c r="K1706">
        <v>0</v>
      </c>
      <c r="L1706" t="b">
        <f t="shared" si="104"/>
        <v>0</v>
      </c>
      <c r="M1706" t="b">
        <f t="shared" si="105"/>
        <v>0</v>
      </c>
      <c r="N1706" t="b">
        <f t="shared" si="106"/>
        <v>0</v>
      </c>
      <c r="O1706" s="2" t="b">
        <f t="shared" si="107"/>
        <v>0</v>
      </c>
    </row>
    <row r="1707" spans="1:15" x14ac:dyDescent="0.25">
      <c r="A1707">
        <v>1707</v>
      </c>
      <c r="B1707" s="2" t="s">
        <v>1875</v>
      </c>
      <c r="C1707">
        <v>34</v>
      </c>
      <c r="D1707">
        <v>54</v>
      </c>
      <c r="E1707">
        <v>41814</v>
      </c>
      <c r="F1707" s="2" t="s">
        <v>137</v>
      </c>
      <c r="G1707">
        <v>10.36</v>
      </c>
      <c r="H1707">
        <v>100</v>
      </c>
      <c r="I1707">
        <v>0</v>
      </c>
      <c r="J1707">
        <v>0</v>
      </c>
      <c r="K1707">
        <v>0</v>
      </c>
      <c r="L1707" t="b">
        <f t="shared" si="104"/>
        <v>0</v>
      </c>
      <c r="M1707" t="b">
        <f t="shared" si="105"/>
        <v>0</v>
      </c>
      <c r="N1707" t="b">
        <f t="shared" si="106"/>
        <v>0</v>
      </c>
      <c r="O1707" s="2" t="b">
        <f t="shared" si="107"/>
        <v>0</v>
      </c>
    </row>
    <row r="1708" spans="1:15" x14ac:dyDescent="0.25">
      <c r="A1708">
        <v>1708</v>
      </c>
      <c r="B1708" s="2" t="s">
        <v>1876</v>
      </c>
      <c r="C1708">
        <v>34</v>
      </c>
      <c r="D1708">
        <v>54</v>
      </c>
      <c r="E1708">
        <v>41815</v>
      </c>
      <c r="F1708" s="2" t="s">
        <v>137</v>
      </c>
      <c r="G1708">
        <v>9.0299999999999994</v>
      </c>
      <c r="H1708">
        <v>100</v>
      </c>
      <c r="I1708">
        <v>0</v>
      </c>
      <c r="J1708">
        <v>0</v>
      </c>
      <c r="K1708">
        <v>0</v>
      </c>
      <c r="L1708" t="b">
        <f t="shared" si="104"/>
        <v>0</v>
      </c>
      <c r="M1708" t="b">
        <f t="shared" si="105"/>
        <v>0</v>
      </c>
      <c r="N1708" t="b">
        <f t="shared" si="106"/>
        <v>0</v>
      </c>
      <c r="O1708" s="2" t="b">
        <f t="shared" si="107"/>
        <v>0</v>
      </c>
    </row>
    <row r="1709" spans="1:15" x14ac:dyDescent="0.25">
      <c r="A1709">
        <v>1709</v>
      </c>
      <c r="B1709" s="2" t="s">
        <v>1877</v>
      </c>
      <c r="C1709">
        <v>34</v>
      </c>
      <c r="D1709">
        <v>54</v>
      </c>
      <c r="E1709">
        <v>41816</v>
      </c>
      <c r="F1709" s="2" t="s">
        <v>137</v>
      </c>
      <c r="G1709">
        <v>8.15</v>
      </c>
      <c r="H1709">
        <v>100</v>
      </c>
      <c r="I1709">
        <v>0</v>
      </c>
      <c r="J1709">
        <v>0</v>
      </c>
      <c r="K1709">
        <v>0</v>
      </c>
      <c r="L1709" t="b">
        <f t="shared" si="104"/>
        <v>0</v>
      </c>
      <c r="M1709" t="b">
        <f t="shared" si="105"/>
        <v>0</v>
      </c>
      <c r="N1709" t="b">
        <f t="shared" si="106"/>
        <v>0</v>
      </c>
      <c r="O1709" s="2" t="b">
        <f t="shared" si="107"/>
        <v>0</v>
      </c>
    </row>
    <row r="1710" spans="1:15" x14ac:dyDescent="0.25">
      <c r="A1710">
        <v>1710</v>
      </c>
      <c r="B1710" s="2" t="s">
        <v>1878</v>
      </c>
      <c r="C1710">
        <v>34</v>
      </c>
      <c r="D1710">
        <v>54</v>
      </c>
      <c r="E1710">
        <v>41817</v>
      </c>
      <c r="F1710" s="2" t="s">
        <v>137</v>
      </c>
      <c r="G1710">
        <v>9.4499999999999993</v>
      </c>
      <c r="H1710">
        <v>100</v>
      </c>
      <c r="I1710">
        <v>0</v>
      </c>
      <c r="J1710">
        <v>0</v>
      </c>
      <c r="K1710">
        <v>0</v>
      </c>
      <c r="L1710" t="b">
        <f t="shared" si="104"/>
        <v>0</v>
      </c>
      <c r="M1710" t="b">
        <f t="shared" si="105"/>
        <v>0</v>
      </c>
      <c r="N1710" t="b">
        <f t="shared" si="106"/>
        <v>0</v>
      </c>
      <c r="O1710" s="2" t="b">
        <f t="shared" si="107"/>
        <v>0</v>
      </c>
    </row>
    <row r="1711" spans="1:15" x14ac:dyDescent="0.25">
      <c r="A1711">
        <v>1711</v>
      </c>
      <c r="B1711" s="2" t="s">
        <v>1879</v>
      </c>
      <c r="C1711">
        <v>34</v>
      </c>
      <c r="D1711">
        <v>54</v>
      </c>
      <c r="E1711">
        <v>41818</v>
      </c>
      <c r="F1711" s="2" t="s">
        <v>137</v>
      </c>
      <c r="G1711">
        <v>7.92</v>
      </c>
      <c r="H1711">
        <v>100</v>
      </c>
      <c r="I1711">
        <v>0</v>
      </c>
      <c r="J1711">
        <v>0</v>
      </c>
      <c r="K1711">
        <v>0</v>
      </c>
      <c r="L1711" t="b">
        <f t="shared" si="104"/>
        <v>0</v>
      </c>
      <c r="M1711" t="b">
        <f t="shared" si="105"/>
        <v>0</v>
      </c>
      <c r="N1711" t="b">
        <f t="shared" si="106"/>
        <v>0</v>
      </c>
      <c r="O1711" s="2" t="b">
        <f t="shared" si="107"/>
        <v>0</v>
      </c>
    </row>
    <row r="1712" spans="1:15" x14ac:dyDescent="0.25">
      <c r="A1712">
        <v>1712</v>
      </c>
      <c r="B1712" s="2" t="s">
        <v>1880</v>
      </c>
      <c r="C1712">
        <v>34</v>
      </c>
      <c r="D1712">
        <v>54</v>
      </c>
      <c r="E1712">
        <v>41819</v>
      </c>
      <c r="F1712" s="2" t="s">
        <v>137</v>
      </c>
      <c r="G1712">
        <v>10.71</v>
      </c>
      <c r="H1712">
        <v>100</v>
      </c>
      <c r="I1712">
        <v>0</v>
      </c>
      <c r="J1712">
        <v>0</v>
      </c>
      <c r="K1712">
        <v>0</v>
      </c>
      <c r="L1712" t="b">
        <f t="shared" si="104"/>
        <v>0</v>
      </c>
      <c r="M1712" t="b">
        <f t="shared" si="105"/>
        <v>0</v>
      </c>
      <c r="N1712" t="b">
        <f t="shared" si="106"/>
        <v>0</v>
      </c>
      <c r="O1712" s="2" t="b">
        <f t="shared" si="107"/>
        <v>0</v>
      </c>
    </row>
    <row r="1713" spans="1:15" x14ac:dyDescent="0.25">
      <c r="A1713">
        <v>1713</v>
      </c>
      <c r="B1713" s="2" t="s">
        <v>1881</v>
      </c>
      <c r="C1713">
        <v>34</v>
      </c>
      <c r="D1713">
        <v>54</v>
      </c>
      <c r="E1713">
        <v>41820</v>
      </c>
      <c r="F1713" s="2" t="s">
        <v>137</v>
      </c>
      <c r="G1713">
        <v>10.59</v>
      </c>
      <c r="H1713">
        <v>100</v>
      </c>
      <c r="I1713">
        <v>0</v>
      </c>
      <c r="J1713">
        <v>0</v>
      </c>
      <c r="K1713">
        <v>0</v>
      </c>
      <c r="L1713" t="b">
        <f t="shared" si="104"/>
        <v>0</v>
      </c>
      <c r="M1713" t="b">
        <f t="shared" si="105"/>
        <v>0</v>
      </c>
      <c r="N1713" t="b">
        <f t="shared" si="106"/>
        <v>0</v>
      </c>
      <c r="O1713" s="2" t="b">
        <f t="shared" si="107"/>
        <v>0</v>
      </c>
    </row>
    <row r="1714" spans="1:15" x14ac:dyDescent="0.25">
      <c r="A1714">
        <v>1714</v>
      </c>
      <c r="B1714" s="2" t="s">
        <v>1882</v>
      </c>
      <c r="C1714">
        <v>34</v>
      </c>
      <c r="D1714">
        <v>54</v>
      </c>
      <c r="E1714">
        <v>41821</v>
      </c>
      <c r="F1714" s="2" t="s">
        <v>137</v>
      </c>
      <c r="G1714">
        <v>10.71</v>
      </c>
      <c r="H1714">
        <v>100</v>
      </c>
      <c r="I1714">
        <v>0</v>
      </c>
      <c r="J1714">
        <v>0</v>
      </c>
      <c r="K1714">
        <v>0</v>
      </c>
      <c r="L1714" t="b">
        <f t="shared" si="104"/>
        <v>0</v>
      </c>
      <c r="M1714" t="b">
        <f t="shared" si="105"/>
        <v>0</v>
      </c>
      <c r="N1714" t="b">
        <f t="shared" si="106"/>
        <v>0</v>
      </c>
      <c r="O1714" s="2" t="b">
        <f t="shared" si="107"/>
        <v>0</v>
      </c>
    </row>
    <row r="1715" spans="1:15" x14ac:dyDescent="0.25">
      <c r="A1715">
        <v>1715</v>
      </c>
      <c r="B1715" s="2" t="s">
        <v>1883</v>
      </c>
      <c r="C1715">
        <v>34</v>
      </c>
      <c r="D1715">
        <v>54</v>
      </c>
      <c r="E1715">
        <v>41822</v>
      </c>
      <c r="F1715" s="2" t="s">
        <v>137</v>
      </c>
      <c r="G1715">
        <v>13.07</v>
      </c>
      <c r="H1715">
        <v>100</v>
      </c>
      <c r="I1715">
        <v>0</v>
      </c>
      <c r="J1715">
        <v>0</v>
      </c>
      <c r="K1715">
        <v>0</v>
      </c>
      <c r="L1715" t="b">
        <f t="shared" si="104"/>
        <v>0</v>
      </c>
      <c r="M1715" t="b">
        <f t="shared" si="105"/>
        <v>0</v>
      </c>
      <c r="N1715" t="b">
        <f t="shared" si="106"/>
        <v>0</v>
      </c>
      <c r="O1715" s="2" t="b">
        <f t="shared" si="107"/>
        <v>0</v>
      </c>
    </row>
    <row r="1716" spans="1:15" x14ac:dyDescent="0.25">
      <c r="A1716">
        <v>1716</v>
      </c>
      <c r="B1716" s="2" t="s">
        <v>1884</v>
      </c>
      <c r="C1716">
        <v>34</v>
      </c>
      <c r="D1716">
        <v>54</v>
      </c>
      <c r="E1716">
        <v>41823</v>
      </c>
      <c r="F1716" s="2" t="s">
        <v>137</v>
      </c>
      <c r="G1716">
        <v>13.26</v>
      </c>
      <c r="H1716">
        <v>100</v>
      </c>
      <c r="I1716">
        <v>0</v>
      </c>
      <c r="J1716">
        <v>0</v>
      </c>
      <c r="K1716">
        <v>0</v>
      </c>
      <c r="L1716" t="b">
        <f t="shared" si="104"/>
        <v>0</v>
      </c>
      <c r="M1716" t="b">
        <f t="shared" si="105"/>
        <v>0</v>
      </c>
      <c r="N1716" t="b">
        <f t="shared" si="106"/>
        <v>0</v>
      </c>
      <c r="O1716" s="2" t="b">
        <f t="shared" si="107"/>
        <v>0</v>
      </c>
    </row>
    <row r="1717" spans="1:15" x14ac:dyDescent="0.25">
      <c r="A1717">
        <v>1717</v>
      </c>
      <c r="B1717" s="2" t="s">
        <v>1885</v>
      </c>
      <c r="C1717">
        <v>34</v>
      </c>
      <c r="D1717">
        <v>54</v>
      </c>
      <c r="E1717">
        <v>41824</v>
      </c>
      <c r="F1717" s="2" t="s">
        <v>137</v>
      </c>
      <c r="G1717">
        <v>16.309999999999999</v>
      </c>
      <c r="H1717">
        <v>100</v>
      </c>
      <c r="I1717">
        <v>0</v>
      </c>
      <c r="J1717">
        <v>0</v>
      </c>
      <c r="K1717">
        <v>0</v>
      </c>
      <c r="L1717" t="b">
        <f t="shared" si="104"/>
        <v>0</v>
      </c>
      <c r="M1717" t="b">
        <f t="shared" si="105"/>
        <v>0</v>
      </c>
      <c r="N1717" t="b">
        <f t="shared" si="106"/>
        <v>0</v>
      </c>
      <c r="O1717" s="2" t="b">
        <f t="shared" si="107"/>
        <v>0</v>
      </c>
    </row>
    <row r="1718" spans="1:15" x14ac:dyDescent="0.25">
      <c r="A1718">
        <v>1718</v>
      </c>
      <c r="B1718" s="2" t="s">
        <v>1886</v>
      </c>
      <c r="C1718">
        <v>34</v>
      </c>
      <c r="D1718">
        <v>54</v>
      </c>
      <c r="E1718">
        <v>41825</v>
      </c>
      <c r="F1718" s="2" t="s">
        <v>137</v>
      </c>
      <c r="G1718">
        <v>9.4499999999999993</v>
      </c>
      <c r="H1718">
        <v>100</v>
      </c>
      <c r="I1718">
        <v>0</v>
      </c>
      <c r="J1718">
        <v>0</v>
      </c>
      <c r="K1718">
        <v>0</v>
      </c>
      <c r="L1718" t="b">
        <f t="shared" si="104"/>
        <v>0</v>
      </c>
      <c r="M1718" t="b">
        <f t="shared" si="105"/>
        <v>0</v>
      </c>
      <c r="N1718" t="b">
        <f t="shared" si="106"/>
        <v>0</v>
      </c>
      <c r="O1718" s="2" t="b">
        <f t="shared" si="107"/>
        <v>0</v>
      </c>
    </row>
    <row r="1719" spans="1:15" x14ac:dyDescent="0.25">
      <c r="A1719">
        <v>1719</v>
      </c>
      <c r="B1719" s="2" t="s">
        <v>1887</v>
      </c>
      <c r="C1719">
        <v>34</v>
      </c>
      <c r="D1719">
        <v>54</v>
      </c>
      <c r="E1719">
        <v>41826</v>
      </c>
      <c r="F1719" s="2" t="s">
        <v>137</v>
      </c>
      <c r="G1719">
        <v>14.02</v>
      </c>
      <c r="H1719">
        <v>100</v>
      </c>
      <c r="I1719">
        <v>0</v>
      </c>
      <c r="J1719">
        <v>0</v>
      </c>
      <c r="K1719">
        <v>0</v>
      </c>
      <c r="L1719" t="b">
        <f t="shared" si="104"/>
        <v>0</v>
      </c>
      <c r="M1719" t="b">
        <f t="shared" si="105"/>
        <v>0</v>
      </c>
      <c r="N1719" t="b">
        <f t="shared" si="106"/>
        <v>0</v>
      </c>
      <c r="O1719" s="2" t="b">
        <f t="shared" si="107"/>
        <v>0</v>
      </c>
    </row>
    <row r="1720" spans="1:15" x14ac:dyDescent="0.25">
      <c r="A1720">
        <v>1720</v>
      </c>
      <c r="B1720" s="2" t="s">
        <v>1888</v>
      </c>
      <c r="C1720">
        <v>34</v>
      </c>
      <c r="D1720">
        <v>54</v>
      </c>
      <c r="E1720">
        <v>41827</v>
      </c>
      <c r="F1720" s="2" t="s">
        <v>137</v>
      </c>
      <c r="G1720">
        <v>14.02</v>
      </c>
      <c r="H1720">
        <v>100</v>
      </c>
      <c r="I1720">
        <v>0</v>
      </c>
      <c r="J1720">
        <v>0</v>
      </c>
      <c r="K1720">
        <v>0</v>
      </c>
      <c r="L1720" t="b">
        <f t="shared" si="104"/>
        <v>0</v>
      </c>
      <c r="M1720" t="b">
        <f t="shared" si="105"/>
        <v>0</v>
      </c>
      <c r="N1720" t="b">
        <f t="shared" si="106"/>
        <v>0</v>
      </c>
      <c r="O1720" s="2" t="b">
        <f t="shared" si="107"/>
        <v>0</v>
      </c>
    </row>
    <row r="1721" spans="1:15" x14ac:dyDescent="0.25">
      <c r="A1721">
        <v>1721</v>
      </c>
      <c r="B1721" s="2" t="s">
        <v>1889</v>
      </c>
      <c r="C1721">
        <v>34</v>
      </c>
      <c r="D1721">
        <v>54</v>
      </c>
      <c r="E1721">
        <v>41828</v>
      </c>
      <c r="F1721" s="2" t="s">
        <v>137</v>
      </c>
      <c r="G1721">
        <v>8.69</v>
      </c>
      <c r="H1721">
        <v>100</v>
      </c>
      <c r="I1721">
        <v>0</v>
      </c>
      <c r="J1721">
        <v>0</v>
      </c>
      <c r="K1721">
        <v>0</v>
      </c>
      <c r="L1721" t="b">
        <f t="shared" si="104"/>
        <v>0</v>
      </c>
      <c r="M1721" t="b">
        <f t="shared" si="105"/>
        <v>0</v>
      </c>
      <c r="N1721" t="b">
        <f t="shared" si="106"/>
        <v>0</v>
      </c>
      <c r="O1721" s="2" t="b">
        <f t="shared" si="107"/>
        <v>0</v>
      </c>
    </row>
    <row r="1722" spans="1:15" x14ac:dyDescent="0.25">
      <c r="A1722">
        <v>1722</v>
      </c>
      <c r="B1722" s="2" t="s">
        <v>1890</v>
      </c>
      <c r="C1722">
        <v>34</v>
      </c>
      <c r="D1722">
        <v>54</v>
      </c>
      <c r="E1722">
        <v>41829</v>
      </c>
      <c r="F1722" s="2" t="s">
        <v>137</v>
      </c>
      <c r="G1722">
        <v>9.6199999999999992</v>
      </c>
      <c r="H1722">
        <v>100</v>
      </c>
      <c r="I1722">
        <v>0</v>
      </c>
      <c r="J1722">
        <v>0</v>
      </c>
      <c r="K1722">
        <v>0</v>
      </c>
      <c r="L1722" t="b">
        <f t="shared" si="104"/>
        <v>0</v>
      </c>
      <c r="M1722" t="b">
        <f t="shared" si="105"/>
        <v>0</v>
      </c>
      <c r="N1722" t="b">
        <f t="shared" si="106"/>
        <v>0</v>
      </c>
      <c r="O1722" s="2" t="b">
        <f t="shared" si="107"/>
        <v>0</v>
      </c>
    </row>
    <row r="1723" spans="1:15" x14ac:dyDescent="0.25">
      <c r="A1723">
        <v>1723</v>
      </c>
      <c r="B1723" s="2" t="s">
        <v>1891</v>
      </c>
      <c r="C1723">
        <v>34</v>
      </c>
      <c r="D1723">
        <v>54</v>
      </c>
      <c r="E1723">
        <v>41830</v>
      </c>
      <c r="F1723" s="2" t="s">
        <v>137</v>
      </c>
      <c r="G1723">
        <v>10.39</v>
      </c>
      <c r="H1723">
        <v>100</v>
      </c>
      <c r="I1723">
        <v>0</v>
      </c>
      <c r="J1723">
        <v>0</v>
      </c>
      <c r="K1723">
        <v>0</v>
      </c>
      <c r="L1723" t="b">
        <f t="shared" si="104"/>
        <v>0</v>
      </c>
      <c r="M1723" t="b">
        <f t="shared" si="105"/>
        <v>0</v>
      </c>
      <c r="N1723" t="b">
        <f t="shared" si="106"/>
        <v>0</v>
      </c>
      <c r="O1723" s="2" t="b">
        <f t="shared" si="107"/>
        <v>0</v>
      </c>
    </row>
    <row r="1724" spans="1:15" x14ac:dyDescent="0.25">
      <c r="A1724">
        <v>1724</v>
      </c>
      <c r="B1724" s="2" t="s">
        <v>1892</v>
      </c>
      <c r="C1724">
        <v>34</v>
      </c>
      <c r="D1724">
        <v>54</v>
      </c>
      <c r="E1724">
        <v>41831</v>
      </c>
      <c r="F1724" s="2" t="s">
        <v>137</v>
      </c>
      <c r="G1724">
        <v>12.29</v>
      </c>
      <c r="H1724">
        <v>100</v>
      </c>
      <c r="I1724">
        <v>0</v>
      </c>
      <c r="J1724">
        <v>0</v>
      </c>
      <c r="K1724">
        <v>0</v>
      </c>
      <c r="L1724" t="b">
        <f t="shared" si="104"/>
        <v>0</v>
      </c>
      <c r="M1724" t="b">
        <f t="shared" si="105"/>
        <v>0</v>
      </c>
      <c r="N1724" t="b">
        <f t="shared" si="106"/>
        <v>0</v>
      </c>
      <c r="O1724" s="2" t="b">
        <f t="shared" si="107"/>
        <v>0</v>
      </c>
    </row>
    <row r="1725" spans="1:15" x14ac:dyDescent="0.25">
      <c r="A1725">
        <v>1725</v>
      </c>
      <c r="B1725" s="2" t="s">
        <v>1893</v>
      </c>
      <c r="C1725">
        <v>34</v>
      </c>
      <c r="D1725">
        <v>54</v>
      </c>
      <c r="E1725">
        <v>41832</v>
      </c>
      <c r="F1725" s="2" t="s">
        <v>137</v>
      </c>
      <c r="G1725">
        <v>12.29</v>
      </c>
      <c r="H1725">
        <v>100</v>
      </c>
      <c r="I1725">
        <v>0</v>
      </c>
      <c r="J1725">
        <v>0</v>
      </c>
      <c r="K1725">
        <v>0</v>
      </c>
      <c r="L1725" t="b">
        <f t="shared" si="104"/>
        <v>0</v>
      </c>
      <c r="M1725" t="b">
        <f t="shared" si="105"/>
        <v>0</v>
      </c>
      <c r="N1725" t="b">
        <f t="shared" si="106"/>
        <v>0</v>
      </c>
      <c r="O1725" s="2" t="b">
        <f t="shared" si="107"/>
        <v>0</v>
      </c>
    </row>
    <row r="1726" spans="1:15" x14ac:dyDescent="0.25">
      <c r="A1726">
        <v>1726</v>
      </c>
      <c r="B1726" s="2" t="s">
        <v>1894</v>
      </c>
      <c r="C1726">
        <v>34</v>
      </c>
      <c r="D1726">
        <v>54</v>
      </c>
      <c r="E1726">
        <v>41833</v>
      </c>
      <c r="F1726" s="2" t="s">
        <v>137</v>
      </c>
      <c r="G1726">
        <v>10.96</v>
      </c>
      <c r="H1726">
        <v>100</v>
      </c>
      <c r="I1726">
        <v>0</v>
      </c>
      <c r="J1726">
        <v>0</v>
      </c>
      <c r="K1726">
        <v>0</v>
      </c>
      <c r="L1726" t="b">
        <f t="shared" si="104"/>
        <v>0</v>
      </c>
      <c r="M1726" t="b">
        <f t="shared" si="105"/>
        <v>0</v>
      </c>
      <c r="N1726" t="b">
        <f t="shared" si="106"/>
        <v>0</v>
      </c>
      <c r="O1726" s="2" t="b">
        <f t="shared" si="107"/>
        <v>0</v>
      </c>
    </row>
    <row r="1727" spans="1:15" x14ac:dyDescent="0.25">
      <c r="A1727">
        <v>1727</v>
      </c>
      <c r="B1727" s="2" t="s">
        <v>1895</v>
      </c>
      <c r="C1727">
        <v>34</v>
      </c>
      <c r="D1727">
        <v>54</v>
      </c>
      <c r="E1727">
        <v>41834</v>
      </c>
      <c r="F1727" s="2" t="s">
        <v>137</v>
      </c>
      <c r="G1727">
        <v>12.41</v>
      </c>
      <c r="H1727">
        <v>100</v>
      </c>
      <c r="I1727">
        <v>0</v>
      </c>
      <c r="J1727">
        <v>0</v>
      </c>
      <c r="K1727">
        <v>0</v>
      </c>
      <c r="L1727" t="b">
        <f t="shared" si="104"/>
        <v>0</v>
      </c>
      <c r="M1727" t="b">
        <f t="shared" si="105"/>
        <v>0</v>
      </c>
      <c r="N1727" t="b">
        <f t="shared" si="106"/>
        <v>0</v>
      </c>
      <c r="O1727" s="2" t="b">
        <f t="shared" si="107"/>
        <v>0</v>
      </c>
    </row>
    <row r="1728" spans="1:15" x14ac:dyDescent="0.25">
      <c r="A1728">
        <v>1728</v>
      </c>
      <c r="B1728" s="2" t="s">
        <v>1896</v>
      </c>
      <c r="C1728">
        <v>34</v>
      </c>
      <c r="D1728">
        <v>54</v>
      </c>
      <c r="E1728">
        <v>41835</v>
      </c>
      <c r="F1728" s="2" t="s">
        <v>137</v>
      </c>
      <c r="G1728">
        <v>12.06</v>
      </c>
      <c r="H1728">
        <v>100</v>
      </c>
      <c r="I1728">
        <v>0</v>
      </c>
      <c r="J1728">
        <v>0</v>
      </c>
      <c r="K1728">
        <v>0</v>
      </c>
      <c r="L1728" t="b">
        <f t="shared" si="104"/>
        <v>0</v>
      </c>
      <c r="M1728" t="b">
        <f t="shared" si="105"/>
        <v>0</v>
      </c>
      <c r="N1728" t="b">
        <f t="shared" si="106"/>
        <v>0</v>
      </c>
      <c r="O1728" s="2" t="b">
        <f t="shared" si="107"/>
        <v>0</v>
      </c>
    </row>
    <row r="1729" spans="1:15" x14ac:dyDescent="0.25">
      <c r="A1729">
        <v>1729</v>
      </c>
      <c r="B1729" s="2" t="s">
        <v>1897</v>
      </c>
      <c r="C1729">
        <v>34</v>
      </c>
      <c r="D1729">
        <v>54</v>
      </c>
      <c r="E1729">
        <v>41836</v>
      </c>
      <c r="F1729" s="2" t="s">
        <v>137</v>
      </c>
      <c r="G1729">
        <v>10.73</v>
      </c>
      <c r="H1729">
        <v>100</v>
      </c>
      <c r="I1729">
        <v>0</v>
      </c>
      <c r="J1729">
        <v>0</v>
      </c>
      <c r="K1729">
        <v>0</v>
      </c>
      <c r="L1729" t="b">
        <f t="shared" si="104"/>
        <v>0</v>
      </c>
      <c r="M1729" t="b">
        <f t="shared" si="105"/>
        <v>0</v>
      </c>
      <c r="N1729" t="b">
        <f t="shared" si="106"/>
        <v>0</v>
      </c>
      <c r="O1729" s="2" t="b">
        <f t="shared" si="107"/>
        <v>0</v>
      </c>
    </row>
    <row r="1730" spans="1:15" x14ac:dyDescent="0.25">
      <c r="A1730">
        <v>1730</v>
      </c>
      <c r="B1730" s="2" t="s">
        <v>1898</v>
      </c>
      <c r="C1730">
        <v>34</v>
      </c>
      <c r="D1730">
        <v>54</v>
      </c>
      <c r="E1730">
        <v>41837</v>
      </c>
      <c r="F1730" s="2" t="s">
        <v>137</v>
      </c>
      <c r="G1730">
        <v>9.85</v>
      </c>
      <c r="H1730">
        <v>100</v>
      </c>
      <c r="I1730">
        <v>0</v>
      </c>
      <c r="J1730">
        <v>0</v>
      </c>
      <c r="K1730">
        <v>0</v>
      </c>
      <c r="L1730" t="b">
        <f t="shared" ref="L1730:L1793" si="108">IF(ISNUMBER(FIND(" VEGAN",UPPER(B1730))),TRUE,FALSE)</f>
        <v>0</v>
      </c>
      <c r="M1730" t="b">
        <f t="shared" ref="M1730:M1793" si="109">IF(ISNUMBER(FIND(" BIO",UPPER(B1730))),TRUE)</f>
        <v>0</v>
      </c>
      <c r="N1730" t="b">
        <f t="shared" ref="N1730:N1793" si="110">IF(ISNUMBER(FIND(" HALAL",UPPER(B1730))),TRUE)</f>
        <v>0</v>
      </c>
      <c r="O1730" s="2" t="b">
        <f t="shared" ref="O1730:O1793" si="111">IF(ISNUMBER(FIND(" CASHER",UPPER(B1730))),TRUE)</f>
        <v>0</v>
      </c>
    </row>
    <row r="1731" spans="1:15" x14ac:dyDescent="0.25">
      <c r="A1731">
        <v>1731</v>
      </c>
      <c r="B1731" s="2" t="s">
        <v>1899</v>
      </c>
      <c r="C1731">
        <v>34</v>
      </c>
      <c r="D1731">
        <v>54</v>
      </c>
      <c r="E1731">
        <v>41838</v>
      </c>
      <c r="F1731" s="2" t="s">
        <v>137</v>
      </c>
      <c r="G1731">
        <v>11.15</v>
      </c>
      <c r="H1731">
        <v>100</v>
      </c>
      <c r="I1731">
        <v>0</v>
      </c>
      <c r="J1731">
        <v>0</v>
      </c>
      <c r="K1731">
        <v>0</v>
      </c>
      <c r="L1731" t="b">
        <f t="shared" si="108"/>
        <v>0</v>
      </c>
      <c r="M1731" t="b">
        <f t="shared" si="109"/>
        <v>0</v>
      </c>
      <c r="N1731" t="b">
        <f t="shared" si="110"/>
        <v>0</v>
      </c>
      <c r="O1731" s="2" t="b">
        <f t="shared" si="111"/>
        <v>0</v>
      </c>
    </row>
    <row r="1732" spans="1:15" x14ac:dyDescent="0.25">
      <c r="A1732">
        <v>1732</v>
      </c>
      <c r="B1732" s="2" t="s">
        <v>1900</v>
      </c>
      <c r="C1732">
        <v>34</v>
      </c>
      <c r="D1732">
        <v>54</v>
      </c>
      <c r="E1732">
        <v>41839</v>
      </c>
      <c r="F1732" s="2" t="s">
        <v>137</v>
      </c>
      <c r="G1732">
        <v>9.6199999999999992</v>
      </c>
      <c r="H1732">
        <v>100</v>
      </c>
      <c r="I1732">
        <v>0</v>
      </c>
      <c r="J1732">
        <v>0</v>
      </c>
      <c r="K1732">
        <v>0</v>
      </c>
      <c r="L1732" t="b">
        <f t="shared" si="108"/>
        <v>0</v>
      </c>
      <c r="M1732" t="b">
        <f t="shared" si="109"/>
        <v>0</v>
      </c>
      <c r="N1732" t="b">
        <f t="shared" si="110"/>
        <v>0</v>
      </c>
      <c r="O1732" s="2" t="b">
        <f t="shared" si="111"/>
        <v>0</v>
      </c>
    </row>
    <row r="1733" spans="1:15" x14ac:dyDescent="0.25">
      <c r="A1733">
        <v>1733</v>
      </c>
      <c r="B1733" s="2" t="s">
        <v>1901</v>
      </c>
      <c r="C1733">
        <v>34</v>
      </c>
      <c r="D1733">
        <v>54</v>
      </c>
      <c r="E1733">
        <v>41840</v>
      </c>
      <c r="F1733" s="2" t="s">
        <v>137</v>
      </c>
      <c r="G1733">
        <v>12.41</v>
      </c>
      <c r="H1733">
        <v>100</v>
      </c>
      <c r="I1733">
        <v>0</v>
      </c>
      <c r="J1733">
        <v>0</v>
      </c>
      <c r="K1733">
        <v>0</v>
      </c>
      <c r="L1733" t="b">
        <f t="shared" si="108"/>
        <v>0</v>
      </c>
      <c r="M1733" t="b">
        <f t="shared" si="109"/>
        <v>0</v>
      </c>
      <c r="N1733" t="b">
        <f t="shared" si="110"/>
        <v>0</v>
      </c>
      <c r="O1733" s="2" t="b">
        <f t="shared" si="111"/>
        <v>0</v>
      </c>
    </row>
    <row r="1734" spans="1:15" x14ac:dyDescent="0.25">
      <c r="A1734">
        <v>1734</v>
      </c>
      <c r="B1734" s="2" t="s">
        <v>1902</v>
      </c>
      <c r="C1734">
        <v>34</v>
      </c>
      <c r="D1734">
        <v>54</v>
      </c>
      <c r="E1734">
        <v>41841</v>
      </c>
      <c r="F1734" s="2" t="s">
        <v>137</v>
      </c>
      <c r="G1734">
        <v>12.29</v>
      </c>
      <c r="H1734">
        <v>100</v>
      </c>
      <c r="I1734">
        <v>0</v>
      </c>
      <c r="J1734">
        <v>0</v>
      </c>
      <c r="K1734">
        <v>0</v>
      </c>
      <c r="L1734" t="b">
        <f t="shared" si="108"/>
        <v>0</v>
      </c>
      <c r="M1734" t="b">
        <f t="shared" si="109"/>
        <v>0</v>
      </c>
      <c r="N1734" t="b">
        <f t="shared" si="110"/>
        <v>0</v>
      </c>
      <c r="O1734" s="2" t="b">
        <f t="shared" si="111"/>
        <v>0</v>
      </c>
    </row>
    <row r="1735" spans="1:15" x14ac:dyDescent="0.25">
      <c r="A1735">
        <v>1735</v>
      </c>
      <c r="B1735" s="2" t="s">
        <v>1903</v>
      </c>
      <c r="C1735">
        <v>34</v>
      </c>
      <c r="D1735">
        <v>54</v>
      </c>
      <c r="E1735">
        <v>41842</v>
      </c>
      <c r="F1735" s="2" t="s">
        <v>137</v>
      </c>
      <c r="G1735">
        <v>12.41</v>
      </c>
      <c r="H1735">
        <v>100</v>
      </c>
      <c r="I1735">
        <v>0</v>
      </c>
      <c r="J1735">
        <v>0</v>
      </c>
      <c r="K1735">
        <v>0</v>
      </c>
      <c r="L1735" t="b">
        <f t="shared" si="108"/>
        <v>0</v>
      </c>
      <c r="M1735" t="b">
        <f t="shared" si="109"/>
        <v>0</v>
      </c>
      <c r="N1735" t="b">
        <f t="shared" si="110"/>
        <v>0</v>
      </c>
      <c r="O1735" s="2" t="b">
        <f t="shared" si="111"/>
        <v>0</v>
      </c>
    </row>
    <row r="1736" spans="1:15" x14ac:dyDescent="0.25">
      <c r="A1736">
        <v>1736</v>
      </c>
      <c r="B1736" s="2" t="s">
        <v>1904</v>
      </c>
      <c r="C1736">
        <v>34</v>
      </c>
      <c r="D1736">
        <v>54</v>
      </c>
      <c r="E1736">
        <v>41843</v>
      </c>
      <c r="F1736" s="2" t="s">
        <v>137</v>
      </c>
      <c r="G1736">
        <v>14.77</v>
      </c>
      <c r="H1736">
        <v>100</v>
      </c>
      <c r="I1736">
        <v>0</v>
      </c>
      <c r="J1736">
        <v>0</v>
      </c>
      <c r="K1736">
        <v>0</v>
      </c>
      <c r="L1736" t="b">
        <f t="shared" si="108"/>
        <v>0</v>
      </c>
      <c r="M1736" t="b">
        <f t="shared" si="109"/>
        <v>0</v>
      </c>
      <c r="N1736" t="b">
        <f t="shared" si="110"/>
        <v>0</v>
      </c>
      <c r="O1736" s="2" t="b">
        <f t="shared" si="111"/>
        <v>0</v>
      </c>
    </row>
    <row r="1737" spans="1:15" x14ac:dyDescent="0.25">
      <c r="A1737">
        <v>1737</v>
      </c>
      <c r="B1737" s="2" t="s">
        <v>1905</v>
      </c>
      <c r="C1737">
        <v>34</v>
      </c>
      <c r="D1737">
        <v>54</v>
      </c>
      <c r="E1737">
        <v>41844</v>
      </c>
      <c r="F1737" s="2" t="s">
        <v>137</v>
      </c>
      <c r="G1737">
        <v>14.96</v>
      </c>
      <c r="H1737">
        <v>100</v>
      </c>
      <c r="I1737">
        <v>0</v>
      </c>
      <c r="J1737">
        <v>0</v>
      </c>
      <c r="K1737">
        <v>0</v>
      </c>
      <c r="L1737" t="b">
        <f t="shared" si="108"/>
        <v>0</v>
      </c>
      <c r="M1737" t="b">
        <f t="shared" si="109"/>
        <v>0</v>
      </c>
      <c r="N1737" t="b">
        <f t="shared" si="110"/>
        <v>0</v>
      </c>
      <c r="O1737" s="2" t="b">
        <f t="shared" si="111"/>
        <v>0</v>
      </c>
    </row>
    <row r="1738" spans="1:15" x14ac:dyDescent="0.25">
      <c r="A1738">
        <v>1738</v>
      </c>
      <c r="B1738" s="2" t="s">
        <v>1906</v>
      </c>
      <c r="C1738">
        <v>34</v>
      </c>
      <c r="D1738">
        <v>54</v>
      </c>
      <c r="E1738">
        <v>41845</v>
      </c>
      <c r="F1738" s="2" t="s">
        <v>137</v>
      </c>
      <c r="G1738">
        <v>18.010000000000002</v>
      </c>
      <c r="H1738">
        <v>100</v>
      </c>
      <c r="I1738">
        <v>0</v>
      </c>
      <c r="J1738">
        <v>0</v>
      </c>
      <c r="K1738">
        <v>0</v>
      </c>
      <c r="L1738" t="b">
        <f t="shared" si="108"/>
        <v>0</v>
      </c>
      <c r="M1738" t="b">
        <f t="shared" si="109"/>
        <v>0</v>
      </c>
      <c r="N1738" t="b">
        <f t="shared" si="110"/>
        <v>0</v>
      </c>
      <c r="O1738" s="2" t="b">
        <f t="shared" si="111"/>
        <v>0</v>
      </c>
    </row>
    <row r="1739" spans="1:15" x14ac:dyDescent="0.25">
      <c r="A1739">
        <v>1739</v>
      </c>
      <c r="B1739" s="2" t="s">
        <v>1907</v>
      </c>
      <c r="C1739">
        <v>34</v>
      </c>
      <c r="D1739">
        <v>54</v>
      </c>
      <c r="E1739">
        <v>41846</v>
      </c>
      <c r="F1739" s="2" t="s">
        <v>137</v>
      </c>
      <c r="G1739">
        <v>11.15</v>
      </c>
      <c r="H1739">
        <v>100</v>
      </c>
      <c r="I1739">
        <v>0</v>
      </c>
      <c r="J1739">
        <v>0</v>
      </c>
      <c r="K1739">
        <v>0</v>
      </c>
      <c r="L1739" t="b">
        <f t="shared" si="108"/>
        <v>0</v>
      </c>
      <c r="M1739" t="b">
        <f t="shared" si="109"/>
        <v>0</v>
      </c>
      <c r="N1739" t="b">
        <f t="shared" si="110"/>
        <v>0</v>
      </c>
      <c r="O1739" s="2" t="b">
        <f t="shared" si="111"/>
        <v>0</v>
      </c>
    </row>
    <row r="1740" spans="1:15" x14ac:dyDescent="0.25">
      <c r="A1740">
        <v>1740</v>
      </c>
      <c r="B1740" s="2" t="s">
        <v>1908</v>
      </c>
      <c r="C1740">
        <v>34</v>
      </c>
      <c r="D1740">
        <v>54</v>
      </c>
      <c r="E1740">
        <v>41847</v>
      </c>
      <c r="F1740" s="2" t="s">
        <v>137</v>
      </c>
      <c r="G1740">
        <v>15.72</v>
      </c>
      <c r="H1740">
        <v>100</v>
      </c>
      <c r="I1740">
        <v>0</v>
      </c>
      <c r="J1740">
        <v>0</v>
      </c>
      <c r="K1740">
        <v>0</v>
      </c>
      <c r="L1740" t="b">
        <f t="shared" si="108"/>
        <v>0</v>
      </c>
      <c r="M1740" t="b">
        <f t="shared" si="109"/>
        <v>0</v>
      </c>
      <c r="N1740" t="b">
        <f t="shared" si="110"/>
        <v>0</v>
      </c>
      <c r="O1740" s="2" t="b">
        <f t="shared" si="111"/>
        <v>0</v>
      </c>
    </row>
    <row r="1741" spans="1:15" x14ac:dyDescent="0.25">
      <c r="A1741">
        <v>1741</v>
      </c>
      <c r="B1741" s="2" t="s">
        <v>1909</v>
      </c>
      <c r="C1741">
        <v>34</v>
      </c>
      <c r="D1741">
        <v>54</v>
      </c>
      <c r="E1741">
        <v>41848</v>
      </c>
      <c r="F1741" s="2" t="s">
        <v>137</v>
      </c>
      <c r="G1741">
        <v>15.72</v>
      </c>
      <c r="H1741">
        <v>100</v>
      </c>
      <c r="I1741">
        <v>0</v>
      </c>
      <c r="J1741">
        <v>0</v>
      </c>
      <c r="K1741">
        <v>0</v>
      </c>
      <c r="L1741" t="b">
        <f t="shared" si="108"/>
        <v>0</v>
      </c>
      <c r="M1741" t="b">
        <f t="shared" si="109"/>
        <v>0</v>
      </c>
      <c r="N1741" t="b">
        <f t="shared" si="110"/>
        <v>0</v>
      </c>
      <c r="O1741" s="2" t="b">
        <f t="shared" si="111"/>
        <v>0</v>
      </c>
    </row>
    <row r="1742" spans="1:15" x14ac:dyDescent="0.25">
      <c r="A1742">
        <v>1742</v>
      </c>
      <c r="B1742" s="2" t="s">
        <v>1910</v>
      </c>
      <c r="C1742">
        <v>34</v>
      </c>
      <c r="D1742">
        <v>54</v>
      </c>
      <c r="E1742">
        <v>41849</v>
      </c>
      <c r="F1742" s="2" t="s">
        <v>137</v>
      </c>
      <c r="G1742">
        <v>10.39</v>
      </c>
      <c r="H1742">
        <v>100</v>
      </c>
      <c r="I1742">
        <v>0</v>
      </c>
      <c r="J1742">
        <v>0</v>
      </c>
      <c r="K1742">
        <v>0</v>
      </c>
      <c r="L1742" t="b">
        <f t="shared" si="108"/>
        <v>0</v>
      </c>
      <c r="M1742" t="b">
        <f t="shared" si="109"/>
        <v>0</v>
      </c>
      <c r="N1742" t="b">
        <f t="shared" si="110"/>
        <v>0</v>
      </c>
      <c r="O1742" s="2" t="b">
        <f t="shared" si="111"/>
        <v>0</v>
      </c>
    </row>
    <row r="1743" spans="1:15" x14ac:dyDescent="0.25">
      <c r="A1743">
        <v>1743</v>
      </c>
      <c r="B1743" s="2" t="s">
        <v>1911</v>
      </c>
      <c r="C1743">
        <v>34</v>
      </c>
      <c r="D1743">
        <v>54</v>
      </c>
      <c r="E1743">
        <v>41850</v>
      </c>
      <c r="F1743" s="2" t="s">
        <v>137</v>
      </c>
      <c r="G1743">
        <v>8.82</v>
      </c>
      <c r="H1743">
        <v>100</v>
      </c>
      <c r="I1743">
        <v>0</v>
      </c>
      <c r="J1743">
        <v>0</v>
      </c>
      <c r="K1743">
        <v>0</v>
      </c>
      <c r="L1743" t="b">
        <f t="shared" si="108"/>
        <v>0</v>
      </c>
      <c r="M1743" t="b">
        <f t="shared" si="109"/>
        <v>0</v>
      </c>
      <c r="N1743" t="b">
        <f t="shared" si="110"/>
        <v>0</v>
      </c>
      <c r="O1743" s="2" t="b">
        <f t="shared" si="111"/>
        <v>0</v>
      </c>
    </row>
    <row r="1744" spans="1:15" x14ac:dyDescent="0.25">
      <c r="A1744">
        <v>1744</v>
      </c>
      <c r="B1744" s="2" t="s">
        <v>1912</v>
      </c>
      <c r="C1744">
        <v>34</v>
      </c>
      <c r="D1744">
        <v>54</v>
      </c>
      <c r="E1744">
        <v>41851</v>
      </c>
      <c r="F1744" s="2" t="s">
        <v>137</v>
      </c>
      <c r="G1744">
        <v>9.59</v>
      </c>
      <c r="H1744">
        <v>100</v>
      </c>
      <c r="I1744">
        <v>0</v>
      </c>
      <c r="J1744">
        <v>0</v>
      </c>
      <c r="K1744">
        <v>0</v>
      </c>
      <c r="L1744" t="b">
        <f t="shared" si="108"/>
        <v>0</v>
      </c>
      <c r="M1744" t="b">
        <f t="shared" si="109"/>
        <v>0</v>
      </c>
      <c r="N1744" t="b">
        <f t="shared" si="110"/>
        <v>0</v>
      </c>
      <c r="O1744" s="2" t="b">
        <f t="shared" si="111"/>
        <v>0</v>
      </c>
    </row>
    <row r="1745" spans="1:15" x14ac:dyDescent="0.25">
      <c r="A1745">
        <v>1745</v>
      </c>
      <c r="B1745" s="2" t="s">
        <v>1913</v>
      </c>
      <c r="C1745">
        <v>34</v>
      </c>
      <c r="D1745">
        <v>54</v>
      </c>
      <c r="E1745">
        <v>41852</v>
      </c>
      <c r="F1745" s="2" t="s">
        <v>137</v>
      </c>
      <c r="G1745">
        <v>11.49</v>
      </c>
      <c r="H1745">
        <v>100</v>
      </c>
      <c r="I1745">
        <v>0</v>
      </c>
      <c r="J1745">
        <v>0</v>
      </c>
      <c r="K1745">
        <v>0</v>
      </c>
      <c r="L1745" t="b">
        <f t="shared" si="108"/>
        <v>0</v>
      </c>
      <c r="M1745" t="b">
        <f t="shared" si="109"/>
        <v>0</v>
      </c>
      <c r="N1745" t="b">
        <f t="shared" si="110"/>
        <v>0</v>
      </c>
      <c r="O1745" s="2" t="b">
        <f t="shared" si="111"/>
        <v>0</v>
      </c>
    </row>
    <row r="1746" spans="1:15" x14ac:dyDescent="0.25">
      <c r="A1746">
        <v>1746</v>
      </c>
      <c r="B1746" s="2" t="s">
        <v>1914</v>
      </c>
      <c r="C1746">
        <v>34</v>
      </c>
      <c r="D1746">
        <v>54</v>
      </c>
      <c r="E1746">
        <v>41853</v>
      </c>
      <c r="F1746" s="2" t="s">
        <v>137</v>
      </c>
      <c r="G1746">
        <v>11.49</v>
      </c>
      <c r="H1746">
        <v>100</v>
      </c>
      <c r="I1746">
        <v>0</v>
      </c>
      <c r="J1746">
        <v>0</v>
      </c>
      <c r="K1746">
        <v>0</v>
      </c>
      <c r="L1746" t="b">
        <f t="shared" si="108"/>
        <v>0</v>
      </c>
      <c r="M1746" t="b">
        <f t="shared" si="109"/>
        <v>0</v>
      </c>
      <c r="N1746" t="b">
        <f t="shared" si="110"/>
        <v>0</v>
      </c>
      <c r="O1746" s="2" t="b">
        <f t="shared" si="111"/>
        <v>0</v>
      </c>
    </row>
    <row r="1747" spans="1:15" x14ac:dyDescent="0.25">
      <c r="A1747">
        <v>1747</v>
      </c>
      <c r="B1747" s="2" t="s">
        <v>1915</v>
      </c>
      <c r="C1747">
        <v>34</v>
      </c>
      <c r="D1747">
        <v>54</v>
      </c>
      <c r="E1747">
        <v>41854</v>
      </c>
      <c r="F1747" s="2" t="s">
        <v>137</v>
      </c>
      <c r="G1747">
        <v>10.16</v>
      </c>
      <c r="H1747">
        <v>100</v>
      </c>
      <c r="I1747">
        <v>0</v>
      </c>
      <c r="J1747">
        <v>0</v>
      </c>
      <c r="K1747">
        <v>0</v>
      </c>
      <c r="L1747" t="b">
        <f t="shared" si="108"/>
        <v>0</v>
      </c>
      <c r="M1747" t="b">
        <f t="shared" si="109"/>
        <v>0</v>
      </c>
      <c r="N1747" t="b">
        <f t="shared" si="110"/>
        <v>0</v>
      </c>
      <c r="O1747" s="2" t="b">
        <f t="shared" si="111"/>
        <v>0</v>
      </c>
    </row>
    <row r="1748" spans="1:15" x14ac:dyDescent="0.25">
      <c r="A1748">
        <v>1748</v>
      </c>
      <c r="B1748" s="2" t="s">
        <v>1916</v>
      </c>
      <c r="C1748">
        <v>34</v>
      </c>
      <c r="D1748">
        <v>54</v>
      </c>
      <c r="E1748">
        <v>41855</v>
      </c>
      <c r="F1748" s="2" t="s">
        <v>137</v>
      </c>
      <c r="G1748">
        <v>11.61</v>
      </c>
      <c r="H1748">
        <v>100</v>
      </c>
      <c r="I1748">
        <v>0</v>
      </c>
      <c r="J1748">
        <v>0</v>
      </c>
      <c r="K1748">
        <v>0</v>
      </c>
      <c r="L1748" t="b">
        <f t="shared" si="108"/>
        <v>0</v>
      </c>
      <c r="M1748" t="b">
        <f t="shared" si="109"/>
        <v>0</v>
      </c>
      <c r="N1748" t="b">
        <f t="shared" si="110"/>
        <v>0</v>
      </c>
      <c r="O1748" s="2" t="b">
        <f t="shared" si="111"/>
        <v>0</v>
      </c>
    </row>
    <row r="1749" spans="1:15" x14ac:dyDescent="0.25">
      <c r="A1749">
        <v>1749</v>
      </c>
      <c r="B1749" s="2" t="s">
        <v>1917</v>
      </c>
      <c r="C1749">
        <v>34</v>
      </c>
      <c r="D1749">
        <v>54</v>
      </c>
      <c r="E1749">
        <v>41856</v>
      </c>
      <c r="F1749" s="2" t="s">
        <v>137</v>
      </c>
      <c r="G1749">
        <v>11.26</v>
      </c>
      <c r="H1749">
        <v>100</v>
      </c>
      <c r="I1749">
        <v>0</v>
      </c>
      <c r="J1749">
        <v>0</v>
      </c>
      <c r="K1749">
        <v>0</v>
      </c>
      <c r="L1749" t="b">
        <f t="shared" si="108"/>
        <v>0</v>
      </c>
      <c r="M1749" t="b">
        <f t="shared" si="109"/>
        <v>0</v>
      </c>
      <c r="N1749" t="b">
        <f t="shared" si="110"/>
        <v>0</v>
      </c>
      <c r="O1749" s="2" t="b">
        <f t="shared" si="111"/>
        <v>0</v>
      </c>
    </row>
    <row r="1750" spans="1:15" x14ac:dyDescent="0.25">
      <c r="A1750">
        <v>1750</v>
      </c>
      <c r="B1750" s="2" t="s">
        <v>1918</v>
      </c>
      <c r="C1750">
        <v>34</v>
      </c>
      <c r="D1750">
        <v>54</v>
      </c>
      <c r="E1750">
        <v>41857</v>
      </c>
      <c r="F1750" s="2" t="s">
        <v>137</v>
      </c>
      <c r="G1750">
        <v>9.93</v>
      </c>
      <c r="H1750">
        <v>100</v>
      </c>
      <c r="I1750">
        <v>0</v>
      </c>
      <c r="J1750">
        <v>0</v>
      </c>
      <c r="K1750">
        <v>0</v>
      </c>
      <c r="L1750" t="b">
        <f t="shared" si="108"/>
        <v>0</v>
      </c>
      <c r="M1750" t="b">
        <f t="shared" si="109"/>
        <v>0</v>
      </c>
      <c r="N1750" t="b">
        <f t="shared" si="110"/>
        <v>0</v>
      </c>
      <c r="O1750" s="2" t="b">
        <f t="shared" si="111"/>
        <v>0</v>
      </c>
    </row>
    <row r="1751" spans="1:15" x14ac:dyDescent="0.25">
      <c r="A1751">
        <v>1751</v>
      </c>
      <c r="B1751" s="2" t="s">
        <v>1919</v>
      </c>
      <c r="C1751">
        <v>34</v>
      </c>
      <c r="D1751">
        <v>54</v>
      </c>
      <c r="E1751">
        <v>41858</v>
      </c>
      <c r="F1751" s="2" t="s">
        <v>137</v>
      </c>
      <c r="G1751">
        <v>9.0500000000000007</v>
      </c>
      <c r="H1751">
        <v>100</v>
      </c>
      <c r="I1751">
        <v>0</v>
      </c>
      <c r="J1751">
        <v>0</v>
      </c>
      <c r="K1751">
        <v>0</v>
      </c>
      <c r="L1751" t="b">
        <f t="shared" si="108"/>
        <v>0</v>
      </c>
      <c r="M1751" t="b">
        <f t="shared" si="109"/>
        <v>0</v>
      </c>
      <c r="N1751" t="b">
        <f t="shared" si="110"/>
        <v>0</v>
      </c>
      <c r="O1751" s="2" t="b">
        <f t="shared" si="111"/>
        <v>0</v>
      </c>
    </row>
    <row r="1752" spans="1:15" x14ac:dyDescent="0.25">
      <c r="A1752">
        <v>1752</v>
      </c>
      <c r="B1752" s="2" t="s">
        <v>1920</v>
      </c>
      <c r="C1752">
        <v>34</v>
      </c>
      <c r="D1752">
        <v>54</v>
      </c>
      <c r="E1752">
        <v>41859</v>
      </c>
      <c r="F1752" s="2" t="s">
        <v>137</v>
      </c>
      <c r="G1752">
        <v>10.35</v>
      </c>
      <c r="H1752">
        <v>100</v>
      </c>
      <c r="I1752">
        <v>0</v>
      </c>
      <c r="J1752">
        <v>0</v>
      </c>
      <c r="K1752">
        <v>0</v>
      </c>
      <c r="L1752" t="b">
        <f t="shared" si="108"/>
        <v>0</v>
      </c>
      <c r="M1752" t="b">
        <f t="shared" si="109"/>
        <v>0</v>
      </c>
      <c r="N1752" t="b">
        <f t="shared" si="110"/>
        <v>0</v>
      </c>
      <c r="O1752" s="2" t="b">
        <f t="shared" si="111"/>
        <v>0</v>
      </c>
    </row>
    <row r="1753" spans="1:15" x14ac:dyDescent="0.25">
      <c r="A1753">
        <v>1753</v>
      </c>
      <c r="B1753" s="2" t="s">
        <v>1921</v>
      </c>
      <c r="C1753">
        <v>34</v>
      </c>
      <c r="D1753">
        <v>54</v>
      </c>
      <c r="E1753">
        <v>41860</v>
      </c>
      <c r="F1753" s="2" t="s">
        <v>137</v>
      </c>
      <c r="G1753">
        <v>8.82</v>
      </c>
      <c r="H1753">
        <v>100</v>
      </c>
      <c r="I1753">
        <v>0</v>
      </c>
      <c r="J1753">
        <v>0</v>
      </c>
      <c r="K1753">
        <v>0</v>
      </c>
      <c r="L1753" t="b">
        <f t="shared" si="108"/>
        <v>0</v>
      </c>
      <c r="M1753" t="b">
        <f t="shared" si="109"/>
        <v>0</v>
      </c>
      <c r="N1753" t="b">
        <f t="shared" si="110"/>
        <v>0</v>
      </c>
      <c r="O1753" s="2" t="b">
        <f t="shared" si="111"/>
        <v>0</v>
      </c>
    </row>
    <row r="1754" spans="1:15" x14ac:dyDescent="0.25">
      <c r="A1754">
        <v>1754</v>
      </c>
      <c r="B1754" s="2" t="s">
        <v>1922</v>
      </c>
      <c r="C1754">
        <v>34</v>
      </c>
      <c r="D1754">
        <v>54</v>
      </c>
      <c r="E1754">
        <v>41861</v>
      </c>
      <c r="F1754" s="2" t="s">
        <v>137</v>
      </c>
      <c r="G1754">
        <v>11.61</v>
      </c>
      <c r="H1754">
        <v>100</v>
      </c>
      <c r="I1754">
        <v>0</v>
      </c>
      <c r="J1754">
        <v>0</v>
      </c>
      <c r="K1754">
        <v>0</v>
      </c>
      <c r="L1754" t="b">
        <f t="shared" si="108"/>
        <v>0</v>
      </c>
      <c r="M1754" t="b">
        <f t="shared" si="109"/>
        <v>0</v>
      </c>
      <c r="N1754" t="b">
        <f t="shared" si="110"/>
        <v>0</v>
      </c>
      <c r="O1754" s="2" t="b">
        <f t="shared" si="111"/>
        <v>0</v>
      </c>
    </row>
    <row r="1755" spans="1:15" x14ac:dyDescent="0.25">
      <c r="A1755">
        <v>1755</v>
      </c>
      <c r="B1755" s="2" t="s">
        <v>1923</v>
      </c>
      <c r="C1755">
        <v>34</v>
      </c>
      <c r="D1755">
        <v>54</v>
      </c>
      <c r="E1755">
        <v>41862</v>
      </c>
      <c r="F1755" s="2" t="s">
        <v>137</v>
      </c>
      <c r="G1755">
        <v>11.49</v>
      </c>
      <c r="H1755">
        <v>100</v>
      </c>
      <c r="I1755">
        <v>0</v>
      </c>
      <c r="J1755">
        <v>0</v>
      </c>
      <c r="K1755">
        <v>0</v>
      </c>
      <c r="L1755" t="b">
        <f t="shared" si="108"/>
        <v>0</v>
      </c>
      <c r="M1755" t="b">
        <f t="shared" si="109"/>
        <v>0</v>
      </c>
      <c r="N1755" t="b">
        <f t="shared" si="110"/>
        <v>0</v>
      </c>
      <c r="O1755" s="2" t="b">
        <f t="shared" si="111"/>
        <v>0</v>
      </c>
    </row>
    <row r="1756" spans="1:15" x14ac:dyDescent="0.25">
      <c r="A1756">
        <v>1756</v>
      </c>
      <c r="B1756" s="2" t="s">
        <v>1924</v>
      </c>
      <c r="C1756">
        <v>34</v>
      </c>
      <c r="D1756">
        <v>54</v>
      </c>
      <c r="E1756">
        <v>41863</v>
      </c>
      <c r="F1756" s="2" t="s">
        <v>137</v>
      </c>
      <c r="G1756">
        <v>11.61</v>
      </c>
      <c r="H1756">
        <v>100</v>
      </c>
      <c r="I1756">
        <v>0</v>
      </c>
      <c r="J1756">
        <v>0</v>
      </c>
      <c r="K1756">
        <v>0</v>
      </c>
      <c r="L1756" t="b">
        <f t="shared" si="108"/>
        <v>0</v>
      </c>
      <c r="M1756" t="b">
        <f t="shared" si="109"/>
        <v>0</v>
      </c>
      <c r="N1756" t="b">
        <f t="shared" si="110"/>
        <v>0</v>
      </c>
      <c r="O1756" s="2" t="b">
        <f t="shared" si="111"/>
        <v>0</v>
      </c>
    </row>
    <row r="1757" spans="1:15" x14ac:dyDescent="0.25">
      <c r="A1757">
        <v>1757</v>
      </c>
      <c r="B1757" s="2" t="s">
        <v>1925</v>
      </c>
      <c r="C1757">
        <v>34</v>
      </c>
      <c r="D1757">
        <v>54</v>
      </c>
      <c r="E1757">
        <v>41864</v>
      </c>
      <c r="F1757" s="2" t="s">
        <v>137</v>
      </c>
      <c r="G1757">
        <v>13.97</v>
      </c>
      <c r="H1757">
        <v>100</v>
      </c>
      <c r="I1757">
        <v>0</v>
      </c>
      <c r="J1757">
        <v>0</v>
      </c>
      <c r="K1757">
        <v>0</v>
      </c>
      <c r="L1757" t="b">
        <f t="shared" si="108"/>
        <v>0</v>
      </c>
      <c r="M1757" t="b">
        <f t="shared" si="109"/>
        <v>0</v>
      </c>
      <c r="N1757" t="b">
        <f t="shared" si="110"/>
        <v>0</v>
      </c>
      <c r="O1757" s="2" t="b">
        <f t="shared" si="111"/>
        <v>0</v>
      </c>
    </row>
    <row r="1758" spans="1:15" x14ac:dyDescent="0.25">
      <c r="A1758">
        <v>1758</v>
      </c>
      <c r="B1758" s="2" t="s">
        <v>1926</v>
      </c>
      <c r="C1758">
        <v>34</v>
      </c>
      <c r="D1758">
        <v>54</v>
      </c>
      <c r="E1758">
        <v>41865</v>
      </c>
      <c r="F1758" s="2" t="s">
        <v>137</v>
      </c>
      <c r="G1758">
        <v>14.16</v>
      </c>
      <c r="H1758">
        <v>100</v>
      </c>
      <c r="I1758">
        <v>0</v>
      </c>
      <c r="J1758">
        <v>0</v>
      </c>
      <c r="K1758">
        <v>0</v>
      </c>
      <c r="L1758" t="b">
        <f t="shared" si="108"/>
        <v>0</v>
      </c>
      <c r="M1758" t="b">
        <f t="shared" si="109"/>
        <v>0</v>
      </c>
      <c r="N1758" t="b">
        <f t="shared" si="110"/>
        <v>0</v>
      </c>
      <c r="O1758" s="2" t="b">
        <f t="shared" si="111"/>
        <v>0</v>
      </c>
    </row>
    <row r="1759" spans="1:15" x14ac:dyDescent="0.25">
      <c r="A1759">
        <v>1759</v>
      </c>
      <c r="B1759" s="2" t="s">
        <v>1927</v>
      </c>
      <c r="C1759">
        <v>34</v>
      </c>
      <c r="D1759">
        <v>54</v>
      </c>
      <c r="E1759">
        <v>41866</v>
      </c>
      <c r="F1759" s="2" t="s">
        <v>137</v>
      </c>
      <c r="G1759">
        <v>17.21</v>
      </c>
      <c r="H1759">
        <v>100</v>
      </c>
      <c r="I1759">
        <v>0</v>
      </c>
      <c r="J1759">
        <v>0</v>
      </c>
      <c r="K1759">
        <v>0</v>
      </c>
      <c r="L1759" t="b">
        <f t="shared" si="108"/>
        <v>0</v>
      </c>
      <c r="M1759" t="b">
        <f t="shared" si="109"/>
        <v>0</v>
      </c>
      <c r="N1759" t="b">
        <f t="shared" si="110"/>
        <v>0</v>
      </c>
      <c r="O1759" s="2" t="b">
        <f t="shared" si="111"/>
        <v>0</v>
      </c>
    </row>
    <row r="1760" spans="1:15" x14ac:dyDescent="0.25">
      <c r="A1760">
        <v>1760</v>
      </c>
      <c r="B1760" s="2" t="s">
        <v>1928</v>
      </c>
      <c r="C1760">
        <v>34</v>
      </c>
      <c r="D1760">
        <v>54</v>
      </c>
      <c r="E1760">
        <v>41867</v>
      </c>
      <c r="F1760" s="2" t="s">
        <v>137</v>
      </c>
      <c r="G1760">
        <v>10.35</v>
      </c>
      <c r="H1760">
        <v>100</v>
      </c>
      <c r="I1760">
        <v>0</v>
      </c>
      <c r="J1760">
        <v>0</v>
      </c>
      <c r="K1760">
        <v>0</v>
      </c>
      <c r="L1760" t="b">
        <f t="shared" si="108"/>
        <v>0</v>
      </c>
      <c r="M1760" t="b">
        <f t="shared" si="109"/>
        <v>0</v>
      </c>
      <c r="N1760" t="b">
        <f t="shared" si="110"/>
        <v>0</v>
      </c>
      <c r="O1760" s="2" t="b">
        <f t="shared" si="111"/>
        <v>0</v>
      </c>
    </row>
    <row r="1761" spans="1:15" x14ac:dyDescent="0.25">
      <c r="A1761">
        <v>1761</v>
      </c>
      <c r="B1761" s="2" t="s">
        <v>1929</v>
      </c>
      <c r="C1761">
        <v>34</v>
      </c>
      <c r="D1761">
        <v>54</v>
      </c>
      <c r="E1761">
        <v>41868</v>
      </c>
      <c r="F1761" s="2" t="s">
        <v>137</v>
      </c>
      <c r="G1761">
        <v>14.92</v>
      </c>
      <c r="H1761">
        <v>100</v>
      </c>
      <c r="I1761">
        <v>0</v>
      </c>
      <c r="J1761">
        <v>0</v>
      </c>
      <c r="K1761">
        <v>0</v>
      </c>
      <c r="L1761" t="b">
        <f t="shared" si="108"/>
        <v>0</v>
      </c>
      <c r="M1761" t="b">
        <f t="shared" si="109"/>
        <v>0</v>
      </c>
      <c r="N1761" t="b">
        <f t="shared" si="110"/>
        <v>0</v>
      </c>
      <c r="O1761" s="2" t="b">
        <f t="shared" si="111"/>
        <v>0</v>
      </c>
    </row>
    <row r="1762" spans="1:15" x14ac:dyDescent="0.25">
      <c r="A1762">
        <v>1762</v>
      </c>
      <c r="B1762" s="2" t="s">
        <v>1930</v>
      </c>
      <c r="C1762">
        <v>34</v>
      </c>
      <c r="D1762">
        <v>9</v>
      </c>
      <c r="E1762">
        <v>42070</v>
      </c>
      <c r="F1762" s="2" t="s">
        <v>137</v>
      </c>
      <c r="G1762">
        <v>7.36</v>
      </c>
      <c r="H1762">
        <v>100</v>
      </c>
      <c r="I1762">
        <v>0</v>
      </c>
      <c r="J1762">
        <v>0</v>
      </c>
      <c r="K1762">
        <v>0</v>
      </c>
      <c r="L1762" t="b">
        <f t="shared" si="108"/>
        <v>0</v>
      </c>
      <c r="M1762" t="b">
        <f t="shared" si="109"/>
        <v>0</v>
      </c>
      <c r="N1762" t="b">
        <f t="shared" si="110"/>
        <v>0</v>
      </c>
      <c r="O1762" s="2" t="b">
        <f t="shared" si="111"/>
        <v>0</v>
      </c>
    </row>
    <row r="1763" spans="1:15" x14ac:dyDescent="0.25">
      <c r="A1763">
        <v>1763</v>
      </c>
      <c r="B1763" s="2" t="s">
        <v>1931</v>
      </c>
      <c r="C1763">
        <v>34</v>
      </c>
      <c r="D1763">
        <v>9</v>
      </c>
      <c r="E1763">
        <v>42071</v>
      </c>
      <c r="F1763" s="2" t="s">
        <v>137</v>
      </c>
      <c r="G1763">
        <v>9.7200000000000006</v>
      </c>
      <c r="H1763">
        <v>100</v>
      </c>
      <c r="I1763">
        <v>0</v>
      </c>
      <c r="J1763">
        <v>0</v>
      </c>
      <c r="K1763">
        <v>0</v>
      </c>
      <c r="L1763" t="b">
        <f t="shared" si="108"/>
        <v>0</v>
      </c>
      <c r="M1763" t="b">
        <f t="shared" si="109"/>
        <v>0</v>
      </c>
      <c r="N1763" t="b">
        <f t="shared" si="110"/>
        <v>0</v>
      </c>
      <c r="O1763" s="2" t="b">
        <f t="shared" si="111"/>
        <v>0</v>
      </c>
    </row>
    <row r="1764" spans="1:15" x14ac:dyDescent="0.25">
      <c r="A1764">
        <v>1764</v>
      </c>
      <c r="B1764" s="2" t="s">
        <v>1932</v>
      </c>
      <c r="C1764">
        <v>34</v>
      </c>
      <c r="D1764">
        <v>9</v>
      </c>
      <c r="E1764">
        <v>42072</v>
      </c>
      <c r="F1764" s="2" t="s">
        <v>137</v>
      </c>
      <c r="G1764">
        <v>9.91</v>
      </c>
      <c r="H1764">
        <v>100</v>
      </c>
      <c r="I1764">
        <v>0</v>
      </c>
      <c r="J1764">
        <v>0</v>
      </c>
      <c r="K1764">
        <v>0</v>
      </c>
      <c r="L1764" t="b">
        <f t="shared" si="108"/>
        <v>0</v>
      </c>
      <c r="M1764" t="b">
        <f t="shared" si="109"/>
        <v>0</v>
      </c>
      <c r="N1764" t="b">
        <f t="shared" si="110"/>
        <v>0</v>
      </c>
      <c r="O1764" s="2" t="b">
        <f t="shared" si="111"/>
        <v>0</v>
      </c>
    </row>
    <row r="1765" spans="1:15" x14ac:dyDescent="0.25">
      <c r="A1765">
        <v>1765</v>
      </c>
      <c r="B1765" s="2" t="s">
        <v>1933</v>
      </c>
      <c r="C1765">
        <v>34</v>
      </c>
      <c r="D1765">
        <v>9</v>
      </c>
      <c r="E1765">
        <v>42073</v>
      </c>
      <c r="F1765" s="2" t="s">
        <v>137</v>
      </c>
      <c r="G1765">
        <v>12.96</v>
      </c>
      <c r="H1765">
        <v>100</v>
      </c>
      <c r="I1765">
        <v>0</v>
      </c>
      <c r="J1765">
        <v>0</v>
      </c>
      <c r="K1765">
        <v>0</v>
      </c>
      <c r="L1765" t="b">
        <f t="shared" si="108"/>
        <v>0</v>
      </c>
      <c r="M1765" t="b">
        <f t="shared" si="109"/>
        <v>0</v>
      </c>
      <c r="N1765" t="b">
        <f t="shared" si="110"/>
        <v>0</v>
      </c>
      <c r="O1765" s="2" t="b">
        <f t="shared" si="111"/>
        <v>0</v>
      </c>
    </row>
    <row r="1766" spans="1:15" x14ac:dyDescent="0.25">
      <c r="A1766">
        <v>1766</v>
      </c>
      <c r="B1766" s="2" t="s">
        <v>1934</v>
      </c>
      <c r="C1766">
        <v>34</v>
      </c>
      <c r="D1766">
        <v>9</v>
      </c>
      <c r="E1766">
        <v>42074</v>
      </c>
      <c r="F1766" s="2" t="s">
        <v>137</v>
      </c>
      <c r="G1766">
        <v>6.1</v>
      </c>
      <c r="H1766">
        <v>100</v>
      </c>
      <c r="I1766">
        <v>0</v>
      </c>
      <c r="J1766">
        <v>0</v>
      </c>
      <c r="K1766">
        <v>0</v>
      </c>
      <c r="L1766" t="b">
        <f t="shared" si="108"/>
        <v>0</v>
      </c>
      <c r="M1766" t="b">
        <f t="shared" si="109"/>
        <v>0</v>
      </c>
      <c r="N1766" t="b">
        <f t="shared" si="110"/>
        <v>0</v>
      </c>
      <c r="O1766" s="2" t="b">
        <f t="shared" si="111"/>
        <v>0</v>
      </c>
    </row>
    <row r="1767" spans="1:15" x14ac:dyDescent="0.25">
      <c r="A1767">
        <v>1767</v>
      </c>
      <c r="B1767" s="2" t="s">
        <v>1935</v>
      </c>
      <c r="C1767">
        <v>34</v>
      </c>
      <c r="D1767">
        <v>9</v>
      </c>
      <c r="E1767">
        <v>42075</v>
      </c>
      <c r="F1767" s="2" t="s">
        <v>137</v>
      </c>
      <c r="G1767">
        <v>10.67</v>
      </c>
      <c r="H1767">
        <v>100</v>
      </c>
      <c r="I1767">
        <v>0</v>
      </c>
      <c r="J1767">
        <v>0</v>
      </c>
      <c r="K1767">
        <v>0</v>
      </c>
      <c r="L1767" t="b">
        <f t="shared" si="108"/>
        <v>0</v>
      </c>
      <c r="M1767" t="b">
        <f t="shared" si="109"/>
        <v>0</v>
      </c>
      <c r="N1767" t="b">
        <f t="shared" si="110"/>
        <v>0</v>
      </c>
      <c r="O1767" s="2" t="b">
        <f t="shared" si="111"/>
        <v>0</v>
      </c>
    </row>
    <row r="1768" spans="1:15" x14ac:dyDescent="0.25">
      <c r="A1768">
        <v>1768</v>
      </c>
      <c r="B1768" s="2" t="s">
        <v>1936</v>
      </c>
      <c r="C1768">
        <v>34</v>
      </c>
      <c r="D1768">
        <v>9</v>
      </c>
      <c r="E1768">
        <v>42076</v>
      </c>
      <c r="F1768" s="2" t="s">
        <v>137</v>
      </c>
      <c r="G1768">
        <v>10.67</v>
      </c>
      <c r="H1768">
        <v>100</v>
      </c>
      <c r="I1768">
        <v>0</v>
      </c>
      <c r="J1768">
        <v>0</v>
      </c>
      <c r="K1768">
        <v>0</v>
      </c>
      <c r="L1768" t="b">
        <f t="shared" si="108"/>
        <v>0</v>
      </c>
      <c r="M1768" t="b">
        <f t="shared" si="109"/>
        <v>0</v>
      </c>
      <c r="N1768" t="b">
        <f t="shared" si="110"/>
        <v>0</v>
      </c>
      <c r="O1768" s="2" t="b">
        <f t="shared" si="111"/>
        <v>0</v>
      </c>
    </row>
    <row r="1769" spans="1:15" x14ac:dyDescent="0.25">
      <c r="A1769">
        <v>1769</v>
      </c>
      <c r="B1769" s="2" t="s">
        <v>1937</v>
      </c>
      <c r="C1769">
        <v>34</v>
      </c>
      <c r="D1769">
        <v>9</v>
      </c>
      <c r="E1769">
        <v>42077</v>
      </c>
      <c r="F1769" s="2" t="s">
        <v>137</v>
      </c>
      <c r="G1769">
        <v>5.34</v>
      </c>
      <c r="H1769">
        <v>100</v>
      </c>
      <c r="I1769">
        <v>0</v>
      </c>
      <c r="J1769">
        <v>0</v>
      </c>
      <c r="K1769">
        <v>0</v>
      </c>
      <c r="L1769" t="b">
        <f t="shared" si="108"/>
        <v>0</v>
      </c>
      <c r="M1769" t="b">
        <f t="shared" si="109"/>
        <v>0</v>
      </c>
      <c r="N1769" t="b">
        <f t="shared" si="110"/>
        <v>0</v>
      </c>
      <c r="O1769" s="2" t="b">
        <f t="shared" si="111"/>
        <v>0</v>
      </c>
    </row>
    <row r="1770" spans="1:15" x14ac:dyDescent="0.25">
      <c r="A1770">
        <v>1770</v>
      </c>
      <c r="B1770" s="2" t="s">
        <v>1938</v>
      </c>
      <c r="C1770">
        <v>34</v>
      </c>
      <c r="D1770">
        <v>9</v>
      </c>
      <c r="E1770">
        <v>42078</v>
      </c>
      <c r="F1770" s="2" t="s">
        <v>137</v>
      </c>
      <c r="G1770">
        <v>6.09</v>
      </c>
      <c r="H1770">
        <v>100</v>
      </c>
      <c r="I1770">
        <v>0</v>
      </c>
      <c r="J1770">
        <v>0</v>
      </c>
      <c r="K1770">
        <v>0</v>
      </c>
      <c r="L1770" t="b">
        <f t="shared" si="108"/>
        <v>0</v>
      </c>
      <c r="M1770" t="b">
        <f t="shared" si="109"/>
        <v>0</v>
      </c>
      <c r="N1770" t="b">
        <f t="shared" si="110"/>
        <v>0</v>
      </c>
      <c r="O1770" s="2" t="b">
        <f t="shared" si="111"/>
        <v>0</v>
      </c>
    </row>
    <row r="1771" spans="1:15" x14ac:dyDescent="0.25">
      <c r="A1771">
        <v>1771</v>
      </c>
      <c r="B1771" s="2" t="s">
        <v>1939</v>
      </c>
      <c r="C1771">
        <v>34</v>
      </c>
      <c r="D1771">
        <v>9</v>
      </c>
      <c r="E1771">
        <v>42079</v>
      </c>
      <c r="F1771" s="2" t="s">
        <v>137</v>
      </c>
      <c r="G1771">
        <v>3.12</v>
      </c>
      <c r="H1771">
        <v>100</v>
      </c>
      <c r="I1771">
        <v>0</v>
      </c>
      <c r="J1771">
        <v>0</v>
      </c>
      <c r="K1771">
        <v>0</v>
      </c>
      <c r="L1771" t="b">
        <f t="shared" si="108"/>
        <v>0</v>
      </c>
      <c r="M1771" t="b">
        <f t="shared" si="109"/>
        <v>0</v>
      </c>
      <c r="N1771" t="b">
        <f t="shared" si="110"/>
        <v>0</v>
      </c>
      <c r="O1771" s="2" t="b">
        <f t="shared" si="111"/>
        <v>0</v>
      </c>
    </row>
    <row r="1772" spans="1:15" x14ac:dyDescent="0.25">
      <c r="A1772">
        <v>1772</v>
      </c>
      <c r="B1772" s="2" t="s">
        <v>1940</v>
      </c>
      <c r="C1772">
        <v>34</v>
      </c>
      <c r="D1772">
        <v>9</v>
      </c>
      <c r="E1772">
        <v>42080</v>
      </c>
      <c r="F1772" s="2" t="s">
        <v>137</v>
      </c>
      <c r="G1772">
        <v>3.89</v>
      </c>
      <c r="H1772">
        <v>100</v>
      </c>
      <c r="I1772">
        <v>0</v>
      </c>
      <c r="J1772">
        <v>0</v>
      </c>
      <c r="K1772">
        <v>0</v>
      </c>
      <c r="L1772" t="b">
        <f t="shared" si="108"/>
        <v>0</v>
      </c>
      <c r="M1772" t="b">
        <f t="shared" si="109"/>
        <v>0</v>
      </c>
      <c r="N1772" t="b">
        <f t="shared" si="110"/>
        <v>0</v>
      </c>
      <c r="O1772" s="2" t="b">
        <f t="shared" si="111"/>
        <v>0</v>
      </c>
    </row>
    <row r="1773" spans="1:15" x14ac:dyDescent="0.25">
      <c r="A1773">
        <v>1773</v>
      </c>
      <c r="B1773" s="2" t="s">
        <v>1941</v>
      </c>
      <c r="C1773">
        <v>34</v>
      </c>
      <c r="D1773">
        <v>9</v>
      </c>
      <c r="E1773">
        <v>42081</v>
      </c>
      <c r="F1773" s="2" t="s">
        <v>137</v>
      </c>
      <c r="G1773">
        <v>5.79</v>
      </c>
      <c r="H1773">
        <v>100</v>
      </c>
      <c r="I1773">
        <v>0</v>
      </c>
      <c r="J1773">
        <v>0</v>
      </c>
      <c r="K1773">
        <v>0</v>
      </c>
      <c r="L1773" t="b">
        <f t="shared" si="108"/>
        <v>0</v>
      </c>
      <c r="M1773" t="b">
        <f t="shared" si="109"/>
        <v>0</v>
      </c>
      <c r="N1773" t="b">
        <f t="shared" si="110"/>
        <v>0</v>
      </c>
      <c r="O1773" s="2" t="b">
        <f t="shared" si="111"/>
        <v>0</v>
      </c>
    </row>
    <row r="1774" spans="1:15" x14ac:dyDescent="0.25">
      <c r="A1774">
        <v>1774</v>
      </c>
      <c r="B1774" s="2" t="s">
        <v>1942</v>
      </c>
      <c r="C1774">
        <v>34</v>
      </c>
      <c r="D1774">
        <v>9</v>
      </c>
      <c r="E1774">
        <v>42082</v>
      </c>
      <c r="F1774" s="2" t="s">
        <v>137</v>
      </c>
      <c r="G1774">
        <v>5.79</v>
      </c>
      <c r="H1774">
        <v>100</v>
      </c>
      <c r="I1774">
        <v>0</v>
      </c>
      <c r="J1774">
        <v>0</v>
      </c>
      <c r="K1774">
        <v>0</v>
      </c>
      <c r="L1774" t="b">
        <f t="shared" si="108"/>
        <v>0</v>
      </c>
      <c r="M1774" t="b">
        <f t="shared" si="109"/>
        <v>0</v>
      </c>
      <c r="N1774" t="b">
        <f t="shared" si="110"/>
        <v>0</v>
      </c>
      <c r="O1774" s="2" t="b">
        <f t="shared" si="111"/>
        <v>0</v>
      </c>
    </row>
    <row r="1775" spans="1:15" x14ac:dyDescent="0.25">
      <c r="A1775">
        <v>1775</v>
      </c>
      <c r="B1775" s="2" t="s">
        <v>1943</v>
      </c>
      <c r="C1775">
        <v>34</v>
      </c>
      <c r="D1775">
        <v>9</v>
      </c>
      <c r="E1775">
        <v>42083</v>
      </c>
      <c r="F1775" s="2" t="s">
        <v>137</v>
      </c>
      <c r="G1775">
        <v>4.46</v>
      </c>
      <c r="H1775">
        <v>100</v>
      </c>
      <c r="I1775">
        <v>0</v>
      </c>
      <c r="J1775">
        <v>0</v>
      </c>
      <c r="K1775">
        <v>0</v>
      </c>
      <c r="L1775" t="b">
        <f t="shared" si="108"/>
        <v>0</v>
      </c>
      <c r="M1775" t="b">
        <f t="shared" si="109"/>
        <v>0</v>
      </c>
      <c r="N1775" t="b">
        <f t="shared" si="110"/>
        <v>0</v>
      </c>
      <c r="O1775" s="2" t="b">
        <f t="shared" si="111"/>
        <v>0</v>
      </c>
    </row>
    <row r="1776" spans="1:15" x14ac:dyDescent="0.25">
      <c r="A1776">
        <v>1776</v>
      </c>
      <c r="B1776" s="2" t="s">
        <v>1944</v>
      </c>
      <c r="C1776">
        <v>34</v>
      </c>
      <c r="D1776">
        <v>9</v>
      </c>
      <c r="E1776">
        <v>42084</v>
      </c>
      <c r="F1776" s="2" t="s">
        <v>137</v>
      </c>
      <c r="G1776">
        <v>5.91</v>
      </c>
      <c r="H1776">
        <v>100</v>
      </c>
      <c r="I1776">
        <v>0</v>
      </c>
      <c r="J1776">
        <v>0</v>
      </c>
      <c r="K1776">
        <v>0</v>
      </c>
      <c r="L1776" t="b">
        <f t="shared" si="108"/>
        <v>0</v>
      </c>
      <c r="M1776" t="b">
        <f t="shared" si="109"/>
        <v>0</v>
      </c>
      <c r="N1776" t="b">
        <f t="shared" si="110"/>
        <v>0</v>
      </c>
      <c r="O1776" s="2" t="b">
        <f t="shared" si="111"/>
        <v>0</v>
      </c>
    </row>
    <row r="1777" spans="1:15" x14ac:dyDescent="0.25">
      <c r="A1777">
        <v>1777</v>
      </c>
      <c r="B1777" s="2" t="s">
        <v>1945</v>
      </c>
      <c r="C1777">
        <v>34</v>
      </c>
      <c r="D1777">
        <v>9</v>
      </c>
      <c r="E1777">
        <v>42085</v>
      </c>
      <c r="F1777" s="2" t="s">
        <v>137</v>
      </c>
      <c r="G1777">
        <v>5.56</v>
      </c>
      <c r="H1777">
        <v>100</v>
      </c>
      <c r="I1777">
        <v>0</v>
      </c>
      <c r="J1777">
        <v>0</v>
      </c>
      <c r="K1777">
        <v>0</v>
      </c>
      <c r="L1777" t="b">
        <f t="shared" si="108"/>
        <v>0</v>
      </c>
      <c r="M1777" t="b">
        <f t="shared" si="109"/>
        <v>0</v>
      </c>
      <c r="N1777" t="b">
        <f t="shared" si="110"/>
        <v>0</v>
      </c>
      <c r="O1777" s="2" t="b">
        <f t="shared" si="111"/>
        <v>0</v>
      </c>
    </row>
    <row r="1778" spans="1:15" x14ac:dyDescent="0.25">
      <c r="A1778">
        <v>1778</v>
      </c>
      <c r="B1778" s="2" t="s">
        <v>1946</v>
      </c>
      <c r="C1778">
        <v>34</v>
      </c>
      <c r="D1778">
        <v>9</v>
      </c>
      <c r="E1778">
        <v>42086</v>
      </c>
      <c r="F1778" s="2" t="s">
        <v>137</v>
      </c>
      <c r="G1778">
        <v>4.2300000000000004</v>
      </c>
      <c r="H1778">
        <v>100</v>
      </c>
      <c r="I1778">
        <v>0</v>
      </c>
      <c r="J1778">
        <v>0</v>
      </c>
      <c r="K1778">
        <v>0</v>
      </c>
      <c r="L1778" t="b">
        <f t="shared" si="108"/>
        <v>0</v>
      </c>
      <c r="M1778" t="b">
        <f t="shared" si="109"/>
        <v>0</v>
      </c>
      <c r="N1778" t="b">
        <f t="shared" si="110"/>
        <v>0</v>
      </c>
      <c r="O1778" s="2" t="b">
        <f t="shared" si="111"/>
        <v>0</v>
      </c>
    </row>
    <row r="1779" spans="1:15" x14ac:dyDescent="0.25">
      <c r="A1779">
        <v>1779</v>
      </c>
      <c r="B1779" s="2" t="s">
        <v>1947</v>
      </c>
      <c r="C1779">
        <v>34</v>
      </c>
      <c r="D1779">
        <v>9</v>
      </c>
      <c r="E1779">
        <v>42087</v>
      </c>
      <c r="F1779" s="2" t="s">
        <v>137</v>
      </c>
      <c r="G1779">
        <v>3.35</v>
      </c>
      <c r="H1779">
        <v>100</v>
      </c>
      <c r="I1779">
        <v>0</v>
      </c>
      <c r="J1779">
        <v>0</v>
      </c>
      <c r="K1779">
        <v>0</v>
      </c>
      <c r="L1779" t="b">
        <f t="shared" si="108"/>
        <v>0</v>
      </c>
      <c r="M1779" t="b">
        <f t="shared" si="109"/>
        <v>0</v>
      </c>
      <c r="N1779" t="b">
        <f t="shared" si="110"/>
        <v>0</v>
      </c>
      <c r="O1779" s="2" t="b">
        <f t="shared" si="111"/>
        <v>0</v>
      </c>
    </row>
    <row r="1780" spans="1:15" x14ac:dyDescent="0.25">
      <c r="A1780">
        <v>1780</v>
      </c>
      <c r="B1780" s="2" t="s">
        <v>1948</v>
      </c>
      <c r="C1780">
        <v>34</v>
      </c>
      <c r="D1780">
        <v>9</v>
      </c>
      <c r="E1780">
        <v>42088</v>
      </c>
      <c r="F1780" s="2" t="s">
        <v>137</v>
      </c>
      <c r="G1780">
        <v>4.6500000000000004</v>
      </c>
      <c r="H1780">
        <v>100</v>
      </c>
      <c r="I1780">
        <v>0</v>
      </c>
      <c r="J1780">
        <v>0</v>
      </c>
      <c r="K1780">
        <v>0</v>
      </c>
      <c r="L1780" t="b">
        <f t="shared" si="108"/>
        <v>0</v>
      </c>
      <c r="M1780" t="b">
        <f t="shared" si="109"/>
        <v>0</v>
      </c>
      <c r="N1780" t="b">
        <f t="shared" si="110"/>
        <v>0</v>
      </c>
      <c r="O1780" s="2" t="b">
        <f t="shared" si="111"/>
        <v>0</v>
      </c>
    </row>
    <row r="1781" spans="1:15" x14ac:dyDescent="0.25">
      <c r="A1781">
        <v>1781</v>
      </c>
      <c r="B1781" s="2" t="s">
        <v>1949</v>
      </c>
      <c r="C1781">
        <v>34</v>
      </c>
      <c r="D1781">
        <v>9</v>
      </c>
      <c r="E1781">
        <v>42089</v>
      </c>
      <c r="F1781" s="2" t="s">
        <v>137</v>
      </c>
      <c r="G1781">
        <v>3.12</v>
      </c>
      <c r="H1781">
        <v>100</v>
      </c>
      <c r="I1781">
        <v>0</v>
      </c>
      <c r="J1781">
        <v>0</v>
      </c>
      <c r="K1781">
        <v>0</v>
      </c>
      <c r="L1781" t="b">
        <f t="shared" si="108"/>
        <v>0</v>
      </c>
      <c r="M1781" t="b">
        <f t="shared" si="109"/>
        <v>0</v>
      </c>
      <c r="N1781" t="b">
        <f t="shared" si="110"/>
        <v>0</v>
      </c>
      <c r="O1781" s="2" t="b">
        <f t="shared" si="111"/>
        <v>0</v>
      </c>
    </row>
    <row r="1782" spans="1:15" x14ac:dyDescent="0.25">
      <c r="A1782">
        <v>1782</v>
      </c>
      <c r="B1782" s="2" t="s">
        <v>1950</v>
      </c>
      <c r="C1782">
        <v>34</v>
      </c>
      <c r="D1782">
        <v>9</v>
      </c>
      <c r="E1782">
        <v>42090</v>
      </c>
      <c r="F1782" s="2" t="s">
        <v>137</v>
      </c>
      <c r="G1782">
        <v>5.91</v>
      </c>
      <c r="H1782">
        <v>100</v>
      </c>
      <c r="I1782">
        <v>0</v>
      </c>
      <c r="J1782">
        <v>0</v>
      </c>
      <c r="K1782">
        <v>0</v>
      </c>
      <c r="L1782" t="b">
        <f t="shared" si="108"/>
        <v>0</v>
      </c>
      <c r="M1782" t="b">
        <f t="shared" si="109"/>
        <v>0</v>
      </c>
      <c r="N1782" t="b">
        <f t="shared" si="110"/>
        <v>0</v>
      </c>
      <c r="O1782" s="2" t="b">
        <f t="shared" si="111"/>
        <v>0</v>
      </c>
    </row>
    <row r="1783" spans="1:15" x14ac:dyDescent="0.25">
      <c r="A1783">
        <v>1783</v>
      </c>
      <c r="B1783" s="2" t="s">
        <v>1951</v>
      </c>
      <c r="C1783">
        <v>34</v>
      </c>
      <c r="D1783">
        <v>9</v>
      </c>
      <c r="E1783">
        <v>42091</v>
      </c>
      <c r="F1783" s="2" t="s">
        <v>137</v>
      </c>
      <c r="G1783">
        <v>5.79</v>
      </c>
      <c r="H1783">
        <v>100</v>
      </c>
      <c r="I1783">
        <v>0</v>
      </c>
      <c r="J1783">
        <v>0</v>
      </c>
      <c r="K1783">
        <v>0</v>
      </c>
      <c r="L1783" t="b">
        <f t="shared" si="108"/>
        <v>0</v>
      </c>
      <c r="M1783" t="b">
        <f t="shared" si="109"/>
        <v>0</v>
      </c>
      <c r="N1783" t="b">
        <f t="shared" si="110"/>
        <v>0</v>
      </c>
      <c r="O1783" s="2" t="b">
        <f t="shared" si="111"/>
        <v>0</v>
      </c>
    </row>
    <row r="1784" spans="1:15" x14ac:dyDescent="0.25">
      <c r="A1784">
        <v>1784</v>
      </c>
      <c r="B1784" s="2" t="s">
        <v>1952</v>
      </c>
      <c r="C1784">
        <v>34</v>
      </c>
      <c r="D1784">
        <v>9</v>
      </c>
      <c r="E1784">
        <v>42092</v>
      </c>
      <c r="F1784" s="2" t="s">
        <v>137</v>
      </c>
      <c r="G1784">
        <v>5.91</v>
      </c>
      <c r="H1784">
        <v>100</v>
      </c>
      <c r="I1784">
        <v>0</v>
      </c>
      <c r="J1784">
        <v>0</v>
      </c>
      <c r="K1784">
        <v>0</v>
      </c>
      <c r="L1784" t="b">
        <f t="shared" si="108"/>
        <v>0</v>
      </c>
      <c r="M1784" t="b">
        <f t="shared" si="109"/>
        <v>0</v>
      </c>
      <c r="N1784" t="b">
        <f t="shared" si="110"/>
        <v>0</v>
      </c>
      <c r="O1784" s="2" t="b">
        <f t="shared" si="111"/>
        <v>0</v>
      </c>
    </row>
    <row r="1785" spans="1:15" x14ac:dyDescent="0.25">
      <c r="A1785">
        <v>1785</v>
      </c>
      <c r="B1785" s="2" t="s">
        <v>1953</v>
      </c>
      <c r="C1785">
        <v>34</v>
      </c>
      <c r="D1785">
        <v>9</v>
      </c>
      <c r="E1785">
        <v>42093</v>
      </c>
      <c r="F1785" s="2" t="s">
        <v>137</v>
      </c>
      <c r="G1785">
        <v>8.27</v>
      </c>
      <c r="H1785">
        <v>100</v>
      </c>
      <c r="I1785">
        <v>0</v>
      </c>
      <c r="J1785">
        <v>0</v>
      </c>
      <c r="K1785">
        <v>0</v>
      </c>
      <c r="L1785" t="b">
        <f t="shared" si="108"/>
        <v>0</v>
      </c>
      <c r="M1785" t="b">
        <f t="shared" si="109"/>
        <v>0</v>
      </c>
      <c r="N1785" t="b">
        <f t="shared" si="110"/>
        <v>0</v>
      </c>
      <c r="O1785" s="2" t="b">
        <f t="shared" si="111"/>
        <v>0</v>
      </c>
    </row>
    <row r="1786" spans="1:15" x14ac:dyDescent="0.25">
      <c r="A1786">
        <v>1786</v>
      </c>
      <c r="B1786" s="2" t="s">
        <v>1954</v>
      </c>
      <c r="C1786">
        <v>34</v>
      </c>
      <c r="D1786">
        <v>9</v>
      </c>
      <c r="E1786">
        <v>42094</v>
      </c>
      <c r="F1786" s="2" t="s">
        <v>137</v>
      </c>
      <c r="G1786">
        <v>8.4600000000000009</v>
      </c>
      <c r="H1786">
        <v>100</v>
      </c>
      <c r="I1786">
        <v>0</v>
      </c>
      <c r="J1786">
        <v>0</v>
      </c>
      <c r="K1786">
        <v>0</v>
      </c>
      <c r="L1786" t="b">
        <f t="shared" si="108"/>
        <v>0</v>
      </c>
      <c r="M1786" t="b">
        <f t="shared" si="109"/>
        <v>0</v>
      </c>
      <c r="N1786" t="b">
        <f t="shared" si="110"/>
        <v>0</v>
      </c>
      <c r="O1786" s="2" t="b">
        <f t="shared" si="111"/>
        <v>0</v>
      </c>
    </row>
    <row r="1787" spans="1:15" x14ac:dyDescent="0.25">
      <c r="A1787">
        <v>1787</v>
      </c>
      <c r="B1787" s="2" t="s">
        <v>1955</v>
      </c>
      <c r="C1787">
        <v>34</v>
      </c>
      <c r="D1787">
        <v>9</v>
      </c>
      <c r="E1787">
        <v>42095</v>
      </c>
      <c r="F1787" s="2" t="s">
        <v>137</v>
      </c>
      <c r="G1787">
        <v>11.51</v>
      </c>
      <c r="H1787">
        <v>100</v>
      </c>
      <c r="I1787">
        <v>0</v>
      </c>
      <c r="J1787">
        <v>0</v>
      </c>
      <c r="K1787">
        <v>0</v>
      </c>
      <c r="L1787" t="b">
        <f t="shared" si="108"/>
        <v>0</v>
      </c>
      <c r="M1787" t="b">
        <f t="shared" si="109"/>
        <v>0</v>
      </c>
      <c r="N1787" t="b">
        <f t="shared" si="110"/>
        <v>0</v>
      </c>
      <c r="O1787" s="2" t="b">
        <f t="shared" si="111"/>
        <v>0</v>
      </c>
    </row>
    <row r="1788" spans="1:15" x14ac:dyDescent="0.25">
      <c r="A1788">
        <v>1788</v>
      </c>
      <c r="B1788" s="2" t="s">
        <v>1956</v>
      </c>
      <c r="C1788">
        <v>34</v>
      </c>
      <c r="D1788">
        <v>9</v>
      </c>
      <c r="E1788">
        <v>42096</v>
      </c>
      <c r="F1788" s="2" t="s">
        <v>137</v>
      </c>
      <c r="G1788">
        <v>4.6500000000000004</v>
      </c>
      <c r="H1788">
        <v>100</v>
      </c>
      <c r="I1788">
        <v>0</v>
      </c>
      <c r="J1788">
        <v>0</v>
      </c>
      <c r="K1788">
        <v>0</v>
      </c>
      <c r="L1788" t="b">
        <f t="shared" si="108"/>
        <v>0</v>
      </c>
      <c r="M1788" t="b">
        <f t="shared" si="109"/>
        <v>0</v>
      </c>
      <c r="N1788" t="b">
        <f t="shared" si="110"/>
        <v>0</v>
      </c>
      <c r="O1788" s="2" t="b">
        <f t="shared" si="111"/>
        <v>0</v>
      </c>
    </row>
    <row r="1789" spans="1:15" x14ac:dyDescent="0.25">
      <c r="A1789">
        <v>1789</v>
      </c>
      <c r="B1789" s="2" t="s">
        <v>1957</v>
      </c>
      <c r="C1789">
        <v>34</v>
      </c>
      <c r="D1789">
        <v>9</v>
      </c>
      <c r="E1789">
        <v>42097</v>
      </c>
      <c r="F1789" s="2" t="s">
        <v>137</v>
      </c>
      <c r="G1789">
        <v>9.2200000000000006</v>
      </c>
      <c r="H1789">
        <v>100</v>
      </c>
      <c r="I1789">
        <v>0</v>
      </c>
      <c r="J1789">
        <v>0</v>
      </c>
      <c r="K1789">
        <v>0</v>
      </c>
      <c r="L1789" t="b">
        <f t="shared" si="108"/>
        <v>0</v>
      </c>
      <c r="M1789" t="b">
        <f t="shared" si="109"/>
        <v>0</v>
      </c>
      <c r="N1789" t="b">
        <f t="shared" si="110"/>
        <v>0</v>
      </c>
      <c r="O1789" s="2" t="b">
        <f t="shared" si="111"/>
        <v>0</v>
      </c>
    </row>
    <row r="1790" spans="1:15" x14ac:dyDescent="0.25">
      <c r="A1790">
        <v>1790</v>
      </c>
      <c r="B1790" s="2" t="s">
        <v>1958</v>
      </c>
      <c r="C1790">
        <v>34</v>
      </c>
      <c r="D1790">
        <v>9</v>
      </c>
      <c r="E1790">
        <v>42098</v>
      </c>
      <c r="F1790" s="2" t="s">
        <v>137</v>
      </c>
      <c r="G1790">
        <v>9.2200000000000006</v>
      </c>
      <c r="H1790">
        <v>100</v>
      </c>
      <c r="I1790">
        <v>0</v>
      </c>
      <c r="J1790">
        <v>0</v>
      </c>
      <c r="K1790">
        <v>0</v>
      </c>
      <c r="L1790" t="b">
        <f t="shared" si="108"/>
        <v>0</v>
      </c>
      <c r="M1790" t="b">
        <f t="shared" si="109"/>
        <v>0</v>
      </c>
      <c r="N1790" t="b">
        <f t="shared" si="110"/>
        <v>0</v>
      </c>
      <c r="O1790" s="2" t="b">
        <f t="shared" si="111"/>
        <v>0</v>
      </c>
    </row>
    <row r="1791" spans="1:15" x14ac:dyDescent="0.25">
      <c r="A1791">
        <v>1791</v>
      </c>
      <c r="B1791" s="2" t="s">
        <v>1959</v>
      </c>
      <c r="C1791">
        <v>34</v>
      </c>
      <c r="D1791">
        <v>9</v>
      </c>
      <c r="E1791">
        <v>42099</v>
      </c>
      <c r="F1791" s="2" t="s">
        <v>137</v>
      </c>
      <c r="G1791">
        <v>3.89</v>
      </c>
      <c r="H1791">
        <v>100</v>
      </c>
      <c r="I1791">
        <v>0</v>
      </c>
      <c r="J1791">
        <v>0</v>
      </c>
      <c r="K1791">
        <v>0</v>
      </c>
      <c r="L1791" t="b">
        <f t="shared" si="108"/>
        <v>0</v>
      </c>
      <c r="M1791" t="b">
        <f t="shared" si="109"/>
        <v>0</v>
      </c>
      <c r="N1791" t="b">
        <f t="shared" si="110"/>
        <v>0</v>
      </c>
      <c r="O1791" s="2" t="b">
        <f t="shared" si="111"/>
        <v>0</v>
      </c>
    </row>
    <row r="1792" spans="1:15" x14ac:dyDescent="0.25">
      <c r="A1792">
        <v>1792</v>
      </c>
      <c r="B1792" s="2" t="s">
        <v>1960</v>
      </c>
      <c r="C1792">
        <v>34</v>
      </c>
      <c r="D1792">
        <v>9</v>
      </c>
      <c r="E1792">
        <v>42100</v>
      </c>
      <c r="F1792" s="2" t="s">
        <v>137</v>
      </c>
      <c r="G1792">
        <v>16.21</v>
      </c>
      <c r="H1792">
        <v>100</v>
      </c>
      <c r="I1792">
        <v>0</v>
      </c>
      <c r="J1792">
        <v>0</v>
      </c>
      <c r="K1792">
        <v>0</v>
      </c>
      <c r="L1792" t="b">
        <f t="shared" si="108"/>
        <v>0</v>
      </c>
      <c r="M1792" t="b">
        <f t="shared" si="109"/>
        <v>0</v>
      </c>
      <c r="N1792" t="b">
        <f t="shared" si="110"/>
        <v>0</v>
      </c>
      <c r="O1792" s="2" t="b">
        <f t="shared" si="111"/>
        <v>0</v>
      </c>
    </row>
    <row r="1793" spans="1:15" x14ac:dyDescent="0.25">
      <c r="A1793">
        <v>1793</v>
      </c>
      <c r="B1793" s="2" t="s">
        <v>1961</v>
      </c>
      <c r="C1793">
        <v>34</v>
      </c>
      <c r="D1793">
        <v>9</v>
      </c>
      <c r="E1793">
        <v>42101</v>
      </c>
      <c r="F1793" s="2" t="s">
        <v>137</v>
      </c>
      <c r="G1793">
        <v>3.09</v>
      </c>
      <c r="H1793">
        <v>100</v>
      </c>
      <c r="I1793">
        <v>0</v>
      </c>
      <c r="J1793">
        <v>0</v>
      </c>
      <c r="K1793">
        <v>0</v>
      </c>
      <c r="L1793" t="b">
        <f t="shared" si="108"/>
        <v>0</v>
      </c>
      <c r="M1793" t="b">
        <f t="shared" si="109"/>
        <v>0</v>
      </c>
      <c r="N1793" t="b">
        <f t="shared" si="110"/>
        <v>0</v>
      </c>
      <c r="O1793" s="2" t="b">
        <f t="shared" si="111"/>
        <v>0</v>
      </c>
    </row>
    <row r="1794" spans="1:15" x14ac:dyDescent="0.25">
      <c r="A1794">
        <v>1794</v>
      </c>
      <c r="B1794" s="2" t="s">
        <v>1962</v>
      </c>
      <c r="C1794">
        <v>34</v>
      </c>
      <c r="D1794">
        <v>9</v>
      </c>
      <c r="E1794">
        <v>42102</v>
      </c>
      <c r="F1794" s="2" t="s">
        <v>137</v>
      </c>
      <c r="G1794">
        <v>4.99</v>
      </c>
      <c r="H1794">
        <v>100</v>
      </c>
      <c r="I1794">
        <v>0</v>
      </c>
      <c r="J1794">
        <v>0</v>
      </c>
      <c r="K1794">
        <v>0</v>
      </c>
      <c r="L1794" t="b">
        <f t="shared" ref="L1794:L1857" si="112">IF(ISNUMBER(FIND(" VEGAN",UPPER(B1794))),TRUE,FALSE)</f>
        <v>0</v>
      </c>
      <c r="M1794" t="b">
        <f t="shared" ref="M1794:M1857" si="113">IF(ISNUMBER(FIND(" BIO",UPPER(B1794))),TRUE)</f>
        <v>0</v>
      </c>
      <c r="N1794" t="b">
        <f t="shared" ref="N1794:N1857" si="114">IF(ISNUMBER(FIND(" HALAL",UPPER(B1794))),TRUE)</f>
        <v>0</v>
      </c>
      <c r="O1794" s="2" t="b">
        <f t="shared" ref="O1794:O1857" si="115">IF(ISNUMBER(FIND(" CASHER",UPPER(B1794))),TRUE)</f>
        <v>0</v>
      </c>
    </row>
    <row r="1795" spans="1:15" x14ac:dyDescent="0.25">
      <c r="A1795">
        <v>1795</v>
      </c>
      <c r="B1795" s="2" t="s">
        <v>1963</v>
      </c>
      <c r="C1795">
        <v>34</v>
      </c>
      <c r="D1795">
        <v>9</v>
      </c>
      <c r="E1795">
        <v>42103</v>
      </c>
      <c r="F1795" s="2" t="s">
        <v>137</v>
      </c>
      <c r="G1795">
        <v>4.99</v>
      </c>
      <c r="H1795">
        <v>100</v>
      </c>
      <c r="I1795">
        <v>0</v>
      </c>
      <c r="J1795">
        <v>0</v>
      </c>
      <c r="K1795">
        <v>0</v>
      </c>
      <c r="L1795" t="b">
        <f t="shared" si="112"/>
        <v>0</v>
      </c>
      <c r="M1795" t="b">
        <f t="shared" si="113"/>
        <v>0</v>
      </c>
      <c r="N1795" t="b">
        <f t="shared" si="114"/>
        <v>0</v>
      </c>
      <c r="O1795" s="2" t="b">
        <f t="shared" si="115"/>
        <v>0</v>
      </c>
    </row>
    <row r="1796" spans="1:15" x14ac:dyDescent="0.25">
      <c r="A1796">
        <v>1796</v>
      </c>
      <c r="B1796" s="2" t="s">
        <v>1964</v>
      </c>
      <c r="C1796">
        <v>34</v>
      </c>
      <c r="D1796">
        <v>9</v>
      </c>
      <c r="E1796">
        <v>42104</v>
      </c>
      <c r="F1796" s="2" t="s">
        <v>137</v>
      </c>
      <c r="G1796">
        <v>3.66</v>
      </c>
      <c r="H1796">
        <v>100</v>
      </c>
      <c r="I1796">
        <v>0</v>
      </c>
      <c r="J1796">
        <v>0</v>
      </c>
      <c r="K1796">
        <v>0</v>
      </c>
      <c r="L1796" t="b">
        <f t="shared" si="112"/>
        <v>0</v>
      </c>
      <c r="M1796" t="b">
        <f t="shared" si="113"/>
        <v>0</v>
      </c>
      <c r="N1796" t="b">
        <f t="shared" si="114"/>
        <v>0</v>
      </c>
      <c r="O1796" s="2" t="b">
        <f t="shared" si="115"/>
        <v>0</v>
      </c>
    </row>
    <row r="1797" spans="1:15" x14ac:dyDescent="0.25">
      <c r="A1797">
        <v>1797</v>
      </c>
      <c r="B1797" s="2" t="s">
        <v>1965</v>
      </c>
      <c r="C1797">
        <v>34</v>
      </c>
      <c r="D1797">
        <v>9</v>
      </c>
      <c r="E1797">
        <v>42105</v>
      </c>
      <c r="F1797" s="2" t="s">
        <v>137</v>
      </c>
      <c r="G1797">
        <v>5.1100000000000003</v>
      </c>
      <c r="H1797">
        <v>100</v>
      </c>
      <c r="I1797">
        <v>0</v>
      </c>
      <c r="J1797">
        <v>0</v>
      </c>
      <c r="K1797">
        <v>0</v>
      </c>
      <c r="L1797" t="b">
        <f t="shared" si="112"/>
        <v>0</v>
      </c>
      <c r="M1797" t="b">
        <f t="shared" si="113"/>
        <v>0</v>
      </c>
      <c r="N1797" t="b">
        <f t="shared" si="114"/>
        <v>0</v>
      </c>
      <c r="O1797" s="2" t="b">
        <f t="shared" si="115"/>
        <v>0</v>
      </c>
    </row>
    <row r="1798" spans="1:15" x14ac:dyDescent="0.25">
      <c r="A1798">
        <v>1798</v>
      </c>
      <c r="B1798" s="2" t="s">
        <v>1966</v>
      </c>
      <c r="C1798">
        <v>34</v>
      </c>
      <c r="D1798">
        <v>9</v>
      </c>
      <c r="E1798">
        <v>42106</v>
      </c>
      <c r="F1798" s="2" t="s">
        <v>137</v>
      </c>
      <c r="G1798">
        <v>4.76</v>
      </c>
      <c r="H1798">
        <v>100</v>
      </c>
      <c r="I1798">
        <v>0</v>
      </c>
      <c r="J1798">
        <v>0</v>
      </c>
      <c r="K1798">
        <v>0</v>
      </c>
      <c r="L1798" t="b">
        <f t="shared" si="112"/>
        <v>0</v>
      </c>
      <c r="M1798" t="b">
        <f t="shared" si="113"/>
        <v>0</v>
      </c>
      <c r="N1798" t="b">
        <f t="shared" si="114"/>
        <v>0</v>
      </c>
      <c r="O1798" s="2" t="b">
        <f t="shared" si="115"/>
        <v>0</v>
      </c>
    </row>
    <row r="1799" spans="1:15" x14ac:dyDescent="0.25">
      <c r="A1799">
        <v>1799</v>
      </c>
      <c r="B1799" s="2" t="s">
        <v>1967</v>
      </c>
      <c r="C1799">
        <v>34</v>
      </c>
      <c r="D1799">
        <v>9</v>
      </c>
      <c r="E1799">
        <v>42107</v>
      </c>
      <c r="F1799" s="2" t="s">
        <v>137</v>
      </c>
      <c r="G1799">
        <v>3.43</v>
      </c>
      <c r="H1799">
        <v>100</v>
      </c>
      <c r="I1799">
        <v>0</v>
      </c>
      <c r="J1799">
        <v>0</v>
      </c>
      <c r="K1799">
        <v>0</v>
      </c>
      <c r="L1799" t="b">
        <f t="shared" si="112"/>
        <v>0</v>
      </c>
      <c r="M1799" t="b">
        <f t="shared" si="113"/>
        <v>0</v>
      </c>
      <c r="N1799" t="b">
        <f t="shared" si="114"/>
        <v>0</v>
      </c>
      <c r="O1799" s="2" t="b">
        <f t="shared" si="115"/>
        <v>0</v>
      </c>
    </row>
    <row r="1800" spans="1:15" x14ac:dyDescent="0.25">
      <c r="A1800">
        <v>1800</v>
      </c>
      <c r="B1800" s="2" t="s">
        <v>1968</v>
      </c>
      <c r="C1800">
        <v>34</v>
      </c>
      <c r="D1800">
        <v>9</v>
      </c>
      <c r="E1800">
        <v>42108</v>
      </c>
      <c r="F1800" s="2" t="s">
        <v>137</v>
      </c>
      <c r="G1800">
        <v>2.1800000000000002</v>
      </c>
      <c r="H1800">
        <v>100</v>
      </c>
      <c r="I1800">
        <v>0</v>
      </c>
      <c r="J1800">
        <v>0</v>
      </c>
      <c r="K1800">
        <v>0</v>
      </c>
      <c r="L1800" t="b">
        <f t="shared" si="112"/>
        <v>0</v>
      </c>
      <c r="M1800" t="b">
        <f t="shared" si="113"/>
        <v>0</v>
      </c>
      <c r="N1800" t="b">
        <f t="shared" si="114"/>
        <v>0</v>
      </c>
      <c r="O1800" s="2" t="b">
        <f t="shared" si="115"/>
        <v>0</v>
      </c>
    </row>
    <row r="1801" spans="1:15" x14ac:dyDescent="0.25">
      <c r="A1801">
        <v>1801</v>
      </c>
      <c r="B1801" s="2" t="s">
        <v>1969</v>
      </c>
      <c r="C1801">
        <v>34</v>
      </c>
      <c r="D1801">
        <v>9</v>
      </c>
      <c r="E1801">
        <v>42109</v>
      </c>
      <c r="F1801" s="2" t="s">
        <v>137</v>
      </c>
      <c r="G1801">
        <v>3.85</v>
      </c>
      <c r="H1801">
        <v>100</v>
      </c>
      <c r="I1801">
        <v>0</v>
      </c>
      <c r="J1801">
        <v>0</v>
      </c>
      <c r="K1801">
        <v>0</v>
      </c>
      <c r="L1801" t="b">
        <f t="shared" si="112"/>
        <v>0</v>
      </c>
      <c r="M1801" t="b">
        <f t="shared" si="113"/>
        <v>0</v>
      </c>
      <c r="N1801" t="b">
        <f t="shared" si="114"/>
        <v>0</v>
      </c>
      <c r="O1801" s="2" t="b">
        <f t="shared" si="115"/>
        <v>0</v>
      </c>
    </row>
    <row r="1802" spans="1:15" x14ac:dyDescent="0.25">
      <c r="A1802">
        <v>1802</v>
      </c>
      <c r="B1802" s="2" t="s">
        <v>1970</v>
      </c>
      <c r="C1802">
        <v>34</v>
      </c>
      <c r="D1802">
        <v>9</v>
      </c>
      <c r="E1802">
        <v>42110</v>
      </c>
      <c r="F1802" s="2" t="s">
        <v>137</v>
      </c>
      <c r="G1802">
        <v>19.260000000000002</v>
      </c>
      <c r="H1802">
        <v>100</v>
      </c>
      <c r="I1802">
        <v>0</v>
      </c>
      <c r="J1802">
        <v>0</v>
      </c>
      <c r="K1802">
        <v>0</v>
      </c>
      <c r="L1802" t="b">
        <f t="shared" si="112"/>
        <v>0</v>
      </c>
      <c r="M1802" t="b">
        <f t="shared" si="113"/>
        <v>0</v>
      </c>
      <c r="N1802" t="b">
        <f t="shared" si="114"/>
        <v>0</v>
      </c>
      <c r="O1802" s="2" t="b">
        <f t="shared" si="115"/>
        <v>0</v>
      </c>
    </row>
    <row r="1803" spans="1:15" x14ac:dyDescent="0.25">
      <c r="A1803">
        <v>1803</v>
      </c>
      <c r="B1803" s="2" t="s">
        <v>1971</v>
      </c>
      <c r="C1803">
        <v>34</v>
      </c>
      <c r="D1803">
        <v>9</v>
      </c>
      <c r="E1803">
        <v>42111</v>
      </c>
      <c r="F1803" s="2" t="s">
        <v>137</v>
      </c>
      <c r="G1803">
        <v>5.1100000000000003</v>
      </c>
      <c r="H1803">
        <v>100</v>
      </c>
      <c r="I1803">
        <v>0</v>
      </c>
      <c r="J1803">
        <v>0</v>
      </c>
      <c r="K1803">
        <v>0</v>
      </c>
      <c r="L1803" t="b">
        <f t="shared" si="112"/>
        <v>0</v>
      </c>
      <c r="M1803" t="b">
        <f t="shared" si="113"/>
        <v>0</v>
      </c>
      <c r="N1803" t="b">
        <f t="shared" si="114"/>
        <v>0</v>
      </c>
      <c r="O1803" s="2" t="b">
        <f t="shared" si="115"/>
        <v>0</v>
      </c>
    </row>
    <row r="1804" spans="1:15" x14ac:dyDescent="0.25">
      <c r="A1804">
        <v>1804</v>
      </c>
      <c r="B1804" s="2" t="s">
        <v>1972</v>
      </c>
      <c r="C1804">
        <v>34</v>
      </c>
      <c r="D1804">
        <v>9</v>
      </c>
      <c r="E1804">
        <v>42112</v>
      </c>
      <c r="F1804" s="2" t="s">
        <v>137</v>
      </c>
      <c r="G1804">
        <v>4.99</v>
      </c>
      <c r="H1804">
        <v>100</v>
      </c>
      <c r="I1804">
        <v>0</v>
      </c>
      <c r="J1804">
        <v>0</v>
      </c>
      <c r="K1804">
        <v>0</v>
      </c>
      <c r="L1804" t="b">
        <f t="shared" si="112"/>
        <v>0</v>
      </c>
      <c r="M1804" t="b">
        <f t="shared" si="113"/>
        <v>0</v>
      </c>
      <c r="N1804" t="b">
        <f t="shared" si="114"/>
        <v>0</v>
      </c>
      <c r="O1804" s="2" t="b">
        <f t="shared" si="115"/>
        <v>0</v>
      </c>
    </row>
    <row r="1805" spans="1:15" x14ac:dyDescent="0.25">
      <c r="A1805">
        <v>1805</v>
      </c>
      <c r="B1805" s="2" t="s">
        <v>1973</v>
      </c>
      <c r="C1805">
        <v>34</v>
      </c>
      <c r="D1805">
        <v>9</v>
      </c>
      <c r="E1805">
        <v>42113</v>
      </c>
      <c r="F1805" s="2" t="s">
        <v>137</v>
      </c>
      <c r="G1805">
        <v>5.1100000000000003</v>
      </c>
      <c r="H1805">
        <v>100</v>
      </c>
      <c r="I1805">
        <v>0</v>
      </c>
      <c r="J1805">
        <v>0</v>
      </c>
      <c r="K1805">
        <v>0</v>
      </c>
      <c r="L1805" t="b">
        <f t="shared" si="112"/>
        <v>0</v>
      </c>
      <c r="M1805" t="b">
        <f t="shared" si="113"/>
        <v>0</v>
      </c>
      <c r="N1805" t="b">
        <f t="shared" si="114"/>
        <v>0</v>
      </c>
      <c r="O1805" s="2" t="b">
        <f t="shared" si="115"/>
        <v>0</v>
      </c>
    </row>
    <row r="1806" spans="1:15" x14ac:dyDescent="0.25">
      <c r="A1806">
        <v>1806</v>
      </c>
      <c r="B1806" s="2" t="s">
        <v>1974</v>
      </c>
      <c r="C1806">
        <v>34</v>
      </c>
      <c r="D1806">
        <v>9</v>
      </c>
      <c r="E1806">
        <v>42114</v>
      </c>
      <c r="F1806" s="2" t="s">
        <v>137</v>
      </c>
      <c r="G1806">
        <v>7.47</v>
      </c>
      <c r="H1806">
        <v>100</v>
      </c>
      <c r="I1806">
        <v>0</v>
      </c>
      <c r="J1806">
        <v>0</v>
      </c>
      <c r="K1806">
        <v>0</v>
      </c>
      <c r="L1806" t="b">
        <f t="shared" si="112"/>
        <v>0</v>
      </c>
      <c r="M1806" t="b">
        <f t="shared" si="113"/>
        <v>0</v>
      </c>
      <c r="N1806" t="b">
        <f t="shared" si="114"/>
        <v>0</v>
      </c>
      <c r="O1806" s="2" t="b">
        <f t="shared" si="115"/>
        <v>0</v>
      </c>
    </row>
    <row r="1807" spans="1:15" x14ac:dyDescent="0.25">
      <c r="A1807">
        <v>1807</v>
      </c>
      <c r="B1807" s="2" t="s">
        <v>1975</v>
      </c>
      <c r="C1807">
        <v>34</v>
      </c>
      <c r="D1807">
        <v>9</v>
      </c>
      <c r="E1807">
        <v>42115</v>
      </c>
      <c r="F1807" s="2" t="s">
        <v>137</v>
      </c>
      <c r="G1807">
        <v>7.66</v>
      </c>
      <c r="H1807">
        <v>100</v>
      </c>
      <c r="I1807">
        <v>0</v>
      </c>
      <c r="J1807">
        <v>0</v>
      </c>
      <c r="K1807">
        <v>0</v>
      </c>
      <c r="L1807" t="b">
        <f t="shared" si="112"/>
        <v>0</v>
      </c>
      <c r="M1807" t="b">
        <f t="shared" si="113"/>
        <v>0</v>
      </c>
      <c r="N1807" t="b">
        <f t="shared" si="114"/>
        <v>0</v>
      </c>
      <c r="O1807" s="2" t="b">
        <f t="shared" si="115"/>
        <v>0</v>
      </c>
    </row>
    <row r="1808" spans="1:15" x14ac:dyDescent="0.25">
      <c r="A1808">
        <v>1808</v>
      </c>
      <c r="B1808" s="2" t="s">
        <v>1976</v>
      </c>
      <c r="C1808">
        <v>34</v>
      </c>
      <c r="D1808">
        <v>9</v>
      </c>
      <c r="E1808">
        <v>42116</v>
      </c>
      <c r="F1808" s="2" t="s">
        <v>137</v>
      </c>
      <c r="G1808">
        <v>10.71</v>
      </c>
      <c r="H1808">
        <v>100</v>
      </c>
      <c r="I1808">
        <v>0</v>
      </c>
      <c r="J1808">
        <v>0</v>
      </c>
      <c r="K1808">
        <v>0</v>
      </c>
      <c r="L1808" t="b">
        <f t="shared" si="112"/>
        <v>0</v>
      </c>
      <c r="M1808" t="b">
        <f t="shared" si="113"/>
        <v>0</v>
      </c>
      <c r="N1808" t="b">
        <f t="shared" si="114"/>
        <v>0</v>
      </c>
      <c r="O1808" s="2" t="b">
        <f t="shared" si="115"/>
        <v>0</v>
      </c>
    </row>
    <row r="1809" spans="1:15" x14ac:dyDescent="0.25">
      <c r="A1809">
        <v>1809</v>
      </c>
      <c r="B1809" s="2" t="s">
        <v>1977</v>
      </c>
      <c r="C1809">
        <v>34</v>
      </c>
      <c r="D1809">
        <v>9</v>
      </c>
      <c r="E1809">
        <v>42117</v>
      </c>
      <c r="F1809" s="2" t="s">
        <v>137</v>
      </c>
      <c r="G1809">
        <v>3.85</v>
      </c>
      <c r="H1809">
        <v>100</v>
      </c>
      <c r="I1809">
        <v>0</v>
      </c>
      <c r="J1809">
        <v>0</v>
      </c>
      <c r="K1809">
        <v>0</v>
      </c>
      <c r="L1809" t="b">
        <f t="shared" si="112"/>
        <v>0</v>
      </c>
      <c r="M1809" t="b">
        <f t="shared" si="113"/>
        <v>0</v>
      </c>
      <c r="N1809" t="b">
        <f t="shared" si="114"/>
        <v>0</v>
      </c>
      <c r="O1809" s="2" t="b">
        <f t="shared" si="115"/>
        <v>0</v>
      </c>
    </row>
    <row r="1810" spans="1:15" x14ac:dyDescent="0.25">
      <c r="A1810">
        <v>1810</v>
      </c>
      <c r="B1810" s="2" t="s">
        <v>1978</v>
      </c>
      <c r="C1810">
        <v>34</v>
      </c>
      <c r="D1810">
        <v>9</v>
      </c>
      <c r="E1810">
        <v>42118</v>
      </c>
      <c r="F1810" s="2" t="s">
        <v>137</v>
      </c>
      <c r="G1810">
        <v>8.42</v>
      </c>
      <c r="H1810">
        <v>100</v>
      </c>
      <c r="I1810">
        <v>0</v>
      </c>
      <c r="J1810">
        <v>0</v>
      </c>
      <c r="K1810">
        <v>0</v>
      </c>
      <c r="L1810" t="b">
        <f t="shared" si="112"/>
        <v>0</v>
      </c>
      <c r="M1810" t="b">
        <f t="shared" si="113"/>
        <v>0</v>
      </c>
      <c r="N1810" t="b">
        <f t="shared" si="114"/>
        <v>0</v>
      </c>
      <c r="O1810" s="2" t="b">
        <f t="shared" si="115"/>
        <v>0</v>
      </c>
    </row>
    <row r="1811" spans="1:15" x14ac:dyDescent="0.25">
      <c r="A1811">
        <v>1811</v>
      </c>
      <c r="B1811" s="2" t="s">
        <v>1979</v>
      </c>
      <c r="C1811">
        <v>34</v>
      </c>
      <c r="D1811">
        <v>9</v>
      </c>
      <c r="E1811">
        <v>42119</v>
      </c>
      <c r="F1811" s="2" t="s">
        <v>137</v>
      </c>
      <c r="G1811">
        <v>8.42</v>
      </c>
      <c r="H1811">
        <v>100</v>
      </c>
      <c r="I1811">
        <v>0</v>
      </c>
      <c r="J1811">
        <v>0</v>
      </c>
      <c r="K1811">
        <v>0</v>
      </c>
      <c r="L1811" t="b">
        <f t="shared" si="112"/>
        <v>0</v>
      </c>
      <c r="M1811" t="b">
        <f t="shared" si="113"/>
        <v>0</v>
      </c>
      <c r="N1811" t="b">
        <f t="shared" si="114"/>
        <v>0</v>
      </c>
      <c r="O1811" s="2" t="b">
        <f t="shared" si="115"/>
        <v>0</v>
      </c>
    </row>
    <row r="1812" spans="1:15" x14ac:dyDescent="0.25">
      <c r="A1812">
        <v>1812</v>
      </c>
      <c r="B1812" s="2" t="s">
        <v>1980</v>
      </c>
      <c r="C1812">
        <v>34</v>
      </c>
      <c r="D1812">
        <v>9</v>
      </c>
      <c r="E1812">
        <v>42120</v>
      </c>
      <c r="F1812" s="2" t="s">
        <v>137</v>
      </c>
      <c r="G1812">
        <v>3.09</v>
      </c>
      <c r="H1812">
        <v>100</v>
      </c>
      <c r="I1812">
        <v>0</v>
      </c>
      <c r="J1812">
        <v>0</v>
      </c>
      <c r="K1812">
        <v>0</v>
      </c>
      <c r="L1812" t="b">
        <f t="shared" si="112"/>
        <v>0</v>
      </c>
      <c r="M1812" t="b">
        <f t="shared" si="113"/>
        <v>0</v>
      </c>
      <c r="N1812" t="b">
        <f t="shared" si="114"/>
        <v>0</v>
      </c>
      <c r="O1812" s="2" t="b">
        <f t="shared" si="115"/>
        <v>0</v>
      </c>
    </row>
    <row r="1813" spans="1:15" x14ac:dyDescent="0.25">
      <c r="A1813">
        <v>1813</v>
      </c>
      <c r="B1813" s="2" t="s">
        <v>1981</v>
      </c>
      <c r="C1813">
        <v>34</v>
      </c>
      <c r="D1813">
        <v>9</v>
      </c>
      <c r="E1813">
        <v>42121</v>
      </c>
      <c r="F1813" s="2" t="s">
        <v>137</v>
      </c>
      <c r="G1813">
        <v>6.62</v>
      </c>
      <c r="H1813">
        <v>100</v>
      </c>
      <c r="I1813">
        <v>0</v>
      </c>
      <c r="J1813">
        <v>0</v>
      </c>
      <c r="K1813">
        <v>0</v>
      </c>
      <c r="L1813" t="b">
        <f t="shared" si="112"/>
        <v>0</v>
      </c>
      <c r="M1813" t="b">
        <f t="shared" si="113"/>
        <v>0</v>
      </c>
      <c r="N1813" t="b">
        <f t="shared" si="114"/>
        <v>0</v>
      </c>
      <c r="O1813" s="2" t="b">
        <f t="shared" si="115"/>
        <v>0</v>
      </c>
    </row>
    <row r="1814" spans="1:15" x14ac:dyDescent="0.25">
      <c r="A1814">
        <v>1814</v>
      </c>
      <c r="B1814" s="2" t="s">
        <v>1982</v>
      </c>
      <c r="C1814">
        <v>34</v>
      </c>
      <c r="D1814">
        <v>9</v>
      </c>
      <c r="E1814">
        <v>42122</v>
      </c>
      <c r="F1814" s="2" t="s">
        <v>137</v>
      </c>
      <c r="G1814">
        <v>9.4499999999999993</v>
      </c>
      <c r="H1814">
        <v>100</v>
      </c>
      <c r="I1814">
        <v>0</v>
      </c>
      <c r="J1814">
        <v>0</v>
      </c>
      <c r="K1814">
        <v>0</v>
      </c>
      <c r="L1814" t="b">
        <f t="shared" si="112"/>
        <v>0</v>
      </c>
      <c r="M1814" t="b">
        <f t="shared" si="113"/>
        <v>0</v>
      </c>
      <c r="N1814" t="b">
        <f t="shared" si="114"/>
        <v>0</v>
      </c>
      <c r="O1814" s="2" t="b">
        <f t="shared" si="115"/>
        <v>0</v>
      </c>
    </row>
    <row r="1815" spans="1:15" x14ac:dyDescent="0.25">
      <c r="A1815">
        <v>1815</v>
      </c>
      <c r="B1815" s="2" t="s">
        <v>1983</v>
      </c>
      <c r="C1815">
        <v>34</v>
      </c>
      <c r="D1815">
        <v>9</v>
      </c>
      <c r="E1815">
        <v>42123</v>
      </c>
      <c r="F1815" s="2" t="s">
        <v>137</v>
      </c>
      <c r="G1815">
        <v>3.64</v>
      </c>
      <c r="H1815">
        <v>100</v>
      </c>
      <c r="I1815">
        <v>0</v>
      </c>
      <c r="J1815">
        <v>0</v>
      </c>
      <c r="K1815">
        <v>0</v>
      </c>
      <c r="L1815" t="b">
        <f t="shared" si="112"/>
        <v>0</v>
      </c>
      <c r="M1815" t="b">
        <f t="shared" si="113"/>
        <v>0</v>
      </c>
      <c r="N1815" t="b">
        <f t="shared" si="114"/>
        <v>0</v>
      </c>
      <c r="O1815" s="2" t="b">
        <f t="shared" si="115"/>
        <v>0</v>
      </c>
    </row>
    <row r="1816" spans="1:15" x14ac:dyDescent="0.25">
      <c r="A1816">
        <v>1816</v>
      </c>
      <c r="B1816" s="2" t="s">
        <v>1984</v>
      </c>
      <c r="C1816">
        <v>34</v>
      </c>
      <c r="D1816">
        <v>9</v>
      </c>
      <c r="E1816">
        <v>42124</v>
      </c>
      <c r="F1816" s="2" t="s">
        <v>137</v>
      </c>
      <c r="G1816">
        <v>3.64</v>
      </c>
      <c r="H1816">
        <v>100</v>
      </c>
      <c r="I1816">
        <v>0</v>
      </c>
      <c r="J1816">
        <v>0</v>
      </c>
      <c r="K1816">
        <v>0</v>
      </c>
      <c r="L1816" t="b">
        <f t="shared" si="112"/>
        <v>0</v>
      </c>
      <c r="M1816" t="b">
        <f t="shared" si="113"/>
        <v>0</v>
      </c>
      <c r="N1816" t="b">
        <f t="shared" si="114"/>
        <v>0</v>
      </c>
      <c r="O1816" s="2" t="b">
        <f t="shared" si="115"/>
        <v>0</v>
      </c>
    </row>
    <row r="1817" spans="1:15" x14ac:dyDescent="0.25">
      <c r="A1817">
        <v>1817</v>
      </c>
      <c r="B1817" s="2" t="s">
        <v>1985</v>
      </c>
      <c r="C1817">
        <v>34</v>
      </c>
      <c r="D1817">
        <v>9</v>
      </c>
      <c r="E1817">
        <v>42125</v>
      </c>
      <c r="F1817" s="2" t="s">
        <v>137</v>
      </c>
      <c r="G1817">
        <v>12.74</v>
      </c>
      <c r="H1817">
        <v>100</v>
      </c>
      <c r="I1817">
        <v>0</v>
      </c>
      <c r="J1817">
        <v>0</v>
      </c>
      <c r="K1817">
        <v>0</v>
      </c>
      <c r="L1817" t="b">
        <f t="shared" si="112"/>
        <v>0</v>
      </c>
      <c r="M1817" t="b">
        <f t="shared" si="113"/>
        <v>0</v>
      </c>
      <c r="N1817" t="b">
        <f t="shared" si="114"/>
        <v>0</v>
      </c>
      <c r="O1817" s="2" t="b">
        <f t="shared" si="115"/>
        <v>0</v>
      </c>
    </row>
    <row r="1818" spans="1:15" x14ac:dyDescent="0.25">
      <c r="A1818">
        <v>1818</v>
      </c>
      <c r="B1818" s="2" t="s">
        <v>1986</v>
      </c>
      <c r="C1818">
        <v>34</v>
      </c>
      <c r="D1818">
        <v>9</v>
      </c>
      <c r="E1818">
        <v>42126</v>
      </c>
      <c r="F1818" s="2" t="s">
        <v>137</v>
      </c>
      <c r="G1818">
        <v>3.76</v>
      </c>
      <c r="H1818">
        <v>100</v>
      </c>
      <c r="I1818">
        <v>0</v>
      </c>
      <c r="J1818">
        <v>0</v>
      </c>
      <c r="K1818">
        <v>0</v>
      </c>
      <c r="L1818" t="b">
        <f t="shared" si="112"/>
        <v>0</v>
      </c>
      <c r="M1818" t="b">
        <f t="shared" si="113"/>
        <v>0</v>
      </c>
      <c r="N1818" t="b">
        <f t="shared" si="114"/>
        <v>0</v>
      </c>
      <c r="O1818" s="2" t="b">
        <f t="shared" si="115"/>
        <v>0</v>
      </c>
    </row>
    <row r="1819" spans="1:15" x14ac:dyDescent="0.25">
      <c r="A1819">
        <v>1819</v>
      </c>
      <c r="B1819" s="2" t="s">
        <v>1987</v>
      </c>
      <c r="C1819">
        <v>34</v>
      </c>
      <c r="D1819">
        <v>9</v>
      </c>
      <c r="E1819">
        <v>42127</v>
      </c>
      <c r="F1819" s="2" t="s">
        <v>137</v>
      </c>
      <c r="G1819">
        <v>3.41</v>
      </c>
      <c r="H1819">
        <v>100</v>
      </c>
      <c r="I1819">
        <v>0</v>
      </c>
      <c r="J1819">
        <v>0</v>
      </c>
      <c r="K1819">
        <v>0</v>
      </c>
      <c r="L1819" t="b">
        <f t="shared" si="112"/>
        <v>0</v>
      </c>
      <c r="M1819" t="b">
        <f t="shared" si="113"/>
        <v>0</v>
      </c>
      <c r="N1819" t="b">
        <f t="shared" si="114"/>
        <v>0</v>
      </c>
      <c r="O1819" s="2" t="b">
        <f t="shared" si="115"/>
        <v>0</v>
      </c>
    </row>
    <row r="1820" spans="1:15" x14ac:dyDescent="0.25">
      <c r="A1820">
        <v>1820</v>
      </c>
      <c r="B1820" s="2" t="s">
        <v>1988</v>
      </c>
      <c r="C1820">
        <v>34</v>
      </c>
      <c r="D1820">
        <v>9</v>
      </c>
      <c r="E1820">
        <v>42128</v>
      </c>
      <c r="F1820" s="2" t="s">
        <v>137</v>
      </c>
      <c r="G1820">
        <v>16.170000000000002</v>
      </c>
      <c r="H1820">
        <v>100</v>
      </c>
      <c r="I1820">
        <v>0</v>
      </c>
      <c r="J1820">
        <v>0</v>
      </c>
      <c r="K1820">
        <v>0</v>
      </c>
      <c r="L1820" t="b">
        <f t="shared" si="112"/>
        <v>0</v>
      </c>
      <c r="M1820" t="b">
        <f t="shared" si="113"/>
        <v>0</v>
      </c>
      <c r="N1820" t="b">
        <f t="shared" si="114"/>
        <v>0</v>
      </c>
      <c r="O1820" s="2" t="b">
        <f t="shared" si="115"/>
        <v>0</v>
      </c>
    </row>
    <row r="1821" spans="1:15" x14ac:dyDescent="0.25">
      <c r="A1821">
        <v>1821</v>
      </c>
      <c r="B1821" s="2" t="s">
        <v>1989</v>
      </c>
      <c r="C1821">
        <v>34</v>
      </c>
      <c r="D1821">
        <v>9</v>
      </c>
      <c r="E1821">
        <v>42129</v>
      </c>
      <c r="F1821" s="2" t="s">
        <v>137</v>
      </c>
      <c r="G1821">
        <v>11.49</v>
      </c>
      <c r="H1821">
        <v>100</v>
      </c>
      <c r="I1821">
        <v>0</v>
      </c>
      <c r="J1821">
        <v>0</v>
      </c>
      <c r="K1821">
        <v>0</v>
      </c>
      <c r="L1821" t="b">
        <f t="shared" si="112"/>
        <v>0</v>
      </c>
      <c r="M1821" t="b">
        <f t="shared" si="113"/>
        <v>0</v>
      </c>
      <c r="N1821" t="b">
        <f t="shared" si="114"/>
        <v>0</v>
      </c>
      <c r="O1821" s="2" t="b">
        <f t="shared" si="115"/>
        <v>0</v>
      </c>
    </row>
    <row r="1822" spans="1:15" x14ac:dyDescent="0.25">
      <c r="A1822">
        <v>1822</v>
      </c>
      <c r="B1822" s="2" t="s">
        <v>1990</v>
      </c>
      <c r="C1822">
        <v>34</v>
      </c>
      <c r="D1822">
        <v>9</v>
      </c>
      <c r="E1822">
        <v>42130</v>
      </c>
      <c r="F1822" s="2" t="s">
        <v>137</v>
      </c>
      <c r="G1822">
        <v>6.22</v>
      </c>
      <c r="H1822">
        <v>100</v>
      </c>
      <c r="I1822">
        <v>0</v>
      </c>
      <c r="J1822">
        <v>0</v>
      </c>
      <c r="K1822">
        <v>0</v>
      </c>
      <c r="L1822" t="b">
        <f t="shared" si="112"/>
        <v>0</v>
      </c>
      <c r="M1822" t="b">
        <f t="shared" si="113"/>
        <v>0</v>
      </c>
      <c r="N1822" t="b">
        <f t="shared" si="114"/>
        <v>0</v>
      </c>
      <c r="O1822" s="2" t="b">
        <f t="shared" si="115"/>
        <v>0</v>
      </c>
    </row>
    <row r="1823" spans="1:15" x14ac:dyDescent="0.25">
      <c r="A1823">
        <v>1823</v>
      </c>
      <c r="B1823" s="2" t="s">
        <v>1991</v>
      </c>
      <c r="C1823">
        <v>34</v>
      </c>
      <c r="D1823">
        <v>9</v>
      </c>
      <c r="E1823">
        <v>42131</v>
      </c>
      <c r="F1823" s="2" t="s">
        <v>137</v>
      </c>
      <c r="G1823">
        <v>7.39</v>
      </c>
      <c r="H1823">
        <v>100</v>
      </c>
      <c r="I1823">
        <v>0</v>
      </c>
      <c r="J1823">
        <v>0</v>
      </c>
      <c r="K1823">
        <v>0</v>
      </c>
      <c r="L1823" t="b">
        <f t="shared" si="112"/>
        <v>0</v>
      </c>
      <c r="M1823" t="b">
        <f t="shared" si="113"/>
        <v>0</v>
      </c>
      <c r="N1823" t="b">
        <f t="shared" si="114"/>
        <v>0</v>
      </c>
      <c r="O1823" s="2" t="b">
        <f t="shared" si="115"/>
        <v>0</v>
      </c>
    </row>
    <row r="1824" spans="1:15" x14ac:dyDescent="0.25">
      <c r="A1824">
        <v>1824</v>
      </c>
      <c r="B1824" s="2" t="s">
        <v>1992</v>
      </c>
      <c r="C1824">
        <v>34</v>
      </c>
      <c r="D1824">
        <v>9</v>
      </c>
      <c r="E1824">
        <v>42132</v>
      </c>
      <c r="F1824" s="2" t="s">
        <v>137</v>
      </c>
      <c r="G1824">
        <v>3.76</v>
      </c>
      <c r="H1824">
        <v>100</v>
      </c>
      <c r="I1824">
        <v>0</v>
      </c>
      <c r="J1824">
        <v>0</v>
      </c>
      <c r="K1824">
        <v>0</v>
      </c>
      <c r="L1824" t="b">
        <f t="shared" si="112"/>
        <v>0</v>
      </c>
      <c r="M1824" t="b">
        <f t="shared" si="113"/>
        <v>0</v>
      </c>
      <c r="N1824" t="b">
        <f t="shared" si="114"/>
        <v>0</v>
      </c>
      <c r="O1824" s="2" t="b">
        <f t="shared" si="115"/>
        <v>0</v>
      </c>
    </row>
    <row r="1825" spans="1:15" x14ac:dyDescent="0.25">
      <c r="A1825">
        <v>1825</v>
      </c>
      <c r="B1825" s="2" t="s">
        <v>1993</v>
      </c>
      <c r="C1825">
        <v>34</v>
      </c>
      <c r="D1825">
        <v>9</v>
      </c>
      <c r="E1825">
        <v>42133</v>
      </c>
      <c r="F1825" s="2" t="s">
        <v>137</v>
      </c>
      <c r="G1825">
        <v>3.64</v>
      </c>
      <c r="H1825">
        <v>100</v>
      </c>
      <c r="I1825">
        <v>0</v>
      </c>
      <c r="J1825">
        <v>0</v>
      </c>
      <c r="K1825">
        <v>0</v>
      </c>
      <c r="L1825" t="b">
        <f t="shared" si="112"/>
        <v>0</v>
      </c>
      <c r="M1825" t="b">
        <f t="shared" si="113"/>
        <v>0</v>
      </c>
      <c r="N1825" t="b">
        <f t="shared" si="114"/>
        <v>0</v>
      </c>
      <c r="O1825" s="2" t="b">
        <f t="shared" si="115"/>
        <v>0</v>
      </c>
    </row>
    <row r="1826" spans="1:15" x14ac:dyDescent="0.25">
      <c r="A1826">
        <v>1826</v>
      </c>
      <c r="B1826" s="2" t="s">
        <v>1994</v>
      </c>
      <c r="C1826">
        <v>34</v>
      </c>
      <c r="D1826">
        <v>9</v>
      </c>
      <c r="E1826">
        <v>42134</v>
      </c>
      <c r="F1826" s="2" t="s">
        <v>137</v>
      </c>
      <c r="G1826">
        <v>3.76</v>
      </c>
      <c r="H1826">
        <v>100</v>
      </c>
      <c r="I1826">
        <v>0</v>
      </c>
      <c r="J1826">
        <v>0</v>
      </c>
      <c r="K1826">
        <v>0</v>
      </c>
      <c r="L1826" t="b">
        <f t="shared" si="112"/>
        <v>0</v>
      </c>
      <c r="M1826" t="b">
        <f t="shared" si="113"/>
        <v>0</v>
      </c>
      <c r="N1826" t="b">
        <f t="shared" si="114"/>
        <v>0</v>
      </c>
      <c r="O1826" s="2" t="b">
        <f t="shared" si="115"/>
        <v>0</v>
      </c>
    </row>
    <row r="1827" spans="1:15" x14ac:dyDescent="0.25">
      <c r="A1827">
        <v>1827</v>
      </c>
      <c r="B1827" s="2" t="s">
        <v>1995</v>
      </c>
      <c r="C1827">
        <v>34</v>
      </c>
      <c r="D1827">
        <v>9</v>
      </c>
      <c r="E1827">
        <v>42135</v>
      </c>
      <c r="F1827" s="2" t="s">
        <v>137</v>
      </c>
      <c r="G1827">
        <v>6.12</v>
      </c>
      <c r="H1827">
        <v>100</v>
      </c>
      <c r="I1827">
        <v>0</v>
      </c>
      <c r="J1827">
        <v>0</v>
      </c>
      <c r="K1827">
        <v>0</v>
      </c>
      <c r="L1827" t="b">
        <f t="shared" si="112"/>
        <v>0</v>
      </c>
      <c r="M1827" t="b">
        <f t="shared" si="113"/>
        <v>0</v>
      </c>
      <c r="N1827" t="b">
        <f t="shared" si="114"/>
        <v>0</v>
      </c>
      <c r="O1827" s="2" t="b">
        <f t="shared" si="115"/>
        <v>0</v>
      </c>
    </row>
    <row r="1828" spans="1:15" x14ac:dyDescent="0.25">
      <c r="A1828">
        <v>1828</v>
      </c>
      <c r="B1828" s="2" t="s">
        <v>1996</v>
      </c>
      <c r="C1828">
        <v>34</v>
      </c>
      <c r="D1828">
        <v>9</v>
      </c>
      <c r="E1828">
        <v>42136</v>
      </c>
      <c r="F1828" s="2" t="s">
        <v>137</v>
      </c>
      <c r="G1828">
        <v>6.31</v>
      </c>
      <c r="H1828">
        <v>100</v>
      </c>
      <c r="I1828">
        <v>0</v>
      </c>
      <c r="J1828">
        <v>0</v>
      </c>
      <c r="K1828">
        <v>0</v>
      </c>
      <c r="L1828" t="b">
        <f t="shared" si="112"/>
        <v>0</v>
      </c>
      <c r="M1828" t="b">
        <f t="shared" si="113"/>
        <v>0</v>
      </c>
      <c r="N1828" t="b">
        <f t="shared" si="114"/>
        <v>0</v>
      </c>
      <c r="O1828" s="2" t="b">
        <f t="shared" si="115"/>
        <v>0</v>
      </c>
    </row>
    <row r="1829" spans="1:15" x14ac:dyDescent="0.25">
      <c r="A1829">
        <v>1829</v>
      </c>
      <c r="B1829" s="2" t="s">
        <v>1997</v>
      </c>
      <c r="C1829">
        <v>34</v>
      </c>
      <c r="D1829">
        <v>9</v>
      </c>
      <c r="E1829">
        <v>42137</v>
      </c>
      <c r="F1829" s="2" t="s">
        <v>137</v>
      </c>
      <c r="G1829">
        <v>9.36</v>
      </c>
      <c r="H1829">
        <v>100</v>
      </c>
      <c r="I1829">
        <v>0</v>
      </c>
      <c r="J1829">
        <v>0</v>
      </c>
      <c r="K1829">
        <v>0</v>
      </c>
      <c r="L1829" t="b">
        <f t="shared" si="112"/>
        <v>0</v>
      </c>
      <c r="M1829" t="b">
        <f t="shared" si="113"/>
        <v>0</v>
      </c>
      <c r="N1829" t="b">
        <f t="shared" si="114"/>
        <v>0</v>
      </c>
      <c r="O1829" s="2" t="b">
        <f t="shared" si="115"/>
        <v>0</v>
      </c>
    </row>
    <row r="1830" spans="1:15" x14ac:dyDescent="0.25">
      <c r="A1830">
        <v>1830</v>
      </c>
      <c r="B1830" s="2" t="s">
        <v>1998</v>
      </c>
      <c r="C1830">
        <v>34</v>
      </c>
      <c r="D1830">
        <v>9</v>
      </c>
      <c r="E1830">
        <v>42138</v>
      </c>
      <c r="F1830" s="2" t="s">
        <v>137</v>
      </c>
      <c r="G1830">
        <v>6.41</v>
      </c>
      <c r="H1830">
        <v>100</v>
      </c>
      <c r="I1830">
        <v>0</v>
      </c>
      <c r="J1830">
        <v>0</v>
      </c>
      <c r="K1830">
        <v>0</v>
      </c>
      <c r="L1830" t="b">
        <f t="shared" si="112"/>
        <v>0</v>
      </c>
      <c r="M1830" t="b">
        <f t="shared" si="113"/>
        <v>0</v>
      </c>
      <c r="N1830" t="b">
        <f t="shared" si="114"/>
        <v>0</v>
      </c>
      <c r="O1830" s="2" t="b">
        <f t="shared" si="115"/>
        <v>0</v>
      </c>
    </row>
    <row r="1831" spans="1:15" x14ac:dyDescent="0.25">
      <c r="A1831">
        <v>1831</v>
      </c>
      <c r="B1831" s="2" t="s">
        <v>1999</v>
      </c>
      <c r="C1831">
        <v>34</v>
      </c>
      <c r="D1831">
        <v>9</v>
      </c>
      <c r="E1831">
        <v>42139</v>
      </c>
      <c r="F1831" s="2" t="s">
        <v>137</v>
      </c>
      <c r="G1831">
        <v>7.07</v>
      </c>
      <c r="H1831">
        <v>100</v>
      </c>
      <c r="I1831">
        <v>0</v>
      </c>
      <c r="J1831">
        <v>0</v>
      </c>
      <c r="K1831">
        <v>0</v>
      </c>
      <c r="L1831" t="b">
        <f t="shared" si="112"/>
        <v>0</v>
      </c>
      <c r="M1831" t="b">
        <f t="shared" si="113"/>
        <v>0</v>
      </c>
      <c r="N1831" t="b">
        <f t="shared" si="114"/>
        <v>0</v>
      </c>
      <c r="O1831" s="2" t="b">
        <f t="shared" si="115"/>
        <v>0</v>
      </c>
    </row>
    <row r="1832" spans="1:15" x14ac:dyDescent="0.25">
      <c r="A1832">
        <v>1832</v>
      </c>
      <c r="B1832" s="2" t="s">
        <v>2000</v>
      </c>
      <c r="C1832">
        <v>34</v>
      </c>
      <c r="D1832">
        <v>9</v>
      </c>
      <c r="E1832">
        <v>42140</v>
      </c>
      <c r="F1832" s="2" t="s">
        <v>137</v>
      </c>
      <c r="G1832">
        <v>7.07</v>
      </c>
      <c r="H1832">
        <v>100</v>
      </c>
      <c r="I1832">
        <v>0</v>
      </c>
      <c r="J1832">
        <v>0</v>
      </c>
      <c r="K1832">
        <v>0</v>
      </c>
      <c r="L1832" t="b">
        <f t="shared" si="112"/>
        <v>0</v>
      </c>
      <c r="M1832" t="b">
        <f t="shared" si="113"/>
        <v>0</v>
      </c>
      <c r="N1832" t="b">
        <f t="shared" si="114"/>
        <v>0</v>
      </c>
      <c r="O1832" s="2" t="b">
        <f t="shared" si="115"/>
        <v>0</v>
      </c>
    </row>
    <row r="1833" spans="1:15" x14ac:dyDescent="0.25">
      <c r="A1833">
        <v>1833</v>
      </c>
      <c r="B1833" s="2" t="s">
        <v>2001</v>
      </c>
      <c r="C1833">
        <v>34</v>
      </c>
      <c r="D1833">
        <v>9</v>
      </c>
      <c r="E1833">
        <v>42141</v>
      </c>
      <c r="F1833" s="2" t="s">
        <v>137</v>
      </c>
      <c r="G1833">
        <v>7.92</v>
      </c>
      <c r="H1833">
        <v>100</v>
      </c>
      <c r="I1833">
        <v>0</v>
      </c>
      <c r="J1833">
        <v>0</v>
      </c>
      <c r="K1833">
        <v>0</v>
      </c>
      <c r="L1833" t="b">
        <f t="shared" si="112"/>
        <v>0</v>
      </c>
      <c r="M1833" t="b">
        <f t="shared" si="113"/>
        <v>0</v>
      </c>
      <c r="N1833" t="b">
        <f t="shared" si="114"/>
        <v>0</v>
      </c>
      <c r="O1833" s="2" t="b">
        <f t="shared" si="115"/>
        <v>0</v>
      </c>
    </row>
    <row r="1834" spans="1:15" x14ac:dyDescent="0.25">
      <c r="A1834">
        <v>1834</v>
      </c>
      <c r="B1834" s="2" t="s">
        <v>2002</v>
      </c>
      <c r="C1834">
        <v>34</v>
      </c>
      <c r="D1834">
        <v>9</v>
      </c>
      <c r="E1834">
        <v>42142</v>
      </c>
      <c r="F1834" s="2" t="s">
        <v>137</v>
      </c>
      <c r="G1834">
        <v>8.61</v>
      </c>
      <c r="H1834">
        <v>100</v>
      </c>
      <c r="I1834">
        <v>0</v>
      </c>
      <c r="J1834">
        <v>0</v>
      </c>
      <c r="K1834">
        <v>0</v>
      </c>
      <c r="L1834" t="b">
        <f t="shared" si="112"/>
        <v>0</v>
      </c>
      <c r="M1834" t="b">
        <f t="shared" si="113"/>
        <v>0</v>
      </c>
      <c r="N1834" t="b">
        <f t="shared" si="114"/>
        <v>0</v>
      </c>
      <c r="O1834" s="2" t="b">
        <f t="shared" si="115"/>
        <v>0</v>
      </c>
    </row>
    <row r="1835" spans="1:15" x14ac:dyDescent="0.25">
      <c r="A1835">
        <v>1835</v>
      </c>
      <c r="B1835" s="2" t="s">
        <v>2003</v>
      </c>
      <c r="C1835">
        <v>34</v>
      </c>
      <c r="D1835">
        <v>9</v>
      </c>
      <c r="E1835">
        <v>42143</v>
      </c>
      <c r="F1835" s="2" t="s">
        <v>137</v>
      </c>
      <c r="G1835">
        <v>6.62</v>
      </c>
      <c r="H1835">
        <v>100</v>
      </c>
      <c r="I1835">
        <v>0</v>
      </c>
      <c r="J1835">
        <v>0</v>
      </c>
      <c r="K1835">
        <v>0</v>
      </c>
      <c r="L1835" t="b">
        <f t="shared" si="112"/>
        <v>0</v>
      </c>
      <c r="M1835" t="b">
        <f t="shared" si="113"/>
        <v>0</v>
      </c>
      <c r="N1835" t="b">
        <f t="shared" si="114"/>
        <v>0</v>
      </c>
      <c r="O1835" s="2" t="b">
        <f t="shared" si="115"/>
        <v>0</v>
      </c>
    </row>
    <row r="1836" spans="1:15" x14ac:dyDescent="0.25">
      <c r="A1836">
        <v>1836</v>
      </c>
      <c r="B1836" s="2" t="s">
        <v>2004</v>
      </c>
      <c r="C1836">
        <v>34</v>
      </c>
      <c r="D1836">
        <v>9</v>
      </c>
      <c r="E1836">
        <v>42144</v>
      </c>
      <c r="F1836" s="2" t="s">
        <v>137</v>
      </c>
      <c r="G1836">
        <v>2.84</v>
      </c>
      <c r="H1836">
        <v>100</v>
      </c>
      <c r="I1836">
        <v>0</v>
      </c>
      <c r="J1836">
        <v>0</v>
      </c>
      <c r="K1836">
        <v>0</v>
      </c>
      <c r="L1836" t="b">
        <f t="shared" si="112"/>
        <v>0</v>
      </c>
      <c r="M1836" t="b">
        <f t="shared" si="113"/>
        <v>0</v>
      </c>
      <c r="N1836" t="b">
        <f t="shared" si="114"/>
        <v>0</v>
      </c>
      <c r="O1836" s="2" t="b">
        <f t="shared" si="115"/>
        <v>0</v>
      </c>
    </row>
    <row r="1837" spans="1:15" x14ac:dyDescent="0.25">
      <c r="A1837">
        <v>1837</v>
      </c>
      <c r="B1837" s="2" t="s">
        <v>2005</v>
      </c>
      <c r="C1837">
        <v>34</v>
      </c>
      <c r="D1837">
        <v>9</v>
      </c>
      <c r="E1837">
        <v>42145</v>
      </c>
      <c r="F1837" s="2" t="s">
        <v>137</v>
      </c>
      <c r="G1837">
        <v>2.84</v>
      </c>
      <c r="H1837">
        <v>100</v>
      </c>
      <c r="I1837">
        <v>0</v>
      </c>
      <c r="J1837">
        <v>0</v>
      </c>
      <c r="K1837">
        <v>0</v>
      </c>
      <c r="L1837" t="b">
        <f t="shared" si="112"/>
        <v>0</v>
      </c>
      <c r="M1837" t="b">
        <f t="shared" si="113"/>
        <v>0</v>
      </c>
      <c r="N1837" t="b">
        <f t="shared" si="114"/>
        <v>0</v>
      </c>
      <c r="O1837" s="2" t="b">
        <f t="shared" si="115"/>
        <v>0</v>
      </c>
    </row>
    <row r="1838" spans="1:15" x14ac:dyDescent="0.25">
      <c r="A1838">
        <v>1838</v>
      </c>
      <c r="B1838" s="2" t="s">
        <v>2006</v>
      </c>
      <c r="C1838">
        <v>34</v>
      </c>
      <c r="D1838">
        <v>9</v>
      </c>
      <c r="E1838">
        <v>42146</v>
      </c>
      <c r="F1838" s="2" t="s">
        <v>137</v>
      </c>
      <c r="G1838">
        <v>10.73</v>
      </c>
      <c r="H1838">
        <v>100</v>
      </c>
      <c r="I1838">
        <v>0</v>
      </c>
      <c r="J1838">
        <v>0</v>
      </c>
      <c r="K1838">
        <v>0</v>
      </c>
      <c r="L1838" t="b">
        <f t="shared" si="112"/>
        <v>0</v>
      </c>
      <c r="M1838" t="b">
        <f t="shared" si="113"/>
        <v>0</v>
      </c>
      <c r="N1838" t="b">
        <f t="shared" si="114"/>
        <v>0</v>
      </c>
      <c r="O1838" s="2" t="b">
        <f t="shared" si="115"/>
        <v>0</v>
      </c>
    </row>
    <row r="1839" spans="1:15" x14ac:dyDescent="0.25">
      <c r="A1839">
        <v>1839</v>
      </c>
      <c r="B1839" s="2" t="s">
        <v>2007</v>
      </c>
      <c r="C1839">
        <v>34</v>
      </c>
      <c r="D1839">
        <v>9</v>
      </c>
      <c r="E1839">
        <v>42147</v>
      </c>
      <c r="F1839" s="2" t="s">
        <v>137</v>
      </c>
      <c r="G1839">
        <v>2.96</v>
      </c>
      <c r="H1839">
        <v>100</v>
      </c>
      <c r="I1839">
        <v>0</v>
      </c>
      <c r="J1839">
        <v>0</v>
      </c>
      <c r="K1839">
        <v>0</v>
      </c>
      <c r="L1839" t="b">
        <f t="shared" si="112"/>
        <v>0</v>
      </c>
      <c r="M1839" t="b">
        <f t="shared" si="113"/>
        <v>0</v>
      </c>
      <c r="N1839" t="b">
        <f t="shared" si="114"/>
        <v>0</v>
      </c>
      <c r="O1839" s="2" t="b">
        <f t="shared" si="115"/>
        <v>0</v>
      </c>
    </row>
    <row r="1840" spans="1:15" x14ac:dyDescent="0.25">
      <c r="A1840">
        <v>1840</v>
      </c>
      <c r="B1840" s="2" t="s">
        <v>2008</v>
      </c>
      <c r="C1840">
        <v>34</v>
      </c>
      <c r="D1840">
        <v>9</v>
      </c>
      <c r="E1840">
        <v>42148</v>
      </c>
      <c r="F1840" s="2" t="s">
        <v>137</v>
      </c>
      <c r="G1840">
        <v>4.66</v>
      </c>
      <c r="H1840">
        <v>100</v>
      </c>
      <c r="I1840">
        <v>0</v>
      </c>
      <c r="J1840">
        <v>0</v>
      </c>
      <c r="K1840">
        <v>0</v>
      </c>
      <c r="L1840" t="b">
        <f t="shared" si="112"/>
        <v>0</v>
      </c>
      <c r="M1840" t="b">
        <f t="shared" si="113"/>
        <v>0</v>
      </c>
      <c r="N1840" t="b">
        <f t="shared" si="114"/>
        <v>0</v>
      </c>
      <c r="O1840" s="2" t="b">
        <f t="shared" si="115"/>
        <v>0</v>
      </c>
    </row>
    <row r="1841" spans="1:15" x14ac:dyDescent="0.25">
      <c r="A1841">
        <v>1841</v>
      </c>
      <c r="B1841" s="2" t="s">
        <v>2009</v>
      </c>
      <c r="C1841">
        <v>34</v>
      </c>
      <c r="D1841">
        <v>9</v>
      </c>
      <c r="E1841">
        <v>42149</v>
      </c>
      <c r="F1841" s="2" t="s">
        <v>137</v>
      </c>
      <c r="G1841">
        <v>15.72</v>
      </c>
      <c r="H1841">
        <v>100</v>
      </c>
      <c r="I1841">
        <v>0</v>
      </c>
      <c r="J1841">
        <v>0</v>
      </c>
      <c r="K1841">
        <v>0</v>
      </c>
      <c r="L1841" t="b">
        <f t="shared" si="112"/>
        <v>0</v>
      </c>
      <c r="M1841" t="b">
        <f t="shared" si="113"/>
        <v>0</v>
      </c>
      <c r="N1841" t="b">
        <f t="shared" si="114"/>
        <v>0</v>
      </c>
      <c r="O1841" s="2" t="b">
        <f t="shared" si="115"/>
        <v>0</v>
      </c>
    </row>
    <row r="1842" spans="1:15" x14ac:dyDescent="0.25">
      <c r="A1842">
        <v>1842</v>
      </c>
      <c r="B1842" s="2" t="s">
        <v>2010</v>
      </c>
      <c r="C1842">
        <v>34</v>
      </c>
      <c r="D1842">
        <v>9</v>
      </c>
      <c r="E1842">
        <v>42150</v>
      </c>
      <c r="F1842" s="2" t="s">
        <v>137</v>
      </c>
      <c r="G1842">
        <v>12.72</v>
      </c>
      <c r="H1842">
        <v>100</v>
      </c>
      <c r="I1842">
        <v>0</v>
      </c>
      <c r="J1842">
        <v>0</v>
      </c>
      <c r="K1842">
        <v>0</v>
      </c>
      <c r="L1842" t="b">
        <f t="shared" si="112"/>
        <v>0</v>
      </c>
      <c r="M1842" t="b">
        <f t="shared" si="113"/>
        <v>0</v>
      </c>
      <c r="N1842" t="b">
        <f t="shared" si="114"/>
        <v>0</v>
      </c>
      <c r="O1842" s="2" t="b">
        <f t="shared" si="115"/>
        <v>0</v>
      </c>
    </row>
    <row r="1843" spans="1:15" x14ac:dyDescent="0.25">
      <c r="A1843">
        <v>1843</v>
      </c>
      <c r="B1843" s="2" t="s">
        <v>2011</v>
      </c>
      <c r="C1843">
        <v>34</v>
      </c>
      <c r="D1843">
        <v>9</v>
      </c>
      <c r="E1843">
        <v>42151</v>
      </c>
      <c r="F1843" s="2" t="s">
        <v>137</v>
      </c>
      <c r="G1843">
        <v>14.02</v>
      </c>
      <c r="H1843">
        <v>100</v>
      </c>
      <c r="I1843">
        <v>0</v>
      </c>
      <c r="J1843">
        <v>0</v>
      </c>
      <c r="K1843">
        <v>0</v>
      </c>
      <c r="L1843" t="b">
        <f t="shared" si="112"/>
        <v>0</v>
      </c>
      <c r="M1843" t="b">
        <f t="shared" si="113"/>
        <v>0</v>
      </c>
      <c r="N1843" t="b">
        <f t="shared" si="114"/>
        <v>0</v>
      </c>
      <c r="O1843" s="2" t="b">
        <f t="shared" si="115"/>
        <v>0</v>
      </c>
    </row>
    <row r="1844" spans="1:15" x14ac:dyDescent="0.25">
      <c r="A1844">
        <v>1844</v>
      </c>
      <c r="B1844" s="2" t="s">
        <v>2012</v>
      </c>
      <c r="C1844">
        <v>34</v>
      </c>
      <c r="D1844">
        <v>9</v>
      </c>
      <c r="E1844">
        <v>42152</v>
      </c>
      <c r="F1844" s="2" t="s">
        <v>137</v>
      </c>
      <c r="G1844">
        <v>8.26</v>
      </c>
      <c r="H1844">
        <v>100</v>
      </c>
      <c r="I1844">
        <v>0</v>
      </c>
      <c r="J1844">
        <v>0</v>
      </c>
      <c r="K1844">
        <v>0</v>
      </c>
      <c r="L1844" t="b">
        <f t="shared" si="112"/>
        <v>0</v>
      </c>
      <c r="M1844" t="b">
        <f t="shared" si="113"/>
        <v>0</v>
      </c>
      <c r="N1844" t="b">
        <f t="shared" si="114"/>
        <v>0</v>
      </c>
      <c r="O1844" s="2" t="b">
        <f t="shared" si="115"/>
        <v>0</v>
      </c>
    </row>
    <row r="1845" spans="1:15" x14ac:dyDescent="0.25">
      <c r="A1845">
        <v>1845</v>
      </c>
      <c r="B1845" s="2" t="s">
        <v>2013</v>
      </c>
      <c r="C1845">
        <v>34</v>
      </c>
      <c r="D1845">
        <v>9</v>
      </c>
      <c r="E1845">
        <v>42153</v>
      </c>
      <c r="F1845" s="2" t="s">
        <v>137</v>
      </c>
      <c r="G1845">
        <v>2.96</v>
      </c>
      <c r="H1845">
        <v>100</v>
      </c>
      <c r="I1845">
        <v>0</v>
      </c>
      <c r="J1845">
        <v>0</v>
      </c>
      <c r="K1845">
        <v>0</v>
      </c>
      <c r="L1845" t="b">
        <f t="shared" si="112"/>
        <v>0</v>
      </c>
      <c r="M1845" t="b">
        <f t="shared" si="113"/>
        <v>0</v>
      </c>
      <c r="N1845" t="b">
        <f t="shared" si="114"/>
        <v>0</v>
      </c>
      <c r="O1845" s="2" t="b">
        <f t="shared" si="115"/>
        <v>0</v>
      </c>
    </row>
    <row r="1846" spans="1:15" x14ac:dyDescent="0.25">
      <c r="A1846">
        <v>1846</v>
      </c>
      <c r="B1846" s="2" t="s">
        <v>2014</v>
      </c>
      <c r="C1846">
        <v>34</v>
      </c>
      <c r="D1846">
        <v>9</v>
      </c>
      <c r="E1846">
        <v>42154</v>
      </c>
      <c r="F1846" s="2" t="s">
        <v>137</v>
      </c>
      <c r="G1846">
        <v>2.84</v>
      </c>
      <c r="H1846">
        <v>100</v>
      </c>
      <c r="I1846">
        <v>0</v>
      </c>
      <c r="J1846">
        <v>0</v>
      </c>
      <c r="K1846">
        <v>0</v>
      </c>
      <c r="L1846" t="b">
        <f t="shared" si="112"/>
        <v>0</v>
      </c>
      <c r="M1846" t="b">
        <f t="shared" si="113"/>
        <v>0</v>
      </c>
      <c r="N1846" t="b">
        <f t="shared" si="114"/>
        <v>0</v>
      </c>
      <c r="O1846" s="2" t="b">
        <f t="shared" si="115"/>
        <v>0</v>
      </c>
    </row>
    <row r="1847" spans="1:15" x14ac:dyDescent="0.25">
      <c r="A1847">
        <v>1847</v>
      </c>
      <c r="B1847" s="2" t="s">
        <v>2015</v>
      </c>
      <c r="C1847">
        <v>34</v>
      </c>
      <c r="D1847">
        <v>9</v>
      </c>
      <c r="E1847">
        <v>42155</v>
      </c>
      <c r="F1847" s="2" t="s">
        <v>137</v>
      </c>
      <c r="G1847">
        <v>2.96</v>
      </c>
      <c r="H1847">
        <v>100</v>
      </c>
      <c r="I1847">
        <v>0</v>
      </c>
      <c r="J1847">
        <v>0</v>
      </c>
      <c r="K1847">
        <v>0</v>
      </c>
      <c r="L1847" t="b">
        <f t="shared" si="112"/>
        <v>0</v>
      </c>
      <c r="M1847" t="b">
        <f t="shared" si="113"/>
        <v>0</v>
      </c>
      <c r="N1847" t="b">
        <f t="shared" si="114"/>
        <v>0</v>
      </c>
      <c r="O1847" s="2" t="b">
        <f t="shared" si="115"/>
        <v>0</v>
      </c>
    </row>
    <row r="1848" spans="1:15" x14ac:dyDescent="0.25">
      <c r="A1848">
        <v>1848</v>
      </c>
      <c r="B1848" s="2" t="s">
        <v>2016</v>
      </c>
      <c r="C1848">
        <v>34</v>
      </c>
      <c r="D1848">
        <v>9</v>
      </c>
      <c r="E1848">
        <v>42156</v>
      </c>
      <c r="F1848" s="2" t="s">
        <v>137</v>
      </c>
      <c r="G1848">
        <v>5.32</v>
      </c>
      <c r="H1848">
        <v>100</v>
      </c>
      <c r="I1848">
        <v>0</v>
      </c>
      <c r="J1848">
        <v>0</v>
      </c>
      <c r="K1848">
        <v>0</v>
      </c>
      <c r="L1848" t="b">
        <f t="shared" si="112"/>
        <v>0</v>
      </c>
      <c r="M1848" t="b">
        <f t="shared" si="113"/>
        <v>0</v>
      </c>
      <c r="N1848" t="b">
        <f t="shared" si="114"/>
        <v>0</v>
      </c>
      <c r="O1848" s="2" t="b">
        <f t="shared" si="115"/>
        <v>0</v>
      </c>
    </row>
    <row r="1849" spans="1:15" x14ac:dyDescent="0.25">
      <c r="A1849">
        <v>1849</v>
      </c>
      <c r="B1849" s="2" t="s">
        <v>2017</v>
      </c>
      <c r="C1849">
        <v>34</v>
      </c>
      <c r="D1849">
        <v>9</v>
      </c>
      <c r="E1849">
        <v>42157</v>
      </c>
      <c r="F1849" s="2" t="s">
        <v>137</v>
      </c>
      <c r="G1849">
        <v>5.51</v>
      </c>
      <c r="H1849">
        <v>100</v>
      </c>
      <c r="I1849">
        <v>0</v>
      </c>
      <c r="J1849">
        <v>0</v>
      </c>
      <c r="K1849">
        <v>0</v>
      </c>
      <c r="L1849" t="b">
        <f t="shared" si="112"/>
        <v>0</v>
      </c>
      <c r="M1849" t="b">
        <f t="shared" si="113"/>
        <v>0</v>
      </c>
      <c r="N1849" t="b">
        <f t="shared" si="114"/>
        <v>0</v>
      </c>
      <c r="O1849" s="2" t="b">
        <f t="shared" si="115"/>
        <v>0</v>
      </c>
    </row>
    <row r="1850" spans="1:15" x14ac:dyDescent="0.25">
      <c r="A1850">
        <v>1850</v>
      </c>
      <c r="B1850" s="2" t="s">
        <v>2018</v>
      </c>
      <c r="C1850">
        <v>34</v>
      </c>
      <c r="D1850">
        <v>9</v>
      </c>
      <c r="E1850">
        <v>42158</v>
      </c>
      <c r="F1850" s="2" t="s">
        <v>137</v>
      </c>
      <c r="G1850">
        <v>8.56</v>
      </c>
      <c r="H1850">
        <v>100</v>
      </c>
      <c r="I1850">
        <v>0</v>
      </c>
      <c r="J1850">
        <v>0</v>
      </c>
      <c r="K1850">
        <v>0</v>
      </c>
      <c r="L1850" t="b">
        <f t="shared" si="112"/>
        <v>0</v>
      </c>
      <c r="M1850" t="b">
        <f t="shared" si="113"/>
        <v>0</v>
      </c>
      <c r="N1850" t="b">
        <f t="shared" si="114"/>
        <v>0</v>
      </c>
      <c r="O1850" s="2" t="b">
        <f t="shared" si="115"/>
        <v>0</v>
      </c>
    </row>
    <row r="1851" spans="1:15" x14ac:dyDescent="0.25">
      <c r="A1851">
        <v>1851</v>
      </c>
      <c r="B1851" s="2" t="s">
        <v>2019</v>
      </c>
      <c r="C1851">
        <v>34</v>
      </c>
      <c r="D1851">
        <v>9</v>
      </c>
      <c r="E1851">
        <v>42159</v>
      </c>
      <c r="F1851" s="2" t="s">
        <v>137</v>
      </c>
      <c r="G1851">
        <v>8.69</v>
      </c>
      <c r="H1851">
        <v>100</v>
      </c>
      <c r="I1851">
        <v>0</v>
      </c>
      <c r="J1851">
        <v>0</v>
      </c>
      <c r="K1851">
        <v>0</v>
      </c>
      <c r="L1851" t="b">
        <f t="shared" si="112"/>
        <v>0</v>
      </c>
      <c r="M1851" t="b">
        <f t="shared" si="113"/>
        <v>0</v>
      </c>
      <c r="N1851" t="b">
        <f t="shared" si="114"/>
        <v>0</v>
      </c>
      <c r="O1851" s="2" t="b">
        <f t="shared" si="115"/>
        <v>0</v>
      </c>
    </row>
    <row r="1852" spans="1:15" x14ac:dyDescent="0.25">
      <c r="A1852">
        <v>1852</v>
      </c>
      <c r="B1852" s="2" t="s">
        <v>2020</v>
      </c>
      <c r="C1852">
        <v>34</v>
      </c>
      <c r="D1852">
        <v>9</v>
      </c>
      <c r="E1852">
        <v>42160</v>
      </c>
      <c r="F1852" s="2" t="s">
        <v>137</v>
      </c>
      <c r="G1852">
        <v>6.27</v>
      </c>
      <c r="H1852">
        <v>100</v>
      </c>
      <c r="I1852">
        <v>0</v>
      </c>
      <c r="J1852">
        <v>0</v>
      </c>
      <c r="K1852">
        <v>0</v>
      </c>
      <c r="L1852" t="b">
        <f t="shared" si="112"/>
        <v>0</v>
      </c>
      <c r="M1852" t="b">
        <f t="shared" si="113"/>
        <v>0</v>
      </c>
      <c r="N1852" t="b">
        <f t="shared" si="114"/>
        <v>0</v>
      </c>
      <c r="O1852" s="2" t="b">
        <f t="shared" si="115"/>
        <v>0</v>
      </c>
    </row>
    <row r="1853" spans="1:15" x14ac:dyDescent="0.25">
      <c r="A1853">
        <v>1853</v>
      </c>
      <c r="B1853" s="2" t="s">
        <v>2021</v>
      </c>
      <c r="C1853">
        <v>34</v>
      </c>
      <c r="D1853">
        <v>9</v>
      </c>
      <c r="E1853">
        <v>42161</v>
      </c>
      <c r="F1853" s="2" t="s">
        <v>137</v>
      </c>
      <c r="G1853">
        <v>6.27</v>
      </c>
      <c r="H1853">
        <v>100</v>
      </c>
      <c r="I1853">
        <v>0</v>
      </c>
      <c r="J1853">
        <v>0</v>
      </c>
      <c r="K1853">
        <v>0</v>
      </c>
      <c r="L1853" t="b">
        <f t="shared" si="112"/>
        <v>0</v>
      </c>
      <c r="M1853" t="b">
        <f t="shared" si="113"/>
        <v>0</v>
      </c>
      <c r="N1853" t="b">
        <f t="shared" si="114"/>
        <v>0</v>
      </c>
      <c r="O1853" s="2" t="b">
        <f t="shared" si="115"/>
        <v>0</v>
      </c>
    </row>
    <row r="1854" spans="1:15" x14ac:dyDescent="0.25">
      <c r="A1854">
        <v>1854</v>
      </c>
      <c r="B1854" s="2" t="s">
        <v>2022</v>
      </c>
      <c r="C1854">
        <v>34</v>
      </c>
      <c r="D1854">
        <v>9</v>
      </c>
      <c r="E1854">
        <v>42162</v>
      </c>
      <c r="F1854" s="2" t="s">
        <v>137</v>
      </c>
      <c r="G1854">
        <v>9.41</v>
      </c>
      <c r="H1854">
        <v>100</v>
      </c>
      <c r="I1854">
        <v>0</v>
      </c>
      <c r="J1854">
        <v>0</v>
      </c>
      <c r="K1854">
        <v>0</v>
      </c>
      <c r="L1854" t="b">
        <f t="shared" si="112"/>
        <v>0</v>
      </c>
      <c r="M1854" t="b">
        <f t="shared" si="113"/>
        <v>0</v>
      </c>
      <c r="N1854" t="b">
        <f t="shared" si="114"/>
        <v>0</v>
      </c>
      <c r="O1854" s="2" t="b">
        <f t="shared" si="115"/>
        <v>0</v>
      </c>
    </row>
    <row r="1855" spans="1:15" x14ac:dyDescent="0.25">
      <c r="A1855">
        <v>1855</v>
      </c>
      <c r="B1855" s="2" t="s">
        <v>2023</v>
      </c>
      <c r="C1855">
        <v>34</v>
      </c>
      <c r="D1855">
        <v>9</v>
      </c>
      <c r="E1855">
        <v>42163</v>
      </c>
      <c r="F1855" s="2" t="s">
        <v>137</v>
      </c>
      <c r="G1855">
        <v>11.16</v>
      </c>
      <c r="H1855">
        <v>100</v>
      </c>
      <c r="I1855">
        <v>0</v>
      </c>
      <c r="J1855">
        <v>0</v>
      </c>
      <c r="K1855">
        <v>0</v>
      </c>
      <c r="L1855" t="b">
        <f t="shared" si="112"/>
        <v>0</v>
      </c>
      <c r="M1855" t="b">
        <f t="shared" si="113"/>
        <v>0</v>
      </c>
      <c r="N1855" t="b">
        <f t="shared" si="114"/>
        <v>0</v>
      </c>
      <c r="O1855" s="2" t="b">
        <f t="shared" si="115"/>
        <v>0</v>
      </c>
    </row>
    <row r="1856" spans="1:15" x14ac:dyDescent="0.25">
      <c r="A1856">
        <v>1856</v>
      </c>
      <c r="B1856" s="2" t="s">
        <v>2024</v>
      </c>
      <c r="C1856">
        <v>34</v>
      </c>
      <c r="D1856">
        <v>9</v>
      </c>
      <c r="E1856">
        <v>42164</v>
      </c>
      <c r="F1856" s="2" t="s">
        <v>137</v>
      </c>
      <c r="G1856">
        <v>2.64</v>
      </c>
      <c r="H1856">
        <v>100</v>
      </c>
      <c r="I1856">
        <v>0</v>
      </c>
      <c r="J1856">
        <v>0</v>
      </c>
      <c r="K1856">
        <v>0</v>
      </c>
      <c r="L1856" t="b">
        <f t="shared" si="112"/>
        <v>0</v>
      </c>
      <c r="M1856" t="b">
        <f t="shared" si="113"/>
        <v>0</v>
      </c>
      <c r="N1856" t="b">
        <f t="shared" si="114"/>
        <v>0</v>
      </c>
      <c r="O1856" s="2" t="b">
        <f t="shared" si="115"/>
        <v>0</v>
      </c>
    </row>
    <row r="1857" spans="1:15" x14ac:dyDescent="0.25">
      <c r="A1857">
        <v>1857</v>
      </c>
      <c r="B1857" s="2" t="s">
        <v>2025</v>
      </c>
      <c r="C1857">
        <v>34</v>
      </c>
      <c r="D1857">
        <v>9</v>
      </c>
      <c r="E1857">
        <v>42165</v>
      </c>
      <c r="F1857" s="2" t="s">
        <v>137</v>
      </c>
      <c r="G1857">
        <v>4.54</v>
      </c>
      <c r="H1857">
        <v>100</v>
      </c>
      <c r="I1857">
        <v>0</v>
      </c>
      <c r="J1857">
        <v>0</v>
      </c>
      <c r="K1857">
        <v>0</v>
      </c>
      <c r="L1857" t="b">
        <f t="shared" si="112"/>
        <v>0</v>
      </c>
      <c r="M1857" t="b">
        <f t="shared" si="113"/>
        <v>0</v>
      </c>
      <c r="N1857" t="b">
        <f t="shared" si="114"/>
        <v>0</v>
      </c>
      <c r="O1857" s="2" t="b">
        <f t="shared" si="115"/>
        <v>0</v>
      </c>
    </row>
    <row r="1858" spans="1:15" x14ac:dyDescent="0.25">
      <c r="A1858">
        <v>1858</v>
      </c>
      <c r="B1858" s="2" t="s">
        <v>2026</v>
      </c>
      <c r="C1858">
        <v>34</v>
      </c>
      <c r="D1858">
        <v>9</v>
      </c>
      <c r="E1858">
        <v>42166</v>
      </c>
      <c r="F1858" s="2" t="s">
        <v>137</v>
      </c>
      <c r="G1858">
        <v>4.54</v>
      </c>
      <c r="H1858">
        <v>100</v>
      </c>
      <c r="I1858">
        <v>0</v>
      </c>
      <c r="J1858">
        <v>0</v>
      </c>
      <c r="K1858">
        <v>0</v>
      </c>
      <c r="L1858" t="b">
        <f t="shared" ref="L1858:L1921" si="116">IF(ISNUMBER(FIND(" VEGAN",UPPER(B1858))),TRUE,FALSE)</f>
        <v>0</v>
      </c>
      <c r="M1858" t="b">
        <f t="shared" ref="M1858:M1921" si="117">IF(ISNUMBER(FIND(" BIO",UPPER(B1858))),TRUE)</f>
        <v>0</v>
      </c>
      <c r="N1858" t="b">
        <f t="shared" ref="N1858:N1921" si="118">IF(ISNUMBER(FIND(" HALAL",UPPER(B1858))),TRUE)</f>
        <v>0</v>
      </c>
      <c r="O1858" s="2" t="b">
        <f t="shared" ref="O1858:O1921" si="119">IF(ISNUMBER(FIND(" CASHER",UPPER(B1858))),TRUE)</f>
        <v>0</v>
      </c>
    </row>
    <row r="1859" spans="1:15" x14ac:dyDescent="0.25">
      <c r="A1859">
        <v>1859</v>
      </c>
      <c r="B1859" s="2" t="s">
        <v>2027</v>
      </c>
      <c r="C1859">
        <v>34</v>
      </c>
      <c r="D1859">
        <v>9</v>
      </c>
      <c r="E1859">
        <v>42167</v>
      </c>
      <c r="F1859" s="2" t="s">
        <v>137</v>
      </c>
      <c r="G1859">
        <v>3.21</v>
      </c>
      <c r="H1859">
        <v>100</v>
      </c>
      <c r="I1859">
        <v>0</v>
      </c>
      <c r="J1859">
        <v>0</v>
      </c>
      <c r="K1859">
        <v>0</v>
      </c>
      <c r="L1859" t="b">
        <f t="shared" si="116"/>
        <v>0</v>
      </c>
      <c r="M1859" t="b">
        <f t="shared" si="117"/>
        <v>0</v>
      </c>
      <c r="N1859" t="b">
        <f t="shared" si="118"/>
        <v>0</v>
      </c>
      <c r="O1859" s="2" t="b">
        <f t="shared" si="119"/>
        <v>0</v>
      </c>
    </row>
    <row r="1860" spans="1:15" x14ac:dyDescent="0.25">
      <c r="A1860">
        <v>1860</v>
      </c>
      <c r="B1860" s="2" t="s">
        <v>2028</v>
      </c>
      <c r="C1860">
        <v>34</v>
      </c>
      <c r="D1860">
        <v>9</v>
      </c>
      <c r="E1860">
        <v>42168</v>
      </c>
      <c r="F1860" s="2" t="s">
        <v>137</v>
      </c>
      <c r="G1860">
        <v>4.66</v>
      </c>
      <c r="H1860">
        <v>100</v>
      </c>
      <c r="I1860">
        <v>0</v>
      </c>
      <c r="J1860">
        <v>0</v>
      </c>
      <c r="K1860">
        <v>0</v>
      </c>
      <c r="L1860" t="b">
        <f t="shared" si="116"/>
        <v>0</v>
      </c>
      <c r="M1860" t="b">
        <f t="shared" si="117"/>
        <v>0</v>
      </c>
      <c r="N1860" t="b">
        <f t="shared" si="118"/>
        <v>0</v>
      </c>
      <c r="O1860" s="2" t="b">
        <f t="shared" si="119"/>
        <v>0</v>
      </c>
    </row>
    <row r="1861" spans="1:15" x14ac:dyDescent="0.25">
      <c r="A1861">
        <v>1861</v>
      </c>
      <c r="B1861" s="2" t="s">
        <v>2029</v>
      </c>
      <c r="C1861">
        <v>34</v>
      </c>
      <c r="D1861">
        <v>9</v>
      </c>
      <c r="E1861">
        <v>42169</v>
      </c>
      <c r="F1861" s="2" t="s">
        <v>137</v>
      </c>
      <c r="G1861">
        <v>4.3099999999999996</v>
      </c>
      <c r="H1861">
        <v>100</v>
      </c>
      <c r="I1861">
        <v>0</v>
      </c>
      <c r="J1861">
        <v>0</v>
      </c>
      <c r="K1861">
        <v>0</v>
      </c>
      <c r="L1861" t="b">
        <f t="shared" si="116"/>
        <v>0</v>
      </c>
      <c r="M1861" t="b">
        <f t="shared" si="117"/>
        <v>0</v>
      </c>
      <c r="N1861" t="b">
        <f t="shared" si="118"/>
        <v>0</v>
      </c>
      <c r="O1861" s="2" t="b">
        <f t="shared" si="119"/>
        <v>0</v>
      </c>
    </row>
    <row r="1862" spans="1:15" x14ac:dyDescent="0.25">
      <c r="A1862">
        <v>1862</v>
      </c>
      <c r="B1862" s="2" t="s">
        <v>2030</v>
      </c>
      <c r="C1862">
        <v>34</v>
      </c>
      <c r="D1862">
        <v>9</v>
      </c>
      <c r="E1862">
        <v>42170</v>
      </c>
      <c r="F1862" s="2" t="s">
        <v>137</v>
      </c>
      <c r="G1862">
        <v>2.98</v>
      </c>
      <c r="H1862">
        <v>100</v>
      </c>
      <c r="I1862">
        <v>0</v>
      </c>
      <c r="J1862">
        <v>0</v>
      </c>
      <c r="K1862">
        <v>0</v>
      </c>
      <c r="L1862" t="b">
        <f t="shared" si="116"/>
        <v>0</v>
      </c>
      <c r="M1862" t="b">
        <f t="shared" si="117"/>
        <v>0</v>
      </c>
      <c r="N1862" t="b">
        <f t="shared" si="118"/>
        <v>0</v>
      </c>
      <c r="O1862" s="2" t="b">
        <f t="shared" si="119"/>
        <v>0</v>
      </c>
    </row>
    <row r="1863" spans="1:15" x14ac:dyDescent="0.25">
      <c r="A1863">
        <v>1863</v>
      </c>
      <c r="B1863" s="2" t="s">
        <v>2031</v>
      </c>
      <c r="C1863">
        <v>34</v>
      </c>
      <c r="D1863">
        <v>9</v>
      </c>
      <c r="E1863">
        <v>42171</v>
      </c>
      <c r="F1863" s="2" t="s">
        <v>137</v>
      </c>
      <c r="G1863">
        <v>12.86</v>
      </c>
      <c r="H1863">
        <v>100</v>
      </c>
      <c r="I1863">
        <v>0</v>
      </c>
      <c r="J1863">
        <v>0</v>
      </c>
      <c r="K1863">
        <v>0</v>
      </c>
      <c r="L1863" t="b">
        <f t="shared" si="116"/>
        <v>0</v>
      </c>
      <c r="M1863" t="b">
        <f t="shared" si="117"/>
        <v>0</v>
      </c>
      <c r="N1863" t="b">
        <f t="shared" si="118"/>
        <v>0</v>
      </c>
      <c r="O1863" s="2" t="b">
        <f t="shared" si="119"/>
        <v>0</v>
      </c>
    </row>
    <row r="1864" spans="1:15" x14ac:dyDescent="0.25">
      <c r="A1864">
        <v>1864</v>
      </c>
      <c r="B1864" s="2" t="s">
        <v>2032</v>
      </c>
      <c r="C1864">
        <v>34</v>
      </c>
      <c r="D1864">
        <v>9</v>
      </c>
      <c r="E1864">
        <v>42172</v>
      </c>
      <c r="F1864" s="2" t="s">
        <v>137</v>
      </c>
      <c r="G1864">
        <v>3.4</v>
      </c>
      <c r="H1864">
        <v>100</v>
      </c>
      <c r="I1864">
        <v>0</v>
      </c>
      <c r="J1864">
        <v>0</v>
      </c>
      <c r="K1864">
        <v>0</v>
      </c>
      <c r="L1864" t="b">
        <f t="shared" si="116"/>
        <v>0</v>
      </c>
      <c r="M1864" t="b">
        <f t="shared" si="117"/>
        <v>0</v>
      </c>
      <c r="N1864" t="b">
        <f t="shared" si="118"/>
        <v>0</v>
      </c>
      <c r="O1864" s="2" t="b">
        <f t="shared" si="119"/>
        <v>0</v>
      </c>
    </row>
    <row r="1865" spans="1:15" x14ac:dyDescent="0.25">
      <c r="A1865">
        <v>1865</v>
      </c>
      <c r="B1865" s="2" t="s">
        <v>2033</v>
      </c>
      <c r="C1865">
        <v>34</v>
      </c>
      <c r="D1865">
        <v>9</v>
      </c>
      <c r="E1865">
        <v>42173</v>
      </c>
      <c r="F1865" s="2" t="s">
        <v>137</v>
      </c>
      <c r="G1865">
        <v>9.83</v>
      </c>
      <c r="H1865">
        <v>100</v>
      </c>
      <c r="I1865">
        <v>0</v>
      </c>
      <c r="J1865">
        <v>0</v>
      </c>
      <c r="K1865">
        <v>0</v>
      </c>
      <c r="L1865" t="b">
        <f t="shared" si="116"/>
        <v>0</v>
      </c>
      <c r="M1865" t="b">
        <f t="shared" si="117"/>
        <v>0</v>
      </c>
      <c r="N1865" t="b">
        <f t="shared" si="118"/>
        <v>0</v>
      </c>
      <c r="O1865" s="2" t="b">
        <f t="shared" si="119"/>
        <v>0</v>
      </c>
    </row>
    <row r="1866" spans="1:15" x14ac:dyDescent="0.25">
      <c r="A1866">
        <v>1866</v>
      </c>
      <c r="B1866" s="2" t="s">
        <v>2034</v>
      </c>
      <c r="C1866">
        <v>34</v>
      </c>
      <c r="D1866">
        <v>9</v>
      </c>
      <c r="E1866">
        <v>42174</v>
      </c>
      <c r="F1866" s="2" t="s">
        <v>137</v>
      </c>
      <c r="G1866">
        <v>4.66</v>
      </c>
      <c r="H1866">
        <v>100</v>
      </c>
      <c r="I1866">
        <v>0</v>
      </c>
      <c r="J1866">
        <v>0</v>
      </c>
      <c r="K1866">
        <v>0</v>
      </c>
      <c r="L1866" t="b">
        <f t="shared" si="116"/>
        <v>0</v>
      </c>
      <c r="M1866" t="b">
        <f t="shared" si="117"/>
        <v>0</v>
      </c>
      <c r="N1866" t="b">
        <f t="shared" si="118"/>
        <v>0</v>
      </c>
      <c r="O1866" s="2" t="b">
        <f t="shared" si="119"/>
        <v>0</v>
      </c>
    </row>
    <row r="1867" spans="1:15" x14ac:dyDescent="0.25">
      <c r="A1867">
        <v>1867</v>
      </c>
      <c r="B1867" s="2" t="s">
        <v>2035</v>
      </c>
      <c r="C1867">
        <v>34</v>
      </c>
      <c r="D1867">
        <v>9</v>
      </c>
      <c r="E1867">
        <v>42175</v>
      </c>
      <c r="F1867" s="2" t="s">
        <v>137</v>
      </c>
      <c r="G1867">
        <v>4.54</v>
      </c>
      <c r="H1867">
        <v>100</v>
      </c>
      <c r="I1867">
        <v>0</v>
      </c>
      <c r="J1867">
        <v>0</v>
      </c>
      <c r="K1867">
        <v>0</v>
      </c>
      <c r="L1867" t="b">
        <f t="shared" si="116"/>
        <v>0</v>
      </c>
      <c r="M1867" t="b">
        <f t="shared" si="117"/>
        <v>0</v>
      </c>
      <c r="N1867" t="b">
        <f t="shared" si="118"/>
        <v>0</v>
      </c>
      <c r="O1867" s="2" t="b">
        <f t="shared" si="119"/>
        <v>0</v>
      </c>
    </row>
    <row r="1868" spans="1:15" x14ac:dyDescent="0.25">
      <c r="A1868">
        <v>1868</v>
      </c>
      <c r="B1868" s="2" t="s">
        <v>2036</v>
      </c>
      <c r="C1868">
        <v>34</v>
      </c>
      <c r="D1868">
        <v>9</v>
      </c>
      <c r="E1868">
        <v>42176</v>
      </c>
      <c r="F1868" s="2" t="s">
        <v>137</v>
      </c>
      <c r="G1868">
        <v>4.66</v>
      </c>
      <c r="H1868">
        <v>100</v>
      </c>
      <c r="I1868">
        <v>0</v>
      </c>
      <c r="J1868">
        <v>0</v>
      </c>
      <c r="K1868">
        <v>0</v>
      </c>
      <c r="L1868" t="b">
        <f t="shared" si="116"/>
        <v>0</v>
      </c>
      <c r="M1868" t="b">
        <f t="shared" si="117"/>
        <v>0</v>
      </c>
      <c r="N1868" t="b">
        <f t="shared" si="118"/>
        <v>0</v>
      </c>
      <c r="O1868" s="2" t="b">
        <f t="shared" si="119"/>
        <v>0</v>
      </c>
    </row>
    <row r="1869" spans="1:15" x14ac:dyDescent="0.25">
      <c r="A1869">
        <v>1869</v>
      </c>
      <c r="B1869" s="2" t="s">
        <v>2037</v>
      </c>
      <c r="C1869">
        <v>34</v>
      </c>
      <c r="D1869">
        <v>9</v>
      </c>
      <c r="E1869">
        <v>42177</v>
      </c>
      <c r="F1869" s="2" t="s">
        <v>137</v>
      </c>
      <c r="G1869">
        <v>7.02</v>
      </c>
      <c r="H1869">
        <v>100</v>
      </c>
      <c r="I1869">
        <v>0</v>
      </c>
      <c r="J1869">
        <v>0</v>
      </c>
      <c r="K1869">
        <v>0</v>
      </c>
      <c r="L1869" t="b">
        <f t="shared" si="116"/>
        <v>0</v>
      </c>
      <c r="M1869" t="b">
        <f t="shared" si="117"/>
        <v>0</v>
      </c>
      <c r="N1869" t="b">
        <f t="shared" si="118"/>
        <v>0</v>
      </c>
      <c r="O1869" s="2" t="b">
        <f t="shared" si="119"/>
        <v>0</v>
      </c>
    </row>
    <row r="1870" spans="1:15" x14ac:dyDescent="0.25">
      <c r="A1870">
        <v>1870</v>
      </c>
      <c r="B1870" s="2" t="s">
        <v>2038</v>
      </c>
      <c r="C1870">
        <v>34</v>
      </c>
      <c r="D1870">
        <v>9</v>
      </c>
      <c r="E1870">
        <v>42178</v>
      </c>
      <c r="F1870" s="2" t="s">
        <v>137</v>
      </c>
      <c r="G1870">
        <v>7.21</v>
      </c>
      <c r="H1870">
        <v>100</v>
      </c>
      <c r="I1870">
        <v>0</v>
      </c>
      <c r="J1870">
        <v>0</v>
      </c>
      <c r="K1870">
        <v>0</v>
      </c>
      <c r="L1870" t="b">
        <f t="shared" si="116"/>
        <v>0</v>
      </c>
      <c r="M1870" t="b">
        <f t="shared" si="117"/>
        <v>0</v>
      </c>
      <c r="N1870" t="b">
        <f t="shared" si="118"/>
        <v>0</v>
      </c>
      <c r="O1870" s="2" t="b">
        <f t="shared" si="119"/>
        <v>0</v>
      </c>
    </row>
    <row r="1871" spans="1:15" x14ac:dyDescent="0.25">
      <c r="A1871">
        <v>1871</v>
      </c>
      <c r="B1871" s="2" t="s">
        <v>2039</v>
      </c>
      <c r="C1871">
        <v>34</v>
      </c>
      <c r="D1871">
        <v>9</v>
      </c>
      <c r="E1871">
        <v>42179</v>
      </c>
      <c r="F1871" s="2" t="s">
        <v>137</v>
      </c>
      <c r="G1871">
        <v>10.26</v>
      </c>
      <c r="H1871">
        <v>100</v>
      </c>
      <c r="I1871">
        <v>0</v>
      </c>
      <c r="J1871">
        <v>0</v>
      </c>
      <c r="K1871">
        <v>0</v>
      </c>
      <c r="L1871" t="b">
        <f t="shared" si="116"/>
        <v>0</v>
      </c>
      <c r="M1871" t="b">
        <f t="shared" si="117"/>
        <v>0</v>
      </c>
      <c r="N1871" t="b">
        <f t="shared" si="118"/>
        <v>0</v>
      </c>
      <c r="O1871" s="2" t="b">
        <f t="shared" si="119"/>
        <v>0</v>
      </c>
    </row>
    <row r="1872" spans="1:15" x14ac:dyDescent="0.25">
      <c r="A1872">
        <v>1872</v>
      </c>
      <c r="B1872" s="2" t="s">
        <v>2040</v>
      </c>
      <c r="C1872">
        <v>34</v>
      </c>
      <c r="D1872">
        <v>9</v>
      </c>
      <c r="E1872">
        <v>42180</v>
      </c>
      <c r="F1872" s="2" t="s">
        <v>137</v>
      </c>
      <c r="G1872">
        <v>3.4</v>
      </c>
      <c r="H1872">
        <v>100</v>
      </c>
      <c r="I1872">
        <v>0</v>
      </c>
      <c r="J1872">
        <v>0</v>
      </c>
      <c r="K1872">
        <v>0</v>
      </c>
      <c r="L1872" t="b">
        <f t="shared" si="116"/>
        <v>0</v>
      </c>
      <c r="M1872" t="b">
        <f t="shared" si="117"/>
        <v>0</v>
      </c>
      <c r="N1872" t="b">
        <f t="shared" si="118"/>
        <v>0</v>
      </c>
      <c r="O1872" s="2" t="b">
        <f t="shared" si="119"/>
        <v>0</v>
      </c>
    </row>
    <row r="1873" spans="1:15" x14ac:dyDescent="0.25">
      <c r="A1873">
        <v>1873</v>
      </c>
      <c r="B1873" s="2" t="s">
        <v>2041</v>
      </c>
      <c r="C1873">
        <v>34</v>
      </c>
      <c r="D1873">
        <v>9</v>
      </c>
      <c r="E1873">
        <v>42181</v>
      </c>
      <c r="F1873" s="2" t="s">
        <v>137</v>
      </c>
      <c r="G1873">
        <v>7.97</v>
      </c>
      <c r="H1873">
        <v>100</v>
      </c>
      <c r="I1873">
        <v>0</v>
      </c>
      <c r="J1873">
        <v>0</v>
      </c>
      <c r="K1873">
        <v>0</v>
      </c>
      <c r="L1873" t="b">
        <f t="shared" si="116"/>
        <v>0</v>
      </c>
      <c r="M1873" t="b">
        <f t="shared" si="117"/>
        <v>0</v>
      </c>
      <c r="N1873" t="b">
        <f t="shared" si="118"/>
        <v>0</v>
      </c>
      <c r="O1873" s="2" t="b">
        <f t="shared" si="119"/>
        <v>0</v>
      </c>
    </row>
    <row r="1874" spans="1:15" x14ac:dyDescent="0.25">
      <c r="A1874">
        <v>1874</v>
      </c>
      <c r="B1874" s="2" t="s">
        <v>2042</v>
      </c>
      <c r="C1874">
        <v>34</v>
      </c>
      <c r="D1874">
        <v>9</v>
      </c>
      <c r="E1874">
        <v>42182</v>
      </c>
      <c r="F1874" s="2" t="s">
        <v>137</v>
      </c>
      <c r="G1874">
        <v>7.97</v>
      </c>
      <c r="H1874">
        <v>100</v>
      </c>
      <c r="I1874">
        <v>0</v>
      </c>
      <c r="J1874">
        <v>0</v>
      </c>
      <c r="K1874">
        <v>0</v>
      </c>
      <c r="L1874" t="b">
        <f t="shared" si="116"/>
        <v>0</v>
      </c>
      <c r="M1874" t="b">
        <f t="shared" si="117"/>
        <v>0</v>
      </c>
      <c r="N1874" t="b">
        <f t="shared" si="118"/>
        <v>0</v>
      </c>
      <c r="O1874" s="2" t="b">
        <f t="shared" si="119"/>
        <v>0</v>
      </c>
    </row>
    <row r="1875" spans="1:15" x14ac:dyDescent="0.25">
      <c r="A1875">
        <v>1875</v>
      </c>
      <c r="B1875" s="2" t="s">
        <v>2043</v>
      </c>
      <c r="C1875">
        <v>34</v>
      </c>
      <c r="D1875">
        <v>9</v>
      </c>
      <c r="E1875">
        <v>42183</v>
      </c>
      <c r="F1875" s="2" t="s">
        <v>137</v>
      </c>
      <c r="G1875">
        <v>2.64</v>
      </c>
      <c r="H1875">
        <v>100</v>
      </c>
      <c r="I1875">
        <v>0</v>
      </c>
      <c r="J1875">
        <v>0</v>
      </c>
      <c r="K1875">
        <v>0</v>
      </c>
      <c r="L1875" t="b">
        <f t="shared" si="116"/>
        <v>0</v>
      </c>
      <c r="M1875" t="b">
        <f t="shared" si="117"/>
        <v>0</v>
      </c>
      <c r="N1875" t="b">
        <f t="shared" si="118"/>
        <v>0</v>
      </c>
      <c r="O1875" s="2" t="b">
        <f t="shared" si="119"/>
        <v>0</v>
      </c>
    </row>
    <row r="1876" spans="1:15" x14ac:dyDescent="0.25">
      <c r="A1876">
        <v>1876</v>
      </c>
      <c r="B1876" s="2" t="s">
        <v>2044</v>
      </c>
      <c r="C1876">
        <v>34</v>
      </c>
      <c r="D1876">
        <v>9</v>
      </c>
      <c r="E1876">
        <v>42184</v>
      </c>
      <c r="F1876" s="2" t="s">
        <v>137</v>
      </c>
      <c r="G1876">
        <v>10.35</v>
      </c>
      <c r="H1876">
        <v>100</v>
      </c>
      <c r="I1876">
        <v>0</v>
      </c>
      <c r="J1876">
        <v>0</v>
      </c>
      <c r="K1876">
        <v>0</v>
      </c>
      <c r="L1876" t="b">
        <f t="shared" si="116"/>
        <v>0</v>
      </c>
      <c r="M1876" t="b">
        <f t="shared" si="117"/>
        <v>0</v>
      </c>
      <c r="N1876" t="b">
        <f t="shared" si="118"/>
        <v>0</v>
      </c>
      <c r="O1876" s="2" t="b">
        <f t="shared" si="119"/>
        <v>0</v>
      </c>
    </row>
    <row r="1877" spans="1:15" x14ac:dyDescent="0.25">
      <c r="A1877">
        <v>1877</v>
      </c>
      <c r="B1877" s="2" t="s">
        <v>2045</v>
      </c>
      <c r="C1877">
        <v>34</v>
      </c>
      <c r="D1877">
        <v>9</v>
      </c>
      <c r="E1877">
        <v>42185</v>
      </c>
      <c r="F1877" s="2" t="s">
        <v>137</v>
      </c>
      <c r="G1877">
        <v>14.82</v>
      </c>
      <c r="H1877">
        <v>100</v>
      </c>
      <c r="I1877">
        <v>0</v>
      </c>
      <c r="J1877">
        <v>0</v>
      </c>
      <c r="K1877">
        <v>0</v>
      </c>
      <c r="L1877" t="b">
        <f t="shared" si="116"/>
        <v>0</v>
      </c>
      <c r="M1877" t="b">
        <f t="shared" si="117"/>
        <v>0</v>
      </c>
      <c r="N1877" t="b">
        <f t="shared" si="118"/>
        <v>0</v>
      </c>
      <c r="O1877" s="2" t="b">
        <f t="shared" si="119"/>
        <v>0</v>
      </c>
    </row>
    <row r="1878" spans="1:15" x14ac:dyDescent="0.25">
      <c r="A1878">
        <v>1878</v>
      </c>
      <c r="B1878" s="2" t="s">
        <v>2046</v>
      </c>
      <c r="C1878">
        <v>34</v>
      </c>
      <c r="D1878">
        <v>9</v>
      </c>
      <c r="E1878">
        <v>42186</v>
      </c>
      <c r="F1878" s="2" t="s">
        <v>137</v>
      </c>
      <c r="G1878">
        <v>3.74</v>
      </c>
      <c r="H1878">
        <v>100</v>
      </c>
      <c r="I1878">
        <v>0</v>
      </c>
      <c r="J1878">
        <v>0</v>
      </c>
      <c r="K1878">
        <v>0</v>
      </c>
      <c r="L1878" t="b">
        <f t="shared" si="116"/>
        <v>0</v>
      </c>
      <c r="M1878" t="b">
        <f t="shared" si="117"/>
        <v>0</v>
      </c>
      <c r="N1878" t="b">
        <f t="shared" si="118"/>
        <v>0</v>
      </c>
      <c r="O1878" s="2" t="b">
        <f t="shared" si="119"/>
        <v>0</v>
      </c>
    </row>
    <row r="1879" spans="1:15" x14ac:dyDescent="0.25">
      <c r="A1879">
        <v>1879</v>
      </c>
      <c r="B1879" s="2" t="s">
        <v>2047</v>
      </c>
      <c r="C1879">
        <v>34</v>
      </c>
      <c r="D1879">
        <v>9</v>
      </c>
      <c r="E1879">
        <v>42187</v>
      </c>
      <c r="F1879" s="2" t="s">
        <v>137</v>
      </c>
      <c r="G1879">
        <v>3.74</v>
      </c>
      <c r="H1879">
        <v>100</v>
      </c>
      <c r="I1879">
        <v>0</v>
      </c>
      <c r="J1879">
        <v>0</v>
      </c>
      <c r="K1879">
        <v>0</v>
      </c>
      <c r="L1879" t="b">
        <f t="shared" si="116"/>
        <v>0</v>
      </c>
      <c r="M1879" t="b">
        <f t="shared" si="117"/>
        <v>0</v>
      </c>
      <c r="N1879" t="b">
        <f t="shared" si="118"/>
        <v>0</v>
      </c>
      <c r="O1879" s="2" t="b">
        <f t="shared" si="119"/>
        <v>0</v>
      </c>
    </row>
    <row r="1880" spans="1:15" x14ac:dyDescent="0.25">
      <c r="A1880">
        <v>1880</v>
      </c>
      <c r="B1880" s="2" t="s">
        <v>2048</v>
      </c>
      <c r="C1880">
        <v>34</v>
      </c>
      <c r="D1880">
        <v>9</v>
      </c>
      <c r="E1880">
        <v>42188</v>
      </c>
      <c r="F1880" s="2" t="s">
        <v>137</v>
      </c>
      <c r="G1880">
        <v>11.98</v>
      </c>
      <c r="H1880">
        <v>100</v>
      </c>
      <c r="I1880">
        <v>0</v>
      </c>
      <c r="J1880">
        <v>0</v>
      </c>
      <c r="K1880">
        <v>0</v>
      </c>
      <c r="L1880" t="b">
        <f t="shared" si="116"/>
        <v>0</v>
      </c>
      <c r="M1880" t="b">
        <f t="shared" si="117"/>
        <v>0</v>
      </c>
      <c r="N1880" t="b">
        <f t="shared" si="118"/>
        <v>0</v>
      </c>
      <c r="O1880" s="2" t="b">
        <f t="shared" si="119"/>
        <v>0</v>
      </c>
    </row>
    <row r="1881" spans="1:15" x14ac:dyDescent="0.25">
      <c r="A1881">
        <v>1881</v>
      </c>
      <c r="B1881" s="2" t="s">
        <v>2049</v>
      </c>
      <c r="C1881">
        <v>34</v>
      </c>
      <c r="D1881">
        <v>9</v>
      </c>
      <c r="E1881">
        <v>42189</v>
      </c>
      <c r="F1881" s="2" t="s">
        <v>137</v>
      </c>
      <c r="G1881">
        <v>3.86</v>
      </c>
      <c r="H1881">
        <v>100</v>
      </c>
      <c r="I1881">
        <v>0</v>
      </c>
      <c r="J1881">
        <v>0</v>
      </c>
      <c r="K1881">
        <v>0</v>
      </c>
      <c r="L1881" t="b">
        <f t="shared" si="116"/>
        <v>0</v>
      </c>
      <c r="M1881" t="b">
        <f t="shared" si="117"/>
        <v>0</v>
      </c>
      <c r="N1881" t="b">
        <f t="shared" si="118"/>
        <v>0</v>
      </c>
      <c r="O1881" s="2" t="b">
        <f t="shared" si="119"/>
        <v>0</v>
      </c>
    </row>
    <row r="1882" spans="1:15" x14ac:dyDescent="0.25">
      <c r="A1882">
        <v>1882</v>
      </c>
      <c r="B1882" s="2" t="s">
        <v>2050</v>
      </c>
      <c r="C1882">
        <v>34</v>
      </c>
      <c r="D1882">
        <v>9</v>
      </c>
      <c r="E1882">
        <v>42190</v>
      </c>
      <c r="F1882" s="2" t="s">
        <v>137</v>
      </c>
      <c r="G1882">
        <v>3.51</v>
      </c>
      <c r="H1882">
        <v>100</v>
      </c>
      <c r="I1882">
        <v>0</v>
      </c>
      <c r="J1882">
        <v>0</v>
      </c>
      <c r="K1882">
        <v>0</v>
      </c>
      <c r="L1882" t="b">
        <f t="shared" si="116"/>
        <v>0</v>
      </c>
      <c r="M1882" t="b">
        <f t="shared" si="117"/>
        <v>0</v>
      </c>
      <c r="N1882" t="b">
        <f t="shared" si="118"/>
        <v>0</v>
      </c>
      <c r="O1882" s="2" t="b">
        <f t="shared" si="119"/>
        <v>0</v>
      </c>
    </row>
    <row r="1883" spans="1:15" x14ac:dyDescent="0.25">
      <c r="A1883">
        <v>1883</v>
      </c>
      <c r="B1883" s="2" t="s">
        <v>2051</v>
      </c>
      <c r="C1883">
        <v>34</v>
      </c>
      <c r="D1883">
        <v>9</v>
      </c>
      <c r="E1883">
        <v>42191</v>
      </c>
      <c r="F1883" s="2" t="s">
        <v>137</v>
      </c>
      <c r="G1883">
        <v>11.18</v>
      </c>
      <c r="H1883">
        <v>100</v>
      </c>
      <c r="I1883">
        <v>0</v>
      </c>
      <c r="J1883">
        <v>0</v>
      </c>
      <c r="K1883">
        <v>0</v>
      </c>
      <c r="L1883" t="b">
        <f t="shared" si="116"/>
        <v>0</v>
      </c>
      <c r="M1883" t="b">
        <f t="shared" si="117"/>
        <v>0</v>
      </c>
      <c r="N1883" t="b">
        <f t="shared" si="118"/>
        <v>0</v>
      </c>
      <c r="O1883" s="2" t="b">
        <f t="shared" si="119"/>
        <v>0</v>
      </c>
    </row>
    <row r="1884" spans="1:15" x14ac:dyDescent="0.25">
      <c r="A1884">
        <v>1884</v>
      </c>
      <c r="B1884" s="2" t="s">
        <v>2052</v>
      </c>
      <c r="C1884">
        <v>34</v>
      </c>
      <c r="D1884">
        <v>9</v>
      </c>
      <c r="E1884">
        <v>42192</v>
      </c>
      <c r="F1884" s="2" t="s">
        <v>137</v>
      </c>
      <c r="G1884">
        <v>12.29</v>
      </c>
      <c r="H1884">
        <v>100</v>
      </c>
      <c r="I1884">
        <v>0</v>
      </c>
      <c r="J1884">
        <v>0</v>
      </c>
      <c r="K1884">
        <v>0</v>
      </c>
      <c r="L1884" t="b">
        <f t="shared" si="116"/>
        <v>0</v>
      </c>
      <c r="M1884" t="b">
        <f t="shared" si="117"/>
        <v>0</v>
      </c>
      <c r="N1884" t="b">
        <f t="shared" si="118"/>
        <v>0</v>
      </c>
      <c r="O1884" s="2" t="b">
        <f t="shared" si="119"/>
        <v>0</v>
      </c>
    </row>
    <row r="1885" spans="1:15" x14ac:dyDescent="0.25">
      <c r="A1885">
        <v>1885</v>
      </c>
      <c r="B1885" s="2" t="s">
        <v>2053</v>
      </c>
      <c r="C1885">
        <v>34</v>
      </c>
      <c r="D1885">
        <v>9</v>
      </c>
      <c r="E1885">
        <v>42193</v>
      </c>
      <c r="F1885" s="2" t="s">
        <v>137</v>
      </c>
      <c r="G1885">
        <v>7.97</v>
      </c>
      <c r="H1885">
        <v>100</v>
      </c>
      <c r="I1885">
        <v>0</v>
      </c>
      <c r="J1885">
        <v>0</v>
      </c>
      <c r="K1885">
        <v>0</v>
      </c>
      <c r="L1885" t="b">
        <f t="shared" si="116"/>
        <v>0</v>
      </c>
      <c r="M1885" t="b">
        <f t="shared" si="117"/>
        <v>0</v>
      </c>
      <c r="N1885" t="b">
        <f t="shared" si="118"/>
        <v>0</v>
      </c>
      <c r="O1885" s="2" t="b">
        <f t="shared" si="119"/>
        <v>0</v>
      </c>
    </row>
    <row r="1886" spans="1:15" x14ac:dyDescent="0.25">
      <c r="A1886">
        <v>1886</v>
      </c>
      <c r="B1886" s="2" t="s">
        <v>2054</v>
      </c>
      <c r="C1886">
        <v>34</v>
      </c>
      <c r="D1886">
        <v>9</v>
      </c>
      <c r="E1886">
        <v>42194</v>
      </c>
      <c r="F1886" s="2" t="s">
        <v>137</v>
      </c>
      <c r="G1886">
        <v>8.82</v>
      </c>
      <c r="H1886">
        <v>100</v>
      </c>
      <c r="I1886">
        <v>0</v>
      </c>
      <c r="J1886">
        <v>0</v>
      </c>
      <c r="K1886">
        <v>0</v>
      </c>
      <c r="L1886" t="b">
        <f t="shared" si="116"/>
        <v>0</v>
      </c>
      <c r="M1886" t="b">
        <f t="shared" si="117"/>
        <v>0</v>
      </c>
      <c r="N1886" t="b">
        <f t="shared" si="118"/>
        <v>0</v>
      </c>
      <c r="O1886" s="2" t="b">
        <f t="shared" si="119"/>
        <v>0</v>
      </c>
    </row>
    <row r="1887" spans="1:15" x14ac:dyDescent="0.25">
      <c r="A1887">
        <v>1887</v>
      </c>
      <c r="B1887" s="2" t="s">
        <v>2055</v>
      </c>
      <c r="C1887">
        <v>34</v>
      </c>
      <c r="D1887">
        <v>9</v>
      </c>
      <c r="E1887">
        <v>42195</v>
      </c>
      <c r="F1887" s="2" t="s">
        <v>137</v>
      </c>
      <c r="G1887">
        <v>3.86</v>
      </c>
      <c r="H1887">
        <v>100</v>
      </c>
      <c r="I1887">
        <v>0</v>
      </c>
      <c r="J1887">
        <v>0</v>
      </c>
      <c r="K1887">
        <v>0</v>
      </c>
      <c r="L1887" t="b">
        <f t="shared" si="116"/>
        <v>0</v>
      </c>
      <c r="M1887" t="b">
        <f t="shared" si="117"/>
        <v>0</v>
      </c>
      <c r="N1887" t="b">
        <f t="shared" si="118"/>
        <v>0</v>
      </c>
      <c r="O1887" s="2" t="b">
        <f t="shared" si="119"/>
        <v>0</v>
      </c>
    </row>
    <row r="1888" spans="1:15" x14ac:dyDescent="0.25">
      <c r="A1888">
        <v>1888</v>
      </c>
      <c r="B1888" s="2" t="s">
        <v>2056</v>
      </c>
      <c r="C1888">
        <v>34</v>
      </c>
      <c r="D1888">
        <v>9</v>
      </c>
      <c r="E1888">
        <v>42196</v>
      </c>
      <c r="F1888" s="2" t="s">
        <v>137</v>
      </c>
      <c r="G1888">
        <v>3.74</v>
      </c>
      <c r="H1888">
        <v>100</v>
      </c>
      <c r="I1888">
        <v>0</v>
      </c>
      <c r="J1888">
        <v>0</v>
      </c>
      <c r="K1888">
        <v>0</v>
      </c>
      <c r="L1888" t="b">
        <f t="shared" si="116"/>
        <v>0</v>
      </c>
      <c r="M1888" t="b">
        <f t="shared" si="117"/>
        <v>0</v>
      </c>
      <c r="N1888" t="b">
        <f t="shared" si="118"/>
        <v>0</v>
      </c>
      <c r="O1888" s="2" t="b">
        <f t="shared" si="119"/>
        <v>0</v>
      </c>
    </row>
    <row r="1889" spans="1:15" x14ac:dyDescent="0.25">
      <c r="A1889">
        <v>1889</v>
      </c>
      <c r="B1889" s="2" t="s">
        <v>2057</v>
      </c>
      <c r="C1889">
        <v>34</v>
      </c>
      <c r="D1889">
        <v>9</v>
      </c>
      <c r="E1889">
        <v>42197</v>
      </c>
      <c r="F1889" s="2" t="s">
        <v>137</v>
      </c>
      <c r="G1889">
        <v>3.86</v>
      </c>
      <c r="H1889">
        <v>100</v>
      </c>
      <c r="I1889">
        <v>0</v>
      </c>
      <c r="J1889">
        <v>0</v>
      </c>
      <c r="K1889">
        <v>0</v>
      </c>
      <c r="L1889" t="b">
        <f t="shared" si="116"/>
        <v>0</v>
      </c>
      <c r="M1889" t="b">
        <f t="shared" si="117"/>
        <v>0</v>
      </c>
      <c r="N1889" t="b">
        <f t="shared" si="118"/>
        <v>0</v>
      </c>
      <c r="O1889" s="2" t="b">
        <f t="shared" si="119"/>
        <v>0</v>
      </c>
    </row>
    <row r="1890" spans="1:15" x14ac:dyDescent="0.25">
      <c r="A1890">
        <v>1890</v>
      </c>
      <c r="B1890" s="2" t="s">
        <v>2058</v>
      </c>
      <c r="C1890">
        <v>34</v>
      </c>
      <c r="D1890">
        <v>9</v>
      </c>
      <c r="E1890">
        <v>42198</v>
      </c>
      <c r="F1890" s="2" t="s">
        <v>137</v>
      </c>
      <c r="G1890">
        <v>6.22</v>
      </c>
      <c r="H1890">
        <v>100</v>
      </c>
      <c r="I1890">
        <v>0</v>
      </c>
      <c r="J1890">
        <v>0</v>
      </c>
      <c r="K1890">
        <v>0</v>
      </c>
      <c r="L1890" t="b">
        <f t="shared" si="116"/>
        <v>0</v>
      </c>
      <c r="M1890" t="b">
        <f t="shared" si="117"/>
        <v>0</v>
      </c>
      <c r="N1890" t="b">
        <f t="shared" si="118"/>
        <v>0</v>
      </c>
      <c r="O1890" s="2" t="b">
        <f t="shared" si="119"/>
        <v>0</v>
      </c>
    </row>
    <row r="1891" spans="1:15" x14ac:dyDescent="0.25">
      <c r="A1891">
        <v>1891</v>
      </c>
      <c r="B1891" s="2" t="s">
        <v>2059</v>
      </c>
      <c r="C1891">
        <v>34</v>
      </c>
      <c r="D1891">
        <v>9</v>
      </c>
      <c r="E1891">
        <v>42199</v>
      </c>
      <c r="F1891" s="2" t="s">
        <v>137</v>
      </c>
      <c r="G1891">
        <v>6.41</v>
      </c>
      <c r="H1891">
        <v>100</v>
      </c>
      <c r="I1891">
        <v>0</v>
      </c>
      <c r="J1891">
        <v>0</v>
      </c>
      <c r="K1891">
        <v>0</v>
      </c>
      <c r="L1891" t="b">
        <f t="shared" si="116"/>
        <v>0</v>
      </c>
      <c r="M1891" t="b">
        <f t="shared" si="117"/>
        <v>0</v>
      </c>
      <c r="N1891" t="b">
        <f t="shared" si="118"/>
        <v>0</v>
      </c>
      <c r="O1891" s="2" t="b">
        <f t="shared" si="119"/>
        <v>0</v>
      </c>
    </row>
    <row r="1892" spans="1:15" x14ac:dyDescent="0.25">
      <c r="A1892">
        <v>1892</v>
      </c>
      <c r="B1892" s="2" t="s">
        <v>2060</v>
      </c>
      <c r="C1892">
        <v>34</v>
      </c>
      <c r="D1892">
        <v>9</v>
      </c>
      <c r="E1892">
        <v>42200</v>
      </c>
      <c r="F1892" s="2" t="s">
        <v>137</v>
      </c>
      <c r="G1892">
        <v>9.4600000000000009</v>
      </c>
      <c r="H1892">
        <v>100</v>
      </c>
      <c r="I1892">
        <v>0</v>
      </c>
      <c r="J1892">
        <v>0</v>
      </c>
      <c r="K1892">
        <v>0</v>
      </c>
      <c r="L1892" t="b">
        <f t="shared" si="116"/>
        <v>0</v>
      </c>
      <c r="M1892" t="b">
        <f t="shared" si="117"/>
        <v>0</v>
      </c>
      <c r="N1892" t="b">
        <f t="shared" si="118"/>
        <v>0</v>
      </c>
      <c r="O1892" s="2" t="b">
        <f t="shared" si="119"/>
        <v>0</v>
      </c>
    </row>
    <row r="1893" spans="1:15" x14ac:dyDescent="0.25">
      <c r="A1893">
        <v>1893</v>
      </c>
      <c r="B1893" s="2" t="s">
        <v>2061</v>
      </c>
      <c r="C1893">
        <v>34</v>
      </c>
      <c r="D1893">
        <v>9</v>
      </c>
      <c r="E1893">
        <v>42201</v>
      </c>
      <c r="F1893" s="2" t="s">
        <v>137</v>
      </c>
      <c r="G1893">
        <v>7.97</v>
      </c>
      <c r="H1893">
        <v>100</v>
      </c>
      <c r="I1893">
        <v>0</v>
      </c>
      <c r="J1893">
        <v>0</v>
      </c>
      <c r="K1893">
        <v>0</v>
      </c>
      <c r="L1893" t="b">
        <f t="shared" si="116"/>
        <v>0</v>
      </c>
      <c r="M1893" t="b">
        <f t="shared" si="117"/>
        <v>0</v>
      </c>
      <c r="N1893" t="b">
        <f t="shared" si="118"/>
        <v>0</v>
      </c>
      <c r="O1893" s="2" t="b">
        <f t="shared" si="119"/>
        <v>0</v>
      </c>
    </row>
    <row r="1894" spans="1:15" x14ac:dyDescent="0.25">
      <c r="A1894">
        <v>1894</v>
      </c>
      <c r="B1894" s="2" t="s">
        <v>2062</v>
      </c>
      <c r="C1894">
        <v>34</v>
      </c>
      <c r="D1894">
        <v>9</v>
      </c>
      <c r="E1894">
        <v>42202</v>
      </c>
      <c r="F1894" s="2" t="s">
        <v>137</v>
      </c>
      <c r="G1894">
        <v>7.17</v>
      </c>
      <c r="H1894">
        <v>100</v>
      </c>
      <c r="I1894">
        <v>0</v>
      </c>
      <c r="J1894">
        <v>0</v>
      </c>
      <c r="K1894">
        <v>0</v>
      </c>
      <c r="L1894" t="b">
        <f t="shared" si="116"/>
        <v>0</v>
      </c>
      <c r="M1894" t="b">
        <f t="shared" si="117"/>
        <v>0</v>
      </c>
      <c r="N1894" t="b">
        <f t="shared" si="118"/>
        <v>0</v>
      </c>
      <c r="O1894" s="2" t="b">
        <f t="shared" si="119"/>
        <v>0</v>
      </c>
    </row>
    <row r="1895" spans="1:15" x14ac:dyDescent="0.25">
      <c r="A1895">
        <v>1895</v>
      </c>
      <c r="B1895" s="2" t="s">
        <v>2063</v>
      </c>
      <c r="C1895">
        <v>34</v>
      </c>
      <c r="D1895">
        <v>9</v>
      </c>
      <c r="E1895">
        <v>42203</v>
      </c>
      <c r="F1895" s="2" t="s">
        <v>137</v>
      </c>
      <c r="G1895">
        <v>7.17</v>
      </c>
      <c r="H1895">
        <v>100</v>
      </c>
      <c r="I1895">
        <v>0</v>
      </c>
      <c r="J1895">
        <v>0</v>
      </c>
      <c r="K1895">
        <v>0</v>
      </c>
      <c r="L1895" t="b">
        <f t="shared" si="116"/>
        <v>0</v>
      </c>
      <c r="M1895" t="b">
        <f t="shared" si="117"/>
        <v>0</v>
      </c>
      <c r="N1895" t="b">
        <f t="shared" si="118"/>
        <v>0</v>
      </c>
      <c r="O1895" s="2" t="b">
        <f t="shared" si="119"/>
        <v>0</v>
      </c>
    </row>
    <row r="1896" spans="1:15" x14ac:dyDescent="0.25">
      <c r="A1896">
        <v>1896</v>
      </c>
      <c r="B1896" s="2" t="s">
        <v>2064</v>
      </c>
      <c r="C1896">
        <v>34</v>
      </c>
      <c r="D1896">
        <v>9</v>
      </c>
      <c r="E1896">
        <v>42204</v>
      </c>
      <c r="F1896" s="2" t="s">
        <v>137</v>
      </c>
      <c r="G1896">
        <v>14.82</v>
      </c>
      <c r="H1896">
        <v>100</v>
      </c>
      <c r="I1896">
        <v>0</v>
      </c>
      <c r="J1896">
        <v>0</v>
      </c>
      <c r="K1896">
        <v>0</v>
      </c>
      <c r="L1896" t="b">
        <f t="shared" si="116"/>
        <v>0</v>
      </c>
      <c r="M1896" t="b">
        <f t="shared" si="117"/>
        <v>0</v>
      </c>
      <c r="N1896" t="b">
        <f t="shared" si="118"/>
        <v>0</v>
      </c>
      <c r="O1896" s="2" t="b">
        <f t="shared" si="119"/>
        <v>0</v>
      </c>
    </row>
    <row r="1897" spans="1:15" x14ac:dyDescent="0.25">
      <c r="A1897">
        <v>1897</v>
      </c>
      <c r="B1897" s="2" t="s">
        <v>2065</v>
      </c>
      <c r="C1897">
        <v>34</v>
      </c>
      <c r="D1897">
        <v>9</v>
      </c>
      <c r="E1897">
        <v>42205</v>
      </c>
      <c r="F1897" s="2" t="s">
        <v>137</v>
      </c>
      <c r="G1897">
        <v>13.31</v>
      </c>
      <c r="H1897">
        <v>100</v>
      </c>
      <c r="I1897">
        <v>0</v>
      </c>
      <c r="J1897">
        <v>0</v>
      </c>
      <c r="K1897">
        <v>0</v>
      </c>
      <c r="L1897" t="b">
        <f t="shared" si="116"/>
        <v>0</v>
      </c>
      <c r="M1897" t="b">
        <f t="shared" si="117"/>
        <v>0</v>
      </c>
      <c r="N1897" t="b">
        <f t="shared" si="118"/>
        <v>0</v>
      </c>
      <c r="O1897" s="2" t="b">
        <f t="shared" si="119"/>
        <v>0</v>
      </c>
    </row>
    <row r="1898" spans="1:15" x14ac:dyDescent="0.25">
      <c r="A1898">
        <v>1898</v>
      </c>
      <c r="B1898" s="2" t="s">
        <v>2066</v>
      </c>
      <c r="C1898">
        <v>34</v>
      </c>
      <c r="D1898">
        <v>9</v>
      </c>
      <c r="E1898">
        <v>42206</v>
      </c>
      <c r="F1898" s="2" t="s">
        <v>137</v>
      </c>
      <c r="G1898">
        <v>11.98</v>
      </c>
      <c r="H1898">
        <v>100</v>
      </c>
      <c r="I1898">
        <v>0</v>
      </c>
      <c r="J1898">
        <v>0</v>
      </c>
      <c r="K1898">
        <v>0</v>
      </c>
      <c r="L1898" t="b">
        <f t="shared" si="116"/>
        <v>0</v>
      </c>
      <c r="M1898" t="b">
        <f t="shared" si="117"/>
        <v>0</v>
      </c>
      <c r="N1898" t="b">
        <f t="shared" si="118"/>
        <v>0</v>
      </c>
      <c r="O1898" s="2" t="b">
        <f t="shared" si="119"/>
        <v>0</v>
      </c>
    </row>
    <row r="1899" spans="1:15" x14ac:dyDescent="0.25">
      <c r="A1899">
        <v>1899</v>
      </c>
      <c r="B1899" s="2" t="s">
        <v>2067</v>
      </c>
      <c r="C1899">
        <v>34</v>
      </c>
      <c r="D1899">
        <v>9</v>
      </c>
      <c r="E1899">
        <v>42207</v>
      </c>
      <c r="F1899" s="2" t="s">
        <v>137</v>
      </c>
      <c r="G1899">
        <v>11.1</v>
      </c>
      <c r="H1899">
        <v>100</v>
      </c>
      <c r="I1899">
        <v>0</v>
      </c>
      <c r="J1899">
        <v>0</v>
      </c>
      <c r="K1899">
        <v>0</v>
      </c>
      <c r="L1899" t="b">
        <f t="shared" si="116"/>
        <v>0</v>
      </c>
      <c r="M1899" t="b">
        <f t="shared" si="117"/>
        <v>0</v>
      </c>
      <c r="N1899" t="b">
        <f t="shared" si="118"/>
        <v>0</v>
      </c>
      <c r="O1899" s="2" t="b">
        <f t="shared" si="119"/>
        <v>0</v>
      </c>
    </row>
    <row r="1900" spans="1:15" x14ac:dyDescent="0.25">
      <c r="A1900">
        <v>1900</v>
      </c>
      <c r="B1900" s="2" t="s">
        <v>2068</v>
      </c>
      <c r="C1900">
        <v>34</v>
      </c>
      <c r="D1900">
        <v>9</v>
      </c>
      <c r="E1900">
        <v>42208</v>
      </c>
      <c r="F1900" s="2" t="s">
        <v>137</v>
      </c>
      <c r="G1900">
        <v>12.4</v>
      </c>
      <c r="H1900">
        <v>100</v>
      </c>
      <c r="I1900">
        <v>0</v>
      </c>
      <c r="J1900">
        <v>0</v>
      </c>
      <c r="K1900">
        <v>0</v>
      </c>
      <c r="L1900" t="b">
        <f t="shared" si="116"/>
        <v>0</v>
      </c>
      <c r="M1900" t="b">
        <f t="shared" si="117"/>
        <v>0</v>
      </c>
      <c r="N1900" t="b">
        <f t="shared" si="118"/>
        <v>0</v>
      </c>
      <c r="O1900" s="2" t="b">
        <f t="shared" si="119"/>
        <v>0</v>
      </c>
    </row>
    <row r="1901" spans="1:15" x14ac:dyDescent="0.25">
      <c r="A1901">
        <v>1901</v>
      </c>
      <c r="B1901" s="2" t="s">
        <v>2069</v>
      </c>
      <c r="C1901">
        <v>34</v>
      </c>
      <c r="D1901">
        <v>9</v>
      </c>
      <c r="E1901">
        <v>42209</v>
      </c>
      <c r="F1901" s="2" t="s">
        <v>137</v>
      </c>
      <c r="G1901">
        <v>10.87</v>
      </c>
      <c r="H1901">
        <v>100</v>
      </c>
      <c r="I1901">
        <v>0</v>
      </c>
      <c r="J1901">
        <v>0</v>
      </c>
      <c r="K1901">
        <v>0</v>
      </c>
      <c r="L1901" t="b">
        <f t="shared" si="116"/>
        <v>0</v>
      </c>
      <c r="M1901" t="b">
        <f t="shared" si="117"/>
        <v>0</v>
      </c>
      <c r="N1901" t="b">
        <f t="shared" si="118"/>
        <v>0</v>
      </c>
      <c r="O1901" s="2" t="b">
        <f t="shared" si="119"/>
        <v>0</v>
      </c>
    </row>
    <row r="1902" spans="1:15" x14ac:dyDescent="0.25">
      <c r="A1902">
        <v>1902</v>
      </c>
      <c r="B1902" s="2" t="s">
        <v>2070</v>
      </c>
      <c r="C1902">
        <v>34</v>
      </c>
      <c r="D1902">
        <v>9</v>
      </c>
      <c r="E1902">
        <v>42210</v>
      </c>
      <c r="F1902" s="2" t="s">
        <v>137</v>
      </c>
      <c r="G1902">
        <v>13.66</v>
      </c>
      <c r="H1902">
        <v>100</v>
      </c>
      <c r="I1902">
        <v>0</v>
      </c>
      <c r="J1902">
        <v>0</v>
      </c>
      <c r="K1902">
        <v>0</v>
      </c>
      <c r="L1902" t="b">
        <f t="shared" si="116"/>
        <v>0</v>
      </c>
      <c r="M1902" t="b">
        <f t="shared" si="117"/>
        <v>0</v>
      </c>
      <c r="N1902" t="b">
        <f t="shared" si="118"/>
        <v>0</v>
      </c>
      <c r="O1902" s="2" t="b">
        <f t="shared" si="119"/>
        <v>0</v>
      </c>
    </row>
    <row r="1903" spans="1:15" x14ac:dyDescent="0.25">
      <c r="A1903">
        <v>1903</v>
      </c>
      <c r="B1903" s="2" t="s">
        <v>2071</v>
      </c>
      <c r="C1903">
        <v>34</v>
      </c>
      <c r="D1903">
        <v>9</v>
      </c>
      <c r="E1903">
        <v>42211</v>
      </c>
      <c r="F1903" s="2" t="s">
        <v>137</v>
      </c>
      <c r="G1903">
        <v>13.54</v>
      </c>
      <c r="H1903">
        <v>100</v>
      </c>
      <c r="I1903">
        <v>0</v>
      </c>
      <c r="J1903">
        <v>0</v>
      </c>
      <c r="K1903">
        <v>0</v>
      </c>
      <c r="L1903" t="b">
        <f t="shared" si="116"/>
        <v>0</v>
      </c>
      <c r="M1903" t="b">
        <f t="shared" si="117"/>
        <v>0</v>
      </c>
      <c r="N1903" t="b">
        <f t="shared" si="118"/>
        <v>0</v>
      </c>
      <c r="O1903" s="2" t="b">
        <f t="shared" si="119"/>
        <v>0</v>
      </c>
    </row>
    <row r="1904" spans="1:15" x14ac:dyDescent="0.25">
      <c r="A1904">
        <v>1904</v>
      </c>
      <c r="B1904" s="2" t="s">
        <v>2072</v>
      </c>
      <c r="C1904">
        <v>34</v>
      </c>
      <c r="D1904">
        <v>9</v>
      </c>
      <c r="E1904">
        <v>42212</v>
      </c>
      <c r="F1904" s="2" t="s">
        <v>137</v>
      </c>
      <c r="G1904">
        <v>13.66</v>
      </c>
      <c r="H1904">
        <v>100</v>
      </c>
      <c r="I1904">
        <v>0</v>
      </c>
      <c r="J1904">
        <v>0</v>
      </c>
      <c r="K1904">
        <v>0</v>
      </c>
      <c r="L1904" t="b">
        <f t="shared" si="116"/>
        <v>0</v>
      </c>
      <c r="M1904" t="b">
        <f t="shared" si="117"/>
        <v>0</v>
      </c>
      <c r="N1904" t="b">
        <f t="shared" si="118"/>
        <v>0</v>
      </c>
      <c r="O1904" s="2" t="b">
        <f t="shared" si="119"/>
        <v>0</v>
      </c>
    </row>
    <row r="1905" spans="1:15" x14ac:dyDescent="0.25">
      <c r="A1905">
        <v>1905</v>
      </c>
      <c r="B1905" s="2" t="s">
        <v>2073</v>
      </c>
      <c r="C1905">
        <v>34</v>
      </c>
      <c r="D1905">
        <v>9</v>
      </c>
      <c r="E1905">
        <v>42213</v>
      </c>
      <c r="F1905" s="2" t="s">
        <v>137</v>
      </c>
      <c r="G1905">
        <v>16.02</v>
      </c>
      <c r="H1905">
        <v>100</v>
      </c>
      <c r="I1905">
        <v>0</v>
      </c>
      <c r="J1905">
        <v>0</v>
      </c>
      <c r="K1905">
        <v>0</v>
      </c>
      <c r="L1905" t="b">
        <f t="shared" si="116"/>
        <v>0</v>
      </c>
      <c r="M1905" t="b">
        <f t="shared" si="117"/>
        <v>0</v>
      </c>
      <c r="N1905" t="b">
        <f t="shared" si="118"/>
        <v>0</v>
      </c>
      <c r="O1905" s="2" t="b">
        <f t="shared" si="119"/>
        <v>0</v>
      </c>
    </row>
    <row r="1906" spans="1:15" x14ac:dyDescent="0.25">
      <c r="A1906">
        <v>1906</v>
      </c>
      <c r="B1906" s="2" t="s">
        <v>2074</v>
      </c>
      <c r="C1906">
        <v>34</v>
      </c>
      <c r="D1906">
        <v>9</v>
      </c>
      <c r="E1906">
        <v>42214</v>
      </c>
      <c r="F1906" s="2" t="s">
        <v>137</v>
      </c>
      <c r="G1906">
        <v>16.21</v>
      </c>
      <c r="H1906">
        <v>100</v>
      </c>
      <c r="I1906">
        <v>0</v>
      </c>
      <c r="J1906">
        <v>0</v>
      </c>
      <c r="K1906">
        <v>0</v>
      </c>
      <c r="L1906" t="b">
        <f t="shared" si="116"/>
        <v>0</v>
      </c>
      <c r="M1906" t="b">
        <f t="shared" si="117"/>
        <v>0</v>
      </c>
      <c r="N1906" t="b">
        <f t="shared" si="118"/>
        <v>0</v>
      </c>
      <c r="O1906" s="2" t="b">
        <f t="shared" si="119"/>
        <v>0</v>
      </c>
    </row>
    <row r="1907" spans="1:15" x14ac:dyDescent="0.25">
      <c r="A1907">
        <v>1907</v>
      </c>
      <c r="B1907" s="2" t="s">
        <v>2075</v>
      </c>
      <c r="C1907">
        <v>34</v>
      </c>
      <c r="D1907">
        <v>9</v>
      </c>
      <c r="E1907">
        <v>42215</v>
      </c>
      <c r="F1907" s="2" t="s">
        <v>137</v>
      </c>
      <c r="G1907">
        <v>19.260000000000002</v>
      </c>
      <c r="H1907">
        <v>100</v>
      </c>
      <c r="I1907">
        <v>0</v>
      </c>
      <c r="J1907">
        <v>0</v>
      </c>
      <c r="K1907">
        <v>0</v>
      </c>
      <c r="L1907" t="b">
        <f t="shared" si="116"/>
        <v>0</v>
      </c>
      <c r="M1907" t="b">
        <f t="shared" si="117"/>
        <v>0</v>
      </c>
      <c r="N1907" t="b">
        <f t="shared" si="118"/>
        <v>0</v>
      </c>
      <c r="O1907" s="2" t="b">
        <f t="shared" si="119"/>
        <v>0</v>
      </c>
    </row>
    <row r="1908" spans="1:15" x14ac:dyDescent="0.25">
      <c r="A1908">
        <v>1908</v>
      </c>
      <c r="B1908" s="2" t="s">
        <v>2076</v>
      </c>
      <c r="C1908">
        <v>34</v>
      </c>
      <c r="D1908">
        <v>9</v>
      </c>
      <c r="E1908">
        <v>42216</v>
      </c>
      <c r="F1908" s="2" t="s">
        <v>137</v>
      </c>
      <c r="G1908">
        <v>12.4</v>
      </c>
      <c r="H1908">
        <v>100</v>
      </c>
      <c r="I1908">
        <v>0</v>
      </c>
      <c r="J1908">
        <v>0</v>
      </c>
      <c r="K1908">
        <v>0</v>
      </c>
      <c r="L1908" t="b">
        <f t="shared" si="116"/>
        <v>0</v>
      </c>
      <c r="M1908" t="b">
        <f t="shared" si="117"/>
        <v>0</v>
      </c>
      <c r="N1908" t="b">
        <f t="shared" si="118"/>
        <v>0</v>
      </c>
      <c r="O1908" s="2" t="b">
        <f t="shared" si="119"/>
        <v>0</v>
      </c>
    </row>
    <row r="1909" spans="1:15" x14ac:dyDescent="0.25">
      <c r="A1909">
        <v>1909</v>
      </c>
      <c r="B1909" s="2" t="s">
        <v>2077</v>
      </c>
      <c r="C1909">
        <v>34</v>
      </c>
      <c r="D1909">
        <v>9</v>
      </c>
      <c r="E1909">
        <v>42217</v>
      </c>
      <c r="F1909" s="2" t="s">
        <v>137</v>
      </c>
      <c r="G1909">
        <v>16.97</v>
      </c>
      <c r="H1909">
        <v>100</v>
      </c>
      <c r="I1909">
        <v>0</v>
      </c>
      <c r="J1909">
        <v>0</v>
      </c>
      <c r="K1909">
        <v>0</v>
      </c>
      <c r="L1909" t="b">
        <f t="shared" si="116"/>
        <v>0</v>
      </c>
      <c r="M1909" t="b">
        <f t="shared" si="117"/>
        <v>0</v>
      </c>
      <c r="N1909" t="b">
        <f t="shared" si="118"/>
        <v>0</v>
      </c>
      <c r="O1909" s="2" t="b">
        <f t="shared" si="119"/>
        <v>0</v>
      </c>
    </row>
    <row r="1910" spans="1:15" x14ac:dyDescent="0.25">
      <c r="A1910">
        <v>1910</v>
      </c>
      <c r="B1910" s="2" t="s">
        <v>2078</v>
      </c>
      <c r="C1910">
        <v>34</v>
      </c>
      <c r="D1910">
        <v>9</v>
      </c>
      <c r="E1910">
        <v>42218</v>
      </c>
      <c r="F1910" s="2" t="s">
        <v>137</v>
      </c>
      <c r="G1910">
        <v>16.97</v>
      </c>
      <c r="H1910">
        <v>100</v>
      </c>
      <c r="I1910">
        <v>0</v>
      </c>
      <c r="J1910">
        <v>0</v>
      </c>
      <c r="K1910">
        <v>0</v>
      </c>
      <c r="L1910" t="b">
        <f t="shared" si="116"/>
        <v>0</v>
      </c>
      <c r="M1910" t="b">
        <f t="shared" si="117"/>
        <v>0</v>
      </c>
      <c r="N1910" t="b">
        <f t="shared" si="118"/>
        <v>0</v>
      </c>
      <c r="O1910" s="2" t="b">
        <f t="shared" si="119"/>
        <v>0</v>
      </c>
    </row>
    <row r="1911" spans="1:15" x14ac:dyDescent="0.25">
      <c r="A1911">
        <v>1911</v>
      </c>
      <c r="B1911" s="2" t="s">
        <v>2079</v>
      </c>
      <c r="C1911">
        <v>34</v>
      </c>
      <c r="D1911">
        <v>9</v>
      </c>
      <c r="E1911">
        <v>42219</v>
      </c>
      <c r="F1911" s="2" t="s">
        <v>137</v>
      </c>
      <c r="G1911">
        <v>11.64</v>
      </c>
      <c r="H1911">
        <v>100</v>
      </c>
      <c r="I1911">
        <v>0</v>
      </c>
      <c r="J1911">
        <v>0</v>
      </c>
      <c r="K1911">
        <v>0</v>
      </c>
      <c r="L1911" t="b">
        <f t="shared" si="116"/>
        <v>0</v>
      </c>
      <c r="M1911" t="b">
        <f t="shared" si="117"/>
        <v>0</v>
      </c>
      <c r="N1911" t="b">
        <f t="shared" si="118"/>
        <v>0</v>
      </c>
      <c r="O1911" s="2" t="b">
        <f t="shared" si="119"/>
        <v>0</v>
      </c>
    </row>
    <row r="1912" spans="1:15" x14ac:dyDescent="0.25">
      <c r="A1912">
        <v>1912</v>
      </c>
      <c r="B1912" s="2" t="s">
        <v>2080</v>
      </c>
      <c r="C1912">
        <v>34</v>
      </c>
      <c r="D1912">
        <v>9</v>
      </c>
      <c r="E1912">
        <v>42220</v>
      </c>
      <c r="F1912" s="2" t="s">
        <v>137</v>
      </c>
      <c r="G1912">
        <v>10.07</v>
      </c>
      <c r="H1912">
        <v>100</v>
      </c>
      <c r="I1912">
        <v>0</v>
      </c>
      <c r="J1912">
        <v>0</v>
      </c>
      <c r="K1912">
        <v>0</v>
      </c>
      <c r="L1912" t="b">
        <f t="shared" si="116"/>
        <v>0</v>
      </c>
      <c r="M1912" t="b">
        <f t="shared" si="117"/>
        <v>0</v>
      </c>
      <c r="N1912" t="b">
        <f t="shared" si="118"/>
        <v>0</v>
      </c>
      <c r="O1912" s="2" t="b">
        <f t="shared" si="119"/>
        <v>0</v>
      </c>
    </row>
    <row r="1913" spans="1:15" x14ac:dyDescent="0.25">
      <c r="A1913">
        <v>1913</v>
      </c>
      <c r="B1913" s="2" t="s">
        <v>2081</v>
      </c>
      <c r="C1913">
        <v>34</v>
      </c>
      <c r="D1913">
        <v>9</v>
      </c>
      <c r="E1913">
        <v>42221</v>
      </c>
      <c r="F1913" s="2" t="s">
        <v>137</v>
      </c>
      <c r="G1913">
        <v>10.84</v>
      </c>
      <c r="H1913">
        <v>100</v>
      </c>
      <c r="I1913">
        <v>0</v>
      </c>
      <c r="J1913">
        <v>0</v>
      </c>
      <c r="K1913">
        <v>0</v>
      </c>
      <c r="L1913" t="b">
        <f t="shared" si="116"/>
        <v>0</v>
      </c>
      <c r="M1913" t="b">
        <f t="shared" si="117"/>
        <v>0</v>
      </c>
      <c r="N1913" t="b">
        <f t="shared" si="118"/>
        <v>0</v>
      </c>
      <c r="O1913" s="2" t="b">
        <f t="shared" si="119"/>
        <v>0</v>
      </c>
    </row>
    <row r="1914" spans="1:15" x14ac:dyDescent="0.25">
      <c r="A1914">
        <v>1914</v>
      </c>
      <c r="B1914" s="2" t="s">
        <v>2082</v>
      </c>
      <c r="C1914">
        <v>34</v>
      </c>
      <c r="D1914">
        <v>9</v>
      </c>
      <c r="E1914">
        <v>42222</v>
      </c>
      <c r="F1914" s="2" t="s">
        <v>137</v>
      </c>
      <c r="G1914">
        <v>12.74</v>
      </c>
      <c r="H1914">
        <v>100</v>
      </c>
      <c r="I1914">
        <v>0</v>
      </c>
      <c r="J1914">
        <v>0</v>
      </c>
      <c r="K1914">
        <v>0</v>
      </c>
      <c r="L1914" t="b">
        <f t="shared" si="116"/>
        <v>0</v>
      </c>
      <c r="M1914" t="b">
        <f t="shared" si="117"/>
        <v>0</v>
      </c>
      <c r="N1914" t="b">
        <f t="shared" si="118"/>
        <v>0</v>
      </c>
      <c r="O1914" s="2" t="b">
        <f t="shared" si="119"/>
        <v>0</v>
      </c>
    </row>
    <row r="1915" spans="1:15" x14ac:dyDescent="0.25">
      <c r="A1915">
        <v>1915</v>
      </c>
      <c r="B1915" s="2" t="s">
        <v>2083</v>
      </c>
      <c r="C1915">
        <v>34</v>
      </c>
      <c r="D1915">
        <v>9</v>
      </c>
      <c r="E1915">
        <v>42223</v>
      </c>
      <c r="F1915" s="2" t="s">
        <v>137</v>
      </c>
      <c r="G1915">
        <v>12.74</v>
      </c>
      <c r="H1915">
        <v>100</v>
      </c>
      <c r="I1915">
        <v>0</v>
      </c>
      <c r="J1915">
        <v>0</v>
      </c>
      <c r="K1915">
        <v>0</v>
      </c>
      <c r="L1915" t="b">
        <f t="shared" si="116"/>
        <v>0</v>
      </c>
      <c r="M1915" t="b">
        <f t="shared" si="117"/>
        <v>0</v>
      </c>
      <c r="N1915" t="b">
        <f t="shared" si="118"/>
        <v>0</v>
      </c>
      <c r="O1915" s="2" t="b">
        <f t="shared" si="119"/>
        <v>0</v>
      </c>
    </row>
    <row r="1916" spans="1:15" x14ac:dyDescent="0.25">
      <c r="A1916">
        <v>1916</v>
      </c>
      <c r="B1916" s="2" t="s">
        <v>2084</v>
      </c>
      <c r="C1916">
        <v>34</v>
      </c>
      <c r="D1916">
        <v>9</v>
      </c>
      <c r="E1916">
        <v>42224</v>
      </c>
      <c r="F1916" s="2" t="s">
        <v>137</v>
      </c>
      <c r="G1916">
        <v>11.41</v>
      </c>
      <c r="H1916">
        <v>100</v>
      </c>
      <c r="I1916">
        <v>0</v>
      </c>
      <c r="J1916">
        <v>0</v>
      </c>
      <c r="K1916">
        <v>0</v>
      </c>
      <c r="L1916" t="b">
        <f t="shared" si="116"/>
        <v>0</v>
      </c>
      <c r="M1916" t="b">
        <f t="shared" si="117"/>
        <v>0</v>
      </c>
      <c r="N1916" t="b">
        <f t="shared" si="118"/>
        <v>0</v>
      </c>
      <c r="O1916" s="2" t="b">
        <f t="shared" si="119"/>
        <v>0</v>
      </c>
    </row>
    <row r="1917" spans="1:15" x14ac:dyDescent="0.25">
      <c r="A1917">
        <v>1917</v>
      </c>
      <c r="B1917" s="2" t="s">
        <v>2085</v>
      </c>
      <c r="C1917">
        <v>34</v>
      </c>
      <c r="D1917">
        <v>9</v>
      </c>
      <c r="E1917">
        <v>42225</v>
      </c>
      <c r="F1917" s="2" t="s">
        <v>137</v>
      </c>
      <c r="G1917">
        <v>12.86</v>
      </c>
      <c r="H1917">
        <v>100</v>
      </c>
      <c r="I1917">
        <v>0</v>
      </c>
      <c r="J1917">
        <v>0</v>
      </c>
      <c r="K1917">
        <v>0</v>
      </c>
      <c r="L1917" t="b">
        <f t="shared" si="116"/>
        <v>0</v>
      </c>
      <c r="M1917" t="b">
        <f t="shared" si="117"/>
        <v>0</v>
      </c>
      <c r="N1917" t="b">
        <f t="shared" si="118"/>
        <v>0</v>
      </c>
      <c r="O1917" s="2" t="b">
        <f t="shared" si="119"/>
        <v>0</v>
      </c>
    </row>
    <row r="1918" spans="1:15" x14ac:dyDescent="0.25">
      <c r="A1918">
        <v>1918</v>
      </c>
      <c r="B1918" s="2" t="s">
        <v>2086</v>
      </c>
      <c r="C1918">
        <v>34</v>
      </c>
      <c r="D1918">
        <v>9</v>
      </c>
      <c r="E1918">
        <v>42226</v>
      </c>
      <c r="F1918" s="2" t="s">
        <v>137</v>
      </c>
      <c r="G1918">
        <v>12.51</v>
      </c>
      <c r="H1918">
        <v>100</v>
      </c>
      <c r="I1918">
        <v>0</v>
      </c>
      <c r="J1918">
        <v>0</v>
      </c>
      <c r="K1918">
        <v>0</v>
      </c>
      <c r="L1918" t="b">
        <f t="shared" si="116"/>
        <v>0</v>
      </c>
      <c r="M1918" t="b">
        <f t="shared" si="117"/>
        <v>0</v>
      </c>
      <c r="N1918" t="b">
        <f t="shared" si="118"/>
        <v>0</v>
      </c>
      <c r="O1918" s="2" t="b">
        <f t="shared" si="119"/>
        <v>0</v>
      </c>
    </row>
    <row r="1919" spans="1:15" x14ac:dyDescent="0.25">
      <c r="A1919">
        <v>1919</v>
      </c>
      <c r="B1919" s="2" t="s">
        <v>2087</v>
      </c>
      <c r="C1919">
        <v>34</v>
      </c>
      <c r="D1919">
        <v>9</v>
      </c>
      <c r="E1919">
        <v>42227</v>
      </c>
      <c r="F1919" s="2" t="s">
        <v>137</v>
      </c>
      <c r="G1919">
        <v>11.18</v>
      </c>
      <c r="H1919">
        <v>100</v>
      </c>
      <c r="I1919">
        <v>0</v>
      </c>
      <c r="J1919">
        <v>0</v>
      </c>
      <c r="K1919">
        <v>0</v>
      </c>
      <c r="L1919" t="b">
        <f t="shared" si="116"/>
        <v>0</v>
      </c>
      <c r="M1919" t="b">
        <f t="shared" si="117"/>
        <v>0</v>
      </c>
      <c r="N1919" t="b">
        <f t="shared" si="118"/>
        <v>0</v>
      </c>
      <c r="O1919" s="2" t="b">
        <f t="shared" si="119"/>
        <v>0</v>
      </c>
    </row>
    <row r="1920" spans="1:15" x14ac:dyDescent="0.25">
      <c r="A1920">
        <v>1920</v>
      </c>
      <c r="B1920" s="2" t="s">
        <v>2088</v>
      </c>
      <c r="C1920">
        <v>34</v>
      </c>
      <c r="D1920">
        <v>9</v>
      </c>
      <c r="E1920">
        <v>42228</v>
      </c>
      <c r="F1920" s="2" t="s">
        <v>137</v>
      </c>
      <c r="G1920">
        <v>10.3</v>
      </c>
      <c r="H1920">
        <v>100</v>
      </c>
      <c r="I1920">
        <v>0</v>
      </c>
      <c r="J1920">
        <v>0</v>
      </c>
      <c r="K1920">
        <v>0</v>
      </c>
      <c r="L1920" t="b">
        <f t="shared" si="116"/>
        <v>0</v>
      </c>
      <c r="M1920" t="b">
        <f t="shared" si="117"/>
        <v>0</v>
      </c>
      <c r="N1920" t="b">
        <f t="shared" si="118"/>
        <v>0</v>
      </c>
      <c r="O1920" s="2" t="b">
        <f t="shared" si="119"/>
        <v>0</v>
      </c>
    </row>
    <row r="1921" spans="1:15" x14ac:dyDescent="0.25">
      <c r="A1921">
        <v>1921</v>
      </c>
      <c r="B1921" s="2" t="s">
        <v>2089</v>
      </c>
      <c r="C1921">
        <v>34</v>
      </c>
      <c r="D1921">
        <v>4</v>
      </c>
      <c r="E1921">
        <v>1921</v>
      </c>
      <c r="F1921" s="2" t="s">
        <v>137</v>
      </c>
      <c r="G1921">
        <v>11.6</v>
      </c>
      <c r="H1921">
        <v>100</v>
      </c>
      <c r="I1921">
        <v>0</v>
      </c>
      <c r="J1921">
        <v>0</v>
      </c>
      <c r="K1921">
        <v>0</v>
      </c>
      <c r="L1921" t="b">
        <f t="shared" si="116"/>
        <v>0</v>
      </c>
      <c r="M1921" t="b">
        <f t="shared" si="117"/>
        <v>0</v>
      </c>
      <c r="N1921" t="b">
        <f t="shared" si="118"/>
        <v>0</v>
      </c>
      <c r="O1921" s="2" t="b">
        <f t="shared" si="119"/>
        <v>0</v>
      </c>
    </row>
    <row r="1922" spans="1:15" x14ac:dyDescent="0.25">
      <c r="A1922">
        <v>1922</v>
      </c>
      <c r="B1922" s="2" t="s">
        <v>2090</v>
      </c>
      <c r="C1922">
        <v>34</v>
      </c>
      <c r="D1922">
        <v>4</v>
      </c>
      <c r="E1922">
        <v>1922</v>
      </c>
      <c r="F1922" s="2" t="s">
        <v>137</v>
      </c>
      <c r="G1922">
        <v>10.07</v>
      </c>
      <c r="H1922">
        <v>100</v>
      </c>
      <c r="I1922">
        <v>0</v>
      </c>
      <c r="J1922">
        <v>0</v>
      </c>
      <c r="K1922">
        <v>0</v>
      </c>
      <c r="L1922" t="b">
        <f t="shared" ref="L1922:L1985" si="120">IF(ISNUMBER(FIND(" VEGAN",UPPER(B1922))),TRUE,FALSE)</f>
        <v>0</v>
      </c>
      <c r="M1922" t="b">
        <f t="shared" ref="M1922:M1985" si="121">IF(ISNUMBER(FIND(" BIO",UPPER(B1922))),TRUE)</f>
        <v>0</v>
      </c>
      <c r="N1922" t="b">
        <f t="shared" ref="N1922:N1985" si="122">IF(ISNUMBER(FIND(" HALAL",UPPER(B1922))),TRUE)</f>
        <v>0</v>
      </c>
      <c r="O1922" s="2" t="b">
        <f t="shared" ref="O1922:O1985" si="123">IF(ISNUMBER(FIND(" CASHER",UPPER(B1922))),TRUE)</f>
        <v>0</v>
      </c>
    </row>
    <row r="1923" spans="1:15" x14ac:dyDescent="0.25">
      <c r="A1923">
        <v>1923</v>
      </c>
      <c r="B1923" s="2" t="s">
        <v>2091</v>
      </c>
      <c r="C1923">
        <v>34</v>
      </c>
      <c r="D1923">
        <v>4</v>
      </c>
      <c r="E1923">
        <v>1923</v>
      </c>
      <c r="F1923" s="2" t="s">
        <v>137</v>
      </c>
      <c r="G1923">
        <v>12.86</v>
      </c>
      <c r="H1923">
        <v>100</v>
      </c>
      <c r="I1923">
        <v>0</v>
      </c>
      <c r="J1923">
        <v>0</v>
      </c>
      <c r="K1923">
        <v>0</v>
      </c>
      <c r="L1923" t="b">
        <f t="shared" si="120"/>
        <v>0</v>
      </c>
      <c r="M1923" t="b">
        <f t="shared" si="121"/>
        <v>0</v>
      </c>
      <c r="N1923" t="b">
        <f t="shared" si="122"/>
        <v>0</v>
      </c>
      <c r="O1923" s="2" t="b">
        <f t="shared" si="123"/>
        <v>0</v>
      </c>
    </row>
    <row r="1924" spans="1:15" x14ac:dyDescent="0.25">
      <c r="A1924">
        <v>1924</v>
      </c>
      <c r="B1924" s="2" t="s">
        <v>2092</v>
      </c>
      <c r="C1924">
        <v>34</v>
      </c>
      <c r="D1924">
        <v>4</v>
      </c>
      <c r="E1924">
        <v>1924</v>
      </c>
      <c r="F1924" s="2" t="s">
        <v>137</v>
      </c>
      <c r="G1924">
        <v>12.74</v>
      </c>
      <c r="H1924">
        <v>100</v>
      </c>
      <c r="I1924">
        <v>0</v>
      </c>
      <c r="J1924">
        <v>0</v>
      </c>
      <c r="K1924">
        <v>0</v>
      </c>
      <c r="L1924" t="b">
        <f t="shared" si="120"/>
        <v>0</v>
      </c>
      <c r="M1924" t="b">
        <f t="shared" si="121"/>
        <v>0</v>
      </c>
      <c r="N1924" t="b">
        <f t="shared" si="122"/>
        <v>0</v>
      </c>
      <c r="O1924" s="2" t="b">
        <f t="shared" si="123"/>
        <v>0</v>
      </c>
    </row>
    <row r="1925" spans="1:15" x14ac:dyDescent="0.25">
      <c r="A1925">
        <v>1925</v>
      </c>
      <c r="B1925" s="2" t="s">
        <v>2093</v>
      </c>
      <c r="C1925">
        <v>34</v>
      </c>
      <c r="D1925">
        <v>4</v>
      </c>
      <c r="E1925">
        <v>1925</v>
      </c>
      <c r="F1925" s="2" t="s">
        <v>137</v>
      </c>
      <c r="G1925">
        <v>12.86</v>
      </c>
      <c r="H1925">
        <v>100</v>
      </c>
      <c r="I1925">
        <v>0</v>
      </c>
      <c r="J1925">
        <v>0</v>
      </c>
      <c r="K1925">
        <v>0</v>
      </c>
      <c r="L1925" t="b">
        <f t="shared" si="120"/>
        <v>0</v>
      </c>
      <c r="M1925" t="b">
        <f t="shared" si="121"/>
        <v>0</v>
      </c>
      <c r="N1925" t="b">
        <f t="shared" si="122"/>
        <v>0</v>
      </c>
      <c r="O1925" s="2" t="b">
        <f t="shared" si="123"/>
        <v>0</v>
      </c>
    </row>
    <row r="1926" spans="1:15" x14ac:dyDescent="0.25">
      <c r="A1926">
        <v>1926</v>
      </c>
      <c r="B1926" s="2" t="s">
        <v>2094</v>
      </c>
      <c r="C1926">
        <v>34</v>
      </c>
      <c r="D1926">
        <v>4</v>
      </c>
      <c r="E1926">
        <v>1926</v>
      </c>
      <c r="F1926" s="2" t="s">
        <v>137</v>
      </c>
      <c r="G1926">
        <v>15.22</v>
      </c>
      <c r="H1926">
        <v>100</v>
      </c>
      <c r="I1926">
        <v>0</v>
      </c>
      <c r="J1926">
        <v>0</v>
      </c>
      <c r="K1926">
        <v>0</v>
      </c>
      <c r="L1926" t="b">
        <f t="shared" si="120"/>
        <v>0</v>
      </c>
      <c r="M1926" t="b">
        <f t="shared" si="121"/>
        <v>0</v>
      </c>
      <c r="N1926" t="b">
        <f t="shared" si="122"/>
        <v>0</v>
      </c>
      <c r="O1926" s="2" t="b">
        <f t="shared" si="123"/>
        <v>0</v>
      </c>
    </row>
    <row r="1927" spans="1:15" x14ac:dyDescent="0.25">
      <c r="A1927">
        <v>1927</v>
      </c>
      <c r="B1927" s="2" t="s">
        <v>2095</v>
      </c>
      <c r="C1927">
        <v>34</v>
      </c>
      <c r="D1927">
        <v>4</v>
      </c>
      <c r="E1927">
        <v>1927</v>
      </c>
      <c r="F1927" s="2" t="s">
        <v>137</v>
      </c>
      <c r="G1927">
        <v>15.41</v>
      </c>
      <c r="H1927">
        <v>100</v>
      </c>
      <c r="I1927">
        <v>0</v>
      </c>
      <c r="J1927">
        <v>0</v>
      </c>
      <c r="K1927">
        <v>0</v>
      </c>
      <c r="L1927" t="b">
        <f t="shared" si="120"/>
        <v>0</v>
      </c>
      <c r="M1927" t="b">
        <f t="shared" si="121"/>
        <v>0</v>
      </c>
      <c r="N1927" t="b">
        <f t="shared" si="122"/>
        <v>0</v>
      </c>
      <c r="O1927" s="2" t="b">
        <f t="shared" si="123"/>
        <v>0</v>
      </c>
    </row>
    <row r="1928" spans="1:15" x14ac:dyDescent="0.25">
      <c r="A1928">
        <v>1928</v>
      </c>
      <c r="B1928" s="2" t="s">
        <v>2096</v>
      </c>
      <c r="C1928">
        <v>34</v>
      </c>
      <c r="D1928">
        <v>4</v>
      </c>
      <c r="E1928">
        <v>1928</v>
      </c>
      <c r="F1928" s="2" t="s">
        <v>137</v>
      </c>
      <c r="G1928">
        <v>18.46</v>
      </c>
      <c r="H1928">
        <v>100</v>
      </c>
      <c r="I1928">
        <v>0</v>
      </c>
      <c r="J1928">
        <v>0</v>
      </c>
      <c r="K1928">
        <v>0</v>
      </c>
      <c r="L1928" t="b">
        <f t="shared" si="120"/>
        <v>0</v>
      </c>
      <c r="M1928" t="b">
        <f t="shared" si="121"/>
        <v>0</v>
      </c>
      <c r="N1928" t="b">
        <f t="shared" si="122"/>
        <v>0</v>
      </c>
      <c r="O1928" s="2" t="b">
        <f t="shared" si="123"/>
        <v>0</v>
      </c>
    </row>
    <row r="1929" spans="1:15" x14ac:dyDescent="0.25">
      <c r="A1929">
        <v>1929</v>
      </c>
      <c r="B1929" s="2" t="s">
        <v>2097</v>
      </c>
      <c r="C1929">
        <v>34</v>
      </c>
      <c r="D1929">
        <v>4</v>
      </c>
      <c r="E1929">
        <v>1929</v>
      </c>
      <c r="F1929" s="2" t="s">
        <v>137</v>
      </c>
      <c r="G1929">
        <v>11.6</v>
      </c>
      <c r="H1929">
        <v>100</v>
      </c>
      <c r="I1929">
        <v>0</v>
      </c>
      <c r="J1929">
        <v>0</v>
      </c>
      <c r="K1929">
        <v>0</v>
      </c>
      <c r="L1929" t="b">
        <f t="shared" si="120"/>
        <v>0</v>
      </c>
      <c r="M1929" t="b">
        <f t="shared" si="121"/>
        <v>0</v>
      </c>
      <c r="N1929" t="b">
        <f t="shared" si="122"/>
        <v>0</v>
      </c>
      <c r="O1929" s="2" t="b">
        <f t="shared" si="123"/>
        <v>0</v>
      </c>
    </row>
    <row r="1930" spans="1:15" x14ac:dyDescent="0.25">
      <c r="A1930">
        <v>1930</v>
      </c>
      <c r="B1930" s="2" t="s">
        <v>2098</v>
      </c>
      <c r="C1930">
        <v>34</v>
      </c>
      <c r="D1930">
        <v>4</v>
      </c>
      <c r="E1930">
        <v>1930</v>
      </c>
      <c r="F1930" s="2" t="s">
        <v>137</v>
      </c>
      <c r="G1930">
        <v>16.170000000000002</v>
      </c>
      <c r="H1930">
        <v>100</v>
      </c>
      <c r="I1930">
        <v>0</v>
      </c>
      <c r="J1930">
        <v>0</v>
      </c>
      <c r="K1930">
        <v>0</v>
      </c>
      <c r="L1930" t="b">
        <f t="shared" si="120"/>
        <v>0</v>
      </c>
      <c r="M1930" t="b">
        <f t="shared" si="121"/>
        <v>0</v>
      </c>
      <c r="N1930" t="b">
        <f t="shared" si="122"/>
        <v>0</v>
      </c>
      <c r="O1930" s="2" t="b">
        <f t="shared" si="123"/>
        <v>0</v>
      </c>
    </row>
    <row r="1931" spans="1:15" x14ac:dyDescent="0.25">
      <c r="A1931">
        <v>1931</v>
      </c>
      <c r="B1931" s="2" t="s">
        <v>2099</v>
      </c>
      <c r="C1931">
        <v>34</v>
      </c>
      <c r="D1931">
        <v>4</v>
      </c>
      <c r="E1931">
        <v>1931</v>
      </c>
      <c r="F1931" s="2" t="s">
        <v>137</v>
      </c>
      <c r="G1931">
        <v>16.170000000000002</v>
      </c>
      <c r="H1931">
        <v>100</v>
      </c>
      <c r="I1931">
        <v>0</v>
      </c>
      <c r="J1931">
        <v>0</v>
      </c>
      <c r="K1931">
        <v>0</v>
      </c>
      <c r="L1931" t="b">
        <f t="shared" si="120"/>
        <v>0</v>
      </c>
      <c r="M1931" t="b">
        <f t="shared" si="121"/>
        <v>0</v>
      </c>
      <c r="N1931" t="b">
        <f t="shared" si="122"/>
        <v>0</v>
      </c>
      <c r="O1931" s="2" t="b">
        <f t="shared" si="123"/>
        <v>0</v>
      </c>
    </row>
    <row r="1932" spans="1:15" x14ac:dyDescent="0.25">
      <c r="A1932">
        <v>1932</v>
      </c>
      <c r="B1932" s="2" t="s">
        <v>2100</v>
      </c>
      <c r="C1932">
        <v>34</v>
      </c>
      <c r="D1932">
        <v>4</v>
      </c>
      <c r="E1932">
        <v>1932</v>
      </c>
      <c r="F1932" s="2" t="s">
        <v>137</v>
      </c>
      <c r="G1932">
        <v>10.84</v>
      </c>
      <c r="H1932">
        <v>100</v>
      </c>
      <c r="I1932">
        <v>0</v>
      </c>
      <c r="J1932">
        <v>0</v>
      </c>
      <c r="K1932">
        <v>0</v>
      </c>
      <c r="L1932" t="b">
        <f t="shared" si="120"/>
        <v>0</v>
      </c>
      <c r="M1932" t="b">
        <f t="shared" si="121"/>
        <v>0</v>
      </c>
      <c r="N1932" t="b">
        <f t="shared" si="122"/>
        <v>0</v>
      </c>
      <c r="O1932" s="2" t="b">
        <f t="shared" si="123"/>
        <v>0</v>
      </c>
    </row>
    <row r="1933" spans="1:15" x14ac:dyDescent="0.25">
      <c r="A1933">
        <v>1933</v>
      </c>
      <c r="B1933" s="2" t="s">
        <v>2101</v>
      </c>
      <c r="C1933">
        <v>34</v>
      </c>
      <c r="D1933">
        <v>4</v>
      </c>
      <c r="E1933">
        <v>1933</v>
      </c>
      <c r="F1933" s="2" t="s">
        <v>137</v>
      </c>
      <c r="G1933">
        <v>8.7200000000000006</v>
      </c>
      <c r="H1933">
        <v>100</v>
      </c>
      <c r="I1933">
        <v>0</v>
      </c>
      <c r="J1933">
        <v>0</v>
      </c>
      <c r="K1933">
        <v>0</v>
      </c>
      <c r="L1933" t="b">
        <f t="shared" si="120"/>
        <v>0</v>
      </c>
      <c r="M1933" t="b">
        <f t="shared" si="121"/>
        <v>0</v>
      </c>
      <c r="N1933" t="b">
        <f t="shared" si="122"/>
        <v>0</v>
      </c>
      <c r="O1933" s="2" t="b">
        <f t="shared" si="123"/>
        <v>0</v>
      </c>
    </row>
    <row r="1934" spans="1:15" x14ac:dyDescent="0.25">
      <c r="A1934">
        <v>1934</v>
      </c>
      <c r="B1934" s="2" t="s">
        <v>2102</v>
      </c>
      <c r="C1934">
        <v>34</v>
      </c>
      <c r="D1934">
        <v>4</v>
      </c>
      <c r="E1934">
        <v>1934</v>
      </c>
      <c r="F1934" s="2" t="s">
        <v>137</v>
      </c>
      <c r="G1934">
        <v>9.49</v>
      </c>
      <c r="H1934">
        <v>100</v>
      </c>
      <c r="I1934">
        <v>0</v>
      </c>
      <c r="J1934">
        <v>0</v>
      </c>
      <c r="K1934">
        <v>0</v>
      </c>
      <c r="L1934" t="b">
        <f t="shared" si="120"/>
        <v>0</v>
      </c>
      <c r="M1934" t="b">
        <f t="shared" si="121"/>
        <v>0</v>
      </c>
      <c r="N1934" t="b">
        <f t="shared" si="122"/>
        <v>0</v>
      </c>
      <c r="O1934" s="2" t="b">
        <f t="shared" si="123"/>
        <v>0</v>
      </c>
    </row>
    <row r="1935" spans="1:15" x14ac:dyDescent="0.25">
      <c r="A1935">
        <v>1935</v>
      </c>
      <c r="B1935" s="2" t="s">
        <v>2103</v>
      </c>
      <c r="C1935">
        <v>34</v>
      </c>
      <c r="D1935">
        <v>4</v>
      </c>
      <c r="E1935">
        <v>1935</v>
      </c>
      <c r="F1935" s="2" t="s">
        <v>137</v>
      </c>
      <c r="G1935">
        <v>11.39</v>
      </c>
      <c r="H1935">
        <v>100</v>
      </c>
      <c r="I1935">
        <v>0</v>
      </c>
      <c r="J1935">
        <v>0</v>
      </c>
      <c r="K1935">
        <v>0</v>
      </c>
      <c r="L1935" t="b">
        <f t="shared" si="120"/>
        <v>0</v>
      </c>
      <c r="M1935" t="b">
        <f t="shared" si="121"/>
        <v>0</v>
      </c>
      <c r="N1935" t="b">
        <f t="shared" si="122"/>
        <v>0</v>
      </c>
      <c r="O1935" s="2" t="b">
        <f t="shared" si="123"/>
        <v>0</v>
      </c>
    </row>
    <row r="1936" spans="1:15" x14ac:dyDescent="0.25">
      <c r="A1936">
        <v>1936</v>
      </c>
      <c r="B1936" s="2" t="s">
        <v>2104</v>
      </c>
      <c r="C1936">
        <v>34</v>
      </c>
      <c r="D1936">
        <v>4</v>
      </c>
      <c r="E1936">
        <v>1936</v>
      </c>
      <c r="F1936" s="2" t="s">
        <v>137</v>
      </c>
      <c r="G1936">
        <v>11.39</v>
      </c>
      <c r="H1936">
        <v>100</v>
      </c>
      <c r="I1936">
        <v>0</v>
      </c>
      <c r="J1936">
        <v>0</v>
      </c>
      <c r="K1936">
        <v>0</v>
      </c>
      <c r="L1936" t="b">
        <f t="shared" si="120"/>
        <v>0</v>
      </c>
      <c r="M1936" t="b">
        <f t="shared" si="121"/>
        <v>0</v>
      </c>
      <c r="N1936" t="b">
        <f t="shared" si="122"/>
        <v>0</v>
      </c>
      <c r="O1936" s="2" t="b">
        <f t="shared" si="123"/>
        <v>0</v>
      </c>
    </row>
    <row r="1937" spans="1:15" x14ac:dyDescent="0.25">
      <c r="A1937">
        <v>1937</v>
      </c>
      <c r="B1937" s="2" t="s">
        <v>2105</v>
      </c>
      <c r="C1937">
        <v>34</v>
      </c>
      <c r="D1937">
        <v>43</v>
      </c>
      <c r="E1937">
        <v>1937</v>
      </c>
      <c r="F1937" s="2" t="s">
        <v>137</v>
      </c>
      <c r="G1937">
        <v>14.92</v>
      </c>
      <c r="H1937">
        <v>100</v>
      </c>
      <c r="I1937">
        <v>0</v>
      </c>
      <c r="J1937">
        <v>0</v>
      </c>
      <c r="K1937">
        <v>0</v>
      </c>
      <c r="L1937" t="b">
        <f t="shared" si="120"/>
        <v>0</v>
      </c>
      <c r="M1937" t="b">
        <f t="shared" si="121"/>
        <v>0</v>
      </c>
      <c r="N1937" t="b">
        <f t="shared" si="122"/>
        <v>0</v>
      </c>
      <c r="O1937" s="2" t="b">
        <f t="shared" si="123"/>
        <v>0</v>
      </c>
    </row>
    <row r="1938" spans="1:15" x14ac:dyDescent="0.25">
      <c r="A1938">
        <v>1938</v>
      </c>
      <c r="B1938" s="2" t="s">
        <v>2106</v>
      </c>
      <c r="C1938">
        <v>34</v>
      </c>
      <c r="D1938">
        <v>43</v>
      </c>
      <c r="E1938">
        <v>1938</v>
      </c>
      <c r="F1938" s="2" t="s">
        <v>137</v>
      </c>
      <c r="G1938">
        <v>9.59</v>
      </c>
      <c r="H1938">
        <v>100</v>
      </c>
      <c r="I1938">
        <v>0</v>
      </c>
      <c r="J1938">
        <v>0</v>
      </c>
      <c r="K1938">
        <v>0</v>
      </c>
      <c r="L1938" t="b">
        <f t="shared" si="120"/>
        <v>0</v>
      </c>
      <c r="M1938" t="b">
        <f t="shared" si="121"/>
        <v>0</v>
      </c>
      <c r="N1938" t="b">
        <f t="shared" si="122"/>
        <v>0</v>
      </c>
      <c r="O1938" s="2" t="b">
        <f t="shared" si="123"/>
        <v>0</v>
      </c>
    </row>
    <row r="1939" spans="1:15" x14ac:dyDescent="0.25">
      <c r="A1939">
        <v>1939</v>
      </c>
      <c r="B1939" s="2" t="s">
        <v>2107</v>
      </c>
      <c r="C1939">
        <v>34</v>
      </c>
      <c r="D1939">
        <v>43</v>
      </c>
      <c r="E1939">
        <v>1939</v>
      </c>
      <c r="F1939" s="2" t="s">
        <v>137</v>
      </c>
      <c r="G1939">
        <v>7.39</v>
      </c>
      <c r="H1939">
        <v>100</v>
      </c>
      <c r="I1939">
        <v>0</v>
      </c>
      <c r="J1939">
        <v>0</v>
      </c>
      <c r="K1939">
        <v>0</v>
      </c>
      <c r="L1939" t="b">
        <f t="shared" si="120"/>
        <v>0</v>
      </c>
      <c r="M1939" t="b">
        <f t="shared" si="121"/>
        <v>0</v>
      </c>
      <c r="N1939" t="b">
        <f t="shared" si="122"/>
        <v>0</v>
      </c>
      <c r="O1939" s="2" t="b">
        <f t="shared" si="123"/>
        <v>0</v>
      </c>
    </row>
    <row r="1940" spans="1:15" x14ac:dyDescent="0.25">
      <c r="A1940">
        <v>1940</v>
      </c>
      <c r="B1940" s="2" t="s">
        <v>2108</v>
      </c>
      <c r="C1940">
        <v>34</v>
      </c>
      <c r="D1940">
        <v>43</v>
      </c>
      <c r="E1940">
        <v>1940</v>
      </c>
      <c r="F1940" s="2" t="s">
        <v>137</v>
      </c>
      <c r="G1940">
        <v>9.2899999999999991</v>
      </c>
      <c r="H1940">
        <v>100</v>
      </c>
      <c r="I1940">
        <v>0</v>
      </c>
      <c r="J1940">
        <v>0</v>
      </c>
      <c r="K1940">
        <v>0</v>
      </c>
      <c r="L1940" t="b">
        <f t="shared" si="120"/>
        <v>0</v>
      </c>
      <c r="M1940" t="b">
        <f t="shared" si="121"/>
        <v>0</v>
      </c>
      <c r="N1940" t="b">
        <f t="shared" si="122"/>
        <v>0</v>
      </c>
      <c r="O1940" s="2" t="b">
        <f t="shared" si="123"/>
        <v>0</v>
      </c>
    </row>
    <row r="1941" spans="1:15" x14ac:dyDescent="0.25">
      <c r="A1941">
        <v>1941</v>
      </c>
      <c r="B1941" s="2" t="s">
        <v>2109</v>
      </c>
      <c r="C1941">
        <v>34</v>
      </c>
      <c r="D1941">
        <v>43</v>
      </c>
      <c r="E1941">
        <v>1941</v>
      </c>
      <c r="F1941" s="2" t="s">
        <v>137</v>
      </c>
      <c r="G1941">
        <v>9.2899999999999991</v>
      </c>
      <c r="H1941">
        <v>100</v>
      </c>
      <c r="I1941">
        <v>0</v>
      </c>
      <c r="J1941">
        <v>0</v>
      </c>
      <c r="K1941">
        <v>0</v>
      </c>
      <c r="L1941" t="b">
        <f t="shared" si="120"/>
        <v>0</v>
      </c>
      <c r="M1941" t="b">
        <f t="shared" si="121"/>
        <v>0</v>
      </c>
      <c r="N1941" t="b">
        <f t="shared" si="122"/>
        <v>0</v>
      </c>
      <c r="O1941" s="2" t="b">
        <f t="shared" si="123"/>
        <v>0</v>
      </c>
    </row>
    <row r="1942" spans="1:15" x14ac:dyDescent="0.25">
      <c r="A1942">
        <v>1942</v>
      </c>
      <c r="B1942" s="2" t="s">
        <v>2110</v>
      </c>
      <c r="C1942">
        <v>34</v>
      </c>
      <c r="D1942">
        <v>43</v>
      </c>
      <c r="E1942">
        <v>1942</v>
      </c>
      <c r="F1942" s="2" t="s">
        <v>137</v>
      </c>
      <c r="G1942">
        <v>7.96</v>
      </c>
      <c r="H1942">
        <v>100</v>
      </c>
      <c r="I1942">
        <v>0</v>
      </c>
      <c r="J1942">
        <v>0</v>
      </c>
      <c r="K1942">
        <v>0</v>
      </c>
      <c r="L1942" t="b">
        <f t="shared" si="120"/>
        <v>0</v>
      </c>
      <c r="M1942" t="b">
        <f t="shared" si="121"/>
        <v>0</v>
      </c>
      <c r="N1942" t="b">
        <f t="shared" si="122"/>
        <v>0</v>
      </c>
      <c r="O1942" s="2" t="b">
        <f t="shared" si="123"/>
        <v>0</v>
      </c>
    </row>
    <row r="1943" spans="1:15" x14ac:dyDescent="0.25">
      <c r="A1943">
        <v>1943</v>
      </c>
      <c r="B1943" s="2" t="s">
        <v>2111</v>
      </c>
      <c r="C1943">
        <v>34</v>
      </c>
      <c r="D1943">
        <v>43</v>
      </c>
      <c r="E1943">
        <v>1943</v>
      </c>
      <c r="F1943" s="2" t="s">
        <v>137</v>
      </c>
      <c r="G1943">
        <v>9.41</v>
      </c>
      <c r="H1943">
        <v>100</v>
      </c>
      <c r="I1943">
        <v>0</v>
      </c>
      <c r="J1943">
        <v>0</v>
      </c>
      <c r="K1943">
        <v>0</v>
      </c>
      <c r="L1943" t="b">
        <f t="shared" si="120"/>
        <v>0</v>
      </c>
      <c r="M1943" t="b">
        <f t="shared" si="121"/>
        <v>0</v>
      </c>
      <c r="N1943" t="b">
        <f t="shared" si="122"/>
        <v>0</v>
      </c>
      <c r="O1943" s="2" t="b">
        <f t="shared" si="123"/>
        <v>0</v>
      </c>
    </row>
    <row r="1944" spans="1:15" x14ac:dyDescent="0.25">
      <c r="A1944">
        <v>1944</v>
      </c>
      <c r="B1944" s="2" t="s">
        <v>2112</v>
      </c>
      <c r="C1944">
        <v>34</v>
      </c>
      <c r="D1944">
        <v>43</v>
      </c>
      <c r="E1944">
        <v>1944</v>
      </c>
      <c r="F1944" s="2" t="s">
        <v>137</v>
      </c>
      <c r="G1944">
        <v>9.06</v>
      </c>
      <c r="H1944">
        <v>100</v>
      </c>
      <c r="I1944">
        <v>0</v>
      </c>
      <c r="J1944">
        <v>0</v>
      </c>
      <c r="K1944">
        <v>0</v>
      </c>
      <c r="L1944" t="b">
        <f t="shared" si="120"/>
        <v>0</v>
      </c>
      <c r="M1944" t="b">
        <f t="shared" si="121"/>
        <v>0</v>
      </c>
      <c r="N1944" t="b">
        <f t="shared" si="122"/>
        <v>0</v>
      </c>
      <c r="O1944" s="2" t="b">
        <f t="shared" si="123"/>
        <v>0</v>
      </c>
    </row>
    <row r="1945" spans="1:15" x14ac:dyDescent="0.25">
      <c r="A1945">
        <v>1945</v>
      </c>
      <c r="B1945" s="2" t="s">
        <v>2113</v>
      </c>
      <c r="C1945">
        <v>34</v>
      </c>
      <c r="D1945">
        <v>43</v>
      </c>
      <c r="E1945">
        <v>1945</v>
      </c>
      <c r="F1945" s="2" t="s">
        <v>137</v>
      </c>
      <c r="G1945">
        <v>7.73</v>
      </c>
      <c r="H1945">
        <v>100</v>
      </c>
      <c r="I1945">
        <v>0</v>
      </c>
      <c r="J1945">
        <v>0</v>
      </c>
      <c r="K1945">
        <v>0</v>
      </c>
      <c r="L1945" t="b">
        <f t="shared" si="120"/>
        <v>0</v>
      </c>
      <c r="M1945" t="b">
        <f t="shared" si="121"/>
        <v>0</v>
      </c>
      <c r="N1945" t="b">
        <f t="shared" si="122"/>
        <v>0</v>
      </c>
      <c r="O1945" s="2" t="b">
        <f t="shared" si="123"/>
        <v>0</v>
      </c>
    </row>
    <row r="1946" spans="1:15" x14ac:dyDescent="0.25">
      <c r="A1946">
        <v>1946</v>
      </c>
      <c r="B1946" s="2" t="s">
        <v>2114</v>
      </c>
      <c r="C1946">
        <v>34</v>
      </c>
      <c r="D1946">
        <v>43</v>
      </c>
      <c r="E1946">
        <v>1946</v>
      </c>
      <c r="F1946" s="2" t="s">
        <v>137</v>
      </c>
      <c r="G1946">
        <v>6.85</v>
      </c>
      <c r="H1946">
        <v>100</v>
      </c>
      <c r="I1946">
        <v>0</v>
      </c>
      <c r="J1946">
        <v>0</v>
      </c>
      <c r="K1946">
        <v>0</v>
      </c>
      <c r="L1946" t="b">
        <f t="shared" si="120"/>
        <v>0</v>
      </c>
      <c r="M1946" t="b">
        <f t="shared" si="121"/>
        <v>0</v>
      </c>
      <c r="N1946" t="b">
        <f t="shared" si="122"/>
        <v>0</v>
      </c>
      <c r="O1946" s="2" t="b">
        <f t="shared" si="123"/>
        <v>0</v>
      </c>
    </row>
    <row r="1947" spans="1:15" x14ac:dyDescent="0.25">
      <c r="A1947">
        <v>1947</v>
      </c>
      <c r="B1947" s="2" t="s">
        <v>2115</v>
      </c>
      <c r="C1947">
        <v>34</v>
      </c>
      <c r="D1947">
        <v>43</v>
      </c>
      <c r="E1947">
        <v>1947</v>
      </c>
      <c r="F1947" s="2" t="s">
        <v>137</v>
      </c>
      <c r="G1947">
        <v>8.15</v>
      </c>
      <c r="H1947">
        <v>100</v>
      </c>
      <c r="I1947">
        <v>0</v>
      </c>
      <c r="J1947">
        <v>0</v>
      </c>
      <c r="K1947">
        <v>0</v>
      </c>
      <c r="L1947" t="b">
        <f t="shared" si="120"/>
        <v>0</v>
      </c>
      <c r="M1947" t="b">
        <f t="shared" si="121"/>
        <v>0</v>
      </c>
      <c r="N1947" t="b">
        <f t="shared" si="122"/>
        <v>0</v>
      </c>
      <c r="O1947" s="2" t="b">
        <f t="shared" si="123"/>
        <v>0</v>
      </c>
    </row>
    <row r="1948" spans="1:15" x14ac:dyDescent="0.25">
      <c r="A1948">
        <v>1948</v>
      </c>
      <c r="B1948" s="2" t="s">
        <v>2116</v>
      </c>
      <c r="C1948">
        <v>34</v>
      </c>
      <c r="D1948">
        <v>43</v>
      </c>
      <c r="E1948">
        <v>1948</v>
      </c>
      <c r="F1948" s="2" t="s">
        <v>137</v>
      </c>
      <c r="G1948">
        <v>6.62</v>
      </c>
      <c r="H1948">
        <v>100</v>
      </c>
      <c r="I1948">
        <v>0</v>
      </c>
      <c r="J1948">
        <v>0</v>
      </c>
      <c r="K1948">
        <v>0</v>
      </c>
      <c r="L1948" t="b">
        <f t="shared" si="120"/>
        <v>0</v>
      </c>
      <c r="M1948" t="b">
        <f t="shared" si="121"/>
        <v>0</v>
      </c>
      <c r="N1948" t="b">
        <f t="shared" si="122"/>
        <v>0</v>
      </c>
      <c r="O1948" s="2" t="b">
        <f t="shared" si="123"/>
        <v>0</v>
      </c>
    </row>
    <row r="1949" spans="1:15" x14ac:dyDescent="0.25">
      <c r="A1949">
        <v>1949</v>
      </c>
      <c r="B1949" s="2" t="s">
        <v>2117</v>
      </c>
      <c r="C1949">
        <v>34</v>
      </c>
      <c r="D1949">
        <v>43</v>
      </c>
      <c r="E1949">
        <v>1949</v>
      </c>
      <c r="F1949" s="2" t="s">
        <v>137</v>
      </c>
      <c r="G1949">
        <v>9.41</v>
      </c>
      <c r="H1949">
        <v>100</v>
      </c>
      <c r="I1949">
        <v>0</v>
      </c>
      <c r="J1949">
        <v>0</v>
      </c>
      <c r="K1949">
        <v>0</v>
      </c>
      <c r="L1949" t="b">
        <f t="shared" si="120"/>
        <v>0</v>
      </c>
      <c r="M1949" t="b">
        <f t="shared" si="121"/>
        <v>0</v>
      </c>
      <c r="N1949" t="b">
        <f t="shared" si="122"/>
        <v>0</v>
      </c>
      <c r="O1949" s="2" t="b">
        <f t="shared" si="123"/>
        <v>0</v>
      </c>
    </row>
    <row r="1950" spans="1:15" x14ac:dyDescent="0.25">
      <c r="A1950">
        <v>1950</v>
      </c>
      <c r="B1950" s="2" t="s">
        <v>2118</v>
      </c>
      <c r="C1950">
        <v>34</v>
      </c>
      <c r="D1950">
        <v>43</v>
      </c>
      <c r="E1950">
        <v>1950</v>
      </c>
      <c r="F1950" s="2" t="s">
        <v>137</v>
      </c>
      <c r="G1950">
        <v>9.2899999999999991</v>
      </c>
      <c r="H1950">
        <v>100</v>
      </c>
      <c r="I1950">
        <v>0</v>
      </c>
      <c r="J1950">
        <v>0</v>
      </c>
      <c r="K1950">
        <v>0</v>
      </c>
      <c r="L1950" t="b">
        <f t="shared" si="120"/>
        <v>0</v>
      </c>
      <c r="M1950" t="b">
        <f t="shared" si="121"/>
        <v>0</v>
      </c>
      <c r="N1950" t="b">
        <f t="shared" si="122"/>
        <v>0</v>
      </c>
      <c r="O1950" s="2" t="b">
        <f t="shared" si="123"/>
        <v>0</v>
      </c>
    </row>
    <row r="1951" spans="1:15" x14ac:dyDescent="0.25">
      <c r="A1951">
        <v>1951</v>
      </c>
      <c r="B1951" s="2" t="s">
        <v>2119</v>
      </c>
      <c r="C1951">
        <v>34</v>
      </c>
      <c r="D1951">
        <v>43</v>
      </c>
      <c r="E1951">
        <v>1951</v>
      </c>
      <c r="F1951" s="2" t="s">
        <v>137</v>
      </c>
      <c r="G1951">
        <v>9.41</v>
      </c>
      <c r="H1951">
        <v>100</v>
      </c>
      <c r="I1951">
        <v>0</v>
      </c>
      <c r="J1951">
        <v>0</v>
      </c>
      <c r="K1951">
        <v>0</v>
      </c>
      <c r="L1951" t="b">
        <f t="shared" si="120"/>
        <v>0</v>
      </c>
      <c r="M1951" t="b">
        <f t="shared" si="121"/>
        <v>0</v>
      </c>
      <c r="N1951" t="b">
        <f t="shared" si="122"/>
        <v>0</v>
      </c>
      <c r="O1951" s="2" t="b">
        <f t="shared" si="123"/>
        <v>0</v>
      </c>
    </row>
    <row r="1952" spans="1:15" x14ac:dyDescent="0.25">
      <c r="A1952">
        <v>1952</v>
      </c>
      <c r="B1952" s="2" t="s">
        <v>2120</v>
      </c>
      <c r="C1952">
        <v>34</v>
      </c>
      <c r="D1952">
        <v>43</v>
      </c>
      <c r="E1952">
        <v>1952</v>
      </c>
      <c r="F1952" s="2" t="s">
        <v>137</v>
      </c>
      <c r="G1952">
        <v>11.77</v>
      </c>
      <c r="H1952">
        <v>100</v>
      </c>
      <c r="I1952">
        <v>0</v>
      </c>
      <c r="J1952">
        <v>0</v>
      </c>
      <c r="K1952">
        <v>0</v>
      </c>
      <c r="L1952" t="b">
        <f t="shared" si="120"/>
        <v>0</v>
      </c>
      <c r="M1952" t="b">
        <f t="shared" si="121"/>
        <v>0</v>
      </c>
      <c r="N1952" t="b">
        <f t="shared" si="122"/>
        <v>0</v>
      </c>
      <c r="O1952" s="2" t="b">
        <f t="shared" si="123"/>
        <v>0</v>
      </c>
    </row>
    <row r="1953" spans="1:15" x14ac:dyDescent="0.25">
      <c r="A1953">
        <v>1953</v>
      </c>
      <c r="B1953" s="2" t="s">
        <v>2121</v>
      </c>
      <c r="C1953">
        <v>34</v>
      </c>
      <c r="D1953">
        <v>43</v>
      </c>
      <c r="E1953">
        <v>1953</v>
      </c>
      <c r="F1953" s="2" t="s">
        <v>137</v>
      </c>
      <c r="G1953">
        <v>11.96</v>
      </c>
      <c r="H1953">
        <v>100</v>
      </c>
      <c r="I1953">
        <v>0</v>
      </c>
      <c r="J1953">
        <v>0</v>
      </c>
      <c r="K1953">
        <v>0</v>
      </c>
      <c r="L1953" t="b">
        <f t="shared" si="120"/>
        <v>0</v>
      </c>
      <c r="M1953" t="b">
        <f t="shared" si="121"/>
        <v>0</v>
      </c>
      <c r="N1953" t="b">
        <f t="shared" si="122"/>
        <v>0</v>
      </c>
      <c r="O1953" s="2" t="b">
        <f t="shared" si="123"/>
        <v>0</v>
      </c>
    </row>
    <row r="1954" spans="1:15" x14ac:dyDescent="0.25">
      <c r="A1954">
        <v>1954</v>
      </c>
      <c r="B1954" s="2" t="s">
        <v>2122</v>
      </c>
      <c r="C1954">
        <v>34</v>
      </c>
      <c r="D1954">
        <v>43</v>
      </c>
      <c r="E1954">
        <v>1954</v>
      </c>
      <c r="F1954" s="2" t="s">
        <v>137</v>
      </c>
      <c r="G1954">
        <v>15.01</v>
      </c>
      <c r="H1954">
        <v>100</v>
      </c>
      <c r="I1954">
        <v>0</v>
      </c>
      <c r="J1954">
        <v>0</v>
      </c>
      <c r="K1954">
        <v>0</v>
      </c>
      <c r="L1954" t="b">
        <f t="shared" si="120"/>
        <v>0</v>
      </c>
      <c r="M1954" t="b">
        <f t="shared" si="121"/>
        <v>0</v>
      </c>
      <c r="N1954" t="b">
        <f t="shared" si="122"/>
        <v>0</v>
      </c>
      <c r="O1954" s="2" t="b">
        <f t="shared" si="123"/>
        <v>0</v>
      </c>
    </row>
    <row r="1955" spans="1:15" x14ac:dyDescent="0.25">
      <c r="A1955">
        <v>1955</v>
      </c>
      <c r="B1955" s="2" t="s">
        <v>2123</v>
      </c>
      <c r="C1955">
        <v>34</v>
      </c>
      <c r="D1955">
        <v>43</v>
      </c>
      <c r="E1955">
        <v>1955</v>
      </c>
      <c r="F1955" s="2" t="s">
        <v>137</v>
      </c>
      <c r="G1955">
        <v>8.15</v>
      </c>
      <c r="H1955">
        <v>100</v>
      </c>
      <c r="I1955">
        <v>0</v>
      </c>
      <c r="J1955">
        <v>0</v>
      </c>
      <c r="K1955">
        <v>0</v>
      </c>
      <c r="L1955" t="b">
        <f t="shared" si="120"/>
        <v>0</v>
      </c>
      <c r="M1955" t="b">
        <f t="shared" si="121"/>
        <v>0</v>
      </c>
      <c r="N1955" t="b">
        <f t="shared" si="122"/>
        <v>0</v>
      </c>
      <c r="O1955" s="2" t="b">
        <f t="shared" si="123"/>
        <v>0</v>
      </c>
    </row>
    <row r="1956" spans="1:15" x14ac:dyDescent="0.25">
      <c r="A1956">
        <v>1956</v>
      </c>
      <c r="B1956" s="2" t="s">
        <v>2124</v>
      </c>
      <c r="C1956">
        <v>34</v>
      </c>
      <c r="D1956">
        <v>43</v>
      </c>
      <c r="E1956">
        <v>1956</v>
      </c>
      <c r="F1956" s="2" t="s">
        <v>137</v>
      </c>
      <c r="G1956">
        <v>12.72</v>
      </c>
      <c r="H1956">
        <v>100</v>
      </c>
      <c r="I1956">
        <v>0</v>
      </c>
      <c r="J1956">
        <v>0</v>
      </c>
      <c r="K1956">
        <v>0</v>
      </c>
      <c r="L1956" t="b">
        <f t="shared" si="120"/>
        <v>0</v>
      </c>
      <c r="M1956" t="b">
        <f t="shared" si="121"/>
        <v>0</v>
      </c>
      <c r="N1956" t="b">
        <f t="shared" si="122"/>
        <v>0</v>
      </c>
      <c r="O1956" s="2" t="b">
        <f t="shared" si="123"/>
        <v>0</v>
      </c>
    </row>
    <row r="1957" spans="1:15" x14ac:dyDescent="0.25">
      <c r="A1957">
        <v>1957</v>
      </c>
      <c r="B1957" s="2" t="s">
        <v>2125</v>
      </c>
      <c r="C1957">
        <v>34</v>
      </c>
      <c r="D1957">
        <v>43</v>
      </c>
      <c r="E1957">
        <v>1957</v>
      </c>
      <c r="F1957" s="2" t="s">
        <v>137</v>
      </c>
      <c r="G1957">
        <v>12.72</v>
      </c>
      <c r="H1957">
        <v>100</v>
      </c>
      <c r="I1957">
        <v>0</v>
      </c>
      <c r="J1957">
        <v>0</v>
      </c>
      <c r="K1957">
        <v>0</v>
      </c>
      <c r="L1957" t="b">
        <f t="shared" si="120"/>
        <v>0</v>
      </c>
      <c r="M1957" t="b">
        <f t="shared" si="121"/>
        <v>0</v>
      </c>
      <c r="N1957" t="b">
        <f t="shared" si="122"/>
        <v>0</v>
      </c>
      <c r="O1957" s="2" t="b">
        <f t="shared" si="123"/>
        <v>0</v>
      </c>
    </row>
    <row r="1958" spans="1:15" x14ac:dyDescent="0.25">
      <c r="A1958">
        <v>1958</v>
      </c>
      <c r="B1958" s="2" t="s">
        <v>2126</v>
      </c>
      <c r="C1958">
        <v>34</v>
      </c>
      <c r="D1958">
        <v>43</v>
      </c>
      <c r="E1958">
        <v>1958</v>
      </c>
      <c r="F1958" s="2" t="s">
        <v>137</v>
      </c>
      <c r="G1958">
        <v>7.39</v>
      </c>
      <c r="H1958">
        <v>100</v>
      </c>
      <c r="I1958">
        <v>0</v>
      </c>
      <c r="J1958">
        <v>0</v>
      </c>
      <c r="K1958">
        <v>0</v>
      </c>
      <c r="L1958" t="b">
        <f t="shared" si="120"/>
        <v>0</v>
      </c>
      <c r="M1958" t="b">
        <f t="shared" si="121"/>
        <v>0</v>
      </c>
      <c r="N1958" t="b">
        <f t="shared" si="122"/>
        <v>0</v>
      </c>
      <c r="O1958" s="2" t="b">
        <f t="shared" si="123"/>
        <v>0</v>
      </c>
    </row>
    <row r="1959" spans="1:15" x14ac:dyDescent="0.25">
      <c r="A1959">
        <v>1959</v>
      </c>
      <c r="B1959" s="2" t="s">
        <v>2127</v>
      </c>
      <c r="C1959">
        <v>34</v>
      </c>
      <c r="D1959">
        <v>43</v>
      </c>
      <c r="E1959">
        <v>1959</v>
      </c>
      <c r="F1959" s="2" t="s">
        <v>137</v>
      </c>
      <c r="G1959">
        <v>5.82</v>
      </c>
      <c r="H1959">
        <v>100</v>
      </c>
      <c r="I1959">
        <v>0</v>
      </c>
      <c r="J1959">
        <v>0</v>
      </c>
      <c r="K1959">
        <v>0</v>
      </c>
      <c r="L1959" t="b">
        <f t="shared" si="120"/>
        <v>0</v>
      </c>
      <c r="M1959" t="b">
        <f t="shared" si="121"/>
        <v>0</v>
      </c>
      <c r="N1959" t="b">
        <f t="shared" si="122"/>
        <v>0</v>
      </c>
      <c r="O1959" s="2" t="b">
        <f t="shared" si="123"/>
        <v>0</v>
      </c>
    </row>
    <row r="1960" spans="1:15" x14ac:dyDescent="0.25">
      <c r="A1960">
        <v>1960</v>
      </c>
      <c r="B1960" s="2" t="s">
        <v>2128</v>
      </c>
      <c r="C1960">
        <v>34</v>
      </c>
      <c r="D1960">
        <v>43</v>
      </c>
      <c r="E1960">
        <v>1960</v>
      </c>
      <c r="F1960" s="2" t="s">
        <v>137</v>
      </c>
      <c r="G1960">
        <v>6.59</v>
      </c>
      <c r="H1960">
        <v>100</v>
      </c>
      <c r="I1960">
        <v>0</v>
      </c>
      <c r="J1960">
        <v>0</v>
      </c>
      <c r="K1960">
        <v>0</v>
      </c>
      <c r="L1960" t="b">
        <f t="shared" si="120"/>
        <v>0</v>
      </c>
      <c r="M1960" t="b">
        <f t="shared" si="121"/>
        <v>0</v>
      </c>
      <c r="N1960" t="b">
        <f t="shared" si="122"/>
        <v>0</v>
      </c>
      <c r="O1960" s="2" t="b">
        <f t="shared" si="123"/>
        <v>0</v>
      </c>
    </row>
    <row r="1961" spans="1:15" x14ac:dyDescent="0.25">
      <c r="A1961">
        <v>1961</v>
      </c>
      <c r="B1961" s="2" t="s">
        <v>2129</v>
      </c>
      <c r="C1961">
        <v>34</v>
      </c>
      <c r="D1961">
        <v>43</v>
      </c>
      <c r="E1961">
        <v>1961</v>
      </c>
      <c r="F1961" s="2" t="s">
        <v>137</v>
      </c>
      <c r="G1961">
        <v>8.49</v>
      </c>
      <c r="H1961">
        <v>100</v>
      </c>
      <c r="I1961">
        <v>0</v>
      </c>
      <c r="J1961">
        <v>0</v>
      </c>
      <c r="K1961">
        <v>0</v>
      </c>
      <c r="L1961" t="b">
        <f t="shared" si="120"/>
        <v>0</v>
      </c>
      <c r="M1961" t="b">
        <f t="shared" si="121"/>
        <v>0</v>
      </c>
      <c r="N1961" t="b">
        <f t="shared" si="122"/>
        <v>0</v>
      </c>
      <c r="O1961" s="2" t="b">
        <f t="shared" si="123"/>
        <v>0</v>
      </c>
    </row>
    <row r="1962" spans="1:15" x14ac:dyDescent="0.25">
      <c r="A1962">
        <v>1962</v>
      </c>
      <c r="B1962" s="2" t="s">
        <v>2130</v>
      </c>
      <c r="C1962">
        <v>34</v>
      </c>
      <c r="D1962">
        <v>43</v>
      </c>
      <c r="E1962">
        <v>1962</v>
      </c>
      <c r="F1962" s="2" t="s">
        <v>137</v>
      </c>
      <c r="G1962">
        <v>8.49</v>
      </c>
      <c r="H1962">
        <v>100</v>
      </c>
      <c r="I1962">
        <v>0</v>
      </c>
      <c r="J1962">
        <v>0</v>
      </c>
      <c r="K1962">
        <v>0</v>
      </c>
      <c r="L1962" t="b">
        <f t="shared" si="120"/>
        <v>0</v>
      </c>
      <c r="M1962" t="b">
        <f t="shared" si="121"/>
        <v>0</v>
      </c>
      <c r="N1962" t="b">
        <f t="shared" si="122"/>
        <v>0</v>
      </c>
      <c r="O1962" s="2" t="b">
        <f t="shared" si="123"/>
        <v>0</v>
      </c>
    </row>
    <row r="1963" spans="1:15" x14ac:dyDescent="0.25">
      <c r="A1963">
        <v>1963</v>
      </c>
      <c r="B1963" s="2" t="s">
        <v>2131</v>
      </c>
      <c r="C1963">
        <v>34</v>
      </c>
      <c r="D1963">
        <v>43</v>
      </c>
      <c r="E1963">
        <v>1963</v>
      </c>
      <c r="F1963" s="2" t="s">
        <v>137</v>
      </c>
      <c r="G1963">
        <v>7.16</v>
      </c>
      <c r="H1963">
        <v>100</v>
      </c>
      <c r="I1963">
        <v>0</v>
      </c>
      <c r="J1963">
        <v>0</v>
      </c>
      <c r="K1963">
        <v>0</v>
      </c>
      <c r="L1963" t="b">
        <f t="shared" si="120"/>
        <v>0</v>
      </c>
      <c r="M1963" t="b">
        <f t="shared" si="121"/>
        <v>0</v>
      </c>
      <c r="N1963" t="b">
        <f t="shared" si="122"/>
        <v>0</v>
      </c>
      <c r="O1963" s="2" t="b">
        <f t="shared" si="123"/>
        <v>0</v>
      </c>
    </row>
    <row r="1964" spans="1:15" x14ac:dyDescent="0.25">
      <c r="A1964">
        <v>1964</v>
      </c>
      <c r="B1964" s="2" t="s">
        <v>2132</v>
      </c>
      <c r="C1964">
        <v>34</v>
      </c>
      <c r="D1964">
        <v>43</v>
      </c>
      <c r="E1964">
        <v>1964</v>
      </c>
      <c r="F1964" s="2" t="s">
        <v>137</v>
      </c>
      <c r="G1964">
        <v>8.61</v>
      </c>
      <c r="H1964">
        <v>100</v>
      </c>
      <c r="I1964">
        <v>0</v>
      </c>
      <c r="J1964">
        <v>0</v>
      </c>
      <c r="K1964">
        <v>0</v>
      </c>
      <c r="L1964" t="b">
        <f t="shared" si="120"/>
        <v>0</v>
      </c>
      <c r="M1964" t="b">
        <f t="shared" si="121"/>
        <v>0</v>
      </c>
      <c r="N1964" t="b">
        <f t="shared" si="122"/>
        <v>0</v>
      </c>
      <c r="O1964" s="2" t="b">
        <f t="shared" si="123"/>
        <v>0</v>
      </c>
    </row>
    <row r="1965" spans="1:15" x14ac:dyDescent="0.25">
      <c r="A1965">
        <v>1965</v>
      </c>
      <c r="B1965" s="2" t="s">
        <v>2133</v>
      </c>
      <c r="C1965">
        <v>34</v>
      </c>
      <c r="D1965">
        <v>43</v>
      </c>
      <c r="E1965">
        <v>1965</v>
      </c>
      <c r="F1965" s="2" t="s">
        <v>137</v>
      </c>
      <c r="G1965">
        <v>8.26</v>
      </c>
      <c r="H1965">
        <v>100</v>
      </c>
      <c r="I1965">
        <v>0</v>
      </c>
      <c r="J1965">
        <v>0</v>
      </c>
      <c r="K1965">
        <v>0</v>
      </c>
      <c r="L1965" t="b">
        <f t="shared" si="120"/>
        <v>0</v>
      </c>
      <c r="M1965" t="b">
        <f t="shared" si="121"/>
        <v>0</v>
      </c>
      <c r="N1965" t="b">
        <f t="shared" si="122"/>
        <v>0</v>
      </c>
      <c r="O1965" s="2" t="b">
        <f t="shared" si="123"/>
        <v>0</v>
      </c>
    </row>
    <row r="1966" spans="1:15" x14ac:dyDescent="0.25">
      <c r="A1966">
        <v>1966</v>
      </c>
      <c r="B1966" s="2" t="s">
        <v>2134</v>
      </c>
      <c r="C1966">
        <v>34</v>
      </c>
      <c r="D1966">
        <v>43</v>
      </c>
      <c r="E1966">
        <v>1966</v>
      </c>
      <c r="F1966" s="2" t="s">
        <v>137</v>
      </c>
      <c r="G1966">
        <v>6.93</v>
      </c>
      <c r="H1966">
        <v>100</v>
      </c>
      <c r="I1966">
        <v>0</v>
      </c>
      <c r="J1966">
        <v>0</v>
      </c>
      <c r="K1966">
        <v>0</v>
      </c>
      <c r="L1966" t="b">
        <f t="shared" si="120"/>
        <v>0</v>
      </c>
      <c r="M1966" t="b">
        <f t="shared" si="121"/>
        <v>0</v>
      </c>
      <c r="N1966" t="b">
        <f t="shared" si="122"/>
        <v>0</v>
      </c>
      <c r="O1966" s="2" t="b">
        <f t="shared" si="123"/>
        <v>0</v>
      </c>
    </row>
    <row r="1967" spans="1:15" x14ac:dyDescent="0.25">
      <c r="A1967">
        <v>1967</v>
      </c>
      <c r="B1967" s="2" t="s">
        <v>2135</v>
      </c>
      <c r="C1967">
        <v>34</v>
      </c>
      <c r="D1967">
        <v>43</v>
      </c>
      <c r="E1967">
        <v>1967</v>
      </c>
      <c r="F1967" s="2" t="s">
        <v>137</v>
      </c>
      <c r="G1967">
        <v>6.05</v>
      </c>
      <c r="H1967">
        <v>100</v>
      </c>
      <c r="I1967">
        <v>0</v>
      </c>
      <c r="J1967">
        <v>0</v>
      </c>
      <c r="K1967">
        <v>0</v>
      </c>
      <c r="L1967" t="b">
        <f t="shared" si="120"/>
        <v>0</v>
      </c>
      <c r="M1967" t="b">
        <f t="shared" si="121"/>
        <v>0</v>
      </c>
      <c r="N1967" t="b">
        <f t="shared" si="122"/>
        <v>0</v>
      </c>
      <c r="O1967" s="2" t="b">
        <f t="shared" si="123"/>
        <v>0</v>
      </c>
    </row>
    <row r="1968" spans="1:15" x14ac:dyDescent="0.25">
      <c r="A1968">
        <v>1968</v>
      </c>
      <c r="B1968" s="2" t="s">
        <v>2136</v>
      </c>
      <c r="C1968">
        <v>34</v>
      </c>
      <c r="D1968">
        <v>43</v>
      </c>
      <c r="E1968">
        <v>1968</v>
      </c>
      <c r="F1968" s="2" t="s">
        <v>137</v>
      </c>
      <c r="G1968">
        <v>7.35</v>
      </c>
      <c r="H1968">
        <v>100</v>
      </c>
      <c r="I1968">
        <v>0</v>
      </c>
      <c r="J1968">
        <v>0</v>
      </c>
      <c r="K1968">
        <v>0</v>
      </c>
      <c r="L1968" t="b">
        <f t="shared" si="120"/>
        <v>0</v>
      </c>
      <c r="M1968" t="b">
        <f t="shared" si="121"/>
        <v>0</v>
      </c>
      <c r="N1968" t="b">
        <f t="shared" si="122"/>
        <v>0</v>
      </c>
      <c r="O1968" s="2" t="b">
        <f t="shared" si="123"/>
        <v>0</v>
      </c>
    </row>
    <row r="1969" spans="1:15" x14ac:dyDescent="0.25">
      <c r="A1969">
        <v>1969</v>
      </c>
      <c r="B1969" s="2" t="s">
        <v>2137</v>
      </c>
      <c r="C1969">
        <v>34</v>
      </c>
      <c r="D1969">
        <v>43</v>
      </c>
      <c r="E1969">
        <v>1969</v>
      </c>
      <c r="F1969" s="2" t="s">
        <v>137</v>
      </c>
      <c r="G1969">
        <v>5.82</v>
      </c>
      <c r="H1969">
        <v>100</v>
      </c>
      <c r="I1969">
        <v>0</v>
      </c>
      <c r="J1969">
        <v>0</v>
      </c>
      <c r="K1969">
        <v>0</v>
      </c>
      <c r="L1969" t="b">
        <f t="shared" si="120"/>
        <v>0</v>
      </c>
      <c r="M1969" t="b">
        <f t="shared" si="121"/>
        <v>0</v>
      </c>
      <c r="N1969" t="b">
        <f t="shared" si="122"/>
        <v>0</v>
      </c>
      <c r="O1969" s="2" t="b">
        <f t="shared" si="123"/>
        <v>0</v>
      </c>
    </row>
    <row r="1970" spans="1:15" x14ac:dyDescent="0.25">
      <c r="A1970">
        <v>1970</v>
      </c>
      <c r="B1970" s="2" t="s">
        <v>2138</v>
      </c>
      <c r="C1970">
        <v>34</v>
      </c>
      <c r="D1970">
        <v>43</v>
      </c>
      <c r="E1970">
        <v>1970</v>
      </c>
      <c r="F1970" s="2" t="s">
        <v>137</v>
      </c>
      <c r="G1970">
        <v>8.61</v>
      </c>
      <c r="H1970">
        <v>100</v>
      </c>
      <c r="I1970">
        <v>0</v>
      </c>
      <c r="J1970">
        <v>0</v>
      </c>
      <c r="K1970">
        <v>0</v>
      </c>
      <c r="L1970" t="b">
        <f t="shared" si="120"/>
        <v>0</v>
      </c>
      <c r="M1970" t="b">
        <f t="shared" si="121"/>
        <v>0</v>
      </c>
      <c r="N1970" t="b">
        <f t="shared" si="122"/>
        <v>0</v>
      </c>
      <c r="O1970" s="2" t="b">
        <f t="shared" si="123"/>
        <v>0</v>
      </c>
    </row>
    <row r="1971" spans="1:15" x14ac:dyDescent="0.25">
      <c r="A1971">
        <v>1971</v>
      </c>
      <c r="B1971" s="2" t="s">
        <v>2139</v>
      </c>
      <c r="C1971">
        <v>34</v>
      </c>
      <c r="D1971">
        <v>43</v>
      </c>
      <c r="E1971">
        <v>1971</v>
      </c>
      <c r="F1971" s="2" t="s">
        <v>137</v>
      </c>
      <c r="G1971">
        <v>8.49</v>
      </c>
      <c r="H1971">
        <v>100</v>
      </c>
      <c r="I1971">
        <v>0</v>
      </c>
      <c r="J1971">
        <v>0</v>
      </c>
      <c r="K1971">
        <v>0</v>
      </c>
      <c r="L1971" t="b">
        <f t="shared" si="120"/>
        <v>0</v>
      </c>
      <c r="M1971" t="b">
        <f t="shared" si="121"/>
        <v>0</v>
      </c>
      <c r="N1971" t="b">
        <f t="shared" si="122"/>
        <v>0</v>
      </c>
      <c r="O1971" s="2" t="b">
        <f t="shared" si="123"/>
        <v>0</v>
      </c>
    </row>
    <row r="1972" spans="1:15" x14ac:dyDescent="0.25">
      <c r="A1972">
        <v>1972</v>
      </c>
      <c r="B1972" s="2" t="s">
        <v>2140</v>
      </c>
      <c r="C1972">
        <v>34</v>
      </c>
      <c r="D1972">
        <v>43</v>
      </c>
      <c r="E1972">
        <v>1972</v>
      </c>
      <c r="F1972" s="2" t="s">
        <v>137</v>
      </c>
      <c r="G1972">
        <v>8.61</v>
      </c>
      <c r="H1972">
        <v>100</v>
      </c>
      <c r="I1972">
        <v>0</v>
      </c>
      <c r="J1972">
        <v>0</v>
      </c>
      <c r="K1972">
        <v>0</v>
      </c>
      <c r="L1972" t="b">
        <f t="shared" si="120"/>
        <v>0</v>
      </c>
      <c r="M1972" t="b">
        <f t="shared" si="121"/>
        <v>0</v>
      </c>
      <c r="N1972" t="b">
        <f t="shared" si="122"/>
        <v>0</v>
      </c>
      <c r="O1972" s="2" t="b">
        <f t="shared" si="123"/>
        <v>0</v>
      </c>
    </row>
    <row r="1973" spans="1:15" x14ac:dyDescent="0.25">
      <c r="A1973">
        <v>1973</v>
      </c>
      <c r="B1973" s="2" t="s">
        <v>2141</v>
      </c>
      <c r="C1973">
        <v>34</v>
      </c>
      <c r="D1973">
        <v>43</v>
      </c>
      <c r="E1973">
        <v>1973</v>
      </c>
      <c r="F1973" s="2" t="s">
        <v>137</v>
      </c>
      <c r="G1973">
        <v>10.97</v>
      </c>
      <c r="H1973">
        <v>100</v>
      </c>
      <c r="I1973">
        <v>0</v>
      </c>
      <c r="J1973">
        <v>0</v>
      </c>
      <c r="K1973">
        <v>0</v>
      </c>
      <c r="L1973" t="b">
        <f t="shared" si="120"/>
        <v>0</v>
      </c>
      <c r="M1973" t="b">
        <f t="shared" si="121"/>
        <v>0</v>
      </c>
      <c r="N1973" t="b">
        <f t="shared" si="122"/>
        <v>0</v>
      </c>
      <c r="O1973" s="2" t="b">
        <f t="shared" si="123"/>
        <v>0</v>
      </c>
    </row>
    <row r="1974" spans="1:15" x14ac:dyDescent="0.25">
      <c r="A1974">
        <v>1974</v>
      </c>
      <c r="B1974" s="2" t="s">
        <v>2142</v>
      </c>
      <c r="C1974">
        <v>34</v>
      </c>
      <c r="D1974">
        <v>43</v>
      </c>
      <c r="E1974">
        <v>1974</v>
      </c>
      <c r="F1974" s="2" t="s">
        <v>137</v>
      </c>
      <c r="G1974">
        <v>11.16</v>
      </c>
      <c r="H1974">
        <v>100</v>
      </c>
      <c r="I1974">
        <v>0</v>
      </c>
      <c r="J1974">
        <v>0</v>
      </c>
      <c r="K1974">
        <v>0</v>
      </c>
      <c r="L1974" t="b">
        <f t="shared" si="120"/>
        <v>0</v>
      </c>
      <c r="M1974" t="b">
        <f t="shared" si="121"/>
        <v>0</v>
      </c>
      <c r="N1974" t="b">
        <f t="shared" si="122"/>
        <v>0</v>
      </c>
      <c r="O1974" s="2" t="b">
        <f t="shared" si="123"/>
        <v>0</v>
      </c>
    </row>
    <row r="1975" spans="1:15" x14ac:dyDescent="0.25">
      <c r="A1975">
        <v>1975</v>
      </c>
      <c r="B1975" s="2" t="s">
        <v>2143</v>
      </c>
      <c r="C1975">
        <v>34</v>
      </c>
      <c r="D1975">
        <v>43</v>
      </c>
      <c r="E1975">
        <v>1975</v>
      </c>
      <c r="F1975" s="2" t="s">
        <v>137</v>
      </c>
      <c r="G1975">
        <v>14.21</v>
      </c>
      <c r="H1975">
        <v>100</v>
      </c>
      <c r="I1975">
        <v>0</v>
      </c>
      <c r="J1975">
        <v>0</v>
      </c>
      <c r="K1975">
        <v>0</v>
      </c>
      <c r="L1975" t="b">
        <f t="shared" si="120"/>
        <v>0</v>
      </c>
      <c r="M1975" t="b">
        <f t="shared" si="121"/>
        <v>0</v>
      </c>
      <c r="N1975" t="b">
        <f t="shared" si="122"/>
        <v>0</v>
      </c>
      <c r="O1975" s="2" t="b">
        <f t="shared" si="123"/>
        <v>0</v>
      </c>
    </row>
    <row r="1976" spans="1:15" x14ac:dyDescent="0.25">
      <c r="A1976">
        <v>1976</v>
      </c>
      <c r="B1976" s="2" t="s">
        <v>2144</v>
      </c>
      <c r="C1976">
        <v>34</v>
      </c>
      <c r="D1976">
        <v>43</v>
      </c>
      <c r="E1976">
        <v>1976</v>
      </c>
      <c r="F1976" s="2" t="s">
        <v>137</v>
      </c>
      <c r="G1976">
        <v>7.35</v>
      </c>
      <c r="H1976">
        <v>100</v>
      </c>
      <c r="I1976">
        <v>0</v>
      </c>
      <c r="J1976">
        <v>0</v>
      </c>
      <c r="K1976">
        <v>0</v>
      </c>
      <c r="L1976" t="b">
        <f t="shared" si="120"/>
        <v>0</v>
      </c>
      <c r="M1976" t="b">
        <f t="shared" si="121"/>
        <v>0</v>
      </c>
      <c r="N1976" t="b">
        <f t="shared" si="122"/>
        <v>0</v>
      </c>
      <c r="O1976" s="2" t="b">
        <f t="shared" si="123"/>
        <v>0</v>
      </c>
    </row>
    <row r="1977" spans="1:15" x14ac:dyDescent="0.25">
      <c r="A1977">
        <v>1977</v>
      </c>
      <c r="B1977" s="2" t="s">
        <v>2145</v>
      </c>
      <c r="C1977">
        <v>34</v>
      </c>
      <c r="D1977">
        <v>43</v>
      </c>
      <c r="E1977">
        <v>1977</v>
      </c>
      <c r="F1977" s="2" t="s">
        <v>137</v>
      </c>
      <c r="G1977">
        <v>11.92</v>
      </c>
      <c r="H1977">
        <v>100</v>
      </c>
      <c r="I1977">
        <v>0</v>
      </c>
      <c r="J1977">
        <v>0</v>
      </c>
      <c r="K1977">
        <v>0</v>
      </c>
      <c r="L1977" t="b">
        <f t="shared" si="120"/>
        <v>0</v>
      </c>
      <c r="M1977" t="b">
        <f t="shared" si="121"/>
        <v>0</v>
      </c>
      <c r="N1977" t="b">
        <f t="shared" si="122"/>
        <v>0</v>
      </c>
      <c r="O1977" s="2" t="b">
        <f t="shared" si="123"/>
        <v>0</v>
      </c>
    </row>
    <row r="1978" spans="1:15" x14ac:dyDescent="0.25">
      <c r="A1978">
        <v>1978</v>
      </c>
      <c r="B1978" s="2" t="s">
        <v>2146</v>
      </c>
      <c r="C1978">
        <v>34</v>
      </c>
      <c r="D1978">
        <v>43</v>
      </c>
      <c r="E1978">
        <v>1978</v>
      </c>
      <c r="F1978" s="2" t="s">
        <v>137</v>
      </c>
      <c r="G1978">
        <v>11.92</v>
      </c>
      <c r="H1978">
        <v>100</v>
      </c>
      <c r="I1978">
        <v>0</v>
      </c>
      <c r="J1978">
        <v>0</v>
      </c>
      <c r="K1978">
        <v>0</v>
      </c>
      <c r="L1978" t="b">
        <f t="shared" si="120"/>
        <v>0</v>
      </c>
      <c r="M1978" t="b">
        <f t="shared" si="121"/>
        <v>0</v>
      </c>
      <c r="N1978" t="b">
        <f t="shared" si="122"/>
        <v>0</v>
      </c>
      <c r="O1978" s="2" t="b">
        <f t="shared" si="123"/>
        <v>0</v>
      </c>
    </row>
    <row r="1979" spans="1:15" x14ac:dyDescent="0.25">
      <c r="A1979">
        <v>1979</v>
      </c>
      <c r="B1979" s="2" t="s">
        <v>2147</v>
      </c>
      <c r="C1979">
        <v>34</v>
      </c>
      <c r="D1979">
        <v>43</v>
      </c>
      <c r="E1979">
        <v>1979</v>
      </c>
      <c r="F1979" s="2" t="s">
        <v>137</v>
      </c>
      <c r="G1979">
        <v>6.59</v>
      </c>
      <c r="H1979">
        <v>100</v>
      </c>
      <c r="I1979">
        <v>0</v>
      </c>
      <c r="J1979">
        <v>0</v>
      </c>
      <c r="K1979">
        <v>0</v>
      </c>
      <c r="L1979" t="b">
        <f t="shared" si="120"/>
        <v>0</v>
      </c>
      <c r="M1979" t="b">
        <f t="shared" si="121"/>
        <v>0</v>
      </c>
      <c r="N1979" t="b">
        <f t="shared" si="122"/>
        <v>0</v>
      </c>
      <c r="O1979" s="2" t="b">
        <f t="shared" si="123"/>
        <v>0</v>
      </c>
    </row>
    <row r="1980" spans="1:15" x14ac:dyDescent="0.25">
      <c r="A1980">
        <v>1980</v>
      </c>
      <c r="B1980" s="2" t="s">
        <v>2148</v>
      </c>
      <c r="C1980">
        <v>34</v>
      </c>
      <c r="D1980">
        <v>43</v>
      </c>
      <c r="E1980">
        <v>1980</v>
      </c>
      <c r="F1980" s="2" t="s">
        <v>137</v>
      </c>
      <c r="G1980">
        <v>6.62</v>
      </c>
      <c r="H1980">
        <v>100</v>
      </c>
      <c r="I1980">
        <v>0</v>
      </c>
      <c r="J1980">
        <v>0</v>
      </c>
      <c r="K1980">
        <v>0</v>
      </c>
      <c r="L1980" t="b">
        <f t="shared" si="120"/>
        <v>0</v>
      </c>
      <c r="M1980" t="b">
        <f t="shared" si="121"/>
        <v>0</v>
      </c>
      <c r="N1980" t="b">
        <f t="shared" si="122"/>
        <v>0</v>
      </c>
      <c r="O1980" s="2" t="b">
        <f t="shared" si="123"/>
        <v>0</v>
      </c>
    </row>
    <row r="1981" spans="1:15" x14ac:dyDescent="0.25">
      <c r="A1981">
        <v>1981</v>
      </c>
      <c r="B1981" s="2" t="s">
        <v>2149</v>
      </c>
      <c r="C1981">
        <v>34</v>
      </c>
      <c r="D1981">
        <v>43</v>
      </c>
      <c r="E1981">
        <v>1981</v>
      </c>
      <c r="F1981" s="2" t="s">
        <v>137</v>
      </c>
      <c r="G1981">
        <v>7.39</v>
      </c>
      <c r="H1981">
        <v>100</v>
      </c>
      <c r="I1981">
        <v>0</v>
      </c>
      <c r="J1981">
        <v>0</v>
      </c>
      <c r="K1981">
        <v>0</v>
      </c>
      <c r="L1981" t="b">
        <f t="shared" si="120"/>
        <v>0</v>
      </c>
      <c r="M1981" t="b">
        <f t="shared" si="121"/>
        <v>0</v>
      </c>
      <c r="N1981" t="b">
        <f t="shared" si="122"/>
        <v>0</v>
      </c>
      <c r="O1981" s="2" t="b">
        <f t="shared" si="123"/>
        <v>0</v>
      </c>
    </row>
    <row r="1982" spans="1:15" x14ac:dyDescent="0.25">
      <c r="A1982">
        <v>1982</v>
      </c>
      <c r="B1982" s="2" t="s">
        <v>2150</v>
      </c>
      <c r="C1982">
        <v>34</v>
      </c>
      <c r="D1982">
        <v>43</v>
      </c>
      <c r="E1982">
        <v>1982</v>
      </c>
      <c r="F1982" s="2" t="s">
        <v>137</v>
      </c>
      <c r="G1982">
        <v>9.2899999999999991</v>
      </c>
      <c r="H1982">
        <v>100</v>
      </c>
      <c r="I1982">
        <v>0</v>
      </c>
      <c r="J1982">
        <v>0</v>
      </c>
      <c r="K1982">
        <v>0</v>
      </c>
      <c r="L1982" t="b">
        <f t="shared" si="120"/>
        <v>0</v>
      </c>
      <c r="M1982" t="b">
        <f t="shared" si="121"/>
        <v>0</v>
      </c>
      <c r="N1982" t="b">
        <f t="shared" si="122"/>
        <v>0</v>
      </c>
      <c r="O1982" s="2" t="b">
        <f t="shared" si="123"/>
        <v>0</v>
      </c>
    </row>
    <row r="1983" spans="1:15" x14ac:dyDescent="0.25">
      <c r="A1983">
        <v>1983</v>
      </c>
      <c r="B1983" s="2" t="s">
        <v>2151</v>
      </c>
      <c r="C1983">
        <v>34</v>
      </c>
      <c r="D1983">
        <v>43</v>
      </c>
      <c r="E1983">
        <v>1983</v>
      </c>
      <c r="F1983" s="2" t="s">
        <v>137</v>
      </c>
      <c r="G1983">
        <v>9.2899999999999991</v>
      </c>
      <c r="H1983">
        <v>100</v>
      </c>
      <c r="I1983">
        <v>0</v>
      </c>
      <c r="J1983">
        <v>0</v>
      </c>
      <c r="K1983">
        <v>0</v>
      </c>
      <c r="L1983" t="b">
        <f t="shared" si="120"/>
        <v>0</v>
      </c>
      <c r="M1983" t="b">
        <f t="shared" si="121"/>
        <v>0</v>
      </c>
      <c r="N1983" t="b">
        <f t="shared" si="122"/>
        <v>0</v>
      </c>
      <c r="O1983" s="2" t="b">
        <f t="shared" si="123"/>
        <v>0</v>
      </c>
    </row>
    <row r="1984" spans="1:15" x14ac:dyDescent="0.25">
      <c r="A1984">
        <v>1984</v>
      </c>
      <c r="B1984" s="2" t="s">
        <v>2152</v>
      </c>
      <c r="C1984">
        <v>34</v>
      </c>
      <c r="D1984">
        <v>43</v>
      </c>
      <c r="E1984">
        <v>1984</v>
      </c>
      <c r="F1984" s="2" t="s">
        <v>137</v>
      </c>
      <c r="G1984">
        <v>7.96</v>
      </c>
      <c r="H1984">
        <v>100</v>
      </c>
      <c r="I1984">
        <v>0</v>
      </c>
      <c r="J1984">
        <v>0</v>
      </c>
      <c r="K1984">
        <v>0</v>
      </c>
      <c r="L1984" t="b">
        <f t="shared" si="120"/>
        <v>0</v>
      </c>
      <c r="M1984" t="b">
        <f t="shared" si="121"/>
        <v>0</v>
      </c>
      <c r="N1984" t="b">
        <f t="shared" si="122"/>
        <v>0</v>
      </c>
      <c r="O1984" s="2" t="b">
        <f t="shared" si="123"/>
        <v>0</v>
      </c>
    </row>
    <row r="1985" spans="1:15" x14ac:dyDescent="0.25">
      <c r="A1985">
        <v>1985</v>
      </c>
      <c r="B1985" s="2" t="s">
        <v>2153</v>
      </c>
      <c r="C1985">
        <v>34</v>
      </c>
      <c r="D1985">
        <v>43</v>
      </c>
      <c r="E1985">
        <v>1985</v>
      </c>
      <c r="F1985" s="2" t="s">
        <v>137</v>
      </c>
      <c r="G1985">
        <v>9.41</v>
      </c>
      <c r="H1985">
        <v>100</v>
      </c>
      <c r="I1985">
        <v>0</v>
      </c>
      <c r="J1985">
        <v>0</v>
      </c>
      <c r="K1985">
        <v>0</v>
      </c>
      <c r="L1985" t="b">
        <f t="shared" si="120"/>
        <v>0</v>
      </c>
      <c r="M1985" t="b">
        <f t="shared" si="121"/>
        <v>0</v>
      </c>
      <c r="N1985" t="b">
        <f t="shared" si="122"/>
        <v>0</v>
      </c>
      <c r="O1985" s="2" t="b">
        <f t="shared" si="123"/>
        <v>0</v>
      </c>
    </row>
    <row r="1986" spans="1:15" x14ac:dyDescent="0.25">
      <c r="A1986">
        <v>1986</v>
      </c>
      <c r="B1986" s="2" t="s">
        <v>2154</v>
      </c>
      <c r="C1986">
        <v>34</v>
      </c>
      <c r="D1986">
        <v>43</v>
      </c>
      <c r="E1986">
        <v>1986</v>
      </c>
      <c r="F1986" s="2" t="s">
        <v>137</v>
      </c>
      <c r="G1986">
        <v>9.06</v>
      </c>
      <c r="H1986">
        <v>100</v>
      </c>
      <c r="I1986">
        <v>0</v>
      </c>
      <c r="J1986">
        <v>0</v>
      </c>
      <c r="K1986">
        <v>0</v>
      </c>
      <c r="L1986" t="b">
        <f t="shared" ref="L1986:L2049" si="124">IF(ISNUMBER(FIND(" VEGAN",UPPER(B1986))),TRUE,FALSE)</f>
        <v>0</v>
      </c>
      <c r="M1986" t="b">
        <f t="shared" ref="M1986:M2049" si="125">IF(ISNUMBER(FIND(" BIO",UPPER(B1986))),TRUE)</f>
        <v>0</v>
      </c>
      <c r="N1986" t="b">
        <f t="shared" ref="N1986:N2049" si="126">IF(ISNUMBER(FIND(" HALAL",UPPER(B1986))),TRUE)</f>
        <v>0</v>
      </c>
      <c r="O1986" s="2" t="b">
        <f t="shared" ref="O1986:O2049" si="127">IF(ISNUMBER(FIND(" CASHER",UPPER(B1986))),TRUE)</f>
        <v>0</v>
      </c>
    </row>
    <row r="1987" spans="1:15" x14ac:dyDescent="0.25">
      <c r="A1987">
        <v>1987</v>
      </c>
      <c r="B1987" s="2" t="s">
        <v>2155</v>
      </c>
      <c r="C1987">
        <v>34</v>
      </c>
      <c r="D1987">
        <v>43</v>
      </c>
      <c r="E1987">
        <v>1987</v>
      </c>
      <c r="F1987" s="2" t="s">
        <v>137</v>
      </c>
      <c r="G1987">
        <v>7.73</v>
      </c>
      <c r="H1987">
        <v>100</v>
      </c>
      <c r="I1987">
        <v>0</v>
      </c>
      <c r="J1987">
        <v>0</v>
      </c>
      <c r="K1987">
        <v>0</v>
      </c>
      <c r="L1987" t="b">
        <f t="shared" si="124"/>
        <v>0</v>
      </c>
      <c r="M1987" t="b">
        <f t="shared" si="125"/>
        <v>0</v>
      </c>
      <c r="N1987" t="b">
        <f t="shared" si="126"/>
        <v>0</v>
      </c>
      <c r="O1987" s="2" t="b">
        <f t="shared" si="127"/>
        <v>0</v>
      </c>
    </row>
    <row r="1988" spans="1:15" x14ac:dyDescent="0.25">
      <c r="A1988">
        <v>1988</v>
      </c>
      <c r="B1988" s="2" t="s">
        <v>2156</v>
      </c>
      <c r="C1988">
        <v>34</v>
      </c>
      <c r="D1988">
        <v>43</v>
      </c>
      <c r="E1988">
        <v>1988</v>
      </c>
      <c r="F1988" s="2" t="s">
        <v>137</v>
      </c>
      <c r="G1988">
        <v>6.85</v>
      </c>
      <c r="H1988">
        <v>100</v>
      </c>
      <c r="I1988">
        <v>0</v>
      </c>
      <c r="J1988">
        <v>0</v>
      </c>
      <c r="K1988">
        <v>0</v>
      </c>
      <c r="L1988" t="b">
        <f t="shared" si="124"/>
        <v>0</v>
      </c>
      <c r="M1988" t="b">
        <f t="shared" si="125"/>
        <v>0</v>
      </c>
      <c r="N1988" t="b">
        <f t="shared" si="126"/>
        <v>0</v>
      </c>
      <c r="O1988" s="2" t="b">
        <f t="shared" si="127"/>
        <v>0</v>
      </c>
    </row>
    <row r="1989" spans="1:15" x14ac:dyDescent="0.25">
      <c r="A1989">
        <v>1989</v>
      </c>
      <c r="B1989" s="2" t="s">
        <v>2157</v>
      </c>
      <c r="C1989">
        <v>34</v>
      </c>
      <c r="D1989">
        <v>43</v>
      </c>
      <c r="E1989">
        <v>1989</v>
      </c>
      <c r="F1989" s="2" t="s">
        <v>137</v>
      </c>
      <c r="G1989">
        <v>8.15</v>
      </c>
      <c r="H1989">
        <v>100</v>
      </c>
      <c r="I1989">
        <v>0</v>
      </c>
      <c r="J1989">
        <v>0</v>
      </c>
      <c r="K1989">
        <v>0</v>
      </c>
      <c r="L1989" t="b">
        <f t="shared" si="124"/>
        <v>0</v>
      </c>
      <c r="M1989" t="b">
        <f t="shared" si="125"/>
        <v>0</v>
      </c>
      <c r="N1989" t="b">
        <f t="shared" si="126"/>
        <v>0</v>
      </c>
      <c r="O1989" s="2" t="b">
        <f t="shared" si="127"/>
        <v>0</v>
      </c>
    </row>
    <row r="1990" spans="1:15" x14ac:dyDescent="0.25">
      <c r="A1990">
        <v>1990</v>
      </c>
      <c r="B1990" s="2" t="s">
        <v>2158</v>
      </c>
      <c r="C1990">
        <v>34</v>
      </c>
      <c r="D1990">
        <v>43</v>
      </c>
      <c r="E1990">
        <v>1990</v>
      </c>
      <c r="F1990" s="2" t="s">
        <v>137</v>
      </c>
      <c r="G1990">
        <v>6.62</v>
      </c>
      <c r="H1990">
        <v>100</v>
      </c>
      <c r="I1990">
        <v>0</v>
      </c>
      <c r="J1990">
        <v>0</v>
      </c>
      <c r="K1990">
        <v>0</v>
      </c>
      <c r="L1990" t="b">
        <f t="shared" si="124"/>
        <v>0</v>
      </c>
      <c r="M1990" t="b">
        <f t="shared" si="125"/>
        <v>0</v>
      </c>
      <c r="N1990" t="b">
        <f t="shared" si="126"/>
        <v>0</v>
      </c>
      <c r="O1990" s="2" t="b">
        <f t="shared" si="127"/>
        <v>0</v>
      </c>
    </row>
    <row r="1991" spans="1:15" x14ac:dyDescent="0.25">
      <c r="A1991">
        <v>1991</v>
      </c>
      <c r="B1991" s="2" t="s">
        <v>2159</v>
      </c>
      <c r="C1991">
        <v>34</v>
      </c>
      <c r="D1991">
        <v>43</v>
      </c>
      <c r="E1991">
        <v>1991</v>
      </c>
      <c r="F1991" s="2" t="s">
        <v>137</v>
      </c>
      <c r="G1991">
        <v>9.41</v>
      </c>
      <c r="H1991">
        <v>100</v>
      </c>
      <c r="I1991">
        <v>0</v>
      </c>
      <c r="J1991">
        <v>0</v>
      </c>
      <c r="K1991">
        <v>0</v>
      </c>
      <c r="L1991" t="b">
        <f t="shared" si="124"/>
        <v>0</v>
      </c>
      <c r="M1991" t="b">
        <f t="shared" si="125"/>
        <v>0</v>
      </c>
      <c r="N1991" t="b">
        <f t="shared" si="126"/>
        <v>0</v>
      </c>
      <c r="O1991" s="2" t="b">
        <f t="shared" si="127"/>
        <v>0</v>
      </c>
    </row>
    <row r="1992" spans="1:15" x14ac:dyDescent="0.25">
      <c r="A1992">
        <v>1992</v>
      </c>
      <c r="B1992" s="2" t="s">
        <v>2160</v>
      </c>
      <c r="C1992">
        <v>34</v>
      </c>
      <c r="D1992">
        <v>43</v>
      </c>
      <c r="E1992">
        <v>1992</v>
      </c>
      <c r="F1992" s="2" t="s">
        <v>137</v>
      </c>
      <c r="G1992">
        <v>9.2899999999999991</v>
      </c>
      <c r="H1992">
        <v>100</v>
      </c>
      <c r="I1992">
        <v>0</v>
      </c>
      <c r="J1992">
        <v>0</v>
      </c>
      <c r="K1992">
        <v>0</v>
      </c>
      <c r="L1992" t="b">
        <f t="shared" si="124"/>
        <v>0</v>
      </c>
      <c r="M1992" t="b">
        <f t="shared" si="125"/>
        <v>0</v>
      </c>
      <c r="N1992" t="b">
        <f t="shared" si="126"/>
        <v>0</v>
      </c>
      <c r="O1992" s="2" t="b">
        <f t="shared" si="127"/>
        <v>0</v>
      </c>
    </row>
    <row r="1993" spans="1:15" x14ac:dyDescent="0.25">
      <c r="A1993">
        <v>1993</v>
      </c>
      <c r="B1993" s="2" t="s">
        <v>2161</v>
      </c>
      <c r="C1993">
        <v>34</v>
      </c>
      <c r="D1993">
        <v>43</v>
      </c>
      <c r="E1993">
        <v>1993</v>
      </c>
      <c r="F1993" s="2" t="s">
        <v>137</v>
      </c>
      <c r="G1993">
        <v>9.41</v>
      </c>
      <c r="H1993">
        <v>100</v>
      </c>
      <c r="I1993">
        <v>0</v>
      </c>
      <c r="J1993">
        <v>0</v>
      </c>
      <c r="K1993">
        <v>0</v>
      </c>
      <c r="L1993" t="b">
        <f t="shared" si="124"/>
        <v>0</v>
      </c>
      <c r="M1993" t="b">
        <f t="shared" si="125"/>
        <v>0</v>
      </c>
      <c r="N1993" t="b">
        <f t="shared" si="126"/>
        <v>0</v>
      </c>
      <c r="O1993" s="2" t="b">
        <f t="shared" si="127"/>
        <v>0</v>
      </c>
    </row>
    <row r="1994" spans="1:15" x14ac:dyDescent="0.25">
      <c r="A1994">
        <v>1994</v>
      </c>
      <c r="B1994" s="2" t="s">
        <v>2162</v>
      </c>
      <c r="C1994">
        <v>34</v>
      </c>
      <c r="D1994">
        <v>43</v>
      </c>
      <c r="E1994">
        <v>1994</v>
      </c>
      <c r="F1994" s="2" t="s">
        <v>137</v>
      </c>
      <c r="G1994">
        <v>11.77</v>
      </c>
      <c r="H1994">
        <v>100</v>
      </c>
      <c r="I1994">
        <v>0</v>
      </c>
      <c r="J1994">
        <v>0</v>
      </c>
      <c r="K1994">
        <v>0</v>
      </c>
      <c r="L1994" t="b">
        <f t="shared" si="124"/>
        <v>0</v>
      </c>
      <c r="M1994" t="b">
        <f t="shared" si="125"/>
        <v>0</v>
      </c>
      <c r="N1994" t="b">
        <f t="shared" si="126"/>
        <v>0</v>
      </c>
      <c r="O1994" s="2" t="b">
        <f t="shared" si="127"/>
        <v>0</v>
      </c>
    </row>
    <row r="1995" spans="1:15" x14ac:dyDescent="0.25">
      <c r="A1995">
        <v>1995</v>
      </c>
      <c r="B1995" s="2" t="s">
        <v>2163</v>
      </c>
      <c r="C1995">
        <v>34</v>
      </c>
      <c r="D1995">
        <v>43</v>
      </c>
      <c r="E1995">
        <v>1995</v>
      </c>
      <c r="F1995" s="2" t="s">
        <v>137</v>
      </c>
      <c r="G1995">
        <v>11.96</v>
      </c>
      <c r="H1995">
        <v>100</v>
      </c>
      <c r="I1995">
        <v>0</v>
      </c>
      <c r="J1995">
        <v>0</v>
      </c>
      <c r="K1995">
        <v>0</v>
      </c>
      <c r="L1995" t="b">
        <f t="shared" si="124"/>
        <v>0</v>
      </c>
      <c r="M1995" t="b">
        <f t="shared" si="125"/>
        <v>0</v>
      </c>
      <c r="N1995" t="b">
        <f t="shared" si="126"/>
        <v>0</v>
      </c>
      <c r="O1995" s="2" t="b">
        <f t="shared" si="127"/>
        <v>0</v>
      </c>
    </row>
    <row r="1996" spans="1:15" x14ac:dyDescent="0.25">
      <c r="A1996">
        <v>1996</v>
      </c>
      <c r="B1996" s="2" t="s">
        <v>2164</v>
      </c>
      <c r="C1996">
        <v>34</v>
      </c>
      <c r="D1996">
        <v>43</v>
      </c>
      <c r="E1996">
        <v>1996</v>
      </c>
      <c r="F1996" s="2" t="s">
        <v>137</v>
      </c>
      <c r="G1996">
        <v>15.01</v>
      </c>
      <c r="H1996">
        <v>100</v>
      </c>
      <c r="I1996">
        <v>0</v>
      </c>
      <c r="J1996">
        <v>0</v>
      </c>
      <c r="K1996">
        <v>0</v>
      </c>
      <c r="L1996" t="b">
        <f t="shared" si="124"/>
        <v>0</v>
      </c>
      <c r="M1996" t="b">
        <f t="shared" si="125"/>
        <v>0</v>
      </c>
      <c r="N1996" t="b">
        <f t="shared" si="126"/>
        <v>0</v>
      </c>
      <c r="O1996" s="2" t="b">
        <f t="shared" si="127"/>
        <v>0</v>
      </c>
    </row>
    <row r="1997" spans="1:15" x14ac:dyDescent="0.25">
      <c r="A1997">
        <v>1997</v>
      </c>
      <c r="B1997" s="2" t="s">
        <v>2165</v>
      </c>
      <c r="C1997">
        <v>34</v>
      </c>
      <c r="D1997">
        <v>43</v>
      </c>
      <c r="E1997">
        <v>1997</v>
      </c>
      <c r="F1997" s="2" t="s">
        <v>137</v>
      </c>
      <c r="G1997">
        <v>8.15</v>
      </c>
      <c r="H1997">
        <v>100</v>
      </c>
      <c r="I1997">
        <v>0</v>
      </c>
      <c r="J1997">
        <v>0</v>
      </c>
      <c r="K1997">
        <v>0</v>
      </c>
      <c r="L1997" t="b">
        <f t="shared" si="124"/>
        <v>0</v>
      </c>
      <c r="M1997" t="b">
        <f t="shared" si="125"/>
        <v>0</v>
      </c>
      <c r="N1997" t="b">
        <f t="shared" si="126"/>
        <v>0</v>
      </c>
      <c r="O1997" s="2" t="b">
        <f t="shared" si="127"/>
        <v>0</v>
      </c>
    </row>
    <row r="1998" spans="1:15" x14ac:dyDescent="0.25">
      <c r="A1998">
        <v>1998</v>
      </c>
      <c r="B1998" s="2" t="s">
        <v>2166</v>
      </c>
      <c r="C1998">
        <v>34</v>
      </c>
      <c r="D1998">
        <v>43</v>
      </c>
      <c r="E1998">
        <v>1998</v>
      </c>
      <c r="F1998" s="2" t="s">
        <v>137</v>
      </c>
      <c r="G1998">
        <v>12.72</v>
      </c>
      <c r="H1998">
        <v>100</v>
      </c>
      <c r="I1998">
        <v>0</v>
      </c>
      <c r="J1998">
        <v>0</v>
      </c>
      <c r="K1998">
        <v>0</v>
      </c>
      <c r="L1998" t="b">
        <f t="shared" si="124"/>
        <v>0</v>
      </c>
      <c r="M1998" t="b">
        <f t="shared" si="125"/>
        <v>0</v>
      </c>
      <c r="N1998" t="b">
        <f t="shared" si="126"/>
        <v>0</v>
      </c>
      <c r="O1998" s="2" t="b">
        <f t="shared" si="127"/>
        <v>0</v>
      </c>
    </row>
    <row r="1999" spans="1:15" x14ac:dyDescent="0.25">
      <c r="A1999">
        <v>1999</v>
      </c>
      <c r="B1999" s="2" t="s">
        <v>2167</v>
      </c>
      <c r="C1999">
        <v>34</v>
      </c>
      <c r="D1999">
        <v>43</v>
      </c>
      <c r="E1999">
        <v>1999</v>
      </c>
      <c r="F1999" s="2" t="s">
        <v>137</v>
      </c>
      <c r="G1999">
        <v>12.72</v>
      </c>
      <c r="H1999">
        <v>100</v>
      </c>
      <c r="I1999">
        <v>0</v>
      </c>
      <c r="J1999">
        <v>0</v>
      </c>
      <c r="K1999">
        <v>0</v>
      </c>
      <c r="L1999" t="b">
        <f t="shared" si="124"/>
        <v>0</v>
      </c>
      <c r="M1999" t="b">
        <f t="shared" si="125"/>
        <v>0</v>
      </c>
      <c r="N1999" t="b">
        <f t="shared" si="126"/>
        <v>0</v>
      </c>
      <c r="O1999" s="2" t="b">
        <f t="shared" si="127"/>
        <v>0</v>
      </c>
    </row>
    <row r="2000" spans="1:15" x14ac:dyDescent="0.25">
      <c r="A2000">
        <v>2000</v>
      </c>
      <c r="B2000" s="2" t="s">
        <v>2168</v>
      </c>
      <c r="C2000">
        <v>34</v>
      </c>
      <c r="D2000">
        <v>43</v>
      </c>
      <c r="E2000">
        <v>2000</v>
      </c>
      <c r="F2000" s="2" t="s">
        <v>137</v>
      </c>
      <c r="G2000">
        <v>7.39</v>
      </c>
      <c r="H2000">
        <v>100</v>
      </c>
      <c r="I2000">
        <v>0</v>
      </c>
      <c r="J2000">
        <v>0</v>
      </c>
      <c r="K2000">
        <v>0</v>
      </c>
      <c r="L2000" t="b">
        <f t="shared" si="124"/>
        <v>0</v>
      </c>
      <c r="M2000" t="b">
        <f t="shared" si="125"/>
        <v>0</v>
      </c>
      <c r="N2000" t="b">
        <f t="shared" si="126"/>
        <v>0</v>
      </c>
      <c r="O2000" s="2" t="b">
        <f t="shared" si="127"/>
        <v>0</v>
      </c>
    </row>
    <row r="2001" spans="1:15" x14ac:dyDescent="0.25">
      <c r="A2001">
        <v>2001</v>
      </c>
      <c r="B2001" s="2" t="s">
        <v>2169</v>
      </c>
      <c r="C2001">
        <v>34</v>
      </c>
      <c r="D2001">
        <v>43</v>
      </c>
      <c r="E2001">
        <v>2001</v>
      </c>
      <c r="F2001" s="2" t="s">
        <v>137</v>
      </c>
      <c r="G2001">
        <v>5.82</v>
      </c>
      <c r="H2001">
        <v>100</v>
      </c>
      <c r="I2001">
        <v>0</v>
      </c>
      <c r="J2001">
        <v>0</v>
      </c>
      <c r="K2001">
        <v>0</v>
      </c>
      <c r="L2001" t="b">
        <f t="shared" si="124"/>
        <v>0</v>
      </c>
      <c r="M2001" t="b">
        <f t="shared" si="125"/>
        <v>0</v>
      </c>
      <c r="N2001" t="b">
        <f t="shared" si="126"/>
        <v>0</v>
      </c>
      <c r="O2001" s="2" t="b">
        <f t="shared" si="127"/>
        <v>0</v>
      </c>
    </row>
    <row r="2002" spans="1:15" x14ac:dyDescent="0.25">
      <c r="A2002">
        <v>2002</v>
      </c>
      <c r="B2002" s="2" t="s">
        <v>2170</v>
      </c>
      <c r="C2002">
        <v>34</v>
      </c>
      <c r="D2002">
        <v>43</v>
      </c>
      <c r="E2002">
        <v>2002</v>
      </c>
      <c r="F2002" s="2" t="s">
        <v>137</v>
      </c>
      <c r="G2002">
        <v>6.59</v>
      </c>
      <c r="H2002">
        <v>100</v>
      </c>
      <c r="I2002">
        <v>0</v>
      </c>
      <c r="J2002">
        <v>0</v>
      </c>
      <c r="K2002">
        <v>0</v>
      </c>
      <c r="L2002" t="b">
        <f t="shared" si="124"/>
        <v>0</v>
      </c>
      <c r="M2002" t="b">
        <f t="shared" si="125"/>
        <v>0</v>
      </c>
      <c r="N2002" t="b">
        <f t="shared" si="126"/>
        <v>0</v>
      </c>
      <c r="O2002" s="2" t="b">
        <f t="shared" si="127"/>
        <v>0</v>
      </c>
    </row>
    <row r="2003" spans="1:15" x14ac:dyDescent="0.25">
      <c r="A2003">
        <v>2003</v>
      </c>
      <c r="B2003" s="2" t="s">
        <v>2171</v>
      </c>
      <c r="C2003">
        <v>34</v>
      </c>
      <c r="D2003">
        <v>43</v>
      </c>
      <c r="E2003">
        <v>2003</v>
      </c>
      <c r="F2003" s="2" t="s">
        <v>137</v>
      </c>
      <c r="G2003">
        <v>8.49</v>
      </c>
      <c r="H2003">
        <v>100</v>
      </c>
      <c r="I2003">
        <v>0</v>
      </c>
      <c r="J2003">
        <v>0</v>
      </c>
      <c r="K2003">
        <v>0</v>
      </c>
      <c r="L2003" t="b">
        <f t="shared" si="124"/>
        <v>0</v>
      </c>
      <c r="M2003" t="b">
        <f t="shared" si="125"/>
        <v>0</v>
      </c>
      <c r="N2003" t="b">
        <f t="shared" si="126"/>
        <v>0</v>
      </c>
      <c r="O2003" s="2" t="b">
        <f t="shared" si="127"/>
        <v>0</v>
      </c>
    </row>
    <row r="2004" spans="1:15" x14ac:dyDescent="0.25">
      <c r="A2004">
        <v>2004</v>
      </c>
      <c r="B2004" s="2" t="s">
        <v>2172</v>
      </c>
      <c r="C2004">
        <v>34</v>
      </c>
      <c r="D2004">
        <v>43</v>
      </c>
      <c r="E2004">
        <v>2004</v>
      </c>
      <c r="F2004" s="2" t="s">
        <v>137</v>
      </c>
      <c r="G2004">
        <v>8.49</v>
      </c>
      <c r="H2004">
        <v>100</v>
      </c>
      <c r="I2004">
        <v>0</v>
      </c>
      <c r="J2004">
        <v>0</v>
      </c>
      <c r="K2004">
        <v>0</v>
      </c>
      <c r="L2004" t="b">
        <f t="shared" si="124"/>
        <v>0</v>
      </c>
      <c r="M2004" t="b">
        <f t="shared" si="125"/>
        <v>0</v>
      </c>
      <c r="N2004" t="b">
        <f t="shared" si="126"/>
        <v>0</v>
      </c>
      <c r="O2004" s="2" t="b">
        <f t="shared" si="127"/>
        <v>0</v>
      </c>
    </row>
    <row r="2005" spans="1:15" x14ac:dyDescent="0.25">
      <c r="A2005">
        <v>2005</v>
      </c>
      <c r="B2005" s="2" t="s">
        <v>2173</v>
      </c>
      <c r="C2005">
        <v>34</v>
      </c>
      <c r="D2005">
        <v>43</v>
      </c>
      <c r="E2005">
        <v>2005</v>
      </c>
      <c r="F2005" s="2" t="s">
        <v>137</v>
      </c>
      <c r="G2005">
        <v>7.16</v>
      </c>
      <c r="H2005">
        <v>100</v>
      </c>
      <c r="I2005">
        <v>0</v>
      </c>
      <c r="J2005">
        <v>0</v>
      </c>
      <c r="K2005">
        <v>0</v>
      </c>
      <c r="L2005" t="b">
        <f t="shared" si="124"/>
        <v>0</v>
      </c>
      <c r="M2005" t="b">
        <f t="shared" si="125"/>
        <v>0</v>
      </c>
      <c r="N2005" t="b">
        <f t="shared" si="126"/>
        <v>0</v>
      </c>
      <c r="O2005" s="2" t="b">
        <f t="shared" si="127"/>
        <v>0</v>
      </c>
    </row>
    <row r="2006" spans="1:15" x14ac:dyDescent="0.25">
      <c r="A2006">
        <v>2006</v>
      </c>
      <c r="B2006" s="2" t="s">
        <v>2174</v>
      </c>
      <c r="C2006">
        <v>34</v>
      </c>
      <c r="D2006">
        <v>43</v>
      </c>
      <c r="E2006">
        <v>2006</v>
      </c>
      <c r="F2006" s="2" t="s">
        <v>137</v>
      </c>
      <c r="G2006">
        <v>8.61</v>
      </c>
      <c r="H2006">
        <v>100</v>
      </c>
      <c r="I2006">
        <v>0</v>
      </c>
      <c r="J2006">
        <v>0</v>
      </c>
      <c r="K2006">
        <v>0</v>
      </c>
      <c r="L2006" t="b">
        <f t="shared" si="124"/>
        <v>0</v>
      </c>
      <c r="M2006" t="b">
        <f t="shared" si="125"/>
        <v>0</v>
      </c>
      <c r="N2006" t="b">
        <f t="shared" si="126"/>
        <v>0</v>
      </c>
      <c r="O2006" s="2" t="b">
        <f t="shared" si="127"/>
        <v>0</v>
      </c>
    </row>
    <row r="2007" spans="1:15" x14ac:dyDescent="0.25">
      <c r="A2007">
        <v>2007</v>
      </c>
      <c r="B2007" s="2" t="s">
        <v>2175</v>
      </c>
      <c r="C2007">
        <v>34</v>
      </c>
      <c r="D2007">
        <v>43</v>
      </c>
      <c r="E2007">
        <v>2007</v>
      </c>
      <c r="F2007" s="2" t="s">
        <v>137</v>
      </c>
      <c r="G2007">
        <v>8.26</v>
      </c>
      <c r="H2007">
        <v>100</v>
      </c>
      <c r="I2007">
        <v>0</v>
      </c>
      <c r="J2007">
        <v>0</v>
      </c>
      <c r="K2007">
        <v>0</v>
      </c>
      <c r="L2007" t="b">
        <f t="shared" si="124"/>
        <v>0</v>
      </c>
      <c r="M2007" t="b">
        <f t="shared" si="125"/>
        <v>0</v>
      </c>
      <c r="N2007" t="b">
        <f t="shared" si="126"/>
        <v>0</v>
      </c>
      <c r="O2007" s="2" t="b">
        <f t="shared" si="127"/>
        <v>0</v>
      </c>
    </row>
    <row r="2008" spans="1:15" x14ac:dyDescent="0.25">
      <c r="A2008">
        <v>2008</v>
      </c>
      <c r="B2008" s="2" t="s">
        <v>2176</v>
      </c>
      <c r="C2008">
        <v>34</v>
      </c>
      <c r="D2008">
        <v>43</v>
      </c>
      <c r="E2008">
        <v>2008</v>
      </c>
      <c r="F2008" s="2" t="s">
        <v>137</v>
      </c>
      <c r="G2008">
        <v>6.93</v>
      </c>
      <c r="H2008">
        <v>100</v>
      </c>
      <c r="I2008">
        <v>0</v>
      </c>
      <c r="J2008">
        <v>0</v>
      </c>
      <c r="K2008">
        <v>0</v>
      </c>
      <c r="L2008" t="b">
        <f t="shared" si="124"/>
        <v>0</v>
      </c>
      <c r="M2008" t="b">
        <f t="shared" si="125"/>
        <v>0</v>
      </c>
      <c r="N2008" t="b">
        <f t="shared" si="126"/>
        <v>0</v>
      </c>
      <c r="O2008" s="2" t="b">
        <f t="shared" si="127"/>
        <v>0</v>
      </c>
    </row>
    <row r="2009" spans="1:15" x14ac:dyDescent="0.25">
      <c r="A2009">
        <v>2009</v>
      </c>
      <c r="B2009" s="2" t="s">
        <v>2177</v>
      </c>
      <c r="C2009">
        <v>34</v>
      </c>
      <c r="D2009">
        <v>43</v>
      </c>
      <c r="E2009">
        <v>2009</v>
      </c>
      <c r="F2009" s="2" t="s">
        <v>137</v>
      </c>
      <c r="G2009">
        <v>6.05</v>
      </c>
      <c r="H2009">
        <v>100</v>
      </c>
      <c r="I2009">
        <v>0</v>
      </c>
      <c r="J2009">
        <v>0</v>
      </c>
      <c r="K2009">
        <v>0</v>
      </c>
      <c r="L2009" t="b">
        <f t="shared" si="124"/>
        <v>0</v>
      </c>
      <c r="M2009" t="b">
        <f t="shared" si="125"/>
        <v>0</v>
      </c>
      <c r="N2009" t="b">
        <f t="shared" si="126"/>
        <v>0</v>
      </c>
      <c r="O2009" s="2" t="b">
        <f t="shared" si="127"/>
        <v>0</v>
      </c>
    </row>
    <row r="2010" spans="1:15" x14ac:dyDescent="0.25">
      <c r="A2010">
        <v>2010</v>
      </c>
      <c r="B2010" s="2" t="s">
        <v>2178</v>
      </c>
      <c r="C2010">
        <v>34</v>
      </c>
      <c r="D2010">
        <v>43</v>
      </c>
      <c r="E2010">
        <v>2010</v>
      </c>
      <c r="F2010" s="2" t="s">
        <v>137</v>
      </c>
      <c r="G2010">
        <v>7.35</v>
      </c>
      <c r="H2010">
        <v>100</v>
      </c>
      <c r="I2010">
        <v>0</v>
      </c>
      <c r="J2010">
        <v>0</v>
      </c>
      <c r="K2010">
        <v>0</v>
      </c>
      <c r="L2010" t="b">
        <f t="shared" si="124"/>
        <v>0</v>
      </c>
      <c r="M2010" t="b">
        <f t="shared" si="125"/>
        <v>0</v>
      </c>
      <c r="N2010" t="b">
        <f t="shared" si="126"/>
        <v>0</v>
      </c>
      <c r="O2010" s="2" t="b">
        <f t="shared" si="127"/>
        <v>0</v>
      </c>
    </row>
    <row r="2011" spans="1:15" x14ac:dyDescent="0.25">
      <c r="A2011">
        <v>2011</v>
      </c>
      <c r="B2011" s="2" t="s">
        <v>2179</v>
      </c>
      <c r="C2011">
        <v>34</v>
      </c>
      <c r="D2011">
        <v>43</v>
      </c>
      <c r="E2011">
        <v>2011</v>
      </c>
      <c r="F2011" s="2" t="s">
        <v>137</v>
      </c>
      <c r="G2011">
        <v>5.82</v>
      </c>
      <c r="H2011">
        <v>100</v>
      </c>
      <c r="I2011">
        <v>0</v>
      </c>
      <c r="J2011">
        <v>0</v>
      </c>
      <c r="K2011">
        <v>0</v>
      </c>
      <c r="L2011" t="b">
        <f t="shared" si="124"/>
        <v>0</v>
      </c>
      <c r="M2011" t="b">
        <f t="shared" si="125"/>
        <v>0</v>
      </c>
      <c r="N2011" t="b">
        <f t="shared" si="126"/>
        <v>0</v>
      </c>
      <c r="O2011" s="2" t="b">
        <f t="shared" si="127"/>
        <v>0</v>
      </c>
    </row>
    <row r="2012" spans="1:15" x14ac:dyDescent="0.25">
      <c r="A2012">
        <v>2012</v>
      </c>
      <c r="B2012" s="2" t="s">
        <v>2180</v>
      </c>
      <c r="C2012">
        <v>34</v>
      </c>
      <c r="D2012">
        <v>43</v>
      </c>
      <c r="E2012">
        <v>2012</v>
      </c>
      <c r="F2012" s="2" t="s">
        <v>137</v>
      </c>
      <c r="G2012">
        <v>8.61</v>
      </c>
      <c r="H2012">
        <v>100</v>
      </c>
      <c r="I2012">
        <v>0</v>
      </c>
      <c r="J2012">
        <v>0</v>
      </c>
      <c r="K2012">
        <v>0</v>
      </c>
      <c r="L2012" t="b">
        <f t="shared" si="124"/>
        <v>0</v>
      </c>
      <c r="M2012" t="b">
        <f t="shared" si="125"/>
        <v>0</v>
      </c>
      <c r="N2012" t="b">
        <f t="shared" si="126"/>
        <v>0</v>
      </c>
      <c r="O2012" s="2" t="b">
        <f t="shared" si="127"/>
        <v>0</v>
      </c>
    </row>
    <row r="2013" spans="1:15" x14ac:dyDescent="0.25">
      <c r="A2013">
        <v>2013</v>
      </c>
      <c r="B2013" s="2" t="s">
        <v>2181</v>
      </c>
      <c r="C2013">
        <v>34</v>
      </c>
      <c r="D2013">
        <v>43</v>
      </c>
      <c r="E2013">
        <v>2013</v>
      </c>
      <c r="F2013" s="2" t="s">
        <v>137</v>
      </c>
      <c r="G2013">
        <v>8.49</v>
      </c>
      <c r="H2013">
        <v>100</v>
      </c>
      <c r="I2013">
        <v>0</v>
      </c>
      <c r="J2013">
        <v>0</v>
      </c>
      <c r="K2013">
        <v>0</v>
      </c>
      <c r="L2013" t="b">
        <f t="shared" si="124"/>
        <v>0</v>
      </c>
      <c r="M2013" t="b">
        <f t="shared" si="125"/>
        <v>0</v>
      </c>
      <c r="N2013" t="b">
        <f t="shared" si="126"/>
        <v>0</v>
      </c>
      <c r="O2013" s="2" t="b">
        <f t="shared" si="127"/>
        <v>0</v>
      </c>
    </row>
    <row r="2014" spans="1:15" x14ac:dyDescent="0.25">
      <c r="A2014">
        <v>2014</v>
      </c>
      <c r="B2014" s="2" t="s">
        <v>2182</v>
      </c>
      <c r="C2014">
        <v>34</v>
      </c>
      <c r="D2014">
        <v>43</v>
      </c>
      <c r="E2014">
        <v>2014</v>
      </c>
      <c r="F2014" s="2" t="s">
        <v>137</v>
      </c>
      <c r="G2014">
        <v>8.61</v>
      </c>
      <c r="H2014">
        <v>100</v>
      </c>
      <c r="I2014">
        <v>0</v>
      </c>
      <c r="J2014">
        <v>0</v>
      </c>
      <c r="K2014">
        <v>0</v>
      </c>
      <c r="L2014" t="b">
        <f t="shared" si="124"/>
        <v>0</v>
      </c>
      <c r="M2014" t="b">
        <f t="shared" si="125"/>
        <v>0</v>
      </c>
      <c r="N2014" t="b">
        <f t="shared" si="126"/>
        <v>0</v>
      </c>
      <c r="O2014" s="2" t="b">
        <f t="shared" si="127"/>
        <v>0</v>
      </c>
    </row>
    <row r="2015" spans="1:15" x14ac:dyDescent="0.25">
      <c r="A2015">
        <v>2015</v>
      </c>
      <c r="B2015" s="2" t="s">
        <v>2183</v>
      </c>
      <c r="C2015">
        <v>34</v>
      </c>
      <c r="D2015">
        <v>43</v>
      </c>
      <c r="E2015">
        <v>2015</v>
      </c>
      <c r="F2015" s="2" t="s">
        <v>137</v>
      </c>
      <c r="G2015">
        <v>10.97</v>
      </c>
      <c r="H2015">
        <v>100</v>
      </c>
      <c r="I2015">
        <v>0</v>
      </c>
      <c r="J2015">
        <v>0</v>
      </c>
      <c r="K2015">
        <v>0</v>
      </c>
      <c r="L2015" t="b">
        <f t="shared" si="124"/>
        <v>0</v>
      </c>
      <c r="M2015" t="b">
        <f t="shared" si="125"/>
        <v>0</v>
      </c>
      <c r="N2015" t="b">
        <f t="shared" si="126"/>
        <v>0</v>
      </c>
      <c r="O2015" s="2" t="b">
        <f t="shared" si="127"/>
        <v>0</v>
      </c>
    </row>
    <row r="2016" spans="1:15" x14ac:dyDescent="0.25">
      <c r="A2016">
        <v>2016</v>
      </c>
      <c r="B2016" s="2" t="s">
        <v>2184</v>
      </c>
      <c r="C2016">
        <v>34</v>
      </c>
      <c r="D2016">
        <v>43</v>
      </c>
      <c r="E2016">
        <v>2016</v>
      </c>
      <c r="F2016" s="2" t="s">
        <v>137</v>
      </c>
      <c r="G2016">
        <v>11.16</v>
      </c>
      <c r="H2016">
        <v>100</v>
      </c>
      <c r="I2016">
        <v>0</v>
      </c>
      <c r="J2016">
        <v>0</v>
      </c>
      <c r="K2016">
        <v>0</v>
      </c>
      <c r="L2016" t="b">
        <f t="shared" si="124"/>
        <v>0</v>
      </c>
      <c r="M2016" t="b">
        <f t="shared" si="125"/>
        <v>0</v>
      </c>
      <c r="N2016" t="b">
        <f t="shared" si="126"/>
        <v>0</v>
      </c>
      <c r="O2016" s="2" t="b">
        <f t="shared" si="127"/>
        <v>0</v>
      </c>
    </row>
    <row r="2017" spans="1:15" x14ac:dyDescent="0.25">
      <c r="A2017">
        <v>2017</v>
      </c>
      <c r="B2017" s="2" t="s">
        <v>2185</v>
      </c>
      <c r="C2017">
        <v>34</v>
      </c>
      <c r="D2017">
        <v>43</v>
      </c>
      <c r="E2017">
        <v>2017</v>
      </c>
      <c r="F2017" s="2" t="s">
        <v>137</v>
      </c>
      <c r="G2017">
        <v>14.21</v>
      </c>
      <c r="H2017">
        <v>100</v>
      </c>
      <c r="I2017">
        <v>0</v>
      </c>
      <c r="J2017">
        <v>0</v>
      </c>
      <c r="K2017">
        <v>0</v>
      </c>
      <c r="L2017" t="b">
        <f t="shared" si="124"/>
        <v>0</v>
      </c>
      <c r="M2017" t="b">
        <f t="shared" si="125"/>
        <v>0</v>
      </c>
      <c r="N2017" t="b">
        <f t="shared" si="126"/>
        <v>0</v>
      </c>
      <c r="O2017" s="2" t="b">
        <f t="shared" si="127"/>
        <v>0</v>
      </c>
    </row>
    <row r="2018" spans="1:15" x14ac:dyDescent="0.25">
      <c r="A2018">
        <v>2018</v>
      </c>
      <c r="B2018" s="2" t="s">
        <v>2186</v>
      </c>
      <c r="C2018">
        <v>34</v>
      </c>
      <c r="D2018">
        <v>43</v>
      </c>
      <c r="E2018">
        <v>2018</v>
      </c>
      <c r="F2018" s="2" t="s">
        <v>137</v>
      </c>
      <c r="G2018">
        <v>7.35</v>
      </c>
      <c r="H2018">
        <v>100</v>
      </c>
      <c r="I2018">
        <v>0</v>
      </c>
      <c r="J2018">
        <v>0</v>
      </c>
      <c r="K2018">
        <v>0</v>
      </c>
      <c r="L2018" t="b">
        <f t="shared" si="124"/>
        <v>0</v>
      </c>
      <c r="M2018" t="b">
        <f t="shared" si="125"/>
        <v>0</v>
      </c>
      <c r="N2018" t="b">
        <f t="shared" si="126"/>
        <v>0</v>
      </c>
      <c r="O2018" s="2" t="b">
        <f t="shared" si="127"/>
        <v>0</v>
      </c>
    </row>
    <row r="2019" spans="1:15" x14ac:dyDescent="0.25">
      <c r="A2019">
        <v>2019</v>
      </c>
      <c r="B2019" s="2" t="s">
        <v>2187</v>
      </c>
      <c r="C2019">
        <v>34</v>
      </c>
      <c r="D2019">
        <v>43</v>
      </c>
      <c r="E2019">
        <v>2019</v>
      </c>
      <c r="F2019" s="2" t="s">
        <v>137</v>
      </c>
      <c r="G2019">
        <v>11.92</v>
      </c>
      <c r="H2019">
        <v>100</v>
      </c>
      <c r="I2019">
        <v>0</v>
      </c>
      <c r="J2019">
        <v>0</v>
      </c>
      <c r="K2019">
        <v>0</v>
      </c>
      <c r="L2019" t="b">
        <f t="shared" si="124"/>
        <v>0</v>
      </c>
      <c r="M2019" t="b">
        <f t="shared" si="125"/>
        <v>0</v>
      </c>
      <c r="N2019" t="b">
        <f t="shared" si="126"/>
        <v>0</v>
      </c>
      <c r="O2019" s="2" t="b">
        <f t="shared" si="127"/>
        <v>0</v>
      </c>
    </row>
    <row r="2020" spans="1:15" x14ac:dyDescent="0.25">
      <c r="A2020">
        <v>2020</v>
      </c>
      <c r="B2020" s="2" t="s">
        <v>2188</v>
      </c>
      <c r="C2020">
        <v>34</v>
      </c>
      <c r="D2020">
        <v>43</v>
      </c>
      <c r="E2020">
        <v>2020</v>
      </c>
      <c r="F2020" s="2" t="s">
        <v>137</v>
      </c>
      <c r="G2020">
        <v>11.92</v>
      </c>
      <c r="H2020">
        <v>100</v>
      </c>
      <c r="I2020">
        <v>0</v>
      </c>
      <c r="J2020">
        <v>0</v>
      </c>
      <c r="K2020">
        <v>0</v>
      </c>
      <c r="L2020" t="b">
        <f t="shared" si="124"/>
        <v>0</v>
      </c>
      <c r="M2020" t="b">
        <f t="shared" si="125"/>
        <v>0</v>
      </c>
      <c r="N2020" t="b">
        <f t="shared" si="126"/>
        <v>0</v>
      </c>
      <c r="O2020" s="2" t="b">
        <f t="shared" si="127"/>
        <v>0</v>
      </c>
    </row>
    <row r="2021" spans="1:15" x14ac:dyDescent="0.25">
      <c r="A2021">
        <v>2021</v>
      </c>
      <c r="B2021" s="2" t="s">
        <v>2189</v>
      </c>
      <c r="C2021">
        <v>34</v>
      </c>
      <c r="D2021">
        <v>43</v>
      </c>
      <c r="E2021">
        <v>2021</v>
      </c>
      <c r="F2021" s="2" t="s">
        <v>137</v>
      </c>
      <c r="G2021">
        <v>6.59</v>
      </c>
      <c r="H2021">
        <v>100</v>
      </c>
      <c r="I2021">
        <v>0</v>
      </c>
      <c r="J2021">
        <v>0</v>
      </c>
      <c r="K2021">
        <v>0</v>
      </c>
      <c r="L2021" t="b">
        <f t="shared" si="124"/>
        <v>0</v>
      </c>
      <c r="M2021" t="b">
        <f t="shared" si="125"/>
        <v>0</v>
      </c>
      <c r="N2021" t="b">
        <f t="shared" si="126"/>
        <v>0</v>
      </c>
      <c r="O2021" s="2" t="b">
        <f t="shared" si="127"/>
        <v>0</v>
      </c>
    </row>
    <row r="2022" spans="1:15" x14ac:dyDescent="0.25">
      <c r="A2022">
        <v>2022</v>
      </c>
      <c r="B2022" s="2" t="s">
        <v>2190</v>
      </c>
      <c r="C2022">
        <v>34</v>
      </c>
      <c r="D2022">
        <v>43</v>
      </c>
      <c r="E2022">
        <v>2022</v>
      </c>
      <c r="F2022" s="2" t="s">
        <v>137</v>
      </c>
      <c r="G2022">
        <v>6.62</v>
      </c>
      <c r="H2022">
        <v>100</v>
      </c>
      <c r="I2022">
        <v>0</v>
      </c>
      <c r="J2022">
        <v>0</v>
      </c>
      <c r="K2022">
        <v>0</v>
      </c>
      <c r="L2022" t="b">
        <f t="shared" si="124"/>
        <v>0</v>
      </c>
      <c r="M2022" t="b">
        <f t="shared" si="125"/>
        <v>0</v>
      </c>
      <c r="N2022" t="b">
        <f t="shared" si="126"/>
        <v>0</v>
      </c>
      <c r="O2022" s="2" t="b">
        <f t="shared" si="127"/>
        <v>0</v>
      </c>
    </row>
    <row r="2023" spans="1:15" x14ac:dyDescent="0.25">
      <c r="A2023">
        <v>2023</v>
      </c>
      <c r="B2023" s="2" t="s">
        <v>2191</v>
      </c>
      <c r="C2023">
        <v>34</v>
      </c>
      <c r="D2023">
        <v>43</v>
      </c>
      <c r="E2023">
        <v>2023</v>
      </c>
      <c r="F2023" s="2" t="s">
        <v>137</v>
      </c>
      <c r="G2023">
        <v>7.39</v>
      </c>
      <c r="H2023">
        <v>100</v>
      </c>
      <c r="I2023">
        <v>0</v>
      </c>
      <c r="J2023">
        <v>0</v>
      </c>
      <c r="K2023">
        <v>0</v>
      </c>
      <c r="L2023" t="b">
        <f t="shared" si="124"/>
        <v>0</v>
      </c>
      <c r="M2023" t="b">
        <f t="shared" si="125"/>
        <v>0</v>
      </c>
      <c r="N2023" t="b">
        <f t="shared" si="126"/>
        <v>0</v>
      </c>
      <c r="O2023" s="2" t="b">
        <f t="shared" si="127"/>
        <v>0</v>
      </c>
    </row>
    <row r="2024" spans="1:15" x14ac:dyDescent="0.25">
      <c r="A2024">
        <v>2024</v>
      </c>
      <c r="B2024" s="2" t="s">
        <v>2192</v>
      </c>
      <c r="C2024">
        <v>34</v>
      </c>
      <c r="D2024">
        <v>43</v>
      </c>
      <c r="E2024">
        <v>2024</v>
      </c>
      <c r="F2024" s="2" t="s">
        <v>137</v>
      </c>
      <c r="G2024">
        <v>9.2899999999999991</v>
      </c>
      <c r="H2024">
        <v>100</v>
      </c>
      <c r="I2024">
        <v>0</v>
      </c>
      <c r="J2024">
        <v>0</v>
      </c>
      <c r="K2024">
        <v>0</v>
      </c>
      <c r="L2024" t="b">
        <f t="shared" si="124"/>
        <v>0</v>
      </c>
      <c r="M2024" t="b">
        <f t="shared" si="125"/>
        <v>0</v>
      </c>
      <c r="N2024" t="b">
        <f t="shared" si="126"/>
        <v>0</v>
      </c>
      <c r="O2024" s="2" t="b">
        <f t="shared" si="127"/>
        <v>0</v>
      </c>
    </row>
    <row r="2025" spans="1:15" x14ac:dyDescent="0.25">
      <c r="A2025">
        <v>2025</v>
      </c>
      <c r="B2025" s="2" t="s">
        <v>2193</v>
      </c>
      <c r="C2025">
        <v>34</v>
      </c>
      <c r="D2025">
        <v>43</v>
      </c>
      <c r="E2025">
        <v>2025</v>
      </c>
      <c r="F2025" s="2" t="s">
        <v>137</v>
      </c>
      <c r="G2025">
        <v>9.2899999999999991</v>
      </c>
      <c r="H2025">
        <v>100</v>
      </c>
      <c r="I2025">
        <v>0</v>
      </c>
      <c r="J2025">
        <v>0</v>
      </c>
      <c r="K2025">
        <v>0</v>
      </c>
      <c r="L2025" t="b">
        <f t="shared" si="124"/>
        <v>0</v>
      </c>
      <c r="M2025" t="b">
        <f t="shared" si="125"/>
        <v>0</v>
      </c>
      <c r="N2025" t="b">
        <f t="shared" si="126"/>
        <v>0</v>
      </c>
      <c r="O2025" s="2" t="b">
        <f t="shared" si="127"/>
        <v>0</v>
      </c>
    </row>
    <row r="2026" spans="1:15" x14ac:dyDescent="0.25">
      <c r="A2026">
        <v>2026</v>
      </c>
      <c r="B2026" s="2" t="s">
        <v>2194</v>
      </c>
      <c r="C2026">
        <v>34</v>
      </c>
      <c r="D2026">
        <v>43</v>
      </c>
      <c r="E2026">
        <v>2026</v>
      </c>
      <c r="F2026" s="2" t="s">
        <v>137</v>
      </c>
      <c r="G2026">
        <v>7.96</v>
      </c>
      <c r="H2026">
        <v>100</v>
      </c>
      <c r="I2026">
        <v>0</v>
      </c>
      <c r="J2026">
        <v>0</v>
      </c>
      <c r="K2026">
        <v>0</v>
      </c>
      <c r="L2026" t="b">
        <f t="shared" si="124"/>
        <v>0</v>
      </c>
      <c r="M2026" t="b">
        <f t="shared" si="125"/>
        <v>0</v>
      </c>
      <c r="N2026" t="b">
        <f t="shared" si="126"/>
        <v>0</v>
      </c>
      <c r="O2026" s="2" t="b">
        <f t="shared" si="127"/>
        <v>0</v>
      </c>
    </row>
    <row r="2027" spans="1:15" x14ac:dyDescent="0.25">
      <c r="A2027">
        <v>2027</v>
      </c>
      <c r="B2027" s="2" t="s">
        <v>2195</v>
      </c>
      <c r="C2027">
        <v>34</v>
      </c>
      <c r="D2027">
        <v>43</v>
      </c>
      <c r="E2027">
        <v>2027</v>
      </c>
      <c r="F2027" s="2" t="s">
        <v>137</v>
      </c>
      <c r="G2027">
        <v>9.41</v>
      </c>
      <c r="H2027">
        <v>100</v>
      </c>
      <c r="I2027">
        <v>0</v>
      </c>
      <c r="J2027">
        <v>0</v>
      </c>
      <c r="K2027">
        <v>0</v>
      </c>
      <c r="L2027" t="b">
        <f t="shared" si="124"/>
        <v>0</v>
      </c>
      <c r="M2027" t="b">
        <f t="shared" si="125"/>
        <v>0</v>
      </c>
      <c r="N2027" t="b">
        <f t="shared" si="126"/>
        <v>0</v>
      </c>
      <c r="O2027" s="2" t="b">
        <f t="shared" si="127"/>
        <v>0</v>
      </c>
    </row>
    <row r="2028" spans="1:15" x14ac:dyDescent="0.25">
      <c r="A2028">
        <v>2028</v>
      </c>
      <c r="B2028" s="2" t="s">
        <v>2196</v>
      </c>
      <c r="C2028">
        <v>34</v>
      </c>
      <c r="D2028">
        <v>43</v>
      </c>
      <c r="E2028">
        <v>2028</v>
      </c>
      <c r="F2028" s="2" t="s">
        <v>137</v>
      </c>
      <c r="G2028">
        <v>9.06</v>
      </c>
      <c r="H2028">
        <v>100</v>
      </c>
      <c r="I2028">
        <v>0</v>
      </c>
      <c r="J2028">
        <v>0</v>
      </c>
      <c r="K2028">
        <v>0</v>
      </c>
      <c r="L2028" t="b">
        <f t="shared" si="124"/>
        <v>0</v>
      </c>
      <c r="M2028" t="b">
        <f t="shared" si="125"/>
        <v>0</v>
      </c>
      <c r="N2028" t="b">
        <f t="shared" si="126"/>
        <v>0</v>
      </c>
      <c r="O2028" s="2" t="b">
        <f t="shared" si="127"/>
        <v>0</v>
      </c>
    </row>
    <row r="2029" spans="1:15" x14ac:dyDescent="0.25">
      <c r="A2029">
        <v>2029</v>
      </c>
      <c r="B2029" s="2" t="s">
        <v>2197</v>
      </c>
      <c r="C2029">
        <v>34</v>
      </c>
      <c r="D2029">
        <v>43</v>
      </c>
      <c r="E2029">
        <v>2029</v>
      </c>
      <c r="F2029" s="2" t="s">
        <v>137</v>
      </c>
      <c r="G2029">
        <v>7.73</v>
      </c>
      <c r="H2029">
        <v>100</v>
      </c>
      <c r="I2029">
        <v>0</v>
      </c>
      <c r="J2029">
        <v>0</v>
      </c>
      <c r="K2029">
        <v>0</v>
      </c>
      <c r="L2029" t="b">
        <f t="shared" si="124"/>
        <v>0</v>
      </c>
      <c r="M2029" t="b">
        <f t="shared" si="125"/>
        <v>0</v>
      </c>
      <c r="N2029" t="b">
        <f t="shared" si="126"/>
        <v>0</v>
      </c>
      <c r="O2029" s="2" t="b">
        <f t="shared" si="127"/>
        <v>0</v>
      </c>
    </row>
    <row r="2030" spans="1:15" x14ac:dyDescent="0.25">
      <c r="A2030">
        <v>2030</v>
      </c>
      <c r="B2030" s="2" t="s">
        <v>2198</v>
      </c>
      <c r="C2030">
        <v>34</v>
      </c>
      <c r="D2030">
        <v>43</v>
      </c>
      <c r="E2030">
        <v>2030</v>
      </c>
      <c r="F2030" s="2" t="s">
        <v>137</v>
      </c>
      <c r="G2030">
        <v>6.85</v>
      </c>
      <c r="H2030">
        <v>100</v>
      </c>
      <c r="I2030">
        <v>0</v>
      </c>
      <c r="J2030">
        <v>0</v>
      </c>
      <c r="K2030">
        <v>0</v>
      </c>
      <c r="L2030" t="b">
        <f t="shared" si="124"/>
        <v>0</v>
      </c>
      <c r="M2030" t="b">
        <f t="shared" si="125"/>
        <v>0</v>
      </c>
      <c r="N2030" t="b">
        <f t="shared" si="126"/>
        <v>0</v>
      </c>
      <c r="O2030" s="2" t="b">
        <f t="shared" si="127"/>
        <v>0</v>
      </c>
    </row>
    <row r="2031" spans="1:15" x14ac:dyDescent="0.25">
      <c r="A2031">
        <v>2031</v>
      </c>
      <c r="B2031" s="2" t="s">
        <v>2199</v>
      </c>
      <c r="C2031">
        <v>34</v>
      </c>
      <c r="D2031">
        <v>43</v>
      </c>
      <c r="E2031">
        <v>2031</v>
      </c>
      <c r="F2031" s="2" t="s">
        <v>137</v>
      </c>
      <c r="G2031">
        <v>8.15</v>
      </c>
      <c r="H2031">
        <v>100</v>
      </c>
      <c r="I2031">
        <v>0</v>
      </c>
      <c r="J2031">
        <v>0</v>
      </c>
      <c r="K2031">
        <v>0</v>
      </c>
      <c r="L2031" t="b">
        <f t="shared" si="124"/>
        <v>0</v>
      </c>
      <c r="M2031" t="b">
        <f t="shared" si="125"/>
        <v>0</v>
      </c>
      <c r="N2031" t="b">
        <f t="shared" si="126"/>
        <v>0</v>
      </c>
      <c r="O2031" s="2" t="b">
        <f t="shared" si="127"/>
        <v>0</v>
      </c>
    </row>
    <row r="2032" spans="1:15" x14ac:dyDescent="0.25">
      <c r="A2032">
        <v>2032</v>
      </c>
      <c r="B2032" s="2" t="s">
        <v>2200</v>
      </c>
      <c r="C2032">
        <v>34</v>
      </c>
      <c r="D2032">
        <v>43</v>
      </c>
      <c r="E2032">
        <v>2032</v>
      </c>
      <c r="F2032" s="2" t="s">
        <v>137</v>
      </c>
      <c r="G2032">
        <v>6.62</v>
      </c>
      <c r="H2032">
        <v>100</v>
      </c>
      <c r="I2032">
        <v>0</v>
      </c>
      <c r="J2032">
        <v>0</v>
      </c>
      <c r="K2032">
        <v>0</v>
      </c>
      <c r="L2032" t="b">
        <f t="shared" si="124"/>
        <v>0</v>
      </c>
      <c r="M2032" t="b">
        <f t="shared" si="125"/>
        <v>0</v>
      </c>
      <c r="N2032" t="b">
        <f t="shared" si="126"/>
        <v>0</v>
      </c>
      <c r="O2032" s="2" t="b">
        <f t="shared" si="127"/>
        <v>0</v>
      </c>
    </row>
    <row r="2033" spans="1:15" x14ac:dyDescent="0.25">
      <c r="A2033">
        <v>2033</v>
      </c>
      <c r="B2033" s="2" t="s">
        <v>2201</v>
      </c>
      <c r="C2033">
        <v>34</v>
      </c>
      <c r="D2033">
        <v>43</v>
      </c>
      <c r="E2033">
        <v>2033</v>
      </c>
      <c r="F2033" s="2" t="s">
        <v>137</v>
      </c>
      <c r="G2033">
        <v>9.41</v>
      </c>
      <c r="H2033">
        <v>100</v>
      </c>
      <c r="I2033">
        <v>0</v>
      </c>
      <c r="J2033">
        <v>0</v>
      </c>
      <c r="K2033">
        <v>0</v>
      </c>
      <c r="L2033" t="b">
        <f t="shared" si="124"/>
        <v>0</v>
      </c>
      <c r="M2033" t="b">
        <f t="shared" si="125"/>
        <v>0</v>
      </c>
      <c r="N2033" t="b">
        <f t="shared" si="126"/>
        <v>0</v>
      </c>
      <c r="O2033" s="2" t="b">
        <f t="shared" si="127"/>
        <v>0</v>
      </c>
    </row>
    <row r="2034" spans="1:15" x14ac:dyDescent="0.25">
      <c r="A2034">
        <v>2034</v>
      </c>
      <c r="B2034" s="2" t="s">
        <v>2202</v>
      </c>
      <c r="C2034">
        <v>34</v>
      </c>
      <c r="D2034">
        <v>43</v>
      </c>
      <c r="E2034">
        <v>2034</v>
      </c>
      <c r="F2034" s="2" t="s">
        <v>137</v>
      </c>
      <c r="G2034">
        <v>9.2899999999999991</v>
      </c>
      <c r="H2034">
        <v>100</v>
      </c>
      <c r="I2034">
        <v>0</v>
      </c>
      <c r="J2034">
        <v>0</v>
      </c>
      <c r="K2034">
        <v>0</v>
      </c>
      <c r="L2034" t="b">
        <f t="shared" si="124"/>
        <v>0</v>
      </c>
      <c r="M2034" t="b">
        <f t="shared" si="125"/>
        <v>0</v>
      </c>
      <c r="N2034" t="b">
        <f t="shared" si="126"/>
        <v>0</v>
      </c>
      <c r="O2034" s="2" t="b">
        <f t="shared" si="127"/>
        <v>0</v>
      </c>
    </row>
    <row r="2035" spans="1:15" x14ac:dyDescent="0.25">
      <c r="A2035">
        <v>2035</v>
      </c>
      <c r="B2035" s="2" t="s">
        <v>2203</v>
      </c>
      <c r="C2035">
        <v>34</v>
      </c>
      <c r="D2035">
        <v>43</v>
      </c>
      <c r="E2035">
        <v>2035</v>
      </c>
      <c r="F2035" s="2" t="s">
        <v>137</v>
      </c>
      <c r="G2035">
        <v>9.41</v>
      </c>
      <c r="H2035">
        <v>100</v>
      </c>
      <c r="I2035">
        <v>0</v>
      </c>
      <c r="J2035">
        <v>0</v>
      </c>
      <c r="K2035">
        <v>0</v>
      </c>
      <c r="L2035" t="b">
        <f t="shared" si="124"/>
        <v>0</v>
      </c>
      <c r="M2035" t="b">
        <f t="shared" si="125"/>
        <v>0</v>
      </c>
      <c r="N2035" t="b">
        <f t="shared" si="126"/>
        <v>0</v>
      </c>
      <c r="O2035" s="2" t="b">
        <f t="shared" si="127"/>
        <v>0</v>
      </c>
    </row>
    <row r="2036" spans="1:15" x14ac:dyDescent="0.25">
      <c r="A2036">
        <v>2036</v>
      </c>
      <c r="B2036" s="2" t="s">
        <v>2204</v>
      </c>
      <c r="C2036">
        <v>34</v>
      </c>
      <c r="D2036">
        <v>43</v>
      </c>
      <c r="E2036">
        <v>2036</v>
      </c>
      <c r="F2036" s="2" t="s">
        <v>137</v>
      </c>
      <c r="G2036">
        <v>11.77</v>
      </c>
      <c r="H2036">
        <v>100</v>
      </c>
      <c r="I2036">
        <v>0</v>
      </c>
      <c r="J2036">
        <v>0</v>
      </c>
      <c r="K2036">
        <v>0</v>
      </c>
      <c r="L2036" t="b">
        <f t="shared" si="124"/>
        <v>0</v>
      </c>
      <c r="M2036" t="b">
        <f t="shared" si="125"/>
        <v>0</v>
      </c>
      <c r="N2036" t="b">
        <f t="shared" si="126"/>
        <v>0</v>
      </c>
      <c r="O2036" s="2" t="b">
        <f t="shared" si="127"/>
        <v>0</v>
      </c>
    </row>
    <row r="2037" spans="1:15" x14ac:dyDescent="0.25">
      <c r="A2037">
        <v>2037</v>
      </c>
      <c r="B2037" s="2" t="s">
        <v>2205</v>
      </c>
      <c r="C2037">
        <v>34</v>
      </c>
      <c r="D2037">
        <v>43</v>
      </c>
      <c r="E2037">
        <v>2037</v>
      </c>
      <c r="F2037" s="2" t="s">
        <v>137</v>
      </c>
      <c r="G2037">
        <v>11.96</v>
      </c>
      <c r="H2037">
        <v>100</v>
      </c>
      <c r="I2037">
        <v>0</v>
      </c>
      <c r="J2037">
        <v>0</v>
      </c>
      <c r="K2037">
        <v>0</v>
      </c>
      <c r="L2037" t="b">
        <f t="shared" si="124"/>
        <v>0</v>
      </c>
      <c r="M2037" t="b">
        <f t="shared" si="125"/>
        <v>0</v>
      </c>
      <c r="N2037" t="b">
        <f t="shared" si="126"/>
        <v>0</v>
      </c>
      <c r="O2037" s="2" t="b">
        <f t="shared" si="127"/>
        <v>0</v>
      </c>
    </row>
    <row r="2038" spans="1:15" x14ac:dyDescent="0.25">
      <c r="A2038">
        <v>2038</v>
      </c>
      <c r="B2038" s="2" t="s">
        <v>2206</v>
      </c>
      <c r="C2038">
        <v>34</v>
      </c>
      <c r="D2038">
        <v>43</v>
      </c>
      <c r="E2038">
        <v>2038</v>
      </c>
      <c r="F2038" s="2" t="s">
        <v>137</v>
      </c>
      <c r="G2038">
        <v>15.01</v>
      </c>
      <c r="H2038">
        <v>100</v>
      </c>
      <c r="I2038">
        <v>0</v>
      </c>
      <c r="J2038">
        <v>0</v>
      </c>
      <c r="K2038">
        <v>0</v>
      </c>
      <c r="L2038" t="b">
        <f t="shared" si="124"/>
        <v>0</v>
      </c>
      <c r="M2038" t="b">
        <f t="shared" si="125"/>
        <v>0</v>
      </c>
      <c r="N2038" t="b">
        <f t="shared" si="126"/>
        <v>0</v>
      </c>
      <c r="O2038" s="2" t="b">
        <f t="shared" si="127"/>
        <v>0</v>
      </c>
    </row>
    <row r="2039" spans="1:15" x14ac:dyDescent="0.25">
      <c r="A2039">
        <v>2039</v>
      </c>
      <c r="B2039" s="2" t="s">
        <v>2207</v>
      </c>
      <c r="C2039">
        <v>34</v>
      </c>
      <c r="D2039">
        <v>43</v>
      </c>
      <c r="E2039">
        <v>2039</v>
      </c>
      <c r="F2039" s="2" t="s">
        <v>137</v>
      </c>
      <c r="G2039">
        <v>8.15</v>
      </c>
      <c r="H2039">
        <v>100</v>
      </c>
      <c r="I2039">
        <v>0</v>
      </c>
      <c r="J2039">
        <v>0</v>
      </c>
      <c r="K2039">
        <v>0</v>
      </c>
      <c r="L2039" t="b">
        <f t="shared" si="124"/>
        <v>0</v>
      </c>
      <c r="M2039" t="b">
        <f t="shared" si="125"/>
        <v>0</v>
      </c>
      <c r="N2039" t="b">
        <f t="shared" si="126"/>
        <v>0</v>
      </c>
      <c r="O2039" s="2" t="b">
        <f t="shared" si="127"/>
        <v>0</v>
      </c>
    </row>
    <row r="2040" spans="1:15" x14ac:dyDescent="0.25">
      <c r="A2040">
        <v>2040</v>
      </c>
      <c r="B2040" s="2" t="s">
        <v>2208</v>
      </c>
      <c r="C2040">
        <v>34</v>
      </c>
      <c r="D2040">
        <v>43</v>
      </c>
      <c r="E2040">
        <v>2040</v>
      </c>
      <c r="F2040" s="2" t="s">
        <v>137</v>
      </c>
      <c r="G2040">
        <v>12.72</v>
      </c>
      <c r="H2040">
        <v>100</v>
      </c>
      <c r="I2040">
        <v>0</v>
      </c>
      <c r="J2040">
        <v>0</v>
      </c>
      <c r="K2040">
        <v>0</v>
      </c>
      <c r="L2040" t="b">
        <f t="shared" si="124"/>
        <v>0</v>
      </c>
      <c r="M2040" t="b">
        <f t="shared" si="125"/>
        <v>0</v>
      </c>
      <c r="N2040" t="b">
        <f t="shared" si="126"/>
        <v>0</v>
      </c>
      <c r="O2040" s="2" t="b">
        <f t="shared" si="127"/>
        <v>0</v>
      </c>
    </row>
    <row r="2041" spans="1:15" x14ac:dyDescent="0.25">
      <c r="A2041">
        <v>2041</v>
      </c>
      <c r="B2041" s="2" t="s">
        <v>2209</v>
      </c>
      <c r="C2041">
        <v>34</v>
      </c>
      <c r="D2041">
        <v>43</v>
      </c>
      <c r="E2041">
        <v>2041</v>
      </c>
      <c r="F2041" s="2" t="s">
        <v>137</v>
      </c>
      <c r="G2041">
        <v>12.72</v>
      </c>
      <c r="H2041">
        <v>100</v>
      </c>
      <c r="I2041">
        <v>0</v>
      </c>
      <c r="J2041">
        <v>0</v>
      </c>
      <c r="K2041">
        <v>0</v>
      </c>
      <c r="L2041" t="b">
        <f t="shared" si="124"/>
        <v>0</v>
      </c>
      <c r="M2041" t="b">
        <f t="shared" si="125"/>
        <v>0</v>
      </c>
      <c r="N2041" t="b">
        <f t="shared" si="126"/>
        <v>0</v>
      </c>
      <c r="O2041" s="2" t="b">
        <f t="shared" si="127"/>
        <v>0</v>
      </c>
    </row>
    <row r="2042" spans="1:15" x14ac:dyDescent="0.25">
      <c r="A2042">
        <v>2042</v>
      </c>
      <c r="B2042" s="2" t="s">
        <v>2210</v>
      </c>
      <c r="C2042">
        <v>34</v>
      </c>
      <c r="D2042">
        <v>43</v>
      </c>
      <c r="E2042">
        <v>2042</v>
      </c>
      <c r="F2042" s="2" t="s">
        <v>137</v>
      </c>
      <c r="G2042">
        <v>7.39</v>
      </c>
      <c r="H2042">
        <v>100</v>
      </c>
      <c r="I2042">
        <v>0</v>
      </c>
      <c r="J2042">
        <v>0</v>
      </c>
      <c r="K2042">
        <v>0</v>
      </c>
      <c r="L2042" t="b">
        <f t="shared" si="124"/>
        <v>0</v>
      </c>
      <c r="M2042" t="b">
        <f t="shared" si="125"/>
        <v>0</v>
      </c>
      <c r="N2042" t="b">
        <f t="shared" si="126"/>
        <v>0</v>
      </c>
      <c r="O2042" s="2" t="b">
        <f t="shared" si="127"/>
        <v>0</v>
      </c>
    </row>
    <row r="2043" spans="1:15" x14ac:dyDescent="0.25">
      <c r="A2043">
        <v>2043</v>
      </c>
      <c r="B2043" s="2" t="s">
        <v>2211</v>
      </c>
      <c r="C2043">
        <v>34</v>
      </c>
      <c r="D2043">
        <v>43</v>
      </c>
      <c r="E2043">
        <v>2043</v>
      </c>
      <c r="F2043" s="2" t="s">
        <v>137</v>
      </c>
      <c r="G2043">
        <v>5.82</v>
      </c>
      <c r="H2043">
        <v>100</v>
      </c>
      <c r="I2043">
        <v>0</v>
      </c>
      <c r="J2043">
        <v>0</v>
      </c>
      <c r="K2043">
        <v>0</v>
      </c>
      <c r="L2043" t="b">
        <f t="shared" si="124"/>
        <v>0</v>
      </c>
      <c r="M2043" t="b">
        <f t="shared" si="125"/>
        <v>0</v>
      </c>
      <c r="N2043" t="b">
        <f t="shared" si="126"/>
        <v>0</v>
      </c>
      <c r="O2043" s="2" t="b">
        <f t="shared" si="127"/>
        <v>0</v>
      </c>
    </row>
    <row r="2044" spans="1:15" x14ac:dyDescent="0.25">
      <c r="A2044">
        <v>2044</v>
      </c>
      <c r="B2044" s="2" t="s">
        <v>2212</v>
      </c>
      <c r="C2044">
        <v>34</v>
      </c>
      <c r="D2044">
        <v>43</v>
      </c>
      <c r="E2044">
        <v>2044</v>
      </c>
      <c r="F2044" s="2" t="s">
        <v>137</v>
      </c>
      <c r="G2044">
        <v>6.59</v>
      </c>
      <c r="H2044">
        <v>100</v>
      </c>
      <c r="I2044">
        <v>0</v>
      </c>
      <c r="J2044">
        <v>0</v>
      </c>
      <c r="K2044">
        <v>0</v>
      </c>
      <c r="L2044" t="b">
        <f t="shared" si="124"/>
        <v>0</v>
      </c>
      <c r="M2044" t="b">
        <f t="shared" si="125"/>
        <v>0</v>
      </c>
      <c r="N2044" t="b">
        <f t="shared" si="126"/>
        <v>0</v>
      </c>
      <c r="O2044" s="2" t="b">
        <f t="shared" si="127"/>
        <v>0</v>
      </c>
    </row>
    <row r="2045" spans="1:15" x14ac:dyDescent="0.25">
      <c r="A2045">
        <v>2045</v>
      </c>
      <c r="B2045" s="2" t="s">
        <v>2213</v>
      </c>
      <c r="C2045">
        <v>34</v>
      </c>
      <c r="D2045">
        <v>43</v>
      </c>
      <c r="E2045">
        <v>2045</v>
      </c>
      <c r="F2045" s="2" t="s">
        <v>137</v>
      </c>
      <c r="G2045">
        <v>8.49</v>
      </c>
      <c r="H2045">
        <v>100</v>
      </c>
      <c r="I2045">
        <v>0</v>
      </c>
      <c r="J2045">
        <v>0</v>
      </c>
      <c r="K2045">
        <v>0</v>
      </c>
      <c r="L2045" t="b">
        <f t="shared" si="124"/>
        <v>0</v>
      </c>
      <c r="M2045" t="b">
        <f t="shared" si="125"/>
        <v>0</v>
      </c>
      <c r="N2045" t="b">
        <f t="shared" si="126"/>
        <v>0</v>
      </c>
      <c r="O2045" s="2" t="b">
        <f t="shared" si="127"/>
        <v>0</v>
      </c>
    </row>
    <row r="2046" spans="1:15" x14ac:dyDescent="0.25">
      <c r="A2046">
        <v>2046</v>
      </c>
      <c r="B2046" s="2" t="s">
        <v>2214</v>
      </c>
      <c r="C2046">
        <v>34</v>
      </c>
      <c r="D2046">
        <v>43</v>
      </c>
      <c r="E2046">
        <v>2046</v>
      </c>
      <c r="F2046" s="2" t="s">
        <v>137</v>
      </c>
      <c r="G2046">
        <v>8.49</v>
      </c>
      <c r="H2046">
        <v>100</v>
      </c>
      <c r="I2046">
        <v>0</v>
      </c>
      <c r="J2046">
        <v>0</v>
      </c>
      <c r="K2046">
        <v>0</v>
      </c>
      <c r="L2046" t="b">
        <f t="shared" si="124"/>
        <v>0</v>
      </c>
      <c r="M2046" t="b">
        <f t="shared" si="125"/>
        <v>0</v>
      </c>
      <c r="N2046" t="b">
        <f t="shared" si="126"/>
        <v>0</v>
      </c>
      <c r="O2046" s="2" t="b">
        <f t="shared" si="127"/>
        <v>0</v>
      </c>
    </row>
    <row r="2047" spans="1:15" x14ac:dyDescent="0.25">
      <c r="A2047">
        <v>2047</v>
      </c>
      <c r="B2047" s="2" t="s">
        <v>2215</v>
      </c>
      <c r="C2047">
        <v>34</v>
      </c>
      <c r="D2047">
        <v>43</v>
      </c>
      <c r="E2047">
        <v>2047</v>
      </c>
      <c r="F2047" s="2" t="s">
        <v>137</v>
      </c>
      <c r="G2047">
        <v>7.16</v>
      </c>
      <c r="H2047">
        <v>100</v>
      </c>
      <c r="I2047">
        <v>0</v>
      </c>
      <c r="J2047">
        <v>0</v>
      </c>
      <c r="K2047">
        <v>0</v>
      </c>
      <c r="L2047" t="b">
        <f t="shared" si="124"/>
        <v>0</v>
      </c>
      <c r="M2047" t="b">
        <f t="shared" si="125"/>
        <v>0</v>
      </c>
      <c r="N2047" t="b">
        <f t="shared" si="126"/>
        <v>0</v>
      </c>
      <c r="O2047" s="2" t="b">
        <f t="shared" si="127"/>
        <v>0</v>
      </c>
    </row>
    <row r="2048" spans="1:15" x14ac:dyDescent="0.25">
      <c r="A2048">
        <v>2048</v>
      </c>
      <c r="B2048" s="2" t="s">
        <v>2216</v>
      </c>
      <c r="C2048">
        <v>34</v>
      </c>
      <c r="D2048">
        <v>43</v>
      </c>
      <c r="E2048">
        <v>2048</v>
      </c>
      <c r="F2048" s="2" t="s">
        <v>137</v>
      </c>
      <c r="G2048">
        <v>8.61</v>
      </c>
      <c r="H2048">
        <v>100</v>
      </c>
      <c r="I2048">
        <v>0</v>
      </c>
      <c r="J2048">
        <v>0</v>
      </c>
      <c r="K2048">
        <v>0</v>
      </c>
      <c r="L2048" t="b">
        <f t="shared" si="124"/>
        <v>0</v>
      </c>
      <c r="M2048" t="b">
        <f t="shared" si="125"/>
        <v>0</v>
      </c>
      <c r="N2048" t="b">
        <f t="shared" si="126"/>
        <v>0</v>
      </c>
      <c r="O2048" s="2" t="b">
        <f t="shared" si="127"/>
        <v>0</v>
      </c>
    </row>
    <row r="2049" spans="1:15" x14ac:dyDescent="0.25">
      <c r="A2049">
        <v>2049</v>
      </c>
      <c r="B2049" s="2" t="s">
        <v>2217</v>
      </c>
      <c r="C2049">
        <v>34</v>
      </c>
      <c r="D2049">
        <v>43</v>
      </c>
      <c r="E2049">
        <v>2049</v>
      </c>
      <c r="F2049" s="2" t="s">
        <v>137</v>
      </c>
      <c r="G2049">
        <v>8.26</v>
      </c>
      <c r="H2049">
        <v>100</v>
      </c>
      <c r="I2049">
        <v>0</v>
      </c>
      <c r="J2049">
        <v>0</v>
      </c>
      <c r="K2049">
        <v>0</v>
      </c>
      <c r="L2049" t="b">
        <f t="shared" si="124"/>
        <v>0</v>
      </c>
      <c r="M2049" t="b">
        <f t="shared" si="125"/>
        <v>0</v>
      </c>
      <c r="N2049" t="b">
        <f t="shared" si="126"/>
        <v>0</v>
      </c>
      <c r="O2049" s="2" t="b">
        <f t="shared" si="127"/>
        <v>0</v>
      </c>
    </row>
    <row r="2050" spans="1:15" x14ac:dyDescent="0.25">
      <c r="A2050">
        <v>2050</v>
      </c>
      <c r="B2050" s="2" t="s">
        <v>2218</v>
      </c>
      <c r="C2050">
        <v>34</v>
      </c>
      <c r="D2050">
        <v>43</v>
      </c>
      <c r="E2050">
        <v>2050</v>
      </c>
      <c r="F2050" s="2" t="s">
        <v>137</v>
      </c>
      <c r="G2050">
        <v>6.93</v>
      </c>
      <c r="H2050">
        <v>100</v>
      </c>
      <c r="I2050">
        <v>0</v>
      </c>
      <c r="J2050">
        <v>0</v>
      </c>
      <c r="K2050">
        <v>0</v>
      </c>
      <c r="L2050" t="b">
        <f t="shared" ref="L2050:L2113" si="128">IF(ISNUMBER(FIND(" VEGAN",UPPER(B2050))),TRUE,FALSE)</f>
        <v>0</v>
      </c>
      <c r="M2050" t="b">
        <f t="shared" ref="M2050:M2113" si="129">IF(ISNUMBER(FIND(" BIO",UPPER(B2050))),TRUE)</f>
        <v>0</v>
      </c>
      <c r="N2050" t="b">
        <f t="shared" ref="N2050:N2113" si="130">IF(ISNUMBER(FIND(" HALAL",UPPER(B2050))),TRUE)</f>
        <v>0</v>
      </c>
      <c r="O2050" s="2" t="b">
        <f t="shared" ref="O2050:O2113" si="131">IF(ISNUMBER(FIND(" CASHER",UPPER(B2050))),TRUE)</f>
        <v>0</v>
      </c>
    </row>
    <row r="2051" spans="1:15" x14ac:dyDescent="0.25">
      <c r="A2051">
        <v>2051</v>
      </c>
      <c r="B2051" s="2" t="s">
        <v>2219</v>
      </c>
      <c r="C2051">
        <v>34</v>
      </c>
      <c r="D2051">
        <v>43</v>
      </c>
      <c r="E2051">
        <v>2051</v>
      </c>
      <c r="F2051" s="2" t="s">
        <v>137</v>
      </c>
      <c r="G2051">
        <v>6.05</v>
      </c>
      <c r="H2051">
        <v>100</v>
      </c>
      <c r="I2051">
        <v>0</v>
      </c>
      <c r="J2051">
        <v>0</v>
      </c>
      <c r="K2051">
        <v>0</v>
      </c>
      <c r="L2051" t="b">
        <f t="shared" si="128"/>
        <v>0</v>
      </c>
      <c r="M2051" t="b">
        <f t="shared" si="129"/>
        <v>0</v>
      </c>
      <c r="N2051" t="b">
        <f t="shared" si="130"/>
        <v>0</v>
      </c>
      <c r="O2051" s="2" t="b">
        <f t="shared" si="131"/>
        <v>0</v>
      </c>
    </row>
    <row r="2052" spans="1:15" x14ac:dyDescent="0.25">
      <c r="A2052">
        <v>2052</v>
      </c>
      <c r="B2052" s="2" t="s">
        <v>2220</v>
      </c>
      <c r="C2052">
        <v>34</v>
      </c>
      <c r="D2052">
        <v>43</v>
      </c>
      <c r="E2052">
        <v>2052</v>
      </c>
      <c r="F2052" s="2" t="s">
        <v>137</v>
      </c>
      <c r="G2052">
        <v>7.35</v>
      </c>
      <c r="H2052">
        <v>100</v>
      </c>
      <c r="I2052">
        <v>0</v>
      </c>
      <c r="J2052">
        <v>0</v>
      </c>
      <c r="K2052">
        <v>0</v>
      </c>
      <c r="L2052" t="b">
        <f t="shared" si="128"/>
        <v>0</v>
      </c>
      <c r="M2052" t="b">
        <f t="shared" si="129"/>
        <v>0</v>
      </c>
      <c r="N2052" t="b">
        <f t="shared" si="130"/>
        <v>0</v>
      </c>
      <c r="O2052" s="2" t="b">
        <f t="shared" si="131"/>
        <v>0</v>
      </c>
    </row>
    <row r="2053" spans="1:15" x14ac:dyDescent="0.25">
      <c r="A2053">
        <v>2053</v>
      </c>
      <c r="B2053" s="2" t="s">
        <v>2221</v>
      </c>
      <c r="C2053">
        <v>34</v>
      </c>
      <c r="D2053">
        <v>43</v>
      </c>
      <c r="E2053">
        <v>2053</v>
      </c>
      <c r="F2053" s="2" t="s">
        <v>137</v>
      </c>
      <c r="G2053">
        <v>5.82</v>
      </c>
      <c r="H2053">
        <v>100</v>
      </c>
      <c r="I2053">
        <v>0</v>
      </c>
      <c r="J2053">
        <v>0</v>
      </c>
      <c r="K2053">
        <v>0</v>
      </c>
      <c r="L2053" t="b">
        <f t="shared" si="128"/>
        <v>0</v>
      </c>
      <c r="M2053" t="b">
        <f t="shared" si="129"/>
        <v>0</v>
      </c>
      <c r="N2053" t="b">
        <f t="shared" si="130"/>
        <v>0</v>
      </c>
      <c r="O2053" s="2" t="b">
        <f t="shared" si="131"/>
        <v>0</v>
      </c>
    </row>
    <row r="2054" spans="1:15" x14ac:dyDescent="0.25">
      <c r="A2054">
        <v>2054</v>
      </c>
      <c r="B2054" s="2" t="s">
        <v>2222</v>
      </c>
      <c r="C2054">
        <v>34</v>
      </c>
      <c r="D2054">
        <v>43</v>
      </c>
      <c r="E2054">
        <v>2054</v>
      </c>
      <c r="F2054" s="2" t="s">
        <v>137</v>
      </c>
      <c r="G2054">
        <v>8.61</v>
      </c>
      <c r="H2054">
        <v>100</v>
      </c>
      <c r="I2054">
        <v>0</v>
      </c>
      <c r="J2054">
        <v>0</v>
      </c>
      <c r="K2054">
        <v>0</v>
      </c>
      <c r="L2054" t="b">
        <f t="shared" si="128"/>
        <v>0</v>
      </c>
      <c r="M2054" t="b">
        <f t="shared" si="129"/>
        <v>0</v>
      </c>
      <c r="N2054" t="b">
        <f t="shared" si="130"/>
        <v>0</v>
      </c>
      <c r="O2054" s="2" t="b">
        <f t="shared" si="131"/>
        <v>0</v>
      </c>
    </row>
    <row r="2055" spans="1:15" x14ac:dyDescent="0.25">
      <c r="A2055">
        <v>2055</v>
      </c>
      <c r="B2055" s="2" t="s">
        <v>2223</v>
      </c>
      <c r="C2055">
        <v>34</v>
      </c>
      <c r="D2055">
        <v>43</v>
      </c>
      <c r="E2055">
        <v>2055</v>
      </c>
      <c r="F2055" s="2" t="s">
        <v>137</v>
      </c>
      <c r="G2055">
        <v>8.49</v>
      </c>
      <c r="H2055">
        <v>100</v>
      </c>
      <c r="I2055">
        <v>0</v>
      </c>
      <c r="J2055">
        <v>0</v>
      </c>
      <c r="K2055">
        <v>0</v>
      </c>
      <c r="L2055" t="b">
        <f t="shared" si="128"/>
        <v>0</v>
      </c>
      <c r="M2055" t="b">
        <f t="shared" si="129"/>
        <v>0</v>
      </c>
      <c r="N2055" t="b">
        <f t="shared" si="130"/>
        <v>0</v>
      </c>
      <c r="O2055" s="2" t="b">
        <f t="shared" si="131"/>
        <v>0</v>
      </c>
    </row>
    <row r="2056" spans="1:15" x14ac:dyDescent="0.25">
      <c r="A2056">
        <v>2056</v>
      </c>
      <c r="B2056" s="2" t="s">
        <v>2224</v>
      </c>
      <c r="C2056">
        <v>34</v>
      </c>
      <c r="D2056">
        <v>43</v>
      </c>
      <c r="E2056">
        <v>2056</v>
      </c>
      <c r="F2056" s="2" t="s">
        <v>137</v>
      </c>
      <c r="G2056">
        <v>8.61</v>
      </c>
      <c r="H2056">
        <v>100</v>
      </c>
      <c r="I2056">
        <v>0</v>
      </c>
      <c r="J2056">
        <v>0</v>
      </c>
      <c r="K2056">
        <v>0</v>
      </c>
      <c r="L2056" t="b">
        <f t="shared" si="128"/>
        <v>0</v>
      </c>
      <c r="M2056" t="b">
        <f t="shared" si="129"/>
        <v>0</v>
      </c>
      <c r="N2056" t="b">
        <f t="shared" si="130"/>
        <v>0</v>
      </c>
      <c r="O2056" s="2" t="b">
        <f t="shared" si="131"/>
        <v>0</v>
      </c>
    </row>
    <row r="2057" spans="1:15" x14ac:dyDescent="0.25">
      <c r="A2057">
        <v>2057</v>
      </c>
      <c r="B2057" s="2" t="s">
        <v>2225</v>
      </c>
      <c r="C2057">
        <v>34</v>
      </c>
      <c r="D2057">
        <v>43</v>
      </c>
      <c r="E2057">
        <v>2057</v>
      </c>
      <c r="F2057" s="2" t="s">
        <v>137</v>
      </c>
      <c r="G2057">
        <v>10.97</v>
      </c>
      <c r="H2057">
        <v>100</v>
      </c>
      <c r="I2057">
        <v>0</v>
      </c>
      <c r="J2057">
        <v>0</v>
      </c>
      <c r="K2057">
        <v>0</v>
      </c>
      <c r="L2057" t="b">
        <f t="shared" si="128"/>
        <v>0</v>
      </c>
      <c r="M2057" t="b">
        <f t="shared" si="129"/>
        <v>0</v>
      </c>
      <c r="N2057" t="b">
        <f t="shared" si="130"/>
        <v>0</v>
      </c>
      <c r="O2057" s="2" t="b">
        <f t="shared" si="131"/>
        <v>0</v>
      </c>
    </row>
    <row r="2058" spans="1:15" x14ac:dyDescent="0.25">
      <c r="A2058">
        <v>2058</v>
      </c>
      <c r="B2058" s="2" t="s">
        <v>2226</v>
      </c>
      <c r="C2058">
        <v>34</v>
      </c>
      <c r="D2058">
        <v>43</v>
      </c>
      <c r="E2058">
        <v>2058</v>
      </c>
      <c r="F2058" s="2" t="s">
        <v>137</v>
      </c>
      <c r="G2058">
        <v>11.16</v>
      </c>
      <c r="H2058">
        <v>100</v>
      </c>
      <c r="I2058">
        <v>0</v>
      </c>
      <c r="J2058">
        <v>0</v>
      </c>
      <c r="K2058">
        <v>0</v>
      </c>
      <c r="L2058" t="b">
        <f t="shared" si="128"/>
        <v>0</v>
      </c>
      <c r="M2058" t="b">
        <f t="shared" si="129"/>
        <v>0</v>
      </c>
      <c r="N2058" t="b">
        <f t="shared" si="130"/>
        <v>0</v>
      </c>
      <c r="O2058" s="2" t="b">
        <f t="shared" si="131"/>
        <v>0</v>
      </c>
    </row>
    <row r="2059" spans="1:15" x14ac:dyDescent="0.25">
      <c r="A2059">
        <v>2059</v>
      </c>
      <c r="B2059" s="2" t="s">
        <v>2227</v>
      </c>
      <c r="C2059">
        <v>34</v>
      </c>
      <c r="D2059">
        <v>43</v>
      </c>
      <c r="E2059">
        <v>2059</v>
      </c>
      <c r="F2059" s="2" t="s">
        <v>137</v>
      </c>
      <c r="G2059">
        <v>14.21</v>
      </c>
      <c r="H2059">
        <v>100</v>
      </c>
      <c r="I2059">
        <v>0</v>
      </c>
      <c r="J2059">
        <v>0</v>
      </c>
      <c r="K2059">
        <v>0</v>
      </c>
      <c r="L2059" t="b">
        <f t="shared" si="128"/>
        <v>0</v>
      </c>
      <c r="M2059" t="b">
        <f t="shared" si="129"/>
        <v>0</v>
      </c>
      <c r="N2059" t="b">
        <f t="shared" si="130"/>
        <v>0</v>
      </c>
      <c r="O2059" s="2" t="b">
        <f t="shared" si="131"/>
        <v>0</v>
      </c>
    </row>
    <row r="2060" spans="1:15" x14ac:dyDescent="0.25">
      <c r="A2060">
        <v>2060</v>
      </c>
      <c r="B2060" s="2" t="s">
        <v>2228</v>
      </c>
      <c r="C2060">
        <v>34</v>
      </c>
      <c r="D2060">
        <v>43</v>
      </c>
      <c r="E2060">
        <v>2060</v>
      </c>
      <c r="F2060" s="2" t="s">
        <v>137</v>
      </c>
      <c r="G2060">
        <v>7.35</v>
      </c>
      <c r="H2060">
        <v>100</v>
      </c>
      <c r="I2060">
        <v>0</v>
      </c>
      <c r="J2060">
        <v>0</v>
      </c>
      <c r="K2060">
        <v>0</v>
      </c>
      <c r="L2060" t="b">
        <f t="shared" si="128"/>
        <v>0</v>
      </c>
      <c r="M2060" t="b">
        <f t="shared" si="129"/>
        <v>0</v>
      </c>
      <c r="N2060" t="b">
        <f t="shared" si="130"/>
        <v>0</v>
      </c>
      <c r="O2060" s="2" t="b">
        <f t="shared" si="131"/>
        <v>0</v>
      </c>
    </row>
    <row r="2061" spans="1:15" x14ac:dyDescent="0.25">
      <c r="A2061">
        <v>2061</v>
      </c>
      <c r="B2061" s="2" t="s">
        <v>2229</v>
      </c>
      <c r="C2061">
        <v>34</v>
      </c>
      <c r="D2061">
        <v>43</v>
      </c>
      <c r="E2061">
        <v>2061</v>
      </c>
      <c r="F2061" s="2" t="s">
        <v>137</v>
      </c>
      <c r="G2061">
        <v>11.92</v>
      </c>
      <c r="H2061">
        <v>100</v>
      </c>
      <c r="I2061">
        <v>0</v>
      </c>
      <c r="J2061">
        <v>0</v>
      </c>
      <c r="K2061">
        <v>0</v>
      </c>
      <c r="L2061" t="b">
        <f t="shared" si="128"/>
        <v>0</v>
      </c>
      <c r="M2061" t="b">
        <f t="shared" si="129"/>
        <v>0</v>
      </c>
      <c r="N2061" t="b">
        <f t="shared" si="130"/>
        <v>0</v>
      </c>
      <c r="O2061" s="2" t="b">
        <f t="shared" si="131"/>
        <v>0</v>
      </c>
    </row>
    <row r="2062" spans="1:15" x14ac:dyDescent="0.25">
      <c r="A2062">
        <v>2062</v>
      </c>
      <c r="B2062" s="2" t="s">
        <v>2230</v>
      </c>
      <c r="C2062">
        <v>34</v>
      </c>
      <c r="D2062">
        <v>43</v>
      </c>
      <c r="E2062">
        <v>2062</v>
      </c>
      <c r="F2062" s="2" t="s">
        <v>137</v>
      </c>
      <c r="G2062">
        <v>11.92</v>
      </c>
      <c r="H2062">
        <v>100</v>
      </c>
      <c r="I2062">
        <v>0</v>
      </c>
      <c r="J2062">
        <v>0</v>
      </c>
      <c r="K2062">
        <v>0</v>
      </c>
      <c r="L2062" t="b">
        <f t="shared" si="128"/>
        <v>0</v>
      </c>
      <c r="M2062" t="b">
        <f t="shared" si="129"/>
        <v>0</v>
      </c>
      <c r="N2062" t="b">
        <f t="shared" si="130"/>
        <v>0</v>
      </c>
      <c r="O2062" s="2" t="b">
        <f t="shared" si="131"/>
        <v>0</v>
      </c>
    </row>
    <row r="2063" spans="1:15" x14ac:dyDescent="0.25">
      <c r="A2063">
        <v>2063</v>
      </c>
      <c r="B2063" s="2" t="s">
        <v>2231</v>
      </c>
      <c r="C2063">
        <v>34</v>
      </c>
      <c r="D2063">
        <v>43</v>
      </c>
      <c r="E2063">
        <v>2063</v>
      </c>
      <c r="F2063" s="2" t="s">
        <v>137</v>
      </c>
      <c r="G2063">
        <v>6.59</v>
      </c>
      <c r="H2063">
        <v>100</v>
      </c>
      <c r="I2063">
        <v>0</v>
      </c>
      <c r="J2063">
        <v>0</v>
      </c>
      <c r="K2063">
        <v>0</v>
      </c>
      <c r="L2063" t="b">
        <f t="shared" si="128"/>
        <v>0</v>
      </c>
      <c r="M2063" t="b">
        <f t="shared" si="129"/>
        <v>0</v>
      </c>
      <c r="N2063" t="b">
        <f t="shared" si="130"/>
        <v>0</v>
      </c>
      <c r="O2063" s="2" t="b">
        <f t="shared" si="131"/>
        <v>0</v>
      </c>
    </row>
    <row r="2064" spans="1:15" x14ac:dyDescent="0.25">
      <c r="A2064">
        <v>2064</v>
      </c>
      <c r="B2064" s="2" t="s">
        <v>2232</v>
      </c>
      <c r="C2064">
        <v>34</v>
      </c>
      <c r="D2064">
        <v>43</v>
      </c>
      <c r="E2064">
        <v>2064</v>
      </c>
      <c r="F2064" s="2" t="s">
        <v>137</v>
      </c>
      <c r="G2064">
        <v>6.62</v>
      </c>
      <c r="H2064">
        <v>100</v>
      </c>
      <c r="I2064">
        <v>0</v>
      </c>
      <c r="J2064">
        <v>0</v>
      </c>
      <c r="K2064">
        <v>0</v>
      </c>
      <c r="L2064" t="b">
        <f t="shared" si="128"/>
        <v>0</v>
      </c>
      <c r="M2064" t="b">
        <f t="shared" si="129"/>
        <v>0</v>
      </c>
      <c r="N2064" t="b">
        <f t="shared" si="130"/>
        <v>0</v>
      </c>
      <c r="O2064" s="2" t="b">
        <f t="shared" si="131"/>
        <v>0</v>
      </c>
    </row>
    <row r="2065" spans="1:15" x14ac:dyDescent="0.25">
      <c r="A2065">
        <v>2065</v>
      </c>
      <c r="B2065" s="2" t="s">
        <v>2233</v>
      </c>
      <c r="C2065">
        <v>34</v>
      </c>
      <c r="D2065">
        <v>43</v>
      </c>
      <c r="E2065">
        <v>2065</v>
      </c>
      <c r="F2065" s="2" t="s">
        <v>137</v>
      </c>
      <c r="G2065">
        <v>7.39</v>
      </c>
      <c r="H2065">
        <v>100</v>
      </c>
      <c r="I2065">
        <v>0</v>
      </c>
      <c r="J2065">
        <v>0</v>
      </c>
      <c r="K2065">
        <v>0</v>
      </c>
      <c r="L2065" t="b">
        <f t="shared" si="128"/>
        <v>0</v>
      </c>
      <c r="M2065" t="b">
        <f t="shared" si="129"/>
        <v>0</v>
      </c>
      <c r="N2065" t="b">
        <f t="shared" si="130"/>
        <v>0</v>
      </c>
      <c r="O2065" s="2" t="b">
        <f t="shared" si="131"/>
        <v>0</v>
      </c>
    </row>
    <row r="2066" spans="1:15" x14ac:dyDescent="0.25">
      <c r="A2066">
        <v>2066</v>
      </c>
      <c r="B2066" s="2" t="s">
        <v>2234</v>
      </c>
      <c r="C2066">
        <v>34</v>
      </c>
      <c r="D2066">
        <v>43</v>
      </c>
      <c r="E2066">
        <v>2066</v>
      </c>
      <c r="F2066" s="2" t="s">
        <v>137</v>
      </c>
      <c r="G2066">
        <v>9.2899999999999991</v>
      </c>
      <c r="H2066">
        <v>100</v>
      </c>
      <c r="I2066">
        <v>0</v>
      </c>
      <c r="J2066">
        <v>0</v>
      </c>
      <c r="K2066">
        <v>0</v>
      </c>
      <c r="L2066" t="b">
        <f t="shared" si="128"/>
        <v>0</v>
      </c>
      <c r="M2066" t="b">
        <f t="shared" si="129"/>
        <v>0</v>
      </c>
      <c r="N2066" t="b">
        <f t="shared" si="130"/>
        <v>0</v>
      </c>
      <c r="O2066" s="2" t="b">
        <f t="shared" si="131"/>
        <v>0</v>
      </c>
    </row>
    <row r="2067" spans="1:15" x14ac:dyDescent="0.25">
      <c r="A2067">
        <v>2067</v>
      </c>
      <c r="B2067" s="2" t="s">
        <v>2235</v>
      </c>
      <c r="C2067">
        <v>34</v>
      </c>
      <c r="D2067">
        <v>43</v>
      </c>
      <c r="E2067">
        <v>2067</v>
      </c>
      <c r="F2067" s="2" t="s">
        <v>137</v>
      </c>
      <c r="G2067">
        <v>9.2899999999999991</v>
      </c>
      <c r="H2067">
        <v>100</v>
      </c>
      <c r="I2067">
        <v>0</v>
      </c>
      <c r="J2067">
        <v>0</v>
      </c>
      <c r="K2067">
        <v>0</v>
      </c>
      <c r="L2067" t="b">
        <f t="shared" si="128"/>
        <v>0</v>
      </c>
      <c r="M2067" t="b">
        <f t="shared" si="129"/>
        <v>0</v>
      </c>
      <c r="N2067" t="b">
        <f t="shared" si="130"/>
        <v>0</v>
      </c>
      <c r="O2067" s="2" t="b">
        <f t="shared" si="131"/>
        <v>0</v>
      </c>
    </row>
    <row r="2068" spans="1:15" x14ac:dyDescent="0.25">
      <c r="A2068">
        <v>2068</v>
      </c>
      <c r="B2068" s="2" t="s">
        <v>2236</v>
      </c>
      <c r="C2068">
        <v>34</v>
      </c>
      <c r="D2068">
        <v>43</v>
      </c>
      <c r="E2068">
        <v>2068</v>
      </c>
      <c r="F2068" s="2" t="s">
        <v>137</v>
      </c>
      <c r="G2068">
        <v>7.96</v>
      </c>
      <c r="H2068">
        <v>100</v>
      </c>
      <c r="I2068">
        <v>0</v>
      </c>
      <c r="J2068">
        <v>0</v>
      </c>
      <c r="K2068">
        <v>0</v>
      </c>
      <c r="L2068" t="b">
        <f t="shared" si="128"/>
        <v>0</v>
      </c>
      <c r="M2068" t="b">
        <f t="shared" si="129"/>
        <v>0</v>
      </c>
      <c r="N2068" t="b">
        <f t="shared" si="130"/>
        <v>0</v>
      </c>
      <c r="O2068" s="2" t="b">
        <f t="shared" si="131"/>
        <v>0</v>
      </c>
    </row>
    <row r="2069" spans="1:15" x14ac:dyDescent="0.25">
      <c r="A2069">
        <v>2069</v>
      </c>
      <c r="B2069" s="2" t="s">
        <v>2237</v>
      </c>
      <c r="C2069">
        <v>34</v>
      </c>
      <c r="D2069">
        <v>43</v>
      </c>
      <c r="E2069">
        <v>2069</v>
      </c>
      <c r="F2069" s="2" t="s">
        <v>137</v>
      </c>
      <c r="G2069">
        <v>9.41</v>
      </c>
      <c r="H2069">
        <v>100</v>
      </c>
      <c r="I2069">
        <v>0</v>
      </c>
      <c r="J2069">
        <v>0</v>
      </c>
      <c r="K2069">
        <v>0</v>
      </c>
      <c r="L2069" t="b">
        <f t="shared" si="128"/>
        <v>0</v>
      </c>
      <c r="M2069" t="b">
        <f t="shared" si="129"/>
        <v>0</v>
      </c>
      <c r="N2069" t="b">
        <f t="shared" si="130"/>
        <v>0</v>
      </c>
      <c r="O2069" s="2" t="b">
        <f t="shared" si="131"/>
        <v>0</v>
      </c>
    </row>
    <row r="2070" spans="1:15" x14ac:dyDescent="0.25">
      <c r="A2070">
        <v>2070</v>
      </c>
      <c r="B2070" s="2" t="s">
        <v>2238</v>
      </c>
      <c r="C2070">
        <v>34</v>
      </c>
      <c r="D2070">
        <v>43</v>
      </c>
      <c r="E2070">
        <v>2070</v>
      </c>
      <c r="F2070" s="2" t="s">
        <v>137</v>
      </c>
      <c r="G2070">
        <v>9.06</v>
      </c>
      <c r="H2070">
        <v>100</v>
      </c>
      <c r="I2070">
        <v>0</v>
      </c>
      <c r="J2070">
        <v>0</v>
      </c>
      <c r="K2070">
        <v>0</v>
      </c>
      <c r="L2070" t="b">
        <f t="shared" si="128"/>
        <v>0</v>
      </c>
      <c r="M2070" t="b">
        <f t="shared" si="129"/>
        <v>0</v>
      </c>
      <c r="N2070" t="b">
        <f t="shared" si="130"/>
        <v>0</v>
      </c>
      <c r="O2070" s="2" t="b">
        <f t="shared" si="131"/>
        <v>0</v>
      </c>
    </row>
    <row r="2071" spans="1:15" x14ac:dyDescent="0.25">
      <c r="A2071">
        <v>2071</v>
      </c>
      <c r="B2071" s="2" t="s">
        <v>2239</v>
      </c>
      <c r="C2071">
        <v>34</v>
      </c>
      <c r="D2071">
        <v>43</v>
      </c>
      <c r="E2071">
        <v>2071</v>
      </c>
      <c r="F2071" s="2" t="s">
        <v>137</v>
      </c>
      <c r="G2071">
        <v>7.73</v>
      </c>
      <c r="H2071">
        <v>100</v>
      </c>
      <c r="I2071">
        <v>0</v>
      </c>
      <c r="J2071">
        <v>0</v>
      </c>
      <c r="K2071">
        <v>0</v>
      </c>
      <c r="L2071" t="b">
        <f t="shared" si="128"/>
        <v>0</v>
      </c>
      <c r="M2071" t="b">
        <f t="shared" si="129"/>
        <v>0</v>
      </c>
      <c r="N2071" t="b">
        <f t="shared" si="130"/>
        <v>0</v>
      </c>
      <c r="O2071" s="2" t="b">
        <f t="shared" si="131"/>
        <v>0</v>
      </c>
    </row>
    <row r="2072" spans="1:15" x14ac:dyDescent="0.25">
      <c r="A2072">
        <v>2072</v>
      </c>
      <c r="B2072" s="2" t="s">
        <v>2240</v>
      </c>
      <c r="C2072">
        <v>34</v>
      </c>
      <c r="D2072">
        <v>43</v>
      </c>
      <c r="E2072">
        <v>2072</v>
      </c>
      <c r="F2072" s="2" t="s">
        <v>137</v>
      </c>
      <c r="G2072">
        <v>6.85</v>
      </c>
      <c r="H2072">
        <v>100</v>
      </c>
      <c r="I2072">
        <v>0</v>
      </c>
      <c r="J2072">
        <v>0</v>
      </c>
      <c r="K2072">
        <v>0</v>
      </c>
      <c r="L2072" t="b">
        <f t="shared" si="128"/>
        <v>0</v>
      </c>
      <c r="M2072" t="b">
        <f t="shared" si="129"/>
        <v>0</v>
      </c>
      <c r="N2072" t="b">
        <f t="shared" si="130"/>
        <v>0</v>
      </c>
      <c r="O2072" s="2" t="b">
        <f t="shared" si="131"/>
        <v>0</v>
      </c>
    </row>
    <row r="2073" spans="1:15" x14ac:dyDescent="0.25">
      <c r="A2073">
        <v>2073</v>
      </c>
      <c r="B2073" s="2" t="s">
        <v>2241</v>
      </c>
      <c r="C2073">
        <v>34</v>
      </c>
      <c r="D2073">
        <v>43</v>
      </c>
      <c r="E2073">
        <v>2073</v>
      </c>
      <c r="F2073" s="2" t="s">
        <v>137</v>
      </c>
      <c r="G2073">
        <v>8.15</v>
      </c>
      <c r="H2073">
        <v>100</v>
      </c>
      <c r="I2073">
        <v>0</v>
      </c>
      <c r="J2073">
        <v>0</v>
      </c>
      <c r="K2073">
        <v>0</v>
      </c>
      <c r="L2073" t="b">
        <f t="shared" si="128"/>
        <v>0</v>
      </c>
      <c r="M2073" t="b">
        <f t="shared" si="129"/>
        <v>0</v>
      </c>
      <c r="N2073" t="b">
        <f t="shared" si="130"/>
        <v>0</v>
      </c>
      <c r="O2073" s="2" t="b">
        <f t="shared" si="131"/>
        <v>0</v>
      </c>
    </row>
    <row r="2074" spans="1:15" x14ac:dyDescent="0.25">
      <c r="A2074">
        <v>2074</v>
      </c>
      <c r="B2074" s="2" t="s">
        <v>2242</v>
      </c>
      <c r="C2074">
        <v>34</v>
      </c>
      <c r="D2074">
        <v>43</v>
      </c>
      <c r="E2074">
        <v>2074</v>
      </c>
      <c r="F2074" s="2" t="s">
        <v>137</v>
      </c>
      <c r="G2074">
        <v>6.62</v>
      </c>
      <c r="H2074">
        <v>100</v>
      </c>
      <c r="I2074">
        <v>0</v>
      </c>
      <c r="J2074">
        <v>0</v>
      </c>
      <c r="K2074">
        <v>0</v>
      </c>
      <c r="L2074" t="b">
        <f t="shared" si="128"/>
        <v>0</v>
      </c>
      <c r="M2074" t="b">
        <f t="shared" si="129"/>
        <v>0</v>
      </c>
      <c r="N2074" t="b">
        <f t="shared" si="130"/>
        <v>0</v>
      </c>
      <c r="O2074" s="2" t="b">
        <f t="shared" si="131"/>
        <v>0</v>
      </c>
    </row>
    <row r="2075" spans="1:15" x14ac:dyDescent="0.25">
      <c r="A2075">
        <v>2075</v>
      </c>
      <c r="B2075" s="2" t="s">
        <v>2243</v>
      </c>
      <c r="C2075">
        <v>34</v>
      </c>
      <c r="D2075">
        <v>43</v>
      </c>
      <c r="E2075">
        <v>2075</v>
      </c>
      <c r="F2075" s="2" t="s">
        <v>137</v>
      </c>
      <c r="G2075">
        <v>9.41</v>
      </c>
      <c r="H2075">
        <v>100</v>
      </c>
      <c r="I2075">
        <v>0</v>
      </c>
      <c r="J2075">
        <v>0</v>
      </c>
      <c r="K2075">
        <v>0</v>
      </c>
      <c r="L2075" t="b">
        <f t="shared" si="128"/>
        <v>0</v>
      </c>
      <c r="M2075" t="b">
        <f t="shared" si="129"/>
        <v>0</v>
      </c>
      <c r="N2075" t="b">
        <f t="shared" si="130"/>
        <v>0</v>
      </c>
      <c r="O2075" s="2" t="b">
        <f t="shared" si="131"/>
        <v>0</v>
      </c>
    </row>
    <row r="2076" spans="1:15" x14ac:dyDescent="0.25">
      <c r="A2076">
        <v>2076</v>
      </c>
      <c r="B2076" s="2" t="s">
        <v>2244</v>
      </c>
      <c r="C2076">
        <v>34</v>
      </c>
      <c r="D2076">
        <v>43</v>
      </c>
      <c r="E2076">
        <v>2076</v>
      </c>
      <c r="F2076" s="2" t="s">
        <v>137</v>
      </c>
      <c r="G2076">
        <v>9.2899999999999991</v>
      </c>
      <c r="H2076">
        <v>100</v>
      </c>
      <c r="I2076">
        <v>0</v>
      </c>
      <c r="J2076">
        <v>0</v>
      </c>
      <c r="K2076">
        <v>0</v>
      </c>
      <c r="L2076" t="b">
        <f t="shared" si="128"/>
        <v>0</v>
      </c>
      <c r="M2076" t="b">
        <f t="shared" si="129"/>
        <v>0</v>
      </c>
      <c r="N2076" t="b">
        <f t="shared" si="130"/>
        <v>0</v>
      </c>
      <c r="O2076" s="2" t="b">
        <f t="shared" si="131"/>
        <v>0</v>
      </c>
    </row>
    <row r="2077" spans="1:15" x14ac:dyDescent="0.25">
      <c r="A2077">
        <v>2077</v>
      </c>
      <c r="B2077" s="2" t="s">
        <v>2245</v>
      </c>
      <c r="C2077">
        <v>34</v>
      </c>
      <c r="D2077">
        <v>43</v>
      </c>
      <c r="E2077">
        <v>2077</v>
      </c>
      <c r="F2077" s="2" t="s">
        <v>137</v>
      </c>
      <c r="G2077">
        <v>9.41</v>
      </c>
      <c r="H2077">
        <v>100</v>
      </c>
      <c r="I2077">
        <v>0</v>
      </c>
      <c r="J2077">
        <v>0</v>
      </c>
      <c r="K2077">
        <v>0</v>
      </c>
      <c r="L2077" t="b">
        <f t="shared" si="128"/>
        <v>0</v>
      </c>
      <c r="M2077" t="b">
        <f t="shared" si="129"/>
        <v>0</v>
      </c>
      <c r="N2077" t="b">
        <f t="shared" si="130"/>
        <v>0</v>
      </c>
      <c r="O2077" s="2" t="b">
        <f t="shared" si="131"/>
        <v>0</v>
      </c>
    </row>
    <row r="2078" spans="1:15" x14ac:dyDescent="0.25">
      <c r="A2078">
        <v>2078</v>
      </c>
      <c r="B2078" s="2" t="s">
        <v>2246</v>
      </c>
      <c r="C2078">
        <v>34</v>
      </c>
      <c r="D2078">
        <v>43</v>
      </c>
      <c r="E2078">
        <v>2078</v>
      </c>
      <c r="F2078" s="2" t="s">
        <v>137</v>
      </c>
      <c r="G2078">
        <v>11.77</v>
      </c>
      <c r="H2078">
        <v>100</v>
      </c>
      <c r="I2078">
        <v>0</v>
      </c>
      <c r="J2078">
        <v>0</v>
      </c>
      <c r="K2078">
        <v>0</v>
      </c>
      <c r="L2078" t="b">
        <f t="shared" si="128"/>
        <v>0</v>
      </c>
      <c r="M2078" t="b">
        <f t="shared" si="129"/>
        <v>0</v>
      </c>
      <c r="N2078" t="b">
        <f t="shared" si="130"/>
        <v>0</v>
      </c>
      <c r="O2078" s="2" t="b">
        <f t="shared" si="131"/>
        <v>0</v>
      </c>
    </row>
    <row r="2079" spans="1:15" x14ac:dyDescent="0.25">
      <c r="A2079">
        <v>2079</v>
      </c>
      <c r="B2079" s="2" t="s">
        <v>2247</v>
      </c>
      <c r="C2079">
        <v>34</v>
      </c>
      <c r="D2079">
        <v>43</v>
      </c>
      <c r="E2079">
        <v>2079</v>
      </c>
      <c r="F2079" s="2" t="s">
        <v>137</v>
      </c>
      <c r="G2079">
        <v>11.96</v>
      </c>
      <c r="H2079">
        <v>100</v>
      </c>
      <c r="I2079">
        <v>0</v>
      </c>
      <c r="J2079">
        <v>0</v>
      </c>
      <c r="K2079">
        <v>0</v>
      </c>
      <c r="L2079" t="b">
        <f t="shared" si="128"/>
        <v>0</v>
      </c>
      <c r="M2079" t="b">
        <f t="shared" si="129"/>
        <v>0</v>
      </c>
      <c r="N2079" t="b">
        <f t="shared" si="130"/>
        <v>0</v>
      </c>
      <c r="O2079" s="2" t="b">
        <f t="shared" si="131"/>
        <v>0</v>
      </c>
    </row>
    <row r="2080" spans="1:15" x14ac:dyDescent="0.25">
      <c r="A2080">
        <v>2080</v>
      </c>
      <c r="B2080" s="2" t="s">
        <v>2248</v>
      </c>
      <c r="C2080">
        <v>34</v>
      </c>
      <c r="D2080">
        <v>43</v>
      </c>
      <c r="E2080">
        <v>2080</v>
      </c>
      <c r="F2080" s="2" t="s">
        <v>137</v>
      </c>
      <c r="G2080">
        <v>15.01</v>
      </c>
      <c r="H2080">
        <v>100</v>
      </c>
      <c r="I2080">
        <v>0</v>
      </c>
      <c r="J2080">
        <v>0</v>
      </c>
      <c r="K2080">
        <v>0</v>
      </c>
      <c r="L2080" t="b">
        <f t="shared" si="128"/>
        <v>0</v>
      </c>
      <c r="M2080" t="b">
        <f t="shared" si="129"/>
        <v>0</v>
      </c>
      <c r="N2080" t="b">
        <f t="shared" si="130"/>
        <v>0</v>
      </c>
      <c r="O2080" s="2" t="b">
        <f t="shared" si="131"/>
        <v>0</v>
      </c>
    </row>
    <row r="2081" spans="1:15" x14ac:dyDescent="0.25">
      <c r="A2081">
        <v>2081</v>
      </c>
      <c r="B2081" s="2" t="s">
        <v>2249</v>
      </c>
      <c r="C2081">
        <v>34</v>
      </c>
      <c r="D2081">
        <v>43</v>
      </c>
      <c r="E2081">
        <v>2081</v>
      </c>
      <c r="F2081" s="2" t="s">
        <v>137</v>
      </c>
      <c r="G2081">
        <v>8.15</v>
      </c>
      <c r="H2081">
        <v>100</v>
      </c>
      <c r="I2081">
        <v>0</v>
      </c>
      <c r="J2081">
        <v>0</v>
      </c>
      <c r="K2081">
        <v>0</v>
      </c>
      <c r="L2081" t="b">
        <f t="shared" si="128"/>
        <v>0</v>
      </c>
      <c r="M2081" t="b">
        <f t="shared" si="129"/>
        <v>0</v>
      </c>
      <c r="N2081" t="b">
        <f t="shared" si="130"/>
        <v>0</v>
      </c>
      <c r="O2081" s="2" t="b">
        <f t="shared" si="131"/>
        <v>0</v>
      </c>
    </row>
    <row r="2082" spans="1:15" x14ac:dyDescent="0.25">
      <c r="A2082">
        <v>2082</v>
      </c>
      <c r="B2082" s="2" t="s">
        <v>2250</v>
      </c>
      <c r="C2082">
        <v>34</v>
      </c>
      <c r="D2082">
        <v>43</v>
      </c>
      <c r="E2082">
        <v>2082</v>
      </c>
      <c r="F2082" s="2" t="s">
        <v>137</v>
      </c>
      <c r="G2082">
        <v>12.72</v>
      </c>
      <c r="H2082">
        <v>100</v>
      </c>
      <c r="I2082">
        <v>0</v>
      </c>
      <c r="J2082">
        <v>0</v>
      </c>
      <c r="K2082">
        <v>0</v>
      </c>
      <c r="L2082" t="b">
        <f t="shared" si="128"/>
        <v>0</v>
      </c>
      <c r="M2082" t="b">
        <f t="shared" si="129"/>
        <v>0</v>
      </c>
      <c r="N2082" t="b">
        <f t="shared" si="130"/>
        <v>0</v>
      </c>
      <c r="O2082" s="2" t="b">
        <f t="shared" si="131"/>
        <v>0</v>
      </c>
    </row>
    <row r="2083" spans="1:15" x14ac:dyDescent="0.25">
      <c r="A2083">
        <v>2083</v>
      </c>
      <c r="B2083" s="2" t="s">
        <v>2251</v>
      </c>
      <c r="C2083">
        <v>34</v>
      </c>
      <c r="D2083">
        <v>43</v>
      </c>
      <c r="E2083">
        <v>2083</v>
      </c>
      <c r="F2083" s="2" t="s">
        <v>137</v>
      </c>
      <c r="G2083">
        <v>12.72</v>
      </c>
      <c r="H2083">
        <v>100</v>
      </c>
      <c r="I2083">
        <v>0</v>
      </c>
      <c r="J2083">
        <v>0</v>
      </c>
      <c r="K2083">
        <v>0</v>
      </c>
      <c r="L2083" t="b">
        <f t="shared" si="128"/>
        <v>0</v>
      </c>
      <c r="M2083" t="b">
        <f t="shared" si="129"/>
        <v>0</v>
      </c>
      <c r="N2083" t="b">
        <f t="shared" si="130"/>
        <v>0</v>
      </c>
      <c r="O2083" s="2" t="b">
        <f t="shared" si="131"/>
        <v>0</v>
      </c>
    </row>
    <row r="2084" spans="1:15" x14ac:dyDescent="0.25">
      <c r="A2084">
        <v>2084</v>
      </c>
      <c r="B2084" s="2" t="s">
        <v>2252</v>
      </c>
      <c r="C2084">
        <v>34</v>
      </c>
      <c r="D2084">
        <v>43</v>
      </c>
      <c r="E2084">
        <v>2084</v>
      </c>
      <c r="F2084" s="2" t="s">
        <v>137</v>
      </c>
      <c r="G2084">
        <v>7.39</v>
      </c>
      <c r="H2084">
        <v>100</v>
      </c>
      <c r="I2084">
        <v>0</v>
      </c>
      <c r="J2084">
        <v>0</v>
      </c>
      <c r="K2084">
        <v>0</v>
      </c>
      <c r="L2084" t="b">
        <f t="shared" si="128"/>
        <v>0</v>
      </c>
      <c r="M2084" t="b">
        <f t="shared" si="129"/>
        <v>0</v>
      </c>
      <c r="N2084" t="b">
        <f t="shared" si="130"/>
        <v>0</v>
      </c>
      <c r="O2084" s="2" t="b">
        <f t="shared" si="131"/>
        <v>0</v>
      </c>
    </row>
    <row r="2085" spans="1:15" x14ac:dyDescent="0.25">
      <c r="A2085">
        <v>2085</v>
      </c>
      <c r="B2085" s="2" t="s">
        <v>2253</v>
      </c>
      <c r="C2085">
        <v>34</v>
      </c>
      <c r="D2085">
        <v>43</v>
      </c>
      <c r="E2085">
        <v>2085</v>
      </c>
      <c r="F2085" s="2" t="s">
        <v>137</v>
      </c>
      <c r="G2085">
        <v>5.82</v>
      </c>
      <c r="H2085">
        <v>100</v>
      </c>
      <c r="I2085">
        <v>0</v>
      </c>
      <c r="J2085">
        <v>0</v>
      </c>
      <c r="K2085">
        <v>0</v>
      </c>
      <c r="L2085" t="b">
        <f t="shared" si="128"/>
        <v>0</v>
      </c>
      <c r="M2085" t="b">
        <f t="shared" si="129"/>
        <v>0</v>
      </c>
      <c r="N2085" t="b">
        <f t="shared" si="130"/>
        <v>0</v>
      </c>
      <c r="O2085" s="2" t="b">
        <f t="shared" si="131"/>
        <v>0</v>
      </c>
    </row>
    <row r="2086" spans="1:15" x14ac:dyDescent="0.25">
      <c r="A2086">
        <v>2086</v>
      </c>
      <c r="B2086" s="2" t="s">
        <v>2254</v>
      </c>
      <c r="C2086">
        <v>34</v>
      </c>
      <c r="D2086">
        <v>43</v>
      </c>
      <c r="E2086">
        <v>2086</v>
      </c>
      <c r="F2086" s="2" t="s">
        <v>137</v>
      </c>
      <c r="G2086">
        <v>6.59</v>
      </c>
      <c r="H2086">
        <v>100</v>
      </c>
      <c r="I2086">
        <v>0</v>
      </c>
      <c r="J2086">
        <v>0</v>
      </c>
      <c r="K2086">
        <v>0</v>
      </c>
      <c r="L2086" t="b">
        <f t="shared" si="128"/>
        <v>0</v>
      </c>
      <c r="M2086" t="b">
        <f t="shared" si="129"/>
        <v>0</v>
      </c>
      <c r="N2086" t="b">
        <f t="shared" si="130"/>
        <v>0</v>
      </c>
      <c r="O2086" s="2" t="b">
        <f t="shared" si="131"/>
        <v>0</v>
      </c>
    </row>
    <row r="2087" spans="1:15" x14ac:dyDescent="0.25">
      <c r="A2087">
        <v>2087</v>
      </c>
      <c r="B2087" s="2" t="s">
        <v>2255</v>
      </c>
      <c r="C2087">
        <v>34</v>
      </c>
      <c r="D2087">
        <v>43</v>
      </c>
      <c r="E2087">
        <v>2087</v>
      </c>
      <c r="F2087" s="2" t="s">
        <v>137</v>
      </c>
      <c r="G2087">
        <v>8.49</v>
      </c>
      <c r="H2087">
        <v>100</v>
      </c>
      <c r="I2087">
        <v>0</v>
      </c>
      <c r="J2087">
        <v>0</v>
      </c>
      <c r="K2087">
        <v>0</v>
      </c>
      <c r="L2087" t="b">
        <f t="shared" si="128"/>
        <v>0</v>
      </c>
      <c r="M2087" t="b">
        <f t="shared" si="129"/>
        <v>0</v>
      </c>
      <c r="N2087" t="b">
        <f t="shared" si="130"/>
        <v>0</v>
      </c>
      <c r="O2087" s="2" t="b">
        <f t="shared" si="131"/>
        <v>0</v>
      </c>
    </row>
    <row r="2088" spans="1:15" x14ac:dyDescent="0.25">
      <c r="A2088">
        <v>2088</v>
      </c>
      <c r="B2088" s="2" t="s">
        <v>2256</v>
      </c>
      <c r="C2088">
        <v>34</v>
      </c>
      <c r="D2088">
        <v>43</v>
      </c>
      <c r="E2088">
        <v>2088</v>
      </c>
      <c r="F2088" s="2" t="s">
        <v>137</v>
      </c>
      <c r="G2088">
        <v>8.49</v>
      </c>
      <c r="H2088">
        <v>100</v>
      </c>
      <c r="I2088">
        <v>0</v>
      </c>
      <c r="J2088">
        <v>0</v>
      </c>
      <c r="K2088">
        <v>0</v>
      </c>
      <c r="L2088" t="b">
        <f t="shared" si="128"/>
        <v>0</v>
      </c>
      <c r="M2088" t="b">
        <f t="shared" si="129"/>
        <v>0</v>
      </c>
      <c r="N2088" t="b">
        <f t="shared" si="130"/>
        <v>0</v>
      </c>
      <c r="O2088" s="2" t="b">
        <f t="shared" si="131"/>
        <v>0</v>
      </c>
    </row>
    <row r="2089" spans="1:15" x14ac:dyDescent="0.25">
      <c r="A2089">
        <v>2089</v>
      </c>
      <c r="B2089" s="2" t="s">
        <v>2257</v>
      </c>
      <c r="C2089">
        <v>34</v>
      </c>
      <c r="D2089">
        <v>43</v>
      </c>
      <c r="E2089">
        <v>2089</v>
      </c>
      <c r="F2089" s="2" t="s">
        <v>137</v>
      </c>
      <c r="G2089">
        <v>7.16</v>
      </c>
      <c r="H2089">
        <v>100</v>
      </c>
      <c r="I2089">
        <v>0</v>
      </c>
      <c r="J2089">
        <v>0</v>
      </c>
      <c r="K2089">
        <v>0</v>
      </c>
      <c r="L2089" t="b">
        <f t="shared" si="128"/>
        <v>0</v>
      </c>
      <c r="M2089" t="b">
        <f t="shared" si="129"/>
        <v>0</v>
      </c>
      <c r="N2089" t="b">
        <f t="shared" si="130"/>
        <v>0</v>
      </c>
      <c r="O2089" s="2" t="b">
        <f t="shared" si="131"/>
        <v>0</v>
      </c>
    </row>
    <row r="2090" spans="1:15" x14ac:dyDescent="0.25">
      <c r="A2090">
        <v>2090</v>
      </c>
      <c r="B2090" s="2" t="s">
        <v>2258</v>
      </c>
      <c r="C2090">
        <v>34</v>
      </c>
      <c r="D2090">
        <v>43</v>
      </c>
      <c r="E2090">
        <v>2090</v>
      </c>
      <c r="F2090" s="2" t="s">
        <v>137</v>
      </c>
      <c r="G2090">
        <v>8.61</v>
      </c>
      <c r="H2090">
        <v>100</v>
      </c>
      <c r="I2090">
        <v>0</v>
      </c>
      <c r="J2090">
        <v>0</v>
      </c>
      <c r="K2090">
        <v>0</v>
      </c>
      <c r="L2090" t="b">
        <f t="shared" si="128"/>
        <v>0</v>
      </c>
      <c r="M2090" t="b">
        <f t="shared" si="129"/>
        <v>0</v>
      </c>
      <c r="N2090" t="b">
        <f t="shared" si="130"/>
        <v>0</v>
      </c>
      <c r="O2090" s="2" t="b">
        <f t="shared" si="131"/>
        <v>0</v>
      </c>
    </row>
    <row r="2091" spans="1:15" x14ac:dyDescent="0.25">
      <c r="A2091">
        <v>2091</v>
      </c>
      <c r="B2091" s="2" t="s">
        <v>2259</v>
      </c>
      <c r="C2091">
        <v>34</v>
      </c>
      <c r="D2091">
        <v>43</v>
      </c>
      <c r="E2091">
        <v>2091</v>
      </c>
      <c r="F2091" s="2" t="s">
        <v>137</v>
      </c>
      <c r="G2091">
        <v>8.26</v>
      </c>
      <c r="H2091">
        <v>100</v>
      </c>
      <c r="I2091">
        <v>0</v>
      </c>
      <c r="J2091">
        <v>0</v>
      </c>
      <c r="K2091">
        <v>0</v>
      </c>
      <c r="L2091" t="b">
        <f t="shared" si="128"/>
        <v>0</v>
      </c>
      <c r="M2091" t="b">
        <f t="shared" si="129"/>
        <v>0</v>
      </c>
      <c r="N2091" t="b">
        <f t="shared" si="130"/>
        <v>0</v>
      </c>
      <c r="O2091" s="2" t="b">
        <f t="shared" si="131"/>
        <v>0</v>
      </c>
    </row>
    <row r="2092" spans="1:15" x14ac:dyDescent="0.25">
      <c r="A2092">
        <v>2092</v>
      </c>
      <c r="B2092" s="2" t="s">
        <v>2260</v>
      </c>
      <c r="C2092">
        <v>34</v>
      </c>
      <c r="D2092">
        <v>43</v>
      </c>
      <c r="E2092">
        <v>2092</v>
      </c>
      <c r="F2092" s="2" t="s">
        <v>137</v>
      </c>
      <c r="G2092">
        <v>6.93</v>
      </c>
      <c r="H2092">
        <v>100</v>
      </c>
      <c r="I2092">
        <v>0</v>
      </c>
      <c r="J2092">
        <v>0</v>
      </c>
      <c r="K2092">
        <v>0</v>
      </c>
      <c r="L2092" t="b">
        <f t="shared" si="128"/>
        <v>0</v>
      </c>
      <c r="M2092" t="b">
        <f t="shared" si="129"/>
        <v>0</v>
      </c>
      <c r="N2092" t="b">
        <f t="shared" si="130"/>
        <v>0</v>
      </c>
      <c r="O2092" s="2" t="b">
        <f t="shared" si="131"/>
        <v>0</v>
      </c>
    </row>
    <row r="2093" spans="1:15" x14ac:dyDescent="0.25">
      <c r="A2093">
        <v>2093</v>
      </c>
      <c r="B2093" s="2" t="s">
        <v>2261</v>
      </c>
      <c r="C2093">
        <v>34</v>
      </c>
      <c r="D2093">
        <v>43</v>
      </c>
      <c r="E2093">
        <v>2093</v>
      </c>
      <c r="F2093" s="2" t="s">
        <v>137</v>
      </c>
      <c r="G2093">
        <v>6.05</v>
      </c>
      <c r="H2093">
        <v>100</v>
      </c>
      <c r="I2093">
        <v>0</v>
      </c>
      <c r="J2093">
        <v>0</v>
      </c>
      <c r="K2093">
        <v>0</v>
      </c>
      <c r="L2093" t="b">
        <f t="shared" si="128"/>
        <v>0</v>
      </c>
      <c r="M2093" t="b">
        <f t="shared" si="129"/>
        <v>0</v>
      </c>
      <c r="N2093" t="b">
        <f t="shared" si="130"/>
        <v>0</v>
      </c>
      <c r="O2093" s="2" t="b">
        <f t="shared" si="131"/>
        <v>0</v>
      </c>
    </row>
    <row r="2094" spans="1:15" x14ac:dyDescent="0.25">
      <c r="A2094">
        <v>2094</v>
      </c>
      <c r="B2094" s="2" t="s">
        <v>2262</v>
      </c>
      <c r="C2094">
        <v>34</v>
      </c>
      <c r="D2094">
        <v>43</v>
      </c>
      <c r="E2094">
        <v>2094</v>
      </c>
      <c r="F2094" s="2" t="s">
        <v>137</v>
      </c>
      <c r="G2094">
        <v>7.35</v>
      </c>
      <c r="H2094">
        <v>100</v>
      </c>
      <c r="I2094">
        <v>0</v>
      </c>
      <c r="J2094">
        <v>0</v>
      </c>
      <c r="K2094">
        <v>0</v>
      </c>
      <c r="L2094" t="b">
        <f t="shared" si="128"/>
        <v>0</v>
      </c>
      <c r="M2094" t="b">
        <f t="shared" si="129"/>
        <v>0</v>
      </c>
      <c r="N2094" t="b">
        <f t="shared" si="130"/>
        <v>0</v>
      </c>
      <c r="O2094" s="2" t="b">
        <f t="shared" si="131"/>
        <v>0</v>
      </c>
    </row>
    <row r="2095" spans="1:15" x14ac:dyDescent="0.25">
      <c r="A2095">
        <v>2095</v>
      </c>
      <c r="B2095" s="2" t="s">
        <v>2263</v>
      </c>
      <c r="C2095">
        <v>34</v>
      </c>
      <c r="D2095">
        <v>43</v>
      </c>
      <c r="E2095">
        <v>2095</v>
      </c>
      <c r="F2095" s="2" t="s">
        <v>137</v>
      </c>
      <c r="G2095">
        <v>5.82</v>
      </c>
      <c r="H2095">
        <v>100</v>
      </c>
      <c r="I2095">
        <v>0</v>
      </c>
      <c r="J2095">
        <v>0</v>
      </c>
      <c r="K2095">
        <v>0</v>
      </c>
      <c r="L2095" t="b">
        <f t="shared" si="128"/>
        <v>0</v>
      </c>
      <c r="M2095" t="b">
        <f t="shared" si="129"/>
        <v>0</v>
      </c>
      <c r="N2095" t="b">
        <f t="shared" si="130"/>
        <v>0</v>
      </c>
      <c r="O2095" s="2" t="b">
        <f t="shared" si="131"/>
        <v>0</v>
      </c>
    </row>
    <row r="2096" spans="1:15" x14ac:dyDescent="0.25">
      <c r="A2096">
        <v>2096</v>
      </c>
      <c r="B2096" s="2" t="s">
        <v>2264</v>
      </c>
      <c r="C2096">
        <v>34</v>
      </c>
      <c r="D2096">
        <v>43</v>
      </c>
      <c r="E2096">
        <v>2096</v>
      </c>
      <c r="F2096" s="2" t="s">
        <v>137</v>
      </c>
      <c r="G2096">
        <v>8.61</v>
      </c>
      <c r="H2096">
        <v>100</v>
      </c>
      <c r="I2096">
        <v>0</v>
      </c>
      <c r="J2096">
        <v>0</v>
      </c>
      <c r="K2096">
        <v>0</v>
      </c>
      <c r="L2096" t="b">
        <f t="shared" si="128"/>
        <v>0</v>
      </c>
      <c r="M2096" t="b">
        <f t="shared" si="129"/>
        <v>0</v>
      </c>
      <c r="N2096" t="b">
        <f t="shared" si="130"/>
        <v>0</v>
      </c>
      <c r="O2096" s="2" t="b">
        <f t="shared" si="131"/>
        <v>0</v>
      </c>
    </row>
    <row r="2097" spans="1:15" x14ac:dyDescent="0.25">
      <c r="A2097">
        <v>2097</v>
      </c>
      <c r="B2097" s="2" t="s">
        <v>2265</v>
      </c>
      <c r="C2097">
        <v>34</v>
      </c>
      <c r="D2097">
        <v>43</v>
      </c>
      <c r="E2097">
        <v>2097</v>
      </c>
      <c r="F2097" s="2" t="s">
        <v>137</v>
      </c>
      <c r="G2097">
        <v>8.49</v>
      </c>
      <c r="H2097">
        <v>100</v>
      </c>
      <c r="I2097">
        <v>0</v>
      </c>
      <c r="J2097">
        <v>0</v>
      </c>
      <c r="K2097">
        <v>0</v>
      </c>
      <c r="L2097" t="b">
        <f t="shared" si="128"/>
        <v>0</v>
      </c>
      <c r="M2097" t="b">
        <f t="shared" si="129"/>
        <v>0</v>
      </c>
      <c r="N2097" t="b">
        <f t="shared" si="130"/>
        <v>0</v>
      </c>
      <c r="O2097" s="2" t="b">
        <f t="shared" si="131"/>
        <v>0</v>
      </c>
    </row>
    <row r="2098" spans="1:15" x14ac:dyDescent="0.25">
      <c r="A2098">
        <v>2098</v>
      </c>
      <c r="B2098" s="2" t="s">
        <v>2266</v>
      </c>
      <c r="C2098">
        <v>34</v>
      </c>
      <c r="D2098">
        <v>43</v>
      </c>
      <c r="E2098">
        <v>2098</v>
      </c>
      <c r="F2098" s="2" t="s">
        <v>137</v>
      </c>
      <c r="G2098">
        <v>8.61</v>
      </c>
      <c r="H2098">
        <v>100</v>
      </c>
      <c r="I2098">
        <v>0</v>
      </c>
      <c r="J2098">
        <v>0</v>
      </c>
      <c r="K2098">
        <v>0</v>
      </c>
      <c r="L2098" t="b">
        <f t="shared" si="128"/>
        <v>0</v>
      </c>
      <c r="M2098" t="b">
        <f t="shared" si="129"/>
        <v>0</v>
      </c>
      <c r="N2098" t="b">
        <f t="shared" si="130"/>
        <v>0</v>
      </c>
      <c r="O2098" s="2" t="b">
        <f t="shared" si="131"/>
        <v>0</v>
      </c>
    </row>
    <row r="2099" spans="1:15" x14ac:dyDescent="0.25">
      <c r="A2099">
        <v>2099</v>
      </c>
      <c r="B2099" s="2" t="s">
        <v>2267</v>
      </c>
      <c r="C2099">
        <v>34</v>
      </c>
      <c r="D2099">
        <v>43</v>
      </c>
      <c r="E2099">
        <v>2099</v>
      </c>
      <c r="F2099" s="2" t="s">
        <v>137</v>
      </c>
      <c r="G2099">
        <v>10.97</v>
      </c>
      <c r="H2099">
        <v>100</v>
      </c>
      <c r="I2099">
        <v>0</v>
      </c>
      <c r="J2099">
        <v>0</v>
      </c>
      <c r="K2099">
        <v>0</v>
      </c>
      <c r="L2099" t="b">
        <f t="shared" si="128"/>
        <v>0</v>
      </c>
      <c r="M2099" t="b">
        <f t="shared" si="129"/>
        <v>0</v>
      </c>
      <c r="N2099" t="b">
        <f t="shared" si="130"/>
        <v>0</v>
      </c>
      <c r="O2099" s="2" t="b">
        <f t="shared" si="131"/>
        <v>0</v>
      </c>
    </row>
    <row r="2100" spans="1:15" x14ac:dyDescent="0.25">
      <c r="A2100">
        <v>2100</v>
      </c>
      <c r="B2100" s="2" t="s">
        <v>2268</v>
      </c>
      <c r="C2100">
        <v>34</v>
      </c>
      <c r="D2100">
        <v>43</v>
      </c>
      <c r="E2100">
        <v>2100</v>
      </c>
      <c r="F2100" s="2" t="s">
        <v>137</v>
      </c>
      <c r="G2100">
        <v>11.16</v>
      </c>
      <c r="H2100">
        <v>100</v>
      </c>
      <c r="I2100">
        <v>0</v>
      </c>
      <c r="J2100">
        <v>0</v>
      </c>
      <c r="K2100">
        <v>0</v>
      </c>
      <c r="L2100" t="b">
        <f t="shared" si="128"/>
        <v>0</v>
      </c>
      <c r="M2100" t="b">
        <f t="shared" si="129"/>
        <v>0</v>
      </c>
      <c r="N2100" t="b">
        <f t="shared" si="130"/>
        <v>0</v>
      </c>
      <c r="O2100" s="2" t="b">
        <f t="shared" si="131"/>
        <v>0</v>
      </c>
    </row>
    <row r="2101" spans="1:15" x14ac:dyDescent="0.25">
      <c r="A2101">
        <v>2101</v>
      </c>
      <c r="B2101" s="2" t="s">
        <v>2269</v>
      </c>
      <c r="C2101">
        <v>34</v>
      </c>
      <c r="D2101">
        <v>43</v>
      </c>
      <c r="E2101">
        <v>2101</v>
      </c>
      <c r="F2101" s="2" t="s">
        <v>137</v>
      </c>
      <c r="G2101">
        <v>14.21</v>
      </c>
      <c r="H2101">
        <v>100</v>
      </c>
      <c r="I2101">
        <v>0</v>
      </c>
      <c r="J2101">
        <v>0</v>
      </c>
      <c r="K2101">
        <v>0</v>
      </c>
      <c r="L2101" t="b">
        <f t="shared" si="128"/>
        <v>0</v>
      </c>
      <c r="M2101" t="b">
        <f t="shared" si="129"/>
        <v>0</v>
      </c>
      <c r="N2101" t="b">
        <f t="shared" si="130"/>
        <v>0</v>
      </c>
      <c r="O2101" s="2" t="b">
        <f t="shared" si="131"/>
        <v>0</v>
      </c>
    </row>
    <row r="2102" spans="1:15" x14ac:dyDescent="0.25">
      <c r="A2102">
        <v>2102</v>
      </c>
      <c r="B2102" s="2" t="s">
        <v>2270</v>
      </c>
      <c r="C2102">
        <v>34</v>
      </c>
      <c r="D2102">
        <v>43</v>
      </c>
      <c r="E2102">
        <v>2102</v>
      </c>
      <c r="F2102" s="2" t="s">
        <v>137</v>
      </c>
      <c r="G2102">
        <v>7.35</v>
      </c>
      <c r="H2102">
        <v>100</v>
      </c>
      <c r="I2102">
        <v>0</v>
      </c>
      <c r="J2102">
        <v>0</v>
      </c>
      <c r="K2102">
        <v>0</v>
      </c>
      <c r="L2102" t="b">
        <f t="shared" si="128"/>
        <v>0</v>
      </c>
      <c r="M2102" t="b">
        <f t="shared" si="129"/>
        <v>0</v>
      </c>
      <c r="N2102" t="b">
        <f t="shared" si="130"/>
        <v>0</v>
      </c>
      <c r="O2102" s="2" t="b">
        <f t="shared" si="131"/>
        <v>0</v>
      </c>
    </row>
    <row r="2103" spans="1:15" x14ac:dyDescent="0.25">
      <c r="A2103">
        <v>2103</v>
      </c>
      <c r="B2103" s="2" t="s">
        <v>2271</v>
      </c>
      <c r="C2103">
        <v>34</v>
      </c>
      <c r="D2103">
        <v>43</v>
      </c>
      <c r="E2103">
        <v>2103</v>
      </c>
      <c r="F2103" s="2" t="s">
        <v>137</v>
      </c>
      <c r="G2103">
        <v>11.92</v>
      </c>
      <c r="H2103">
        <v>100</v>
      </c>
      <c r="I2103">
        <v>0</v>
      </c>
      <c r="J2103">
        <v>0</v>
      </c>
      <c r="K2103">
        <v>0</v>
      </c>
      <c r="L2103" t="b">
        <f t="shared" si="128"/>
        <v>0</v>
      </c>
      <c r="M2103" t="b">
        <f t="shared" si="129"/>
        <v>0</v>
      </c>
      <c r="N2103" t="b">
        <f t="shared" si="130"/>
        <v>0</v>
      </c>
      <c r="O2103" s="2" t="b">
        <f t="shared" si="131"/>
        <v>0</v>
      </c>
    </row>
    <row r="2104" spans="1:15" x14ac:dyDescent="0.25">
      <c r="A2104">
        <v>2104</v>
      </c>
      <c r="B2104" s="2" t="s">
        <v>2272</v>
      </c>
      <c r="C2104">
        <v>34</v>
      </c>
      <c r="D2104">
        <v>43</v>
      </c>
      <c r="E2104">
        <v>2104</v>
      </c>
      <c r="F2104" s="2" t="s">
        <v>137</v>
      </c>
      <c r="G2104">
        <v>11.92</v>
      </c>
      <c r="H2104">
        <v>100</v>
      </c>
      <c r="I2104">
        <v>0</v>
      </c>
      <c r="J2104">
        <v>0</v>
      </c>
      <c r="K2104">
        <v>0</v>
      </c>
      <c r="L2104" t="b">
        <f t="shared" si="128"/>
        <v>0</v>
      </c>
      <c r="M2104" t="b">
        <f t="shared" si="129"/>
        <v>0</v>
      </c>
      <c r="N2104" t="b">
        <f t="shared" si="130"/>
        <v>0</v>
      </c>
      <c r="O2104" s="2" t="b">
        <f t="shared" si="131"/>
        <v>0</v>
      </c>
    </row>
    <row r="2105" spans="1:15" x14ac:dyDescent="0.25">
      <c r="A2105">
        <v>2105</v>
      </c>
      <c r="B2105" s="2" t="s">
        <v>2273</v>
      </c>
      <c r="C2105">
        <v>34</v>
      </c>
      <c r="D2105">
        <v>43</v>
      </c>
      <c r="E2105">
        <v>2105</v>
      </c>
      <c r="F2105" s="2" t="s">
        <v>137</v>
      </c>
      <c r="G2105">
        <v>6.59</v>
      </c>
      <c r="H2105">
        <v>100</v>
      </c>
      <c r="I2105">
        <v>0</v>
      </c>
      <c r="J2105">
        <v>0</v>
      </c>
      <c r="K2105">
        <v>0</v>
      </c>
      <c r="L2105" t="b">
        <f t="shared" si="128"/>
        <v>0</v>
      </c>
      <c r="M2105" t="b">
        <f t="shared" si="129"/>
        <v>0</v>
      </c>
      <c r="N2105" t="b">
        <f t="shared" si="130"/>
        <v>0</v>
      </c>
      <c r="O2105" s="2" t="b">
        <f t="shared" si="131"/>
        <v>0</v>
      </c>
    </row>
    <row r="2106" spans="1:15" x14ac:dyDescent="0.25">
      <c r="A2106">
        <v>2106</v>
      </c>
      <c r="B2106" s="2" t="s">
        <v>2274</v>
      </c>
      <c r="C2106">
        <v>34</v>
      </c>
      <c r="D2106">
        <v>36</v>
      </c>
      <c r="E2106">
        <v>2106</v>
      </c>
      <c r="F2106" s="2" t="s">
        <v>137</v>
      </c>
      <c r="G2106">
        <v>10.06</v>
      </c>
      <c r="H2106">
        <v>100</v>
      </c>
      <c r="I2106">
        <v>0</v>
      </c>
      <c r="J2106">
        <v>0</v>
      </c>
      <c r="K2106">
        <v>0</v>
      </c>
      <c r="L2106" t="b">
        <f t="shared" si="128"/>
        <v>0</v>
      </c>
      <c r="M2106" t="b">
        <f t="shared" si="129"/>
        <v>0</v>
      </c>
      <c r="N2106" t="b">
        <f t="shared" si="130"/>
        <v>0</v>
      </c>
      <c r="O2106" s="2" t="b">
        <f t="shared" si="131"/>
        <v>0</v>
      </c>
    </row>
    <row r="2107" spans="1:15" x14ac:dyDescent="0.25">
      <c r="A2107">
        <v>2107</v>
      </c>
      <c r="B2107" s="2" t="s">
        <v>2275</v>
      </c>
      <c r="C2107">
        <v>34</v>
      </c>
      <c r="D2107">
        <v>36</v>
      </c>
      <c r="E2107">
        <v>2107</v>
      </c>
      <c r="F2107" s="2" t="s">
        <v>137</v>
      </c>
      <c r="G2107">
        <v>11.51</v>
      </c>
      <c r="H2107">
        <v>100</v>
      </c>
      <c r="I2107">
        <v>0</v>
      </c>
      <c r="J2107">
        <v>0</v>
      </c>
      <c r="K2107">
        <v>0</v>
      </c>
      <c r="L2107" t="b">
        <f t="shared" si="128"/>
        <v>0</v>
      </c>
      <c r="M2107" t="b">
        <f t="shared" si="129"/>
        <v>0</v>
      </c>
      <c r="N2107" t="b">
        <f t="shared" si="130"/>
        <v>0</v>
      </c>
      <c r="O2107" s="2" t="b">
        <f t="shared" si="131"/>
        <v>0</v>
      </c>
    </row>
    <row r="2108" spans="1:15" x14ac:dyDescent="0.25">
      <c r="A2108">
        <v>2108</v>
      </c>
      <c r="B2108" s="2" t="s">
        <v>2276</v>
      </c>
      <c r="C2108">
        <v>34</v>
      </c>
      <c r="D2108">
        <v>36</v>
      </c>
      <c r="E2108">
        <v>2108</v>
      </c>
      <c r="F2108" s="2" t="s">
        <v>137</v>
      </c>
      <c r="G2108">
        <v>11.16</v>
      </c>
      <c r="H2108">
        <v>100</v>
      </c>
      <c r="I2108">
        <v>0</v>
      </c>
      <c r="J2108">
        <v>0</v>
      </c>
      <c r="K2108">
        <v>0</v>
      </c>
      <c r="L2108" t="b">
        <f t="shared" si="128"/>
        <v>0</v>
      </c>
      <c r="M2108" t="b">
        <f t="shared" si="129"/>
        <v>0</v>
      </c>
      <c r="N2108" t="b">
        <f t="shared" si="130"/>
        <v>0</v>
      </c>
      <c r="O2108" s="2" t="b">
        <f t="shared" si="131"/>
        <v>0</v>
      </c>
    </row>
    <row r="2109" spans="1:15" x14ac:dyDescent="0.25">
      <c r="A2109">
        <v>2109</v>
      </c>
      <c r="B2109" s="2" t="s">
        <v>2277</v>
      </c>
      <c r="C2109">
        <v>34</v>
      </c>
      <c r="D2109">
        <v>36</v>
      </c>
      <c r="E2109">
        <v>2109</v>
      </c>
      <c r="F2109" s="2" t="s">
        <v>137</v>
      </c>
      <c r="G2109">
        <v>9.83</v>
      </c>
      <c r="H2109">
        <v>100</v>
      </c>
      <c r="I2109">
        <v>0</v>
      </c>
      <c r="J2109">
        <v>0</v>
      </c>
      <c r="K2109">
        <v>0</v>
      </c>
      <c r="L2109" t="b">
        <f t="shared" si="128"/>
        <v>0</v>
      </c>
      <c r="M2109" t="b">
        <f t="shared" si="129"/>
        <v>0</v>
      </c>
      <c r="N2109" t="b">
        <f t="shared" si="130"/>
        <v>0</v>
      </c>
      <c r="O2109" s="2" t="b">
        <f t="shared" si="131"/>
        <v>0</v>
      </c>
    </row>
    <row r="2110" spans="1:15" x14ac:dyDescent="0.25">
      <c r="A2110">
        <v>2110</v>
      </c>
      <c r="B2110" s="2" t="s">
        <v>2278</v>
      </c>
      <c r="C2110">
        <v>34</v>
      </c>
      <c r="D2110">
        <v>36</v>
      </c>
      <c r="E2110">
        <v>2110</v>
      </c>
      <c r="F2110" s="2" t="s">
        <v>137</v>
      </c>
      <c r="G2110">
        <v>8.9499999999999993</v>
      </c>
      <c r="H2110">
        <v>100</v>
      </c>
      <c r="I2110">
        <v>0</v>
      </c>
      <c r="J2110">
        <v>0</v>
      </c>
      <c r="K2110">
        <v>0</v>
      </c>
      <c r="L2110" t="b">
        <f t="shared" si="128"/>
        <v>0</v>
      </c>
      <c r="M2110" t="b">
        <f t="shared" si="129"/>
        <v>0</v>
      </c>
      <c r="N2110" t="b">
        <f t="shared" si="130"/>
        <v>0</v>
      </c>
      <c r="O2110" s="2" t="b">
        <f t="shared" si="131"/>
        <v>0</v>
      </c>
    </row>
    <row r="2111" spans="1:15" x14ac:dyDescent="0.25">
      <c r="A2111">
        <v>2111</v>
      </c>
      <c r="B2111" s="2" t="s">
        <v>2279</v>
      </c>
      <c r="C2111">
        <v>34</v>
      </c>
      <c r="D2111">
        <v>36</v>
      </c>
      <c r="E2111">
        <v>2111</v>
      </c>
      <c r="F2111" s="2" t="s">
        <v>137</v>
      </c>
      <c r="G2111">
        <v>10.25</v>
      </c>
      <c r="H2111">
        <v>100</v>
      </c>
      <c r="I2111">
        <v>0</v>
      </c>
      <c r="J2111">
        <v>0</v>
      </c>
      <c r="K2111">
        <v>0</v>
      </c>
      <c r="L2111" t="b">
        <f t="shared" si="128"/>
        <v>0</v>
      </c>
      <c r="M2111" t="b">
        <f t="shared" si="129"/>
        <v>0</v>
      </c>
      <c r="N2111" t="b">
        <f t="shared" si="130"/>
        <v>0</v>
      </c>
      <c r="O2111" s="2" t="b">
        <f t="shared" si="131"/>
        <v>0</v>
      </c>
    </row>
    <row r="2112" spans="1:15" x14ac:dyDescent="0.25">
      <c r="A2112">
        <v>2112</v>
      </c>
      <c r="B2112" s="2" t="s">
        <v>2280</v>
      </c>
      <c r="C2112">
        <v>34</v>
      </c>
      <c r="D2112">
        <v>36</v>
      </c>
      <c r="E2112">
        <v>2112</v>
      </c>
      <c r="F2112" s="2" t="s">
        <v>137</v>
      </c>
      <c r="G2112">
        <v>8.7200000000000006</v>
      </c>
      <c r="H2112">
        <v>100</v>
      </c>
      <c r="I2112">
        <v>0</v>
      </c>
      <c r="J2112">
        <v>0</v>
      </c>
      <c r="K2112">
        <v>0</v>
      </c>
      <c r="L2112" t="b">
        <f t="shared" si="128"/>
        <v>0</v>
      </c>
      <c r="M2112" t="b">
        <f t="shared" si="129"/>
        <v>0</v>
      </c>
      <c r="N2112" t="b">
        <f t="shared" si="130"/>
        <v>0</v>
      </c>
      <c r="O2112" s="2" t="b">
        <f t="shared" si="131"/>
        <v>0</v>
      </c>
    </row>
    <row r="2113" spans="1:15" x14ac:dyDescent="0.25">
      <c r="A2113">
        <v>2113</v>
      </c>
      <c r="B2113" s="2" t="s">
        <v>2281</v>
      </c>
      <c r="C2113">
        <v>34</v>
      </c>
      <c r="D2113">
        <v>36</v>
      </c>
      <c r="E2113">
        <v>2113</v>
      </c>
      <c r="F2113" s="2" t="s">
        <v>137</v>
      </c>
      <c r="G2113">
        <v>11.51</v>
      </c>
      <c r="H2113">
        <v>100</v>
      </c>
      <c r="I2113">
        <v>0</v>
      </c>
      <c r="J2113">
        <v>0</v>
      </c>
      <c r="K2113">
        <v>0</v>
      </c>
      <c r="L2113" t="b">
        <f t="shared" si="128"/>
        <v>0</v>
      </c>
      <c r="M2113" t="b">
        <f t="shared" si="129"/>
        <v>0</v>
      </c>
      <c r="N2113" t="b">
        <f t="shared" si="130"/>
        <v>0</v>
      </c>
      <c r="O2113" s="2" t="b">
        <f t="shared" si="131"/>
        <v>0</v>
      </c>
    </row>
    <row r="2114" spans="1:15" x14ac:dyDescent="0.25">
      <c r="A2114">
        <v>2114</v>
      </c>
      <c r="B2114" s="2" t="s">
        <v>2282</v>
      </c>
      <c r="C2114">
        <v>34</v>
      </c>
      <c r="D2114">
        <v>36</v>
      </c>
      <c r="E2114">
        <v>2114</v>
      </c>
      <c r="F2114" s="2" t="s">
        <v>137</v>
      </c>
      <c r="G2114">
        <v>11.39</v>
      </c>
      <c r="H2114">
        <v>100</v>
      </c>
      <c r="I2114">
        <v>0</v>
      </c>
      <c r="J2114">
        <v>0</v>
      </c>
      <c r="K2114">
        <v>0</v>
      </c>
      <c r="L2114" t="b">
        <f t="shared" ref="L2114:L2177" si="132">IF(ISNUMBER(FIND(" VEGAN",UPPER(B2114))),TRUE,FALSE)</f>
        <v>0</v>
      </c>
      <c r="M2114" t="b">
        <f t="shared" ref="M2114:M2177" si="133">IF(ISNUMBER(FIND(" BIO",UPPER(B2114))),TRUE)</f>
        <v>0</v>
      </c>
      <c r="N2114" t="b">
        <f t="shared" ref="N2114:N2177" si="134">IF(ISNUMBER(FIND(" HALAL",UPPER(B2114))),TRUE)</f>
        <v>0</v>
      </c>
      <c r="O2114" s="2" t="b">
        <f t="shared" ref="O2114:O2177" si="135">IF(ISNUMBER(FIND(" CASHER",UPPER(B2114))),TRUE)</f>
        <v>0</v>
      </c>
    </row>
    <row r="2115" spans="1:15" x14ac:dyDescent="0.25">
      <c r="A2115">
        <v>2115</v>
      </c>
      <c r="B2115" s="2" t="s">
        <v>2283</v>
      </c>
      <c r="C2115">
        <v>34</v>
      </c>
      <c r="D2115">
        <v>36</v>
      </c>
      <c r="E2115">
        <v>2115</v>
      </c>
      <c r="F2115" s="2" t="s">
        <v>137</v>
      </c>
      <c r="G2115">
        <v>11.51</v>
      </c>
      <c r="H2115">
        <v>100</v>
      </c>
      <c r="I2115">
        <v>0</v>
      </c>
      <c r="J2115">
        <v>0</v>
      </c>
      <c r="K2115">
        <v>0</v>
      </c>
      <c r="L2115" t="b">
        <f t="shared" si="132"/>
        <v>0</v>
      </c>
      <c r="M2115" t="b">
        <f t="shared" si="133"/>
        <v>0</v>
      </c>
      <c r="N2115" t="b">
        <f t="shared" si="134"/>
        <v>0</v>
      </c>
      <c r="O2115" s="2" t="b">
        <f t="shared" si="135"/>
        <v>0</v>
      </c>
    </row>
    <row r="2116" spans="1:15" x14ac:dyDescent="0.25">
      <c r="A2116">
        <v>2116</v>
      </c>
      <c r="B2116" s="2" t="s">
        <v>2284</v>
      </c>
      <c r="C2116">
        <v>34</v>
      </c>
      <c r="D2116">
        <v>36</v>
      </c>
      <c r="E2116">
        <v>2116</v>
      </c>
      <c r="F2116" s="2" t="s">
        <v>137</v>
      </c>
      <c r="G2116">
        <v>13.87</v>
      </c>
      <c r="H2116">
        <v>100</v>
      </c>
      <c r="I2116">
        <v>0</v>
      </c>
      <c r="J2116">
        <v>0</v>
      </c>
      <c r="K2116">
        <v>0</v>
      </c>
      <c r="L2116" t="b">
        <f t="shared" si="132"/>
        <v>0</v>
      </c>
      <c r="M2116" t="b">
        <f t="shared" si="133"/>
        <v>0</v>
      </c>
      <c r="N2116" t="b">
        <f t="shared" si="134"/>
        <v>0</v>
      </c>
      <c r="O2116" s="2" t="b">
        <f t="shared" si="135"/>
        <v>0</v>
      </c>
    </row>
    <row r="2117" spans="1:15" x14ac:dyDescent="0.25">
      <c r="A2117">
        <v>2117</v>
      </c>
      <c r="B2117" s="2" t="s">
        <v>2285</v>
      </c>
      <c r="C2117">
        <v>34</v>
      </c>
      <c r="D2117">
        <v>36</v>
      </c>
      <c r="E2117">
        <v>2117</v>
      </c>
      <c r="F2117" s="2" t="s">
        <v>137</v>
      </c>
      <c r="G2117">
        <v>14.06</v>
      </c>
      <c r="H2117">
        <v>100</v>
      </c>
      <c r="I2117">
        <v>0</v>
      </c>
      <c r="J2117">
        <v>0</v>
      </c>
      <c r="K2117">
        <v>0</v>
      </c>
      <c r="L2117" t="b">
        <f t="shared" si="132"/>
        <v>0</v>
      </c>
      <c r="M2117" t="b">
        <f t="shared" si="133"/>
        <v>0</v>
      </c>
      <c r="N2117" t="b">
        <f t="shared" si="134"/>
        <v>0</v>
      </c>
      <c r="O2117" s="2" t="b">
        <f t="shared" si="135"/>
        <v>0</v>
      </c>
    </row>
    <row r="2118" spans="1:15" x14ac:dyDescent="0.25">
      <c r="A2118">
        <v>2118</v>
      </c>
      <c r="B2118" s="2" t="s">
        <v>2286</v>
      </c>
      <c r="C2118">
        <v>34</v>
      </c>
      <c r="D2118">
        <v>36</v>
      </c>
      <c r="E2118">
        <v>2118</v>
      </c>
      <c r="F2118" s="2" t="s">
        <v>137</v>
      </c>
      <c r="G2118">
        <v>17.11</v>
      </c>
      <c r="H2118">
        <v>100</v>
      </c>
      <c r="I2118">
        <v>0</v>
      </c>
      <c r="J2118">
        <v>0</v>
      </c>
      <c r="K2118">
        <v>0</v>
      </c>
      <c r="L2118" t="b">
        <f t="shared" si="132"/>
        <v>0</v>
      </c>
      <c r="M2118" t="b">
        <f t="shared" si="133"/>
        <v>0</v>
      </c>
      <c r="N2118" t="b">
        <f t="shared" si="134"/>
        <v>0</v>
      </c>
      <c r="O2118" s="2" t="b">
        <f t="shared" si="135"/>
        <v>0</v>
      </c>
    </row>
    <row r="2119" spans="1:15" x14ac:dyDescent="0.25">
      <c r="A2119">
        <v>2119</v>
      </c>
      <c r="B2119" s="2" t="s">
        <v>2287</v>
      </c>
      <c r="C2119">
        <v>34</v>
      </c>
      <c r="D2119">
        <v>36</v>
      </c>
      <c r="E2119">
        <v>2119</v>
      </c>
      <c r="F2119" s="2" t="s">
        <v>137</v>
      </c>
      <c r="G2119">
        <v>10.25</v>
      </c>
      <c r="H2119">
        <v>100</v>
      </c>
      <c r="I2119">
        <v>0</v>
      </c>
      <c r="J2119">
        <v>0</v>
      </c>
      <c r="K2119">
        <v>0</v>
      </c>
      <c r="L2119" t="b">
        <f t="shared" si="132"/>
        <v>0</v>
      </c>
      <c r="M2119" t="b">
        <f t="shared" si="133"/>
        <v>0</v>
      </c>
      <c r="N2119" t="b">
        <f t="shared" si="134"/>
        <v>0</v>
      </c>
      <c r="O2119" s="2" t="b">
        <f t="shared" si="135"/>
        <v>0</v>
      </c>
    </row>
    <row r="2120" spans="1:15" x14ac:dyDescent="0.25">
      <c r="A2120">
        <v>2120</v>
      </c>
      <c r="B2120" s="2" t="s">
        <v>2288</v>
      </c>
      <c r="C2120">
        <v>34</v>
      </c>
      <c r="D2120">
        <v>36</v>
      </c>
      <c r="E2120">
        <v>2120</v>
      </c>
      <c r="F2120" s="2" t="s">
        <v>137</v>
      </c>
      <c r="G2120">
        <v>14.82</v>
      </c>
      <c r="H2120">
        <v>100</v>
      </c>
      <c r="I2120">
        <v>0</v>
      </c>
      <c r="J2120">
        <v>0</v>
      </c>
      <c r="K2120">
        <v>0</v>
      </c>
      <c r="L2120" t="b">
        <f t="shared" si="132"/>
        <v>0</v>
      </c>
      <c r="M2120" t="b">
        <f t="shared" si="133"/>
        <v>0</v>
      </c>
      <c r="N2120" t="b">
        <f t="shared" si="134"/>
        <v>0</v>
      </c>
      <c r="O2120" s="2" t="b">
        <f t="shared" si="135"/>
        <v>0</v>
      </c>
    </row>
    <row r="2121" spans="1:15" x14ac:dyDescent="0.25">
      <c r="A2121">
        <v>2121</v>
      </c>
      <c r="B2121" s="2" t="s">
        <v>2289</v>
      </c>
      <c r="C2121">
        <v>34</v>
      </c>
      <c r="D2121">
        <v>35</v>
      </c>
      <c r="E2121">
        <v>2121</v>
      </c>
      <c r="F2121" s="2" t="s">
        <v>137</v>
      </c>
      <c r="G2121">
        <v>14.82</v>
      </c>
      <c r="H2121">
        <v>100</v>
      </c>
      <c r="I2121">
        <v>0</v>
      </c>
      <c r="J2121">
        <v>0</v>
      </c>
      <c r="K2121">
        <v>0</v>
      </c>
      <c r="L2121" t="b">
        <f t="shared" si="132"/>
        <v>0</v>
      </c>
      <c r="M2121" t="b">
        <f t="shared" si="133"/>
        <v>0</v>
      </c>
      <c r="N2121" t="b">
        <f t="shared" si="134"/>
        <v>0</v>
      </c>
      <c r="O2121" s="2" t="b">
        <f t="shared" si="135"/>
        <v>0</v>
      </c>
    </row>
    <row r="2122" spans="1:15" x14ac:dyDescent="0.25">
      <c r="A2122">
        <v>2122</v>
      </c>
      <c r="B2122" s="2" t="s">
        <v>2290</v>
      </c>
      <c r="C2122">
        <v>34</v>
      </c>
      <c r="D2122">
        <v>35</v>
      </c>
      <c r="E2122">
        <v>2122</v>
      </c>
      <c r="F2122" s="2" t="s">
        <v>137</v>
      </c>
      <c r="G2122">
        <v>9.49</v>
      </c>
      <c r="H2122">
        <v>100</v>
      </c>
      <c r="I2122">
        <v>0</v>
      </c>
      <c r="J2122">
        <v>0</v>
      </c>
      <c r="K2122">
        <v>0</v>
      </c>
      <c r="L2122" t="b">
        <f t="shared" si="132"/>
        <v>0</v>
      </c>
      <c r="M2122" t="b">
        <f t="shared" si="133"/>
        <v>0</v>
      </c>
      <c r="N2122" t="b">
        <f t="shared" si="134"/>
        <v>0</v>
      </c>
      <c r="O2122" s="2" t="b">
        <f t="shared" si="135"/>
        <v>0</v>
      </c>
    </row>
    <row r="2123" spans="1:15" x14ac:dyDescent="0.25">
      <c r="A2123">
        <v>2123</v>
      </c>
      <c r="B2123" s="2" t="s">
        <v>2291</v>
      </c>
      <c r="C2123">
        <v>34</v>
      </c>
      <c r="D2123">
        <v>35</v>
      </c>
      <c r="E2123">
        <v>2123</v>
      </c>
      <c r="F2123" s="2" t="s">
        <v>137</v>
      </c>
      <c r="G2123">
        <v>7.92</v>
      </c>
      <c r="H2123">
        <v>100</v>
      </c>
      <c r="I2123">
        <v>0</v>
      </c>
      <c r="J2123">
        <v>0</v>
      </c>
      <c r="K2123">
        <v>0</v>
      </c>
      <c r="L2123" t="b">
        <f t="shared" si="132"/>
        <v>0</v>
      </c>
      <c r="M2123" t="b">
        <f t="shared" si="133"/>
        <v>0</v>
      </c>
      <c r="N2123" t="b">
        <f t="shared" si="134"/>
        <v>0</v>
      </c>
      <c r="O2123" s="2" t="b">
        <f t="shared" si="135"/>
        <v>0</v>
      </c>
    </row>
    <row r="2124" spans="1:15" x14ac:dyDescent="0.25">
      <c r="A2124">
        <v>2124</v>
      </c>
      <c r="B2124" s="2" t="s">
        <v>2292</v>
      </c>
      <c r="C2124">
        <v>34</v>
      </c>
      <c r="D2124">
        <v>35</v>
      </c>
      <c r="E2124">
        <v>2124</v>
      </c>
      <c r="F2124" s="2" t="s">
        <v>137</v>
      </c>
      <c r="G2124">
        <v>8.69</v>
      </c>
      <c r="H2124">
        <v>100</v>
      </c>
      <c r="I2124">
        <v>0</v>
      </c>
      <c r="J2124">
        <v>0</v>
      </c>
      <c r="K2124">
        <v>0</v>
      </c>
      <c r="L2124" t="b">
        <f t="shared" si="132"/>
        <v>0</v>
      </c>
      <c r="M2124" t="b">
        <f t="shared" si="133"/>
        <v>0</v>
      </c>
      <c r="N2124" t="b">
        <f t="shared" si="134"/>
        <v>0</v>
      </c>
      <c r="O2124" s="2" t="b">
        <f t="shared" si="135"/>
        <v>0</v>
      </c>
    </row>
    <row r="2125" spans="1:15" x14ac:dyDescent="0.25">
      <c r="A2125">
        <v>2125</v>
      </c>
      <c r="B2125" s="2" t="s">
        <v>2293</v>
      </c>
      <c r="C2125">
        <v>34</v>
      </c>
      <c r="D2125">
        <v>35</v>
      </c>
      <c r="E2125">
        <v>2125</v>
      </c>
      <c r="F2125" s="2" t="s">
        <v>137</v>
      </c>
      <c r="G2125">
        <v>10.59</v>
      </c>
      <c r="H2125">
        <v>100</v>
      </c>
      <c r="I2125">
        <v>0</v>
      </c>
      <c r="J2125">
        <v>0</v>
      </c>
      <c r="K2125">
        <v>0</v>
      </c>
      <c r="L2125" t="b">
        <f t="shared" si="132"/>
        <v>0</v>
      </c>
      <c r="M2125" t="b">
        <f t="shared" si="133"/>
        <v>0</v>
      </c>
      <c r="N2125" t="b">
        <f t="shared" si="134"/>
        <v>0</v>
      </c>
      <c r="O2125" s="2" t="b">
        <f t="shared" si="135"/>
        <v>0</v>
      </c>
    </row>
    <row r="2126" spans="1:15" x14ac:dyDescent="0.25">
      <c r="A2126">
        <v>2126</v>
      </c>
      <c r="B2126" s="2" t="s">
        <v>2294</v>
      </c>
      <c r="C2126">
        <v>34</v>
      </c>
      <c r="D2126">
        <v>35</v>
      </c>
      <c r="E2126">
        <v>2126</v>
      </c>
      <c r="F2126" s="2" t="s">
        <v>137</v>
      </c>
      <c r="G2126">
        <v>10.59</v>
      </c>
      <c r="H2126">
        <v>100</v>
      </c>
      <c r="I2126">
        <v>0</v>
      </c>
      <c r="J2126">
        <v>0</v>
      </c>
      <c r="K2126">
        <v>0</v>
      </c>
      <c r="L2126" t="b">
        <f t="shared" si="132"/>
        <v>0</v>
      </c>
      <c r="M2126" t="b">
        <f t="shared" si="133"/>
        <v>0</v>
      </c>
      <c r="N2126" t="b">
        <f t="shared" si="134"/>
        <v>0</v>
      </c>
      <c r="O2126" s="2" t="b">
        <f t="shared" si="135"/>
        <v>0</v>
      </c>
    </row>
    <row r="2127" spans="1:15" x14ac:dyDescent="0.25">
      <c r="A2127">
        <v>2127</v>
      </c>
      <c r="B2127" s="2" t="s">
        <v>2295</v>
      </c>
      <c r="C2127">
        <v>34</v>
      </c>
      <c r="D2127">
        <v>35</v>
      </c>
      <c r="E2127">
        <v>2127</v>
      </c>
      <c r="F2127" s="2" t="s">
        <v>137</v>
      </c>
      <c r="G2127">
        <v>9.26</v>
      </c>
      <c r="H2127">
        <v>100</v>
      </c>
      <c r="I2127">
        <v>0</v>
      </c>
      <c r="J2127">
        <v>0</v>
      </c>
      <c r="K2127">
        <v>0</v>
      </c>
      <c r="L2127" t="b">
        <f t="shared" si="132"/>
        <v>0</v>
      </c>
      <c r="M2127" t="b">
        <f t="shared" si="133"/>
        <v>0</v>
      </c>
      <c r="N2127" t="b">
        <f t="shared" si="134"/>
        <v>0</v>
      </c>
      <c r="O2127" s="2" t="b">
        <f t="shared" si="135"/>
        <v>0</v>
      </c>
    </row>
    <row r="2128" spans="1:15" x14ac:dyDescent="0.25">
      <c r="A2128">
        <v>2128</v>
      </c>
      <c r="B2128" s="2" t="s">
        <v>2296</v>
      </c>
      <c r="C2128">
        <v>34</v>
      </c>
      <c r="D2128">
        <v>35</v>
      </c>
      <c r="E2128">
        <v>2128</v>
      </c>
      <c r="F2128" s="2" t="s">
        <v>137</v>
      </c>
      <c r="G2128">
        <v>10.71</v>
      </c>
      <c r="H2128">
        <v>100</v>
      </c>
      <c r="I2128">
        <v>0</v>
      </c>
      <c r="J2128">
        <v>0</v>
      </c>
      <c r="K2128">
        <v>0</v>
      </c>
      <c r="L2128" t="b">
        <f t="shared" si="132"/>
        <v>0</v>
      </c>
      <c r="M2128" t="b">
        <f t="shared" si="133"/>
        <v>0</v>
      </c>
      <c r="N2128" t="b">
        <f t="shared" si="134"/>
        <v>0</v>
      </c>
      <c r="O2128" s="2" t="b">
        <f t="shared" si="135"/>
        <v>0</v>
      </c>
    </row>
    <row r="2129" spans="1:15" x14ac:dyDescent="0.25">
      <c r="A2129">
        <v>2129</v>
      </c>
      <c r="B2129" s="2" t="s">
        <v>2297</v>
      </c>
      <c r="C2129">
        <v>34</v>
      </c>
      <c r="D2129">
        <v>35</v>
      </c>
      <c r="E2129">
        <v>2129</v>
      </c>
      <c r="F2129" s="2" t="s">
        <v>137</v>
      </c>
      <c r="G2129">
        <v>10.36</v>
      </c>
      <c r="H2129">
        <v>100</v>
      </c>
      <c r="I2129">
        <v>0</v>
      </c>
      <c r="J2129">
        <v>0</v>
      </c>
      <c r="K2129">
        <v>0</v>
      </c>
      <c r="L2129" t="b">
        <f t="shared" si="132"/>
        <v>0</v>
      </c>
      <c r="M2129" t="b">
        <f t="shared" si="133"/>
        <v>0</v>
      </c>
      <c r="N2129" t="b">
        <f t="shared" si="134"/>
        <v>0</v>
      </c>
      <c r="O2129" s="2" t="b">
        <f t="shared" si="135"/>
        <v>0</v>
      </c>
    </row>
    <row r="2130" spans="1:15" x14ac:dyDescent="0.25">
      <c r="A2130">
        <v>2130</v>
      </c>
      <c r="B2130" s="2" t="s">
        <v>2298</v>
      </c>
      <c r="C2130">
        <v>34</v>
      </c>
      <c r="D2130">
        <v>35</v>
      </c>
      <c r="E2130">
        <v>2130</v>
      </c>
      <c r="F2130" s="2" t="s">
        <v>137</v>
      </c>
      <c r="G2130">
        <v>9.0299999999999994</v>
      </c>
      <c r="H2130">
        <v>100</v>
      </c>
      <c r="I2130">
        <v>0</v>
      </c>
      <c r="J2130">
        <v>0</v>
      </c>
      <c r="K2130">
        <v>0</v>
      </c>
      <c r="L2130" t="b">
        <f t="shared" si="132"/>
        <v>0</v>
      </c>
      <c r="M2130" t="b">
        <f t="shared" si="133"/>
        <v>0</v>
      </c>
      <c r="N2130" t="b">
        <f t="shared" si="134"/>
        <v>0</v>
      </c>
      <c r="O2130" s="2" t="b">
        <f t="shared" si="135"/>
        <v>0</v>
      </c>
    </row>
    <row r="2131" spans="1:15" x14ac:dyDescent="0.25">
      <c r="A2131">
        <v>2131</v>
      </c>
      <c r="B2131" s="2" t="s">
        <v>2299</v>
      </c>
      <c r="C2131">
        <v>34</v>
      </c>
      <c r="D2131">
        <v>35</v>
      </c>
      <c r="E2131">
        <v>2131</v>
      </c>
      <c r="F2131" s="2" t="s">
        <v>137</v>
      </c>
      <c r="G2131">
        <v>8.15</v>
      </c>
      <c r="H2131">
        <v>100</v>
      </c>
      <c r="I2131">
        <v>0</v>
      </c>
      <c r="J2131">
        <v>0</v>
      </c>
      <c r="K2131">
        <v>0</v>
      </c>
      <c r="L2131" t="b">
        <f t="shared" si="132"/>
        <v>0</v>
      </c>
      <c r="M2131" t="b">
        <f t="shared" si="133"/>
        <v>0</v>
      </c>
      <c r="N2131" t="b">
        <f t="shared" si="134"/>
        <v>0</v>
      </c>
      <c r="O2131" s="2" t="b">
        <f t="shared" si="135"/>
        <v>0</v>
      </c>
    </row>
    <row r="2132" spans="1:15" x14ac:dyDescent="0.25">
      <c r="A2132">
        <v>2132</v>
      </c>
      <c r="B2132" s="2" t="s">
        <v>2300</v>
      </c>
      <c r="C2132">
        <v>34</v>
      </c>
      <c r="D2132">
        <v>35</v>
      </c>
      <c r="E2132">
        <v>2132</v>
      </c>
      <c r="F2132" s="2" t="s">
        <v>137</v>
      </c>
      <c r="G2132">
        <v>9.4499999999999993</v>
      </c>
      <c r="H2132">
        <v>100</v>
      </c>
      <c r="I2132">
        <v>0</v>
      </c>
      <c r="J2132">
        <v>0</v>
      </c>
      <c r="K2132">
        <v>0</v>
      </c>
      <c r="L2132" t="b">
        <f t="shared" si="132"/>
        <v>0</v>
      </c>
      <c r="M2132" t="b">
        <f t="shared" si="133"/>
        <v>0</v>
      </c>
      <c r="N2132" t="b">
        <f t="shared" si="134"/>
        <v>0</v>
      </c>
      <c r="O2132" s="2" t="b">
        <f t="shared" si="135"/>
        <v>0</v>
      </c>
    </row>
    <row r="2133" spans="1:15" x14ac:dyDescent="0.25">
      <c r="A2133">
        <v>2133</v>
      </c>
      <c r="B2133" s="2" t="s">
        <v>2301</v>
      </c>
      <c r="C2133">
        <v>34</v>
      </c>
      <c r="D2133">
        <v>35</v>
      </c>
      <c r="E2133">
        <v>2133</v>
      </c>
      <c r="F2133" s="2" t="s">
        <v>137</v>
      </c>
      <c r="G2133">
        <v>7.92</v>
      </c>
      <c r="H2133">
        <v>100</v>
      </c>
      <c r="I2133">
        <v>0</v>
      </c>
      <c r="J2133">
        <v>0</v>
      </c>
      <c r="K2133">
        <v>0</v>
      </c>
      <c r="L2133" t="b">
        <f t="shared" si="132"/>
        <v>0</v>
      </c>
      <c r="M2133" t="b">
        <f t="shared" si="133"/>
        <v>0</v>
      </c>
      <c r="N2133" t="b">
        <f t="shared" si="134"/>
        <v>0</v>
      </c>
      <c r="O2133" s="2" t="b">
        <f t="shared" si="135"/>
        <v>0</v>
      </c>
    </row>
    <row r="2134" spans="1:15" x14ac:dyDescent="0.25">
      <c r="A2134">
        <v>2134</v>
      </c>
      <c r="B2134" s="2" t="s">
        <v>2302</v>
      </c>
      <c r="C2134">
        <v>34</v>
      </c>
      <c r="D2134">
        <v>35</v>
      </c>
      <c r="E2134">
        <v>2134</v>
      </c>
      <c r="F2134" s="2" t="s">
        <v>137</v>
      </c>
      <c r="G2134">
        <v>10.71</v>
      </c>
      <c r="H2134">
        <v>100</v>
      </c>
      <c r="I2134">
        <v>0</v>
      </c>
      <c r="J2134">
        <v>0</v>
      </c>
      <c r="K2134">
        <v>0</v>
      </c>
      <c r="L2134" t="b">
        <f t="shared" si="132"/>
        <v>0</v>
      </c>
      <c r="M2134" t="b">
        <f t="shared" si="133"/>
        <v>0</v>
      </c>
      <c r="N2134" t="b">
        <f t="shared" si="134"/>
        <v>0</v>
      </c>
      <c r="O2134" s="2" t="b">
        <f t="shared" si="135"/>
        <v>0</v>
      </c>
    </row>
    <row r="2135" spans="1:15" x14ac:dyDescent="0.25">
      <c r="A2135">
        <v>2135</v>
      </c>
      <c r="B2135" s="2" t="s">
        <v>2303</v>
      </c>
      <c r="C2135">
        <v>34</v>
      </c>
      <c r="D2135">
        <v>35</v>
      </c>
      <c r="E2135">
        <v>2135</v>
      </c>
      <c r="F2135" s="2" t="s">
        <v>137</v>
      </c>
      <c r="G2135">
        <v>10.59</v>
      </c>
      <c r="H2135">
        <v>100</v>
      </c>
      <c r="I2135">
        <v>0</v>
      </c>
      <c r="J2135">
        <v>0</v>
      </c>
      <c r="K2135">
        <v>0</v>
      </c>
      <c r="L2135" t="b">
        <f t="shared" si="132"/>
        <v>0</v>
      </c>
      <c r="M2135" t="b">
        <f t="shared" si="133"/>
        <v>0</v>
      </c>
      <c r="N2135" t="b">
        <f t="shared" si="134"/>
        <v>0</v>
      </c>
      <c r="O2135" s="2" t="b">
        <f t="shared" si="135"/>
        <v>0</v>
      </c>
    </row>
    <row r="2136" spans="1:15" x14ac:dyDescent="0.25">
      <c r="A2136">
        <v>2136</v>
      </c>
      <c r="B2136" s="2" t="s">
        <v>2304</v>
      </c>
      <c r="C2136">
        <v>34</v>
      </c>
      <c r="D2136">
        <v>35</v>
      </c>
      <c r="E2136">
        <v>2136</v>
      </c>
      <c r="F2136" s="2" t="s">
        <v>137</v>
      </c>
      <c r="G2136">
        <v>10.71</v>
      </c>
      <c r="H2136">
        <v>100</v>
      </c>
      <c r="I2136">
        <v>0</v>
      </c>
      <c r="J2136">
        <v>0</v>
      </c>
      <c r="K2136">
        <v>0</v>
      </c>
      <c r="L2136" t="b">
        <f t="shared" si="132"/>
        <v>0</v>
      </c>
      <c r="M2136" t="b">
        <f t="shared" si="133"/>
        <v>0</v>
      </c>
      <c r="N2136" t="b">
        <f t="shared" si="134"/>
        <v>0</v>
      </c>
      <c r="O2136" s="2" t="b">
        <f t="shared" si="135"/>
        <v>0</v>
      </c>
    </row>
    <row r="2137" spans="1:15" x14ac:dyDescent="0.25">
      <c r="A2137">
        <v>2137</v>
      </c>
      <c r="B2137" s="2" t="s">
        <v>2305</v>
      </c>
      <c r="C2137">
        <v>34</v>
      </c>
      <c r="D2137">
        <v>35</v>
      </c>
      <c r="E2137">
        <v>2137</v>
      </c>
      <c r="F2137" s="2" t="s">
        <v>137</v>
      </c>
      <c r="G2137">
        <v>13.07</v>
      </c>
      <c r="H2137">
        <v>100</v>
      </c>
      <c r="I2137">
        <v>0</v>
      </c>
      <c r="J2137">
        <v>0</v>
      </c>
      <c r="K2137">
        <v>0</v>
      </c>
      <c r="L2137" t="b">
        <f t="shared" si="132"/>
        <v>0</v>
      </c>
      <c r="M2137" t="b">
        <f t="shared" si="133"/>
        <v>0</v>
      </c>
      <c r="N2137" t="b">
        <f t="shared" si="134"/>
        <v>0</v>
      </c>
      <c r="O2137" s="2" t="b">
        <f t="shared" si="135"/>
        <v>0</v>
      </c>
    </row>
    <row r="2138" spans="1:15" x14ac:dyDescent="0.25">
      <c r="A2138">
        <v>2138</v>
      </c>
      <c r="B2138" s="2" t="s">
        <v>2306</v>
      </c>
      <c r="C2138">
        <v>34</v>
      </c>
      <c r="D2138">
        <v>35</v>
      </c>
      <c r="E2138">
        <v>2138</v>
      </c>
      <c r="F2138" s="2" t="s">
        <v>137</v>
      </c>
      <c r="G2138">
        <v>13.26</v>
      </c>
      <c r="H2138">
        <v>100</v>
      </c>
      <c r="I2138">
        <v>0</v>
      </c>
      <c r="J2138">
        <v>0</v>
      </c>
      <c r="K2138">
        <v>0</v>
      </c>
      <c r="L2138" t="b">
        <f t="shared" si="132"/>
        <v>0</v>
      </c>
      <c r="M2138" t="b">
        <f t="shared" si="133"/>
        <v>0</v>
      </c>
      <c r="N2138" t="b">
        <f t="shared" si="134"/>
        <v>0</v>
      </c>
      <c r="O2138" s="2" t="b">
        <f t="shared" si="135"/>
        <v>0</v>
      </c>
    </row>
    <row r="2139" spans="1:15" x14ac:dyDescent="0.25">
      <c r="A2139">
        <v>2139</v>
      </c>
      <c r="B2139" s="2" t="s">
        <v>2307</v>
      </c>
      <c r="C2139">
        <v>34</v>
      </c>
      <c r="D2139">
        <v>35</v>
      </c>
      <c r="E2139">
        <v>2139</v>
      </c>
      <c r="F2139" s="2" t="s">
        <v>137</v>
      </c>
      <c r="G2139">
        <v>16.309999999999999</v>
      </c>
      <c r="H2139">
        <v>100</v>
      </c>
      <c r="I2139">
        <v>0</v>
      </c>
      <c r="J2139">
        <v>0</v>
      </c>
      <c r="K2139">
        <v>0</v>
      </c>
      <c r="L2139" t="b">
        <f t="shared" si="132"/>
        <v>0</v>
      </c>
      <c r="M2139" t="b">
        <f t="shared" si="133"/>
        <v>0</v>
      </c>
      <c r="N2139" t="b">
        <f t="shared" si="134"/>
        <v>0</v>
      </c>
      <c r="O2139" s="2" t="b">
        <f t="shared" si="135"/>
        <v>0</v>
      </c>
    </row>
    <row r="2140" spans="1:15" x14ac:dyDescent="0.25">
      <c r="A2140">
        <v>2140</v>
      </c>
      <c r="B2140" s="2" t="s">
        <v>2308</v>
      </c>
      <c r="C2140">
        <v>34</v>
      </c>
      <c r="D2140">
        <v>35</v>
      </c>
      <c r="E2140">
        <v>2140</v>
      </c>
      <c r="F2140" s="2" t="s">
        <v>137</v>
      </c>
      <c r="G2140">
        <v>9.4499999999999993</v>
      </c>
      <c r="H2140">
        <v>100</v>
      </c>
      <c r="I2140">
        <v>0</v>
      </c>
      <c r="J2140">
        <v>0</v>
      </c>
      <c r="K2140">
        <v>0</v>
      </c>
      <c r="L2140" t="b">
        <f t="shared" si="132"/>
        <v>0</v>
      </c>
      <c r="M2140" t="b">
        <f t="shared" si="133"/>
        <v>0</v>
      </c>
      <c r="N2140" t="b">
        <f t="shared" si="134"/>
        <v>0</v>
      </c>
      <c r="O2140" s="2" t="b">
        <f t="shared" si="135"/>
        <v>0</v>
      </c>
    </row>
    <row r="2141" spans="1:15" x14ac:dyDescent="0.25">
      <c r="A2141">
        <v>2141</v>
      </c>
      <c r="B2141" s="2" t="s">
        <v>2309</v>
      </c>
      <c r="C2141">
        <v>34</v>
      </c>
      <c r="D2141">
        <v>35</v>
      </c>
      <c r="E2141">
        <v>2141</v>
      </c>
      <c r="F2141" s="2" t="s">
        <v>137</v>
      </c>
      <c r="G2141">
        <v>14.02</v>
      </c>
      <c r="H2141">
        <v>100</v>
      </c>
      <c r="I2141">
        <v>0</v>
      </c>
      <c r="J2141">
        <v>0</v>
      </c>
      <c r="K2141">
        <v>0</v>
      </c>
      <c r="L2141" t="b">
        <f t="shared" si="132"/>
        <v>0</v>
      </c>
      <c r="M2141" t="b">
        <f t="shared" si="133"/>
        <v>0</v>
      </c>
      <c r="N2141" t="b">
        <f t="shared" si="134"/>
        <v>0</v>
      </c>
      <c r="O2141" s="2" t="b">
        <f t="shared" si="135"/>
        <v>0</v>
      </c>
    </row>
    <row r="2142" spans="1:15" x14ac:dyDescent="0.25">
      <c r="A2142">
        <v>2142</v>
      </c>
      <c r="B2142" s="2" t="s">
        <v>2310</v>
      </c>
      <c r="C2142">
        <v>34</v>
      </c>
      <c r="D2142">
        <v>35</v>
      </c>
      <c r="E2142">
        <v>2142</v>
      </c>
      <c r="F2142" s="2" t="s">
        <v>137</v>
      </c>
      <c r="G2142">
        <v>14.02</v>
      </c>
      <c r="H2142">
        <v>100</v>
      </c>
      <c r="I2142">
        <v>0</v>
      </c>
      <c r="J2142">
        <v>0</v>
      </c>
      <c r="K2142">
        <v>0</v>
      </c>
      <c r="L2142" t="b">
        <f t="shared" si="132"/>
        <v>0</v>
      </c>
      <c r="M2142" t="b">
        <f t="shared" si="133"/>
        <v>0</v>
      </c>
      <c r="N2142" t="b">
        <f t="shared" si="134"/>
        <v>0</v>
      </c>
      <c r="O2142" s="2" t="b">
        <f t="shared" si="135"/>
        <v>0</v>
      </c>
    </row>
    <row r="2143" spans="1:15" x14ac:dyDescent="0.25">
      <c r="A2143">
        <v>2143</v>
      </c>
      <c r="B2143" s="2" t="s">
        <v>2311</v>
      </c>
      <c r="C2143">
        <v>34</v>
      </c>
      <c r="D2143">
        <v>35</v>
      </c>
      <c r="E2143">
        <v>2143</v>
      </c>
      <c r="F2143" s="2" t="s">
        <v>137</v>
      </c>
      <c r="G2143">
        <v>8.69</v>
      </c>
      <c r="H2143">
        <v>100</v>
      </c>
      <c r="I2143">
        <v>0</v>
      </c>
      <c r="J2143">
        <v>0</v>
      </c>
      <c r="K2143">
        <v>0</v>
      </c>
      <c r="L2143" t="b">
        <f t="shared" si="132"/>
        <v>0</v>
      </c>
      <c r="M2143" t="b">
        <f t="shared" si="133"/>
        <v>0</v>
      </c>
      <c r="N2143" t="b">
        <f t="shared" si="134"/>
        <v>0</v>
      </c>
      <c r="O2143" s="2" t="b">
        <f t="shared" si="135"/>
        <v>0</v>
      </c>
    </row>
    <row r="2144" spans="1:15" x14ac:dyDescent="0.25">
      <c r="A2144">
        <v>2144</v>
      </c>
      <c r="B2144" s="2" t="s">
        <v>2312</v>
      </c>
      <c r="C2144">
        <v>34</v>
      </c>
      <c r="D2144">
        <v>35</v>
      </c>
      <c r="E2144">
        <v>2144</v>
      </c>
      <c r="F2144" s="2" t="s">
        <v>137</v>
      </c>
      <c r="G2144">
        <v>9.6199999999999992</v>
      </c>
      <c r="H2144">
        <v>100</v>
      </c>
      <c r="I2144">
        <v>0</v>
      </c>
      <c r="J2144">
        <v>0</v>
      </c>
      <c r="K2144">
        <v>0</v>
      </c>
      <c r="L2144" t="b">
        <f t="shared" si="132"/>
        <v>0</v>
      </c>
      <c r="M2144" t="b">
        <f t="shared" si="133"/>
        <v>0</v>
      </c>
      <c r="N2144" t="b">
        <f t="shared" si="134"/>
        <v>0</v>
      </c>
      <c r="O2144" s="2" t="b">
        <f t="shared" si="135"/>
        <v>0</v>
      </c>
    </row>
    <row r="2145" spans="1:15" x14ac:dyDescent="0.25">
      <c r="A2145">
        <v>2145</v>
      </c>
      <c r="B2145" s="2" t="s">
        <v>2313</v>
      </c>
      <c r="C2145">
        <v>34</v>
      </c>
      <c r="D2145">
        <v>35</v>
      </c>
      <c r="E2145">
        <v>2145</v>
      </c>
      <c r="F2145" s="2" t="s">
        <v>137</v>
      </c>
      <c r="G2145">
        <v>10.39</v>
      </c>
      <c r="H2145">
        <v>100</v>
      </c>
      <c r="I2145">
        <v>0</v>
      </c>
      <c r="J2145">
        <v>0</v>
      </c>
      <c r="K2145">
        <v>0</v>
      </c>
      <c r="L2145" t="b">
        <f t="shared" si="132"/>
        <v>0</v>
      </c>
      <c r="M2145" t="b">
        <f t="shared" si="133"/>
        <v>0</v>
      </c>
      <c r="N2145" t="b">
        <f t="shared" si="134"/>
        <v>0</v>
      </c>
      <c r="O2145" s="2" t="b">
        <f t="shared" si="135"/>
        <v>0</v>
      </c>
    </row>
    <row r="2146" spans="1:15" x14ac:dyDescent="0.25">
      <c r="A2146">
        <v>2146</v>
      </c>
      <c r="B2146" s="2" t="s">
        <v>2314</v>
      </c>
      <c r="C2146">
        <v>34</v>
      </c>
      <c r="D2146">
        <v>45</v>
      </c>
      <c r="E2146">
        <v>2146</v>
      </c>
      <c r="F2146" s="2" t="s">
        <v>137</v>
      </c>
      <c r="G2146">
        <v>12.29</v>
      </c>
      <c r="H2146">
        <v>100</v>
      </c>
      <c r="I2146">
        <v>0</v>
      </c>
      <c r="J2146">
        <v>0</v>
      </c>
      <c r="K2146">
        <v>0</v>
      </c>
      <c r="L2146" t="b">
        <f t="shared" si="132"/>
        <v>0</v>
      </c>
      <c r="M2146" t="b">
        <f t="shared" si="133"/>
        <v>0</v>
      </c>
      <c r="N2146" t="b">
        <f t="shared" si="134"/>
        <v>0</v>
      </c>
      <c r="O2146" s="2" t="b">
        <f t="shared" si="135"/>
        <v>0</v>
      </c>
    </row>
    <row r="2147" spans="1:15" x14ac:dyDescent="0.25">
      <c r="A2147">
        <v>2147</v>
      </c>
      <c r="B2147" s="2" t="s">
        <v>2315</v>
      </c>
      <c r="C2147">
        <v>34</v>
      </c>
      <c r="D2147">
        <v>45</v>
      </c>
      <c r="E2147">
        <v>2147</v>
      </c>
      <c r="F2147" s="2" t="s">
        <v>137</v>
      </c>
      <c r="G2147">
        <v>12.29</v>
      </c>
      <c r="H2147">
        <v>100</v>
      </c>
      <c r="I2147">
        <v>0</v>
      </c>
      <c r="J2147">
        <v>0</v>
      </c>
      <c r="K2147">
        <v>0</v>
      </c>
      <c r="L2147" t="b">
        <f t="shared" si="132"/>
        <v>0</v>
      </c>
      <c r="M2147" t="b">
        <f t="shared" si="133"/>
        <v>0</v>
      </c>
      <c r="N2147" t="b">
        <f t="shared" si="134"/>
        <v>0</v>
      </c>
      <c r="O2147" s="2" t="b">
        <f t="shared" si="135"/>
        <v>0</v>
      </c>
    </row>
    <row r="2148" spans="1:15" x14ac:dyDescent="0.25">
      <c r="A2148">
        <v>2148</v>
      </c>
      <c r="B2148" s="2" t="s">
        <v>2316</v>
      </c>
      <c r="C2148">
        <v>34</v>
      </c>
      <c r="D2148">
        <v>45</v>
      </c>
      <c r="E2148">
        <v>2148</v>
      </c>
      <c r="F2148" s="2" t="s">
        <v>137</v>
      </c>
      <c r="G2148">
        <v>10.96</v>
      </c>
      <c r="H2148">
        <v>100</v>
      </c>
      <c r="I2148">
        <v>0</v>
      </c>
      <c r="J2148">
        <v>0</v>
      </c>
      <c r="K2148">
        <v>0</v>
      </c>
      <c r="L2148" t="b">
        <f t="shared" si="132"/>
        <v>0</v>
      </c>
      <c r="M2148" t="b">
        <f t="shared" si="133"/>
        <v>0</v>
      </c>
      <c r="N2148" t="b">
        <f t="shared" si="134"/>
        <v>0</v>
      </c>
      <c r="O2148" s="2" t="b">
        <f t="shared" si="135"/>
        <v>0</v>
      </c>
    </row>
    <row r="2149" spans="1:15" x14ac:dyDescent="0.25">
      <c r="A2149">
        <v>2149</v>
      </c>
      <c r="B2149" s="2" t="s">
        <v>2317</v>
      </c>
      <c r="C2149">
        <v>34</v>
      </c>
      <c r="D2149">
        <v>45</v>
      </c>
      <c r="E2149">
        <v>2149</v>
      </c>
      <c r="F2149" s="2" t="s">
        <v>137</v>
      </c>
      <c r="G2149">
        <v>12.41</v>
      </c>
      <c r="H2149">
        <v>100</v>
      </c>
      <c r="I2149">
        <v>0</v>
      </c>
      <c r="J2149">
        <v>0</v>
      </c>
      <c r="K2149">
        <v>0</v>
      </c>
      <c r="L2149" t="b">
        <f t="shared" si="132"/>
        <v>0</v>
      </c>
      <c r="M2149" t="b">
        <f t="shared" si="133"/>
        <v>0</v>
      </c>
      <c r="N2149" t="b">
        <f t="shared" si="134"/>
        <v>0</v>
      </c>
      <c r="O2149" s="2" t="b">
        <f t="shared" si="135"/>
        <v>0</v>
      </c>
    </row>
    <row r="2150" spans="1:15" x14ac:dyDescent="0.25">
      <c r="A2150">
        <v>2150</v>
      </c>
      <c r="B2150" s="2" t="s">
        <v>2318</v>
      </c>
      <c r="C2150">
        <v>34</v>
      </c>
      <c r="D2150">
        <v>45</v>
      </c>
      <c r="E2150">
        <v>2150</v>
      </c>
      <c r="F2150" s="2" t="s">
        <v>137</v>
      </c>
      <c r="G2150">
        <v>12.06</v>
      </c>
      <c r="H2150">
        <v>100</v>
      </c>
      <c r="I2150">
        <v>0</v>
      </c>
      <c r="J2150">
        <v>0</v>
      </c>
      <c r="K2150">
        <v>0</v>
      </c>
      <c r="L2150" t="b">
        <f t="shared" si="132"/>
        <v>0</v>
      </c>
      <c r="M2150" t="b">
        <f t="shared" si="133"/>
        <v>0</v>
      </c>
      <c r="N2150" t="b">
        <f t="shared" si="134"/>
        <v>0</v>
      </c>
      <c r="O2150" s="2" t="b">
        <f t="shared" si="135"/>
        <v>0</v>
      </c>
    </row>
    <row r="2151" spans="1:15" x14ac:dyDescent="0.25">
      <c r="A2151">
        <v>2151</v>
      </c>
      <c r="B2151" s="2" t="s">
        <v>2319</v>
      </c>
      <c r="C2151">
        <v>34</v>
      </c>
      <c r="D2151">
        <v>45</v>
      </c>
      <c r="E2151">
        <v>2151</v>
      </c>
      <c r="F2151" s="2" t="s">
        <v>137</v>
      </c>
      <c r="G2151">
        <v>10.73</v>
      </c>
      <c r="H2151">
        <v>100</v>
      </c>
      <c r="I2151">
        <v>0</v>
      </c>
      <c r="J2151">
        <v>0</v>
      </c>
      <c r="K2151">
        <v>0</v>
      </c>
      <c r="L2151" t="b">
        <f t="shared" si="132"/>
        <v>0</v>
      </c>
      <c r="M2151" t="b">
        <f t="shared" si="133"/>
        <v>0</v>
      </c>
      <c r="N2151" t="b">
        <f t="shared" si="134"/>
        <v>0</v>
      </c>
      <c r="O2151" s="2" t="b">
        <f t="shared" si="135"/>
        <v>0</v>
      </c>
    </row>
    <row r="2152" spans="1:15" x14ac:dyDescent="0.25">
      <c r="A2152">
        <v>2152</v>
      </c>
      <c r="B2152" s="2" t="s">
        <v>2320</v>
      </c>
      <c r="C2152">
        <v>34</v>
      </c>
      <c r="D2152">
        <v>45</v>
      </c>
      <c r="E2152">
        <v>2152</v>
      </c>
      <c r="F2152" s="2" t="s">
        <v>137</v>
      </c>
      <c r="G2152">
        <v>9.85</v>
      </c>
      <c r="H2152">
        <v>100</v>
      </c>
      <c r="I2152">
        <v>0</v>
      </c>
      <c r="J2152">
        <v>0</v>
      </c>
      <c r="K2152">
        <v>0</v>
      </c>
      <c r="L2152" t="b">
        <f t="shared" si="132"/>
        <v>0</v>
      </c>
      <c r="M2152" t="b">
        <f t="shared" si="133"/>
        <v>0</v>
      </c>
      <c r="N2152" t="b">
        <f t="shared" si="134"/>
        <v>0</v>
      </c>
      <c r="O2152" s="2" t="b">
        <f t="shared" si="135"/>
        <v>0</v>
      </c>
    </row>
    <row r="2153" spans="1:15" x14ac:dyDescent="0.25">
      <c r="A2153">
        <v>2153</v>
      </c>
      <c r="B2153" s="2" t="s">
        <v>2321</v>
      </c>
      <c r="C2153">
        <v>34</v>
      </c>
      <c r="D2153">
        <v>45</v>
      </c>
      <c r="E2153">
        <v>2153</v>
      </c>
      <c r="F2153" s="2" t="s">
        <v>137</v>
      </c>
      <c r="G2153">
        <v>11.15</v>
      </c>
      <c r="H2153">
        <v>100</v>
      </c>
      <c r="I2153">
        <v>0</v>
      </c>
      <c r="J2153">
        <v>0</v>
      </c>
      <c r="K2153">
        <v>0</v>
      </c>
      <c r="L2153" t="b">
        <f t="shared" si="132"/>
        <v>0</v>
      </c>
      <c r="M2153" t="b">
        <f t="shared" si="133"/>
        <v>0</v>
      </c>
      <c r="N2153" t="b">
        <f t="shared" si="134"/>
        <v>0</v>
      </c>
      <c r="O2153" s="2" t="b">
        <f t="shared" si="135"/>
        <v>0</v>
      </c>
    </row>
    <row r="2154" spans="1:15" x14ac:dyDescent="0.25">
      <c r="A2154">
        <v>2154</v>
      </c>
      <c r="B2154" s="2" t="s">
        <v>2322</v>
      </c>
      <c r="C2154">
        <v>34</v>
      </c>
      <c r="D2154">
        <v>45</v>
      </c>
      <c r="E2154">
        <v>2154</v>
      </c>
      <c r="F2154" s="2" t="s">
        <v>137</v>
      </c>
      <c r="G2154">
        <v>9.6199999999999992</v>
      </c>
      <c r="H2154">
        <v>100</v>
      </c>
      <c r="I2154">
        <v>0</v>
      </c>
      <c r="J2154">
        <v>0</v>
      </c>
      <c r="K2154">
        <v>0</v>
      </c>
      <c r="L2154" t="b">
        <f t="shared" si="132"/>
        <v>0</v>
      </c>
      <c r="M2154" t="b">
        <f t="shared" si="133"/>
        <v>0</v>
      </c>
      <c r="N2154" t="b">
        <f t="shared" si="134"/>
        <v>0</v>
      </c>
      <c r="O2154" s="2" t="b">
        <f t="shared" si="135"/>
        <v>0</v>
      </c>
    </row>
    <row r="2155" spans="1:15" x14ac:dyDescent="0.25">
      <c r="A2155">
        <v>2155</v>
      </c>
      <c r="B2155" s="2" t="s">
        <v>2323</v>
      </c>
      <c r="C2155">
        <v>34</v>
      </c>
      <c r="D2155">
        <v>45</v>
      </c>
      <c r="E2155">
        <v>2155</v>
      </c>
      <c r="F2155" s="2" t="s">
        <v>137</v>
      </c>
      <c r="G2155">
        <v>12.41</v>
      </c>
      <c r="H2155">
        <v>100</v>
      </c>
      <c r="I2155">
        <v>0</v>
      </c>
      <c r="J2155">
        <v>0</v>
      </c>
      <c r="K2155">
        <v>0</v>
      </c>
      <c r="L2155" t="b">
        <f t="shared" si="132"/>
        <v>0</v>
      </c>
      <c r="M2155" t="b">
        <f t="shared" si="133"/>
        <v>0</v>
      </c>
      <c r="N2155" t="b">
        <f t="shared" si="134"/>
        <v>0</v>
      </c>
      <c r="O2155" s="2" t="b">
        <f t="shared" si="135"/>
        <v>0</v>
      </c>
    </row>
    <row r="2156" spans="1:15" x14ac:dyDescent="0.25">
      <c r="A2156">
        <v>2156</v>
      </c>
      <c r="B2156" s="2" t="s">
        <v>2324</v>
      </c>
      <c r="C2156">
        <v>34</v>
      </c>
      <c r="D2156">
        <v>45</v>
      </c>
      <c r="E2156">
        <v>2156</v>
      </c>
      <c r="F2156" s="2" t="s">
        <v>137</v>
      </c>
      <c r="G2156">
        <v>12.29</v>
      </c>
      <c r="H2156">
        <v>100</v>
      </c>
      <c r="I2156">
        <v>0</v>
      </c>
      <c r="J2156">
        <v>0</v>
      </c>
      <c r="K2156">
        <v>0</v>
      </c>
      <c r="L2156" t="b">
        <f t="shared" si="132"/>
        <v>0</v>
      </c>
      <c r="M2156" t="b">
        <f t="shared" si="133"/>
        <v>0</v>
      </c>
      <c r="N2156" t="b">
        <f t="shared" si="134"/>
        <v>0</v>
      </c>
      <c r="O2156" s="2" t="b">
        <f t="shared" si="135"/>
        <v>0</v>
      </c>
    </row>
    <row r="2157" spans="1:15" x14ac:dyDescent="0.25">
      <c r="A2157">
        <v>2157</v>
      </c>
      <c r="B2157" s="2" t="s">
        <v>2325</v>
      </c>
      <c r="C2157">
        <v>34</v>
      </c>
      <c r="D2157">
        <v>45</v>
      </c>
      <c r="E2157">
        <v>2157</v>
      </c>
      <c r="F2157" s="2" t="s">
        <v>137</v>
      </c>
      <c r="G2157">
        <v>12.41</v>
      </c>
      <c r="H2157">
        <v>100</v>
      </c>
      <c r="I2157">
        <v>0</v>
      </c>
      <c r="J2157">
        <v>0</v>
      </c>
      <c r="K2157">
        <v>0</v>
      </c>
      <c r="L2157" t="b">
        <f t="shared" si="132"/>
        <v>0</v>
      </c>
      <c r="M2157" t="b">
        <f t="shared" si="133"/>
        <v>0</v>
      </c>
      <c r="N2157" t="b">
        <f t="shared" si="134"/>
        <v>0</v>
      </c>
      <c r="O2157" s="2" t="b">
        <f t="shared" si="135"/>
        <v>0</v>
      </c>
    </row>
    <row r="2158" spans="1:15" x14ac:dyDescent="0.25">
      <c r="A2158">
        <v>2158</v>
      </c>
      <c r="B2158" s="2" t="s">
        <v>2326</v>
      </c>
      <c r="C2158">
        <v>34</v>
      </c>
      <c r="D2158">
        <v>45</v>
      </c>
      <c r="E2158">
        <v>2158</v>
      </c>
      <c r="F2158" s="2" t="s">
        <v>137</v>
      </c>
      <c r="G2158">
        <v>14.77</v>
      </c>
      <c r="H2158">
        <v>100</v>
      </c>
      <c r="I2158">
        <v>0</v>
      </c>
      <c r="J2158">
        <v>0</v>
      </c>
      <c r="K2158">
        <v>0</v>
      </c>
      <c r="L2158" t="b">
        <f t="shared" si="132"/>
        <v>0</v>
      </c>
      <c r="M2158" t="b">
        <f t="shared" si="133"/>
        <v>0</v>
      </c>
      <c r="N2158" t="b">
        <f t="shared" si="134"/>
        <v>0</v>
      </c>
      <c r="O2158" s="2" t="b">
        <f t="shared" si="135"/>
        <v>0</v>
      </c>
    </row>
    <row r="2159" spans="1:15" x14ac:dyDescent="0.25">
      <c r="A2159">
        <v>2159</v>
      </c>
      <c r="B2159" s="2" t="s">
        <v>2327</v>
      </c>
      <c r="C2159">
        <v>34</v>
      </c>
      <c r="D2159">
        <v>45</v>
      </c>
      <c r="E2159">
        <v>2159</v>
      </c>
      <c r="F2159" s="2" t="s">
        <v>137</v>
      </c>
      <c r="G2159">
        <v>14.96</v>
      </c>
      <c r="H2159">
        <v>100</v>
      </c>
      <c r="I2159">
        <v>0</v>
      </c>
      <c r="J2159">
        <v>0</v>
      </c>
      <c r="K2159">
        <v>0</v>
      </c>
      <c r="L2159" t="b">
        <f t="shared" si="132"/>
        <v>0</v>
      </c>
      <c r="M2159" t="b">
        <f t="shared" si="133"/>
        <v>0</v>
      </c>
      <c r="N2159" t="b">
        <f t="shared" si="134"/>
        <v>0</v>
      </c>
      <c r="O2159" s="2" t="b">
        <f t="shared" si="135"/>
        <v>0</v>
      </c>
    </row>
    <row r="2160" spans="1:15" x14ac:dyDescent="0.25">
      <c r="A2160">
        <v>2160</v>
      </c>
      <c r="B2160" s="2" t="s">
        <v>2328</v>
      </c>
      <c r="C2160">
        <v>34</v>
      </c>
      <c r="D2160">
        <v>45</v>
      </c>
      <c r="E2160">
        <v>2160</v>
      </c>
      <c r="F2160" s="2" t="s">
        <v>137</v>
      </c>
      <c r="G2160">
        <v>18.010000000000002</v>
      </c>
      <c r="H2160">
        <v>100</v>
      </c>
      <c r="I2160">
        <v>0</v>
      </c>
      <c r="J2160">
        <v>0</v>
      </c>
      <c r="K2160">
        <v>0</v>
      </c>
      <c r="L2160" t="b">
        <f t="shared" si="132"/>
        <v>0</v>
      </c>
      <c r="M2160" t="b">
        <f t="shared" si="133"/>
        <v>0</v>
      </c>
      <c r="N2160" t="b">
        <f t="shared" si="134"/>
        <v>0</v>
      </c>
      <c r="O2160" s="2" t="b">
        <f t="shared" si="135"/>
        <v>0</v>
      </c>
    </row>
    <row r="2161" spans="1:15" x14ac:dyDescent="0.25">
      <c r="A2161">
        <v>2161</v>
      </c>
      <c r="B2161" s="2" t="s">
        <v>2329</v>
      </c>
      <c r="C2161">
        <v>34</v>
      </c>
      <c r="D2161">
        <v>45</v>
      </c>
      <c r="E2161">
        <v>2161</v>
      </c>
      <c r="F2161" s="2" t="s">
        <v>137</v>
      </c>
      <c r="G2161">
        <v>11.15</v>
      </c>
      <c r="H2161">
        <v>100</v>
      </c>
      <c r="I2161">
        <v>0</v>
      </c>
      <c r="J2161">
        <v>0</v>
      </c>
      <c r="K2161">
        <v>0</v>
      </c>
      <c r="L2161" t="b">
        <f t="shared" si="132"/>
        <v>0</v>
      </c>
      <c r="M2161" t="b">
        <f t="shared" si="133"/>
        <v>0</v>
      </c>
      <c r="N2161" t="b">
        <f t="shared" si="134"/>
        <v>0</v>
      </c>
      <c r="O2161" s="2" t="b">
        <f t="shared" si="135"/>
        <v>0</v>
      </c>
    </row>
    <row r="2162" spans="1:15" x14ac:dyDescent="0.25">
      <c r="A2162">
        <v>2162</v>
      </c>
      <c r="B2162" s="2" t="s">
        <v>2330</v>
      </c>
      <c r="C2162">
        <v>34</v>
      </c>
      <c r="D2162">
        <v>45</v>
      </c>
      <c r="E2162">
        <v>2162</v>
      </c>
      <c r="F2162" s="2" t="s">
        <v>137</v>
      </c>
      <c r="G2162">
        <v>15.72</v>
      </c>
      <c r="H2162">
        <v>100</v>
      </c>
      <c r="I2162">
        <v>0</v>
      </c>
      <c r="J2162">
        <v>0</v>
      </c>
      <c r="K2162">
        <v>0</v>
      </c>
      <c r="L2162" t="b">
        <f t="shared" si="132"/>
        <v>0</v>
      </c>
      <c r="M2162" t="b">
        <f t="shared" si="133"/>
        <v>0</v>
      </c>
      <c r="N2162" t="b">
        <f t="shared" si="134"/>
        <v>0</v>
      </c>
      <c r="O2162" s="2" t="b">
        <f t="shared" si="135"/>
        <v>0</v>
      </c>
    </row>
    <row r="2163" spans="1:15" x14ac:dyDescent="0.25">
      <c r="A2163">
        <v>2163</v>
      </c>
      <c r="B2163" s="2" t="s">
        <v>2331</v>
      </c>
      <c r="C2163">
        <v>34</v>
      </c>
      <c r="D2163">
        <v>45</v>
      </c>
      <c r="E2163">
        <v>2163</v>
      </c>
      <c r="F2163" s="2" t="s">
        <v>137</v>
      </c>
      <c r="G2163">
        <v>15.72</v>
      </c>
      <c r="H2163">
        <v>100</v>
      </c>
      <c r="I2163">
        <v>0</v>
      </c>
      <c r="J2163">
        <v>0</v>
      </c>
      <c r="K2163">
        <v>0</v>
      </c>
      <c r="L2163" t="b">
        <f t="shared" si="132"/>
        <v>0</v>
      </c>
      <c r="M2163" t="b">
        <f t="shared" si="133"/>
        <v>0</v>
      </c>
      <c r="N2163" t="b">
        <f t="shared" si="134"/>
        <v>0</v>
      </c>
      <c r="O2163" s="2" t="b">
        <f t="shared" si="135"/>
        <v>0</v>
      </c>
    </row>
    <row r="2164" spans="1:15" x14ac:dyDescent="0.25">
      <c r="A2164">
        <v>2164</v>
      </c>
      <c r="B2164" s="2" t="s">
        <v>2332</v>
      </c>
      <c r="C2164">
        <v>34</v>
      </c>
      <c r="D2164">
        <v>45</v>
      </c>
      <c r="E2164">
        <v>2164</v>
      </c>
      <c r="F2164" s="2" t="s">
        <v>137</v>
      </c>
      <c r="G2164">
        <v>10.39</v>
      </c>
      <c r="H2164">
        <v>100</v>
      </c>
      <c r="I2164">
        <v>0</v>
      </c>
      <c r="J2164">
        <v>0</v>
      </c>
      <c r="K2164">
        <v>0</v>
      </c>
      <c r="L2164" t="b">
        <f t="shared" si="132"/>
        <v>0</v>
      </c>
      <c r="M2164" t="b">
        <f t="shared" si="133"/>
        <v>0</v>
      </c>
      <c r="N2164" t="b">
        <f t="shared" si="134"/>
        <v>0</v>
      </c>
      <c r="O2164" s="2" t="b">
        <f t="shared" si="135"/>
        <v>0</v>
      </c>
    </row>
    <row r="2165" spans="1:15" x14ac:dyDescent="0.25">
      <c r="A2165">
        <v>2165</v>
      </c>
      <c r="B2165" s="2" t="s">
        <v>2333</v>
      </c>
      <c r="C2165">
        <v>34</v>
      </c>
      <c r="D2165">
        <v>45</v>
      </c>
      <c r="E2165">
        <v>2165</v>
      </c>
      <c r="F2165" s="2" t="s">
        <v>137</v>
      </c>
      <c r="G2165">
        <v>8.82</v>
      </c>
      <c r="H2165">
        <v>100</v>
      </c>
      <c r="I2165">
        <v>0</v>
      </c>
      <c r="J2165">
        <v>0</v>
      </c>
      <c r="K2165">
        <v>0</v>
      </c>
      <c r="L2165" t="b">
        <f t="shared" si="132"/>
        <v>0</v>
      </c>
      <c r="M2165" t="b">
        <f t="shared" si="133"/>
        <v>0</v>
      </c>
      <c r="N2165" t="b">
        <f t="shared" si="134"/>
        <v>0</v>
      </c>
      <c r="O2165" s="2" t="b">
        <f t="shared" si="135"/>
        <v>0</v>
      </c>
    </row>
    <row r="2166" spans="1:15" x14ac:dyDescent="0.25">
      <c r="A2166">
        <v>2166</v>
      </c>
      <c r="B2166" s="2" t="s">
        <v>2334</v>
      </c>
      <c r="C2166">
        <v>34</v>
      </c>
      <c r="D2166">
        <v>45</v>
      </c>
      <c r="E2166">
        <v>2166</v>
      </c>
      <c r="F2166" s="2" t="s">
        <v>137</v>
      </c>
      <c r="G2166">
        <v>9.59</v>
      </c>
      <c r="H2166">
        <v>100</v>
      </c>
      <c r="I2166">
        <v>0</v>
      </c>
      <c r="J2166">
        <v>0</v>
      </c>
      <c r="K2166">
        <v>0</v>
      </c>
      <c r="L2166" t="b">
        <f t="shared" si="132"/>
        <v>0</v>
      </c>
      <c r="M2166" t="b">
        <f t="shared" si="133"/>
        <v>0</v>
      </c>
      <c r="N2166" t="b">
        <f t="shared" si="134"/>
        <v>0</v>
      </c>
      <c r="O2166" s="2" t="b">
        <f t="shared" si="135"/>
        <v>0</v>
      </c>
    </row>
    <row r="2167" spans="1:15" x14ac:dyDescent="0.25">
      <c r="A2167">
        <v>2167</v>
      </c>
      <c r="B2167" s="2" t="s">
        <v>2335</v>
      </c>
      <c r="C2167">
        <v>34</v>
      </c>
      <c r="D2167">
        <v>45</v>
      </c>
      <c r="E2167">
        <v>2167</v>
      </c>
      <c r="F2167" s="2" t="s">
        <v>137</v>
      </c>
      <c r="G2167">
        <v>11.49</v>
      </c>
      <c r="H2167">
        <v>100</v>
      </c>
      <c r="I2167">
        <v>0</v>
      </c>
      <c r="J2167">
        <v>0</v>
      </c>
      <c r="K2167">
        <v>0</v>
      </c>
      <c r="L2167" t="b">
        <f t="shared" si="132"/>
        <v>0</v>
      </c>
      <c r="M2167" t="b">
        <f t="shared" si="133"/>
        <v>0</v>
      </c>
      <c r="N2167" t="b">
        <f t="shared" si="134"/>
        <v>0</v>
      </c>
      <c r="O2167" s="2" t="b">
        <f t="shared" si="135"/>
        <v>0</v>
      </c>
    </row>
    <row r="2168" spans="1:15" x14ac:dyDescent="0.25">
      <c r="A2168">
        <v>2168</v>
      </c>
      <c r="B2168" s="2" t="s">
        <v>2336</v>
      </c>
      <c r="C2168">
        <v>34</v>
      </c>
      <c r="D2168">
        <v>45</v>
      </c>
      <c r="E2168">
        <v>2168</v>
      </c>
      <c r="F2168" s="2" t="s">
        <v>137</v>
      </c>
      <c r="G2168">
        <v>11.49</v>
      </c>
      <c r="H2168">
        <v>100</v>
      </c>
      <c r="I2168">
        <v>0</v>
      </c>
      <c r="J2168">
        <v>0</v>
      </c>
      <c r="K2168">
        <v>0</v>
      </c>
      <c r="L2168" t="b">
        <f t="shared" si="132"/>
        <v>0</v>
      </c>
      <c r="M2168" t="b">
        <f t="shared" si="133"/>
        <v>0</v>
      </c>
      <c r="N2168" t="b">
        <f t="shared" si="134"/>
        <v>0</v>
      </c>
      <c r="O2168" s="2" t="b">
        <f t="shared" si="135"/>
        <v>0</v>
      </c>
    </row>
    <row r="2169" spans="1:15" x14ac:dyDescent="0.25">
      <c r="A2169">
        <v>2169</v>
      </c>
      <c r="B2169" s="2" t="s">
        <v>2337</v>
      </c>
      <c r="C2169">
        <v>34</v>
      </c>
      <c r="D2169">
        <v>45</v>
      </c>
      <c r="E2169">
        <v>2169</v>
      </c>
      <c r="F2169" s="2" t="s">
        <v>137</v>
      </c>
      <c r="G2169">
        <v>10.16</v>
      </c>
      <c r="H2169">
        <v>100</v>
      </c>
      <c r="I2169">
        <v>0</v>
      </c>
      <c r="J2169">
        <v>0</v>
      </c>
      <c r="K2169">
        <v>0</v>
      </c>
      <c r="L2169" t="b">
        <f t="shared" si="132"/>
        <v>0</v>
      </c>
      <c r="M2169" t="b">
        <f t="shared" si="133"/>
        <v>0</v>
      </c>
      <c r="N2169" t="b">
        <f t="shared" si="134"/>
        <v>0</v>
      </c>
      <c r="O2169" s="2" t="b">
        <f t="shared" si="135"/>
        <v>0</v>
      </c>
    </row>
    <row r="2170" spans="1:15" x14ac:dyDescent="0.25">
      <c r="A2170">
        <v>2170</v>
      </c>
      <c r="B2170" s="2" t="s">
        <v>2338</v>
      </c>
      <c r="C2170">
        <v>34</v>
      </c>
      <c r="D2170">
        <v>45</v>
      </c>
      <c r="E2170">
        <v>2170</v>
      </c>
      <c r="F2170" s="2" t="s">
        <v>137</v>
      </c>
      <c r="G2170">
        <v>11.61</v>
      </c>
      <c r="H2170">
        <v>100</v>
      </c>
      <c r="I2170">
        <v>0</v>
      </c>
      <c r="J2170">
        <v>0</v>
      </c>
      <c r="K2170">
        <v>0</v>
      </c>
      <c r="L2170" t="b">
        <f t="shared" si="132"/>
        <v>0</v>
      </c>
      <c r="M2170" t="b">
        <f t="shared" si="133"/>
        <v>0</v>
      </c>
      <c r="N2170" t="b">
        <f t="shared" si="134"/>
        <v>0</v>
      </c>
      <c r="O2170" s="2" t="b">
        <f t="shared" si="135"/>
        <v>0</v>
      </c>
    </row>
    <row r="2171" spans="1:15" x14ac:dyDescent="0.25">
      <c r="A2171">
        <v>2171</v>
      </c>
      <c r="B2171" s="2" t="s">
        <v>2339</v>
      </c>
      <c r="C2171">
        <v>34</v>
      </c>
      <c r="D2171">
        <v>45</v>
      </c>
      <c r="E2171">
        <v>2171</v>
      </c>
      <c r="F2171" s="2" t="s">
        <v>137</v>
      </c>
      <c r="G2171">
        <v>11.26</v>
      </c>
      <c r="H2171">
        <v>100</v>
      </c>
      <c r="I2171">
        <v>0</v>
      </c>
      <c r="J2171">
        <v>0</v>
      </c>
      <c r="K2171">
        <v>0</v>
      </c>
      <c r="L2171" t="b">
        <f t="shared" si="132"/>
        <v>0</v>
      </c>
      <c r="M2171" t="b">
        <f t="shared" si="133"/>
        <v>0</v>
      </c>
      <c r="N2171" t="b">
        <f t="shared" si="134"/>
        <v>0</v>
      </c>
      <c r="O2171" s="2" t="b">
        <f t="shared" si="135"/>
        <v>0</v>
      </c>
    </row>
    <row r="2172" spans="1:15" x14ac:dyDescent="0.25">
      <c r="A2172">
        <v>2172</v>
      </c>
      <c r="B2172" s="2" t="s">
        <v>2340</v>
      </c>
      <c r="C2172">
        <v>34</v>
      </c>
      <c r="D2172">
        <v>45</v>
      </c>
      <c r="E2172">
        <v>2172</v>
      </c>
      <c r="F2172" s="2" t="s">
        <v>137</v>
      </c>
      <c r="G2172">
        <v>9.93</v>
      </c>
      <c r="H2172">
        <v>100</v>
      </c>
      <c r="I2172">
        <v>0</v>
      </c>
      <c r="J2172">
        <v>0</v>
      </c>
      <c r="K2172">
        <v>0</v>
      </c>
      <c r="L2172" t="b">
        <f t="shared" si="132"/>
        <v>0</v>
      </c>
      <c r="M2172" t="b">
        <f t="shared" si="133"/>
        <v>0</v>
      </c>
      <c r="N2172" t="b">
        <f t="shared" si="134"/>
        <v>0</v>
      </c>
      <c r="O2172" s="2" t="b">
        <f t="shared" si="135"/>
        <v>0</v>
      </c>
    </row>
    <row r="2173" spans="1:15" x14ac:dyDescent="0.25">
      <c r="A2173">
        <v>2173</v>
      </c>
      <c r="B2173" s="2" t="s">
        <v>2341</v>
      </c>
      <c r="C2173">
        <v>34</v>
      </c>
      <c r="D2173">
        <v>45</v>
      </c>
      <c r="E2173">
        <v>2173</v>
      </c>
      <c r="F2173" s="2" t="s">
        <v>137</v>
      </c>
      <c r="G2173">
        <v>9.0500000000000007</v>
      </c>
      <c r="H2173">
        <v>100</v>
      </c>
      <c r="I2173">
        <v>0</v>
      </c>
      <c r="J2173">
        <v>0</v>
      </c>
      <c r="K2173">
        <v>0</v>
      </c>
      <c r="L2173" t="b">
        <f t="shared" si="132"/>
        <v>0</v>
      </c>
      <c r="M2173" t="b">
        <f t="shared" si="133"/>
        <v>0</v>
      </c>
      <c r="N2173" t="b">
        <f t="shared" si="134"/>
        <v>0</v>
      </c>
      <c r="O2173" s="2" t="b">
        <f t="shared" si="135"/>
        <v>0</v>
      </c>
    </row>
    <row r="2174" spans="1:15" x14ac:dyDescent="0.25">
      <c r="A2174">
        <v>2174</v>
      </c>
      <c r="B2174" s="2" t="s">
        <v>2342</v>
      </c>
      <c r="C2174">
        <v>34</v>
      </c>
      <c r="D2174">
        <v>45</v>
      </c>
      <c r="E2174">
        <v>2174</v>
      </c>
      <c r="F2174" s="2" t="s">
        <v>137</v>
      </c>
      <c r="G2174">
        <v>10.35</v>
      </c>
      <c r="H2174">
        <v>100</v>
      </c>
      <c r="I2174">
        <v>0</v>
      </c>
      <c r="J2174">
        <v>0</v>
      </c>
      <c r="K2174">
        <v>0</v>
      </c>
      <c r="L2174" t="b">
        <f t="shared" si="132"/>
        <v>0</v>
      </c>
      <c r="M2174" t="b">
        <f t="shared" si="133"/>
        <v>0</v>
      </c>
      <c r="N2174" t="b">
        <f t="shared" si="134"/>
        <v>0</v>
      </c>
      <c r="O2174" s="2" t="b">
        <f t="shared" si="135"/>
        <v>0</v>
      </c>
    </row>
    <row r="2175" spans="1:15" x14ac:dyDescent="0.25">
      <c r="A2175">
        <v>2175</v>
      </c>
      <c r="B2175" s="2" t="s">
        <v>2343</v>
      </c>
      <c r="C2175">
        <v>34</v>
      </c>
      <c r="D2175">
        <v>45</v>
      </c>
      <c r="E2175">
        <v>2175</v>
      </c>
      <c r="F2175" s="2" t="s">
        <v>137</v>
      </c>
      <c r="G2175">
        <v>8.82</v>
      </c>
      <c r="H2175">
        <v>100</v>
      </c>
      <c r="I2175">
        <v>0</v>
      </c>
      <c r="J2175">
        <v>0</v>
      </c>
      <c r="K2175">
        <v>0</v>
      </c>
      <c r="L2175" t="b">
        <f t="shared" si="132"/>
        <v>0</v>
      </c>
      <c r="M2175" t="b">
        <f t="shared" si="133"/>
        <v>0</v>
      </c>
      <c r="N2175" t="b">
        <f t="shared" si="134"/>
        <v>0</v>
      </c>
      <c r="O2175" s="2" t="b">
        <f t="shared" si="135"/>
        <v>0</v>
      </c>
    </row>
    <row r="2176" spans="1:15" x14ac:dyDescent="0.25">
      <c r="A2176">
        <v>2176</v>
      </c>
      <c r="B2176" s="2" t="s">
        <v>2344</v>
      </c>
      <c r="C2176">
        <v>34</v>
      </c>
      <c r="D2176">
        <v>45</v>
      </c>
      <c r="E2176">
        <v>2176</v>
      </c>
      <c r="F2176" s="2" t="s">
        <v>137</v>
      </c>
      <c r="G2176">
        <v>11.61</v>
      </c>
      <c r="H2176">
        <v>100</v>
      </c>
      <c r="I2176">
        <v>0</v>
      </c>
      <c r="J2176">
        <v>0</v>
      </c>
      <c r="K2176">
        <v>0</v>
      </c>
      <c r="L2176" t="b">
        <f t="shared" si="132"/>
        <v>0</v>
      </c>
      <c r="M2176" t="b">
        <f t="shared" si="133"/>
        <v>0</v>
      </c>
      <c r="N2176" t="b">
        <f t="shared" si="134"/>
        <v>0</v>
      </c>
      <c r="O2176" s="2" t="b">
        <f t="shared" si="135"/>
        <v>0</v>
      </c>
    </row>
    <row r="2177" spans="1:15" x14ac:dyDescent="0.25">
      <c r="A2177">
        <v>2177</v>
      </c>
      <c r="B2177" s="2" t="s">
        <v>2345</v>
      </c>
      <c r="C2177">
        <v>34</v>
      </c>
      <c r="D2177">
        <v>45</v>
      </c>
      <c r="E2177">
        <v>2177</v>
      </c>
      <c r="F2177" s="2" t="s">
        <v>137</v>
      </c>
      <c r="G2177">
        <v>11.49</v>
      </c>
      <c r="H2177">
        <v>100</v>
      </c>
      <c r="I2177">
        <v>0</v>
      </c>
      <c r="J2177">
        <v>0</v>
      </c>
      <c r="K2177">
        <v>0</v>
      </c>
      <c r="L2177" t="b">
        <f t="shared" si="132"/>
        <v>0</v>
      </c>
      <c r="M2177" t="b">
        <f t="shared" si="133"/>
        <v>0</v>
      </c>
      <c r="N2177" t="b">
        <f t="shared" si="134"/>
        <v>0</v>
      </c>
      <c r="O2177" s="2" t="b">
        <f t="shared" si="135"/>
        <v>0</v>
      </c>
    </row>
    <row r="2178" spans="1:15" x14ac:dyDescent="0.25">
      <c r="A2178">
        <v>2178</v>
      </c>
      <c r="B2178" s="2" t="s">
        <v>2346</v>
      </c>
      <c r="C2178">
        <v>34</v>
      </c>
      <c r="D2178">
        <v>45</v>
      </c>
      <c r="E2178">
        <v>2178</v>
      </c>
      <c r="F2178" s="2" t="s">
        <v>137</v>
      </c>
      <c r="G2178">
        <v>11.61</v>
      </c>
      <c r="H2178">
        <v>100</v>
      </c>
      <c r="I2178">
        <v>0</v>
      </c>
      <c r="J2178">
        <v>0</v>
      </c>
      <c r="K2178">
        <v>0</v>
      </c>
      <c r="L2178" t="b">
        <f t="shared" ref="L2178:L2241" si="136">IF(ISNUMBER(FIND(" VEGAN",UPPER(B2178))),TRUE,FALSE)</f>
        <v>0</v>
      </c>
      <c r="M2178" t="b">
        <f t="shared" ref="M2178:M2241" si="137">IF(ISNUMBER(FIND(" BIO",UPPER(B2178))),TRUE)</f>
        <v>0</v>
      </c>
      <c r="N2178" t="b">
        <f t="shared" ref="N2178:N2241" si="138">IF(ISNUMBER(FIND(" HALAL",UPPER(B2178))),TRUE)</f>
        <v>0</v>
      </c>
      <c r="O2178" s="2" t="b">
        <f t="shared" ref="O2178:O2241" si="139">IF(ISNUMBER(FIND(" CASHER",UPPER(B2178))),TRUE)</f>
        <v>0</v>
      </c>
    </row>
    <row r="2179" spans="1:15" x14ac:dyDescent="0.25">
      <c r="A2179">
        <v>2179</v>
      </c>
      <c r="B2179" s="2" t="s">
        <v>2347</v>
      </c>
      <c r="C2179">
        <v>34</v>
      </c>
      <c r="D2179">
        <v>45</v>
      </c>
      <c r="E2179">
        <v>2179</v>
      </c>
      <c r="F2179" s="2" t="s">
        <v>137</v>
      </c>
      <c r="G2179">
        <v>13.97</v>
      </c>
      <c r="H2179">
        <v>100</v>
      </c>
      <c r="I2179">
        <v>0</v>
      </c>
      <c r="J2179">
        <v>0</v>
      </c>
      <c r="K2179">
        <v>0</v>
      </c>
      <c r="L2179" t="b">
        <f t="shared" si="136"/>
        <v>0</v>
      </c>
      <c r="M2179" t="b">
        <f t="shared" si="137"/>
        <v>0</v>
      </c>
      <c r="N2179" t="b">
        <f t="shared" si="138"/>
        <v>0</v>
      </c>
      <c r="O2179" s="2" t="b">
        <f t="shared" si="139"/>
        <v>0</v>
      </c>
    </row>
    <row r="2180" spans="1:15" x14ac:dyDescent="0.25">
      <c r="A2180">
        <v>2180</v>
      </c>
      <c r="B2180" s="2" t="s">
        <v>2348</v>
      </c>
      <c r="C2180">
        <v>34</v>
      </c>
      <c r="D2180">
        <v>45</v>
      </c>
      <c r="E2180">
        <v>2180</v>
      </c>
      <c r="F2180" s="2" t="s">
        <v>137</v>
      </c>
      <c r="G2180">
        <v>14.16</v>
      </c>
      <c r="H2180">
        <v>100</v>
      </c>
      <c r="I2180">
        <v>0</v>
      </c>
      <c r="J2180">
        <v>0</v>
      </c>
      <c r="K2180">
        <v>0</v>
      </c>
      <c r="L2180" t="b">
        <f t="shared" si="136"/>
        <v>0</v>
      </c>
      <c r="M2180" t="b">
        <f t="shared" si="137"/>
        <v>0</v>
      </c>
      <c r="N2180" t="b">
        <f t="shared" si="138"/>
        <v>0</v>
      </c>
      <c r="O2180" s="2" t="b">
        <f t="shared" si="139"/>
        <v>0</v>
      </c>
    </row>
    <row r="2181" spans="1:15" x14ac:dyDescent="0.25">
      <c r="A2181">
        <v>2181</v>
      </c>
      <c r="B2181" s="2" t="s">
        <v>2349</v>
      </c>
      <c r="C2181">
        <v>34</v>
      </c>
      <c r="D2181">
        <v>45</v>
      </c>
      <c r="E2181">
        <v>2181</v>
      </c>
      <c r="F2181" s="2" t="s">
        <v>137</v>
      </c>
      <c r="G2181">
        <v>17.21</v>
      </c>
      <c r="H2181">
        <v>100</v>
      </c>
      <c r="I2181">
        <v>0</v>
      </c>
      <c r="J2181">
        <v>0</v>
      </c>
      <c r="K2181">
        <v>0</v>
      </c>
      <c r="L2181" t="b">
        <f t="shared" si="136"/>
        <v>0</v>
      </c>
      <c r="M2181" t="b">
        <f t="shared" si="137"/>
        <v>0</v>
      </c>
      <c r="N2181" t="b">
        <f t="shared" si="138"/>
        <v>0</v>
      </c>
      <c r="O2181" s="2" t="b">
        <f t="shared" si="139"/>
        <v>0</v>
      </c>
    </row>
    <row r="2182" spans="1:15" x14ac:dyDescent="0.25">
      <c r="A2182">
        <v>2182</v>
      </c>
      <c r="B2182" s="2" t="s">
        <v>2350</v>
      </c>
      <c r="C2182">
        <v>34</v>
      </c>
      <c r="D2182">
        <v>45</v>
      </c>
      <c r="E2182">
        <v>2182</v>
      </c>
      <c r="F2182" s="2" t="s">
        <v>137</v>
      </c>
      <c r="G2182">
        <v>10.35</v>
      </c>
      <c r="H2182">
        <v>100</v>
      </c>
      <c r="I2182">
        <v>0</v>
      </c>
      <c r="J2182">
        <v>0</v>
      </c>
      <c r="K2182">
        <v>0</v>
      </c>
      <c r="L2182" t="b">
        <f t="shared" si="136"/>
        <v>0</v>
      </c>
      <c r="M2182" t="b">
        <f t="shared" si="137"/>
        <v>0</v>
      </c>
      <c r="N2182" t="b">
        <f t="shared" si="138"/>
        <v>0</v>
      </c>
      <c r="O2182" s="2" t="b">
        <f t="shared" si="139"/>
        <v>0</v>
      </c>
    </row>
    <row r="2183" spans="1:15" x14ac:dyDescent="0.25">
      <c r="A2183">
        <v>2183</v>
      </c>
      <c r="B2183" s="2" t="s">
        <v>2351</v>
      </c>
      <c r="C2183">
        <v>34</v>
      </c>
      <c r="D2183">
        <v>45</v>
      </c>
      <c r="E2183">
        <v>2183</v>
      </c>
      <c r="F2183" s="2" t="s">
        <v>137</v>
      </c>
      <c r="G2183">
        <v>14.92</v>
      </c>
      <c r="H2183">
        <v>100</v>
      </c>
      <c r="I2183">
        <v>0</v>
      </c>
      <c r="J2183">
        <v>0</v>
      </c>
      <c r="K2183">
        <v>0</v>
      </c>
      <c r="L2183" t="b">
        <f t="shared" si="136"/>
        <v>0</v>
      </c>
      <c r="M2183" t="b">
        <f t="shared" si="137"/>
        <v>0</v>
      </c>
      <c r="N2183" t="b">
        <f t="shared" si="138"/>
        <v>0</v>
      </c>
      <c r="O2183" s="2" t="b">
        <f t="shared" si="139"/>
        <v>0</v>
      </c>
    </row>
    <row r="2184" spans="1:15" x14ac:dyDescent="0.25">
      <c r="A2184">
        <v>2184</v>
      </c>
      <c r="B2184" s="2" t="s">
        <v>2352</v>
      </c>
      <c r="C2184">
        <v>34</v>
      </c>
      <c r="D2184">
        <v>45</v>
      </c>
      <c r="E2184">
        <v>2184</v>
      </c>
      <c r="F2184" s="2" t="s">
        <v>137</v>
      </c>
      <c r="G2184">
        <v>14.92</v>
      </c>
      <c r="H2184">
        <v>100</v>
      </c>
      <c r="I2184">
        <v>0</v>
      </c>
      <c r="J2184">
        <v>0</v>
      </c>
      <c r="K2184">
        <v>0</v>
      </c>
      <c r="L2184" t="b">
        <f t="shared" si="136"/>
        <v>0</v>
      </c>
      <c r="M2184" t="b">
        <f t="shared" si="137"/>
        <v>0</v>
      </c>
      <c r="N2184" t="b">
        <f t="shared" si="138"/>
        <v>0</v>
      </c>
      <c r="O2184" s="2" t="b">
        <f t="shared" si="139"/>
        <v>0</v>
      </c>
    </row>
    <row r="2185" spans="1:15" x14ac:dyDescent="0.25">
      <c r="A2185">
        <v>2185</v>
      </c>
      <c r="B2185" s="2" t="s">
        <v>2353</v>
      </c>
      <c r="C2185">
        <v>34</v>
      </c>
      <c r="D2185">
        <v>45</v>
      </c>
      <c r="E2185">
        <v>2185</v>
      </c>
      <c r="F2185" s="2" t="s">
        <v>137</v>
      </c>
      <c r="G2185">
        <v>9.59</v>
      </c>
      <c r="H2185">
        <v>100</v>
      </c>
      <c r="I2185">
        <v>0</v>
      </c>
      <c r="J2185">
        <v>0</v>
      </c>
      <c r="K2185">
        <v>0</v>
      </c>
      <c r="L2185" t="b">
        <f t="shared" si="136"/>
        <v>0</v>
      </c>
      <c r="M2185" t="b">
        <f t="shared" si="137"/>
        <v>0</v>
      </c>
      <c r="N2185" t="b">
        <f t="shared" si="138"/>
        <v>0</v>
      </c>
      <c r="O2185" s="2" t="b">
        <f t="shared" si="139"/>
        <v>0</v>
      </c>
    </row>
    <row r="2186" spans="1:15" x14ac:dyDescent="0.25">
      <c r="A2186">
        <v>2186</v>
      </c>
      <c r="B2186" s="2" t="s">
        <v>2354</v>
      </c>
      <c r="C2186">
        <v>34</v>
      </c>
      <c r="D2186">
        <v>45</v>
      </c>
      <c r="E2186">
        <v>2186</v>
      </c>
      <c r="F2186" s="2" t="s">
        <v>137</v>
      </c>
      <c r="G2186">
        <v>6.62</v>
      </c>
      <c r="H2186">
        <v>100</v>
      </c>
      <c r="I2186">
        <v>0</v>
      </c>
      <c r="J2186">
        <v>0</v>
      </c>
      <c r="K2186">
        <v>0</v>
      </c>
      <c r="L2186" t="b">
        <f t="shared" si="136"/>
        <v>0</v>
      </c>
      <c r="M2186" t="b">
        <f t="shared" si="137"/>
        <v>0</v>
      </c>
      <c r="N2186" t="b">
        <f t="shared" si="138"/>
        <v>0</v>
      </c>
      <c r="O2186" s="2" t="b">
        <f t="shared" si="139"/>
        <v>0</v>
      </c>
    </row>
    <row r="2187" spans="1:15" x14ac:dyDescent="0.25">
      <c r="A2187">
        <v>2187</v>
      </c>
      <c r="B2187" s="2" t="s">
        <v>2355</v>
      </c>
      <c r="C2187">
        <v>34</v>
      </c>
      <c r="D2187">
        <v>45</v>
      </c>
      <c r="E2187">
        <v>2187</v>
      </c>
      <c r="F2187" s="2" t="s">
        <v>137</v>
      </c>
      <c r="G2187">
        <v>7.39</v>
      </c>
      <c r="H2187">
        <v>100</v>
      </c>
      <c r="I2187">
        <v>0</v>
      </c>
      <c r="J2187">
        <v>0</v>
      </c>
      <c r="K2187">
        <v>0</v>
      </c>
      <c r="L2187" t="b">
        <f t="shared" si="136"/>
        <v>0</v>
      </c>
      <c r="M2187" t="b">
        <f t="shared" si="137"/>
        <v>0</v>
      </c>
      <c r="N2187" t="b">
        <f t="shared" si="138"/>
        <v>0</v>
      </c>
      <c r="O2187" s="2" t="b">
        <f t="shared" si="139"/>
        <v>0</v>
      </c>
    </row>
    <row r="2188" spans="1:15" x14ac:dyDescent="0.25">
      <c r="A2188">
        <v>2188</v>
      </c>
      <c r="B2188" s="2" t="s">
        <v>2356</v>
      </c>
      <c r="C2188">
        <v>34</v>
      </c>
      <c r="D2188">
        <v>45</v>
      </c>
      <c r="E2188">
        <v>2188</v>
      </c>
      <c r="F2188" s="2" t="s">
        <v>137</v>
      </c>
      <c r="G2188">
        <v>9.2899999999999991</v>
      </c>
      <c r="H2188">
        <v>100</v>
      </c>
      <c r="I2188">
        <v>0</v>
      </c>
      <c r="J2188">
        <v>0</v>
      </c>
      <c r="K2188">
        <v>0</v>
      </c>
      <c r="L2188" t="b">
        <f t="shared" si="136"/>
        <v>0</v>
      </c>
      <c r="M2188" t="b">
        <f t="shared" si="137"/>
        <v>0</v>
      </c>
      <c r="N2188" t="b">
        <f t="shared" si="138"/>
        <v>0</v>
      </c>
      <c r="O2188" s="2" t="b">
        <f t="shared" si="139"/>
        <v>0</v>
      </c>
    </row>
    <row r="2189" spans="1:15" x14ac:dyDescent="0.25">
      <c r="A2189">
        <v>2189</v>
      </c>
      <c r="B2189" s="2" t="s">
        <v>2357</v>
      </c>
      <c r="C2189">
        <v>34</v>
      </c>
      <c r="D2189">
        <v>45</v>
      </c>
      <c r="E2189">
        <v>2189</v>
      </c>
      <c r="F2189" s="2" t="s">
        <v>137</v>
      </c>
      <c r="G2189">
        <v>9.2899999999999991</v>
      </c>
      <c r="H2189">
        <v>100</v>
      </c>
      <c r="I2189">
        <v>0</v>
      </c>
      <c r="J2189">
        <v>0</v>
      </c>
      <c r="K2189">
        <v>0</v>
      </c>
      <c r="L2189" t="b">
        <f t="shared" si="136"/>
        <v>0</v>
      </c>
      <c r="M2189" t="b">
        <f t="shared" si="137"/>
        <v>0</v>
      </c>
      <c r="N2189" t="b">
        <f t="shared" si="138"/>
        <v>0</v>
      </c>
      <c r="O2189" s="2" t="b">
        <f t="shared" si="139"/>
        <v>0</v>
      </c>
    </row>
    <row r="2190" spans="1:15" x14ac:dyDescent="0.25">
      <c r="A2190">
        <v>2190</v>
      </c>
      <c r="B2190" s="2" t="s">
        <v>2358</v>
      </c>
      <c r="C2190">
        <v>34</v>
      </c>
      <c r="D2190">
        <v>45</v>
      </c>
      <c r="E2190">
        <v>2190</v>
      </c>
      <c r="F2190" s="2" t="s">
        <v>137</v>
      </c>
      <c r="G2190">
        <v>7.96</v>
      </c>
      <c r="H2190">
        <v>100</v>
      </c>
      <c r="I2190">
        <v>0</v>
      </c>
      <c r="J2190">
        <v>0</v>
      </c>
      <c r="K2190">
        <v>0</v>
      </c>
      <c r="L2190" t="b">
        <f t="shared" si="136"/>
        <v>0</v>
      </c>
      <c r="M2190" t="b">
        <f t="shared" si="137"/>
        <v>0</v>
      </c>
      <c r="N2190" t="b">
        <f t="shared" si="138"/>
        <v>0</v>
      </c>
      <c r="O2190" s="2" t="b">
        <f t="shared" si="139"/>
        <v>0</v>
      </c>
    </row>
    <row r="2191" spans="1:15" x14ac:dyDescent="0.25">
      <c r="A2191">
        <v>2191</v>
      </c>
      <c r="B2191" s="2" t="s">
        <v>2359</v>
      </c>
      <c r="C2191">
        <v>34</v>
      </c>
      <c r="D2191">
        <v>45</v>
      </c>
      <c r="E2191">
        <v>2191</v>
      </c>
      <c r="F2191" s="2" t="s">
        <v>137</v>
      </c>
      <c r="G2191">
        <v>9.41</v>
      </c>
      <c r="H2191">
        <v>100</v>
      </c>
      <c r="I2191">
        <v>0</v>
      </c>
      <c r="J2191">
        <v>0</v>
      </c>
      <c r="K2191">
        <v>0</v>
      </c>
      <c r="L2191" t="b">
        <f t="shared" si="136"/>
        <v>0</v>
      </c>
      <c r="M2191" t="b">
        <f t="shared" si="137"/>
        <v>0</v>
      </c>
      <c r="N2191" t="b">
        <f t="shared" si="138"/>
        <v>0</v>
      </c>
      <c r="O2191" s="2" t="b">
        <f t="shared" si="139"/>
        <v>0</v>
      </c>
    </row>
    <row r="2192" spans="1:15" x14ac:dyDescent="0.25">
      <c r="A2192">
        <v>2192</v>
      </c>
      <c r="B2192" s="2" t="s">
        <v>2360</v>
      </c>
      <c r="C2192">
        <v>34</v>
      </c>
      <c r="D2192">
        <v>45</v>
      </c>
      <c r="E2192">
        <v>2192</v>
      </c>
      <c r="F2192" s="2" t="s">
        <v>137</v>
      </c>
      <c r="G2192">
        <v>9.06</v>
      </c>
      <c r="H2192">
        <v>100</v>
      </c>
      <c r="I2192">
        <v>0</v>
      </c>
      <c r="J2192">
        <v>0</v>
      </c>
      <c r="K2192">
        <v>0</v>
      </c>
      <c r="L2192" t="b">
        <f t="shared" si="136"/>
        <v>0</v>
      </c>
      <c r="M2192" t="b">
        <f t="shared" si="137"/>
        <v>0</v>
      </c>
      <c r="N2192" t="b">
        <f t="shared" si="138"/>
        <v>0</v>
      </c>
      <c r="O2192" s="2" t="b">
        <f t="shared" si="139"/>
        <v>0</v>
      </c>
    </row>
    <row r="2193" spans="1:15" x14ac:dyDescent="0.25">
      <c r="A2193">
        <v>2193</v>
      </c>
      <c r="B2193" s="2" t="s">
        <v>2361</v>
      </c>
      <c r="C2193">
        <v>34</v>
      </c>
      <c r="D2193">
        <v>45</v>
      </c>
      <c r="E2193">
        <v>2193</v>
      </c>
      <c r="F2193" s="2" t="s">
        <v>137</v>
      </c>
      <c r="G2193">
        <v>7.73</v>
      </c>
      <c r="H2193">
        <v>100</v>
      </c>
      <c r="I2193">
        <v>0</v>
      </c>
      <c r="J2193">
        <v>0</v>
      </c>
      <c r="K2193">
        <v>0</v>
      </c>
      <c r="L2193" t="b">
        <f t="shared" si="136"/>
        <v>0</v>
      </c>
      <c r="M2193" t="b">
        <f t="shared" si="137"/>
        <v>0</v>
      </c>
      <c r="N2193" t="b">
        <f t="shared" si="138"/>
        <v>0</v>
      </c>
      <c r="O2193" s="2" t="b">
        <f t="shared" si="139"/>
        <v>0</v>
      </c>
    </row>
    <row r="2194" spans="1:15" x14ac:dyDescent="0.25">
      <c r="A2194">
        <v>2194</v>
      </c>
      <c r="B2194" s="2" t="s">
        <v>2362</v>
      </c>
      <c r="C2194">
        <v>34</v>
      </c>
      <c r="D2194">
        <v>45</v>
      </c>
      <c r="E2194">
        <v>2194</v>
      </c>
      <c r="F2194" s="2" t="s">
        <v>137</v>
      </c>
      <c r="G2194">
        <v>6.85</v>
      </c>
      <c r="H2194">
        <v>100</v>
      </c>
      <c r="I2194">
        <v>0</v>
      </c>
      <c r="J2194">
        <v>0</v>
      </c>
      <c r="K2194">
        <v>0</v>
      </c>
      <c r="L2194" t="b">
        <f t="shared" si="136"/>
        <v>0</v>
      </c>
      <c r="M2194" t="b">
        <f t="shared" si="137"/>
        <v>0</v>
      </c>
      <c r="N2194" t="b">
        <f t="shared" si="138"/>
        <v>0</v>
      </c>
      <c r="O2194" s="2" t="b">
        <f t="shared" si="139"/>
        <v>0</v>
      </c>
    </row>
    <row r="2195" spans="1:15" x14ac:dyDescent="0.25">
      <c r="A2195">
        <v>2195</v>
      </c>
      <c r="B2195" s="2" t="s">
        <v>2363</v>
      </c>
      <c r="C2195">
        <v>34</v>
      </c>
      <c r="D2195">
        <v>45</v>
      </c>
      <c r="E2195">
        <v>2195</v>
      </c>
      <c r="F2195" s="2" t="s">
        <v>137</v>
      </c>
      <c r="G2195">
        <v>8.15</v>
      </c>
      <c r="H2195">
        <v>100</v>
      </c>
      <c r="I2195">
        <v>0</v>
      </c>
      <c r="J2195">
        <v>0</v>
      </c>
      <c r="K2195">
        <v>0</v>
      </c>
      <c r="L2195" t="b">
        <f t="shared" si="136"/>
        <v>0</v>
      </c>
      <c r="M2195" t="b">
        <f t="shared" si="137"/>
        <v>0</v>
      </c>
      <c r="N2195" t="b">
        <f t="shared" si="138"/>
        <v>0</v>
      </c>
      <c r="O2195" s="2" t="b">
        <f t="shared" si="139"/>
        <v>0</v>
      </c>
    </row>
    <row r="2196" spans="1:15" x14ac:dyDescent="0.25">
      <c r="A2196">
        <v>2196</v>
      </c>
      <c r="B2196" s="2" t="s">
        <v>2364</v>
      </c>
      <c r="C2196">
        <v>34</v>
      </c>
      <c r="D2196">
        <v>45</v>
      </c>
      <c r="E2196">
        <v>2196</v>
      </c>
      <c r="F2196" s="2" t="s">
        <v>137</v>
      </c>
      <c r="G2196">
        <v>6.62</v>
      </c>
      <c r="H2196">
        <v>100</v>
      </c>
      <c r="I2196">
        <v>0</v>
      </c>
      <c r="J2196">
        <v>0</v>
      </c>
      <c r="K2196">
        <v>0</v>
      </c>
      <c r="L2196" t="b">
        <f t="shared" si="136"/>
        <v>0</v>
      </c>
      <c r="M2196" t="b">
        <f t="shared" si="137"/>
        <v>0</v>
      </c>
      <c r="N2196" t="b">
        <f t="shared" si="138"/>
        <v>0</v>
      </c>
      <c r="O2196" s="2" t="b">
        <f t="shared" si="139"/>
        <v>0</v>
      </c>
    </row>
    <row r="2197" spans="1:15" x14ac:dyDescent="0.25">
      <c r="A2197">
        <v>2197</v>
      </c>
      <c r="B2197" s="2" t="s">
        <v>2365</v>
      </c>
      <c r="C2197">
        <v>34</v>
      </c>
      <c r="D2197">
        <v>45</v>
      </c>
      <c r="E2197">
        <v>2197</v>
      </c>
      <c r="F2197" s="2" t="s">
        <v>137</v>
      </c>
      <c r="G2197">
        <v>9.41</v>
      </c>
      <c r="H2197">
        <v>100</v>
      </c>
      <c r="I2197">
        <v>0</v>
      </c>
      <c r="J2197">
        <v>0</v>
      </c>
      <c r="K2197">
        <v>0</v>
      </c>
      <c r="L2197" t="b">
        <f t="shared" si="136"/>
        <v>0</v>
      </c>
      <c r="M2197" t="b">
        <f t="shared" si="137"/>
        <v>0</v>
      </c>
      <c r="N2197" t="b">
        <f t="shared" si="138"/>
        <v>0</v>
      </c>
      <c r="O2197" s="2" t="b">
        <f t="shared" si="139"/>
        <v>0</v>
      </c>
    </row>
    <row r="2198" spans="1:15" x14ac:dyDescent="0.25">
      <c r="A2198">
        <v>2198</v>
      </c>
      <c r="B2198" s="2" t="s">
        <v>2366</v>
      </c>
      <c r="C2198">
        <v>34</v>
      </c>
      <c r="D2198">
        <v>45</v>
      </c>
      <c r="E2198">
        <v>2198</v>
      </c>
      <c r="F2198" s="2" t="s">
        <v>137</v>
      </c>
      <c r="G2198">
        <v>9.2899999999999991</v>
      </c>
      <c r="H2198">
        <v>100</v>
      </c>
      <c r="I2198">
        <v>0</v>
      </c>
      <c r="J2198">
        <v>0</v>
      </c>
      <c r="K2198">
        <v>0</v>
      </c>
      <c r="L2198" t="b">
        <f t="shared" si="136"/>
        <v>0</v>
      </c>
      <c r="M2198" t="b">
        <f t="shared" si="137"/>
        <v>0</v>
      </c>
      <c r="N2198" t="b">
        <f t="shared" si="138"/>
        <v>0</v>
      </c>
      <c r="O2198" s="2" t="b">
        <f t="shared" si="139"/>
        <v>0</v>
      </c>
    </row>
    <row r="2199" spans="1:15" x14ac:dyDescent="0.25">
      <c r="A2199">
        <v>2199</v>
      </c>
      <c r="B2199" s="2" t="s">
        <v>2367</v>
      </c>
      <c r="C2199">
        <v>34</v>
      </c>
      <c r="D2199">
        <v>45</v>
      </c>
      <c r="E2199">
        <v>2199</v>
      </c>
      <c r="F2199" s="2" t="s">
        <v>137</v>
      </c>
      <c r="G2199">
        <v>9.41</v>
      </c>
      <c r="H2199">
        <v>100</v>
      </c>
      <c r="I2199">
        <v>0</v>
      </c>
      <c r="J2199">
        <v>0</v>
      </c>
      <c r="K2199">
        <v>0</v>
      </c>
      <c r="L2199" t="b">
        <f t="shared" si="136"/>
        <v>0</v>
      </c>
      <c r="M2199" t="b">
        <f t="shared" si="137"/>
        <v>0</v>
      </c>
      <c r="N2199" t="b">
        <f t="shared" si="138"/>
        <v>0</v>
      </c>
      <c r="O2199" s="2" t="b">
        <f t="shared" si="139"/>
        <v>0</v>
      </c>
    </row>
    <row r="2200" spans="1:15" x14ac:dyDescent="0.25">
      <c r="A2200">
        <v>2200</v>
      </c>
      <c r="B2200" s="2" t="s">
        <v>2368</v>
      </c>
      <c r="C2200">
        <v>34</v>
      </c>
      <c r="D2200">
        <v>37</v>
      </c>
      <c r="E2200">
        <v>43203</v>
      </c>
      <c r="F2200" s="2" t="s">
        <v>137</v>
      </c>
      <c r="G2200">
        <v>11.77</v>
      </c>
      <c r="H2200">
        <v>100</v>
      </c>
      <c r="I2200">
        <v>0</v>
      </c>
      <c r="J2200">
        <v>0</v>
      </c>
      <c r="K2200">
        <v>0</v>
      </c>
      <c r="L2200" t="b">
        <f t="shared" si="136"/>
        <v>0</v>
      </c>
      <c r="M2200" t="b">
        <f t="shared" si="137"/>
        <v>0</v>
      </c>
      <c r="N2200" t="b">
        <f t="shared" si="138"/>
        <v>0</v>
      </c>
      <c r="O2200" s="2" t="b">
        <f t="shared" si="139"/>
        <v>0</v>
      </c>
    </row>
    <row r="2201" spans="1:15" x14ac:dyDescent="0.25">
      <c r="A2201">
        <v>2201</v>
      </c>
      <c r="B2201" s="2" t="s">
        <v>2369</v>
      </c>
      <c r="C2201">
        <v>34</v>
      </c>
      <c r="D2201">
        <v>37</v>
      </c>
      <c r="E2201">
        <v>43204</v>
      </c>
      <c r="F2201" s="2" t="s">
        <v>137</v>
      </c>
      <c r="G2201">
        <v>11.96</v>
      </c>
      <c r="H2201">
        <v>100</v>
      </c>
      <c r="I2201">
        <v>0</v>
      </c>
      <c r="J2201">
        <v>0</v>
      </c>
      <c r="K2201">
        <v>0</v>
      </c>
      <c r="L2201" t="b">
        <f t="shared" si="136"/>
        <v>0</v>
      </c>
      <c r="M2201" t="b">
        <f t="shared" si="137"/>
        <v>0</v>
      </c>
      <c r="N2201" t="b">
        <f t="shared" si="138"/>
        <v>0</v>
      </c>
      <c r="O2201" s="2" t="b">
        <f t="shared" si="139"/>
        <v>0</v>
      </c>
    </row>
    <row r="2202" spans="1:15" x14ac:dyDescent="0.25">
      <c r="A2202">
        <v>2202</v>
      </c>
      <c r="B2202" s="2" t="s">
        <v>2370</v>
      </c>
      <c r="C2202">
        <v>34</v>
      </c>
      <c r="D2202">
        <v>37</v>
      </c>
      <c r="E2202">
        <v>43205</v>
      </c>
      <c r="F2202" s="2" t="s">
        <v>137</v>
      </c>
      <c r="G2202">
        <v>15.01</v>
      </c>
      <c r="H2202">
        <v>100</v>
      </c>
      <c r="I2202">
        <v>0</v>
      </c>
      <c r="J2202">
        <v>0</v>
      </c>
      <c r="K2202">
        <v>0</v>
      </c>
      <c r="L2202" t="b">
        <f t="shared" si="136"/>
        <v>0</v>
      </c>
      <c r="M2202" t="b">
        <f t="shared" si="137"/>
        <v>0</v>
      </c>
      <c r="N2202" t="b">
        <f t="shared" si="138"/>
        <v>0</v>
      </c>
      <c r="O2202" s="2" t="b">
        <f t="shared" si="139"/>
        <v>0</v>
      </c>
    </row>
    <row r="2203" spans="1:15" x14ac:dyDescent="0.25">
      <c r="A2203">
        <v>2203</v>
      </c>
      <c r="B2203" s="2" t="s">
        <v>2371</v>
      </c>
      <c r="C2203">
        <v>34</v>
      </c>
      <c r="D2203">
        <v>37</v>
      </c>
      <c r="E2203">
        <v>43206</v>
      </c>
      <c r="F2203" s="2" t="s">
        <v>137</v>
      </c>
      <c r="G2203">
        <v>8.15</v>
      </c>
      <c r="H2203">
        <v>100</v>
      </c>
      <c r="I2203">
        <v>0</v>
      </c>
      <c r="J2203">
        <v>0</v>
      </c>
      <c r="K2203">
        <v>0</v>
      </c>
      <c r="L2203" t="b">
        <f t="shared" si="136"/>
        <v>0</v>
      </c>
      <c r="M2203" t="b">
        <f t="shared" si="137"/>
        <v>0</v>
      </c>
      <c r="N2203" t="b">
        <f t="shared" si="138"/>
        <v>0</v>
      </c>
      <c r="O2203" s="2" t="b">
        <f t="shared" si="139"/>
        <v>0</v>
      </c>
    </row>
    <row r="2204" spans="1:15" x14ac:dyDescent="0.25">
      <c r="A2204">
        <v>2204</v>
      </c>
      <c r="B2204" s="2" t="s">
        <v>2372</v>
      </c>
      <c r="C2204">
        <v>34</v>
      </c>
      <c r="D2204">
        <v>37</v>
      </c>
      <c r="E2204">
        <v>43207</v>
      </c>
      <c r="F2204" s="2" t="s">
        <v>137</v>
      </c>
      <c r="G2204">
        <v>12.72</v>
      </c>
      <c r="H2204">
        <v>100</v>
      </c>
      <c r="I2204">
        <v>0</v>
      </c>
      <c r="J2204">
        <v>0</v>
      </c>
      <c r="K2204">
        <v>0</v>
      </c>
      <c r="L2204" t="b">
        <f t="shared" si="136"/>
        <v>0</v>
      </c>
      <c r="M2204" t="b">
        <f t="shared" si="137"/>
        <v>0</v>
      </c>
      <c r="N2204" t="b">
        <f t="shared" si="138"/>
        <v>0</v>
      </c>
      <c r="O2204" s="2" t="b">
        <f t="shared" si="139"/>
        <v>0</v>
      </c>
    </row>
    <row r="2205" spans="1:15" x14ac:dyDescent="0.25">
      <c r="A2205">
        <v>2205</v>
      </c>
      <c r="B2205" s="2" t="s">
        <v>2373</v>
      </c>
      <c r="C2205">
        <v>34</v>
      </c>
      <c r="D2205">
        <v>37</v>
      </c>
      <c r="E2205">
        <v>43208</v>
      </c>
      <c r="F2205" s="2" t="s">
        <v>137</v>
      </c>
      <c r="G2205">
        <v>12.72</v>
      </c>
      <c r="H2205">
        <v>100</v>
      </c>
      <c r="I2205">
        <v>0</v>
      </c>
      <c r="J2205">
        <v>0</v>
      </c>
      <c r="K2205">
        <v>0</v>
      </c>
      <c r="L2205" t="b">
        <f t="shared" si="136"/>
        <v>0</v>
      </c>
      <c r="M2205" t="b">
        <f t="shared" si="137"/>
        <v>0</v>
      </c>
      <c r="N2205" t="b">
        <f t="shared" si="138"/>
        <v>0</v>
      </c>
      <c r="O2205" s="2" t="b">
        <f t="shared" si="139"/>
        <v>0</v>
      </c>
    </row>
    <row r="2206" spans="1:15" x14ac:dyDescent="0.25">
      <c r="A2206">
        <v>2206</v>
      </c>
      <c r="B2206" s="2" t="s">
        <v>2374</v>
      </c>
      <c r="C2206">
        <v>34</v>
      </c>
      <c r="D2206">
        <v>37</v>
      </c>
      <c r="E2206">
        <v>43209</v>
      </c>
      <c r="F2206" s="2" t="s">
        <v>137</v>
      </c>
      <c r="G2206">
        <v>7.39</v>
      </c>
      <c r="H2206">
        <v>100</v>
      </c>
      <c r="I2206">
        <v>0</v>
      </c>
      <c r="J2206">
        <v>0</v>
      </c>
      <c r="K2206">
        <v>0</v>
      </c>
      <c r="L2206" t="b">
        <f t="shared" si="136"/>
        <v>0</v>
      </c>
      <c r="M2206" t="b">
        <f t="shared" si="137"/>
        <v>0</v>
      </c>
      <c r="N2206" t="b">
        <f t="shared" si="138"/>
        <v>0</v>
      </c>
      <c r="O2206" s="2" t="b">
        <f t="shared" si="139"/>
        <v>0</v>
      </c>
    </row>
    <row r="2207" spans="1:15" x14ac:dyDescent="0.25">
      <c r="A2207">
        <v>2207</v>
      </c>
      <c r="B2207" s="2" t="s">
        <v>2375</v>
      </c>
      <c r="C2207">
        <v>34</v>
      </c>
      <c r="D2207">
        <v>37</v>
      </c>
      <c r="E2207">
        <v>43210</v>
      </c>
      <c r="F2207" s="2" t="s">
        <v>137</v>
      </c>
      <c r="G2207">
        <v>5.82</v>
      </c>
      <c r="H2207">
        <v>100</v>
      </c>
      <c r="I2207">
        <v>0</v>
      </c>
      <c r="J2207">
        <v>0</v>
      </c>
      <c r="K2207">
        <v>0</v>
      </c>
      <c r="L2207" t="b">
        <f t="shared" si="136"/>
        <v>0</v>
      </c>
      <c r="M2207" t="b">
        <f t="shared" si="137"/>
        <v>0</v>
      </c>
      <c r="N2207" t="b">
        <f t="shared" si="138"/>
        <v>0</v>
      </c>
      <c r="O2207" s="2" t="b">
        <f t="shared" si="139"/>
        <v>0</v>
      </c>
    </row>
    <row r="2208" spans="1:15" x14ac:dyDescent="0.25">
      <c r="A2208">
        <v>2208</v>
      </c>
      <c r="B2208" s="2" t="s">
        <v>2376</v>
      </c>
      <c r="C2208">
        <v>34</v>
      </c>
      <c r="D2208">
        <v>37</v>
      </c>
      <c r="E2208">
        <v>43211</v>
      </c>
      <c r="F2208" s="2" t="s">
        <v>137</v>
      </c>
      <c r="G2208">
        <v>6.59</v>
      </c>
      <c r="H2208">
        <v>100</v>
      </c>
      <c r="I2208">
        <v>0</v>
      </c>
      <c r="J2208">
        <v>0</v>
      </c>
      <c r="K2208">
        <v>0</v>
      </c>
      <c r="L2208" t="b">
        <f t="shared" si="136"/>
        <v>0</v>
      </c>
      <c r="M2208" t="b">
        <f t="shared" si="137"/>
        <v>0</v>
      </c>
      <c r="N2208" t="b">
        <f t="shared" si="138"/>
        <v>0</v>
      </c>
      <c r="O2208" s="2" t="b">
        <f t="shared" si="139"/>
        <v>0</v>
      </c>
    </row>
    <row r="2209" spans="1:15" x14ac:dyDescent="0.25">
      <c r="A2209">
        <v>2209</v>
      </c>
      <c r="B2209" s="2" t="s">
        <v>2377</v>
      </c>
      <c r="C2209">
        <v>34</v>
      </c>
      <c r="D2209">
        <v>37</v>
      </c>
      <c r="E2209">
        <v>43212</v>
      </c>
      <c r="F2209" s="2" t="s">
        <v>137</v>
      </c>
      <c r="G2209">
        <v>8.49</v>
      </c>
      <c r="H2209">
        <v>100</v>
      </c>
      <c r="I2209">
        <v>0</v>
      </c>
      <c r="J2209">
        <v>0</v>
      </c>
      <c r="K2209">
        <v>0</v>
      </c>
      <c r="L2209" t="b">
        <f t="shared" si="136"/>
        <v>0</v>
      </c>
      <c r="M2209" t="b">
        <f t="shared" si="137"/>
        <v>0</v>
      </c>
      <c r="N2209" t="b">
        <f t="shared" si="138"/>
        <v>0</v>
      </c>
      <c r="O2209" s="2" t="b">
        <f t="shared" si="139"/>
        <v>0</v>
      </c>
    </row>
    <row r="2210" spans="1:15" x14ac:dyDescent="0.25">
      <c r="A2210">
        <v>2210</v>
      </c>
      <c r="B2210" s="2" t="s">
        <v>2378</v>
      </c>
      <c r="C2210">
        <v>34</v>
      </c>
      <c r="D2210">
        <v>37</v>
      </c>
      <c r="E2210">
        <v>43213</v>
      </c>
      <c r="F2210" s="2" t="s">
        <v>137</v>
      </c>
      <c r="G2210">
        <v>8.49</v>
      </c>
      <c r="H2210">
        <v>100</v>
      </c>
      <c r="I2210">
        <v>0</v>
      </c>
      <c r="J2210">
        <v>0</v>
      </c>
      <c r="K2210">
        <v>0</v>
      </c>
      <c r="L2210" t="b">
        <f t="shared" si="136"/>
        <v>0</v>
      </c>
      <c r="M2210" t="b">
        <f t="shared" si="137"/>
        <v>0</v>
      </c>
      <c r="N2210" t="b">
        <f t="shared" si="138"/>
        <v>0</v>
      </c>
      <c r="O2210" s="2" t="b">
        <f t="shared" si="139"/>
        <v>0</v>
      </c>
    </row>
    <row r="2211" spans="1:15" x14ac:dyDescent="0.25">
      <c r="A2211">
        <v>2211</v>
      </c>
      <c r="B2211" s="2" t="s">
        <v>2379</v>
      </c>
      <c r="C2211">
        <v>34</v>
      </c>
      <c r="D2211">
        <v>37</v>
      </c>
      <c r="E2211">
        <v>43214</v>
      </c>
      <c r="F2211" s="2" t="s">
        <v>137</v>
      </c>
      <c r="G2211">
        <v>7.16</v>
      </c>
      <c r="H2211">
        <v>100</v>
      </c>
      <c r="I2211">
        <v>0</v>
      </c>
      <c r="J2211">
        <v>0</v>
      </c>
      <c r="K2211">
        <v>0</v>
      </c>
      <c r="L2211" t="b">
        <f t="shared" si="136"/>
        <v>0</v>
      </c>
      <c r="M2211" t="b">
        <f t="shared" si="137"/>
        <v>0</v>
      </c>
      <c r="N2211" t="b">
        <f t="shared" si="138"/>
        <v>0</v>
      </c>
      <c r="O2211" s="2" t="b">
        <f t="shared" si="139"/>
        <v>0</v>
      </c>
    </row>
    <row r="2212" spans="1:15" x14ac:dyDescent="0.25">
      <c r="A2212">
        <v>2212</v>
      </c>
      <c r="B2212" s="2" t="s">
        <v>2380</v>
      </c>
      <c r="C2212">
        <v>34</v>
      </c>
      <c r="D2212">
        <v>37</v>
      </c>
      <c r="E2212">
        <v>43215</v>
      </c>
      <c r="F2212" s="2" t="s">
        <v>137</v>
      </c>
      <c r="G2212">
        <v>8.61</v>
      </c>
      <c r="H2212">
        <v>100</v>
      </c>
      <c r="I2212">
        <v>0</v>
      </c>
      <c r="J2212">
        <v>0</v>
      </c>
      <c r="K2212">
        <v>0</v>
      </c>
      <c r="L2212" t="b">
        <f t="shared" si="136"/>
        <v>0</v>
      </c>
      <c r="M2212" t="b">
        <f t="shared" si="137"/>
        <v>0</v>
      </c>
      <c r="N2212" t="b">
        <f t="shared" si="138"/>
        <v>0</v>
      </c>
      <c r="O2212" s="2" t="b">
        <f t="shared" si="139"/>
        <v>0</v>
      </c>
    </row>
    <row r="2213" spans="1:15" x14ac:dyDescent="0.25">
      <c r="A2213">
        <v>2213</v>
      </c>
      <c r="B2213" s="2" t="s">
        <v>2381</v>
      </c>
      <c r="C2213">
        <v>34</v>
      </c>
      <c r="D2213">
        <v>37</v>
      </c>
      <c r="E2213">
        <v>43216</v>
      </c>
      <c r="F2213" s="2" t="s">
        <v>137</v>
      </c>
      <c r="G2213">
        <v>8.26</v>
      </c>
      <c r="H2213">
        <v>100</v>
      </c>
      <c r="I2213">
        <v>0</v>
      </c>
      <c r="J2213">
        <v>0</v>
      </c>
      <c r="K2213">
        <v>0</v>
      </c>
      <c r="L2213" t="b">
        <f t="shared" si="136"/>
        <v>0</v>
      </c>
      <c r="M2213" t="b">
        <f t="shared" si="137"/>
        <v>0</v>
      </c>
      <c r="N2213" t="b">
        <f t="shared" si="138"/>
        <v>0</v>
      </c>
      <c r="O2213" s="2" t="b">
        <f t="shared" si="139"/>
        <v>0</v>
      </c>
    </row>
    <row r="2214" spans="1:15" x14ac:dyDescent="0.25">
      <c r="A2214">
        <v>2214</v>
      </c>
      <c r="B2214" s="2" t="s">
        <v>2382</v>
      </c>
      <c r="C2214">
        <v>34</v>
      </c>
      <c r="D2214">
        <v>37</v>
      </c>
      <c r="E2214">
        <v>43217</v>
      </c>
      <c r="F2214" s="2" t="s">
        <v>137</v>
      </c>
      <c r="G2214">
        <v>6.93</v>
      </c>
      <c r="H2214">
        <v>100</v>
      </c>
      <c r="I2214">
        <v>0</v>
      </c>
      <c r="J2214">
        <v>0</v>
      </c>
      <c r="K2214">
        <v>0</v>
      </c>
      <c r="L2214" t="b">
        <f t="shared" si="136"/>
        <v>0</v>
      </c>
      <c r="M2214" t="b">
        <f t="shared" si="137"/>
        <v>0</v>
      </c>
      <c r="N2214" t="b">
        <f t="shared" si="138"/>
        <v>0</v>
      </c>
      <c r="O2214" s="2" t="b">
        <f t="shared" si="139"/>
        <v>0</v>
      </c>
    </row>
    <row r="2215" spans="1:15" x14ac:dyDescent="0.25">
      <c r="A2215">
        <v>2215</v>
      </c>
      <c r="B2215" s="2" t="s">
        <v>2383</v>
      </c>
      <c r="C2215">
        <v>34</v>
      </c>
      <c r="D2215">
        <v>37</v>
      </c>
      <c r="E2215">
        <v>43218</v>
      </c>
      <c r="F2215" s="2" t="s">
        <v>137</v>
      </c>
      <c r="G2215">
        <v>6.05</v>
      </c>
      <c r="H2215">
        <v>100</v>
      </c>
      <c r="I2215">
        <v>0</v>
      </c>
      <c r="J2215">
        <v>0</v>
      </c>
      <c r="K2215">
        <v>0</v>
      </c>
      <c r="L2215" t="b">
        <f t="shared" si="136"/>
        <v>0</v>
      </c>
      <c r="M2215" t="b">
        <f t="shared" si="137"/>
        <v>0</v>
      </c>
      <c r="N2215" t="b">
        <f t="shared" si="138"/>
        <v>0</v>
      </c>
      <c r="O2215" s="2" t="b">
        <f t="shared" si="139"/>
        <v>0</v>
      </c>
    </row>
    <row r="2216" spans="1:15" x14ac:dyDescent="0.25">
      <c r="A2216">
        <v>2216</v>
      </c>
      <c r="B2216" s="2" t="s">
        <v>2384</v>
      </c>
      <c r="C2216">
        <v>34</v>
      </c>
      <c r="D2216">
        <v>37</v>
      </c>
      <c r="E2216">
        <v>43219</v>
      </c>
      <c r="F2216" s="2" t="s">
        <v>137</v>
      </c>
      <c r="G2216">
        <v>7.35</v>
      </c>
      <c r="H2216">
        <v>100</v>
      </c>
      <c r="I2216">
        <v>0</v>
      </c>
      <c r="J2216">
        <v>0</v>
      </c>
      <c r="K2216">
        <v>0</v>
      </c>
      <c r="L2216" t="b">
        <f t="shared" si="136"/>
        <v>0</v>
      </c>
      <c r="M2216" t="b">
        <f t="shared" si="137"/>
        <v>0</v>
      </c>
      <c r="N2216" t="b">
        <f t="shared" si="138"/>
        <v>0</v>
      </c>
      <c r="O2216" s="2" t="b">
        <f t="shared" si="139"/>
        <v>0</v>
      </c>
    </row>
    <row r="2217" spans="1:15" x14ac:dyDescent="0.25">
      <c r="A2217">
        <v>2217</v>
      </c>
      <c r="B2217" s="2" t="s">
        <v>2385</v>
      </c>
      <c r="C2217">
        <v>34</v>
      </c>
      <c r="D2217">
        <v>37</v>
      </c>
      <c r="E2217">
        <v>43220</v>
      </c>
      <c r="F2217" s="2" t="s">
        <v>137</v>
      </c>
      <c r="G2217">
        <v>5.82</v>
      </c>
      <c r="H2217">
        <v>100</v>
      </c>
      <c r="I2217">
        <v>0</v>
      </c>
      <c r="J2217">
        <v>0</v>
      </c>
      <c r="K2217">
        <v>0</v>
      </c>
      <c r="L2217" t="b">
        <f t="shared" si="136"/>
        <v>0</v>
      </c>
      <c r="M2217" t="b">
        <f t="shared" si="137"/>
        <v>0</v>
      </c>
      <c r="N2217" t="b">
        <f t="shared" si="138"/>
        <v>0</v>
      </c>
      <c r="O2217" s="2" t="b">
        <f t="shared" si="139"/>
        <v>0</v>
      </c>
    </row>
    <row r="2218" spans="1:15" x14ac:dyDescent="0.25">
      <c r="A2218">
        <v>2218</v>
      </c>
      <c r="B2218" s="2" t="s">
        <v>2386</v>
      </c>
      <c r="C2218">
        <v>34</v>
      </c>
      <c r="D2218">
        <v>37</v>
      </c>
      <c r="E2218">
        <v>43221</v>
      </c>
      <c r="F2218" s="2" t="s">
        <v>137</v>
      </c>
      <c r="G2218">
        <v>8.61</v>
      </c>
      <c r="H2218">
        <v>100</v>
      </c>
      <c r="I2218">
        <v>0</v>
      </c>
      <c r="J2218">
        <v>0</v>
      </c>
      <c r="K2218">
        <v>0</v>
      </c>
      <c r="L2218" t="b">
        <f t="shared" si="136"/>
        <v>0</v>
      </c>
      <c r="M2218" t="b">
        <f t="shared" si="137"/>
        <v>0</v>
      </c>
      <c r="N2218" t="b">
        <f t="shared" si="138"/>
        <v>0</v>
      </c>
      <c r="O2218" s="2" t="b">
        <f t="shared" si="139"/>
        <v>0</v>
      </c>
    </row>
    <row r="2219" spans="1:15" x14ac:dyDescent="0.25">
      <c r="A2219">
        <v>2219</v>
      </c>
      <c r="B2219" s="2" t="s">
        <v>2387</v>
      </c>
      <c r="C2219">
        <v>34</v>
      </c>
      <c r="D2219">
        <v>37</v>
      </c>
      <c r="E2219">
        <v>43222</v>
      </c>
      <c r="F2219" s="2" t="s">
        <v>137</v>
      </c>
      <c r="G2219">
        <v>8.49</v>
      </c>
      <c r="H2219">
        <v>100</v>
      </c>
      <c r="I2219">
        <v>0</v>
      </c>
      <c r="J2219">
        <v>0</v>
      </c>
      <c r="K2219">
        <v>0</v>
      </c>
      <c r="L2219" t="b">
        <f t="shared" si="136"/>
        <v>0</v>
      </c>
      <c r="M2219" t="b">
        <f t="shared" si="137"/>
        <v>0</v>
      </c>
      <c r="N2219" t="b">
        <f t="shared" si="138"/>
        <v>0</v>
      </c>
      <c r="O2219" s="2" t="b">
        <f t="shared" si="139"/>
        <v>0</v>
      </c>
    </row>
    <row r="2220" spans="1:15" x14ac:dyDescent="0.25">
      <c r="A2220">
        <v>2220</v>
      </c>
      <c r="B2220" s="2" t="s">
        <v>2388</v>
      </c>
      <c r="C2220">
        <v>34</v>
      </c>
      <c r="D2220">
        <v>37</v>
      </c>
      <c r="E2220">
        <v>43223</v>
      </c>
      <c r="F2220" s="2" t="s">
        <v>137</v>
      </c>
      <c r="G2220">
        <v>8.61</v>
      </c>
      <c r="H2220">
        <v>100</v>
      </c>
      <c r="I2220">
        <v>0</v>
      </c>
      <c r="J2220">
        <v>0</v>
      </c>
      <c r="K2220">
        <v>0</v>
      </c>
      <c r="L2220" t="b">
        <f t="shared" si="136"/>
        <v>0</v>
      </c>
      <c r="M2220" t="b">
        <f t="shared" si="137"/>
        <v>0</v>
      </c>
      <c r="N2220" t="b">
        <f t="shared" si="138"/>
        <v>0</v>
      </c>
      <c r="O2220" s="2" t="b">
        <f t="shared" si="139"/>
        <v>0</v>
      </c>
    </row>
    <row r="2221" spans="1:15" x14ac:dyDescent="0.25">
      <c r="A2221">
        <v>2221</v>
      </c>
      <c r="B2221" s="2" t="s">
        <v>2389</v>
      </c>
      <c r="C2221">
        <v>34</v>
      </c>
      <c r="D2221">
        <v>37</v>
      </c>
      <c r="E2221">
        <v>43224</v>
      </c>
      <c r="F2221" s="2" t="s">
        <v>137</v>
      </c>
      <c r="G2221">
        <v>10.97</v>
      </c>
      <c r="H2221">
        <v>100</v>
      </c>
      <c r="I2221">
        <v>0</v>
      </c>
      <c r="J2221">
        <v>0</v>
      </c>
      <c r="K2221">
        <v>0</v>
      </c>
      <c r="L2221" t="b">
        <f t="shared" si="136"/>
        <v>0</v>
      </c>
      <c r="M2221" t="b">
        <f t="shared" si="137"/>
        <v>0</v>
      </c>
      <c r="N2221" t="b">
        <f t="shared" si="138"/>
        <v>0</v>
      </c>
      <c r="O2221" s="2" t="b">
        <f t="shared" si="139"/>
        <v>0</v>
      </c>
    </row>
    <row r="2222" spans="1:15" x14ac:dyDescent="0.25">
      <c r="A2222">
        <v>2222</v>
      </c>
      <c r="B2222" s="2" t="s">
        <v>2390</v>
      </c>
      <c r="C2222">
        <v>34</v>
      </c>
      <c r="D2222">
        <v>37</v>
      </c>
      <c r="E2222">
        <v>43225</v>
      </c>
      <c r="F2222" s="2" t="s">
        <v>137</v>
      </c>
      <c r="G2222">
        <v>11.16</v>
      </c>
      <c r="H2222">
        <v>100</v>
      </c>
      <c r="I2222">
        <v>0</v>
      </c>
      <c r="J2222">
        <v>0</v>
      </c>
      <c r="K2222">
        <v>0</v>
      </c>
      <c r="L2222" t="b">
        <f t="shared" si="136"/>
        <v>0</v>
      </c>
      <c r="M2222" t="b">
        <f t="shared" si="137"/>
        <v>0</v>
      </c>
      <c r="N2222" t="b">
        <f t="shared" si="138"/>
        <v>0</v>
      </c>
      <c r="O2222" s="2" t="b">
        <f t="shared" si="139"/>
        <v>0</v>
      </c>
    </row>
    <row r="2223" spans="1:15" x14ac:dyDescent="0.25">
      <c r="A2223">
        <v>2223</v>
      </c>
      <c r="B2223" s="2" t="s">
        <v>2391</v>
      </c>
      <c r="C2223">
        <v>34</v>
      </c>
      <c r="D2223">
        <v>30</v>
      </c>
      <c r="E2223">
        <v>52325</v>
      </c>
      <c r="F2223" s="2" t="s">
        <v>137</v>
      </c>
      <c r="G2223">
        <v>14.21</v>
      </c>
      <c r="H2223">
        <v>100</v>
      </c>
      <c r="I2223">
        <v>0</v>
      </c>
      <c r="J2223">
        <v>0</v>
      </c>
      <c r="K2223">
        <v>0</v>
      </c>
      <c r="L2223" t="b">
        <f t="shared" si="136"/>
        <v>0</v>
      </c>
      <c r="M2223" t="b">
        <f t="shared" si="137"/>
        <v>0</v>
      </c>
      <c r="N2223" t="b">
        <f t="shared" si="138"/>
        <v>0</v>
      </c>
      <c r="O2223" s="2" t="b">
        <f t="shared" si="139"/>
        <v>0</v>
      </c>
    </row>
    <row r="2224" spans="1:15" x14ac:dyDescent="0.25">
      <c r="A2224">
        <v>2224</v>
      </c>
      <c r="B2224" s="2" t="s">
        <v>2392</v>
      </c>
      <c r="C2224">
        <v>34</v>
      </c>
      <c r="D2224">
        <v>30</v>
      </c>
      <c r="E2224">
        <v>52326</v>
      </c>
      <c r="F2224" s="2" t="s">
        <v>137</v>
      </c>
      <c r="G2224">
        <v>7.35</v>
      </c>
      <c r="H2224">
        <v>100</v>
      </c>
      <c r="I2224">
        <v>0</v>
      </c>
      <c r="J2224">
        <v>0</v>
      </c>
      <c r="K2224">
        <v>0</v>
      </c>
      <c r="L2224" t="b">
        <f t="shared" si="136"/>
        <v>0</v>
      </c>
      <c r="M2224" t="b">
        <f t="shared" si="137"/>
        <v>0</v>
      </c>
      <c r="N2224" t="b">
        <f t="shared" si="138"/>
        <v>0</v>
      </c>
      <c r="O2224" s="2" t="b">
        <f t="shared" si="139"/>
        <v>0</v>
      </c>
    </row>
    <row r="2225" spans="1:15" x14ac:dyDescent="0.25">
      <c r="A2225">
        <v>2225</v>
      </c>
      <c r="B2225" s="2" t="s">
        <v>2393</v>
      </c>
      <c r="C2225">
        <v>34</v>
      </c>
      <c r="D2225">
        <v>30</v>
      </c>
      <c r="E2225">
        <v>52327</v>
      </c>
      <c r="F2225" s="2" t="s">
        <v>137</v>
      </c>
      <c r="G2225">
        <v>11.92</v>
      </c>
      <c r="H2225">
        <v>100</v>
      </c>
      <c r="I2225">
        <v>0</v>
      </c>
      <c r="J2225">
        <v>0</v>
      </c>
      <c r="K2225">
        <v>0</v>
      </c>
      <c r="L2225" t="b">
        <f t="shared" si="136"/>
        <v>0</v>
      </c>
      <c r="M2225" t="b">
        <f t="shared" si="137"/>
        <v>0</v>
      </c>
      <c r="N2225" t="b">
        <f t="shared" si="138"/>
        <v>0</v>
      </c>
      <c r="O2225" s="2" t="b">
        <f t="shared" si="139"/>
        <v>0</v>
      </c>
    </row>
    <row r="2226" spans="1:15" x14ac:dyDescent="0.25">
      <c r="A2226">
        <v>2226</v>
      </c>
      <c r="B2226" s="2" t="s">
        <v>2394</v>
      </c>
      <c r="C2226">
        <v>34</v>
      </c>
      <c r="D2226">
        <v>30</v>
      </c>
      <c r="E2226">
        <v>52328</v>
      </c>
      <c r="F2226" s="2" t="s">
        <v>137</v>
      </c>
      <c r="G2226">
        <v>11.92</v>
      </c>
      <c r="H2226">
        <v>100</v>
      </c>
      <c r="I2226">
        <v>0</v>
      </c>
      <c r="J2226">
        <v>0</v>
      </c>
      <c r="K2226">
        <v>0</v>
      </c>
      <c r="L2226" t="b">
        <f t="shared" si="136"/>
        <v>0</v>
      </c>
      <c r="M2226" t="b">
        <f t="shared" si="137"/>
        <v>0</v>
      </c>
      <c r="N2226" t="b">
        <f t="shared" si="138"/>
        <v>0</v>
      </c>
      <c r="O2226" s="2" t="b">
        <f t="shared" si="139"/>
        <v>0</v>
      </c>
    </row>
    <row r="2227" spans="1:15" x14ac:dyDescent="0.25">
      <c r="A2227">
        <v>2227</v>
      </c>
      <c r="B2227" s="2" t="s">
        <v>2395</v>
      </c>
      <c r="C2227">
        <v>34</v>
      </c>
      <c r="D2227">
        <v>30</v>
      </c>
      <c r="E2227">
        <v>52329</v>
      </c>
      <c r="F2227" s="2" t="s">
        <v>137</v>
      </c>
      <c r="G2227">
        <v>6.59</v>
      </c>
      <c r="H2227">
        <v>100</v>
      </c>
      <c r="I2227">
        <v>0</v>
      </c>
      <c r="J2227">
        <v>0</v>
      </c>
      <c r="K2227">
        <v>0</v>
      </c>
      <c r="L2227" t="b">
        <f t="shared" si="136"/>
        <v>0</v>
      </c>
      <c r="M2227" t="b">
        <f t="shared" si="137"/>
        <v>0</v>
      </c>
      <c r="N2227" t="b">
        <f t="shared" si="138"/>
        <v>0</v>
      </c>
      <c r="O2227" s="2" t="b">
        <f t="shared" si="139"/>
        <v>0</v>
      </c>
    </row>
    <row r="2228" spans="1:15" x14ac:dyDescent="0.25">
      <c r="A2228">
        <v>2228</v>
      </c>
      <c r="B2228" s="2" t="s">
        <v>2396</v>
      </c>
      <c r="C2228">
        <v>34</v>
      </c>
      <c r="D2228">
        <v>30</v>
      </c>
      <c r="E2228">
        <v>52330</v>
      </c>
      <c r="F2228" s="2" t="s">
        <v>137</v>
      </c>
      <c r="G2228">
        <v>4.47</v>
      </c>
      <c r="H2228">
        <v>100</v>
      </c>
      <c r="I2228">
        <v>0</v>
      </c>
      <c r="J2228">
        <v>0</v>
      </c>
      <c r="K2228">
        <v>0</v>
      </c>
      <c r="L2228" t="b">
        <f t="shared" si="136"/>
        <v>0</v>
      </c>
      <c r="M2228" t="b">
        <f t="shared" si="137"/>
        <v>0</v>
      </c>
      <c r="N2228" t="b">
        <f t="shared" si="138"/>
        <v>0</v>
      </c>
      <c r="O2228" s="2" t="b">
        <f t="shared" si="139"/>
        <v>0</v>
      </c>
    </row>
    <row r="2229" spans="1:15" x14ac:dyDescent="0.25">
      <c r="A2229">
        <v>2229</v>
      </c>
      <c r="B2229" s="2" t="s">
        <v>2397</v>
      </c>
      <c r="C2229">
        <v>34</v>
      </c>
      <c r="D2229">
        <v>30</v>
      </c>
      <c r="E2229">
        <v>52331</v>
      </c>
      <c r="F2229" s="2" t="s">
        <v>137</v>
      </c>
      <c r="G2229">
        <v>5.24</v>
      </c>
      <c r="H2229">
        <v>100</v>
      </c>
      <c r="I2229">
        <v>0</v>
      </c>
      <c r="J2229">
        <v>0</v>
      </c>
      <c r="K2229">
        <v>0</v>
      </c>
      <c r="L2229" t="b">
        <f t="shared" si="136"/>
        <v>0</v>
      </c>
      <c r="M2229" t="b">
        <f t="shared" si="137"/>
        <v>0</v>
      </c>
      <c r="N2229" t="b">
        <f t="shared" si="138"/>
        <v>0</v>
      </c>
      <c r="O2229" s="2" t="b">
        <f t="shared" si="139"/>
        <v>0</v>
      </c>
    </row>
    <row r="2230" spans="1:15" x14ac:dyDescent="0.25">
      <c r="A2230">
        <v>2230</v>
      </c>
      <c r="B2230" s="2" t="s">
        <v>2398</v>
      </c>
      <c r="C2230">
        <v>34</v>
      </c>
      <c r="D2230">
        <v>30</v>
      </c>
      <c r="E2230">
        <v>52332</v>
      </c>
      <c r="F2230" s="2" t="s">
        <v>137</v>
      </c>
      <c r="G2230">
        <v>7.14</v>
      </c>
      <c r="H2230">
        <v>100</v>
      </c>
      <c r="I2230">
        <v>0</v>
      </c>
      <c r="J2230">
        <v>0</v>
      </c>
      <c r="K2230">
        <v>0</v>
      </c>
      <c r="L2230" t="b">
        <f t="shared" si="136"/>
        <v>0</v>
      </c>
      <c r="M2230" t="b">
        <f t="shared" si="137"/>
        <v>0</v>
      </c>
      <c r="N2230" t="b">
        <f t="shared" si="138"/>
        <v>0</v>
      </c>
      <c r="O2230" s="2" t="b">
        <f t="shared" si="139"/>
        <v>0</v>
      </c>
    </row>
    <row r="2231" spans="1:15" x14ac:dyDescent="0.25">
      <c r="A2231">
        <v>2231</v>
      </c>
      <c r="B2231" s="2" t="s">
        <v>2399</v>
      </c>
      <c r="C2231">
        <v>34</v>
      </c>
      <c r="D2231">
        <v>30</v>
      </c>
      <c r="E2231">
        <v>52333</v>
      </c>
      <c r="F2231" s="2" t="s">
        <v>137</v>
      </c>
      <c r="G2231">
        <v>7.14</v>
      </c>
      <c r="H2231">
        <v>100</v>
      </c>
      <c r="I2231">
        <v>0</v>
      </c>
      <c r="J2231">
        <v>0</v>
      </c>
      <c r="K2231">
        <v>0</v>
      </c>
      <c r="L2231" t="b">
        <f t="shared" si="136"/>
        <v>0</v>
      </c>
      <c r="M2231" t="b">
        <f t="shared" si="137"/>
        <v>0</v>
      </c>
      <c r="N2231" t="b">
        <f t="shared" si="138"/>
        <v>0</v>
      </c>
      <c r="O2231" s="2" t="b">
        <f t="shared" si="139"/>
        <v>0</v>
      </c>
    </row>
    <row r="2232" spans="1:15" x14ac:dyDescent="0.25">
      <c r="A2232">
        <v>2232</v>
      </c>
      <c r="B2232" s="2" t="s">
        <v>2400</v>
      </c>
      <c r="C2232">
        <v>34</v>
      </c>
      <c r="D2232">
        <v>30</v>
      </c>
      <c r="E2232">
        <v>52334</v>
      </c>
      <c r="F2232" s="2" t="s">
        <v>137</v>
      </c>
      <c r="G2232">
        <v>5.81</v>
      </c>
      <c r="H2232">
        <v>100</v>
      </c>
      <c r="I2232">
        <v>0</v>
      </c>
      <c r="J2232">
        <v>0</v>
      </c>
      <c r="K2232">
        <v>0</v>
      </c>
      <c r="L2232" t="b">
        <f t="shared" si="136"/>
        <v>0</v>
      </c>
      <c r="M2232" t="b">
        <f t="shared" si="137"/>
        <v>0</v>
      </c>
      <c r="N2232" t="b">
        <f t="shared" si="138"/>
        <v>0</v>
      </c>
      <c r="O2232" s="2" t="b">
        <f t="shared" si="139"/>
        <v>0</v>
      </c>
    </row>
    <row r="2233" spans="1:15" x14ac:dyDescent="0.25">
      <c r="A2233">
        <v>2233</v>
      </c>
      <c r="B2233" s="2" t="s">
        <v>2401</v>
      </c>
      <c r="C2233">
        <v>34</v>
      </c>
      <c r="D2233">
        <v>30</v>
      </c>
      <c r="E2233">
        <v>52335</v>
      </c>
      <c r="F2233" s="2" t="s">
        <v>137</v>
      </c>
      <c r="G2233">
        <v>7.26</v>
      </c>
      <c r="H2233">
        <v>100</v>
      </c>
      <c r="I2233">
        <v>0</v>
      </c>
      <c r="J2233">
        <v>0</v>
      </c>
      <c r="K2233">
        <v>0</v>
      </c>
      <c r="L2233" t="b">
        <f t="shared" si="136"/>
        <v>0</v>
      </c>
      <c r="M2233" t="b">
        <f t="shared" si="137"/>
        <v>0</v>
      </c>
      <c r="N2233" t="b">
        <f t="shared" si="138"/>
        <v>0</v>
      </c>
      <c r="O2233" s="2" t="b">
        <f t="shared" si="139"/>
        <v>0</v>
      </c>
    </row>
    <row r="2234" spans="1:15" x14ac:dyDescent="0.25">
      <c r="A2234">
        <v>2234</v>
      </c>
      <c r="B2234" s="2" t="s">
        <v>2402</v>
      </c>
      <c r="C2234">
        <v>34</v>
      </c>
      <c r="D2234">
        <v>30</v>
      </c>
      <c r="E2234">
        <v>52336</v>
      </c>
      <c r="F2234" s="2" t="s">
        <v>137</v>
      </c>
      <c r="G2234">
        <v>6.91</v>
      </c>
      <c r="H2234">
        <v>100</v>
      </c>
      <c r="I2234">
        <v>0</v>
      </c>
      <c r="J2234">
        <v>0</v>
      </c>
      <c r="K2234">
        <v>0</v>
      </c>
      <c r="L2234" t="b">
        <f t="shared" si="136"/>
        <v>0</v>
      </c>
      <c r="M2234" t="b">
        <f t="shared" si="137"/>
        <v>0</v>
      </c>
      <c r="N2234" t="b">
        <f t="shared" si="138"/>
        <v>0</v>
      </c>
      <c r="O2234" s="2" t="b">
        <f t="shared" si="139"/>
        <v>0</v>
      </c>
    </row>
    <row r="2235" spans="1:15" x14ac:dyDescent="0.25">
      <c r="A2235">
        <v>2235</v>
      </c>
      <c r="B2235" s="2" t="s">
        <v>2403</v>
      </c>
      <c r="C2235">
        <v>34</v>
      </c>
      <c r="D2235">
        <v>30</v>
      </c>
      <c r="E2235">
        <v>52337</v>
      </c>
      <c r="F2235" s="2" t="s">
        <v>137</v>
      </c>
      <c r="G2235">
        <v>5.58</v>
      </c>
      <c r="H2235">
        <v>100</v>
      </c>
      <c r="I2235">
        <v>0</v>
      </c>
      <c r="J2235">
        <v>0</v>
      </c>
      <c r="K2235">
        <v>0</v>
      </c>
      <c r="L2235" t="b">
        <f t="shared" si="136"/>
        <v>0</v>
      </c>
      <c r="M2235" t="b">
        <f t="shared" si="137"/>
        <v>0</v>
      </c>
      <c r="N2235" t="b">
        <f t="shared" si="138"/>
        <v>0</v>
      </c>
      <c r="O2235" s="2" t="b">
        <f t="shared" si="139"/>
        <v>0</v>
      </c>
    </row>
    <row r="2236" spans="1:15" x14ac:dyDescent="0.25">
      <c r="A2236">
        <v>2236</v>
      </c>
      <c r="B2236" s="2" t="s">
        <v>2404</v>
      </c>
      <c r="C2236">
        <v>34</v>
      </c>
      <c r="D2236">
        <v>30</v>
      </c>
      <c r="E2236">
        <v>52338</v>
      </c>
      <c r="F2236" s="2" t="s">
        <v>137</v>
      </c>
      <c r="G2236">
        <v>4.7</v>
      </c>
      <c r="H2236">
        <v>100</v>
      </c>
      <c r="I2236">
        <v>0</v>
      </c>
      <c r="J2236">
        <v>0</v>
      </c>
      <c r="K2236">
        <v>0</v>
      </c>
      <c r="L2236" t="b">
        <f t="shared" si="136"/>
        <v>0</v>
      </c>
      <c r="M2236" t="b">
        <f t="shared" si="137"/>
        <v>0</v>
      </c>
      <c r="N2236" t="b">
        <f t="shared" si="138"/>
        <v>0</v>
      </c>
      <c r="O2236" s="2" t="b">
        <f t="shared" si="139"/>
        <v>0</v>
      </c>
    </row>
    <row r="2237" spans="1:15" x14ac:dyDescent="0.25">
      <c r="A2237">
        <v>2237</v>
      </c>
      <c r="B2237" s="2" t="s">
        <v>2405</v>
      </c>
      <c r="C2237">
        <v>34</v>
      </c>
      <c r="D2237">
        <v>30</v>
      </c>
      <c r="E2237">
        <v>52339</v>
      </c>
      <c r="F2237" s="2" t="s">
        <v>137</v>
      </c>
      <c r="G2237">
        <v>6</v>
      </c>
      <c r="H2237">
        <v>100</v>
      </c>
      <c r="I2237">
        <v>0</v>
      </c>
      <c r="J2237">
        <v>0</v>
      </c>
      <c r="K2237">
        <v>0</v>
      </c>
      <c r="L2237" t="b">
        <f t="shared" si="136"/>
        <v>0</v>
      </c>
      <c r="M2237" t="b">
        <f t="shared" si="137"/>
        <v>0</v>
      </c>
      <c r="N2237" t="b">
        <f t="shared" si="138"/>
        <v>0</v>
      </c>
      <c r="O2237" s="2" t="b">
        <f t="shared" si="139"/>
        <v>0</v>
      </c>
    </row>
    <row r="2238" spans="1:15" x14ac:dyDescent="0.25">
      <c r="A2238">
        <v>2238</v>
      </c>
      <c r="B2238" s="2" t="s">
        <v>2406</v>
      </c>
      <c r="C2238">
        <v>34</v>
      </c>
      <c r="D2238">
        <v>30</v>
      </c>
      <c r="E2238">
        <v>52340</v>
      </c>
      <c r="F2238" s="2" t="s">
        <v>137</v>
      </c>
      <c r="G2238">
        <v>4.47</v>
      </c>
      <c r="H2238">
        <v>100</v>
      </c>
      <c r="I2238">
        <v>0</v>
      </c>
      <c r="J2238">
        <v>0</v>
      </c>
      <c r="K2238">
        <v>0</v>
      </c>
      <c r="L2238" t="b">
        <f t="shared" si="136"/>
        <v>0</v>
      </c>
      <c r="M2238" t="b">
        <f t="shared" si="137"/>
        <v>0</v>
      </c>
      <c r="N2238" t="b">
        <f t="shared" si="138"/>
        <v>0</v>
      </c>
      <c r="O2238" s="2" t="b">
        <f t="shared" si="139"/>
        <v>0</v>
      </c>
    </row>
    <row r="2239" spans="1:15" x14ac:dyDescent="0.25">
      <c r="A2239">
        <v>2239</v>
      </c>
      <c r="B2239" s="2" t="s">
        <v>2407</v>
      </c>
      <c r="C2239">
        <v>34</v>
      </c>
      <c r="D2239">
        <v>30</v>
      </c>
      <c r="E2239">
        <v>52341</v>
      </c>
      <c r="F2239" s="2" t="s">
        <v>137</v>
      </c>
      <c r="G2239">
        <v>7.26</v>
      </c>
      <c r="H2239">
        <v>100</v>
      </c>
      <c r="I2239">
        <v>0</v>
      </c>
      <c r="J2239">
        <v>0</v>
      </c>
      <c r="K2239">
        <v>0</v>
      </c>
      <c r="L2239" t="b">
        <f t="shared" si="136"/>
        <v>0</v>
      </c>
      <c r="M2239" t="b">
        <f t="shared" si="137"/>
        <v>0</v>
      </c>
      <c r="N2239" t="b">
        <f t="shared" si="138"/>
        <v>0</v>
      </c>
      <c r="O2239" s="2" t="b">
        <f t="shared" si="139"/>
        <v>0</v>
      </c>
    </row>
    <row r="2240" spans="1:15" x14ac:dyDescent="0.25">
      <c r="A2240">
        <v>2240</v>
      </c>
      <c r="B2240" s="2" t="s">
        <v>2408</v>
      </c>
      <c r="C2240">
        <v>34</v>
      </c>
      <c r="D2240">
        <v>30</v>
      </c>
      <c r="E2240">
        <v>52342</v>
      </c>
      <c r="F2240" s="2" t="s">
        <v>137</v>
      </c>
      <c r="G2240">
        <v>7.14</v>
      </c>
      <c r="H2240">
        <v>100</v>
      </c>
      <c r="I2240">
        <v>0</v>
      </c>
      <c r="J2240">
        <v>0</v>
      </c>
      <c r="K2240">
        <v>0</v>
      </c>
      <c r="L2240" t="b">
        <f t="shared" si="136"/>
        <v>0</v>
      </c>
      <c r="M2240" t="b">
        <f t="shared" si="137"/>
        <v>0</v>
      </c>
      <c r="N2240" t="b">
        <f t="shared" si="138"/>
        <v>0</v>
      </c>
      <c r="O2240" s="2" t="b">
        <f t="shared" si="139"/>
        <v>0</v>
      </c>
    </row>
    <row r="2241" spans="1:15" x14ac:dyDescent="0.25">
      <c r="A2241">
        <v>2241</v>
      </c>
      <c r="B2241" s="2" t="s">
        <v>2409</v>
      </c>
      <c r="C2241">
        <v>34</v>
      </c>
      <c r="D2241">
        <v>46</v>
      </c>
      <c r="E2241">
        <v>52444</v>
      </c>
      <c r="F2241" s="2" t="s">
        <v>137</v>
      </c>
      <c r="G2241">
        <v>7.26</v>
      </c>
      <c r="H2241">
        <v>100</v>
      </c>
      <c r="I2241">
        <v>0</v>
      </c>
      <c r="J2241">
        <v>0</v>
      </c>
      <c r="K2241">
        <v>0</v>
      </c>
      <c r="L2241" t="b">
        <f t="shared" si="136"/>
        <v>0</v>
      </c>
      <c r="M2241" t="b">
        <f t="shared" si="137"/>
        <v>0</v>
      </c>
      <c r="N2241" t="b">
        <f t="shared" si="138"/>
        <v>0</v>
      </c>
      <c r="O2241" s="2" t="b">
        <f t="shared" si="139"/>
        <v>0</v>
      </c>
    </row>
    <row r="2242" spans="1:15" x14ac:dyDescent="0.25">
      <c r="A2242">
        <v>2242</v>
      </c>
      <c r="B2242" s="2" t="s">
        <v>2410</v>
      </c>
      <c r="C2242">
        <v>34</v>
      </c>
      <c r="D2242">
        <v>46</v>
      </c>
      <c r="E2242">
        <v>52445</v>
      </c>
      <c r="F2242" s="2" t="s">
        <v>137</v>
      </c>
      <c r="G2242">
        <v>9.6199999999999992</v>
      </c>
      <c r="H2242">
        <v>100</v>
      </c>
      <c r="I2242">
        <v>0</v>
      </c>
      <c r="J2242">
        <v>0</v>
      </c>
      <c r="K2242">
        <v>0</v>
      </c>
      <c r="L2242" t="b">
        <f t="shared" ref="L2242:L2305" si="140">IF(ISNUMBER(FIND(" VEGAN",UPPER(B2242))),TRUE,FALSE)</f>
        <v>0</v>
      </c>
      <c r="M2242" t="b">
        <f t="shared" ref="M2242:M2305" si="141">IF(ISNUMBER(FIND(" BIO",UPPER(B2242))),TRUE)</f>
        <v>0</v>
      </c>
      <c r="N2242" t="b">
        <f t="shared" ref="N2242:N2305" si="142">IF(ISNUMBER(FIND(" HALAL",UPPER(B2242))),TRUE)</f>
        <v>0</v>
      </c>
      <c r="O2242" s="2" t="b">
        <f t="shared" ref="O2242:O2305" si="143">IF(ISNUMBER(FIND(" CASHER",UPPER(B2242))),TRUE)</f>
        <v>0</v>
      </c>
    </row>
    <row r="2243" spans="1:15" x14ac:dyDescent="0.25">
      <c r="A2243">
        <v>2243</v>
      </c>
      <c r="B2243" s="2" t="s">
        <v>2411</v>
      </c>
      <c r="C2243">
        <v>34</v>
      </c>
      <c r="D2243">
        <v>46</v>
      </c>
      <c r="E2243">
        <v>52446</v>
      </c>
      <c r="F2243" s="2" t="s">
        <v>137</v>
      </c>
      <c r="G2243">
        <v>9.81</v>
      </c>
      <c r="H2243">
        <v>100</v>
      </c>
      <c r="I2243">
        <v>0</v>
      </c>
      <c r="J2243">
        <v>0</v>
      </c>
      <c r="K2243">
        <v>0</v>
      </c>
      <c r="L2243" t="b">
        <f t="shared" si="140"/>
        <v>0</v>
      </c>
      <c r="M2243" t="b">
        <f t="shared" si="141"/>
        <v>0</v>
      </c>
      <c r="N2243" t="b">
        <f t="shared" si="142"/>
        <v>0</v>
      </c>
      <c r="O2243" s="2" t="b">
        <f t="shared" si="143"/>
        <v>0</v>
      </c>
    </row>
    <row r="2244" spans="1:15" x14ac:dyDescent="0.25">
      <c r="A2244">
        <v>2244</v>
      </c>
      <c r="B2244" s="2" t="s">
        <v>2412</v>
      </c>
      <c r="C2244">
        <v>34</v>
      </c>
      <c r="D2244">
        <v>46</v>
      </c>
      <c r="E2244">
        <v>52447</v>
      </c>
      <c r="F2244" s="2" t="s">
        <v>137</v>
      </c>
      <c r="G2244">
        <v>12.86</v>
      </c>
      <c r="H2244">
        <v>100</v>
      </c>
      <c r="I2244">
        <v>0</v>
      </c>
      <c r="J2244">
        <v>0</v>
      </c>
      <c r="K2244">
        <v>0</v>
      </c>
      <c r="L2244" t="b">
        <f t="shared" si="140"/>
        <v>0</v>
      </c>
      <c r="M2244" t="b">
        <f t="shared" si="141"/>
        <v>0</v>
      </c>
      <c r="N2244" t="b">
        <f t="shared" si="142"/>
        <v>0</v>
      </c>
      <c r="O2244" s="2" t="b">
        <f t="shared" si="143"/>
        <v>0</v>
      </c>
    </row>
    <row r="2245" spans="1:15" x14ac:dyDescent="0.25">
      <c r="A2245">
        <v>2245</v>
      </c>
      <c r="B2245" s="2" t="s">
        <v>2413</v>
      </c>
      <c r="C2245">
        <v>34</v>
      </c>
      <c r="D2245">
        <v>46</v>
      </c>
      <c r="E2245">
        <v>52448</v>
      </c>
      <c r="F2245" s="2" t="s">
        <v>137</v>
      </c>
      <c r="G2245">
        <v>6</v>
      </c>
      <c r="H2245">
        <v>100</v>
      </c>
      <c r="I2245">
        <v>0</v>
      </c>
      <c r="J2245">
        <v>0</v>
      </c>
      <c r="K2245">
        <v>0</v>
      </c>
      <c r="L2245" t="b">
        <f t="shared" si="140"/>
        <v>0</v>
      </c>
      <c r="M2245" t="b">
        <f t="shared" si="141"/>
        <v>0</v>
      </c>
      <c r="N2245" t="b">
        <f t="shared" si="142"/>
        <v>0</v>
      </c>
      <c r="O2245" s="2" t="b">
        <f t="shared" si="143"/>
        <v>0</v>
      </c>
    </row>
    <row r="2246" spans="1:15" x14ac:dyDescent="0.25">
      <c r="A2246">
        <v>2246</v>
      </c>
      <c r="B2246" s="2" t="s">
        <v>2414</v>
      </c>
      <c r="C2246">
        <v>34</v>
      </c>
      <c r="D2246">
        <v>46</v>
      </c>
      <c r="E2246">
        <v>52449</v>
      </c>
      <c r="F2246" s="2" t="s">
        <v>137</v>
      </c>
      <c r="G2246">
        <v>10.57</v>
      </c>
      <c r="H2246">
        <v>100</v>
      </c>
      <c r="I2246">
        <v>0</v>
      </c>
      <c r="J2246">
        <v>0</v>
      </c>
      <c r="K2246">
        <v>0</v>
      </c>
      <c r="L2246" t="b">
        <f t="shared" si="140"/>
        <v>0</v>
      </c>
      <c r="M2246" t="b">
        <f t="shared" si="141"/>
        <v>0</v>
      </c>
      <c r="N2246" t="b">
        <f t="shared" si="142"/>
        <v>0</v>
      </c>
      <c r="O2246" s="2" t="b">
        <f t="shared" si="143"/>
        <v>0</v>
      </c>
    </row>
    <row r="2247" spans="1:15" x14ac:dyDescent="0.25">
      <c r="A2247">
        <v>2247</v>
      </c>
      <c r="B2247" s="2" t="s">
        <v>2415</v>
      </c>
      <c r="C2247">
        <v>34</v>
      </c>
      <c r="D2247">
        <v>46</v>
      </c>
      <c r="E2247">
        <v>52450</v>
      </c>
      <c r="F2247" s="2" t="s">
        <v>137</v>
      </c>
      <c r="G2247">
        <v>10.57</v>
      </c>
      <c r="H2247">
        <v>100</v>
      </c>
      <c r="I2247">
        <v>0</v>
      </c>
      <c r="J2247">
        <v>0</v>
      </c>
      <c r="K2247">
        <v>0</v>
      </c>
      <c r="L2247" t="b">
        <f t="shared" si="140"/>
        <v>0</v>
      </c>
      <c r="M2247" t="b">
        <f t="shared" si="141"/>
        <v>0</v>
      </c>
      <c r="N2247" t="b">
        <f t="shared" si="142"/>
        <v>0</v>
      </c>
      <c r="O2247" s="2" t="b">
        <f t="shared" si="143"/>
        <v>0</v>
      </c>
    </row>
    <row r="2248" spans="1:15" x14ac:dyDescent="0.25">
      <c r="A2248">
        <v>2248</v>
      </c>
      <c r="B2248" s="2" t="s">
        <v>2416</v>
      </c>
      <c r="C2248">
        <v>34</v>
      </c>
      <c r="D2248">
        <v>46</v>
      </c>
      <c r="E2248">
        <v>52451</v>
      </c>
      <c r="F2248" s="2" t="s">
        <v>137</v>
      </c>
      <c r="G2248">
        <v>5.24</v>
      </c>
      <c r="H2248">
        <v>100</v>
      </c>
      <c r="I2248">
        <v>0</v>
      </c>
      <c r="J2248">
        <v>0</v>
      </c>
      <c r="K2248">
        <v>0</v>
      </c>
      <c r="L2248" t="b">
        <f t="shared" si="140"/>
        <v>0</v>
      </c>
      <c r="M2248" t="b">
        <f t="shared" si="141"/>
        <v>0</v>
      </c>
      <c r="N2248" t="b">
        <f t="shared" si="142"/>
        <v>0</v>
      </c>
      <c r="O2248" s="2" t="b">
        <f t="shared" si="143"/>
        <v>0</v>
      </c>
    </row>
    <row r="2249" spans="1:15" x14ac:dyDescent="0.25">
      <c r="A2249">
        <v>2249</v>
      </c>
      <c r="B2249" s="2" t="s">
        <v>2417</v>
      </c>
      <c r="C2249">
        <v>34</v>
      </c>
      <c r="D2249">
        <v>46</v>
      </c>
      <c r="E2249">
        <v>52452</v>
      </c>
      <c r="F2249" s="2" t="s">
        <v>137</v>
      </c>
      <c r="G2249">
        <v>3.67</v>
      </c>
      <c r="H2249">
        <v>100</v>
      </c>
      <c r="I2249">
        <v>0</v>
      </c>
      <c r="J2249">
        <v>0</v>
      </c>
      <c r="K2249">
        <v>0</v>
      </c>
      <c r="L2249" t="b">
        <f t="shared" si="140"/>
        <v>0</v>
      </c>
      <c r="M2249" t="b">
        <f t="shared" si="141"/>
        <v>0</v>
      </c>
      <c r="N2249" t="b">
        <f t="shared" si="142"/>
        <v>0</v>
      </c>
      <c r="O2249" s="2" t="b">
        <f t="shared" si="143"/>
        <v>0</v>
      </c>
    </row>
    <row r="2250" spans="1:15" x14ac:dyDescent="0.25">
      <c r="A2250">
        <v>2250</v>
      </c>
      <c r="B2250" s="2" t="s">
        <v>2418</v>
      </c>
      <c r="C2250">
        <v>34</v>
      </c>
      <c r="D2250">
        <v>46</v>
      </c>
      <c r="E2250">
        <v>52453</v>
      </c>
      <c r="F2250" s="2" t="s">
        <v>137</v>
      </c>
      <c r="G2250">
        <v>4.4400000000000004</v>
      </c>
      <c r="H2250">
        <v>100</v>
      </c>
      <c r="I2250">
        <v>0</v>
      </c>
      <c r="J2250">
        <v>0</v>
      </c>
      <c r="K2250">
        <v>0</v>
      </c>
      <c r="L2250" t="b">
        <f t="shared" si="140"/>
        <v>0</v>
      </c>
      <c r="M2250" t="b">
        <f t="shared" si="141"/>
        <v>0</v>
      </c>
      <c r="N2250" t="b">
        <f t="shared" si="142"/>
        <v>0</v>
      </c>
      <c r="O2250" s="2" t="b">
        <f t="shared" si="143"/>
        <v>0</v>
      </c>
    </row>
    <row r="2251" spans="1:15" x14ac:dyDescent="0.25">
      <c r="A2251">
        <v>2251</v>
      </c>
      <c r="B2251" s="2" t="s">
        <v>2419</v>
      </c>
      <c r="C2251">
        <v>34</v>
      </c>
      <c r="D2251">
        <v>46</v>
      </c>
      <c r="E2251">
        <v>52454</v>
      </c>
      <c r="F2251" s="2" t="s">
        <v>137</v>
      </c>
      <c r="G2251">
        <v>6.34</v>
      </c>
      <c r="H2251">
        <v>100</v>
      </c>
      <c r="I2251">
        <v>0</v>
      </c>
      <c r="J2251">
        <v>0</v>
      </c>
      <c r="K2251">
        <v>0</v>
      </c>
      <c r="L2251" t="b">
        <f t="shared" si="140"/>
        <v>0</v>
      </c>
      <c r="M2251" t="b">
        <f t="shared" si="141"/>
        <v>0</v>
      </c>
      <c r="N2251" t="b">
        <f t="shared" si="142"/>
        <v>0</v>
      </c>
      <c r="O2251" s="2" t="b">
        <f t="shared" si="143"/>
        <v>0</v>
      </c>
    </row>
    <row r="2252" spans="1:15" x14ac:dyDescent="0.25">
      <c r="A2252">
        <v>2252</v>
      </c>
      <c r="B2252" s="2" t="s">
        <v>2420</v>
      </c>
      <c r="C2252">
        <v>34</v>
      </c>
      <c r="D2252">
        <v>46</v>
      </c>
      <c r="E2252">
        <v>52455</v>
      </c>
      <c r="F2252" s="2" t="s">
        <v>137</v>
      </c>
      <c r="G2252">
        <v>6.34</v>
      </c>
      <c r="H2252">
        <v>100</v>
      </c>
      <c r="I2252">
        <v>0</v>
      </c>
      <c r="J2252">
        <v>0</v>
      </c>
      <c r="K2252">
        <v>0</v>
      </c>
      <c r="L2252" t="b">
        <f t="shared" si="140"/>
        <v>0</v>
      </c>
      <c r="M2252" t="b">
        <f t="shared" si="141"/>
        <v>0</v>
      </c>
      <c r="N2252" t="b">
        <f t="shared" si="142"/>
        <v>0</v>
      </c>
      <c r="O2252" s="2" t="b">
        <f t="shared" si="143"/>
        <v>0</v>
      </c>
    </row>
    <row r="2253" spans="1:15" x14ac:dyDescent="0.25">
      <c r="A2253">
        <v>2253</v>
      </c>
      <c r="B2253" s="2" t="s">
        <v>2421</v>
      </c>
      <c r="C2253">
        <v>34</v>
      </c>
      <c r="D2253">
        <v>46</v>
      </c>
      <c r="E2253">
        <v>52456</v>
      </c>
      <c r="F2253" s="2" t="s">
        <v>137</v>
      </c>
      <c r="G2253">
        <v>5.01</v>
      </c>
      <c r="H2253">
        <v>100</v>
      </c>
      <c r="I2253">
        <v>0</v>
      </c>
      <c r="J2253">
        <v>0</v>
      </c>
      <c r="K2253">
        <v>0</v>
      </c>
      <c r="L2253" t="b">
        <f t="shared" si="140"/>
        <v>0</v>
      </c>
      <c r="M2253" t="b">
        <f t="shared" si="141"/>
        <v>0</v>
      </c>
      <c r="N2253" t="b">
        <f t="shared" si="142"/>
        <v>0</v>
      </c>
      <c r="O2253" s="2" t="b">
        <f t="shared" si="143"/>
        <v>0</v>
      </c>
    </row>
    <row r="2254" spans="1:15" x14ac:dyDescent="0.25">
      <c r="A2254">
        <v>2254</v>
      </c>
      <c r="B2254" s="2" t="s">
        <v>2422</v>
      </c>
      <c r="C2254">
        <v>34</v>
      </c>
      <c r="D2254">
        <v>46</v>
      </c>
      <c r="E2254">
        <v>52457</v>
      </c>
      <c r="F2254" s="2" t="s">
        <v>137</v>
      </c>
      <c r="G2254">
        <v>6.46</v>
      </c>
      <c r="H2254">
        <v>100</v>
      </c>
      <c r="I2254">
        <v>0</v>
      </c>
      <c r="J2254">
        <v>0</v>
      </c>
      <c r="K2254">
        <v>0</v>
      </c>
      <c r="L2254" t="b">
        <f t="shared" si="140"/>
        <v>0</v>
      </c>
      <c r="M2254" t="b">
        <f t="shared" si="141"/>
        <v>0</v>
      </c>
      <c r="N2254" t="b">
        <f t="shared" si="142"/>
        <v>0</v>
      </c>
      <c r="O2254" s="2" t="b">
        <f t="shared" si="143"/>
        <v>0</v>
      </c>
    </row>
    <row r="2255" spans="1:15" x14ac:dyDescent="0.25">
      <c r="A2255">
        <v>2255</v>
      </c>
      <c r="B2255" s="2" t="s">
        <v>2423</v>
      </c>
      <c r="C2255">
        <v>34</v>
      </c>
      <c r="D2255">
        <v>46</v>
      </c>
      <c r="E2255">
        <v>52458</v>
      </c>
      <c r="F2255" s="2" t="s">
        <v>137</v>
      </c>
      <c r="G2255">
        <v>6.11</v>
      </c>
      <c r="H2255">
        <v>100</v>
      </c>
      <c r="I2255">
        <v>0</v>
      </c>
      <c r="J2255">
        <v>0</v>
      </c>
      <c r="K2255">
        <v>0</v>
      </c>
      <c r="L2255" t="b">
        <f t="shared" si="140"/>
        <v>0</v>
      </c>
      <c r="M2255" t="b">
        <f t="shared" si="141"/>
        <v>0</v>
      </c>
      <c r="N2255" t="b">
        <f t="shared" si="142"/>
        <v>0</v>
      </c>
      <c r="O2255" s="2" t="b">
        <f t="shared" si="143"/>
        <v>0</v>
      </c>
    </row>
    <row r="2256" spans="1:15" x14ac:dyDescent="0.25">
      <c r="A2256">
        <v>2256</v>
      </c>
      <c r="B2256" s="2" t="s">
        <v>2424</v>
      </c>
      <c r="C2256">
        <v>34</v>
      </c>
      <c r="D2256">
        <v>46</v>
      </c>
      <c r="E2256">
        <v>52459</v>
      </c>
      <c r="F2256" s="2" t="s">
        <v>137</v>
      </c>
      <c r="G2256">
        <v>4.78</v>
      </c>
      <c r="H2256">
        <v>100</v>
      </c>
      <c r="I2256">
        <v>0</v>
      </c>
      <c r="J2256">
        <v>0</v>
      </c>
      <c r="K2256">
        <v>0</v>
      </c>
      <c r="L2256" t="b">
        <f t="shared" si="140"/>
        <v>0</v>
      </c>
      <c r="M2256" t="b">
        <f t="shared" si="141"/>
        <v>0</v>
      </c>
      <c r="N2256" t="b">
        <f t="shared" si="142"/>
        <v>0</v>
      </c>
      <c r="O2256" s="2" t="b">
        <f t="shared" si="143"/>
        <v>0</v>
      </c>
    </row>
    <row r="2257" spans="1:15" x14ac:dyDescent="0.25">
      <c r="A2257">
        <v>2257</v>
      </c>
      <c r="B2257" s="2" t="s">
        <v>2425</v>
      </c>
      <c r="C2257">
        <v>34</v>
      </c>
      <c r="D2257">
        <v>46</v>
      </c>
      <c r="E2257">
        <v>52460</v>
      </c>
      <c r="F2257" s="2" t="s">
        <v>137</v>
      </c>
      <c r="G2257">
        <v>3.9</v>
      </c>
      <c r="H2257">
        <v>100</v>
      </c>
      <c r="I2257">
        <v>0</v>
      </c>
      <c r="J2257">
        <v>0</v>
      </c>
      <c r="K2257">
        <v>0</v>
      </c>
      <c r="L2257" t="b">
        <f t="shared" si="140"/>
        <v>0</v>
      </c>
      <c r="M2257" t="b">
        <f t="shared" si="141"/>
        <v>0</v>
      </c>
      <c r="N2257" t="b">
        <f t="shared" si="142"/>
        <v>0</v>
      </c>
      <c r="O2257" s="2" t="b">
        <f t="shared" si="143"/>
        <v>0</v>
      </c>
    </row>
    <row r="2258" spans="1:15" x14ac:dyDescent="0.25">
      <c r="A2258">
        <v>2258</v>
      </c>
      <c r="B2258" s="2" t="s">
        <v>2426</v>
      </c>
      <c r="C2258">
        <v>34</v>
      </c>
      <c r="D2258">
        <v>46</v>
      </c>
      <c r="E2258">
        <v>52461</v>
      </c>
      <c r="F2258" s="2" t="s">
        <v>137</v>
      </c>
      <c r="G2258">
        <v>5.2</v>
      </c>
      <c r="H2258">
        <v>100</v>
      </c>
      <c r="I2258">
        <v>0</v>
      </c>
      <c r="J2258">
        <v>0</v>
      </c>
      <c r="K2258">
        <v>0</v>
      </c>
      <c r="L2258" t="b">
        <f t="shared" si="140"/>
        <v>0</v>
      </c>
      <c r="M2258" t="b">
        <f t="shared" si="141"/>
        <v>0</v>
      </c>
      <c r="N2258" t="b">
        <f t="shared" si="142"/>
        <v>0</v>
      </c>
      <c r="O2258" s="2" t="b">
        <f t="shared" si="143"/>
        <v>0</v>
      </c>
    </row>
    <row r="2259" spans="1:15" x14ac:dyDescent="0.25">
      <c r="A2259">
        <v>2259</v>
      </c>
      <c r="B2259" s="2" t="s">
        <v>2427</v>
      </c>
      <c r="C2259">
        <v>34</v>
      </c>
      <c r="D2259">
        <v>46</v>
      </c>
      <c r="E2259">
        <v>52462</v>
      </c>
      <c r="F2259" s="2" t="s">
        <v>137</v>
      </c>
      <c r="G2259">
        <v>3.67</v>
      </c>
      <c r="H2259">
        <v>100</v>
      </c>
      <c r="I2259">
        <v>0</v>
      </c>
      <c r="J2259">
        <v>0</v>
      </c>
      <c r="K2259">
        <v>0</v>
      </c>
      <c r="L2259" t="b">
        <f t="shared" si="140"/>
        <v>0</v>
      </c>
      <c r="M2259" t="b">
        <f t="shared" si="141"/>
        <v>0</v>
      </c>
      <c r="N2259" t="b">
        <f t="shared" si="142"/>
        <v>0</v>
      </c>
      <c r="O2259" s="2" t="b">
        <f t="shared" si="143"/>
        <v>0</v>
      </c>
    </row>
    <row r="2260" spans="1:15" x14ac:dyDescent="0.25">
      <c r="A2260">
        <v>2260</v>
      </c>
      <c r="B2260" s="2" t="s">
        <v>2428</v>
      </c>
      <c r="C2260">
        <v>34</v>
      </c>
      <c r="D2260">
        <v>46</v>
      </c>
      <c r="E2260">
        <v>52463</v>
      </c>
      <c r="F2260" s="2" t="s">
        <v>137</v>
      </c>
      <c r="G2260">
        <v>6.46</v>
      </c>
      <c r="H2260">
        <v>100</v>
      </c>
      <c r="I2260">
        <v>0</v>
      </c>
      <c r="J2260">
        <v>0</v>
      </c>
      <c r="K2260">
        <v>0</v>
      </c>
      <c r="L2260" t="b">
        <f t="shared" si="140"/>
        <v>0</v>
      </c>
      <c r="M2260" t="b">
        <f t="shared" si="141"/>
        <v>0</v>
      </c>
      <c r="N2260" t="b">
        <f t="shared" si="142"/>
        <v>0</v>
      </c>
      <c r="O2260" s="2" t="b">
        <f t="shared" si="143"/>
        <v>0</v>
      </c>
    </row>
    <row r="2261" spans="1:15" x14ac:dyDescent="0.25">
      <c r="A2261">
        <v>2261</v>
      </c>
      <c r="B2261" s="2" t="s">
        <v>2429</v>
      </c>
      <c r="C2261">
        <v>34</v>
      </c>
      <c r="D2261">
        <v>46</v>
      </c>
      <c r="E2261">
        <v>52464</v>
      </c>
      <c r="F2261" s="2" t="s">
        <v>137</v>
      </c>
      <c r="G2261">
        <v>6.34</v>
      </c>
      <c r="H2261">
        <v>100</v>
      </c>
      <c r="I2261">
        <v>0</v>
      </c>
      <c r="J2261">
        <v>0</v>
      </c>
      <c r="K2261">
        <v>0</v>
      </c>
      <c r="L2261" t="b">
        <f t="shared" si="140"/>
        <v>0</v>
      </c>
      <c r="M2261" t="b">
        <f t="shared" si="141"/>
        <v>0</v>
      </c>
      <c r="N2261" t="b">
        <f t="shared" si="142"/>
        <v>0</v>
      </c>
      <c r="O2261" s="2" t="b">
        <f t="shared" si="143"/>
        <v>0</v>
      </c>
    </row>
    <row r="2262" spans="1:15" x14ac:dyDescent="0.25">
      <c r="A2262">
        <v>2262</v>
      </c>
      <c r="B2262" s="2" t="s">
        <v>2430</v>
      </c>
      <c r="C2262">
        <v>34</v>
      </c>
      <c r="D2262">
        <v>46</v>
      </c>
      <c r="E2262">
        <v>52465</v>
      </c>
      <c r="F2262" s="2" t="s">
        <v>137</v>
      </c>
      <c r="G2262">
        <v>6.46</v>
      </c>
      <c r="H2262">
        <v>100</v>
      </c>
      <c r="I2262">
        <v>0</v>
      </c>
      <c r="J2262">
        <v>0</v>
      </c>
      <c r="K2262">
        <v>0</v>
      </c>
      <c r="L2262" t="b">
        <f t="shared" si="140"/>
        <v>0</v>
      </c>
      <c r="M2262" t="b">
        <f t="shared" si="141"/>
        <v>0</v>
      </c>
      <c r="N2262" t="b">
        <f t="shared" si="142"/>
        <v>0</v>
      </c>
      <c r="O2262" s="2" t="b">
        <f t="shared" si="143"/>
        <v>0</v>
      </c>
    </row>
    <row r="2263" spans="1:15" x14ac:dyDescent="0.25">
      <c r="A2263">
        <v>2263</v>
      </c>
      <c r="B2263" s="2" t="s">
        <v>2431</v>
      </c>
      <c r="C2263">
        <v>34</v>
      </c>
      <c r="D2263">
        <v>46</v>
      </c>
      <c r="E2263">
        <v>52466</v>
      </c>
      <c r="F2263" s="2" t="s">
        <v>137</v>
      </c>
      <c r="G2263">
        <v>8.82</v>
      </c>
      <c r="H2263">
        <v>100</v>
      </c>
      <c r="I2263">
        <v>0</v>
      </c>
      <c r="J2263">
        <v>0</v>
      </c>
      <c r="K2263">
        <v>0</v>
      </c>
      <c r="L2263" t="b">
        <f t="shared" si="140"/>
        <v>0</v>
      </c>
      <c r="M2263" t="b">
        <f t="shared" si="141"/>
        <v>0</v>
      </c>
      <c r="N2263" t="b">
        <f t="shared" si="142"/>
        <v>0</v>
      </c>
      <c r="O2263" s="2" t="b">
        <f t="shared" si="143"/>
        <v>0</v>
      </c>
    </row>
    <row r="2264" spans="1:15" x14ac:dyDescent="0.25">
      <c r="A2264">
        <v>2264</v>
      </c>
      <c r="B2264" s="2" t="s">
        <v>2432</v>
      </c>
      <c r="C2264">
        <v>34</v>
      </c>
      <c r="D2264">
        <v>46</v>
      </c>
      <c r="E2264">
        <v>52467</v>
      </c>
      <c r="F2264" s="2" t="s">
        <v>137</v>
      </c>
      <c r="G2264">
        <v>9.01</v>
      </c>
      <c r="H2264">
        <v>100</v>
      </c>
      <c r="I2264">
        <v>0</v>
      </c>
      <c r="J2264">
        <v>0</v>
      </c>
      <c r="K2264">
        <v>0</v>
      </c>
      <c r="L2264" t="b">
        <f t="shared" si="140"/>
        <v>0</v>
      </c>
      <c r="M2264" t="b">
        <f t="shared" si="141"/>
        <v>0</v>
      </c>
      <c r="N2264" t="b">
        <f t="shared" si="142"/>
        <v>0</v>
      </c>
      <c r="O2264" s="2" t="b">
        <f t="shared" si="143"/>
        <v>0</v>
      </c>
    </row>
    <row r="2265" spans="1:15" x14ac:dyDescent="0.25">
      <c r="A2265">
        <v>2265</v>
      </c>
      <c r="B2265" s="2" t="s">
        <v>2433</v>
      </c>
      <c r="C2265">
        <v>34</v>
      </c>
      <c r="D2265">
        <v>46</v>
      </c>
      <c r="E2265">
        <v>52468</v>
      </c>
      <c r="F2265" s="2" t="s">
        <v>137</v>
      </c>
      <c r="G2265">
        <v>12.06</v>
      </c>
      <c r="H2265">
        <v>100</v>
      </c>
      <c r="I2265">
        <v>0</v>
      </c>
      <c r="J2265">
        <v>0</v>
      </c>
      <c r="K2265">
        <v>0</v>
      </c>
      <c r="L2265" t="b">
        <f t="shared" si="140"/>
        <v>0</v>
      </c>
      <c r="M2265" t="b">
        <f t="shared" si="141"/>
        <v>0</v>
      </c>
      <c r="N2265" t="b">
        <f t="shared" si="142"/>
        <v>0</v>
      </c>
      <c r="O2265" s="2" t="b">
        <f t="shared" si="143"/>
        <v>0</v>
      </c>
    </row>
    <row r="2266" spans="1:15" x14ac:dyDescent="0.25">
      <c r="A2266">
        <v>2266</v>
      </c>
      <c r="B2266" s="2" t="s">
        <v>2434</v>
      </c>
      <c r="C2266">
        <v>34</v>
      </c>
      <c r="D2266">
        <v>46</v>
      </c>
      <c r="E2266">
        <v>52469</v>
      </c>
      <c r="F2266" s="2" t="s">
        <v>137</v>
      </c>
      <c r="G2266">
        <v>5.2</v>
      </c>
      <c r="H2266">
        <v>100</v>
      </c>
      <c r="I2266">
        <v>0</v>
      </c>
      <c r="J2266">
        <v>0</v>
      </c>
      <c r="K2266">
        <v>0</v>
      </c>
      <c r="L2266" t="b">
        <f t="shared" si="140"/>
        <v>0</v>
      </c>
      <c r="M2266" t="b">
        <f t="shared" si="141"/>
        <v>0</v>
      </c>
      <c r="N2266" t="b">
        <f t="shared" si="142"/>
        <v>0</v>
      </c>
      <c r="O2266" s="2" t="b">
        <f t="shared" si="143"/>
        <v>0</v>
      </c>
    </row>
    <row r="2267" spans="1:15" x14ac:dyDescent="0.25">
      <c r="A2267">
        <v>2267</v>
      </c>
      <c r="B2267" s="2" t="s">
        <v>2435</v>
      </c>
      <c r="C2267">
        <v>34</v>
      </c>
      <c r="D2267">
        <v>46</v>
      </c>
      <c r="E2267">
        <v>52470</v>
      </c>
      <c r="F2267" s="2" t="s">
        <v>137</v>
      </c>
      <c r="G2267">
        <v>9.77</v>
      </c>
      <c r="H2267">
        <v>100</v>
      </c>
      <c r="I2267">
        <v>0</v>
      </c>
      <c r="J2267">
        <v>0</v>
      </c>
      <c r="K2267">
        <v>0</v>
      </c>
      <c r="L2267" t="b">
        <f t="shared" si="140"/>
        <v>0</v>
      </c>
      <c r="M2267" t="b">
        <f t="shared" si="141"/>
        <v>0</v>
      </c>
      <c r="N2267" t="b">
        <f t="shared" si="142"/>
        <v>0</v>
      </c>
      <c r="O2267" s="2" t="b">
        <f t="shared" si="143"/>
        <v>0</v>
      </c>
    </row>
    <row r="2268" spans="1:15" x14ac:dyDescent="0.25">
      <c r="A2268">
        <v>2268</v>
      </c>
      <c r="B2268" s="2" t="s">
        <v>2436</v>
      </c>
      <c r="C2268">
        <v>34</v>
      </c>
      <c r="D2268">
        <v>46</v>
      </c>
      <c r="E2268">
        <v>52471</v>
      </c>
      <c r="F2268" s="2" t="s">
        <v>137</v>
      </c>
      <c r="G2268">
        <v>9.77</v>
      </c>
      <c r="H2268">
        <v>100</v>
      </c>
      <c r="I2268">
        <v>0</v>
      </c>
      <c r="J2268">
        <v>0</v>
      </c>
      <c r="K2268">
        <v>0</v>
      </c>
      <c r="L2268" t="b">
        <f t="shared" si="140"/>
        <v>0</v>
      </c>
      <c r="M2268" t="b">
        <f t="shared" si="141"/>
        <v>0</v>
      </c>
      <c r="N2268" t="b">
        <f t="shared" si="142"/>
        <v>0</v>
      </c>
      <c r="O2268" s="2" t="b">
        <f t="shared" si="143"/>
        <v>0</v>
      </c>
    </row>
    <row r="2269" spans="1:15" x14ac:dyDescent="0.25">
      <c r="A2269">
        <v>2269</v>
      </c>
      <c r="B2269" s="2" t="s">
        <v>2437</v>
      </c>
      <c r="C2269">
        <v>34</v>
      </c>
      <c r="D2269">
        <v>46</v>
      </c>
      <c r="E2269">
        <v>52472</v>
      </c>
      <c r="F2269" s="2" t="s">
        <v>137</v>
      </c>
      <c r="G2269">
        <v>4.4400000000000004</v>
      </c>
      <c r="H2269">
        <v>100</v>
      </c>
      <c r="I2269">
        <v>0</v>
      </c>
      <c r="J2269">
        <v>0</v>
      </c>
      <c r="K2269">
        <v>0</v>
      </c>
      <c r="L2269" t="b">
        <f t="shared" si="140"/>
        <v>0</v>
      </c>
      <c r="M2269" t="b">
        <f t="shared" si="141"/>
        <v>0</v>
      </c>
      <c r="N2269" t="b">
        <f t="shared" si="142"/>
        <v>0</v>
      </c>
      <c r="O2269" s="2" t="b">
        <f t="shared" si="143"/>
        <v>0</v>
      </c>
    </row>
    <row r="2270" spans="1:15" x14ac:dyDescent="0.25">
      <c r="A2270">
        <v>2270</v>
      </c>
      <c r="B2270" s="2" t="s">
        <v>2438</v>
      </c>
      <c r="C2270">
        <v>34</v>
      </c>
      <c r="D2270">
        <v>46</v>
      </c>
      <c r="E2270">
        <v>52473</v>
      </c>
      <c r="F2270" s="2" t="s">
        <v>137</v>
      </c>
      <c r="G2270">
        <v>5.37</v>
      </c>
      <c r="H2270">
        <v>100</v>
      </c>
      <c r="I2270">
        <v>0</v>
      </c>
      <c r="J2270">
        <v>0</v>
      </c>
      <c r="K2270">
        <v>0</v>
      </c>
      <c r="L2270" t="b">
        <f t="shared" si="140"/>
        <v>0</v>
      </c>
      <c r="M2270" t="b">
        <f t="shared" si="141"/>
        <v>0</v>
      </c>
      <c r="N2270" t="b">
        <f t="shared" si="142"/>
        <v>0</v>
      </c>
      <c r="O2270" s="2" t="b">
        <f t="shared" si="143"/>
        <v>0</v>
      </c>
    </row>
    <row r="2271" spans="1:15" x14ac:dyDescent="0.25">
      <c r="A2271">
        <v>2271</v>
      </c>
      <c r="B2271" s="2" t="s">
        <v>2439</v>
      </c>
      <c r="C2271">
        <v>34</v>
      </c>
      <c r="D2271">
        <v>46</v>
      </c>
      <c r="E2271">
        <v>52474</v>
      </c>
      <c r="F2271" s="2" t="s">
        <v>137</v>
      </c>
      <c r="G2271">
        <v>6.14</v>
      </c>
      <c r="H2271">
        <v>100</v>
      </c>
      <c r="I2271">
        <v>0</v>
      </c>
      <c r="J2271">
        <v>0</v>
      </c>
      <c r="K2271">
        <v>0</v>
      </c>
      <c r="L2271" t="b">
        <f t="shared" si="140"/>
        <v>0</v>
      </c>
      <c r="M2271" t="b">
        <f t="shared" si="141"/>
        <v>0</v>
      </c>
      <c r="N2271" t="b">
        <f t="shared" si="142"/>
        <v>0</v>
      </c>
      <c r="O2271" s="2" t="b">
        <f t="shared" si="143"/>
        <v>0</v>
      </c>
    </row>
    <row r="2272" spans="1:15" x14ac:dyDescent="0.25">
      <c r="A2272">
        <v>2272</v>
      </c>
      <c r="B2272" s="2" t="s">
        <v>2440</v>
      </c>
      <c r="C2272">
        <v>34</v>
      </c>
      <c r="D2272">
        <v>46</v>
      </c>
      <c r="E2272">
        <v>52475</v>
      </c>
      <c r="F2272" s="2" t="s">
        <v>137</v>
      </c>
      <c r="G2272">
        <v>8.0399999999999991</v>
      </c>
      <c r="H2272">
        <v>100</v>
      </c>
      <c r="I2272">
        <v>0</v>
      </c>
      <c r="J2272">
        <v>0</v>
      </c>
      <c r="K2272">
        <v>0</v>
      </c>
      <c r="L2272" t="b">
        <f t="shared" si="140"/>
        <v>0</v>
      </c>
      <c r="M2272" t="b">
        <f t="shared" si="141"/>
        <v>0</v>
      </c>
      <c r="N2272" t="b">
        <f t="shared" si="142"/>
        <v>0</v>
      </c>
      <c r="O2272" s="2" t="b">
        <f t="shared" si="143"/>
        <v>0</v>
      </c>
    </row>
    <row r="2273" spans="1:15" x14ac:dyDescent="0.25">
      <c r="A2273">
        <v>2273</v>
      </c>
      <c r="B2273" s="2" t="s">
        <v>2441</v>
      </c>
      <c r="C2273">
        <v>34</v>
      </c>
      <c r="D2273">
        <v>46</v>
      </c>
      <c r="E2273">
        <v>52476</v>
      </c>
      <c r="F2273" s="2" t="s">
        <v>137</v>
      </c>
      <c r="G2273">
        <v>8.0399999999999991</v>
      </c>
      <c r="H2273">
        <v>100</v>
      </c>
      <c r="I2273">
        <v>0</v>
      </c>
      <c r="J2273">
        <v>0</v>
      </c>
      <c r="K2273">
        <v>0</v>
      </c>
      <c r="L2273" t="b">
        <f t="shared" si="140"/>
        <v>0</v>
      </c>
      <c r="M2273" t="b">
        <f t="shared" si="141"/>
        <v>0</v>
      </c>
      <c r="N2273" t="b">
        <f t="shared" si="142"/>
        <v>0</v>
      </c>
      <c r="O2273" s="2" t="b">
        <f t="shared" si="143"/>
        <v>0</v>
      </c>
    </row>
    <row r="2274" spans="1:15" x14ac:dyDescent="0.25">
      <c r="A2274">
        <v>2274</v>
      </c>
      <c r="B2274" s="2" t="s">
        <v>2442</v>
      </c>
      <c r="C2274">
        <v>34</v>
      </c>
      <c r="D2274">
        <v>46</v>
      </c>
      <c r="E2274">
        <v>52477</v>
      </c>
      <c r="F2274" s="2" t="s">
        <v>137</v>
      </c>
      <c r="G2274">
        <v>6.71</v>
      </c>
      <c r="H2274">
        <v>100</v>
      </c>
      <c r="I2274">
        <v>0</v>
      </c>
      <c r="J2274">
        <v>0</v>
      </c>
      <c r="K2274">
        <v>0</v>
      </c>
      <c r="L2274" t="b">
        <f t="shared" si="140"/>
        <v>0</v>
      </c>
      <c r="M2274" t="b">
        <f t="shared" si="141"/>
        <v>0</v>
      </c>
      <c r="N2274" t="b">
        <f t="shared" si="142"/>
        <v>0</v>
      </c>
      <c r="O2274" s="2" t="b">
        <f t="shared" si="143"/>
        <v>0</v>
      </c>
    </row>
    <row r="2275" spans="1:15" x14ac:dyDescent="0.25">
      <c r="A2275">
        <v>2275</v>
      </c>
      <c r="B2275" s="2" t="s">
        <v>2443</v>
      </c>
      <c r="C2275">
        <v>34</v>
      </c>
      <c r="D2275">
        <v>46</v>
      </c>
      <c r="E2275">
        <v>52478</v>
      </c>
      <c r="F2275" s="2" t="s">
        <v>137</v>
      </c>
      <c r="G2275">
        <v>8.16</v>
      </c>
      <c r="H2275">
        <v>100</v>
      </c>
      <c r="I2275">
        <v>0</v>
      </c>
      <c r="J2275">
        <v>0</v>
      </c>
      <c r="K2275">
        <v>0</v>
      </c>
      <c r="L2275" t="b">
        <f t="shared" si="140"/>
        <v>0</v>
      </c>
      <c r="M2275" t="b">
        <f t="shared" si="141"/>
        <v>0</v>
      </c>
      <c r="N2275" t="b">
        <f t="shared" si="142"/>
        <v>0</v>
      </c>
      <c r="O2275" s="2" t="b">
        <f t="shared" si="143"/>
        <v>0</v>
      </c>
    </row>
    <row r="2276" spans="1:15" x14ac:dyDescent="0.25">
      <c r="A2276">
        <v>2276</v>
      </c>
      <c r="B2276" s="2" t="s">
        <v>2444</v>
      </c>
      <c r="C2276">
        <v>34</v>
      </c>
      <c r="D2276">
        <v>46</v>
      </c>
      <c r="E2276">
        <v>52479</v>
      </c>
      <c r="F2276" s="2" t="s">
        <v>137</v>
      </c>
      <c r="G2276">
        <v>7.81</v>
      </c>
      <c r="H2276">
        <v>100</v>
      </c>
      <c r="I2276">
        <v>0</v>
      </c>
      <c r="J2276">
        <v>0</v>
      </c>
      <c r="K2276">
        <v>0</v>
      </c>
      <c r="L2276" t="b">
        <f t="shared" si="140"/>
        <v>0</v>
      </c>
      <c r="M2276" t="b">
        <f t="shared" si="141"/>
        <v>0</v>
      </c>
      <c r="N2276" t="b">
        <f t="shared" si="142"/>
        <v>0</v>
      </c>
      <c r="O2276" s="2" t="b">
        <f t="shared" si="143"/>
        <v>0</v>
      </c>
    </row>
    <row r="2277" spans="1:15" x14ac:dyDescent="0.25">
      <c r="A2277">
        <v>2277</v>
      </c>
      <c r="B2277" s="2" t="s">
        <v>2445</v>
      </c>
      <c r="C2277">
        <v>34</v>
      </c>
      <c r="D2277">
        <v>46</v>
      </c>
      <c r="E2277">
        <v>52480</v>
      </c>
      <c r="F2277" s="2" t="s">
        <v>137</v>
      </c>
      <c r="G2277">
        <v>6.48</v>
      </c>
      <c r="H2277">
        <v>100</v>
      </c>
      <c r="I2277">
        <v>0</v>
      </c>
      <c r="J2277">
        <v>0</v>
      </c>
      <c r="K2277">
        <v>0</v>
      </c>
      <c r="L2277" t="b">
        <f t="shared" si="140"/>
        <v>0</v>
      </c>
      <c r="M2277" t="b">
        <f t="shared" si="141"/>
        <v>0</v>
      </c>
      <c r="N2277" t="b">
        <f t="shared" si="142"/>
        <v>0</v>
      </c>
      <c r="O2277" s="2" t="b">
        <f t="shared" si="143"/>
        <v>0</v>
      </c>
    </row>
    <row r="2278" spans="1:15" x14ac:dyDescent="0.25">
      <c r="A2278">
        <v>2278</v>
      </c>
      <c r="B2278" s="2" t="s">
        <v>2446</v>
      </c>
      <c r="C2278">
        <v>34</v>
      </c>
      <c r="D2278">
        <v>46</v>
      </c>
      <c r="E2278">
        <v>52481</v>
      </c>
      <c r="F2278" s="2" t="s">
        <v>137</v>
      </c>
      <c r="G2278">
        <v>5.6</v>
      </c>
      <c r="H2278">
        <v>100</v>
      </c>
      <c r="I2278">
        <v>0</v>
      </c>
      <c r="J2278">
        <v>0</v>
      </c>
      <c r="K2278">
        <v>0</v>
      </c>
      <c r="L2278" t="b">
        <f t="shared" si="140"/>
        <v>0</v>
      </c>
      <c r="M2278" t="b">
        <f t="shared" si="141"/>
        <v>0</v>
      </c>
      <c r="N2278" t="b">
        <f t="shared" si="142"/>
        <v>0</v>
      </c>
      <c r="O2278" s="2" t="b">
        <f t="shared" si="143"/>
        <v>0</v>
      </c>
    </row>
    <row r="2279" spans="1:15" x14ac:dyDescent="0.25">
      <c r="A2279">
        <v>2279</v>
      </c>
      <c r="B2279" s="2" t="s">
        <v>2447</v>
      </c>
      <c r="C2279">
        <v>34</v>
      </c>
      <c r="D2279">
        <v>46</v>
      </c>
      <c r="E2279">
        <v>52482</v>
      </c>
      <c r="F2279" s="2" t="s">
        <v>137</v>
      </c>
      <c r="G2279">
        <v>6.9</v>
      </c>
      <c r="H2279">
        <v>100</v>
      </c>
      <c r="I2279">
        <v>0</v>
      </c>
      <c r="J2279">
        <v>0</v>
      </c>
      <c r="K2279">
        <v>0</v>
      </c>
      <c r="L2279" t="b">
        <f t="shared" si="140"/>
        <v>0</v>
      </c>
      <c r="M2279" t="b">
        <f t="shared" si="141"/>
        <v>0</v>
      </c>
      <c r="N2279" t="b">
        <f t="shared" si="142"/>
        <v>0</v>
      </c>
      <c r="O2279" s="2" t="b">
        <f t="shared" si="143"/>
        <v>0</v>
      </c>
    </row>
    <row r="2280" spans="1:15" x14ac:dyDescent="0.25">
      <c r="A2280">
        <v>2280</v>
      </c>
      <c r="B2280" s="2" t="s">
        <v>2448</v>
      </c>
      <c r="C2280">
        <v>34</v>
      </c>
      <c r="D2280">
        <v>46</v>
      </c>
      <c r="E2280">
        <v>52483</v>
      </c>
      <c r="F2280" s="2" t="s">
        <v>137</v>
      </c>
      <c r="G2280">
        <v>5.37</v>
      </c>
      <c r="H2280">
        <v>100</v>
      </c>
      <c r="I2280">
        <v>0</v>
      </c>
      <c r="J2280">
        <v>0</v>
      </c>
      <c r="K2280">
        <v>0</v>
      </c>
      <c r="L2280" t="b">
        <f t="shared" si="140"/>
        <v>0</v>
      </c>
      <c r="M2280" t="b">
        <f t="shared" si="141"/>
        <v>0</v>
      </c>
      <c r="N2280" t="b">
        <f t="shared" si="142"/>
        <v>0</v>
      </c>
      <c r="O2280" s="2" t="b">
        <f t="shared" si="143"/>
        <v>0</v>
      </c>
    </row>
    <row r="2281" spans="1:15" x14ac:dyDescent="0.25">
      <c r="A2281">
        <v>2281</v>
      </c>
      <c r="B2281" s="2" t="s">
        <v>2449</v>
      </c>
      <c r="C2281">
        <v>34</v>
      </c>
      <c r="D2281">
        <v>46</v>
      </c>
      <c r="E2281">
        <v>52484</v>
      </c>
      <c r="F2281" s="2" t="s">
        <v>137</v>
      </c>
      <c r="G2281">
        <v>8.16</v>
      </c>
      <c r="H2281">
        <v>100</v>
      </c>
      <c r="I2281">
        <v>0</v>
      </c>
      <c r="J2281">
        <v>0</v>
      </c>
      <c r="K2281">
        <v>0</v>
      </c>
      <c r="L2281" t="b">
        <f t="shared" si="140"/>
        <v>0</v>
      </c>
      <c r="M2281" t="b">
        <f t="shared" si="141"/>
        <v>0</v>
      </c>
      <c r="N2281" t="b">
        <f t="shared" si="142"/>
        <v>0</v>
      </c>
      <c r="O2281" s="2" t="b">
        <f t="shared" si="143"/>
        <v>0</v>
      </c>
    </row>
    <row r="2282" spans="1:15" x14ac:dyDescent="0.25">
      <c r="A2282">
        <v>2282</v>
      </c>
      <c r="B2282" s="2" t="s">
        <v>2450</v>
      </c>
      <c r="C2282">
        <v>34</v>
      </c>
      <c r="D2282">
        <v>46</v>
      </c>
      <c r="E2282">
        <v>52485</v>
      </c>
      <c r="F2282" s="2" t="s">
        <v>137</v>
      </c>
      <c r="G2282">
        <v>8.0399999999999991</v>
      </c>
      <c r="H2282">
        <v>100</v>
      </c>
      <c r="I2282">
        <v>0</v>
      </c>
      <c r="J2282">
        <v>0</v>
      </c>
      <c r="K2282">
        <v>0</v>
      </c>
      <c r="L2282" t="b">
        <f t="shared" si="140"/>
        <v>0</v>
      </c>
      <c r="M2282" t="b">
        <f t="shared" si="141"/>
        <v>0</v>
      </c>
      <c r="N2282" t="b">
        <f t="shared" si="142"/>
        <v>0</v>
      </c>
      <c r="O2282" s="2" t="b">
        <f t="shared" si="143"/>
        <v>0</v>
      </c>
    </row>
    <row r="2283" spans="1:15" x14ac:dyDescent="0.25">
      <c r="A2283">
        <v>2283</v>
      </c>
      <c r="B2283" s="2" t="s">
        <v>2451</v>
      </c>
      <c r="C2283">
        <v>34</v>
      </c>
      <c r="D2283">
        <v>46</v>
      </c>
      <c r="E2283">
        <v>52486</v>
      </c>
      <c r="F2283" s="2" t="s">
        <v>137</v>
      </c>
      <c r="G2283">
        <v>8.16</v>
      </c>
      <c r="H2283">
        <v>100</v>
      </c>
      <c r="I2283">
        <v>0</v>
      </c>
      <c r="J2283">
        <v>0</v>
      </c>
      <c r="K2283">
        <v>0</v>
      </c>
      <c r="L2283" t="b">
        <f t="shared" si="140"/>
        <v>0</v>
      </c>
      <c r="M2283" t="b">
        <f t="shared" si="141"/>
        <v>0</v>
      </c>
      <c r="N2283" t="b">
        <f t="shared" si="142"/>
        <v>0</v>
      </c>
      <c r="O2283" s="2" t="b">
        <f t="shared" si="143"/>
        <v>0</v>
      </c>
    </row>
    <row r="2284" spans="1:15" x14ac:dyDescent="0.25">
      <c r="A2284">
        <v>2284</v>
      </c>
      <c r="B2284" s="2" t="s">
        <v>2452</v>
      </c>
      <c r="C2284">
        <v>34</v>
      </c>
      <c r="D2284">
        <v>46</v>
      </c>
      <c r="E2284">
        <v>52487</v>
      </c>
      <c r="F2284" s="2" t="s">
        <v>137</v>
      </c>
      <c r="G2284">
        <v>10.52</v>
      </c>
      <c r="H2284">
        <v>100</v>
      </c>
      <c r="I2284">
        <v>0</v>
      </c>
      <c r="J2284">
        <v>0</v>
      </c>
      <c r="K2284">
        <v>0</v>
      </c>
      <c r="L2284" t="b">
        <f t="shared" si="140"/>
        <v>0</v>
      </c>
      <c r="M2284" t="b">
        <f t="shared" si="141"/>
        <v>0</v>
      </c>
      <c r="N2284" t="b">
        <f t="shared" si="142"/>
        <v>0</v>
      </c>
      <c r="O2284" s="2" t="b">
        <f t="shared" si="143"/>
        <v>0</v>
      </c>
    </row>
    <row r="2285" spans="1:15" x14ac:dyDescent="0.25">
      <c r="A2285">
        <v>2285</v>
      </c>
      <c r="B2285" s="2" t="s">
        <v>2453</v>
      </c>
      <c r="C2285">
        <v>34</v>
      </c>
      <c r="D2285">
        <v>46</v>
      </c>
      <c r="E2285">
        <v>52488</v>
      </c>
      <c r="F2285" s="2" t="s">
        <v>137</v>
      </c>
      <c r="G2285">
        <v>10.71</v>
      </c>
      <c r="H2285">
        <v>100</v>
      </c>
      <c r="I2285">
        <v>0</v>
      </c>
      <c r="J2285">
        <v>0</v>
      </c>
      <c r="K2285">
        <v>0</v>
      </c>
      <c r="L2285" t="b">
        <f t="shared" si="140"/>
        <v>0</v>
      </c>
      <c r="M2285" t="b">
        <f t="shared" si="141"/>
        <v>0</v>
      </c>
      <c r="N2285" t="b">
        <f t="shared" si="142"/>
        <v>0</v>
      </c>
      <c r="O2285" s="2" t="b">
        <f t="shared" si="143"/>
        <v>0</v>
      </c>
    </row>
    <row r="2286" spans="1:15" x14ac:dyDescent="0.25">
      <c r="A2286">
        <v>2286</v>
      </c>
      <c r="B2286" s="2" t="s">
        <v>2454</v>
      </c>
      <c r="C2286">
        <v>34</v>
      </c>
      <c r="D2286">
        <v>46</v>
      </c>
      <c r="E2286">
        <v>52489</v>
      </c>
      <c r="F2286" s="2" t="s">
        <v>137</v>
      </c>
      <c r="G2286">
        <v>13.76</v>
      </c>
      <c r="H2286">
        <v>100</v>
      </c>
      <c r="I2286">
        <v>0</v>
      </c>
      <c r="J2286">
        <v>0</v>
      </c>
      <c r="K2286">
        <v>0</v>
      </c>
      <c r="L2286" t="b">
        <f t="shared" si="140"/>
        <v>0</v>
      </c>
      <c r="M2286" t="b">
        <f t="shared" si="141"/>
        <v>0</v>
      </c>
      <c r="N2286" t="b">
        <f t="shared" si="142"/>
        <v>0</v>
      </c>
      <c r="O2286" s="2" t="b">
        <f t="shared" si="143"/>
        <v>0</v>
      </c>
    </row>
    <row r="2287" spans="1:15" x14ac:dyDescent="0.25">
      <c r="A2287">
        <v>2287</v>
      </c>
      <c r="B2287" s="2" t="s">
        <v>2455</v>
      </c>
      <c r="C2287">
        <v>34</v>
      </c>
      <c r="D2287">
        <v>46</v>
      </c>
      <c r="E2287">
        <v>52490</v>
      </c>
      <c r="F2287" s="2" t="s">
        <v>137</v>
      </c>
      <c r="G2287">
        <v>6.9</v>
      </c>
      <c r="H2287">
        <v>100</v>
      </c>
      <c r="I2287">
        <v>0</v>
      </c>
      <c r="J2287">
        <v>0</v>
      </c>
      <c r="K2287">
        <v>0</v>
      </c>
      <c r="L2287" t="b">
        <f t="shared" si="140"/>
        <v>0</v>
      </c>
      <c r="M2287" t="b">
        <f t="shared" si="141"/>
        <v>0</v>
      </c>
      <c r="N2287" t="b">
        <f t="shared" si="142"/>
        <v>0</v>
      </c>
      <c r="O2287" s="2" t="b">
        <f t="shared" si="143"/>
        <v>0</v>
      </c>
    </row>
    <row r="2288" spans="1:15" x14ac:dyDescent="0.25">
      <c r="A2288">
        <v>2288</v>
      </c>
      <c r="B2288" s="2" t="s">
        <v>2456</v>
      </c>
      <c r="C2288">
        <v>34</v>
      </c>
      <c r="D2288">
        <v>46</v>
      </c>
      <c r="E2288">
        <v>52491</v>
      </c>
      <c r="F2288" s="2" t="s">
        <v>137</v>
      </c>
      <c r="G2288">
        <v>11.47</v>
      </c>
      <c r="H2288">
        <v>100</v>
      </c>
      <c r="I2288">
        <v>0</v>
      </c>
      <c r="J2288">
        <v>0</v>
      </c>
      <c r="K2288">
        <v>0</v>
      </c>
      <c r="L2288" t="b">
        <f t="shared" si="140"/>
        <v>0</v>
      </c>
      <c r="M2288" t="b">
        <f t="shared" si="141"/>
        <v>0</v>
      </c>
      <c r="N2288" t="b">
        <f t="shared" si="142"/>
        <v>0</v>
      </c>
      <c r="O2288" s="2" t="b">
        <f t="shared" si="143"/>
        <v>0</v>
      </c>
    </row>
    <row r="2289" spans="1:15" x14ac:dyDescent="0.25">
      <c r="A2289">
        <v>2289</v>
      </c>
      <c r="B2289" s="2" t="s">
        <v>2457</v>
      </c>
      <c r="C2289">
        <v>34</v>
      </c>
      <c r="D2289">
        <v>46</v>
      </c>
      <c r="E2289">
        <v>52492</v>
      </c>
      <c r="F2289" s="2" t="s">
        <v>137</v>
      </c>
      <c r="G2289">
        <v>11.47</v>
      </c>
      <c r="H2289">
        <v>100</v>
      </c>
      <c r="I2289">
        <v>0</v>
      </c>
      <c r="J2289">
        <v>0</v>
      </c>
      <c r="K2289">
        <v>0</v>
      </c>
      <c r="L2289" t="b">
        <f t="shared" si="140"/>
        <v>0</v>
      </c>
      <c r="M2289" t="b">
        <f t="shared" si="141"/>
        <v>0</v>
      </c>
      <c r="N2289" t="b">
        <f t="shared" si="142"/>
        <v>0</v>
      </c>
      <c r="O2289" s="2" t="b">
        <f t="shared" si="143"/>
        <v>0</v>
      </c>
    </row>
    <row r="2290" spans="1:15" x14ac:dyDescent="0.25">
      <c r="A2290">
        <v>2290</v>
      </c>
      <c r="B2290" s="2" t="s">
        <v>2458</v>
      </c>
      <c r="C2290">
        <v>34</v>
      </c>
      <c r="D2290">
        <v>46</v>
      </c>
      <c r="E2290">
        <v>52493</v>
      </c>
      <c r="F2290" s="2" t="s">
        <v>137</v>
      </c>
      <c r="G2290">
        <v>6.14</v>
      </c>
      <c r="H2290">
        <v>100</v>
      </c>
      <c r="I2290">
        <v>0</v>
      </c>
      <c r="J2290">
        <v>0</v>
      </c>
      <c r="K2290">
        <v>0</v>
      </c>
      <c r="L2290" t="b">
        <f t="shared" si="140"/>
        <v>0</v>
      </c>
      <c r="M2290" t="b">
        <f t="shared" si="141"/>
        <v>0</v>
      </c>
      <c r="N2290" t="b">
        <f t="shared" si="142"/>
        <v>0</v>
      </c>
      <c r="O2290" s="2" t="b">
        <f t="shared" si="143"/>
        <v>0</v>
      </c>
    </row>
    <row r="2291" spans="1:15" x14ac:dyDescent="0.25">
      <c r="A2291">
        <v>2291</v>
      </c>
      <c r="B2291" s="2" t="s">
        <v>2459</v>
      </c>
      <c r="C2291">
        <v>34</v>
      </c>
      <c r="D2291">
        <v>46</v>
      </c>
      <c r="E2291">
        <v>52494</v>
      </c>
      <c r="F2291" s="2" t="s">
        <v>137</v>
      </c>
      <c r="G2291">
        <v>4.57</v>
      </c>
      <c r="H2291">
        <v>100</v>
      </c>
      <c r="I2291">
        <v>0</v>
      </c>
      <c r="J2291">
        <v>0</v>
      </c>
      <c r="K2291">
        <v>0</v>
      </c>
      <c r="L2291" t="b">
        <f t="shared" si="140"/>
        <v>0</v>
      </c>
      <c r="M2291" t="b">
        <f t="shared" si="141"/>
        <v>0</v>
      </c>
      <c r="N2291" t="b">
        <f t="shared" si="142"/>
        <v>0</v>
      </c>
      <c r="O2291" s="2" t="b">
        <f t="shared" si="143"/>
        <v>0</v>
      </c>
    </row>
    <row r="2292" spans="1:15" x14ac:dyDescent="0.25">
      <c r="A2292">
        <v>2292</v>
      </c>
      <c r="B2292" s="2" t="s">
        <v>2460</v>
      </c>
      <c r="C2292">
        <v>34</v>
      </c>
      <c r="D2292">
        <v>46</v>
      </c>
      <c r="E2292">
        <v>52495</v>
      </c>
      <c r="F2292" s="2" t="s">
        <v>137</v>
      </c>
      <c r="G2292">
        <v>5.34</v>
      </c>
      <c r="H2292">
        <v>100</v>
      </c>
      <c r="I2292">
        <v>0</v>
      </c>
      <c r="J2292">
        <v>0</v>
      </c>
      <c r="K2292">
        <v>0</v>
      </c>
      <c r="L2292" t="b">
        <f t="shared" si="140"/>
        <v>0</v>
      </c>
      <c r="M2292" t="b">
        <f t="shared" si="141"/>
        <v>0</v>
      </c>
      <c r="N2292" t="b">
        <f t="shared" si="142"/>
        <v>0</v>
      </c>
      <c r="O2292" s="2" t="b">
        <f t="shared" si="143"/>
        <v>0</v>
      </c>
    </row>
    <row r="2293" spans="1:15" x14ac:dyDescent="0.25">
      <c r="A2293">
        <v>2293</v>
      </c>
      <c r="B2293" s="2" t="s">
        <v>2461</v>
      </c>
      <c r="C2293">
        <v>34</v>
      </c>
      <c r="D2293">
        <v>46</v>
      </c>
      <c r="E2293">
        <v>52496</v>
      </c>
      <c r="F2293" s="2" t="s">
        <v>137</v>
      </c>
      <c r="G2293">
        <v>7.24</v>
      </c>
      <c r="H2293">
        <v>100</v>
      </c>
      <c r="I2293">
        <v>0</v>
      </c>
      <c r="J2293">
        <v>0</v>
      </c>
      <c r="K2293">
        <v>0</v>
      </c>
      <c r="L2293" t="b">
        <f t="shared" si="140"/>
        <v>0</v>
      </c>
      <c r="M2293" t="b">
        <f t="shared" si="141"/>
        <v>0</v>
      </c>
      <c r="N2293" t="b">
        <f t="shared" si="142"/>
        <v>0</v>
      </c>
      <c r="O2293" s="2" t="b">
        <f t="shared" si="143"/>
        <v>0</v>
      </c>
    </row>
    <row r="2294" spans="1:15" x14ac:dyDescent="0.25">
      <c r="A2294">
        <v>2294</v>
      </c>
      <c r="B2294" s="2" t="s">
        <v>2462</v>
      </c>
      <c r="C2294">
        <v>34</v>
      </c>
      <c r="D2294">
        <v>46</v>
      </c>
      <c r="E2294">
        <v>52497</v>
      </c>
      <c r="F2294" s="2" t="s">
        <v>137</v>
      </c>
      <c r="G2294">
        <v>7.24</v>
      </c>
      <c r="H2294">
        <v>100</v>
      </c>
      <c r="I2294">
        <v>0</v>
      </c>
      <c r="J2294">
        <v>0</v>
      </c>
      <c r="K2294">
        <v>0</v>
      </c>
      <c r="L2294" t="b">
        <f t="shared" si="140"/>
        <v>0</v>
      </c>
      <c r="M2294" t="b">
        <f t="shared" si="141"/>
        <v>0</v>
      </c>
      <c r="N2294" t="b">
        <f t="shared" si="142"/>
        <v>0</v>
      </c>
      <c r="O2294" s="2" t="b">
        <f t="shared" si="143"/>
        <v>0</v>
      </c>
    </row>
    <row r="2295" spans="1:15" x14ac:dyDescent="0.25">
      <c r="A2295">
        <v>2295</v>
      </c>
      <c r="B2295" s="2" t="s">
        <v>2463</v>
      </c>
      <c r="C2295">
        <v>34</v>
      </c>
      <c r="D2295">
        <v>46</v>
      </c>
      <c r="E2295">
        <v>52498</v>
      </c>
      <c r="F2295" s="2" t="s">
        <v>137</v>
      </c>
      <c r="G2295">
        <v>5.91</v>
      </c>
      <c r="H2295">
        <v>100</v>
      </c>
      <c r="I2295">
        <v>0</v>
      </c>
      <c r="J2295">
        <v>0</v>
      </c>
      <c r="K2295">
        <v>0</v>
      </c>
      <c r="L2295" t="b">
        <f t="shared" si="140"/>
        <v>0</v>
      </c>
      <c r="M2295" t="b">
        <f t="shared" si="141"/>
        <v>0</v>
      </c>
      <c r="N2295" t="b">
        <f t="shared" si="142"/>
        <v>0</v>
      </c>
      <c r="O2295" s="2" t="b">
        <f t="shared" si="143"/>
        <v>0</v>
      </c>
    </row>
    <row r="2296" spans="1:15" x14ac:dyDescent="0.25">
      <c r="A2296">
        <v>2296</v>
      </c>
      <c r="B2296" s="2" t="s">
        <v>2464</v>
      </c>
      <c r="C2296">
        <v>34</v>
      </c>
      <c r="D2296">
        <v>46</v>
      </c>
      <c r="E2296">
        <v>52499</v>
      </c>
      <c r="F2296" s="2" t="s">
        <v>137</v>
      </c>
      <c r="G2296">
        <v>7.36</v>
      </c>
      <c r="H2296">
        <v>100</v>
      </c>
      <c r="I2296">
        <v>0</v>
      </c>
      <c r="J2296">
        <v>0</v>
      </c>
      <c r="K2296">
        <v>0</v>
      </c>
      <c r="L2296" t="b">
        <f t="shared" si="140"/>
        <v>0</v>
      </c>
      <c r="M2296" t="b">
        <f t="shared" si="141"/>
        <v>0</v>
      </c>
      <c r="N2296" t="b">
        <f t="shared" si="142"/>
        <v>0</v>
      </c>
      <c r="O2296" s="2" t="b">
        <f t="shared" si="143"/>
        <v>0</v>
      </c>
    </row>
    <row r="2297" spans="1:15" x14ac:dyDescent="0.25">
      <c r="A2297">
        <v>2297</v>
      </c>
      <c r="B2297" s="2" t="s">
        <v>2465</v>
      </c>
      <c r="C2297">
        <v>34</v>
      </c>
      <c r="D2297">
        <v>46</v>
      </c>
      <c r="E2297">
        <v>52500</v>
      </c>
      <c r="F2297" s="2" t="s">
        <v>137</v>
      </c>
      <c r="G2297">
        <v>7.01</v>
      </c>
      <c r="H2297">
        <v>100</v>
      </c>
      <c r="I2297">
        <v>0</v>
      </c>
      <c r="J2297">
        <v>0</v>
      </c>
      <c r="K2297">
        <v>0</v>
      </c>
      <c r="L2297" t="b">
        <f t="shared" si="140"/>
        <v>0</v>
      </c>
      <c r="M2297" t="b">
        <f t="shared" si="141"/>
        <v>0</v>
      </c>
      <c r="N2297" t="b">
        <f t="shared" si="142"/>
        <v>0</v>
      </c>
      <c r="O2297" s="2" t="b">
        <f t="shared" si="143"/>
        <v>0</v>
      </c>
    </row>
    <row r="2298" spans="1:15" x14ac:dyDescent="0.25">
      <c r="A2298">
        <v>2298</v>
      </c>
      <c r="B2298" s="2" t="s">
        <v>2466</v>
      </c>
      <c r="C2298">
        <v>34</v>
      </c>
      <c r="D2298">
        <v>46</v>
      </c>
      <c r="E2298">
        <v>52501</v>
      </c>
      <c r="F2298" s="2" t="s">
        <v>137</v>
      </c>
      <c r="G2298">
        <v>5.68</v>
      </c>
      <c r="H2298">
        <v>100</v>
      </c>
      <c r="I2298">
        <v>0</v>
      </c>
      <c r="J2298">
        <v>0</v>
      </c>
      <c r="K2298">
        <v>0</v>
      </c>
      <c r="L2298" t="b">
        <f t="shared" si="140"/>
        <v>0</v>
      </c>
      <c r="M2298" t="b">
        <f t="shared" si="141"/>
        <v>0</v>
      </c>
      <c r="N2298" t="b">
        <f t="shared" si="142"/>
        <v>0</v>
      </c>
      <c r="O2298" s="2" t="b">
        <f t="shared" si="143"/>
        <v>0</v>
      </c>
    </row>
    <row r="2299" spans="1:15" x14ac:dyDescent="0.25">
      <c r="A2299">
        <v>2299</v>
      </c>
      <c r="B2299" s="2" t="s">
        <v>2467</v>
      </c>
      <c r="C2299">
        <v>34</v>
      </c>
      <c r="D2299">
        <v>46</v>
      </c>
      <c r="E2299">
        <v>52502</v>
      </c>
      <c r="F2299" s="2" t="s">
        <v>137</v>
      </c>
      <c r="G2299">
        <v>4.8</v>
      </c>
      <c r="H2299">
        <v>100</v>
      </c>
      <c r="I2299">
        <v>0</v>
      </c>
      <c r="J2299">
        <v>0</v>
      </c>
      <c r="K2299">
        <v>0</v>
      </c>
      <c r="L2299" t="b">
        <f t="shared" si="140"/>
        <v>0</v>
      </c>
      <c r="M2299" t="b">
        <f t="shared" si="141"/>
        <v>0</v>
      </c>
      <c r="N2299" t="b">
        <f t="shared" si="142"/>
        <v>0</v>
      </c>
      <c r="O2299" s="2" t="b">
        <f t="shared" si="143"/>
        <v>0</v>
      </c>
    </row>
    <row r="2300" spans="1:15" x14ac:dyDescent="0.25">
      <c r="A2300">
        <v>2300</v>
      </c>
      <c r="B2300" s="2" t="s">
        <v>2468</v>
      </c>
      <c r="C2300">
        <v>34</v>
      </c>
      <c r="D2300">
        <v>46</v>
      </c>
      <c r="E2300">
        <v>52503</v>
      </c>
      <c r="F2300" s="2" t="s">
        <v>137</v>
      </c>
      <c r="G2300">
        <v>6.1</v>
      </c>
      <c r="H2300">
        <v>100</v>
      </c>
      <c r="I2300">
        <v>0</v>
      </c>
      <c r="J2300">
        <v>0</v>
      </c>
      <c r="K2300">
        <v>0</v>
      </c>
      <c r="L2300" t="b">
        <f t="shared" si="140"/>
        <v>0</v>
      </c>
      <c r="M2300" t="b">
        <f t="shared" si="141"/>
        <v>0</v>
      </c>
      <c r="N2300" t="b">
        <f t="shared" si="142"/>
        <v>0</v>
      </c>
      <c r="O2300" s="2" t="b">
        <f t="shared" si="143"/>
        <v>0</v>
      </c>
    </row>
    <row r="2301" spans="1:15" x14ac:dyDescent="0.25">
      <c r="A2301">
        <v>2301</v>
      </c>
      <c r="B2301" s="2" t="s">
        <v>2469</v>
      </c>
      <c r="C2301">
        <v>34</v>
      </c>
      <c r="D2301">
        <v>46</v>
      </c>
      <c r="E2301">
        <v>52504</v>
      </c>
      <c r="F2301" s="2" t="s">
        <v>137</v>
      </c>
      <c r="G2301">
        <v>4.57</v>
      </c>
      <c r="H2301">
        <v>100</v>
      </c>
      <c r="I2301">
        <v>0</v>
      </c>
      <c r="J2301">
        <v>0</v>
      </c>
      <c r="K2301">
        <v>0</v>
      </c>
      <c r="L2301" t="b">
        <f t="shared" si="140"/>
        <v>0</v>
      </c>
      <c r="M2301" t="b">
        <f t="shared" si="141"/>
        <v>0</v>
      </c>
      <c r="N2301" t="b">
        <f t="shared" si="142"/>
        <v>0</v>
      </c>
      <c r="O2301" s="2" t="b">
        <f t="shared" si="143"/>
        <v>0</v>
      </c>
    </row>
    <row r="2302" spans="1:15" x14ac:dyDescent="0.25">
      <c r="A2302">
        <v>2302</v>
      </c>
      <c r="B2302" s="2" t="s">
        <v>2470</v>
      </c>
      <c r="C2302">
        <v>34</v>
      </c>
      <c r="D2302">
        <v>46</v>
      </c>
      <c r="E2302">
        <v>52505</v>
      </c>
      <c r="F2302" s="2" t="s">
        <v>137</v>
      </c>
      <c r="G2302">
        <v>7.36</v>
      </c>
      <c r="H2302">
        <v>100</v>
      </c>
      <c r="I2302">
        <v>0</v>
      </c>
      <c r="J2302">
        <v>0</v>
      </c>
      <c r="K2302">
        <v>0</v>
      </c>
      <c r="L2302" t="b">
        <f t="shared" si="140"/>
        <v>0</v>
      </c>
      <c r="M2302" t="b">
        <f t="shared" si="141"/>
        <v>0</v>
      </c>
      <c r="N2302" t="b">
        <f t="shared" si="142"/>
        <v>0</v>
      </c>
      <c r="O2302" s="2" t="b">
        <f t="shared" si="143"/>
        <v>0</v>
      </c>
    </row>
    <row r="2303" spans="1:15" x14ac:dyDescent="0.25">
      <c r="A2303">
        <v>2303</v>
      </c>
      <c r="B2303" s="2" t="s">
        <v>2471</v>
      </c>
      <c r="C2303">
        <v>34</v>
      </c>
      <c r="D2303">
        <v>46</v>
      </c>
      <c r="E2303">
        <v>52506</v>
      </c>
      <c r="F2303" s="2" t="s">
        <v>137</v>
      </c>
      <c r="G2303">
        <v>7.24</v>
      </c>
      <c r="H2303">
        <v>100</v>
      </c>
      <c r="I2303">
        <v>0</v>
      </c>
      <c r="J2303">
        <v>0</v>
      </c>
      <c r="K2303">
        <v>0</v>
      </c>
      <c r="L2303" t="b">
        <f t="shared" si="140"/>
        <v>0</v>
      </c>
      <c r="M2303" t="b">
        <f t="shared" si="141"/>
        <v>0</v>
      </c>
      <c r="N2303" t="b">
        <f t="shared" si="142"/>
        <v>0</v>
      </c>
      <c r="O2303" s="2" t="b">
        <f t="shared" si="143"/>
        <v>0</v>
      </c>
    </row>
    <row r="2304" spans="1:15" x14ac:dyDescent="0.25">
      <c r="A2304">
        <v>2304</v>
      </c>
      <c r="B2304" s="2" t="s">
        <v>2472</v>
      </c>
      <c r="C2304">
        <v>34</v>
      </c>
      <c r="D2304">
        <v>46</v>
      </c>
      <c r="E2304">
        <v>52507</v>
      </c>
      <c r="F2304" s="2" t="s">
        <v>137</v>
      </c>
      <c r="G2304">
        <v>7.36</v>
      </c>
      <c r="H2304">
        <v>100</v>
      </c>
      <c r="I2304">
        <v>0</v>
      </c>
      <c r="J2304">
        <v>0</v>
      </c>
      <c r="K2304">
        <v>0</v>
      </c>
      <c r="L2304" t="b">
        <f t="shared" si="140"/>
        <v>0</v>
      </c>
      <c r="M2304" t="b">
        <f t="shared" si="141"/>
        <v>0</v>
      </c>
      <c r="N2304" t="b">
        <f t="shared" si="142"/>
        <v>0</v>
      </c>
      <c r="O2304" s="2" t="b">
        <f t="shared" si="143"/>
        <v>0</v>
      </c>
    </row>
    <row r="2305" spans="1:15" x14ac:dyDescent="0.25">
      <c r="A2305">
        <v>2305</v>
      </c>
      <c r="B2305" s="2" t="s">
        <v>2473</v>
      </c>
      <c r="C2305">
        <v>34</v>
      </c>
      <c r="D2305">
        <v>46</v>
      </c>
      <c r="E2305">
        <v>52508</v>
      </c>
      <c r="F2305" s="2" t="s">
        <v>137</v>
      </c>
      <c r="G2305">
        <v>9.7200000000000006</v>
      </c>
      <c r="H2305">
        <v>100</v>
      </c>
      <c r="I2305">
        <v>0</v>
      </c>
      <c r="J2305">
        <v>0</v>
      </c>
      <c r="K2305">
        <v>0</v>
      </c>
      <c r="L2305" t="b">
        <f t="shared" si="140"/>
        <v>0</v>
      </c>
      <c r="M2305" t="b">
        <f t="shared" si="141"/>
        <v>0</v>
      </c>
      <c r="N2305" t="b">
        <f t="shared" si="142"/>
        <v>0</v>
      </c>
      <c r="O2305" s="2" t="b">
        <f t="shared" si="143"/>
        <v>0</v>
      </c>
    </row>
    <row r="2306" spans="1:15" x14ac:dyDescent="0.25">
      <c r="A2306">
        <v>2306</v>
      </c>
      <c r="B2306" s="2" t="s">
        <v>2474</v>
      </c>
      <c r="C2306">
        <v>34</v>
      </c>
      <c r="D2306">
        <v>46</v>
      </c>
      <c r="E2306">
        <v>52509</v>
      </c>
      <c r="F2306" s="2" t="s">
        <v>137</v>
      </c>
      <c r="G2306">
        <v>9.91</v>
      </c>
      <c r="H2306">
        <v>100</v>
      </c>
      <c r="I2306">
        <v>0</v>
      </c>
      <c r="J2306">
        <v>0</v>
      </c>
      <c r="K2306">
        <v>0</v>
      </c>
      <c r="L2306" t="b">
        <f t="shared" ref="L2306:L2369" si="144">IF(ISNUMBER(FIND(" VEGAN",UPPER(B2306))),TRUE,FALSE)</f>
        <v>0</v>
      </c>
      <c r="M2306" t="b">
        <f t="shared" ref="M2306:M2369" si="145">IF(ISNUMBER(FIND(" BIO",UPPER(B2306))),TRUE)</f>
        <v>0</v>
      </c>
      <c r="N2306" t="b">
        <f t="shared" ref="N2306:N2369" si="146">IF(ISNUMBER(FIND(" HALAL",UPPER(B2306))),TRUE)</f>
        <v>0</v>
      </c>
      <c r="O2306" s="2" t="b">
        <f t="shared" ref="O2306:O2369" si="147">IF(ISNUMBER(FIND(" CASHER",UPPER(B2306))),TRUE)</f>
        <v>0</v>
      </c>
    </row>
    <row r="2307" spans="1:15" x14ac:dyDescent="0.25">
      <c r="A2307">
        <v>2307</v>
      </c>
      <c r="B2307" s="2" t="s">
        <v>2475</v>
      </c>
      <c r="C2307">
        <v>34</v>
      </c>
      <c r="D2307">
        <v>46</v>
      </c>
      <c r="E2307">
        <v>52510</v>
      </c>
      <c r="F2307" s="2" t="s">
        <v>137</v>
      </c>
      <c r="G2307">
        <v>12.96</v>
      </c>
      <c r="H2307">
        <v>100</v>
      </c>
      <c r="I2307">
        <v>0</v>
      </c>
      <c r="J2307">
        <v>0</v>
      </c>
      <c r="K2307">
        <v>0</v>
      </c>
      <c r="L2307" t="b">
        <f t="shared" si="144"/>
        <v>0</v>
      </c>
      <c r="M2307" t="b">
        <f t="shared" si="145"/>
        <v>0</v>
      </c>
      <c r="N2307" t="b">
        <f t="shared" si="146"/>
        <v>0</v>
      </c>
      <c r="O2307" s="2" t="b">
        <f t="shared" si="147"/>
        <v>0</v>
      </c>
    </row>
    <row r="2308" spans="1:15" x14ac:dyDescent="0.25">
      <c r="A2308">
        <v>2308</v>
      </c>
      <c r="B2308" s="2" t="s">
        <v>2476</v>
      </c>
      <c r="C2308">
        <v>34</v>
      </c>
      <c r="D2308">
        <v>46</v>
      </c>
      <c r="E2308">
        <v>52511</v>
      </c>
      <c r="F2308" s="2" t="s">
        <v>137</v>
      </c>
      <c r="G2308">
        <v>6.1</v>
      </c>
      <c r="H2308">
        <v>100</v>
      </c>
      <c r="I2308">
        <v>0</v>
      </c>
      <c r="J2308">
        <v>0</v>
      </c>
      <c r="K2308">
        <v>0</v>
      </c>
      <c r="L2308" t="b">
        <f t="shared" si="144"/>
        <v>0</v>
      </c>
      <c r="M2308" t="b">
        <f t="shared" si="145"/>
        <v>0</v>
      </c>
      <c r="N2308" t="b">
        <f t="shared" si="146"/>
        <v>0</v>
      </c>
      <c r="O2308" s="2" t="b">
        <f t="shared" si="147"/>
        <v>0</v>
      </c>
    </row>
    <row r="2309" spans="1:15" x14ac:dyDescent="0.25">
      <c r="A2309">
        <v>2309</v>
      </c>
      <c r="B2309" s="2" t="s">
        <v>2477</v>
      </c>
      <c r="C2309">
        <v>34</v>
      </c>
      <c r="D2309">
        <v>46</v>
      </c>
      <c r="E2309">
        <v>52512</v>
      </c>
      <c r="F2309" s="2" t="s">
        <v>137</v>
      </c>
      <c r="G2309">
        <v>10.67</v>
      </c>
      <c r="H2309">
        <v>100</v>
      </c>
      <c r="I2309">
        <v>0</v>
      </c>
      <c r="J2309">
        <v>0</v>
      </c>
      <c r="K2309">
        <v>0</v>
      </c>
      <c r="L2309" t="b">
        <f t="shared" si="144"/>
        <v>0</v>
      </c>
      <c r="M2309" t="b">
        <f t="shared" si="145"/>
        <v>0</v>
      </c>
      <c r="N2309" t="b">
        <f t="shared" si="146"/>
        <v>0</v>
      </c>
      <c r="O2309" s="2" t="b">
        <f t="shared" si="147"/>
        <v>0</v>
      </c>
    </row>
    <row r="2310" spans="1:15" x14ac:dyDescent="0.25">
      <c r="A2310">
        <v>2310</v>
      </c>
      <c r="B2310" s="2" t="s">
        <v>2478</v>
      </c>
      <c r="C2310">
        <v>34</v>
      </c>
      <c r="D2310">
        <v>46</v>
      </c>
      <c r="E2310">
        <v>52513</v>
      </c>
      <c r="F2310" s="2" t="s">
        <v>137</v>
      </c>
      <c r="G2310">
        <v>10.67</v>
      </c>
      <c r="H2310">
        <v>100</v>
      </c>
      <c r="I2310">
        <v>0</v>
      </c>
      <c r="J2310">
        <v>0</v>
      </c>
      <c r="K2310">
        <v>0</v>
      </c>
      <c r="L2310" t="b">
        <f t="shared" si="144"/>
        <v>0</v>
      </c>
      <c r="M2310" t="b">
        <f t="shared" si="145"/>
        <v>0</v>
      </c>
      <c r="N2310" t="b">
        <f t="shared" si="146"/>
        <v>0</v>
      </c>
      <c r="O2310" s="2" t="b">
        <f t="shared" si="147"/>
        <v>0</v>
      </c>
    </row>
    <row r="2311" spans="1:15" x14ac:dyDescent="0.25">
      <c r="A2311">
        <v>2311</v>
      </c>
      <c r="B2311" s="2" t="s">
        <v>2479</v>
      </c>
      <c r="C2311">
        <v>34</v>
      </c>
      <c r="D2311">
        <v>46</v>
      </c>
      <c r="E2311">
        <v>52514</v>
      </c>
      <c r="F2311" s="2" t="s">
        <v>137</v>
      </c>
      <c r="G2311">
        <v>5.34</v>
      </c>
      <c r="H2311">
        <v>100</v>
      </c>
      <c r="I2311">
        <v>0</v>
      </c>
      <c r="J2311">
        <v>0</v>
      </c>
      <c r="K2311">
        <v>0</v>
      </c>
      <c r="L2311" t="b">
        <f t="shared" si="144"/>
        <v>0</v>
      </c>
      <c r="M2311" t="b">
        <f t="shared" si="145"/>
        <v>0</v>
      </c>
      <c r="N2311" t="b">
        <f t="shared" si="146"/>
        <v>0</v>
      </c>
      <c r="O2311" s="2" t="b">
        <f t="shared" si="147"/>
        <v>0</v>
      </c>
    </row>
    <row r="2312" spans="1:15" x14ac:dyDescent="0.25">
      <c r="A2312">
        <v>2312</v>
      </c>
      <c r="B2312" s="2" t="s">
        <v>2480</v>
      </c>
      <c r="C2312">
        <v>34</v>
      </c>
      <c r="D2312">
        <v>46</v>
      </c>
      <c r="E2312">
        <v>52515</v>
      </c>
      <c r="F2312" s="2" t="s">
        <v>137</v>
      </c>
      <c r="G2312">
        <v>6.09</v>
      </c>
      <c r="H2312">
        <v>100</v>
      </c>
      <c r="I2312">
        <v>0</v>
      </c>
      <c r="J2312">
        <v>0</v>
      </c>
      <c r="K2312">
        <v>0</v>
      </c>
      <c r="L2312" t="b">
        <f t="shared" si="144"/>
        <v>0</v>
      </c>
      <c r="M2312" t="b">
        <f t="shared" si="145"/>
        <v>0</v>
      </c>
      <c r="N2312" t="b">
        <f t="shared" si="146"/>
        <v>0</v>
      </c>
      <c r="O2312" s="2" t="b">
        <f t="shared" si="147"/>
        <v>0</v>
      </c>
    </row>
    <row r="2313" spans="1:15" x14ac:dyDescent="0.25">
      <c r="A2313">
        <v>2313</v>
      </c>
      <c r="B2313" s="2" t="s">
        <v>2481</v>
      </c>
      <c r="C2313">
        <v>34</v>
      </c>
      <c r="D2313">
        <v>46</v>
      </c>
      <c r="E2313">
        <v>52516</v>
      </c>
      <c r="F2313" s="2" t="s">
        <v>137</v>
      </c>
      <c r="G2313">
        <v>3.12</v>
      </c>
      <c r="H2313">
        <v>100</v>
      </c>
      <c r="I2313">
        <v>0</v>
      </c>
      <c r="J2313">
        <v>0</v>
      </c>
      <c r="K2313">
        <v>0</v>
      </c>
      <c r="L2313" t="b">
        <f t="shared" si="144"/>
        <v>0</v>
      </c>
      <c r="M2313" t="b">
        <f t="shared" si="145"/>
        <v>0</v>
      </c>
      <c r="N2313" t="b">
        <f t="shared" si="146"/>
        <v>0</v>
      </c>
      <c r="O2313" s="2" t="b">
        <f t="shared" si="147"/>
        <v>0</v>
      </c>
    </row>
    <row r="2314" spans="1:15" x14ac:dyDescent="0.25">
      <c r="A2314">
        <v>2314</v>
      </c>
      <c r="B2314" s="2" t="s">
        <v>2482</v>
      </c>
      <c r="C2314">
        <v>34</v>
      </c>
      <c r="D2314">
        <v>46</v>
      </c>
      <c r="E2314">
        <v>52517</v>
      </c>
      <c r="F2314" s="2" t="s">
        <v>137</v>
      </c>
      <c r="G2314">
        <v>3.89</v>
      </c>
      <c r="H2314">
        <v>100</v>
      </c>
      <c r="I2314">
        <v>0</v>
      </c>
      <c r="J2314">
        <v>0</v>
      </c>
      <c r="K2314">
        <v>0</v>
      </c>
      <c r="L2314" t="b">
        <f t="shared" si="144"/>
        <v>0</v>
      </c>
      <c r="M2314" t="b">
        <f t="shared" si="145"/>
        <v>0</v>
      </c>
      <c r="N2314" t="b">
        <f t="shared" si="146"/>
        <v>0</v>
      </c>
      <c r="O2314" s="2" t="b">
        <f t="shared" si="147"/>
        <v>0</v>
      </c>
    </row>
    <row r="2315" spans="1:15" x14ac:dyDescent="0.25">
      <c r="A2315">
        <v>2315</v>
      </c>
      <c r="B2315" s="2" t="s">
        <v>2483</v>
      </c>
      <c r="C2315">
        <v>34</v>
      </c>
      <c r="D2315">
        <v>46</v>
      </c>
      <c r="E2315">
        <v>52518</v>
      </c>
      <c r="F2315" s="2" t="s">
        <v>137</v>
      </c>
      <c r="G2315">
        <v>5.79</v>
      </c>
      <c r="H2315">
        <v>100</v>
      </c>
      <c r="I2315">
        <v>0</v>
      </c>
      <c r="J2315">
        <v>0</v>
      </c>
      <c r="K2315">
        <v>0</v>
      </c>
      <c r="L2315" t="b">
        <f t="shared" si="144"/>
        <v>0</v>
      </c>
      <c r="M2315" t="b">
        <f t="shared" si="145"/>
        <v>0</v>
      </c>
      <c r="N2315" t="b">
        <f t="shared" si="146"/>
        <v>0</v>
      </c>
      <c r="O2315" s="2" t="b">
        <f t="shared" si="147"/>
        <v>0</v>
      </c>
    </row>
    <row r="2316" spans="1:15" x14ac:dyDescent="0.25">
      <c r="A2316">
        <v>2316</v>
      </c>
      <c r="B2316" s="2" t="s">
        <v>2484</v>
      </c>
      <c r="C2316">
        <v>34</v>
      </c>
      <c r="D2316">
        <v>46</v>
      </c>
      <c r="E2316">
        <v>52519</v>
      </c>
      <c r="F2316" s="2" t="s">
        <v>137</v>
      </c>
      <c r="G2316">
        <v>5.79</v>
      </c>
      <c r="H2316">
        <v>100</v>
      </c>
      <c r="I2316">
        <v>0</v>
      </c>
      <c r="J2316">
        <v>0</v>
      </c>
      <c r="K2316">
        <v>0</v>
      </c>
      <c r="L2316" t="b">
        <f t="shared" si="144"/>
        <v>0</v>
      </c>
      <c r="M2316" t="b">
        <f t="shared" si="145"/>
        <v>0</v>
      </c>
      <c r="N2316" t="b">
        <f t="shared" si="146"/>
        <v>0</v>
      </c>
      <c r="O2316" s="2" t="b">
        <f t="shared" si="147"/>
        <v>0</v>
      </c>
    </row>
    <row r="2317" spans="1:15" x14ac:dyDescent="0.25">
      <c r="A2317">
        <v>2317</v>
      </c>
      <c r="B2317" s="2" t="s">
        <v>2485</v>
      </c>
      <c r="C2317">
        <v>34</v>
      </c>
      <c r="D2317">
        <v>46</v>
      </c>
      <c r="E2317">
        <v>52520</v>
      </c>
      <c r="F2317" s="2" t="s">
        <v>137</v>
      </c>
      <c r="G2317">
        <v>4.46</v>
      </c>
      <c r="H2317">
        <v>100</v>
      </c>
      <c r="I2317">
        <v>0</v>
      </c>
      <c r="J2317">
        <v>0</v>
      </c>
      <c r="K2317">
        <v>0</v>
      </c>
      <c r="L2317" t="b">
        <f t="shared" si="144"/>
        <v>0</v>
      </c>
      <c r="M2317" t="b">
        <f t="shared" si="145"/>
        <v>0</v>
      </c>
      <c r="N2317" t="b">
        <f t="shared" si="146"/>
        <v>0</v>
      </c>
      <c r="O2317" s="2" t="b">
        <f t="shared" si="147"/>
        <v>0</v>
      </c>
    </row>
    <row r="2318" spans="1:15" x14ac:dyDescent="0.25">
      <c r="A2318">
        <v>2318</v>
      </c>
      <c r="B2318" s="2" t="s">
        <v>2486</v>
      </c>
      <c r="C2318">
        <v>34</v>
      </c>
      <c r="D2318">
        <v>46</v>
      </c>
      <c r="E2318">
        <v>52521</v>
      </c>
      <c r="F2318" s="2" t="s">
        <v>137</v>
      </c>
      <c r="G2318">
        <v>5.91</v>
      </c>
      <c r="H2318">
        <v>100</v>
      </c>
      <c r="I2318">
        <v>0</v>
      </c>
      <c r="J2318">
        <v>0</v>
      </c>
      <c r="K2318">
        <v>0</v>
      </c>
      <c r="L2318" t="b">
        <f t="shared" si="144"/>
        <v>0</v>
      </c>
      <c r="M2318" t="b">
        <f t="shared" si="145"/>
        <v>0</v>
      </c>
      <c r="N2318" t="b">
        <f t="shared" si="146"/>
        <v>0</v>
      </c>
      <c r="O2318" s="2" t="b">
        <f t="shared" si="147"/>
        <v>0</v>
      </c>
    </row>
    <row r="2319" spans="1:15" x14ac:dyDescent="0.25">
      <c r="A2319">
        <v>2319</v>
      </c>
      <c r="B2319" s="2" t="s">
        <v>2487</v>
      </c>
      <c r="C2319">
        <v>34</v>
      </c>
      <c r="D2319">
        <v>46</v>
      </c>
      <c r="E2319">
        <v>52522</v>
      </c>
      <c r="F2319" s="2" t="s">
        <v>137</v>
      </c>
      <c r="G2319">
        <v>5.56</v>
      </c>
      <c r="H2319">
        <v>100</v>
      </c>
      <c r="I2319">
        <v>0</v>
      </c>
      <c r="J2319">
        <v>0</v>
      </c>
      <c r="K2319">
        <v>0</v>
      </c>
      <c r="L2319" t="b">
        <f t="shared" si="144"/>
        <v>0</v>
      </c>
      <c r="M2319" t="b">
        <f t="shared" si="145"/>
        <v>0</v>
      </c>
      <c r="N2319" t="b">
        <f t="shared" si="146"/>
        <v>0</v>
      </c>
      <c r="O2319" s="2" t="b">
        <f t="shared" si="147"/>
        <v>0</v>
      </c>
    </row>
    <row r="2320" spans="1:15" x14ac:dyDescent="0.25">
      <c r="A2320">
        <v>2320</v>
      </c>
      <c r="B2320" s="2" t="s">
        <v>2488</v>
      </c>
      <c r="C2320">
        <v>34</v>
      </c>
      <c r="D2320">
        <v>46</v>
      </c>
      <c r="E2320">
        <v>52523</v>
      </c>
      <c r="F2320" s="2" t="s">
        <v>137</v>
      </c>
      <c r="G2320">
        <v>4.2300000000000004</v>
      </c>
      <c r="H2320">
        <v>100</v>
      </c>
      <c r="I2320">
        <v>0</v>
      </c>
      <c r="J2320">
        <v>0</v>
      </c>
      <c r="K2320">
        <v>0</v>
      </c>
      <c r="L2320" t="b">
        <f t="shared" si="144"/>
        <v>0</v>
      </c>
      <c r="M2320" t="b">
        <f t="shared" si="145"/>
        <v>0</v>
      </c>
      <c r="N2320" t="b">
        <f t="shared" si="146"/>
        <v>0</v>
      </c>
      <c r="O2320" s="2" t="b">
        <f t="shared" si="147"/>
        <v>0</v>
      </c>
    </row>
    <row r="2321" spans="1:15" x14ac:dyDescent="0.25">
      <c r="A2321">
        <v>2321</v>
      </c>
      <c r="B2321" s="2" t="s">
        <v>2489</v>
      </c>
      <c r="C2321">
        <v>34</v>
      </c>
      <c r="D2321">
        <v>46</v>
      </c>
      <c r="E2321">
        <v>52524</v>
      </c>
      <c r="F2321" s="2" t="s">
        <v>137</v>
      </c>
      <c r="G2321">
        <v>3.35</v>
      </c>
      <c r="H2321">
        <v>100</v>
      </c>
      <c r="I2321">
        <v>0</v>
      </c>
      <c r="J2321">
        <v>0</v>
      </c>
      <c r="K2321">
        <v>0</v>
      </c>
      <c r="L2321" t="b">
        <f t="shared" si="144"/>
        <v>0</v>
      </c>
      <c r="M2321" t="b">
        <f t="shared" si="145"/>
        <v>0</v>
      </c>
      <c r="N2321" t="b">
        <f t="shared" si="146"/>
        <v>0</v>
      </c>
      <c r="O2321" s="2" t="b">
        <f t="shared" si="147"/>
        <v>0</v>
      </c>
    </row>
    <row r="2322" spans="1:15" x14ac:dyDescent="0.25">
      <c r="A2322">
        <v>2322</v>
      </c>
      <c r="B2322" s="2" t="s">
        <v>2490</v>
      </c>
      <c r="C2322">
        <v>34</v>
      </c>
      <c r="D2322">
        <v>46</v>
      </c>
      <c r="E2322">
        <v>52525</v>
      </c>
      <c r="F2322" s="2" t="s">
        <v>137</v>
      </c>
      <c r="G2322">
        <v>4.6500000000000004</v>
      </c>
      <c r="H2322">
        <v>100</v>
      </c>
      <c r="I2322">
        <v>0</v>
      </c>
      <c r="J2322">
        <v>0</v>
      </c>
      <c r="K2322">
        <v>0</v>
      </c>
      <c r="L2322" t="b">
        <f t="shared" si="144"/>
        <v>0</v>
      </c>
      <c r="M2322" t="b">
        <f t="shared" si="145"/>
        <v>0</v>
      </c>
      <c r="N2322" t="b">
        <f t="shared" si="146"/>
        <v>0</v>
      </c>
      <c r="O2322" s="2" t="b">
        <f t="shared" si="147"/>
        <v>0</v>
      </c>
    </row>
    <row r="2323" spans="1:15" x14ac:dyDescent="0.25">
      <c r="A2323">
        <v>2323</v>
      </c>
      <c r="B2323" s="2" t="s">
        <v>2491</v>
      </c>
      <c r="C2323">
        <v>34</v>
      </c>
      <c r="D2323">
        <v>46</v>
      </c>
      <c r="E2323">
        <v>52526</v>
      </c>
      <c r="F2323" s="2" t="s">
        <v>137</v>
      </c>
      <c r="G2323">
        <v>3.12</v>
      </c>
      <c r="H2323">
        <v>100</v>
      </c>
      <c r="I2323">
        <v>0</v>
      </c>
      <c r="J2323">
        <v>0</v>
      </c>
      <c r="K2323">
        <v>0</v>
      </c>
      <c r="L2323" t="b">
        <f t="shared" si="144"/>
        <v>0</v>
      </c>
      <c r="M2323" t="b">
        <f t="shared" si="145"/>
        <v>0</v>
      </c>
      <c r="N2323" t="b">
        <f t="shared" si="146"/>
        <v>0</v>
      </c>
      <c r="O2323" s="2" t="b">
        <f t="shared" si="147"/>
        <v>0</v>
      </c>
    </row>
    <row r="2324" spans="1:15" x14ac:dyDescent="0.25">
      <c r="A2324">
        <v>2324</v>
      </c>
      <c r="B2324" s="2" t="s">
        <v>2492</v>
      </c>
      <c r="C2324">
        <v>34</v>
      </c>
      <c r="D2324">
        <v>46</v>
      </c>
      <c r="E2324">
        <v>52527</v>
      </c>
      <c r="F2324" s="2" t="s">
        <v>137</v>
      </c>
      <c r="G2324">
        <v>5.91</v>
      </c>
      <c r="H2324">
        <v>100</v>
      </c>
      <c r="I2324">
        <v>0</v>
      </c>
      <c r="J2324">
        <v>0</v>
      </c>
      <c r="K2324">
        <v>0</v>
      </c>
      <c r="L2324" t="b">
        <f t="shared" si="144"/>
        <v>0</v>
      </c>
      <c r="M2324" t="b">
        <f t="shared" si="145"/>
        <v>0</v>
      </c>
      <c r="N2324" t="b">
        <f t="shared" si="146"/>
        <v>0</v>
      </c>
      <c r="O2324" s="2" t="b">
        <f t="shared" si="147"/>
        <v>0</v>
      </c>
    </row>
    <row r="2325" spans="1:15" x14ac:dyDescent="0.25">
      <c r="A2325">
        <v>2325</v>
      </c>
      <c r="B2325" s="2" t="s">
        <v>2493</v>
      </c>
      <c r="C2325">
        <v>34</v>
      </c>
      <c r="D2325">
        <v>46</v>
      </c>
      <c r="E2325">
        <v>52528</v>
      </c>
      <c r="F2325" s="2" t="s">
        <v>137</v>
      </c>
      <c r="G2325">
        <v>5.79</v>
      </c>
      <c r="H2325">
        <v>100</v>
      </c>
      <c r="I2325">
        <v>0</v>
      </c>
      <c r="J2325">
        <v>0</v>
      </c>
      <c r="K2325">
        <v>0</v>
      </c>
      <c r="L2325" t="b">
        <f t="shared" si="144"/>
        <v>0</v>
      </c>
      <c r="M2325" t="b">
        <f t="shared" si="145"/>
        <v>0</v>
      </c>
      <c r="N2325" t="b">
        <f t="shared" si="146"/>
        <v>0</v>
      </c>
      <c r="O2325" s="2" t="b">
        <f t="shared" si="147"/>
        <v>0</v>
      </c>
    </row>
    <row r="2326" spans="1:15" x14ac:dyDescent="0.25">
      <c r="A2326">
        <v>2326</v>
      </c>
      <c r="B2326" s="2" t="s">
        <v>2494</v>
      </c>
      <c r="C2326">
        <v>34</v>
      </c>
      <c r="D2326">
        <v>46</v>
      </c>
      <c r="E2326">
        <v>52529</v>
      </c>
      <c r="F2326" s="2" t="s">
        <v>137</v>
      </c>
      <c r="G2326">
        <v>5.91</v>
      </c>
      <c r="H2326">
        <v>100</v>
      </c>
      <c r="I2326">
        <v>0</v>
      </c>
      <c r="J2326">
        <v>0</v>
      </c>
      <c r="K2326">
        <v>0</v>
      </c>
      <c r="L2326" t="b">
        <f t="shared" si="144"/>
        <v>0</v>
      </c>
      <c r="M2326" t="b">
        <f t="shared" si="145"/>
        <v>0</v>
      </c>
      <c r="N2326" t="b">
        <f t="shared" si="146"/>
        <v>0</v>
      </c>
      <c r="O2326" s="2" t="b">
        <f t="shared" si="147"/>
        <v>0</v>
      </c>
    </row>
    <row r="2327" spans="1:15" x14ac:dyDescent="0.25">
      <c r="A2327">
        <v>2327</v>
      </c>
      <c r="B2327" s="2" t="s">
        <v>2495</v>
      </c>
      <c r="C2327">
        <v>34</v>
      </c>
      <c r="D2327">
        <v>46</v>
      </c>
      <c r="E2327">
        <v>52530</v>
      </c>
      <c r="F2327" s="2" t="s">
        <v>137</v>
      </c>
      <c r="G2327">
        <v>8.27</v>
      </c>
      <c r="H2327">
        <v>100</v>
      </c>
      <c r="I2327">
        <v>0</v>
      </c>
      <c r="J2327">
        <v>0</v>
      </c>
      <c r="K2327">
        <v>0</v>
      </c>
      <c r="L2327" t="b">
        <f t="shared" si="144"/>
        <v>0</v>
      </c>
      <c r="M2327" t="b">
        <f t="shared" si="145"/>
        <v>0</v>
      </c>
      <c r="N2327" t="b">
        <f t="shared" si="146"/>
        <v>0</v>
      </c>
      <c r="O2327" s="2" t="b">
        <f t="shared" si="147"/>
        <v>0</v>
      </c>
    </row>
    <row r="2328" spans="1:15" x14ac:dyDescent="0.25">
      <c r="A2328">
        <v>2328</v>
      </c>
      <c r="B2328" s="2" t="s">
        <v>2496</v>
      </c>
      <c r="C2328">
        <v>34</v>
      </c>
      <c r="D2328">
        <v>46</v>
      </c>
      <c r="E2328">
        <v>52531</v>
      </c>
      <c r="F2328" s="2" t="s">
        <v>137</v>
      </c>
      <c r="G2328">
        <v>8.4600000000000009</v>
      </c>
      <c r="H2328">
        <v>100</v>
      </c>
      <c r="I2328">
        <v>0</v>
      </c>
      <c r="J2328">
        <v>0</v>
      </c>
      <c r="K2328">
        <v>0</v>
      </c>
      <c r="L2328" t="b">
        <f t="shared" si="144"/>
        <v>0</v>
      </c>
      <c r="M2328" t="b">
        <f t="shared" si="145"/>
        <v>0</v>
      </c>
      <c r="N2328" t="b">
        <f t="shared" si="146"/>
        <v>0</v>
      </c>
      <c r="O2328" s="2" t="b">
        <f t="shared" si="147"/>
        <v>0</v>
      </c>
    </row>
    <row r="2329" spans="1:15" x14ac:dyDescent="0.25">
      <c r="A2329">
        <v>2329</v>
      </c>
      <c r="B2329" s="2" t="s">
        <v>2497</v>
      </c>
      <c r="C2329">
        <v>34</v>
      </c>
      <c r="D2329">
        <v>46</v>
      </c>
      <c r="E2329">
        <v>52532</v>
      </c>
      <c r="F2329" s="2" t="s">
        <v>137</v>
      </c>
      <c r="G2329">
        <v>11.51</v>
      </c>
      <c r="H2329">
        <v>100</v>
      </c>
      <c r="I2329">
        <v>0</v>
      </c>
      <c r="J2329">
        <v>0</v>
      </c>
      <c r="K2329">
        <v>0</v>
      </c>
      <c r="L2329" t="b">
        <f t="shared" si="144"/>
        <v>0</v>
      </c>
      <c r="M2329" t="b">
        <f t="shared" si="145"/>
        <v>0</v>
      </c>
      <c r="N2329" t="b">
        <f t="shared" si="146"/>
        <v>0</v>
      </c>
      <c r="O2329" s="2" t="b">
        <f t="shared" si="147"/>
        <v>0</v>
      </c>
    </row>
    <row r="2330" spans="1:15" x14ac:dyDescent="0.25">
      <c r="A2330">
        <v>2330</v>
      </c>
      <c r="B2330" s="2" t="s">
        <v>2498</v>
      </c>
      <c r="C2330">
        <v>34</v>
      </c>
      <c r="D2330">
        <v>46</v>
      </c>
      <c r="E2330">
        <v>52533</v>
      </c>
      <c r="F2330" s="2" t="s">
        <v>137</v>
      </c>
      <c r="G2330">
        <v>4.6500000000000004</v>
      </c>
      <c r="H2330">
        <v>100</v>
      </c>
      <c r="I2330">
        <v>0</v>
      </c>
      <c r="J2330">
        <v>0</v>
      </c>
      <c r="K2330">
        <v>0</v>
      </c>
      <c r="L2330" t="b">
        <f t="shared" si="144"/>
        <v>0</v>
      </c>
      <c r="M2330" t="b">
        <f t="shared" si="145"/>
        <v>0</v>
      </c>
      <c r="N2330" t="b">
        <f t="shared" si="146"/>
        <v>0</v>
      </c>
      <c r="O2330" s="2" t="b">
        <f t="shared" si="147"/>
        <v>0</v>
      </c>
    </row>
    <row r="2331" spans="1:15" x14ac:dyDescent="0.25">
      <c r="A2331">
        <v>2331</v>
      </c>
      <c r="B2331" s="2" t="s">
        <v>2499</v>
      </c>
      <c r="C2331">
        <v>34</v>
      </c>
      <c r="D2331">
        <v>46</v>
      </c>
      <c r="E2331">
        <v>52534</v>
      </c>
      <c r="F2331" s="2" t="s">
        <v>137</v>
      </c>
      <c r="G2331">
        <v>9.2200000000000006</v>
      </c>
      <c r="H2331">
        <v>100</v>
      </c>
      <c r="I2331">
        <v>0</v>
      </c>
      <c r="J2331">
        <v>0</v>
      </c>
      <c r="K2331">
        <v>0</v>
      </c>
      <c r="L2331" t="b">
        <f t="shared" si="144"/>
        <v>0</v>
      </c>
      <c r="M2331" t="b">
        <f t="shared" si="145"/>
        <v>0</v>
      </c>
      <c r="N2331" t="b">
        <f t="shared" si="146"/>
        <v>0</v>
      </c>
      <c r="O2331" s="2" t="b">
        <f t="shared" si="147"/>
        <v>0</v>
      </c>
    </row>
    <row r="2332" spans="1:15" x14ac:dyDescent="0.25">
      <c r="A2332">
        <v>2332</v>
      </c>
      <c r="B2332" s="2" t="s">
        <v>2500</v>
      </c>
      <c r="C2332">
        <v>34</v>
      </c>
      <c r="D2332">
        <v>46</v>
      </c>
      <c r="E2332">
        <v>52535</v>
      </c>
      <c r="F2332" s="2" t="s">
        <v>137</v>
      </c>
      <c r="G2332">
        <v>9.2200000000000006</v>
      </c>
      <c r="H2332">
        <v>100</v>
      </c>
      <c r="I2332">
        <v>0</v>
      </c>
      <c r="J2332">
        <v>0</v>
      </c>
      <c r="K2332">
        <v>0</v>
      </c>
      <c r="L2332" t="b">
        <f t="shared" si="144"/>
        <v>0</v>
      </c>
      <c r="M2332" t="b">
        <f t="shared" si="145"/>
        <v>0</v>
      </c>
      <c r="N2332" t="b">
        <f t="shared" si="146"/>
        <v>0</v>
      </c>
      <c r="O2332" s="2" t="b">
        <f t="shared" si="147"/>
        <v>0</v>
      </c>
    </row>
    <row r="2333" spans="1:15" x14ac:dyDescent="0.25">
      <c r="A2333">
        <v>2333</v>
      </c>
      <c r="B2333" s="2" t="s">
        <v>2501</v>
      </c>
      <c r="C2333">
        <v>34</v>
      </c>
      <c r="D2333">
        <v>46</v>
      </c>
      <c r="E2333">
        <v>52536</v>
      </c>
      <c r="F2333" s="2" t="s">
        <v>137</v>
      </c>
      <c r="G2333">
        <v>3.89</v>
      </c>
      <c r="H2333">
        <v>100</v>
      </c>
      <c r="I2333">
        <v>0</v>
      </c>
      <c r="J2333">
        <v>0</v>
      </c>
      <c r="K2333">
        <v>0</v>
      </c>
      <c r="L2333" t="b">
        <f t="shared" si="144"/>
        <v>0</v>
      </c>
      <c r="M2333" t="b">
        <f t="shared" si="145"/>
        <v>0</v>
      </c>
      <c r="N2333" t="b">
        <f t="shared" si="146"/>
        <v>0</v>
      </c>
      <c r="O2333" s="2" t="b">
        <f t="shared" si="147"/>
        <v>0</v>
      </c>
    </row>
    <row r="2334" spans="1:15" x14ac:dyDescent="0.25">
      <c r="A2334">
        <v>2334</v>
      </c>
      <c r="B2334" s="2" t="s">
        <v>2502</v>
      </c>
      <c r="C2334">
        <v>34</v>
      </c>
      <c r="D2334">
        <v>46</v>
      </c>
      <c r="E2334">
        <v>52537</v>
      </c>
      <c r="F2334" s="2" t="s">
        <v>137</v>
      </c>
      <c r="G2334">
        <v>12.4</v>
      </c>
      <c r="H2334">
        <v>100</v>
      </c>
      <c r="I2334">
        <v>0</v>
      </c>
      <c r="J2334">
        <v>0</v>
      </c>
      <c r="K2334">
        <v>0</v>
      </c>
      <c r="L2334" t="b">
        <f t="shared" si="144"/>
        <v>0</v>
      </c>
      <c r="M2334" t="b">
        <f t="shared" si="145"/>
        <v>0</v>
      </c>
      <c r="N2334" t="b">
        <f t="shared" si="146"/>
        <v>0</v>
      </c>
      <c r="O2334" s="2" t="b">
        <f t="shared" si="147"/>
        <v>0</v>
      </c>
    </row>
    <row r="2335" spans="1:15" x14ac:dyDescent="0.25">
      <c r="A2335">
        <v>2335</v>
      </c>
      <c r="B2335" s="2" t="s">
        <v>2503</v>
      </c>
      <c r="C2335">
        <v>34</v>
      </c>
      <c r="D2335">
        <v>46</v>
      </c>
      <c r="E2335">
        <v>52538</v>
      </c>
      <c r="F2335" s="2" t="s">
        <v>137</v>
      </c>
      <c r="G2335">
        <v>3.09</v>
      </c>
      <c r="H2335">
        <v>100</v>
      </c>
      <c r="I2335">
        <v>0</v>
      </c>
      <c r="J2335">
        <v>0</v>
      </c>
      <c r="K2335">
        <v>0</v>
      </c>
      <c r="L2335" t="b">
        <f t="shared" si="144"/>
        <v>0</v>
      </c>
      <c r="M2335" t="b">
        <f t="shared" si="145"/>
        <v>0</v>
      </c>
      <c r="N2335" t="b">
        <f t="shared" si="146"/>
        <v>0</v>
      </c>
      <c r="O2335" s="2" t="b">
        <f t="shared" si="147"/>
        <v>0</v>
      </c>
    </row>
    <row r="2336" spans="1:15" x14ac:dyDescent="0.25">
      <c r="A2336">
        <v>2336</v>
      </c>
      <c r="B2336" s="2" t="s">
        <v>2504</v>
      </c>
      <c r="C2336">
        <v>34</v>
      </c>
      <c r="D2336">
        <v>46</v>
      </c>
      <c r="E2336">
        <v>52539</v>
      </c>
      <c r="F2336" s="2" t="s">
        <v>137</v>
      </c>
      <c r="G2336">
        <v>4.99</v>
      </c>
      <c r="H2336">
        <v>100</v>
      </c>
      <c r="I2336">
        <v>0</v>
      </c>
      <c r="J2336">
        <v>0</v>
      </c>
      <c r="K2336">
        <v>0</v>
      </c>
      <c r="L2336" t="b">
        <f t="shared" si="144"/>
        <v>0</v>
      </c>
      <c r="M2336" t="b">
        <f t="shared" si="145"/>
        <v>0</v>
      </c>
      <c r="N2336" t="b">
        <f t="shared" si="146"/>
        <v>0</v>
      </c>
      <c r="O2336" s="2" t="b">
        <f t="shared" si="147"/>
        <v>0</v>
      </c>
    </row>
    <row r="2337" spans="1:15" x14ac:dyDescent="0.25">
      <c r="A2337">
        <v>2337</v>
      </c>
      <c r="B2337" s="2" t="s">
        <v>2505</v>
      </c>
      <c r="C2337">
        <v>34</v>
      </c>
      <c r="D2337">
        <v>21</v>
      </c>
      <c r="E2337">
        <v>52638</v>
      </c>
      <c r="F2337" s="2" t="s">
        <v>137</v>
      </c>
      <c r="G2337">
        <v>4.99</v>
      </c>
      <c r="H2337">
        <v>100</v>
      </c>
      <c r="I2337">
        <v>0</v>
      </c>
      <c r="J2337">
        <v>0</v>
      </c>
      <c r="K2337">
        <v>0</v>
      </c>
      <c r="L2337" t="b">
        <f t="shared" si="144"/>
        <v>0</v>
      </c>
      <c r="M2337" t="b">
        <f t="shared" si="145"/>
        <v>0</v>
      </c>
      <c r="N2337" t="b">
        <f t="shared" si="146"/>
        <v>0</v>
      </c>
      <c r="O2337" s="2" t="b">
        <f t="shared" si="147"/>
        <v>0</v>
      </c>
    </row>
    <row r="2338" spans="1:15" x14ac:dyDescent="0.25">
      <c r="A2338">
        <v>2338</v>
      </c>
      <c r="B2338" s="2" t="s">
        <v>2506</v>
      </c>
      <c r="C2338">
        <v>34</v>
      </c>
      <c r="D2338">
        <v>21</v>
      </c>
      <c r="E2338">
        <v>52639</v>
      </c>
      <c r="F2338" s="2" t="s">
        <v>137</v>
      </c>
      <c r="G2338">
        <v>3.66</v>
      </c>
      <c r="H2338">
        <v>100</v>
      </c>
      <c r="I2338">
        <v>0</v>
      </c>
      <c r="J2338">
        <v>0</v>
      </c>
      <c r="K2338">
        <v>0</v>
      </c>
      <c r="L2338" t="b">
        <f t="shared" si="144"/>
        <v>0</v>
      </c>
      <c r="M2338" t="b">
        <f t="shared" si="145"/>
        <v>0</v>
      </c>
      <c r="N2338" t="b">
        <f t="shared" si="146"/>
        <v>0</v>
      </c>
      <c r="O2338" s="2" t="b">
        <f t="shared" si="147"/>
        <v>0</v>
      </c>
    </row>
    <row r="2339" spans="1:15" x14ac:dyDescent="0.25">
      <c r="A2339">
        <v>2339</v>
      </c>
      <c r="B2339" s="2" t="s">
        <v>2507</v>
      </c>
      <c r="C2339">
        <v>34</v>
      </c>
      <c r="D2339">
        <v>21</v>
      </c>
      <c r="E2339">
        <v>52640</v>
      </c>
      <c r="F2339" s="2" t="s">
        <v>137</v>
      </c>
      <c r="G2339">
        <v>5.1100000000000003</v>
      </c>
      <c r="H2339">
        <v>100</v>
      </c>
      <c r="I2339">
        <v>0</v>
      </c>
      <c r="J2339">
        <v>0</v>
      </c>
      <c r="K2339">
        <v>0</v>
      </c>
      <c r="L2339" t="b">
        <f t="shared" si="144"/>
        <v>0</v>
      </c>
      <c r="M2339" t="b">
        <f t="shared" si="145"/>
        <v>0</v>
      </c>
      <c r="N2339" t="b">
        <f t="shared" si="146"/>
        <v>0</v>
      </c>
      <c r="O2339" s="2" t="b">
        <f t="shared" si="147"/>
        <v>0</v>
      </c>
    </row>
    <row r="2340" spans="1:15" x14ac:dyDescent="0.25">
      <c r="A2340">
        <v>2340</v>
      </c>
      <c r="B2340" s="2" t="s">
        <v>2508</v>
      </c>
      <c r="C2340">
        <v>34</v>
      </c>
      <c r="D2340">
        <v>21</v>
      </c>
      <c r="E2340">
        <v>52641</v>
      </c>
      <c r="F2340" s="2" t="s">
        <v>137</v>
      </c>
      <c r="G2340">
        <v>4.76</v>
      </c>
      <c r="H2340">
        <v>100</v>
      </c>
      <c r="I2340">
        <v>0</v>
      </c>
      <c r="J2340">
        <v>0</v>
      </c>
      <c r="K2340">
        <v>0</v>
      </c>
      <c r="L2340" t="b">
        <f t="shared" si="144"/>
        <v>0</v>
      </c>
      <c r="M2340" t="b">
        <f t="shared" si="145"/>
        <v>0</v>
      </c>
      <c r="N2340" t="b">
        <f t="shared" si="146"/>
        <v>0</v>
      </c>
      <c r="O2340" s="2" t="b">
        <f t="shared" si="147"/>
        <v>0</v>
      </c>
    </row>
    <row r="2341" spans="1:15" x14ac:dyDescent="0.25">
      <c r="A2341">
        <v>2341</v>
      </c>
      <c r="B2341" s="2" t="s">
        <v>2509</v>
      </c>
      <c r="C2341">
        <v>34</v>
      </c>
      <c r="D2341">
        <v>21</v>
      </c>
      <c r="E2341">
        <v>52642</v>
      </c>
      <c r="F2341" s="2" t="s">
        <v>137</v>
      </c>
      <c r="G2341">
        <v>3.43</v>
      </c>
      <c r="H2341">
        <v>100</v>
      </c>
      <c r="I2341">
        <v>0</v>
      </c>
      <c r="J2341">
        <v>0</v>
      </c>
      <c r="K2341">
        <v>0</v>
      </c>
      <c r="L2341" t="b">
        <f t="shared" si="144"/>
        <v>0</v>
      </c>
      <c r="M2341" t="b">
        <f t="shared" si="145"/>
        <v>0</v>
      </c>
      <c r="N2341" t="b">
        <f t="shared" si="146"/>
        <v>0</v>
      </c>
      <c r="O2341" s="2" t="b">
        <f t="shared" si="147"/>
        <v>0</v>
      </c>
    </row>
    <row r="2342" spans="1:15" x14ac:dyDescent="0.25">
      <c r="A2342">
        <v>2342</v>
      </c>
      <c r="B2342" s="2" t="s">
        <v>2510</v>
      </c>
      <c r="C2342">
        <v>34</v>
      </c>
      <c r="D2342">
        <v>21</v>
      </c>
      <c r="E2342">
        <v>52643</v>
      </c>
      <c r="F2342" s="2" t="s">
        <v>137</v>
      </c>
      <c r="G2342">
        <v>1.3</v>
      </c>
      <c r="H2342">
        <v>100</v>
      </c>
      <c r="I2342">
        <v>0</v>
      </c>
      <c r="J2342">
        <v>0</v>
      </c>
      <c r="K2342">
        <v>0</v>
      </c>
      <c r="L2342" t="b">
        <f t="shared" si="144"/>
        <v>0</v>
      </c>
      <c r="M2342" t="b">
        <f t="shared" si="145"/>
        <v>0</v>
      </c>
      <c r="N2342" t="b">
        <f t="shared" si="146"/>
        <v>0</v>
      </c>
      <c r="O2342" s="2" t="b">
        <f t="shared" si="147"/>
        <v>0</v>
      </c>
    </row>
    <row r="2343" spans="1:15" x14ac:dyDescent="0.25">
      <c r="A2343">
        <v>2343</v>
      </c>
      <c r="B2343" s="2" t="s">
        <v>2511</v>
      </c>
      <c r="C2343">
        <v>34</v>
      </c>
      <c r="D2343">
        <v>21</v>
      </c>
      <c r="E2343">
        <v>52644</v>
      </c>
      <c r="F2343" s="2" t="s">
        <v>137</v>
      </c>
      <c r="G2343">
        <v>3.85</v>
      </c>
      <c r="H2343">
        <v>100</v>
      </c>
      <c r="I2343">
        <v>0</v>
      </c>
      <c r="J2343">
        <v>0</v>
      </c>
      <c r="K2343">
        <v>0</v>
      </c>
      <c r="L2343" t="b">
        <f t="shared" si="144"/>
        <v>0</v>
      </c>
      <c r="M2343" t="b">
        <f t="shared" si="145"/>
        <v>0</v>
      </c>
      <c r="N2343" t="b">
        <f t="shared" si="146"/>
        <v>0</v>
      </c>
      <c r="O2343" s="2" t="b">
        <f t="shared" si="147"/>
        <v>0</v>
      </c>
    </row>
    <row r="2344" spans="1:15" x14ac:dyDescent="0.25">
      <c r="A2344">
        <v>2344</v>
      </c>
      <c r="B2344" s="2" t="s">
        <v>2512</v>
      </c>
      <c r="C2344">
        <v>34</v>
      </c>
      <c r="D2344">
        <v>21</v>
      </c>
      <c r="E2344">
        <v>52645</v>
      </c>
      <c r="F2344" s="2" t="s">
        <v>137</v>
      </c>
      <c r="G2344">
        <v>16.97</v>
      </c>
      <c r="H2344">
        <v>100</v>
      </c>
      <c r="I2344">
        <v>0</v>
      </c>
      <c r="J2344">
        <v>0</v>
      </c>
      <c r="K2344">
        <v>0</v>
      </c>
      <c r="L2344" t="b">
        <f t="shared" si="144"/>
        <v>0</v>
      </c>
      <c r="M2344" t="b">
        <f t="shared" si="145"/>
        <v>0</v>
      </c>
      <c r="N2344" t="b">
        <f t="shared" si="146"/>
        <v>0</v>
      </c>
      <c r="O2344" s="2" t="b">
        <f t="shared" si="147"/>
        <v>0</v>
      </c>
    </row>
    <row r="2345" spans="1:15" x14ac:dyDescent="0.25">
      <c r="A2345">
        <v>2345</v>
      </c>
      <c r="B2345" s="2" t="s">
        <v>2513</v>
      </c>
      <c r="C2345">
        <v>34</v>
      </c>
      <c r="D2345">
        <v>21</v>
      </c>
      <c r="E2345">
        <v>52646</v>
      </c>
      <c r="F2345" s="2" t="s">
        <v>137</v>
      </c>
      <c r="G2345">
        <v>5.1100000000000003</v>
      </c>
      <c r="H2345">
        <v>100</v>
      </c>
      <c r="I2345">
        <v>0</v>
      </c>
      <c r="J2345">
        <v>0</v>
      </c>
      <c r="K2345">
        <v>0</v>
      </c>
      <c r="L2345" t="b">
        <f t="shared" si="144"/>
        <v>0</v>
      </c>
      <c r="M2345" t="b">
        <f t="shared" si="145"/>
        <v>0</v>
      </c>
      <c r="N2345" t="b">
        <f t="shared" si="146"/>
        <v>0</v>
      </c>
      <c r="O2345" s="2" t="b">
        <f t="shared" si="147"/>
        <v>0</v>
      </c>
    </row>
    <row r="2346" spans="1:15" x14ac:dyDescent="0.25">
      <c r="A2346">
        <v>2346</v>
      </c>
      <c r="B2346" s="2" t="s">
        <v>2514</v>
      </c>
      <c r="C2346">
        <v>34</v>
      </c>
      <c r="D2346">
        <v>21</v>
      </c>
      <c r="E2346">
        <v>52647</v>
      </c>
      <c r="F2346" s="2" t="s">
        <v>137</v>
      </c>
      <c r="G2346">
        <v>4.99</v>
      </c>
      <c r="H2346">
        <v>100</v>
      </c>
      <c r="I2346">
        <v>0</v>
      </c>
      <c r="J2346">
        <v>0</v>
      </c>
      <c r="K2346">
        <v>0</v>
      </c>
      <c r="L2346" t="b">
        <f t="shared" si="144"/>
        <v>0</v>
      </c>
      <c r="M2346" t="b">
        <f t="shared" si="145"/>
        <v>0</v>
      </c>
      <c r="N2346" t="b">
        <f t="shared" si="146"/>
        <v>0</v>
      </c>
      <c r="O2346" s="2" t="b">
        <f t="shared" si="147"/>
        <v>0</v>
      </c>
    </row>
    <row r="2347" spans="1:15" x14ac:dyDescent="0.25">
      <c r="A2347">
        <v>2347</v>
      </c>
      <c r="B2347" s="2" t="s">
        <v>2515</v>
      </c>
      <c r="C2347">
        <v>34</v>
      </c>
      <c r="D2347">
        <v>21</v>
      </c>
      <c r="E2347">
        <v>52648</v>
      </c>
      <c r="F2347" s="2" t="s">
        <v>137</v>
      </c>
      <c r="G2347">
        <v>5.1100000000000003</v>
      </c>
      <c r="H2347">
        <v>100</v>
      </c>
      <c r="I2347">
        <v>0</v>
      </c>
      <c r="J2347">
        <v>0</v>
      </c>
      <c r="K2347">
        <v>0</v>
      </c>
      <c r="L2347" t="b">
        <f t="shared" si="144"/>
        <v>0</v>
      </c>
      <c r="M2347" t="b">
        <f t="shared" si="145"/>
        <v>0</v>
      </c>
      <c r="N2347" t="b">
        <f t="shared" si="146"/>
        <v>0</v>
      </c>
      <c r="O2347" s="2" t="b">
        <f t="shared" si="147"/>
        <v>0</v>
      </c>
    </row>
    <row r="2348" spans="1:15" x14ac:dyDescent="0.25">
      <c r="A2348">
        <v>2348</v>
      </c>
      <c r="B2348" s="2" t="s">
        <v>2516</v>
      </c>
      <c r="C2348">
        <v>34</v>
      </c>
      <c r="D2348">
        <v>21</v>
      </c>
      <c r="E2348">
        <v>52649</v>
      </c>
      <c r="F2348" s="2" t="s">
        <v>137</v>
      </c>
      <c r="G2348">
        <v>7.47</v>
      </c>
      <c r="H2348">
        <v>100</v>
      </c>
      <c r="I2348">
        <v>0</v>
      </c>
      <c r="J2348">
        <v>0</v>
      </c>
      <c r="K2348">
        <v>0</v>
      </c>
      <c r="L2348" t="b">
        <f t="shared" si="144"/>
        <v>0</v>
      </c>
      <c r="M2348" t="b">
        <f t="shared" si="145"/>
        <v>0</v>
      </c>
      <c r="N2348" t="b">
        <f t="shared" si="146"/>
        <v>0</v>
      </c>
      <c r="O2348" s="2" t="b">
        <f t="shared" si="147"/>
        <v>0</v>
      </c>
    </row>
    <row r="2349" spans="1:15" x14ac:dyDescent="0.25">
      <c r="A2349">
        <v>2349</v>
      </c>
      <c r="B2349" s="2" t="s">
        <v>2517</v>
      </c>
      <c r="C2349">
        <v>34</v>
      </c>
      <c r="D2349">
        <v>21</v>
      </c>
      <c r="E2349">
        <v>52650</v>
      </c>
      <c r="F2349" s="2" t="s">
        <v>137</v>
      </c>
      <c r="G2349">
        <v>7.66</v>
      </c>
      <c r="H2349">
        <v>100</v>
      </c>
      <c r="I2349">
        <v>0</v>
      </c>
      <c r="J2349">
        <v>0</v>
      </c>
      <c r="K2349">
        <v>0</v>
      </c>
      <c r="L2349" t="b">
        <f t="shared" si="144"/>
        <v>0</v>
      </c>
      <c r="M2349" t="b">
        <f t="shared" si="145"/>
        <v>0</v>
      </c>
      <c r="N2349" t="b">
        <f t="shared" si="146"/>
        <v>0</v>
      </c>
      <c r="O2349" s="2" t="b">
        <f t="shared" si="147"/>
        <v>0</v>
      </c>
    </row>
    <row r="2350" spans="1:15" x14ac:dyDescent="0.25">
      <c r="A2350">
        <v>2350</v>
      </c>
      <c r="B2350" s="2" t="s">
        <v>2518</v>
      </c>
      <c r="C2350">
        <v>34</v>
      </c>
      <c r="D2350">
        <v>21</v>
      </c>
      <c r="E2350">
        <v>52651</v>
      </c>
      <c r="F2350" s="2" t="s">
        <v>137</v>
      </c>
      <c r="G2350">
        <v>10.71</v>
      </c>
      <c r="H2350">
        <v>100</v>
      </c>
      <c r="I2350">
        <v>0</v>
      </c>
      <c r="J2350">
        <v>0</v>
      </c>
      <c r="K2350">
        <v>0</v>
      </c>
      <c r="L2350" t="b">
        <f t="shared" si="144"/>
        <v>0</v>
      </c>
      <c r="M2350" t="b">
        <f t="shared" si="145"/>
        <v>0</v>
      </c>
      <c r="N2350" t="b">
        <f t="shared" si="146"/>
        <v>0</v>
      </c>
      <c r="O2350" s="2" t="b">
        <f t="shared" si="147"/>
        <v>0</v>
      </c>
    </row>
    <row r="2351" spans="1:15" x14ac:dyDescent="0.25">
      <c r="A2351">
        <v>2351</v>
      </c>
      <c r="B2351" s="2" t="s">
        <v>2519</v>
      </c>
      <c r="C2351">
        <v>34</v>
      </c>
      <c r="D2351">
        <v>21</v>
      </c>
      <c r="E2351">
        <v>52652</v>
      </c>
      <c r="F2351" s="2" t="s">
        <v>137</v>
      </c>
      <c r="G2351">
        <v>3.85</v>
      </c>
      <c r="H2351">
        <v>100</v>
      </c>
      <c r="I2351">
        <v>0</v>
      </c>
      <c r="J2351">
        <v>0</v>
      </c>
      <c r="K2351">
        <v>0</v>
      </c>
      <c r="L2351" t="b">
        <f t="shared" si="144"/>
        <v>0</v>
      </c>
      <c r="M2351" t="b">
        <f t="shared" si="145"/>
        <v>0</v>
      </c>
      <c r="N2351" t="b">
        <f t="shared" si="146"/>
        <v>0</v>
      </c>
      <c r="O2351" s="2" t="b">
        <f t="shared" si="147"/>
        <v>0</v>
      </c>
    </row>
    <row r="2352" spans="1:15" x14ac:dyDescent="0.25">
      <c r="A2352">
        <v>2352</v>
      </c>
      <c r="B2352" s="2" t="s">
        <v>2520</v>
      </c>
      <c r="C2352">
        <v>34</v>
      </c>
      <c r="D2352">
        <v>21</v>
      </c>
      <c r="E2352">
        <v>52653</v>
      </c>
      <c r="F2352" s="2" t="s">
        <v>137</v>
      </c>
      <c r="G2352">
        <v>8.42</v>
      </c>
      <c r="H2352">
        <v>100</v>
      </c>
      <c r="I2352">
        <v>0</v>
      </c>
      <c r="J2352">
        <v>0</v>
      </c>
      <c r="K2352">
        <v>0</v>
      </c>
      <c r="L2352" t="b">
        <f t="shared" si="144"/>
        <v>0</v>
      </c>
      <c r="M2352" t="b">
        <f t="shared" si="145"/>
        <v>0</v>
      </c>
      <c r="N2352" t="b">
        <f t="shared" si="146"/>
        <v>0</v>
      </c>
      <c r="O2352" s="2" t="b">
        <f t="shared" si="147"/>
        <v>0</v>
      </c>
    </row>
    <row r="2353" spans="1:15" x14ac:dyDescent="0.25">
      <c r="A2353">
        <v>2353</v>
      </c>
      <c r="B2353" s="2" t="s">
        <v>2521</v>
      </c>
      <c r="C2353">
        <v>34</v>
      </c>
      <c r="D2353">
        <v>21</v>
      </c>
      <c r="E2353">
        <v>52654</v>
      </c>
      <c r="F2353" s="2" t="s">
        <v>137</v>
      </c>
      <c r="G2353">
        <v>8.42</v>
      </c>
      <c r="H2353">
        <v>100</v>
      </c>
      <c r="I2353">
        <v>0</v>
      </c>
      <c r="J2353">
        <v>0</v>
      </c>
      <c r="K2353">
        <v>0</v>
      </c>
      <c r="L2353" t="b">
        <f t="shared" si="144"/>
        <v>0</v>
      </c>
      <c r="M2353" t="b">
        <f t="shared" si="145"/>
        <v>0</v>
      </c>
      <c r="N2353" t="b">
        <f t="shared" si="146"/>
        <v>0</v>
      </c>
      <c r="O2353" s="2" t="b">
        <f t="shared" si="147"/>
        <v>0</v>
      </c>
    </row>
    <row r="2354" spans="1:15" x14ac:dyDescent="0.25">
      <c r="A2354">
        <v>2354</v>
      </c>
      <c r="B2354" s="2" t="s">
        <v>2522</v>
      </c>
      <c r="C2354">
        <v>34</v>
      </c>
      <c r="D2354">
        <v>21</v>
      </c>
      <c r="E2354">
        <v>52655</v>
      </c>
      <c r="F2354" s="2" t="s">
        <v>137</v>
      </c>
      <c r="G2354">
        <v>3.09</v>
      </c>
      <c r="H2354">
        <v>100</v>
      </c>
      <c r="I2354">
        <v>0</v>
      </c>
      <c r="J2354">
        <v>0</v>
      </c>
      <c r="K2354">
        <v>0</v>
      </c>
      <c r="L2354" t="b">
        <f t="shared" si="144"/>
        <v>0</v>
      </c>
      <c r="M2354" t="b">
        <f t="shared" si="145"/>
        <v>0</v>
      </c>
      <c r="N2354" t="b">
        <f t="shared" si="146"/>
        <v>0</v>
      </c>
      <c r="O2354" s="2" t="b">
        <f t="shared" si="147"/>
        <v>0</v>
      </c>
    </row>
    <row r="2355" spans="1:15" x14ac:dyDescent="0.25">
      <c r="A2355">
        <v>2355</v>
      </c>
      <c r="B2355" s="2" t="s">
        <v>2523</v>
      </c>
      <c r="C2355">
        <v>34</v>
      </c>
      <c r="D2355">
        <v>21</v>
      </c>
      <c r="E2355">
        <v>52656</v>
      </c>
      <c r="F2355" s="2" t="s">
        <v>137</v>
      </c>
      <c r="G2355">
        <v>9.2899999999999991</v>
      </c>
      <c r="H2355">
        <v>100</v>
      </c>
      <c r="I2355">
        <v>0</v>
      </c>
      <c r="J2355">
        <v>0</v>
      </c>
      <c r="K2355">
        <v>0</v>
      </c>
      <c r="L2355" t="b">
        <f t="shared" si="144"/>
        <v>0</v>
      </c>
      <c r="M2355" t="b">
        <f t="shared" si="145"/>
        <v>0</v>
      </c>
      <c r="N2355" t="b">
        <f t="shared" si="146"/>
        <v>0</v>
      </c>
      <c r="O2355" s="2" t="b">
        <f t="shared" si="147"/>
        <v>0</v>
      </c>
    </row>
    <row r="2356" spans="1:15" x14ac:dyDescent="0.25">
      <c r="A2356">
        <v>2356</v>
      </c>
      <c r="B2356" s="2" t="s">
        <v>2524</v>
      </c>
      <c r="C2356">
        <v>34</v>
      </c>
      <c r="D2356">
        <v>21</v>
      </c>
      <c r="E2356">
        <v>52657</v>
      </c>
      <c r="F2356" s="2" t="s">
        <v>137</v>
      </c>
      <c r="G2356">
        <v>10.71</v>
      </c>
      <c r="H2356">
        <v>100</v>
      </c>
      <c r="I2356">
        <v>0</v>
      </c>
      <c r="J2356">
        <v>0</v>
      </c>
      <c r="K2356">
        <v>0</v>
      </c>
      <c r="L2356" t="b">
        <f t="shared" si="144"/>
        <v>0</v>
      </c>
      <c r="M2356" t="b">
        <f t="shared" si="145"/>
        <v>0</v>
      </c>
      <c r="N2356" t="b">
        <f t="shared" si="146"/>
        <v>0</v>
      </c>
      <c r="O2356" s="2" t="b">
        <f t="shared" si="147"/>
        <v>0</v>
      </c>
    </row>
    <row r="2357" spans="1:15" x14ac:dyDescent="0.25">
      <c r="A2357">
        <v>2357</v>
      </c>
      <c r="B2357" s="2" t="s">
        <v>2525</v>
      </c>
      <c r="C2357">
        <v>34</v>
      </c>
      <c r="D2357">
        <v>21</v>
      </c>
      <c r="E2357">
        <v>52658</v>
      </c>
      <c r="F2357" s="2" t="s">
        <v>137</v>
      </c>
      <c r="G2357">
        <v>3.64</v>
      </c>
      <c r="H2357">
        <v>100</v>
      </c>
      <c r="I2357">
        <v>0</v>
      </c>
      <c r="J2357">
        <v>0</v>
      </c>
      <c r="K2357">
        <v>0</v>
      </c>
      <c r="L2357" t="b">
        <f t="shared" si="144"/>
        <v>0</v>
      </c>
      <c r="M2357" t="b">
        <f t="shared" si="145"/>
        <v>0</v>
      </c>
      <c r="N2357" t="b">
        <f t="shared" si="146"/>
        <v>0</v>
      </c>
      <c r="O2357" s="2" t="b">
        <f t="shared" si="147"/>
        <v>0</v>
      </c>
    </row>
    <row r="2358" spans="1:15" x14ac:dyDescent="0.25">
      <c r="A2358">
        <v>2358</v>
      </c>
      <c r="B2358" s="2" t="s">
        <v>2526</v>
      </c>
      <c r="C2358">
        <v>34</v>
      </c>
      <c r="D2358">
        <v>21</v>
      </c>
      <c r="E2358">
        <v>52659</v>
      </c>
      <c r="F2358" s="2" t="s">
        <v>137</v>
      </c>
      <c r="G2358">
        <v>3.64</v>
      </c>
      <c r="H2358">
        <v>100</v>
      </c>
      <c r="I2358">
        <v>0</v>
      </c>
      <c r="J2358">
        <v>0</v>
      </c>
      <c r="K2358">
        <v>0</v>
      </c>
      <c r="L2358" t="b">
        <f t="shared" si="144"/>
        <v>0</v>
      </c>
      <c r="M2358" t="b">
        <f t="shared" si="145"/>
        <v>0</v>
      </c>
      <c r="N2358" t="b">
        <f t="shared" si="146"/>
        <v>0</v>
      </c>
      <c r="O2358" s="2" t="b">
        <f t="shared" si="147"/>
        <v>0</v>
      </c>
    </row>
    <row r="2359" spans="1:15" x14ac:dyDescent="0.25">
      <c r="A2359">
        <v>2359</v>
      </c>
      <c r="B2359" s="2" t="s">
        <v>2527</v>
      </c>
      <c r="C2359">
        <v>34</v>
      </c>
      <c r="D2359">
        <v>21</v>
      </c>
      <c r="E2359">
        <v>52660</v>
      </c>
      <c r="F2359" s="2" t="s">
        <v>137</v>
      </c>
      <c r="G2359">
        <v>12.74</v>
      </c>
      <c r="H2359">
        <v>100</v>
      </c>
      <c r="I2359">
        <v>0</v>
      </c>
      <c r="J2359">
        <v>0</v>
      </c>
      <c r="K2359">
        <v>0</v>
      </c>
      <c r="L2359" t="b">
        <f t="shared" si="144"/>
        <v>0</v>
      </c>
      <c r="M2359" t="b">
        <f t="shared" si="145"/>
        <v>0</v>
      </c>
      <c r="N2359" t="b">
        <f t="shared" si="146"/>
        <v>0</v>
      </c>
      <c r="O2359" s="2" t="b">
        <f t="shared" si="147"/>
        <v>0</v>
      </c>
    </row>
    <row r="2360" spans="1:15" x14ac:dyDescent="0.25">
      <c r="A2360">
        <v>2360</v>
      </c>
      <c r="B2360" s="2" t="s">
        <v>2528</v>
      </c>
      <c r="C2360">
        <v>34</v>
      </c>
      <c r="D2360">
        <v>21</v>
      </c>
      <c r="E2360">
        <v>52661</v>
      </c>
      <c r="F2360" s="2" t="s">
        <v>137</v>
      </c>
      <c r="G2360">
        <v>3.76</v>
      </c>
      <c r="H2360">
        <v>100</v>
      </c>
      <c r="I2360">
        <v>0</v>
      </c>
      <c r="J2360">
        <v>0</v>
      </c>
      <c r="K2360">
        <v>0</v>
      </c>
      <c r="L2360" t="b">
        <f t="shared" si="144"/>
        <v>0</v>
      </c>
      <c r="M2360" t="b">
        <f t="shared" si="145"/>
        <v>0</v>
      </c>
      <c r="N2360" t="b">
        <f t="shared" si="146"/>
        <v>0</v>
      </c>
      <c r="O2360" s="2" t="b">
        <f t="shared" si="147"/>
        <v>0</v>
      </c>
    </row>
    <row r="2361" spans="1:15" x14ac:dyDescent="0.25">
      <c r="A2361">
        <v>2361</v>
      </c>
      <c r="B2361" s="2" t="s">
        <v>2529</v>
      </c>
      <c r="C2361">
        <v>34</v>
      </c>
      <c r="D2361">
        <v>21</v>
      </c>
      <c r="E2361">
        <v>52662</v>
      </c>
      <c r="F2361" s="2" t="s">
        <v>137</v>
      </c>
      <c r="G2361">
        <v>3.41</v>
      </c>
      <c r="H2361">
        <v>100</v>
      </c>
      <c r="I2361">
        <v>0</v>
      </c>
      <c r="J2361">
        <v>0</v>
      </c>
      <c r="K2361">
        <v>0</v>
      </c>
      <c r="L2361" t="b">
        <f t="shared" si="144"/>
        <v>0</v>
      </c>
      <c r="M2361" t="b">
        <f t="shared" si="145"/>
        <v>0</v>
      </c>
      <c r="N2361" t="b">
        <f t="shared" si="146"/>
        <v>0</v>
      </c>
      <c r="O2361" s="2" t="b">
        <f t="shared" si="147"/>
        <v>0</v>
      </c>
    </row>
    <row r="2362" spans="1:15" x14ac:dyDescent="0.25">
      <c r="A2362">
        <v>2362</v>
      </c>
      <c r="B2362" s="2" t="s">
        <v>2530</v>
      </c>
      <c r="C2362">
        <v>34</v>
      </c>
      <c r="D2362">
        <v>21</v>
      </c>
      <c r="E2362">
        <v>52663</v>
      </c>
      <c r="F2362" s="2" t="s">
        <v>137</v>
      </c>
      <c r="G2362">
        <v>10.84</v>
      </c>
      <c r="H2362">
        <v>100</v>
      </c>
      <c r="I2362">
        <v>0</v>
      </c>
      <c r="J2362">
        <v>0</v>
      </c>
      <c r="K2362">
        <v>0</v>
      </c>
      <c r="L2362" t="b">
        <f t="shared" si="144"/>
        <v>0</v>
      </c>
      <c r="M2362" t="b">
        <f t="shared" si="145"/>
        <v>0</v>
      </c>
      <c r="N2362" t="b">
        <f t="shared" si="146"/>
        <v>0</v>
      </c>
      <c r="O2362" s="2" t="b">
        <f t="shared" si="147"/>
        <v>0</v>
      </c>
    </row>
    <row r="2363" spans="1:15" x14ac:dyDescent="0.25">
      <c r="A2363">
        <v>2363</v>
      </c>
      <c r="B2363" s="2" t="s">
        <v>2531</v>
      </c>
      <c r="C2363">
        <v>34</v>
      </c>
      <c r="D2363">
        <v>21</v>
      </c>
      <c r="E2363">
        <v>52664</v>
      </c>
      <c r="F2363" s="2" t="s">
        <v>137</v>
      </c>
      <c r="G2363">
        <v>11.49</v>
      </c>
      <c r="H2363">
        <v>100</v>
      </c>
      <c r="I2363">
        <v>0</v>
      </c>
      <c r="J2363">
        <v>0</v>
      </c>
      <c r="K2363">
        <v>0</v>
      </c>
      <c r="L2363" t="b">
        <f t="shared" si="144"/>
        <v>0</v>
      </c>
      <c r="M2363" t="b">
        <f t="shared" si="145"/>
        <v>0</v>
      </c>
      <c r="N2363" t="b">
        <f t="shared" si="146"/>
        <v>0</v>
      </c>
      <c r="O2363" s="2" t="b">
        <f t="shared" si="147"/>
        <v>0</v>
      </c>
    </row>
    <row r="2364" spans="1:15" x14ac:dyDescent="0.25">
      <c r="A2364">
        <v>2364</v>
      </c>
      <c r="B2364" s="2" t="s">
        <v>2532</v>
      </c>
      <c r="C2364">
        <v>34</v>
      </c>
      <c r="D2364">
        <v>21</v>
      </c>
      <c r="E2364">
        <v>52665</v>
      </c>
      <c r="F2364" s="2" t="s">
        <v>137</v>
      </c>
      <c r="G2364">
        <v>9.4600000000000009</v>
      </c>
      <c r="H2364">
        <v>100</v>
      </c>
      <c r="I2364">
        <v>0</v>
      </c>
      <c r="J2364">
        <v>0</v>
      </c>
      <c r="K2364">
        <v>0</v>
      </c>
      <c r="L2364" t="b">
        <f t="shared" si="144"/>
        <v>0</v>
      </c>
      <c r="M2364" t="b">
        <f t="shared" si="145"/>
        <v>0</v>
      </c>
      <c r="N2364" t="b">
        <f t="shared" si="146"/>
        <v>0</v>
      </c>
      <c r="O2364" s="2" t="b">
        <f t="shared" si="147"/>
        <v>0</v>
      </c>
    </row>
    <row r="2365" spans="1:15" x14ac:dyDescent="0.25">
      <c r="A2365">
        <v>2365</v>
      </c>
      <c r="B2365" s="2" t="s">
        <v>2533</v>
      </c>
      <c r="C2365">
        <v>34</v>
      </c>
      <c r="D2365">
        <v>21</v>
      </c>
      <c r="E2365">
        <v>52666</v>
      </c>
      <c r="F2365" s="2" t="s">
        <v>137</v>
      </c>
      <c r="G2365">
        <v>9.2899999999999991</v>
      </c>
      <c r="H2365">
        <v>100</v>
      </c>
      <c r="I2365">
        <v>0</v>
      </c>
      <c r="J2365">
        <v>0</v>
      </c>
      <c r="K2365">
        <v>0</v>
      </c>
      <c r="L2365" t="b">
        <f t="shared" si="144"/>
        <v>0</v>
      </c>
      <c r="M2365" t="b">
        <f t="shared" si="145"/>
        <v>0</v>
      </c>
      <c r="N2365" t="b">
        <f t="shared" si="146"/>
        <v>0</v>
      </c>
      <c r="O2365" s="2" t="b">
        <f t="shared" si="147"/>
        <v>0</v>
      </c>
    </row>
    <row r="2366" spans="1:15" x14ac:dyDescent="0.25">
      <c r="A2366">
        <v>2366</v>
      </c>
      <c r="B2366" s="2" t="s">
        <v>2534</v>
      </c>
      <c r="C2366">
        <v>34</v>
      </c>
      <c r="D2366">
        <v>21</v>
      </c>
      <c r="E2366">
        <v>52667</v>
      </c>
      <c r="F2366" s="2" t="s">
        <v>137</v>
      </c>
      <c r="G2366">
        <v>3.76</v>
      </c>
      <c r="H2366">
        <v>100</v>
      </c>
      <c r="I2366">
        <v>0</v>
      </c>
      <c r="J2366">
        <v>0</v>
      </c>
      <c r="K2366">
        <v>0</v>
      </c>
      <c r="L2366" t="b">
        <f t="shared" si="144"/>
        <v>0</v>
      </c>
      <c r="M2366" t="b">
        <f t="shared" si="145"/>
        <v>0</v>
      </c>
      <c r="N2366" t="b">
        <f t="shared" si="146"/>
        <v>0</v>
      </c>
      <c r="O2366" s="2" t="b">
        <f t="shared" si="147"/>
        <v>0</v>
      </c>
    </row>
    <row r="2367" spans="1:15" x14ac:dyDescent="0.25">
      <c r="A2367">
        <v>2367</v>
      </c>
      <c r="B2367" s="2" t="s">
        <v>2535</v>
      </c>
      <c r="C2367">
        <v>34</v>
      </c>
      <c r="D2367">
        <v>21</v>
      </c>
      <c r="E2367">
        <v>52668</v>
      </c>
      <c r="F2367" s="2" t="s">
        <v>137</v>
      </c>
      <c r="G2367">
        <v>3.64</v>
      </c>
      <c r="H2367">
        <v>100</v>
      </c>
      <c r="I2367">
        <v>0</v>
      </c>
      <c r="J2367">
        <v>0</v>
      </c>
      <c r="K2367">
        <v>0</v>
      </c>
      <c r="L2367" t="b">
        <f t="shared" si="144"/>
        <v>0</v>
      </c>
      <c r="M2367" t="b">
        <f t="shared" si="145"/>
        <v>0</v>
      </c>
      <c r="N2367" t="b">
        <f t="shared" si="146"/>
        <v>0</v>
      </c>
      <c r="O2367" s="2" t="b">
        <f t="shared" si="147"/>
        <v>0</v>
      </c>
    </row>
    <row r="2368" spans="1:15" x14ac:dyDescent="0.25">
      <c r="A2368">
        <v>2368</v>
      </c>
      <c r="B2368" s="2" t="s">
        <v>2536</v>
      </c>
      <c r="C2368">
        <v>34</v>
      </c>
      <c r="D2368">
        <v>21</v>
      </c>
      <c r="E2368">
        <v>52669</v>
      </c>
      <c r="F2368" s="2" t="s">
        <v>137</v>
      </c>
      <c r="G2368">
        <v>3.76</v>
      </c>
      <c r="H2368">
        <v>100</v>
      </c>
      <c r="I2368">
        <v>0</v>
      </c>
      <c r="J2368">
        <v>0</v>
      </c>
      <c r="K2368">
        <v>0</v>
      </c>
      <c r="L2368" t="b">
        <f t="shared" si="144"/>
        <v>0</v>
      </c>
      <c r="M2368" t="b">
        <f t="shared" si="145"/>
        <v>0</v>
      </c>
      <c r="N2368" t="b">
        <f t="shared" si="146"/>
        <v>0</v>
      </c>
      <c r="O2368" s="2" t="b">
        <f t="shared" si="147"/>
        <v>0</v>
      </c>
    </row>
    <row r="2369" spans="1:15" x14ac:dyDescent="0.25">
      <c r="A2369">
        <v>2369</v>
      </c>
      <c r="B2369" s="2" t="s">
        <v>2537</v>
      </c>
      <c r="C2369">
        <v>34</v>
      </c>
      <c r="D2369">
        <v>21</v>
      </c>
      <c r="E2369">
        <v>52670</v>
      </c>
      <c r="F2369" s="2" t="s">
        <v>137</v>
      </c>
      <c r="G2369">
        <v>6.12</v>
      </c>
      <c r="H2369">
        <v>100</v>
      </c>
      <c r="I2369">
        <v>0</v>
      </c>
      <c r="J2369">
        <v>0</v>
      </c>
      <c r="K2369">
        <v>0</v>
      </c>
      <c r="L2369" t="b">
        <f t="shared" si="144"/>
        <v>0</v>
      </c>
      <c r="M2369" t="b">
        <f t="shared" si="145"/>
        <v>0</v>
      </c>
      <c r="N2369" t="b">
        <f t="shared" si="146"/>
        <v>0</v>
      </c>
      <c r="O2369" s="2" t="b">
        <f t="shared" si="147"/>
        <v>0</v>
      </c>
    </row>
    <row r="2370" spans="1:15" x14ac:dyDescent="0.25">
      <c r="A2370">
        <v>2370</v>
      </c>
      <c r="B2370" s="2" t="s">
        <v>2538</v>
      </c>
      <c r="C2370">
        <v>34</v>
      </c>
      <c r="D2370">
        <v>21</v>
      </c>
      <c r="E2370">
        <v>52671</v>
      </c>
      <c r="F2370" s="2" t="s">
        <v>137</v>
      </c>
      <c r="G2370">
        <v>6.31</v>
      </c>
      <c r="H2370">
        <v>100</v>
      </c>
      <c r="I2370">
        <v>0</v>
      </c>
      <c r="J2370">
        <v>0</v>
      </c>
      <c r="K2370">
        <v>0</v>
      </c>
      <c r="L2370" t="b">
        <f t="shared" ref="L2370:L2433" si="148">IF(ISNUMBER(FIND(" VEGAN",UPPER(B2370))),TRUE,FALSE)</f>
        <v>0</v>
      </c>
      <c r="M2370" t="b">
        <f t="shared" ref="M2370:M2433" si="149">IF(ISNUMBER(FIND(" BIO",UPPER(B2370))),TRUE)</f>
        <v>0</v>
      </c>
      <c r="N2370" t="b">
        <f t="shared" ref="N2370:N2433" si="150">IF(ISNUMBER(FIND(" HALAL",UPPER(B2370))),TRUE)</f>
        <v>0</v>
      </c>
      <c r="O2370" s="2" t="b">
        <f t="shared" ref="O2370:O2433" si="151">IF(ISNUMBER(FIND(" CASHER",UPPER(B2370))),TRUE)</f>
        <v>0</v>
      </c>
    </row>
    <row r="2371" spans="1:15" x14ac:dyDescent="0.25">
      <c r="A2371">
        <v>2371</v>
      </c>
      <c r="B2371" s="2" t="s">
        <v>2539</v>
      </c>
      <c r="C2371">
        <v>34</v>
      </c>
      <c r="D2371">
        <v>21</v>
      </c>
      <c r="E2371">
        <v>52672</v>
      </c>
      <c r="F2371" s="2" t="s">
        <v>137</v>
      </c>
      <c r="G2371">
        <v>9.36</v>
      </c>
      <c r="H2371">
        <v>100</v>
      </c>
      <c r="I2371">
        <v>0</v>
      </c>
      <c r="J2371">
        <v>0</v>
      </c>
      <c r="K2371">
        <v>0</v>
      </c>
      <c r="L2371" t="b">
        <f t="shared" si="148"/>
        <v>0</v>
      </c>
      <c r="M2371" t="b">
        <f t="shared" si="149"/>
        <v>0</v>
      </c>
      <c r="N2371" t="b">
        <f t="shared" si="150"/>
        <v>0</v>
      </c>
      <c r="O2371" s="2" t="b">
        <f t="shared" si="151"/>
        <v>0</v>
      </c>
    </row>
    <row r="2372" spans="1:15" x14ac:dyDescent="0.25">
      <c r="A2372">
        <v>2372</v>
      </c>
      <c r="B2372" s="2" t="s">
        <v>2540</v>
      </c>
      <c r="C2372">
        <v>34</v>
      </c>
      <c r="D2372">
        <v>21</v>
      </c>
      <c r="E2372">
        <v>52673</v>
      </c>
      <c r="F2372" s="2" t="s">
        <v>137</v>
      </c>
      <c r="G2372">
        <v>2.6</v>
      </c>
      <c r="H2372">
        <v>100</v>
      </c>
      <c r="I2372">
        <v>0</v>
      </c>
      <c r="J2372">
        <v>0</v>
      </c>
      <c r="K2372">
        <v>0</v>
      </c>
      <c r="L2372" t="b">
        <f t="shared" si="148"/>
        <v>0</v>
      </c>
      <c r="M2372" t="b">
        <f t="shared" si="149"/>
        <v>0</v>
      </c>
      <c r="N2372" t="b">
        <f t="shared" si="150"/>
        <v>0</v>
      </c>
      <c r="O2372" s="2" t="b">
        <f t="shared" si="151"/>
        <v>0</v>
      </c>
    </row>
    <row r="2373" spans="1:15" x14ac:dyDescent="0.25">
      <c r="A2373">
        <v>2373</v>
      </c>
      <c r="B2373" s="2" t="s">
        <v>2541</v>
      </c>
      <c r="C2373">
        <v>34</v>
      </c>
      <c r="D2373">
        <v>21</v>
      </c>
      <c r="E2373">
        <v>52674</v>
      </c>
      <c r="F2373" s="2" t="s">
        <v>137</v>
      </c>
      <c r="G2373">
        <v>7.07</v>
      </c>
      <c r="H2373">
        <v>100</v>
      </c>
      <c r="I2373">
        <v>0</v>
      </c>
      <c r="J2373">
        <v>0</v>
      </c>
      <c r="K2373">
        <v>0</v>
      </c>
      <c r="L2373" t="b">
        <f t="shared" si="148"/>
        <v>0</v>
      </c>
      <c r="M2373" t="b">
        <f t="shared" si="149"/>
        <v>0</v>
      </c>
      <c r="N2373" t="b">
        <f t="shared" si="150"/>
        <v>0</v>
      </c>
      <c r="O2373" s="2" t="b">
        <f t="shared" si="151"/>
        <v>0</v>
      </c>
    </row>
    <row r="2374" spans="1:15" x14ac:dyDescent="0.25">
      <c r="A2374">
        <v>2374</v>
      </c>
      <c r="B2374" s="2" t="s">
        <v>2542</v>
      </c>
      <c r="C2374">
        <v>34</v>
      </c>
      <c r="D2374">
        <v>21</v>
      </c>
      <c r="E2374">
        <v>52675</v>
      </c>
      <c r="F2374" s="2" t="s">
        <v>137</v>
      </c>
      <c r="G2374">
        <v>7.07</v>
      </c>
      <c r="H2374">
        <v>100</v>
      </c>
      <c r="I2374">
        <v>0</v>
      </c>
      <c r="J2374">
        <v>0</v>
      </c>
      <c r="K2374">
        <v>0</v>
      </c>
      <c r="L2374" t="b">
        <f t="shared" si="148"/>
        <v>0</v>
      </c>
      <c r="M2374" t="b">
        <f t="shared" si="149"/>
        <v>0</v>
      </c>
      <c r="N2374" t="b">
        <f t="shared" si="150"/>
        <v>0</v>
      </c>
      <c r="O2374" s="2" t="b">
        <f t="shared" si="151"/>
        <v>0</v>
      </c>
    </row>
    <row r="2375" spans="1:15" x14ac:dyDescent="0.25">
      <c r="A2375">
        <v>2375</v>
      </c>
      <c r="B2375" s="2" t="s">
        <v>2543</v>
      </c>
      <c r="C2375">
        <v>34</v>
      </c>
      <c r="D2375">
        <v>21</v>
      </c>
      <c r="E2375">
        <v>52676</v>
      </c>
      <c r="F2375" s="2" t="s">
        <v>137</v>
      </c>
      <c r="G2375">
        <v>10.59</v>
      </c>
      <c r="H2375">
        <v>100</v>
      </c>
      <c r="I2375">
        <v>0</v>
      </c>
      <c r="J2375">
        <v>0</v>
      </c>
      <c r="K2375">
        <v>0</v>
      </c>
      <c r="L2375" t="b">
        <f t="shared" si="148"/>
        <v>0</v>
      </c>
      <c r="M2375" t="b">
        <f t="shared" si="149"/>
        <v>0</v>
      </c>
      <c r="N2375" t="b">
        <f t="shared" si="150"/>
        <v>0</v>
      </c>
      <c r="O2375" s="2" t="b">
        <f t="shared" si="151"/>
        <v>0</v>
      </c>
    </row>
    <row r="2376" spans="1:15" x14ac:dyDescent="0.25">
      <c r="A2376">
        <v>2376</v>
      </c>
      <c r="B2376" s="2" t="s">
        <v>2544</v>
      </c>
      <c r="C2376">
        <v>34</v>
      </c>
      <c r="D2376">
        <v>21</v>
      </c>
      <c r="E2376">
        <v>52677</v>
      </c>
      <c r="F2376" s="2" t="s">
        <v>137</v>
      </c>
      <c r="G2376">
        <v>6.93</v>
      </c>
      <c r="H2376">
        <v>100</v>
      </c>
      <c r="I2376">
        <v>0</v>
      </c>
      <c r="J2376">
        <v>0</v>
      </c>
      <c r="K2376">
        <v>0</v>
      </c>
      <c r="L2376" t="b">
        <f t="shared" si="148"/>
        <v>0</v>
      </c>
      <c r="M2376" t="b">
        <f t="shared" si="149"/>
        <v>0</v>
      </c>
      <c r="N2376" t="b">
        <f t="shared" si="150"/>
        <v>0</v>
      </c>
      <c r="O2376" s="2" t="b">
        <f t="shared" si="151"/>
        <v>0</v>
      </c>
    </row>
    <row r="2377" spans="1:15" x14ac:dyDescent="0.25">
      <c r="A2377">
        <v>2377</v>
      </c>
      <c r="B2377" s="2" t="s">
        <v>2545</v>
      </c>
      <c r="C2377">
        <v>34</v>
      </c>
      <c r="D2377">
        <v>21</v>
      </c>
      <c r="E2377">
        <v>52678</v>
      </c>
      <c r="F2377" s="2" t="s">
        <v>137</v>
      </c>
      <c r="G2377">
        <v>9.2899999999999991</v>
      </c>
      <c r="H2377">
        <v>100</v>
      </c>
      <c r="I2377">
        <v>0</v>
      </c>
      <c r="J2377">
        <v>0</v>
      </c>
      <c r="K2377">
        <v>0</v>
      </c>
      <c r="L2377" t="b">
        <f t="shared" si="148"/>
        <v>0</v>
      </c>
      <c r="M2377" t="b">
        <f t="shared" si="149"/>
        <v>0</v>
      </c>
      <c r="N2377" t="b">
        <f t="shared" si="150"/>
        <v>0</v>
      </c>
      <c r="O2377" s="2" t="b">
        <f t="shared" si="151"/>
        <v>0</v>
      </c>
    </row>
    <row r="2378" spans="1:15" x14ac:dyDescent="0.25">
      <c r="A2378">
        <v>2378</v>
      </c>
      <c r="B2378" s="2" t="s">
        <v>2546</v>
      </c>
      <c r="C2378">
        <v>34</v>
      </c>
      <c r="D2378">
        <v>21</v>
      </c>
      <c r="E2378">
        <v>52679</v>
      </c>
      <c r="F2378" s="2" t="s">
        <v>137</v>
      </c>
      <c r="G2378">
        <v>2.84</v>
      </c>
      <c r="H2378">
        <v>100</v>
      </c>
      <c r="I2378">
        <v>0</v>
      </c>
      <c r="J2378">
        <v>0</v>
      </c>
      <c r="K2378">
        <v>0</v>
      </c>
      <c r="L2378" t="b">
        <f t="shared" si="148"/>
        <v>0</v>
      </c>
      <c r="M2378" t="b">
        <f t="shared" si="149"/>
        <v>0</v>
      </c>
      <c r="N2378" t="b">
        <f t="shared" si="150"/>
        <v>0</v>
      </c>
      <c r="O2378" s="2" t="b">
        <f t="shared" si="151"/>
        <v>0</v>
      </c>
    </row>
    <row r="2379" spans="1:15" x14ac:dyDescent="0.25">
      <c r="A2379">
        <v>2379</v>
      </c>
      <c r="B2379" s="2" t="s">
        <v>2547</v>
      </c>
      <c r="C2379">
        <v>34</v>
      </c>
      <c r="D2379">
        <v>21</v>
      </c>
      <c r="E2379">
        <v>52680</v>
      </c>
      <c r="F2379" s="2" t="s">
        <v>137</v>
      </c>
      <c r="G2379">
        <v>2.84</v>
      </c>
      <c r="H2379">
        <v>100</v>
      </c>
      <c r="I2379">
        <v>0</v>
      </c>
      <c r="J2379">
        <v>0</v>
      </c>
      <c r="K2379">
        <v>0</v>
      </c>
      <c r="L2379" t="b">
        <f t="shared" si="148"/>
        <v>0</v>
      </c>
      <c r="M2379" t="b">
        <f t="shared" si="149"/>
        <v>0</v>
      </c>
      <c r="N2379" t="b">
        <f t="shared" si="150"/>
        <v>0</v>
      </c>
      <c r="O2379" s="2" t="b">
        <f t="shared" si="151"/>
        <v>0</v>
      </c>
    </row>
    <row r="2380" spans="1:15" x14ac:dyDescent="0.25">
      <c r="A2380">
        <v>2380</v>
      </c>
      <c r="B2380" s="2" t="s">
        <v>2548</v>
      </c>
      <c r="C2380">
        <v>34</v>
      </c>
      <c r="D2380">
        <v>21</v>
      </c>
      <c r="E2380">
        <v>52681</v>
      </c>
      <c r="F2380" s="2" t="s">
        <v>137</v>
      </c>
      <c r="G2380">
        <v>9.85</v>
      </c>
      <c r="H2380">
        <v>100</v>
      </c>
      <c r="I2380">
        <v>0</v>
      </c>
      <c r="J2380">
        <v>0</v>
      </c>
      <c r="K2380">
        <v>0</v>
      </c>
      <c r="L2380" t="b">
        <f t="shared" si="148"/>
        <v>0</v>
      </c>
      <c r="M2380" t="b">
        <f t="shared" si="149"/>
        <v>0</v>
      </c>
      <c r="N2380" t="b">
        <f t="shared" si="150"/>
        <v>0</v>
      </c>
      <c r="O2380" s="2" t="b">
        <f t="shared" si="151"/>
        <v>0</v>
      </c>
    </row>
    <row r="2381" spans="1:15" x14ac:dyDescent="0.25">
      <c r="A2381">
        <v>2381</v>
      </c>
      <c r="B2381" s="2" t="s">
        <v>2549</v>
      </c>
      <c r="C2381">
        <v>34</v>
      </c>
      <c r="D2381">
        <v>21</v>
      </c>
      <c r="E2381">
        <v>52682</v>
      </c>
      <c r="F2381" s="2" t="s">
        <v>137</v>
      </c>
      <c r="G2381">
        <v>2.96</v>
      </c>
      <c r="H2381">
        <v>100</v>
      </c>
      <c r="I2381">
        <v>0</v>
      </c>
      <c r="J2381">
        <v>0</v>
      </c>
      <c r="K2381">
        <v>0</v>
      </c>
      <c r="L2381" t="b">
        <f t="shared" si="148"/>
        <v>0</v>
      </c>
      <c r="M2381" t="b">
        <f t="shared" si="149"/>
        <v>0</v>
      </c>
      <c r="N2381" t="b">
        <f t="shared" si="150"/>
        <v>0</v>
      </c>
      <c r="O2381" s="2" t="b">
        <f t="shared" si="151"/>
        <v>0</v>
      </c>
    </row>
    <row r="2382" spans="1:15" x14ac:dyDescent="0.25">
      <c r="A2382">
        <v>2382</v>
      </c>
      <c r="B2382" s="2" t="s">
        <v>2550</v>
      </c>
      <c r="C2382">
        <v>34</v>
      </c>
      <c r="D2382">
        <v>21</v>
      </c>
      <c r="E2382">
        <v>52683</v>
      </c>
      <c r="F2382" s="2" t="s">
        <v>137</v>
      </c>
      <c r="G2382">
        <v>4.54</v>
      </c>
      <c r="H2382">
        <v>100</v>
      </c>
      <c r="I2382">
        <v>0</v>
      </c>
      <c r="J2382">
        <v>0</v>
      </c>
      <c r="K2382">
        <v>0</v>
      </c>
      <c r="L2382" t="b">
        <f t="shared" si="148"/>
        <v>0</v>
      </c>
      <c r="M2382" t="b">
        <f t="shared" si="149"/>
        <v>0</v>
      </c>
      <c r="N2382" t="b">
        <f t="shared" si="150"/>
        <v>0</v>
      </c>
      <c r="O2382" s="2" t="b">
        <f t="shared" si="151"/>
        <v>0</v>
      </c>
    </row>
    <row r="2383" spans="1:15" x14ac:dyDescent="0.25">
      <c r="A2383">
        <v>2383</v>
      </c>
      <c r="B2383" s="2" t="s">
        <v>2551</v>
      </c>
      <c r="C2383">
        <v>34</v>
      </c>
      <c r="D2383">
        <v>21</v>
      </c>
      <c r="E2383">
        <v>52684</v>
      </c>
      <c r="F2383" s="2" t="s">
        <v>137</v>
      </c>
      <c r="G2383">
        <v>15.72</v>
      </c>
      <c r="H2383">
        <v>100</v>
      </c>
      <c r="I2383">
        <v>0</v>
      </c>
      <c r="J2383">
        <v>0</v>
      </c>
      <c r="K2383">
        <v>0</v>
      </c>
      <c r="L2383" t="b">
        <f t="shared" si="148"/>
        <v>0</v>
      </c>
      <c r="M2383" t="b">
        <f t="shared" si="149"/>
        <v>0</v>
      </c>
      <c r="N2383" t="b">
        <f t="shared" si="150"/>
        <v>0</v>
      </c>
      <c r="O2383" s="2" t="b">
        <f t="shared" si="151"/>
        <v>0</v>
      </c>
    </row>
    <row r="2384" spans="1:15" x14ac:dyDescent="0.25">
      <c r="A2384">
        <v>2384</v>
      </c>
      <c r="B2384" s="2" t="s">
        <v>2552</v>
      </c>
      <c r="C2384">
        <v>34</v>
      </c>
      <c r="D2384">
        <v>21</v>
      </c>
      <c r="E2384">
        <v>52685</v>
      </c>
      <c r="F2384" s="2" t="s">
        <v>137</v>
      </c>
      <c r="G2384">
        <v>7.39</v>
      </c>
      <c r="H2384">
        <v>100</v>
      </c>
      <c r="I2384">
        <v>0</v>
      </c>
      <c r="J2384">
        <v>0</v>
      </c>
      <c r="K2384">
        <v>0</v>
      </c>
      <c r="L2384" t="b">
        <f t="shared" si="148"/>
        <v>0</v>
      </c>
      <c r="M2384" t="b">
        <f t="shared" si="149"/>
        <v>0</v>
      </c>
      <c r="N2384" t="b">
        <f t="shared" si="150"/>
        <v>0</v>
      </c>
      <c r="O2384" s="2" t="b">
        <f t="shared" si="151"/>
        <v>0</v>
      </c>
    </row>
    <row r="2385" spans="1:15" x14ac:dyDescent="0.25">
      <c r="A2385">
        <v>2385</v>
      </c>
      <c r="B2385" s="2" t="s">
        <v>2553</v>
      </c>
      <c r="C2385">
        <v>34</v>
      </c>
      <c r="D2385">
        <v>21</v>
      </c>
      <c r="E2385">
        <v>52686</v>
      </c>
      <c r="F2385" s="2" t="s">
        <v>137</v>
      </c>
      <c r="G2385">
        <v>9.6199999999999992</v>
      </c>
      <c r="H2385">
        <v>100</v>
      </c>
      <c r="I2385">
        <v>0</v>
      </c>
      <c r="J2385">
        <v>0</v>
      </c>
      <c r="K2385">
        <v>0</v>
      </c>
      <c r="L2385" t="b">
        <f t="shared" si="148"/>
        <v>0</v>
      </c>
      <c r="M2385" t="b">
        <f t="shared" si="149"/>
        <v>0</v>
      </c>
      <c r="N2385" t="b">
        <f t="shared" si="150"/>
        <v>0</v>
      </c>
      <c r="O2385" s="2" t="b">
        <f t="shared" si="151"/>
        <v>0</v>
      </c>
    </row>
    <row r="2386" spans="1:15" x14ac:dyDescent="0.25">
      <c r="A2386">
        <v>2386</v>
      </c>
      <c r="B2386" s="2" t="s">
        <v>2554</v>
      </c>
      <c r="C2386">
        <v>34</v>
      </c>
      <c r="D2386">
        <v>21</v>
      </c>
      <c r="E2386">
        <v>52687</v>
      </c>
      <c r="F2386" s="2" t="s">
        <v>137</v>
      </c>
      <c r="G2386">
        <v>6.05</v>
      </c>
      <c r="H2386">
        <v>100</v>
      </c>
      <c r="I2386">
        <v>0</v>
      </c>
      <c r="J2386">
        <v>0</v>
      </c>
      <c r="K2386">
        <v>0</v>
      </c>
      <c r="L2386" t="b">
        <f t="shared" si="148"/>
        <v>0</v>
      </c>
      <c r="M2386" t="b">
        <f t="shared" si="149"/>
        <v>0</v>
      </c>
      <c r="N2386" t="b">
        <f t="shared" si="150"/>
        <v>0</v>
      </c>
      <c r="O2386" s="2" t="b">
        <f t="shared" si="151"/>
        <v>0</v>
      </c>
    </row>
    <row r="2387" spans="1:15" x14ac:dyDescent="0.25">
      <c r="A2387">
        <v>2387</v>
      </c>
      <c r="B2387" s="2" t="s">
        <v>2555</v>
      </c>
      <c r="C2387">
        <v>34</v>
      </c>
      <c r="D2387">
        <v>21</v>
      </c>
      <c r="E2387">
        <v>52688</v>
      </c>
      <c r="F2387" s="2" t="s">
        <v>137</v>
      </c>
      <c r="G2387">
        <v>2.96</v>
      </c>
      <c r="H2387">
        <v>100</v>
      </c>
      <c r="I2387">
        <v>0</v>
      </c>
      <c r="J2387">
        <v>0</v>
      </c>
      <c r="K2387">
        <v>0</v>
      </c>
      <c r="L2387" t="b">
        <f t="shared" si="148"/>
        <v>0</v>
      </c>
      <c r="M2387" t="b">
        <f t="shared" si="149"/>
        <v>0</v>
      </c>
      <c r="N2387" t="b">
        <f t="shared" si="150"/>
        <v>0</v>
      </c>
      <c r="O2387" s="2" t="b">
        <f t="shared" si="151"/>
        <v>0</v>
      </c>
    </row>
    <row r="2388" spans="1:15" x14ac:dyDescent="0.25">
      <c r="A2388">
        <v>2388</v>
      </c>
      <c r="B2388" s="2" t="s">
        <v>2556</v>
      </c>
      <c r="C2388">
        <v>34</v>
      </c>
      <c r="D2388">
        <v>21</v>
      </c>
      <c r="E2388">
        <v>52689</v>
      </c>
      <c r="F2388" s="2" t="s">
        <v>137</v>
      </c>
      <c r="G2388">
        <v>2.84</v>
      </c>
      <c r="H2388">
        <v>100</v>
      </c>
      <c r="I2388">
        <v>0</v>
      </c>
      <c r="J2388">
        <v>0</v>
      </c>
      <c r="K2388">
        <v>0</v>
      </c>
      <c r="L2388" t="b">
        <f t="shared" si="148"/>
        <v>0</v>
      </c>
      <c r="M2388" t="b">
        <f t="shared" si="149"/>
        <v>0</v>
      </c>
      <c r="N2388" t="b">
        <f t="shared" si="150"/>
        <v>0</v>
      </c>
      <c r="O2388" s="2" t="b">
        <f t="shared" si="151"/>
        <v>0</v>
      </c>
    </row>
    <row r="2389" spans="1:15" x14ac:dyDescent="0.25">
      <c r="A2389">
        <v>2389</v>
      </c>
      <c r="B2389" s="2" t="s">
        <v>2557</v>
      </c>
      <c r="C2389">
        <v>34</v>
      </c>
      <c r="D2389">
        <v>21</v>
      </c>
      <c r="E2389">
        <v>52690</v>
      </c>
      <c r="F2389" s="2" t="s">
        <v>137</v>
      </c>
      <c r="G2389">
        <v>2.96</v>
      </c>
      <c r="H2389">
        <v>100</v>
      </c>
      <c r="I2389">
        <v>0</v>
      </c>
      <c r="J2389">
        <v>0</v>
      </c>
      <c r="K2389">
        <v>0</v>
      </c>
      <c r="L2389" t="b">
        <f t="shared" si="148"/>
        <v>0</v>
      </c>
      <c r="M2389" t="b">
        <f t="shared" si="149"/>
        <v>0</v>
      </c>
      <c r="N2389" t="b">
        <f t="shared" si="150"/>
        <v>0</v>
      </c>
      <c r="O2389" s="2" t="b">
        <f t="shared" si="151"/>
        <v>0</v>
      </c>
    </row>
    <row r="2390" spans="1:15" x14ac:dyDescent="0.25">
      <c r="A2390">
        <v>2390</v>
      </c>
      <c r="B2390" s="2" t="s">
        <v>2558</v>
      </c>
      <c r="C2390">
        <v>34</v>
      </c>
      <c r="D2390">
        <v>21</v>
      </c>
      <c r="E2390">
        <v>52691</v>
      </c>
      <c r="F2390" s="2" t="s">
        <v>137</v>
      </c>
      <c r="G2390">
        <v>5.32</v>
      </c>
      <c r="H2390">
        <v>100</v>
      </c>
      <c r="I2390">
        <v>0</v>
      </c>
      <c r="J2390">
        <v>0</v>
      </c>
      <c r="K2390">
        <v>0</v>
      </c>
      <c r="L2390" t="b">
        <f t="shared" si="148"/>
        <v>0</v>
      </c>
      <c r="M2390" t="b">
        <f t="shared" si="149"/>
        <v>0</v>
      </c>
      <c r="N2390" t="b">
        <f t="shared" si="150"/>
        <v>0</v>
      </c>
      <c r="O2390" s="2" t="b">
        <f t="shared" si="151"/>
        <v>0</v>
      </c>
    </row>
    <row r="2391" spans="1:15" x14ac:dyDescent="0.25">
      <c r="A2391">
        <v>2391</v>
      </c>
      <c r="B2391" s="2" t="s">
        <v>2559</v>
      </c>
      <c r="C2391">
        <v>34</v>
      </c>
      <c r="D2391">
        <v>21</v>
      </c>
      <c r="E2391">
        <v>52692</v>
      </c>
      <c r="F2391" s="2" t="s">
        <v>137</v>
      </c>
      <c r="G2391">
        <v>5.51</v>
      </c>
      <c r="H2391">
        <v>100</v>
      </c>
      <c r="I2391">
        <v>0</v>
      </c>
      <c r="J2391">
        <v>0</v>
      </c>
      <c r="K2391">
        <v>0</v>
      </c>
      <c r="L2391" t="b">
        <f t="shared" si="148"/>
        <v>0</v>
      </c>
      <c r="M2391" t="b">
        <f t="shared" si="149"/>
        <v>0</v>
      </c>
      <c r="N2391" t="b">
        <f t="shared" si="150"/>
        <v>0</v>
      </c>
      <c r="O2391" s="2" t="b">
        <f t="shared" si="151"/>
        <v>0</v>
      </c>
    </row>
    <row r="2392" spans="1:15" x14ac:dyDescent="0.25">
      <c r="A2392">
        <v>2392</v>
      </c>
      <c r="B2392" s="2" t="s">
        <v>2560</v>
      </c>
      <c r="C2392">
        <v>34</v>
      </c>
      <c r="D2392">
        <v>21</v>
      </c>
      <c r="E2392">
        <v>52693</v>
      </c>
      <c r="F2392" s="2" t="s">
        <v>137</v>
      </c>
      <c r="G2392">
        <v>8.56</v>
      </c>
      <c r="H2392">
        <v>100</v>
      </c>
      <c r="I2392">
        <v>0</v>
      </c>
      <c r="J2392">
        <v>0</v>
      </c>
      <c r="K2392">
        <v>0</v>
      </c>
      <c r="L2392" t="b">
        <f t="shared" si="148"/>
        <v>0</v>
      </c>
      <c r="M2392" t="b">
        <f t="shared" si="149"/>
        <v>0</v>
      </c>
      <c r="N2392" t="b">
        <f t="shared" si="150"/>
        <v>0</v>
      </c>
      <c r="O2392" s="2" t="b">
        <f t="shared" si="151"/>
        <v>0</v>
      </c>
    </row>
    <row r="2393" spans="1:15" x14ac:dyDescent="0.25">
      <c r="A2393">
        <v>2393</v>
      </c>
      <c r="B2393" s="2" t="s">
        <v>2561</v>
      </c>
      <c r="C2393">
        <v>34</v>
      </c>
      <c r="D2393">
        <v>21</v>
      </c>
      <c r="E2393">
        <v>52694</v>
      </c>
      <c r="F2393" s="2" t="s">
        <v>137</v>
      </c>
      <c r="G2393">
        <v>10.39</v>
      </c>
      <c r="H2393">
        <v>100</v>
      </c>
      <c r="I2393">
        <v>0</v>
      </c>
      <c r="J2393">
        <v>0</v>
      </c>
      <c r="K2393">
        <v>0</v>
      </c>
      <c r="L2393" t="b">
        <f t="shared" si="148"/>
        <v>0</v>
      </c>
      <c r="M2393" t="b">
        <f t="shared" si="149"/>
        <v>0</v>
      </c>
      <c r="N2393" t="b">
        <f t="shared" si="150"/>
        <v>0</v>
      </c>
      <c r="O2393" s="2" t="b">
        <f t="shared" si="151"/>
        <v>0</v>
      </c>
    </row>
    <row r="2394" spans="1:15" x14ac:dyDescent="0.25">
      <c r="A2394">
        <v>2394</v>
      </c>
      <c r="B2394" s="2" t="s">
        <v>2562</v>
      </c>
      <c r="C2394">
        <v>34</v>
      </c>
      <c r="D2394">
        <v>21</v>
      </c>
      <c r="E2394">
        <v>52695</v>
      </c>
      <c r="F2394" s="2" t="s">
        <v>137</v>
      </c>
      <c r="G2394">
        <v>6.27</v>
      </c>
      <c r="H2394">
        <v>100</v>
      </c>
      <c r="I2394">
        <v>0</v>
      </c>
      <c r="J2394">
        <v>0</v>
      </c>
      <c r="K2394">
        <v>0</v>
      </c>
      <c r="L2394" t="b">
        <f t="shared" si="148"/>
        <v>0</v>
      </c>
      <c r="M2394" t="b">
        <f t="shared" si="149"/>
        <v>0</v>
      </c>
      <c r="N2394" t="b">
        <f t="shared" si="150"/>
        <v>0</v>
      </c>
      <c r="O2394" s="2" t="b">
        <f t="shared" si="151"/>
        <v>0</v>
      </c>
    </row>
    <row r="2395" spans="1:15" x14ac:dyDescent="0.25">
      <c r="A2395">
        <v>2395</v>
      </c>
      <c r="B2395" s="2" t="s">
        <v>2563</v>
      </c>
      <c r="C2395">
        <v>34</v>
      </c>
      <c r="D2395">
        <v>21</v>
      </c>
      <c r="E2395">
        <v>52696</v>
      </c>
      <c r="F2395" s="2" t="s">
        <v>137</v>
      </c>
      <c r="G2395">
        <v>6.27</v>
      </c>
      <c r="H2395">
        <v>100</v>
      </c>
      <c r="I2395">
        <v>0</v>
      </c>
      <c r="J2395">
        <v>0</v>
      </c>
      <c r="K2395">
        <v>0</v>
      </c>
      <c r="L2395" t="b">
        <f t="shared" si="148"/>
        <v>0</v>
      </c>
      <c r="M2395" t="b">
        <f t="shared" si="149"/>
        <v>0</v>
      </c>
      <c r="N2395" t="b">
        <f t="shared" si="150"/>
        <v>0</v>
      </c>
      <c r="O2395" s="2" t="b">
        <f t="shared" si="151"/>
        <v>0</v>
      </c>
    </row>
    <row r="2396" spans="1:15" x14ac:dyDescent="0.25">
      <c r="A2396">
        <v>2396</v>
      </c>
      <c r="B2396" s="2" t="s">
        <v>2564</v>
      </c>
      <c r="C2396">
        <v>34</v>
      </c>
      <c r="D2396">
        <v>21</v>
      </c>
      <c r="E2396">
        <v>52697</v>
      </c>
      <c r="F2396" s="2" t="s">
        <v>137</v>
      </c>
      <c r="G2396">
        <v>9.41</v>
      </c>
      <c r="H2396">
        <v>100</v>
      </c>
      <c r="I2396">
        <v>0</v>
      </c>
      <c r="J2396">
        <v>0</v>
      </c>
      <c r="K2396">
        <v>0</v>
      </c>
      <c r="L2396" t="b">
        <f t="shared" si="148"/>
        <v>0</v>
      </c>
      <c r="M2396" t="b">
        <f t="shared" si="149"/>
        <v>0</v>
      </c>
      <c r="N2396" t="b">
        <f t="shared" si="150"/>
        <v>0</v>
      </c>
      <c r="O2396" s="2" t="b">
        <f t="shared" si="151"/>
        <v>0</v>
      </c>
    </row>
    <row r="2397" spans="1:15" x14ac:dyDescent="0.25">
      <c r="A2397">
        <v>2397</v>
      </c>
      <c r="B2397" s="2" t="s">
        <v>2565</v>
      </c>
      <c r="C2397">
        <v>34</v>
      </c>
      <c r="D2397">
        <v>21</v>
      </c>
      <c r="E2397">
        <v>52698</v>
      </c>
      <c r="F2397" s="2" t="s">
        <v>137</v>
      </c>
      <c r="G2397">
        <v>8.9499999999999993</v>
      </c>
      <c r="H2397">
        <v>100</v>
      </c>
      <c r="I2397">
        <v>0</v>
      </c>
      <c r="J2397">
        <v>0</v>
      </c>
      <c r="K2397">
        <v>0</v>
      </c>
      <c r="L2397" t="b">
        <f t="shared" si="148"/>
        <v>0</v>
      </c>
      <c r="M2397" t="b">
        <f t="shared" si="149"/>
        <v>0</v>
      </c>
      <c r="N2397" t="b">
        <f t="shared" si="150"/>
        <v>0</v>
      </c>
      <c r="O2397" s="2" t="b">
        <f t="shared" si="151"/>
        <v>0</v>
      </c>
    </row>
    <row r="2398" spans="1:15" x14ac:dyDescent="0.25">
      <c r="A2398">
        <v>2398</v>
      </c>
      <c r="B2398" s="2" t="s">
        <v>2566</v>
      </c>
      <c r="C2398">
        <v>34</v>
      </c>
      <c r="D2398">
        <v>21</v>
      </c>
      <c r="E2398">
        <v>52699</v>
      </c>
      <c r="F2398" s="2" t="s">
        <v>137</v>
      </c>
      <c r="G2398">
        <v>2.64</v>
      </c>
      <c r="H2398">
        <v>100</v>
      </c>
      <c r="I2398">
        <v>0</v>
      </c>
      <c r="J2398">
        <v>0</v>
      </c>
      <c r="K2398">
        <v>0</v>
      </c>
      <c r="L2398" t="b">
        <f t="shared" si="148"/>
        <v>0</v>
      </c>
      <c r="M2398" t="b">
        <f t="shared" si="149"/>
        <v>0</v>
      </c>
      <c r="N2398" t="b">
        <f t="shared" si="150"/>
        <v>0</v>
      </c>
      <c r="O2398" s="2" t="b">
        <f t="shared" si="151"/>
        <v>0</v>
      </c>
    </row>
    <row r="2399" spans="1:15" x14ac:dyDescent="0.25">
      <c r="A2399">
        <v>2399</v>
      </c>
      <c r="B2399" s="2" t="s">
        <v>2567</v>
      </c>
      <c r="C2399">
        <v>34</v>
      </c>
      <c r="D2399">
        <v>21</v>
      </c>
      <c r="E2399">
        <v>52700</v>
      </c>
      <c r="F2399" s="2" t="s">
        <v>137</v>
      </c>
      <c r="G2399">
        <v>4.54</v>
      </c>
      <c r="H2399">
        <v>100</v>
      </c>
      <c r="I2399">
        <v>0</v>
      </c>
      <c r="J2399">
        <v>0</v>
      </c>
      <c r="K2399">
        <v>0</v>
      </c>
      <c r="L2399" t="b">
        <f t="shared" si="148"/>
        <v>0</v>
      </c>
      <c r="M2399" t="b">
        <f t="shared" si="149"/>
        <v>0</v>
      </c>
      <c r="N2399" t="b">
        <f t="shared" si="150"/>
        <v>0</v>
      </c>
      <c r="O2399" s="2" t="b">
        <f t="shared" si="151"/>
        <v>0</v>
      </c>
    </row>
    <row r="2400" spans="1:15" x14ac:dyDescent="0.25">
      <c r="A2400">
        <v>2400</v>
      </c>
      <c r="B2400" s="2" t="s">
        <v>2568</v>
      </c>
      <c r="C2400">
        <v>34</v>
      </c>
      <c r="D2400">
        <v>21</v>
      </c>
      <c r="E2400">
        <v>52701</v>
      </c>
      <c r="F2400" s="2" t="s">
        <v>137</v>
      </c>
      <c r="G2400">
        <v>4.54</v>
      </c>
      <c r="H2400">
        <v>100</v>
      </c>
      <c r="I2400">
        <v>0</v>
      </c>
      <c r="J2400">
        <v>0</v>
      </c>
      <c r="K2400">
        <v>0</v>
      </c>
      <c r="L2400" t="b">
        <f t="shared" si="148"/>
        <v>0</v>
      </c>
      <c r="M2400" t="b">
        <f t="shared" si="149"/>
        <v>0</v>
      </c>
      <c r="N2400" t="b">
        <f t="shared" si="150"/>
        <v>0</v>
      </c>
      <c r="O2400" s="2" t="b">
        <f t="shared" si="151"/>
        <v>0</v>
      </c>
    </row>
    <row r="2401" spans="1:15" x14ac:dyDescent="0.25">
      <c r="A2401">
        <v>2401</v>
      </c>
      <c r="B2401" s="2" t="s">
        <v>2569</v>
      </c>
      <c r="C2401">
        <v>34</v>
      </c>
      <c r="D2401">
        <v>21</v>
      </c>
      <c r="E2401">
        <v>52702</v>
      </c>
      <c r="F2401" s="2" t="s">
        <v>137</v>
      </c>
      <c r="G2401">
        <v>3.21</v>
      </c>
      <c r="H2401">
        <v>100</v>
      </c>
      <c r="I2401">
        <v>0</v>
      </c>
      <c r="J2401">
        <v>0</v>
      </c>
      <c r="K2401">
        <v>0</v>
      </c>
      <c r="L2401" t="b">
        <f t="shared" si="148"/>
        <v>0</v>
      </c>
      <c r="M2401" t="b">
        <f t="shared" si="149"/>
        <v>0</v>
      </c>
      <c r="N2401" t="b">
        <f t="shared" si="150"/>
        <v>0</v>
      </c>
      <c r="O2401" s="2" t="b">
        <f t="shared" si="151"/>
        <v>0</v>
      </c>
    </row>
    <row r="2402" spans="1:15" x14ac:dyDescent="0.25">
      <c r="A2402">
        <v>2402</v>
      </c>
      <c r="B2402" s="2" t="s">
        <v>2570</v>
      </c>
      <c r="C2402">
        <v>34</v>
      </c>
      <c r="D2402">
        <v>21</v>
      </c>
      <c r="E2402">
        <v>52703</v>
      </c>
      <c r="F2402" s="2" t="s">
        <v>137</v>
      </c>
      <c r="G2402">
        <v>4.66</v>
      </c>
      <c r="H2402">
        <v>100</v>
      </c>
      <c r="I2402">
        <v>0</v>
      </c>
      <c r="J2402">
        <v>0</v>
      </c>
      <c r="K2402">
        <v>0</v>
      </c>
      <c r="L2402" t="b">
        <f t="shared" si="148"/>
        <v>0</v>
      </c>
      <c r="M2402" t="b">
        <f t="shared" si="149"/>
        <v>0</v>
      </c>
      <c r="N2402" t="b">
        <f t="shared" si="150"/>
        <v>0</v>
      </c>
      <c r="O2402" s="2" t="b">
        <f t="shared" si="151"/>
        <v>0</v>
      </c>
    </row>
    <row r="2403" spans="1:15" x14ac:dyDescent="0.25">
      <c r="A2403">
        <v>2403</v>
      </c>
      <c r="B2403" s="2" t="s">
        <v>2571</v>
      </c>
      <c r="C2403">
        <v>34</v>
      </c>
      <c r="D2403">
        <v>21</v>
      </c>
      <c r="E2403">
        <v>52704</v>
      </c>
      <c r="F2403" s="2" t="s">
        <v>137</v>
      </c>
      <c r="G2403">
        <v>4.3099999999999996</v>
      </c>
      <c r="H2403">
        <v>100</v>
      </c>
      <c r="I2403">
        <v>0</v>
      </c>
      <c r="J2403">
        <v>0</v>
      </c>
      <c r="K2403">
        <v>0</v>
      </c>
      <c r="L2403" t="b">
        <f t="shared" si="148"/>
        <v>0</v>
      </c>
      <c r="M2403" t="b">
        <f t="shared" si="149"/>
        <v>0</v>
      </c>
      <c r="N2403" t="b">
        <f t="shared" si="150"/>
        <v>0</v>
      </c>
      <c r="O2403" s="2" t="b">
        <f t="shared" si="151"/>
        <v>0</v>
      </c>
    </row>
    <row r="2404" spans="1:15" x14ac:dyDescent="0.25">
      <c r="A2404">
        <v>2404</v>
      </c>
      <c r="B2404" s="2" t="s">
        <v>2572</v>
      </c>
      <c r="C2404">
        <v>34</v>
      </c>
      <c r="D2404">
        <v>21</v>
      </c>
      <c r="E2404">
        <v>52705</v>
      </c>
      <c r="F2404" s="2" t="s">
        <v>137</v>
      </c>
      <c r="G2404">
        <v>2.98</v>
      </c>
      <c r="H2404">
        <v>100</v>
      </c>
      <c r="I2404">
        <v>0</v>
      </c>
      <c r="J2404">
        <v>0</v>
      </c>
      <c r="K2404">
        <v>0</v>
      </c>
      <c r="L2404" t="b">
        <f t="shared" si="148"/>
        <v>0</v>
      </c>
      <c r="M2404" t="b">
        <f t="shared" si="149"/>
        <v>0</v>
      </c>
      <c r="N2404" t="b">
        <f t="shared" si="150"/>
        <v>0</v>
      </c>
      <c r="O2404" s="2" t="b">
        <f t="shared" si="151"/>
        <v>0</v>
      </c>
    </row>
    <row r="2405" spans="1:15" x14ac:dyDescent="0.25">
      <c r="A2405">
        <v>2405</v>
      </c>
      <c r="B2405" s="2" t="s">
        <v>2573</v>
      </c>
      <c r="C2405">
        <v>34</v>
      </c>
      <c r="D2405">
        <v>21</v>
      </c>
      <c r="E2405">
        <v>52706</v>
      </c>
      <c r="F2405" s="2" t="s">
        <v>137</v>
      </c>
      <c r="G2405">
        <v>15.22</v>
      </c>
      <c r="H2405">
        <v>100</v>
      </c>
      <c r="I2405">
        <v>0</v>
      </c>
      <c r="J2405">
        <v>0</v>
      </c>
      <c r="K2405">
        <v>0</v>
      </c>
      <c r="L2405" t="b">
        <f t="shared" si="148"/>
        <v>0</v>
      </c>
      <c r="M2405" t="b">
        <f t="shared" si="149"/>
        <v>0</v>
      </c>
      <c r="N2405" t="b">
        <f t="shared" si="150"/>
        <v>0</v>
      </c>
      <c r="O2405" s="2" t="b">
        <f t="shared" si="151"/>
        <v>0</v>
      </c>
    </row>
    <row r="2406" spans="1:15" x14ac:dyDescent="0.25">
      <c r="A2406">
        <v>2406</v>
      </c>
      <c r="B2406" s="2" t="s">
        <v>2574</v>
      </c>
      <c r="C2406">
        <v>34</v>
      </c>
      <c r="D2406">
        <v>21</v>
      </c>
      <c r="E2406">
        <v>52707</v>
      </c>
      <c r="F2406" s="2" t="s">
        <v>137</v>
      </c>
      <c r="G2406">
        <v>3.4</v>
      </c>
      <c r="H2406">
        <v>100</v>
      </c>
      <c r="I2406">
        <v>0</v>
      </c>
      <c r="J2406">
        <v>0</v>
      </c>
      <c r="K2406">
        <v>0</v>
      </c>
      <c r="L2406" t="b">
        <f t="shared" si="148"/>
        <v>0</v>
      </c>
      <c r="M2406" t="b">
        <f t="shared" si="149"/>
        <v>0</v>
      </c>
      <c r="N2406" t="b">
        <f t="shared" si="150"/>
        <v>0</v>
      </c>
      <c r="O2406" s="2" t="b">
        <f t="shared" si="151"/>
        <v>0</v>
      </c>
    </row>
    <row r="2407" spans="1:15" x14ac:dyDescent="0.25">
      <c r="A2407">
        <v>2407</v>
      </c>
      <c r="B2407" s="2" t="s">
        <v>2575</v>
      </c>
      <c r="C2407">
        <v>34</v>
      </c>
      <c r="D2407">
        <v>21</v>
      </c>
      <c r="E2407">
        <v>52708</v>
      </c>
      <c r="F2407" s="2" t="s">
        <v>137</v>
      </c>
      <c r="G2407">
        <v>10.25</v>
      </c>
      <c r="H2407">
        <v>100</v>
      </c>
      <c r="I2407">
        <v>0</v>
      </c>
      <c r="J2407">
        <v>0</v>
      </c>
      <c r="K2407">
        <v>0</v>
      </c>
      <c r="L2407" t="b">
        <f t="shared" si="148"/>
        <v>0</v>
      </c>
      <c r="M2407" t="b">
        <f t="shared" si="149"/>
        <v>0</v>
      </c>
      <c r="N2407" t="b">
        <f t="shared" si="150"/>
        <v>0</v>
      </c>
      <c r="O2407" s="2" t="b">
        <f t="shared" si="151"/>
        <v>0</v>
      </c>
    </row>
    <row r="2408" spans="1:15" x14ac:dyDescent="0.25">
      <c r="A2408">
        <v>2408</v>
      </c>
      <c r="B2408" s="2" t="s">
        <v>2576</v>
      </c>
      <c r="C2408">
        <v>34</v>
      </c>
      <c r="D2408">
        <v>21</v>
      </c>
      <c r="E2408">
        <v>52709</v>
      </c>
      <c r="F2408" s="2" t="s">
        <v>137</v>
      </c>
      <c r="G2408">
        <v>4.66</v>
      </c>
      <c r="H2408">
        <v>100</v>
      </c>
      <c r="I2408">
        <v>0</v>
      </c>
      <c r="J2408">
        <v>0</v>
      </c>
      <c r="K2408">
        <v>0</v>
      </c>
      <c r="L2408" t="b">
        <f t="shared" si="148"/>
        <v>0</v>
      </c>
      <c r="M2408" t="b">
        <f t="shared" si="149"/>
        <v>0</v>
      </c>
      <c r="N2408" t="b">
        <f t="shared" si="150"/>
        <v>0</v>
      </c>
      <c r="O2408" s="2" t="b">
        <f t="shared" si="151"/>
        <v>0</v>
      </c>
    </row>
    <row r="2409" spans="1:15" x14ac:dyDescent="0.25">
      <c r="A2409">
        <v>2409</v>
      </c>
      <c r="B2409" s="2" t="s">
        <v>2577</v>
      </c>
      <c r="C2409">
        <v>34</v>
      </c>
      <c r="D2409">
        <v>21</v>
      </c>
      <c r="E2409">
        <v>52710</v>
      </c>
      <c r="F2409" s="2" t="s">
        <v>137</v>
      </c>
      <c r="G2409">
        <v>4.54</v>
      </c>
      <c r="H2409">
        <v>100</v>
      </c>
      <c r="I2409">
        <v>0</v>
      </c>
      <c r="J2409">
        <v>0</v>
      </c>
      <c r="K2409">
        <v>0</v>
      </c>
      <c r="L2409" t="b">
        <f t="shared" si="148"/>
        <v>0</v>
      </c>
      <c r="M2409" t="b">
        <f t="shared" si="149"/>
        <v>0</v>
      </c>
      <c r="N2409" t="b">
        <f t="shared" si="150"/>
        <v>0</v>
      </c>
      <c r="O2409" s="2" t="b">
        <f t="shared" si="151"/>
        <v>0</v>
      </c>
    </row>
    <row r="2410" spans="1:15" x14ac:dyDescent="0.25">
      <c r="A2410">
        <v>2410</v>
      </c>
      <c r="B2410" s="2" t="s">
        <v>2578</v>
      </c>
      <c r="C2410">
        <v>34</v>
      </c>
      <c r="D2410">
        <v>21</v>
      </c>
      <c r="E2410">
        <v>52711</v>
      </c>
      <c r="F2410" s="2" t="s">
        <v>137</v>
      </c>
      <c r="G2410">
        <v>4.66</v>
      </c>
      <c r="H2410">
        <v>100</v>
      </c>
      <c r="I2410">
        <v>0</v>
      </c>
      <c r="J2410">
        <v>0</v>
      </c>
      <c r="K2410">
        <v>0</v>
      </c>
      <c r="L2410" t="b">
        <f t="shared" si="148"/>
        <v>0</v>
      </c>
      <c r="M2410" t="b">
        <f t="shared" si="149"/>
        <v>0</v>
      </c>
      <c r="N2410" t="b">
        <f t="shared" si="150"/>
        <v>0</v>
      </c>
      <c r="O2410" s="2" t="b">
        <f t="shared" si="151"/>
        <v>0</v>
      </c>
    </row>
    <row r="2411" spans="1:15" x14ac:dyDescent="0.25">
      <c r="A2411">
        <v>2411</v>
      </c>
      <c r="B2411" s="2" t="s">
        <v>2579</v>
      </c>
      <c r="C2411">
        <v>34</v>
      </c>
      <c r="D2411">
        <v>21</v>
      </c>
      <c r="E2411">
        <v>52712</v>
      </c>
      <c r="F2411" s="2" t="s">
        <v>137</v>
      </c>
      <c r="G2411">
        <v>7.02</v>
      </c>
      <c r="H2411">
        <v>100</v>
      </c>
      <c r="I2411">
        <v>0</v>
      </c>
      <c r="J2411">
        <v>0</v>
      </c>
      <c r="K2411">
        <v>0</v>
      </c>
      <c r="L2411" t="b">
        <f t="shared" si="148"/>
        <v>0</v>
      </c>
      <c r="M2411" t="b">
        <f t="shared" si="149"/>
        <v>0</v>
      </c>
      <c r="N2411" t="b">
        <f t="shared" si="150"/>
        <v>0</v>
      </c>
      <c r="O2411" s="2" t="b">
        <f t="shared" si="151"/>
        <v>0</v>
      </c>
    </row>
    <row r="2412" spans="1:15" x14ac:dyDescent="0.25">
      <c r="A2412">
        <v>2412</v>
      </c>
      <c r="B2412" s="2" t="s">
        <v>2580</v>
      </c>
      <c r="C2412">
        <v>34</v>
      </c>
      <c r="D2412">
        <v>21</v>
      </c>
      <c r="E2412">
        <v>52713</v>
      </c>
      <c r="F2412" s="2" t="s">
        <v>137</v>
      </c>
      <c r="G2412">
        <v>7.21</v>
      </c>
      <c r="H2412">
        <v>100</v>
      </c>
      <c r="I2412">
        <v>0</v>
      </c>
      <c r="J2412">
        <v>0</v>
      </c>
      <c r="K2412">
        <v>0</v>
      </c>
      <c r="L2412" t="b">
        <f t="shared" si="148"/>
        <v>0</v>
      </c>
      <c r="M2412" t="b">
        <f t="shared" si="149"/>
        <v>0</v>
      </c>
      <c r="N2412" t="b">
        <f t="shared" si="150"/>
        <v>0</v>
      </c>
      <c r="O2412" s="2" t="b">
        <f t="shared" si="151"/>
        <v>0</v>
      </c>
    </row>
    <row r="2413" spans="1:15" x14ac:dyDescent="0.25">
      <c r="A2413">
        <v>2413</v>
      </c>
      <c r="B2413" s="2" t="s">
        <v>2581</v>
      </c>
      <c r="C2413">
        <v>34</v>
      </c>
      <c r="D2413">
        <v>21</v>
      </c>
      <c r="E2413">
        <v>52714</v>
      </c>
      <c r="F2413" s="2" t="s">
        <v>137</v>
      </c>
      <c r="G2413">
        <v>10.26</v>
      </c>
      <c r="H2413">
        <v>100</v>
      </c>
      <c r="I2413">
        <v>0</v>
      </c>
      <c r="J2413">
        <v>0</v>
      </c>
      <c r="K2413">
        <v>0</v>
      </c>
      <c r="L2413" t="b">
        <f t="shared" si="148"/>
        <v>0</v>
      </c>
      <c r="M2413" t="b">
        <f t="shared" si="149"/>
        <v>0</v>
      </c>
      <c r="N2413" t="b">
        <f t="shared" si="150"/>
        <v>0</v>
      </c>
      <c r="O2413" s="2" t="b">
        <f t="shared" si="151"/>
        <v>0</v>
      </c>
    </row>
    <row r="2414" spans="1:15" x14ac:dyDescent="0.25">
      <c r="A2414">
        <v>2414</v>
      </c>
      <c r="B2414" s="2" t="s">
        <v>2582</v>
      </c>
      <c r="C2414">
        <v>34</v>
      </c>
      <c r="D2414">
        <v>21</v>
      </c>
      <c r="E2414">
        <v>52715</v>
      </c>
      <c r="F2414" s="2" t="s">
        <v>137</v>
      </c>
      <c r="G2414">
        <v>3.4</v>
      </c>
      <c r="H2414">
        <v>100</v>
      </c>
      <c r="I2414">
        <v>0</v>
      </c>
      <c r="J2414">
        <v>0</v>
      </c>
      <c r="K2414">
        <v>0</v>
      </c>
      <c r="L2414" t="b">
        <f t="shared" si="148"/>
        <v>0</v>
      </c>
      <c r="M2414" t="b">
        <f t="shared" si="149"/>
        <v>0</v>
      </c>
      <c r="N2414" t="b">
        <f t="shared" si="150"/>
        <v>0</v>
      </c>
      <c r="O2414" s="2" t="b">
        <f t="shared" si="151"/>
        <v>0</v>
      </c>
    </row>
    <row r="2415" spans="1:15" x14ac:dyDescent="0.25">
      <c r="A2415">
        <v>2415</v>
      </c>
      <c r="B2415" s="2" t="s">
        <v>2583</v>
      </c>
      <c r="C2415">
        <v>34</v>
      </c>
      <c r="D2415">
        <v>21</v>
      </c>
      <c r="E2415">
        <v>52716</v>
      </c>
      <c r="F2415" s="2" t="s">
        <v>137</v>
      </c>
      <c r="G2415">
        <v>7.97</v>
      </c>
      <c r="H2415">
        <v>100</v>
      </c>
      <c r="I2415">
        <v>0</v>
      </c>
      <c r="J2415">
        <v>0</v>
      </c>
      <c r="K2415">
        <v>0</v>
      </c>
      <c r="L2415" t="b">
        <f t="shared" si="148"/>
        <v>0</v>
      </c>
      <c r="M2415" t="b">
        <f t="shared" si="149"/>
        <v>0</v>
      </c>
      <c r="N2415" t="b">
        <f t="shared" si="150"/>
        <v>0</v>
      </c>
      <c r="O2415" s="2" t="b">
        <f t="shared" si="151"/>
        <v>0</v>
      </c>
    </row>
    <row r="2416" spans="1:15" x14ac:dyDescent="0.25">
      <c r="A2416">
        <v>2416</v>
      </c>
      <c r="B2416" s="2" t="s">
        <v>2584</v>
      </c>
      <c r="C2416">
        <v>34</v>
      </c>
      <c r="D2416">
        <v>21</v>
      </c>
      <c r="E2416">
        <v>52717</v>
      </c>
      <c r="F2416" s="2" t="s">
        <v>137</v>
      </c>
      <c r="G2416">
        <v>7.97</v>
      </c>
      <c r="H2416">
        <v>100</v>
      </c>
      <c r="I2416">
        <v>0</v>
      </c>
      <c r="J2416">
        <v>0</v>
      </c>
      <c r="K2416">
        <v>0</v>
      </c>
      <c r="L2416" t="b">
        <f t="shared" si="148"/>
        <v>0</v>
      </c>
      <c r="M2416" t="b">
        <f t="shared" si="149"/>
        <v>0</v>
      </c>
      <c r="N2416" t="b">
        <f t="shared" si="150"/>
        <v>0</v>
      </c>
      <c r="O2416" s="2" t="b">
        <f t="shared" si="151"/>
        <v>0</v>
      </c>
    </row>
    <row r="2417" spans="1:15" x14ac:dyDescent="0.25">
      <c r="A2417">
        <v>2417</v>
      </c>
      <c r="B2417" s="2" t="s">
        <v>2585</v>
      </c>
      <c r="C2417">
        <v>34</v>
      </c>
      <c r="D2417">
        <v>21</v>
      </c>
      <c r="E2417">
        <v>52718</v>
      </c>
      <c r="F2417" s="2" t="s">
        <v>137</v>
      </c>
      <c r="G2417">
        <v>2.64</v>
      </c>
      <c r="H2417">
        <v>100</v>
      </c>
      <c r="I2417">
        <v>0</v>
      </c>
      <c r="J2417">
        <v>0</v>
      </c>
      <c r="K2417">
        <v>0</v>
      </c>
      <c r="L2417" t="b">
        <f t="shared" si="148"/>
        <v>0</v>
      </c>
      <c r="M2417" t="b">
        <f t="shared" si="149"/>
        <v>0</v>
      </c>
      <c r="N2417" t="b">
        <f t="shared" si="150"/>
        <v>0</v>
      </c>
      <c r="O2417" s="2" t="b">
        <f t="shared" si="151"/>
        <v>0</v>
      </c>
    </row>
    <row r="2418" spans="1:15" x14ac:dyDescent="0.25">
      <c r="A2418">
        <v>2418</v>
      </c>
      <c r="B2418" s="2" t="s">
        <v>2586</v>
      </c>
      <c r="C2418">
        <v>34</v>
      </c>
      <c r="D2418">
        <v>21</v>
      </c>
      <c r="E2418">
        <v>52719</v>
      </c>
      <c r="F2418" s="2" t="s">
        <v>137</v>
      </c>
      <c r="G2418">
        <v>11.61</v>
      </c>
      <c r="H2418">
        <v>100</v>
      </c>
      <c r="I2418">
        <v>0</v>
      </c>
      <c r="J2418">
        <v>0</v>
      </c>
      <c r="K2418">
        <v>0</v>
      </c>
      <c r="L2418" t="b">
        <f t="shared" si="148"/>
        <v>0</v>
      </c>
      <c r="M2418" t="b">
        <f t="shared" si="149"/>
        <v>0</v>
      </c>
      <c r="N2418" t="b">
        <f t="shared" si="150"/>
        <v>0</v>
      </c>
      <c r="O2418" s="2" t="b">
        <f t="shared" si="151"/>
        <v>0</v>
      </c>
    </row>
    <row r="2419" spans="1:15" x14ac:dyDescent="0.25">
      <c r="A2419">
        <v>2419</v>
      </c>
      <c r="B2419" s="2" t="s">
        <v>2587</v>
      </c>
      <c r="C2419">
        <v>34</v>
      </c>
      <c r="D2419">
        <v>21</v>
      </c>
      <c r="E2419">
        <v>52720</v>
      </c>
      <c r="F2419" s="2" t="s">
        <v>137</v>
      </c>
      <c r="G2419">
        <v>9.49</v>
      </c>
      <c r="H2419">
        <v>100</v>
      </c>
      <c r="I2419">
        <v>0</v>
      </c>
      <c r="J2419">
        <v>0</v>
      </c>
      <c r="K2419">
        <v>0</v>
      </c>
      <c r="L2419" t="b">
        <f t="shared" si="148"/>
        <v>0</v>
      </c>
      <c r="M2419" t="b">
        <f t="shared" si="149"/>
        <v>0</v>
      </c>
      <c r="N2419" t="b">
        <f t="shared" si="150"/>
        <v>0</v>
      </c>
      <c r="O2419" s="2" t="b">
        <f t="shared" si="151"/>
        <v>0</v>
      </c>
    </row>
    <row r="2420" spans="1:15" x14ac:dyDescent="0.25">
      <c r="A2420">
        <v>2420</v>
      </c>
      <c r="B2420" s="2" t="s">
        <v>2588</v>
      </c>
      <c r="C2420">
        <v>34</v>
      </c>
      <c r="D2420">
        <v>21</v>
      </c>
      <c r="E2420">
        <v>52721</v>
      </c>
      <c r="F2420" s="2" t="s">
        <v>137</v>
      </c>
      <c r="G2420">
        <v>3.74</v>
      </c>
      <c r="H2420">
        <v>100</v>
      </c>
      <c r="I2420">
        <v>0</v>
      </c>
      <c r="J2420">
        <v>0</v>
      </c>
      <c r="K2420">
        <v>0</v>
      </c>
      <c r="L2420" t="b">
        <f t="shared" si="148"/>
        <v>0</v>
      </c>
      <c r="M2420" t="b">
        <f t="shared" si="149"/>
        <v>0</v>
      </c>
      <c r="N2420" t="b">
        <f t="shared" si="150"/>
        <v>0</v>
      </c>
      <c r="O2420" s="2" t="b">
        <f t="shared" si="151"/>
        <v>0</v>
      </c>
    </row>
    <row r="2421" spans="1:15" x14ac:dyDescent="0.25">
      <c r="A2421">
        <v>2421</v>
      </c>
      <c r="B2421" s="2" t="s">
        <v>2589</v>
      </c>
      <c r="C2421">
        <v>34</v>
      </c>
      <c r="D2421">
        <v>21</v>
      </c>
      <c r="E2421">
        <v>52722</v>
      </c>
      <c r="F2421" s="2" t="s">
        <v>137</v>
      </c>
      <c r="G2421">
        <v>3.74</v>
      </c>
      <c r="H2421">
        <v>100</v>
      </c>
      <c r="I2421">
        <v>0</v>
      </c>
      <c r="J2421">
        <v>0</v>
      </c>
      <c r="K2421">
        <v>0</v>
      </c>
      <c r="L2421" t="b">
        <f t="shared" si="148"/>
        <v>0</v>
      </c>
      <c r="M2421" t="b">
        <f t="shared" si="149"/>
        <v>0</v>
      </c>
      <c r="N2421" t="b">
        <f t="shared" si="150"/>
        <v>0</v>
      </c>
      <c r="O2421" s="2" t="b">
        <f t="shared" si="151"/>
        <v>0</v>
      </c>
    </row>
    <row r="2422" spans="1:15" x14ac:dyDescent="0.25">
      <c r="A2422">
        <v>2422</v>
      </c>
      <c r="B2422" s="2" t="s">
        <v>2590</v>
      </c>
      <c r="C2422">
        <v>34</v>
      </c>
      <c r="D2422">
        <v>21</v>
      </c>
      <c r="E2422">
        <v>52723</v>
      </c>
      <c r="F2422" s="2" t="s">
        <v>137</v>
      </c>
      <c r="G2422">
        <v>11.1</v>
      </c>
      <c r="H2422">
        <v>100</v>
      </c>
      <c r="I2422">
        <v>0</v>
      </c>
      <c r="J2422">
        <v>0</v>
      </c>
      <c r="K2422">
        <v>0</v>
      </c>
      <c r="L2422" t="b">
        <f t="shared" si="148"/>
        <v>0</v>
      </c>
      <c r="M2422" t="b">
        <f t="shared" si="149"/>
        <v>0</v>
      </c>
      <c r="N2422" t="b">
        <f t="shared" si="150"/>
        <v>0</v>
      </c>
      <c r="O2422" s="2" t="b">
        <f t="shared" si="151"/>
        <v>0</v>
      </c>
    </row>
    <row r="2423" spans="1:15" x14ac:dyDescent="0.25">
      <c r="A2423">
        <v>2423</v>
      </c>
      <c r="B2423" s="2" t="s">
        <v>2591</v>
      </c>
      <c r="C2423">
        <v>34</v>
      </c>
      <c r="D2423">
        <v>21</v>
      </c>
      <c r="E2423">
        <v>52724</v>
      </c>
      <c r="F2423" s="2" t="s">
        <v>137</v>
      </c>
      <c r="G2423">
        <v>3.86</v>
      </c>
      <c r="H2423">
        <v>100</v>
      </c>
      <c r="I2423">
        <v>0</v>
      </c>
      <c r="J2423">
        <v>0</v>
      </c>
      <c r="K2423">
        <v>0</v>
      </c>
      <c r="L2423" t="b">
        <f t="shared" si="148"/>
        <v>0</v>
      </c>
      <c r="M2423" t="b">
        <f t="shared" si="149"/>
        <v>0</v>
      </c>
      <c r="N2423" t="b">
        <f t="shared" si="150"/>
        <v>0</v>
      </c>
      <c r="O2423" s="2" t="b">
        <f t="shared" si="151"/>
        <v>0</v>
      </c>
    </row>
    <row r="2424" spans="1:15" x14ac:dyDescent="0.25">
      <c r="A2424">
        <v>2424</v>
      </c>
      <c r="B2424" s="2" t="s">
        <v>2592</v>
      </c>
      <c r="C2424">
        <v>34</v>
      </c>
      <c r="D2424">
        <v>21</v>
      </c>
      <c r="E2424">
        <v>52725</v>
      </c>
      <c r="F2424" s="2" t="s">
        <v>137</v>
      </c>
      <c r="G2424">
        <v>3.51</v>
      </c>
      <c r="H2424">
        <v>100</v>
      </c>
      <c r="I2424">
        <v>0</v>
      </c>
      <c r="J2424">
        <v>0</v>
      </c>
      <c r="K2424">
        <v>0</v>
      </c>
      <c r="L2424" t="b">
        <f t="shared" si="148"/>
        <v>0</v>
      </c>
      <c r="M2424" t="b">
        <f t="shared" si="149"/>
        <v>0</v>
      </c>
      <c r="N2424" t="b">
        <f t="shared" si="150"/>
        <v>0</v>
      </c>
      <c r="O2424" s="2" t="b">
        <f t="shared" si="151"/>
        <v>0</v>
      </c>
    </row>
    <row r="2425" spans="1:15" x14ac:dyDescent="0.25">
      <c r="A2425">
        <v>2425</v>
      </c>
      <c r="B2425" s="2" t="s">
        <v>2593</v>
      </c>
      <c r="C2425">
        <v>34</v>
      </c>
      <c r="D2425">
        <v>21</v>
      </c>
      <c r="E2425">
        <v>52726</v>
      </c>
      <c r="F2425" s="2" t="s">
        <v>137</v>
      </c>
      <c r="G2425">
        <v>10.3</v>
      </c>
      <c r="H2425">
        <v>100</v>
      </c>
      <c r="I2425">
        <v>0</v>
      </c>
      <c r="J2425">
        <v>0</v>
      </c>
      <c r="K2425">
        <v>0</v>
      </c>
      <c r="L2425" t="b">
        <f t="shared" si="148"/>
        <v>0</v>
      </c>
      <c r="M2425" t="b">
        <f t="shared" si="149"/>
        <v>0</v>
      </c>
      <c r="N2425" t="b">
        <f t="shared" si="150"/>
        <v>0</v>
      </c>
      <c r="O2425" s="2" t="b">
        <f t="shared" si="151"/>
        <v>0</v>
      </c>
    </row>
    <row r="2426" spans="1:15" x14ac:dyDescent="0.25">
      <c r="A2426">
        <v>2426</v>
      </c>
      <c r="B2426" s="2" t="s">
        <v>2594</v>
      </c>
      <c r="C2426">
        <v>34</v>
      </c>
      <c r="D2426">
        <v>21</v>
      </c>
      <c r="E2426">
        <v>52727</v>
      </c>
      <c r="F2426" s="2" t="s">
        <v>137</v>
      </c>
      <c r="G2426">
        <v>12.41</v>
      </c>
      <c r="H2426">
        <v>100</v>
      </c>
      <c r="I2426">
        <v>0</v>
      </c>
      <c r="J2426">
        <v>0</v>
      </c>
      <c r="K2426">
        <v>0</v>
      </c>
      <c r="L2426" t="b">
        <f t="shared" si="148"/>
        <v>0</v>
      </c>
      <c r="M2426" t="b">
        <f t="shared" si="149"/>
        <v>0</v>
      </c>
      <c r="N2426" t="b">
        <f t="shared" si="150"/>
        <v>0</v>
      </c>
      <c r="O2426" s="2" t="b">
        <f t="shared" si="151"/>
        <v>0</v>
      </c>
    </row>
    <row r="2427" spans="1:15" x14ac:dyDescent="0.25">
      <c r="A2427">
        <v>2427</v>
      </c>
      <c r="B2427" s="2" t="s">
        <v>2595</v>
      </c>
      <c r="C2427">
        <v>34</v>
      </c>
      <c r="D2427">
        <v>21</v>
      </c>
      <c r="E2427">
        <v>52728</v>
      </c>
      <c r="F2427" s="2" t="s">
        <v>137</v>
      </c>
      <c r="G2427">
        <v>2.64</v>
      </c>
      <c r="H2427">
        <v>100</v>
      </c>
      <c r="I2427">
        <v>0</v>
      </c>
      <c r="J2427">
        <v>0</v>
      </c>
      <c r="K2427">
        <v>0</v>
      </c>
      <c r="L2427" t="b">
        <f t="shared" si="148"/>
        <v>0</v>
      </c>
      <c r="M2427" t="b">
        <f t="shared" si="149"/>
        <v>0</v>
      </c>
      <c r="N2427" t="b">
        <f t="shared" si="150"/>
        <v>0</v>
      </c>
      <c r="O2427" s="2" t="b">
        <f t="shared" si="151"/>
        <v>0</v>
      </c>
    </row>
    <row r="2428" spans="1:15" x14ac:dyDescent="0.25">
      <c r="A2428">
        <v>2428</v>
      </c>
      <c r="B2428" s="2" t="s">
        <v>2596</v>
      </c>
      <c r="C2428">
        <v>34</v>
      </c>
      <c r="D2428">
        <v>21</v>
      </c>
      <c r="E2428">
        <v>52729</v>
      </c>
      <c r="F2428" s="2" t="s">
        <v>137</v>
      </c>
      <c r="G2428">
        <v>11.49</v>
      </c>
      <c r="H2428">
        <v>100</v>
      </c>
      <c r="I2428">
        <v>0</v>
      </c>
      <c r="J2428">
        <v>0</v>
      </c>
      <c r="K2428">
        <v>0</v>
      </c>
      <c r="L2428" t="b">
        <f t="shared" si="148"/>
        <v>0</v>
      </c>
      <c r="M2428" t="b">
        <f t="shared" si="149"/>
        <v>0</v>
      </c>
      <c r="N2428" t="b">
        <f t="shared" si="150"/>
        <v>0</v>
      </c>
      <c r="O2428" s="2" t="b">
        <f t="shared" si="151"/>
        <v>0</v>
      </c>
    </row>
    <row r="2429" spans="1:15" x14ac:dyDescent="0.25">
      <c r="A2429">
        <v>2429</v>
      </c>
      <c r="B2429" s="2" t="s">
        <v>2597</v>
      </c>
      <c r="C2429">
        <v>34</v>
      </c>
      <c r="D2429">
        <v>21</v>
      </c>
      <c r="E2429">
        <v>52730</v>
      </c>
      <c r="F2429" s="2" t="s">
        <v>137</v>
      </c>
      <c r="G2429">
        <v>3.86</v>
      </c>
      <c r="H2429">
        <v>100</v>
      </c>
      <c r="I2429">
        <v>0</v>
      </c>
      <c r="J2429">
        <v>0</v>
      </c>
      <c r="K2429">
        <v>0</v>
      </c>
      <c r="L2429" t="b">
        <f t="shared" si="148"/>
        <v>0</v>
      </c>
      <c r="M2429" t="b">
        <f t="shared" si="149"/>
        <v>0</v>
      </c>
      <c r="N2429" t="b">
        <f t="shared" si="150"/>
        <v>0</v>
      </c>
      <c r="O2429" s="2" t="b">
        <f t="shared" si="151"/>
        <v>0</v>
      </c>
    </row>
    <row r="2430" spans="1:15" x14ac:dyDescent="0.25">
      <c r="A2430">
        <v>2430</v>
      </c>
      <c r="B2430" s="2" t="s">
        <v>2598</v>
      </c>
      <c r="C2430">
        <v>34</v>
      </c>
      <c r="D2430">
        <v>21</v>
      </c>
      <c r="E2430">
        <v>52731</v>
      </c>
      <c r="F2430" s="2" t="s">
        <v>137</v>
      </c>
      <c r="G2430">
        <v>3.74</v>
      </c>
      <c r="H2430">
        <v>100</v>
      </c>
      <c r="I2430">
        <v>0</v>
      </c>
      <c r="J2430">
        <v>0</v>
      </c>
      <c r="K2430">
        <v>0</v>
      </c>
      <c r="L2430" t="b">
        <f t="shared" si="148"/>
        <v>0</v>
      </c>
      <c r="M2430" t="b">
        <f t="shared" si="149"/>
        <v>0</v>
      </c>
      <c r="N2430" t="b">
        <f t="shared" si="150"/>
        <v>0</v>
      </c>
      <c r="O2430" s="2" t="b">
        <f t="shared" si="151"/>
        <v>0</v>
      </c>
    </row>
    <row r="2431" spans="1:15" x14ac:dyDescent="0.25">
      <c r="A2431">
        <v>2431</v>
      </c>
      <c r="B2431" s="2" t="s">
        <v>2599</v>
      </c>
      <c r="C2431">
        <v>34</v>
      </c>
      <c r="D2431">
        <v>21</v>
      </c>
      <c r="E2431">
        <v>52732</v>
      </c>
      <c r="F2431" s="2" t="s">
        <v>137</v>
      </c>
      <c r="G2431">
        <v>3.86</v>
      </c>
      <c r="H2431">
        <v>100</v>
      </c>
      <c r="I2431">
        <v>0</v>
      </c>
      <c r="J2431">
        <v>0</v>
      </c>
      <c r="K2431">
        <v>0</v>
      </c>
      <c r="L2431" t="b">
        <f t="shared" si="148"/>
        <v>0</v>
      </c>
      <c r="M2431" t="b">
        <f t="shared" si="149"/>
        <v>0</v>
      </c>
      <c r="N2431" t="b">
        <f t="shared" si="150"/>
        <v>0</v>
      </c>
      <c r="O2431" s="2" t="b">
        <f t="shared" si="151"/>
        <v>0</v>
      </c>
    </row>
    <row r="2432" spans="1:15" x14ac:dyDescent="0.25">
      <c r="A2432">
        <v>2432</v>
      </c>
      <c r="B2432" s="2" t="s">
        <v>2600</v>
      </c>
      <c r="C2432">
        <v>34</v>
      </c>
      <c r="D2432">
        <v>21</v>
      </c>
      <c r="E2432">
        <v>52733</v>
      </c>
      <c r="F2432" s="2" t="s">
        <v>137</v>
      </c>
      <c r="G2432">
        <v>6.22</v>
      </c>
      <c r="H2432">
        <v>100</v>
      </c>
      <c r="I2432">
        <v>0</v>
      </c>
      <c r="J2432">
        <v>0</v>
      </c>
      <c r="K2432">
        <v>0</v>
      </c>
      <c r="L2432" t="b">
        <f t="shared" si="148"/>
        <v>0</v>
      </c>
      <c r="M2432" t="b">
        <f t="shared" si="149"/>
        <v>0</v>
      </c>
      <c r="N2432" t="b">
        <f t="shared" si="150"/>
        <v>0</v>
      </c>
      <c r="O2432" s="2" t="b">
        <f t="shared" si="151"/>
        <v>0</v>
      </c>
    </row>
    <row r="2433" spans="1:15" x14ac:dyDescent="0.25">
      <c r="A2433">
        <v>2433</v>
      </c>
      <c r="B2433" s="2" t="s">
        <v>2601</v>
      </c>
      <c r="C2433">
        <v>34</v>
      </c>
      <c r="D2433">
        <v>21</v>
      </c>
      <c r="E2433">
        <v>52734</v>
      </c>
      <c r="F2433" s="2" t="s">
        <v>137</v>
      </c>
      <c r="G2433">
        <v>6.41</v>
      </c>
      <c r="H2433">
        <v>100</v>
      </c>
      <c r="I2433">
        <v>0</v>
      </c>
      <c r="J2433">
        <v>0</v>
      </c>
      <c r="K2433">
        <v>0</v>
      </c>
      <c r="L2433" t="b">
        <f t="shared" si="148"/>
        <v>0</v>
      </c>
      <c r="M2433" t="b">
        <f t="shared" si="149"/>
        <v>0</v>
      </c>
      <c r="N2433" t="b">
        <f t="shared" si="150"/>
        <v>0</v>
      </c>
      <c r="O2433" s="2" t="b">
        <f t="shared" si="151"/>
        <v>0</v>
      </c>
    </row>
    <row r="2434" spans="1:15" x14ac:dyDescent="0.25">
      <c r="A2434">
        <v>2434</v>
      </c>
      <c r="B2434" s="2" t="s">
        <v>2602</v>
      </c>
      <c r="C2434">
        <v>34</v>
      </c>
      <c r="D2434">
        <v>21</v>
      </c>
      <c r="E2434">
        <v>52735</v>
      </c>
      <c r="F2434" s="2" t="s">
        <v>137</v>
      </c>
      <c r="G2434">
        <v>9.4600000000000009</v>
      </c>
      <c r="H2434">
        <v>100</v>
      </c>
      <c r="I2434">
        <v>0</v>
      </c>
      <c r="J2434">
        <v>0</v>
      </c>
      <c r="K2434">
        <v>0</v>
      </c>
      <c r="L2434" t="b">
        <f t="shared" ref="L2434:L2497" si="152">IF(ISNUMBER(FIND(" VEGAN",UPPER(B2434))),TRUE,FALSE)</f>
        <v>0</v>
      </c>
      <c r="M2434" t="b">
        <f t="shared" ref="M2434:M2497" si="153">IF(ISNUMBER(FIND(" BIO",UPPER(B2434))),TRUE)</f>
        <v>0</v>
      </c>
      <c r="N2434" t="b">
        <f t="shared" ref="N2434:N2497" si="154">IF(ISNUMBER(FIND(" HALAL",UPPER(B2434))),TRUE)</f>
        <v>0</v>
      </c>
      <c r="O2434" s="2" t="b">
        <f t="shared" ref="O2434:O2497" si="155">IF(ISNUMBER(FIND(" CASHER",UPPER(B2434))),TRUE)</f>
        <v>0</v>
      </c>
    </row>
    <row r="2435" spans="1:15" x14ac:dyDescent="0.25">
      <c r="A2435">
        <v>2435</v>
      </c>
      <c r="B2435" s="2" t="s">
        <v>2603</v>
      </c>
      <c r="C2435">
        <v>34</v>
      </c>
      <c r="D2435">
        <v>21</v>
      </c>
      <c r="E2435">
        <v>52736</v>
      </c>
      <c r="F2435" s="2" t="s">
        <v>137</v>
      </c>
      <c r="G2435">
        <v>1.07</v>
      </c>
      <c r="H2435">
        <v>100</v>
      </c>
      <c r="I2435">
        <v>0</v>
      </c>
      <c r="J2435">
        <v>0</v>
      </c>
      <c r="K2435">
        <v>0</v>
      </c>
      <c r="L2435" t="b">
        <f t="shared" si="152"/>
        <v>0</v>
      </c>
      <c r="M2435" t="b">
        <f t="shared" si="153"/>
        <v>0</v>
      </c>
      <c r="N2435" t="b">
        <f t="shared" si="154"/>
        <v>0</v>
      </c>
      <c r="O2435" s="2" t="b">
        <f t="shared" si="155"/>
        <v>0</v>
      </c>
    </row>
    <row r="2436" spans="1:15" x14ac:dyDescent="0.25">
      <c r="A2436">
        <v>2436</v>
      </c>
      <c r="B2436" s="2" t="s">
        <v>2604</v>
      </c>
      <c r="C2436">
        <v>34</v>
      </c>
      <c r="D2436">
        <v>21</v>
      </c>
      <c r="E2436">
        <v>52737</v>
      </c>
      <c r="F2436" s="2" t="s">
        <v>137</v>
      </c>
      <c r="G2436">
        <v>7.17</v>
      </c>
      <c r="H2436">
        <v>100</v>
      </c>
      <c r="I2436">
        <v>0</v>
      </c>
      <c r="J2436">
        <v>0</v>
      </c>
      <c r="K2436">
        <v>0</v>
      </c>
      <c r="L2436" t="b">
        <f t="shared" si="152"/>
        <v>0</v>
      </c>
      <c r="M2436" t="b">
        <f t="shared" si="153"/>
        <v>0</v>
      </c>
      <c r="N2436" t="b">
        <f t="shared" si="154"/>
        <v>0</v>
      </c>
      <c r="O2436" s="2" t="b">
        <f t="shared" si="155"/>
        <v>0</v>
      </c>
    </row>
    <row r="2437" spans="1:15" x14ac:dyDescent="0.25">
      <c r="A2437">
        <v>2437</v>
      </c>
      <c r="B2437" s="2" t="s">
        <v>2605</v>
      </c>
      <c r="C2437">
        <v>34</v>
      </c>
      <c r="D2437">
        <v>21</v>
      </c>
      <c r="E2437">
        <v>52738</v>
      </c>
      <c r="F2437" s="2" t="s">
        <v>137</v>
      </c>
      <c r="G2437">
        <v>7.17</v>
      </c>
      <c r="H2437">
        <v>100</v>
      </c>
      <c r="I2437">
        <v>0</v>
      </c>
      <c r="J2437">
        <v>0</v>
      </c>
      <c r="K2437">
        <v>0</v>
      </c>
      <c r="L2437" t="b">
        <f t="shared" si="152"/>
        <v>0</v>
      </c>
      <c r="M2437" t="b">
        <f t="shared" si="153"/>
        <v>0</v>
      </c>
      <c r="N2437" t="b">
        <f t="shared" si="154"/>
        <v>0</v>
      </c>
      <c r="O2437" s="2" t="b">
        <f t="shared" si="155"/>
        <v>0</v>
      </c>
    </row>
    <row r="2438" spans="1:15" x14ac:dyDescent="0.25">
      <c r="A2438">
        <v>2438</v>
      </c>
      <c r="B2438" s="2" t="s">
        <v>2606</v>
      </c>
      <c r="C2438">
        <v>34</v>
      </c>
      <c r="D2438">
        <v>21</v>
      </c>
      <c r="E2438">
        <v>52739</v>
      </c>
      <c r="F2438" s="2" t="s">
        <v>137</v>
      </c>
      <c r="G2438">
        <v>7.92</v>
      </c>
      <c r="H2438">
        <v>100</v>
      </c>
      <c r="I2438">
        <v>0</v>
      </c>
      <c r="J2438">
        <v>0</v>
      </c>
      <c r="K2438">
        <v>0</v>
      </c>
      <c r="L2438" t="b">
        <f t="shared" si="152"/>
        <v>0</v>
      </c>
      <c r="M2438" t="b">
        <f t="shared" si="153"/>
        <v>0</v>
      </c>
      <c r="N2438" t="b">
        <f t="shared" si="154"/>
        <v>0</v>
      </c>
      <c r="O2438" s="2" t="b">
        <f t="shared" si="155"/>
        <v>0</v>
      </c>
    </row>
    <row r="2439" spans="1:15" x14ac:dyDescent="0.25">
      <c r="A2439">
        <v>2439</v>
      </c>
      <c r="B2439" s="2" t="s">
        <v>2607</v>
      </c>
      <c r="C2439">
        <v>34</v>
      </c>
      <c r="D2439">
        <v>21</v>
      </c>
      <c r="E2439">
        <v>52740</v>
      </c>
      <c r="F2439" s="2" t="s">
        <v>137</v>
      </c>
      <c r="G2439">
        <v>13.31</v>
      </c>
      <c r="H2439">
        <v>100</v>
      </c>
      <c r="I2439">
        <v>0</v>
      </c>
      <c r="J2439">
        <v>0</v>
      </c>
      <c r="K2439">
        <v>0</v>
      </c>
      <c r="L2439" t="b">
        <f t="shared" si="152"/>
        <v>0</v>
      </c>
      <c r="M2439" t="b">
        <f t="shared" si="153"/>
        <v>0</v>
      </c>
      <c r="N2439" t="b">
        <f t="shared" si="154"/>
        <v>0</v>
      </c>
      <c r="O2439" s="2" t="b">
        <f t="shared" si="155"/>
        <v>0</v>
      </c>
    </row>
    <row r="2440" spans="1:15" x14ac:dyDescent="0.25">
      <c r="A2440">
        <v>2440</v>
      </c>
      <c r="B2440" s="2" t="s">
        <v>2608</v>
      </c>
      <c r="C2440">
        <v>34</v>
      </c>
      <c r="D2440">
        <v>21</v>
      </c>
      <c r="E2440">
        <v>52741</v>
      </c>
      <c r="F2440" s="2" t="s">
        <v>137</v>
      </c>
      <c r="G2440">
        <v>11.98</v>
      </c>
      <c r="H2440">
        <v>100</v>
      </c>
      <c r="I2440">
        <v>0</v>
      </c>
      <c r="J2440">
        <v>0</v>
      </c>
      <c r="K2440">
        <v>0</v>
      </c>
      <c r="L2440" t="b">
        <f t="shared" si="152"/>
        <v>0</v>
      </c>
      <c r="M2440" t="b">
        <f t="shared" si="153"/>
        <v>0</v>
      </c>
      <c r="N2440" t="b">
        <f t="shared" si="154"/>
        <v>0</v>
      </c>
      <c r="O2440" s="2" t="b">
        <f t="shared" si="155"/>
        <v>0</v>
      </c>
    </row>
    <row r="2441" spans="1:15" x14ac:dyDescent="0.25">
      <c r="A2441">
        <v>2441</v>
      </c>
      <c r="B2441" s="2" t="s">
        <v>2609</v>
      </c>
      <c r="C2441">
        <v>34</v>
      </c>
      <c r="D2441">
        <v>21</v>
      </c>
      <c r="E2441">
        <v>52742</v>
      </c>
      <c r="F2441" s="2" t="s">
        <v>137</v>
      </c>
      <c r="G2441">
        <v>11.1</v>
      </c>
      <c r="H2441">
        <v>100</v>
      </c>
      <c r="I2441">
        <v>0</v>
      </c>
      <c r="J2441">
        <v>0</v>
      </c>
      <c r="K2441">
        <v>0</v>
      </c>
      <c r="L2441" t="b">
        <f t="shared" si="152"/>
        <v>0</v>
      </c>
      <c r="M2441" t="b">
        <f t="shared" si="153"/>
        <v>0</v>
      </c>
      <c r="N2441" t="b">
        <f t="shared" si="154"/>
        <v>0</v>
      </c>
      <c r="O2441" s="2" t="b">
        <f t="shared" si="155"/>
        <v>0</v>
      </c>
    </row>
    <row r="2442" spans="1:15" x14ac:dyDescent="0.25">
      <c r="A2442">
        <v>2442</v>
      </c>
      <c r="B2442" s="2" t="s">
        <v>2610</v>
      </c>
      <c r="C2442">
        <v>34</v>
      </c>
      <c r="D2442">
        <v>21</v>
      </c>
      <c r="E2442">
        <v>52743</v>
      </c>
      <c r="F2442" s="2" t="s">
        <v>137</v>
      </c>
      <c r="G2442">
        <v>12.4</v>
      </c>
      <c r="H2442">
        <v>100</v>
      </c>
      <c r="I2442">
        <v>0</v>
      </c>
      <c r="J2442">
        <v>0</v>
      </c>
      <c r="K2442">
        <v>0</v>
      </c>
      <c r="L2442" t="b">
        <f t="shared" si="152"/>
        <v>0</v>
      </c>
      <c r="M2442" t="b">
        <f t="shared" si="153"/>
        <v>0</v>
      </c>
      <c r="N2442" t="b">
        <f t="shared" si="154"/>
        <v>0</v>
      </c>
      <c r="O2442" s="2" t="b">
        <f t="shared" si="155"/>
        <v>0</v>
      </c>
    </row>
    <row r="2443" spans="1:15" x14ac:dyDescent="0.25">
      <c r="A2443">
        <v>2443</v>
      </c>
      <c r="B2443" s="2" t="s">
        <v>2611</v>
      </c>
      <c r="C2443">
        <v>34</v>
      </c>
      <c r="D2443">
        <v>21</v>
      </c>
      <c r="E2443">
        <v>52744</v>
      </c>
      <c r="F2443" s="2" t="s">
        <v>137</v>
      </c>
      <c r="G2443">
        <v>10.87</v>
      </c>
      <c r="H2443">
        <v>100</v>
      </c>
      <c r="I2443">
        <v>0</v>
      </c>
      <c r="J2443">
        <v>0</v>
      </c>
      <c r="K2443">
        <v>0</v>
      </c>
      <c r="L2443" t="b">
        <f t="shared" si="152"/>
        <v>0</v>
      </c>
      <c r="M2443" t="b">
        <f t="shared" si="153"/>
        <v>0</v>
      </c>
      <c r="N2443" t="b">
        <f t="shared" si="154"/>
        <v>0</v>
      </c>
      <c r="O2443" s="2" t="b">
        <f t="shared" si="155"/>
        <v>0</v>
      </c>
    </row>
    <row r="2444" spans="1:15" x14ac:dyDescent="0.25">
      <c r="A2444">
        <v>2444</v>
      </c>
      <c r="B2444" s="2" t="s">
        <v>2612</v>
      </c>
      <c r="C2444">
        <v>34</v>
      </c>
      <c r="D2444">
        <v>21</v>
      </c>
      <c r="E2444">
        <v>52745</v>
      </c>
      <c r="F2444" s="2" t="s">
        <v>137</v>
      </c>
      <c r="G2444">
        <v>13.66</v>
      </c>
      <c r="H2444">
        <v>100</v>
      </c>
      <c r="I2444">
        <v>0</v>
      </c>
      <c r="J2444">
        <v>0</v>
      </c>
      <c r="K2444">
        <v>0</v>
      </c>
      <c r="L2444" t="b">
        <f t="shared" si="152"/>
        <v>0</v>
      </c>
      <c r="M2444" t="b">
        <f t="shared" si="153"/>
        <v>0</v>
      </c>
      <c r="N2444" t="b">
        <f t="shared" si="154"/>
        <v>0</v>
      </c>
      <c r="O2444" s="2" t="b">
        <f t="shared" si="155"/>
        <v>0</v>
      </c>
    </row>
    <row r="2445" spans="1:15" x14ac:dyDescent="0.25">
      <c r="A2445">
        <v>2445</v>
      </c>
      <c r="B2445" s="2" t="s">
        <v>2613</v>
      </c>
      <c r="C2445">
        <v>34</v>
      </c>
      <c r="D2445">
        <v>21</v>
      </c>
      <c r="E2445">
        <v>52746</v>
      </c>
      <c r="F2445" s="2" t="s">
        <v>137</v>
      </c>
      <c r="G2445">
        <v>13.54</v>
      </c>
      <c r="H2445">
        <v>100</v>
      </c>
      <c r="I2445">
        <v>0</v>
      </c>
      <c r="J2445">
        <v>0</v>
      </c>
      <c r="K2445">
        <v>0</v>
      </c>
      <c r="L2445" t="b">
        <f t="shared" si="152"/>
        <v>0</v>
      </c>
      <c r="M2445" t="b">
        <f t="shared" si="153"/>
        <v>0</v>
      </c>
      <c r="N2445" t="b">
        <f t="shared" si="154"/>
        <v>0</v>
      </c>
      <c r="O2445" s="2" t="b">
        <f t="shared" si="155"/>
        <v>0</v>
      </c>
    </row>
    <row r="2446" spans="1:15" x14ac:dyDescent="0.25">
      <c r="A2446">
        <v>2446</v>
      </c>
      <c r="B2446" s="2" t="s">
        <v>2614</v>
      </c>
      <c r="C2446">
        <v>34</v>
      </c>
      <c r="D2446">
        <v>21</v>
      </c>
      <c r="E2446">
        <v>52747</v>
      </c>
      <c r="F2446" s="2" t="s">
        <v>137</v>
      </c>
      <c r="G2446">
        <v>13.66</v>
      </c>
      <c r="H2446">
        <v>100</v>
      </c>
      <c r="I2446">
        <v>0</v>
      </c>
      <c r="J2446">
        <v>0</v>
      </c>
      <c r="K2446">
        <v>0</v>
      </c>
      <c r="L2446" t="b">
        <f t="shared" si="152"/>
        <v>0</v>
      </c>
      <c r="M2446" t="b">
        <f t="shared" si="153"/>
        <v>0</v>
      </c>
      <c r="N2446" t="b">
        <f t="shared" si="154"/>
        <v>0</v>
      </c>
      <c r="O2446" s="2" t="b">
        <f t="shared" si="155"/>
        <v>0</v>
      </c>
    </row>
    <row r="2447" spans="1:15" x14ac:dyDescent="0.25">
      <c r="A2447">
        <v>2447</v>
      </c>
      <c r="B2447" s="2" t="s">
        <v>2615</v>
      </c>
      <c r="C2447">
        <v>34</v>
      </c>
      <c r="D2447">
        <v>21</v>
      </c>
      <c r="E2447">
        <v>52748</v>
      </c>
      <c r="F2447" s="2" t="s">
        <v>137</v>
      </c>
      <c r="G2447">
        <v>16.02</v>
      </c>
      <c r="H2447">
        <v>100</v>
      </c>
      <c r="I2447">
        <v>0</v>
      </c>
      <c r="J2447">
        <v>0</v>
      </c>
      <c r="K2447">
        <v>0</v>
      </c>
      <c r="L2447" t="b">
        <f t="shared" si="152"/>
        <v>0</v>
      </c>
      <c r="M2447" t="b">
        <f t="shared" si="153"/>
        <v>0</v>
      </c>
      <c r="N2447" t="b">
        <f t="shared" si="154"/>
        <v>0</v>
      </c>
      <c r="O2447" s="2" t="b">
        <f t="shared" si="155"/>
        <v>0</v>
      </c>
    </row>
    <row r="2448" spans="1:15" x14ac:dyDescent="0.25">
      <c r="A2448">
        <v>2448</v>
      </c>
      <c r="B2448" s="2" t="s">
        <v>2616</v>
      </c>
      <c r="C2448">
        <v>34</v>
      </c>
      <c r="D2448">
        <v>21</v>
      </c>
      <c r="E2448">
        <v>52749</v>
      </c>
      <c r="F2448" s="2" t="s">
        <v>137</v>
      </c>
      <c r="G2448">
        <v>16.21</v>
      </c>
      <c r="H2448">
        <v>100</v>
      </c>
      <c r="I2448">
        <v>0</v>
      </c>
      <c r="J2448">
        <v>0</v>
      </c>
      <c r="K2448">
        <v>0</v>
      </c>
      <c r="L2448" t="b">
        <f t="shared" si="152"/>
        <v>0</v>
      </c>
      <c r="M2448" t="b">
        <f t="shared" si="153"/>
        <v>0</v>
      </c>
      <c r="N2448" t="b">
        <f t="shared" si="154"/>
        <v>0</v>
      </c>
      <c r="O2448" s="2" t="b">
        <f t="shared" si="155"/>
        <v>0</v>
      </c>
    </row>
    <row r="2449" spans="1:15" x14ac:dyDescent="0.25">
      <c r="A2449">
        <v>2449</v>
      </c>
      <c r="B2449" s="2" t="s">
        <v>2617</v>
      </c>
      <c r="C2449">
        <v>34</v>
      </c>
      <c r="D2449">
        <v>21</v>
      </c>
      <c r="E2449">
        <v>52750</v>
      </c>
      <c r="F2449" s="2" t="s">
        <v>137</v>
      </c>
      <c r="G2449">
        <v>19.260000000000002</v>
      </c>
      <c r="H2449">
        <v>100</v>
      </c>
      <c r="I2449">
        <v>0</v>
      </c>
      <c r="J2449">
        <v>0</v>
      </c>
      <c r="K2449">
        <v>0</v>
      </c>
      <c r="L2449" t="b">
        <f t="shared" si="152"/>
        <v>0</v>
      </c>
      <c r="M2449" t="b">
        <f t="shared" si="153"/>
        <v>0</v>
      </c>
      <c r="N2449" t="b">
        <f t="shared" si="154"/>
        <v>0</v>
      </c>
      <c r="O2449" s="2" t="b">
        <f t="shared" si="155"/>
        <v>0</v>
      </c>
    </row>
    <row r="2450" spans="1:15" x14ac:dyDescent="0.25">
      <c r="A2450">
        <v>2450</v>
      </c>
      <c r="B2450" s="2" t="s">
        <v>2618</v>
      </c>
      <c r="C2450">
        <v>34</v>
      </c>
      <c r="D2450">
        <v>21</v>
      </c>
      <c r="E2450">
        <v>52751</v>
      </c>
      <c r="F2450" s="2" t="s">
        <v>137</v>
      </c>
      <c r="G2450">
        <v>12.4</v>
      </c>
      <c r="H2450">
        <v>100</v>
      </c>
      <c r="I2450">
        <v>0</v>
      </c>
      <c r="J2450">
        <v>0</v>
      </c>
      <c r="K2450">
        <v>0</v>
      </c>
      <c r="L2450" t="b">
        <f t="shared" si="152"/>
        <v>0</v>
      </c>
      <c r="M2450" t="b">
        <f t="shared" si="153"/>
        <v>0</v>
      </c>
      <c r="N2450" t="b">
        <f t="shared" si="154"/>
        <v>0</v>
      </c>
      <c r="O2450" s="2" t="b">
        <f t="shared" si="155"/>
        <v>0</v>
      </c>
    </row>
    <row r="2451" spans="1:15" x14ac:dyDescent="0.25">
      <c r="A2451">
        <v>2451</v>
      </c>
      <c r="B2451" s="2" t="s">
        <v>2619</v>
      </c>
      <c r="C2451">
        <v>34</v>
      </c>
      <c r="D2451">
        <v>21</v>
      </c>
      <c r="E2451">
        <v>52752</v>
      </c>
      <c r="F2451" s="2" t="s">
        <v>137</v>
      </c>
      <c r="G2451">
        <v>16.97</v>
      </c>
      <c r="H2451">
        <v>100</v>
      </c>
      <c r="I2451">
        <v>0</v>
      </c>
      <c r="J2451">
        <v>0</v>
      </c>
      <c r="K2451">
        <v>0</v>
      </c>
      <c r="L2451" t="b">
        <f t="shared" si="152"/>
        <v>0</v>
      </c>
      <c r="M2451" t="b">
        <f t="shared" si="153"/>
        <v>0</v>
      </c>
      <c r="N2451" t="b">
        <f t="shared" si="154"/>
        <v>0</v>
      </c>
      <c r="O2451" s="2" t="b">
        <f t="shared" si="155"/>
        <v>0</v>
      </c>
    </row>
    <row r="2452" spans="1:15" x14ac:dyDescent="0.25">
      <c r="A2452">
        <v>2452</v>
      </c>
      <c r="B2452" s="2" t="s">
        <v>2620</v>
      </c>
      <c r="C2452">
        <v>34</v>
      </c>
      <c r="D2452">
        <v>21</v>
      </c>
      <c r="E2452">
        <v>52753</v>
      </c>
      <c r="F2452" s="2" t="s">
        <v>137</v>
      </c>
      <c r="G2452">
        <v>16.97</v>
      </c>
      <c r="H2452">
        <v>100</v>
      </c>
      <c r="I2452">
        <v>0</v>
      </c>
      <c r="J2452">
        <v>0</v>
      </c>
      <c r="K2452">
        <v>0</v>
      </c>
      <c r="L2452" t="b">
        <f t="shared" si="152"/>
        <v>0</v>
      </c>
      <c r="M2452" t="b">
        <f t="shared" si="153"/>
        <v>0</v>
      </c>
      <c r="N2452" t="b">
        <f t="shared" si="154"/>
        <v>0</v>
      </c>
      <c r="O2452" s="2" t="b">
        <f t="shared" si="155"/>
        <v>0</v>
      </c>
    </row>
    <row r="2453" spans="1:15" x14ac:dyDescent="0.25">
      <c r="A2453">
        <v>2453</v>
      </c>
      <c r="B2453" s="2" t="s">
        <v>2621</v>
      </c>
      <c r="C2453">
        <v>34</v>
      </c>
      <c r="D2453">
        <v>21</v>
      </c>
      <c r="E2453">
        <v>52754</v>
      </c>
      <c r="F2453" s="2" t="s">
        <v>137</v>
      </c>
      <c r="G2453">
        <v>11.64</v>
      </c>
      <c r="H2453">
        <v>100</v>
      </c>
      <c r="I2453">
        <v>0</v>
      </c>
      <c r="J2453">
        <v>0</v>
      </c>
      <c r="K2453">
        <v>0</v>
      </c>
      <c r="L2453" t="b">
        <f t="shared" si="152"/>
        <v>0</v>
      </c>
      <c r="M2453" t="b">
        <f t="shared" si="153"/>
        <v>0</v>
      </c>
      <c r="N2453" t="b">
        <f t="shared" si="154"/>
        <v>0</v>
      </c>
      <c r="O2453" s="2" t="b">
        <f t="shared" si="155"/>
        <v>0</v>
      </c>
    </row>
    <row r="2454" spans="1:15" x14ac:dyDescent="0.25">
      <c r="A2454">
        <v>2454</v>
      </c>
      <c r="B2454" s="2" t="s">
        <v>2622</v>
      </c>
      <c r="C2454">
        <v>34</v>
      </c>
      <c r="D2454">
        <v>21</v>
      </c>
      <c r="E2454">
        <v>52755</v>
      </c>
      <c r="F2454" s="2" t="s">
        <v>137</v>
      </c>
      <c r="G2454">
        <v>10.07</v>
      </c>
      <c r="H2454">
        <v>100</v>
      </c>
      <c r="I2454">
        <v>0</v>
      </c>
      <c r="J2454">
        <v>0</v>
      </c>
      <c r="K2454">
        <v>0</v>
      </c>
      <c r="L2454" t="b">
        <f t="shared" si="152"/>
        <v>0</v>
      </c>
      <c r="M2454" t="b">
        <f t="shared" si="153"/>
        <v>0</v>
      </c>
      <c r="N2454" t="b">
        <f t="shared" si="154"/>
        <v>0</v>
      </c>
      <c r="O2454" s="2" t="b">
        <f t="shared" si="155"/>
        <v>0</v>
      </c>
    </row>
    <row r="2455" spans="1:15" x14ac:dyDescent="0.25">
      <c r="A2455">
        <v>2455</v>
      </c>
      <c r="B2455" s="2" t="s">
        <v>2623</v>
      </c>
      <c r="C2455">
        <v>34</v>
      </c>
      <c r="D2455">
        <v>21</v>
      </c>
      <c r="E2455">
        <v>52756</v>
      </c>
      <c r="F2455" s="2" t="s">
        <v>137</v>
      </c>
      <c r="G2455">
        <v>10.84</v>
      </c>
      <c r="H2455">
        <v>100</v>
      </c>
      <c r="I2455">
        <v>0</v>
      </c>
      <c r="J2455">
        <v>0</v>
      </c>
      <c r="K2455">
        <v>0</v>
      </c>
      <c r="L2455" t="b">
        <f t="shared" si="152"/>
        <v>0</v>
      </c>
      <c r="M2455" t="b">
        <f t="shared" si="153"/>
        <v>0</v>
      </c>
      <c r="N2455" t="b">
        <f t="shared" si="154"/>
        <v>0</v>
      </c>
      <c r="O2455" s="2" t="b">
        <f t="shared" si="155"/>
        <v>0</v>
      </c>
    </row>
    <row r="2456" spans="1:15" x14ac:dyDescent="0.25">
      <c r="A2456">
        <v>2456</v>
      </c>
      <c r="B2456" s="2" t="s">
        <v>2624</v>
      </c>
      <c r="C2456">
        <v>34</v>
      </c>
      <c r="D2456">
        <v>21</v>
      </c>
      <c r="E2456">
        <v>52757</v>
      </c>
      <c r="F2456" s="2" t="s">
        <v>137</v>
      </c>
      <c r="G2456">
        <v>12.74</v>
      </c>
      <c r="H2456">
        <v>100</v>
      </c>
      <c r="I2456">
        <v>0</v>
      </c>
      <c r="J2456">
        <v>0</v>
      </c>
      <c r="K2456">
        <v>0</v>
      </c>
      <c r="L2456" t="b">
        <f t="shared" si="152"/>
        <v>0</v>
      </c>
      <c r="M2456" t="b">
        <f t="shared" si="153"/>
        <v>0</v>
      </c>
      <c r="N2456" t="b">
        <f t="shared" si="154"/>
        <v>0</v>
      </c>
      <c r="O2456" s="2" t="b">
        <f t="shared" si="155"/>
        <v>0</v>
      </c>
    </row>
    <row r="2457" spans="1:15" x14ac:dyDescent="0.25">
      <c r="A2457">
        <v>2457</v>
      </c>
      <c r="B2457" s="2" t="s">
        <v>2625</v>
      </c>
      <c r="C2457">
        <v>34</v>
      </c>
      <c r="D2457">
        <v>21</v>
      </c>
      <c r="E2457">
        <v>52758</v>
      </c>
      <c r="F2457" s="2" t="s">
        <v>137</v>
      </c>
      <c r="G2457">
        <v>12.74</v>
      </c>
      <c r="H2457">
        <v>100</v>
      </c>
      <c r="I2457">
        <v>0</v>
      </c>
      <c r="J2457">
        <v>0</v>
      </c>
      <c r="K2457">
        <v>0</v>
      </c>
      <c r="L2457" t="b">
        <f t="shared" si="152"/>
        <v>0</v>
      </c>
      <c r="M2457" t="b">
        <f t="shared" si="153"/>
        <v>0</v>
      </c>
      <c r="N2457" t="b">
        <f t="shared" si="154"/>
        <v>0</v>
      </c>
      <c r="O2457" s="2" t="b">
        <f t="shared" si="155"/>
        <v>0</v>
      </c>
    </row>
    <row r="2458" spans="1:15" x14ac:dyDescent="0.25">
      <c r="A2458">
        <v>2458</v>
      </c>
      <c r="B2458" s="2" t="s">
        <v>2626</v>
      </c>
      <c r="C2458">
        <v>34</v>
      </c>
      <c r="D2458">
        <v>21</v>
      </c>
      <c r="E2458">
        <v>52759</v>
      </c>
      <c r="F2458" s="2" t="s">
        <v>137</v>
      </c>
      <c r="G2458">
        <v>11.41</v>
      </c>
      <c r="H2458">
        <v>100</v>
      </c>
      <c r="I2458">
        <v>0</v>
      </c>
      <c r="J2458">
        <v>0</v>
      </c>
      <c r="K2458">
        <v>0</v>
      </c>
      <c r="L2458" t="b">
        <f t="shared" si="152"/>
        <v>0</v>
      </c>
      <c r="M2458" t="b">
        <f t="shared" si="153"/>
        <v>0</v>
      </c>
      <c r="N2458" t="b">
        <f t="shared" si="154"/>
        <v>0</v>
      </c>
      <c r="O2458" s="2" t="b">
        <f t="shared" si="155"/>
        <v>0</v>
      </c>
    </row>
    <row r="2459" spans="1:15" x14ac:dyDescent="0.25">
      <c r="A2459">
        <v>2459</v>
      </c>
      <c r="B2459" s="2" t="s">
        <v>2627</v>
      </c>
      <c r="C2459">
        <v>34</v>
      </c>
      <c r="D2459">
        <v>21</v>
      </c>
      <c r="E2459">
        <v>52760</v>
      </c>
      <c r="F2459" s="2" t="s">
        <v>137</v>
      </c>
      <c r="G2459">
        <v>12.86</v>
      </c>
      <c r="H2459">
        <v>100</v>
      </c>
      <c r="I2459">
        <v>0</v>
      </c>
      <c r="J2459">
        <v>0</v>
      </c>
      <c r="K2459">
        <v>0</v>
      </c>
      <c r="L2459" t="b">
        <f t="shared" si="152"/>
        <v>0</v>
      </c>
      <c r="M2459" t="b">
        <f t="shared" si="153"/>
        <v>0</v>
      </c>
      <c r="N2459" t="b">
        <f t="shared" si="154"/>
        <v>0</v>
      </c>
      <c r="O2459" s="2" t="b">
        <f t="shared" si="155"/>
        <v>0</v>
      </c>
    </row>
    <row r="2460" spans="1:15" x14ac:dyDescent="0.25">
      <c r="A2460">
        <v>2460</v>
      </c>
      <c r="B2460" s="2" t="s">
        <v>2628</v>
      </c>
      <c r="C2460">
        <v>34</v>
      </c>
      <c r="D2460">
        <v>21</v>
      </c>
      <c r="E2460">
        <v>52761</v>
      </c>
      <c r="F2460" s="2" t="s">
        <v>137</v>
      </c>
      <c r="G2460">
        <v>12.51</v>
      </c>
      <c r="H2460">
        <v>100</v>
      </c>
      <c r="I2460">
        <v>0</v>
      </c>
      <c r="J2460">
        <v>0</v>
      </c>
      <c r="K2460">
        <v>0</v>
      </c>
      <c r="L2460" t="b">
        <f t="shared" si="152"/>
        <v>0</v>
      </c>
      <c r="M2460" t="b">
        <f t="shared" si="153"/>
        <v>0</v>
      </c>
      <c r="N2460" t="b">
        <f t="shared" si="154"/>
        <v>0</v>
      </c>
      <c r="O2460" s="2" t="b">
        <f t="shared" si="155"/>
        <v>0</v>
      </c>
    </row>
    <row r="2461" spans="1:15" x14ac:dyDescent="0.25">
      <c r="A2461">
        <v>2461</v>
      </c>
      <c r="B2461" s="2" t="s">
        <v>2629</v>
      </c>
      <c r="C2461">
        <v>34</v>
      </c>
      <c r="D2461">
        <v>21</v>
      </c>
      <c r="E2461">
        <v>52762</v>
      </c>
      <c r="F2461" s="2" t="s">
        <v>137</v>
      </c>
      <c r="G2461">
        <v>11.18</v>
      </c>
      <c r="H2461">
        <v>100</v>
      </c>
      <c r="I2461">
        <v>0</v>
      </c>
      <c r="J2461">
        <v>0</v>
      </c>
      <c r="K2461">
        <v>0</v>
      </c>
      <c r="L2461" t="b">
        <f t="shared" si="152"/>
        <v>0</v>
      </c>
      <c r="M2461" t="b">
        <f t="shared" si="153"/>
        <v>0</v>
      </c>
      <c r="N2461" t="b">
        <f t="shared" si="154"/>
        <v>0</v>
      </c>
      <c r="O2461" s="2" t="b">
        <f t="shared" si="155"/>
        <v>0</v>
      </c>
    </row>
    <row r="2462" spans="1:15" x14ac:dyDescent="0.25">
      <c r="A2462">
        <v>2462</v>
      </c>
      <c r="B2462" s="2" t="s">
        <v>2630</v>
      </c>
      <c r="C2462">
        <v>34</v>
      </c>
      <c r="D2462">
        <v>14</v>
      </c>
      <c r="E2462">
        <v>2462</v>
      </c>
      <c r="F2462" s="2" t="s">
        <v>137</v>
      </c>
      <c r="G2462">
        <v>10.3</v>
      </c>
      <c r="H2462">
        <v>100</v>
      </c>
      <c r="I2462">
        <v>0</v>
      </c>
      <c r="J2462">
        <v>0</v>
      </c>
      <c r="K2462">
        <v>0</v>
      </c>
      <c r="L2462" t="b">
        <f t="shared" si="152"/>
        <v>0</v>
      </c>
      <c r="M2462" t="b">
        <f t="shared" si="153"/>
        <v>0</v>
      </c>
      <c r="N2462" t="b">
        <f t="shared" si="154"/>
        <v>0</v>
      </c>
      <c r="O2462" s="2" t="b">
        <f t="shared" si="155"/>
        <v>0</v>
      </c>
    </row>
    <row r="2463" spans="1:15" x14ac:dyDescent="0.25">
      <c r="A2463">
        <v>2463</v>
      </c>
      <c r="B2463" s="2" t="s">
        <v>2631</v>
      </c>
      <c r="C2463">
        <v>34</v>
      </c>
      <c r="D2463">
        <v>14</v>
      </c>
      <c r="E2463">
        <v>2463</v>
      </c>
      <c r="F2463" s="2" t="s">
        <v>137</v>
      </c>
      <c r="G2463">
        <v>11.6</v>
      </c>
      <c r="H2463">
        <v>100</v>
      </c>
      <c r="I2463">
        <v>0</v>
      </c>
      <c r="J2463">
        <v>0</v>
      </c>
      <c r="K2463">
        <v>0</v>
      </c>
      <c r="L2463" t="b">
        <f t="shared" si="152"/>
        <v>0</v>
      </c>
      <c r="M2463" t="b">
        <f t="shared" si="153"/>
        <v>0</v>
      </c>
      <c r="N2463" t="b">
        <f t="shared" si="154"/>
        <v>0</v>
      </c>
      <c r="O2463" s="2" t="b">
        <f t="shared" si="155"/>
        <v>0</v>
      </c>
    </row>
    <row r="2464" spans="1:15" x14ac:dyDescent="0.25">
      <c r="A2464">
        <v>2464</v>
      </c>
      <c r="B2464" s="2" t="s">
        <v>2632</v>
      </c>
      <c r="C2464">
        <v>34</v>
      </c>
      <c r="D2464">
        <v>14</v>
      </c>
      <c r="E2464">
        <v>2464</v>
      </c>
      <c r="F2464" s="2" t="s">
        <v>137</v>
      </c>
      <c r="G2464">
        <v>10.07</v>
      </c>
      <c r="H2464">
        <v>100</v>
      </c>
      <c r="I2464">
        <v>0</v>
      </c>
      <c r="J2464">
        <v>0</v>
      </c>
      <c r="K2464">
        <v>0</v>
      </c>
      <c r="L2464" t="b">
        <f t="shared" si="152"/>
        <v>0</v>
      </c>
      <c r="M2464" t="b">
        <f t="shared" si="153"/>
        <v>0</v>
      </c>
      <c r="N2464" t="b">
        <f t="shared" si="154"/>
        <v>0</v>
      </c>
      <c r="O2464" s="2" t="b">
        <f t="shared" si="155"/>
        <v>0</v>
      </c>
    </row>
    <row r="2465" spans="1:15" x14ac:dyDescent="0.25">
      <c r="A2465">
        <v>2465</v>
      </c>
      <c r="B2465" s="2" t="s">
        <v>2633</v>
      </c>
      <c r="C2465">
        <v>34</v>
      </c>
      <c r="D2465">
        <v>14</v>
      </c>
      <c r="E2465">
        <v>2465</v>
      </c>
      <c r="F2465" s="2" t="s">
        <v>137</v>
      </c>
      <c r="G2465">
        <v>12.86</v>
      </c>
      <c r="H2465">
        <v>100</v>
      </c>
      <c r="I2465">
        <v>0</v>
      </c>
      <c r="J2465">
        <v>0</v>
      </c>
      <c r="K2465">
        <v>0</v>
      </c>
      <c r="L2465" t="b">
        <f t="shared" si="152"/>
        <v>0</v>
      </c>
      <c r="M2465" t="b">
        <f t="shared" si="153"/>
        <v>0</v>
      </c>
      <c r="N2465" t="b">
        <f t="shared" si="154"/>
        <v>0</v>
      </c>
      <c r="O2465" s="2" t="b">
        <f t="shared" si="155"/>
        <v>0</v>
      </c>
    </row>
    <row r="2466" spans="1:15" x14ac:dyDescent="0.25">
      <c r="A2466">
        <v>2466</v>
      </c>
      <c r="B2466" s="2" t="s">
        <v>2634</v>
      </c>
      <c r="C2466">
        <v>34</v>
      </c>
      <c r="D2466">
        <v>14</v>
      </c>
      <c r="E2466">
        <v>2466</v>
      </c>
      <c r="F2466" s="2" t="s">
        <v>137</v>
      </c>
      <c r="G2466">
        <v>12.74</v>
      </c>
      <c r="H2466">
        <v>100</v>
      </c>
      <c r="I2466">
        <v>0</v>
      </c>
      <c r="J2466">
        <v>0</v>
      </c>
      <c r="K2466">
        <v>0</v>
      </c>
      <c r="L2466" t="b">
        <f t="shared" si="152"/>
        <v>0</v>
      </c>
      <c r="M2466" t="b">
        <f t="shared" si="153"/>
        <v>0</v>
      </c>
      <c r="N2466" t="b">
        <f t="shared" si="154"/>
        <v>0</v>
      </c>
      <c r="O2466" s="2" t="b">
        <f t="shared" si="155"/>
        <v>0</v>
      </c>
    </row>
    <row r="2467" spans="1:15" x14ac:dyDescent="0.25">
      <c r="A2467">
        <v>2467</v>
      </c>
      <c r="B2467" s="2" t="s">
        <v>2635</v>
      </c>
      <c r="C2467">
        <v>34</v>
      </c>
      <c r="D2467">
        <v>14</v>
      </c>
      <c r="E2467">
        <v>2467</v>
      </c>
      <c r="F2467" s="2" t="s">
        <v>137</v>
      </c>
      <c r="G2467">
        <v>12.29</v>
      </c>
      <c r="H2467">
        <v>100</v>
      </c>
      <c r="I2467">
        <v>0</v>
      </c>
      <c r="J2467">
        <v>0</v>
      </c>
      <c r="K2467">
        <v>0</v>
      </c>
      <c r="L2467" t="b">
        <f t="shared" si="152"/>
        <v>0</v>
      </c>
      <c r="M2467" t="b">
        <f t="shared" si="153"/>
        <v>0</v>
      </c>
      <c r="N2467" t="b">
        <f t="shared" si="154"/>
        <v>0</v>
      </c>
      <c r="O2467" s="2" t="b">
        <f t="shared" si="155"/>
        <v>0</v>
      </c>
    </row>
    <row r="2468" spans="1:15" x14ac:dyDescent="0.25">
      <c r="A2468">
        <v>2468</v>
      </c>
      <c r="B2468" s="2" t="s">
        <v>2636</v>
      </c>
      <c r="C2468">
        <v>34</v>
      </c>
      <c r="D2468">
        <v>17</v>
      </c>
      <c r="E2468">
        <v>2468</v>
      </c>
      <c r="F2468" s="2" t="s">
        <v>137</v>
      </c>
      <c r="G2468">
        <v>6.27</v>
      </c>
      <c r="H2468">
        <v>100</v>
      </c>
      <c r="I2468">
        <v>0</v>
      </c>
      <c r="J2468">
        <v>0</v>
      </c>
      <c r="K2468">
        <v>0</v>
      </c>
      <c r="L2468" t="b">
        <f t="shared" si="152"/>
        <v>0</v>
      </c>
      <c r="M2468" t="b">
        <f t="shared" si="153"/>
        <v>0</v>
      </c>
      <c r="N2468" t="b">
        <f t="shared" si="154"/>
        <v>0</v>
      </c>
      <c r="O2468" s="2" t="b">
        <f t="shared" si="155"/>
        <v>0</v>
      </c>
    </row>
    <row r="2469" spans="1:15" x14ac:dyDescent="0.25">
      <c r="A2469">
        <v>2469</v>
      </c>
      <c r="B2469" s="2" t="s">
        <v>2637</v>
      </c>
      <c r="C2469">
        <v>34</v>
      </c>
      <c r="D2469">
        <v>17</v>
      </c>
      <c r="E2469">
        <v>2469</v>
      </c>
      <c r="F2469" s="2" t="s">
        <v>137</v>
      </c>
      <c r="G2469">
        <v>6.27</v>
      </c>
      <c r="H2469">
        <v>100</v>
      </c>
      <c r="I2469">
        <v>0</v>
      </c>
      <c r="J2469">
        <v>0</v>
      </c>
      <c r="K2469">
        <v>0</v>
      </c>
      <c r="L2469" t="b">
        <f t="shared" si="152"/>
        <v>0</v>
      </c>
      <c r="M2469" t="b">
        <f t="shared" si="153"/>
        <v>0</v>
      </c>
      <c r="N2469" t="b">
        <f t="shared" si="154"/>
        <v>0</v>
      </c>
      <c r="O2469" s="2" t="b">
        <f t="shared" si="155"/>
        <v>0</v>
      </c>
    </row>
    <row r="2470" spans="1:15" x14ac:dyDescent="0.25">
      <c r="A2470">
        <v>2470</v>
      </c>
      <c r="B2470" s="2" t="s">
        <v>2638</v>
      </c>
      <c r="C2470">
        <v>34</v>
      </c>
      <c r="D2470">
        <v>17</v>
      </c>
      <c r="E2470">
        <v>2470</v>
      </c>
      <c r="F2470" s="2" t="s">
        <v>137</v>
      </c>
      <c r="G2470">
        <v>11.77</v>
      </c>
      <c r="H2470">
        <v>100</v>
      </c>
      <c r="I2470">
        <v>0</v>
      </c>
      <c r="J2470">
        <v>0</v>
      </c>
      <c r="K2470">
        <v>0</v>
      </c>
      <c r="L2470" t="b">
        <f t="shared" si="152"/>
        <v>0</v>
      </c>
      <c r="M2470" t="b">
        <f t="shared" si="153"/>
        <v>0</v>
      </c>
      <c r="N2470" t="b">
        <f t="shared" si="154"/>
        <v>0</v>
      </c>
      <c r="O2470" s="2" t="b">
        <f t="shared" si="155"/>
        <v>0</v>
      </c>
    </row>
    <row r="2471" spans="1:15" x14ac:dyDescent="0.25">
      <c r="A2471">
        <v>2471</v>
      </c>
      <c r="B2471" s="2" t="s">
        <v>2639</v>
      </c>
      <c r="C2471">
        <v>34</v>
      </c>
      <c r="D2471">
        <v>17</v>
      </c>
      <c r="E2471">
        <v>2471</v>
      </c>
      <c r="F2471" s="2" t="s">
        <v>137</v>
      </c>
      <c r="G2471">
        <v>8.7200000000000006</v>
      </c>
      <c r="H2471">
        <v>100</v>
      </c>
      <c r="I2471">
        <v>0</v>
      </c>
      <c r="J2471">
        <v>0</v>
      </c>
      <c r="K2471">
        <v>0</v>
      </c>
      <c r="L2471" t="b">
        <f t="shared" si="152"/>
        <v>0</v>
      </c>
      <c r="M2471" t="b">
        <f t="shared" si="153"/>
        <v>0</v>
      </c>
      <c r="N2471" t="b">
        <f t="shared" si="154"/>
        <v>0</v>
      </c>
      <c r="O2471" s="2" t="b">
        <f t="shared" si="155"/>
        <v>0</v>
      </c>
    </row>
    <row r="2472" spans="1:15" x14ac:dyDescent="0.25">
      <c r="A2472">
        <v>2472</v>
      </c>
      <c r="B2472" s="2" t="s">
        <v>2640</v>
      </c>
      <c r="C2472">
        <v>34</v>
      </c>
      <c r="D2472">
        <v>17</v>
      </c>
      <c r="E2472">
        <v>2472</v>
      </c>
      <c r="F2472" s="2" t="s">
        <v>137</v>
      </c>
      <c r="G2472">
        <v>2.64</v>
      </c>
      <c r="H2472">
        <v>100</v>
      </c>
      <c r="I2472">
        <v>0</v>
      </c>
      <c r="J2472">
        <v>0</v>
      </c>
      <c r="K2472">
        <v>0</v>
      </c>
      <c r="L2472" t="b">
        <f t="shared" si="152"/>
        <v>0</v>
      </c>
      <c r="M2472" t="b">
        <f t="shared" si="153"/>
        <v>0</v>
      </c>
      <c r="N2472" t="b">
        <f t="shared" si="154"/>
        <v>0</v>
      </c>
      <c r="O2472" s="2" t="b">
        <f t="shared" si="155"/>
        <v>0</v>
      </c>
    </row>
    <row r="2473" spans="1:15" x14ac:dyDescent="0.25">
      <c r="A2473">
        <v>2473</v>
      </c>
      <c r="B2473" s="2" t="s">
        <v>2641</v>
      </c>
      <c r="C2473">
        <v>34</v>
      </c>
      <c r="D2473">
        <v>17</v>
      </c>
      <c r="E2473">
        <v>2473</v>
      </c>
      <c r="F2473" s="2" t="s">
        <v>137</v>
      </c>
      <c r="G2473">
        <v>4.54</v>
      </c>
      <c r="H2473">
        <v>100</v>
      </c>
      <c r="I2473">
        <v>0</v>
      </c>
      <c r="J2473">
        <v>0</v>
      </c>
      <c r="K2473">
        <v>0</v>
      </c>
      <c r="L2473" t="b">
        <f t="shared" si="152"/>
        <v>0</v>
      </c>
      <c r="M2473" t="b">
        <f t="shared" si="153"/>
        <v>0</v>
      </c>
      <c r="N2473" t="b">
        <f t="shared" si="154"/>
        <v>0</v>
      </c>
      <c r="O2473" s="2" t="b">
        <f t="shared" si="155"/>
        <v>0</v>
      </c>
    </row>
    <row r="2474" spans="1:15" x14ac:dyDescent="0.25">
      <c r="A2474">
        <v>2474</v>
      </c>
      <c r="B2474" s="2" t="s">
        <v>2642</v>
      </c>
      <c r="C2474">
        <v>34</v>
      </c>
      <c r="D2474">
        <v>17</v>
      </c>
      <c r="E2474">
        <v>2474</v>
      </c>
      <c r="F2474" s="2" t="s">
        <v>137</v>
      </c>
      <c r="G2474">
        <v>4.54</v>
      </c>
      <c r="H2474">
        <v>100</v>
      </c>
      <c r="I2474">
        <v>0</v>
      </c>
      <c r="J2474">
        <v>0</v>
      </c>
      <c r="K2474">
        <v>0</v>
      </c>
      <c r="L2474" t="b">
        <f t="shared" si="152"/>
        <v>0</v>
      </c>
      <c r="M2474" t="b">
        <f t="shared" si="153"/>
        <v>0</v>
      </c>
      <c r="N2474" t="b">
        <f t="shared" si="154"/>
        <v>0</v>
      </c>
      <c r="O2474" s="2" t="b">
        <f t="shared" si="155"/>
        <v>0</v>
      </c>
    </row>
    <row r="2475" spans="1:15" x14ac:dyDescent="0.25">
      <c r="A2475">
        <v>2475</v>
      </c>
      <c r="B2475" s="2" t="s">
        <v>2643</v>
      </c>
      <c r="C2475">
        <v>34</v>
      </c>
      <c r="D2475">
        <v>17</v>
      </c>
      <c r="E2475">
        <v>2475</v>
      </c>
      <c r="F2475" s="2" t="s">
        <v>137</v>
      </c>
      <c r="G2475">
        <v>3.21</v>
      </c>
      <c r="H2475">
        <v>100</v>
      </c>
      <c r="I2475">
        <v>0</v>
      </c>
      <c r="J2475">
        <v>0</v>
      </c>
      <c r="K2475">
        <v>0</v>
      </c>
      <c r="L2475" t="b">
        <f t="shared" si="152"/>
        <v>0</v>
      </c>
      <c r="M2475" t="b">
        <f t="shared" si="153"/>
        <v>0</v>
      </c>
      <c r="N2475" t="b">
        <f t="shared" si="154"/>
        <v>0</v>
      </c>
      <c r="O2475" s="2" t="b">
        <f t="shared" si="155"/>
        <v>0</v>
      </c>
    </row>
    <row r="2476" spans="1:15" x14ac:dyDescent="0.25">
      <c r="A2476">
        <v>2476</v>
      </c>
      <c r="B2476" s="2" t="s">
        <v>2644</v>
      </c>
      <c r="C2476">
        <v>34</v>
      </c>
      <c r="D2476">
        <v>17</v>
      </c>
      <c r="E2476">
        <v>2476</v>
      </c>
      <c r="F2476" s="2" t="s">
        <v>137</v>
      </c>
      <c r="G2476">
        <v>4.66</v>
      </c>
      <c r="H2476">
        <v>100</v>
      </c>
      <c r="I2476">
        <v>0</v>
      </c>
      <c r="J2476">
        <v>0</v>
      </c>
      <c r="K2476">
        <v>0</v>
      </c>
      <c r="L2476" t="b">
        <f t="shared" si="152"/>
        <v>0</v>
      </c>
      <c r="M2476" t="b">
        <f t="shared" si="153"/>
        <v>0</v>
      </c>
      <c r="N2476" t="b">
        <f t="shared" si="154"/>
        <v>0</v>
      </c>
      <c r="O2476" s="2" t="b">
        <f t="shared" si="155"/>
        <v>0</v>
      </c>
    </row>
    <row r="2477" spans="1:15" x14ac:dyDescent="0.25">
      <c r="A2477">
        <v>2477</v>
      </c>
      <c r="B2477" s="2" t="s">
        <v>2645</v>
      </c>
      <c r="C2477">
        <v>34</v>
      </c>
      <c r="D2477">
        <v>17</v>
      </c>
      <c r="E2477">
        <v>2477</v>
      </c>
      <c r="F2477" s="2" t="s">
        <v>137</v>
      </c>
      <c r="G2477">
        <v>4.3099999999999996</v>
      </c>
      <c r="H2477">
        <v>100</v>
      </c>
      <c r="I2477">
        <v>0</v>
      </c>
      <c r="J2477">
        <v>0</v>
      </c>
      <c r="K2477">
        <v>0</v>
      </c>
      <c r="L2477" t="b">
        <f t="shared" si="152"/>
        <v>0</v>
      </c>
      <c r="M2477" t="b">
        <f t="shared" si="153"/>
        <v>0</v>
      </c>
      <c r="N2477" t="b">
        <f t="shared" si="154"/>
        <v>0</v>
      </c>
      <c r="O2477" s="2" t="b">
        <f t="shared" si="155"/>
        <v>0</v>
      </c>
    </row>
    <row r="2478" spans="1:15" x14ac:dyDescent="0.25">
      <c r="A2478">
        <v>2478</v>
      </c>
      <c r="B2478" s="2" t="s">
        <v>2646</v>
      </c>
      <c r="C2478">
        <v>34</v>
      </c>
      <c r="D2478">
        <v>17</v>
      </c>
      <c r="E2478">
        <v>2478</v>
      </c>
      <c r="F2478" s="2" t="s">
        <v>137</v>
      </c>
      <c r="G2478">
        <v>2.98</v>
      </c>
      <c r="H2478">
        <v>100</v>
      </c>
      <c r="I2478">
        <v>0</v>
      </c>
      <c r="J2478">
        <v>0</v>
      </c>
      <c r="K2478">
        <v>0</v>
      </c>
      <c r="L2478" t="b">
        <f t="shared" si="152"/>
        <v>0</v>
      </c>
      <c r="M2478" t="b">
        <f t="shared" si="153"/>
        <v>0</v>
      </c>
      <c r="N2478" t="b">
        <f t="shared" si="154"/>
        <v>0</v>
      </c>
      <c r="O2478" s="2" t="b">
        <f t="shared" si="155"/>
        <v>0</v>
      </c>
    </row>
    <row r="2479" spans="1:15" x14ac:dyDescent="0.25">
      <c r="A2479">
        <v>2479</v>
      </c>
      <c r="B2479" s="2" t="s">
        <v>2647</v>
      </c>
      <c r="C2479">
        <v>34</v>
      </c>
      <c r="D2479">
        <v>17</v>
      </c>
      <c r="E2479">
        <v>2479</v>
      </c>
      <c r="F2479" s="2" t="s">
        <v>137</v>
      </c>
      <c r="G2479">
        <v>15.41</v>
      </c>
      <c r="H2479">
        <v>100</v>
      </c>
      <c r="I2479">
        <v>0</v>
      </c>
      <c r="J2479">
        <v>0</v>
      </c>
      <c r="K2479">
        <v>0</v>
      </c>
      <c r="L2479" t="b">
        <f t="shared" si="152"/>
        <v>0</v>
      </c>
      <c r="M2479" t="b">
        <f t="shared" si="153"/>
        <v>0</v>
      </c>
      <c r="N2479" t="b">
        <f t="shared" si="154"/>
        <v>0</v>
      </c>
      <c r="O2479" s="2" t="b">
        <f t="shared" si="155"/>
        <v>0</v>
      </c>
    </row>
    <row r="2480" spans="1:15" x14ac:dyDescent="0.25">
      <c r="A2480">
        <v>2480</v>
      </c>
      <c r="B2480" s="2" t="s">
        <v>2648</v>
      </c>
      <c r="C2480">
        <v>34</v>
      </c>
      <c r="D2480">
        <v>17</v>
      </c>
      <c r="E2480">
        <v>2480</v>
      </c>
      <c r="F2480" s="2" t="s">
        <v>137</v>
      </c>
      <c r="G2480">
        <v>3.4</v>
      </c>
      <c r="H2480">
        <v>100</v>
      </c>
      <c r="I2480">
        <v>0</v>
      </c>
      <c r="J2480">
        <v>0</v>
      </c>
      <c r="K2480">
        <v>0</v>
      </c>
      <c r="L2480" t="b">
        <f t="shared" si="152"/>
        <v>0</v>
      </c>
      <c r="M2480" t="b">
        <f t="shared" si="153"/>
        <v>0</v>
      </c>
      <c r="N2480" t="b">
        <f t="shared" si="154"/>
        <v>0</v>
      </c>
      <c r="O2480" s="2" t="b">
        <f t="shared" si="155"/>
        <v>0</v>
      </c>
    </row>
    <row r="2481" spans="1:15" x14ac:dyDescent="0.25">
      <c r="A2481">
        <v>2481</v>
      </c>
      <c r="B2481" s="2" t="s">
        <v>2649</v>
      </c>
      <c r="C2481">
        <v>34</v>
      </c>
      <c r="D2481">
        <v>17</v>
      </c>
      <c r="E2481">
        <v>2481</v>
      </c>
      <c r="F2481" s="2" t="s">
        <v>137</v>
      </c>
      <c r="G2481">
        <v>11.51</v>
      </c>
      <c r="H2481">
        <v>100</v>
      </c>
      <c r="I2481">
        <v>0</v>
      </c>
      <c r="J2481">
        <v>0</v>
      </c>
      <c r="K2481">
        <v>0</v>
      </c>
      <c r="L2481" t="b">
        <f t="shared" si="152"/>
        <v>0</v>
      </c>
      <c r="M2481" t="b">
        <f t="shared" si="153"/>
        <v>0</v>
      </c>
      <c r="N2481" t="b">
        <f t="shared" si="154"/>
        <v>0</v>
      </c>
      <c r="O2481" s="2" t="b">
        <f t="shared" si="155"/>
        <v>0</v>
      </c>
    </row>
    <row r="2482" spans="1:15" x14ac:dyDescent="0.25">
      <c r="A2482">
        <v>2482</v>
      </c>
      <c r="B2482" s="2" t="s">
        <v>2650</v>
      </c>
      <c r="C2482">
        <v>34</v>
      </c>
      <c r="D2482">
        <v>17</v>
      </c>
      <c r="E2482">
        <v>2482</v>
      </c>
      <c r="F2482" s="2" t="s">
        <v>137</v>
      </c>
      <c r="G2482">
        <v>4.66</v>
      </c>
      <c r="H2482">
        <v>100</v>
      </c>
      <c r="I2482">
        <v>0</v>
      </c>
      <c r="J2482">
        <v>0</v>
      </c>
      <c r="K2482">
        <v>0</v>
      </c>
      <c r="L2482" t="b">
        <f t="shared" si="152"/>
        <v>0</v>
      </c>
      <c r="M2482" t="b">
        <f t="shared" si="153"/>
        <v>0</v>
      </c>
      <c r="N2482" t="b">
        <f t="shared" si="154"/>
        <v>0</v>
      </c>
      <c r="O2482" s="2" t="b">
        <f t="shared" si="155"/>
        <v>0</v>
      </c>
    </row>
    <row r="2483" spans="1:15" x14ac:dyDescent="0.25">
      <c r="A2483">
        <v>2483</v>
      </c>
      <c r="B2483" s="2" t="s">
        <v>2651</v>
      </c>
      <c r="C2483">
        <v>34</v>
      </c>
      <c r="D2483">
        <v>17</v>
      </c>
      <c r="E2483">
        <v>2483</v>
      </c>
      <c r="F2483" s="2" t="s">
        <v>137</v>
      </c>
      <c r="G2483">
        <v>4.54</v>
      </c>
      <c r="H2483">
        <v>100</v>
      </c>
      <c r="I2483">
        <v>0</v>
      </c>
      <c r="J2483">
        <v>0</v>
      </c>
      <c r="K2483">
        <v>0</v>
      </c>
      <c r="L2483" t="b">
        <f t="shared" si="152"/>
        <v>0</v>
      </c>
      <c r="M2483" t="b">
        <f t="shared" si="153"/>
        <v>0</v>
      </c>
      <c r="N2483" t="b">
        <f t="shared" si="154"/>
        <v>0</v>
      </c>
      <c r="O2483" s="2" t="b">
        <f t="shared" si="155"/>
        <v>0</v>
      </c>
    </row>
    <row r="2484" spans="1:15" x14ac:dyDescent="0.25">
      <c r="A2484">
        <v>2484</v>
      </c>
      <c r="B2484" s="2" t="s">
        <v>2652</v>
      </c>
      <c r="C2484">
        <v>34</v>
      </c>
      <c r="D2484">
        <v>17</v>
      </c>
      <c r="E2484">
        <v>2484</v>
      </c>
      <c r="F2484" s="2" t="s">
        <v>137</v>
      </c>
      <c r="G2484">
        <v>4.66</v>
      </c>
      <c r="H2484">
        <v>100</v>
      </c>
      <c r="I2484">
        <v>0</v>
      </c>
      <c r="J2484">
        <v>0</v>
      </c>
      <c r="K2484">
        <v>0</v>
      </c>
      <c r="L2484" t="b">
        <f t="shared" si="152"/>
        <v>0</v>
      </c>
      <c r="M2484" t="b">
        <f t="shared" si="153"/>
        <v>0</v>
      </c>
      <c r="N2484" t="b">
        <f t="shared" si="154"/>
        <v>0</v>
      </c>
      <c r="O2484" s="2" t="b">
        <f t="shared" si="155"/>
        <v>0</v>
      </c>
    </row>
    <row r="2485" spans="1:15" x14ac:dyDescent="0.25">
      <c r="A2485">
        <v>2485</v>
      </c>
      <c r="B2485" s="2" t="s">
        <v>2653</v>
      </c>
      <c r="C2485">
        <v>34</v>
      </c>
      <c r="D2485">
        <v>17</v>
      </c>
      <c r="E2485">
        <v>2485</v>
      </c>
      <c r="F2485" s="2" t="s">
        <v>137</v>
      </c>
      <c r="G2485">
        <v>7.02</v>
      </c>
      <c r="H2485">
        <v>100</v>
      </c>
      <c r="I2485">
        <v>0</v>
      </c>
      <c r="J2485">
        <v>0</v>
      </c>
      <c r="K2485">
        <v>0</v>
      </c>
      <c r="L2485" t="b">
        <f t="shared" si="152"/>
        <v>0</v>
      </c>
      <c r="M2485" t="b">
        <f t="shared" si="153"/>
        <v>0</v>
      </c>
      <c r="N2485" t="b">
        <f t="shared" si="154"/>
        <v>0</v>
      </c>
      <c r="O2485" s="2" t="b">
        <f t="shared" si="155"/>
        <v>0</v>
      </c>
    </row>
    <row r="2486" spans="1:15" x14ac:dyDescent="0.25">
      <c r="A2486">
        <v>2486</v>
      </c>
      <c r="B2486" s="2" t="s">
        <v>2654</v>
      </c>
      <c r="C2486">
        <v>34</v>
      </c>
      <c r="D2486">
        <v>17</v>
      </c>
      <c r="E2486">
        <v>2486</v>
      </c>
      <c r="F2486" s="2" t="s">
        <v>137</v>
      </c>
      <c r="G2486">
        <v>7.21</v>
      </c>
      <c r="H2486">
        <v>100</v>
      </c>
      <c r="I2486">
        <v>0</v>
      </c>
      <c r="J2486">
        <v>0</v>
      </c>
      <c r="K2486">
        <v>0</v>
      </c>
      <c r="L2486" t="b">
        <f t="shared" si="152"/>
        <v>0</v>
      </c>
      <c r="M2486" t="b">
        <f t="shared" si="153"/>
        <v>0</v>
      </c>
      <c r="N2486" t="b">
        <f t="shared" si="154"/>
        <v>0</v>
      </c>
      <c r="O2486" s="2" t="b">
        <f t="shared" si="155"/>
        <v>0</v>
      </c>
    </row>
    <row r="2487" spans="1:15" x14ac:dyDescent="0.25">
      <c r="A2487">
        <v>2487</v>
      </c>
      <c r="B2487" s="2" t="s">
        <v>2655</v>
      </c>
      <c r="C2487">
        <v>34</v>
      </c>
      <c r="D2487">
        <v>17</v>
      </c>
      <c r="E2487">
        <v>2487</v>
      </c>
      <c r="F2487" s="2" t="s">
        <v>137</v>
      </c>
      <c r="G2487">
        <v>10.26</v>
      </c>
      <c r="H2487">
        <v>100</v>
      </c>
      <c r="I2487">
        <v>0</v>
      </c>
      <c r="J2487">
        <v>0</v>
      </c>
      <c r="K2487">
        <v>0</v>
      </c>
      <c r="L2487" t="b">
        <f t="shared" si="152"/>
        <v>0</v>
      </c>
      <c r="M2487" t="b">
        <f t="shared" si="153"/>
        <v>0</v>
      </c>
      <c r="N2487" t="b">
        <f t="shared" si="154"/>
        <v>0</v>
      </c>
      <c r="O2487" s="2" t="b">
        <f t="shared" si="155"/>
        <v>0</v>
      </c>
    </row>
    <row r="2488" spans="1:15" x14ac:dyDescent="0.25">
      <c r="A2488">
        <v>2488</v>
      </c>
      <c r="B2488" s="2" t="s">
        <v>2656</v>
      </c>
      <c r="C2488">
        <v>34</v>
      </c>
      <c r="D2488">
        <v>17</v>
      </c>
      <c r="E2488">
        <v>2488</v>
      </c>
      <c r="F2488" s="2" t="s">
        <v>137</v>
      </c>
      <c r="G2488">
        <v>3.4</v>
      </c>
      <c r="H2488">
        <v>100</v>
      </c>
      <c r="I2488">
        <v>0</v>
      </c>
      <c r="J2488">
        <v>0</v>
      </c>
      <c r="K2488">
        <v>0</v>
      </c>
      <c r="L2488" t="b">
        <f t="shared" si="152"/>
        <v>0</v>
      </c>
      <c r="M2488" t="b">
        <f t="shared" si="153"/>
        <v>0</v>
      </c>
      <c r="N2488" t="b">
        <f t="shared" si="154"/>
        <v>0</v>
      </c>
      <c r="O2488" s="2" t="b">
        <f t="shared" si="155"/>
        <v>0</v>
      </c>
    </row>
    <row r="2489" spans="1:15" x14ac:dyDescent="0.25">
      <c r="A2489">
        <v>2489</v>
      </c>
      <c r="B2489" s="2" t="s">
        <v>2657</v>
      </c>
      <c r="C2489">
        <v>34</v>
      </c>
      <c r="D2489">
        <v>17</v>
      </c>
      <c r="E2489">
        <v>2489</v>
      </c>
      <c r="F2489" s="2" t="s">
        <v>137</v>
      </c>
      <c r="G2489">
        <v>7.97</v>
      </c>
      <c r="H2489">
        <v>100</v>
      </c>
      <c r="I2489">
        <v>0</v>
      </c>
      <c r="J2489">
        <v>0</v>
      </c>
      <c r="K2489">
        <v>0</v>
      </c>
      <c r="L2489" t="b">
        <f t="shared" si="152"/>
        <v>0</v>
      </c>
      <c r="M2489" t="b">
        <f t="shared" si="153"/>
        <v>0</v>
      </c>
      <c r="N2489" t="b">
        <f t="shared" si="154"/>
        <v>0</v>
      </c>
      <c r="O2489" s="2" t="b">
        <f t="shared" si="155"/>
        <v>0</v>
      </c>
    </row>
    <row r="2490" spans="1:15" x14ac:dyDescent="0.25">
      <c r="A2490">
        <v>2490</v>
      </c>
      <c r="B2490" s="2" t="s">
        <v>2658</v>
      </c>
      <c r="C2490">
        <v>34</v>
      </c>
      <c r="D2490">
        <v>17</v>
      </c>
      <c r="E2490">
        <v>2490</v>
      </c>
      <c r="F2490" s="2" t="s">
        <v>137</v>
      </c>
      <c r="G2490">
        <v>7.97</v>
      </c>
      <c r="H2490">
        <v>100</v>
      </c>
      <c r="I2490">
        <v>0</v>
      </c>
      <c r="J2490">
        <v>0</v>
      </c>
      <c r="K2490">
        <v>0</v>
      </c>
      <c r="L2490" t="b">
        <f t="shared" si="152"/>
        <v>0</v>
      </c>
      <c r="M2490" t="b">
        <f t="shared" si="153"/>
        <v>0</v>
      </c>
      <c r="N2490" t="b">
        <f t="shared" si="154"/>
        <v>0</v>
      </c>
      <c r="O2490" s="2" t="b">
        <f t="shared" si="155"/>
        <v>0</v>
      </c>
    </row>
    <row r="2491" spans="1:15" x14ac:dyDescent="0.25">
      <c r="A2491">
        <v>2491</v>
      </c>
      <c r="B2491" s="2" t="s">
        <v>2659</v>
      </c>
      <c r="C2491">
        <v>34</v>
      </c>
      <c r="D2491">
        <v>17</v>
      </c>
      <c r="E2491">
        <v>2491</v>
      </c>
      <c r="F2491" s="2" t="s">
        <v>137</v>
      </c>
      <c r="G2491">
        <v>2.64</v>
      </c>
      <c r="H2491">
        <v>100</v>
      </c>
      <c r="I2491">
        <v>0</v>
      </c>
      <c r="J2491">
        <v>0</v>
      </c>
      <c r="K2491">
        <v>0</v>
      </c>
      <c r="L2491" t="b">
        <f t="shared" si="152"/>
        <v>0</v>
      </c>
      <c r="M2491" t="b">
        <f t="shared" si="153"/>
        <v>0</v>
      </c>
      <c r="N2491" t="b">
        <f t="shared" si="154"/>
        <v>0</v>
      </c>
      <c r="O2491" s="2" t="b">
        <f t="shared" si="155"/>
        <v>0</v>
      </c>
    </row>
    <row r="2492" spans="1:15" x14ac:dyDescent="0.25">
      <c r="A2492">
        <v>2492</v>
      </c>
      <c r="B2492" s="2" t="s">
        <v>2660</v>
      </c>
      <c r="C2492">
        <v>34</v>
      </c>
      <c r="D2492">
        <v>17</v>
      </c>
      <c r="E2492">
        <v>2492</v>
      </c>
      <c r="F2492" s="2" t="s">
        <v>137</v>
      </c>
      <c r="G2492">
        <v>11.61</v>
      </c>
      <c r="H2492">
        <v>100</v>
      </c>
      <c r="I2492">
        <v>0</v>
      </c>
      <c r="J2492">
        <v>0</v>
      </c>
      <c r="K2492">
        <v>0</v>
      </c>
      <c r="L2492" t="b">
        <f t="shared" si="152"/>
        <v>0</v>
      </c>
      <c r="M2492" t="b">
        <f t="shared" si="153"/>
        <v>0</v>
      </c>
      <c r="N2492" t="b">
        <f t="shared" si="154"/>
        <v>0</v>
      </c>
      <c r="O2492" s="2" t="b">
        <f t="shared" si="155"/>
        <v>0</v>
      </c>
    </row>
    <row r="2493" spans="1:15" x14ac:dyDescent="0.25">
      <c r="A2493">
        <v>2493</v>
      </c>
      <c r="B2493" s="2" t="s">
        <v>2661</v>
      </c>
      <c r="C2493">
        <v>34</v>
      </c>
      <c r="D2493">
        <v>17</v>
      </c>
      <c r="E2493">
        <v>2493</v>
      </c>
      <c r="F2493" s="2" t="s">
        <v>137</v>
      </c>
      <c r="G2493">
        <v>8.69</v>
      </c>
      <c r="H2493">
        <v>100</v>
      </c>
      <c r="I2493">
        <v>0</v>
      </c>
      <c r="J2493">
        <v>0</v>
      </c>
      <c r="K2493">
        <v>0</v>
      </c>
      <c r="L2493" t="b">
        <f t="shared" si="152"/>
        <v>0</v>
      </c>
      <c r="M2493" t="b">
        <f t="shared" si="153"/>
        <v>0</v>
      </c>
      <c r="N2493" t="b">
        <f t="shared" si="154"/>
        <v>0</v>
      </c>
      <c r="O2493" s="2" t="b">
        <f t="shared" si="155"/>
        <v>0</v>
      </c>
    </row>
    <row r="2494" spans="1:15" x14ac:dyDescent="0.25">
      <c r="A2494">
        <v>2494</v>
      </c>
      <c r="B2494" s="2" t="s">
        <v>2662</v>
      </c>
      <c r="C2494">
        <v>34</v>
      </c>
      <c r="D2494">
        <v>17</v>
      </c>
      <c r="E2494">
        <v>2494</v>
      </c>
      <c r="F2494" s="2" t="s">
        <v>137</v>
      </c>
      <c r="G2494">
        <v>3.74</v>
      </c>
      <c r="H2494">
        <v>100</v>
      </c>
      <c r="I2494">
        <v>0</v>
      </c>
      <c r="J2494">
        <v>0</v>
      </c>
      <c r="K2494">
        <v>0</v>
      </c>
      <c r="L2494" t="b">
        <f t="shared" si="152"/>
        <v>0</v>
      </c>
      <c r="M2494" t="b">
        <f t="shared" si="153"/>
        <v>0</v>
      </c>
      <c r="N2494" t="b">
        <f t="shared" si="154"/>
        <v>0</v>
      </c>
      <c r="O2494" s="2" t="b">
        <f t="shared" si="155"/>
        <v>0</v>
      </c>
    </row>
    <row r="2495" spans="1:15" x14ac:dyDescent="0.25">
      <c r="A2495">
        <v>2495</v>
      </c>
      <c r="B2495" s="2" t="s">
        <v>2663</v>
      </c>
      <c r="C2495">
        <v>34</v>
      </c>
      <c r="D2495">
        <v>17</v>
      </c>
      <c r="E2495">
        <v>2495</v>
      </c>
      <c r="F2495" s="2" t="s">
        <v>137</v>
      </c>
      <c r="G2495">
        <v>3.74</v>
      </c>
      <c r="H2495">
        <v>100</v>
      </c>
      <c r="I2495">
        <v>0</v>
      </c>
      <c r="J2495">
        <v>0</v>
      </c>
      <c r="K2495">
        <v>0</v>
      </c>
      <c r="L2495" t="b">
        <f t="shared" si="152"/>
        <v>0</v>
      </c>
      <c r="M2495" t="b">
        <f t="shared" si="153"/>
        <v>0</v>
      </c>
      <c r="N2495" t="b">
        <f t="shared" si="154"/>
        <v>0</v>
      </c>
      <c r="O2495" s="2" t="b">
        <f t="shared" si="155"/>
        <v>0</v>
      </c>
    </row>
    <row r="2496" spans="1:15" x14ac:dyDescent="0.25">
      <c r="A2496">
        <v>2496</v>
      </c>
      <c r="B2496" s="2" t="s">
        <v>2664</v>
      </c>
      <c r="C2496">
        <v>34</v>
      </c>
      <c r="D2496">
        <v>17</v>
      </c>
      <c r="E2496">
        <v>2496</v>
      </c>
      <c r="F2496" s="2" t="s">
        <v>137</v>
      </c>
      <c r="G2496">
        <v>12.4</v>
      </c>
      <c r="H2496">
        <v>100</v>
      </c>
      <c r="I2496">
        <v>0</v>
      </c>
      <c r="J2496">
        <v>0</v>
      </c>
      <c r="K2496">
        <v>0</v>
      </c>
      <c r="L2496" t="b">
        <f t="shared" si="152"/>
        <v>0</v>
      </c>
      <c r="M2496" t="b">
        <f t="shared" si="153"/>
        <v>0</v>
      </c>
      <c r="N2496" t="b">
        <f t="shared" si="154"/>
        <v>0</v>
      </c>
      <c r="O2496" s="2" t="b">
        <f t="shared" si="155"/>
        <v>0</v>
      </c>
    </row>
    <row r="2497" spans="1:15" x14ac:dyDescent="0.25">
      <c r="A2497">
        <v>2497</v>
      </c>
      <c r="B2497" s="2" t="s">
        <v>2665</v>
      </c>
      <c r="C2497">
        <v>34</v>
      </c>
      <c r="D2497">
        <v>17</v>
      </c>
      <c r="E2497">
        <v>2497</v>
      </c>
      <c r="F2497" s="2" t="s">
        <v>137</v>
      </c>
      <c r="G2497">
        <v>3.86</v>
      </c>
      <c r="H2497">
        <v>100</v>
      </c>
      <c r="I2497">
        <v>0</v>
      </c>
      <c r="J2497">
        <v>0</v>
      </c>
      <c r="K2497">
        <v>0</v>
      </c>
      <c r="L2497" t="b">
        <f t="shared" si="152"/>
        <v>0</v>
      </c>
      <c r="M2497" t="b">
        <f t="shared" si="153"/>
        <v>0</v>
      </c>
      <c r="N2497" t="b">
        <f t="shared" si="154"/>
        <v>0</v>
      </c>
      <c r="O2497" s="2" t="b">
        <f t="shared" si="155"/>
        <v>0</v>
      </c>
    </row>
    <row r="2498" spans="1:15" x14ac:dyDescent="0.25">
      <c r="A2498">
        <v>2498</v>
      </c>
      <c r="B2498" s="2" t="s">
        <v>2666</v>
      </c>
      <c r="C2498">
        <v>34</v>
      </c>
      <c r="D2498">
        <v>17</v>
      </c>
      <c r="E2498">
        <v>2498</v>
      </c>
      <c r="F2498" s="2" t="s">
        <v>137</v>
      </c>
      <c r="G2498">
        <v>3.51</v>
      </c>
      <c r="H2498">
        <v>100</v>
      </c>
      <c r="I2498">
        <v>0</v>
      </c>
      <c r="J2498">
        <v>0</v>
      </c>
      <c r="K2498">
        <v>0</v>
      </c>
      <c r="L2498" t="b">
        <f t="shared" ref="L2498:L2561" si="156">IF(ISNUMBER(FIND(" VEGAN",UPPER(B2498))),TRUE,FALSE)</f>
        <v>0</v>
      </c>
      <c r="M2498" t="b">
        <f t="shared" ref="M2498:M2561" si="157">IF(ISNUMBER(FIND(" BIO",UPPER(B2498))),TRUE)</f>
        <v>0</v>
      </c>
      <c r="N2498" t="b">
        <f t="shared" ref="N2498:N2561" si="158">IF(ISNUMBER(FIND(" HALAL",UPPER(B2498))),TRUE)</f>
        <v>0</v>
      </c>
      <c r="O2498" s="2" t="b">
        <f t="shared" ref="O2498:O2561" si="159">IF(ISNUMBER(FIND(" CASHER",UPPER(B2498))),TRUE)</f>
        <v>0</v>
      </c>
    </row>
    <row r="2499" spans="1:15" x14ac:dyDescent="0.25">
      <c r="A2499">
        <v>2499</v>
      </c>
      <c r="B2499" s="2" t="s">
        <v>2667</v>
      </c>
      <c r="C2499">
        <v>34</v>
      </c>
      <c r="D2499">
        <v>17</v>
      </c>
      <c r="E2499">
        <v>2499</v>
      </c>
      <c r="F2499" s="2" t="s">
        <v>137</v>
      </c>
      <c r="G2499">
        <v>11.6</v>
      </c>
      <c r="H2499">
        <v>100</v>
      </c>
      <c r="I2499">
        <v>0</v>
      </c>
      <c r="J2499">
        <v>0</v>
      </c>
      <c r="K2499">
        <v>0</v>
      </c>
      <c r="L2499" t="b">
        <f t="shared" si="156"/>
        <v>0</v>
      </c>
      <c r="M2499" t="b">
        <f t="shared" si="157"/>
        <v>0</v>
      </c>
      <c r="N2499" t="b">
        <f t="shared" si="158"/>
        <v>0</v>
      </c>
      <c r="O2499" s="2" t="b">
        <f t="shared" si="159"/>
        <v>0</v>
      </c>
    </row>
    <row r="2500" spans="1:15" x14ac:dyDescent="0.25">
      <c r="A2500">
        <v>2500</v>
      </c>
      <c r="B2500" s="2" t="s">
        <v>2668</v>
      </c>
      <c r="C2500">
        <v>34</v>
      </c>
      <c r="D2500">
        <v>17</v>
      </c>
      <c r="E2500">
        <v>2500</v>
      </c>
      <c r="F2500" s="2" t="s">
        <v>137</v>
      </c>
      <c r="G2500">
        <v>14.77</v>
      </c>
      <c r="H2500">
        <v>100</v>
      </c>
      <c r="I2500">
        <v>0</v>
      </c>
      <c r="J2500">
        <v>0</v>
      </c>
      <c r="K2500">
        <v>0</v>
      </c>
      <c r="L2500" t="b">
        <f t="shared" si="156"/>
        <v>0</v>
      </c>
      <c r="M2500" t="b">
        <f t="shared" si="157"/>
        <v>0</v>
      </c>
      <c r="N2500" t="b">
        <f t="shared" si="158"/>
        <v>0</v>
      </c>
      <c r="O2500" s="2" t="b">
        <f t="shared" si="159"/>
        <v>0</v>
      </c>
    </row>
    <row r="2501" spans="1:15" x14ac:dyDescent="0.25">
      <c r="A2501">
        <v>2501</v>
      </c>
      <c r="B2501" s="2" t="s">
        <v>2669</v>
      </c>
      <c r="C2501">
        <v>34</v>
      </c>
      <c r="D2501">
        <v>17</v>
      </c>
      <c r="E2501">
        <v>2501</v>
      </c>
      <c r="F2501" s="2" t="s">
        <v>137</v>
      </c>
      <c r="G2501">
        <v>1.84</v>
      </c>
      <c r="H2501">
        <v>100</v>
      </c>
      <c r="I2501">
        <v>0</v>
      </c>
      <c r="J2501">
        <v>0</v>
      </c>
      <c r="K2501">
        <v>0</v>
      </c>
      <c r="L2501" t="b">
        <f t="shared" si="156"/>
        <v>0</v>
      </c>
      <c r="M2501" t="b">
        <f t="shared" si="157"/>
        <v>0</v>
      </c>
      <c r="N2501" t="b">
        <f t="shared" si="158"/>
        <v>0</v>
      </c>
      <c r="O2501" s="2" t="b">
        <f t="shared" si="159"/>
        <v>0</v>
      </c>
    </row>
    <row r="2502" spans="1:15" x14ac:dyDescent="0.25">
      <c r="A2502">
        <v>2502</v>
      </c>
      <c r="B2502" s="2" t="s">
        <v>2670</v>
      </c>
      <c r="C2502">
        <v>34</v>
      </c>
      <c r="D2502">
        <v>17</v>
      </c>
      <c r="E2502">
        <v>2502</v>
      </c>
      <c r="F2502" s="2" t="s">
        <v>137</v>
      </c>
      <c r="G2502">
        <v>13.97</v>
      </c>
      <c r="H2502">
        <v>100</v>
      </c>
      <c r="I2502">
        <v>0</v>
      </c>
      <c r="J2502">
        <v>0</v>
      </c>
      <c r="K2502">
        <v>0</v>
      </c>
      <c r="L2502" t="b">
        <f t="shared" si="156"/>
        <v>0</v>
      </c>
      <c r="M2502" t="b">
        <f t="shared" si="157"/>
        <v>0</v>
      </c>
      <c r="N2502" t="b">
        <f t="shared" si="158"/>
        <v>0</v>
      </c>
      <c r="O2502" s="2" t="b">
        <f t="shared" si="159"/>
        <v>0</v>
      </c>
    </row>
    <row r="2503" spans="1:15" x14ac:dyDescent="0.25">
      <c r="A2503">
        <v>2503</v>
      </c>
      <c r="B2503" s="2" t="s">
        <v>2671</v>
      </c>
      <c r="C2503">
        <v>34</v>
      </c>
      <c r="D2503">
        <v>17</v>
      </c>
      <c r="E2503">
        <v>2503</v>
      </c>
      <c r="F2503" s="2" t="s">
        <v>137</v>
      </c>
      <c r="G2503">
        <v>3.86</v>
      </c>
      <c r="H2503">
        <v>100</v>
      </c>
      <c r="I2503">
        <v>0</v>
      </c>
      <c r="J2503">
        <v>0</v>
      </c>
      <c r="K2503">
        <v>0</v>
      </c>
      <c r="L2503" t="b">
        <f t="shared" si="156"/>
        <v>0</v>
      </c>
      <c r="M2503" t="b">
        <f t="shared" si="157"/>
        <v>0</v>
      </c>
      <c r="N2503" t="b">
        <f t="shared" si="158"/>
        <v>0</v>
      </c>
      <c r="O2503" s="2" t="b">
        <f t="shared" si="159"/>
        <v>0</v>
      </c>
    </row>
    <row r="2504" spans="1:15" x14ac:dyDescent="0.25">
      <c r="A2504">
        <v>2504</v>
      </c>
      <c r="B2504" s="2" t="s">
        <v>2672</v>
      </c>
      <c r="C2504">
        <v>34</v>
      </c>
      <c r="D2504">
        <v>17</v>
      </c>
      <c r="E2504">
        <v>2504</v>
      </c>
      <c r="F2504" s="2" t="s">
        <v>137</v>
      </c>
      <c r="G2504">
        <v>3.74</v>
      </c>
      <c r="H2504">
        <v>100</v>
      </c>
      <c r="I2504">
        <v>0</v>
      </c>
      <c r="J2504">
        <v>0</v>
      </c>
      <c r="K2504">
        <v>0</v>
      </c>
      <c r="L2504" t="b">
        <f t="shared" si="156"/>
        <v>0</v>
      </c>
      <c r="M2504" t="b">
        <f t="shared" si="157"/>
        <v>0</v>
      </c>
      <c r="N2504" t="b">
        <f t="shared" si="158"/>
        <v>0</v>
      </c>
      <c r="O2504" s="2" t="b">
        <f t="shared" si="159"/>
        <v>0</v>
      </c>
    </row>
    <row r="2505" spans="1:15" x14ac:dyDescent="0.25">
      <c r="A2505">
        <v>2505</v>
      </c>
      <c r="B2505" s="2" t="s">
        <v>2673</v>
      </c>
      <c r="C2505">
        <v>34</v>
      </c>
      <c r="D2505">
        <v>17</v>
      </c>
      <c r="E2505">
        <v>2505</v>
      </c>
      <c r="F2505" s="2" t="s">
        <v>137</v>
      </c>
      <c r="G2505">
        <v>3.86</v>
      </c>
      <c r="H2505">
        <v>100</v>
      </c>
      <c r="I2505">
        <v>0</v>
      </c>
      <c r="J2505">
        <v>0</v>
      </c>
      <c r="K2505">
        <v>0</v>
      </c>
      <c r="L2505" t="b">
        <f t="shared" si="156"/>
        <v>0</v>
      </c>
      <c r="M2505" t="b">
        <f t="shared" si="157"/>
        <v>0</v>
      </c>
      <c r="N2505" t="b">
        <f t="shared" si="158"/>
        <v>0</v>
      </c>
      <c r="O2505" s="2" t="b">
        <f t="shared" si="159"/>
        <v>0</v>
      </c>
    </row>
    <row r="2506" spans="1:15" x14ac:dyDescent="0.25">
      <c r="A2506">
        <v>2506</v>
      </c>
      <c r="B2506" s="2" t="s">
        <v>2674</v>
      </c>
      <c r="C2506">
        <v>34</v>
      </c>
      <c r="D2506">
        <v>17</v>
      </c>
      <c r="E2506">
        <v>2506</v>
      </c>
      <c r="F2506" s="2" t="s">
        <v>137</v>
      </c>
      <c r="G2506">
        <v>6.22</v>
      </c>
      <c r="H2506">
        <v>100</v>
      </c>
      <c r="I2506">
        <v>0</v>
      </c>
      <c r="J2506">
        <v>0</v>
      </c>
      <c r="K2506">
        <v>0</v>
      </c>
      <c r="L2506" t="b">
        <f t="shared" si="156"/>
        <v>0</v>
      </c>
      <c r="M2506" t="b">
        <f t="shared" si="157"/>
        <v>0</v>
      </c>
      <c r="N2506" t="b">
        <f t="shared" si="158"/>
        <v>0</v>
      </c>
      <c r="O2506" s="2" t="b">
        <f t="shared" si="159"/>
        <v>0</v>
      </c>
    </row>
    <row r="2507" spans="1:15" x14ac:dyDescent="0.25">
      <c r="A2507">
        <v>2507</v>
      </c>
      <c r="B2507" s="2" t="s">
        <v>2675</v>
      </c>
      <c r="C2507">
        <v>34</v>
      </c>
      <c r="D2507">
        <v>17</v>
      </c>
      <c r="E2507">
        <v>2507</v>
      </c>
      <c r="F2507" s="2" t="s">
        <v>137</v>
      </c>
      <c r="G2507">
        <v>6.41</v>
      </c>
      <c r="H2507">
        <v>100</v>
      </c>
      <c r="I2507">
        <v>0</v>
      </c>
      <c r="J2507">
        <v>0</v>
      </c>
      <c r="K2507">
        <v>0</v>
      </c>
      <c r="L2507" t="b">
        <f t="shared" si="156"/>
        <v>0</v>
      </c>
      <c r="M2507" t="b">
        <f t="shared" si="157"/>
        <v>0</v>
      </c>
      <c r="N2507" t="b">
        <f t="shared" si="158"/>
        <v>0</v>
      </c>
      <c r="O2507" s="2" t="b">
        <f t="shared" si="159"/>
        <v>0</v>
      </c>
    </row>
    <row r="2508" spans="1:15" x14ac:dyDescent="0.25">
      <c r="A2508">
        <v>2508</v>
      </c>
      <c r="B2508" s="2" t="s">
        <v>2676</v>
      </c>
      <c r="C2508">
        <v>34</v>
      </c>
      <c r="D2508">
        <v>17</v>
      </c>
      <c r="E2508">
        <v>2508</v>
      </c>
      <c r="F2508" s="2" t="s">
        <v>137</v>
      </c>
      <c r="G2508">
        <v>9.4600000000000009</v>
      </c>
      <c r="H2508">
        <v>100</v>
      </c>
      <c r="I2508">
        <v>0</v>
      </c>
      <c r="J2508">
        <v>0</v>
      </c>
      <c r="K2508">
        <v>0</v>
      </c>
      <c r="L2508" t="b">
        <f t="shared" si="156"/>
        <v>0</v>
      </c>
      <c r="M2508" t="b">
        <f t="shared" si="157"/>
        <v>0</v>
      </c>
      <c r="N2508" t="b">
        <f t="shared" si="158"/>
        <v>0</v>
      </c>
      <c r="O2508" s="2" t="b">
        <f t="shared" si="159"/>
        <v>0</v>
      </c>
    </row>
    <row r="2509" spans="1:15" x14ac:dyDescent="0.25">
      <c r="A2509">
        <v>2509</v>
      </c>
      <c r="B2509" s="2" t="s">
        <v>2677</v>
      </c>
      <c r="C2509">
        <v>34</v>
      </c>
      <c r="D2509">
        <v>17</v>
      </c>
      <c r="E2509">
        <v>2509</v>
      </c>
      <c r="F2509" s="2" t="s">
        <v>137</v>
      </c>
      <c r="G2509">
        <v>3.74</v>
      </c>
      <c r="H2509">
        <v>100</v>
      </c>
      <c r="I2509">
        <v>0</v>
      </c>
      <c r="J2509">
        <v>0</v>
      </c>
      <c r="K2509">
        <v>0</v>
      </c>
      <c r="L2509" t="b">
        <f t="shared" si="156"/>
        <v>0</v>
      </c>
      <c r="M2509" t="b">
        <f t="shared" si="157"/>
        <v>0</v>
      </c>
      <c r="N2509" t="b">
        <f t="shared" si="158"/>
        <v>0</v>
      </c>
      <c r="O2509" s="2" t="b">
        <f t="shared" si="159"/>
        <v>0</v>
      </c>
    </row>
    <row r="2510" spans="1:15" x14ac:dyDescent="0.25">
      <c r="A2510">
        <v>2510</v>
      </c>
      <c r="B2510" s="2" t="s">
        <v>2678</v>
      </c>
      <c r="C2510">
        <v>34</v>
      </c>
      <c r="D2510">
        <v>17</v>
      </c>
      <c r="E2510">
        <v>2510</v>
      </c>
      <c r="F2510" s="2" t="s">
        <v>137</v>
      </c>
      <c r="G2510">
        <v>7.17</v>
      </c>
      <c r="H2510">
        <v>100</v>
      </c>
      <c r="I2510">
        <v>0</v>
      </c>
      <c r="J2510">
        <v>0</v>
      </c>
      <c r="K2510">
        <v>0</v>
      </c>
      <c r="L2510" t="b">
        <f t="shared" si="156"/>
        <v>0</v>
      </c>
      <c r="M2510" t="b">
        <f t="shared" si="157"/>
        <v>0</v>
      </c>
      <c r="N2510" t="b">
        <f t="shared" si="158"/>
        <v>0</v>
      </c>
      <c r="O2510" s="2" t="b">
        <f t="shared" si="159"/>
        <v>0</v>
      </c>
    </row>
    <row r="2511" spans="1:15" x14ac:dyDescent="0.25">
      <c r="A2511">
        <v>2511</v>
      </c>
      <c r="B2511" s="2" t="s">
        <v>2679</v>
      </c>
      <c r="C2511">
        <v>34</v>
      </c>
      <c r="D2511">
        <v>17</v>
      </c>
      <c r="E2511">
        <v>2511</v>
      </c>
      <c r="F2511" s="2" t="s">
        <v>137</v>
      </c>
      <c r="G2511">
        <v>7.17</v>
      </c>
      <c r="H2511">
        <v>100</v>
      </c>
      <c r="I2511">
        <v>0</v>
      </c>
      <c r="J2511">
        <v>0</v>
      </c>
      <c r="K2511">
        <v>0</v>
      </c>
      <c r="L2511" t="b">
        <f t="shared" si="156"/>
        <v>0</v>
      </c>
      <c r="M2511" t="b">
        <f t="shared" si="157"/>
        <v>0</v>
      </c>
      <c r="N2511" t="b">
        <f t="shared" si="158"/>
        <v>0</v>
      </c>
      <c r="O2511" s="2" t="b">
        <f t="shared" si="159"/>
        <v>0</v>
      </c>
    </row>
    <row r="2512" spans="1:15" x14ac:dyDescent="0.25">
      <c r="A2512">
        <v>2512</v>
      </c>
      <c r="B2512" s="2" t="s">
        <v>2680</v>
      </c>
      <c r="C2512">
        <v>34</v>
      </c>
      <c r="D2512">
        <v>17</v>
      </c>
      <c r="E2512">
        <v>2512</v>
      </c>
      <c r="F2512" s="2" t="s">
        <v>137</v>
      </c>
      <c r="G2512">
        <v>10.59</v>
      </c>
      <c r="H2512">
        <v>100</v>
      </c>
      <c r="I2512">
        <v>0</v>
      </c>
      <c r="J2512">
        <v>0</v>
      </c>
      <c r="K2512">
        <v>0</v>
      </c>
      <c r="L2512" t="b">
        <f t="shared" si="156"/>
        <v>0</v>
      </c>
      <c r="M2512" t="b">
        <f t="shared" si="157"/>
        <v>0</v>
      </c>
      <c r="N2512" t="b">
        <f t="shared" si="158"/>
        <v>0</v>
      </c>
      <c r="O2512" s="2" t="b">
        <f t="shared" si="159"/>
        <v>0</v>
      </c>
    </row>
    <row r="2513" spans="1:15" x14ac:dyDescent="0.25">
      <c r="A2513">
        <v>2513</v>
      </c>
      <c r="B2513" s="2" t="s">
        <v>2681</v>
      </c>
      <c r="C2513">
        <v>34</v>
      </c>
      <c r="D2513">
        <v>17</v>
      </c>
      <c r="E2513">
        <v>2513</v>
      </c>
      <c r="F2513" s="2" t="s">
        <v>137</v>
      </c>
      <c r="G2513">
        <v>6.09</v>
      </c>
      <c r="H2513">
        <v>100</v>
      </c>
      <c r="I2513">
        <v>0</v>
      </c>
      <c r="J2513">
        <v>0</v>
      </c>
      <c r="K2513">
        <v>0</v>
      </c>
      <c r="L2513" t="b">
        <f t="shared" si="156"/>
        <v>0</v>
      </c>
      <c r="M2513" t="b">
        <f t="shared" si="157"/>
        <v>0</v>
      </c>
      <c r="N2513" t="b">
        <f t="shared" si="158"/>
        <v>0</v>
      </c>
      <c r="O2513" s="2" t="b">
        <f t="shared" si="159"/>
        <v>0</v>
      </c>
    </row>
    <row r="2514" spans="1:15" x14ac:dyDescent="0.25">
      <c r="A2514">
        <v>2514</v>
      </c>
      <c r="B2514" s="2" t="s">
        <v>2682</v>
      </c>
      <c r="C2514">
        <v>34</v>
      </c>
      <c r="D2514">
        <v>17</v>
      </c>
      <c r="E2514">
        <v>2514</v>
      </c>
      <c r="F2514" s="2" t="s">
        <v>137</v>
      </c>
      <c r="G2514">
        <v>3.12</v>
      </c>
      <c r="H2514">
        <v>100</v>
      </c>
      <c r="I2514">
        <v>0</v>
      </c>
      <c r="J2514">
        <v>0</v>
      </c>
      <c r="K2514">
        <v>0</v>
      </c>
      <c r="L2514" t="b">
        <f t="shared" si="156"/>
        <v>0</v>
      </c>
      <c r="M2514" t="b">
        <f t="shared" si="157"/>
        <v>0</v>
      </c>
      <c r="N2514" t="b">
        <f t="shared" si="158"/>
        <v>0</v>
      </c>
      <c r="O2514" s="2" t="b">
        <f t="shared" si="159"/>
        <v>0</v>
      </c>
    </row>
    <row r="2515" spans="1:15" x14ac:dyDescent="0.25">
      <c r="A2515">
        <v>2515</v>
      </c>
      <c r="B2515" s="2" t="s">
        <v>2683</v>
      </c>
      <c r="C2515">
        <v>34</v>
      </c>
      <c r="D2515">
        <v>17</v>
      </c>
      <c r="E2515">
        <v>2515</v>
      </c>
      <c r="F2515" s="2" t="s">
        <v>137</v>
      </c>
      <c r="G2515">
        <v>3.89</v>
      </c>
      <c r="H2515">
        <v>100</v>
      </c>
      <c r="I2515">
        <v>0</v>
      </c>
      <c r="J2515">
        <v>0</v>
      </c>
      <c r="K2515">
        <v>0</v>
      </c>
      <c r="L2515" t="b">
        <f t="shared" si="156"/>
        <v>0</v>
      </c>
      <c r="M2515" t="b">
        <f t="shared" si="157"/>
        <v>0</v>
      </c>
      <c r="N2515" t="b">
        <f t="shared" si="158"/>
        <v>0</v>
      </c>
      <c r="O2515" s="2" t="b">
        <f t="shared" si="159"/>
        <v>0</v>
      </c>
    </row>
    <row r="2516" spans="1:15" x14ac:dyDescent="0.25">
      <c r="A2516">
        <v>2516</v>
      </c>
      <c r="B2516" s="2" t="s">
        <v>2684</v>
      </c>
      <c r="C2516">
        <v>34</v>
      </c>
      <c r="D2516">
        <v>17</v>
      </c>
      <c r="E2516">
        <v>2516</v>
      </c>
      <c r="F2516" s="2" t="s">
        <v>137</v>
      </c>
      <c r="G2516">
        <v>5.79</v>
      </c>
      <c r="H2516">
        <v>100</v>
      </c>
      <c r="I2516">
        <v>0</v>
      </c>
      <c r="J2516">
        <v>0</v>
      </c>
      <c r="K2516">
        <v>0</v>
      </c>
      <c r="L2516" t="b">
        <f t="shared" si="156"/>
        <v>0</v>
      </c>
      <c r="M2516" t="b">
        <f t="shared" si="157"/>
        <v>0</v>
      </c>
      <c r="N2516" t="b">
        <f t="shared" si="158"/>
        <v>0</v>
      </c>
      <c r="O2516" s="2" t="b">
        <f t="shared" si="159"/>
        <v>0</v>
      </c>
    </row>
    <row r="2517" spans="1:15" x14ac:dyDescent="0.25">
      <c r="A2517">
        <v>2517</v>
      </c>
      <c r="B2517" s="2" t="s">
        <v>2685</v>
      </c>
      <c r="C2517">
        <v>34</v>
      </c>
      <c r="D2517">
        <v>17</v>
      </c>
      <c r="E2517">
        <v>2517</v>
      </c>
      <c r="F2517" s="2" t="s">
        <v>137</v>
      </c>
      <c r="G2517">
        <v>5.79</v>
      </c>
      <c r="H2517">
        <v>100</v>
      </c>
      <c r="I2517">
        <v>0</v>
      </c>
      <c r="J2517">
        <v>0</v>
      </c>
      <c r="K2517">
        <v>0</v>
      </c>
      <c r="L2517" t="b">
        <f t="shared" si="156"/>
        <v>0</v>
      </c>
      <c r="M2517" t="b">
        <f t="shared" si="157"/>
        <v>0</v>
      </c>
      <c r="N2517" t="b">
        <f t="shared" si="158"/>
        <v>0</v>
      </c>
      <c r="O2517" s="2" t="b">
        <f t="shared" si="159"/>
        <v>0</v>
      </c>
    </row>
    <row r="2518" spans="1:15" x14ac:dyDescent="0.25">
      <c r="A2518">
        <v>2518</v>
      </c>
      <c r="B2518" s="2" t="s">
        <v>2686</v>
      </c>
      <c r="C2518">
        <v>34</v>
      </c>
      <c r="D2518">
        <v>17</v>
      </c>
      <c r="E2518">
        <v>2518</v>
      </c>
      <c r="F2518" s="2" t="s">
        <v>137</v>
      </c>
      <c r="G2518">
        <v>4.46</v>
      </c>
      <c r="H2518">
        <v>100</v>
      </c>
      <c r="I2518">
        <v>0</v>
      </c>
      <c r="J2518">
        <v>0</v>
      </c>
      <c r="K2518">
        <v>0</v>
      </c>
      <c r="L2518" t="b">
        <f t="shared" si="156"/>
        <v>0</v>
      </c>
      <c r="M2518" t="b">
        <f t="shared" si="157"/>
        <v>0</v>
      </c>
      <c r="N2518" t="b">
        <f t="shared" si="158"/>
        <v>0</v>
      </c>
      <c r="O2518" s="2" t="b">
        <f t="shared" si="159"/>
        <v>0</v>
      </c>
    </row>
    <row r="2519" spans="1:15" x14ac:dyDescent="0.25">
      <c r="A2519">
        <v>2519</v>
      </c>
      <c r="B2519" s="2" t="s">
        <v>2687</v>
      </c>
      <c r="C2519">
        <v>34</v>
      </c>
      <c r="D2519">
        <v>17</v>
      </c>
      <c r="E2519">
        <v>2519</v>
      </c>
      <c r="F2519" s="2" t="s">
        <v>137</v>
      </c>
      <c r="G2519">
        <v>5.91</v>
      </c>
      <c r="H2519">
        <v>100</v>
      </c>
      <c r="I2519">
        <v>0</v>
      </c>
      <c r="J2519">
        <v>0</v>
      </c>
      <c r="K2519">
        <v>0</v>
      </c>
      <c r="L2519" t="b">
        <f t="shared" si="156"/>
        <v>0</v>
      </c>
      <c r="M2519" t="b">
        <f t="shared" si="157"/>
        <v>0</v>
      </c>
      <c r="N2519" t="b">
        <f t="shared" si="158"/>
        <v>0</v>
      </c>
      <c r="O2519" s="2" t="b">
        <f t="shared" si="159"/>
        <v>0</v>
      </c>
    </row>
    <row r="2520" spans="1:15" x14ac:dyDescent="0.25">
      <c r="A2520">
        <v>2520</v>
      </c>
      <c r="B2520" s="2" t="s">
        <v>2688</v>
      </c>
      <c r="C2520">
        <v>34</v>
      </c>
      <c r="D2520">
        <v>17</v>
      </c>
      <c r="E2520">
        <v>2520</v>
      </c>
      <c r="F2520" s="2" t="s">
        <v>137</v>
      </c>
      <c r="G2520">
        <v>5.56</v>
      </c>
      <c r="H2520">
        <v>100</v>
      </c>
      <c r="I2520">
        <v>0</v>
      </c>
      <c r="J2520">
        <v>0</v>
      </c>
      <c r="K2520">
        <v>0</v>
      </c>
      <c r="L2520" t="b">
        <f t="shared" si="156"/>
        <v>0</v>
      </c>
      <c r="M2520" t="b">
        <f t="shared" si="157"/>
        <v>0</v>
      </c>
      <c r="N2520" t="b">
        <f t="shared" si="158"/>
        <v>0</v>
      </c>
      <c r="O2520" s="2" t="b">
        <f t="shared" si="159"/>
        <v>0</v>
      </c>
    </row>
    <row r="2521" spans="1:15" x14ac:dyDescent="0.25">
      <c r="A2521">
        <v>2521</v>
      </c>
      <c r="B2521" s="2" t="s">
        <v>2689</v>
      </c>
      <c r="C2521">
        <v>34</v>
      </c>
      <c r="D2521">
        <v>17</v>
      </c>
      <c r="E2521">
        <v>2521</v>
      </c>
      <c r="F2521" s="2" t="s">
        <v>137</v>
      </c>
      <c r="G2521">
        <v>4.2300000000000004</v>
      </c>
      <c r="H2521">
        <v>100</v>
      </c>
      <c r="I2521">
        <v>0</v>
      </c>
      <c r="J2521">
        <v>0</v>
      </c>
      <c r="K2521">
        <v>0</v>
      </c>
      <c r="L2521" t="b">
        <f t="shared" si="156"/>
        <v>0</v>
      </c>
      <c r="M2521" t="b">
        <f t="shared" si="157"/>
        <v>0</v>
      </c>
      <c r="N2521" t="b">
        <f t="shared" si="158"/>
        <v>0</v>
      </c>
      <c r="O2521" s="2" t="b">
        <f t="shared" si="159"/>
        <v>0</v>
      </c>
    </row>
    <row r="2522" spans="1:15" x14ac:dyDescent="0.25">
      <c r="A2522">
        <v>2522</v>
      </c>
      <c r="B2522" s="2" t="s">
        <v>2690</v>
      </c>
      <c r="C2522">
        <v>34</v>
      </c>
      <c r="D2522">
        <v>17</v>
      </c>
      <c r="E2522">
        <v>2522</v>
      </c>
      <c r="F2522" s="2" t="s">
        <v>137</v>
      </c>
      <c r="G2522">
        <v>3.35</v>
      </c>
      <c r="H2522">
        <v>100</v>
      </c>
      <c r="I2522">
        <v>0</v>
      </c>
      <c r="J2522">
        <v>0</v>
      </c>
      <c r="K2522">
        <v>0</v>
      </c>
      <c r="L2522" t="b">
        <f t="shared" si="156"/>
        <v>0</v>
      </c>
      <c r="M2522" t="b">
        <f t="shared" si="157"/>
        <v>0</v>
      </c>
      <c r="N2522" t="b">
        <f t="shared" si="158"/>
        <v>0</v>
      </c>
      <c r="O2522" s="2" t="b">
        <f t="shared" si="159"/>
        <v>0</v>
      </c>
    </row>
    <row r="2523" spans="1:15" x14ac:dyDescent="0.25">
      <c r="A2523">
        <v>2523</v>
      </c>
      <c r="B2523" s="2" t="s">
        <v>2691</v>
      </c>
      <c r="C2523">
        <v>34</v>
      </c>
      <c r="D2523">
        <v>17</v>
      </c>
      <c r="E2523">
        <v>2523</v>
      </c>
      <c r="F2523" s="2" t="s">
        <v>137</v>
      </c>
      <c r="G2523">
        <v>4.6500000000000004</v>
      </c>
      <c r="H2523">
        <v>100</v>
      </c>
      <c r="I2523">
        <v>0</v>
      </c>
      <c r="J2523">
        <v>0</v>
      </c>
      <c r="K2523">
        <v>0</v>
      </c>
      <c r="L2523" t="b">
        <f t="shared" si="156"/>
        <v>0</v>
      </c>
      <c r="M2523" t="b">
        <f t="shared" si="157"/>
        <v>0</v>
      </c>
      <c r="N2523" t="b">
        <f t="shared" si="158"/>
        <v>0</v>
      </c>
      <c r="O2523" s="2" t="b">
        <f t="shared" si="159"/>
        <v>0</v>
      </c>
    </row>
    <row r="2524" spans="1:15" x14ac:dyDescent="0.25">
      <c r="A2524">
        <v>2524</v>
      </c>
      <c r="B2524" s="2" t="s">
        <v>2692</v>
      </c>
      <c r="C2524">
        <v>34</v>
      </c>
      <c r="D2524">
        <v>17</v>
      </c>
      <c r="E2524">
        <v>2524</v>
      </c>
      <c r="F2524" s="2" t="s">
        <v>137</v>
      </c>
      <c r="G2524">
        <v>3.12</v>
      </c>
      <c r="H2524">
        <v>100</v>
      </c>
      <c r="I2524">
        <v>0</v>
      </c>
      <c r="J2524">
        <v>0</v>
      </c>
      <c r="K2524">
        <v>0</v>
      </c>
      <c r="L2524" t="b">
        <f t="shared" si="156"/>
        <v>0</v>
      </c>
      <c r="M2524" t="b">
        <f t="shared" si="157"/>
        <v>0</v>
      </c>
      <c r="N2524" t="b">
        <f t="shared" si="158"/>
        <v>0</v>
      </c>
      <c r="O2524" s="2" t="b">
        <f t="shared" si="159"/>
        <v>0</v>
      </c>
    </row>
    <row r="2525" spans="1:15" x14ac:dyDescent="0.25">
      <c r="A2525">
        <v>2525</v>
      </c>
      <c r="B2525" s="2" t="s">
        <v>2693</v>
      </c>
      <c r="C2525">
        <v>34</v>
      </c>
      <c r="D2525">
        <v>17</v>
      </c>
      <c r="E2525">
        <v>2525</v>
      </c>
      <c r="F2525" s="2" t="s">
        <v>137</v>
      </c>
      <c r="G2525">
        <v>5.91</v>
      </c>
      <c r="H2525">
        <v>100</v>
      </c>
      <c r="I2525">
        <v>0</v>
      </c>
      <c r="J2525">
        <v>0</v>
      </c>
      <c r="K2525">
        <v>0</v>
      </c>
      <c r="L2525" t="b">
        <f t="shared" si="156"/>
        <v>0</v>
      </c>
      <c r="M2525" t="b">
        <f t="shared" si="157"/>
        <v>0</v>
      </c>
      <c r="N2525" t="b">
        <f t="shared" si="158"/>
        <v>0</v>
      </c>
      <c r="O2525" s="2" t="b">
        <f t="shared" si="159"/>
        <v>0</v>
      </c>
    </row>
    <row r="2526" spans="1:15" x14ac:dyDescent="0.25">
      <c r="A2526">
        <v>2526</v>
      </c>
      <c r="B2526" s="2" t="s">
        <v>2694</v>
      </c>
      <c r="C2526">
        <v>34</v>
      </c>
      <c r="D2526">
        <v>17</v>
      </c>
      <c r="E2526">
        <v>2526</v>
      </c>
      <c r="F2526" s="2" t="s">
        <v>137</v>
      </c>
      <c r="G2526">
        <v>5.79</v>
      </c>
      <c r="H2526">
        <v>100</v>
      </c>
      <c r="I2526">
        <v>0</v>
      </c>
      <c r="J2526">
        <v>0</v>
      </c>
      <c r="K2526">
        <v>0</v>
      </c>
      <c r="L2526" t="b">
        <f t="shared" si="156"/>
        <v>0</v>
      </c>
      <c r="M2526" t="b">
        <f t="shared" si="157"/>
        <v>0</v>
      </c>
      <c r="N2526" t="b">
        <f t="shared" si="158"/>
        <v>0</v>
      </c>
      <c r="O2526" s="2" t="b">
        <f t="shared" si="159"/>
        <v>0</v>
      </c>
    </row>
    <row r="2527" spans="1:15" x14ac:dyDescent="0.25">
      <c r="A2527">
        <v>2527</v>
      </c>
      <c r="B2527" s="2" t="s">
        <v>2695</v>
      </c>
      <c r="C2527">
        <v>34</v>
      </c>
      <c r="D2527">
        <v>17</v>
      </c>
      <c r="E2527">
        <v>2527</v>
      </c>
      <c r="F2527" s="2" t="s">
        <v>137</v>
      </c>
      <c r="G2527">
        <v>5.91</v>
      </c>
      <c r="H2527">
        <v>100</v>
      </c>
      <c r="I2527">
        <v>0</v>
      </c>
      <c r="J2527">
        <v>0</v>
      </c>
      <c r="K2527">
        <v>0</v>
      </c>
      <c r="L2527" t="b">
        <f t="shared" si="156"/>
        <v>0</v>
      </c>
      <c r="M2527" t="b">
        <f t="shared" si="157"/>
        <v>0</v>
      </c>
      <c r="N2527" t="b">
        <f t="shared" si="158"/>
        <v>0</v>
      </c>
      <c r="O2527" s="2" t="b">
        <f t="shared" si="159"/>
        <v>0</v>
      </c>
    </row>
    <row r="2528" spans="1:15" x14ac:dyDescent="0.25">
      <c r="A2528">
        <v>2528</v>
      </c>
      <c r="B2528" s="2" t="s">
        <v>2696</v>
      </c>
      <c r="C2528">
        <v>34</v>
      </c>
      <c r="D2528">
        <v>17</v>
      </c>
      <c r="E2528">
        <v>2528</v>
      </c>
      <c r="F2528" s="2" t="s">
        <v>137</v>
      </c>
      <c r="G2528">
        <v>8.27</v>
      </c>
      <c r="H2528">
        <v>100</v>
      </c>
      <c r="I2528">
        <v>0</v>
      </c>
      <c r="J2528">
        <v>0</v>
      </c>
      <c r="K2528">
        <v>0</v>
      </c>
      <c r="L2528" t="b">
        <f t="shared" si="156"/>
        <v>0</v>
      </c>
      <c r="M2528" t="b">
        <f t="shared" si="157"/>
        <v>0</v>
      </c>
      <c r="N2528" t="b">
        <f t="shared" si="158"/>
        <v>0</v>
      </c>
      <c r="O2528" s="2" t="b">
        <f t="shared" si="159"/>
        <v>0</v>
      </c>
    </row>
    <row r="2529" spans="1:15" x14ac:dyDescent="0.25">
      <c r="A2529">
        <v>2529</v>
      </c>
      <c r="B2529" s="2" t="s">
        <v>2697</v>
      </c>
      <c r="C2529">
        <v>34</v>
      </c>
      <c r="D2529">
        <v>17</v>
      </c>
      <c r="E2529">
        <v>2529</v>
      </c>
      <c r="F2529" s="2" t="s">
        <v>137</v>
      </c>
      <c r="G2529">
        <v>8.4600000000000009</v>
      </c>
      <c r="H2529">
        <v>100</v>
      </c>
      <c r="I2529">
        <v>0</v>
      </c>
      <c r="J2529">
        <v>0</v>
      </c>
      <c r="K2529">
        <v>0</v>
      </c>
      <c r="L2529" t="b">
        <f t="shared" si="156"/>
        <v>0</v>
      </c>
      <c r="M2529" t="b">
        <f t="shared" si="157"/>
        <v>0</v>
      </c>
      <c r="N2529" t="b">
        <f t="shared" si="158"/>
        <v>0</v>
      </c>
      <c r="O2529" s="2" t="b">
        <f t="shared" si="159"/>
        <v>0</v>
      </c>
    </row>
    <row r="2530" spans="1:15" x14ac:dyDescent="0.25">
      <c r="A2530">
        <v>2530</v>
      </c>
      <c r="B2530" s="2" t="s">
        <v>2698</v>
      </c>
      <c r="C2530">
        <v>34</v>
      </c>
      <c r="D2530">
        <v>17</v>
      </c>
      <c r="E2530">
        <v>2530</v>
      </c>
      <c r="F2530" s="2" t="s">
        <v>137</v>
      </c>
      <c r="G2530">
        <v>11.51</v>
      </c>
      <c r="H2530">
        <v>100</v>
      </c>
      <c r="I2530">
        <v>0</v>
      </c>
      <c r="J2530">
        <v>0</v>
      </c>
      <c r="K2530">
        <v>0</v>
      </c>
      <c r="L2530" t="b">
        <f t="shared" si="156"/>
        <v>0</v>
      </c>
      <c r="M2530" t="b">
        <f t="shared" si="157"/>
        <v>0</v>
      </c>
      <c r="N2530" t="b">
        <f t="shared" si="158"/>
        <v>0</v>
      </c>
      <c r="O2530" s="2" t="b">
        <f t="shared" si="159"/>
        <v>0</v>
      </c>
    </row>
    <row r="2531" spans="1:15" x14ac:dyDescent="0.25">
      <c r="A2531">
        <v>2531</v>
      </c>
      <c r="B2531" s="2" t="s">
        <v>2699</v>
      </c>
      <c r="C2531">
        <v>34</v>
      </c>
      <c r="D2531">
        <v>17</v>
      </c>
      <c r="E2531">
        <v>2531</v>
      </c>
      <c r="F2531" s="2" t="s">
        <v>137</v>
      </c>
      <c r="G2531">
        <v>4.6500000000000004</v>
      </c>
      <c r="H2531">
        <v>100</v>
      </c>
      <c r="I2531">
        <v>0</v>
      </c>
      <c r="J2531">
        <v>0</v>
      </c>
      <c r="K2531">
        <v>0</v>
      </c>
      <c r="L2531" t="b">
        <f t="shared" si="156"/>
        <v>0</v>
      </c>
      <c r="M2531" t="b">
        <f t="shared" si="157"/>
        <v>0</v>
      </c>
      <c r="N2531" t="b">
        <f t="shared" si="158"/>
        <v>0</v>
      </c>
      <c r="O2531" s="2" t="b">
        <f t="shared" si="159"/>
        <v>0</v>
      </c>
    </row>
    <row r="2532" spans="1:15" x14ac:dyDescent="0.25">
      <c r="A2532">
        <v>2532</v>
      </c>
      <c r="B2532" s="2" t="s">
        <v>2700</v>
      </c>
      <c r="C2532">
        <v>34</v>
      </c>
      <c r="D2532">
        <v>17</v>
      </c>
      <c r="E2532">
        <v>2532</v>
      </c>
      <c r="F2532" s="2" t="s">
        <v>137</v>
      </c>
      <c r="G2532">
        <v>9.2200000000000006</v>
      </c>
      <c r="H2532">
        <v>100</v>
      </c>
      <c r="I2532">
        <v>0</v>
      </c>
      <c r="J2532">
        <v>0</v>
      </c>
      <c r="K2532">
        <v>0</v>
      </c>
      <c r="L2532" t="b">
        <f t="shared" si="156"/>
        <v>0</v>
      </c>
      <c r="M2532" t="b">
        <f t="shared" si="157"/>
        <v>0</v>
      </c>
      <c r="N2532" t="b">
        <f t="shared" si="158"/>
        <v>0</v>
      </c>
      <c r="O2532" s="2" t="b">
        <f t="shared" si="159"/>
        <v>0</v>
      </c>
    </row>
    <row r="2533" spans="1:15" x14ac:dyDescent="0.25">
      <c r="A2533">
        <v>2533</v>
      </c>
      <c r="B2533" s="2" t="s">
        <v>2701</v>
      </c>
      <c r="C2533">
        <v>34</v>
      </c>
      <c r="D2533">
        <v>17</v>
      </c>
      <c r="E2533">
        <v>2533</v>
      </c>
      <c r="F2533" s="2" t="s">
        <v>137</v>
      </c>
      <c r="G2533">
        <v>9.2200000000000006</v>
      </c>
      <c r="H2533">
        <v>100</v>
      </c>
      <c r="I2533">
        <v>0</v>
      </c>
      <c r="J2533">
        <v>0</v>
      </c>
      <c r="K2533">
        <v>0</v>
      </c>
      <c r="L2533" t="b">
        <f t="shared" si="156"/>
        <v>0</v>
      </c>
      <c r="M2533" t="b">
        <f t="shared" si="157"/>
        <v>0</v>
      </c>
      <c r="N2533" t="b">
        <f t="shared" si="158"/>
        <v>0</v>
      </c>
      <c r="O2533" s="2" t="b">
        <f t="shared" si="159"/>
        <v>0</v>
      </c>
    </row>
    <row r="2534" spans="1:15" x14ac:dyDescent="0.25">
      <c r="A2534">
        <v>2534</v>
      </c>
      <c r="B2534" s="2" t="s">
        <v>2702</v>
      </c>
      <c r="C2534">
        <v>34</v>
      </c>
      <c r="D2534">
        <v>17</v>
      </c>
      <c r="E2534">
        <v>2534</v>
      </c>
      <c r="F2534" s="2" t="s">
        <v>137</v>
      </c>
      <c r="G2534">
        <v>3.89</v>
      </c>
      <c r="H2534">
        <v>100</v>
      </c>
      <c r="I2534">
        <v>0</v>
      </c>
      <c r="J2534">
        <v>0</v>
      </c>
      <c r="K2534">
        <v>0</v>
      </c>
      <c r="L2534" t="b">
        <f t="shared" si="156"/>
        <v>0</v>
      </c>
      <c r="M2534" t="b">
        <f t="shared" si="157"/>
        <v>0</v>
      </c>
      <c r="N2534" t="b">
        <f t="shared" si="158"/>
        <v>0</v>
      </c>
      <c r="O2534" s="2" t="b">
        <f t="shared" si="159"/>
        <v>0</v>
      </c>
    </row>
    <row r="2535" spans="1:15" x14ac:dyDescent="0.25">
      <c r="A2535">
        <v>2535</v>
      </c>
      <c r="B2535" s="2" t="s">
        <v>2703</v>
      </c>
      <c r="C2535">
        <v>34</v>
      </c>
      <c r="D2535">
        <v>17</v>
      </c>
      <c r="E2535">
        <v>2535</v>
      </c>
      <c r="F2535" s="2" t="s">
        <v>137</v>
      </c>
      <c r="G2535">
        <v>16.97</v>
      </c>
      <c r="H2535">
        <v>100</v>
      </c>
      <c r="I2535">
        <v>0</v>
      </c>
      <c r="J2535">
        <v>0</v>
      </c>
      <c r="K2535">
        <v>0</v>
      </c>
      <c r="L2535" t="b">
        <f t="shared" si="156"/>
        <v>0</v>
      </c>
      <c r="M2535" t="b">
        <f t="shared" si="157"/>
        <v>0</v>
      </c>
      <c r="N2535" t="b">
        <f t="shared" si="158"/>
        <v>0</v>
      </c>
      <c r="O2535" s="2" t="b">
        <f t="shared" si="159"/>
        <v>0</v>
      </c>
    </row>
    <row r="2536" spans="1:15" x14ac:dyDescent="0.25">
      <c r="A2536">
        <v>2536</v>
      </c>
      <c r="B2536" s="2" t="s">
        <v>2704</v>
      </c>
      <c r="C2536">
        <v>34</v>
      </c>
      <c r="D2536">
        <v>17</v>
      </c>
      <c r="E2536">
        <v>2536</v>
      </c>
      <c r="F2536" s="2" t="s">
        <v>137</v>
      </c>
      <c r="G2536">
        <v>3.09</v>
      </c>
      <c r="H2536">
        <v>100</v>
      </c>
      <c r="I2536">
        <v>0</v>
      </c>
      <c r="J2536">
        <v>0</v>
      </c>
      <c r="K2536">
        <v>0</v>
      </c>
      <c r="L2536" t="b">
        <f t="shared" si="156"/>
        <v>0</v>
      </c>
      <c r="M2536" t="b">
        <f t="shared" si="157"/>
        <v>0</v>
      </c>
      <c r="N2536" t="b">
        <f t="shared" si="158"/>
        <v>0</v>
      </c>
      <c r="O2536" s="2" t="b">
        <f t="shared" si="159"/>
        <v>0</v>
      </c>
    </row>
    <row r="2537" spans="1:15" x14ac:dyDescent="0.25">
      <c r="A2537">
        <v>2537</v>
      </c>
      <c r="B2537" s="2" t="s">
        <v>2705</v>
      </c>
      <c r="C2537">
        <v>34</v>
      </c>
      <c r="D2537">
        <v>17</v>
      </c>
      <c r="E2537">
        <v>2537</v>
      </c>
      <c r="F2537" s="2" t="s">
        <v>137</v>
      </c>
      <c r="G2537">
        <v>4.99</v>
      </c>
      <c r="H2537">
        <v>100</v>
      </c>
      <c r="I2537">
        <v>0</v>
      </c>
      <c r="J2537">
        <v>0</v>
      </c>
      <c r="K2537">
        <v>0</v>
      </c>
      <c r="L2537" t="b">
        <f t="shared" si="156"/>
        <v>0</v>
      </c>
      <c r="M2537" t="b">
        <f t="shared" si="157"/>
        <v>0</v>
      </c>
      <c r="N2537" t="b">
        <f t="shared" si="158"/>
        <v>0</v>
      </c>
      <c r="O2537" s="2" t="b">
        <f t="shared" si="159"/>
        <v>0</v>
      </c>
    </row>
    <row r="2538" spans="1:15" x14ac:dyDescent="0.25">
      <c r="A2538">
        <v>2538</v>
      </c>
      <c r="B2538" s="2" t="s">
        <v>2706</v>
      </c>
      <c r="C2538">
        <v>34</v>
      </c>
      <c r="D2538">
        <v>17</v>
      </c>
      <c r="E2538">
        <v>2538</v>
      </c>
      <c r="F2538" s="2" t="s">
        <v>137</v>
      </c>
      <c r="G2538">
        <v>4.99</v>
      </c>
      <c r="H2538">
        <v>100</v>
      </c>
      <c r="I2538">
        <v>0</v>
      </c>
      <c r="J2538">
        <v>0</v>
      </c>
      <c r="K2538">
        <v>0</v>
      </c>
      <c r="L2538" t="b">
        <f t="shared" si="156"/>
        <v>0</v>
      </c>
      <c r="M2538" t="b">
        <f t="shared" si="157"/>
        <v>0</v>
      </c>
      <c r="N2538" t="b">
        <f t="shared" si="158"/>
        <v>0</v>
      </c>
      <c r="O2538" s="2" t="b">
        <f t="shared" si="159"/>
        <v>0</v>
      </c>
    </row>
    <row r="2539" spans="1:15" x14ac:dyDescent="0.25">
      <c r="A2539">
        <v>2539</v>
      </c>
      <c r="B2539" s="2" t="s">
        <v>2707</v>
      </c>
      <c r="C2539">
        <v>34</v>
      </c>
      <c r="D2539">
        <v>17</v>
      </c>
      <c r="E2539">
        <v>2539</v>
      </c>
      <c r="F2539" s="2" t="s">
        <v>137</v>
      </c>
      <c r="G2539">
        <v>3.66</v>
      </c>
      <c r="H2539">
        <v>100</v>
      </c>
      <c r="I2539">
        <v>0</v>
      </c>
      <c r="J2539">
        <v>0</v>
      </c>
      <c r="K2539">
        <v>0</v>
      </c>
      <c r="L2539" t="b">
        <f t="shared" si="156"/>
        <v>0</v>
      </c>
      <c r="M2539" t="b">
        <f t="shared" si="157"/>
        <v>0</v>
      </c>
      <c r="N2539" t="b">
        <f t="shared" si="158"/>
        <v>0</v>
      </c>
      <c r="O2539" s="2" t="b">
        <f t="shared" si="159"/>
        <v>0</v>
      </c>
    </row>
    <row r="2540" spans="1:15" x14ac:dyDescent="0.25">
      <c r="A2540">
        <v>2540</v>
      </c>
      <c r="B2540" s="2" t="s">
        <v>2708</v>
      </c>
      <c r="C2540">
        <v>34</v>
      </c>
      <c r="D2540">
        <v>17</v>
      </c>
      <c r="E2540">
        <v>2540</v>
      </c>
      <c r="F2540" s="2" t="s">
        <v>137</v>
      </c>
      <c r="G2540">
        <v>5.1100000000000003</v>
      </c>
      <c r="H2540">
        <v>100</v>
      </c>
      <c r="I2540">
        <v>0</v>
      </c>
      <c r="J2540">
        <v>0</v>
      </c>
      <c r="K2540">
        <v>0</v>
      </c>
      <c r="L2540" t="b">
        <f t="shared" si="156"/>
        <v>0</v>
      </c>
      <c r="M2540" t="b">
        <f t="shared" si="157"/>
        <v>0</v>
      </c>
      <c r="N2540" t="b">
        <f t="shared" si="158"/>
        <v>0</v>
      </c>
      <c r="O2540" s="2" t="b">
        <f t="shared" si="159"/>
        <v>0</v>
      </c>
    </row>
    <row r="2541" spans="1:15" x14ac:dyDescent="0.25">
      <c r="A2541">
        <v>2541</v>
      </c>
      <c r="B2541" s="2" t="s">
        <v>2709</v>
      </c>
      <c r="C2541">
        <v>34</v>
      </c>
      <c r="D2541">
        <v>17</v>
      </c>
      <c r="E2541">
        <v>2541</v>
      </c>
      <c r="F2541" s="2" t="s">
        <v>137</v>
      </c>
      <c r="G2541">
        <v>4.76</v>
      </c>
      <c r="H2541">
        <v>100</v>
      </c>
      <c r="I2541">
        <v>0</v>
      </c>
      <c r="J2541">
        <v>0</v>
      </c>
      <c r="K2541">
        <v>0</v>
      </c>
      <c r="L2541" t="b">
        <f t="shared" si="156"/>
        <v>0</v>
      </c>
      <c r="M2541" t="b">
        <f t="shared" si="157"/>
        <v>0</v>
      </c>
      <c r="N2541" t="b">
        <f t="shared" si="158"/>
        <v>0</v>
      </c>
      <c r="O2541" s="2" t="b">
        <f t="shared" si="159"/>
        <v>0</v>
      </c>
    </row>
    <row r="2542" spans="1:15" x14ac:dyDescent="0.25">
      <c r="A2542">
        <v>2542</v>
      </c>
      <c r="B2542" s="2" t="s">
        <v>2710</v>
      </c>
      <c r="C2542">
        <v>34</v>
      </c>
      <c r="D2542">
        <v>17</v>
      </c>
      <c r="E2542">
        <v>2542</v>
      </c>
      <c r="F2542" s="2" t="s">
        <v>137</v>
      </c>
      <c r="G2542">
        <v>3.43</v>
      </c>
      <c r="H2542">
        <v>100</v>
      </c>
      <c r="I2542">
        <v>0</v>
      </c>
      <c r="J2542">
        <v>0</v>
      </c>
      <c r="K2542">
        <v>0</v>
      </c>
      <c r="L2542" t="b">
        <f t="shared" si="156"/>
        <v>0</v>
      </c>
      <c r="M2542" t="b">
        <f t="shared" si="157"/>
        <v>0</v>
      </c>
      <c r="N2542" t="b">
        <f t="shared" si="158"/>
        <v>0</v>
      </c>
      <c r="O2542" s="2" t="b">
        <f t="shared" si="159"/>
        <v>0</v>
      </c>
    </row>
    <row r="2543" spans="1:15" x14ac:dyDescent="0.25">
      <c r="A2543">
        <v>2543</v>
      </c>
      <c r="B2543" s="2" t="s">
        <v>2711</v>
      </c>
      <c r="C2543">
        <v>34</v>
      </c>
      <c r="D2543">
        <v>17</v>
      </c>
      <c r="E2543">
        <v>2543</v>
      </c>
      <c r="F2543" s="2" t="s">
        <v>137</v>
      </c>
      <c r="G2543">
        <v>2.6</v>
      </c>
      <c r="H2543">
        <v>100</v>
      </c>
      <c r="I2543">
        <v>0</v>
      </c>
      <c r="J2543">
        <v>0</v>
      </c>
      <c r="K2543">
        <v>0</v>
      </c>
      <c r="L2543" t="b">
        <f t="shared" si="156"/>
        <v>0</v>
      </c>
      <c r="M2543" t="b">
        <f t="shared" si="157"/>
        <v>0</v>
      </c>
      <c r="N2543" t="b">
        <f t="shared" si="158"/>
        <v>0</v>
      </c>
      <c r="O2543" s="2" t="b">
        <f t="shared" si="159"/>
        <v>0</v>
      </c>
    </row>
    <row r="2544" spans="1:15" x14ac:dyDescent="0.25">
      <c r="A2544">
        <v>2544</v>
      </c>
      <c r="B2544" s="2" t="s">
        <v>2712</v>
      </c>
      <c r="C2544">
        <v>34</v>
      </c>
      <c r="D2544">
        <v>17</v>
      </c>
      <c r="E2544">
        <v>2544</v>
      </c>
      <c r="F2544" s="2" t="s">
        <v>137</v>
      </c>
      <c r="G2544">
        <v>3.85</v>
      </c>
      <c r="H2544">
        <v>100</v>
      </c>
      <c r="I2544">
        <v>0</v>
      </c>
      <c r="J2544">
        <v>0</v>
      </c>
      <c r="K2544">
        <v>0</v>
      </c>
      <c r="L2544" t="b">
        <f t="shared" si="156"/>
        <v>0</v>
      </c>
      <c r="M2544" t="b">
        <f t="shared" si="157"/>
        <v>0</v>
      </c>
      <c r="N2544" t="b">
        <f t="shared" si="158"/>
        <v>0</v>
      </c>
      <c r="O2544" s="2" t="b">
        <f t="shared" si="159"/>
        <v>0</v>
      </c>
    </row>
    <row r="2545" spans="1:15" x14ac:dyDescent="0.25">
      <c r="A2545">
        <v>2545</v>
      </c>
      <c r="B2545" s="2" t="s">
        <v>2713</v>
      </c>
      <c r="C2545">
        <v>34</v>
      </c>
      <c r="D2545">
        <v>17</v>
      </c>
      <c r="E2545">
        <v>2545</v>
      </c>
      <c r="F2545" s="2" t="s">
        <v>137</v>
      </c>
      <c r="G2545">
        <v>11.64</v>
      </c>
      <c r="H2545">
        <v>100</v>
      </c>
      <c r="I2545">
        <v>0</v>
      </c>
      <c r="J2545">
        <v>0</v>
      </c>
      <c r="K2545">
        <v>0</v>
      </c>
      <c r="L2545" t="b">
        <f t="shared" si="156"/>
        <v>0</v>
      </c>
      <c r="M2545" t="b">
        <f t="shared" si="157"/>
        <v>1</v>
      </c>
      <c r="N2545" t="b">
        <f t="shared" si="158"/>
        <v>0</v>
      </c>
      <c r="O2545" s="2" t="b">
        <f t="shared" si="159"/>
        <v>0</v>
      </c>
    </row>
    <row r="2546" spans="1:15" x14ac:dyDescent="0.25">
      <c r="A2546">
        <v>2546</v>
      </c>
      <c r="B2546" s="2" t="s">
        <v>2714</v>
      </c>
      <c r="C2546">
        <v>34</v>
      </c>
      <c r="D2546">
        <v>17</v>
      </c>
      <c r="E2546">
        <v>2546</v>
      </c>
      <c r="F2546" s="2" t="s">
        <v>137</v>
      </c>
      <c r="G2546">
        <v>5.1100000000000003</v>
      </c>
      <c r="H2546">
        <v>100</v>
      </c>
      <c r="I2546">
        <v>0</v>
      </c>
      <c r="J2546">
        <v>0</v>
      </c>
      <c r="K2546">
        <v>0</v>
      </c>
      <c r="L2546" t="b">
        <f t="shared" si="156"/>
        <v>0</v>
      </c>
      <c r="M2546" t="b">
        <f t="shared" si="157"/>
        <v>0</v>
      </c>
      <c r="N2546" t="b">
        <f t="shared" si="158"/>
        <v>0</v>
      </c>
      <c r="O2546" s="2" t="b">
        <f t="shared" si="159"/>
        <v>0</v>
      </c>
    </row>
    <row r="2547" spans="1:15" x14ac:dyDescent="0.25">
      <c r="A2547">
        <v>2547</v>
      </c>
      <c r="B2547" s="2" t="s">
        <v>2715</v>
      </c>
      <c r="C2547">
        <v>34</v>
      </c>
      <c r="D2547">
        <v>17</v>
      </c>
      <c r="E2547">
        <v>2547</v>
      </c>
      <c r="F2547" s="2" t="s">
        <v>137</v>
      </c>
      <c r="G2547">
        <v>4.99</v>
      </c>
      <c r="H2547">
        <v>100</v>
      </c>
      <c r="I2547">
        <v>0</v>
      </c>
      <c r="J2547">
        <v>0</v>
      </c>
      <c r="K2547">
        <v>0</v>
      </c>
      <c r="L2547" t="b">
        <f t="shared" si="156"/>
        <v>0</v>
      </c>
      <c r="M2547" t="b">
        <f t="shared" si="157"/>
        <v>0</v>
      </c>
      <c r="N2547" t="b">
        <f t="shared" si="158"/>
        <v>0</v>
      </c>
      <c r="O2547" s="2" t="b">
        <f t="shared" si="159"/>
        <v>0</v>
      </c>
    </row>
    <row r="2548" spans="1:15" x14ac:dyDescent="0.25">
      <c r="A2548">
        <v>2548</v>
      </c>
      <c r="B2548" s="2" t="s">
        <v>2716</v>
      </c>
      <c r="C2548">
        <v>34</v>
      </c>
      <c r="D2548">
        <v>17</v>
      </c>
      <c r="E2548">
        <v>2548</v>
      </c>
      <c r="F2548" s="2" t="s">
        <v>137</v>
      </c>
      <c r="G2548">
        <v>5.1100000000000003</v>
      </c>
      <c r="H2548">
        <v>100</v>
      </c>
      <c r="I2548">
        <v>0</v>
      </c>
      <c r="J2548">
        <v>0</v>
      </c>
      <c r="K2548">
        <v>0</v>
      </c>
      <c r="L2548" t="b">
        <f t="shared" si="156"/>
        <v>0</v>
      </c>
      <c r="M2548" t="b">
        <f t="shared" si="157"/>
        <v>0</v>
      </c>
      <c r="N2548" t="b">
        <f t="shared" si="158"/>
        <v>0</v>
      </c>
      <c r="O2548" s="2" t="b">
        <f t="shared" si="159"/>
        <v>0</v>
      </c>
    </row>
    <row r="2549" spans="1:15" x14ac:dyDescent="0.25">
      <c r="A2549">
        <v>2549</v>
      </c>
      <c r="B2549" s="2" t="s">
        <v>2717</v>
      </c>
      <c r="C2549">
        <v>34</v>
      </c>
      <c r="D2549">
        <v>17</v>
      </c>
      <c r="E2549">
        <v>2549</v>
      </c>
      <c r="F2549" s="2" t="s">
        <v>137</v>
      </c>
      <c r="G2549">
        <v>7.47</v>
      </c>
      <c r="H2549">
        <v>100</v>
      </c>
      <c r="I2549">
        <v>0</v>
      </c>
      <c r="J2549">
        <v>0</v>
      </c>
      <c r="K2549">
        <v>0</v>
      </c>
      <c r="L2549" t="b">
        <f t="shared" si="156"/>
        <v>0</v>
      </c>
      <c r="M2549" t="b">
        <f t="shared" si="157"/>
        <v>0</v>
      </c>
      <c r="N2549" t="b">
        <f t="shared" si="158"/>
        <v>0</v>
      </c>
      <c r="O2549" s="2" t="b">
        <f t="shared" si="159"/>
        <v>0</v>
      </c>
    </row>
    <row r="2550" spans="1:15" x14ac:dyDescent="0.25">
      <c r="A2550">
        <v>2550</v>
      </c>
      <c r="B2550" s="2" t="s">
        <v>2718</v>
      </c>
      <c r="C2550">
        <v>34</v>
      </c>
      <c r="D2550">
        <v>17</v>
      </c>
      <c r="E2550">
        <v>2550</v>
      </c>
      <c r="F2550" s="2" t="s">
        <v>137</v>
      </c>
      <c r="G2550">
        <v>7.66</v>
      </c>
      <c r="H2550">
        <v>100</v>
      </c>
      <c r="I2550">
        <v>0</v>
      </c>
      <c r="J2550">
        <v>0</v>
      </c>
      <c r="K2550">
        <v>0</v>
      </c>
      <c r="L2550" t="b">
        <f t="shared" si="156"/>
        <v>0</v>
      </c>
      <c r="M2550" t="b">
        <f t="shared" si="157"/>
        <v>0</v>
      </c>
      <c r="N2550" t="b">
        <f t="shared" si="158"/>
        <v>0</v>
      </c>
      <c r="O2550" s="2" t="b">
        <f t="shared" si="159"/>
        <v>0</v>
      </c>
    </row>
    <row r="2551" spans="1:15" x14ac:dyDescent="0.25">
      <c r="A2551">
        <v>2551</v>
      </c>
      <c r="B2551" s="2" t="s">
        <v>2719</v>
      </c>
      <c r="C2551">
        <v>34</v>
      </c>
      <c r="D2551">
        <v>17</v>
      </c>
      <c r="E2551">
        <v>2551</v>
      </c>
      <c r="F2551" s="2" t="s">
        <v>137</v>
      </c>
      <c r="G2551">
        <v>10.71</v>
      </c>
      <c r="H2551">
        <v>100</v>
      </c>
      <c r="I2551">
        <v>0</v>
      </c>
      <c r="J2551">
        <v>0</v>
      </c>
      <c r="K2551">
        <v>0</v>
      </c>
      <c r="L2551" t="b">
        <f t="shared" si="156"/>
        <v>0</v>
      </c>
      <c r="M2551" t="b">
        <f t="shared" si="157"/>
        <v>0</v>
      </c>
      <c r="N2551" t="b">
        <f t="shared" si="158"/>
        <v>0</v>
      </c>
      <c r="O2551" s="2" t="b">
        <f t="shared" si="159"/>
        <v>0</v>
      </c>
    </row>
    <row r="2552" spans="1:15" x14ac:dyDescent="0.25">
      <c r="A2552">
        <v>2552</v>
      </c>
      <c r="B2552" s="2" t="s">
        <v>2720</v>
      </c>
      <c r="C2552">
        <v>34</v>
      </c>
      <c r="D2552">
        <v>17</v>
      </c>
      <c r="E2552">
        <v>2552</v>
      </c>
      <c r="F2552" s="2" t="s">
        <v>137</v>
      </c>
      <c r="G2552">
        <v>3.85</v>
      </c>
      <c r="H2552">
        <v>100</v>
      </c>
      <c r="I2552">
        <v>0</v>
      </c>
      <c r="J2552">
        <v>0</v>
      </c>
      <c r="K2552">
        <v>0</v>
      </c>
      <c r="L2552" t="b">
        <f t="shared" si="156"/>
        <v>0</v>
      </c>
      <c r="M2552" t="b">
        <f t="shared" si="157"/>
        <v>0</v>
      </c>
      <c r="N2552" t="b">
        <f t="shared" si="158"/>
        <v>0</v>
      </c>
      <c r="O2552" s="2" t="b">
        <f t="shared" si="159"/>
        <v>0</v>
      </c>
    </row>
    <row r="2553" spans="1:15" x14ac:dyDescent="0.25">
      <c r="A2553">
        <v>2553</v>
      </c>
      <c r="B2553" s="2" t="s">
        <v>2721</v>
      </c>
      <c r="C2553">
        <v>34</v>
      </c>
      <c r="D2553">
        <v>17</v>
      </c>
      <c r="E2553">
        <v>2553</v>
      </c>
      <c r="F2553" s="2" t="s">
        <v>137</v>
      </c>
      <c r="G2553">
        <v>8.42</v>
      </c>
      <c r="H2553">
        <v>100</v>
      </c>
      <c r="I2553">
        <v>0</v>
      </c>
      <c r="J2553">
        <v>0</v>
      </c>
      <c r="K2553">
        <v>0</v>
      </c>
      <c r="L2553" t="b">
        <f t="shared" si="156"/>
        <v>0</v>
      </c>
      <c r="M2553" t="b">
        <f t="shared" si="157"/>
        <v>0</v>
      </c>
      <c r="N2553" t="b">
        <f t="shared" si="158"/>
        <v>0</v>
      </c>
      <c r="O2553" s="2" t="b">
        <f t="shared" si="159"/>
        <v>0</v>
      </c>
    </row>
    <row r="2554" spans="1:15" x14ac:dyDescent="0.25">
      <c r="A2554">
        <v>2554</v>
      </c>
      <c r="B2554" s="2" t="s">
        <v>2722</v>
      </c>
      <c r="C2554">
        <v>34</v>
      </c>
      <c r="D2554">
        <v>17</v>
      </c>
      <c r="E2554">
        <v>2554</v>
      </c>
      <c r="F2554" s="2" t="s">
        <v>137</v>
      </c>
      <c r="G2554">
        <v>8.42</v>
      </c>
      <c r="H2554">
        <v>100</v>
      </c>
      <c r="I2554">
        <v>0</v>
      </c>
      <c r="J2554">
        <v>0</v>
      </c>
      <c r="K2554">
        <v>0</v>
      </c>
      <c r="L2554" t="b">
        <f t="shared" si="156"/>
        <v>0</v>
      </c>
      <c r="M2554" t="b">
        <f t="shared" si="157"/>
        <v>0</v>
      </c>
      <c r="N2554" t="b">
        <f t="shared" si="158"/>
        <v>0</v>
      </c>
      <c r="O2554" s="2" t="b">
        <f t="shared" si="159"/>
        <v>0</v>
      </c>
    </row>
    <row r="2555" spans="1:15" x14ac:dyDescent="0.25">
      <c r="A2555">
        <v>2555</v>
      </c>
      <c r="B2555" s="2" t="s">
        <v>2723</v>
      </c>
      <c r="C2555">
        <v>34</v>
      </c>
      <c r="D2555">
        <v>17</v>
      </c>
      <c r="E2555">
        <v>2555</v>
      </c>
      <c r="F2555" s="2" t="s">
        <v>137</v>
      </c>
      <c r="G2555">
        <v>3.09</v>
      </c>
      <c r="H2555">
        <v>100</v>
      </c>
      <c r="I2555">
        <v>0</v>
      </c>
      <c r="J2555">
        <v>0</v>
      </c>
      <c r="K2555">
        <v>0</v>
      </c>
      <c r="L2555" t="b">
        <f t="shared" si="156"/>
        <v>0</v>
      </c>
      <c r="M2555" t="b">
        <f t="shared" si="157"/>
        <v>0</v>
      </c>
      <c r="N2555" t="b">
        <f t="shared" si="158"/>
        <v>0</v>
      </c>
      <c r="O2555" s="2" t="b">
        <f t="shared" si="159"/>
        <v>0</v>
      </c>
    </row>
    <row r="2556" spans="1:15" x14ac:dyDescent="0.25">
      <c r="A2556">
        <v>2556</v>
      </c>
      <c r="B2556" s="2" t="s">
        <v>2724</v>
      </c>
      <c r="C2556">
        <v>34</v>
      </c>
      <c r="D2556">
        <v>17</v>
      </c>
      <c r="E2556">
        <v>2556</v>
      </c>
      <c r="F2556" s="2" t="s">
        <v>137</v>
      </c>
      <c r="G2556">
        <v>7.96</v>
      </c>
      <c r="H2556">
        <v>100</v>
      </c>
      <c r="I2556">
        <v>0</v>
      </c>
      <c r="J2556">
        <v>0</v>
      </c>
      <c r="K2556">
        <v>0</v>
      </c>
      <c r="L2556" t="b">
        <f t="shared" si="156"/>
        <v>0</v>
      </c>
      <c r="M2556" t="b">
        <f t="shared" si="157"/>
        <v>0</v>
      </c>
      <c r="N2556" t="b">
        <f t="shared" si="158"/>
        <v>0</v>
      </c>
      <c r="O2556" s="2" t="b">
        <f t="shared" si="159"/>
        <v>0</v>
      </c>
    </row>
    <row r="2557" spans="1:15" x14ac:dyDescent="0.25">
      <c r="A2557">
        <v>2557</v>
      </c>
      <c r="B2557" s="2" t="s">
        <v>2725</v>
      </c>
      <c r="C2557">
        <v>34</v>
      </c>
      <c r="D2557">
        <v>17</v>
      </c>
      <c r="E2557">
        <v>2557</v>
      </c>
      <c r="F2557" s="2" t="s">
        <v>137</v>
      </c>
      <c r="G2557">
        <v>10.71</v>
      </c>
      <c r="H2557">
        <v>100</v>
      </c>
      <c r="I2557">
        <v>0</v>
      </c>
      <c r="J2557">
        <v>0</v>
      </c>
      <c r="K2557">
        <v>0</v>
      </c>
      <c r="L2557" t="b">
        <f t="shared" si="156"/>
        <v>0</v>
      </c>
      <c r="M2557" t="b">
        <f t="shared" si="157"/>
        <v>0</v>
      </c>
      <c r="N2557" t="b">
        <f t="shared" si="158"/>
        <v>0</v>
      </c>
      <c r="O2557" s="2" t="b">
        <f t="shared" si="159"/>
        <v>0</v>
      </c>
    </row>
    <row r="2558" spans="1:15" x14ac:dyDescent="0.25">
      <c r="A2558">
        <v>2558</v>
      </c>
      <c r="B2558" s="2" t="s">
        <v>2726</v>
      </c>
      <c r="C2558">
        <v>34</v>
      </c>
      <c r="D2558">
        <v>17</v>
      </c>
      <c r="E2558">
        <v>2558</v>
      </c>
      <c r="F2558" s="2" t="s">
        <v>137</v>
      </c>
      <c r="G2558">
        <v>3.64</v>
      </c>
      <c r="H2558">
        <v>100</v>
      </c>
      <c r="I2558">
        <v>0</v>
      </c>
      <c r="J2558">
        <v>0</v>
      </c>
      <c r="K2558">
        <v>0</v>
      </c>
      <c r="L2558" t="b">
        <f t="shared" si="156"/>
        <v>0</v>
      </c>
      <c r="M2558" t="b">
        <f t="shared" si="157"/>
        <v>0</v>
      </c>
      <c r="N2558" t="b">
        <f t="shared" si="158"/>
        <v>0</v>
      </c>
      <c r="O2558" s="2" t="b">
        <f t="shared" si="159"/>
        <v>0</v>
      </c>
    </row>
    <row r="2559" spans="1:15" x14ac:dyDescent="0.25">
      <c r="A2559">
        <v>2559</v>
      </c>
      <c r="B2559" s="2" t="s">
        <v>2727</v>
      </c>
      <c r="C2559">
        <v>34</v>
      </c>
      <c r="D2559">
        <v>17</v>
      </c>
      <c r="E2559">
        <v>2559</v>
      </c>
      <c r="F2559" s="2" t="s">
        <v>137</v>
      </c>
      <c r="G2559">
        <v>3.64</v>
      </c>
      <c r="H2559">
        <v>100</v>
      </c>
      <c r="I2559">
        <v>0</v>
      </c>
      <c r="J2559">
        <v>0</v>
      </c>
      <c r="K2559">
        <v>0</v>
      </c>
      <c r="L2559" t="b">
        <f t="shared" si="156"/>
        <v>0</v>
      </c>
      <c r="M2559" t="b">
        <f t="shared" si="157"/>
        <v>0</v>
      </c>
      <c r="N2559" t="b">
        <f t="shared" si="158"/>
        <v>0</v>
      </c>
      <c r="O2559" s="2" t="b">
        <f t="shared" si="159"/>
        <v>0</v>
      </c>
    </row>
    <row r="2560" spans="1:15" x14ac:dyDescent="0.25">
      <c r="A2560">
        <v>2560</v>
      </c>
      <c r="B2560" s="2" t="s">
        <v>2728</v>
      </c>
      <c r="C2560">
        <v>34</v>
      </c>
      <c r="D2560">
        <v>17</v>
      </c>
      <c r="E2560">
        <v>2560</v>
      </c>
      <c r="F2560" s="2" t="s">
        <v>137</v>
      </c>
      <c r="G2560">
        <v>11.41</v>
      </c>
      <c r="H2560">
        <v>100</v>
      </c>
      <c r="I2560">
        <v>0</v>
      </c>
      <c r="J2560">
        <v>0</v>
      </c>
      <c r="K2560">
        <v>0</v>
      </c>
      <c r="L2560" t="b">
        <f t="shared" si="156"/>
        <v>0</v>
      </c>
      <c r="M2560" t="b">
        <f t="shared" si="157"/>
        <v>0</v>
      </c>
      <c r="N2560" t="b">
        <f t="shared" si="158"/>
        <v>0</v>
      </c>
      <c r="O2560" s="2" t="b">
        <f t="shared" si="159"/>
        <v>0</v>
      </c>
    </row>
    <row r="2561" spans="1:15" x14ac:dyDescent="0.25">
      <c r="A2561">
        <v>2561</v>
      </c>
      <c r="B2561" s="2" t="s">
        <v>2729</v>
      </c>
      <c r="C2561">
        <v>34</v>
      </c>
      <c r="D2561">
        <v>17</v>
      </c>
      <c r="E2561">
        <v>2561</v>
      </c>
      <c r="F2561" s="2" t="s">
        <v>137</v>
      </c>
      <c r="G2561">
        <v>3.76</v>
      </c>
      <c r="H2561">
        <v>100</v>
      </c>
      <c r="I2561">
        <v>0</v>
      </c>
      <c r="J2561">
        <v>0</v>
      </c>
      <c r="K2561">
        <v>0</v>
      </c>
      <c r="L2561" t="b">
        <f t="shared" si="156"/>
        <v>0</v>
      </c>
      <c r="M2561" t="b">
        <f t="shared" si="157"/>
        <v>0</v>
      </c>
      <c r="N2561" t="b">
        <f t="shared" si="158"/>
        <v>0</v>
      </c>
      <c r="O2561" s="2" t="b">
        <f t="shared" si="159"/>
        <v>0</v>
      </c>
    </row>
    <row r="2562" spans="1:15" x14ac:dyDescent="0.25">
      <c r="A2562">
        <v>2562</v>
      </c>
      <c r="B2562" s="2" t="s">
        <v>2730</v>
      </c>
      <c r="C2562">
        <v>34</v>
      </c>
      <c r="D2562">
        <v>17</v>
      </c>
      <c r="E2562">
        <v>2562</v>
      </c>
      <c r="F2562" s="2" t="s">
        <v>137</v>
      </c>
      <c r="G2562">
        <v>3.41</v>
      </c>
      <c r="H2562">
        <v>100</v>
      </c>
      <c r="I2562">
        <v>0</v>
      </c>
      <c r="J2562">
        <v>0</v>
      </c>
      <c r="K2562">
        <v>0</v>
      </c>
      <c r="L2562" t="b">
        <f t="shared" ref="L2562:L2625" si="160">IF(ISNUMBER(FIND(" VEGAN",UPPER(B2562))),TRUE,FALSE)</f>
        <v>0</v>
      </c>
      <c r="M2562" t="b">
        <f t="shared" ref="M2562:M2625" si="161">IF(ISNUMBER(FIND(" BIO",UPPER(B2562))),TRUE)</f>
        <v>0</v>
      </c>
      <c r="N2562" t="b">
        <f t="shared" ref="N2562:N2625" si="162">IF(ISNUMBER(FIND(" HALAL",UPPER(B2562))),TRUE)</f>
        <v>0</v>
      </c>
      <c r="O2562" s="2" t="b">
        <f t="shared" ref="O2562:O2625" si="163">IF(ISNUMBER(FIND(" CASHER",UPPER(B2562))),TRUE)</f>
        <v>0</v>
      </c>
    </row>
    <row r="2563" spans="1:15" x14ac:dyDescent="0.25">
      <c r="A2563">
        <v>2563</v>
      </c>
      <c r="B2563" s="2" t="s">
        <v>2731</v>
      </c>
      <c r="C2563">
        <v>34</v>
      </c>
      <c r="D2563">
        <v>17</v>
      </c>
      <c r="E2563">
        <v>2563</v>
      </c>
      <c r="F2563" s="2" t="s">
        <v>137</v>
      </c>
      <c r="G2563">
        <v>8.7200000000000006</v>
      </c>
      <c r="H2563">
        <v>100</v>
      </c>
      <c r="I2563">
        <v>0</v>
      </c>
      <c r="J2563">
        <v>0</v>
      </c>
      <c r="K2563">
        <v>0</v>
      </c>
      <c r="L2563" t="b">
        <f t="shared" si="160"/>
        <v>0</v>
      </c>
      <c r="M2563" t="b">
        <f t="shared" si="161"/>
        <v>0</v>
      </c>
      <c r="N2563" t="b">
        <f t="shared" si="162"/>
        <v>0</v>
      </c>
      <c r="O2563" s="2" t="b">
        <f t="shared" si="163"/>
        <v>0</v>
      </c>
    </row>
    <row r="2564" spans="1:15" x14ac:dyDescent="0.25">
      <c r="A2564">
        <v>2564</v>
      </c>
      <c r="B2564" s="2" t="s">
        <v>2732</v>
      </c>
      <c r="C2564">
        <v>34</v>
      </c>
      <c r="D2564">
        <v>6</v>
      </c>
      <c r="E2564">
        <v>62767</v>
      </c>
      <c r="F2564" s="2" t="s">
        <v>137</v>
      </c>
      <c r="G2564">
        <v>10.16</v>
      </c>
      <c r="H2564">
        <v>100</v>
      </c>
      <c r="I2564">
        <v>0</v>
      </c>
      <c r="J2564">
        <v>0</v>
      </c>
      <c r="K2564">
        <v>0</v>
      </c>
      <c r="L2564" t="b">
        <f t="shared" si="160"/>
        <v>0</v>
      </c>
      <c r="M2564" t="b">
        <f t="shared" si="161"/>
        <v>0</v>
      </c>
      <c r="N2564" t="b">
        <f t="shared" si="162"/>
        <v>0</v>
      </c>
      <c r="O2564" s="2" t="b">
        <f t="shared" si="163"/>
        <v>0</v>
      </c>
    </row>
    <row r="2565" spans="1:15" x14ac:dyDescent="0.25">
      <c r="A2565">
        <v>2565</v>
      </c>
      <c r="B2565" s="2" t="s">
        <v>2733</v>
      </c>
      <c r="C2565">
        <v>34</v>
      </c>
      <c r="D2565">
        <v>6</v>
      </c>
      <c r="E2565">
        <v>62768</v>
      </c>
      <c r="F2565" s="2" t="s">
        <v>137</v>
      </c>
      <c r="G2565">
        <v>7.17</v>
      </c>
      <c r="H2565">
        <v>100</v>
      </c>
      <c r="I2565">
        <v>0</v>
      </c>
      <c r="J2565">
        <v>0</v>
      </c>
      <c r="K2565">
        <v>0</v>
      </c>
      <c r="L2565" t="b">
        <f t="shared" si="160"/>
        <v>0</v>
      </c>
      <c r="M2565" t="b">
        <f t="shared" si="161"/>
        <v>0</v>
      </c>
      <c r="N2565" t="b">
        <f t="shared" si="162"/>
        <v>0</v>
      </c>
      <c r="O2565" s="2" t="b">
        <f t="shared" si="163"/>
        <v>0</v>
      </c>
    </row>
    <row r="2566" spans="1:15" x14ac:dyDescent="0.25">
      <c r="A2566">
        <v>2566</v>
      </c>
      <c r="B2566" s="2" t="s">
        <v>2734</v>
      </c>
      <c r="C2566">
        <v>34</v>
      </c>
      <c r="D2566">
        <v>6</v>
      </c>
      <c r="E2566">
        <v>62769</v>
      </c>
      <c r="F2566" s="2" t="s">
        <v>137</v>
      </c>
      <c r="G2566">
        <v>9.41</v>
      </c>
      <c r="H2566">
        <v>100</v>
      </c>
      <c r="I2566">
        <v>0</v>
      </c>
      <c r="J2566">
        <v>0</v>
      </c>
      <c r="K2566">
        <v>0</v>
      </c>
      <c r="L2566" t="b">
        <f t="shared" si="160"/>
        <v>0</v>
      </c>
      <c r="M2566" t="b">
        <f t="shared" si="161"/>
        <v>0</v>
      </c>
      <c r="N2566" t="b">
        <f t="shared" si="162"/>
        <v>0</v>
      </c>
      <c r="O2566" s="2" t="b">
        <f t="shared" si="163"/>
        <v>0</v>
      </c>
    </row>
    <row r="2567" spans="1:15" x14ac:dyDescent="0.25">
      <c r="A2567">
        <v>2567</v>
      </c>
      <c r="B2567" s="2" t="s">
        <v>2735</v>
      </c>
      <c r="C2567">
        <v>34</v>
      </c>
      <c r="D2567">
        <v>6</v>
      </c>
      <c r="E2567">
        <v>62770</v>
      </c>
      <c r="F2567" s="2" t="s">
        <v>137</v>
      </c>
      <c r="G2567">
        <v>3.76</v>
      </c>
      <c r="H2567">
        <v>100</v>
      </c>
      <c r="I2567">
        <v>0</v>
      </c>
      <c r="J2567">
        <v>0</v>
      </c>
      <c r="K2567">
        <v>0</v>
      </c>
      <c r="L2567" t="b">
        <f t="shared" si="160"/>
        <v>0</v>
      </c>
      <c r="M2567" t="b">
        <f t="shared" si="161"/>
        <v>0</v>
      </c>
      <c r="N2567" t="b">
        <f t="shared" si="162"/>
        <v>0</v>
      </c>
      <c r="O2567" s="2" t="b">
        <f t="shared" si="163"/>
        <v>0</v>
      </c>
    </row>
    <row r="2568" spans="1:15" x14ac:dyDescent="0.25">
      <c r="A2568">
        <v>2568</v>
      </c>
      <c r="B2568" s="2" t="s">
        <v>2736</v>
      </c>
      <c r="C2568">
        <v>34</v>
      </c>
      <c r="D2568">
        <v>6</v>
      </c>
      <c r="E2568">
        <v>62771</v>
      </c>
      <c r="F2568" s="2" t="s">
        <v>137</v>
      </c>
      <c r="G2568">
        <v>3.64</v>
      </c>
      <c r="H2568">
        <v>100</v>
      </c>
      <c r="I2568">
        <v>0</v>
      </c>
      <c r="J2568">
        <v>0</v>
      </c>
      <c r="K2568">
        <v>0</v>
      </c>
      <c r="L2568" t="b">
        <f t="shared" si="160"/>
        <v>0</v>
      </c>
      <c r="M2568" t="b">
        <f t="shared" si="161"/>
        <v>0</v>
      </c>
      <c r="N2568" t="b">
        <f t="shared" si="162"/>
        <v>0</v>
      </c>
      <c r="O2568" s="2" t="b">
        <f t="shared" si="163"/>
        <v>0</v>
      </c>
    </row>
    <row r="2569" spans="1:15" x14ac:dyDescent="0.25">
      <c r="A2569">
        <v>2569</v>
      </c>
      <c r="B2569" s="2" t="s">
        <v>2737</v>
      </c>
      <c r="C2569">
        <v>34</v>
      </c>
      <c r="D2569">
        <v>6</v>
      </c>
      <c r="E2569">
        <v>62772</v>
      </c>
      <c r="F2569" s="2" t="s">
        <v>137</v>
      </c>
      <c r="G2569">
        <v>3.76</v>
      </c>
      <c r="H2569">
        <v>100</v>
      </c>
      <c r="I2569">
        <v>0</v>
      </c>
      <c r="J2569">
        <v>0</v>
      </c>
      <c r="K2569">
        <v>0</v>
      </c>
      <c r="L2569" t="b">
        <f t="shared" si="160"/>
        <v>0</v>
      </c>
      <c r="M2569" t="b">
        <f t="shared" si="161"/>
        <v>0</v>
      </c>
      <c r="N2569" t="b">
        <f t="shared" si="162"/>
        <v>0</v>
      </c>
      <c r="O2569" s="2" t="b">
        <f t="shared" si="163"/>
        <v>0</v>
      </c>
    </row>
    <row r="2570" spans="1:15" x14ac:dyDescent="0.25">
      <c r="A2570">
        <v>2570</v>
      </c>
      <c r="B2570" s="2" t="s">
        <v>2738</v>
      </c>
      <c r="C2570">
        <v>34</v>
      </c>
      <c r="D2570">
        <v>6</v>
      </c>
      <c r="E2570">
        <v>62773</v>
      </c>
      <c r="F2570" s="2" t="s">
        <v>137</v>
      </c>
      <c r="G2570">
        <v>6.12</v>
      </c>
      <c r="H2570">
        <v>100</v>
      </c>
      <c r="I2570">
        <v>0</v>
      </c>
      <c r="J2570">
        <v>0</v>
      </c>
      <c r="K2570">
        <v>0</v>
      </c>
      <c r="L2570" t="b">
        <f t="shared" si="160"/>
        <v>0</v>
      </c>
      <c r="M2570" t="b">
        <f t="shared" si="161"/>
        <v>0</v>
      </c>
      <c r="N2570" t="b">
        <f t="shared" si="162"/>
        <v>0</v>
      </c>
      <c r="O2570" s="2" t="b">
        <f t="shared" si="163"/>
        <v>0</v>
      </c>
    </row>
    <row r="2571" spans="1:15" x14ac:dyDescent="0.25">
      <c r="A2571">
        <v>2571</v>
      </c>
      <c r="B2571" s="2" t="s">
        <v>2739</v>
      </c>
      <c r="C2571">
        <v>34</v>
      </c>
      <c r="D2571">
        <v>6</v>
      </c>
      <c r="E2571">
        <v>62774</v>
      </c>
      <c r="F2571" s="2" t="s">
        <v>137</v>
      </c>
      <c r="G2571">
        <v>6.31</v>
      </c>
      <c r="H2571">
        <v>100</v>
      </c>
      <c r="I2571">
        <v>0</v>
      </c>
      <c r="J2571">
        <v>0</v>
      </c>
      <c r="K2571">
        <v>0</v>
      </c>
      <c r="L2571" t="b">
        <f t="shared" si="160"/>
        <v>0</v>
      </c>
      <c r="M2571" t="b">
        <f t="shared" si="161"/>
        <v>0</v>
      </c>
      <c r="N2571" t="b">
        <f t="shared" si="162"/>
        <v>0</v>
      </c>
      <c r="O2571" s="2" t="b">
        <f t="shared" si="163"/>
        <v>0</v>
      </c>
    </row>
    <row r="2572" spans="1:15" x14ac:dyDescent="0.25">
      <c r="A2572">
        <v>2572</v>
      </c>
      <c r="B2572" s="2" t="s">
        <v>2740</v>
      </c>
      <c r="C2572">
        <v>34</v>
      </c>
      <c r="D2572">
        <v>6</v>
      </c>
      <c r="E2572">
        <v>62775</v>
      </c>
      <c r="F2572" s="2" t="s">
        <v>137</v>
      </c>
      <c r="G2572">
        <v>9.36</v>
      </c>
      <c r="H2572">
        <v>100</v>
      </c>
      <c r="I2572">
        <v>0</v>
      </c>
      <c r="J2572">
        <v>0</v>
      </c>
      <c r="K2572">
        <v>0</v>
      </c>
      <c r="L2572" t="b">
        <f t="shared" si="160"/>
        <v>0</v>
      </c>
      <c r="M2572" t="b">
        <f t="shared" si="161"/>
        <v>0</v>
      </c>
      <c r="N2572" t="b">
        <f t="shared" si="162"/>
        <v>0</v>
      </c>
      <c r="O2572" s="2" t="b">
        <f t="shared" si="163"/>
        <v>0</v>
      </c>
    </row>
    <row r="2573" spans="1:15" x14ac:dyDescent="0.25">
      <c r="A2573">
        <v>2573</v>
      </c>
      <c r="B2573" s="2" t="s">
        <v>2741</v>
      </c>
      <c r="C2573">
        <v>34</v>
      </c>
      <c r="D2573">
        <v>6</v>
      </c>
      <c r="E2573">
        <v>62776</v>
      </c>
      <c r="F2573" s="2" t="s">
        <v>137</v>
      </c>
      <c r="G2573">
        <v>7.17</v>
      </c>
      <c r="H2573">
        <v>100</v>
      </c>
      <c r="I2573">
        <v>0</v>
      </c>
      <c r="J2573">
        <v>0</v>
      </c>
      <c r="K2573">
        <v>0</v>
      </c>
      <c r="L2573" t="b">
        <f t="shared" si="160"/>
        <v>0</v>
      </c>
      <c r="M2573" t="b">
        <f t="shared" si="161"/>
        <v>0</v>
      </c>
      <c r="N2573" t="b">
        <f t="shared" si="162"/>
        <v>0</v>
      </c>
      <c r="O2573" s="2" t="b">
        <f t="shared" si="163"/>
        <v>0</v>
      </c>
    </row>
    <row r="2574" spans="1:15" x14ac:dyDescent="0.25">
      <c r="A2574">
        <v>2574</v>
      </c>
      <c r="B2574" s="2" t="s">
        <v>2742</v>
      </c>
      <c r="C2574">
        <v>34</v>
      </c>
      <c r="D2574">
        <v>6</v>
      </c>
      <c r="E2574">
        <v>62777</v>
      </c>
      <c r="F2574" s="2" t="s">
        <v>137</v>
      </c>
      <c r="G2574">
        <v>7.07</v>
      </c>
      <c r="H2574">
        <v>100</v>
      </c>
      <c r="I2574">
        <v>0</v>
      </c>
      <c r="J2574">
        <v>0</v>
      </c>
      <c r="K2574">
        <v>0</v>
      </c>
      <c r="L2574" t="b">
        <f t="shared" si="160"/>
        <v>0</v>
      </c>
      <c r="M2574" t="b">
        <f t="shared" si="161"/>
        <v>0</v>
      </c>
      <c r="N2574" t="b">
        <f t="shared" si="162"/>
        <v>0</v>
      </c>
      <c r="O2574" s="2" t="b">
        <f t="shared" si="163"/>
        <v>0</v>
      </c>
    </row>
    <row r="2575" spans="1:15" x14ac:dyDescent="0.25">
      <c r="A2575">
        <v>2575</v>
      </c>
      <c r="B2575" s="2" t="s">
        <v>2743</v>
      </c>
      <c r="C2575">
        <v>34</v>
      </c>
      <c r="D2575">
        <v>6</v>
      </c>
      <c r="E2575">
        <v>62778</v>
      </c>
      <c r="F2575" s="2" t="s">
        <v>137</v>
      </c>
      <c r="G2575">
        <v>7.07</v>
      </c>
      <c r="H2575">
        <v>100</v>
      </c>
      <c r="I2575">
        <v>0</v>
      </c>
      <c r="J2575">
        <v>0</v>
      </c>
      <c r="K2575">
        <v>0</v>
      </c>
      <c r="L2575" t="b">
        <f t="shared" si="160"/>
        <v>0</v>
      </c>
      <c r="M2575" t="b">
        <f t="shared" si="161"/>
        <v>0</v>
      </c>
      <c r="N2575" t="b">
        <f t="shared" si="162"/>
        <v>0</v>
      </c>
      <c r="O2575" s="2" t="b">
        <f t="shared" si="163"/>
        <v>0</v>
      </c>
    </row>
    <row r="2576" spans="1:15" x14ac:dyDescent="0.25">
      <c r="A2576">
        <v>2576</v>
      </c>
      <c r="B2576" s="2" t="s">
        <v>2744</v>
      </c>
      <c r="C2576">
        <v>34</v>
      </c>
      <c r="D2576">
        <v>6</v>
      </c>
      <c r="E2576">
        <v>62779</v>
      </c>
      <c r="F2576" s="2" t="s">
        <v>137</v>
      </c>
      <c r="G2576">
        <v>13.07</v>
      </c>
      <c r="H2576">
        <v>100</v>
      </c>
      <c r="I2576">
        <v>0</v>
      </c>
      <c r="J2576">
        <v>0</v>
      </c>
      <c r="K2576">
        <v>0</v>
      </c>
      <c r="L2576" t="b">
        <f t="shared" si="160"/>
        <v>0</v>
      </c>
      <c r="M2576" t="b">
        <f t="shared" si="161"/>
        <v>0</v>
      </c>
      <c r="N2576" t="b">
        <f t="shared" si="162"/>
        <v>0</v>
      </c>
      <c r="O2576" s="2" t="b">
        <f t="shared" si="163"/>
        <v>0</v>
      </c>
    </row>
    <row r="2577" spans="1:15" x14ac:dyDescent="0.25">
      <c r="A2577">
        <v>2577</v>
      </c>
      <c r="B2577" s="2" t="s">
        <v>2745</v>
      </c>
      <c r="C2577">
        <v>34</v>
      </c>
      <c r="D2577">
        <v>6</v>
      </c>
      <c r="E2577">
        <v>62780</v>
      </c>
      <c r="F2577" s="2" t="s">
        <v>137</v>
      </c>
      <c r="G2577">
        <v>7.35</v>
      </c>
      <c r="H2577">
        <v>100</v>
      </c>
      <c r="I2577">
        <v>0</v>
      </c>
      <c r="J2577">
        <v>0</v>
      </c>
      <c r="K2577">
        <v>0</v>
      </c>
      <c r="L2577" t="b">
        <f t="shared" si="160"/>
        <v>0</v>
      </c>
      <c r="M2577" t="b">
        <f t="shared" si="161"/>
        <v>0</v>
      </c>
      <c r="N2577" t="b">
        <f t="shared" si="162"/>
        <v>0</v>
      </c>
      <c r="O2577" s="2" t="b">
        <f t="shared" si="163"/>
        <v>0</v>
      </c>
    </row>
    <row r="2578" spans="1:15" x14ac:dyDescent="0.25">
      <c r="A2578">
        <v>2578</v>
      </c>
      <c r="B2578" s="2" t="s">
        <v>2746</v>
      </c>
      <c r="C2578">
        <v>34</v>
      </c>
      <c r="D2578">
        <v>6</v>
      </c>
      <c r="E2578">
        <v>62781</v>
      </c>
      <c r="F2578" s="2" t="s">
        <v>137</v>
      </c>
      <c r="G2578">
        <v>11.96</v>
      </c>
      <c r="H2578">
        <v>100</v>
      </c>
      <c r="I2578">
        <v>0</v>
      </c>
      <c r="J2578">
        <v>0</v>
      </c>
      <c r="K2578">
        <v>0</v>
      </c>
      <c r="L2578" t="b">
        <f t="shared" si="160"/>
        <v>0</v>
      </c>
      <c r="M2578" t="b">
        <f t="shared" si="161"/>
        <v>0</v>
      </c>
      <c r="N2578" t="b">
        <f t="shared" si="162"/>
        <v>0</v>
      </c>
      <c r="O2578" s="2" t="b">
        <f t="shared" si="163"/>
        <v>0</v>
      </c>
    </row>
    <row r="2579" spans="1:15" x14ac:dyDescent="0.25">
      <c r="A2579">
        <v>2579</v>
      </c>
      <c r="B2579" s="2" t="s">
        <v>2747</v>
      </c>
      <c r="C2579">
        <v>34</v>
      </c>
      <c r="D2579">
        <v>6</v>
      </c>
      <c r="E2579">
        <v>62782</v>
      </c>
      <c r="F2579" s="2" t="s">
        <v>137</v>
      </c>
      <c r="G2579">
        <v>2.84</v>
      </c>
      <c r="H2579">
        <v>100</v>
      </c>
      <c r="I2579">
        <v>0</v>
      </c>
      <c r="J2579">
        <v>0</v>
      </c>
      <c r="K2579">
        <v>0</v>
      </c>
      <c r="L2579" t="b">
        <f t="shared" si="160"/>
        <v>0</v>
      </c>
      <c r="M2579" t="b">
        <f t="shared" si="161"/>
        <v>0</v>
      </c>
      <c r="N2579" t="b">
        <f t="shared" si="162"/>
        <v>0</v>
      </c>
      <c r="O2579" s="2" t="b">
        <f t="shared" si="163"/>
        <v>0</v>
      </c>
    </row>
    <row r="2580" spans="1:15" x14ac:dyDescent="0.25">
      <c r="A2580">
        <v>2580</v>
      </c>
      <c r="B2580" s="2" t="s">
        <v>2748</v>
      </c>
      <c r="C2580">
        <v>34</v>
      </c>
      <c r="D2580">
        <v>6</v>
      </c>
      <c r="E2580">
        <v>62783</v>
      </c>
      <c r="F2580" s="2" t="s">
        <v>137</v>
      </c>
      <c r="G2580">
        <v>2.84</v>
      </c>
      <c r="H2580">
        <v>100</v>
      </c>
      <c r="I2580">
        <v>0</v>
      </c>
      <c r="J2580">
        <v>0</v>
      </c>
      <c r="K2580">
        <v>0</v>
      </c>
      <c r="L2580" t="b">
        <f t="shared" si="160"/>
        <v>0</v>
      </c>
      <c r="M2580" t="b">
        <f t="shared" si="161"/>
        <v>0</v>
      </c>
      <c r="N2580" t="b">
        <f t="shared" si="162"/>
        <v>0</v>
      </c>
      <c r="O2580" s="2" t="b">
        <f t="shared" si="163"/>
        <v>0</v>
      </c>
    </row>
    <row r="2581" spans="1:15" x14ac:dyDescent="0.25">
      <c r="A2581">
        <v>2581</v>
      </c>
      <c r="B2581" s="2" t="s">
        <v>2749</v>
      </c>
      <c r="C2581">
        <v>34</v>
      </c>
      <c r="D2581">
        <v>6</v>
      </c>
      <c r="E2581">
        <v>62784</v>
      </c>
      <c r="F2581" s="2" t="s">
        <v>137</v>
      </c>
      <c r="G2581">
        <v>11.15</v>
      </c>
      <c r="H2581">
        <v>100</v>
      </c>
      <c r="I2581">
        <v>0</v>
      </c>
      <c r="J2581">
        <v>0</v>
      </c>
      <c r="K2581">
        <v>0</v>
      </c>
      <c r="L2581" t="b">
        <f t="shared" si="160"/>
        <v>0</v>
      </c>
      <c r="M2581" t="b">
        <f t="shared" si="161"/>
        <v>0</v>
      </c>
      <c r="N2581" t="b">
        <f t="shared" si="162"/>
        <v>0</v>
      </c>
      <c r="O2581" s="2" t="b">
        <f t="shared" si="163"/>
        <v>0</v>
      </c>
    </row>
    <row r="2582" spans="1:15" x14ac:dyDescent="0.25">
      <c r="A2582">
        <v>2582</v>
      </c>
      <c r="B2582" s="2" t="s">
        <v>2750</v>
      </c>
      <c r="C2582">
        <v>34</v>
      </c>
      <c r="D2582">
        <v>6</v>
      </c>
      <c r="E2582">
        <v>62785</v>
      </c>
      <c r="F2582" s="2" t="s">
        <v>137</v>
      </c>
      <c r="G2582">
        <v>2.96</v>
      </c>
      <c r="H2582">
        <v>100</v>
      </c>
      <c r="I2582">
        <v>0</v>
      </c>
      <c r="J2582">
        <v>0</v>
      </c>
      <c r="K2582">
        <v>0</v>
      </c>
      <c r="L2582" t="b">
        <f t="shared" si="160"/>
        <v>0</v>
      </c>
      <c r="M2582" t="b">
        <f t="shared" si="161"/>
        <v>0</v>
      </c>
      <c r="N2582" t="b">
        <f t="shared" si="162"/>
        <v>0</v>
      </c>
      <c r="O2582" s="2" t="b">
        <f t="shared" si="163"/>
        <v>0</v>
      </c>
    </row>
    <row r="2583" spans="1:15" x14ac:dyDescent="0.25">
      <c r="A2583">
        <v>2583</v>
      </c>
      <c r="B2583" s="2" t="s">
        <v>2751</v>
      </c>
      <c r="C2583">
        <v>34</v>
      </c>
      <c r="D2583">
        <v>6</v>
      </c>
      <c r="E2583">
        <v>62786</v>
      </c>
      <c r="F2583" s="2" t="s">
        <v>137</v>
      </c>
      <c r="G2583">
        <v>4.66</v>
      </c>
      <c r="H2583">
        <v>100</v>
      </c>
      <c r="I2583">
        <v>0</v>
      </c>
      <c r="J2583">
        <v>0</v>
      </c>
      <c r="K2583">
        <v>0</v>
      </c>
      <c r="L2583" t="b">
        <f t="shared" si="160"/>
        <v>0</v>
      </c>
      <c r="M2583" t="b">
        <f t="shared" si="161"/>
        <v>0</v>
      </c>
      <c r="N2583" t="b">
        <f t="shared" si="162"/>
        <v>0</v>
      </c>
      <c r="O2583" s="2" t="b">
        <f t="shared" si="163"/>
        <v>0</v>
      </c>
    </row>
    <row r="2584" spans="1:15" x14ac:dyDescent="0.25">
      <c r="A2584">
        <v>2584</v>
      </c>
      <c r="B2584" s="2" t="s">
        <v>2752</v>
      </c>
      <c r="C2584">
        <v>34</v>
      </c>
      <c r="D2584">
        <v>6</v>
      </c>
      <c r="E2584">
        <v>62787</v>
      </c>
      <c r="F2584" s="2" t="s">
        <v>137</v>
      </c>
      <c r="G2584">
        <v>10.39</v>
      </c>
      <c r="H2584">
        <v>100</v>
      </c>
      <c r="I2584">
        <v>0</v>
      </c>
      <c r="J2584">
        <v>0</v>
      </c>
      <c r="K2584">
        <v>0</v>
      </c>
      <c r="L2584" t="b">
        <f t="shared" si="160"/>
        <v>0</v>
      </c>
      <c r="M2584" t="b">
        <f t="shared" si="161"/>
        <v>0</v>
      </c>
      <c r="N2584" t="b">
        <f t="shared" si="162"/>
        <v>0</v>
      </c>
      <c r="O2584" s="2" t="b">
        <f t="shared" si="163"/>
        <v>0</v>
      </c>
    </row>
    <row r="2585" spans="1:15" x14ac:dyDescent="0.25">
      <c r="A2585">
        <v>2585</v>
      </c>
      <c r="B2585" s="2" t="s">
        <v>2753</v>
      </c>
      <c r="C2585">
        <v>34</v>
      </c>
      <c r="D2585">
        <v>6</v>
      </c>
      <c r="E2585">
        <v>62788</v>
      </c>
      <c r="F2585" s="2" t="s">
        <v>137</v>
      </c>
      <c r="G2585">
        <v>5.82</v>
      </c>
      <c r="H2585">
        <v>100</v>
      </c>
      <c r="I2585">
        <v>0</v>
      </c>
      <c r="J2585">
        <v>0</v>
      </c>
      <c r="K2585">
        <v>0</v>
      </c>
      <c r="L2585" t="b">
        <f t="shared" si="160"/>
        <v>0</v>
      </c>
      <c r="M2585" t="b">
        <f t="shared" si="161"/>
        <v>0</v>
      </c>
      <c r="N2585" t="b">
        <f t="shared" si="162"/>
        <v>0</v>
      </c>
      <c r="O2585" s="2" t="b">
        <f t="shared" si="163"/>
        <v>0</v>
      </c>
    </row>
    <row r="2586" spans="1:15" x14ac:dyDescent="0.25">
      <c r="A2586">
        <v>2586</v>
      </c>
      <c r="B2586" s="2" t="s">
        <v>2754</v>
      </c>
      <c r="C2586">
        <v>34</v>
      </c>
      <c r="D2586">
        <v>6</v>
      </c>
      <c r="E2586">
        <v>62789</v>
      </c>
      <c r="F2586" s="2" t="s">
        <v>137</v>
      </c>
      <c r="G2586">
        <v>12.29</v>
      </c>
      <c r="H2586">
        <v>100</v>
      </c>
      <c r="I2586">
        <v>0</v>
      </c>
      <c r="J2586">
        <v>0</v>
      </c>
      <c r="K2586">
        <v>0</v>
      </c>
      <c r="L2586" t="b">
        <f t="shared" si="160"/>
        <v>0</v>
      </c>
      <c r="M2586" t="b">
        <f t="shared" si="161"/>
        <v>0</v>
      </c>
      <c r="N2586" t="b">
        <f t="shared" si="162"/>
        <v>0</v>
      </c>
      <c r="O2586" s="2" t="b">
        <f t="shared" si="163"/>
        <v>0</v>
      </c>
    </row>
    <row r="2587" spans="1:15" x14ac:dyDescent="0.25">
      <c r="A2587">
        <v>2587</v>
      </c>
      <c r="B2587" s="2" t="s">
        <v>2755</v>
      </c>
      <c r="C2587">
        <v>34</v>
      </c>
      <c r="D2587">
        <v>6</v>
      </c>
      <c r="E2587">
        <v>62790</v>
      </c>
      <c r="F2587" s="2" t="s">
        <v>137</v>
      </c>
      <c r="G2587">
        <v>5.82</v>
      </c>
      <c r="H2587">
        <v>100</v>
      </c>
      <c r="I2587">
        <v>0</v>
      </c>
      <c r="J2587">
        <v>0</v>
      </c>
      <c r="K2587">
        <v>0</v>
      </c>
      <c r="L2587" t="b">
        <f t="shared" si="160"/>
        <v>0</v>
      </c>
      <c r="M2587" t="b">
        <f t="shared" si="161"/>
        <v>0</v>
      </c>
      <c r="N2587" t="b">
        <f t="shared" si="162"/>
        <v>0</v>
      </c>
      <c r="O2587" s="2" t="b">
        <f t="shared" si="163"/>
        <v>0</v>
      </c>
    </row>
    <row r="2588" spans="1:15" x14ac:dyDescent="0.25">
      <c r="A2588">
        <v>2588</v>
      </c>
      <c r="B2588" s="2" t="s">
        <v>2756</v>
      </c>
      <c r="C2588">
        <v>34</v>
      </c>
      <c r="D2588">
        <v>6</v>
      </c>
      <c r="E2588">
        <v>62791</v>
      </c>
      <c r="F2588" s="2" t="s">
        <v>137</v>
      </c>
      <c r="G2588">
        <v>2.96</v>
      </c>
      <c r="H2588">
        <v>100</v>
      </c>
      <c r="I2588">
        <v>0</v>
      </c>
      <c r="J2588">
        <v>0</v>
      </c>
      <c r="K2588">
        <v>0</v>
      </c>
      <c r="L2588" t="b">
        <f t="shared" si="160"/>
        <v>0</v>
      </c>
      <c r="M2588" t="b">
        <f t="shared" si="161"/>
        <v>0</v>
      </c>
      <c r="N2588" t="b">
        <f t="shared" si="162"/>
        <v>0</v>
      </c>
      <c r="O2588" s="2" t="b">
        <f t="shared" si="163"/>
        <v>0</v>
      </c>
    </row>
    <row r="2589" spans="1:15" x14ac:dyDescent="0.25">
      <c r="A2589">
        <v>2589</v>
      </c>
      <c r="B2589" s="2" t="s">
        <v>2757</v>
      </c>
      <c r="C2589">
        <v>34</v>
      </c>
      <c r="D2589">
        <v>6</v>
      </c>
      <c r="E2589">
        <v>62792</v>
      </c>
      <c r="F2589" s="2" t="s">
        <v>137</v>
      </c>
      <c r="G2589">
        <v>2.84</v>
      </c>
      <c r="H2589">
        <v>100</v>
      </c>
      <c r="I2589">
        <v>0</v>
      </c>
      <c r="J2589">
        <v>0</v>
      </c>
      <c r="K2589">
        <v>0</v>
      </c>
      <c r="L2589" t="b">
        <f t="shared" si="160"/>
        <v>0</v>
      </c>
      <c r="M2589" t="b">
        <f t="shared" si="161"/>
        <v>0</v>
      </c>
      <c r="N2589" t="b">
        <f t="shared" si="162"/>
        <v>0</v>
      </c>
      <c r="O2589" s="2" t="b">
        <f t="shared" si="163"/>
        <v>0</v>
      </c>
    </row>
    <row r="2590" spans="1:15" x14ac:dyDescent="0.25">
      <c r="A2590">
        <v>2590</v>
      </c>
      <c r="B2590" s="2" t="s">
        <v>2758</v>
      </c>
      <c r="C2590">
        <v>34</v>
      </c>
      <c r="D2590">
        <v>6</v>
      </c>
      <c r="E2590">
        <v>62793</v>
      </c>
      <c r="F2590" s="2" t="s">
        <v>137</v>
      </c>
      <c r="G2590">
        <v>2.96</v>
      </c>
      <c r="H2590">
        <v>100</v>
      </c>
      <c r="I2590">
        <v>0</v>
      </c>
      <c r="J2590">
        <v>0</v>
      </c>
      <c r="K2590">
        <v>0</v>
      </c>
      <c r="L2590" t="b">
        <f t="shared" si="160"/>
        <v>0</v>
      </c>
      <c r="M2590" t="b">
        <f t="shared" si="161"/>
        <v>0</v>
      </c>
      <c r="N2590" t="b">
        <f t="shared" si="162"/>
        <v>0</v>
      </c>
      <c r="O2590" s="2" t="b">
        <f t="shared" si="163"/>
        <v>0</v>
      </c>
    </row>
    <row r="2591" spans="1:15" x14ac:dyDescent="0.25">
      <c r="A2591">
        <v>2591</v>
      </c>
      <c r="B2591" s="2" t="s">
        <v>2759</v>
      </c>
      <c r="C2591">
        <v>34</v>
      </c>
      <c r="D2591">
        <v>6</v>
      </c>
      <c r="E2591">
        <v>62794</v>
      </c>
      <c r="F2591" s="2" t="s">
        <v>137</v>
      </c>
      <c r="G2591">
        <v>5.32</v>
      </c>
      <c r="H2591">
        <v>100</v>
      </c>
      <c r="I2591">
        <v>0</v>
      </c>
      <c r="J2591">
        <v>0</v>
      </c>
      <c r="K2591">
        <v>0</v>
      </c>
      <c r="L2591" t="b">
        <f t="shared" si="160"/>
        <v>0</v>
      </c>
      <c r="M2591" t="b">
        <f t="shared" si="161"/>
        <v>0</v>
      </c>
      <c r="N2591" t="b">
        <f t="shared" si="162"/>
        <v>0</v>
      </c>
      <c r="O2591" s="2" t="b">
        <f t="shared" si="163"/>
        <v>0</v>
      </c>
    </row>
    <row r="2592" spans="1:15" x14ac:dyDescent="0.25">
      <c r="A2592">
        <v>2592</v>
      </c>
      <c r="B2592" s="2" t="s">
        <v>2760</v>
      </c>
      <c r="C2592">
        <v>34</v>
      </c>
      <c r="D2592">
        <v>6</v>
      </c>
      <c r="E2592">
        <v>62795</v>
      </c>
      <c r="F2592" s="2" t="s">
        <v>137</v>
      </c>
      <c r="G2592">
        <v>5.51</v>
      </c>
      <c r="H2592">
        <v>100</v>
      </c>
      <c r="I2592">
        <v>0</v>
      </c>
      <c r="J2592">
        <v>0</v>
      </c>
      <c r="K2592">
        <v>0</v>
      </c>
      <c r="L2592" t="b">
        <f t="shared" si="160"/>
        <v>0</v>
      </c>
      <c r="M2592" t="b">
        <f t="shared" si="161"/>
        <v>0</v>
      </c>
      <c r="N2592" t="b">
        <f t="shared" si="162"/>
        <v>0</v>
      </c>
      <c r="O2592" s="2" t="b">
        <f t="shared" si="163"/>
        <v>0</v>
      </c>
    </row>
    <row r="2593" spans="1:15" x14ac:dyDescent="0.25">
      <c r="A2593">
        <v>2593</v>
      </c>
      <c r="B2593" s="2" t="s">
        <v>2761</v>
      </c>
      <c r="C2593">
        <v>34</v>
      </c>
      <c r="D2593">
        <v>6</v>
      </c>
      <c r="E2593">
        <v>62796</v>
      </c>
      <c r="F2593" s="2" t="s">
        <v>137</v>
      </c>
      <c r="G2593">
        <v>8.56</v>
      </c>
      <c r="H2593">
        <v>100</v>
      </c>
      <c r="I2593">
        <v>0</v>
      </c>
      <c r="J2593">
        <v>0</v>
      </c>
      <c r="K2593">
        <v>0</v>
      </c>
      <c r="L2593" t="b">
        <f t="shared" si="160"/>
        <v>0</v>
      </c>
      <c r="M2593" t="b">
        <f t="shared" si="161"/>
        <v>0</v>
      </c>
      <c r="N2593" t="b">
        <f t="shared" si="162"/>
        <v>0</v>
      </c>
      <c r="O2593" s="2" t="b">
        <f t="shared" si="163"/>
        <v>0</v>
      </c>
    </row>
    <row r="2594" spans="1:15" x14ac:dyDescent="0.25">
      <c r="A2594">
        <v>2594</v>
      </c>
      <c r="B2594" s="2" t="s">
        <v>2762</v>
      </c>
      <c r="C2594">
        <v>34</v>
      </c>
      <c r="D2594">
        <v>6</v>
      </c>
      <c r="E2594">
        <v>62797</v>
      </c>
      <c r="F2594" s="2" t="s">
        <v>137</v>
      </c>
      <c r="G2594">
        <v>10.96</v>
      </c>
      <c r="H2594">
        <v>100</v>
      </c>
      <c r="I2594">
        <v>0</v>
      </c>
      <c r="J2594">
        <v>0</v>
      </c>
      <c r="K2594">
        <v>0</v>
      </c>
      <c r="L2594" t="b">
        <f t="shared" si="160"/>
        <v>0</v>
      </c>
      <c r="M2594" t="b">
        <f t="shared" si="161"/>
        <v>0</v>
      </c>
      <c r="N2594" t="b">
        <f t="shared" si="162"/>
        <v>0</v>
      </c>
      <c r="O2594" s="2" t="b">
        <f t="shared" si="163"/>
        <v>0</v>
      </c>
    </row>
    <row r="2595" spans="1:15" x14ac:dyDescent="0.25">
      <c r="A2595">
        <v>2595</v>
      </c>
      <c r="B2595" s="2" t="s">
        <v>2763</v>
      </c>
      <c r="C2595">
        <v>34</v>
      </c>
      <c r="D2595">
        <v>6</v>
      </c>
      <c r="E2595">
        <v>62798</v>
      </c>
      <c r="F2595" s="2" t="s">
        <v>137</v>
      </c>
      <c r="G2595">
        <v>6.27</v>
      </c>
      <c r="H2595">
        <v>100</v>
      </c>
      <c r="I2595">
        <v>0</v>
      </c>
      <c r="J2595">
        <v>0</v>
      </c>
      <c r="K2595">
        <v>0</v>
      </c>
      <c r="L2595" t="b">
        <f t="shared" si="160"/>
        <v>0</v>
      </c>
      <c r="M2595" t="b">
        <f t="shared" si="161"/>
        <v>0</v>
      </c>
      <c r="N2595" t="b">
        <f t="shared" si="162"/>
        <v>0</v>
      </c>
      <c r="O2595" s="2" t="b">
        <f t="shared" si="163"/>
        <v>0</v>
      </c>
    </row>
    <row r="2596" spans="1:15" x14ac:dyDescent="0.25">
      <c r="A2596">
        <v>2596</v>
      </c>
      <c r="B2596" s="2" t="s">
        <v>2764</v>
      </c>
      <c r="C2596">
        <v>34</v>
      </c>
      <c r="D2596">
        <v>6</v>
      </c>
      <c r="E2596">
        <v>62799</v>
      </c>
      <c r="F2596" s="2" t="s">
        <v>137</v>
      </c>
      <c r="G2596">
        <v>6.27</v>
      </c>
      <c r="H2596">
        <v>100</v>
      </c>
      <c r="I2596">
        <v>0</v>
      </c>
      <c r="J2596">
        <v>0</v>
      </c>
      <c r="K2596">
        <v>0</v>
      </c>
      <c r="L2596" t="b">
        <f t="shared" si="160"/>
        <v>0</v>
      </c>
      <c r="M2596" t="b">
        <f t="shared" si="161"/>
        <v>0</v>
      </c>
      <c r="N2596" t="b">
        <f t="shared" si="162"/>
        <v>0</v>
      </c>
      <c r="O2596" s="2" t="b">
        <f t="shared" si="163"/>
        <v>0</v>
      </c>
    </row>
    <row r="2597" spans="1:15" x14ac:dyDescent="0.25">
      <c r="A2597">
        <v>2597</v>
      </c>
      <c r="B2597" s="2" t="s">
        <v>2765</v>
      </c>
      <c r="C2597">
        <v>34</v>
      </c>
      <c r="D2597">
        <v>6</v>
      </c>
      <c r="E2597">
        <v>62800</v>
      </c>
      <c r="F2597" s="2" t="s">
        <v>137</v>
      </c>
      <c r="G2597">
        <v>15.01</v>
      </c>
      <c r="H2597">
        <v>100</v>
      </c>
      <c r="I2597">
        <v>0</v>
      </c>
      <c r="J2597">
        <v>0</v>
      </c>
      <c r="K2597">
        <v>0</v>
      </c>
      <c r="L2597" t="b">
        <f t="shared" si="160"/>
        <v>0</v>
      </c>
      <c r="M2597" t="b">
        <f t="shared" si="161"/>
        <v>0</v>
      </c>
      <c r="N2597" t="b">
        <f t="shared" si="162"/>
        <v>0</v>
      </c>
      <c r="O2597" s="2" t="b">
        <f t="shared" si="163"/>
        <v>0</v>
      </c>
    </row>
    <row r="2598" spans="1:15" x14ac:dyDescent="0.25">
      <c r="A2598">
        <v>2598</v>
      </c>
      <c r="B2598" s="2" t="s">
        <v>2766</v>
      </c>
      <c r="C2598">
        <v>34</v>
      </c>
      <c r="D2598">
        <v>6</v>
      </c>
      <c r="E2598">
        <v>62801</v>
      </c>
      <c r="F2598" s="2" t="s">
        <v>137</v>
      </c>
      <c r="G2598">
        <v>11.39</v>
      </c>
      <c r="H2598">
        <v>100</v>
      </c>
      <c r="I2598">
        <v>0</v>
      </c>
      <c r="J2598">
        <v>0</v>
      </c>
      <c r="K2598">
        <v>0</v>
      </c>
      <c r="L2598" t="b">
        <f t="shared" si="160"/>
        <v>0</v>
      </c>
      <c r="M2598" t="b">
        <f t="shared" si="161"/>
        <v>0</v>
      </c>
      <c r="N2598" t="b">
        <f t="shared" si="162"/>
        <v>0</v>
      </c>
      <c r="O2598" s="2" t="b">
        <f t="shared" si="163"/>
        <v>0</v>
      </c>
    </row>
    <row r="2599" spans="1:15" x14ac:dyDescent="0.25">
      <c r="A2599">
        <v>2599</v>
      </c>
      <c r="B2599" s="2" t="s">
        <v>2767</v>
      </c>
      <c r="C2599">
        <v>34</v>
      </c>
      <c r="D2599">
        <v>6</v>
      </c>
      <c r="E2599">
        <v>62802</v>
      </c>
      <c r="F2599" s="2" t="s">
        <v>137</v>
      </c>
      <c r="G2599">
        <v>2.64</v>
      </c>
      <c r="H2599">
        <v>100</v>
      </c>
      <c r="I2599">
        <v>0</v>
      </c>
      <c r="J2599">
        <v>0</v>
      </c>
      <c r="K2599">
        <v>0</v>
      </c>
      <c r="L2599" t="b">
        <f t="shared" si="160"/>
        <v>0</v>
      </c>
      <c r="M2599" t="b">
        <f t="shared" si="161"/>
        <v>0</v>
      </c>
      <c r="N2599" t="b">
        <f t="shared" si="162"/>
        <v>0</v>
      </c>
      <c r="O2599" s="2" t="b">
        <f t="shared" si="163"/>
        <v>0</v>
      </c>
    </row>
    <row r="2600" spans="1:15" x14ac:dyDescent="0.25">
      <c r="A2600">
        <v>2600</v>
      </c>
      <c r="B2600" s="2" t="s">
        <v>2768</v>
      </c>
      <c r="C2600">
        <v>34</v>
      </c>
      <c r="D2600">
        <v>6</v>
      </c>
      <c r="E2600">
        <v>62803</v>
      </c>
      <c r="F2600" s="2" t="s">
        <v>137</v>
      </c>
      <c r="G2600">
        <v>4.54</v>
      </c>
      <c r="H2600">
        <v>100</v>
      </c>
      <c r="I2600">
        <v>0</v>
      </c>
      <c r="J2600">
        <v>0</v>
      </c>
      <c r="K2600">
        <v>0</v>
      </c>
      <c r="L2600" t="b">
        <f t="shared" si="160"/>
        <v>0</v>
      </c>
      <c r="M2600" t="b">
        <f t="shared" si="161"/>
        <v>0</v>
      </c>
      <c r="N2600" t="b">
        <f t="shared" si="162"/>
        <v>0</v>
      </c>
      <c r="O2600" s="2" t="b">
        <f t="shared" si="163"/>
        <v>0</v>
      </c>
    </row>
    <row r="2601" spans="1:15" x14ac:dyDescent="0.25">
      <c r="A2601">
        <v>2601</v>
      </c>
      <c r="B2601" s="2" t="s">
        <v>2769</v>
      </c>
      <c r="C2601">
        <v>34</v>
      </c>
      <c r="D2601">
        <v>6</v>
      </c>
      <c r="E2601">
        <v>62804</v>
      </c>
      <c r="F2601" s="2" t="s">
        <v>137</v>
      </c>
      <c r="G2601">
        <v>4.54</v>
      </c>
      <c r="H2601">
        <v>100</v>
      </c>
      <c r="I2601">
        <v>0</v>
      </c>
      <c r="J2601">
        <v>0</v>
      </c>
      <c r="K2601">
        <v>0</v>
      </c>
      <c r="L2601" t="b">
        <f t="shared" si="160"/>
        <v>0</v>
      </c>
      <c r="M2601" t="b">
        <f t="shared" si="161"/>
        <v>0</v>
      </c>
      <c r="N2601" t="b">
        <f t="shared" si="162"/>
        <v>0</v>
      </c>
      <c r="O2601" s="2" t="b">
        <f t="shared" si="163"/>
        <v>0</v>
      </c>
    </row>
    <row r="2602" spans="1:15" x14ac:dyDescent="0.25">
      <c r="A2602">
        <v>2602</v>
      </c>
      <c r="B2602" s="2" t="s">
        <v>2770</v>
      </c>
      <c r="C2602">
        <v>34</v>
      </c>
      <c r="D2602">
        <v>6</v>
      </c>
      <c r="E2602">
        <v>62805</v>
      </c>
      <c r="F2602" s="2" t="s">
        <v>137</v>
      </c>
      <c r="G2602">
        <v>3.21</v>
      </c>
      <c r="H2602">
        <v>100</v>
      </c>
      <c r="I2602">
        <v>0</v>
      </c>
      <c r="J2602">
        <v>0</v>
      </c>
      <c r="K2602">
        <v>0</v>
      </c>
      <c r="L2602" t="b">
        <f t="shared" si="160"/>
        <v>0</v>
      </c>
      <c r="M2602" t="b">
        <f t="shared" si="161"/>
        <v>0</v>
      </c>
      <c r="N2602" t="b">
        <f t="shared" si="162"/>
        <v>0</v>
      </c>
      <c r="O2602" s="2" t="b">
        <f t="shared" si="163"/>
        <v>0</v>
      </c>
    </row>
    <row r="2603" spans="1:15" x14ac:dyDescent="0.25">
      <c r="A2603">
        <v>2603</v>
      </c>
      <c r="B2603" s="2" t="s">
        <v>2771</v>
      </c>
      <c r="C2603">
        <v>34</v>
      </c>
      <c r="D2603">
        <v>6</v>
      </c>
      <c r="E2603">
        <v>62806</v>
      </c>
      <c r="F2603" s="2" t="s">
        <v>137</v>
      </c>
      <c r="G2603">
        <v>4.66</v>
      </c>
      <c r="H2603">
        <v>100</v>
      </c>
      <c r="I2603">
        <v>0</v>
      </c>
      <c r="J2603">
        <v>0</v>
      </c>
      <c r="K2603">
        <v>0</v>
      </c>
      <c r="L2603" t="b">
        <f t="shared" si="160"/>
        <v>0</v>
      </c>
      <c r="M2603" t="b">
        <f t="shared" si="161"/>
        <v>0</v>
      </c>
      <c r="N2603" t="b">
        <f t="shared" si="162"/>
        <v>0</v>
      </c>
      <c r="O2603" s="2" t="b">
        <f t="shared" si="163"/>
        <v>0</v>
      </c>
    </row>
    <row r="2604" spans="1:15" x14ac:dyDescent="0.25">
      <c r="A2604">
        <v>2604</v>
      </c>
      <c r="B2604" s="2" t="s">
        <v>2772</v>
      </c>
      <c r="C2604">
        <v>34</v>
      </c>
      <c r="D2604">
        <v>6</v>
      </c>
      <c r="E2604">
        <v>62807</v>
      </c>
      <c r="F2604" s="2" t="s">
        <v>137</v>
      </c>
      <c r="G2604">
        <v>4.3099999999999996</v>
      </c>
      <c r="H2604">
        <v>100</v>
      </c>
      <c r="I2604">
        <v>0</v>
      </c>
      <c r="J2604">
        <v>0</v>
      </c>
      <c r="K2604">
        <v>0</v>
      </c>
      <c r="L2604" t="b">
        <f t="shared" si="160"/>
        <v>0</v>
      </c>
      <c r="M2604" t="b">
        <f t="shared" si="161"/>
        <v>0</v>
      </c>
      <c r="N2604" t="b">
        <f t="shared" si="162"/>
        <v>0</v>
      </c>
      <c r="O2604" s="2" t="b">
        <f t="shared" si="163"/>
        <v>0</v>
      </c>
    </row>
    <row r="2605" spans="1:15" x14ac:dyDescent="0.25">
      <c r="A2605">
        <v>2605</v>
      </c>
      <c r="B2605" s="2" t="s">
        <v>2773</v>
      </c>
      <c r="C2605">
        <v>34</v>
      </c>
      <c r="D2605">
        <v>6</v>
      </c>
      <c r="E2605">
        <v>62808</v>
      </c>
      <c r="F2605" s="2" t="s">
        <v>137</v>
      </c>
      <c r="G2605">
        <v>2.98</v>
      </c>
      <c r="H2605">
        <v>100</v>
      </c>
      <c r="I2605">
        <v>0</v>
      </c>
      <c r="J2605">
        <v>0</v>
      </c>
      <c r="K2605">
        <v>0</v>
      </c>
      <c r="L2605" t="b">
        <f t="shared" si="160"/>
        <v>0</v>
      </c>
      <c r="M2605" t="b">
        <f t="shared" si="161"/>
        <v>0</v>
      </c>
      <c r="N2605" t="b">
        <f t="shared" si="162"/>
        <v>0</v>
      </c>
      <c r="O2605" s="2" t="b">
        <f t="shared" si="163"/>
        <v>0</v>
      </c>
    </row>
    <row r="2606" spans="1:15" x14ac:dyDescent="0.25">
      <c r="A2606">
        <v>2606</v>
      </c>
      <c r="B2606" s="2" t="s">
        <v>2774</v>
      </c>
      <c r="C2606">
        <v>34</v>
      </c>
      <c r="D2606">
        <v>6</v>
      </c>
      <c r="E2606">
        <v>62809</v>
      </c>
      <c r="F2606" s="2" t="s">
        <v>137</v>
      </c>
      <c r="G2606">
        <v>18.46</v>
      </c>
      <c r="H2606">
        <v>100</v>
      </c>
      <c r="I2606">
        <v>0</v>
      </c>
      <c r="J2606">
        <v>0</v>
      </c>
      <c r="K2606">
        <v>0</v>
      </c>
      <c r="L2606" t="b">
        <f t="shared" si="160"/>
        <v>0</v>
      </c>
      <c r="M2606" t="b">
        <f t="shared" si="161"/>
        <v>0</v>
      </c>
      <c r="N2606" t="b">
        <f t="shared" si="162"/>
        <v>0</v>
      </c>
      <c r="O2606" s="2" t="b">
        <f t="shared" si="163"/>
        <v>0</v>
      </c>
    </row>
    <row r="2607" spans="1:15" x14ac:dyDescent="0.25">
      <c r="A2607">
        <v>2607</v>
      </c>
      <c r="B2607" s="2" t="s">
        <v>2775</v>
      </c>
      <c r="C2607">
        <v>34</v>
      </c>
      <c r="D2607">
        <v>6</v>
      </c>
      <c r="E2607">
        <v>62810</v>
      </c>
      <c r="F2607" s="2" t="s">
        <v>137</v>
      </c>
      <c r="G2607">
        <v>3.4</v>
      </c>
      <c r="H2607">
        <v>100</v>
      </c>
      <c r="I2607">
        <v>0</v>
      </c>
      <c r="J2607">
        <v>0</v>
      </c>
      <c r="K2607">
        <v>0</v>
      </c>
      <c r="L2607" t="b">
        <f t="shared" si="160"/>
        <v>0</v>
      </c>
      <c r="M2607" t="b">
        <f t="shared" si="161"/>
        <v>0</v>
      </c>
      <c r="N2607" t="b">
        <f t="shared" si="162"/>
        <v>0</v>
      </c>
      <c r="O2607" s="2" t="b">
        <f t="shared" si="163"/>
        <v>0</v>
      </c>
    </row>
    <row r="2608" spans="1:15" x14ac:dyDescent="0.25">
      <c r="A2608">
        <v>2608</v>
      </c>
      <c r="B2608" s="2" t="s">
        <v>2776</v>
      </c>
      <c r="C2608">
        <v>34</v>
      </c>
      <c r="D2608">
        <v>6</v>
      </c>
      <c r="E2608">
        <v>62811</v>
      </c>
      <c r="F2608" s="2" t="s">
        <v>137</v>
      </c>
      <c r="G2608">
        <v>11.51</v>
      </c>
      <c r="H2608">
        <v>100</v>
      </c>
      <c r="I2608">
        <v>0</v>
      </c>
      <c r="J2608">
        <v>0</v>
      </c>
      <c r="K2608">
        <v>0</v>
      </c>
      <c r="L2608" t="b">
        <f t="shared" si="160"/>
        <v>0</v>
      </c>
      <c r="M2608" t="b">
        <f t="shared" si="161"/>
        <v>0</v>
      </c>
      <c r="N2608" t="b">
        <f t="shared" si="162"/>
        <v>0</v>
      </c>
      <c r="O2608" s="2" t="b">
        <f t="shared" si="163"/>
        <v>0</v>
      </c>
    </row>
    <row r="2609" spans="1:15" x14ac:dyDescent="0.25">
      <c r="A2609">
        <v>2609</v>
      </c>
      <c r="B2609" s="2" t="s">
        <v>2777</v>
      </c>
      <c r="C2609">
        <v>34</v>
      </c>
      <c r="D2609">
        <v>6</v>
      </c>
      <c r="E2609">
        <v>62812</v>
      </c>
      <c r="F2609" s="2" t="s">
        <v>137</v>
      </c>
      <c r="G2609">
        <v>4.66</v>
      </c>
      <c r="H2609">
        <v>100</v>
      </c>
      <c r="I2609">
        <v>0</v>
      </c>
      <c r="J2609">
        <v>0</v>
      </c>
      <c r="K2609">
        <v>0</v>
      </c>
      <c r="L2609" t="b">
        <f t="shared" si="160"/>
        <v>0</v>
      </c>
      <c r="M2609" t="b">
        <f t="shared" si="161"/>
        <v>0</v>
      </c>
      <c r="N2609" t="b">
        <f t="shared" si="162"/>
        <v>0</v>
      </c>
      <c r="O2609" s="2" t="b">
        <f t="shared" si="163"/>
        <v>0</v>
      </c>
    </row>
    <row r="2610" spans="1:15" x14ac:dyDescent="0.25">
      <c r="A2610">
        <v>2610</v>
      </c>
      <c r="B2610" s="2" t="s">
        <v>2778</v>
      </c>
      <c r="C2610">
        <v>34</v>
      </c>
      <c r="D2610">
        <v>6</v>
      </c>
      <c r="E2610">
        <v>62813</v>
      </c>
      <c r="F2610" s="2" t="s">
        <v>137</v>
      </c>
      <c r="G2610">
        <v>4.54</v>
      </c>
      <c r="H2610">
        <v>100</v>
      </c>
      <c r="I2610">
        <v>0</v>
      </c>
      <c r="J2610">
        <v>0</v>
      </c>
      <c r="K2610">
        <v>0</v>
      </c>
      <c r="L2610" t="b">
        <f t="shared" si="160"/>
        <v>0</v>
      </c>
      <c r="M2610" t="b">
        <f t="shared" si="161"/>
        <v>0</v>
      </c>
      <c r="N2610" t="b">
        <f t="shared" si="162"/>
        <v>0</v>
      </c>
      <c r="O2610" s="2" t="b">
        <f t="shared" si="163"/>
        <v>0</v>
      </c>
    </row>
    <row r="2611" spans="1:15" x14ac:dyDescent="0.25">
      <c r="A2611">
        <v>2611</v>
      </c>
      <c r="B2611" s="2" t="s">
        <v>2779</v>
      </c>
      <c r="C2611">
        <v>34</v>
      </c>
      <c r="D2611">
        <v>6</v>
      </c>
      <c r="E2611">
        <v>62814</v>
      </c>
      <c r="F2611" s="2" t="s">
        <v>137</v>
      </c>
      <c r="G2611">
        <v>4.66</v>
      </c>
      <c r="H2611">
        <v>100</v>
      </c>
      <c r="I2611">
        <v>0</v>
      </c>
      <c r="J2611">
        <v>0</v>
      </c>
      <c r="K2611">
        <v>0</v>
      </c>
      <c r="L2611" t="b">
        <f t="shared" si="160"/>
        <v>0</v>
      </c>
      <c r="M2611" t="b">
        <f t="shared" si="161"/>
        <v>0</v>
      </c>
      <c r="N2611" t="b">
        <f t="shared" si="162"/>
        <v>0</v>
      </c>
      <c r="O2611" s="2" t="b">
        <f t="shared" si="163"/>
        <v>0</v>
      </c>
    </row>
    <row r="2612" spans="1:15" x14ac:dyDescent="0.25">
      <c r="A2612">
        <v>2612</v>
      </c>
      <c r="B2612" s="2" t="s">
        <v>2780</v>
      </c>
      <c r="C2612">
        <v>34</v>
      </c>
      <c r="D2612">
        <v>6</v>
      </c>
      <c r="E2612">
        <v>62815</v>
      </c>
      <c r="F2612" s="2" t="s">
        <v>137</v>
      </c>
      <c r="G2612">
        <v>7.02</v>
      </c>
      <c r="H2612">
        <v>100</v>
      </c>
      <c r="I2612">
        <v>0</v>
      </c>
      <c r="J2612">
        <v>0</v>
      </c>
      <c r="K2612">
        <v>0</v>
      </c>
      <c r="L2612" t="b">
        <f t="shared" si="160"/>
        <v>0</v>
      </c>
      <c r="M2612" t="b">
        <f t="shared" si="161"/>
        <v>0</v>
      </c>
      <c r="N2612" t="b">
        <f t="shared" si="162"/>
        <v>0</v>
      </c>
      <c r="O2612" s="2" t="b">
        <f t="shared" si="163"/>
        <v>0</v>
      </c>
    </row>
    <row r="2613" spans="1:15" x14ac:dyDescent="0.25">
      <c r="A2613">
        <v>2613</v>
      </c>
      <c r="B2613" s="2" t="s">
        <v>2781</v>
      </c>
      <c r="C2613">
        <v>34</v>
      </c>
      <c r="D2613">
        <v>6</v>
      </c>
      <c r="E2613">
        <v>62816</v>
      </c>
      <c r="F2613" s="2" t="s">
        <v>137</v>
      </c>
      <c r="G2613">
        <v>7.21</v>
      </c>
      <c r="H2613">
        <v>100</v>
      </c>
      <c r="I2613">
        <v>0</v>
      </c>
      <c r="J2613">
        <v>0</v>
      </c>
      <c r="K2613">
        <v>0</v>
      </c>
      <c r="L2613" t="b">
        <f t="shared" si="160"/>
        <v>0</v>
      </c>
      <c r="M2613" t="b">
        <f t="shared" si="161"/>
        <v>0</v>
      </c>
      <c r="N2613" t="b">
        <f t="shared" si="162"/>
        <v>0</v>
      </c>
      <c r="O2613" s="2" t="b">
        <f t="shared" si="163"/>
        <v>0</v>
      </c>
    </row>
    <row r="2614" spans="1:15" x14ac:dyDescent="0.25">
      <c r="A2614">
        <v>2614</v>
      </c>
      <c r="B2614" s="2" t="s">
        <v>2782</v>
      </c>
      <c r="C2614">
        <v>34</v>
      </c>
      <c r="D2614">
        <v>6</v>
      </c>
      <c r="E2614">
        <v>62817</v>
      </c>
      <c r="F2614" s="2" t="s">
        <v>137</v>
      </c>
      <c r="G2614">
        <v>10.26</v>
      </c>
      <c r="H2614">
        <v>100</v>
      </c>
      <c r="I2614">
        <v>0</v>
      </c>
      <c r="J2614">
        <v>0</v>
      </c>
      <c r="K2614">
        <v>0</v>
      </c>
      <c r="L2614" t="b">
        <f t="shared" si="160"/>
        <v>0</v>
      </c>
      <c r="M2614" t="b">
        <f t="shared" si="161"/>
        <v>0</v>
      </c>
      <c r="N2614" t="b">
        <f t="shared" si="162"/>
        <v>0</v>
      </c>
      <c r="O2614" s="2" t="b">
        <f t="shared" si="163"/>
        <v>0</v>
      </c>
    </row>
    <row r="2615" spans="1:15" x14ac:dyDescent="0.25">
      <c r="A2615">
        <v>2615</v>
      </c>
      <c r="B2615" s="2" t="s">
        <v>2783</v>
      </c>
      <c r="C2615">
        <v>34</v>
      </c>
      <c r="D2615">
        <v>6</v>
      </c>
      <c r="E2615">
        <v>62818</v>
      </c>
      <c r="F2615" s="2" t="s">
        <v>137</v>
      </c>
      <c r="G2615">
        <v>3.4</v>
      </c>
      <c r="H2615">
        <v>100</v>
      </c>
      <c r="I2615">
        <v>0</v>
      </c>
      <c r="J2615">
        <v>0</v>
      </c>
      <c r="K2615">
        <v>0</v>
      </c>
      <c r="L2615" t="b">
        <f t="shared" si="160"/>
        <v>0</v>
      </c>
      <c r="M2615" t="b">
        <f t="shared" si="161"/>
        <v>0</v>
      </c>
      <c r="N2615" t="b">
        <f t="shared" si="162"/>
        <v>0</v>
      </c>
      <c r="O2615" s="2" t="b">
        <f t="shared" si="163"/>
        <v>0</v>
      </c>
    </row>
    <row r="2616" spans="1:15" x14ac:dyDescent="0.25">
      <c r="A2616">
        <v>2616</v>
      </c>
      <c r="B2616" s="2" t="s">
        <v>2784</v>
      </c>
      <c r="C2616">
        <v>34</v>
      </c>
      <c r="D2616">
        <v>6</v>
      </c>
      <c r="E2616">
        <v>62819</v>
      </c>
      <c r="F2616" s="2" t="s">
        <v>137</v>
      </c>
      <c r="G2616">
        <v>7.97</v>
      </c>
      <c r="H2616">
        <v>100</v>
      </c>
      <c r="I2616">
        <v>0</v>
      </c>
      <c r="J2616">
        <v>0</v>
      </c>
      <c r="K2616">
        <v>0</v>
      </c>
      <c r="L2616" t="b">
        <f t="shared" si="160"/>
        <v>0</v>
      </c>
      <c r="M2616" t="b">
        <f t="shared" si="161"/>
        <v>0</v>
      </c>
      <c r="N2616" t="b">
        <f t="shared" si="162"/>
        <v>0</v>
      </c>
      <c r="O2616" s="2" t="b">
        <f t="shared" si="163"/>
        <v>0</v>
      </c>
    </row>
    <row r="2617" spans="1:15" x14ac:dyDescent="0.25">
      <c r="A2617">
        <v>2617</v>
      </c>
      <c r="B2617" s="2" t="s">
        <v>2785</v>
      </c>
      <c r="C2617">
        <v>34</v>
      </c>
      <c r="D2617">
        <v>6</v>
      </c>
      <c r="E2617">
        <v>62820</v>
      </c>
      <c r="F2617" s="2" t="s">
        <v>137</v>
      </c>
      <c r="G2617">
        <v>7.97</v>
      </c>
      <c r="H2617">
        <v>100</v>
      </c>
      <c r="I2617">
        <v>0</v>
      </c>
      <c r="J2617">
        <v>0</v>
      </c>
      <c r="K2617">
        <v>0</v>
      </c>
      <c r="L2617" t="b">
        <f t="shared" si="160"/>
        <v>0</v>
      </c>
      <c r="M2617" t="b">
        <f t="shared" si="161"/>
        <v>0</v>
      </c>
      <c r="N2617" t="b">
        <f t="shared" si="162"/>
        <v>0</v>
      </c>
      <c r="O2617" s="2" t="b">
        <f t="shared" si="163"/>
        <v>0</v>
      </c>
    </row>
    <row r="2618" spans="1:15" x14ac:dyDescent="0.25">
      <c r="A2618">
        <v>2618</v>
      </c>
      <c r="B2618" s="2" t="s">
        <v>2786</v>
      </c>
      <c r="C2618">
        <v>34</v>
      </c>
      <c r="D2618">
        <v>6</v>
      </c>
      <c r="E2618">
        <v>62821</v>
      </c>
      <c r="F2618" s="2" t="s">
        <v>137</v>
      </c>
      <c r="G2618">
        <v>2.64</v>
      </c>
      <c r="H2618">
        <v>100</v>
      </c>
      <c r="I2618">
        <v>0</v>
      </c>
      <c r="J2618">
        <v>0</v>
      </c>
      <c r="K2618">
        <v>0</v>
      </c>
      <c r="L2618" t="b">
        <f t="shared" si="160"/>
        <v>0</v>
      </c>
      <c r="M2618" t="b">
        <f t="shared" si="161"/>
        <v>0</v>
      </c>
      <c r="N2618" t="b">
        <f t="shared" si="162"/>
        <v>0</v>
      </c>
      <c r="O2618" s="2" t="b">
        <f t="shared" si="163"/>
        <v>0</v>
      </c>
    </row>
    <row r="2619" spans="1:15" x14ac:dyDescent="0.25">
      <c r="A2619">
        <v>2619</v>
      </c>
      <c r="B2619" s="2" t="s">
        <v>2787</v>
      </c>
      <c r="C2619">
        <v>34</v>
      </c>
      <c r="D2619">
        <v>6</v>
      </c>
      <c r="E2619">
        <v>62822</v>
      </c>
      <c r="F2619" s="2" t="s">
        <v>137</v>
      </c>
      <c r="G2619">
        <v>14.16</v>
      </c>
      <c r="H2619">
        <v>100</v>
      </c>
      <c r="I2619">
        <v>0</v>
      </c>
      <c r="J2619">
        <v>0</v>
      </c>
      <c r="K2619">
        <v>0</v>
      </c>
      <c r="L2619" t="b">
        <f t="shared" si="160"/>
        <v>0</v>
      </c>
      <c r="M2619" t="b">
        <f t="shared" si="161"/>
        <v>0</v>
      </c>
      <c r="N2619" t="b">
        <f t="shared" si="162"/>
        <v>0</v>
      </c>
      <c r="O2619" s="2" t="b">
        <f t="shared" si="163"/>
        <v>0</v>
      </c>
    </row>
    <row r="2620" spans="1:15" x14ac:dyDescent="0.25">
      <c r="A2620">
        <v>2620</v>
      </c>
      <c r="B2620" s="2" t="s">
        <v>2788</v>
      </c>
      <c r="C2620">
        <v>34</v>
      </c>
      <c r="D2620">
        <v>6</v>
      </c>
      <c r="E2620">
        <v>62823</v>
      </c>
      <c r="F2620" s="2" t="s">
        <v>137</v>
      </c>
      <c r="G2620">
        <v>10.59</v>
      </c>
      <c r="H2620">
        <v>100</v>
      </c>
      <c r="I2620">
        <v>0</v>
      </c>
      <c r="J2620">
        <v>0</v>
      </c>
      <c r="K2620">
        <v>0</v>
      </c>
      <c r="L2620" t="b">
        <f t="shared" si="160"/>
        <v>0</v>
      </c>
      <c r="M2620" t="b">
        <f t="shared" si="161"/>
        <v>0</v>
      </c>
      <c r="N2620" t="b">
        <f t="shared" si="162"/>
        <v>0</v>
      </c>
      <c r="O2620" s="2" t="b">
        <f t="shared" si="163"/>
        <v>0</v>
      </c>
    </row>
    <row r="2621" spans="1:15" x14ac:dyDescent="0.25">
      <c r="A2621">
        <v>2621</v>
      </c>
      <c r="B2621" s="2" t="s">
        <v>2789</v>
      </c>
      <c r="C2621">
        <v>34</v>
      </c>
      <c r="D2621">
        <v>6</v>
      </c>
      <c r="E2621">
        <v>62824</v>
      </c>
      <c r="F2621" s="2" t="s">
        <v>137</v>
      </c>
      <c r="G2621">
        <v>3.74</v>
      </c>
      <c r="H2621">
        <v>100</v>
      </c>
      <c r="I2621">
        <v>0</v>
      </c>
      <c r="J2621">
        <v>0</v>
      </c>
      <c r="K2621">
        <v>0</v>
      </c>
      <c r="L2621" t="b">
        <f t="shared" si="160"/>
        <v>0</v>
      </c>
      <c r="M2621" t="b">
        <f t="shared" si="161"/>
        <v>0</v>
      </c>
      <c r="N2621" t="b">
        <f t="shared" si="162"/>
        <v>0</v>
      </c>
      <c r="O2621" s="2" t="b">
        <f t="shared" si="163"/>
        <v>0</v>
      </c>
    </row>
    <row r="2622" spans="1:15" x14ac:dyDescent="0.25">
      <c r="A2622">
        <v>2622</v>
      </c>
      <c r="B2622" s="2" t="s">
        <v>2790</v>
      </c>
      <c r="C2622">
        <v>34</v>
      </c>
      <c r="D2622">
        <v>6</v>
      </c>
      <c r="E2622">
        <v>62825</v>
      </c>
      <c r="F2622" s="2" t="s">
        <v>137</v>
      </c>
      <c r="G2622">
        <v>3.74</v>
      </c>
      <c r="H2622">
        <v>100</v>
      </c>
      <c r="I2622">
        <v>0</v>
      </c>
      <c r="J2622">
        <v>0</v>
      </c>
      <c r="K2622">
        <v>0</v>
      </c>
      <c r="L2622" t="b">
        <f t="shared" si="160"/>
        <v>0</v>
      </c>
      <c r="M2622" t="b">
        <f t="shared" si="161"/>
        <v>0</v>
      </c>
      <c r="N2622" t="b">
        <f t="shared" si="162"/>
        <v>0</v>
      </c>
      <c r="O2622" s="2" t="b">
        <f t="shared" si="163"/>
        <v>0</v>
      </c>
    </row>
    <row r="2623" spans="1:15" x14ac:dyDescent="0.25">
      <c r="A2623">
        <v>2623</v>
      </c>
      <c r="B2623" s="2" t="s">
        <v>2791</v>
      </c>
      <c r="C2623">
        <v>34</v>
      </c>
      <c r="D2623">
        <v>6</v>
      </c>
      <c r="E2623">
        <v>62826</v>
      </c>
      <c r="F2623" s="2" t="s">
        <v>137</v>
      </c>
      <c r="G2623">
        <v>10.87</v>
      </c>
      <c r="H2623">
        <v>100</v>
      </c>
      <c r="I2623">
        <v>0</v>
      </c>
      <c r="J2623">
        <v>0</v>
      </c>
      <c r="K2623">
        <v>0</v>
      </c>
      <c r="L2623" t="b">
        <f t="shared" si="160"/>
        <v>0</v>
      </c>
      <c r="M2623" t="b">
        <f t="shared" si="161"/>
        <v>0</v>
      </c>
      <c r="N2623" t="b">
        <f t="shared" si="162"/>
        <v>0</v>
      </c>
      <c r="O2623" s="2" t="b">
        <f t="shared" si="163"/>
        <v>0</v>
      </c>
    </row>
    <row r="2624" spans="1:15" x14ac:dyDescent="0.25">
      <c r="A2624">
        <v>2624</v>
      </c>
      <c r="B2624" s="2" t="s">
        <v>2792</v>
      </c>
      <c r="C2624">
        <v>34</v>
      </c>
      <c r="D2624">
        <v>6</v>
      </c>
      <c r="E2624">
        <v>62827</v>
      </c>
      <c r="F2624" s="2" t="s">
        <v>137</v>
      </c>
      <c r="G2624">
        <v>3.86</v>
      </c>
      <c r="H2624">
        <v>100</v>
      </c>
      <c r="I2624">
        <v>0</v>
      </c>
      <c r="J2624">
        <v>0</v>
      </c>
      <c r="K2624">
        <v>0</v>
      </c>
      <c r="L2624" t="b">
        <f t="shared" si="160"/>
        <v>0</v>
      </c>
      <c r="M2624" t="b">
        <f t="shared" si="161"/>
        <v>0</v>
      </c>
      <c r="N2624" t="b">
        <f t="shared" si="162"/>
        <v>0</v>
      </c>
      <c r="O2624" s="2" t="b">
        <f t="shared" si="163"/>
        <v>0</v>
      </c>
    </row>
    <row r="2625" spans="1:15" x14ac:dyDescent="0.25">
      <c r="A2625">
        <v>2625</v>
      </c>
      <c r="B2625" s="2" t="s">
        <v>2793</v>
      </c>
      <c r="C2625">
        <v>34</v>
      </c>
      <c r="D2625">
        <v>6</v>
      </c>
      <c r="E2625">
        <v>62828</v>
      </c>
      <c r="F2625" s="2" t="s">
        <v>137</v>
      </c>
      <c r="G2625">
        <v>3.51</v>
      </c>
      <c r="H2625">
        <v>100</v>
      </c>
      <c r="I2625">
        <v>0</v>
      </c>
      <c r="J2625">
        <v>0</v>
      </c>
      <c r="K2625">
        <v>0</v>
      </c>
      <c r="L2625" t="b">
        <f t="shared" si="160"/>
        <v>0</v>
      </c>
      <c r="M2625" t="b">
        <f t="shared" si="161"/>
        <v>0</v>
      </c>
      <c r="N2625" t="b">
        <f t="shared" si="162"/>
        <v>0</v>
      </c>
      <c r="O2625" s="2" t="b">
        <f t="shared" si="163"/>
        <v>0</v>
      </c>
    </row>
    <row r="2626" spans="1:15" x14ac:dyDescent="0.25">
      <c r="A2626">
        <v>2626</v>
      </c>
      <c r="B2626" s="2" t="s">
        <v>2794</v>
      </c>
      <c r="C2626">
        <v>34</v>
      </c>
      <c r="D2626">
        <v>6</v>
      </c>
      <c r="E2626">
        <v>62829</v>
      </c>
      <c r="F2626" s="2" t="s">
        <v>137</v>
      </c>
      <c r="G2626">
        <v>10.07</v>
      </c>
      <c r="H2626">
        <v>100</v>
      </c>
      <c r="I2626">
        <v>0</v>
      </c>
      <c r="J2626">
        <v>0</v>
      </c>
      <c r="K2626">
        <v>0</v>
      </c>
      <c r="L2626" t="b">
        <f t="shared" ref="L2626:L2689" si="164">IF(ISNUMBER(FIND(" VEGAN",UPPER(B2626))),TRUE,FALSE)</f>
        <v>0</v>
      </c>
      <c r="M2626" t="b">
        <f t="shared" ref="M2626:M2689" si="165">IF(ISNUMBER(FIND(" BIO",UPPER(B2626))),TRUE)</f>
        <v>0</v>
      </c>
      <c r="N2626" t="b">
        <f t="shared" ref="N2626:N2689" si="166">IF(ISNUMBER(FIND(" HALAL",UPPER(B2626))),TRUE)</f>
        <v>0</v>
      </c>
      <c r="O2626" s="2" t="b">
        <f t="shared" ref="O2626:O2689" si="167">IF(ISNUMBER(FIND(" CASHER",UPPER(B2626))),TRUE)</f>
        <v>0</v>
      </c>
    </row>
    <row r="2627" spans="1:15" x14ac:dyDescent="0.25">
      <c r="A2627">
        <v>2627</v>
      </c>
      <c r="B2627" s="2" t="s">
        <v>2795</v>
      </c>
      <c r="C2627">
        <v>34</v>
      </c>
      <c r="D2627">
        <v>6</v>
      </c>
      <c r="E2627">
        <v>62830</v>
      </c>
      <c r="F2627" s="2" t="s">
        <v>137</v>
      </c>
      <c r="G2627">
        <v>14.96</v>
      </c>
      <c r="H2627">
        <v>100</v>
      </c>
      <c r="I2627">
        <v>0</v>
      </c>
      <c r="J2627">
        <v>0</v>
      </c>
      <c r="K2627">
        <v>0</v>
      </c>
      <c r="L2627" t="b">
        <f t="shared" si="164"/>
        <v>0</v>
      </c>
      <c r="M2627" t="b">
        <f t="shared" si="165"/>
        <v>0</v>
      </c>
      <c r="N2627" t="b">
        <f t="shared" si="166"/>
        <v>0</v>
      </c>
      <c r="O2627" s="2" t="b">
        <f t="shared" si="167"/>
        <v>0</v>
      </c>
    </row>
    <row r="2628" spans="1:15" x14ac:dyDescent="0.25">
      <c r="A2628">
        <v>2628</v>
      </c>
      <c r="B2628" s="2" t="s">
        <v>2796</v>
      </c>
      <c r="C2628">
        <v>34</v>
      </c>
      <c r="D2628">
        <v>6</v>
      </c>
      <c r="E2628">
        <v>62831</v>
      </c>
      <c r="F2628" s="2" t="s">
        <v>137</v>
      </c>
      <c r="G2628">
        <v>3.74</v>
      </c>
      <c r="H2628">
        <v>100</v>
      </c>
      <c r="I2628">
        <v>0</v>
      </c>
      <c r="J2628">
        <v>0</v>
      </c>
      <c r="K2628">
        <v>0</v>
      </c>
      <c r="L2628" t="b">
        <f t="shared" si="164"/>
        <v>0</v>
      </c>
      <c r="M2628" t="b">
        <f t="shared" si="165"/>
        <v>0</v>
      </c>
      <c r="N2628" t="b">
        <f t="shared" si="166"/>
        <v>0</v>
      </c>
      <c r="O2628" s="2" t="b">
        <f t="shared" si="167"/>
        <v>0</v>
      </c>
    </row>
    <row r="2629" spans="1:15" x14ac:dyDescent="0.25">
      <c r="A2629">
        <v>2629</v>
      </c>
      <c r="B2629" s="2" t="s">
        <v>2797</v>
      </c>
      <c r="C2629">
        <v>34</v>
      </c>
      <c r="D2629">
        <v>6</v>
      </c>
      <c r="E2629">
        <v>62832</v>
      </c>
      <c r="F2629" s="2" t="s">
        <v>137</v>
      </c>
      <c r="G2629">
        <v>17.21</v>
      </c>
      <c r="H2629">
        <v>100</v>
      </c>
      <c r="I2629">
        <v>0</v>
      </c>
      <c r="J2629">
        <v>0</v>
      </c>
      <c r="K2629">
        <v>0</v>
      </c>
      <c r="L2629" t="b">
        <f t="shared" si="164"/>
        <v>0</v>
      </c>
      <c r="M2629" t="b">
        <f t="shared" si="165"/>
        <v>0</v>
      </c>
      <c r="N2629" t="b">
        <f t="shared" si="166"/>
        <v>0</v>
      </c>
      <c r="O2629" s="2" t="b">
        <f t="shared" si="167"/>
        <v>0</v>
      </c>
    </row>
    <row r="2630" spans="1:15" x14ac:dyDescent="0.25">
      <c r="A2630">
        <v>2630</v>
      </c>
      <c r="B2630" s="2" t="s">
        <v>2798</v>
      </c>
      <c r="C2630">
        <v>34</v>
      </c>
      <c r="D2630">
        <v>6</v>
      </c>
      <c r="E2630">
        <v>62833</v>
      </c>
      <c r="F2630" s="2" t="s">
        <v>137</v>
      </c>
      <c r="G2630">
        <v>3.86</v>
      </c>
      <c r="H2630">
        <v>100</v>
      </c>
      <c r="I2630">
        <v>0</v>
      </c>
      <c r="J2630">
        <v>0</v>
      </c>
      <c r="K2630">
        <v>0</v>
      </c>
      <c r="L2630" t="b">
        <f t="shared" si="164"/>
        <v>0</v>
      </c>
      <c r="M2630" t="b">
        <f t="shared" si="165"/>
        <v>0</v>
      </c>
      <c r="N2630" t="b">
        <f t="shared" si="166"/>
        <v>0</v>
      </c>
      <c r="O2630" s="2" t="b">
        <f t="shared" si="167"/>
        <v>0</v>
      </c>
    </row>
    <row r="2631" spans="1:15" x14ac:dyDescent="0.25">
      <c r="A2631">
        <v>2631</v>
      </c>
      <c r="B2631" s="2" t="s">
        <v>2799</v>
      </c>
      <c r="C2631">
        <v>34</v>
      </c>
      <c r="D2631">
        <v>6</v>
      </c>
      <c r="E2631">
        <v>62834</v>
      </c>
      <c r="F2631" s="2" t="s">
        <v>137</v>
      </c>
      <c r="G2631">
        <v>3.74</v>
      </c>
      <c r="H2631">
        <v>100</v>
      </c>
      <c r="I2631">
        <v>0</v>
      </c>
      <c r="J2631">
        <v>0</v>
      </c>
      <c r="K2631">
        <v>0</v>
      </c>
      <c r="L2631" t="b">
        <f t="shared" si="164"/>
        <v>0</v>
      </c>
      <c r="M2631" t="b">
        <f t="shared" si="165"/>
        <v>0</v>
      </c>
      <c r="N2631" t="b">
        <f t="shared" si="166"/>
        <v>0</v>
      </c>
      <c r="O2631" s="2" t="b">
        <f t="shared" si="167"/>
        <v>0</v>
      </c>
    </row>
    <row r="2632" spans="1:15" x14ac:dyDescent="0.25">
      <c r="A2632">
        <v>2632</v>
      </c>
      <c r="B2632" s="2" t="s">
        <v>2800</v>
      </c>
      <c r="C2632">
        <v>34</v>
      </c>
      <c r="D2632">
        <v>6</v>
      </c>
      <c r="E2632">
        <v>62835</v>
      </c>
      <c r="F2632" s="2" t="s">
        <v>137</v>
      </c>
      <c r="G2632">
        <v>3.86</v>
      </c>
      <c r="H2632">
        <v>100</v>
      </c>
      <c r="I2632">
        <v>0</v>
      </c>
      <c r="J2632">
        <v>0</v>
      </c>
      <c r="K2632">
        <v>0</v>
      </c>
      <c r="L2632" t="b">
        <f t="shared" si="164"/>
        <v>0</v>
      </c>
      <c r="M2632" t="b">
        <f t="shared" si="165"/>
        <v>0</v>
      </c>
      <c r="N2632" t="b">
        <f t="shared" si="166"/>
        <v>0</v>
      </c>
      <c r="O2632" s="2" t="b">
        <f t="shared" si="167"/>
        <v>0</v>
      </c>
    </row>
    <row r="2633" spans="1:15" x14ac:dyDescent="0.25">
      <c r="A2633">
        <v>2633</v>
      </c>
      <c r="B2633" s="2" t="s">
        <v>2801</v>
      </c>
      <c r="C2633">
        <v>34</v>
      </c>
      <c r="D2633">
        <v>6</v>
      </c>
      <c r="E2633">
        <v>62836</v>
      </c>
      <c r="F2633" s="2" t="s">
        <v>137</v>
      </c>
      <c r="G2633">
        <v>6.22</v>
      </c>
      <c r="H2633">
        <v>100</v>
      </c>
      <c r="I2633">
        <v>0</v>
      </c>
      <c r="J2633">
        <v>0</v>
      </c>
      <c r="K2633">
        <v>0</v>
      </c>
      <c r="L2633" t="b">
        <f t="shared" si="164"/>
        <v>0</v>
      </c>
      <c r="M2633" t="b">
        <f t="shared" si="165"/>
        <v>0</v>
      </c>
      <c r="N2633" t="b">
        <f t="shared" si="166"/>
        <v>0</v>
      </c>
      <c r="O2633" s="2" t="b">
        <f t="shared" si="167"/>
        <v>0</v>
      </c>
    </row>
    <row r="2634" spans="1:15" x14ac:dyDescent="0.25">
      <c r="A2634">
        <v>2634</v>
      </c>
      <c r="B2634" s="2" t="s">
        <v>2802</v>
      </c>
      <c r="C2634">
        <v>34</v>
      </c>
      <c r="D2634">
        <v>6</v>
      </c>
      <c r="E2634">
        <v>62837</v>
      </c>
      <c r="F2634" s="2" t="s">
        <v>137</v>
      </c>
      <c r="G2634">
        <v>6.41</v>
      </c>
      <c r="H2634">
        <v>100</v>
      </c>
      <c r="I2634">
        <v>0</v>
      </c>
      <c r="J2634">
        <v>0</v>
      </c>
      <c r="K2634">
        <v>0</v>
      </c>
      <c r="L2634" t="b">
        <f t="shared" si="164"/>
        <v>0</v>
      </c>
      <c r="M2634" t="b">
        <f t="shared" si="165"/>
        <v>0</v>
      </c>
      <c r="N2634" t="b">
        <f t="shared" si="166"/>
        <v>0</v>
      </c>
      <c r="O2634" s="2" t="b">
        <f t="shared" si="167"/>
        <v>0</v>
      </c>
    </row>
    <row r="2635" spans="1:15" x14ac:dyDescent="0.25">
      <c r="A2635">
        <v>2635</v>
      </c>
      <c r="B2635" s="2" t="s">
        <v>2803</v>
      </c>
      <c r="C2635">
        <v>34</v>
      </c>
      <c r="D2635">
        <v>6</v>
      </c>
      <c r="E2635">
        <v>62838</v>
      </c>
      <c r="F2635" s="2" t="s">
        <v>137</v>
      </c>
      <c r="G2635">
        <v>9.4600000000000009</v>
      </c>
      <c r="H2635">
        <v>100</v>
      </c>
      <c r="I2635">
        <v>0</v>
      </c>
      <c r="J2635">
        <v>0</v>
      </c>
      <c r="K2635">
        <v>0</v>
      </c>
      <c r="L2635" t="b">
        <f t="shared" si="164"/>
        <v>0</v>
      </c>
      <c r="M2635" t="b">
        <f t="shared" si="165"/>
        <v>0</v>
      </c>
      <c r="N2635" t="b">
        <f t="shared" si="166"/>
        <v>0</v>
      </c>
      <c r="O2635" s="2" t="b">
        <f t="shared" si="167"/>
        <v>0</v>
      </c>
    </row>
    <row r="2636" spans="1:15" x14ac:dyDescent="0.25">
      <c r="A2636">
        <v>2636</v>
      </c>
      <c r="B2636" s="2" t="s">
        <v>2804</v>
      </c>
      <c r="C2636">
        <v>34</v>
      </c>
      <c r="D2636">
        <v>6</v>
      </c>
      <c r="E2636">
        <v>62839</v>
      </c>
      <c r="F2636" s="2" t="s">
        <v>137</v>
      </c>
      <c r="G2636">
        <v>2.41</v>
      </c>
      <c r="H2636">
        <v>100</v>
      </c>
      <c r="I2636">
        <v>0</v>
      </c>
      <c r="J2636">
        <v>0</v>
      </c>
      <c r="K2636">
        <v>0</v>
      </c>
      <c r="L2636" t="b">
        <f t="shared" si="164"/>
        <v>0</v>
      </c>
      <c r="M2636" t="b">
        <f t="shared" si="165"/>
        <v>0</v>
      </c>
      <c r="N2636" t="b">
        <f t="shared" si="166"/>
        <v>0</v>
      </c>
      <c r="O2636" s="2" t="b">
        <f t="shared" si="167"/>
        <v>0</v>
      </c>
    </row>
    <row r="2637" spans="1:15" x14ac:dyDescent="0.25">
      <c r="A2637">
        <v>2637</v>
      </c>
      <c r="B2637" s="2" t="s">
        <v>2805</v>
      </c>
      <c r="C2637">
        <v>34</v>
      </c>
      <c r="D2637">
        <v>6</v>
      </c>
      <c r="E2637">
        <v>62840</v>
      </c>
      <c r="F2637" s="2" t="s">
        <v>137</v>
      </c>
      <c r="G2637">
        <v>7.17</v>
      </c>
      <c r="H2637">
        <v>100</v>
      </c>
      <c r="I2637">
        <v>0</v>
      </c>
      <c r="J2637">
        <v>0</v>
      </c>
      <c r="K2637">
        <v>0</v>
      </c>
      <c r="L2637" t="b">
        <f t="shared" si="164"/>
        <v>0</v>
      </c>
      <c r="M2637" t="b">
        <f t="shared" si="165"/>
        <v>0</v>
      </c>
      <c r="N2637" t="b">
        <f t="shared" si="166"/>
        <v>0</v>
      </c>
      <c r="O2637" s="2" t="b">
        <f t="shared" si="167"/>
        <v>0</v>
      </c>
    </row>
    <row r="2638" spans="1:15" x14ac:dyDescent="0.25">
      <c r="A2638">
        <v>2638</v>
      </c>
      <c r="B2638" s="2" t="s">
        <v>2806</v>
      </c>
      <c r="C2638">
        <v>34</v>
      </c>
      <c r="D2638">
        <v>6</v>
      </c>
      <c r="E2638">
        <v>62841</v>
      </c>
      <c r="F2638" s="2" t="s">
        <v>137</v>
      </c>
      <c r="G2638">
        <v>7.17</v>
      </c>
      <c r="H2638">
        <v>100</v>
      </c>
      <c r="I2638">
        <v>0</v>
      </c>
      <c r="J2638">
        <v>0</v>
      </c>
      <c r="K2638">
        <v>0</v>
      </c>
      <c r="L2638" t="b">
        <f t="shared" si="164"/>
        <v>0</v>
      </c>
      <c r="M2638" t="b">
        <f t="shared" si="165"/>
        <v>0</v>
      </c>
      <c r="N2638" t="b">
        <f t="shared" si="166"/>
        <v>0</v>
      </c>
      <c r="O2638" s="2" t="b">
        <f t="shared" si="167"/>
        <v>0</v>
      </c>
    </row>
    <row r="2639" spans="1:15" x14ac:dyDescent="0.25">
      <c r="A2639">
        <v>2639</v>
      </c>
      <c r="B2639" s="2" t="s">
        <v>2807</v>
      </c>
      <c r="C2639">
        <v>34</v>
      </c>
      <c r="D2639">
        <v>6</v>
      </c>
      <c r="E2639">
        <v>62842</v>
      </c>
      <c r="F2639" s="2" t="s">
        <v>137</v>
      </c>
      <c r="G2639">
        <v>9.26</v>
      </c>
      <c r="H2639">
        <v>100</v>
      </c>
      <c r="I2639">
        <v>0</v>
      </c>
      <c r="J2639">
        <v>0</v>
      </c>
      <c r="K2639">
        <v>0</v>
      </c>
      <c r="L2639" t="b">
        <f t="shared" si="164"/>
        <v>0</v>
      </c>
      <c r="M2639" t="b">
        <f t="shared" si="165"/>
        <v>0</v>
      </c>
      <c r="N2639" t="b">
        <f t="shared" si="166"/>
        <v>0</v>
      </c>
      <c r="O2639" s="2" t="b">
        <f t="shared" si="167"/>
        <v>0</v>
      </c>
    </row>
    <row r="2640" spans="1:15" x14ac:dyDescent="0.25">
      <c r="A2640">
        <v>2640</v>
      </c>
      <c r="B2640" s="2" t="s">
        <v>2808</v>
      </c>
      <c r="C2640">
        <v>34</v>
      </c>
      <c r="D2640">
        <v>6</v>
      </c>
      <c r="E2640">
        <v>62843</v>
      </c>
      <c r="F2640" s="2" t="s">
        <v>137</v>
      </c>
      <c r="G2640">
        <v>8.0399999999999991</v>
      </c>
      <c r="H2640">
        <v>100</v>
      </c>
      <c r="I2640">
        <v>0</v>
      </c>
      <c r="J2640">
        <v>0</v>
      </c>
      <c r="K2640">
        <v>0</v>
      </c>
      <c r="L2640" t="b">
        <f t="shared" si="164"/>
        <v>0</v>
      </c>
      <c r="M2640" t="b">
        <f t="shared" si="165"/>
        <v>0</v>
      </c>
      <c r="N2640" t="b">
        <f t="shared" si="166"/>
        <v>0</v>
      </c>
      <c r="O2640" s="2" t="b">
        <f t="shared" si="167"/>
        <v>0</v>
      </c>
    </row>
    <row r="2641" spans="1:15" x14ac:dyDescent="0.25">
      <c r="A2641">
        <v>2641</v>
      </c>
      <c r="B2641" s="2" t="s">
        <v>2809</v>
      </c>
      <c r="C2641">
        <v>34</v>
      </c>
      <c r="D2641">
        <v>6</v>
      </c>
      <c r="E2641">
        <v>62844</v>
      </c>
      <c r="F2641" s="2" t="s">
        <v>137</v>
      </c>
      <c r="G2641">
        <v>8.0399999999999991</v>
      </c>
      <c r="H2641">
        <v>100</v>
      </c>
      <c r="I2641">
        <v>0</v>
      </c>
      <c r="J2641">
        <v>0</v>
      </c>
      <c r="K2641">
        <v>0</v>
      </c>
      <c r="L2641" t="b">
        <f t="shared" si="164"/>
        <v>0</v>
      </c>
      <c r="M2641" t="b">
        <f t="shared" si="165"/>
        <v>0</v>
      </c>
      <c r="N2641" t="b">
        <f t="shared" si="166"/>
        <v>0</v>
      </c>
      <c r="O2641" s="2" t="b">
        <f t="shared" si="167"/>
        <v>0</v>
      </c>
    </row>
    <row r="2642" spans="1:15" x14ac:dyDescent="0.25">
      <c r="A2642">
        <v>2642</v>
      </c>
      <c r="B2642" s="2" t="s">
        <v>2810</v>
      </c>
      <c r="C2642">
        <v>34</v>
      </c>
      <c r="D2642">
        <v>6</v>
      </c>
      <c r="E2642">
        <v>62845</v>
      </c>
      <c r="F2642" s="2" t="s">
        <v>137</v>
      </c>
      <c r="G2642">
        <v>6.71</v>
      </c>
      <c r="H2642">
        <v>100</v>
      </c>
      <c r="I2642">
        <v>0</v>
      </c>
      <c r="J2642">
        <v>0</v>
      </c>
      <c r="K2642">
        <v>0</v>
      </c>
      <c r="L2642" t="b">
        <f t="shared" si="164"/>
        <v>0</v>
      </c>
      <c r="M2642" t="b">
        <f t="shared" si="165"/>
        <v>0</v>
      </c>
      <c r="N2642" t="b">
        <f t="shared" si="166"/>
        <v>0</v>
      </c>
      <c r="O2642" s="2" t="b">
        <f t="shared" si="167"/>
        <v>0</v>
      </c>
    </row>
    <row r="2643" spans="1:15" x14ac:dyDescent="0.25">
      <c r="A2643">
        <v>2643</v>
      </c>
      <c r="B2643" s="2" t="s">
        <v>2811</v>
      </c>
      <c r="C2643">
        <v>34</v>
      </c>
      <c r="D2643">
        <v>6</v>
      </c>
      <c r="E2643">
        <v>62846</v>
      </c>
      <c r="F2643" s="2" t="s">
        <v>137</v>
      </c>
      <c r="G2643">
        <v>8.16</v>
      </c>
      <c r="H2643">
        <v>100</v>
      </c>
      <c r="I2643">
        <v>0</v>
      </c>
      <c r="J2643">
        <v>0</v>
      </c>
      <c r="K2643">
        <v>0</v>
      </c>
      <c r="L2643" t="b">
        <f t="shared" si="164"/>
        <v>0</v>
      </c>
      <c r="M2643" t="b">
        <f t="shared" si="165"/>
        <v>0</v>
      </c>
      <c r="N2643" t="b">
        <f t="shared" si="166"/>
        <v>0</v>
      </c>
      <c r="O2643" s="2" t="b">
        <f t="shared" si="167"/>
        <v>0</v>
      </c>
    </row>
    <row r="2644" spans="1:15" x14ac:dyDescent="0.25">
      <c r="A2644">
        <v>2644</v>
      </c>
      <c r="B2644" s="2" t="s">
        <v>2812</v>
      </c>
      <c r="C2644">
        <v>34</v>
      </c>
      <c r="D2644">
        <v>6</v>
      </c>
      <c r="E2644">
        <v>62847</v>
      </c>
      <c r="F2644" s="2" t="s">
        <v>137</v>
      </c>
      <c r="G2644">
        <v>7.81</v>
      </c>
      <c r="H2644">
        <v>100</v>
      </c>
      <c r="I2644">
        <v>0</v>
      </c>
      <c r="J2644">
        <v>0</v>
      </c>
      <c r="K2644">
        <v>0</v>
      </c>
      <c r="L2644" t="b">
        <f t="shared" si="164"/>
        <v>0</v>
      </c>
      <c r="M2644" t="b">
        <f t="shared" si="165"/>
        <v>0</v>
      </c>
      <c r="N2644" t="b">
        <f t="shared" si="166"/>
        <v>0</v>
      </c>
      <c r="O2644" s="2" t="b">
        <f t="shared" si="167"/>
        <v>0</v>
      </c>
    </row>
    <row r="2645" spans="1:15" x14ac:dyDescent="0.25">
      <c r="A2645">
        <v>2645</v>
      </c>
      <c r="B2645" s="2" t="s">
        <v>2813</v>
      </c>
      <c r="C2645">
        <v>34</v>
      </c>
      <c r="D2645">
        <v>6</v>
      </c>
      <c r="E2645">
        <v>62848</v>
      </c>
      <c r="F2645" s="2" t="s">
        <v>137</v>
      </c>
      <c r="G2645">
        <v>6.48</v>
      </c>
      <c r="H2645">
        <v>100</v>
      </c>
      <c r="I2645">
        <v>0</v>
      </c>
      <c r="J2645">
        <v>0</v>
      </c>
      <c r="K2645">
        <v>0</v>
      </c>
      <c r="L2645" t="b">
        <f t="shared" si="164"/>
        <v>0</v>
      </c>
      <c r="M2645" t="b">
        <f t="shared" si="165"/>
        <v>0</v>
      </c>
      <c r="N2645" t="b">
        <f t="shared" si="166"/>
        <v>0</v>
      </c>
      <c r="O2645" s="2" t="b">
        <f t="shared" si="167"/>
        <v>0</v>
      </c>
    </row>
    <row r="2646" spans="1:15" x14ac:dyDescent="0.25">
      <c r="A2646">
        <v>2646</v>
      </c>
      <c r="B2646" s="2" t="s">
        <v>2814</v>
      </c>
      <c r="C2646">
        <v>34</v>
      </c>
      <c r="D2646">
        <v>6</v>
      </c>
      <c r="E2646">
        <v>62849</v>
      </c>
      <c r="F2646" s="2" t="s">
        <v>137</v>
      </c>
      <c r="G2646">
        <v>5.6</v>
      </c>
      <c r="H2646">
        <v>100</v>
      </c>
      <c r="I2646">
        <v>0</v>
      </c>
      <c r="J2646">
        <v>0</v>
      </c>
      <c r="K2646">
        <v>0</v>
      </c>
      <c r="L2646" t="b">
        <f t="shared" si="164"/>
        <v>0</v>
      </c>
      <c r="M2646" t="b">
        <f t="shared" si="165"/>
        <v>0</v>
      </c>
      <c r="N2646" t="b">
        <f t="shared" si="166"/>
        <v>0</v>
      </c>
      <c r="O2646" s="2" t="b">
        <f t="shared" si="167"/>
        <v>0</v>
      </c>
    </row>
    <row r="2647" spans="1:15" x14ac:dyDescent="0.25">
      <c r="A2647">
        <v>2647</v>
      </c>
      <c r="B2647" s="2" t="s">
        <v>2815</v>
      </c>
      <c r="C2647">
        <v>34</v>
      </c>
      <c r="D2647">
        <v>6</v>
      </c>
      <c r="E2647">
        <v>62850</v>
      </c>
      <c r="F2647" s="2" t="s">
        <v>137</v>
      </c>
      <c r="G2647">
        <v>6.9</v>
      </c>
      <c r="H2647">
        <v>100</v>
      </c>
      <c r="I2647">
        <v>0</v>
      </c>
      <c r="J2647">
        <v>0</v>
      </c>
      <c r="K2647">
        <v>0</v>
      </c>
      <c r="L2647" t="b">
        <f t="shared" si="164"/>
        <v>0</v>
      </c>
      <c r="M2647" t="b">
        <f t="shared" si="165"/>
        <v>0</v>
      </c>
      <c r="N2647" t="b">
        <f t="shared" si="166"/>
        <v>0</v>
      </c>
      <c r="O2647" s="2" t="b">
        <f t="shared" si="167"/>
        <v>0</v>
      </c>
    </row>
    <row r="2648" spans="1:15" x14ac:dyDescent="0.25">
      <c r="A2648">
        <v>2648</v>
      </c>
      <c r="B2648" s="2" t="s">
        <v>2816</v>
      </c>
      <c r="C2648">
        <v>34</v>
      </c>
      <c r="D2648">
        <v>6</v>
      </c>
      <c r="E2648">
        <v>62851</v>
      </c>
      <c r="F2648" s="2" t="s">
        <v>137</v>
      </c>
      <c r="G2648">
        <v>5.37</v>
      </c>
      <c r="H2648">
        <v>100</v>
      </c>
      <c r="I2648">
        <v>0</v>
      </c>
      <c r="J2648">
        <v>0</v>
      </c>
      <c r="K2648">
        <v>0</v>
      </c>
      <c r="L2648" t="b">
        <f t="shared" si="164"/>
        <v>0</v>
      </c>
      <c r="M2648" t="b">
        <f t="shared" si="165"/>
        <v>0</v>
      </c>
      <c r="N2648" t="b">
        <f t="shared" si="166"/>
        <v>0</v>
      </c>
      <c r="O2648" s="2" t="b">
        <f t="shared" si="167"/>
        <v>0</v>
      </c>
    </row>
    <row r="2649" spans="1:15" x14ac:dyDescent="0.25">
      <c r="A2649">
        <v>2649</v>
      </c>
      <c r="B2649" s="2" t="s">
        <v>2817</v>
      </c>
      <c r="C2649">
        <v>34</v>
      </c>
      <c r="D2649">
        <v>6</v>
      </c>
      <c r="E2649">
        <v>62852</v>
      </c>
      <c r="F2649" s="2" t="s">
        <v>137</v>
      </c>
      <c r="G2649">
        <v>8.16</v>
      </c>
      <c r="H2649">
        <v>100</v>
      </c>
      <c r="I2649">
        <v>0</v>
      </c>
      <c r="J2649">
        <v>0</v>
      </c>
      <c r="K2649">
        <v>0</v>
      </c>
      <c r="L2649" t="b">
        <f t="shared" si="164"/>
        <v>0</v>
      </c>
      <c r="M2649" t="b">
        <f t="shared" si="165"/>
        <v>0</v>
      </c>
      <c r="N2649" t="b">
        <f t="shared" si="166"/>
        <v>0</v>
      </c>
      <c r="O2649" s="2" t="b">
        <f t="shared" si="167"/>
        <v>0</v>
      </c>
    </row>
    <row r="2650" spans="1:15" x14ac:dyDescent="0.25">
      <c r="A2650">
        <v>2650</v>
      </c>
      <c r="B2650" s="2" t="s">
        <v>2818</v>
      </c>
      <c r="C2650">
        <v>34</v>
      </c>
      <c r="D2650">
        <v>6</v>
      </c>
      <c r="E2650">
        <v>62853</v>
      </c>
      <c r="F2650" s="2" t="s">
        <v>137</v>
      </c>
      <c r="G2650">
        <v>8.0399999999999991</v>
      </c>
      <c r="H2650">
        <v>100</v>
      </c>
      <c r="I2650">
        <v>0</v>
      </c>
      <c r="J2650">
        <v>0</v>
      </c>
      <c r="K2650">
        <v>0</v>
      </c>
      <c r="L2650" t="b">
        <f t="shared" si="164"/>
        <v>0</v>
      </c>
      <c r="M2650" t="b">
        <f t="shared" si="165"/>
        <v>0</v>
      </c>
      <c r="N2650" t="b">
        <f t="shared" si="166"/>
        <v>0</v>
      </c>
      <c r="O2650" s="2" t="b">
        <f t="shared" si="167"/>
        <v>0</v>
      </c>
    </row>
    <row r="2651" spans="1:15" x14ac:dyDescent="0.25">
      <c r="A2651">
        <v>2651</v>
      </c>
      <c r="B2651" s="2" t="s">
        <v>2819</v>
      </c>
      <c r="C2651">
        <v>34</v>
      </c>
      <c r="D2651">
        <v>6</v>
      </c>
      <c r="E2651">
        <v>62854</v>
      </c>
      <c r="F2651" s="2" t="s">
        <v>137</v>
      </c>
      <c r="G2651">
        <v>8.16</v>
      </c>
      <c r="H2651">
        <v>100</v>
      </c>
      <c r="I2651">
        <v>0</v>
      </c>
      <c r="J2651">
        <v>0</v>
      </c>
      <c r="K2651">
        <v>0</v>
      </c>
      <c r="L2651" t="b">
        <f t="shared" si="164"/>
        <v>0</v>
      </c>
      <c r="M2651" t="b">
        <f t="shared" si="165"/>
        <v>0</v>
      </c>
      <c r="N2651" t="b">
        <f t="shared" si="166"/>
        <v>0</v>
      </c>
      <c r="O2651" s="2" t="b">
        <f t="shared" si="167"/>
        <v>0</v>
      </c>
    </row>
    <row r="2652" spans="1:15" x14ac:dyDescent="0.25">
      <c r="A2652">
        <v>2652</v>
      </c>
      <c r="B2652" s="2" t="s">
        <v>2820</v>
      </c>
      <c r="C2652">
        <v>34</v>
      </c>
      <c r="D2652">
        <v>6</v>
      </c>
      <c r="E2652">
        <v>62855</v>
      </c>
      <c r="F2652" s="2" t="s">
        <v>137</v>
      </c>
      <c r="G2652">
        <v>10.52</v>
      </c>
      <c r="H2652">
        <v>100</v>
      </c>
      <c r="I2652">
        <v>0</v>
      </c>
      <c r="J2652">
        <v>0</v>
      </c>
      <c r="K2652">
        <v>0</v>
      </c>
      <c r="L2652" t="b">
        <f t="shared" si="164"/>
        <v>0</v>
      </c>
      <c r="M2652" t="b">
        <f t="shared" si="165"/>
        <v>0</v>
      </c>
      <c r="N2652" t="b">
        <f t="shared" si="166"/>
        <v>0</v>
      </c>
      <c r="O2652" s="2" t="b">
        <f t="shared" si="167"/>
        <v>0</v>
      </c>
    </row>
    <row r="2653" spans="1:15" x14ac:dyDescent="0.25">
      <c r="A2653">
        <v>2653</v>
      </c>
      <c r="B2653" s="2" t="s">
        <v>2821</v>
      </c>
      <c r="C2653">
        <v>34</v>
      </c>
      <c r="D2653">
        <v>6</v>
      </c>
      <c r="E2653">
        <v>62856</v>
      </c>
      <c r="F2653" s="2" t="s">
        <v>137</v>
      </c>
      <c r="G2653">
        <v>10.71</v>
      </c>
      <c r="H2653">
        <v>100</v>
      </c>
      <c r="I2653">
        <v>0</v>
      </c>
      <c r="J2653">
        <v>0</v>
      </c>
      <c r="K2653">
        <v>0</v>
      </c>
      <c r="L2653" t="b">
        <f t="shared" si="164"/>
        <v>0</v>
      </c>
      <c r="M2653" t="b">
        <f t="shared" si="165"/>
        <v>0</v>
      </c>
      <c r="N2653" t="b">
        <f t="shared" si="166"/>
        <v>0</v>
      </c>
      <c r="O2653" s="2" t="b">
        <f t="shared" si="167"/>
        <v>0</v>
      </c>
    </row>
    <row r="2654" spans="1:15" x14ac:dyDescent="0.25">
      <c r="A2654">
        <v>2654</v>
      </c>
      <c r="B2654" s="2" t="s">
        <v>2822</v>
      </c>
      <c r="C2654">
        <v>34</v>
      </c>
      <c r="D2654">
        <v>6</v>
      </c>
      <c r="E2654">
        <v>62857</v>
      </c>
      <c r="F2654" s="2" t="s">
        <v>137</v>
      </c>
      <c r="G2654">
        <v>13.76</v>
      </c>
      <c r="H2654">
        <v>100</v>
      </c>
      <c r="I2654">
        <v>0</v>
      </c>
      <c r="J2654">
        <v>0</v>
      </c>
      <c r="K2654">
        <v>0</v>
      </c>
      <c r="L2654" t="b">
        <f t="shared" si="164"/>
        <v>0</v>
      </c>
      <c r="M2654" t="b">
        <f t="shared" si="165"/>
        <v>0</v>
      </c>
      <c r="N2654" t="b">
        <f t="shared" si="166"/>
        <v>0</v>
      </c>
      <c r="O2654" s="2" t="b">
        <f t="shared" si="167"/>
        <v>0</v>
      </c>
    </row>
    <row r="2655" spans="1:15" x14ac:dyDescent="0.25">
      <c r="A2655">
        <v>2655</v>
      </c>
      <c r="B2655" s="2" t="s">
        <v>2823</v>
      </c>
      <c r="C2655">
        <v>34</v>
      </c>
      <c r="D2655">
        <v>6</v>
      </c>
      <c r="E2655">
        <v>62858</v>
      </c>
      <c r="F2655" s="2" t="s">
        <v>137</v>
      </c>
      <c r="G2655">
        <v>6.9</v>
      </c>
      <c r="H2655">
        <v>100</v>
      </c>
      <c r="I2655">
        <v>0</v>
      </c>
      <c r="J2655">
        <v>0</v>
      </c>
      <c r="K2655">
        <v>0</v>
      </c>
      <c r="L2655" t="b">
        <f t="shared" si="164"/>
        <v>0</v>
      </c>
      <c r="M2655" t="b">
        <f t="shared" si="165"/>
        <v>0</v>
      </c>
      <c r="N2655" t="b">
        <f t="shared" si="166"/>
        <v>0</v>
      </c>
      <c r="O2655" s="2" t="b">
        <f t="shared" si="167"/>
        <v>0</v>
      </c>
    </row>
    <row r="2656" spans="1:15" x14ac:dyDescent="0.25">
      <c r="A2656">
        <v>2656</v>
      </c>
      <c r="B2656" s="2" t="s">
        <v>2824</v>
      </c>
      <c r="C2656">
        <v>34</v>
      </c>
      <c r="D2656">
        <v>6</v>
      </c>
      <c r="E2656">
        <v>62859</v>
      </c>
      <c r="F2656" s="2" t="s">
        <v>137</v>
      </c>
      <c r="G2656">
        <v>11.47</v>
      </c>
      <c r="H2656">
        <v>100</v>
      </c>
      <c r="I2656">
        <v>0</v>
      </c>
      <c r="J2656">
        <v>0</v>
      </c>
      <c r="K2656">
        <v>0</v>
      </c>
      <c r="L2656" t="b">
        <f t="shared" si="164"/>
        <v>0</v>
      </c>
      <c r="M2656" t="b">
        <f t="shared" si="165"/>
        <v>0</v>
      </c>
      <c r="N2656" t="b">
        <f t="shared" si="166"/>
        <v>0</v>
      </c>
      <c r="O2656" s="2" t="b">
        <f t="shared" si="167"/>
        <v>0</v>
      </c>
    </row>
    <row r="2657" spans="1:15" x14ac:dyDescent="0.25">
      <c r="A2657">
        <v>2657</v>
      </c>
      <c r="B2657" s="2" t="s">
        <v>2825</v>
      </c>
      <c r="C2657">
        <v>34</v>
      </c>
      <c r="D2657">
        <v>6</v>
      </c>
      <c r="E2657">
        <v>62860</v>
      </c>
      <c r="F2657" s="2" t="s">
        <v>137</v>
      </c>
      <c r="G2657">
        <v>11.47</v>
      </c>
      <c r="H2657">
        <v>100</v>
      </c>
      <c r="I2657">
        <v>0</v>
      </c>
      <c r="J2657">
        <v>0</v>
      </c>
      <c r="K2657">
        <v>0</v>
      </c>
      <c r="L2657" t="b">
        <f t="shared" si="164"/>
        <v>0</v>
      </c>
      <c r="M2657" t="b">
        <f t="shared" si="165"/>
        <v>0</v>
      </c>
      <c r="N2657" t="b">
        <f t="shared" si="166"/>
        <v>0</v>
      </c>
      <c r="O2657" s="2" t="b">
        <f t="shared" si="167"/>
        <v>0</v>
      </c>
    </row>
    <row r="2658" spans="1:15" x14ac:dyDescent="0.25">
      <c r="A2658">
        <v>2658</v>
      </c>
      <c r="B2658" s="2" t="s">
        <v>2826</v>
      </c>
      <c r="C2658">
        <v>34</v>
      </c>
      <c r="D2658">
        <v>6</v>
      </c>
      <c r="E2658">
        <v>62861</v>
      </c>
      <c r="F2658" s="2" t="s">
        <v>137</v>
      </c>
      <c r="G2658">
        <v>6.14</v>
      </c>
      <c r="H2658">
        <v>100</v>
      </c>
      <c r="I2658">
        <v>0</v>
      </c>
      <c r="J2658">
        <v>0</v>
      </c>
      <c r="K2658">
        <v>0</v>
      </c>
      <c r="L2658" t="b">
        <f t="shared" si="164"/>
        <v>0</v>
      </c>
      <c r="M2658" t="b">
        <f t="shared" si="165"/>
        <v>0</v>
      </c>
      <c r="N2658" t="b">
        <f t="shared" si="166"/>
        <v>0</v>
      </c>
      <c r="O2658" s="2" t="b">
        <f t="shared" si="167"/>
        <v>0</v>
      </c>
    </row>
    <row r="2659" spans="1:15" x14ac:dyDescent="0.25">
      <c r="A2659">
        <v>2659</v>
      </c>
      <c r="B2659" s="2" t="s">
        <v>2827</v>
      </c>
      <c r="C2659">
        <v>34</v>
      </c>
      <c r="D2659">
        <v>6</v>
      </c>
      <c r="E2659">
        <v>62862</v>
      </c>
      <c r="F2659" s="2" t="s">
        <v>137</v>
      </c>
      <c r="G2659">
        <v>4.57</v>
      </c>
      <c r="H2659">
        <v>100</v>
      </c>
      <c r="I2659">
        <v>0</v>
      </c>
      <c r="J2659">
        <v>0</v>
      </c>
      <c r="K2659">
        <v>0</v>
      </c>
      <c r="L2659" t="b">
        <f t="shared" si="164"/>
        <v>0</v>
      </c>
      <c r="M2659" t="b">
        <f t="shared" si="165"/>
        <v>0</v>
      </c>
      <c r="N2659" t="b">
        <f t="shared" si="166"/>
        <v>0</v>
      </c>
      <c r="O2659" s="2" t="b">
        <f t="shared" si="167"/>
        <v>0</v>
      </c>
    </row>
    <row r="2660" spans="1:15" x14ac:dyDescent="0.25">
      <c r="A2660">
        <v>2660</v>
      </c>
      <c r="B2660" s="2" t="s">
        <v>2828</v>
      </c>
      <c r="C2660">
        <v>34</v>
      </c>
      <c r="D2660">
        <v>6</v>
      </c>
      <c r="E2660">
        <v>62863</v>
      </c>
      <c r="F2660" s="2" t="s">
        <v>137</v>
      </c>
      <c r="G2660">
        <v>5.34</v>
      </c>
      <c r="H2660">
        <v>100</v>
      </c>
      <c r="I2660">
        <v>0</v>
      </c>
      <c r="J2660">
        <v>0</v>
      </c>
      <c r="K2660">
        <v>0</v>
      </c>
      <c r="L2660" t="b">
        <f t="shared" si="164"/>
        <v>0</v>
      </c>
      <c r="M2660" t="b">
        <f t="shared" si="165"/>
        <v>0</v>
      </c>
      <c r="N2660" t="b">
        <f t="shared" si="166"/>
        <v>0</v>
      </c>
      <c r="O2660" s="2" t="b">
        <f t="shared" si="167"/>
        <v>0</v>
      </c>
    </row>
    <row r="2661" spans="1:15" x14ac:dyDescent="0.25">
      <c r="A2661">
        <v>2661</v>
      </c>
      <c r="B2661" s="2" t="s">
        <v>2829</v>
      </c>
      <c r="C2661">
        <v>34</v>
      </c>
      <c r="D2661">
        <v>6</v>
      </c>
      <c r="E2661">
        <v>62864</v>
      </c>
      <c r="F2661" s="2" t="s">
        <v>137</v>
      </c>
      <c r="G2661">
        <v>7.24</v>
      </c>
      <c r="H2661">
        <v>100</v>
      </c>
      <c r="I2661">
        <v>0</v>
      </c>
      <c r="J2661">
        <v>0</v>
      </c>
      <c r="K2661">
        <v>0</v>
      </c>
      <c r="L2661" t="b">
        <f t="shared" si="164"/>
        <v>0</v>
      </c>
      <c r="M2661" t="b">
        <f t="shared" si="165"/>
        <v>0</v>
      </c>
      <c r="N2661" t="b">
        <f t="shared" si="166"/>
        <v>0</v>
      </c>
      <c r="O2661" s="2" t="b">
        <f t="shared" si="167"/>
        <v>0</v>
      </c>
    </row>
    <row r="2662" spans="1:15" x14ac:dyDescent="0.25">
      <c r="A2662">
        <v>2662</v>
      </c>
      <c r="B2662" s="2" t="s">
        <v>2830</v>
      </c>
      <c r="C2662">
        <v>34</v>
      </c>
      <c r="D2662">
        <v>6</v>
      </c>
      <c r="E2662">
        <v>62865</v>
      </c>
      <c r="F2662" s="2" t="s">
        <v>137</v>
      </c>
      <c r="G2662">
        <v>7.24</v>
      </c>
      <c r="H2662">
        <v>100</v>
      </c>
      <c r="I2662">
        <v>0</v>
      </c>
      <c r="J2662">
        <v>0</v>
      </c>
      <c r="K2662">
        <v>0</v>
      </c>
      <c r="L2662" t="b">
        <f t="shared" si="164"/>
        <v>0</v>
      </c>
      <c r="M2662" t="b">
        <f t="shared" si="165"/>
        <v>0</v>
      </c>
      <c r="N2662" t="b">
        <f t="shared" si="166"/>
        <v>0</v>
      </c>
      <c r="O2662" s="2" t="b">
        <f t="shared" si="167"/>
        <v>0</v>
      </c>
    </row>
    <row r="2663" spans="1:15" x14ac:dyDescent="0.25">
      <c r="A2663">
        <v>2663</v>
      </c>
      <c r="B2663" s="2" t="s">
        <v>2831</v>
      </c>
      <c r="C2663">
        <v>34</v>
      </c>
      <c r="D2663">
        <v>6</v>
      </c>
      <c r="E2663">
        <v>62866</v>
      </c>
      <c r="F2663" s="2" t="s">
        <v>137</v>
      </c>
      <c r="G2663">
        <v>5.91</v>
      </c>
      <c r="H2663">
        <v>100</v>
      </c>
      <c r="I2663">
        <v>0</v>
      </c>
      <c r="J2663">
        <v>0</v>
      </c>
      <c r="K2663">
        <v>0</v>
      </c>
      <c r="L2663" t="b">
        <f t="shared" si="164"/>
        <v>0</v>
      </c>
      <c r="M2663" t="b">
        <f t="shared" si="165"/>
        <v>0</v>
      </c>
      <c r="N2663" t="b">
        <f t="shared" si="166"/>
        <v>0</v>
      </c>
      <c r="O2663" s="2" t="b">
        <f t="shared" si="167"/>
        <v>0</v>
      </c>
    </row>
    <row r="2664" spans="1:15" x14ac:dyDescent="0.25">
      <c r="A2664">
        <v>2664</v>
      </c>
      <c r="B2664" s="2" t="s">
        <v>2832</v>
      </c>
      <c r="C2664">
        <v>34</v>
      </c>
      <c r="D2664">
        <v>6</v>
      </c>
      <c r="E2664">
        <v>62867</v>
      </c>
      <c r="F2664" s="2" t="s">
        <v>137</v>
      </c>
      <c r="G2664">
        <v>7.36</v>
      </c>
      <c r="H2664">
        <v>100</v>
      </c>
      <c r="I2664">
        <v>0</v>
      </c>
      <c r="J2664">
        <v>0</v>
      </c>
      <c r="K2664">
        <v>0</v>
      </c>
      <c r="L2664" t="b">
        <f t="shared" si="164"/>
        <v>0</v>
      </c>
      <c r="M2664" t="b">
        <f t="shared" si="165"/>
        <v>0</v>
      </c>
      <c r="N2664" t="b">
        <f t="shared" si="166"/>
        <v>0</v>
      </c>
      <c r="O2664" s="2" t="b">
        <f t="shared" si="167"/>
        <v>0</v>
      </c>
    </row>
    <row r="2665" spans="1:15" x14ac:dyDescent="0.25">
      <c r="A2665">
        <v>2665</v>
      </c>
      <c r="B2665" s="2" t="s">
        <v>2833</v>
      </c>
      <c r="C2665">
        <v>34</v>
      </c>
      <c r="D2665">
        <v>6</v>
      </c>
      <c r="E2665">
        <v>62868</v>
      </c>
      <c r="F2665" s="2" t="s">
        <v>137</v>
      </c>
      <c r="G2665">
        <v>7.01</v>
      </c>
      <c r="H2665">
        <v>100</v>
      </c>
      <c r="I2665">
        <v>0</v>
      </c>
      <c r="J2665">
        <v>0</v>
      </c>
      <c r="K2665">
        <v>0</v>
      </c>
      <c r="L2665" t="b">
        <f t="shared" si="164"/>
        <v>0</v>
      </c>
      <c r="M2665" t="b">
        <f t="shared" si="165"/>
        <v>0</v>
      </c>
      <c r="N2665" t="b">
        <f t="shared" si="166"/>
        <v>0</v>
      </c>
      <c r="O2665" s="2" t="b">
        <f t="shared" si="167"/>
        <v>0</v>
      </c>
    </row>
    <row r="2666" spans="1:15" x14ac:dyDescent="0.25">
      <c r="A2666">
        <v>2666</v>
      </c>
      <c r="B2666" s="2" t="s">
        <v>2834</v>
      </c>
      <c r="C2666">
        <v>34</v>
      </c>
      <c r="D2666">
        <v>6</v>
      </c>
      <c r="E2666">
        <v>62869</v>
      </c>
      <c r="F2666" s="2" t="s">
        <v>137</v>
      </c>
      <c r="G2666">
        <v>5.68</v>
      </c>
      <c r="H2666">
        <v>100</v>
      </c>
      <c r="I2666">
        <v>0</v>
      </c>
      <c r="J2666">
        <v>0</v>
      </c>
      <c r="K2666">
        <v>0</v>
      </c>
      <c r="L2666" t="b">
        <f t="shared" si="164"/>
        <v>0</v>
      </c>
      <c r="M2666" t="b">
        <f t="shared" si="165"/>
        <v>0</v>
      </c>
      <c r="N2666" t="b">
        <f t="shared" si="166"/>
        <v>0</v>
      </c>
      <c r="O2666" s="2" t="b">
        <f t="shared" si="167"/>
        <v>0</v>
      </c>
    </row>
    <row r="2667" spans="1:15" x14ac:dyDescent="0.25">
      <c r="A2667">
        <v>2667</v>
      </c>
      <c r="B2667" s="2" t="s">
        <v>2835</v>
      </c>
      <c r="C2667">
        <v>34</v>
      </c>
      <c r="D2667">
        <v>6</v>
      </c>
      <c r="E2667">
        <v>62870</v>
      </c>
      <c r="F2667" s="2" t="s">
        <v>137</v>
      </c>
      <c r="G2667">
        <v>4.8</v>
      </c>
      <c r="H2667">
        <v>100</v>
      </c>
      <c r="I2667">
        <v>0</v>
      </c>
      <c r="J2667">
        <v>0</v>
      </c>
      <c r="K2667">
        <v>0</v>
      </c>
      <c r="L2667" t="b">
        <f t="shared" si="164"/>
        <v>0</v>
      </c>
      <c r="M2667" t="b">
        <f t="shared" si="165"/>
        <v>0</v>
      </c>
      <c r="N2667" t="b">
        <f t="shared" si="166"/>
        <v>0</v>
      </c>
      <c r="O2667" s="2" t="b">
        <f t="shared" si="167"/>
        <v>0</v>
      </c>
    </row>
    <row r="2668" spans="1:15" x14ac:dyDescent="0.25">
      <c r="A2668">
        <v>2668</v>
      </c>
      <c r="B2668" s="2" t="s">
        <v>2836</v>
      </c>
      <c r="C2668">
        <v>34</v>
      </c>
      <c r="D2668">
        <v>6</v>
      </c>
      <c r="E2668">
        <v>62871</v>
      </c>
      <c r="F2668" s="2" t="s">
        <v>137</v>
      </c>
      <c r="G2668">
        <v>6.1</v>
      </c>
      <c r="H2668">
        <v>100</v>
      </c>
      <c r="I2668">
        <v>0</v>
      </c>
      <c r="J2668">
        <v>0</v>
      </c>
      <c r="K2668">
        <v>0</v>
      </c>
      <c r="L2668" t="b">
        <f t="shared" si="164"/>
        <v>0</v>
      </c>
      <c r="M2668" t="b">
        <f t="shared" si="165"/>
        <v>0</v>
      </c>
      <c r="N2668" t="b">
        <f t="shared" si="166"/>
        <v>0</v>
      </c>
      <c r="O2668" s="2" t="b">
        <f t="shared" si="167"/>
        <v>0</v>
      </c>
    </row>
    <row r="2669" spans="1:15" x14ac:dyDescent="0.25">
      <c r="A2669">
        <v>2669</v>
      </c>
      <c r="B2669" s="2" t="s">
        <v>2837</v>
      </c>
      <c r="C2669">
        <v>34</v>
      </c>
      <c r="D2669">
        <v>6</v>
      </c>
      <c r="E2669">
        <v>62872</v>
      </c>
      <c r="F2669" s="2" t="s">
        <v>137</v>
      </c>
      <c r="G2669">
        <v>4.57</v>
      </c>
      <c r="H2669">
        <v>100</v>
      </c>
      <c r="I2669">
        <v>0</v>
      </c>
      <c r="J2669">
        <v>0</v>
      </c>
      <c r="K2669">
        <v>0</v>
      </c>
      <c r="L2669" t="b">
        <f t="shared" si="164"/>
        <v>0</v>
      </c>
      <c r="M2669" t="b">
        <f t="shared" si="165"/>
        <v>0</v>
      </c>
      <c r="N2669" t="b">
        <f t="shared" si="166"/>
        <v>0</v>
      </c>
      <c r="O2669" s="2" t="b">
        <f t="shared" si="167"/>
        <v>0</v>
      </c>
    </row>
    <row r="2670" spans="1:15" x14ac:dyDescent="0.25">
      <c r="A2670">
        <v>2670</v>
      </c>
      <c r="B2670" s="2" t="s">
        <v>2838</v>
      </c>
      <c r="C2670">
        <v>34</v>
      </c>
      <c r="D2670">
        <v>6</v>
      </c>
      <c r="E2670">
        <v>62873</v>
      </c>
      <c r="F2670" s="2" t="s">
        <v>137</v>
      </c>
      <c r="G2670">
        <v>7.36</v>
      </c>
      <c r="H2670">
        <v>100</v>
      </c>
      <c r="I2670">
        <v>0</v>
      </c>
      <c r="J2670">
        <v>0</v>
      </c>
      <c r="K2670">
        <v>0</v>
      </c>
      <c r="L2670" t="b">
        <f t="shared" si="164"/>
        <v>0</v>
      </c>
      <c r="M2670" t="b">
        <f t="shared" si="165"/>
        <v>0</v>
      </c>
      <c r="N2670" t="b">
        <f t="shared" si="166"/>
        <v>0</v>
      </c>
      <c r="O2670" s="2" t="b">
        <f t="shared" si="167"/>
        <v>0</v>
      </c>
    </row>
    <row r="2671" spans="1:15" x14ac:dyDescent="0.25">
      <c r="A2671">
        <v>2671</v>
      </c>
      <c r="B2671" s="2" t="s">
        <v>2839</v>
      </c>
      <c r="C2671">
        <v>34</v>
      </c>
      <c r="D2671">
        <v>6</v>
      </c>
      <c r="E2671">
        <v>62874</v>
      </c>
      <c r="F2671" s="2" t="s">
        <v>137</v>
      </c>
      <c r="G2671">
        <v>7.24</v>
      </c>
      <c r="H2671">
        <v>100</v>
      </c>
      <c r="I2671">
        <v>0</v>
      </c>
      <c r="J2671">
        <v>0</v>
      </c>
      <c r="K2671">
        <v>0</v>
      </c>
      <c r="L2671" t="b">
        <f t="shared" si="164"/>
        <v>0</v>
      </c>
      <c r="M2671" t="b">
        <f t="shared" si="165"/>
        <v>0</v>
      </c>
      <c r="N2671" t="b">
        <f t="shared" si="166"/>
        <v>0</v>
      </c>
      <c r="O2671" s="2" t="b">
        <f t="shared" si="167"/>
        <v>0</v>
      </c>
    </row>
    <row r="2672" spans="1:15" x14ac:dyDescent="0.25">
      <c r="A2672">
        <v>2672</v>
      </c>
      <c r="B2672" s="2" t="s">
        <v>2840</v>
      </c>
      <c r="C2672">
        <v>34</v>
      </c>
      <c r="D2672">
        <v>6</v>
      </c>
      <c r="E2672">
        <v>62875</v>
      </c>
      <c r="F2672" s="2" t="s">
        <v>137</v>
      </c>
      <c r="G2672">
        <v>7.36</v>
      </c>
      <c r="H2672">
        <v>100</v>
      </c>
      <c r="I2672">
        <v>0</v>
      </c>
      <c r="J2672">
        <v>0</v>
      </c>
      <c r="K2672">
        <v>0</v>
      </c>
      <c r="L2672" t="b">
        <f t="shared" si="164"/>
        <v>0</v>
      </c>
      <c r="M2672" t="b">
        <f t="shared" si="165"/>
        <v>0</v>
      </c>
      <c r="N2672" t="b">
        <f t="shared" si="166"/>
        <v>0</v>
      </c>
      <c r="O2672" s="2" t="b">
        <f t="shared" si="167"/>
        <v>0</v>
      </c>
    </row>
    <row r="2673" spans="1:15" x14ac:dyDescent="0.25">
      <c r="A2673">
        <v>2673</v>
      </c>
      <c r="B2673" s="2" t="s">
        <v>2841</v>
      </c>
      <c r="C2673">
        <v>34</v>
      </c>
      <c r="D2673">
        <v>6</v>
      </c>
      <c r="E2673">
        <v>62876</v>
      </c>
      <c r="F2673" s="2" t="s">
        <v>137</v>
      </c>
      <c r="G2673">
        <v>9.7200000000000006</v>
      </c>
      <c r="H2673">
        <v>100</v>
      </c>
      <c r="I2673">
        <v>0</v>
      </c>
      <c r="J2673">
        <v>0</v>
      </c>
      <c r="K2673">
        <v>0</v>
      </c>
      <c r="L2673" t="b">
        <f t="shared" si="164"/>
        <v>0</v>
      </c>
      <c r="M2673" t="b">
        <f t="shared" si="165"/>
        <v>0</v>
      </c>
      <c r="N2673" t="b">
        <f t="shared" si="166"/>
        <v>0</v>
      </c>
      <c r="O2673" s="2" t="b">
        <f t="shared" si="167"/>
        <v>0</v>
      </c>
    </row>
    <row r="2674" spans="1:15" x14ac:dyDescent="0.25">
      <c r="A2674">
        <v>2674</v>
      </c>
      <c r="B2674" s="2" t="s">
        <v>2842</v>
      </c>
      <c r="C2674">
        <v>34</v>
      </c>
      <c r="D2674">
        <v>6</v>
      </c>
      <c r="E2674">
        <v>62877</v>
      </c>
      <c r="F2674" s="2" t="s">
        <v>137</v>
      </c>
      <c r="G2674">
        <v>9.91</v>
      </c>
      <c r="H2674">
        <v>100</v>
      </c>
      <c r="I2674">
        <v>0</v>
      </c>
      <c r="J2674">
        <v>0</v>
      </c>
      <c r="K2674">
        <v>0</v>
      </c>
      <c r="L2674" t="b">
        <f t="shared" si="164"/>
        <v>0</v>
      </c>
      <c r="M2674" t="b">
        <f t="shared" si="165"/>
        <v>0</v>
      </c>
      <c r="N2674" t="b">
        <f t="shared" si="166"/>
        <v>0</v>
      </c>
      <c r="O2674" s="2" t="b">
        <f t="shared" si="167"/>
        <v>0</v>
      </c>
    </row>
    <row r="2675" spans="1:15" x14ac:dyDescent="0.25">
      <c r="A2675">
        <v>2675</v>
      </c>
      <c r="B2675" s="2" t="s">
        <v>2843</v>
      </c>
      <c r="C2675">
        <v>34</v>
      </c>
      <c r="D2675">
        <v>6</v>
      </c>
      <c r="E2675">
        <v>62878</v>
      </c>
      <c r="F2675" s="2" t="s">
        <v>137</v>
      </c>
      <c r="G2675">
        <v>12.96</v>
      </c>
      <c r="H2675">
        <v>100</v>
      </c>
      <c r="I2675">
        <v>0</v>
      </c>
      <c r="J2675">
        <v>0</v>
      </c>
      <c r="K2675">
        <v>0</v>
      </c>
      <c r="L2675" t="b">
        <f t="shared" si="164"/>
        <v>0</v>
      </c>
      <c r="M2675" t="b">
        <f t="shared" si="165"/>
        <v>0</v>
      </c>
      <c r="N2675" t="b">
        <f t="shared" si="166"/>
        <v>0</v>
      </c>
      <c r="O2675" s="2" t="b">
        <f t="shared" si="167"/>
        <v>0</v>
      </c>
    </row>
    <row r="2676" spans="1:15" x14ac:dyDescent="0.25">
      <c r="A2676">
        <v>2676</v>
      </c>
      <c r="B2676" s="2" t="s">
        <v>2844</v>
      </c>
      <c r="C2676">
        <v>34</v>
      </c>
      <c r="D2676">
        <v>6</v>
      </c>
      <c r="E2676">
        <v>62879</v>
      </c>
      <c r="F2676" s="2" t="s">
        <v>137</v>
      </c>
      <c r="G2676">
        <v>6.1</v>
      </c>
      <c r="H2676">
        <v>100</v>
      </c>
      <c r="I2676">
        <v>0</v>
      </c>
      <c r="J2676">
        <v>0</v>
      </c>
      <c r="K2676">
        <v>0</v>
      </c>
      <c r="L2676" t="b">
        <f t="shared" si="164"/>
        <v>0</v>
      </c>
      <c r="M2676" t="b">
        <f t="shared" si="165"/>
        <v>0</v>
      </c>
      <c r="N2676" t="b">
        <f t="shared" si="166"/>
        <v>0</v>
      </c>
      <c r="O2676" s="2" t="b">
        <f t="shared" si="167"/>
        <v>0</v>
      </c>
    </row>
    <row r="2677" spans="1:15" x14ac:dyDescent="0.25">
      <c r="A2677">
        <v>2677</v>
      </c>
      <c r="B2677" s="2" t="s">
        <v>2845</v>
      </c>
      <c r="C2677">
        <v>34</v>
      </c>
      <c r="D2677">
        <v>6</v>
      </c>
      <c r="E2677">
        <v>62880</v>
      </c>
      <c r="F2677" s="2" t="s">
        <v>137</v>
      </c>
      <c r="G2677">
        <v>10.67</v>
      </c>
      <c r="H2677">
        <v>100</v>
      </c>
      <c r="I2677">
        <v>0</v>
      </c>
      <c r="J2677">
        <v>0</v>
      </c>
      <c r="K2677">
        <v>0</v>
      </c>
      <c r="L2677" t="b">
        <f t="shared" si="164"/>
        <v>0</v>
      </c>
      <c r="M2677" t="b">
        <f t="shared" si="165"/>
        <v>0</v>
      </c>
      <c r="N2677" t="b">
        <f t="shared" si="166"/>
        <v>0</v>
      </c>
      <c r="O2677" s="2" t="b">
        <f t="shared" si="167"/>
        <v>0</v>
      </c>
    </row>
    <row r="2678" spans="1:15" x14ac:dyDescent="0.25">
      <c r="A2678">
        <v>2678</v>
      </c>
      <c r="B2678" s="2" t="s">
        <v>2846</v>
      </c>
      <c r="C2678">
        <v>34</v>
      </c>
      <c r="D2678">
        <v>6</v>
      </c>
      <c r="E2678">
        <v>62881</v>
      </c>
      <c r="F2678" s="2" t="s">
        <v>137</v>
      </c>
      <c r="G2678">
        <v>10.67</v>
      </c>
      <c r="H2678">
        <v>100</v>
      </c>
      <c r="I2678">
        <v>0</v>
      </c>
      <c r="J2678">
        <v>0</v>
      </c>
      <c r="K2678">
        <v>0</v>
      </c>
      <c r="L2678" t="b">
        <f t="shared" si="164"/>
        <v>0</v>
      </c>
      <c r="M2678" t="b">
        <f t="shared" si="165"/>
        <v>0</v>
      </c>
      <c r="N2678" t="b">
        <f t="shared" si="166"/>
        <v>0</v>
      </c>
      <c r="O2678" s="2" t="b">
        <f t="shared" si="167"/>
        <v>0</v>
      </c>
    </row>
    <row r="2679" spans="1:15" x14ac:dyDescent="0.25">
      <c r="A2679">
        <v>2679</v>
      </c>
      <c r="B2679" s="2" t="s">
        <v>2847</v>
      </c>
      <c r="C2679">
        <v>34</v>
      </c>
      <c r="D2679">
        <v>6</v>
      </c>
      <c r="E2679">
        <v>62882</v>
      </c>
      <c r="F2679" s="2" t="s">
        <v>137</v>
      </c>
      <c r="G2679">
        <v>5.34</v>
      </c>
      <c r="H2679">
        <v>100</v>
      </c>
      <c r="I2679">
        <v>0</v>
      </c>
      <c r="J2679">
        <v>0</v>
      </c>
      <c r="K2679">
        <v>0</v>
      </c>
      <c r="L2679" t="b">
        <f t="shared" si="164"/>
        <v>0</v>
      </c>
      <c r="M2679" t="b">
        <f t="shared" si="165"/>
        <v>0</v>
      </c>
      <c r="N2679" t="b">
        <f t="shared" si="166"/>
        <v>0</v>
      </c>
      <c r="O2679" s="2" t="b">
        <f t="shared" si="167"/>
        <v>0</v>
      </c>
    </row>
    <row r="2680" spans="1:15" x14ac:dyDescent="0.25">
      <c r="A2680">
        <v>2680</v>
      </c>
      <c r="B2680" s="2" t="s">
        <v>2848</v>
      </c>
      <c r="C2680">
        <v>34</v>
      </c>
      <c r="D2680">
        <v>6</v>
      </c>
      <c r="E2680">
        <v>62883</v>
      </c>
      <c r="F2680" s="2" t="s">
        <v>137</v>
      </c>
      <c r="G2680">
        <v>12.86</v>
      </c>
      <c r="H2680">
        <v>100</v>
      </c>
      <c r="I2680">
        <v>0</v>
      </c>
      <c r="J2680">
        <v>0</v>
      </c>
      <c r="K2680">
        <v>0</v>
      </c>
      <c r="L2680" t="b">
        <f t="shared" si="164"/>
        <v>0</v>
      </c>
      <c r="M2680" t="b">
        <f t="shared" si="165"/>
        <v>0</v>
      </c>
      <c r="N2680" t="b">
        <f t="shared" si="166"/>
        <v>0</v>
      </c>
      <c r="O2680" s="2" t="b">
        <f t="shared" si="167"/>
        <v>0</v>
      </c>
    </row>
    <row r="2681" spans="1:15" x14ac:dyDescent="0.25">
      <c r="A2681">
        <v>2681</v>
      </c>
      <c r="B2681" s="2" t="s">
        <v>2849</v>
      </c>
      <c r="C2681">
        <v>34</v>
      </c>
      <c r="D2681">
        <v>6</v>
      </c>
      <c r="E2681">
        <v>62884</v>
      </c>
      <c r="F2681" s="2" t="s">
        <v>137</v>
      </c>
      <c r="G2681">
        <v>15.22</v>
      </c>
      <c r="H2681">
        <v>100</v>
      </c>
      <c r="I2681">
        <v>0</v>
      </c>
      <c r="J2681">
        <v>0</v>
      </c>
      <c r="K2681">
        <v>0</v>
      </c>
      <c r="L2681" t="b">
        <f t="shared" si="164"/>
        <v>0</v>
      </c>
      <c r="M2681" t="b">
        <f t="shared" si="165"/>
        <v>0</v>
      </c>
      <c r="N2681" t="b">
        <f t="shared" si="166"/>
        <v>0</v>
      </c>
      <c r="O2681" s="2" t="b">
        <f t="shared" si="167"/>
        <v>0</v>
      </c>
    </row>
    <row r="2682" spans="1:15" x14ac:dyDescent="0.25">
      <c r="A2682">
        <v>2682</v>
      </c>
      <c r="B2682" s="2" t="s">
        <v>2850</v>
      </c>
      <c r="C2682">
        <v>34</v>
      </c>
      <c r="D2682">
        <v>6</v>
      </c>
      <c r="E2682">
        <v>62885</v>
      </c>
      <c r="F2682" s="2" t="s">
        <v>137</v>
      </c>
      <c r="G2682">
        <v>15.41</v>
      </c>
      <c r="H2682">
        <v>100</v>
      </c>
      <c r="I2682">
        <v>0</v>
      </c>
      <c r="J2682">
        <v>0</v>
      </c>
      <c r="K2682">
        <v>0</v>
      </c>
      <c r="L2682" t="b">
        <f t="shared" si="164"/>
        <v>0</v>
      </c>
      <c r="M2682" t="b">
        <f t="shared" si="165"/>
        <v>0</v>
      </c>
      <c r="N2682" t="b">
        <f t="shared" si="166"/>
        <v>0</v>
      </c>
      <c r="O2682" s="2" t="b">
        <f t="shared" si="167"/>
        <v>0</v>
      </c>
    </row>
    <row r="2683" spans="1:15" x14ac:dyDescent="0.25">
      <c r="A2683">
        <v>2683</v>
      </c>
      <c r="B2683" s="2" t="s">
        <v>2851</v>
      </c>
      <c r="C2683">
        <v>34</v>
      </c>
      <c r="D2683">
        <v>6</v>
      </c>
      <c r="E2683">
        <v>62886</v>
      </c>
      <c r="F2683" s="2" t="s">
        <v>137</v>
      </c>
      <c r="G2683">
        <v>18.46</v>
      </c>
      <c r="H2683">
        <v>100</v>
      </c>
      <c r="I2683">
        <v>0</v>
      </c>
      <c r="J2683">
        <v>0</v>
      </c>
      <c r="K2683">
        <v>0</v>
      </c>
      <c r="L2683" t="b">
        <f t="shared" si="164"/>
        <v>0</v>
      </c>
      <c r="M2683" t="b">
        <f t="shared" si="165"/>
        <v>0</v>
      </c>
      <c r="N2683" t="b">
        <f t="shared" si="166"/>
        <v>0</v>
      </c>
      <c r="O2683" s="2" t="b">
        <f t="shared" si="167"/>
        <v>0</v>
      </c>
    </row>
    <row r="2684" spans="1:15" x14ac:dyDescent="0.25">
      <c r="A2684">
        <v>2684</v>
      </c>
      <c r="B2684" s="2" t="s">
        <v>2852</v>
      </c>
      <c r="C2684">
        <v>34</v>
      </c>
      <c r="D2684">
        <v>6</v>
      </c>
      <c r="E2684">
        <v>62887</v>
      </c>
      <c r="F2684" s="2" t="s">
        <v>137</v>
      </c>
      <c r="G2684">
        <v>11.6</v>
      </c>
      <c r="H2684">
        <v>100</v>
      </c>
      <c r="I2684">
        <v>0</v>
      </c>
      <c r="J2684">
        <v>0</v>
      </c>
      <c r="K2684">
        <v>0</v>
      </c>
      <c r="L2684" t="b">
        <f t="shared" si="164"/>
        <v>0</v>
      </c>
      <c r="M2684" t="b">
        <f t="shared" si="165"/>
        <v>0</v>
      </c>
      <c r="N2684" t="b">
        <f t="shared" si="166"/>
        <v>0</v>
      </c>
      <c r="O2684" s="2" t="b">
        <f t="shared" si="167"/>
        <v>0</v>
      </c>
    </row>
    <row r="2685" spans="1:15" x14ac:dyDescent="0.25">
      <c r="A2685">
        <v>2685</v>
      </c>
      <c r="B2685" s="2" t="s">
        <v>2853</v>
      </c>
      <c r="C2685">
        <v>34</v>
      </c>
      <c r="D2685">
        <v>6</v>
      </c>
      <c r="E2685">
        <v>62888</v>
      </c>
      <c r="F2685" s="2" t="s">
        <v>137</v>
      </c>
      <c r="G2685">
        <v>16.170000000000002</v>
      </c>
      <c r="H2685">
        <v>100</v>
      </c>
      <c r="I2685">
        <v>0</v>
      </c>
      <c r="J2685">
        <v>0</v>
      </c>
      <c r="K2685">
        <v>0</v>
      </c>
      <c r="L2685" t="b">
        <f t="shared" si="164"/>
        <v>0</v>
      </c>
      <c r="M2685" t="b">
        <f t="shared" si="165"/>
        <v>0</v>
      </c>
      <c r="N2685" t="b">
        <f t="shared" si="166"/>
        <v>0</v>
      </c>
      <c r="O2685" s="2" t="b">
        <f t="shared" si="167"/>
        <v>0</v>
      </c>
    </row>
    <row r="2686" spans="1:15" x14ac:dyDescent="0.25">
      <c r="A2686">
        <v>2686</v>
      </c>
      <c r="B2686" s="2" t="s">
        <v>2854</v>
      </c>
      <c r="C2686">
        <v>34</v>
      </c>
      <c r="D2686">
        <v>6</v>
      </c>
      <c r="E2686">
        <v>62889</v>
      </c>
      <c r="F2686" s="2" t="s">
        <v>137</v>
      </c>
      <c r="G2686">
        <v>16.170000000000002</v>
      </c>
      <c r="H2686">
        <v>100</v>
      </c>
      <c r="I2686">
        <v>0</v>
      </c>
      <c r="J2686">
        <v>0</v>
      </c>
      <c r="K2686">
        <v>0</v>
      </c>
      <c r="L2686" t="b">
        <f t="shared" si="164"/>
        <v>0</v>
      </c>
      <c r="M2686" t="b">
        <f t="shared" si="165"/>
        <v>0</v>
      </c>
      <c r="N2686" t="b">
        <f t="shared" si="166"/>
        <v>0</v>
      </c>
      <c r="O2686" s="2" t="b">
        <f t="shared" si="167"/>
        <v>0</v>
      </c>
    </row>
    <row r="2687" spans="1:15" x14ac:dyDescent="0.25">
      <c r="A2687">
        <v>2687</v>
      </c>
      <c r="B2687" s="2" t="s">
        <v>2855</v>
      </c>
      <c r="C2687">
        <v>34</v>
      </c>
      <c r="D2687">
        <v>6</v>
      </c>
      <c r="E2687">
        <v>62890</v>
      </c>
      <c r="F2687" s="2" t="s">
        <v>137</v>
      </c>
      <c r="G2687">
        <v>10.84</v>
      </c>
      <c r="H2687">
        <v>100</v>
      </c>
      <c r="I2687">
        <v>0</v>
      </c>
      <c r="J2687">
        <v>0</v>
      </c>
      <c r="K2687">
        <v>0</v>
      </c>
      <c r="L2687" t="b">
        <f t="shared" si="164"/>
        <v>0</v>
      </c>
      <c r="M2687" t="b">
        <f t="shared" si="165"/>
        <v>0</v>
      </c>
      <c r="N2687" t="b">
        <f t="shared" si="166"/>
        <v>0</v>
      </c>
      <c r="O2687" s="2" t="b">
        <f t="shared" si="167"/>
        <v>0</v>
      </c>
    </row>
    <row r="2688" spans="1:15" x14ac:dyDescent="0.25">
      <c r="A2688">
        <v>2688</v>
      </c>
      <c r="B2688" s="2" t="s">
        <v>2856</v>
      </c>
      <c r="C2688">
        <v>34</v>
      </c>
      <c r="D2688">
        <v>6</v>
      </c>
      <c r="E2688">
        <v>62891</v>
      </c>
      <c r="F2688" s="2" t="s">
        <v>137</v>
      </c>
      <c r="G2688">
        <v>8.7200000000000006</v>
      </c>
      <c r="H2688">
        <v>100</v>
      </c>
      <c r="I2688">
        <v>0</v>
      </c>
      <c r="J2688">
        <v>0</v>
      </c>
      <c r="K2688">
        <v>0</v>
      </c>
      <c r="L2688" t="b">
        <f t="shared" si="164"/>
        <v>0</v>
      </c>
      <c r="M2688" t="b">
        <f t="shared" si="165"/>
        <v>0</v>
      </c>
      <c r="N2688" t="b">
        <f t="shared" si="166"/>
        <v>0</v>
      </c>
      <c r="O2688" s="2" t="b">
        <f t="shared" si="167"/>
        <v>0</v>
      </c>
    </row>
    <row r="2689" spans="1:15" x14ac:dyDescent="0.25">
      <c r="A2689">
        <v>2689</v>
      </c>
      <c r="B2689" s="2" t="s">
        <v>2857</v>
      </c>
      <c r="C2689">
        <v>34</v>
      </c>
      <c r="D2689">
        <v>6</v>
      </c>
      <c r="E2689">
        <v>62892</v>
      </c>
      <c r="F2689" s="2" t="s">
        <v>137</v>
      </c>
      <c r="G2689">
        <v>9.49</v>
      </c>
      <c r="H2689">
        <v>100</v>
      </c>
      <c r="I2689">
        <v>0</v>
      </c>
      <c r="J2689">
        <v>0</v>
      </c>
      <c r="K2689">
        <v>0</v>
      </c>
      <c r="L2689" t="b">
        <f t="shared" si="164"/>
        <v>0</v>
      </c>
      <c r="M2689" t="b">
        <f t="shared" si="165"/>
        <v>0</v>
      </c>
      <c r="N2689" t="b">
        <f t="shared" si="166"/>
        <v>0</v>
      </c>
      <c r="O2689" s="2" t="b">
        <f t="shared" si="167"/>
        <v>0</v>
      </c>
    </row>
    <row r="2690" spans="1:15" x14ac:dyDescent="0.25">
      <c r="A2690">
        <v>2690</v>
      </c>
      <c r="B2690" s="2" t="s">
        <v>2858</v>
      </c>
      <c r="C2690">
        <v>34</v>
      </c>
      <c r="D2690">
        <v>6</v>
      </c>
      <c r="E2690">
        <v>62893</v>
      </c>
      <c r="F2690" s="2" t="s">
        <v>137</v>
      </c>
      <c r="G2690">
        <v>11.39</v>
      </c>
      <c r="H2690">
        <v>100</v>
      </c>
      <c r="I2690">
        <v>0</v>
      </c>
      <c r="J2690">
        <v>0</v>
      </c>
      <c r="K2690">
        <v>0</v>
      </c>
      <c r="L2690" t="b">
        <f t="shared" ref="L2690:L2753" si="168">IF(ISNUMBER(FIND(" VEGAN",UPPER(B2690))),TRUE,FALSE)</f>
        <v>0</v>
      </c>
      <c r="M2690" t="b">
        <f t="shared" ref="M2690:M2753" si="169">IF(ISNUMBER(FIND(" BIO",UPPER(B2690))),TRUE)</f>
        <v>0</v>
      </c>
      <c r="N2690" t="b">
        <f t="shared" ref="N2690:N2753" si="170">IF(ISNUMBER(FIND(" HALAL",UPPER(B2690))),TRUE)</f>
        <v>0</v>
      </c>
      <c r="O2690" s="2" t="b">
        <f t="shared" ref="O2690:O2753" si="171">IF(ISNUMBER(FIND(" CASHER",UPPER(B2690))),TRUE)</f>
        <v>0</v>
      </c>
    </row>
    <row r="2691" spans="1:15" x14ac:dyDescent="0.25">
      <c r="A2691">
        <v>2691</v>
      </c>
      <c r="B2691" s="2" t="s">
        <v>2859</v>
      </c>
      <c r="C2691">
        <v>34</v>
      </c>
      <c r="D2691">
        <v>6</v>
      </c>
      <c r="E2691">
        <v>62894</v>
      </c>
      <c r="F2691" s="2" t="s">
        <v>137</v>
      </c>
      <c r="G2691">
        <v>11.39</v>
      </c>
      <c r="H2691">
        <v>100</v>
      </c>
      <c r="I2691">
        <v>0</v>
      </c>
      <c r="J2691">
        <v>0</v>
      </c>
      <c r="K2691">
        <v>0</v>
      </c>
      <c r="L2691" t="b">
        <f t="shared" si="168"/>
        <v>0</v>
      </c>
      <c r="M2691" t="b">
        <f t="shared" si="169"/>
        <v>0</v>
      </c>
      <c r="N2691" t="b">
        <f t="shared" si="170"/>
        <v>0</v>
      </c>
      <c r="O2691" s="2" t="b">
        <f t="shared" si="171"/>
        <v>0</v>
      </c>
    </row>
    <row r="2692" spans="1:15" x14ac:dyDescent="0.25">
      <c r="A2692">
        <v>2692</v>
      </c>
      <c r="B2692" s="2" t="s">
        <v>2860</v>
      </c>
      <c r="C2692">
        <v>34</v>
      </c>
      <c r="D2692">
        <v>6</v>
      </c>
      <c r="E2692">
        <v>62895</v>
      </c>
      <c r="F2692" s="2" t="s">
        <v>137</v>
      </c>
      <c r="G2692">
        <v>10.06</v>
      </c>
      <c r="H2692">
        <v>100</v>
      </c>
      <c r="I2692">
        <v>0</v>
      </c>
      <c r="J2692">
        <v>0</v>
      </c>
      <c r="K2692">
        <v>0</v>
      </c>
      <c r="L2692" t="b">
        <f t="shared" si="168"/>
        <v>0</v>
      </c>
      <c r="M2692" t="b">
        <f t="shared" si="169"/>
        <v>0</v>
      </c>
      <c r="N2692" t="b">
        <f t="shared" si="170"/>
        <v>0</v>
      </c>
      <c r="O2692" s="2" t="b">
        <f t="shared" si="171"/>
        <v>0</v>
      </c>
    </row>
    <row r="2693" spans="1:15" x14ac:dyDescent="0.25">
      <c r="A2693">
        <v>2693</v>
      </c>
      <c r="B2693" s="2" t="s">
        <v>2861</v>
      </c>
      <c r="C2693">
        <v>34</v>
      </c>
      <c r="D2693">
        <v>6</v>
      </c>
      <c r="E2693">
        <v>62896</v>
      </c>
      <c r="F2693" s="2" t="s">
        <v>137</v>
      </c>
      <c r="G2693">
        <v>11.51</v>
      </c>
      <c r="H2693">
        <v>100</v>
      </c>
      <c r="I2693">
        <v>0</v>
      </c>
      <c r="J2693">
        <v>0</v>
      </c>
      <c r="K2693">
        <v>0</v>
      </c>
      <c r="L2693" t="b">
        <f t="shared" si="168"/>
        <v>0</v>
      </c>
      <c r="M2693" t="b">
        <f t="shared" si="169"/>
        <v>0</v>
      </c>
      <c r="N2693" t="b">
        <f t="shared" si="170"/>
        <v>0</v>
      </c>
      <c r="O2693" s="2" t="b">
        <f t="shared" si="171"/>
        <v>0</v>
      </c>
    </row>
    <row r="2694" spans="1:15" x14ac:dyDescent="0.25">
      <c r="A2694">
        <v>2694</v>
      </c>
      <c r="B2694" s="2" t="s">
        <v>2862</v>
      </c>
      <c r="C2694">
        <v>34</v>
      </c>
      <c r="D2694">
        <v>6</v>
      </c>
      <c r="E2694">
        <v>62897</v>
      </c>
      <c r="F2694" s="2" t="s">
        <v>137</v>
      </c>
      <c r="G2694">
        <v>11.16</v>
      </c>
      <c r="H2694">
        <v>100</v>
      </c>
      <c r="I2694">
        <v>0</v>
      </c>
      <c r="J2694">
        <v>0</v>
      </c>
      <c r="K2694">
        <v>0</v>
      </c>
      <c r="L2694" t="b">
        <f t="shared" si="168"/>
        <v>0</v>
      </c>
      <c r="M2694" t="b">
        <f t="shared" si="169"/>
        <v>0</v>
      </c>
      <c r="N2694" t="b">
        <f t="shared" si="170"/>
        <v>0</v>
      </c>
      <c r="O2694" s="2" t="b">
        <f t="shared" si="171"/>
        <v>0</v>
      </c>
    </row>
    <row r="2695" spans="1:15" x14ac:dyDescent="0.25">
      <c r="A2695">
        <v>2695</v>
      </c>
      <c r="B2695" s="2" t="s">
        <v>2863</v>
      </c>
      <c r="C2695">
        <v>34</v>
      </c>
      <c r="D2695">
        <v>6</v>
      </c>
      <c r="E2695">
        <v>62898</v>
      </c>
      <c r="F2695" s="2" t="s">
        <v>137</v>
      </c>
      <c r="G2695">
        <v>9.83</v>
      </c>
      <c r="H2695">
        <v>100</v>
      </c>
      <c r="I2695">
        <v>0</v>
      </c>
      <c r="J2695">
        <v>0</v>
      </c>
      <c r="K2695">
        <v>0</v>
      </c>
      <c r="L2695" t="b">
        <f t="shared" si="168"/>
        <v>0</v>
      </c>
      <c r="M2695" t="b">
        <f t="shared" si="169"/>
        <v>0</v>
      </c>
      <c r="N2695" t="b">
        <f t="shared" si="170"/>
        <v>0</v>
      </c>
      <c r="O2695" s="2" t="b">
        <f t="shared" si="171"/>
        <v>0</v>
      </c>
    </row>
    <row r="2696" spans="1:15" x14ac:dyDescent="0.25">
      <c r="A2696">
        <v>2696</v>
      </c>
      <c r="B2696" s="2" t="s">
        <v>2864</v>
      </c>
      <c r="C2696">
        <v>34</v>
      </c>
      <c r="D2696">
        <v>6</v>
      </c>
      <c r="E2696">
        <v>62899</v>
      </c>
      <c r="F2696" s="2" t="s">
        <v>137</v>
      </c>
      <c r="G2696">
        <v>8.9499999999999993</v>
      </c>
      <c r="H2696">
        <v>100</v>
      </c>
      <c r="I2696">
        <v>0</v>
      </c>
      <c r="J2696">
        <v>0</v>
      </c>
      <c r="K2696">
        <v>0</v>
      </c>
      <c r="L2696" t="b">
        <f t="shared" si="168"/>
        <v>0</v>
      </c>
      <c r="M2696" t="b">
        <f t="shared" si="169"/>
        <v>0</v>
      </c>
      <c r="N2696" t="b">
        <f t="shared" si="170"/>
        <v>0</v>
      </c>
      <c r="O2696" s="2" t="b">
        <f t="shared" si="171"/>
        <v>0</v>
      </c>
    </row>
    <row r="2697" spans="1:15" x14ac:dyDescent="0.25">
      <c r="A2697">
        <v>2697</v>
      </c>
      <c r="B2697" s="2" t="s">
        <v>2865</v>
      </c>
      <c r="C2697">
        <v>34</v>
      </c>
      <c r="D2697">
        <v>6</v>
      </c>
      <c r="E2697">
        <v>62900</v>
      </c>
      <c r="F2697" s="2" t="s">
        <v>137</v>
      </c>
      <c r="G2697">
        <v>10.25</v>
      </c>
      <c r="H2697">
        <v>100</v>
      </c>
      <c r="I2697">
        <v>0</v>
      </c>
      <c r="J2697">
        <v>0</v>
      </c>
      <c r="K2697">
        <v>0</v>
      </c>
      <c r="L2697" t="b">
        <f t="shared" si="168"/>
        <v>0</v>
      </c>
      <c r="M2697" t="b">
        <f t="shared" si="169"/>
        <v>0</v>
      </c>
      <c r="N2697" t="b">
        <f t="shared" si="170"/>
        <v>0</v>
      </c>
      <c r="O2697" s="2" t="b">
        <f t="shared" si="171"/>
        <v>0</v>
      </c>
    </row>
    <row r="2698" spans="1:15" x14ac:dyDescent="0.25">
      <c r="A2698">
        <v>2698</v>
      </c>
      <c r="B2698" s="2" t="s">
        <v>2866</v>
      </c>
      <c r="C2698">
        <v>34</v>
      </c>
      <c r="D2698">
        <v>6</v>
      </c>
      <c r="E2698">
        <v>62901</v>
      </c>
      <c r="F2698" s="2" t="s">
        <v>137</v>
      </c>
      <c r="G2698">
        <v>8.7200000000000006</v>
      </c>
      <c r="H2698">
        <v>100</v>
      </c>
      <c r="I2698">
        <v>0</v>
      </c>
      <c r="J2698">
        <v>0</v>
      </c>
      <c r="K2698">
        <v>0</v>
      </c>
      <c r="L2698" t="b">
        <f t="shared" si="168"/>
        <v>0</v>
      </c>
      <c r="M2698" t="b">
        <f t="shared" si="169"/>
        <v>0</v>
      </c>
      <c r="N2698" t="b">
        <f t="shared" si="170"/>
        <v>0</v>
      </c>
      <c r="O2698" s="2" t="b">
        <f t="shared" si="171"/>
        <v>0</v>
      </c>
    </row>
    <row r="2699" spans="1:15" x14ac:dyDescent="0.25">
      <c r="A2699">
        <v>2699</v>
      </c>
      <c r="B2699" s="2" t="s">
        <v>2867</v>
      </c>
      <c r="C2699">
        <v>34</v>
      </c>
      <c r="D2699">
        <v>6</v>
      </c>
      <c r="E2699">
        <v>62902</v>
      </c>
      <c r="F2699" s="2" t="s">
        <v>137</v>
      </c>
      <c r="G2699">
        <v>11.51</v>
      </c>
      <c r="H2699">
        <v>100</v>
      </c>
      <c r="I2699">
        <v>0</v>
      </c>
      <c r="J2699">
        <v>0</v>
      </c>
      <c r="K2699">
        <v>0</v>
      </c>
      <c r="L2699" t="b">
        <f t="shared" si="168"/>
        <v>0</v>
      </c>
      <c r="M2699" t="b">
        <f t="shared" si="169"/>
        <v>0</v>
      </c>
      <c r="N2699" t="b">
        <f t="shared" si="170"/>
        <v>0</v>
      </c>
      <c r="O2699" s="2" t="b">
        <f t="shared" si="171"/>
        <v>0</v>
      </c>
    </row>
    <row r="2700" spans="1:15" x14ac:dyDescent="0.25">
      <c r="A2700">
        <v>2700</v>
      </c>
      <c r="B2700" s="2" t="s">
        <v>2868</v>
      </c>
      <c r="C2700">
        <v>34</v>
      </c>
      <c r="D2700">
        <v>6</v>
      </c>
      <c r="E2700">
        <v>62903</v>
      </c>
      <c r="F2700" s="2" t="s">
        <v>137</v>
      </c>
      <c r="G2700">
        <v>11.39</v>
      </c>
      <c r="H2700">
        <v>100</v>
      </c>
      <c r="I2700">
        <v>0</v>
      </c>
      <c r="J2700">
        <v>0</v>
      </c>
      <c r="K2700">
        <v>0</v>
      </c>
      <c r="L2700" t="b">
        <f t="shared" si="168"/>
        <v>0</v>
      </c>
      <c r="M2700" t="b">
        <f t="shared" si="169"/>
        <v>0</v>
      </c>
      <c r="N2700" t="b">
        <f t="shared" si="170"/>
        <v>0</v>
      </c>
      <c r="O2700" s="2" t="b">
        <f t="shared" si="171"/>
        <v>0</v>
      </c>
    </row>
    <row r="2701" spans="1:15" x14ac:dyDescent="0.25">
      <c r="A2701">
        <v>2701</v>
      </c>
      <c r="B2701" s="2" t="s">
        <v>2869</v>
      </c>
      <c r="C2701">
        <v>34</v>
      </c>
      <c r="D2701">
        <v>6</v>
      </c>
      <c r="E2701">
        <v>62904</v>
      </c>
      <c r="F2701" s="2" t="s">
        <v>137</v>
      </c>
      <c r="G2701">
        <v>11.51</v>
      </c>
      <c r="H2701">
        <v>100</v>
      </c>
      <c r="I2701">
        <v>0</v>
      </c>
      <c r="J2701">
        <v>0</v>
      </c>
      <c r="K2701">
        <v>0</v>
      </c>
      <c r="L2701" t="b">
        <f t="shared" si="168"/>
        <v>0</v>
      </c>
      <c r="M2701" t="b">
        <f t="shared" si="169"/>
        <v>0</v>
      </c>
      <c r="N2701" t="b">
        <f t="shared" si="170"/>
        <v>0</v>
      </c>
      <c r="O2701" s="2" t="b">
        <f t="shared" si="171"/>
        <v>0</v>
      </c>
    </row>
    <row r="2702" spans="1:15" x14ac:dyDescent="0.25">
      <c r="A2702">
        <v>2702</v>
      </c>
      <c r="B2702" s="2" t="s">
        <v>2870</v>
      </c>
      <c r="C2702">
        <v>34</v>
      </c>
      <c r="D2702">
        <v>6</v>
      </c>
      <c r="E2702">
        <v>62905</v>
      </c>
      <c r="F2702" s="2" t="s">
        <v>137</v>
      </c>
      <c r="G2702">
        <v>13.87</v>
      </c>
      <c r="H2702">
        <v>100</v>
      </c>
      <c r="I2702">
        <v>0</v>
      </c>
      <c r="J2702">
        <v>0</v>
      </c>
      <c r="K2702">
        <v>0</v>
      </c>
      <c r="L2702" t="b">
        <f t="shared" si="168"/>
        <v>0</v>
      </c>
      <c r="M2702" t="b">
        <f t="shared" si="169"/>
        <v>0</v>
      </c>
      <c r="N2702" t="b">
        <f t="shared" si="170"/>
        <v>0</v>
      </c>
      <c r="O2702" s="2" t="b">
        <f t="shared" si="171"/>
        <v>0</v>
      </c>
    </row>
    <row r="2703" spans="1:15" x14ac:dyDescent="0.25">
      <c r="A2703">
        <v>2703</v>
      </c>
      <c r="B2703" s="2" t="s">
        <v>2871</v>
      </c>
      <c r="C2703">
        <v>34</v>
      </c>
      <c r="D2703">
        <v>6</v>
      </c>
      <c r="E2703">
        <v>62906</v>
      </c>
      <c r="F2703" s="2" t="s">
        <v>137</v>
      </c>
      <c r="G2703">
        <v>14.06</v>
      </c>
      <c r="H2703">
        <v>100</v>
      </c>
      <c r="I2703">
        <v>0</v>
      </c>
      <c r="J2703">
        <v>0</v>
      </c>
      <c r="K2703">
        <v>0</v>
      </c>
      <c r="L2703" t="b">
        <f t="shared" si="168"/>
        <v>0</v>
      </c>
      <c r="M2703" t="b">
        <f t="shared" si="169"/>
        <v>0</v>
      </c>
      <c r="N2703" t="b">
        <f t="shared" si="170"/>
        <v>0</v>
      </c>
      <c r="O2703" s="2" t="b">
        <f t="shared" si="171"/>
        <v>0</v>
      </c>
    </row>
    <row r="2704" spans="1:15" x14ac:dyDescent="0.25">
      <c r="A2704">
        <v>2704</v>
      </c>
      <c r="B2704" s="2" t="s">
        <v>2872</v>
      </c>
      <c r="C2704">
        <v>34</v>
      </c>
      <c r="D2704">
        <v>6</v>
      </c>
      <c r="E2704">
        <v>62907</v>
      </c>
      <c r="F2704" s="2" t="s">
        <v>137</v>
      </c>
      <c r="G2704">
        <v>17.11</v>
      </c>
      <c r="H2704">
        <v>100</v>
      </c>
      <c r="I2704">
        <v>0</v>
      </c>
      <c r="J2704">
        <v>0</v>
      </c>
      <c r="K2704">
        <v>0</v>
      </c>
      <c r="L2704" t="b">
        <f t="shared" si="168"/>
        <v>0</v>
      </c>
      <c r="M2704" t="b">
        <f t="shared" si="169"/>
        <v>0</v>
      </c>
      <c r="N2704" t="b">
        <f t="shared" si="170"/>
        <v>0</v>
      </c>
      <c r="O2704" s="2" t="b">
        <f t="shared" si="171"/>
        <v>0</v>
      </c>
    </row>
    <row r="2705" spans="1:15" x14ac:dyDescent="0.25">
      <c r="A2705">
        <v>2705</v>
      </c>
      <c r="B2705" s="2" t="s">
        <v>2873</v>
      </c>
      <c r="C2705">
        <v>34</v>
      </c>
      <c r="D2705">
        <v>6</v>
      </c>
      <c r="E2705">
        <v>62908</v>
      </c>
      <c r="F2705" s="2" t="s">
        <v>137</v>
      </c>
      <c r="G2705">
        <v>10.25</v>
      </c>
      <c r="H2705">
        <v>100</v>
      </c>
      <c r="I2705">
        <v>0</v>
      </c>
      <c r="J2705">
        <v>0</v>
      </c>
      <c r="K2705">
        <v>0</v>
      </c>
      <c r="L2705" t="b">
        <f t="shared" si="168"/>
        <v>0</v>
      </c>
      <c r="M2705" t="b">
        <f t="shared" si="169"/>
        <v>0</v>
      </c>
      <c r="N2705" t="b">
        <f t="shared" si="170"/>
        <v>0</v>
      </c>
      <c r="O2705" s="2" t="b">
        <f t="shared" si="171"/>
        <v>0</v>
      </c>
    </row>
    <row r="2706" spans="1:15" x14ac:dyDescent="0.25">
      <c r="A2706">
        <v>2706</v>
      </c>
      <c r="B2706" s="2" t="s">
        <v>2874</v>
      </c>
      <c r="C2706">
        <v>34</v>
      </c>
      <c r="D2706">
        <v>6</v>
      </c>
      <c r="E2706">
        <v>62909</v>
      </c>
      <c r="F2706" s="2" t="s">
        <v>137</v>
      </c>
      <c r="G2706">
        <v>14.82</v>
      </c>
      <c r="H2706">
        <v>100</v>
      </c>
      <c r="I2706">
        <v>0</v>
      </c>
      <c r="J2706">
        <v>0</v>
      </c>
      <c r="K2706">
        <v>0</v>
      </c>
      <c r="L2706" t="b">
        <f t="shared" si="168"/>
        <v>0</v>
      </c>
      <c r="M2706" t="b">
        <f t="shared" si="169"/>
        <v>0</v>
      </c>
      <c r="N2706" t="b">
        <f t="shared" si="170"/>
        <v>0</v>
      </c>
      <c r="O2706" s="2" t="b">
        <f t="shared" si="171"/>
        <v>0</v>
      </c>
    </row>
    <row r="2707" spans="1:15" x14ac:dyDescent="0.25">
      <c r="A2707">
        <v>2707</v>
      </c>
      <c r="B2707" s="2" t="s">
        <v>2875</v>
      </c>
      <c r="C2707">
        <v>34</v>
      </c>
      <c r="D2707">
        <v>6</v>
      </c>
      <c r="E2707">
        <v>62910</v>
      </c>
      <c r="F2707" s="2" t="s">
        <v>137</v>
      </c>
      <c r="G2707">
        <v>14.82</v>
      </c>
      <c r="H2707">
        <v>100</v>
      </c>
      <c r="I2707">
        <v>0</v>
      </c>
      <c r="J2707">
        <v>0</v>
      </c>
      <c r="K2707">
        <v>0</v>
      </c>
      <c r="L2707" t="b">
        <f t="shared" si="168"/>
        <v>0</v>
      </c>
      <c r="M2707" t="b">
        <f t="shared" si="169"/>
        <v>0</v>
      </c>
      <c r="N2707" t="b">
        <f t="shared" si="170"/>
        <v>0</v>
      </c>
      <c r="O2707" s="2" t="b">
        <f t="shared" si="171"/>
        <v>0</v>
      </c>
    </row>
    <row r="2708" spans="1:15" x14ac:dyDescent="0.25">
      <c r="A2708">
        <v>2708</v>
      </c>
      <c r="B2708" s="2" t="s">
        <v>2876</v>
      </c>
      <c r="C2708">
        <v>34</v>
      </c>
      <c r="D2708">
        <v>6</v>
      </c>
      <c r="E2708">
        <v>62911</v>
      </c>
      <c r="F2708" s="2" t="s">
        <v>137</v>
      </c>
      <c r="G2708">
        <v>9.49</v>
      </c>
      <c r="H2708">
        <v>100</v>
      </c>
      <c r="I2708">
        <v>0</v>
      </c>
      <c r="J2708">
        <v>0</v>
      </c>
      <c r="K2708">
        <v>0</v>
      </c>
      <c r="L2708" t="b">
        <f t="shared" si="168"/>
        <v>0</v>
      </c>
      <c r="M2708" t="b">
        <f t="shared" si="169"/>
        <v>0</v>
      </c>
      <c r="N2708" t="b">
        <f t="shared" si="170"/>
        <v>0</v>
      </c>
      <c r="O2708" s="2" t="b">
        <f t="shared" si="171"/>
        <v>0</v>
      </c>
    </row>
    <row r="2709" spans="1:15" x14ac:dyDescent="0.25">
      <c r="A2709">
        <v>2709</v>
      </c>
      <c r="B2709" s="2" t="s">
        <v>2877</v>
      </c>
      <c r="C2709">
        <v>34</v>
      </c>
      <c r="D2709">
        <v>6</v>
      </c>
      <c r="E2709">
        <v>62912</v>
      </c>
      <c r="F2709" s="2" t="s">
        <v>137</v>
      </c>
      <c r="G2709">
        <v>7.92</v>
      </c>
      <c r="H2709">
        <v>100</v>
      </c>
      <c r="I2709">
        <v>0</v>
      </c>
      <c r="J2709">
        <v>0</v>
      </c>
      <c r="K2709">
        <v>0</v>
      </c>
      <c r="L2709" t="b">
        <f t="shared" si="168"/>
        <v>0</v>
      </c>
      <c r="M2709" t="b">
        <f t="shared" si="169"/>
        <v>0</v>
      </c>
      <c r="N2709" t="b">
        <f t="shared" si="170"/>
        <v>0</v>
      </c>
      <c r="O2709" s="2" t="b">
        <f t="shared" si="171"/>
        <v>0</v>
      </c>
    </row>
    <row r="2710" spans="1:15" x14ac:dyDescent="0.25">
      <c r="A2710">
        <v>2710</v>
      </c>
      <c r="B2710" s="2" t="s">
        <v>2878</v>
      </c>
      <c r="C2710">
        <v>34</v>
      </c>
      <c r="D2710">
        <v>6</v>
      </c>
      <c r="E2710">
        <v>62913</v>
      </c>
      <c r="F2710" s="2" t="s">
        <v>137</v>
      </c>
      <c r="G2710">
        <v>8.69</v>
      </c>
      <c r="H2710">
        <v>100</v>
      </c>
      <c r="I2710">
        <v>0</v>
      </c>
      <c r="J2710">
        <v>0</v>
      </c>
      <c r="K2710">
        <v>0</v>
      </c>
      <c r="L2710" t="b">
        <f t="shared" si="168"/>
        <v>0</v>
      </c>
      <c r="M2710" t="b">
        <f t="shared" si="169"/>
        <v>0</v>
      </c>
      <c r="N2710" t="b">
        <f t="shared" si="170"/>
        <v>0</v>
      </c>
      <c r="O2710" s="2" t="b">
        <f t="shared" si="171"/>
        <v>0</v>
      </c>
    </row>
    <row r="2711" spans="1:15" x14ac:dyDescent="0.25">
      <c r="A2711">
        <v>2711</v>
      </c>
      <c r="B2711" s="2" t="s">
        <v>2879</v>
      </c>
      <c r="C2711">
        <v>34</v>
      </c>
      <c r="D2711">
        <v>6</v>
      </c>
      <c r="E2711">
        <v>62914</v>
      </c>
      <c r="F2711" s="2" t="s">
        <v>137</v>
      </c>
      <c r="G2711">
        <v>10.59</v>
      </c>
      <c r="H2711">
        <v>100</v>
      </c>
      <c r="I2711">
        <v>0</v>
      </c>
      <c r="J2711">
        <v>0</v>
      </c>
      <c r="K2711">
        <v>0</v>
      </c>
      <c r="L2711" t="b">
        <f t="shared" si="168"/>
        <v>0</v>
      </c>
      <c r="M2711" t="b">
        <f t="shared" si="169"/>
        <v>0</v>
      </c>
      <c r="N2711" t="b">
        <f t="shared" si="170"/>
        <v>0</v>
      </c>
      <c r="O2711" s="2" t="b">
        <f t="shared" si="171"/>
        <v>0</v>
      </c>
    </row>
    <row r="2712" spans="1:15" x14ac:dyDescent="0.25">
      <c r="A2712">
        <v>2712</v>
      </c>
      <c r="B2712" s="2" t="s">
        <v>2880</v>
      </c>
      <c r="C2712">
        <v>34</v>
      </c>
      <c r="D2712">
        <v>6</v>
      </c>
      <c r="E2712">
        <v>62915</v>
      </c>
      <c r="F2712" s="2" t="s">
        <v>137</v>
      </c>
      <c r="G2712">
        <v>10.59</v>
      </c>
      <c r="H2712">
        <v>100</v>
      </c>
      <c r="I2712">
        <v>0</v>
      </c>
      <c r="J2712">
        <v>0</v>
      </c>
      <c r="K2712">
        <v>0</v>
      </c>
      <c r="L2712" t="b">
        <f t="shared" si="168"/>
        <v>0</v>
      </c>
      <c r="M2712" t="b">
        <f t="shared" si="169"/>
        <v>0</v>
      </c>
      <c r="N2712" t="b">
        <f t="shared" si="170"/>
        <v>0</v>
      </c>
      <c r="O2712" s="2" t="b">
        <f t="shared" si="171"/>
        <v>0</v>
      </c>
    </row>
    <row r="2713" spans="1:15" x14ac:dyDescent="0.25">
      <c r="A2713">
        <v>2713</v>
      </c>
      <c r="B2713" s="2" t="s">
        <v>2881</v>
      </c>
      <c r="C2713">
        <v>34</v>
      </c>
      <c r="D2713">
        <v>6</v>
      </c>
      <c r="E2713">
        <v>62916</v>
      </c>
      <c r="F2713" s="2" t="s">
        <v>137</v>
      </c>
      <c r="G2713">
        <v>9.26</v>
      </c>
      <c r="H2713">
        <v>100</v>
      </c>
      <c r="I2713">
        <v>0</v>
      </c>
      <c r="J2713">
        <v>0</v>
      </c>
      <c r="K2713">
        <v>0</v>
      </c>
      <c r="L2713" t="b">
        <f t="shared" si="168"/>
        <v>0</v>
      </c>
      <c r="M2713" t="b">
        <f t="shared" si="169"/>
        <v>0</v>
      </c>
      <c r="N2713" t="b">
        <f t="shared" si="170"/>
        <v>0</v>
      </c>
      <c r="O2713" s="2" t="b">
        <f t="shared" si="171"/>
        <v>0</v>
      </c>
    </row>
    <row r="2714" spans="1:15" x14ac:dyDescent="0.25">
      <c r="A2714">
        <v>2714</v>
      </c>
      <c r="B2714" s="2" t="s">
        <v>2882</v>
      </c>
      <c r="C2714">
        <v>34</v>
      </c>
      <c r="D2714">
        <v>6</v>
      </c>
      <c r="E2714">
        <v>62917</v>
      </c>
      <c r="F2714" s="2" t="s">
        <v>137</v>
      </c>
      <c r="G2714">
        <v>10.71</v>
      </c>
      <c r="H2714">
        <v>100</v>
      </c>
      <c r="I2714">
        <v>0</v>
      </c>
      <c r="J2714">
        <v>0</v>
      </c>
      <c r="K2714">
        <v>0</v>
      </c>
      <c r="L2714" t="b">
        <f t="shared" si="168"/>
        <v>0</v>
      </c>
      <c r="M2714" t="b">
        <f t="shared" si="169"/>
        <v>0</v>
      </c>
      <c r="N2714" t="b">
        <f t="shared" si="170"/>
        <v>0</v>
      </c>
      <c r="O2714" s="2" t="b">
        <f t="shared" si="171"/>
        <v>0</v>
      </c>
    </row>
    <row r="2715" spans="1:15" x14ac:dyDescent="0.25">
      <c r="A2715">
        <v>2715</v>
      </c>
      <c r="B2715" s="2" t="s">
        <v>2883</v>
      </c>
      <c r="C2715">
        <v>34</v>
      </c>
      <c r="D2715">
        <v>6</v>
      </c>
      <c r="E2715">
        <v>62918</v>
      </c>
      <c r="F2715" s="2" t="s">
        <v>137</v>
      </c>
      <c r="G2715">
        <v>10.36</v>
      </c>
      <c r="H2715">
        <v>100</v>
      </c>
      <c r="I2715">
        <v>0</v>
      </c>
      <c r="J2715">
        <v>0</v>
      </c>
      <c r="K2715">
        <v>0</v>
      </c>
      <c r="L2715" t="b">
        <f t="shared" si="168"/>
        <v>0</v>
      </c>
      <c r="M2715" t="b">
        <f t="shared" si="169"/>
        <v>0</v>
      </c>
      <c r="N2715" t="b">
        <f t="shared" si="170"/>
        <v>0</v>
      </c>
      <c r="O2715" s="2" t="b">
        <f t="shared" si="171"/>
        <v>0</v>
      </c>
    </row>
    <row r="2716" spans="1:15" x14ac:dyDescent="0.25">
      <c r="A2716">
        <v>2716</v>
      </c>
      <c r="B2716" s="2" t="s">
        <v>2884</v>
      </c>
      <c r="C2716">
        <v>34</v>
      </c>
      <c r="D2716">
        <v>6</v>
      </c>
      <c r="E2716">
        <v>62919</v>
      </c>
      <c r="F2716" s="2" t="s">
        <v>137</v>
      </c>
      <c r="G2716">
        <v>9.0299999999999994</v>
      </c>
      <c r="H2716">
        <v>100</v>
      </c>
      <c r="I2716">
        <v>0</v>
      </c>
      <c r="J2716">
        <v>0</v>
      </c>
      <c r="K2716">
        <v>0</v>
      </c>
      <c r="L2716" t="b">
        <f t="shared" si="168"/>
        <v>0</v>
      </c>
      <c r="M2716" t="b">
        <f t="shared" si="169"/>
        <v>0</v>
      </c>
      <c r="N2716" t="b">
        <f t="shared" si="170"/>
        <v>0</v>
      </c>
      <c r="O2716" s="2" t="b">
        <f t="shared" si="171"/>
        <v>0</v>
      </c>
    </row>
    <row r="2717" spans="1:15" x14ac:dyDescent="0.25">
      <c r="A2717">
        <v>2717</v>
      </c>
      <c r="B2717" s="2" t="s">
        <v>2885</v>
      </c>
      <c r="C2717">
        <v>34</v>
      </c>
      <c r="D2717">
        <v>6</v>
      </c>
      <c r="E2717">
        <v>62920</v>
      </c>
      <c r="F2717" s="2" t="s">
        <v>137</v>
      </c>
      <c r="G2717">
        <v>8.15</v>
      </c>
      <c r="H2717">
        <v>100</v>
      </c>
      <c r="I2717">
        <v>0</v>
      </c>
      <c r="J2717">
        <v>0</v>
      </c>
      <c r="K2717">
        <v>0</v>
      </c>
      <c r="L2717" t="b">
        <f t="shared" si="168"/>
        <v>0</v>
      </c>
      <c r="M2717" t="b">
        <f t="shared" si="169"/>
        <v>0</v>
      </c>
      <c r="N2717" t="b">
        <f t="shared" si="170"/>
        <v>0</v>
      </c>
      <c r="O2717" s="2" t="b">
        <f t="shared" si="171"/>
        <v>0</v>
      </c>
    </row>
    <row r="2718" spans="1:15" x14ac:dyDescent="0.25">
      <c r="A2718">
        <v>2718</v>
      </c>
      <c r="B2718" s="2" t="s">
        <v>2886</v>
      </c>
      <c r="C2718">
        <v>34</v>
      </c>
      <c r="D2718">
        <v>6</v>
      </c>
      <c r="E2718">
        <v>62921</v>
      </c>
      <c r="F2718" s="2" t="s">
        <v>137</v>
      </c>
      <c r="G2718">
        <v>9.4499999999999993</v>
      </c>
      <c r="H2718">
        <v>100</v>
      </c>
      <c r="I2718">
        <v>0</v>
      </c>
      <c r="J2718">
        <v>0</v>
      </c>
      <c r="K2718">
        <v>0</v>
      </c>
      <c r="L2718" t="b">
        <f t="shared" si="168"/>
        <v>0</v>
      </c>
      <c r="M2718" t="b">
        <f t="shared" si="169"/>
        <v>0</v>
      </c>
      <c r="N2718" t="b">
        <f t="shared" si="170"/>
        <v>0</v>
      </c>
      <c r="O2718" s="2" t="b">
        <f t="shared" si="171"/>
        <v>0</v>
      </c>
    </row>
    <row r="2719" spans="1:15" x14ac:dyDescent="0.25">
      <c r="A2719">
        <v>2719</v>
      </c>
      <c r="B2719" s="2" t="s">
        <v>2887</v>
      </c>
      <c r="C2719">
        <v>34</v>
      </c>
      <c r="D2719">
        <v>6</v>
      </c>
      <c r="E2719">
        <v>62922</v>
      </c>
      <c r="F2719" s="2" t="s">
        <v>137</v>
      </c>
      <c r="G2719">
        <v>7.92</v>
      </c>
      <c r="H2719">
        <v>100</v>
      </c>
      <c r="I2719">
        <v>0</v>
      </c>
      <c r="J2719">
        <v>0</v>
      </c>
      <c r="K2719">
        <v>0</v>
      </c>
      <c r="L2719" t="b">
        <f t="shared" si="168"/>
        <v>0</v>
      </c>
      <c r="M2719" t="b">
        <f t="shared" si="169"/>
        <v>0</v>
      </c>
      <c r="N2719" t="b">
        <f t="shared" si="170"/>
        <v>0</v>
      </c>
      <c r="O2719" s="2" t="b">
        <f t="shared" si="171"/>
        <v>0</v>
      </c>
    </row>
    <row r="2720" spans="1:15" x14ac:dyDescent="0.25">
      <c r="A2720">
        <v>2720</v>
      </c>
      <c r="B2720" s="2" t="s">
        <v>2888</v>
      </c>
      <c r="C2720">
        <v>34</v>
      </c>
      <c r="D2720">
        <v>6</v>
      </c>
      <c r="E2720">
        <v>62923</v>
      </c>
      <c r="F2720" s="2" t="s">
        <v>137</v>
      </c>
      <c r="G2720">
        <v>10.71</v>
      </c>
      <c r="H2720">
        <v>100</v>
      </c>
      <c r="I2720">
        <v>0</v>
      </c>
      <c r="J2720">
        <v>0</v>
      </c>
      <c r="K2720">
        <v>0</v>
      </c>
      <c r="L2720" t="b">
        <f t="shared" si="168"/>
        <v>0</v>
      </c>
      <c r="M2720" t="b">
        <f t="shared" si="169"/>
        <v>0</v>
      </c>
      <c r="N2720" t="b">
        <f t="shared" si="170"/>
        <v>0</v>
      </c>
      <c r="O2720" s="2" t="b">
        <f t="shared" si="171"/>
        <v>0</v>
      </c>
    </row>
    <row r="2721" spans="1:15" x14ac:dyDescent="0.25">
      <c r="A2721">
        <v>2721</v>
      </c>
      <c r="B2721" s="2" t="s">
        <v>2889</v>
      </c>
      <c r="C2721">
        <v>34</v>
      </c>
      <c r="D2721">
        <v>6</v>
      </c>
      <c r="E2721">
        <v>62924</v>
      </c>
      <c r="F2721" s="2" t="s">
        <v>137</v>
      </c>
      <c r="G2721">
        <v>10.59</v>
      </c>
      <c r="H2721">
        <v>100</v>
      </c>
      <c r="I2721">
        <v>0</v>
      </c>
      <c r="J2721">
        <v>0</v>
      </c>
      <c r="K2721">
        <v>0</v>
      </c>
      <c r="L2721" t="b">
        <f t="shared" si="168"/>
        <v>0</v>
      </c>
      <c r="M2721" t="b">
        <f t="shared" si="169"/>
        <v>0</v>
      </c>
      <c r="N2721" t="b">
        <f t="shared" si="170"/>
        <v>0</v>
      </c>
      <c r="O2721" s="2" t="b">
        <f t="shared" si="171"/>
        <v>0</v>
      </c>
    </row>
    <row r="2722" spans="1:15" x14ac:dyDescent="0.25">
      <c r="A2722">
        <v>2722</v>
      </c>
      <c r="B2722" s="2" t="s">
        <v>2890</v>
      </c>
      <c r="C2722">
        <v>34</v>
      </c>
      <c r="D2722">
        <v>6</v>
      </c>
      <c r="E2722">
        <v>62925</v>
      </c>
      <c r="F2722" s="2" t="s">
        <v>137</v>
      </c>
      <c r="G2722">
        <v>10.71</v>
      </c>
      <c r="H2722">
        <v>100</v>
      </c>
      <c r="I2722">
        <v>0</v>
      </c>
      <c r="J2722">
        <v>0</v>
      </c>
      <c r="K2722">
        <v>0</v>
      </c>
      <c r="L2722" t="b">
        <f t="shared" si="168"/>
        <v>0</v>
      </c>
      <c r="M2722" t="b">
        <f t="shared" si="169"/>
        <v>0</v>
      </c>
      <c r="N2722" t="b">
        <f t="shared" si="170"/>
        <v>0</v>
      </c>
      <c r="O2722" s="2" t="b">
        <f t="shared" si="171"/>
        <v>0</v>
      </c>
    </row>
    <row r="2723" spans="1:15" x14ac:dyDescent="0.25">
      <c r="A2723">
        <v>2723</v>
      </c>
      <c r="B2723" s="2" t="s">
        <v>2891</v>
      </c>
      <c r="C2723">
        <v>34</v>
      </c>
      <c r="D2723">
        <v>6</v>
      </c>
      <c r="E2723">
        <v>62926</v>
      </c>
      <c r="F2723" s="2" t="s">
        <v>137</v>
      </c>
      <c r="G2723">
        <v>13.07</v>
      </c>
      <c r="H2723">
        <v>100</v>
      </c>
      <c r="I2723">
        <v>0</v>
      </c>
      <c r="J2723">
        <v>0</v>
      </c>
      <c r="K2723">
        <v>0</v>
      </c>
      <c r="L2723" t="b">
        <f t="shared" si="168"/>
        <v>0</v>
      </c>
      <c r="M2723" t="b">
        <f t="shared" si="169"/>
        <v>0</v>
      </c>
      <c r="N2723" t="b">
        <f t="shared" si="170"/>
        <v>0</v>
      </c>
      <c r="O2723" s="2" t="b">
        <f t="shared" si="171"/>
        <v>0</v>
      </c>
    </row>
    <row r="2724" spans="1:15" x14ac:dyDescent="0.25">
      <c r="A2724">
        <v>2724</v>
      </c>
      <c r="B2724" s="2" t="s">
        <v>2892</v>
      </c>
      <c r="C2724">
        <v>34</v>
      </c>
      <c r="D2724">
        <v>6</v>
      </c>
      <c r="E2724">
        <v>62927</v>
      </c>
      <c r="F2724" s="2" t="s">
        <v>137</v>
      </c>
      <c r="G2724">
        <v>13.26</v>
      </c>
      <c r="H2724">
        <v>100</v>
      </c>
      <c r="I2724">
        <v>0</v>
      </c>
      <c r="J2724">
        <v>0</v>
      </c>
      <c r="K2724">
        <v>0</v>
      </c>
      <c r="L2724" t="b">
        <f t="shared" si="168"/>
        <v>0</v>
      </c>
      <c r="M2724" t="b">
        <f t="shared" si="169"/>
        <v>0</v>
      </c>
      <c r="N2724" t="b">
        <f t="shared" si="170"/>
        <v>0</v>
      </c>
      <c r="O2724" s="2" t="b">
        <f t="shared" si="171"/>
        <v>0</v>
      </c>
    </row>
    <row r="2725" spans="1:15" x14ac:dyDescent="0.25">
      <c r="A2725">
        <v>2725</v>
      </c>
      <c r="B2725" s="2" t="s">
        <v>2893</v>
      </c>
      <c r="C2725">
        <v>34</v>
      </c>
      <c r="D2725">
        <v>6</v>
      </c>
      <c r="E2725">
        <v>62928</v>
      </c>
      <c r="F2725" s="2" t="s">
        <v>137</v>
      </c>
      <c r="G2725">
        <v>16.309999999999999</v>
      </c>
      <c r="H2725">
        <v>100</v>
      </c>
      <c r="I2725">
        <v>0</v>
      </c>
      <c r="J2725">
        <v>0</v>
      </c>
      <c r="K2725">
        <v>0</v>
      </c>
      <c r="L2725" t="b">
        <f t="shared" si="168"/>
        <v>0</v>
      </c>
      <c r="M2725" t="b">
        <f t="shared" si="169"/>
        <v>0</v>
      </c>
      <c r="N2725" t="b">
        <f t="shared" si="170"/>
        <v>0</v>
      </c>
      <c r="O2725" s="2" t="b">
        <f t="shared" si="171"/>
        <v>0</v>
      </c>
    </row>
    <row r="2726" spans="1:15" x14ac:dyDescent="0.25">
      <c r="A2726">
        <v>2726</v>
      </c>
      <c r="B2726" s="2" t="s">
        <v>2894</v>
      </c>
      <c r="C2726">
        <v>34</v>
      </c>
      <c r="D2726">
        <v>6</v>
      </c>
      <c r="E2726">
        <v>62929</v>
      </c>
      <c r="F2726" s="2" t="s">
        <v>137</v>
      </c>
      <c r="G2726">
        <v>9.4499999999999993</v>
      </c>
      <c r="H2726">
        <v>100</v>
      </c>
      <c r="I2726">
        <v>0</v>
      </c>
      <c r="J2726">
        <v>0</v>
      </c>
      <c r="K2726">
        <v>0</v>
      </c>
      <c r="L2726" t="b">
        <f t="shared" si="168"/>
        <v>0</v>
      </c>
      <c r="M2726" t="b">
        <f t="shared" si="169"/>
        <v>0</v>
      </c>
      <c r="N2726" t="b">
        <f t="shared" si="170"/>
        <v>0</v>
      </c>
      <c r="O2726" s="2" t="b">
        <f t="shared" si="171"/>
        <v>0</v>
      </c>
    </row>
    <row r="2727" spans="1:15" x14ac:dyDescent="0.25">
      <c r="A2727">
        <v>2727</v>
      </c>
      <c r="B2727" s="2" t="s">
        <v>2895</v>
      </c>
      <c r="C2727">
        <v>34</v>
      </c>
      <c r="D2727">
        <v>6</v>
      </c>
      <c r="E2727">
        <v>62930</v>
      </c>
      <c r="F2727" s="2" t="s">
        <v>137</v>
      </c>
      <c r="G2727">
        <v>14.02</v>
      </c>
      <c r="H2727">
        <v>100</v>
      </c>
      <c r="I2727">
        <v>0</v>
      </c>
      <c r="J2727">
        <v>0</v>
      </c>
      <c r="K2727">
        <v>0</v>
      </c>
      <c r="L2727" t="b">
        <f t="shared" si="168"/>
        <v>0</v>
      </c>
      <c r="M2727" t="b">
        <f t="shared" si="169"/>
        <v>0</v>
      </c>
      <c r="N2727" t="b">
        <f t="shared" si="170"/>
        <v>0</v>
      </c>
      <c r="O2727" s="2" t="b">
        <f t="shared" si="171"/>
        <v>0</v>
      </c>
    </row>
    <row r="2728" spans="1:15" x14ac:dyDescent="0.25">
      <c r="A2728">
        <v>2728</v>
      </c>
      <c r="B2728" s="2" t="s">
        <v>2896</v>
      </c>
      <c r="C2728">
        <v>34</v>
      </c>
      <c r="D2728">
        <v>6</v>
      </c>
      <c r="E2728">
        <v>62931</v>
      </c>
      <c r="F2728" s="2" t="s">
        <v>137</v>
      </c>
      <c r="G2728">
        <v>14.02</v>
      </c>
      <c r="H2728">
        <v>100</v>
      </c>
      <c r="I2728">
        <v>0</v>
      </c>
      <c r="J2728">
        <v>0</v>
      </c>
      <c r="K2728">
        <v>0</v>
      </c>
      <c r="L2728" t="b">
        <f t="shared" si="168"/>
        <v>0</v>
      </c>
      <c r="M2728" t="b">
        <f t="shared" si="169"/>
        <v>0</v>
      </c>
      <c r="N2728" t="b">
        <f t="shared" si="170"/>
        <v>0</v>
      </c>
      <c r="O2728" s="2" t="b">
        <f t="shared" si="171"/>
        <v>0</v>
      </c>
    </row>
    <row r="2729" spans="1:15" x14ac:dyDescent="0.25">
      <c r="A2729">
        <v>2729</v>
      </c>
      <c r="B2729" s="2" t="s">
        <v>2897</v>
      </c>
      <c r="C2729">
        <v>34</v>
      </c>
      <c r="D2729">
        <v>6</v>
      </c>
      <c r="E2729">
        <v>62932</v>
      </c>
      <c r="F2729" s="2" t="s">
        <v>137</v>
      </c>
      <c r="G2729">
        <v>8.69</v>
      </c>
      <c r="H2729">
        <v>100</v>
      </c>
      <c r="I2729">
        <v>0</v>
      </c>
      <c r="J2729">
        <v>0</v>
      </c>
      <c r="K2729">
        <v>0</v>
      </c>
      <c r="L2729" t="b">
        <f t="shared" si="168"/>
        <v>0</v>
      </c>
      <c r="M2729" t="b">
        <f t="shared" si="169"/>
        <v>0</v>
      </c>
      <c r="N2729" t="b">
        <f t="shared" si="170"/>
        <v>0</v>
      </c>
      <c r="O2729" s="2" t="b">
        <f t="shared" si="171"/>
        <v>0</v>
      </c>
    </row>
    <row r="2730" spans="1:15" x14ac:dyDescent="0.25">
      <c r="A2730">
        <v>2730</v>
      </c>
      <c r="B2730" s="2" t="s">
        <v>2898</v>
      </c>
      <c r="C2730">
        <v>34</v>
      </c>
      <c r="D2730">
        <v>6</v>
      </c>
      <c r="E2730">
        <v>62933</v>
      </c>
      <c r="F2730" s="2" t="s">
        <v>137</v>
      </c>
      <c r="G2730">
        <v>9.6199999999999992</v>
      </c>
      <c r="H2730">
        <v>100</v>
      </c>
      <c r="I2730">
        <v>0</v>
      </c>
      <c r="J2730">
        <v>0</v>
      </c>
      <c r="K2730">
        <v>0</v>
      </c>
      <c r="L2730" t="b">
        <f t="shared" si="168"/>
        <v>0</v>
      </c>
      <c r="M2730" t="b">
        <f t="shared" si="169"/>
        <v>0</v>
      </c>
      <c r="N2730" t="b">
        <f t="shared" si="170"/>
        <v>0</v>
      </c>
      <c r="O2730" s="2" t="b">
        <f t="shared" si="171"/>
        <v>0</v>
      </c>
    </row>
    <row r="2731" spans="1:15" x14ac:dyDescent="0.25">
      <c r="A2731">
        <v>2731</v>
      </c>
      <c r="B2731" s="2" t="s">
        <v>2899</v>
      </c>
      <c r="C2731">
        <v>34</v>
      </c>
      <c r="D2731">
        <v>6</v>
      </c>
      <c r="E2731">
        <v>62934</v>
      </c>
      <c r="F2731" s="2" t="s">
        <v>137</v>
      </c>
      <c r="G2731">
        <v>10.39</v>
      </c>
      <c r="H2731">
        <v>100</v>
      </c>
      <c r="I2731">
        <v>0</v>
      </c>
      <c r="J2731">
        <v>0</v>
      </c>
      <c r="K2731">
        <v>0</v>
      </c>
      <c r="L2731" t="b">
        <f t="shared" si="168"/>
        <v>0</v>
      </c>
      <c r="M2731" t="b">
        <f t="shared" si="169"/>
        <v>0</v>
      </c>
      <c r="N2731" t="b">
        <f t="shared" si="170"/>
        <v>0</v>
      </c>
      <c r="O2731" s="2" t="b">
        <f t="shared" si="171"/>
        <v>0</v>
      </c>
    </row>
    <row r="2732" spans="1:15" x14ac:dyDescent="0.25">
      <c r="A2732">
        <v>2732</v>
      </c>
      <c r="B2732" s="2" t="s">
        <v>2900</v>
      </c>
      <c r="C2732">
        <v>34</v>
      </c>
      <c r="D2732">
        <v>6</v>
      </c>
      <c r="E2732">
        <v>62935</v>
      </c>
      <c r="F2732" s="2" t="s">
        <v>137</v>
      </c>
      <c r="G2732">
        <v>12.29</v>
      </c>
      <c r="H2732">
        <v>100</v>
      </c>
      <c r="I2732">
        <v>0</v>
      </c>
      <c r="J2732">
        <v>0</v>
      </c>
      <c r="K2732">
        <v>0</v>
      </c>
      <c r="L2732" t="b">
        <f t="shared" si="168"/>
        <v>0</v>
      </c>
      <c r="M2732" t="b">
        <f t="shared" si="169"/>
        <v>0</v>
      </c>
      <c r="N2732" t="b">
        <f t="shared" si="170"/>
        <v>0</v>
      </c>
      <c r="O2732" s="2" t="b">
        <f t="shared" si="171"/>
        <v>0</v>
      </c>
    </row>
    <row r="2733" spans="1:15" x14ac:dyDescent="0.25">
      <c r="A2733">
        <v>2733</v>
      </c>
      <c r="B2733" s="2" t="s">
        <v>2901</v>
      </c>
      <c r="C2733">
        <v>34</v>
      </c>
      <c r="D2733">
        <v>6</v>
      </c>
      <c r="E2733">
        <v>62936</v>
      </c>
      <c r="F2733" s="2" t="s">
        <v>137</v>
      </c>
      <c r="G2733">
        <v>12.29</v>
      </c>
      <c r="H2733">
        <v>100</v>
      </c>
      <c r="I2733">
        <v>0</v>
      </c>
      <c r="J2733">
        <v>0</v>
      </c>
      <c r="K2733">
        <v>0</v>
      </c>
      <c r="L2733" t="b">
        <f t="shared" si="168"/>
        <v>0</v>
      </c>
      <c r="M2733" t="b">
        <f t="shared" si="169"/>
        <v>0</v>
      </c>
      <c r="N2733" t="b">
        <f t="shared" si="170"/>
        <v>0</v>
      </c>
      <c r="O2733" s="2" t="b">
        <f t="shared" si="171"/>
        <v>0</v>
      </c>
    </row>
    <row r="2734" spans="1:15" x14ac:dyDescent="0.25">
      <c r="A2734">
        <v>2734</v>
      </c>
      <c r="B2734" s="2" t="s">
        <v>2902</v>
      </c>
      <c r="C2734">
        <v>34</v>
      </c>
      <c r="D2734">
        <v>6</v>
      </c>
      <c r="E2734">
        <v>62937</v>
      </c>
      <c r="F2734" s="2" t="s">
        <v>137</v>
      </c>
      <c r="G2734">
        <v>10.96</v>
      </c>
      <c r="H2734">
        <v>100</v>
      </c>
      <c r="I2734">
        <v>0</v>
      </c>
      <c r="J2734">
        <v>0</v>
      </c>
      <c r="K2734">
        <v>0</v>
      </c>
      <c r="L2734" t="b">
        <f t="shared" si="168"/>
        <v>0</v>
      </c>
      <c r="M2734" t="b">
        <f t="shared" si="169"/>
        <v>0</v>
      </c>
      <c r="N2734" t="b">
        <f t="shared" si="170"/>
        <v>0</v>
      </c>
      <c r="O2734" s="2" t="b">
        <f t="shared" si="171"/>
        <v>0</v>
      </c>
    </row>
    <row r="2735" spans="1:15" x14ac:dyDescent="0.25">
      <c r="A2735">
        <v>2735</v>
      </c>
      <c r="B2735" s="2" t="s">
        <v>2903</v>
      </c>
      <c r="C2735">
        <v>34</v>
      </c>
      <c r="D2735">
        <v>6</v>
      </c>
      <c r="E2735">
        <v>62938</v>
      </c>
      <c r="F2735" s="2" t="s">
        <v>137</v>
      </c>
      <c r="G2735">
        <v>12.41</v>
      </c>
      <c r="H2735">
        <v>100</v>
      </c>
      <c r="I2735">
        <v>0</v>
      </c>
      <c r="J2735">
        <v>0</v>
      </c>
      <c r="K2735">
        <v>0</v>
      </c>
      <c r="L2735" t="b">
        <f t="shared" si="168"/>
        <v>0</v>
      </c>
      <c r="M2735" t="b">
        <f t="shared" si="169"/>
        <v>0</v>
      </c>
      <c r="N2735" t="b">
        <f t="shared" si="170"/>
        <v>0</v>
      </c>
      <c r="O2735" s="2" t="b">
        <f t="shared" si="171"/>
        <v>0</v>
      </c>
    </row>
    <row r="2736" spans="1:15" x14ac:dyDescent="0.25">
      <c r="A2736">
        <v>2736</v>
      </c>
      <c r="B2736" s="2" t="s">
        <v>2904</v>
      </c>
      <c r="C2736">
        <v>34</v>
      </c>
      <c r="D2736">
        <v>6</v>
      </c>
      <c r="E2736">
        <v>62939</v>
      </c>
      <c r="F2736" s="2" t="s">
        <v>137</v>
      </c>
      <c r="G2736">
        <v>12.06</v>
      </c>
      <c r="H2736">
        <v>100</v>
      </c>
      <c r="I2736">
        <v>0</v>
      </c>
      <c r="J2736">
        <v>0</v>
      </c>
      <c r="K2736">
        <v>0</v>
      </c>
      <c r="L2736" t="b">
        <f t="shared" si="168"/>
        <v>0</v>
      </c>
      <c r="M2736" t="b">
        <f t="shared" si="169"/>
        <v>0</v>
      </c>
      <c r="N2736" t="b">
        <f t="shared" si="170"/>
        <v>0</v>
      </c>
      <c r="O2736" s="2" t="b">
        <f t="shared" si="171"/>
        <v>0</v>
      </c>
    </row>
    <row r="2737" spans="1:15" x14ac:dyDescent="0.25">
      <c r="A2737">
        <v>2737</v>
      </c>
      <c r="B2737" s="2" t="s">
        <v>2905</v>
      </c>
      <c r="C2737">
        <v>34</v>
      </c>
      <c r="D2737">
        <v>6</v>
      </c>
      <c r="E2737">
        <v>62940</v>
      </c>
      <c r="F2737" s="2" t="s">
        <v>137</v>
      </c>
      <c r="G2737">
        <v>10.73</v>
      </c>
      <c r="H2737">
        <v>100</v>
      </c>
      <c r="I2737">
        <v>0</v>
      </c>
      <c r="J2737">
        <v>0</v>
      </c>
      <c r="K2737">
        <v>0</v>
      </c>
      <c r="L2737" t="b">
        <f t="shared" si="168"/>
        <v>0</v>
      </c>
      <c r="M2737" t="b">
        <f t="shared" si="169"/>
        <v>0</v>
      </c>
      <c r="N2737" t="b">
        <f t="shared" si="170"/>
        <v>0</v>
      </c>
      <c r="O2737" s="2" t="b">
        <f t="shared" si="171"/>
        <v>0</v>
      </c>
    </row>
    <row r="2738" spans="1:15" x14ac:dyDescent="0.25">
      <c r="A2738">
        <v>2738</v>
      </c>
      <c r="B2738" s="2" t="s">
        <v>2906</v>
      </c>
      <c r="C2738">
        <v>34</v>
      </c>
      <c r="D2738">
        <v>6</v>
      </c>
      <c r="E2738">
        <v>62941</v>
      </c>
      <c r="F2738" s="2" t="s">
        <v>137</v>
      </c>
      <c r="G2738">
        <v>9.85</v>
      </c>
      <c r="H2738">
        <v>100</v>
      </c>
      <c r="I2738">
        <v>0</v>
      </c>
      <c r="J2738">
        <v>0</v>
      </c>
      <c r="K2738">
        <v>0</v>
      </c>
      <c r="L2738" t="b">
        <f t="shared" si="168"/>
        <v>0</v>
      </c>
      <c r="M2738" t="b">
        <f t="shared" si="169"/>
        <v>0</v>
      </c>
      <c r="N2738" t="b">
        <f t="shared" si="170"/>
        <v>0</v>
      </c>
      <c r="O2738" s="2" t="b">
        <f t="shared" si="171"/>
        <v>0</v>
      </c>
    </row>
    <row r="2739" spans="1:15" x14ac:dyDescent="0.25">
      <c r="A2739">
        <v>2739</v>
      </c>
      <c r="B2739" s="2" t="s">
        <v>2907</v>
      </c>
      <c r="C2739">
        <v>34</v>
      </c>
      <c r="D2739">
        <v>6</v>
      </c>
      <c r="E2739">
        <v>62942</v>
      </c>
      <c r="F2739" s="2" t="s">
        <v>137</v>
      </c>
      <c r="G2739">
        <v>11.15</v>
      </c>
      <c r="H2739">
        <v>100</v>
      </c>
      <c r="I2739">
        <v>0</v>
      </c>
      <c r="J2739">
        <v>0</v>
      </c>
      <c r="K2739">
        <v>0</v>
      </c>
      <c r="L2739" t="b">
        <f t="shared" si="168"/>
        <v>0</v>
      </c>
      <c r="M2739" t="b">
        <f t="shared" si="169"/>
        <v>0</v>
      </c>
      <c r="N2739" t="b">
        <f t="shared" si="170"/>
        <v>0</v>
      </c>
      <c r="O2739" s="2" t="b">
        <f t="shared" si="171"/>
        <v>0</v>
      </c>
    </row>
    <row r="2740" spans="1:15" x14ac:dyDescent="0.25">
      <c r="A2740">
        <v>2740</v>
      </c>
      <c r="B2740" s="2" t="s">
        <v>2908</v>
      </c>
      <c r="C2740">
        <v>34</v>
      </c>
      <c r="D2740">
        <v>6</v>
      </c>
      <c r="E2740">
        <v>62943</v>
      </c>
      <c r="F2740" s="2" t="s">
        <v>137</v>
      </c>
      <c r="G2740">
        <v>9.6199999999999992</v>
      </c>
      <c r="H2740">
        <v>100</v>
      </c>
      <c r="I2740">
        <v>0</v>
      </c>
      <c r="J2740">
        <v>0</v>
      </c>
      <c r="K2740">
        <v>0</v>
      </c>
      <c r="L2740" t="b">
        <f t="shared" si="168"/>
        <v>0</v>
      </c>
      <c r="M2740" t="b">
        <f t="shared" si="169"/>
        <v>0</v>
      </c>
      <c r="N2740" t="b">
        <f t="shared" si="170"/>
        <v>0</v>
      </c>
      <c r="O2740" s="2" t="b">
        <f t="shared" si="171"/>
        <v>0</v>
      </c>
    </row>
    <row r="2741" spans="1:15" x14ac:dyDescent="0.25">
      <c r="A2741">
        <v>2741</v>
      </c>
      <c r="B2741" s="2" t="s">
        <v>2909</v>
      </c>
      <c r="C2741">
        <v>34</v>
      </c>
      <c r="D2741">
        <v>6</v>
      </c>
      <c r="E2741">
        <v>62944</v>
      </c>
      <c r="F2741" s="2" t="s">
        <v>137</v>
      </c>
      <c r="G2741">
        <v>12.41</v>
      </c>
      <c r="H2741">
        <v>100</v>
      </c>
      <c r="I2741">
        <v>0</v>
      </c>
      <c r="J2741">
        <v>0</v>
      </c>
      <c r="K2741">
        <v>0</v>
      </c>
      <c r="L2741" t="b">
        <f t="shared" si="168"/>
        <v>0</v>
      </c>
      <c r="M2741" t="b">
        <f t="shared" si="169"/>
        <v>0</v>
      </c>
      <c r="N2741" t="b">
        <f t="shared" si="170"/>
        <v>0</v>
      </c>
      <c r="O2741" s="2" t="b">
        <f t="shared" si="171"/>
        <v>0</v>
      </c>
    </row>
    <row r="2742" spans="1:15" x14ac:dyDescent="0.25">
      <c r="A2742">
        <v>2742</v>
      </c>
      <c r="B2742" s="2" t="s">
        <v>2910</v>
      </c>
      <c r="C2742">
        <v>34</v>
      </c>
      <c r="D2742">
        <v>53</v>
      </c>
      <c r="E2742">
        <v>2742</v>
      </c>
      <c r="F2742" s="2" t="s">
        <v>137</v>
      </c>
      <c r="G2742">
        <v>12.29</v>
      </c>
      <c r="H2742">
        <v>100</v>
      </c>
      <c r="I2742">
        <v>0</v>
      </c>
      <c r="J2742">
        <v>0</v>
      </c>
      <c r="K2742">
        <v>0</v>
      </c>
      <c r="L2742" t="b">
        <f t="shared" si="168"/>
        <v>0</v>
      </c>
      <c r="M2742" t="b">
        <f t="shared" si="169"/>
        <v>0</v>
      </c>
      <c r="N2742" t="b">
        <f t="shared" si="170"/>
        <v>0</v>
      </c>
      <c r="O2742" s="2" t="b">
        <f t="shared" si="171"/>
        <v>0</v>
      </c>
    </row>
    <row r="2743" spans="1:15" x14ac:dyDescent="0.25">
      <c r="A2743">
        <v>2743</v>
      </c>
      <c r="B2743" s="2" t="s">
        <v>2911</v>
      </c>
      <c r="C2743">
        <v>34</v>
      </c>
      <c r="D2743">
        <v>53</v>
      </c>
      <c r="E2743">
        <v>2743</v>
      </c>
      <c r="F2743" s="2" t="s">
        <v>137</v>
      </c>
      <c r="G2743">
        <v>12.41</v>
      </c>
      <c r="H2743">
        <v>100</v>
      </c>
      <c r="I2743">
        <v>0</v>
      </c>
      <c r="J2743">
        <v>0</v>
      </c>
      <c r="K2743">
        <v>0</v>
      </c>
      <c r="L2743" t="b">
        <f t="shared" si="168"/>
        <v>0</v>
      </c>
      <c r="M2743" t="b">
        <f t="shared" si="169"/>
        <v>0</v>
      </c>
      <c r="N2743" t="b">
        <f t="shared" si="170"/>
        <v>0</v>
      </c>
      <c r="O2743" s="2" t="b">
        <f t="shared" si="171"/>
        <v>0</v>
      </c>
    </row>
    <row r="2744" spans="1:15" x14ac:dyDescent="0.25">
      <c r="A2744">
        <v>2744</v>
      </c>
      <c r="B2744" s="2" t="s">
        <v>2912</v>
      </c>
      <c r="C2744">
        <v>34</v>
      </c>
      <c r="D2744">
        <v>53</v>
      </c>
      <c r="E2744">
        <v>2744</v>
      </c>
      <c r="F2744" s="2" t="s">
        <v>137</v>
      </c>
      <c r="G2744">
        <v>14.77</v>
      </c>
      <c r="H2744">
        <v>100</v>
      </c>
      <c r="I2744">
        <v>0</v>
      </c>
      <c r="J2744">
        <v>0</v>
      </c>
      <c r="K2744">
        <v>0</v>
      </c>
      <c r="L2744" t="b">
        <f t="shared" si="168"/>
        <v>0</v>
      </c>
      <c r="M2744" t="b">
        <f t="shared" si="169"/>
        <v>0</v>
      </c>
      <c r="N2744" t="b">
        <f t="shared" si="170"/>
        <v>0</v>
      </c>
      <c r="O2744" s="2" t="b">
        <f t="shared" si="171"/>
        <v>0</v>
      </c>
    </row>
    <row r="2745" spans="1:15" x14ac:dyDescent="0.25">
      <c r="A2745">
        <v>2745</v>
      </c>
      <c r="B2745" s="2" t="s">
        <v>2913</v>
      </c>
      <c r="C2745">
        <v>34</v>
      </c>
      <c r="D2745">
        <v>53</v>
      </c>
      <c r="E2745">
        <v>2745</v>
      </c>
      <c r="F2745" s="2" t="s">
        <v>137</v>
      </c>
      <c r="G2745">
        <v>14.96</v>
      </c>
      <c r="H2745">
        <v>100</v>
      </c>
      <c r="I2745">
        <v>0</v>
      </c>
      <c r="J2745">
        <v>0</v>
      </c>
      <c r="K2745">
        <v>0</v>
      </c>
      <c r="L2745" t="b">
        <f t="shared" si="168"/>
        <v>0</v>
      </c>
      <c r="M2745" t="b">
        <f t="shared" si="169"/>
        <v>0</v>
      </c>
      <c r="N2745" t="b">
        <f t="shared" si="170"/>
        <v>0</v>
      </c>
      <c r="O2745" s="2" t="b">
        <f t="shared" si="171"/>
        <v>0</v>
      </c>
    </row>
    <row r="2746" spans="1:15" x14ac:dyDescent="0.25">
      <c r="A2746">
        <v>2746</v>
      </c>
      <c r="B2746" s="2" t="s">
        <v>2914</v>
      </c>
      <c r="C2746">
        <v>34</v>
      </c>
      <c r="D2746">
        <v>53</v>
      </c>
      <c r="E2746">
        <v>2746</v>
      </c>
      <c r="F2746" s="2" t="s">
        <v>137</v>
      </c>
      <c r="G2746">
        <v>18.010000000000002</v>
      </c>
      <c r="H2746">
        <v>100</v>
      </c>
      <c r="I2746">
        <v>0</v>
      </c>
      <c r="J2746">
        <v>0</v>
      </c>
      <c r="K2746">
        <v>0</v>
      </c>
      <c r="L2746" t="b">
        <f t="shared" si="168"/>
        <v>0</v>
      </c>
      <c r="M2746" t="b">
        <f t="shared" si="169"/>
        <v>0</v>
      </c>
      <c r="N2746" t="b">
        <f t="shared" si="170"/>
        <v>0</v>
      </c>
      <c r="O2746" s="2" t="b">
        <f t="shared" si="171"/>
        <v>0</v>
      </c>
    </row>
    <row r="2747" spans="1:15" x14ac:dyDescent="0.25">
      <c r="A2747">
        <v>2747</v>
      </c>
      <c r="B2747" s="2" t="s">
        <v>2915</v>
      </c>
      <c r="C2747">
        <v>34</v>
      </c>
      <c r="D2747">
        <v>53</v>
      </c>
      <c r="E2747">
        <v>2747</v>
      </c>
      <c r="F2747" s="2" t="s">
        <v>137</v>
      </c>
      <c r="G2747">
        <v>11.15</v>
      </c>
      <c r="H2747">
        <v>100</v>
      </c>
      <c r="I2747">
        <v>0</v>
      </c>
      <c r="J2747">
        <v>0</v>
      </c>
      <c r="K2747">
        <v>0</v>
      </c>
      <c r="L2747" t="b">
        <f t="shared" si="168"/>
        <v>0</v>
      </c>
      <c r="M2747" t="b">
        <f t="shared" si="169"/>
        <v>0</v>
      </c>
      <c r="N2747" t="b">
        <f t="shared" si="170"/>
        <v>0</v>
      </c>
      <c r="O2747" s="2" t="b">
        <f t="shared" si="171"/>
        <v>0</v>
      </c>
    </row>
    <row r="2748" spans="1:15" x14ac:dyDescent="0.25">
      <c r="A2748">
        <v>2748</v>
      </c>
      <c r="B2748" s="2" t="s">
        <v>218</v>
      </c>
      <c r="C2748">
        <v>34</v>
      </c>
      <c r="D2748">
        <v>53</v>
      </c>
      <c r="E2748">
        <v>2748</v>
      </c>
      <c r="F2748" s="2" t="s">
        <v>137</v>
      </c>
      <c r="G2748">
        <v>15.72</v>
      </c>
      <c r="H2748">
        <v>100</v>
      </c>
      <c r="I2748">
        <v>0</v>
      </c>
      <c r="J2748">
        <v>0</v>
      </c>
      <c r="K2748">
        <v>0</v>
      </c>
      <c r="L2748" t="b">
        <f t="shared" si="168"/>
        <v>0</v>
      </c>
      <c r="M2748" t="b">
        <f t="shared" si="169"/>
        <v>0</v>
      </c>
      <c r="N2748" t="b">
        <f t="shared" si="170"/>
        <v>0</v>
      </c>
      <c r="O2748" s="2" t="b">
        <f t="shared" si="171"/>
        <v>0</v>
      </c>
    </row>
    <row r="2749" spans="1:15" x14ac:dyDescent="0.25">
      <c r="A2749">
        <v>2749</v>
      </c>
      <c r="B2749" s="2" t="s">
        <v>2916</v>
      </c>
      <c r="C2749">
        <v>34</v>
      </c>
      <c r="D2749">
        <v>53</v>
      </c>
      <c r="E2749">
        <v>2749</v>
      </c>
      <c r="F2749" s="2" t="s">
        <v>137</v>
      </c>
      <c r="G2749">
        <v>15.72</v>
      </c>
      <c r="H2749">
        <v>100</v>
      </c>
      <c r="I2749">
        <v>0</v>
      </c>
      <c r="J2749">
        <v>0</v>
      </c>
      <c r="K2749">
        <v>0</v>
      </c>
      <c r="L2749" t="b">
        <f t="shared" si="168"/>
        <v>0</v>
      </c>
      <c r="M2749" t="b">
        <f t="shared" si="169"/>
        <v>0</v>
      </c>
      <c r="N2749" t="b">
        <f t="shared" si="170"/>
        <v>0</v>
      </c>
      <c r="O2749" s="2" t="b">
        <f t="shared" si="171"/>
        <v>0</v>
      </c>
    </row>
    <row r="2750" spans="1:15" x14ac:dyDescent="0.25">
      <c r="A2750">
        <v>2750</v>
      </c>
      <c r="B2750" s="2" t="s">
        <v>2917</v>
      </c>
      <c r="C2750">
        <v>34</v>
      </c>
      <c r="D2750">
        <v>53</v>
      </c>
      <c r="E2750">
        <v>2750</v>
      </c>
      <c r="F2750" s="2" t="s">
        <v>137</v>
      </c>
      <c r="G2750">
        <v>10.39</v>
      </c>
      <c r="H2750">
        <v>100</v>
      </c>
      <c r="I2750">
        <v>0</v>
      </c>
      <c r="J2750">
        <v>0</v>
      </c>
      <c r="K2750">
        <v>0</v>
      </c>
      <c r="L2750" t="b">
        <f t="shared" si="168"/>
        <v>0</v>
      </c>
      <c r="M2750" t="b">
        <f t="shared" si="169"/>
        <v>0</v>
      </c>
      <c r="N2750" t="b">
        <f t="shared" si="170"/>
        <v>0</v>
      </c>
      <c r="O2750" s="2" t="b">
        <f t="shared" si="171"/>
        <v>0</v>
      </c>
    </row>
    <row r="2751" spans="1:15" x14ac:dyDescent="0.25">
      <c r="A2751">
        <v>2751</v>
      </c>
      <c r="B2751" s="2" t="s">
        <v>2918</v>
      </c>
      <c r="C2751">
        <v>34</v>
      </c>
      <c r="D2751">
        <v>53</v>
      </c>
      <c r="E2751">
        <v>2751</v>
      </c>
      <c r="F2751" s="2" t="s">
        <v>137</v>
      </c>
      <c r="G2751">
        <v>8.82</v>
      </c>
      <c r="H2751">
        <v>100</v>
      </c>
      <c r="I2751">
        <v>0</v>
      </c>
      <c r="J2751">
        <v>0</v>
      </c>
      <c r="K2751">
        <v>0</v>
      </c>
      <c r="L2751" t="b">
        <f t="shared" si="168"/>
        <v>0</v>
      </c>
      <c r="M2751" t="b">
        <f t="shared" si="169"/>
        <v>0</v>
      </c>
      <c r="N2751" t="b">
        <f t="shared" si="170"/>
        <v>0</v>
      </c>
      <c r="O2751" s="2" t="b">
        <f t="shared" si="171"/>
        <v>0</v>
      </c>
    </row>
    <row r="2752" spans="1:15" x14ac:dyDescent="0.25">
      <c r="A2752">
        <v>2752</v>
      </c>
      <c r="B2752" s="2" t="s">
        <v>2919</v>
      </c>
      <c r="C2752">
        <v>34</v>
      </c>
      <c r="D2752">
        <v>53</v>
      </c>
      <c r="E2752">
        <v>2752</v>
      </c>
      <c r="F2752" s="2" t="s">
        <v>137</v>
      </c>
      <c r="G2752">
        <v>9.59</v>
      </c>
      <c r="H2752">
        <v>100</v>
      </c>
      <c r="I2752">
        <v>0</v>
      </c>
      <c r="J2752">
        <v>0</v>
      </c>
      <c r="K2752">
        <v>0</v>
      </c>
      <c r="L2752" t="b">
        <f t="shared" si="168"/>
        <v>0</v>
      </c>
      <c r="M2752" t="b">
        <f t="shared" si="169"/>
        <v>0</v>
      </c>
      <c r="N2752" t="b">
        <f t="shared" si="170"/>
        <v>0</v>
      </c>
      <c r="O2752" s="2" t="b">
        <f t="shared" si="171"/>
        <v>0</v>
      </c>
    </row>
    <row r="2753" spans="1:15" x14ac:dyDescent="0.25">
      <c r="A2753">
        <v>2753</v>
      </c>
      <c r="B2753" s="2" t="s">
        <v>2920</v>
      </c>
      <c r="C2753">
        <v>34</v>
      </c>
      <c r="D2753">
        <v>53</v>
      </c>
      <c r="E2753">
        <v>2753</v>
      </c>
      <c r="F2753" s="2" t="s">
        <v>137</v>
      </c>
      <c r="G2753">
        <v>11.49</v>
      </c>
      <c r="H2753">
        <v>100</v>
      </c>
      <c r="I2753">
        <v>0</v>
      </c>
      <c r="J2753">
        <v>0</v>
      </c>
      <c r="K2753">
        <v>0</v>
      </c>
      <c r="L2753" t="b">
        <f t="shared" si="168"/>
        <v>0</v>
      </c>
      <c r="M2753" t="b">
        <f t="shared" si="169"/>
        <v>0</v>
      </c>
      <c r="N2753" t="b">
        <f t="shared" si="170"/>
        <v>0</v>
      </c>
      <c r="O2753" s="2" t="b">
        <f t="shared" si="171"/>
        <v>0</v>
      </c>
    </row>
    <row r="2754" spans="1:15" x14ac:dyDescent="0.25">
      <c r="A2754">
        <v>2754</v>
      </c>
      <c r="B2754" s="2" t="s">
        <v>2921</v>
      </c>
      <c r="C2754">
        <v>34</v>
      </c>
      <c r="D2754">
        <v>53</v>
      </c>
      <c r="E2754">
        <v>2754</v>
      </c>
      <c r="F2754" s="2" t="s">
        <v>137</v>
      </c>
      <c r="G2754">
        <v>11.49</v>
      </c>
      <c r="H2754">
        <v>100</v>
      </c>
      <c r="I2754">
        <v>0</v>
      </c>
      <c r="J2754">
        <v>0</v>
      </c>
      <c r="K2754">
        <v>0</v>
      </c>
      <c r="L2754" t="b">
        <f t="shared" ref="L2754:L2817" si="172">IF(ISNUMBER(FIND(" VEGAN",UPPER(B2754))),TRUE,FALSE)</f>
        <v>0</v>
      </c>
      <c r="M2754" t="b">
        <f t="shared" ref="M2754:M2817" si="173">IF(ISNUMBER(FIND(" BIO",UPPER(B2754))),TRUE)</f>
        <v>0</v>
      </c>
      <c r="N2754" t="b">
        <f t="shared" ref="N2754:N2817" si="174">IF(ISNUMBER(FIND(" HALAL",UPPER(B2754))),TRUE)</f>
        <v>0</v>
      </c>
      <c r="O2754" s="2" t="b">
        <f t="shared" ref="O2754:O2817" si="175">IF(ISNUMBER(FIND(" CASHER",UPPER(B2754))),TRUE)</f>
        <v>0</v>
      </c>
    </row>
    <row r="2755" spans="1:15" x14ac:dyDescent="0.25">
      <c r="A2755">
        <v>2755</v>
      </c>
      <c r="B2755" s="2" t="s">
        <v>2922</v>
      </c>
      <c r="C2755">
        <v>34</v>
      </c>
      <c r="D2755">
        <v>53</v>
      </c>
      <c r="E2755">
        <v>2755</v>
      </c>
      <c r="F2755" s="2" t="s">
        <v>137</v>
      </c>
      <c r="G2755">
        <v>10.16</v>
      </c>
      <c r="H2755">
        <v>100</v>
      </c>
      <c r="I2755">
        <v>0</v>
      </c>
      <c r="J2755">
        <v>0</v>
      </c>
      <c r="K2755">
        <v>0</v>
      </c>
      <c r="L2755" t="b">
        <f t="shared" si="172"/>
        <v>0</v>
      </c>
      <c r="M2755" t="b">
        <f t="shared" si="173"/>
        <v>0</v>
      </c>
      <c r="N2755" t="b">
        <f t="shared" si="174"/>
        <v>0</v>
      </c>
      <c r="O2755" s="2" t="b">
        <f t="shared" si="175"/>
        <v>0</v>
      </c>
    </row>
    <row r="2756" spans="1:15" x14ac:dyDescent="0.25">
      <c r="A2756">
        <v>2756</v>
      </c>
      <c r="B2756" s="2" t="s">
        <v>2923</v>
      </c>
      <c r="C2756">
        <v>34</v>
      </c>
      <c r="D2756">
        <v>10</v>
      </c>
      <c r="E2756">
        <v>2756</v>
      </c>
      <c r="F2756" s="2" t="s">
        <v>137</v>
      </c>
      <c r="G2756">
        <v>11.61</v>
      </c>
      <c r="H2756">
        <v>100</v>
      </c>
      <c r="I2756">
        <v>0</v>
      </c>
      <c r="J2756">
        <v>0</v>
      </c>
      <c r="K2756">
        <v>0</v>
      </c>
      <c r="L2756" t="b">
        <f t="shared" si="172"/>
        <v>0</v>
      </c>
      <c r="M2756" t="b">
        <f t="shared" si="173"/>
        <v>0</v>
      </c>
      <c r="N2756" t="b">
        <f t="shared" si="174"/>
        <v>0</v>
      </c>
      <c r="O2756" s="2" t="b">
        <f t="shared" si="175"/>
        <v>0</v>
      </c>
    </row>
    <row r="2757" spans="1:15" x14ac:dyDescent="0.25">
      <c r="A2757">
        <v>2757</v>
      </c>
      <c r="B2757" s="2" t="s">
        <v>2924</v>
      </c>
      <c r="C2757">
        <v>34</v>
      </c>
      <c r="D2757">
        <v>10</v>
      </c>
      <c r="E2757">
        <v>2757</v>
      </c>
      <c r="F2757" s="2" t="s">
        <v>137</v>
      </c>
      <c r="G2757">
        <v>11.26</v>
      </c>
      <c r="H2757">
        <v>100</v>
      </c>
      <c r="I2757">
        <v>0</v>
      </c>
      <c r="J2757">
        <v>0</v>
      </c>
      <c r="K2757">
        <v>0</v>
      </c>
      <c r="L2757" t="b">
        <f t="shared" si="172"/>
        <v>0</v>
      </c>
      <c r="M2757" t="b">
        <f t="shared" si="173"/>
        <v>0</v>
      </c>
      <c r="N2757" t="b">
        <f t="shared" si="174"/>
        <v>0</v>
      </c>
      <c r="O2757" s="2" t="b">
        <f t="shared" si="175"/>
        <v>0</v>
      </c>
    </row>
    <row r="2758" spans="1:15" x14ac:dyDescent="0.25">
      <c r="A2758">
        <v>2758</v>
      </c>
      <c r="B2758" s="2" t="s">
        <v>2925</v>
      </c>
      <c r="C2758">
        <v>34</v>
      </c>
      <c r="D2758">
        <v>10</v>
      </c>
      <c r="E2758">
        <v>2758</v>
      </c>
      <c r="F2758" s="2" t="s">
        <v>137</v>
      </c>
      <c r="G2758">
        <v>9.93</v>
      </c>
      <c r="H2758">
        <v>100</v>
      </c>
      <c r="I2758">
        <v>0</v>
      </c>
      <c r="J2758">
        <v>0</v>
      </c>
      <c r="K2758">
        <v>0</v>
      </c>
      <c r="L2758" t="b">
        <f t="shared" si="172"/>
        <v>0</v>
      </c>
      <c r="M2758" t="b">
        <f t="shared" si="173"/>
        <v>0</v>
      </c>
      <c r="N2758" t="b">
        <f t="shared" si="174"/>
        <v>0</v>
      </c>
      <c r="O2758" s="2" t="b">
        <f t="shared" si="175"/>
        <v>0</v>
      </c>
    </row>
    <row r="2759" spans="1:15" x14ac:dyDescent="0.25">
      <c r="A2759">
        <v>2759</v>
      </c>
      <c r="B2759" s="2" t="s">
        <v>2926</v>
      </c>
      <c r="C2759">
        <v>34</v>
      </c>
      <c r="D2759">
        <v>10</v>
      </c>
      <c r="E2759">
        <v>2759</v>
      </c>
      <c r="F2759" s="2" t="s">
        <v>137</v>
      </c>
      <c r="G2759">
        <v>9.0500000000000007</v>
      </c>
      <c r="H2759">
        <v>100</v>
      </c>
      <c r="I2759">
        <v>0</v>
      </c>
      <c r="J2759">
        <v>0</v>
      </c>
      <c r="K2759">
        <v>0</v>
      </c>
      <c r="L2759" t="b">
        <f t="shared" si="172"/>
        <v>0</v>
      </c>
      <c r="M2759" t="b">
        <f t="shared" si="173"/>
        <v>0</v>
      </c>
      <c r="N2759" t="b">
        <f t="shared" si="174"/>
        <v>0</v>
      </c>
      <c r="O2759" s="2" t="b">
        <f t="shared" si="175"/>
        <v>0</v>
      </c>
    </row>
    <row r="2760" spans="1:15" x14ac:dyDescent="0.25">
      <c r="A2760">
        <v>2760</v>
      </c>
      <c r="B2760" s="2" t="s">
        <v>2927</v>
      </c>
      <c r="C2760">
        <v>34</v>
      </c>
      <c r="D2760">
        <v>10</v>
      </c>
      <c r="E2760">
        <v>2760</v>
      </c>
      <c r="F2760" s="2" t="s">
        <v>137</v>
      </c>
      <c r="G2760">
        <v>10.35</v>
      </c>
      <c r="H2760">
        <v>100</v>
      </c>
      <c r="I2760">
        <v>0</v>
      </c>
      <c r="J2760">
        <v>0</v>
      </c>
      <c r="K2760">
        <v>0</v>
      </c>
      <c r="L2760" t="b">
        <f t="shared" si="172"/>
        <v>0</v>
      </c>
      <c r="M2760" t="b">
        <f t="shared" si="173"/>
        <v>0</v>
      </c>
      <c r="N2760" t="b">
        <f t="shared" si="174"/>
        <v>0</v>
      </c>
      <c r="O2760" s="2" t="b">
        <f t="shared" si="175"/>
        <v>0</v>
      </c>
    </row>
    <row r="2761" spans="1:15" x14ac:dyDescent="0.25">
      <c r="A2761">
        <v>2761</v>
      </c>
      <c r="B2761" s="2" t="s">
        <v>2928</v>
      </c>
      <c r="C2761">
        <v>34</v>
      </c>
      <c r="D2761">
        <v>10</v>
      </c>
      <c r="E2761">
        <v>2761</v>
      </c>
      <c r="F2761" s="2" t="s">
        <v>137</v>
      </c>
      <c r="G2761">
        <v>8.82</v>
      </c>
      <c r="H2761">
        <v>100</v>
      </c>
      <c r="I2761">
        <v>0</v>
      </c>
      <c r="J2761">
        <v>0</v>
      </c>
      <c r="K2761">
        <v>0</v>
      </c>
      <c r="L2761" t="b">
        <f t="shared" si="172"/>
        <v>0</v>
      </c>
      <c r="M2761" t="b">
        <f t="shared" si="173"/>
        <v>0</v>
      </c>
      <c r="N2761" t="b">
        <f t="shared" si="174"/>
        <v>0</v>
      </c>
      <c r="O2761" s="2" t="b">
        <f t="shared" si="175"/>
        <v>0</v>
      </c>
    </row>
    <row r="2762" spans="1:15" x14ac:dyDescent="0.25">
      <c r="A2762">
        <v>2762</v>
      </c>
      <c r="B2762" s="2" t="s">
        <v>2929</v>
      </c>
      <c r="C2762">
        <v>34</v>
      </c>
      <c r="D2762">
        <v>10</v>
      </c>
      <c r="E2762">
        <v>2762</v>
      </c>
      <c r="F2762" s="2" t="s">
        <v>137</v>
      </c>
      <c r="G2762">
        <v>11.61</v>
      </c>
      <c r="H2762">
        <v>100</v>
      </c>
      <c r="I2762">
        <v>0</v>
      </c>
      <c r="J2762">
        <v>0</v>
      </c>
      <c r="K2762">
        <v>0</v>
      </c>
      <c r="L2762" t="b">
        <f t="shared" si="172"/>
        <v>0</v>
      </c>
      <c r="M2762" t="b">
        <f t="shared" si="173"/>
        <v>0</v>
      </c>
      <c r="N2762" t="b">
        <f t="shared" si="174"/>
        <v>0</v>
      </c>
      <c r="O2762" s="2" t="b">
        <f t="shared" si="175"/>
        <v>0</v>
      </c>
    </row>
    <row r="2763" spans="1:15" x14ac:dyDescent="0.25">
      <c r="A2763">
        <v>2763</v>
      </c>
      <c r="B2763" s="2" t="s">
        <v>2930</v>
      </c>
      <c r="C2763">
        <v>34</v>
      </c>
      <c r="D2763">
        <v>10</v>
      </c>
      <c r="E2763">
        <v>2763</v>
      </c>
      <c r="F2763" s="2" t="s">
        <v>137</v>
      </c>
      <c r="G2763">
        <v>11.49</v>
      </c>
      <c r="H2763">
        <v>100</v>
      </c>
      <c r="I2763">
        <v>0</v>
      </c>
      <c r="J2763">
        <v>0</v>
      </c>
      <c r="K2763">
        <v>0</v>
      </c>
      <c r="L2763" t="b">
        <f t="shared" si="172"/>
        <v>0</v>
      </c>
      <c r="M2763" t="b">
        <f t="shared" si="173"/>
        <v>0</v>
      </c>
      <c r="N2763" t="b">
        <f t="shared" si="174"/>
        <v>0</v>
      </c>
      <c r="O2763" s="2" t="b">
        <f t="shared" si="175"/>
        <v>0</v>
      </c>
    </row>
    <row r="2764" spans="1:15" x14ac:dyDescent="0.25">
      <c r="A2764">
        <v>2764</v>
      </c>
      <c r="B2764" s="2" t="s">
        <v>2931</v>
      </c>
      <c r="C2764">
        <v>34</v>
      </c>
      <c r="D2764">
        <v>10</v>
      </c>
      <c r="E2764">
        <v>2764</v>
      </c>
      <c r="F2764" s="2" t="s">
        <v>137</v>
      </c>
      <c r="G2764">
        <v>11.61</v>
      </c>
      <c r="H2764">
        <v>100</v>
      </c>
      <c r="I2764">
        <v>0</v>
      </c>
      <c r="J2764">
        <v>0</v>
      </c>
      <c r="K2764">
        <v>0</v>
      </c>
      <c r="L2764" t="b">
        <f t="shared" si="172"/>
        <v>0</v>
      </c>
      <c r="M2764" t="b">
        <f t="shared" si="173"/>
        <v>0</v>
      </c>
      <c r="N2764" t="b">
        <f t="shared" si="174"/>
        <v>0</v>
      </c>
      <c r="O2764" s="2" t="b">
        <f t="shared" si="175"/>
        <v>0</v>
      </c>
    </row>
    <row r="2765" spans="1:15" x14ac:dyDescent="0.25">
      <c r="A2765">
        <v>2765</v>
      </c>
      <c r="B2765" s="2" t="s">
        <v>2932</v>
      </c>
      <c r="C2765">
        <v>34</v>
      </c>
      <c r="D2765">
        <v>10</v>
      </c>
      <c r="E2765">
        <v>2765</v>
      </c>
      <c r="F2765" s="2" t="s">
        <v>137</v>
      </c>
      <c r="G2765">
        <v>13.97</v>
      </c>
      <c r="H2765">
        <v>100</v>
      </c>
      <c r="I2765">
        <v>0</v>
      </c>
      <c r="J2765">
        <v>0</v>
      </c>
      <c r="K2765">
        <v>0</v>
      </c>
      <c r="L2765" t="b">
        <f t="shared" si="172"/>
        <v>0</v>
      </c>
      <c r="M2765" t="b">
        <f t="shared" si="173"/>
        <v>0</v>
      </c>
      <c r="N2765" t="b">
        <f t="shared" si="174"/>
        <v>0</v>
      </c>
      <c r="O2765" s="2" t="b">
        <f t="shared" si="175"/>
        <v>0</v>
      </c>
    </row>
    <row r="2766" spans="1:15" x14ac:dyDescent="0.25">
      <c r="A2766">
        <v>2766</v>
      </c>
      <c r="B2766" s="2" t="s">
        <v>2933</v>
      </c>
      <c r="C2766">
        <v>34</v>
      </c>
      <c r="D2766">
        <v>10</v>
      </c>
      <c r="E2766">
        <v>2766</v>
      </c>
      <c r="F2766" s="2" t="s">
        <v>137</v>
      </c>
      <c r="G2766">
        <v>14.16</v>
      </c>
      <c r="H2766">
        <v>100</v>
      </c>
      <c r="I2766">
        <v>0</v>
      </c>
      <c r="J2766">
        <v>0</v>
      </c>
      <c r="K2766">
        <v>0</v>
      </c>
      <c r="L2766" t="b">
        <f t="shared" si="172"/>
        <v>0</v>
      </c>
      <c r="M2766" t="b">
        <f t="shared" si="173"/>
        <v>0</v>
      </c>
      <c r="N2766" t="b">
        <f t="shared" si="174"/>
        <v>0</v>
      </c>
      <c r="O2766" s="2" t="b">
        <f t="shared" si="175"/>
        <v>0</v>
      </c>
    </row>
    <row r="2767" spans="1:15" x14ac:dyDescent="0.25">
      <c r="A2767">
        <v>2767</v>
      </c>
      <c r="B2767" s="2" t="s">
        <v>2934</v>
      </c>
      <c r="C2767">
        <v>34</v>
      </c>
      <c r="D2767">
        <v>10</v>
      </c>
      <c r="E2767">
        <v>2767</v>
      </c>
      <c r="F2767" s="2" t="s">
        <v>137</v>
      </c>
      <c r="G2767">
        <v>17.21</v>
      </c>
      <c r="H2767">
        <v>100</v>
      </c>
      <c r="I2767">
        <v>0</v>
      </c>
      <c r="J2767">
        <v>0</v>
      </c>
      <c r="K2767">
        <v>0</v>
      </c>
      <c r="L2767" t="b">
        <f t="shared" si="172"/>
        <v>0</v>
      </c>
      <c r="M2767" t="b">
        <f t="shared" si="173"/>
        <v>0</v>
      </c>
      <c r="N2767" t="b">
        <f t="shared" si="174"/>
        <v>0</v>
      </c>
      <c r="O2767" s="2" t="b">
        <f t="shared" si="175"/>
        <v>0</v>
      </c>
    </row>
    <row r="2768" spans="1:15" x14ac:dyDescent="0.25">
      <c r="A2768">
        <v>2768</v>
      </c>
      <c r="B2768" s="2" t="s">
        <v>2935</v>
      </c>
      <c r="C2768">
        <v>34</v>
      </c>
      <c r="D2768">
        <v>10</v>
      </c>
      <c r="E2768">
        <v>2768</v>
      </c>
      <c r="F2768" s="2" t="s">
        <v>137</v>
      </c>
      <c r="G2768">
        <v>10.35</v>
      </c>
      <c r="H2768">
        <v>100</v>
      </c>
      <c r="I2768">
        <v>0</v>
      </c>
      <c r="J2768">
        <v>0</v>
      </c>
      <c r="K2768">
        <v>0</v>
      </c>
      <c r="L2768" t="b">
        <f t="shared" si="172"/>
        <v>0</v>
      </c>
      <c r="M2768" t="b">
        <f t="shared" si="173"/>
        <v>0</v>
      </c>
      <c r="N2768" t="b">
        <f t="shared" si="174"/>
        <v>0</v>
      </c>
      <c r="O2768" s="2" t="b">
        <f t="shared" si="175"/>
        <v>0</v>
      </c>
    </row>
    <row r="2769" spans="1:15" x14ac:dyDescent="0.25">
      <c r="A2769">
        <v>2769</v>
      </c>
      <c r="B2769" s="2" t="s">
        <v>2936</v>
      </c>
      <c r="C2769">
        <v>34</v>
      </c>
      <c r="D2769">
        <v>10</v>
      </c>
      <c r="E2769">
        <v>2769</v>
      </c>
      <c r="F2769" s="2" t="s">
        <v>137</v>
      </c>
      <c r="G2769">
        <v>14.92</v>
      </c>
      <c r="H2769">
        <v>100</v>
      </c>
      <c r="I2769">
        <v>0</v>
      </c>
      <c r="J2769">
        <v>0</v>
      </c>
      <c r="K2769">
        <v>0</v>
      </c>
      <c r="L2769" t="b">
        <f t="shared" si="172"/>
        <v>0</v>
      </c>
      <c r="M2769" t="b">
        <f t="shared" si="173"/>
        <v>0</v>
      </c>
      <c r="N2769" t="b">
        <f t="shared" si="174"/>
        <v>0</v>
      </c>
      <c r="O2769" s="2" t="b">
        <f t="shared" si="175"/>
        <v>0</v>
      </c>
    </row>
    <row r="2770" spans="1:15" x14ac:dyDescent="0.25">
      <c r="A2770">
        <v>2770</v>
      </c>
      <c r="B2770" s="2" t="s">
        <v>2937</v>
      </c>
      <c r="C2770">
        <v>34</v>
      </c>
      <c r="D2770">
        <v>10</v>
      </c>
      <c r="E2770">
        <v>2770</v>
      </c>
      <c r="F2770" s="2" t="s">
        <v>137</v>
      </c>
      <c r="G2770">
        <v>14.92</v>
      </c>
      <c r="H2770">
        <v>100</v>
      </c>
      <c r="I2770">
        <v>0</v>
      </c>
      <c r="J2770">
        <v>0</v>
      </c>
      <c r="K2770">
        <v>0</v>
      </c>
      <c r="L2770" t="b">
        <f t="shared" si="172"/>
        <v>0</v>
      </c>
      <c r="M2770" t="b">
        <f t="shared" si="173"/>
        <v>0</v>
      </c>
      <c r="N2770" t="b">
        <f t="shared" si="174"/>
        <v>0</v>
      </c>
      <c r="O2770" s="2" t="b">
        <f t="shared" si="175"/>
        <v>0</v>
      </c>
    </row>
    <row r="2771" spans="1:15" x14ac:dyDescent="0.25">
      <c r="A2771">
        <v>2771</v>
      </c>
      <c r="B2771" s="2" t="s">
        <v>2938</v>
      </c>
      <c r="C2771">
        <v>34</v>
      </c>
      <c r="D2771">
        <v>10</v>
      </c>
      <c r="E2771">
        <v>2771</v>
      </c>
      <c r="F2771" s="2" t="s">
        <v>137</v>
      </c>
      <c r="G2771">
        <v>9.59</v>
      </c>
      <c r="H2771">
        <v>100</v>
      </c>
      <c r="I2771">
        <v>0</v>
      </c>
      <c r="J2771">
        <v>0</v>
      </c>
      <c r="K2771">
        <v>0</v>
      </c>
      <c r="L2771" t="b">
        <f t="shared" si="172"/>
        <v>0</v>
      </c>
      <c r="M2771" t="b">
        <f t="shared" si="173"/>
        <v>0</v>
      </c>
      <c r="N2771" t="b">
        <f t="shared" si="174"/>
        <v>0</v>
      </c>
      <c r="O2771" s="2" t="b">
        <f t="shared" si="175"/>
        <v>0</v>
      </c>
    </row>
    <row r="2772" spans="1:15" x14ac:dyDescent="0.25">
      <c r="A2772">
        <v>2772</v>
      </c>
      <c r="B2772" s="2" t="s">
        <v>2939</v>
      </c>
      <c r="C2772">
        <v>34</v>
      </c>
      <c r="D2772">
        <v>10</v>
      </c>
      <c r="E2772">
        <v>2772</v>
      </c>
      <c r="F2772" s="2" t="s">
        <v>137</v>
      </c>
      <c r="G2772">
        <v>6.62</v>
      </c>
      <c r="H2772">
        <v>100</v>
      </c>
      <c r="I2772">
        <v>0</v>
      </c>
      <c r="J2772">
        <v>0</v>
      </c>
      <c r="K2772">
        <v>0</v>
      </c>
      <c r="L2772" t="b">
        <f t="shared" si="172"/>
        <v>0</v>
      </c>
      <c r="M2772" t="b">
        <f t="shared" si="173"/>
        <v>0</v>
      </c>
      <c r="N2772" t="b">
        <f t="shared" si="174"/>
        <v>0</v>
      </c>
      <c r="O2772" s="2" t="b">
        <f t="shared" si="175"/>
        <v>0</v>
      </c>
    </row>
    <row r="2773" spans="1:15" x14ac:dyDescent="0.25">
      <c r="A2773">
        <v>2773</v>
      </c>
      <c r="B2773" s="2" t="s">
        <v>2940</v>
      </c>
      <c r="C2773">
        <v>34</v>
      </c>
      <c r="D2773">
        <v>10</v>
      </c>
      <c r="E2773">
        <v>2773</v>
      </c>
      <c r="F2773" s="2" t="s">
        <v>137</v>
      </c>
      <c r="G2773">
        <v>7.39</v>
      </c>
      <c r="H2773">
        <v>100</v>
      </c>
      <c r="I2773">
        <v>0</v>
      </c>
      <c r="J2773">
        <v>0</v>
      </c>
      <c r="K2773">
        <v>0</v>
      </c>
      <c r="L2773" t="b">
        <f t="shared" si="172"/>
        <v>0</v>
      </c>
      <c r="M2773" t="b">
        <f t="shared" si="173"/>
        <v>0</v>
      </c>
      <c r="N2773" t="b">
        <f t="shared" si="174"/>
        <v>0</v>
      </c>
      <c r="O2773" s="2" t="b">
        <f t="shared" si="175"/>
        <v>0</v>
      </c>
    </row>
    <row r="2774" spans="1:15" x14ac:dyDescent="0.25">
      <c r="A2774">
        <v>2774</v>
      </c>
      <c r="B2774" s="2" t="s">
        <v>2941</v>
      </c>
      <c r="C2774">
        <v>34</v>
      </c>
      <c r="D2774">
        <v>10</v>
      </c>
      <c r="E2774">
        <v>2774</v>
      </c>
      <c r="F2774" s="2" t="s">
        <v>137</v>
      </c>
      <c r="G2774">
        <v>9.2899999999999991</v>
      </c>
      <c r="H2774">
        <v>100</v>
      </c>
      <c r="I2774">
        <v>0</v>
      </c>
      <c r="J2774">
        <v>0</v>
      </c>
      <c r="K2774">
        <v>0</v>
      </c>
      <c r="L2774" t="b">
        <f t="shared" si="172"/>
        <v>0</v>
      </c>
      <c r="M2774" t="b">
        <f t="shared" si="173"/>
        <v>0</v>
      </c>
      <c r="N2774" t="b">
        <f t="shared" si="174"/>
        <v>0</v>
      </c>
      <c r="O2774" s="2" t="b">
        <f t="shared" si="175"/>
        <v>0</v>
      </c>
    </row>
    <row r="2775" spans="1:15" x14ac:dyDescent="0.25">
      <c r="A2775">
        <v>2775</v>
      </c>
      <c r="B2775" s="2" t="s">
        <v>2942</v>
      </c>
      <c r="C2775">
        <v>34</v>
      </c>
      <c r="D2775">
        <v>10</v>
      </c>
      <c r="E2775">
        <v>2775</v>
      </c>
      <c r="F2775" s="2" t="s">
        <v>137</v>
      </c>
      <c r="G2775">
        <v>9.2899999999999991</v>
      </c>
      <c r="H2775">
        <v>100</v>
      </c>
      <c r="I2775">
        <v>0</v>
      </c>
      <c r="J2775">
        <v>0</v>
      </c>
      <c r="K2775">
        <v>0</v>
      </c>
      <c r="L2775" t="b">
        <f t="shared" si="172"/>
        <v>0</v>
      </c>
      <c r="M2775" t="b">
        <f t="shared" si="173"/>
        <v>0</v>
      </c>
      <c r="N2775" t="b">
        <f t="shared" si="174"/>
        <v>0</v>
      </c>
      <c r="O2775" s="2" t="b">
        <f t="shared" si="175"/>
        <v>0</v>
      </c>
    </row>
    <row r="2776" spans="1:15" x14ac:dyDescent="0.25">
      <c r="A2776">
        <v>2776</v>
      </c>
      <c r="B2776" s="2" t="s">
        <v>2943</v>
      </c>
      <c r="C2776">
        <v>34</v>
      </c>
      <c r="D2776">
        <v>10</v>
      </c>
      <c r="E2776">
        <v>2776</v>
      </c>
      <c r="F2776" s="2" t="s">
        <v>137</v>
      </c>
      <c r="G2776">
        <v>7.96</v>
      </c>
      <c r="H2776">
        <v>100</v>
      </c>
      <c r="I2776">
        <v>0</v>
      </c>
      <c r="J2776">
        <v>0</v>
      </c>
      <c r="K2776">
        <v>0</v>
      </c>
      <c r="L2776" t="b">
        <f t="shared" si="172"/>
        <v>0</v>
      </c>
      <c r="M2776" t="b">
        <f t="shared" si="173"/>
        <v>0</v>
      </c>
      <c r="N2776" t="b">
        <f t="shared" si="174"/>
        <v>0</v>
      </c>
      <c r="O2776" s="2" t="b">
        <f t="shared" si="175"/>
        <v>0</v>
      </c>
    </row>
    <row r="2777" spans="1:15" x14ac:dyDescent="0.25">
      <c r="A2777">
        <v>2777</v>
      </c>
      <c r="B2777" s="2" t="s">
        <v>2944</v>
      </c>
      <c r="C2777">
        <v>34</v>
      </c>
      <c r="D2777">
        <v>10</v>
      </c>
      <c r="E2777">
        <v>2777</v>
      </c>
      <c r="F2777" s="2" t="s">
        <v>137</v>
      </c>
      <c r="G2777">
        <v>9.41</v>
      </c>
      <c r="H2777">
        <v>100</v>
      </c>
      <c r="I2777">
        <v>0</v>
      </c>
      <c r="J2777">
        <v>0</v>
      </c>
      <c r="K2777">
        <v>0</v>
      </c>
      <c r="L2777" t="b">
        <f t="shared" si="172"/>
        <v>0</v>
      </c>
      <c r="M2777" t="b">
        <f t="shared" si="173"/>
        <v>0</v>
      </c>
      <c r="N2777" t="b">
        <f t="shared" si="174"/>
        <v>0</v>
      </c>
      <c r="O2777" s="2" t="b">
        <f t="shared" si="175"/>
        <v>0</v>
      </c>
    </row>
    <row r="2778" spans="1:15" x14ac:dyDescent="0.25">
      <c r="A2778">
        <v>2778</v>
      </c>
      <c r="B2778" s="2" t="s">
        <v>2945</v>
      </c>
      <c r="C2778">
        <v>34</v>
      </c>
      <c r="D2778">
        <v>10</v>
      </c>
      <c r="E2778">
        <v>2778</v>
      </c>
      <c r="F2778" s="2" t="s">
        <v>137</v>
      </c>
      <c r="G2778">
        <v>9.06</v>
      </c>
      <c r="H2778">
        <v>100</v>
      </c>
      <c r="I2778">
        <v>0</v>
      </c>
      <c r="J2778">
        <v>0</v>
      </c>
      <c r="K2778">
        <v>0</v>
      </c>
      <c r="L2778" t="b">
        <f t="shared" si="172"/>
        <v>0</v>
      </c>
      <c r="M2778" t="b">
        <f t="shared" si="173"/>
        <v>0</v>
      </c>
      <c r="N2778" t="b">
        <f t="shared" si="174"/>
        <v>0</v>
      </c>
      <c r="O2778" s="2" t="b">
        <f t="shared" si="175"/>
        <v>0</v>
      </c>
    </row>
    <row r="2779" spans="1:15" x14ac:dyDescent="0.25">
      <c r="A2779">
        <v>2779</v>
      </c>
      <c r="B2779" s="2" t="s">
        <v>2946</v>
      </c>
      <c r="C2779">
        <v>34</v>
      </c>
      <c r="D2779">
        <v>10</v>
      </c>
      <c r="E2779">
        <v>2779</v>
      </c>
      <c r="F2779" s="2" t="s">
        <v>137</v>
      </c>
      <c r="G2779">
        <v>7.73</v>
      </c>
      <c r="H2779">
        <v>100</v>
      </c>
      <c r="I2779">
        <v>0</v>
      </c>
      <c r="J2779">
        <v>0</v>
      </c>
      <c r="K2779">
        <v>0</v>
      </c>
      <c r="L2779" t="b">
        <f t="shared" si="172"/>
        <v>0</v>
      </c>
      <c r="M2779" t="b">
        <f t="shared" si="173"/>
        <v>0</v>
      </c>
      <c r="N2779" t="b">
        <f t="shared" si="174"/>
        <v>0</v>
      </c>
      <c r="O2779" s="2" t="b">
        <f t="shared" si="175"/>
        <v>0</v>
      </c>
    </row>
    <row r="2780" spans="1:15" x14ac:dyDescent="0.25">
      <c r="A2780">
        <v>2780</v>
      </c>
      <c r="B2780" s="2" t="s">
        <v>2947</v>
      </c>
      <c r="C2780">
        <v>34</v>
      </c>
      <c r="D2780">
        <v>10</v>
      </c>
      <c r="E2780">
        <v>2780</v>
      </c>
      <c r="F2780" s="2" t="s">
        <v>137</v>
      </c>
      <c r="G2780">
        <v>6.85</v>
      </c>
      <c r="H2780">
        <v>100</v>
      </c>
      <c r="I2780">
        <v>0</v>
      </c>
      <c r="J2780">
        <v>0</v>
      </c>
      <c r="K2780">
        <v>0</v>
      </c>
      <c r="L2780" t="b">
        <f t="shared" si="172"/>
        <v>0</v>
      </c>
      <c r="M2780" t="b">
        <f t="shared" si="173"/>
        <v>0</v>
      </c>
      <c r="N2780" t="b">
        <f t="shared" si="174"/>
        <v>0</v>
      </c>
      <c r="O2780" s="2" t="b">
        <f t="shared" si="175"/>
        <v>0</v>
      </c>
    </row>
    <row r="2781" spans="1:15" x14ac:dyDescent="0.25">
      <c r="A2781">
        <v>2781</v>
      </c>
      <c r="B2781" s="2" t="s">
        <v>2948</v>
      </c>
      <c r="C2781">
        <v>34</v>
      </c>
      <c r="D2781">
        <v>10</v>
      </c>
      <c r="E2781">
        <v>2781</v>
      </c>
      <c r="F2781" s="2" t="s">
        <v>137</v>
      </c>
      <c r="G2781">
        <v>8.15</v>
      </c>
      <c r="H2781">
        <v>100</v>
      </c>
      <c r="I2781">
        <v>0</v>
      </c>
      <c r="J2781">
        <v>0</v>
      </c>
      <c r="K2781">
        <v>0</v>
      </c>
      <c r="L2781" t="b">
        <f t="shared" si="172"/>
        <v>0</v>
      </c>
      <c r="M2781" t="b">
        <f t="shared" si="173"/>
        <v>0</v>
      </c>
      <c r="N2781" t="b">
        <f t="shared" si="174"/>
        <v>0</v>
      </c>
      <c r="O2781" s="2" t="b">
        <f t="shared" si="175"/>
        <v>0</v>
      </c>
    </row>
    <row r="2782" spans="1:15" x14ac:dyDescent="0.25">
      <c r="A2782">
        <v>2782</v>
      </c>
      <c r="B2782" s="2" t="s">
        <v>2949</v>
      </c>
      <c r="C2782">
        <v>34</v>
      </c>
      <c r="D2782">
        <v>10</v>
      </c>
      <c r="E2782">
        <v>2782</v>
      </c>
      <c r="F2782" s="2" t="s">
        <v>137</v>
      </c>
      <c r="G2782">
        <v>6.62</v>
      </c>
      <c r="H2782">
        <v>100</v>
      </c>
      <c r="I2782">
        <v>0</v>
      </c>
      <c r="J2782">
        <v>0</v>
      </c>
      <c r="K2782">
        <v>0</v>
      </c>
      <c r="L2782" t="b">
        <f t="shared" si="172"/>
        <v>0</v>
      </c>
      <c r="M2782" t="b">
        <f t="shared" si="173"/>
        <v>0</v>
      </c>
      <c r="N2782" t="b">
        <f t="shared" si="174"/>
        <v>0</v>
      </c>
      <c r="O2782" s="2" t="b">
        <f t="shared" si="175"/>
        <v>0</v>
      </c>
    </row>
    <row r="2783" spans="1:15" x14ac:dyDescent="0.25">
      <c r="A2783">
        <v>2783</v>
      </c>
      <c r="B2783" s="2" t="s">
        <v>2950</v>
      </c>
      <c r="C2783">
        <v>34</v>
      </c>
      <c r="D2783">
        <v>10</v>
      </c>
      <c r="E2783">
        <v>2783</v>
      </c>
      <c r="F2783" s="2" t="s">
        <v>137</v>
      </c>
      <c r="G2783">
        <v>9.41</v>
      </c>
      <c r="H2783">
        <v>100</v>
      </c>
      <c r="I2783">
        <v>0</v>
      </c>
      <c r="J2783">
        <v>0</v>
      </c>
      <c r="K2783">
        <v>0</v>
      </c>
      <c r="L2783" t="b">
        <f t="shared" si="172"/>
        <v>0</v>
      </c>
      <c r="M2783" t="b">
        <f t="shared" si="173"/>
        <v>0</v>
      </c>
      <c r="N2783" t="b">
        <f t="shared" si="174"/>
        <v>0</v>
      </c>
      <c r="O2783" s="2" t="b">
        <f t="shared" si="175"/>
        <v>0</v>
      </c>
    </row>
    <row r="2784" spans="1:15" x14ac:dyDescent="0.25">
      <c r="A2784">
        <v>2784</v>
      </c>
      <c r="B2784" s="2" t="s">
        <v>2951</v>
      </c>
      <c r="C2784">
        <v>34</v>
      </c>
      <c r="D2784">
        <v>10</v>
      </c>
      <c r="E2784">
        <v>2784</v>
      </c>
      <c r="F2784" s="2" t="s">
        <v>137</v>
      </c>
      <c r="G2784">
        <v>9.2899999999999991</v>
      </c>
      <c r="H2784">
        <v>100</v>
      </c>
      <c r="I2784">
        <v>0</v>
      </c>
      <c r="J2784">
        <v>0</v>
      </c>
      <c r="K2784">
        <v>0</v>
      </c>
      <c r="L2784" t="b">
        <f t="shared" si="172"/>
        <v>0</v>
      </c>
      <c r="M2784" t="b">
        <f t="shared" si="173"/>
        <v>0</v>
      </c>
      <c r="N2784" t="b">
        <f t="shared" si="174"/>
        <v>0</v>
      </c>
      <c r="O2784" s="2" t="b">
        <f t="shared" si="175"/>
        <v>0</v>
      </c>
    </row>
    <row r="2785" spans="1:15" x14ac:dyDescent="0.25">
      <c r="A2785">
        <v>2785</v>
      </c>
      <c r="B2785" s="2" t="s">
        <v>2952</v>
      </c>
      <c r="C2785">
        <v>34</v>
      </c>
      <c r="D2785">
        <v>10</v>
      </c>
      <c r="E2785">
        <v>2785</v>
      </c>
      <c r="F2785" s="2" t="s">
        <v>137</v>
      </c>
      <c r="G2785">
        <v>9.41</v>
      </c>
      <c r="H2785">
        <v>100</v>
      </c>
      <c r="I2785">
        <v>0</v>
      </c>
      <c r="J2785">
        <v>0</v>
      </c>
      <c r="K2785">
        <v>0</v>
      </c>
      <c r="L2785" t="b">
        <f t="shared" si="172"/>
        <v>0</v>
      </c>
      <c r="M2785" t="b">
        <f t="shared" si="173"/>
        <v>0</v>
      </c>
      <c r="N2785" t="b">
        <f t="shared" si="174"/>
        <v>0</v>
      </c>
      <c r="O2785" s="2" t="b">
        <f t="shared" si="175"/>
        <v>0</v>
      </c>
    </row>
    <row r="2786" spans="1:15" x14ac:dyDescent="0.25">
      <c r="A2786">
        <v>2786</v>
      </c>
      <c r="B2786" s="2" t="s">
        <v>2953</v>
      </c>
      <c r="C2786">
        <v>34</v>
      </c>
      <c r="D2786">
        <v>10</v>
      </c>
      <c r="E2786">
        <v>2786</v>
      </c>
      <c r="F2786" s="2" t="s">
        <v>137</v>
      </c>
      <c r="G2786">
        <v>11.77</v>
      </c>
      <c r="H2786">
        <v>100</v>
      </c>
      <c r="I2786">
        <v>0</v>
      </c>
      <c r="J2786">
        <v>0</v>
      </c>
      <c r="K2786">
        <v>0</v>
      </c>
      <c r="L2786" t="b">
        <f t="shared" si="172"/>
        <v>0</v>
      </c>
      <c r="M2786" t="b">
        <f t="shared" si="173"/>
        <v>0</v>
      </c>
      <c r="N2786" t="b">
        <f t="shared" si="174"/>
        <v>0</v>
      </c>
      <c r="O2786" s="2" t="b">
        <f t="shared" si="175"/>
        <v>0</v>
      </c>
    </row>
    <row r="2787" spans="1:15" x14ac:dyDescent="0.25">
      <c r="A2787">
        <v>2787</v>
      </c>
      <c r="B2787" s="2" t="s">
        <v>2954</v>
      </c>
      <c r="C2787">
        <v>34</v>
      </c>
      <c r="D2787">
        <v>12</v>
      </c>
      <c r="E2787">
        <v>2787</v>
      </c>
      <c r="F2787" s="2" t="s">
        <v>137</v>
      </c>
      <c r="G2787">
        <v>11.96</v>
      </c>
      <c r="H2787">
        <v>100</v>
      </c>
      <c r="I2787">
        <v>0</v>
      </c>
      <c r="J2787">
        <v>0</v>
      </c>
      <c r="K2787">
        <v>0</v>
      </c>
      <c r="L2787" t="b">
        <f t="shared" si="172"/>
        <v>0</v>
      </c>
      <c r="M2787" t="b">
        <f t="shared" si="173"/>
        <v>0</v>
      </c>
      <c r="N2787" t="b">
        <f t="shared" si="174"/>
        <v>0</v>
      </c>
      <c r="O2787" s="2" t="b">
        <f t="shared" si="175"/>
        <v>0</v>
      </c>
    </row>
    <row r="2788" spans="1:15" x14ac:dyDescent="0.25">
      <c r="A2788">
        <v>2788</v>
      </c>
      <c r="B2788" s="2" t="s">
        <v>2955</v>
      </c>
      <c r="C2788">
        <v>34</v>
      </c>
      <c r="D2788">
        <v>12</v>
      </c>
      <c r="E2788">
        <v>2788</v>
      </c>
      <c r="F2788" s="2" t="s">
        <v>137</v>
      </c>
      <c r="G2788">
        <v>15.01</v>
      </c>
      <c r="H2788">
        <v>100</v>
      </c>
      <c r="I2788">
        <v>0</v>
      </c>
      <c r="J2788">
        <v>0</v>
      </c>
      <c r="K2788">
        <v>0</v>
      </c>
      <c r="L2788" t="b">
        <f t="shared" si="172"/>
        <v>0</v>
      </c>
      <c r="M2788" t="b">
        <f t="shared" si="173"/>
        <v>0</v>
      </c>
      <c r="N2788" t="b">
        <f t="shared" si="174"/>
        <v>0</v>
      </c>
      <c r="O2788" s="2" t="b">
        <f t="shared" si="175"/>
        <v>0</v>
      </c>
    </row>
    <row r="2789" spans="1:15" x14ac:dyDescent="0.25">
      <c r="A2789">
        <v>2789</v>
      </c>
      <c r="B2789" s="2" t="s">
        <v>2956</v>
      </c>
      <c r="C2789">
        <v>34</v>
      </c>
      <c r="D2789">
        <v>12</v>
      </c>
      <c r="E2789">
        <v>2789</v>
      </c>
      <c r="F2789" s="2" t="s">
        <v>137</v>
      </c>
      <c r="G2789">
        <v>8.15</v>
      </c>
      <c r="H2789">
        <v>100</v>
      </c>
      <c r="I2789">
        <v>0</v>
      </c>
      <c r="J2789">
        <v>0</v>
      </c>
      <c r="K2789">
        <v>0</v>
      </c>
      <c r="L2789" t="b">
        <f t="shared" si="172"/>
        <v>0</v>
      </c>
      <c r="M2789" t="b">
        <f t="shared" si="173"/>
        <v>0</v>
      </c>
      <c r="N2789" t="b">
        <f t="shared" si="174"/>
        <v>0</v>
      </c>
      <c r="O2789" s="2" t="b">
        <f t="shared" si="175"/>
        <v>0</v>
      </c>
    </row>
    <row r="2790" spans="1:15" x14ac:dyDescent="0.25">
      <c r="A2790">
        <v>2790</v>
      </c>
      <c r="B2790" s="2" t="s">
        <v>2957</v>
      </c>
      <c r="C2790">
        <v>34</v>
      </c>
      <c r="D2790">
        <v>12</v>
      </c>
      <c r="E2790">
        <v>2790</v>
      </c>
      <c r="F2790" s="2" t="s">
        <v>137</v>
      </c>
      <c r="G2790">
        <v>12.72</v>
      </c>
      <c r="H2790">
        <v>100</v>
      </c>
      <c r="I2790">
        <v>0</v>
      </c>
      <c r="J2790">
        <v>0</v>
      </c>
      <c r="K2790">
        <v>0</v>
      </c>
      <c r="L2790" t="b">
        <f t="shared" si="172"/>
        <v>0</v>
      </c>
      <c r="M2790" t="b">
        <f t="shared" si="173"/>
        <v>0</v>
      </c>
      <c r="N2790" t="b">
        <f t="shared" si="174"/>
        <v>0</v>
      </c>
      <c r="O2790" s="2" t="b">
        <f t="shared" si="175"/>
        <v>0</v>
      </c>
    </row>
    <row r="2791" spans="1:15" x14ac:dyDescent="0.25">
      <c r="A2791">
        <v>2791</v>
      </c>
      <c r="B2791" s="2" t="s">
        <v>2958</v>
      </c>
      <c r="C2791">
        <v>34</v>
      </c>
      <c r="D2791">
        <v>12</v>
      </c>
      <c r="E2791">
        <v>2791</v>
      </c>
      <c r="F2791" s="2" t="s">
        <v>137</v>
      </c>
      <c r="G2791">
        <v>12.72</v>
      </c>
      <c r="H2791">
        <v>100</v>
      </c>
      <c r="I2791">
        <v>0</v>
      </c>
      <c r="J2791">
        <v>0</v>
      </c>
      <c r="K2791">
        <v>0</v>
      </c>
      <c r="L2791" t="b">
        <f t="shared" si="172"/>
        <v>0</v>
      </c>
      <c r="M2791" t="b">
        <f t="shared" si="173"/>
        <v>0</v>
      </c>
      <c r="N2791" t="b">
        <f t="shared" si="174"/>
        <v>0</v>
      </c>
      <c r="O2791" s="2" t="b">
        <f t="shared" si="175"/>
        <v>0</v>
      </c>
    </row>
    <row r="2792" spans="1:15" x14ac:dyDescent="0.25">
      <c r="A2792">
        <v>2792</v>
      </c>
      <c r="B2792" s="2" t="s">
        <v>2959</v>
      </c>
      <c r="C2792">
        <v>34</v>
      </c>
      <c r="D2792">
        <v>12</v>
      </c>
      <c r="E2792">
        <v>2792</v>
      </c>
      <c r="F2792" s="2" t="s">
        <v>137</v>
      </c>
      <c r="G2792">
        <v>7.39</v>
      </c>
      <c r="H2792">
        <v>100</v>
      </c>
      <c r="I2792">
        <v>0</v>
      </c>
      <c r="J2792">
        <v>0</v>
      </c>
      <c r="K2792">
        <v>0</v>
      </c>
      <c r="L2792" t="b">
        <f t="shared" si="172"/>
        <v>0</v>
      </c>
      <c r="M2792" t="b">
        <f t="shared" si="173"/>
        <v>0</v>
      </c>
      <c r="N2792" t="b">
        <f t="shared" si="174"/>
        <v>0</v>
      </c>
      <c r="O2792" s="2" t="b">
        <f t="shared" si="175"/>
        <v>0</v>
      </c>
    </row>
    <row r="2793" spans="1:15" x14ac:dyDescent="0.25">
      <c r="A2793">
        <v>2793</v>
      </c>
      <c r="B2793" s="2" t="s">
        <v>2960</v>
      </c>
      <c r="C2793">
        <v>34</v>
      </c>
      <c r="D2793">
        <v>12</v>
      </c>
      <c r="E2793">
        <v>2793</v>
      </c>
      <c r="F2793" s="2" t="s">
        <v>137</v>
      </c>
      <c r="G2793">
        <v>5.82</v>
      </c>
      <c r="H2793">
        <v>100</v>
      </c>
      <c r="I2793">
        <v>0</v>
      </c>
      <c r="J2793">
        <v>0</v>
      </c>
      <c r="K2793">
        <v>0</v>
      </c>
      <c r="L2793" t="b">
        <f t="shared" si="172"/>
        <v>0</v>
      </c>
      <c r="M2793" t="b">
        <f t="shared" si="173"/>
        <v>0</v>
      </c>
      <c r="N2793" t="b">
        <f t="shared" si="174"/>
        <v>0</v>
      </c>
      <c r="O2793" s="2" t="b">
        <f t="shared" si="175"/>
        <v>0</v>
      </c>
    </row>
    <row r="2794" spans="1:15" x14ac:dyDescent="0.25">
      <c r="A2794">
        <v>2794</v>
      </c>
      <c r="B2794" s="2" t="s">
        <v>2961</v>
      </c>
      <c r="C2794">
        <v>34</v>
      </c>
      <c r="D2794">
        <v>12</v>
      </c>
      <c r="E2794">
        <v>2794</v>
      </c>
      <c r="F2794" s="2" t="s">
        <v>137</v>
      </c>
      <c r="G2794">
        <v>6.59</v>
      </c>
      <c r="H2794">
        <v>100</v>
      </c>
      <c r="I2794">
        <v>0</v>
      </c>
      <c r="J2794">
        <v>0</v>
      </c>
      <c r="K2794">
        <v>0</v>
      </c>
      <c r="L2794" t="b">
        <f t="shared" si="172"/>
        <v>0</v>
      </c>
      <c r="M2794" t="b">
        <f t="shared" si="173"/>
        <v>0</v>
      </c>
      <c r="N2794" t="b">
        <f t="shared" si="174"/>
        <v>0</v>
      </c>
      <c r="O2794" s="2" t="b">
        <f t="shared" si="175"/>
        <v>0</v>
      </c>
    </row>
    <row r="2795" spans="1:15" x14ac:dyDescent="0.25">
      <c r="A2795">
        <v>2795</v>
      </c>
      <c r="B2795" s="2" t="s">
        <v>2962</v>
      </c>
      <c r="C2795">
        <v>34</v>
      </c>
      <c r="D2795">
        <v>12</v>
      </c>
      <c r="E2795">
        <v>2795</v>
      </c>
      <c r="F2795" s="2" t="s">
        <v>137</v>
      </c>
      <c r="G2795">
        <v>8.49</v>
      </c>
      <c r="H2795">
        <v>100</v>
      </c>
      <c r="I2795">
        <v>0</v>
      </c>
      <c r="J2795">
        <v>0</v>
      </c>
      <c r="K2795">
        <v>0</v>
      </c>
      <c r="L2795" t="b">
        <f t="shared" si="172"/>
        <v>0</v>
      </c>
      <c r="M2795" t="b">
        <f t="shared" si="173"/>
        <v>0</v>
      </c>
      <c r="N2795" t="b">
        <f t="shared" si="174"/>
        <v>0</v>
      </c>
      <c r="O2795" s="2" t="b">
        <f t="shared" si="175"/>
        <v>0</v>
      </c>
    </row>
    <row r="2796" spans="1:15" x14ac:dyDescent="0.25">
      <c r="A2796">
        <v>2796</v>
      </c>
      <c r="B2796" s="2" t="s">
        <v>2963</v>
      </c>
      <c r="C2796">
        <v>34</v>
      </c>
      <c r="D2796">
        <v>12</v>
      </c>
      <c r="E2796">
        <v>2796</v>
      </c>
      <c r="F2796" s="2" t="s">
        <v>137</v>
      </c>
      <c r="G2796">
        <v>8.49</v>
      </c>
      <c r="H2796">
        <v>100</v>
      </c>
      <c r="I2796">
        <v>0</v>
      </c>
      <c r="J2796">
        <v>0</v>
      </c>
      <c r="K2796">
        <v>0</v>
      </c>
      <c r="L2796" t="b">
        <f t="shared" si="172"/>
        <v>0</v>
      </c>
      <c r="M2796" t="b">
        <f t="shared" si="173"/>
        <v>0</v>
      </c>
      <c r="N2796" t="b">
        <f t="shared" si="174"/>
        <v>0</v>
      </c>
      <c r="O2796" s="2" t="b">
        <f t="shared" si="175"/>
        <v>0</v>
      </c>
    </row>
    <row r="2797" spans="1:15" x14ac:dyDescent="0.25">
      <c r="A2797">
        <v>2797</v>
      </c>
      <c r="B2797" s="2" t="s">
        <v>2964</v>
      </c>
      <c r="C2797">
        <v>34</v>
      </c>
      <c r="D2797">
        <v>12</v>
      </c>
      <c r="E2797">
        <v>2797</v>
      </c>
      <c r="F2797" s="2" t="s">
        <v>137</v>
      </c>
      <c r="G2797">
        <v>7.16</v>
      </c>
      <c r="H2797">
        <v>100</v>
      </c>
      <c r="I2797">
        <v>0</v>
      </c>
      <c r="J2797">
        <v>0</v>
      </c>
      <c r="K2797">
        <v>0</v>
      </c>
      <c r="L2797" t="b">
        <f t="shared" si="172"/>
        <v>0</v>
      </c>
      <c r="M2797" t="b">
        <f t="shared" si="173"/>
        <v>0</v>
      </c>
      <c r="N2797" t="b">
        <f t="shared" si="174"/>
        <v>0</v>
      </c>
      <c r="O2797" s="2" t="b">
        <f t="shared" si="175"/>
        <v>0</v>
      </c>
    </row>
    <row r="2798" spans="1:15" x14ac:dyDescent="0.25">
      <c r="A2798">
        <v>2798</v>
      </c>
      <c r="B2798" s="2" t="s">
        <v>2965</v>
      </c>
      <c r="C2798">
        <v>34</v>
      </c>
      <c r="D2798">
        <v>12</v>
      </c>
      <c r="E2798">
        <v>2798</v>
      </c>
      <c r="F2798" s="2" t="s">
        <v>137</v>
      </c>
      <c r="G2798">
        <v>8.61</v>
      </c>
      <c r="H2798">
        <v>100</v>
      </c>
      <c r="I2798">
        <v>0</v>
      </c>
      <c r="J2798">
        <v>0</v>
      </c>
      <c r="K2798">
        <v>0</v>
      </c>
      <c r="L2798" t="b">
        <f t="shared" si="172"/>
        <v>0</v>
      </c>
      <c r="M2798" t="b">
        <f t="shared" si="173"/>
        <v>0</v>
      </c>
      <c r="N2798" t="b">
        <f t="shared" si="174"/>
        <v>0</v>
      </c>
      <c r="O2798" s="2" t="b">
        <f t="shared" si="175"/>
        <v>0</v>
      </c>
    </row>
    <row r="2799" spans="1:15" x14ac:dyDescent="0.25">
      <c r="A2799">
        <v>2799</v>
      </c>
      <c r="B2799" s="2" t="s">
        <v>2966</v>
      </c>
      <c r="C2799">
        <v>34</v>
      </c>
      <c r="D2799">
        <v>12</v>
      </c>
      <c r="E2799">
        <v>2799</v>
      </c>
      <c r="F2799" s="2" t="s">
        <v>137</v>
      </c>
      <c r="G2799">
        <v>8.26</v>
      </c>
      <c r="H2799">
        <v>100</v>
      </c>
      <c r="I2799">
        <v>0</v>
      </c>
      <c r="J2799">
        <v>0</v>
      </c>
      <c r="K2799">
        <v>0</v>
      </c>
      <c r="L2799" t="b">
        <f t="shared" si="172"/>
        <v>0</v>
      </c>
      <c r="M2799" t="b">
        <f t="shared" si="173"/>
        <v>0</v>
      </c>
      <c r="N2799" t="b">
        <f t="shared" si="174"/>
        <v>0</v>
      </c>
      <c r="O2799" s="2" t="b">
        <f t="shared" si="175"/>
        <v>0</v>
      </c>
    </row>
    <row r="2800" spans="1:15" x14ac:dyDescent="0.25">
      <c r="A2800">
        <v>2800</v>
      </c>
      <c r="B2800" s="2" t="s">
        <v>2967</v>
      </c>
      <c r="C2800">
        <v>34</v>
      </c>
      <c r="D2800">
        <v>12</v>
      </c>
      <c r="E2800">
        <v>2800</v>
      </c>
      <c r="F2800" s="2" t="s">
        <v>137</v>
      </c>
      <c r="G2800">
        <v>6.93</v>
      </c>
      <c r="H2800">
        <v>100</v>
      </c>
      <c r="I2800">
        <v>0</v>
      </c>
      <c r="J2800">
        <v>0</v>
      </c>
      <c r="K2800">
        <v>0</v>
      </c>
      <c r="L2800" t="b">
        <f t="shared" si="172"/>
        <v>0</v>
      </c>
      <c r="M2800" t="b">
        <f t="shared" si="173"/>
        <v>0</v>
      </c>
      <c r="N2800" t="b">
        <f t="shared" si="174"/>
        <v>0</v>
      </c>
      <c r="O2800" s="2" t="b">
        <f t="shared" si="175"/>
        <v>0</v>
      </c>
    </row>
    <row r="2801" spans="1:15" x14ac:dyDescent="0.25">
      <c r="A2801">
        <v>2801</v>
      </c>
      <c r="B2801" s="2" t="s">
        <v>2968</v>
      </c>
      <c r="C2801">
        <v>34</v>
      </c>
      <c r="D2801">
        <v>12</v>
      </c>
      <c r="E2801">
        <v>2801</v>
      </c>
      <c r="F2801" s="2" t="s">
        <v>137</v>
      </c>
      <c r="G2801">
        <v>6.05</v>
      </c>
      <c r="H2801">
        <v>100</v>
      </c>
      <c r="I2801">
        <v>0</v>
      </c>
      <c r="J2801">
        <v>0</v>
      </c>
      <c r="K2801">
        <v>0</v>
      </c>
      <c r="L2801" t="b">
        <f t="shared" si="172"/>
        <v>0</v>
      </c>
      <c r="M2801" t="b">
        <f t="shared" si="173"/>
        <v>0</v>
      </c>
      <c r="N2801" t="b">
        <f t="shared" si="174"/>
        <v>0</v>
      </c>
      <c r="O2801" s="2" t="b">
        <f t="shared" si="175"/>
        <v>0</v>
      </c>
    </row>
    <row r="2802" spans="1:15" x14ac:dyDescent="0.25">
      <c r="A2802">
        <v>2802</v>
      </c>
      <c r="B2802" s="2" t="s">
        <v>2969</v>
      </c>
      <c r="C2802">
        <v>34</v>
      </c>
      <c r="D2802">
        <v>13</v>
      </c>
      <c r="E2802">
        <v>2802</v>
      </c>
      <c r="F2802" s="2" t="s">
        <v>137</v>
      </c>
      <c r="G2802">
        <v>7.35</v>
      </c>
      <c r="H2802">
        <v>100</v>
      </c>
      <c r="I2802">
        <v>0</v>
      </c>
      <c r="J2802">
        <v>0</v>
      </c>
      <c r="K2802">
        <v>0</v>
      </c>
      <c r="L2802" t="b">
        <f t="shared" si="172"/>
        <v>0</v>
      </c>
      <c r="M2802" t="b">
        <f t="shared" si="173"/>
        <v>0</v>
      </c>
      <c r="N2802" t="b">
        <f t="shared" si="174"/>
        <v>0</v>
      </c>
      <c r="O2802" s="2" t="b">
        <f t="shared" si="175"/>
        <v>0</v>
      </c>
    </row>
    <row r="2803" spans="1:15" x14ac:dyDescent="0.25">
      <c r="A2803">
        <v>2803</v>
      </c>
      <c r="B2803" s="2" t="s">
        <v>2970</v>
      </c>
      <c r="C2803">
        <v>34</v>
      </c>
      <c r="D2803">
        <v>13</v>
      </c>
      <c r="E2803">
        <v>2803</v>
      </c>
      <c r="F2803" s="2" t="s">
        <v>137</v>
      </c>
      <c r="G2803">
        <v>5.82</v>
      </c>
      <c r="H2803">
        <v>100</v>
      </c>
      <c r="I2803">
        <v>0</v>
      </c>
      <c r="J2803">
        <v>0</v>
      </c>
      <c r="K2803">
        <v>0</v>
      </c>
      <c r="L2803" t="b">
        <f t="shared" si="172"/>
        <v>0</v>
      </c>
      <c r="M2803" t="b">
        <f t="shared" si="173"/>
        <v>0</v>
      </c>
      <c r="N2803" t="b">
        <f t="shared" si="174"/>
        <v>0</v>
      </c>
      <c r="O2803" s="2" t="b">
        <f t="shared" si="175"/>
        <v>0</v>
      </c>
    </row>
    <row r="2804" spans="1:15" x14ac:dyDescent="0.25">
      <c r="A2804">
        <v>2804</v>
      </c>
      <c r="B2804" s="2" t="s">
        <v>2971</v>
      </c>
      <c r="C2804">
        <v>34</v>
      </c>
      <c r="D2804">
        <v>13</v>
      </c>
      <c r="E2804">
        <v>2804</v>
      </c>
      <c r="F2804" s="2" t="s">
        <v>137</v>
      </c>
      <c r="G2804">
        <v>8.61</v>
      </c>
      <c r="H2804">
        <v>100</v>
      </c>
      <c r="I2804">
        <v>0</v>
      </c>
      <c r="J2804">
        <v>0</v>
      </c>
      <c r="K2804">
        <v>0</v>
      </c>
      <c r="L2804" t="b">
        <f t="shared" si="172"/>
        <v>0</v>
      </c>
      <c r="M2804" t="b">
        <f t="shared" si="173"/>
        <v>0</v>
      </c>
      <c r="N2804" t="b">
        <f t="shared" si="174"/>
        <v>0</v>
      </c>
      <c r="O2804" s="2" t="b">
        <f t="shared" si="175"/>
        <v>0</v>
      </c>
    </row>
    <row r="2805" spans="1:15" x14ac:dyDescent="0.25">
      <c r="A2805">
        <v>2805</v>
      </c>
      <c r="B2805" s="2" t="s">
        <v>2972</v>
      </c>
      <c r="C2805">
        <v>34</v>
      </c>
      <c r="D2805">
        <v>13</v>
      </c>
      <c r="E2805">
        <v>2805</v>
      </c>
      <c r="F2805" s="2" t="s">
        <v>137</v>
      </c>
      <c r="G2805">
        <v>8.49</v>
      </c>
      <c r="H2805">
        <v>100</v>
      </c>
      <c r="I2805">
        <v>0</v>
      </c>
      <c r="J2805">
        <v>0</v>
      </c>
      <c r="K2805">
        <v>0</v>
      </c>
      <c r="L2805" t="b">
        <f t="shared" si="172"/>
        <v>0</v>
      </c>
      <c r="M2805" t="b">
        <f t="shared" si="173"/>
        <v>0</v>
      </c>
      <c r="N2805" t="b">
        <f t="shared" si="174"/>
        <v>0</v>
      </c>
      <c r="O2805" s="2" t="b">
        <f t="shared" si="175"/>
        <v>0</v>
      </c>
    </row>
    <row r="2806" spans="1:15" x14ac:dyDescent="0.25">
      <c r="A2806">
        <v>2806</v>
      </c>
      <c r="B2806" s="2" t="s">
        <v>2973</v>
      </c>
      <c r="C2806">
        <v>34</v>
      </c>
      <c r="D2806">
        <v>13</v>
      </c>
      <c r="E2806">
        <v>2806</v>
      </c>
      <c r="F2806" s="2" t="s">
        <v>137</v>
      </c>
      <c r="G2806">
        <v>8.61</v>
      </c>
      <c r="H2806">
        <v>100</v>
      </c>
      <c r="I2806">
        <v>0</v>
      </c>
      <c r="J2806">
        <v>0</v>
      </c>
      <c r="K2806">
        <v>0</v>
      </c>
      <c r="L2806" t="b">
        <f t="shared" si="172"/>
        <v>0</v>
      </c>
      <c r="M2806" t="b">
        <f t="shared" si="173"/>
        <v>0</v>
      </c>
      <c r="N2806" t="b">
        <f t="shared" si="174"/>
        <v>0</v>
      </c>
      <c r="O2806" s="2" t="b">
        <f t="shared" si="175"/>
        <v>0</v>
      </c>
    </row>
    <row r="2807" spans="1:15" x14ac:dyDescent="0.25">
      <c r="A2807">
        <v>2807</v>
      </c>
      <c r="B2807" s="2" t="s">
        <v>2974</v>
      </c>
      <c r="C2807">
        <v>34</v>
      </c>
      <c r="D2807">
        <v>13</v>
      </c>
      <c r="E2807">
        <v>2807</v>
      </c>
      <c r="F2807" s="2" t="s">
        <v>137</v>
      </c>
      <c r="G2807">
        <v>10.97</v>
      </c>
      <c r="H2807">
        <v>100</v>
      </c>
      <c r="I2807">
        <v>0</v>
      </c>
      <c r="J2807">
        <v>0</v>
      </c>
      <c r="K2807">
        <v>0</v>
      </c>
      <c r="L2807" t="b">
        <f t="shared" si="172"/>
        <v>0</v>
      </c>
      <c r="M2807" t="b">
        <f t="shared" si="173"/>
        <v>0</v>
      </c>
      <c r="N2807" t="b">
        <f t="shared" si="174"/>
        <v>0</v>
      </c>
      <c r="O2807" s="2" t="b">
        <f t="shared" si="175"/>
        <v>0</v>
      </c>
    </row>
    <row r="2808" spans="1:15" x14ac:dyDescent="0.25">
      <c r="A2808">
        <v>2808</v>
      </c>
      <c r="B2808" s="2" t="s">
        <v>2975</v>
      </c>
      <c r="C2808">
        <v>34</v>
      </c>
      <c r="D2808">
        <v>13</v>
      </c>
      <c r="E2808">
        <v>2808</v>
      </c>
      <c r="F2808" s="2" t="s">
        <v>137</v>
      </c>
      <c r="G2808">
        <v>11.16</v>
      </c>
      <c r="H2808">
        <v>100</v>
      </c>
      <c r="I2808">
        <v>0</v>
      </c>
      <c r="J2808">
        <v>0</v>
      </c>
      <c r="K2808">
        <v>0</v>
      </c>
      <c r="L2808" t="b">
        <f t="shared" si="172"/>
        <v>0</v>
      </c>
      <c r="M2808" t="b">
        <f t="shared" si="173"/>
        <v>0</v>
      </c>
      <c r="N2808" t="b">
        <f t="shared" si="174"/>
        <v>0</v>
      </c>
      <c r="O2808" s="2" t="b">
        <f t="shared" si="175"/>
        <v>0</v>
      </c>
    </row>
    <row r="2809" spans="1:15" x14ac:dyDescent="0.25">
      <c r="A2809">
        <v>2809</v>
      </c>
      <c r="B2809" s="2" t="s">
        <v>2976</v>
      </c>
      <c r="C2809">
        <v>34</v>
      </c>
      <c r="D2809">
        <v>25</v>
      </c>
      <c r="E2809">
        <v>2809</v>
      </c>
      <c r="F2809" s="2" t="s">
        <v>137</v>
      </c>
      <c r="G2809">
        <v>14.21</v>
      </c>
      <c r="H2809">
        <v>100</v>
      </c>
      <c r="I2809">
        <v>0</v>
      </c>
      <c r="J2809">
        <v>0</v>
      </c>
      <c r="K2809">
        <v>0</v>
      </c>
      <c r="L2809" t="b">
        <f t="shared" si="172"/>
        <v>0</v>
      </c>
      <c r="M2809" t="b">
        <f t="shared" si="173"/>
        <v>0</v>
      </c>
      <c r="N2809" t="b">
        <f t="shared" si="174"/>
        <v>0</v>
      </c>
      <c r="O2809" s="2" t="b">
        <f t="shared" si="175"/>
        <v>0</v>
      </c>
    </row>
    <row r="2810" spans="1:15" x14ac:dyDescent="0.25">
      <c r="A2810">
        <v>2810</v>
      </c>
      <c r="B2810" s="2" t="s">
        <v>2977</v>
      </c>
      <c r="C2810">
        <v>34</v>
      </c>
      <c r="D2810">
        <v>25</v>
      </c>
      <c r="E2810">
        <v>2810</v>
      </c>
      <c r="F2810" s="2" t="s">
        <v>137</v>
      </c>
      <c r="G2810">
        <v>7.35</v>
      </c>
      <c r="H2810">
        <v>100</v>
      </c>
      <c r="I2810">
        <v>0</v>
      </c>
      <c r="J2810">
        <v>0</v>
      </c>
      <c r="K2810">
        <v>0</v>
      </c>
      <c r="L2810" t="b">
        <f t="shared" si="172"/>
        <v>0</v>
      </c>
      <c r="M2810" t="b">
        <f t="shared" si="173"/>
        <v>0</v>
      </c>
      <c r="N2810" t="b">
        <f t="shared" si="174"/>
        <v>0</v>
      </c>
      <c r="O2810" s="2" t="b">
        <f t="shared" si="175"/>
        <v>0</v>
      </c>
    </row>
    <row r="2811" spans="1:15" x14ac:dyDescent="0.25">
      <c r="A2811">
        <v>2811</v>
      </c>
      <c r="B2811" s="2" t="s">
        <v>2978</v>
      </c>
      <c r="C2811">
        <v>34</v>
      </c>
      <c r="D2811">
        <v>25</v>
      </c>
      <c r="E2811">
        <v>2811</v>
      </c>
      <c r="F2811" s="2" t="s">
        <v>137</v>
      </c>
      <c r="G2811">
        <v>11.92</v>
      </c>
      <c r="H2811">
        <v>100</v>
      </c>
      <c r="I2811">
        <v>0</v>
      </c>
      <c r="J2811">
        <v>0</v>
      </c>
      <c r="K2811">
        <v>0</v>
      </c>
      <c r="L2811" t="b">
        <f t="shared" si="172"/>
        <v>0</v>
      </c>
      <c r="M2811" t="b">
        <f t="shared" si="173"/>
        <v>0</v>
      </c>
      <c r="N2811" t="b">
        <f t="shared" si="174"/>
        <v>0</v>
      </c>
      <c r="O2811" s="2" t="b">
        <f t="shared" si="175"/>
        <v>0</v>
      </c>
    </row>
    <row r="2812" spans="1:15" x14ac:dyDescent="0.25">
      <c r="A2812">
        <v>2812</v>
      </c>
      <c r="B2812" s="2" t="s">
        <v>2979</v>
      </c>
      <c r="C2812">
        <v>34</v>
      </c>
      <c r="D2812">
        <v>25</v>
      </c>
      <c r="E2812">
        <v>2812</v>
      </c>
      <c r="F2812" s="2" t="s">
        <v>137</v>
      </c>
      <c r="G2812">
        <v>11.92</v>
      </c>
      <c r="H2812">
        <v>100</v>
      </c>
      <c r="I2812">
        <v>0</v>
      </c>
      <c r="J2812">
        <v>0</v>
      </c>
      <c r="K2812">
        <v>0</v>
      </c>
      <c r="L2812" t="b">
        <f t="shared" si="172"/>
        <v>0</v>
      </c>
      <c r="M2812" t="b">
        <f t="shared" si="173"/>
        <v>0</v>
      </c>
      <c r="N2812" t="b">
        <f t="shared" si="174"/>
        <v>0</v>
      </c>
      <c r="O2812" s="2" t="b">
        <f t="shared" si="175"/>
        <v>0</v>
      </c>
    </row>
    <row r="2813" spans="1:15" x14ac:dyDescent="0.25">
      <c r="A2813">
        <v>2813</v>
      </c>
      <c r="B2813" s="2" t="s">
        <v>2980</v>
      </c>
      <c r="C2813">
        <v>34</v>
      </c>
      <c r="D2813">
        <v>25</v>
      </c>
      <c r="E2813">
        <v>2813</v>
      </c>
      <c r="F2813" s="2" t="s">
        <v>137</v>
      </c>
      <c r="G2813">
        <v>6.59</v>
      </c>
      <c r="H2813">
        <v>100</v>
      </c>
      <c r="I2813">
        <v>0</v>
      </c>
      <c r="J2813">
        <v>0</v>
      </c>
      <c r="K2813">
        <v>0</v>
      </c>
      <c r="L2813" t="b">
        <f t="shared" si="172"/>
        <v>0</v>
      </c>
      <c r="M2813" t="b">
        <f t="shared" si="173"/>
        <v>0</v>
      </c>
      <c r="N2813" t="b">
        <f t="shared" si="174"/>
        <v>0</v>
      </c>
      <c r="O2813" s="2" t="b">
        <f t="shared" si="175"/>
        <v>0</v>
      </c>
    </row>
    <row r="2814" spans="1:15" x14ac:dyDescent="0.25">
      <c r="A2814">
        <v>2814</v>
      </c>
      <c r="B2814" s="2" t="s">
        <v>2981</v>
      </c>
      <c r="C2814">
        <v>34</v>
      </c>
      <c r="D2814">
        <v>25</v>
      </c>
      <c r="E2814">
        <v>2814</v>
      </c>
      <c r="F2814" s="2" t="s">
        <v>137</v>
      </c>
      <c r="G2814">
        <v>4.47</v>
      </c>
      <c r="H2814">
        <v>100</v>
      </c>
      <c r="I2814">
        <v>0</v>
      </c>
      <c r="J2814">
        <v>0</v>
      </c>
      <c r="K2814">
        <v>0</v>
      </c>
      <c r="L2814" t="b">
        <f t="shared" si="172"/>
        <v>0</v>
      </c>
      <c r="M2814" t="b">
        <f t="shared" si="173"/>
        <v>0</v>
      </c>
      <c r="N2814" t="b">
        <f t="shared" si="174"/>
        <v>0</v>
      </c>
      <c r="O2814" s="2" t="b">
        <f t="shared" si="175"/>
        <v>0</v>
      </c>
    </row>
    <row r="2815" spans="1:15" x14ac:dyDescent="0.25">
      <c r="A2815">
        <v>2815</v>
      </c>
      <c r="B2815" s="2" t="s">
        <v>2982</v>
      </c>
      <c r="C2815">
        <v>34</v>
      </c>
      <c r="D2815">
        <v>25</v>
      </c>
      <c r="E2815">
        <v>2815</v>
      </c>
      <c r="F2815" s="2" t="s">
        <v>137</v>
      </c>
      <c r="G2815">
        <v>5.24</v>
      </c>
      <c r="H2815">
        <v>100</v>
      </c>
      <c r="I2815">
        <v>0</v>
      </c>
      <c r="J2815">
        <v>0</v>
      </c>
      <c r="K2815">
        <v>0</v>
      </c>
      <c r="L2815" t="b">
        <f t="shared" si="172"/>
        <v>0</v>
      </c>
      <c r="M2815" t="b">
        <f t="shared" si="173"/>
        <v>0</v>
      </c>
      <c r="N2815" t="b">
        <f t="shared" si="174"/>
        <v>0</v>
      </c>
      <c r="O2815" s="2" t="b">
        <f t="shared" si="175"/>
        <v>0</v>
      </c>
    </row>
    <row r="2816" spans="1:15" x14ac:dyDescent="0.25">
      <c r="A2816">
        <v>2816</v>
      </c>
      <c r="B2816" s="2" t="s">
        <v>2983</v>
      </c>
      <c r="C2816">
        <v>34</v>
      </c>
      <c r="D2816">
        <v>25</v>
      </c>
      <c r="E2816">
        <v>2816</v>
      </c>
      <c r="F2816" s="2" t="s">
        <v>137</v>
      </c>
      <c r="G2816">
        <v>7.14</v>
      </c>
      <c r="H2816">
        <v>100</v>
      </c>
      <c r="I2816">
        <v>0</v>
      </c>
      <c r="J2816">
        <v>0</v>
      </c>
      <c r="K2816">
        <v>0</v>
      </c>
      <c r="L2816" t="b">
        <f t="shared" si="172"/>
        <v>0</v>
      </c>
      <c r="M2816" t="b">
        <f t="shared" si="173"/>
        <v>0</v>
      </c>
      <c r="N2816" t="b">
        <f t="shared" si="174"/>
        <v>0</v>
      </c>
      <c r="O2816" s="2" t="b">
        <f t="shared" si="175"/>
        <v>0</v>
      </c>
    </row>
    <row r="2817" spans="1:15" x14ac:dyDescent="0.25">
      <c r="A2817">
        <v>2817</v>
      </c>
      <c r="B2817" s="2" t="s">
        <v>2984</v>
      </c>
      <c r="C2817">
        <v>34</v>
      </c>
      <c r="D2817">
        <v>25</v>
      </c>
      <c r="E2817">
        <v>2817</v>
      </c>
      <c r="F2817" s="2" t="s">
        <v>137</v>
      </c>
      <c r="G2817">
        <v>7.14</v>
      </c>
      <c r="H2817">
        <v>100</v>
      </c>
      <c r="I2817">
        <v>0</v>
      </c>
      <c r="J2817">
        <v>0</v>
      </c>
      <c r="K2817">
        <v>0</v>
      </c>
      <c r="L2817" t="b">
        <f t="shared" si="172"/>
        <v>0</v>
      </c>
      <c r="M2817" t="b">
        <f t="shared" si="173"/>
        <v>0</v>
      </c>
      <c r="N2817" t="b">
        <f t="shared" si="174"/>
        <v>0</v>
      </c>
      <c r="O2817" s="2" t="b">
        <f t="shared" si="175"/>
        <v>0</v>
      </c>
    </row>
    <row r="2818" spans="1:15" x14ac:dyDescent="0.25">
      <c r="A2818">
        <v>2818</v>
      </c>
      <c r="B2818" s="2" t="s">
        <v>2985</v>
      </c>
      <c r="C2818">
        <v>34</v>
      </c>
      <c r="D2818">
        <v>25</v>
      </c>
      <c r="E2818">
        <v>2818</v>
      </c>
      <c r="F2818" s="2" t="s">
        <v>137</v>
      </c>
      <c r="G2818">
        <v>5.81</v>
      </c>
      <c r="H2818">
        <v>100</v>
      </c>
      <c r="I2818">
        <v>0</v>
      </c>
      <c r="J2818">
        <v>0</v>
      </c>
      <c r="K2818">
        <v>0</v>
      </c>
      <c r="L2818" t="b">
        <f t="shared" ref="L2818:L2881" si="176">IF(ISNUMBER(FIND(" VEGAN",UPPER(B2818))),TRUE,FALSE)</f>
        <v>0</v>
      </c>
      <c r="M2818" t="b">
        <f t="shared" ref="M2818:M2881" si="177">IF(ISNUMBER(FIND(" BIO",UPPER(B2818))),TRUE)</f>
        <v>0</v>
      </c>
      <c r="N2818" t="b">
        <f t="shared" ref="N2818:N2881" si="178">IF(ISNUMBER(FIND(" HALAL",UPPER(B2818))),TRUE)</f>
        <v>0</v>
      </c>
      <c r="O2818" s="2" t="b">
        <f t="shared" ref="O2818:O2881" si="179">IF(ISNUMBER(FIND(" CASHER",UPPER(B2818))),TRUE)</f>
        <v>0</v>
      </c>
    </row>
    <row r="2819" spans="1:15" x14ac:dyDescent="0.25">
      <c r="A2819">
        <v>2819</v>
      </c>
      <c r="B2819" s="2" t="s">
        <v>2986</v>
      </c>
      <c r="C2819">
        <v>34</v>
      </c>
      <c r="D2819">
        <v>25</v>
      </c>
      <c r="E2819">
        <v>2819</v>
      </c>
      <c r="F2819" s="2" t="s">
        <v>137</v>
      </c>
      <c r="G2819">
        <v>7.26</v>
      </c>
      <c r="H2819">
        <v>100</v>
      </c>
      <c r="I2819">
        <v>0</v>
      </c>
      <c r="J2819">
        <v>0</v>
      </c>
      <c r="K2819">
        <v>0</v>
      </c>
      <c r="L2819" t="b">
        <f t="shared" si="176"/>
        <v>0</v>
      </c>
      <c r="M2819" t="b">
        <f t="shared" si="177"/>
        <v>0</v>
      </c>
      <c r="N2819" t="b">
        <f t="shared" si="178"/>
        <v>0</v>
      </c>
      <c r="O2819" s="2" t="b">
        <f t="shared" si="179"/>
        <v>0</v>
      </c>
    </row>
    <row r="2820" spans="1:15" x14ac:dyDescent="0.25">
      <c r="A2820">
        <v>2820</v>
      </c>
      <c r="B2820" s="2" t="s">
        <v>2987</v>
      </c>
      <c r="C2820">
        <v>34</v>
      </c>
      <c r="D2820">
        <v>51</v>
      </c>
      <c r="E2820">
        <v>2820</v>
      </c>
      <c r="F2820" s="2" t="s">
        <v>137</v>
      </c>
      <c r="G2820">
        <v>6.91</v>
      </c>
      <c r="H2820">
        <v>100</v>
      </c>
      <c r="I2820">
        <v>0</v>
      </c>
      <c r="J2820">
        <v>0</v>
      </c>
      <c r="K2820">
        <v>0</v>
      </c>
      <c r="L2820" t="b">
        <f t="shared" si="176"/>
        <v>0</v>
      </c>
      <c r="M2820" t="b">
        <f t="shared" si="177"/>
        <v>0</v>
      </c>
      <c r="N2820" t="b">
        <f t="shared" si="178"/>
        <v>0</v>
      </c>
      <c r="O2820" s="2" t="b">
        <f t="shared" si="179"/>
        <v>0</v>
      </c>
    </row>
    <row r="2821" spans="1:15" x14ac:dyDescent="0.25">
      <c r="A2821">
        <v>2821</v>
      </c>
      <c r="B2821" s="2" t="s">
        <v>2988</v>
      </c>
      <c r="C2821">
        <v>34</v>
      </c>
      <c r="D2821">
        <v>51</v>
      </c>
      <c r="E2821">
        <v>2821</v>
      </c>
      <c r="F2821" s="2" t="s">
        <v>137</v>
      </c>
      <c r="G2821">
        <v>5.58</v>
      </c>
      <c r="H2821">
        <v>100</v>
      </c>
      <c r="I2821">
        <v>0</v>
      </c>
      <c r="J2821">
        <v>0</v>
      </c>
      <c r="K2821">
        <v>0</v>
      </c>
      <c r="L2821" t="b">
        <f t="shared" si="176"/>
        <v>0</v>
      </c>
      <c r="M2821" t="b">
        <f t="shared" si="177"/>
        <v>0</v>
      </c>
      <c r="N2821" t="b">
        <f t="shared" si="178"/>
        <v>0</v>
      </c>
      <c r="O2821" s="2" t="b">
        <f t="shared" si="179"/>
        <v>0</v>
      </c>
    </row>
    <row r="2822" spans="1:15" x14ac:dyDescent="0.25">
      <c r="A2822">
        <v>2822</v>
      </c>
      <c r="B2822" s="2" t="s">
        <v>2989</v>
      </c>
      <c r="C2822">
        <v>34</v>
      </c>
      <c r="D2822">
        <v>51</v>
      </c>
      <c r="E2822">
        <v>2822</v>
      </c>
      <c r="F2822" s="2" t="s">
        <v>137</v>
      </c>
      <c r="G2822">
        <v>4.7</v>
      </c>
      <c r="H2822">
        <v>100</v>
      </c>
      <c r="I2822">
        <v>0</v>
      </c>
      <c r="J2822">
        <v>0</v>
      </c>
      <c r="K2822">
        <v>0</v>
      </c>
      <c r="L2822" t="b">
        <f t="shared" si="176"/>
        <v>0</v>
      </c>
      <c r="M2822" t="b">
        <f t="shared" si="177"/>
        <v>0</v>
      </c>
      <c r="N2822" t="b">
        <f t="shared" si="178"/>
        <v>0</v>
      </c>
      <c r="O2822" s="2" t="b">
        <f t="shared" si="179"/>
        <v>0</v>
      </c>
    </row>
    <row r="2823" spans="1:15" x14ac:dyDescent="0.25">
      <c r="A2823">
        <v>2823</v>
      </c>
      <c r="B2823" s="2" t="s">
        <v>2990</v>
      </c>
      <c r="C2823">
        <v>34</v>
      </c>
      <c r="D2823">
        <v>16</v>
      </c>
      <c r="E2823">
        <v>2823</v>
      </c>
      <c r="F2823" s="2" t="s">
        <v>137</v>
      </c>
      <c r="G2823">
        <v>6</v>
      </c>
      <c r="H2823">
        <v>100</v>
      </c>
      <c r="I2823">
        <v>0</v>
      </c>
      <c r="J2823">
        <v>0</v>
      </c>
      <c r="K2823">
        <v>0</v>
      </c>
      <c r="L2823" t="b">
        <f t="shared" si="176"/>
        <v>0</v>
      </c>
      <c r="M2823" t="b">
        <f t="shared" si="177"/>
        <v>0</v>
      </c>
      <c r="N2823" t="b">
        <f t="shared" si="178"/>
        <v>0</v>
      </c>
      <c r="O2823" s="2" t="b">
        <f t="shared" si="179"/>
        <v>0</v>
      </c>
    </row>
    <row r="2824" spans="1:15" x14ac:dyDescent="0.25">
      <c r="A2824">
        <v>2824</v>
      </c>
      <c r="B2824" s="2" t="s">
        <v>2991</v>
      </c>
      <c r="C2824">
        <v>34</v>
      </c>
      <c r="D2824">
        <v>16</v>
      </c>
      <c r="E2824">
        <v>2824</v>
      </c>
      <c r="F2824" s="2" t="s">
        <v>137</v>
      </c>
      <c r="G2824">
        <v>4.47</v>
      </c>
      <c r="H2824">
        <v>100</v>
      </c>
      <c r="I2824">
        <v>0</v>
      </c>
      <c r="J2824">
        <v>0</v>
      </c>
      <c r="K2824">
        <v>0</v>
      </c>
      <c r="L2824" t="b">
        <f t="shared" si="176"/>
        <v>0</v>
      </c>
      <c r="M2824" t="b">
        <f t="shared" si="177"/>
        <v>0</v>
      </c>
      <c r="N2824" t="b">
        <f t="shared" si="178"/>
        <v>0</v>
      </c>
      <c r="O2824" s="2" t="b">
        <f t="shared" si="179"/>
        <v>0</v>
      </c>
    </row>
    <row r="2825" spans="1:15" x14ac:dyDescent="0.25">
      <c r="A2825">
        <v>2825</v>
      </c>
      <c r="B2825" s="2" t="s">
        <v>2992</v>
      </c>
      <c r="C2825">
        <v>34</v>
      </c>
      <c r="D2825">
        <v>16</v>
      </c>
      <c r="E2825">
        <v>2825</v>
      </c>
      <c r="F2825" s="2" t="s">
        <v>137</v>
      </c>
      <c r="G2825">
        <v>7.26</v>
      </c>
      <c r="H2825">
        <v>100</v>
      </c>
      <c r="I2825">
        <v>0</v>
      </c>
      <c r="J2825">
        <v>0</v>
      </c>
      <c r="K2825">
        <v>0</v>
      </c>
      <c r="L2825" t="b">
        <f t="shared" si="176"/>
        <v>0</v>
      </c>
      <c r="M2825" t="b">
        <f t="shared" si="177"/>
        <v>0</v>
      </c>
      <c r="N2825" t="b">
        <f t="shared" si="178"/>
        <v>0</v>
      </c>
      <c r="O2825" s="2" t="b">
        <f t="shared" si="179"/>
        <v>0</v>
      </c>
    </row>
    <row r="2826" spans="1:15" x14ac:dyDescent="0.25">
      <c r="A2826">
        <v>2826</v>
      </c>
      <c r="B2826" s="2" t="s">
        <v>2993</v>
      </c>
      <c r="C2826">
        <v>34</v>
      </c>
      <c r="D2826">
        <v>16</v>
      </c>
      <c r="E2826">
        <v>2826</v>
      </c>
      <c r="F2826" s="2" t="s">
        <v>137</v>
      </c>
      <c r="G2826">
        <v>7.14</v>
      </c>
      <c r="H2826">
        <v>100</v>
      </c>
      <c r="I2826">
        <v>0</v>
      </c>
      <c r="J2826">
        <v>0</v>
      </c>
      <c r="K2826">
        <v>0</v>
      </c>
      <c r="L2826" t="b">
        <f t="shared" si="176"/>
        <v>0</v>
      </c>
      <c r="M2826" t="b">
        <f t="shared" si="177"/>
        <v>0</v>
      </c>
      <c r="N2826" t="b">
        <f t="shared" si="178"/>
        <v>0</v>
      </c>
      <c r="O2826" s="2" t="b">
        <f t="shared" si="179"/>
        <v>0</v>
      </c>
    </row>
    <row r="2827" spans="1:15" x14ac:dyDescent="0.25">
      <c r="A2827">
        <v>2827</v>
      </c>
      <c r="B2827" s="2" t="s">
        <v>2994</v>
      </c>
      <c r="C2827">
        <v>34</v>
      </c>
      <c r="D2827">
        <v>16</v>
      </c>
      <c r="E2827">
        <v>2827</v>
      </c>
      <c r="F2827" s="2" t="s">
        <v>137</v>
      </c>
      <c r="G2827">
        <v>7.26</v>
      </c>
      <c r="H2827">
        <v>100</v>
      </c>
      <c r="I2827">
        <v>0</v>
      </c>
      <c r="J2827">
        <v>0</v>
      </c>
      <c r="K2827">
        <v>0</v>
      </c>
      <c r="L2827" t="b">
        <f t="shared" si="176"/>
        <v>0</v>
      </c>
      <c r="M2827" t="b">
        <f t="shared" si="177"/>
        <v>0</v>
      </c>
      <c r="N2827" t="b">
        <f t="shared" si="178"/>
        <v>0</v>
      </c>
      <c r="O2827" s="2" t="b">
        <f t="shared" si="179"/>
        <v>0</v>
      </c>
    </row>
    <row r="2828" spans="1:15" x14ac:dyDescent="0.25">
      <c r="A2828">
        <v>2828</v>
      </c>
      <c r="B2828" s="2" t="s">
        <v>2995</v>
      </c>
      <c r="C2828">
        <v>34</v>
      </c>
      <c r="D2828">
        <v>16</v>
      </c>
      <c r="E2828">
        <v>2828</v>
      </c>
      <c r="F2828" s="2" t="s">
        <v>137</v>
      </c>
      <c r="G2828">
        <v>9.6199999999999992</v>
      </c>
      <c r="H2828">
        <v>100</v>
      </c>
      <c r="I2828">
        <v>0</v>
      </c>
      <c r="J2828">
        <v>0</v>
      </c>
      <c r="K2828">
        <v>0</v>
      </c>
      <c r="L2828" t="b">
        <f t="shared" si="176"/>
        <v>0</v>
      </c>
      <c r="M2828" t="b">
        <f t="shared" si="177"/>
        <v>0</v>
      </c>
      <c r="N2828" t="b">
        <f t="shared" si="178"/>
        <v>0</v>
      </c>
      <c r="O2828" s="2" t="b">
        <f t="shared" si="179"/>
        <v>0</v>
      </c>
    </row>
    <row r="2829" spans="1:15" x14ac:dyDescent="0.25">
      <c r="A2829">
        <v>2829</v>
      </c>
      <c r="B2829" s="2" t="s">
        <v>2996</v>
      </c>
      <c r="C2829">
        <v>34</v>
      </c>
      <c r="D2829">
        <v>16</v>
      </c>
      <c r="E2829">
        <v>2829</v>
      </c>
      <c r="F2829" s="2" t="s">
        <v>137</v>
      </c>
      <c r="G2829">
        <v>9.81</v>
      </c>
      <c r="H2829">
        <v>100</v>
      </c>
      <c r="I2829">
        <v>0</v>
      </c>
      <c r="J2829">
        <v>0</v>
      </c>
      <c r="K2829">
        <v>0</v>
      </c>
      <c r="L2829" t="b">
        <f t="shared" si="176"/>
        <v>0</v>
      </c>
      <c r="M2829" t="b">
        <f t="shared" si="177"/>
        <v>0</v>
      </c>
      <c r="N2829" t="b">
        <f t="shared" si="178"/>
        <v>0</v>
      </c>
      <c r="O2829" s="2" t="b">
        <f t="shared" si="179"/>
        <v>0</v>
      </c>
    </row>
    <row r="2830" spans="1:15" x14ac:dyDescent="0.25">
      <c r="A2830">
        <v>2830</v>
      </c>
      <c r="B2830" s="2" t="s">
        <v>2997</v>
      </c>
      <c r="C2830">
        <v>34</v>
      </c>
      <c r="D2830">
        <v>16</v>
      </c>
      <c r="E2830">
        <v>2830</v>
      </c>
      <c r="F2830" s="2" t="s">
        <v>137</v>
      </c>
      <c r="G2830">
        <v>12.86</v>
      </c>
      <c r="H2830">
        <v>100</v>
      </c>
      <c r="I2830">
        <v>0</v>
      </c>
      <c r="J2830">
        <v>0</v>
      </c>
      <c r="K2830">
        <v>0</v>
      </c>
      <c r="L2830" t="b">
        <f t="shared" si="176"/>
        <v>0</v>
      </c>
      <c r="M2830" t="b">
        <f t="shared" si="177"/>
        <v>0</v>
      </c>
      <c r="N2830" t="b">
        <f t="shared" si="178"/>
        <v>0</v>
      </c>
      <c r="O2830" s="2" t="b">
        <f t="shared" si="179"/>
        <v>0</v>
      </c>
    </row>
    <row r="2831" spans="1:15" x14ac:dyDescent="0.25">
      <c r="A2831">
        <v>2831</v>
      </c>
      <c r="B2831" s="2" t="s">
        <v>2998</v>
      </c>
      <c r="C2831">
        <v>34</v>
      </c>
      <c r="D2831">
        <v>16</v>
      </c>
      <c r="E2831">
        <v>2831</v>
      </c>
      <c r="F2831" s="2" t="s">
        <v>137</v>
      </c>
      <c r="G2831">
        <v>6</v>
      </c>
      <c r="H2831">
        <v>100</v>
      </c>
      <c r="I2831">
        <v>0</v>
      </c>
      <c r="J2831">
        <v>0</v>
      </c>
      <c r="K2831">
        <v>0</v>
      </c>
      <c r="L2831" t="b">
        <f t="shared" si="176"/>
        <v>0</v>
      </c>
      <c r="M2831" t="b">
        <f t="shared" si="177"/>
        <v>0</v>
      </c>
      <c r="N2831" t="b">
        <f t="shared" si="178"/>
        <v>0</v>
      </c>
      <c r="O2831" s="2" t="b">
        <f t="shared" si="179"/>
        <v>0</v>
      </c>
    </row>
    <row r="2832" spans="1:15" x14ac:dyDescent="0.25">
      <c r="A2832">
        <v>2832</v>
      </c>
      <c r="B2832" s="2" t="s">
        <v>2999</v>
      </c>
      <c r="C2832">
        <v>34</v>
      </c>
      <c r="D2832">
        <v>16</v>
      </c>
      <c r="E2832">
        <v>2832</v>
      </c>
      <c r="F2832" s="2" t="s">
        <v>137</v>
      </c>
      <c r="G2832">
        <v>10.57</v>
      </c>
      <c r="H2832">
        <v>100</v>
      </c>
      <c r="I2832">
        <v>0</v>
      </c>
      <c r="J2832">
        <v>0</v>
      </c>
      <c r="K2832">
        <v>0</v>
      </c>
      <c r="L2832" t="b">
        <f t="shared" si="176"/>
        <v>0</v>
      </c>
      <c r="M2832" t="b">
        <f t="shared" si="177"/>
        <v>0</v>
      </c>
      <c r="N2832" t="b">
        <f t="shared" si="178"/>
        <v>0</v>
      </c>
      <c r="O2832" s="2" t="b">
        <f t="shared" si="179"/>
        <v>0</v>
      </c>
    </row>
    <row r="2833" spans="1:15" x14ac:dyDescent="0.25">
      <c r="A2833">
        <v>2833</v>
      </c>
      <c r="B2833" s="2" t="s">
        <v>3000</v>
      </c>
      <c r="C2833">
        <v>34</v>
      </c>
      <c r="D2833">
        <v>16</v>
      </c>
      <c r="E2833">
        <v>2833</v>
      </c>
      <c r="F2833" s="2" t="s">
        <v>137</v>
      </c>
      <c r="G2833">
        <v>10.57</v>
      </c>
      <c r="H2833">
        <v>100</v>
      </c>
      <c r="I2833">
        <v>0</v>
      </c>
      <c r="J2833">
        <v>0</v>
      </c>
      <c r="K2833">
        <v>0</v>
      </c>
      <c r="L2833" t="b">
        <f t="shared" si="176"/>
        <v>0</v>
      </c>
      <c r="M2833" t="b">
        <f t="shared" si="177"/>
        <v>0</v>
      </c>
      <c r="N2833" t="b">
        <f t="shared" si="178"/>
        <v>0</v>
      </c>
      <c r="O2833" s="2" t="b">
        <f t="shared" si="179"/>
        <v>0</v>
      </c>
    </row>
    <row r="2834" spans="1:15" x14ac:dyDescent="0.25">
      <c r="A2834">
        <v>2834</v>
      </c>
      <c r="B2834" s="2" t="s">
        <v>3001</v>
      </c>
      <c r="C2834">
        <v>34</v>
      </c>
      <c r="D2834">
        <v>16</v>
      </c>
      <c r="E2834">
        <v>2834</v>
      </c>
      <c r="F2834" s="2" t="s">
        <v>137</v>
      </c>
      <c r="G2834">
        <v>5.24</v>
      </c>
      <c r="H2834">
        <v>100</v>
      </c>
      <c r="I2834">
        <v>0</v>
      </c>
      <c r="J2834">
        <v>0</v>
      </c>
      <c r="K2834">
        <v>0</v>
      </c>
      <c r="L2834" t="b">
        <f t="shared" si="176"/>
        <v>0</v>
      </c>
      <c r="M2834" t="b">
        <f t="shared" si="177"/>
        <v>0</v>
      </c>
      <c r="N2834" t="b">
        <f t="shared" si="178"/>
        <v>0</v>
      </c>
      <c r="O2834" s="2" t="b">
        <f t="shared" si="179"/>
        <v>0</v>
      </c>
    </row>
    <row r="2835" spans="1:15" x14ac:dyDescent="0.25">
      <c r="A2835">
        <v>2835</v>
      </c>
      <c r="B2835" s="2" t="s">
        <v>3002</v>
      </c>
      <c r="C2835">
        <v>34</v>
      </c>
      <c r="D2835">
        <v>5</v>
      </c>
      <c r="E2835">
        <v>2835</v>
      </c>
      <c r="F2835" s="2" t="s">
        <v>137</v>
      </c>
      <c r="G2835">
        <v>3.67</v>
      </c>
      <c r="H2835">
        <v>100</v>
      </c>
      <c r="I2835">
        <v>0</v>
      </c>
      <c r="J2835">
        <v>0</v>
      </c>
      <c r="K2835">
        <v>0</v>
      </c>
      <c r="L2835" t="b">
        <f t="shared" si="176"/>
        <v>0</v>
      </c>
      <c r="M2835" t="b">
        <f t="shared" si="177"/>
        <v>0</v>
      </c>
      <c r="N2835" t="b">
        <f t="shared" si="178"/>
        <v>0</v>
      </c>
      <c r="O2835" s="2" t="b">
        <f t="shared" si="179"/>
        <v>0</v>
      </c>
    </row>
    <row r="2836" spans="1:15" x14ac:dyDescent="0.25">
      <c r="A2836">
        <v>2836</v>
      </c>
      <c r="B2836" s="2" t="s">
        <v>3003</v>
      </c>
      <c r="C2836">
        <v>34</v>
      </c>
      <c r="D2836">
        <v>5</v>
      </c>
      <c r="E2836">
        <v>2836</v>
      </c>
      <c r="F2836" s="2" t="s">
        <v>137</v>
      </c>
      <c r="G2836">
        <v>4.4400000000000004</v>
      </c>
      <c r="H2836">
        <v>100</v>
      </c>
      <c r="I2836">
        <v>0</v>
      </c>
      <c r="J2836">
        <v>0</v>
      </c>
      <c r="K2836">
        <v>0</v>
      </c>
      <c r="L2836" t="b">
        <f t="shared" si="176"/>
        <v>0</v>
      </c>
      <c r="M2836" t="b">
        <f t="shared" si="177"/>
        <v>0</v>
      </c>
      <c r="N2836" t="b">
        <f t="shared" si="178"/>
        <v>0</v>
      </c>
      <c r="O2836" s="2" t="b">
        <f t="shared" si="179"/>
        <v>0</v>
      </c>
    </row>
    <row r="2837" spans="1:15" x14ac:dyDescent="0.25">
      <c r="A2837">
        <v>2837</v>
      </c>
      <c r="B2837" s="2" t="s">
        <v>3004</v>
      </c>
      <c r="C2837">
        <v>34</v>
      </c>
      <c r="D2837">
        <v>5</v>
      </c>
      <c r="E2837">
        <v>2837</v>
      </c>
      <c r="F2837" s="2" t="s">
        <v>137</v>
      </c>
      <c r="G2837">
        <v>6.34</v>
      </c>
      <c r="H2837">
        <v>100</v>
      </c>
      <c r="I2837">
        <v>0</v>
      </c>
      <c r="J2837">
        <v>0</v>
      </c>
      <c r="K2837">
        <v>0</v>
      </c>
      <c r="L2837" t="b">
        <f t="shared" si="176"/>
        <v>0</v>
      </c>
      <c r="M2837" t="b">
        <f t="shared" si="177"/>
        <v>0</v>
      </c>
      <c r="N2837" t="b">
        <f t="shared" si="178"/>
        <v>0</v>
      </c>
      <c r="O2837" s="2" t="b">
        <f t="shared" si="179"/>
        <v>0</v>
      </c>
    </row>
    <row r="2838" spans="1:15" x14ac:dyDescent="0.25">
      <c r="A2838">
        <v>2838</v>
      </c>
      <c r="B2838" s="2" t="s">
        <v>3005</v>
      </c>
      <c r="C2838">
        <v>34</v>
      </c>
      <c r="D2838">
        <v>5</v>
      </c>
      <c r="E2838">
        <v>2838</v>
      </c>
      <c r="F2838" s="2" t="s">
        <v>137</v>
      </c>
      <c r="G2838">
        <v>6.34</v>
      </c>
      <c r="H2838">
        <v>100</v>
      </c>
      <c r="I2838">
        <v>0</v>
      </c>
      <c r="J2838">
        <v>0</v>
      </c>
      <c r="K2838">
        <v>0</v>
      </c>
      <c r="L2838" t="b">
        <f t="shared" si="176"/>
        <v>0</v>
      </c>
      <c r="M2838" t="b">
        <f t="shared" si="177"/>
        <v>0</v>
      </c>
      <c r="N2838" t="b">
        <f t="shared" si="178"/>
        <v>0</v>
      </c>
      <c r="O2838" s="2" t="b">
        <f t="shared" si="179"/>
        <v>0</v>
      </c>
    </row>
    <row r="2839" spans="1:15" x14ac:dyDescent="0.25">
      <c r="A2839">
        <v>2839</v>
      </c>
      <c r="B2839" s="2" t="s">
        <v>3006</v>
      </c>
      <c r="C2839">
        <v>34</v>
      </c>
      <c r="D2839">
        <v>5</v>
      </c>
      <c r="E2839">
        <v>2839</v>
      </c>
      <c r="F2839" s="2" t="s">
        <v>137</v>
      </c>
      <c r="G2839">
        <v>5.01</v>
      </c>
      <c r="H2839">
        <v>100</v>
      </c>
      <c r="I2839">
        <v>0</v>
      </c>
      <c r="J2839">
        <v>0</v>
      </c>
      <c r="K2839">
        <v>0</v>
      </c>
      <c r="L2839" t="b">
        <f t="shared" si="176"/>
        <v>0</v>
      </c>
      <c r="M2839" t="b">
        <f t="shared" si="177"/>
        <v>0</v>
      </c>
      <c r="N2839" t="b">
        <f t="shared" si="178"/>
        <v>0</v>
      </c>
      <c r="O2839" s="2" t="b">
        <f t="shared" si="179"/>
        <v>0</v>
      </c>
    </row>
    <row r="2840" spans="1:15" x14ac:dyDescent="0.25">
      <c r="A2840">
        <v>2840</v>
      </c>
      <c r="B2840" s="2" t="s">
        <v>3007</v>
      </c>
      <c r="C2840">
        <v>34</v>
      </c>
      <c r="D2840">
        <v>5</v>
      </c>
      <c r="E2840">
        <v>2840</v>
      </c>
      <c r="F2840" s="2" t="s">
        <v>137</v>
      </c>
      <c r="G2840">
        <v>6.46</v>
      </c>
      <c r="H2840">
        <v>100</v>
      </c>
      <c r="I2840">
        <v>0</v>
      </c>
      <c r="J2840">
        <v>0</v>
      </c>
      <c r="K2840">
        <v>0</v>
      </c>
      <c r="L2840" t="b">
        <f t="shared" si="176"/>
        <v>0</v>
      </c>
      <c r="M2840" t="b">
        <f t="shared" si="177"/>
        <v>0</v>
      </c>
      <c r="N2840" t="b">
        <f t="shared" si="178"/>
        <v>0</v>
      </c>
      <c r="O2840" s="2" t="b">
        <f t="shared" si="179"/>
        <v>0</v>
      </c>
    </row>
    <row r="2841" spans="1:15" x14ac:dyDescent="0.25">
      <c r="A2841">
        <v>2841</v>
      </c>
      <c r="B2841" s="2" t="s">
        <v>3008</v>
      </c>
      <c r="C2841">
        <v>34</v>
      </c>
      <c r="D2841">
        <v>5</v>
      </c>
      <c r="E2841">
        <v>2841</v>
      </c>
      <c r="F2841" s="2" t="s">
        <v>137</v>
      </c>
      <c r="G2841">
        <v>6.11</v>
      </c>
      <c r="H2841">
        <v>100</v>
      </c>
      <c r="I2841">
        <v>0</v>
      </c>
      <c r="J2841">
        <v>0</v>
      </c>
      <c r="K2841">
        <v>0</v>
      </c>
      <c r="L2841" t="b">
        <f t="shared" si="176"/>
        <v>0</v>
      </c>
      <c r="M2841" t="b">
        <f t="shared" si="177"/>
        <v>0</v>
      </c>
      <c r="N2841" t="b">
        <f t="shared" si="178"/>
        <v>0</v>
      </c>
      <c r="O2841" s="2" t="b">
        <f t="shared" si="179"/>
        <v>0</v>
      </c>
    </row>
    <row r="2842" spans="1:15" x14ac:dyDescent="0.25">
      <c r="A2842">
        <v>2842</v>
      </c>
      <c r="B2842" s="2" t="s">
        <v>3009</v>
      </c>
      <c r="C2842">
        <v>34</v>
      </c>
      <c r="D2842">
        <v>5</v>
      </c>
      <c r="E2842">
        <v>2842</v>
      </c>
      <c r="F2842" s="2" t="s">
        <v>137</v>
      </c>
      <c r="G2842">
        <v>4.78</v>
      </c>
      <c r="H2842">
        <v>100</v>
      </c>
      <c r="I2842">
        <v>0</v>
      </c>
      <c r="J2842">
        <v>0</v>
      </c>
      <c r="K2842">
        <v>0</v>
      </c>
      <c r="L2842" t="b">
        <f t="shared" si="176"/>
        <v>0</v>
      </c>
      <c r="M2842" t="b">
        <f t="shared" si="177"/>
        <v>0</v>
      </c>
      <c r="N2842" t="b">
        <f t="shared" si="178"/>
        <v>0</v>
      </c>
      <c r="O2842" s="2" t="b">
        <f t="shared" si="179"/>
        <v>0</v>
      </c>
    </row>
    <row r="2843" spans="1:15" x14ac:dyDescent="0.25">
      <c r="A2843">
        <v>2843</v>
      </c>
      <c r="B2843" s="2" t="s">
        <v>3010</v>
      </c>
      <c r="C2843">
        <v>34</v>
      </c>
      <c r="D2843">
        <v>5</v>
      </c>
      <c r="E2843">
        <v>2843</v>
      </c>
      <c r="F2843" s="2" t="s">
        <v>137</v>
      </c>
      <c r="G2843">
        <v>3.9</v>
      </c>
      <c r="H2843">
        <v>100</v>
      </c>
      <c r="I2843">
        <v>0</v>
      </c>
      <c r="J2843">
        <v>0</v>
      </c>
      <c r="K2843">
        <v>0</v>
      </c>
      <c r="L2843" t="b">
        <f t="shared" si="176"/>
        <v>0</v>
      </c>
      <c r="M2843" t="b">
        <f t="shared" si="177"/>
        <v>0</v>
      </c>
      <c r="N2843" t="b">
        <f t="shared" si="178"/>
        <v>0</v>
      </c>
      <c r="O2843" s="2" t="b">
        <f t="shared" si="179"/>
        <v>0</v>
      </c>
    </row>
    <row r="2844" spans="1:15" x14ac:dyDescent="0.25">
      <c r="A2844">
        <v>2844</v>
      </c>
      <c r="B2844" s="2" t="s">
        <v>3011</v>
      </c>
      <c r="C2844">
        <v>34</v>
      </c>
      <c r="D2844">
        <v>5</v>
      </c>
      <c r="E2844">
        <v>2844</v>
      </c>
      <c r="F2844" s="2" t="s">
        <v>137</v>
      </c>
      <c r="G2844">
        <v>5.2</v>
      </c>
      <c r="H2844">
        <v>100</v>
      </c>
      <c r="I2844">
        <v>0</v>
      </c>
      <c r="J2844">
        <v>0</v>
      </c>
      <c r="K2844">
        <v>0</v>
      </c>
      <c r="L2844" t="b">
        <f t="shared" si="176"/>
        <v>0</v>
      </c>
      <c r="M2844" t="b">
        <f t="shared" si="177"/>
        <v>0</v>
      </c>
      <c r="N2844" t="b">
        <f t="shared" si="178"/>
        <v>0</v>
      </c>
      <c r="O2844" s="2" t="b">
        <f t="shared" si="179"/>
        <v>0</v>
      </c>
    </row>
    <row r="2845" spans="1:15" x14ac:dyDescent="0.25">
      <c r="A2845">
        <v>2845</v>
      </c>
      <c r="B2845" s="2" t="s">
        <v>3012</v>
      </c>
      <c r="C2845">
        <v>34</v>
      </c>
      <c r="D2845">
        <v>5</v>
      </c>
      <c r="E2845">
        <v>2845</v>
      </c>
      <c r="F2845" s="2" t="s">
        <v>137</v>
      </c>
      <c r="G2845">
        <v>3.67</v>
      </c>
      <c r="H2845">
        <v>100</v>
      </c>
      <c r="I2845">
        <v>0</v>
      </c>
      <c r="J2845">
        <v>0</v>
      </c>
      <c r="K2845">
        <v>0</v>
      </c>
      <c r="L2845" t="b">
        <f t="shared" si="176"/>
        <v>0</v>
      </c>
      <c r="M2845" t="b">
        <f t="shared" si="177"/>
        <v>0</v>
      </c>
      <c r="N2845" t="b">
        <f t="shared" si="178"/>
        <v>0</v>
      </c>
      <c r="O2845" s="2" t="b">
        <f t="shared" si="179"/>
        <v>0</v>
      </c>
    </row>
    <row r="2846" spans="1:15" x14ac:dyDescent="0.25">
      <c r="A2846">
        <v>2846</v>
      </c>
      <c r="B2846" s="2" t="s">
        <v>3013</v>
      </c>
      <c r="C2846">
        <v>34</v>
      </c>
      <c r="D2846">
        <v>5</v>
      </c>
      <c r="E2846">
        <v>2846</v>
      </c>
      <c r="F2846" s="2" t="s">
        <v>137</v>
      </c>
      <c r="G2846">
        <v>6.46</v>
      </c>
      <c r="H2846">
        <v>100</v>
      </c>
      <c r="I2846">
        <v>0</v>
      </c>
      <c r="J2846">
        <v>0</v>
      </c>
      <c r="K2846">
        <v>0</v>
      </c>
      <c r="L2846" t="b">
        <f t="shared" si="176"/>
        <v>0</v>
      </c>
      <c r="M2846" t="b">
        <f t="shared" si="177"/>
        <v>0</v>
      </c>
      <c r="N2846" t="b">
        <f t="shared" si="178"/>
        <v>0</v>
      </c>
      <c r="O2846" s="2" t="b">
        <f t="shared" si="179"/>
        <v>0</v>
      </c>
    </row>
    <row r="2847" spans="1:15" x14ac:dyDescent="0.25">
      <c r="A2847">
        <v>2847</v>
      </c>
      <c r="B2847" s="2" t="s">
        <v>3014</v>
      </c>
      <c r="C2847">
        <v>34</v>
      </c>
      <c r="D2847">
        <v>5</v>
      </c>
      <c r="E2847">
        <v>2847</v>
      </c>
      <c r="F2847" s="2" t="s">
        <v>137</v>
      </c>
      <c r="G2847">
        <v>6.34</v>
      </c>
      <c r="H2847">
        <v>100</v>
      </c>
      <c r="I2847">
        <v>0</v>
      </c>
      <c r="J2847">
        <v>0</v>
      </c>
      <c r="K2847">
        <v>0</v>
      </c>
      <c r="L2847" t="b">
        <f t="shared" si="176"/>
        <v>0</v>
      </c>
      <c r="M2847" t="b">
        <f t="shared" si="177"/>
        <v>0</v>
      </c>
      <c r="N2847" t="b">
        <f t="shared" si="178"/>
        <v>0</v>
      </c>
      <c r="O2847" s="2" t="b">
        <f t="shared" si="179"/>
        <v>0</v>
      </c>
    </row>
    <row r="2848" spans="1:15" x14ac:dyDescent="0.25">
      <c r="A2848">
        <v>2848</v>
      </c>
      <c r="B2848" s="2" t="s">
        <v>3015</v>
      </c>
      <c r="C2848">
        <v>34</v>
      </c>
      <c r="D2848">
        <v>5</v>
      </c>
      <c r="E2848">
        <v>2848</v>
      </c>
      <c r="F2848" s="2" t="s">
        <v>137</v>
      </c>
      <c r="G2848">
        <v>6.46</v>
      </c>
      <c r="H2848">
        <v>100</v>
      </c>
      <c r="I2848">
        <v>0</v>
      </c>
      <c r="J2848">
        <v>0</v>
      </c>
      <c r="K2848">
        <v>0</v>
      </c>
      <c r="L2848" t="b">
        <f t="shared" si="176"/>
        <v>0</v>
      </c>
      <c r="M2848" t="b">
        <f t="shared" si="177"/>
        <v>0</v>
      </c>
      <c r="N2848" t="b">
        <f t="shared" si="178"/>
        <v>0</v>
      </c>
      <c r="O2848" s="2" t="b">
        <f t="shared" si="179"/>
        <v>0</v>
      </c>
    </row>
    <row r="2849" spans="1:15" x14ac:dyDescent="0.25">
      <c r="A2849">
        <v>2849</v>
      </c>
      <c r="B2849" s="2" t="s">
        <v>3016</v>
      </c>
      <c r="C2849">
        <v>34</v>
      </c>
      <c r="D2849">
        <v>28</v>
      </c>
      <c r="E2849">
        <v>2849</v>
      </c>
      <c r="F2849" s="2" t="s">
        <v>137</v>
      </c>
      <c r="G2849">
        <v>8.82</v>
      </c>
      <c r="H2849">
        <v>100</v>
      </c>
      <c r="I2849">
        <v>0</v>
      </c>
      <c r="J2849">
        <v>0</v>
      </c>
      <c r="K2849">
        <v>0</v>
      </c>
      <c r="L2849" t="b">
        <f t="shared" si="176"/>
        <v>0</v>
      </c>
      <c r="M2849" t="b">
        <f t="shared" si="177"/>
        <v>0</v>
      </c>
      <c r="N2849" t="b">
        <f t="shared" si="178"/>
        <v>0</v>
      </c>
      <c r="O2849" s="2" t="b">
        <f t="shared" si="179"/>
        <v>0</v>
      </c>
    </row>
    <row r="2850" spans="1:15" x14ac:dyDescent="0.25">
      <c r="A2850">
        <v>2850</v>
      </c>
      <c r="B2850" s="2" t="s">
        <v>3017</v>
      </c>
      <c r="C2850">
        <v>34</v>
      </c>
      <c r="D2850">
        <v>28</v>
      </c>
      <c r="E2850">
        <v>2850</v>
      </c>
      <c r="F2850" s="2" t="s">
        <v>137</v>
      </c>
      <c r="G2850">
        <v>9.01</v>
      </c>
      <c r="H2850">
        <v>100</v>
      </c>
      <c r="I2850">
        <v>0</v>
      </c>
      <c r="J2850">
        <v>0</v>
      </c>
      <c r="K2850">
        <v>0</v>
      </c>
      <c r="L2850" t="b">
        <f t="shared" si="176"/>
        <v>0</v>
      </c>
      <c r="M2850" t="b">
        <f t="shared" si="177"/>
        <v>0</v>
      </c>
      <c r="N2850" t="b">
        <f t="shared" si="178"/>
        <v>0</v>
      </c>
      <c r="O2850" s="2" t="b">
        <f t="shared" si="179"/>
        <v>0</v>
      </c>
    </row>
    <row r="2851" spans="1:15" x14ac:dyDescent="0.25">
      <c r="A2851">
        <v>2851</v>
      </c>
      <c r="B2851" s="2" t="s">
        <v>3018</v>
      </c>
      <c r="C2851">
        <v>34</v>
      </c>
      <c r="D2851">
        <v>28</v>
      </c>
      <c r="E2851">
        <v>2851</v>
      </c>
      <c r="F2851" s="2" t="s">
        <v>137</v>
      </c>
      <c r="G2851">
        <v>12.06</v>
      </c>
      <c r="H2851">
        <v>100</v>
      </c>
      <c r="I2851">
        <v>0</v>
      </c>
      <c r="J2851">
        <v>0</v>
      </c>
      <c r="K2851">
        <v>0</v>
      </c>
      <c r="L2851" t="b">
        <f t="shared" si="176"/>
        <v>0</v>
      </c>
      <c r="M2851" t="b">
        <f t="shared" si="177"/>
        <v>0</v>
      </c>
      <c r="N2851" t="b">
        <f t="shared" si="178"/>
        <v>0</v>
      </c>
      <c r="O2851" s="2" t="b">
        <f t="shared" si="179"/>
        <v>0</v>
      </c>
    </row>
    <row r="2852" spans="1:15" x14ac:dyDescent="0.25">
      <c r="A2852">
        <v>2852</v>
      </c>
      <c r="B2852" s="2" t="s">
        <v>3019</v>
      </c>
      <c r="C2852">
        <v>34</v>
      </c>
      <c r="D2852">
        <v>28</v>
      </c>
      <c r="E2852">
        <v>2852</v>
      </c>
      <c r="F2852" s="2" t="s">
        <v>137</v>
      </c>
      <c r="G2852">
        <v>5.2</v>
      </c>
      <c r="H2852">
        <v>100</v>
      </c>
      <c r="I2852">
        <v>0</v>
      </c>
      <c r="J2852">
        <v>0</v>
      </c>
      <c r="K2852">
        <v>0</v>
      </c>
      <c r="L2852" t="b">
        <f t="shared" si="176"/>
        <v>0</v>
      </c>
      <c r="M2852" t="b">
        <f t="shared" si="177"/>
        <v>0</v>
      </c>
      <c r="N2852" t="b">
        <f t="shared" si="178"/>
        <v>0</v>
      </c>
      <c r="O2852" s="2" t="b">
        <f t="shared" si="179"/>
        <v>0</v>
      </c>
    </row>
    <row r="2853" spans="1:15" x14ac:dyDescent="0.25">
      <c r="A2853">
        <v>2853</v>
      </c>
      <c r="B2853" s="2" t="s">
        <v>3020</v>
      </c>
      <c r="C2853">
        <v>34</v>
      </c>
      <c r="D2853">
        <v>28</v>
      </c>
      <c r="E2853">
        <v>2853</v>
      </c>
      <c r="F2853" s="2" t="s">
        <v>137</v>
      </c>
      <c r="G2853">
        <v>9.77</v>
      </c>
      <c r="H2853">
        <v>100</v>
      </c>
      <c r="I2853">
        <v>0</v>
      </c>
      <c r="J2853">
        <v>0</v>
      </c>
      <c r="K2853">
        <v>0</v>
      </c>
      <c r="L2853" t="b">
        <f t="shared" si="176"/>
        <v>0</v>
      </c>
      <c r="M2853" t="b">
        <f t="shared" si="177"/>
        <v>0</v>
      </c>
      <c r="N2853" t="b">
        <f t="shared" si="178"/>
        <v>0</v>
      </c>
      <c r="O2853" s="2" t="b">
        <f t="shared" si="179"/>
        <v>0</v>
      </c>
    </row>
    <row r="2854" spans="1:15" x14ac:dyDescent="0.25">
      <c r="A2854">
        <v>2854</v>
      </c>
      <c r="B2854" s="2" t="s">
        <v>3021</v>
      </c>
      <c r="C2854">
        <v>34</v>
      </c>
      <c r="D2854">
        <v>28</v>
      </c>
      <c r="E2854">
        <v>2854</v>
      </c>
      <c r="F2854" s="2" t="s">
        <v>137</v>
      </c>
      <c r="G2854">
        <v>9.77</v>
      </c>
      <c r="H2854">
        <v>100</v>
      </c>
      <c r="I2854">
        <v>0</v>
      </c>
      <c r="J2854">
        <v>0</v>
      </c>
      <c r="K2854">
        <v>0</v>
      </c>
      <c r="L2854" t="b">
        <f t="shared" si="176"/>
        <v>0</v>
      </c>
      <c r="M2854" t="b">
        <f t="shared" si="177"/>
        <v>0</v>
      </c>
      <c r="N2854" t="b">
        <f t="shared" si="178"/>
        <v>0</v>
      </c>
      <c r="O2854" s="2" t="b">
        <f t="shared" si="179"/>
        <v>0</v>
      </c>
    </row>
    <row r="2855" spans="1:15" x14ac:dyDescent="0.25">
      <c r="A2855">
        <v>2855</v>
      </c>
      <c r="B2855" s="2" t="s">
        <v>3022</v>
      </c>
      <c r="C2855">
        <v>34</v>
      </c>
      <c r="D2855">
        <v>28</v>
      </c>
      <c r="E2855">
        <v>2855</v>
      </c>
      <c r="F2855" s="2" t="s">
        <v>137</v>
      </c>
      <c r="G2855">
        <v>4.4400000000000004</v>
      </c>
      <c r="H2855">
        <v>100</v>
      </c>
      <c r="I2855">
        <v>0</v>
      </c>
      <c r="J2855">
        <v>0</v>
      </c>
      <c r="K2855">
        <v>0</v>
      </c>
      <c r="L2855" t="b">
        <f t="shared" si="176"/>
        <v>0</v>
      </c>
      <c r="M2855" t="b">
        <f t="shared" si="177"/>
        <v>0</v>
      </c>
      <c r="N2855" t="b">
        <f t="shared" si="178"/>
        <v>0</v>
      </c>
      <c r="O2855" s="2" t="b">
        <f t="shared" si="179"/>
        <v>0</v>
      </c>
    </row>
    <row r="2856" spans="1:15" x14ac:dyDescent="0.25">
      <c r="A2856">
        <v>2856</v>
      </c>
      <c r="B2856" s="2" t="s">
        <v>3023</v>
      </c>
      <c r="C2856">
        <v>34</v>
      </c>
      <c r="D2856">
        <v>28</v>
      </c>
      <c r="E2856">
        <v>2856</v>
      </c>
      <c r="F2856" s="2" t="s">
        <v>137</v>
      </c>
      <c r="G2856">
        <v>5.37</v>
      </c>
      <c r="H2856">
        <v>100</v>
      </c>
      <c r="I2856">
        <v>0</v>
      </c>
      <c r="J2856">
        <v>0</v>
      </c>
      <c r="K2856">
        <v>0</v>
      </c>
      <c r="L2856" t="b">
        <f t="shared" si="176"/>
        <v>0</v>
      </c>
      <c r="M2856" t="b">
        <f t="shared" si="177"/>
        <v>0</v>
      </c>
      <c r="N2856" t="b">
        <f t="shared" si="178"/>
        <v>0</v>
      </c>
      <c r="O2856" s="2" t="b">
        <f t="shared" si="179"/>
        <v>0</v>
      </c>
    </row>
    <row r="2857" spans="1:15" x14ac:dyDescent="0.25">
      <c r="A2857">
        <v>2857</v>
      </c>
      <c r="B2857" s="2" t="s">
        <v>3024</v>
      </c>
      <c r="C2857">
        <v>34</v>
      </c>
      <c r="D2857">
        <v>28</v>
      </c>
      <c r="E2857">
        <v>2857</v>
      </c>
      <c r="F2857" s="2" t="s">
        <v>137</v>
      </c>
      <c r="G2857">
        <v>6.14</v>
      </c>
      <c r="H2857">
        <v>100</v>
      </c>
      <c r="I2857">
        <v>0</v>
      </c>
      <c r="J2857">
        <v>0</v>
      </c>
      <c r="K2857">
        <v>0</v>
      </c>
      <c r="L2857" t="b">
        <f t="shared" si="176"/>
        <v>0</v>
      </c>
      <c r="M2857" t="b">
        <f t="shared" si="177"/>
        <v>0</v>
      </c>
      <c r="N2857" t="b">
        <f t="shared" si="178"/>
        <v>0</v>
      </c>
      <c r="O2857" s="2" t="b">
        <f t="shared" si="179"/>
        <v>0</v>
      </c>
    </row>
    <row r="2858" spans="1:15" x14ac:dyDescent="0.25">
      <c r="A2858">
        <v>2858</v>
      </c>
      <c r="B2858" s="2" t="s">
        <v>3025</v>
      </c>
      <c r="C2858">
        <v>34</v>
      </c>
      <c r="D2858">
        <v>28</v>
      </c>
      <c r="E2858">
        <v>2858</v>
      </c>
      <c r="F2858" s="2" t="s">
        <v>137</v>
      </c>
      <c r="G2858">
        <v>8.0399999999999991</v>
      </c>
      <c r="H2858">
        <v>100</v>
      </c>
      <c r="I2858">
        <v>0</v>
      </c>
      <c r="J2858">
        <v>0</v>
      </c>
      <c r="K2858">
        <v>0</v>
      </c>
      <c r="L2858" t="b">
        <f t="shared" si="176"/>
        <v>0</v>
      </c>
      <c r="M2858" t="b">
        <f t="shared" si="177"/>
        <v>0</v>
      </c>
      <c r="N2858" t="b">
        <f t="shared" si="178"/>
        <v>0</v>
      </c>
      <c r="O2858" s="2" t="b">
        <f t="shared" si="179"/>
        <v>0</v>
      </c>
    </row>
    <row r="2859" spans="1:15" x14ac:dyDescent="0.25">
      <c r="A2859">
        <v>2859</v>
      </c>
      <c r="B2859" s="2" t="s">
        <v>3026</v>
      </c>
      <c r="C2859">
        <v>34</v>
      </c>
      <c r="D2859">
        <v>28</v>
      </c>
      <c r="E2859">
        <v>2859</v>
      </c>
      <c r="F2859" s="2" t="s">
        <v>137</v>
      </c>
      <c r="G2859">
        <v>8.0399999999999991</v>
      </c>
      <c r="H2859">
        <v>100</v>
      </c>
      <c r="I2859">
        <v>0</v>
      </c>
      <c r="J2859">
        <v>0</v>
      </c>
      <c r="K2859">
        <v>0</v>
      </c>
      <c r="L2859" t="b">
        <f t="shared" si="176"/>
        <v>0</v>
      </c>
      <c r="M2859" t="b">
        <f t="shared" si="177"/>
        <v>0</v>
      </c>
      <c r="N2859" t="b">
        <f t="shared" si="178"/>
        <v>0</v>
      </c>
      <c r="O2859" s="2" t="b">
        <f t="shared" si="179"/>
        <v>0</v>
      </c>
    </row>
    <row r="2860" spans="1:15" x14ac:dyDescent="0.25">
      <c r="A2860">
        <v>2860</v>
      </c>
      <c r="B2860" s="2" t="s">
        <v>3027</v>
      </c>
      <c r="C2860">
        <v>34</v>
      </c>
      <c r="D2860">
        <v>28</v>
      </c>
      <c r="E2860">
        <v>2860</v>
      </c>
      <c r="F2860" s="2" t="s">
        <v>137</v>
      </c>
      <c r="G2860">
        <v>6.71</v>
      </c>
      <c r="H2860">
        <v>100</v>
      </c>
      <c r="I2860">
        <v>0</v>
      </c>
      <c r="J2860">
        <v>0</v>
      </c>
      <c r="K2860">
        <v>0</v>
      </c>
      <c r="L2860" t="b">
        <f t="shared" si="176"/>
        <v>0</v>
      </c>
      <c r="M2860" t="b">
        <f t="shared" si="177"/>
        <v>0</v>
      </c>
      <c r="N2860" t="b">
        <f t="shared" si="178"/>
        <v>0</v>
      </c>
      <c r="O2860" s="2" t="b">
        <f t="shared" si="179"/>
        <v>0</v>
      </c>
    </row>
    <row r="2861" spans="1:15" x14ac:dyDescent="0.25">
      <c r="A2861">
        <v>2861</v>
      </c>
      <c r="B2861" s="2" t="s">
        <v>3028</v>
      </c>
      <c r="C2861">
        <v>34</v>
      </c>
      <c r="D2861">
        <v>28</v>
      </c>
      <c r="E2861">
        <v>2861</v>
      </c>
      <c r="F2861" s="2" t="s">
        <v>137</v>
      </c>
      <c r="G2861">
        <v>8.16</v>
      </c>
      <c r="H2861">
        <v>100</v>
      </c>
      <c r="I2861">
        <v>0</v>
      </c>
      <c r="J2861">
        <v>0</v>
      </c>
      <c r="K2861">
        <v>0</v>
      </c>
      <c r="L2861" t="b">
        <f t="shared" si="176"/>
        <v>0</v>
      </c>
      <c r="M2861" t="b">
        <f t="shared" si="177"/>
        <v>0</v>
      </c>
      <c r="N2861" t="b">
        <f t="shared" si="178"/>
        <v>0</v>
      </c>
      <c r="O2861" s="2" t="b">
        <f t="shared" si="179"/>
        <v>0</v>
      </c>
    </row>
    <row r="2862" spans="1:15" x14ac:dyDescent="0.25">
      <c r="A2862">
        <v>2862</v>
      </c>
      <c r="B2862" s="2" t="s">
        <v>3029</v>
      </c>
      <c r="C2862">
        <v>34</v>
      </c>
      <c r="D2862">
        <v>28</v>
      </c>
      <c r="E2862">
        <v>2862</v>
      </c>
      <c r="F2862" s="2" t="s">
        <v>137</v>
      </c>
      <c r="G2862">
        <v>7.81</v>
      </c>
      <c r="H2862">
        <v>100</v>
      </c>
      <c r="I2862">
        <v>0</v>
      </c>
      <c r="J2862">
        <v>0</v>
      </c>
      <c r="K2862">
        <v>0</v>
      </c>
      <c r="L2862" t="b">
        <f t="shared" si="176"/>
        <v>0</v>
      </c>
      <c r="M2862" t="b">
        <f t="shared" si="177"/>
        <v>0</v>
      </c>
      <c r="N2862" t="b">
        <f t="shared" si="178"/>
        <v>0</v>
      </c>
      <c r="O2862" s="2" t="b">
        <f t="shared" si="179"/>
        <v>0</v>
      </c>
    </row>
    <row r="2863" spans="1:15" x14ac:dyDescent="0.25">
      <c r="A2863">
        <v>2863</v>
      </c>
      <c r="B2863" s="2" t="s">
        <v>3030</v>
      </c>
      <c r="C2863">
        <v>34</v>
      </c>
      <c r="D2863">
        <v>28</v>
      </c>
      <c r="E2863">
        <v>2863</v>
      </c>
      <c r="F2863" s="2" t="s">
        <v>137</v>
      </c>
      <c r="G2863">
        <v>6.48</v>
      </c>
      <c r="H2863">
        <v>100</v>
      </c>
      <c r="I2863">
        <v>0</v>
      </c>
      <c r="J2863">
        <v>0</v>
      </c>
      <c r="K2863">
        <v>0</v>
      </c>
      <c r="L2863" t="b">
        <f t="shared" si="176"/>
        <v>0</v>
      </c>
      <c r="M2863" t="b">
        <f t="shared" si="177"/>
        <v>0</v>
      </c>
      <c r="N2863" t="b">
        <f t="shared" si="178"/>
        <v>0</v>
      </c>
      <c r="O2863" s="2" t="b">
        <f t="shared" si="179"/>
        <v>0</v>
      </c>
    </row>
    <row r="2864" spans="1:15" x14ac:dyDescent="0.25">
      <c r="A2864">
        <v>2864</v>
      </c>
      <c r="B2864" s="2" t="s">
        <v>3031</v>
      </c>
      <c r="C2864">
        <v>34</v>
      </c>
      <c r="D2864">
        <v>28</v>
      </c>
      <c r="E2864">
        <v>2864</v>
      </c>
      <c r="F2864" s="2" t="s">
        <v>137</v>
      </c>
      <c r="G2864">
        <v>5.6</v>
      </c>
      <c r="H2864">
        <v>100</v>
      </c>
      <c r="I2864">
        <v>0</v>
      </c>
      <c r="J2864">
        <v>0</v>
      </c>
      <c r="K2864">
        <v>0</v>
      </c>
      <c r="L2864" t="b">
        <f t="shared" si="176"/>
        <v>0</v>
      </c>
      <c r="M2864" t="b">
        <f t="shared" si="177"/>
        <v>0</v>
      </c>
      <c r="N2864" t="b">
        <f t="shared" si="178"/>
        <v>0</v>
      </c>
      <c r="O2864" s="2" t="b">
        <f t="shared" si="179"/>
        <v>0</v>
      </c>
    </row>
    <row r="2865" spans="1:15" x14ac:dyDescent="0.25">
      <c r="A2865">
        <v>2865</v>
      </c>
      <c r="B2865" s="2" t="s">
        <v>3032</v>
      </c>
      <c r="C2865">
        <v>34</v>
      </c>
      <c r="D2865">
        <v>28</v>
      </c>
      <c r="E2865">
        <v>2865</v>
      </c>
      <c r="F2865" s="2" t="s">
        <v>137</v>
      </c>
      <c r="G2865">
        <v>6.9</v>
      </c>
      <c r="H2865">
        <v>100</v>
      </c>
      <c r="I2865">
        <v>0</v>
      </c>
      <c r="J2865">
        <v>0</v>
      </c>
      <c r="K2865">
        <v>0</v>
      </c>
      <c r="L2865" t="b">
        <f t="shared" si="176"/>
        <v>0</v>
      </c>
      <c r="M2865" t="b">
        <f t="shared" si="177"/>
        <v>0</v>
      </c>
      <c r="N2865" t="b">
        <f t="shared" si="178"/>
        <v>0</v>
      </c>
      <c r="O2865" s="2" t="b">
        <f t="shared" si="179"/>
        <v>0</v>
      </c>
    </row>
    <row r="2866" spans="1:15" x14ac:dyDescent="0.25">
      <c r="A2866">
        <v>2866</v>
      </c>
      <c r="B2866" s="2" t="s">
        <v>3033</v>
      </c>
      <c r="C2866">
        <v>34</v>
      </c>
      <c r="D2866">
        <v>28</v>
      </c>
      <c r="E2866">
        <v>2866</v>
      </c>
      <c r="F2866" s="2" t="s">
        <v>137</v>
      </c>
      <c r="G2866">
        <v>5.37</v>
      </c>
      <c r="H2866">
        <v>100</v>
      </c>
      <c r="I2866">
        <v>0</v>
      </c>
      <c r="J2866">
        <v>0</v>
      </c>
      <c r="K2866">
        <v>0</v>
      </c>
      <c r="L2866" t="b">
        <f t="shared" si="176"/>
        <v>0</v>
      </c>
      <c r="M2866" t="b">
        <f t="shared" si="177"/>
        <v>0</v>
      </c>
      <c r="N2866" t="b">
        <f t="shared" si="178"/>
        <v>0</v>
      </c>
      <c r="O2866" s="2" t="b">
        <f t="shared" si="179"/>
        <v>0</v>
      </c>
    </row>
    <row r="2867" spans="1:15" x14ac:dyDescent="0.25">
      <c r="A2867">
        <v>2867</v>
      </c>
      <c r="B2867" s="2" t="s">
        <v>3034</v>
      </c>
      <c r="C2867">
        <v>34</v>
      </c>
      <c r="D2867">
        <v>28</v>
      </c>
      <c r="E2867">
        <v>2867</v>
      </c>
      <c r="F2867" s="2" t="s">
        <v>137</v>
      </c>
      <c r="G2867">
        <v>10.39</v>
      </c>
      <c r="H2867">
        <v>100</v>
      </c>
      <c r="I2867">
        <v>0</v>
      </c>
      <c r="J2867">
        <v>0</v>
      </c>
      <c r="K2867">
        <v>0</v>
      </c>
      <c r="L2867" t="b">
        <f t="shared" si="176"/>
        <v>0</v>
      </c>
      <c r="M2867" t="b">
        <f t="shared" si="177"/>
        <v>0</v>
      </c>
      <c r="N2867" t="b">
        <f t="shared" si="178"/>
        <v>0</v>
      </c>
      <c r="O2867" s="2" t="b">
        <f t="shared" si="179"/>
        <v>0</v>
      </c>
    </row>
    <row r="2868" spans="1:15" x14ac:dyDescent="0.25">
      <c r="A2868">
        <v>2868</v>
      </c>
      <c r="B2868" s="2" t="s">
        <v>3035</v>
      </c>
      <c r="C2868">
        <v>34</v>
      </c>
      <c r="D2868">
        <v>28</v>
      </c>
      <c r="E2868">
        <v>2868</v>
      </c>
      <c r="F2868" s="2" t="s">
        <v>137</v>
      </c>
      <c r="G2868">
        <v>8.82</v>
      </c>
      <c r="H2868">
        <v>100</v>
      </c>
      <c r="I2868">
        <v>0</v>
      </c>
      <c r="J2868">
        <v>0</v>
      </c>
      <c r="K2868">
        <v>0</v>
      </c>
      <c r="L2868" t="b">
        <f t="shared" si="176"/>
        <v>0</v>
      </c>
      <c r="M2868" t="b">
        <f t="shared" si="177"/>
        <v>0</v>
      </c>
      <c r="N2868" t="b">
        <f t="shared" si="178"/>
        <v>0</v>
      </c>
      <c r="O2868" s="2" t="b">
        <f t="shared" si="179"/>
        <v>0</v>
      </c>
    </row>
    <row r="2869" spans="1:15" x14ac:dyDescent="0.25">
      <c r="A2869">
        <v>2869</v>
      </c>
      <c r="B2869" s="2" t="s">
        <v>3036</v>
      </c>
      <c r="C2869">
        <v>34</v>
      </c>
      <c r="D2869">
        <v>28</v>
      </c>
      <c r="E2869">
        <v>2869</v>
      </c>
      <c r="F2869" s="2" t="s">
        <v>137</v>
      </c>
      <c r="G2869">
        <v>9.59</v>
      </c>
      <c r="H2869">
        <v>100</v>
      </c>
      <c r="I2869">
        <v>0</v>
      </c>
      <c r="J2869">
        <v>0</v>
      </c>
      <c r="K2869">
        <v>0</v>
      </c>
      <c r="L2869" t="b">
        <f t="shared" si="176"/>
        <v>0</v>
      </c>
      <c r="M2869" t="b">
        <f t="shared" si="177"/>
        <v>0</v>
      </c>
      <c r="N2869" t="b">
        <f t="shared" si="178"/>
        <v>0</v>
      </c>
      <c r="O2869" s="2" t="b">
        <f t="shared" si="179"/>
        <v>0</v>
      </c>
    </row>
    <row r="2870" spans="1:15" x14ac:dyDescent="0.25">
      <c r="A2870">
        <v>2870</v>
      </c>
      <c r="B2870" s="2" t="s">
        <v>3037</v>
      </c>
      <c r="C2870">
        <v>34</v>
      </c>
      <c r="D2870">
        <v>28</v>
      </c>
      <c r="E2870">
        <v>2870</v>
      </c>
      <c r="F2870" s="2" t="s">
        <v>137</v>
      </c>
      <c r="G2870">
        <v>11.49</v>
      </c>
      <c r="H2870">
        <v>100</v>
      </c>
      <c r="I2870">
        <v>0</v>
      </c>
      <c r="J2870">
        <v>0</v>
      </c>
      <c r="K2870">
        <v>0</v>
      </c>
      <c r="L2870" t="b">
        <f t="shared" si="176"/>
        <v>0</v>
      </c>
      <c r="M2870" t="b">
        <f t="shared" si="177"/>
        <v>0</v>
      </c>
      <c r="N2870" t="b">
        <f t="shared" si="178"/>
        <v>0</v>
      </c>
      <c r="O2870" s="2" t="b">
        <f t="shared" si="179"/>
        <v>0</v>
      </c>
    </row>
    <row r="2871" spans="1:15" x14ac:dyDescent="0.25">
      <c r="A2871">
        <v>2871</v>
      </c>
      <c r="B2871" s="2" t="s">
        <v>3038</v>
      </c>
      <c r="C2871">
        <v>34</v>
      </c>
      <c r="D2871">
        <v>28</v>
      </c>
      <c r="E2871">
        <v>2871</v>
      </c>
      <c r="F2871" s="2" t="s">
        <v>137</v>
      </c>
      <c r="G2871">
        <v>11.49</v>
      </c>
      <c r="H2871">
        <v>100</v>
      </c>
      <c r="I2871">
        <v>0</v>
      </c>
      <c r="J2871">
        <v>0</v>
      </c>
      <c r="K2871">
        <v>0</v>
      </c>
      <c r="L2871" t="b">
        <f t="shared" si="176"/>
        <v>0</v>
      </c>
      <c r="M2871" t="b">
        <f t="shared" si="177"/>
        <v>0</v>
      </c>
      <c r="N2871" t="b">
        <f t="shared" si="178"/>
        <v>0</v>
      </c>
      <c r="O2871" s="2" t="b">
        <f t="shared" si="179"/>
        <v>0</v>
      </c>
    </row>
    <row r="2872" spans="1:15" x14ac:dyDescent="0.25">
      <c r="A2872">
        <v>2872</v>
      </c>
      <c r="B2872" s="2" t="s">
        <v>3039</v>
      </c>
      <c r="C2872">
        <v>34</v>
      </c>
      <c r="D2872">
        <v>28</v>
      </c>
      <c r="E2872">
        <v>2872</v>
      </c>
      <c r="F2872" s="2" t="s">
        <v>137</v>
      </c>
      <c r="G2872">
        <v>10.16</v>
      </c>
      <c r="H2872">
        <v>100</v>
      </c>
      <c r="I2872">
        <v>0</v>
      </c>
      <c r="J2872">
        <v>0</v>
      </c>
      <c r="K2872">
        <v>0</v>
      </c>
      <c r="L2872" t="b">
        <f t="shared" si="176"/>
        <v>0</v>
      </c>
      <c r="M2872" t="b">
        <f t="shared" si="177"/>
        <v>0</v>
      </c>
      <c r="N2872" t="b">
        <f t="shared" si="178"/>
        <v>0</v>
      </c>
      <c r="O2872" s="2" t="b">
        <f t="shared" si="179"/>
        <v>0</v>
      </c>
    </row>
    <row r="2873" spans="1:15" x14ac:dyDescent="0.25">
      <c r="A2873">
        <v>2873</v>
      </c>
      <c r="B2873" s="2" t="s">
        <v>3040</v>
      </c>
      <c r="C2873">
        <v>34</v>
      </c>
      <c r="D2873">
        <v>28</v>
      </c>
      <c r="E2873">
        <v>2873</v>
      </c>
      <c r="F2873" s="2" t="s">
        <v>137</v>
      </c>
      <c r="G2873">
        <v>11.61</v>
      </c>
      <c r="H2873">
        <v>100</v>
      </c>
      <c r="I2873">
        <v>0</v>
      </c>
      <c r="J2873">
        <v>0</v>
      </c>
      <c r="K2873">
        <v>0</v>
      </c>
      <c r="L2873" t="b">
        <f t="shared" si="176"/>
        <v>0</v>
      </c>
      <c r="M2873" t="b">
        <f t="shared" si="177"/>
        <v>0</v>
      </c>
      <c r="N2873" t="b">
        <f t="shared" si="178"/>
        <v>0</v>
      </c>
      <c r="O2873" s="2" t="b">
        <f t="shared" si="179"/>
        <v>0</v>
      </c>
    </row>
    <row r="2874" spans="1:15" x14ac:dyDescent="0.25">
      <c r="A2874">
        <v>2874</v>
      </c>
      <c r="B2874" s="2" t="s">
        <v>3041</v>
      </c>
      <c r="C2874">
        <v>34</v>
      </c>
      <c r="D2874">
        <v>28</v>
      </c>
      <c r="E2874">
        <v>2874</v>
      </c>
      <c r="F2874" s="2" t="s">
        <v>137</v>
      </c>
      <c r="G2874">
        <v>11.26</v>
      </c>
      <c r="H2874">
        <v>100</v>
      </c>
      <c r="I2874">
        <v>0</v>
      </c>
      <c r="J2874">
        <v>0</v>
      </c>
      <c r="K2874">
        <v>0</v>
      </c>
      <c r="L2874" t="b">
        <f t="shared" si="176"/>
        <v>0</v>
      </c>
      <c r="M2874" t="b">
        <f t="shared" si="177"/>
        <v>0</v>
      </c>
      <c r="N2874" t="b">
        <f t="shared" si="178"/>
        <v>0</v>
      </c>
      <c r="O2874" s="2" t="b">
        <f t="shared" si="179"/>
        <v>0</v>
      </c>
    </row>
    <row r="2875" spans="1:15" x14ac:dyDescent="0.25">
      <c r="A2875">
        <v>2875</v>
      </c>
      <c r="B2875" s="2" t="s">
        <v>3042</v>
      </c>
      <c r="C2875">
        <v>34</v>
      </c>
      <c r="D2875">
        <v>34</v>
      </c>
      <c r="E2875">
        <v>2875</v>
      </c>
      <c r="F2875" s="2" t="s">
        <v>137</v>
      </c>
      <c r="G2875">
        <v>8.16</v>
      </c>
      <c r="H2875">
        <v>100</v>
      </c>
      <c r="I2875">
        <v>0</v>
      </c>
      <c r="J2875">
        <v>0</v>
      </c>
      <c r="K2875">
        <v>0</v>
      </c>
      <c r="L2875" t="b">
        <f t="shared" si="176"/>
        <v>0</v>
      </c>
      <c r="M2875" t="b">
        <f t="shared" si="177"/>
        <v>0</v>
      </c>
      <c r="N2875" t="b">
        <f t="shared" si="178"/>
        <v>0</v>
      </c>
      <c r="O2875" s="2" t="b">
        <f t="shared" si="179"/>
        <v>0</v>
      </c>
    </row>
    <row r="2876" spans="1:15" x14ac:dyDescent="0.25">
      <c r="A2876">
        <v>2876</v>
      </c>
      <c r="B2876" s="2" t="s">
        <v>3043</v>
      </c>
      <c r="C2876">
        <v>34</v>
      </c>
      <c r="D2876">
        <v>34</v>
      </c>
      <c r="E2876">
        <v>2876</v>
      </c>
      <c r="F2876" s="2" t="s">
        <v>137</v>
      </c>
      <c r="G2876">
        <v>8.0399999999999991</v>
      </c>
      <c r="H2876">
        <v>100</v>
      </c>
      <c r="I2876">
        <v>0</v>
      </c>
      <c r="J2876">
        <v>0</v>
      </c>
      <c r="K2876">
        <v>0</v>
      </c>
      <c r="L2876" t="b">
        <f t="shared" si="176"/>
        <v>0</v>
      </c>
      <c r="M2876" t="b">
        <f t="shared" si="177"/>
        <v>0</v>
      </c>
      <c r="N2876" t="b">
        <f t="shared" si="178"/>
        <v>0</v>
      </c>
      <c r="O2876" s="2" t="b">
        <f t="shared" si="179"/>
        <v>0</v>
      </c>
    </row>
    <row r="2877" spans="1:15" x14ac:dyDescent="0.25">
      <c r="A2877">
        <v>2877</v>
      </c>
      <c r="B2877" s="2" t="s">
        <v>3044</v>
      </c>
      <c r="C2877">
        <v>34</v>
      </c>
      <c r="D2877">
        <v>34</v>
      </c>
      <c r="E2877">
        <v>2877</v>
      </c>
      <c r="F2877" s="2" t="s">
        <v>137</v>
      </c>
      <c r="G2877">
        <v>8.16</v>
      </c>
      <c r="H2877">
        <v>100</v>
      </c>
      <c r="I2877">
        <v>0</v>
      </c>
      <c r="J2877">
        <v>0</v>
      </c>
      <c r="K2877">
        <v>0</v>
      </c>
      <c r="L2877" t="b">
        <f t="shared" si="176"/>
        <v>0</v>
      </c>
      <c r="M2877" t="b">
        <f t="shared" si="177"/>
        <v>0</v>
      </c>
      <c r="N2877" t="b">
        <f t="shared" si="178"/>
        <v>0</v>
      </c>
      <c r="O2877" s="2" t="b">
        <f t="shared" si="179"/>
        <v>0</v>
      </c>
    </row>
    <row r="2878" spans="1:15" x14ac:dyDescent="0.25">
      <c r="A2878">
        <v>2894</v>
      </c>
      <c r="B2878" s="2" t="s">
        <v>3045</v>
      </c>
      <c r="C2878">
        <v>34</v>
      </c>
      <c r="D2878">
        <v>34</v>
      </c>
      <c r="E2878">
        <v>2894</v>
      </c>
      <c r="F2878" s="2" t="s">
        <v>137</v>
      </c>
      <c r="G2878">
        <v>10.52</v>
      </c>
      <c r="H2878">
        <v>100</v>
      </c>
      <c r="I2878">
        <v>0</v>
      </c>
      <c r="J2878">
        <v>0</v>
      </c>
      <c r="K2878">
        <v>0</v>
      </c>
      <c r="L2878" t="b">
        <f t="shared" si="176"/>
        <v>0</v>
      </c>
      <c r="M2878" t="b">
        <f t="shared" si="177"/>
        <v>1</v>
      </c>
      <c r="N2878" t="b">
        <f t="shared" si="178"/>
        <v>0</v>
      </c>
      <c r="O2878" s="2" t="b">
        <f t="shared" si="179"/>
        <v>0</v>
      </c>
    </row>
    <row r="2879" spans="1:15" x14ac:dyDescent="0.25">
      <c r="A2879">
        <v>2895</v>
      </c>
      <c r="B2879" s="2" t="s">
        <v>3046</v>
      </c>
      <c r="C2879">
        <v>34</v>
      </c>
      <c r="D2879">
        <v>27</v>
      </c>
      <c r="E2879">
        <v>2895</v>
      </c>
      <c r="F2879" s="2" t="s">
        <v>137</v>
      </c>
      <c r="G2879">
        <v>10.71</v>
      </c>
      <c r="H2879">
        <v>100</v>
      </c>
      <c r="I2879">
        <v>0</v>
      </c>
      <c r="J2879">
        <v>0</v>
      </c>
      <c r="K2879">
        <v>0</v>
      </c>
      <c r="L2879" t="b">
        <f t="shared" si="176"/>
        <v>0</v>
      </c>
      <c r="M2879" t="b">
        <f t="shared" si="177"/>
        <v>0</v>
      </c>
      <c r="N2879" t="b">
        <f t="shared" si="178"/>
        <v>0</v>
      </c>
      <c r="O2879" s="2" t="b">
        <f t="shared" si="179"/>
        <v>0</v>
      </c>
    </row>
    <row r="2880" spans="1:15" x14ac:dyDescent="0.25">
      <c r="A2880">
        <v>2896</v>
      </c>
      <c r="B2880" s="2" t="s">
        <v>3047</v>
      </c>
      <c r="C2880">
        <v>34</v>
      </c>
      <c r="D2880">
        <v>27</v>
      </c>
      <c r="E2880">
        <v>2896</v>
      </c>
      <c r="F2880" s="2" t="s">
        <v>137</v>
      </c>
      <c r="G2880">
        <v>13.76</v>
      </c>
      <c r="H2880">
        <v>100</v>
      </c>
      <c r="I2880">
        <v>0</v>
      </c>
      <c r="J2880">
        <v>0</v>
      </c>
      <c r="K2880">
        <v>0</v>
      </c>
      <c r="L2880" t="b">
        <f t="shared" si="176"/>
        <v>0</v>
      </c>
      <c r="M2880" t="b">
        <f t="shared" si="177"/>
        <v>0</v>
      </c>
      <c r="N2880" t="b">
        <f t="shared" si="178"/>
        <v>0</v>
      </c>
      <c r="O2880" s="2" t="b">
        <f t="shared" si="179"/>
        <v>0</v>
      </c>
    </row>
    <row r="2881" spans="1:15" x14ac:dyDescent="0.25">
      <c r="A2881">
        <v>2897</v>
      </c>
      <c r="B2881" s="2" t="s">
        <v>3048</v>
      </c>
      <c r="C2881">
        <v>34</v>
      </c>
      <c r="D2881">
        <v>27</v>
      </c>
      <c r="E2881">
        <v>2897</v>
      </c>
      <c r="F2881" s="2" t="s">
        <v>137</v>
      </c>
      <c r="G2881">
        <v>6.9</v>
      </c>
      <c r="H2881">
        <v>100</v>
      </c>
      <c r="I2881">
        <v>0</v>
      </c>
      <c r="J2881">
        <v>0</v>
      </c>
      <c r="K2881">
        <v>0</v>
      </c>
      <c r="L2881" t="b">
        <f t="shared" si="176"/>
        <v>0</v>
      </c>
      <c r="M2881" t="b">
        <f t="shared" si="177"/>
        <v>0</v>
      </c>
      <c r="N2881" t="b">
        <f t="shared" si="178"/>
        <v>0</v>
      </c>
      <c r="O2881" s="2" t="b">
        <f t="shared" si="179"/>
        <v>0</v>
      </c>
    </row>
    <row r="2882" spans="1:15" x14ac:dyDescent="0.25">
      <c r="A2882">
        <v>2898</v>
      </c>
      <c r="B2882" s="2" t="s">
        <v>3049</v>
      </c>
      <c r="C2882">
        <v>34</v>
      </c>
      <c r="D2882">
        <v>27</v>
      </c>
      <c r="E2882">
        <v>2898</v>
      </c>
      <c r="F2882" s="2" t="s">
        <v>137</v>
      </c>
      <c r="G2882">
        <v>11.47</v>
      </c>
      <c r="H2882">
        <v>100</v>
      </c>
      <c r="I2882">
        <v>0</v>
      </c>
      <c r="J2882">
        <v>0</v>
      </c>
      <c r="K2882">
        <v>0</v>
      </c>
      <c r="L2882" t="b">
        <f t="shared" ref="L2882:L2945" si="180">IF(ISNUMBER(FIND(" VEGAN",UPPER(B2882))),TRUE,FALSE)</f>
        <v>0</v>
      </c>
      <c r="M2882" t="b">
        <f t="shared" ref="M2882:M2945" si="181">IF(ISNUMBER(FIND(" BIO",UPPER(B2882))),TRUE)</f>
        <v>0</v>
      </c>
      <c r="N2882" t="b">
        <f t="shared" ref="N2882:N2945" si="182">IF(ISNUMBER(FIND(" HALAL",UPPER(B2882))),TRUE)</f>
        <v>0</v>
      </c>
      <c r="O2882" s="2" t="b">
        <f t="shared" ref="O2882:O2945" si="183">IF(ISNUMBER(FIND(" CASHER",UPPER(B2882))),TRUE)</f>
        <v>0</v>
      </c>
    </row>
    <row r="2883" spans="1:15" x14ac:dyDescent="0.25">
      <c r="A2883">
        <v>2899</v>
      </c>
      <c r="B2883" s="2" t="s">
        <v>3050</v>
      </c>
      <c r="C2883">
        <v>34</v>
      </c>
      <c r="D2883">
        <v>3</v>
      </c>
      <c r="E2883">
        <v>2899</v>
      </c>
      <c r="F2883" s="2" t="s">
        <v>137</v>
      </c>
      <c r="G2883">
        <v>11.47</v>
      </c>
      <c r="H2883">
        <v>100</v>
      </c>
      <c r="I2883">
        <v>0</v>
      </c>
      <c r="J2883">
        <v>0</v>
      </c>
      <c r="K2883">
        <v>0</v>
      </c>
      <c r="L2883" t="b">
        <f t="shared" si="180"/>
        <v>0</v>
      </c>
      <c r="M2883" t="b">
        <f t="shared" si="181"/>
        <v>0</v>
      </c>
      <c r="N2883" t="b">
        <f t="shared" si="182"/>
        <v>0</v>
      </c>
      <c r="O2883" s="2" t="b">
        <f t="shared" si="183"/>
        <v>0</v>
      </c>
    </row>
    <row r="2884" spans="1:15" x14ac:dyDescent="0.25">
      <c r="A2884">
        <v>2900</v>
      </c>
      <c r="B2884" s="2" t="s">
        <v>3051</v>
      </c>
      <c r="C2884">
        <v>34</v>
      </c>
      <c r="D2884">
        <v>3</v>
      </c>
      <c r="E2884">
        <v>2900</v>
      </c>
      <c r="F2884" s="2" t="s">
        <v>137</v>
      </c>
      <c r="G2884">
        <v>6.14</v>
      </c>
      <c r="H2884">
        <v>100</v>
      </c>
      <c r="I2884">
        <v>0</v>
      </c>
      <c r="J2884">
        <v>0</v>
      </c>
      <c r="K2884">
        <v>0</v>
      </c>
      <c r="L2884" t="b">
        <f t="shared" si="180"/>
        <v>0</v>
      </c>
      <c r="M2884" t="b">
        <f t="shared" si="181"/>
        <v>0</v>
      </c>
      <c r="N2884" t="b">
        <f t="shared" si="182"/>
        <v>0</v>
      </c>
      <c r="O2884" s="2" t="b">
        <f t="shared" si="183"/>
        <v>0</v>
      </c>
    </row>
    <row r="2885" spans="1:15" x14ac:dyDescent="0.25">
      <c r="A2885">
        <v>2901</v>
      </c>
      <c r="B2885" s="2" t="s">
        <v>3052</v>
      </c>
      <c r="C2885">
        <v>34</v>
      </c>
      <c r="D2885">
        <v>3</v>
      </c>
      <c r="E2885">
        <v>2901</v>
      </c>
      <c r="F2885" s="2" t="s">
        <v>137</v>
      </c>
      <c r="G2885">
        <v>4.57</v>
      </c>
      <c r="H2885">
        <v>100</v>
      </c>
      <c r="I2885">
        <v>0</v>
      </c>
      <c r="J2885">
        <v>0</v>
      </c>
      <c r="K2885">
        <v>0</v>
      </c>
      <c r="L2885" t="b">
        <f t="shared" si="180"/>
        <v>0</v>
      </c>
      <c r="M2885" t="b">
        <f t="shared" si="181"/>
        <v>0</v>
      </c>
      <c r="N2885" t="b">
        <f t="shared" si="182"/>
        <v>0</v>
      </c>
      <c r="O2885" s="2" t="b">
        <f t="shared" si="183"/>
        <v>0</v>
      </c>
    </row>
    <row r="2886" spans="1:15" x14ac:dyDescent="0.25">
      <c r="A2886">
        <v>2902</v>
      </c>
      <c r="B2886" s="2" t="s">
        <v>3053</v>
      </c>
      <c r="C2886">
        <v>34</v>
      </c>
      <c r="D2886">
        <v>3</v>
      </c>
      <c r="E2886">
        <v>2902</v>
      </c>
      <c r="F2886" s="2" t="s">
        <v>137</v>
      </c>
      <c r="G2886">
        <v>5.34</v>
      </c>
      <c r="H2886">
        <v>100</v>
      </c>
      <c r="I2886">
        <v>0</v>
      </c>
      <c r="J2886">
        <v>0</v>
      </c>
      <c r="K2886">
        <v>0</v>
      </c>
      <c r="L2886" t="b">
        <f t="shared" si="180"/>
        <v>0</v>
      </c>
      <c r="M2886" t="b">
        <f t="shared" si="181"/>
        <v>0</v>
      </c>
      <c r="N2886" t="b">
        <f t="shared" si="182"/>
        <v>0</v>
      </c>
      <c r="O2886" s="2" t="b">
        <f t="shared" si="183"/>
        <v>0</v>
      </c>
    </row>
    <row r="2887" spans="1:15" x14ac:dyDescent="0.25">
      <c r="A2887">
        <v>2903</v>
      </c>
      <c r="B2887" s="2" t="s">
        <v>3054</v>
      </c>
      <c r="C2887">
        <v>34</v>
      </c>
      <c r="D2887">
        <v>3</v>
      </c>
      <c r="E2887">
        <v>2903</v>
      </c>
      <c r="F2887" s="2" t="s">
        <v>137</v>
      </c>
      <c r="G2887">
        <v>7.24</v>
      </c>
      <c r="H2887">
        <v>100</v>
      </c>
      <c r="I2887">
        <v>0</v>
      </c>
      <c r="J2887">
        <v>0</v>
      </c>
      <c r="K2887">
        <v>0</v>
      </c>
      <c r="L2887" t="b">
        <f t="shared" si="180"/>
        <v>0</v>
      </c>
      <c r="M2887" t="b">
        <f t="shared" si="181"/>
        <v>0</v>
      </c>
      <c r="N2887" t="b">
        <f t="shared" si="182"/>
        <v>0</v>
      </c>
      <c r="O2887" s="2" t="b">
        <f t="shared" si="183"/>
        <v>0</v>
      </c>
    </row>
    <row r="2888" spans="1:15" x14ac:dyDescent="0.25">
      <c r="A2888">
        <v>2904</v>
      </c>
      <c r="B2888" s="2" t="s">
        <v>3055</v>
      </c>
      <c r="C2888">
        <v>34</v>
      </c>
      <c r="D2888">
        <v>3</v>
      </c>
      <c r="E2888">
        <v>2904</v>
      </c>
      <c r="F2888" s="2" t="s">
        <v>137</v>
      </c>
      <c r="G2888">
        <v>7.24</v>
      </c>
      <c r="H2888">
        <v>100</v>
      </c>
      <c r="I2888">
        <v>0</v>
      </c>
      <c r="J2888">
        <v>0</v>
      </c>
      <c r="K2888">
        <v>0</v>
      </c>
      <c r="L2888" t="b">
        <f t="shared" si="180"/>
        <v>0</v>
      </c>
      <c r="M2888" t="b">
        <f t="shared" si="181"/>
        <v>0</v>
      </c>
      <c r="N2888" t="b">
        <f t="shared" si="182"/>
        <v>0</v>
      </c>
      <c r="O2888" s="2" t="b">
        <f t="shared" si="183"/>
        <v>0</v>
      </c>
    </row>
    <row r="2889" spans="1:15" x14ac:dyDescent="0.25">
      <c r="A2889">
        <v>2905</v>
      </c>
      <c r="B2889" s="2" t="s">
        <v>3056</v>
      </c>
      <c r="C2889">
        <v>34</v>
      </c>
      <c r="D2889">
        <v>3</v>
      </c>
      <c r="E2889">
        <v>2905</v>
      </c>
      <c r="F2889" s="2" t="s">
        <v>137</v>
      </c>
      <c r="G2889">
        <v>5.91</v>
      </c>
      <c r="H2889">
        <v>100</v>
      </c>
      <c r="I2889">
        <v>0</v>
      </c>
      <c r="J2889">
        <v>0</v>
      </c>
      <c r="K2889">
        <v>0</v>
      </c>
      <c r="L2889" t="b">
        <f t="shared" si="180"/>
        <v>0</v>
      </c>
      <c r="M2889" t="b">
        <f t="shared" si="181"/>
        <v>0</v>
      </c>
      <c r="N2889" t="b">
        <f t="shared" si="182"/>
        <v>0</v>
      </c>
      <c r="O2889" s="2" t="b">
        <f t="shared" si="183"/>
        <v>0</v>
      </c>
    </row>
    <row r="2890" spans="1:15" x14ac:dyDescent="0.25">
      <c r="A2890">
        <v>2906</v>
      </c>
      <c r="B2890" s="2" t="s">
        <v>3057</v>
      </c>
      <c r="C2890">
        <v>34</v>
      </c>
      <c r="D2890">
        <v>49</v>
      </c>
      <c r="E2890">
        <v>103008</v>
      </c>
      <c r="F2890" s="2" t="s">
        <v>137</v>
      </c>
      <c r="G2890">
        <v>7.36</v>
      </c>
      <c r="H2890">
        <v>100</v>
      </c>
      <c r="I2890">
        <v>0</v>
      </c>
      <c r="J2890">
        <v>0</v>
      </c>
      <c r="K2890">
        <v>0</v>
      </c>
      <c r="L2890" t="b">
        <f t="shared" si="180"/>
        <v>0</v>
      </c>
      <c r="M2890" t="b">
        <f t="shared" si="181"/>
        <v>0</v>
      </c>
      <c r="N2890" t="b">
        <f t="shared" si="182"/>
        <v>0</v>
      </c>
      <c r="O2890" s="2" t="b">
        <f t="shared" si="183"/>
        <v>0</v>
      </c>
    </row>
    <row r="2891" spans="1:15" x14ac:dyDescent="0.25">
      <c r="A2891">
        <v>2907</v>
      </c>
      <c r="B2891" s="2" t="s">
        <v>3058</v>
      </c>
      <c r="C2891">
        <v>34</v>
      </c>
      <c r="D2891">
        <v>49</v>
      </c>
      <c r="E2891">
        <v>103009</v>
      </c>
      <c r="F2891" s="2" t="s">
        <v>137</v>
      </c>
      <c r="G2891">
        <v>7.01</v>
      </c>
      <c r="H2891">
        <v>100</v>
      </c>
      <c r="I2891">
        <v>0</v>
      </c>
      <c r="J2891">
        <v>0</v>
      </c>
      <c r="K2891">
        <v>0</v>
      </c>
      <c r="L2891" t="b">
        <f t="shared" si="180"/>
        <v>0</v>
      </c>
      <c r="M2891" t="b">
        <f t="shared" si="181"/>
        <v>0</v>
      </c>
      <c r="N2891" t="b">
        <f t="shared" si="182"/>
        <v>0</v>
      </c>
      <c r="O2891" s="2" t="b">
        <f t="shared" si="183"/>
        <v>0</v>
      </c>
    </row>
    <row r="2892" spans="1:15" x14ac:dyDescent="0.25">
      <c r="A2892">
        <v>2908</v>
      </c>
      <c r="B2892" s="2" t="s">
        <v>3059</v>
      </c>
      <c r="C2892">
        <v>34</v>
      </c>
      <c r="D2892">
        <v>49</v>
      </c>
      <c r="E2892">
        <v>103010</v>
      </c>
      <c r="F2892" s="2" t="s">
        <v>137</v>
      </c>
      <c r="G2892">
        <v>5.68</v>
      </c>
      <c r="H2892">
        <v>100</v>
      </c>
      <c r="I2892">
        <v>0</v>
      </c>
      <c r="J2892">
        <v>0</v>
      </c>
      <c r="K2892">
        <v>0</v>
      </c>
      <c r="L2892" t="b">
        <f t="shared" si="180"/>
        <v>0</v>
      </c>
      <c r="M2892" t="b">
        <f t="shared" si="181"/>
        <v>0</v>
      </c>
      <c r="N2892" t="b">
        <f t="shared" si="182"/>
        <v>0</v>
      </c>
      <c r="O2892" s="2" t="b">
        <f t="shared" si="183"/>
        <v>0</v>
      </c>
    </row>
    <row r="2893" spans="1:15" x14ac:dyDescent="0.25">
      <c r="A2893">
        <v>2909</v>
      </c>
      <c r="B2893" s="2" t="s">
        <v>3060</v>
      </c>
      <c r="C2893">
        <v>34</v>
      </c>
      <c r="D2893">
        <v>49</v>
      </c>
      <c r="E2893">
        <v>103011</v>
      </c>
      <c r="F2893" s="2" t="s">
        <v>137</v>
      </c>
      <c r="G2893">
        <v>4.8</v>
      </c>
      <c r="H2893">
        <v>100</v>
      </c>
      <c r="I2893">
        <v>0</v>
      </c>
      <c r="J2893">
        <v>0</v>
      </c>
      <c r="K2893">
        <v>0</v>
      </c>
      <c r="L2893" t="b">
        <f t="shared" si="180"/>
        <v>0</v>
      </c>
      <c r="M2893" t="b">
        <f t="shared" si="181"/>
        <v>0</v>
      </c>
      <c r="N2893" t="b">
        <f t="shared" si="182"/>
        <v>0</v>
      </c>
      <c r="O2893" s="2" t="b">
        <f t="shared" si="183"/>
        <v>0</v>
      </c>
    </row>
    <row r="2894" spans="1:15" x14ac:dyDescent="0.25">
      <c r="A2894">
        <v>2910</v>
      </c>
      <c r="B2894" s="2" t="s">
        <v>3061</v>
      </c>
      <c r="C2894">
        <v>34</v>
      </c>
      <c r="D2894">
        <v>49</v>
      </c>
      <c r="E2894">
        <v>103012</v>
      </c>
      <c r="F2894" s="2" t="s">
        <v>137</v>
      </c>
      <c r="G2894">
        <v>6.1</v>
      </c>
      <c r="H2894">
        <v>100</v>
      </c>
      <c r="I2894">
        <v>0</v>
      </c>
      <c r="J2894">
        <v>0</v>
      </c>
      <c r="K2894">
        <v>0</v>
      </c>
      <c r="L2894" t="b">
        <f t="shared" si="180"/>
        <v>0</v>
      </c>
      <c r="M2894" t="b">
        <f t="shared" si="181"/>
        <v>0</v>
      </c>
      <c r="N2894" t="b">
        <f t="shared" si="182"/>
        <v>0</v>
      </c>
      <c r="O2894" s="2" t="b">
        <f t="shared" si="183"/>
        <v>0</v>
      </c>
    </row>
    <row r="2895" spans="1:15" x14ac:dyDescent="0.25">
      <c r="A2895">
        <v>2911</v>
      </c>
      <c r="B2895" s="2" t="s">
        <v>3062</v>
      </c>
      <c r="C2895">
        <v>34</v>
      </c>
      <c r="D2895">
        <v>49</v>
      </c>
      <c r="E2895">
        <v>103013</v>
      </c>
      <c r="F2895" s="2" t="s">
        <v>137</v>
      </c>
      <c r="G2895">
        <v>4.57</v>
      </c>
      <c r="H2895">
        <v>100</v>
      </c>
      <c r="I2895">
        <v>0</v>
      </c>
      <c r="J2895">
        <v>0</v>
      </c>
      <c r="K2895">
        <v>0</v>
      </c>
      <c r="L2895" t="b">
        <f t="shared" si="180"/>
        <v>0</v>
      </c>
      <c r="M2895" t="b">
        <f t="shared" si="181"/>
        <v>0</v>
      </c>
      <c r="N2895" t="b">
        <f t="shared" si="182"/>
        <v>0</v>
      </c>
      <c r="O2895" s="2" t="b">
        <f t="shared" si="183"/>
        <v>0</v>
      </c>
    </row>
    <row r="2896" spans="1:15" x14ac:dyDescent="0.25">
      <c r="A2896">
        <v>2912</v>
      </c>
      <c r="B2896" s="2" t="s">
        <v>3063</v>
      </c>
      <c r="C2896">
        <v>34</v>
      </c>
      <c r="D2896">
        <v>49</v>
      </c>
      <c r="E2896">
        <v>103014</v>
      </c>
      <c r="F2896" s="2" t="s">
        <v>137</v>
      </c>
      <c r="G2896">
        <v>7.36</v>
      </c>
      <c r="H2896">
        <v>100</v>
      </c>
      <c r="I2896">
        <v>0</v>
      </c>
      <c r="J2896">
        <v>0</v>
      </c>
      <c r="K2896">
        <v>0</v>
      </c>
      <c r="L2896" t="b">
        <f t="shared" si="180"/>
        <v>0</v>
      </c>
      <c r="M2896" t="b">
        <f t="shared" si="181"/>
        <v>0</v>
      </c>
      <c r="N2896" t="b">
        <f t="shared" si="182"/>
        <v>0</v>
      </c>
      <c r="O2896" s="2" t="b">
        <f t="shared" si="183"/>
        <v>0</v>
      </c>
    </row>
    <row r="2897" spans="1:15" x14ac:dyDescent="0.25">
      <c r="A2897">
        <v>2913</v>
      </c>
      <c r="B2897" s="2" t="s">
        <v>3064</v>
      </c>
      <c r="C2897">
        <v>34</v>
      </c>
      <c r="D2897">
        <v>49</v>
      </c>
      <c r="E2897">
        <v>103015</v>
      </c>
      <c r="F2897" s="2" t="s">
        <v>137</v>
      </c>
      <c r="G2897">
        <v>7.24</v>
      </c>
      <c r="H2897">
        <v>100</v>
      </c>
      <c r="I2897">
        <v>0</v>
      </c>
      <c r="J2897">
        <v>0</v>
      </c>
      <c r="K2897">
        <v>0</v>
      </c>
      <c r="L2897" t="b">
        <f t="shared" si="180"/>
        <v>0</v>
      </c>
      <c r="M2897" t="b">
        <f t="shared" si="181"/>
        <v>0</v>
      </c>
      <c r="N2897" t="b">
        <f t="shared" si="182"/>
        <v>0</v>
      </c>
      <c r="O2897" s="2" t="b">
        <f t="shared" si="183"/>
        <v>0</v>
      </c>
    </row>
    <row r="2898" spans="1:15" x14ac:dyDescent="0.25">
      <c r="A2898">
        <v>2914</v>
      </c>
      <c r="B2898" s="2" t="s">
        <v>3065</v>
      </c>
      <c r="C2898">
        <v>34</v>
      </c>
      <c r="D2898">
        <v>49</v>
      </c>
      <c r="E2898">
        <v>103016</v>
      </c>
      <c r="F2898" s="2" t="s">
        <v>137</v>
      </c>
      <c r="G2898">
        <v>7.36</v>
      </c>
      <c r="H2898">
        <v>100</v>
      </c>
      <c r="I2898">
        <v>0</v>
      </c>
      <c r="J2898">
        <v>0</v>
      </c>
      <c r="K2898">
        <v>0</v>
      </c>
      <c r="L2898" t="b">
        <f t="shared" si="180"/>
        <v>0</v>
      </c>
      <c r="M2898" t="b">
        <f t="shared" si="181"/>
        <v>0</v>
      </c>
      <c r="N2898" t="b">
        <f t="shared" si="182"/>
        <v>0</v>
      </c>
      <c r="O2898" s="2" t="b">
        <f t="shared" si="183"/>
        <v>0</v>
      </c>
    </row>
    <row r="2899" spans="1:15" x14ac:dyDescent="0.25">
      <c r="A2899">
        <v>2915</v>
      </c>
      <c r="B2899" s="2" t="s">
        <v>3066</v>
      </c>
      <c r="C2899">
        <v>34</v>
      </c>
      <c r="D2899">
        <v>49</v>
      </c>
      <c r="E2899">
        <v>103017</v>
      </c>
      <c r="F2899" s="2" t="s">
        <v>137</v>
      </c>
      <c r="G2899">
        <v>9.7200000000000006</v>
      </c>
      <c r="H2899">
        <v>100</v>
      </c>
      <c r="I2899">
        <v>0</v>
      </c>
      <c r="J2899">
        <v>0</v>
      </c>
      <c r="K2899">
        <v>0</v>
      </c>
      <c r="L2899" t="b">
        <f t="shared" si="180"/>
        <v>0</v>
      </c>
      <c r="M2899" t="b">
        <f t="shared" si="181"/>
        <v>0</v>
      </c>
      <c r="N2899" t="b">
        <f t="shared" si="182"/>
        <v>0</v>
      </c>
      <c r="O2899" s="2" t="b">
        <f t="shared" si="183"/>
        <v>0</v>
      </c>
    </row>
    <row r="2900" spans="1:15" x14ac:dyDescent="0.25">
      <c r="A2900">
        <v>2916</v>
      </c>
      <c r="B2900" s="2" t="s">
        <v>3067</v>
      </c>
      <c r="C2900">
        <v>34</v>
      </c>
      <c r="D2900">
        <v>49</v>
      </c>
      <c r="E2900">
        <v>103018</v>
      </c>
      <c r="F2900" s="2" t="s">
        <v>137</v>
      </c>
      <c r="G2900">
        <v>9.91</v>
      </c>
      <c r="H2900">
        <v>100</v>
      </c>
      <c r="I2900">
        <v>0</v>
      </c>
      <c r="J2900">
        <v>0</v>
      </c>
      <c r="K2900">
        <v>0</v>
      </c>
      <c r="L2900" t="b">
        <f t="shared" si="180"/>
        <v>0</v>
      </c>
      <c r="M2900" t="b">
        <f t="shared" si="181"/>
        <v>0</v>
      </c>
      <c r="N2900" t="b">
        <f t="shared" si="182"/>
        <v>0</v>
      </c>
      <c r="O2900" s="2" t="b">
        <f t="shared" si="183"/>
        <v>0</v>
      </c>
    </row>
    <row r="2901" spans="1:15" x14ac:dyDescent="0.25">
      <c r="A2901">
        <v>2917</v>
      </c>
      <c r="B2901" s="2" t="s">
        <v>3068</v>
      </c>
      <c r="C2901">
        <v>34</v>
      </c>
      <c r="D2901">
        <v>49</v>
      </c>
      <c r="E2901">
        <v>103019</v>
      </c>
      <c r="F2901" s="2" t="s">
        <v>137</v>
      </c>
      <c r="G2901">
        <v>12.96</v>
      </c>
      <c r="H2901">
        <v>100</v>
      </c>
      <c r="I2901">
        <v>0</v>
      </c>
      <c r="J2901">
        <v>0</v>
      </c>
      <c r="K2901">
        <v>0</v>
      </c>
      <c r="L2901" t="b">
        <f t="shared" si="180"/>
        <v>0</v>
      </c>
      <c r="M2901" t="b">
        <f t="shared" si="181"/>
        <v>0</v>
      </c>
      <c r="N2901" t="b">
        <f t="shared" si="182"/>
        <v>0</v>
      </c>
      <c r="O2901" s="2" t="b">
        <f t="shared" si="183"/>
        <v>0</v>
      </c>
    </row>
    <row r="2902" spans="1:15" x14ac:dyDescent="0.25">
      <c r="A2902">
        <v>2918</v>
      </c>
      <c r="B2902" s="2" t="s">
        <v>3069</v>
      </c>
      <c r="C2902">
        <v>34</v>
      </c>
      <c r="D2902">
        <v>49</v>
      </c>
      <c r="E2902">
        <v>103020</v>
      </c>
      <c r="F2902" s="2" t="s">
        <v>137</v>
      </c>
      <c r="G2902">
        <v>6.1</v>
      </c>
      <c r="H2902">
        <v>100</v>
      </c>
      <c r="I2902">
        <v>0</v>
      </c>
      <c r="J2902">
        <v>0</v>
      </c>
      <c r="K2902">
        <v>0</v>
      </c>
      <c r="L2902" t="b">
        <f t="shared" si="180"/>
        <v>0</v>
      </c>
      <c r="M2902" t="b">
        <f t="shared" si="181"/>
        <v>0</v>
      </c>
      <c r="N2902" t="b">
        <f t="shared" si="182"/>
        <v>0</v>
      </c>
      <c r="O2902" s="2" t="b">
        <f t="shared" si="183"/>
        <v>0</v>
      </c>
    </row>
    <row r="2903" spans="1:15" x14ac:dyDescent="0.25">
      <c r="A2903">
        <v>2919</v>
      </c>
      <c r="B2903" s="2" t="s">
        <v>3070</v>
      </c>
      <c r="C2903">
        <v>34</v>
      </c>
      <c r="D2903">
        <v>49</v>
      </c>
      <c r="E2903">
        <v>103021</v>
      </c>
      <c r="F2903" s="2" t="s">
        <v>137</v>
      </c>
      <c r="G2903">
        <v>10.67</v>
      </c>
      <c r="H2903">
        <v>100</v>
      </c>
      <c r="I2903">
        <v>0</v>
      </c>
      <c r="J2903">
        <v>0</v>
      </c>
      <c r="K2903">
        <v>0</v>
      </c>
      <c r="L2903" t="b">
        <f t="shared" si="180"/>
        <v>0</v>
      </c>
      <c r="M2903" t="b">
        <f t="shared" si="181"/>
        <v>0</v>
      </c>
      <c r="N2903" t="b">
        <f t="shared" si="182"/>
        <v>0</v>
      </c>
      <c r="O2903" s="2" t="b">
        <f t="shared" si="183"/>
        <v>0</v>
      </c>
    </row>
    <row r="2904" spans="1:15" x14ac:dyDescent="0.25">
      <c r="A2904">
        <v>2920</v>
      </c>
      <c r="B2904" s="2" t="s">
        <v>3071</v>
      </c>
      <c r="C2904">
        <v>34</v>
      </c>
      <c r="D2904">
        <v>49</v>
      </c>
      <c r="E2904">
        <v>103022</v>
      </c>
      <c r="F2904" s="2" t="s">
        <v>137</v>
      </c>
      <c r="G2904">
        <v>10.67</v>
      </c>
      <c r="H2904">
        <v>100</v>
      </c>
      <c r="I2904">
        <v>0</v>
      </c>
      <c r="J2904">
        <v>0</v>
      </c>
      <c r="K2904">
        <v>0</v>
      </c>
      <c r="L2904" t="b">
        <f t="shared" si="180"/>
        <v>0</v>
      </c>
      <c r="M2904" t="b">
        <f t="shared" si="181"/>
        <v>0</v>
      </c>
      <c r="N2904" t="b">
        <f t="shared" si="182"/>
        <v>0</v>
      </c>
      <c r="O2904" s="2" t="b">
        <f t="shared" si="183"/>
        <v>0</v>
      </c>
    </row>
    <row r="2905" spans="1:15" x14ac:dyDescent="0.25">
      <c r="A2905">
        <v>2921</v>
      </c>
      <c r="B2905" s="2" t="s">
        <v>3072</v>
      </c>
      <c r="C2905">
        <v>34</v>
      </c>
      <c r="D2905">
        <v>49</v>
      </c>
      <c r="E2905">
        <v>103023</v>
      </c>
      <c r="F2905" s="2" t="s">
        <v>137</v>
      </c>
      <c r="G2905">
        <v>5.34</v>
      </c>
      <c r="H2905">
        <v>100</v>
      </c>
      <c r="I2905">
        <v>0</v>
      </c>
      <c r="J2905">
        <v>0</v>
      </c>
      <c r="K2905">
        <v>0</v>
      </c>
      <c r="L2905" t="b">
        <f t="shared" si="180"/>
        <v>0</v>
      </c>
      <c r="M2905" t="b">
        <f t="shared" si="181"/>
        <v>0</v>
      </c>
      <c r="N2905" t="b">
        <f t="shared" si="182"/>
        <v>0</v>
      </c>
      <c r="O2905" s="2" t="b">
        <f t="shared" si="183"/>
        <v>0</v>
      </c>
    </row>
    <row r="2906" spans="1:15" x14ac:dyDescent="0.25">
      <c r="A2906">
        <v>2922</v>
      </c>
      <c r="B2906" s="2" t="s">
        <v>3073</v>
      </c>
      <c r="C2906">
        <v>34</v>
      </c>
      <c r="D2906">
        <v>49</v>
      </c>
      <c r="E2906">
        <v>103024</v>
      </c>
      <c r="F2906" s="2" t="s">
        <v>137</v>
      </c>
      <c r="G2906">
        <v>4.47</v>
      </c>
      <c r="H2906">
        <v>100</v>
      </c>
      <c r="I2906">
        <v>0</v>
      </c>
      <c r="J2906">
        <v>0</v>
      </c>
      <c r="K2906">
        <v>0</v>
      </c>
      <c r="L2906" t="b">
        <f t="shared" si="180"/>
        <v>0</v>
      </c>
      <c r="M2906" t="b">
        <f t="shared" si="181"/>
        <v>0</v>
      </c>
      <c r="N2906" t="b">
        <f t="shared" si="182"/>
        <v>0</v>
      </c>
      <c r="O2906" s="2" t="b">
        <f t="shared" si="183"/>
        <v>0</v>
      </c>
    </row>
    <row r="2907" spans="1:15" x14ac:dyDescent="0.25">
      <c r="A2907">
        <v>2923</v>
      </c>
      <c r="B2907" s="2" t="s">
        <v>3074</v>
      </c>
      <c r="C2907">
        <v>34</v>
      </c>
      <c r="D2907">
        <v>49</v>
      </c>
      <c r="E2907">
        <v>103025</v>
      </c>
      <c r="F2907" s="2" t="s">
        <v>137</v>
      </c>
      <c r="G2907">
        <v>5.24</v>
      </c>
      <c r="H2907">
        <v>100</v>
      </c>
      <c r="I2907">
        <v>0</v>
      </c>
      <c r="J2907">
        <v>0</v>
      </c>
      <c r="K2907">
        <v>0</v>
      </c>
      <c r="L2907" t="b">
        <f t="shared" si="180"/>
        <v>0</v>
      </c>
      <c r="M2907" t="b">
        <f t="shared" si="181"/>
        <v>0</v>
      </c>
      <c r="N2907" t="b">
        <f t="shared" si="182"/>
        <v>0</v>
      </c>
      <c r="O2907" s="2" t="b">
        <f t="shared" si="183"/>
        <v>0</v>
      </c>
    </row>
    <row r="2908" spans="1:15" x14ac:dyDescent="0.25">
      <c r="A2908">
        <v>2924</v>
      </c>
      <c r="B2908" s="2" t="s">
        <v>3075</v>
      </c>
      <c r="C2908">
        <v>34</v>
      </c>
      <c r="D2908">
        <v>49</v>
      </c>
      <c r="E2908">
        <v>103026</v>
      </c>
      <c r="F2908" s="2" t="s">
        <v>137</v>
      </c>
      <c r="G2908">
        <v>7.14</v>
      </c>
      <c r="H2908">
        <v>100</v>
      </c>
      <c r="I2908">
        <v>0</v>
      </c>
      <c r="J2908">
        <v>0</v>
      </c>
      <c r="K2908">
        <v>0</v>
      </c>
      <c r="L2908" t="b">
        <f t="shared" si="180"/>
        <v>0</v>
      </c>
      <c r="M2908" t="b">
        <f t="shared" si="181"/>
        <v>0</v>
      </c>
      <c r="N2908" t="b">
        <f t="shared" si="182"/>
        <v>0</v>
      </c>
      <c r="O2908" s="2" t="b">
        <f t="shared" si="183"/>
        <v>0</v>
      </c>
    </row>
    <row r="2909" spans="1:15" x14ac:dyDescent="0.25">
      <c r="A2909">
        <v>2925</v>
      </c>
      <c r="B2909" s="2" t="s">
        <v>3076</v>
      </c>
      <c r="C2909">
        <v>34</v>
      </c>
      <c r="D2909">
        <v>49</v>
      </c>
      <c r="E2909">
        <v>103027</v>
      </c>
      <c r="F2909" s="2" t="s">
        <v>137</v>
      </c>
      <c r="G2909">
        <v>7.14</v>
      </c>
      <c r="H2909">
        <v>100</v>
      </c>
      <c r="I2909">
        <v>0</v>
      </c>
      <c r="J2909">
        <v>0</v>
      </c>
      <c r="K2909">
        <v>0</v>
      </c>
      <c r="L2909" t="b">
        <f t="shared" si="180"/>
        <v>0</v>
      </c>
      <c r="M2909" t="b">
        <f t="shared" si="181"/>
        <v>0</v>
      </c>
      <c r="N2909" t="b">
        <f t="shared" si="182"/>
        <v>0</v>
      </c>
      <c r="O2909" s="2" t="b">
        <f t="shared" si="183"/>
        <v>0</v>
      </c>
    </row>
    <row r="2910" spans="1:15" x14ac:dyDescent="0.25">
      <c r="A2910">
        <v>2926</v>
      </c>
      <c r="B2910" s="2" t="s">
        <v>3077</v>
      </c>
      <c r="C2910">
        <v>34</v>
      </c>
      <c r="D2910">
        <v>49</v>
      </c>
      <c r="E2910">
        <v>103028</v>
      </c>
      <c r="F2910" s="2" t="s">
        <v>137</v>
      </c>
      <c r="G2910">
        <v>5.81</v>
      </c>
      <c r="H2910">
        <v>100</v>
      </c>
      <c r="I2910">
        <v>0</v>
      </c>
      <c r="J2910">
        <v>0</v>
      </c>
      <c r="K2910">
        <v>0</v>
      </c>
      <c r="L2910" t="b">
        <f t="shared" si="180"/>
        <v>0</v>
      </c>
      <c r="M2910" t="b">
        <f t="shared" si="181"/>
        <v>0</v>
      </c>
      <c r="N2910" t="b">
        <f t="shared" si="182"/>
        <v>0</v>
      </c>
      <c r="O2910" s="2" t="b">
        <f t="shared" si="183"/>
        <v>0</v>
      </c>
    </row>
    <row r="2911" spans="1:15" x14ac:dyDescent="0.25">
      <c r="A2911">
        <v>2927</v>
      </c>
      <c r="B2911" s="2" t="s">
        <v>3078</v>
      </c>
      <c r="C2911">
        <v>34</v>
      </c>
      <c r="D2911">
        <v>49</v>
      </c>
      <c r="E2911">
        <v>103029</v>
      </c>
      <c r="F2911" s="2" t="s">
        <v>137</v>
      </c>
      <c r="G2911">
        <v>7.26</v>
      </c>
      <c r="H2911">
        <v>100</v>
      </c>
      <c r="I2911">
        <v>0</v>
      </c>
      <c r="J2911">
        <v>0</v>
      </c>
      <c r="K2911">
        <v>0</v>
      </c>
      <c r="L2911" t="b">
        <f t="shared" si="180"/>
        <v>0</v>
      </c>
      <c r="M2911" t="b">
        <f t="shared" si="181"/>
        <v>0</v>
      </c>
      <c r="N2911" t="b">
        <f t="shared" si="182"/>
        <v>0</v>
      </c>
      <c r="O2911" s="2" t="b">
        <f t="shared" si="183"/>
        <v>0</v>
      </c>
    </row>
    <row r="2912" spans="1:15" x14ac:dyDescent="0.25">
      <c r="A2912">
        <v>2928</v>
      </c>
      <c r="B2912" s="2" t="s">
        <v>3079</v>
      </c>
      <c r="C2912">
        <v>34</v>
      </c>
      <c r="D2912">
        <v>49</v>
      </c>
      <c r="E2912">
        <v>103030</v>
      </c>
      <c r="F2912" s="2" t="s">
        <v>137</v>
      </c>
      <c r="G2912">
        <v>6.91</v>
      </c>
      <c r="H2912">
        <v>100</v>
      </c>
      <c r="I2912">
        <v>0</v>
      </c>
      <c r="J2912">
        <v>0</v>
      </c>
      <c r="K2912">
        <v>0</v>
      </c>
      <c r="L2912" t="b">
        <f t="shared" si="180"/>
        <v>0</v>
      </c>
      <c r="M2912" t="b">
        <f t="shared" si="181"/>
        <v>0</v>
      </c>
      <c r="N2912" t="b">
        <f t="shared" si="182"/>
        <v>0</v>
      </c>
      <c r="O2912" s="2" t="b">
        <f t="shared" si="183"/>
        <v>0</v>
      </c>
    </row>
    <row r="2913" spans="1:15" x14ac:dyDescent="0.25">
      <c r="A2913">
        <v>2929</v>
      </c>
      <c r="B2913" s="2" t="s">
        <v>3080</v>
      </c>
      <c r="C2913">
        <v>34</v>
      </c>
      <c r="D2913">
        <v>49</v>
      </c>
      <c r="E2913">
        <v>103031</v>
      </c>
      <c r="F2913" s="2" t="s">
        <v>137</v>
      </c>
      <c r="G2913">
        <v>5.58</v>
      </c>
      <c r="H2913">
        <v>100</v>
      </c>
      <c r="I2913">
        <v>0</v>
      </c>
      <c r="J2913">
        <v>0</v>
      </c>
      <c r="K2913">
        <v>0</v>
      </c>
      <c r="L2913" t="b">
        <f t="shared" si="180"/>
        <v>0</v>
      </c>
      <c r="M2913" t="b">
        <f t="shared" si="181"/>
        <v>0</v>
      </c>
      <c r="N2913" t="b">
        <f t="shared" si="182"/>
        <v>0</v>
      </c>
      <c r="O2913" s="2" t="b">
        <f t="shared" si="183"/>
        <v>0</v>
      </c>
    </row>
    <row r="2914" spans="1:15" x14ac:dyDescent="0.25">
      <c r="A2914">
        <v>2930</v>
      </c>
      <c r="B2914" s="2" t="s">
        <v>3081</v>
      </c>
      <c r="C2914">
        <v>34</v>
      </c>
      <c r="D2914">
        <v>49</v>
      </c>
      <c r="E2914">
        <v>103032</v>
      </c>
      <c r="F2914" s="2" t="s">
        <v>137</v>
      </c>
      <c r="G2914">
        <v>4.7</v>
      </c>
      <c r="H2914">
        <v>100</v>
      </c>
      <c r="I2914">
        <v>0</v>
      </c>
      <c r="J2914">
        <v>0</v>
      </c>
      <c r="K2914">
        <v>0</v>
      </c>
      <c r="L2914" t="b">
        <f t="shared" si="180"/>
        <v>0</v>
      </c>
      <c r="M2914" t="b">
        <f t="shared" si="181"/>
        <v>0</v>
      </c>
      <c r="N2914" t="b">
        <f t="shared" si="182"/>
        <v>0</v>
      </c>
      <c r="O2914" s="2" t="b">
        <f t="shared" si="183"/>
        <v>0</v>
      </c>
    </row>
    <row r="2915" spans="1:15" x14ac:dyDescent="0.25">
      <c r="A2915">
        <v>2931</v>
      </c>
      <c r="B2915" s="2" t="s">
        <v>3082</v>
      </c>
      <c r="C2915">
        <v>34</v>
      </c>
      <c r="D2915">
        <v>49</v>
      </c>
      <c r="E2915">
        <v>103033</v>
      </c>
      <c r="F2915" s="2" t="s">
        <v>137</v>
      </c>
      <c r="G2915">
        <v>6</v>
      </c>
      <c r="H2915">
        <v>100</v>
      </c>
      <c r="I2915">
        <v>0</v>
      </c>
      <c r="J2915">
        <v>0</v>
      </c>
      <c r="K2915">
        <v>0</v>
      </c>
      <c r="L2915" t="b">
        <f t="shared" si="180"/>
        <v>0</v>
      </c>
      <c r="M2915" t="b">
        <f t="shared" si="181"/>
        <v>0</v>
      </c>
      <c r="N2915" t="b">
        <f t="shared" si="182"/>
        <v>0</v>
      </c>
      <c r="O2915" s="2" t="b">
        <f t="shared" si="183"/>
        <v>0</v>
      </c>
    </row>
    <row r="2916" spans="1:15" x14ac:dyDescent="0.25">
      <c r="A2916">
        <v>2932</v>
      </c>
      <c r="B2916" s="2" t="s">
        <v>3083</v>
      </c>
      <c r="C2916">
        <v>34</v>
      </c>
      <c r="D2916">
        <v>49</v>
      </c>
      <c r="E2916">
        <v>103034</v>
      </c>
      <c r="F2916" s="2" t="s">
        <v>137</v>
      </c>
      <c r="G2916">
        <v>4.47</v>
      </c>
      <c r="H2916">
        <v>100</v>
      </c>
      <c r="I2916">
        <v>0</v>
      </c>
      <c r="J2916">
        <v>0</v>
      </c>
      <c r="K2916">
        <v>0</v>
      </c>
      <c r="L2916" t="b">
        <f t="shared" si="180"/>
        <v>0</v>
      </c>
      <c r="M2916" t="b">
        <f t="shared" si="181"/>
        <v>0</v>
      </c>
      <c r="N2916" t="b">
        <f t="shared" si="182"/>
        <v>0</v>
      </c>
      <c r="O2916" s="2" t="b">
        <f t="shared" si="183"/>
        <v>0</v>
      </c>
    </row>
    <row r="2917" spans="1:15" x14ac:dyDescent="0.25">
      <c r="A2917">
        <v>2933</v>
      </c>
      <c r="B2917" s="2" t="s">
        <v>3084</v>
      </c>
      <c r="C2917">
        <v>34</v>
      </c>
      <c r="D2917">
        <v>49</v>
      </c>
      <c r="E2917">
        <v>103035</v>
      </c>
      <c r="F2917" s="2" t="s">
        <v>137</v>
      </c>
      <c r="G2917">
        <v>7.26</v>
      </c>
      <c r="H2917">
        <v>100</v>
      </c>
      <c r="I2917">
        <v>0</v>
      </c>
      <c r="J2917">
        <v>0</v>
      </c>
      <c r="K2917">
        <v>0</v>
      </c>
      <c r="L2917" t="b">
        <f t="shared" si="180"/>
        <v>0</v>
      </c>
      <c r="M2917" t="b">
        <f t="shared" si="181"/>
        <v>0</v>
      </c>
      <c r="N2917" t="b">
        <f t="shared" si="182"/>
        <v>0</v>
      </c>
      <c r="O2917" s="2" t="b">
        <f t="shared" si="183"/>
        <v>0</v>
      </c>
    </row>
    <row r="2918" spans="1:15" x14ac:dyDescent="0.25">
      <c r="A2918">
        <v>2934</v>
      </c>
      <c r="B2918" s="2" t="s">
        <v>3085</v>
      </c>
      <c r="C2918">
        <v>34</v>
      </c>
      <c r="D2918">
        <v>49</v>
      </c>
      <c r="E2918">
        <v>103036</v>
      </c>
      <c r="F2918" s="2" t="s">
        <v>137</v>
      </c>
      <c r="G2918">
        <v>7.14</v>
      </c>
      <c r="H2918">
        <v>100</v>
      </c>
      <c r="I2918">
        <v>0</v>
      </c>
      <c r="J2918">
        <v>0</v>
      </c>
      <c r="K2918">
        <v>0</v>
      </c>
      <c r="L2918" t="b">
        <f t="shared" si="180"/>
        <v>0</v>
      </c>
      <c r="M2918" t="b">
        <f t="shared" si="181"/>
        <v>0</v>
      </c>
      <c r="N2918" t="b">
        <f t="shared" si="182"/>
        <v>0</v>
      </c>
      <c r="O2918" s="2" t="b">
        <f t="shared" si="183"/>
        <v>0</v>
      </c>
    </row>
    <row r="2919" spans="1:15" x14ac:dyDescent="0.25">
      <c r="A2919">
        <v>2935</v>
      </c>
      <c r="B2919" s="2" t="s">
        <v>3086</v>
      </c>
      <c r="C2919">
        <v>34</v>
      </c>
      <c r="D2919">
        <v>49</v>
      </c>
      <c r="E2919">
        <v>103037</v>
      </c>
      <c r="F2919" s="2" t="s">
        <v>137</v>
      </c>
      <c r="G2919">
        <v>7.26</v>
      </c>
      <c r="H2919">
        <v>100</v>
      </c>
      <c r="I2919">
        <v>0</v>
      </c>
      <c r="J2919">
        <v>0</v>
      </c>
      <c r="K2919">
        <v>0</v>
      </c>
      <c r="L2919" t="b">
        <f t="shared" si="180"/>
        <v>0</v>
      </c>
      <c r="M2919" t="b">
        <f t="shared" si="181"/>
        <v>0</v>
      </c>
      <c r="N2919" t="b">
        <f t="shared" si="182"/>
        <v>0</v>
      </c>
      <c r="O2919" s="2" t="b">
        <f t="shared" si="183"/>
        <v>0</v>
      </c>
    </row>
    <row r="2920" spans="1:15" x14ac:dyDescent="0.25">
      <c r="A2920">
        <v>2936</v>
      </c>
      <c r="B2920" s="2" t="s">
        <v>3087</v>
      </c>
      <c r="C2920">
        <v>34</v>
      </c>
      <c r="D2920">
        <v>49</v>
      </c>
      <c r="E2920">
        <v>103038</v>
      </c>
      <c r="F2920" s="2" t="s">
        <v>137</v>
      </c>
      <c r="G2920">
        <v>9.6199999999999992</v>
      </c>
      <c r="H2920">
        <v>100</v>
      </c>
      <c r="I2920">
        <v>0</v>
      </c>
      <c r="J2920">
        <v>0</v>
      </c>
      <c r="K2920">
        <v>0</v>
      </c>
      <c r="L2920" t="b">
        <f t="shared" si="180"/>
        <v>0</v>
      </c>
      <c r="M2920" t="b">
        <f t="shared" si="181"/>
        <v>0</v>
      </c>
      <c r="N2920" t="b">
        <f t="shared" si="182"/>
        <v>0</v>
      </c>
      <c r="O2920" s="2" t="b">
        <f t="shared" si="183"/>
        <v>0</v>
      </c>
    </row>
    <row r="2921" spans="1:15" x14ac:dyDescent="0.25">
      <c r="A2921">
        <v>2937</v>
      </c>
      <c r="B2921" s="2" t="s">
        <v>3088</v>
      </c>
      <c r="C2921">
        <v>34</v>
      </c>
      <c r="D2921">
        <v>49</v>
      </c>
      <c r="E2921">
        <v>103039</v>
      </c>
      <c r="F2921" s="2" t="s">
        <v>137</v>
      </c>
      <c r="G2921">
        <v>9.81</v>
      </c>
      <c r="H2921">
        <v>100</v>
      </c>
      <c r="I2921">
        <v>0</v>
      </c>
      <c r="J2921">
        <v>0</v>
      </c>
      <c r="K2921">
        <v>0</v>
      </c>
      <c r="L2921" t="b">
        <f t="shared" si="180"/>
        <v>0</v>
      </c>
      <c r="M2921" t="b">
        <f t="shared" si="181"/>
        <v>0</v>
      </c>
      <c r="N2921" t="b">
        <f t="shared" si="182"/>
        <v>0</v>
      </c>
      <c r="O2921" s="2" t="b">
        <f t="shared" si="183"/>
        <v>0</v>
      </c>
    </row>
    <row r="2922" spans="1:15" x14ac:dyDescent="0.25">
      <c r="A2922">
        <v>2938</v>
      </c>
      <c r="B2922" s="2" t="s">
        <v>3089</v>
      </c>
      <c r="C2922">
        <v>34</v>
      </c>
      <c r="D2922">
        <v>49</v>
      </c>
      <c r="E2922">
        <v>103040</v>
      </c>
      <c r="F2922" s="2" t="s">
        <v>137</v>
      </c>
      <c r="G2922">
        <v>12.86</v>
      </c>
      <c r="H2922">
        <v>100</v>
      </c>
      <c r="I2922">
        <v>0</v>
      </c>
      <c r="J2922">
        <v>0</v>
      </c>
      <c r="K2922">
        <v>0</v>
      </c>
      <c r="L2922" t="b">
        <f t="shared" si="180"/>
        <v>0</v>
      </c>
      <c r="M2922" t="b">
        <f t="shared" si="181"/>
        <v>0</v>
      </c>
      <c r="N2922" t="b">
        <f t="shared" si="182"/>
        <v>0</v>
      </c>
      <c r="O2922" s="2" t="b">
        <f t="shared" si="183"/>
        <v>0</v>
      </c>
    </row>
    <row r="2923" spans="1:15" x14ac:dyDescent="0.25">
      <c r="A2923">
        <v>2939</v>
      </c>
      <c r="B2923" s="2" t="s">
        <v>3090</v>
      </c>
      <c r="C2923">
        <v>34</v>
      </c>
      <c r="D2923">
        <v>49</v>
      </c>
      <c r="E2923">
        <v>103041</v>
      </c>
      <c r="F2923" s="2" t="s">
        <v>137</v>
      </c>
      <c r="G2923">
        <v>6</v>
      </c>
      <c r="H2923">
        <v>100</v>
      </c>
      <c r="I2923">
        <v>0</v>
      </c>
      <c r="J2923">
        <v>0</v>
      </c>
      <c r="K2923">
        <v>0</v>
      </c>
      <c r="L2923" t="b">
        <f t="shared" si="180"/>
        <v>0</v>
      </c>
      <c r="M2923" t="b">
        <f t="shared" si="181"/>
        <v>0</v>
      </c>
      <c r="N2923" t="b">
        <f t="shared" si="182"/>
        <v>0</v>
      </c>
      <c r="O2923" s="2" t="b">
        <f t="shared" si="183"/>
        <v>0</v>
      </c>
    </row>
    <row r="2924" spans="1:15" x14ac:dyDescent="0.25">
      <c r="A2924">
        <v>2940</v>
      </c>
      <c r="B2924" s="2" t="s">
        <v>3091</v>
      </c>
      <c r="C2924">
        <v>34</v>
      </c>
      <c r="D2924">
        <v>49</v>
      </c>
      <c r="E2924">
        <v>103042</v>
      </c>
      <c r="F2924" s="2" t="s">
        <v>137</v>
      </c>
      <c r="G2924">
        <v>10.57</v>
      </c>
      <c r="H2924">
        <v>100</v>
      </c>
      <c r="I2924">
        <v>0</v>
      </c>
      <c r="J2924">
        <v>0</v>
      </c>
      <c r="K2924">
        <v>0</v>
      </c>
      <c r="L2924" t="b">
        <f t="shared" si="180"/>
        <v>0</v>
      </c>
      <c r="M2924" t="b">
        <f t="shared" si="181"/>
        <v>0</v>
      </c>
      <c r="N2924" t="b">
        <f t="shared" si="182"/>
        <v>0</v>
      </c>
      <c r="O2924" s="2" t="b">
        <f t="shared" si="183"/>
        <v>0</v>
      </c>
    </row>
    <row r="2925" spans="1:15" x14ac:dyDescent="0.25">
      <c r="A2925">
        <v>2941</v>
      </c>
      <c r="B2925" s="2" t="s">
        <v>3092</v>
      </c>
      <c r="C2925">
        <v>34</v>
      </c>
      <c r="D2925">
        <v>49</v>
      </c>
      <c r="E2925">
        <v>103043</v>
      </c>
      <c r="F2925" s="2" t="s">
        <v>137</v>
      </c>
      <c r="G2925">
        <v>10.57</v>
      </c>
      <c r="H2925">
        <v>100</v>
      </c>
      <c r="I2925">
        <v>0</v>
      </c>
      <c r="J2925">
        <v>0</v>
      </c>
      <c r="K2925">
        <v>0</v>
      </c>
      <c r="L2925" t="b">
        <f t="shared" si="180"/>
        <v>0</v>
      </c>
      <c r="M2925" t="b">
        <f t="shared" si="181"/>
        <v>0</v>
      </c>
      <c r="N2925" t="b">
        <f t="shared" si="182"/>
        <v>0</v>
      </c>
      <c r="O2925" s="2" t="b">
        <f t="shared" si="183"/>
        <v>0</v>
      </c>
    </row>
    <row r="2926" spans="1:15" x14ac:dyDescent="0.25">
      <c r="A2926">
        <v>2942</v>
      </c>
      <c r="B2926" s="2" t="s">
        <v>3093</v>
      </c>
      <c r="C2926">
        <v>34</v>
      </c>
      <c r="D2926">
        <v>49</v>
      </c>
      <c r="E2926">
        <v>103044</v>
      </c>
      <c r="F2926" s="2" t="s">
        <v>137</v>
      </c>
      <c r="G2926">
        <v>5.24</v>
      </c>
      <c r="H2926">
        <v>100</v>
      </c>
      <c r="I2926">
        <v>0</v>
      </c>
      <c r="J2926">
        <v>0</v>
      </c>
      <c r="K2926">
        <v>0</v>
      </c>
      <c r="L2926" t="b">
        <f t="shared" si="180"/>
        <v>0</v>
      </c>
      <c r="M2926" t="b">
        <f t="shared" si="181"/>
        <v>0</v>
      </c>
      <c r="N2926" t="b">
        <f t="shared" si="182"/>
        <v>0</v>
      </c>
      <c r="O2926" s="2" t="b">
        <f t="shared" si="183"/>
        <v>0</v>
      </c>
    </row>
    <row r="2927" spans="1:15" x14ac:dyDescent="0.25">
      <c r="A2927">
        <v>2943</v>
      </c>
      <c r="B2927" s="2" t="s">
        <v>3094</v>
      </c>
      <c r="C2927">
        <v>34</v>
      </c>
      <c r="D2927">
        <v>49</v>
      </c>
      <c r="E2927">
        <v>103045</v>
      </c>
      <c r="F2927" s="2" t="s">
        <v>137</v>
      </c>
      <c r="G2927">
        <v>3.67</v>
      </c>
      <c r="H2927">
        <v>100</v>
      </c>
      <c r="I2927">
        <v>0</v>
      </c>
      <c r="J2927">
        <v>0</v>
      </c>
      <c r="K2927">
        <v>0</v>
      </c>
      <c r="L2927" t="b">
        <f t="shared" si="180"/>
        <v>0</v>
      </c>
      <c r="M2927" t="b">
        <f t="shared" si="181"/>
        <v>0</v>
      </c>
      <c r="N2927" t="b">
        <f t="shared" si="182"/>
        <v>0</v>
      </c>
      <c r="O2927" s="2" t="b">
        <f t="shared" si="183"/>
        <v>0</v>
      </c>
    </row>
    <row r="2928" spans="1:15" x14ac:dyDescent="0.25">
      <c r="A2928">
        <v>2944</v>
      </c>
      <c r="B2928" s="2" t="s">
        <v>3095</v>
      </c>
      <c r="C2928">
        <v>34</v>
      </c>
      <c r="D2928">
        <v>49</v>
      </c>
      <c r="E2928">
        <v>103046</v>
      </c>
      <c r="F2928" s="2" t="s">
        <v>137</v>
      </c>
      <c r="G2928">
        <v>4.4400000000000004</v>
      </c>
      <c r="H2928">
        <v>100</v>
      </c>
      <c r="I2928">
        <v>0</v>
      </c>
      <c r="J2928">
        <v>0</v>
      </c>
      <c r="K2928">
        <v>0</v>
      </c>
      <c r="L2928" t="b">
        <f t="shared" si="180"/>
        <v>0</v>
      </c>
      <c r="M2928" t="b">
        <f t="shared" si="181"/>
        <v>0</v>
      </c>
      <c r="N2928" t="b">
        <f t="shared" si="182"/>
        <v>0</v>
      </c>
      <c r="O2928" s="2" t="b">
        <f t="shared" si="183"/>
        <v>0</v>
      </c>
    </row>
    <row r="2929" spans="1:15" x14ac:dyDescent="0.25">
      <c r="A2929">
        <v>2945</v>
      </c>
      <c r="B2929" s="2" t="s">
        <v>3096</v>
      </c>
      <c r="C2929">
        <v>34</v>
      </c>
      <c r="D2929">
        <v>49</v>
      </c>
      <c r="E2929">
        <v>103047</v>
      </c>
      <c r="F2929" s="2" t="s">
        <v>137</v>
      </c>
      <c r="G2929">
        <v>6.34</v>
      </c>
      <c r="H2929">
        <v>100</v>
      </c>
      <c r="I2929">
        <v>0</v>
      </c>
      <c r="J2929">
        <v>0</v>
      </c>
      <c r="K2929">
        <v>0</v>
      </c>
      <c r="L2929" t="b">
        <f t="shared" si="180"/>
        <v>0</v>
      </c>
      <c r="M2929" t="b">
        <f t="shared" si="181"/>
        <v>0</v>
      </c>
      <c r="N2929" t="b">
        <f t="shared" si="182"/>
        <v>0</v>
      </c>
      <c r="O2929" s="2" t="b">
        <f t="shared" si="183"/>
        <v>0</v>
      </c>
    </row>
    <row r="2930" spans="1:15" x14ac:dyDescent="0.25">
      <c r="A2930">
        <v>2946</v>
      </c>
      <c r="B2930" s="2" t="s">
        <v>3097</v>
      </c>
      <c r="C2930">
        <v>34</v>
      </c>
      <c r="D2930">
        <v>49</v>
      </c>
      <c r="E2930">
        <v>103048</v>
      </c>
      <c r="F2930" s="2" t="s">
        <v>137</v>
      </c>
      <c r="G2930">
        <v>6.34</v>
      </c>
      <c r="H2930">
        <v>100</v>
      </c>
      <c r="I2930">
        <v>0</v>
      </c>
      <c r="J2930">
        <v>0</v>
      </c>
      <c r="K2930">
        <v>0</v>
      </c>
      <c r="L2930" t="b">
        <f t="shared" si="180"/>
        <v>0</v>
      </c>
      <c r="M2930" t="b">
        <f t="shared" si="181"/>
        <v>0</v>
      </c>
      <c r="N2930" t="b">
        <f t="shared" si="182"/>
        <v>0</v>
      </c>
      <c r="O2930" s="2" t="b">
        <f t="shared" si="183"/>
        <v>0</v>
      </c>
    </row>
    <row r="2931" spans="1:15" x14ac:dyDescent="0.25">
      <c r="A2931">
        <v>2947</v>
      </c>
      <c r="B2931" s="2" t="s">
        <v>3098</v>
      </c>
      <c r="C2931">
        <v>34</v>
      </c>
      <c r="D2931">
        <v>49</v>
      </c>
      <c r="E2931">
        <v>103049</v>
      </c>
      <c r="F2931" s="2" t="s">
        <v>137</v>
      </c>
      <c r="G2931">
        <v>5.01</v>
      </c>
      <c r="H2931">
        <v>100</v>
      </c>
      <c r="I2931">
        <v>0</v>
      </c>
      <c r="J2931">
        <v>0</v>
      </c>
      <c r="K2931">
        <v>0</v>
      </c>
      <c r="L2931" t="b">
        <f t="shared" si="180"/>
        <v>0</v>
      </c>
      <c r="M2931" t="b">
        <f t="shared" si="181"/>
        <v>0</v>
      </c>
      <c r="N2931" t="b">
        <f t="shared" si="182"/>
        <v>0</v>
      </c>
      <c r="O2931" s="2" t="b">
        <f t="shared" si="183"/>
        <v>0</v>
      </c>
    </row>
    <row r="2932" spans="1:15" x14ac:dyDescent="0.25">
      <c r="A2932">
        <v>2948</v>
      </c>
      <c r="B2932" s="2" t="s">
        <v>3099</v>
      </c>
      <c r="C2932">
        <v>34</v>
      </c>
      <c r="D2932">
        <v>49</v>
      </c>
      <c r="E2932">
        <v>103050</v>
      </c>
      <c r="F2932" s="2" t="s">
        <v>137</v>
      </c>
      <c r="G2932">
        <v>6.46</v>
      </c>
      <c r="H2932">
        <v>100</v>
      </c>
      <c r="I2932">
        <v>0</v>
      </c>
      <c r="J2932">
        <v>0</v>
      </c>
      <c r="K2932">
        <v>0</v>
      </c>
      <c r="L2932" t="b">
        <f t="shared" si="180"/>
        <v>0</v>
      </c>
      <c r="M2932" t="b">
        <f t="shared" si="181"/>
        <v>0</v>
      </c>
      <c r="N2932" t="b">
        <f t="shared" si="182"/>
        <v>0</v>
      </c>
      <c r="O2932" s="2" t="b">
        <f t="shared" si="183"/>
        <v>0</v>
      </c>
    </row>
    <row r="2933" spans="1:15" x14ac:dyDescent="0.25">
      <c r="A2933">
        <v>2949</v>
      </c>
      <c r="B2933" s="2" t="s">
        <v>3100</v>
      </c>
      <c r="C2933">
        <v>34</v>
      </c>
      <c r="D2933">
        <v>49</v>
      </c>
      <c r="E2933">
        <v>103051</v>
      </c>
      <c r="F2933" s="2" t="s">
        <v>137</v>
      </c>
      <c r="G2933">
        <v>6.11</v>
      </c>
      <c r="H2933">
        <v>100</v>
      </c>
      <c r="I2933">
        <v>0</v>
      </c>
      <c r="J2933">
        <v>0</v>
      </c>
      <c r="K2933">
        <v>0</v>
      </c>
      <c r="L2933" t="b">
        <f t="shared" si="180"/>
        <v>0</v>
      </c>
      <c r="M2933" t="b">
        <f t="shared" si="181"/>
        <v>0</v>
      </c>
      <c r="N2933" t="b">
        <f t="shared" si="182"/>
        <v>0</v>
      </c>
      <c r="O2933" s="2" t="b">
        <f t="shared" si="183"/>
        <v>0</v>
      </c>
    </row>
    <row r="2934" spans="1:15" x14ac:dyDescent="0.25">
      <c r="A2934">
        <v>2950</v>
      </c>
      <c r="B2934" s="2" t="s">
        <v>3101</v>
      </c>
      <c r="C2934">
        <v>34</v>
      </c>
      <c r="D2934">
        <v>49</v>
      </c>
      <c r="E2934">
        <v>103052</v>
      </c>
      <c r="F2934" s="2" t="s">
        <v>137</v>
      </c>
      <c r="G2934">
        <v>4.78</v>
      </c>
      <c r="H2934">
        <v>100</v>
      </c>
      <c r="I2934">
        <v>0</v>
      </c>
      <c r="J2934">
        <v>0</v>
      </c>
      <c r="K2934">
        <v>0</v>
      </c>
      <c r="L2934" t="b">
        <f t="shared" si="180"/>
        <v>0</v>
      </c>
      <c r="M2934" t="b">
        <f t="shared" si="181"/>
        <v>0</v>
      </c>
      <c r="N2934" t="b">
        <f t="shared" si="182"/>
        <v>0</v>
      </c>
      <c r="O2934" s="2" t="b">
        <f t="shared" si="183"/>
        <v>0</v>
      </c>
    </row>
    <row r="2935" spans="1:15" x14ac:dyDescent="0.25">
      <c r="A2935">
        <v>2951</v>
      </c>
      <c r="B2935" s="2" t="s">
        <v>3102</v>
      </c>
      <c r="C2935">
        <v>34</v>
      </c>
      <c r="D2935">
        <v>49</v>
      </c>
      <c r="E2935">
        <v>103053</v>
      </c>
      <c r="F2935" s="2" t="s">
        <v>137</v>
      </c>
      <c r="G2935">
        <v>3.9</v>
      </c>
      <c r="H2935">
        <v>100</v>
      </c>
      <c r="I2935">
        <v>0</v>
      </c>
      <c r="J2935">
        <v>0</v>
      </c>
      <c r="K2935">
        <v>0</v>
      </c>
      <c r="L2935" t="b">
        <f t="shared" si="180"/>
        <v>0</v>
      </c>
      <c r="M2935" t="b">
        <f t="shared" si="181"/>
        <v>0</v>
      </c>
      <c r="N2935" t="b">
        <f t="shared" si="182"/>
        <v>0</v>
      </c>
      <c r="O2935" s="2" t="b">
        <f t="shared" si="183"/>
        <v>0</v>
      </c>
    </row>
    <row r="2936" spans="1:15" x14ac:dyDescent="0.25">
      <c r="A2936">
        <v>2952</v>
      </c>
      <c r="B2936" s="2" t="s">
        <v>3103</v>
      </c>
      <c r="C2936">
        <v>34</v>
      </c>
      <c r="D2936">
        <v>49</v>
      </c>
      <c r="E2936">
        <v>103054</v>
      </c>
      <c r="F2936" s="2" t="s">
        <v>137</v>
      </c>
      <c r="G2936">
        <v>5.2</v>
      </c>
      <c r="H2936">
        <v>100</v>
      </c>
      <c r="I2936">
        <v>0</v>
      </c>
      <c r="J2936">
        <v>0</v>
      </c>
      <c r="K2936">
        <v>0</v>
      </c>
      <c r="L2936" t="b">
        <f t="shared" si="180"/>
        <v>0</v>
      </c>
      <c r="M2936" t="b">
        <f t="shared" si="181"/>
        <v>0</v>
      </c>
      <c r="N2936" t="b">
        <f t="shared" si="182"/>
        <v>0</v>
      </c>
      <c r="O2936" s="2" t="b">
        <f t="shared" si="183"/>
        <v>0</v>
      </c>
    </row>
    <row r="2937" spans="1:15" x14ac:dyDescent="0.25">
      <c r="A2937">
        <v>2953</v>
      </c>
      <c r="B2937" s="2" t="s">
        <v>3104</v>
      </c>
      <c r="C2937">
        <v>34</v>
      </c>
      <c r="D2937">
        <v>49</v>
      </c>
      <c r="E2937">
        <v>103055</v>
      </c>
      <c r="F2937" s="2" t="s">
        <v>137</v>
      </c>
      <c r="G2937">
        <v>3.67</v>
      </c>
      <c r="H2937">
        <v>100</v>
      </c>
      <c r="I2937">
        <v>0</v>
      </c>
      <c r="J2937">
        <v>0</v>
      </c>
      <c r="K2937">
        <v>0</v>
      </c>
      <c r="L2937" t="b">
        <f t="shared" si="180"/>
        <v>0</v>
      </c>
      <c r="M2937" t="b">
        <f t="shared" si="181"/>
        <v>0</v>
      </c>
      <c r="N2937" t="b">
        <f t="shared" si="182"/>
        <v>0</v>
      </c>
      <c r="O2937" s="2" t="b">
        <f t="shared" si="183"/>
        <v>0</v>
      </c>
    </row>
    <row r="2938" spans="1:15" x14ac:dyDescent="0.25">
      <c r="A2938">
        <v>2954</v>
      </c>
      <c r="B2938" s="2" t="s">
        <v>3105</v>
      </c>
      <c r="C2938">
        <v>34</v>
      </c>
      <c r="D2938">
        <v>49</v>
      </c>
      <c r="E2938">
        <v>103056</v>
      </c>
      <c r="F2938" s="2" t="s">
        <v>137</v>
      </c>
      <c r="G2938">
        <v>6.46</v>
      </c>
      <c r="H2938">
        <v>100</v>
      </c>
      <c r="I2938">
        <v>0</v>
      </c>
      <c r="J2938">
        <v>0</v>
      </c>
      <c r="K2938">
        <v>0</v>
      </c>
      <c r="L2938" t="b">
        <f t="shared" si="180"/>
        <v>0</v>
      </c>
      <c r="M2938" t="b">
        <f t="shared" si="181"/>
        <v>0</v>
      </c>
      <c r="N2938" t="b">
        <f t="shared" si="182"/>
        <v>0</v>
      </c>
      <c r="O2938" s="2" t="b">
        <f t="shared" si="183"/>
        <v>0</v>
      </c>
    </row>
    <row r="2939" spans="1:15" x14ac:dyDescent="0.25">
      <c r="A2939">
        <v>2955</v>
      </c>
      <c r="B2939" s="2" t="s">
        <v>3106</v>
      </c>
      <c r="C2939">
        <v>34</v>
      </c>
      <c r="D2939">
        <v>49</v>
      </c>
      <c r="E2939">
        <v>103057</v>
      </c>
      <c r="F2939" s="2" t="s">
        <v>137</v>
      </c>
      <c r="G2939">
        <v>6.34</v>
      </c>
      <c r="H2939">
        <v>100</v>
      </c>
      <c r="I2939">
        <v>0</v>
      </c>
      <c r="J2939">
        <v>0</v>
      </c>
      <c r="K2939">
        <v>0</v>
      </c>
      <c r="L2939" t="b">
        <f t="shared" si="180"/>
        <v>0</v>
      </c>
      <c r="M2939" t="b">
        <f t="shared" si="181"/>
        <v>0</v>
      </c>
      <c r="N2939" t="b">
        <f t="shared" si="182"/>
        <v>0</v>
      </c>
      <c r="O2939" s="2" t="b">
        <f t="shared" si="183"/>
        <v>0</v>
      </c>
    </row>
    <row r="2940" spans="1:15" x14ac:dyDescent="0.25">
      <c r="A2940">
        <v>2956</v>
      </c>
      <c r="B2940" s="2" t="s">
        <v>3107</v>
      </c>
      <c r="C2940">
        <v>34</v>
      </c>
      <c r="D2940">
        <v>49</v>
      </c>
      <c r="E2940">
        <v>103058</v>
      </c>
      <c r="F2940" s="2" t="s">
        <v>137</v>
      </c>
      <c r="G2940">
        <v>6.46</v>
      </c>
      <c r="H2940">
        <v>100</v>
      </c>
      <c r="I2940">
        <v>0</v>
      </c>
      <c r="J2940">
        <v>0</v>
      </c>
      <c r="K2940">
        <v>0</v>
      </c>
      <c r="L2940" t="b">
        <f t="shared" si="180"/>
        <v>0</v>
      </c>
      <c r="M2940" t="b">
        <f t="shared" si="181"/>
        <v>0</v>
      </c>
      <c r="N2940" t="b">
        <f t="shared" si="182"/>
        <v>0</v>
      </c>
      <c r="O2940" s="2" t="b">
        <f t="shared" si="183"/>
        <v>0</v>
      </c>
    </row>
    <row r="2941" spans="1:15" x14ac:dyDescent="0.25">
      <c r="A2941">
        <v>2957</v>
      </c>
      <c r="B2941" s="2" t="s">
        <v>3108</v>
      </c>
      <c r="C2941">
        <v>34</v>
      </c>
      <c r="D2941">
        <v>49</v>
      </c>
      <c r="E2941">
        <v>103059</v>
      </c>
      <c r="F2941" s="2" t="s">
        <v>137</v>
      </c>
      <c r="G2941">
        <v>8.82</v>
      </c>
      <c r="H2941">
        <v>100</v>
      </c>
      <c r="I2941">
        <v>0</v>
      </c>
      <c r="J2941">
        <v>0</v>
      </c>
      <c r="K2941">
        <v>0</v>
      </c>
      <c r="L2941" t="b">
        <f t="shared" si="180"/>
        <v>0</v>
      </c>
      <c r="M2941" t="b">
        <f t="shared" si="181"/>
        <v>0</v>
      </c>
      <c r="N2941" t="b">
        <f t="shared" si="182"/>
        <v>0</v>
      </c>
      <c r="O2941" s="2" t="b">
        <f t="shared" si="183"/>
        <v>0</v>
      </c>
    </row>
    <row r="2942" spans="1:15" x14ac:dyDescent="0.25">
      <c r="A2942">
        <v>2958</v>
      </c>
      <c r="B2942" s="2" t="s">
        <v>3109</v>
      </c>
      <c r="C2942">
        <v>34</v>
      </c>
      <c r="D2942">
        <v>49</v>
      </c>
      <c r="E2942">
        <v>103060</v>
      </c>
      <c r="F2942" s="2" t="s">
        <v>137</v>
      </c>
      <c r="G2942">
        <v>9.01</v>
      </c>
      <c r="H2942">
        <v>100</v>
      </c>
      <c r="I2942">
        <v>0</v>
      </c>
      <c r="J2942">
        <v>0</v>
      </c>
      <c r="K2942">
        <v>0</v>
      </c>
      <c r="L2942" t="b">
        <f t="shared" si="180"/>
        <v>0</v>
      </c>
      <c r="M2942" t="b">
        <f t="shared" si="181"/>
        <v>0</v>
      </c>
      <c r="N2942" t="b">
        <f t="shared" si="182"/>
        <v>0</v>
      </c>
      <c r="O2942" s="2" t="b">
        <f t="shared" si="183"/>
        <v>0</v>
      </c>
    </row>
    <row r="2943" spans="1:15" x14ac:dyDescent="0.25">
      <c r="A2943">
        <v>2959</v>
      </c>
      <c r="B2943" s="2" t="s">
        <v>3110</v>
      </c>
      <c r="C2943">
        <v>34</v>
      </c>
      <c r="D2943">
        <v>49</v>
      </c>
      <c r="E2943">
        <v>103061</v>
      </c>
      <c r="F2943" s="2" t="s">
        <v>137</v>
      </c>
      <c r="G2943">
        <v>12.06</v>
      </c>
      <c r="H2943">
        <v>100</v>
      </c>
      <c r="I2943">
        <v>0</v>
      </c>
      <c r="J2943">
        <v>0</v>
      </c>
      <c r="K2943">
        <v>0</v>
      </c>
      <c r="L2943" t="b">
        <f t="shared" si="180"/>
        <v>0</v>
      </c>
      <c r="M2943" t="b">
        <f t="shared" si="181"/>
        <v>0</v>
      </c>
      <c r="N2943" t="b">
        <f t="shared" si="182"/>
        <v>0</v>
      </c>
      <c r="O2943" s="2" t="b">
        <f t="shared" si="183"/>
        <v>0</v>
      </c>
    </row>
    <row r="2944" spans="1:15" x14ac:dyDescent="0.25">
      <c r="A2944">
        <v>2960</v>
      </c>
      <c r="B2944" s="2" t="s">
        <v>3111</v>
      </c>
      <c r="C2944">
        <v>34</v>
      </c>
      <c r="D2944">
        <v>49</v>
      </c>
      <c r="E2944">
        <v>103062</v>
      </c>
      <c r="F2944" s="2" t="s">
        <v>137</v>
      </c>
      <c r="G2944">
        <v>5.2</v>
      </c>
      <c r="H2944">
        <v>100</v>
      </c>
      <c r="I2944">
        <v>0</v>
      </c>
      <c r="J2944">
        <v>0</v>
      </c>
      <c r="K2944">
        <v>0</v>
      </c>
      <c r="L2944" t="b">
        <f t="shared" si="180"/>
        <v>0</v>
      </c>
      <c r="M2944" t="b">
        <f t="shared" si="181"/>
        <v>0</v>
      </c>
      <c r="N2944" t="b">
        <f t="shared" si="182"/>
        <v>0</v>
      </c>
      <c r="O2944" s="2" t="b">
        <f t="shared" si="183"/>
        <v>0</v>
      </c>
    </row>
    <row r="2945" spans="1:15" x14ac:dyDescent="0.25">
      <c r="A2945">
        <v>2961</v>
      </c>
      <c r="B2945" s="2" t="s">
        <v>3112</v>
      </c>
      <c r="C2945">
        <v>34</v>
      </c>
      <c r="D2945">
        <v>49</v>
      </c>
      <c r="E2945">
        <v>103063</v>
      </c>
      <c r="F2945" s="2" t="s">
        <v>137</v>
      </c>
      <c r="G2945">
        <v>9.77</v>
      </c>
      <c r="H2945">
        <v>100</v>
      </c>
      <c r="I2945">
        <v>0</v>
      </c>
      <c r="J2945">
        <v>0</v>
      </c>
      <c r="K2945">
        <v>0</v>
      </c>
      <c r="L2945" t="b">
        <f t="shared" si="180"/>
        <v>0</v>
      </c>
      <c r="M2945" t="b">
        <f t="shared" si="181"/>
        <v>0</v>
      </c>
      <c r="N2945" t="b">
        <f t="shared" si="182"/>
        <v>0</v>
      </c>
      <c r="O2945" s="2" t="b">
        <f t="shared" si="183"/>
        <v>0</v>
      </c>
    </row>
    <row r="2946" spans="1:15" x14ac:dyDescent="0.25">
      <c r="A2946">
        <v>2962</v>
      </c>
      <c r="B2946" s="2" t="s">
        <v>3113</v>
      </c>
      <c r="C2946">
        <v>34</v>
      </c>
      <c r="D2946">
        <v>49</v>
      </c>
      <c r="E2946">
        <v>103064</v>
      </c>
      <c r="F2946" s="2" t="s">
        <v>137</v>
      </c>
      <c r="G2946">
        <v>9.77</v>
      </c>
      <c r="H2946">
        <v>100</v>
      </c>
      <c r="I2946">
        <v>0</v>
      </c>
      <c r="J2946">
        <v>0</v>
      </c>
      <c r="K2946">
        <v>0</v>
      </c>
      <c r="L2946" t="b">
        <f t="shared" ref="L2946:L3009" si="184">IF(ISNUMBER(FIND(" VEGAN",UPPER(B2946))),TRUE,FALSE)</f>
        <v>0</v>
      </c>
      <c r="M2946" t="b">
        <f t="shared" ref="M2946:M3009" si="185">IF(ISNUMBER(FIND(" BIO",UPPER(B2946))),TRUE)</f>
        <v>0</v>
      </c>
      <c r="N2946" t="b">
        <f t="shared" ref="N2946:N3009" si="186">IF(ISNUMBER(FIND(" HALAL",UPPER(B2946))),TRUE)</f>
        <v>0</v>
      </c>
      <c r="O2946" s="2" t="b">
        <f t="shared" ref="O2946:O3009" si="187">IF(ISNUMBER(FIND(" CASHER",UPPER(B2946))),TRUE)</f>
        <v>0</v>
      </c>
    </row>
    <row r="2947" spans="1:15" x14ac:dyDescent="0.25">
      <c r="A2947">
        <v>2963</v>
      </c>
      <c r="B2947" s="2" t="s">
        <v>3114</v>
      </c>
      <c r="C2947">
        <v>34</v>
      </c>
      <c r="D2947">
        <v>49</v>
      </c>
      <c r="E2947">
        <v>103065</v>
      </c>
      <c r="F2947" s="2" t="s">
        <v>137</v>
      </c>
      <c r="G2947">
        <v>4.4400000000000004</v>
      </c>
      <c r="H2947">
        <v>100</v>
      </c>
      <c r="I2947">
        <v>0</v>
      </c>
      <c r="J2947">
        <v>0</v>
      </c>
      <c r="K2947">
        <v>0</v>
      </c>
      <c r="L2947" t="b">
        <f t="shared" si="184"/>
        <v>0</v>
      </c>
      <c r="M2947" t="b">
        <f t="shared" si="185"/>
        <v>0</v>
      </c>
      <c r="N2947" t="b">
        <f t="shared" si="186"/>
        <v>0</v>
      </c>
      <c r="O2947" s="2" t="b">
        <f t="shared" si="187"/>
        <v>0</v>
      </c>
    </row>
    <row r="2948" spans="1:15" x14ac:dyDescent="0.25">
      <c r="A2948">
        <v>2964</v>
      </c>
      <c r="B2948" s="2" t="s">
        <v>3115</v>
      </c>
      <c r="C2948">
        <v>34</v>
      </c>
      <c r="D2948">
        <v>49</v>
      </c>
      <c r="E2948">
        <v>103066</v>
      </c>
      <c r="F2948" s="2" t="s">
        <v>137</v>
      </c>
      <c r="G2948">
        <v>5.37</v>
      </c>
      <c r="H2948">
        <v>100</v>
      </c>
      <c r="I2948">
        <v>0</v>
      </c>
      <c r="J2948">
        <v>0</v>
      </c>
      <c r="K2948">
        <v>0</v>
      </c>
      <c r="L2948" t="b">
        <f t="shared" si="184"/>
        <v>0</v>
      </c>
      <c r="M2948" t="b">
        <f t="shared" si="185"/>
        <v>0</v>
      </c>
      <c r="N2948" t="b">
        <f t="shared" si="186"/>
        <v>0</v>
      </c>
      <c r="O2948" s="2" t="b">
        <f t="shared" si="187"/>
        <v>0</v>
      </c>
    </row>
    <row r="2949" spans="1:15" x14ac:dyDescent="0.25">
      <c r="A2949">
        <v>2965</v>
      </c>
      <c r="B2949" s="2" t="s">
        <v>3116</v>
      </c>
      <c r="C2949">
        <v>34</v>
      </c>
      <c r="D2949">
        <v>49</v>
      </c>
      <c r="E2949">
        <v>103067</v>
      </c>
      <c r="F2949" s="2" t="s">
        <v>137</v>
      </c>
      <c r="G2949">
        <v>6.14</v>
      </c>
      <c r="H2949">
        <v>100</v>
      </c>
      <c r="I2949">
        <v>0</v>
      </c>
      <c r="J2949">
        <v>0</v>
      </c>
      <c r="K2949">
        <v>0</v>
      </c>
      <c r="L2949" t="b">
        <f t="shared" si="184"/>
        <v>0</v>
      </c>
      <c r="M2949" t="b">
        <f t="shared" si="185"/>
        <v>0</v>
      </c>
      <c r="N2949" t="b">
        <f t="shared" si="186"/>
        <v>0</v>
      </c>
      <c r="O2949" s="2" t="b">
        <f t="shared" si="187"/>
        <v>0</v>
      </c>
    </row>
    <row r="2950" spans="1:15" x14ac:dyDescent="0.25">
      <c r="A2950">
        <v>2966</v>
      </c>
      <c r="B2950" s="2" t="s">
        <v>3117</v>
      </c>
      <c r="C2950">
        <v>34</v>
      </c>
      <c r="D2950">
        <v>49</v>
      </c>
      <c r="E2950">
        <v>103068</v>
      </c>
      <c r="F2950" s="2" t="s">
        <v>137</v>
      </c>
      <c r="G2950">
        <v>8.0399999999999991</v>
      </c>
      <c r="H2950">
        <v>100</v>
      </c>
      <c r="I2950">
        <v>0</v>
      </c>
      <c r="J2950">
        <v>0</v>
      </c>
      <c r="K2950">
        <v>0</v>
      </c>
      <c r="L2950" t="b">
        <f t="shared" si="184"/>
        <v>0</v>
      </c>
      <c r="M2950" t="b">
        <f t="shared" si="185"/>
        <v>0</v>
      </c>
      <c r="N2950" t="b">
        <f t="shared" si="186"/>
        <v>0</v>
      </c>
      <c r="O2950" s="2" t="b">
        <f t="shared" si="187"/>
        <v>0</v>
      </c>
    </row>
    <row r="2951" spans="1:15" x14ac:dyDescent="0.25">
      <c r="A2951">
        <v>2967</v>
      </c>
      <c r="B2951" s="2" t="s">
        <v>3118</v>
      </c>
      <c r="C2951">
        <v>34</v>
      </c>
      <c r="D2951">
        <v>49</v>
      </c>
      <c r="E2951">
        <v>103069</v>
      </c>
      <c r="F2951" s="2" t="s">
        <v>137</v>
      </c>
      <c r="G2951">
        <v>8.0399999999999991</v>
      </c>
      <c r="H2951">
        <v>100</v>
      </c>
      <c r="I2951">
        <v>0</v>
      </c>
      <c r="J2951">
        <v>0</v>
      </c>
      <c r="K2951">
        <v>0</v>
      </c>
      <c r="L2951" t="b">
        <f t="shared" si="184"/>
        <v>0</v>
      </c>
      <c r="M2951" t="b">
        <f t="shared" si="185"/>
        <v>0</v>
      </c>
      <c r="N2951" t="b">
        <f t="shared" si="186"/>
        <v>0</v>
      </c>
      <c r="O2951" s="2" t="b">
        <f t="shared" si="187"/>
        <v>0</v>
      </c>
    </row>
    <row r="2952" spans="1:15" x14ac:dyDescent="0.25">
      <c r="A2952">
        <v>2968</v>
      </c>
      <c r="B2952" s="2" t="s">
        <v>3119</v>
      </c>
      <c r="C2952">
        <v>34</v>
      </c>
      <c r="D2952">
        <v>49</v>
      </c>
      <c r="E2952">
        <v>103070</v>
      </c>
      <c r="F2952" s="2" t="s">
        <v>137</v>
      </c>
      <c r="G2952">
        <v>6.71</v>
      </c>
      <c r="H2952">
        <v>100</v>
      </c>
      <c r="I2952">
        <v>0</v>
      </c>
      <c r="J2952">
        <v>0</v>
      </c>
      <c r="K2952">
        <v>0</v>
      </c>
      <c r="L2952" t="b">
        <f t="shared" si="184"/>
        <v>0</v>
      </c>
      <c r="M2952" t="b">
        <f t="shared" si="185"/>
        <v>0</v>
      </c>
      <c r="N2952" t="b">
        <f t="shared" si="186"/>
        <v>0</v>
      </c>
      <c r="O2952" s="2" t="b">
        <f t="shared" si="187"/>
        <v>0</v>
      </c>
    </row>
    <row r="2953" spans="1:15" x14ac:dyDescent="0.25">
      <c r="A2953">
        <v>2969</v>
      </c>
      <c r="B2953" s="2" t="s">
        <v>3120</v>
      </c>
      <c r="C2953">
        <v>34</v>
      </c>
      <c r="D2953">
        <v>11</v>
      </c>
      <c r="E2953">
        <v>2969</v>
      </c>
      <c r="F2953" s="2" t="s">
        <v>137</v>
      </c>
      <c r="G2953">
        <v>8.16</v>
      </c>
      <c r="H2953">
        <v>100</v>
      </c>
      <c r="I2953">
        <v>0</v>
      </c>
      <c r="J2953">
        <v>0</v>
      </c>
      <c r="K2953">
        <v>0</v>
      </c>
      <c r="L2953" t="b">
        <f t="shared" si="184"/>
        <v>0</v>
      </c>
      <c r="M2953" t="b">
        <f t="shared" si="185"/>
        <v>0</v>
      </c>
      <c r="N2953" t="b">
        <f t="shared" si="186"/>
        <v>0</v>
      </c>
      <c r="O2953" s="2" t="b">
        <f t="shared" si="187"/>
        <v>0</v>
      </c>
    </row>
    <row r="2954" spans="1:15" x14ac:dyDescent="0.25">
      <c r="A2954">
        <v>2970</v>
      </c>
      <c r="B2954" s="2" t="s">
        <v>3121</v>
      </c>
      <c r="C2954">
        <v>34</v>
      </c>
      <c r="D2954">
        <v>11</v>
      </c>
      <c r="E2954">
        <v>2970</v>
      </c>
      <c r="F2954" s="2" t="s">
        <v>137</v>
      </c>
      <c r="G2954">
        <v>7.81</v>
      </c>
      <c r="H2954">
        <v>100</v>
      </c>
      <c r="I2954">
        <v>0</v>
      </c>
      <c r="J2954">
        <v>0</v>
      </c>
      <c r="K2954">
        <v>0</v>
      </c>
      <c r="L2954" t="b">
        <f t="shared" si="184"/>
        <v>0</v>
      </c>
      <c r="M2954" t="b">
        <f t="shared" si="185"/>
        <v>0</v>
      </c>
      <c r="N2954" t="b">
        <f t="shared" si="186"/>
        <v>0</v>
      </c>
      <c r="O2954" s="2" t="b">
        <f t="shared" si="187"/>
        <v>0</v>
      </c>
    </row>
    <row r="2955" spans="1:15" x14ac:dyDescent="0.25">
      <c r="A2955">
        <v>2971</v>
      </c>
      <c r="B2955" s="2" t="s">
        <v>3122</v>
      </c>
      <c r="C2955">
        <v>34</v>
      </c>
      <c r="D2955">
        <v>11</v>
      </c>
      <c r="E2955">
        <v>2971</v>
      </c>
      <c r="F2955" s="2" t="s">
        <v>137</v>
      </c>
      <c r="G2955">
        <v>6.48</v>
      </c>
      <c r="H2955">
        <v>100</v>
      </c>
      <c r="I2955">
        <v>0</v>
      </c>
      <c r="J2955">
        <v>0</v>
      </c>
      <c r="K2955">
        <v>0</v>
      </c>
      <c r="L2955" t="b">
        <f t="shared" si="184"/>
        <v>0</v>
      </c>
      <c r="M2955" t="b">
        <f t="shared" si="185"/>
        <v>0</v>
      </c>
      <c r="N2955" t="b">
        <f t="shared" si="186"/>
        <v>0</v>
      </c>
      <c r="O2955" s="2" t="b">
        <f t="shared" si="187"/>
        <v>0</v>
      </c>
    </row>
    <row r="2956" spans="1:15" x14ac:dyDescent="0.25">
      <c r="A2956">
        <v>2972</v>
      </c>
      <c r="B2956" s="2" t="s">
        <v>3123</v>
      </c>
      <c r="C2956">
        <v>34</v>
      </c>
      <c r="D2956">
        <v>11</v>
      </c>
      <c r="E2956">
        <v>2972</v>
      </c>
      <c r="F2956" s="2" t="s">
        <v>137</v>
      </c>
      <c r="G2956">
        <v>5.6</v>
      </c>
      <c r="H2956">
        <v>100</v>
      </c>
      <c r="I2956">
        <v>0</v>
      </c>
      <c r="J2956">
        <v>0</v>
      </c>
      <c r="K2956">
        <v>0</v>
      </c>
      <c r="L2956" t="b">
        <f t="shared" si="184"/>
        <v>0</v>
      </c>
      <c r="M2956" t="b">
        <f t="shared" si="185"/>
        <v>0</v>
      </c>
      <c r="N2956" t="b">
        <f t="shared" si="186"/>
        <v>0</v>
      </c>
      <c r="O2956" s="2" t="b">
        <f t="shared" si="187"/>
        <v>0</v>
      </c>
    </row>
    <row r="2957" spans="1:15" x14ac:dyDescent="0.25">
      <c r="A2957">
        <v>2973</v>
      </c>
      <c r="B2957" s="2" t="s">
        <v>3124</v>
      </c>
      <c r="C2957">
        <v>34</v>
      </c>
      <c r="D2957">
        <v>11</v>
      </c>
      <c r="E2957">
        <v>2973</v>
      </c>
      <c r="F2957" s="2" t="s">
        <v>137</v>
      </c>
      <c r="G2957">
        <v>6.9</v>
      </c>
      <c r="H2957">
        <v>100</v>
      </c>
      <c r="I2957">
        <v>0</v>
      </c>
      <c r="J2957">
        <v>0</v>
      </c>
      <c r="K2957">
        <v>0</v>
      </c>
      <c r="L2957" t="b">
        <f t="shared" si="184"/>
        <v>0</v>
      </c>
      <c r="M2957" t="b">
        <f t="shared" si="185"/>
        <v>0</v>
      </c>
      <c r="N2957" t="b">
        <f t="shared" si="186"/>
        <v>0</v>
      </c>
      <c r="O2957" s="2" t="b">
        <f t="shared" si="187"/>
        <v>0</v>
      </c>
    </row>
    <row r="2958" spans="1:15" x14ac:dyDescent="0.25">
      <c r="A2958">
        <v>2974</v>
      </c>
      <c r="B2958" s="2" t="s">
        <v>3125</v>
      </c>
      <c r="C2958">
        <v>34</v>
      </c>
      <c r="D2958">
        <v>11</v>
      </c>
      <c r="E2958">
        <v>2974</v>
      </c>
      <c r="F2958" s="2" t="s">
        <v>137</v>
      </c>
      <c r="G2958">
        <v>5.37</v>
      </c>
      <c r="H2958">
        <v>100</v>
      </c>
      <c r="I2958">
        <v>0</v>
      </c>
      <c r="J2958">
        <v>0</v>
      </c>
      <c r="K2958">
        <v>0</v>
      </c>
      <c r="L2958" t="b">
        <f t="shared" si="184"/>
        <v>0</v>
      </c>
      <c r="M2958" t="b">
        <f t="shared" si="185"/>
        <v>0</v>
      </c>
      <c r="N2958" t="b">
        <f t="shared" si="186"/>
        <v>0</v>
      </c>
      <c r="O2958" s="2" t="b">
        <f t="shared" si="187"/>
        <v>0</v>
      </c>
    </row>
    <row r="2959" spans="1:15" x14ac:dyDescent="0.25">
      <c r="A2959">
        <v>2975</v>
      </c>
      <c r="B2959" s="2" t="s">
        <v>3126</v>
      </c>
      <c r="C2959">
        <v>34</v>
      </c>
      <c r="D2959">
        <v>11</v>
      </c>
      <c r="E2959">
        <v>2975</v>
      </c>
      <c r="F2959" s="2" t="s">
        <v>137</v>
      </c>
      <c r="G2959">
        <v>8.16</v>
      </c>
      <c r="H2959">
        <v>100</v>
      </c>
      <c r="I2959">
        <v>0</v>
      </c>
      <c r="J2959">
        <v>0</v>
      </c>
      <c r="K2959">
        <v>0</v>
      </c>
      <c r="L2959" t="b">
        <f t="shared" si="184"/>
        <v>0</v>
      </c>
      <c r="M2959" t="b">
        <f t="shared" si="185"/>
        <v>0</v>
      </c>
      <c r="N2959" t="b">
        <f t="shared" si="186"/>
        <v>0</v>
      </c>
      <c r="O2959" s="2" t="b">
        <f t="shared" si="187"/>
        <v>0</v>
      </c>
    </row>
    <row r="2960" spans="1:15" x14ac:dyDescent="0.25">
      <c r="A2960">
        <v>2976</v>
      </c>
      <c r="B2960" s="2" t="s">
        <v>3127</v>
      </c>
      <c r="C2960">
        <v>34</v>
      </c>
      <c r="D2960">
        <v>11</v>
      </c>
      <c r="E2960">
        <v>2976</v>
      </c>
      <c r="F2960" s="2" t="s">
        <v>137</v>
      </c>
      <c r="G2960">
        <v>8.0399999999999991</v>
      </c>
      <c r="H2960">
        <v>100</v>
      </c>
      <c r="I2960">
        <v>0</v>
      </c>
      <c r="J2960">
        <v>0</v>
      </c>
      <c r="K2960">
        <v>0</v>
      </c>
      <c r="L2960" t="b">
        <f t="shared" si="184"/>
        <v>0</v>
      </c>
      <c r="M2960" t="b">
        <f t="shared" si="185"/>
        <v>0</v>
      </c>
      <c r="N2960" t="b">
        <f t="shared" si="186"/>
        <v>0</v>
      </c>
      <c r="O2960" s="2" t="b">
        <f t="shared" si="187"/>
        <v>0</v>
      </c>
    </row>
    <row r="2961" spans="1:15" x14ac:dyDescent="0.25">
      <c r="A2961">
        <v>2977</v>
      </c>
      <c r="B2961" s="2" t="s">
        <v>3128</v>
      </c>
      <c r="C2961">
        <v>34</v>
      </c>
      <c r="D2961">
        <v>11</v>
      </c>
      <c r="E2961">
        <v>2977</v>
      </c>
      <c r="F2961" s="2" t="s">
        <v>137</v>
      </c>
      <c r="G2961">
        <v>8.16</v>
      </c>
      <c r="H2961">
        <v>100</v>
      </c>
      <c r="I2961">
        <v>0</v>
      </c>
      <c r="J2961">
        <v>0</v>
      </c>
      <c r="K2961">
        <v>0</v>
      </c>
      <c r="L2961" t="b">
        <f t="shared" si="184"/>
        <v>0</v>
      </c>
      <c r="M2961" t="b">
        <f t="shared" si="185"/>
        <v>0</v>
      </c>
      <c r="N2961" t="b">
        <f t="shared" si="186"/>
        <v>0</v>
      </c>
      <c r="O2961" s="2" t="b">
        <f t="shared" si="187"/>
        <v>0</v>
      </c>
    </row>
    <row r="2962" spans="1:15" x14ac:dyDescent="0.25">
      <c r="A2962">
        <v>2978</v>
      </c>
      <c r="B2962" s="2" t="s">
        <v>3129</v>
      </c>
      <c r="C2962">
        <v>34</v>
      </c>
      <c r="D2962">
        <v>11</v>
      </c>
      <c r="E2962">
        <v>2978</v>
      </c>
      <c r="F2962" s="2" t="s">
        <v>137</v>
      </c>
      <c r="G2962">
        <v>10.52</v>
      </c>
      <c r="H2962">
        <v>100</v>
      </c>
      <c r="I2962">
        <v>0</v>
      </c>
      <c r="J2962">
        <v>0</v>
      </c>
      <c r="K2962">
        <v>0</v>
      </c>
      <c r="L2962" t="b">
        <f t="shared" si="184"/>
        <v>0</v>
      </c>
      <c r="M2962" t="b">
        <f t="shared" si="185"/>
        <v>0</v>
      </c>
      <c r="N2962" t="b">
        <f t="shared" si="186"/>
        <v>0</v>
      </c>
      <c r="O2962" s="2" t="b">
        <f t="shared" si="187"/>
        <v>0</v>
      </c>
    </row>
    <row r="2963" spans="1:15" x14ac:dyDescent="0.25">
      <c r="A2963">
        <v>2979</v>
      </c>
      <c r="B2963" s="2" t="s">
        <v>3130</v>
      </c>
      <c r="C2963">
        <v>34</v>
      </c>
      <c r="D2963">
        <v>11</v>
      </c>
      <c r="E2963">
        <v>2979</v>
      </c>
      <c r="F2963" s="2" t="s">
        <v>137</v>
      </c>
      <c r="G2963">
        <v>10.71</v>
      </c>
      <c r="H2963">
        <v>100</v>
      </c>
      <c r="I2963">
        <v>0</v>
      </c>
      <c r="J2963">
        <v>0</v>
      </c>
      <c r="K2963">
        <v>0</v>
      </c>
      <c r="L2963" t="b">
        <f t="shared" si="184"/>
        <v>0</v>
      </c>
      <c r="M2963" t="b">
        <f t="shared" si="185"/>
        <v>0</v>
      </c>
      <c r="N2963" t="b">
        <f t="shared" si="186"/>
        <v>0</v>
      </c>
      <c r="O2963" s="2" t="b">
        <f t="shared" si="187"/>
        <v>0</v>
      </c>
    </row>
    <row r="2964" spans="1:15" x14ac:dyDescent="0.25">
      <c r="A2964">
        <v>2980</v>
      </c>
      <c r="B2964" s="2" t="s">
        <v>3131</v>
      </c>
      <c r="C2964">
        <v>34</v>
      </c>
      <c r="D2964">
        <v>11</v>
      </c>
      <c r="E2964">
        <v>2980</v>
      </c>
      <c r="F2964" s="2" t="s">
        <v>137</v>
      </c>
      <c r="G2964">
        <v>13.76</v>
      </c>
      <c r="H2964">
        <v>100</v>
      </c>
      <c r="I2964">
        <v>0</v>
      </c>
      <c r="J2964">
        <v>0</v>
      </c>
      <c r="K2964">
        <v>0</v>
      </c>
      <c r="L2964" t="b">
        <f t="shared" si="184"/>
        <v>0</v>
      </c>
      <c r="M2964" t="b">
        <f t="shared" si="185"/>
        <v>0</v>
      </c>
      <c r="N2964" t="b">
        <f t="shared" si="186"/>
        <v>0</v>
      </c>
      <c r="O2964" s="2" t="b">
        <f t="shared" si="187"/>
        <v>0</v>
      </c>
    </row>
    <row r="2965" spans="1:15" x14ac:dyDescent="0.25">
      <c r="A2965">
        <v>2981</v>
      </c>
      <c r="B2965" s="2" t="s">
        <v>3132</v>
      </c>
      <c r="C2965">
        <v>34</v>
      </c>
      <c r="D2965">
        <v>11</v>
      </c>
      <c r="E2965">
        <v>2981</v>
      </c>
      <c r="F2965" s="2" t="s">
        <v>137</v>
      </c>
      <c r="G2965">
        <v>6.9</v>
      </c>
      <c r="H2965">
        <v>100</v>
      </c>
      <c r="I2965">
        <v>0</v>
      </c>
      <c r="J2965">
        <v>0</v>
      </c>
      <c r="K2965">
        <v>0</v>
      </c>
      <c r="L2965" t="b">
        <f t="shared" si="184"/>
        <v>0</v>
      </c>
      <c r="M2965" t="b">
        <f t="shared" si="185"/>
        <v>0</v>
      </c>
      <c r="N2965" t="b">
        <f t="shared" si="186"/>
        <v>0</v>
      </c>
      <c r="O2965" s="2" t="b">
        <f t="shared" si="187"/>
        <v>0</v>
      </c>
    </row>
    <row r="2966" spans="1:15" x14ac:dyDescent="0.25">
      <c r="A2966">
        <v>2982</v>
      </c>
      <c r="B2966" s="2" t="s">
        <v>3133</v>
      </c>
      <c r="C2966">
        <v>34</v>
      </c>
      <c r="D2966">
        <v>11</v>
      </c>
      <c r="E2966">
        <v>2982</v>
      </c>
      <c r="F2966" s="2" t="s">
        <v>137</v>
      </c>
      <c r="G2966">
        <v>11.47</v>
      </c>
      <c r="H2966">
        <v>100</v>
      </c>
      <c r="I2966">
        <v>0</v>
      </c>
      <c r="J2966">
        <v>0</v>
      </c>
      <c r="K2966">
        <v>0</v>
      </c>
      <c r="L2966" t="b">
        <f t="shared" si="184"/>
        <v>0</v>
      </c>
      <c r="M2966" t="b">
        <f t="shared" si="185"/>
        <v>0</v>
      </c>
      <c r="N2966" t="b">
        <f t="shared" si="186"/>
        <v>0</v>
      </c>
      <c r="O2966" s="2" t="b">
        <f t="shared" si="187"/>
        <v>0</v>
      </c>
    </row>
    <row r="2967" spans="1:15" x14ac:dyDescent="0.25">
      <c r="A2967">
        <v>2983</v>
      </c>
      <c r="B2967" s="2" t="s">
        <v>3134</v>
      </c>
      <c r="C2967">
        <v>34</v>
      </c>
      <c r="D2967">
        <v>1</v>
      </c>
      <c r="E2967">
        <v>2983</v>
      </c>
      <c r="F2967" s="2" t="s">
        <v>137</v>
      </c>
      <c r="G2967">
        <v>11.47</v>
      </c>
      <c r="H2967">
        <v>100</v>
      </c>
      <c r="I2967">
        <v>0</v>
      </c>
      <c r="J2967">
        <v>0</v>
      </c>
      <c r="K2967">
        <v>0</v>
      </c>
      <c r="L2967" t="b">
        <f t="shared" si="184"/>
        <v>0</v>
      </c>
      <c r="M2967" t="b">
        <f t="shared" si="185"/>
        <v>0</v>
      </c>
      <c r="N2967" t="b">
        <f t="shared" si="186"/>
        <v>0</v>
      </c>
      <c r="O2967" s="2" t="b">
        <f t="shared" si="187"/>
        <v>0</v>
      </c>
    </row>
    <row r="2968" spans="1:15" x14ac:dyDescent="0.25">
      <c r="A2968">
        <v>2984</v>
      </c>
      <c r="B2968" s="2" t="s">
        <v>3135</v>
      </c>
      <c r="C2968">
        <v>34</v>
      </c>
      <c r="D2968">
        <v>1</v>
      </c>
      <c r="E2968">
        <v>2984</v>
      </c>
      <c r="F2968" s="2" t="s">
        <v>137</v>
      </c>
      <c r="G2968">
        <v>6.14</v>
      </c>
      <c r="H2968">
        <v>100</v>
      </c>
      <c r="I2968">
        <v>0</v>
      </c>
      <c r="J2968">
        <v>0</v>
      </c>
      <c r="K2968">
        <v>0</v>
      </c>
      <c r="L2968" t="b">
        <f t="shared" si="184"/>
        <v>0</v>
      </c>
      <c r="M2968" t="b">
        <f t="shared" si="185"/>
        <v>0</v>
      </c>
      <c r="N2968" t="b">
        <f t="shared" si="186"/>
        <v>0</v>
      </c>
      <c r="O2968" s="2" t="b">
        <f t="shared" si="187"/>
        <v>0</v>
      </c>
    </row>
    <row r="2969" spans="1:15" x14ac:dyDescent="0.25">
      <c r="A2969">
        <v>2985</v>
      </c>
      <c r="B2969" s="2" t="s">
        <v>3136</v>
      </c>
      <c r="C2969">
        <v>34</v>
      </c>
      <c r="D2969">
        <v>1</v>
      </c>
      <c r="E2969">
        <v>2985</v>
      </c>
      <c r="F2969" s="2" t="s">
        <v>137</v>
      </c>
      <c r="G2969">
        <v>4.57</v>
      </c>
      <c r="H2969">
        <v>100</v>
      </c>
      <c r="I2969">
        <v>0</v>
      </c>
      <c r="J2969">
        <v>0</v>
      </c>
      <c r="K2969">
        <v>0</v>
      </c>
      <c r="L2969" t="b">
        <f t="shared" si="184"/>
        <v>0</v>
      </c>
      <c r="M2969" t="b">
        <f t="shared" si="185"/>
        <v>0</v>
      </c>
      <c r="N2969" t="b">
        <f t="shared" si="186"/>
        <v>0</v>
      </c>
      <c r="O2969" s="2" t="b">
        <f t="shared" si="187"/>
        <v>0</v>
      </c>
    </row>
    <row r="2970" spans="1:15" x14ac:dyDescent="0.25">
      <c r="A2970">
        <v>2986</v>
      </c>
      <c r="B2970" s="2" t="s">
        <v>3137</v>
      </c>
      <c r="C2970">
        <v>34</v>
      </c>
      <c r="D2970">
        <v>1</v>
      </c>
      <c r="E2970">
        <v>2986</v>
      </c>
      <c r="F2970" s="2" t="s">
        <v>137</v>
      </c>
      <c r="G2970">
        <v>5.34</v>
      </c>
      <c r="H2970">
        <v>100</v>
      </c>
      <c r="I2970">
        <v>0</v>
      </c>
      <c r="J2970">
        <v>0</v>
      </c>
      <c r="K2970">
        <v>0</v>
      </c>
      <c r="L2970" t="b">
        <f t="shared" si="184"/>
        <v>0</v>
      </c>
      <c r="M2970" t="b">
        <f t="shared" si="185"/>
        <v>0</v>
      </c>
      <c r="N2970" t="b">
        <f t="shared" si="186"/>
        <v>0</v>
      </c>
      <c r="O2970" s="2" t="b">
        <f t="shared" si="187"/>
        <v>0</v>
      </c>
    </row>
    <row r="2971" spans="1:15" x14ac:dyDescent="0.25">
      <c r="A2971">
        <v>2987</v>
      </c>
      <c r="B2971" s="2" t="s">
        <v>3138</v>
      </c>
      <c r="C2971">
        <v>34</v>
      </c>
      <c r="D2971">
        <v>1</v>
      </c>
      <c r="E2971">
        <v>2987</v>
      </c>
      <c r="F2971" s="2" t="s">
        <v>137</v>
      </c>
      <c r="G2971">
        <v>7.24</v>
      </c>
      <c r="H2971">
        <v>100</v>
      </c>
      <c r="I2971">
        <v>0</v>
      </c>
      <c r="J2971">
        <v>0</v>
      </c>
      <c r="K2971">
        <v>0</v>
      </c>
      <c r="L2971" t="b">
        <f t="shared" si="184"/>
        <v>0</v>
      </c>
      <c r="M2971" t="b">
        <f t="shared" si="185"/>
        <v>0</v>
      </c>
      <c r="N2971" t="b">
        <f t="shared" si="186"/>
        <v>0</v>
      </c>
      <c r="O2971" s="2" t="b">
        <f t="shared" si="187"/>
        <v>0</v>
      </c>
    </row>
    <row r="2972" spans="1:15" x14ac:dyDescent="0.25">
      <c r="A2972">
        <v>2988</v>
      </c>
      <c r="B2972" s="2" t="s">
        <v>3139</v>
      </c>
      <c r="C2972">
        <v>34</v>
      </c>
      <c r="D2972">
        <v>1</v>
      </c>
      <c r="E2972">
        <v>2988</v>
      </c>
      <c r="F2972" s="2" t="s">
        <v>137</v>
      </c>
      <c r="G2972">
        <v>7.24</v>
      </c>
      <c r="H2972">
        <v>100</v>
      </c>
      <c r="I2972">
        <v>0</v>
      </c>
      <c r="J2972">
        <v>0</v>
      </c>
      <c r="K2972">
        <v>0</v>
      </c>
      <c r="L2972" t="b">
        <f t="shared" si="184"/>
        <v>0</v>
      </c>
      <c r="M2972" t="b">
        <f t="shared" si="185"/>
        <v>0</v>
      </c>
      <c r="N2972" t="b">
        <f t="shared" si="186"/>
        <v>0</v>
      </c>
      <c r="O2972" s="2" t="b">
        <f t="shared" si="187"/>
        <v>0</v>
      </c>
    </row>
    <row r="2973" spans="1:15" x14ac:dyDescent="0.25">
      <c r="A2973">
        <v>2989</v>
      </c>
      <c r="B2973" s="2" t="s">
        <v>3140</v>
      </c>
      <c r="C2973">
        <v>34</v>
      </c>
      <c r="D2973">
        <v>1</v>
      </c>
      <c r="E2973">
        <v>2989</v>
      </c>
      <c r="F2973" s="2" t="s">
        <v>137</v>
      </c>
      <c r="G2973">
        <v>5.91</v>
      </c>
      <c r="H2973">
        <v>100</v>
      </c>
      <c r="I2973">
        <v>0</v>
      </c>
      <c r="J2973">
        <v>0</v>
      </c>
      <c r="K2973">
        <v>0</v>
      </c>
      <c r="L2973" t="b">
        <f t="shared" si="184"/>
        <v>0</v>
      </c>
      <c r="M2973" t="b">
        <f t="shared" si="185"/>
        <v>0</v>
      </c>
      <c r="N2973" t="b">
        <f t="shared" si="186"/>
        <v>0</v>
      </c>
      <c r="O2973" s="2" t="b">
        <f t="shared" si="187"/>
        <v>0</v>
      </c>
    </row>
    <row r="2974" spans="1:15" x14ac:dyDescent="0.25">
      <c r="A2974">
        <v>2990</v>
      </c>
      <c r="B2974" s="2" t="s">
        <v>3141</v>
      </c>
      <c r="C2974">
        <v>34</v>
      </c>
      <c r="D2974">
        <v>1</v>
      </c>
      <c r="E2974">
        <v>2990</v>
      </c>
      <c r="F2974" s="2" t="s">
        <v>137</v>
      </c>
      <c r="G2974">
        <v>7.36</v>
      </c>
      <c r="H2974">
        <v>100</v>
      </c>
      <c r="I2974">
        <v>0</v>
      </c>
      <c r="J2974">
        <v>0</v>
      </c>
      <c r="K2974">
        <v>0</v>
      </c>
      <c r="L2974" t="b">
        <f t="shared" si="184"/>
        <v>0</v>
      </c>
      <c r="M2974" t="b">
        <f t="shared" si="185"/>
        <v>0</v>
      </c>
      <c r="N2974" t="b">
        <f t="shared" si="186"/>
        <v>0</v>
      </c>
      <c r="O2974" s="2" t="b">
        <f t="shared" si="187"/>
        <v>0</v>
      </c>
    </row>
    <row r="2975" spans="1:15" x14ac:dyDescent="0.25">
      <c r="A2975">
        <v>2991</v>
      </c>
      <c r="B2975" s="2" t="s">
        <v>3142</v>
      </c>
      <c r="C2975">
        <v>34</v>
      </c>
      <c r="D2975">
        <v>1</v>
      </c>
      <c r="E2975">
        <v>2991</v>
      </c>
      <c r="F2975" s="2" t="s">
        <v>137</v>
      </c>
      <c r="G2975">
        <v>7.01</v>
      </c>
      <c r="H2975">
        <v>100</v>
      </c>
      <c r="I2975">
        <v>0</v>
      </c>
      <c r="J2975">
        <v>0</v>
      </c>
      <c r="K2975">
        <v>0</v>
      </c>
      <c r="L2975" t="b">
        <f t="shared" si="184"/>
        <v>0</v>
      </c>
      <c r="M2975" t="b">
        <f t="shared" si="185"/>
        <v>0</v>
      </c>
      <c r="N2975" t="b">
        <f t="shared" si="186"/>
        <v>0</v>
      </c>
      <c r="O2975" s="2" t="b">
        <f t="shared" si="187"/>
        <v>0</v>
      </c>
    </row>
    <row r="2976" spans="1:15" x14ac:dyDescent="0.25">
      <c r="A2976">
        <v>2992</v>
      </c>
      <c r="B2976" s="2" t="s">
        <v>3143</v>
      </c>
      <c r="C2976">
        <v>34</v>
      </c>
      <c r="D2976">
        <v>1</v>
      </c>
      <c r="E2976">
        <v>2992</v>
      </c>
      <c r="F2976" s="2" t="s">
        <v>137</v>
      </c>
      <c r="G2976">
        <v>5.68</v>
      </c>
      <c r="H2976">
        <v>100</v>
      </c>
      <c r="I2976">
        <v>0</v>
      </c>
      <c r="J2976">
        <v>0</v>
      </c>
      <c r="K2976">
        <v>0</v>
      </c>
      <c r="L2976" t="b">
        <f t="shared" si="184"/>
        <v>0</v>
      </c>
      <c r="M2976" t="b">
        <f t="shared" si="185"/>
        <v>0</v>
      </c>
      <c r="N2976" t="b">
        <f t="shared" si="186"/>
        <v>0</v>
      </c>
      <c r="O2976" s="2" t="b">
        <f t="shared" si="187"/>
        <v>0</v>
      </c>
    </row>
    <row r="2977" spans="1:15" x14ac:dyDescent="0.25">
      <c r="A2977">
        <v>2993</v>
      </c>
      <c r="B2977" s="2" t="s">
        <v>3144</v>
      </c>
      <c r="C2977">
        <v>34</v>
      </c>
      <c r="D2977">
        <v>1</v>
      </c>
      <c r="E2977">
        <v>2993</v>
      </c>
      <c r="F2977" s="2" t="s">
        <v>137</v>
      </c>
      <c r="G2977">
        <v>4.8</v>
      </c>
      <c r="H2977">
        <v>100</v>
      </c>
      <c r="I2977">
        <v>0</v>
      </c>
      <c r="J2977">
        <v>0</v>
      </c>
      <c r="K2977">
        <v>0</v>
      </c>
      <c r="L2977" t="b">
        <f t="shared" si="184"/>
        <v>0</v>
      </c>
      <c r="M2977" t="b">
        <f t="shared" si="185"/>
        <v>0</v>
      </c>
      <c r="N2977" t="b">
        <f t="shared" si="186"/>
        <v>0</v>
      </c>
      <c r="O2977" s="2" t="b">
        <f t="shared" si="187"/>
        <v>0</v>
      </c>
    </row>
    <row r="2978" spans="1:15" x14ac:dyDescent="0.25">
      <c r="A2978">
        <v>2994</v>
      </c>
      <c r="B2978" s="2" t="s">
        <v>3145</v>
      </c>
      <c r="C2978">
        <v>34</v>
      </c>
      <c r="D2978">
        <v>1</v>
      </c>
      <c r="E2978">
        <v>2994</v>
      </c>
      <c r="F2978" s="2" t="s">
        <v>137</v>
      </c>
      <c r="G2978">
        <v>6.1</v>
      </c>
      <c r="H2978">
        <v>100</v>
      </c>
      <c r="I2978">
        <v>0</v>
      </c>
      <c r="J2978">
        <v>0</v>
      </c>
      <c r="K2978">
        <v>0</v>
      </c>
      <c r="L2978" t="b">
        <f t="shared" si="184"/>
        <v>0</v>
      </c>
      <c r="M2978" t="b">
        <f t="shared" si="185"/>
        <v>0</v>
      </c>
      <c r="N2978" t="b">
        <f t="shared" si="186"/>
        <v>0</v>
      </c>
      <c r="O2978" s="2" t="b">
        <f t="shared" si="187"/>
        <v>0</v>
      </c>
    </row>
    <row r="2979" spans="1:15" x14ac:dyDescent="0.25">
      <c r="A2979">
        <v>2995</v>
      </c>
      <c r="B2979" s="2" t="s">
        <v>3146</v>
      </c>
      <c r="C2979">
        <v>34</v>
      </c>
      <c r="D2979">
        <v>1</v>
      </c>
      <c r="E2979">
        <v>2995</v>
      </c>
      <c r="F2979" s="2" t="s">
        <v>137</v>
      </c>
      <c r="G2979">
        <v>4.57</v>
      </c>
      <c r="H2979">
        <v>100</v>
      </c>
      <c r="I2979">
        <v>0</v>
      </c>
      <c r="J2979">
        <v>0</v>
      </c>
      <c r="K2979">
        <v>0</v>
      </c>
      <c r="L2979" t="b">
        <f t="shared" si="184"/>
        <v>0</v>
      </c>
      <c r="M2979" t="b">
        <f t="shared" si="185"/>
        <v>0</v>
      </c>
      <c r="N2979" t="b">
        <f t="shared" si="186"/>
        <v>0</v>
      </c>
      <c r="O2979" s="2" t="b">
        <f t="shared" si="187"/>
        <v>0</v>
      </c>
    </row>
    <row r="2980" spans="1:15" x14ac:dyDescent="0.25">
      <c r="A2980">
        <v>2996</v>
      </c>
      <c r="B2980" s="2" t="s">
        <v>3147</v>
      </c>
      <c r="C2980">
        <v>34</v>
      </c>
      <c r="D2980">
        <v>50</v>
      </c>
      <c r="E2980">
        <v>2996</v>
      </c>
      <c r="F2980" s="2" t="s">
        <v>137</v>
      </c>
      <c r="G2980">
        <v>7.36</v>
      </c>
      <c r="H2980">
        <v>100</v>
      </c>
      <c r="I2980">
        <v>0</v>
      </c>
      <c r="J2980">
        <v>0</v>
      </c>
      <c r="K2980">
        <v>0</v>
      </c>
      <c r="L2980" t="b">
        <f t="shared" si="184"/>
        <v>0</v>
      </c>
      <c r="M2980" t="b">
        <f t="shared" si="185"/>
        <v>0</v>
      </c>
      <c r="N2980" t="b">
        <f t="shared" si="186"/>
        <v>0</v>
      </c>
      <c r="O2980" s="2" t="b">
        <f t="shared" si="187"/>
        <v>0</v>
      </c>
    </row>
    <row r="2981" spans="1:15" x14ac:dyDescent="0.25">
      <c r="A2981">
        <v>2997</v>
      </c>
      <c r="B2981" s="2" t="s">
        <v>3148</v>
      </c>
      <c r="C2981">
        <v>34</v>
      </c>
      <c r="D2981">
        <v>50</v>
      </c>
      <c r="E2981">
        <v>2997</v>
      </c>
      <c r="F2981" s="2" t="s">
        <v>137</v>
      </c>
      <c r="G2981">
        <v>7.24</v>
      </c>
      <c r="H2981">
        <v>100</v>
      </c>
      <c r="I2981">
        <v>0</v>
      </c>
      <c r="J2981">
        <v>0</v>
      </c>
      <c r="K2981">
        <v>0</v>
      </c>
      <c r="L2981" t="b">
        <f t="shared" si="184"/>
        <v>0</v>
      </c>
      <c r="M2981" t="b">
        <f t="shared" si="185"/>
        <v>0</v>
      </c>
      <c r="N2981" t="b">
        <f t="shared" si="186"/>
        <v>0</v>
      </c>
      <c r="O2981" s="2" t="b">
        <f t="shared" si="187"/>
        <v>0</v>
      </c>
    </row>
    <row r="2982" spans="1:15" x14ac:dyDescent="0.25">
      <c r="A2982">
        <v>2998</v>
      </c>
      <c r="B2982" s="2" t="s">
        <v>3149</v>
      </c>
      <c r="C2982">
        <v>34</v>
      </c>
      <c r="D2982">
        <v>50</v>
      </c>
      <c r="E2982">
        <v>2998</v>
      </c>
      <c r="F2982" s="2" t="s">
        <v>137</v>
      </c>
      <c r="G2982">
        <v>7.36</v>
      </c>
      <c r="H2982">
        <v>100</v>
      </c>
      <c r="I2982">
        <v>0</v>
      </c>
      <c r="J2982">
        <v>0</v>
      </c>
      <c r="K2982">
        <v>0</v>
      </c>
      <c r="L2982" t="b">
        <f t="shared" si="184"/>
        <v>0</v>
      </c>
      <c r="M2982" t="b">
        <f t="shared" si="185"/>
        <v>0</v>
      </c>
      <c r="N2982" t="b">
        <f t="shared" si="186"/>
        <v>0</v>
      </c>
      <c r="O2982" s="2" t="b">
        <f t="shared" si="187"/>
        <v>0</v>
      </c>
    </row>
    <row r="2983" spans="1:15" x14ac:dyDescent="0.25">
      <c r="A2983">
        <v>2999</v>
      </c>
      <c r="B2983" s="2" t="s">
        <v>3150</v>
      </c>
      <c r="C2983">
        <v>34</v>
      </c>
      <c r="D2983">
        <v>50</v>
      </c>
      <c r="E2983">
        <v>2999</v>
      </c>
      <c r="F2983" s="2" t="s">
        <v>137</v>
      </c>
      <c r="G2983">
        <v>9.7200000000000006</v>
      </c>
      <c r="H2983">
        <v>100</v>
      </c>
      <c r="I2983">
        <v>0</v>
      </c>
      <c r="J2983">
        <v>0</v>
      </c>
      <c r="K2983">
        <v>0</v>
      </c>
      <c r="L2983" t="b">
        <f t="shared" si="184"/>
        <v>0</v>
      </c>
      <c r="M2983" t="b">
        <f t="shared" si="185"/>
        <v>0</v>
      </c>
      <c r="N2983" t="b">
        <f t="shared" si="186"/>
        <v>0</v>
      </c>
      <c r="O2983" s="2" t="b">
        <f t="shared" si="187"/>
        <v>0</v>
      </c>
    </row>
    <row r="2984" spans="1:15" x14ac:dyDescent="0.25">
      <c r="A2984">
        <v>3000</v>
      </c>
      <c r="B2984" s="2" t="s">
        <v>3151</v>
      </c>
      <c r="C2984">
        <v>34</v>
      </c>
      <c r="D2984">
        <v>50</v>
      </c>
      <c r="E2984">
        <v>3000</v>
      </c>
      <c r="F2984" s="2" t="s">
        <v>137</v>
      </c>
      <c r="G2984">
        <v>9.91</v>
      </c>
      <c r="H2984">
        <v>100</v>
      </c>
      <c r="I2984">
        <v>0</v>
      </c>
      <c r="J2984">
        <v>0</v>
      </c>
      <c r="K2984">
        <v>0</v>
      </c>
      <c r="L2984" t="b">
        <f t="shared" si="184"/>
        <v>0</v>
      </c>
      <c r="M2984" t="b">
        <f t="shared" si="185"/>
        <v>0</v>
      </c>
      <c r="N2984" t="b">
        <f t="shared" si="186"/>
        <v>0</v>
      </c>
      <c r="O2984" s="2" t="b">
        <f t="shared" si="187"/>
        <v>0</v>
      </c>
    </row>
    <row r="2985" spans="1:15" x14ac:dyDescent="0.25">
      <c r="A2985">
        <v>3001</v>
      </c>
      <c r="B2985" s="2" t="s">
        <v>3152</v>
      </c>
      <c r="C2985">
        <v>34</v>
      </c>
      <c r="D2985">
        <v>50</v>
      </c>
      <c r="E2985">
        <v>3001</v>
      </c>
      <c r="F2985" s="2" t="s">
        <v>137</v>
      </c>
      <c r="G2985">
        <v>12.96</v>
      </c>
      <c r="H2985">
        <v>100</v>
      </c>
      <c r="I2985">
        <v>0</v>
      </c>
      <c r="J2985">
        <v>0</v>
      </c>
      <c r="K2985">
        <v>0</v>
      </c>
      <c r="L2985" t="b">
        <f t="shared" si="184"/>
        <v>0</v>
      </c>
      <c r="M2985" t="b">
        <f t="shared" si="185"/>
        <v>0</v>
      </c>
      <c r="N2985" t="b">
        <f t="shared" si="186"/>
        <v>0</v>
      </c>
      <c r="O2985" s="2" t="b">
        <f t="shared" si="187"/>
        <v>0</v>
      </c>
    </row>
    <row r="2986" spans="1:15" x14ac:dyDescent="0.25">
      <c r="A2986">
        <v>3002</v>
      </c>
      <c r="B2986" s="2" t="s">
        <v>3153</v>
      </c>
      <c r="C2986">
        <v>34</v>
      </c>
      <c r="D2986">
        <v>18</v>
      </c>
      <c r="E2986">
        <v>3002</v>
      </c>
      <c r="F2986" s="2" t="s">
        <v>137</v>
      </c>
      <c r="G2986">
        <v>6.1</v>
      </c>
      <c r="H2986">
        <v>100</v>
      </c>
      <c r="I2986">
        <v>0</v>
      </c>
      <c r="J2986">
        <v>0</v>
      </c>
      <c r="K2986">
        <v>0</v>
      </c>
      <c r="L2986" t="b">
        <f t="shared" si="184"/>
        <v>0</v>
      </c>
      <c r="M2986" t="b">
        <f t="shared" si="185"/>
        <v>0</v>
      </c>
      <c r="N2986" t="b">
        <f t="shared" si="186"/>
        <v>0</v>
      </c>
      <c r="O2986" s="2" t="b">
        <f t="shared" si="187"/>
        <v>0</v>
      </c>
    </row>
    <row r="2987" spans="1:15" x14ac:dyDescent="0.25">
      <c r="A2987">
        <v>3003</v>
      </c>
      <c r="B2987" s="2" t="s">
        <v>3154</v>
      </c>
      <c r="C2987">
        <v>34</v>
      </c>
      <c r="D2987">
        <v>18</v>
      </c>
      <c r="E2987">
        <v>3003</v>
      </c>
      <c r="F2987" s="2" t="s">
        <v>137</v>
      </c>
      <c r="G2987">
        <v>10.67</v>
      </c>
      <c r="H2987">
        <v>100</v>
      </c>
      <c r="I2987">
        <v>0</v>
      </c>
      <c r="J2987">
        <v>0</v>
      </c>
      <c r="K2987">
        <v>0</v>
      </c>
      <c r="L2987" t="b">
        <f t="shared" si="184"/>
        <v>0</v>
      </c>
      <c r="M2987" t="b">
        <f t="shared" si="185"/>
        <v>0</v>
      </c>
      <c r="N2987" t="b">
        <f t="shared" si="186"/>
        <v>0</v>
      </c>
      <c r="O2987" s="2" t="b">
        <f t="shared" si="187"/>
        <v>0</v>
      </c>
    </row>
    <row r="2988" spans="1:15" x14ac:dyDescent="0.25">
      <c r="A2988">
        <v>3004</v>
      </c>
      <c r="B2988" s="2" t="s">
        <v>3155</v>
      </c>
      <c r="C2988">
        <v>34</v>
      </c>
      <c r="D2988">
        <v>18</v>
      </c>
      <c r="E2988">
        <v>3004</v>
      </c>
      <c r="F2988" s="2" t="s">
        <v>137</v>
      </c>
      <c r="G2988">
        <v>10.67</v>
      </c>
      <c r="H2988">
        <v>100</v>
      </c>
      <c r="I2988">
        <v>0</v>
      </c>
      <c r="J2988">
        <v>0</v>
      </c>
      <c r="K2988">
        <v>0</v>
      </c>
      <c r="L2988" t="b">
        <f t="shared" si="184"/>
        <v>0</v>
      </c>
      <c r="M2988" t="b">
        <f t="shared" si="185"/>
        <v>0</v>
      </c>
      <c r="N2988" t="b">
        <f t="shared" si="186"/>
        <v>0</v>
      </c>
      <c r="O2988" s="2" t="b">
        <f t="shared" si="187"/>
        <v>0</v>
      </c>
    </row>
    <row r="2989" spans="1:15" x14ac:dyDescent="0.25">
      <c r="A2989">
        <v>3005</v>
      </c>
      <c r="B2989" s="2" t="s">
        <v>3156</v>
      </c>
      <c r="C2989">
        <v>34</v>
      </c>
      <c r="D2989">
        <v>18</v>
      </c>
      <c r="E2989">
        <v>3005</v>
      </c>
      <c r="F2989" s="2" t="s">
        <v>137</v>
      </c>
      <c r="G2989">
        <v>5.34</v>
      </c>
      <c r="H2989">
        <v>100</v>
      </c>
      <c r="I2989">
        <v>0</v>
      </c>
      <c r="J2989">
        <v>0</v>
      </c>
      <c r="K2989">
        <v>0</v>
      </c>
      <c r="L2989" t="b">
        <f t="shared" si="184"/>
        <v>0</v>
      </c>
      <c r="M2989" t="b">
        <f t="shared" si="185"/>
        <v>0</v>
      </c>
      <c r="N2989" t="b">
        <f t="shared" si="186"/>
        <v>0</v>
      </c>
      <c r="O2989" s="2" t="b">
        <f t="shared" si="187"/>
        <v>0</v>
      </c>
    </row>
    <row r="2990" spans="1:15" x14ac:dyDescent="0.25">
      <c r="A2990">
        <v>3006</v>
      </c>
      <c r="B2990" s="2" t="s">
        <v>3157</v>
      </c>
      <c r="C2990">
        <v>34</v>
      </c>
      <c r="D2990">
        <v>18</v>
      </c>
      <c r="E2990">
        <v>3006</v>
      </c>
      <c r="F2990" s="2" t="s">
        <v>137</v>
      </c>
      <c r="G2990">
        <v>4.47</v>
      </c>
      <c r="H2990">
        <v>100</v>
      </c>
      <c r="I2990">
        <v>0</v>
      </c>
      <c r="J2990">
        <v>0</v>
      </c>
      <c r="K2990">
        <v>0</v>
      </c>
      <c r="L2990" t="b">
        <f t="shared" si="184"/>
        <v>0</v>
      </c>
      <c r="M2990" t="b">
        <f t="shared" si="185"/>
        <v>0</v>
      </c>
      <c r="N2990" t="b">
        <f t="shared" si="186"/>
        <v>0</v>
      </c>
      <c r="O2990" s="2" t="b">
        <f t="shared" si="187"/>
        <v>0</v>
      </c>
    </row>
    <row r="2991" spans="1:15" x14ac:dyDescent="0.25">
      <c r="A2991">
        <v>3007</v>
      </c>
      <c r="B2991" s="2" t="s">
        <v>3158</v>
      </c>
      <c r="C2991">
        <v>34</v>
      </c>
      <c r="D2991">
        <v>18</v>
      </c>
      <c r="E2991">
        <v>3007</v>
      </c>
      <c r="F2991" s="2" t="s">
        <v>137</v>
      </c>
      <c r="G2991">
        <v>5.24</v>
      </c>
      <c r="H2991">
        <v>100</v>
      </c>
      <c r="I2991">
        <v>0</v>
      </c>
      <c r="J2991">
        <v>0</v>
      </c>
      <c r="K2991">
        <v>0</v>
      </c>
      <c r="L2991" t="b">
        <f t="shared" si="184"/>
        <v>0</v>
      </c>
      <c r="M2991" t="b">
        <f t="shared" si="185"/>
        <v>0</v>
      </c>
      <c r="N2991" t="b">
        <f t="shared" si="186"/>
        <v>0</v>
      </c>
      <c r="O2991" s="2" t="b">
        <f t="shared" si="187"/>
        <v>0</v>
      </c>
    </row>
    <row r="2992" spans="1:15" x14ac:dyDescent="0.25">
      <c r="A2992">
        <v>3008</v>
      </c>
      <c r="B2992" s="2" t="s">
        <v>3159</v>
      </c>
      <c r="C2992">
        <v>34</v>
      </c>
      <c r="D2992">
        <v>18</v>
      </c>
      <c r="E2992">
        <v>3008</v>
      </c>
      <c r="F2992" s="2" t="s">
        <v>137</v>
      </c>
      <c r="G2992">
        <v>7.14</v>
      </c>
      <c r="H2992">
        <v>100</v>
      </c>
      <c r="I2992">
        <v>0</v>
      </c>
      <c r="J2992">
        <v>0</v>
      </c>
      <c r="K2992">
        <v>0</v>
      </c>
      <c r="L2992" t="b">
        <f t="shared" si="184"/>
        <v>0</v>
      </c>
      <c r="M2992" t="b">
        <f t="shared" si="185"/>
        <v>0</v>
      </c>
      <c r="N2992" t="b">
        <f t="shared" si="186"/>
        <v>0</v>
      </c>
      <c r="O2992" s="2" t="b">
        <f t="shared" si="187"/>
        <v>0</v>
      </c>
    </row>
    <row r="2993" spans="1:15" x14ac:dyDescent="0.25">
      <c r="A2993">
        <v>3009</v>
      </c>
      <c r="B2993" s="2" t="s">
        <v>3160</v>
      </c>
      <c r="C2993">
        <v>34</v>
      </c>
      <c r="D2993">
        <v>18</v>
      </c>
      <c r="E2993">
        <v>3009</v>
      </c>
      <c r="F2993" s="2" t="s">
        <v>137</v>
      </c>
      <c r="G2993">
        <v>7.14</v>
      </c>
      <c r="H2993">
        <v>100</v>
      </c>
      <c r="I2993">
        <v>0</v>
      </c>
      <c r="J2993">
        <v>0</v>
      </c>
      <c r="K2993">
        <v>0</v>
      </c>
      <c r="L2993" t="b">
        <f t="shared" si="184"/>
        <v>0</v>
      </c>
      <c r="M2993" t="b">
        <f t="shared" si="185"/>
        <v>0</v>
      </c>
      <c r="N2993" t="b">
        <f t="shared" si="186"/>
        <v>0</v>
      </c>
      <c r="O2993" s="2" t="b">
        <f t="shared" si="187"/>
        <v>0</v>
      </c>
    </row>
    <row r="2994" spans="1:15" x14ac:dyDescent="0.25">
      <c r="A2994">
        <v>3010</v>
      </c>
      <c r="B2994" s="2" t="s">
        <v>3161</v>
      </c>
      <c r="C2994">
        <v>34</v>
      </c>
      <c r="D2994">
        <v>18</v>
      </c>
      <c r="E2994">
        <v>3010</v>
      </c>
      <c r="F2994" s="2" t="s">
        <v>137</v>
      </c>
      <c r="G2994">
        <v>5.81</v>
      </c>
      <c r="H2994">
        <v>100</v>
      </c>
      <c r="I2994">
        <v>0</v>
      </c>
      <c r="J2994">
        <v>0</v>
      </c>
      <c r="K2994">
        <v>0</v>
      </c>
      <c r="L2994" t="b">
        <f t="shared" si="184"/>
        <v>0</v>
      </c>
      <c r="M2994" t="b">
        <f t="shared" si="185"/>
        <v>0</v>
      </c>
      <c r="N2994" t="b">
        <f t="shared" si="186"/>
        <v>0</v>
      </c>
      <c r="O2994" s="2" t="b">
        <f t="shared" si="187"/>
        <v>0</v>
      </c>
    </row>
    <row r="2995" spans="1:15" x14ac:dyDescent="0.25">
      <c r="A2995">
        <v>3011</v>
      </c>
      <c r="B2995" s="2" t="s">
        <v>3162</v>
      </c>
      <c r="C2995">
        <v>34</v>
      </c>
      <c r="D2995">
        <v>18</v>
      </c>
      <c r="E2995">
        <v>3011</v>
      </c>
      <c r="F2995" s="2" t="s">
        <v>137</v>
      </c>
      <c r="G2995">
        <v>7.26</v>
      </c>
      <c r="H2995">
        <v>100</v>
      </c>
      <c r="I2995">
        <v>0</v>
      </c>
      <c r="J2995">
        <v>0</v>
      </c>
      <c r="K2995">
        <v>0</v>
      </c>
      <c r="L2995" t="b">
        <f t="shared" si="184"/>
        <v>0</v>
      </c>
      <c r="M2995" t="b">
        <f t="shared" si="185"/>
        <v>0</v>
      </c>
      <c r="N2995" t="b">
        <f t="shared" si="186"/>
        <v>0</v>
      </c>
      <c r="O2995" s="2" t="b">
        <f t="shared" si="187"/>
        <v>0</v>
      </c>
    </row>
    <row r="2996" spans="1:15" x14ac:dyDescent="0.25">
      <c r="A2996">
        <v>3012</v>
      </c>
      <c r="B2996" s="2" t="s">
        <v>3163</v>
      </c>
      <c r="C2996">
        <v>34</v>
      </c>
      <c r="D2996">
        <v>18</v>
      </c>
      <c r="E2996">
        <v>3012</v>
      </c>
      <c r="F2996" s="2" t="s">
        <v>137</v>
      </c>
      <c r="G2996">
        <v>6.91</v>
      </c>
      <c r="H2996">
        <v>100</v>
      </c>
      <c r="I2996">
        <v>0</v>
      </c>
      <c r="J2996">
        <v>0</v>
      </c>
      <c r="K2996">
        <v>0</v>
      </c>
      <c r="L2996" t="b">
        <f t="shared" si="184"/>
        <v>0</v>
      </c>
      <c r="M2996" t="b">
        <f t="shared" si="185"/>
        <v>0</v>
      </c>
      <c r="N2996" t="b">
        <f t="shared" si="186"/>
        <v>0</v>
      </c>
      <c r="O2996" s="2" t="b">
        <f t="shared" si="187"/>
        <v>0</v>
      </c>
    </row>
    <row r="2997" spans="1:15" x14ac:dyDescent="0.25">
      <c r="A2997">
        <v>3013</v>
      </c>
      <c r="B2997" s="2" t="s">
        <v>3164</v>
      </c>
      <c r="C2997">
        <v>34</v>
      </c>
      <c r="D2997">
        <v>18</v>
      </c>
      <c r="E2997">
        <v>3013</v>
      </c>
      <c r="F2997" s="2" t="s">
        <v>137</v>
      </c>
      <c r="G2997">
        <v>5.58</v>
      </c>
      <c r="H2997">
        <v>100</v>
      </c>
      <c r="I2997">
        <v>0</v>
      </c>
      <c r="J2997">
        <v>0</v>
      </c>
      <c r="K2997">
        <v>0</v>
      </c>
      <c r="L2997" t="b">
        <f t="shared" si="184"/>
        <v>0</v>
      </c>
      <c r="M2997" t="b">
        <f t="shared" si="185"/>
        <v>0</v>
      </c>
      <c r="N2997" t="b">
        <f t="shared" si="186"/>
        <v>0</v>
      </c>
      <c r="O2997" s="2" t="b">
        <f t="shared" si="187"/>
        <v>0</v>
      </c>
    </row>
    <row r="2998" spans="1:15" x14ac:dyDescent="0.25">
      <c r="A2998">
        <v>3014</v>
      </c>
      <c r="B2998" s="2" t="s">
        <v>3165</v>
      </c>
      <c r="C2998">
        <v>34</v>
      </c>
      <c r="D2998">
        <v>18</v>
      </c>
      <c r="E2998">
        <v>3014</v>
      </c>
      <c r="F2998" s="2" t="s">
        <v>137</v>
      </c>
      <c r="G2998">
        <v>4.7</v>
      </c>
      <c r="H2998">
        <v>100</v>
      </c>
      <c r="I2998">
        <v>0</v>
      </c>
      <c r="J2998">
        <v>0</v>
      </c>
      <c r="K2998">
        <v>0</v>
      </c>
      <c r="L2998" t="b">
        <f t="shared" si="184"/>
        <v>0</v>
      </c>
      <c r="M2998" t="b">
        <f t="shared" si="185"/>
        <v>0</v>
      </c>
      <c r="N2998" t="b">
        <f t="shared" si="186"/>
        <v>0</v>
      </c>
      <c r="O2998" s="2" t="b">
        <f t="shared" si="187"/>
        <v>0</v>
      </c>
    </row>
    <row r="2999" spans="1:15" x14ac:dyDescent="0.25">
      <c r="A2999">
        <v>3015</v>
      </c>
      <c r="B2999" s="2" t="s">
        <v>3166</v>
      </c>
      <c r="C2999">
        <v>34</v>
      </c>
      <c r="D2999">
        <v>18</v>
      </c>
      <c r="E2999">
        <v>3015</v>
      </c>
      <c r="F2999" s="2" t="s">
        <v>137</v>
      </c>
      <c r="G2999">
        <v>6</v>
      </c>
      <c r="H2999">
        <v>100</v>
      </c>
      <c r="I2999">
        <v>0</v>
      </c>
      <c r="J2999">
        <v>0</v>
      </c>
      <c r="K2999">
        <v>0</v>
      </c>
      <c r="L2999" t="b">
        <f t="shared" si="184"/>
        <v>0</v>
      </c>
      <c r="M2999" t="b">
        <f t="shared" si="185"/>
        <v>0</v>
      </c>
      <c r="N2999" t="b">
        <f t="shared" si="186"/>
        <v>0</v>
      </c>
      <c r="O2999" s="2" t="b">
        <f t="shared" si="187"/>
        <v>0</v>
      </c>
    </row>
    <row r="3000" spans="1:15" x14ac:dyDescent="0.25">
      <c r="A3000">
        <v>3016</v>
      </c>
      <c r="B3000" s="2" t="s">
        <v>3167</v>
      </c>
      <c r="C3000">
        <v>34</v>
      </c>
      <c r="D3000">
        <v>18</v>
      </c>
      <c r="E3000">
        <v>3016</v>
      </c>
      <c r="F3000" s="2" t="s">
        <v>137</v>
      </c>
      <c r="G3000">
        <v>4.47</v>
      </c>
      <c r="H3000">
        <v>100</v>
      </c>
      <c r="I3000">
        <v>0</v>
      </c>
      <c r="J3000">
        <v>0</v>
      </c>
      <c r="K3000">
        <v>0</v>
      </c>
      <c r="L3000" t="b">
        <f t="shared" si="184"/>
        <v>0</v>
      </c>
      <c r="M3000" t="b">
        <f t="shared" si="185"/>
        <v>0</v>
      </c>
      <c r="N3000" t="b">
        <f t="shared" si="186"/>
        <v>0</v>
      </c>
      <c r="O3000" s="2" t="b">
        <f t="shared" si="187"/>
        <v>0</v>
      </c>
    </row>
    <row r="3001" spans="1:15" x14ac:dyDescent="0.25">
      <c r="A3001">
        <v>3017</v>
      </c>
      <c r="B3001" s="2" t="s">
        <v>3168</v>
      </c>
      <c r="C3001">
        <v>34</v>
      </c>
      <c r="D3001">
        <v>18</v>
      </c>
      <c r="E3001">
        <v>3017</v>
      </c>
      <c r="F3001" s="2" t="s">
        <v>137</v>
      </c>
      <c r="G3001">
        <v>7.26</v>
      </c>
      <c r="H3001">
        <v>100</v>
      </c>
      <c r="I3001">
        <v>0</v>
      </c>
      <c r="J3001">
        <v>0</v>
      </c>
      <c r="K3001">
        <v>0</v>
      </c>
      <c r="L3001" t="b">
        <f t="shared" si="184"/>
        <v>0</v>
      </c>
      <c r="M3001" t="b">
        <f t="shared" si="185"/>
        <v>0</v>
      </c>
      <c r="N3001" t="b">
        <f t="shared" si="186"/>
        <v>0</v>
      </c>
      <c r="O3001" s="2" t="b">
        <f t="shared" si="187"/>
        <v>0</v>
      </c>
    </row>
    <row r="3002" spans="1:15" x14ac:dyDescent="0.25">
      <c r="A3002">
        <v>3018</v>
      </c>
      <c r="B3002" s="2" t="s">
        <v>3169</v>
      </c>
      <c r="C3002">
        <v>34</v>
      </c>
      <c r="D3002">
        <v>18</v>
      </c>
      <c r="E3002">
        <v>3018</v>
      </c>
      <c r="F3002" s="2" t="s">
        <v>137</v>
      </c>
      <c r="G3002">
        <v>7.14</v>
      </c>
      <c r="H3002">
        <v>100</v>
      </c>
      <c r="I3002">
        <v>0</v>
      </c>
      <c r="J3002">
        <v>0</v>
      </c>
      <c r="K3002">
        <v>0</v>
      </c>
      <c r="L3002" t="b">
        <f t="shared" si="184"/>
        <v>0</v>
      </c>
      <c r="M3002" t="b">
        <f t="shared" si="185"/>
        <v>0</v>
      </c>
      <c r="N3002" t="b">
        <f t="shared" si="186"/>
        <v>0</v>
      </c>
      <c r="O3002" s="2" t="b">
        <f t="shared" si="187"/>
        <v>0</v>
      </c>
    </row>
    <row r="3003" spans="1:15" x14ac:dyDescent="0.25">
      <c r="A3003">
        <v>3019</v>
      </c>
      <c r="B3003" s="2" t="s">
        <v>3170</v>
      </c>
      <c r="C3003">
        <v>34</v>
      </c>
      <c r="D3003">
        <v>18</v>
      </c>
      <c r="E3003">
        <v>3019</v>
      </c>
      <c r="F3003" s="2" t="s">
        <v>137</v>
      </c>
      <c r="G3003">
        <v>7.26</v>
      </c>
      <c r="H3003">
        <v>100</v>
      </c>
      <c r="I3003">
        <v>0</v>
      </c>
      <c r="J3003">
        <v>0</v>
      </c>
      <c r="K3003">
        <v>0</v>
      </c>
      <c r="L3003" t="b">
        <f t="shared" si="184"/>
        <v>0</v>
      </c>
      <c r="M3003" t="b">
        <f t="shared" si="185"/>
        <v>0</v>
      </c>
      <c r="N3003" t="b">
        <f t="shared" si="186"/>
        <v>0</v>
      </c>
      <c r="O3003" s="2" t="b">
        <f t="shared" si="187"/>
        <v>0</v>
      </c>
    </row>
    <row r="3004" spans="1:15" x14ac:dyDescent="0.25">
      <c r="A3004">
        <v>3020</v>
      </c>
      <c r="B3004" s="2" t="s">
        <v>3171</v>
      </c>
      <c r="C3004">
        <v>34</v>
      </c>
      <c r="D3004">
        <v>18</v>
      </c>
      <c r="E3004">
        <v>3020</v>
      </c>
      <c r="F3004" s="2" t="s">
        <v>137</v>
      </c>
      <c r="G3004">
        <v>9.6199999999999992</v>
      </c>
      <c r="H3004">
        <v>100</v>
      </c>
      <c r="I3004">
        <v>0</v>
      </c>
      <c r="J3004">
        <v>0</v>
      </c>
      <c r="K3004">
        <v>0</v>
      </c>
      <c r="L3004" t="b">
        <f t="shared" si="184"/>
        <v>0</v>
      </c>
      <c r="M3004" t="b">
        <f t="shared" si="185"/>
        <v>0</v>
      </c>
      <c r="N3004" t="b">
        <f t="shared" si="186"/>
        <v>0</v>
      </c>
      <c r="O3004" s="2" t="b">
        <f t="shared" si="187"/>
        <v>0</v>
      </c>
    </row>
    <row r="3005" spans="1:15" x14ac:dyDescent="0.25">
      <c r="A3005">
        <v>3021</v>
      </c>
      <c r="B3005" s="2" t="s">
        <v>3172</v>
      </c>
      <c r="C3005">
        <v>34</v>
      </c>
      <c r="D3005">
        <v>18</v>
      </c>
      <c r="E3005">
        <v>3021</v>
      </c>
      <c r="F3005" s="2" t="s">
        <v>137</v>
      </c>
      <c r="G3005">
        <v>9.81</v>
      </c>
      <c r="H3005">
        <v>100</v>
      </c>
      <c r="I3005">
        <v>0</v>
      </c>
      <c r="J3005">
        <v>0</v>
      </c>
      <c r="K3005">
        <v>0</v>
      </c>
      <c r="L3005" t="b">
        <f t="shared" si="184"/>
        <v>0</v>
      </c>
      <c r="M3005" t="b">
        <f t="shared" si="185"/>
        <v>0</v>
      </c>
      <c r="N3005" t="b">
        <f t="shared" si="186"/>
        <v>0</v>
      </c>
      <c r="O3005" s="2" t="b">
        <f t="shared" si="187"/>
        <v>0</v>
      </c>
    </row>
    <row r="3006" spans="1:15" x14ac:dyDescent="0.25">
      <c r="A3006">
        <v>3022</v>
      </c>
      <c r="B3006" s="2" t="s">
        <v>3173</v>
      </c>
      <c r="C3006">
        <v>34</v>
      </c>
      <c r="D3006">
        <v>18</v>
      </c>
      <c r="E3006">
        <v>3022</v>
      </c>
      <c r="F3006" s="2" t="s">
        <v>137</v>
      </c>
      <c r="G3006">
        <v>12.86</v>
      </c>
      <c r="H3006">
        <v>100</v>
      </c>
      <c r="I3006">
        <v>0</v>
      </c>
      <c r="J3006">
        <v>0</v>
      </c>
      <c r="K3006">
        <v>0</v>
      </c>
      <c r="L3006" t="b">
        <f t="shared" si="184"/>
        <v>0</v>
      </c>
      <c r="M3006" t="b">
        <f t="shared" si="185"/>
        <v>0</v>
      </c>
      <c r="N3006" t="b">
        <f t="shared" si="186"/>
        <v>0</v>
      </c>
      <c r="O3006" s="2" t="b">
        <f t="shared" si="187"/>
        <v>0</v>
      </c>
    </row>
    <row r="3007" spans="1:15" x14ac:dyDescent="0.25">
      <c r="A3007">
        <v>3023</v>
      </c>
      <c r="B3007" s="2" t="s">
        <v>3174</v>
      </c>
      <c r="C3007">
        <v>34</v>
      </c>
      <c r="D3007">
        <v>18</v>
      </c>
      <c r="E3007">
        <v>3023</v>
      </c>
      <c r="F3007" s="2" t="s">
        <v>137</v>
      </c>
      <c r="G3007">
        <v>6</v>
      </c>
      <c r="H3007">
        <v>100</v>
      </c>
      <c r="I3007">
        <v>0</v>
      </c>
      <c r="J3007">
        <v>0</v>
      </c>
      <c r="K3007">
        <v>0</v>
      </c>
      <c r="L3007" t="b">
        <f t="shared" si="184"/>
        <v>0</v>
      </c>
      <c r="M3007" t="b">
        <f t="shared" si="185"/>
        <v>0</v>
      </c>
      <c r="N3007" t="b">
        <f t="shared" si="186"/>
        <v>0</v>
      </c>
      <c r="O3007" s="2" t="b">
        <f t="shared" si="187"/>
        <v>0</v>
      </c>
    </row>
    <row r="3008" spans="1:15" x14ac:dyDescent="0.25">
      <c r="A3008">
        <v>3024</v>
      </c>
      <c r="B3008" s="2" t="s">
        <v>3175</v>
      </c>
      <c r="C3008">
        <v>34</v>
      </c>
      <c r="D3008">
        <v>18</v>
      </c>
      <c r="E3008">
        <v>3024</v>
      </c>
      <c r="F3008" s="2" t="s">
        <v>137</v>
      </c>
      <c r="G3008">
        <v>10.57</v>
      </c>
      <c r="H3008">
        <v>100</v>
      </c>
      <c r="I3008">
        <v>0</v>
      </c>
      <c r="J3008">
        <v>0</v>
      </c>
      <c r="K3008">
        <v>0</v>
      </c>
      <c r="L3008" t="b">
        <f t="shared" si="184"/>
        <v>0</v>
      </c>
      <c r="M3008" t="b">
        <f t="shared" si="185"/>
        <v>0</v>
      </c>
      <c r="N3008" t="b">
        <f t="shared" si="186"/>
        <v>0</v>
      </c>
      <c r="O3008" s="2" t="b">
        <f t="shared" si="187"/>
        <v>0</v>
      </c>
    </row>
    <row r="3009" spans="1:15" x14ac:dyDescent="0.25">
      <c r="A3009">
        <v>3025</v>
      </c>
      <c r="B3009" s="2" t="s">
        <v>3176</v>
      </c>
      <c r="C3009">
        <v>34</v>
      </c>
      <c r="D3009">
        <v>18</v>
      </c>
      <c r="E3009">
        <v>3025</v>
      </c>
      <c r="F3009" s="2" t="s">
        <v>137</v>
      </c>
      <c r="G3009">
        <v>10.57</v>
      </c>
      <c r="H3009">
        <v>100</v>
      </c>
      <c r="I3009">
        <v>0</v>
      </c>
      <c r="J3009">
        <v>0</v>
      </c>
      <c r="K3009">
        <v>0</v>
      </c>
      <c r="L3009" t="b">
        <f t="shared" si="184"/>
        <v>0</v>
      </c>
      <c r="M3009" t="b">
        <f t="shared" si="185"/>
        <v>0</v>
      </c>
      <c r="N3009" t="b">
        <f t="shared" si="186"/>
        <v>0</v>
      </c>
      <c r="O3009" s="2" t="b">
        <f t="shared" si="187"/>
        <v>0</v>
      </c>
    </row>
    <row r="3010" spans="1:15" x14ac:dyDescent="0.25">
      <c r="A3010">
        <v>3026</v>
      </c>
      <c r="B3010" s="2" t="s">
        <v>3177</v>
      </c>
      <c r="C3010">
        <v>34</v>
      </c>
      <c r="D3010">
        <v>18</v>
      </c>
      <c r="E3010">
        <v>3026</v>
      </c>
      <c r="F3010" s="2" t="s">
        <v>137</v>
      </c>
      <c r="G3010">
        <v>5.24</v>
      </c>
      <c r="H3010">
        <v>100</v>
      </c>
      <c r="I3010">
        <v>0</v>
      </c>
      <c r="J3010">
        <v>0</v>
      </c>
      <c r="K3010">
        <v>0</v>
      </c>
      <c r="L3010" t="b">
        <f t="shared" ref="L3010:L3073" si="188">IF(ISNUMBER(FIND(" VEGAN",UPPER(B3010))),TRUE,FALSE)</f>
        <v>0</v>
      </c>
      <c r="M3010" t="b">
        <f t="shared" ref="M3010:M3073" si="189">IF(ISNUMBER(FIND(" BIO",UPPER(B3010))),TRUE)</f>
        <v>0</v>
      </c>
      <c r="N3010" t="b">
        <f t="shared" ref="N3010:N3073" si="190">IF(ISNUMBER(FIND(" HALAL",UPPER(B3010))),TRUE)</f>
        <v>0</v>
      </c>
      <c r="O3010" s="2" t="b">
        <f t="shared" ref="O3010:O3073" si="191">IF(ISNUMBER(FIND(" CASHER",UPPER(B3010))),TRUE)</f>
        <v>0</v>
      </c>
    </row>
    <row r="3011" spans="1:15" x14ac:dyDescent="0.25">
      <c r="A3011">
        <v>3027</v>
      </c>
      <c r="B3011" s="2" t="s">
        <v>3178</v>
      </c>
      <c r="C3011">
        <v>34</v>
      </c>
      <c r="D3011">
        <v>26</v>
      </c>
      <c r="E3011">
        <v>103628</v>
      </c>
      <c r="F3011" s="2" t="s">
        <v>137</v>
      </c>
      <c r="G3011">
        <v>3.67</v>
      </c>
      <c r="H3011">
        <v>100</v>
      </c>
      <c r="I3011">
        <v>0</v>
      </c>
      <c r="J3011">
        <v>0</v>
      </c>
      <c r="K3011">
        <v>0</v>
      </c>
      <c r="L3011" t="b">
        <f t="shared" si="188"/>
        <v>0</v>
      </c>
      <c r="M3011" t="b">
        <f t="shared" si="189"/>
        <v>0</v>
      </c>
      <c r="N3011" t="b">
        <f t="shared" si="190"/>
        <v>0</v>
      </c>
      <c r="O3011" s="2" t="b">
        <f t="shared" si="191"/>
        <v>0</v>
      </c>
    </row>
    <row r="3012" spans="1:15" x14ac:dyDescent="0.25">
      <c r="A3012">
        <v>3028</v>
      </c>
      <c r="B3012" s="2" t="s">
        <v>3179</v>
      </c>
      <c r="C3012">
        <v>34</v>
      </c>
      <c r="D3012">
        <v>26</v>
      </c>
      <c r="E3012">
        <v>103629</v>
      </c>
      <c r="F3012" s="2" t="s">
        <v>137</v>
      </c>
      <c r="G3012">
        <v>4.4400000000000004</v>
      </c>
      <c r="H3012">
        <v>100</v>
      </c>
      <c r="I3012">
        <v>0</v>
      </c>
      <c r="J3012">
        <v>0</v>
      </c>
      <c r="K3012">
        <v>0</v>
      </c>
      <c r="L3012" t="b">
        <f t="shared" si="188"/>
        <v>0</v>
      </c>
      <c r="M3012" t="b">
        <f t="shared" si="189"/>
        <v>0</v>
      </c>
      <c r="N3012" t="b">
        <f t="shared" si="190"/>
        <v>0</v>
      </c>
      <c r="O3012" s="2" t="b">
        <f t="shared" si="191"/>
        <v>0</v>
      </c>
    </row>
    <row r="3013" spans="1:15" x14ac:dyDescent="0.25">
      <c r="A3013">
        <v>3029</v>
      </c>
      <c r="B3013" s="2" t="s">
        <v>3180</v>
      </c>
      <c r="C3013">
        <v>34</v>
      </c>
      <c r="D3013">
        <v>26</v>
      </c>
      <c r="E3013">
        <v>103630</v>
      </c>
      <c r="F3013" s="2" t="s">
        <v>137</v>
      </c>
      <c r="G3013">
        <v>6.34</v>
      </c>
      <c r="H3013">
        <v>100</v>
      </c>
      <c r="I3013">
        <v>0</v>
      </c>
      <c r="J3013">
        <v>0</v>
      </c>
      <c r="K3013">
        <v>0</v>
      </c>
      <c r="L3013" t="b">
        <f t="shared" si="188"/>
        <v>0</v>
      </c>
      <c r="M3013" t="b">
        <f t="shared" si="189"/>
        <v>0</v>
      </c>
      <c r="N3013" t="b">
        <f t="shared" si="190"/>
        <v>0</v>
      </c>
      <c r="O3013" s="2" t="b">
        <f t="shared" si="191"/>
        <v>0</v>
      </c>
    </row>
    <row r="3014" spans="1:15" x14ac:dyDescent="0.25">
      <c r="A3014">
        <v>3030</v>
      </c>
      <c r="B3014" s="2" t="s">
        <v>3181</v>
      </c>
      <c r="C3014">
        <v>34</v>
      </c>
      <c r="D3014">
        <v>26</v>
      </c>
      <c r="E3014">
        <v>103631</v>
      </c>
      <c r="F3014" s="2" t="s">
        <v>137</v>
      </c>
      <c r="G3014">
        <v>6.34</v>
      </c>
      <c r="H3014">
        <v>100</v>
      </c>
      <c r="I3014">
        <v>0</v>
      </c>
      <c r="J3014">
        <v>0</v>
      </c>
      <c r="K3014">
        <v>0</v>
      </c>
      <c r="L3014" t="b">
        <f t="shared" si="188"/>
        <v>0</v>
      </c>
      <c r="M3014" t="b">
        <f t="shared" si="189"/>
        <v>0</v>
      </c>
      <c r="N3014" t="b">
        <f t="shared" si="190"/>
        <v>0</v>
      </c>
      <c r="O3014" s="2" t="b">
        <f t="shared" si="191"/>
        <v>0</v>
      </c>
    </row>
    <row r="3015" spans="1:15" x14ac:dyDescent="0.25">
      <c r="A3015">
        <v>3031</v>
      </c>
      <c r="B3015" s="2" t="s">
        <v>3182</v>
      </c>
      <c r="C3015">
        <v>34</v>
      </c>
      <c r="D3015">
        <v>26</v>
      </c>
      <c r="E3015">
        <v>103632</v>
      </c>
      <c r="F3015" s="2" t="s">
        <v>137</v>
      </c>
      <c r="G3015">
        <v>5.01</v>
      </c>
      <c r="H3015">
        <v>100</v>
      </c>
      <c r="I3015">
        <v>0</v>
      </c>
      <c r="J3015">
        <v>0</v>
      </c>
      <c r="K3015">
        <v>0</v>
      </c>
      <c r="L3015" t="b">
        <f t="shared" si="188"/>
        <v>0</v>
      </c>
      <c r="M3015" t="b">
        <f t="shared" si="189"/>
        <v>0</v>
      </c>
      <c r="N3015" t="b">
        <f t="shared" si="190"/>
        <v>0</v>
      </c>
      <c r="O3015" s="2" t="b">
        <f t="shared" si="191"/>
        <v>0</v>
      </c>
    </row>
    <row r="3016" spans="1:15" x14ac:dyDescent="0.25">
      <c r="A3016">
        <v>3032</v>
      </c>
      <c r="B3016" s="2" t="s">
        <v>3183</v>
      </c>
      <c r="C3016">
        <v>34</v>
      </c>
      <c r="D3016">
        <v>26</v>
      </c>
      <c r="E3016">
        <v>103633</v>
      </c>
      <c r="F3016" s="2" t="s">
        <v>137</v>
      </c>
      <c r="G3016">
        <v>6.46</v>
      </c>
      <c r="H3016">
        <v>100</v>
      </c>
      <c r="I3016">
        <v>0</v>
      </c>
      <c r="J3016">
        <v>0</v>
      </c>
      <c r="K3016">
        <v>0</v>
      </c>
      <c r="L3016" t="b">
        <f t="shared" si="188"/>
        <v>0</v>
      </c>
      <c r="M3016" t="b">
        <f t="shared" si="189"/>
        <v>0</v>
      </c>
      <c r="N3016" t="b">
        <f t="shared" si="190"/>
        <v>0</v>
      </c>
      <c r="O3016" s="2" t="b">
        <f t="shared" si="191"/>
        <v>0</v>
      </c>
    </row>
    <row r="3017" spans="1:15" x14ac:dyDescent="0.25">
      <c r="A3017">
        <v>3033</v>
      </c>
      <c r="B3017" s="2" t="s">
        <v>3184</v>
      </c>
      <c r="C3017">
        <v>34</v>
      </c>
      <c r="D3017">
        <v>26</v>
      </c>
      <c r="E3017">
        <v>103634</v>
      </c>
      <c r="F3017" s="2" t="s">
        <v>137</v>
      </c>
      <c r="G3017">
        <v>6.11</v>
      </c>
      <c r="H3017">
        <v>100</v>
      </c>
      <c r="I3017">
        <v>0</v>
      </c>
      <c r="J3017">
        <v>0</v>
      </c>
      <c r="K3017">
        <v>0</v>
      </c>
      <c r="L3017" t="b">
        <f t="shared" si="188"/>
        <v>0</v>
      </c>
      <c r="M3017" t="b">
        <f t="shared" si="189"/>
        <v>0</v>
      </c>
      <c r="N3017" t="b">
        <f t="shared" si="190"/>
        <v>0</v>
      </c>
      <c r="O3017" s="2" t="b">
        <f t="shared" si="191"/>
        <v>0</v>
      </c>
    </row>
    <row r="3018" spans="1:15" x14ac:dyDescent="0.25">
      <c r="A3018">
        <v>3034</v>
      </c>
      <c r="B3018" s="2" t="s">
        <v>3185</v>
      </c>
      <c r="C3018">
        <v>34</v>
      </c>
      <c r="D3018">
        <v>26</v>
      </c>
      <c r="E3018">
        <v>103635</v>
      </c>
      <c r="F3018" s="2" t="s">
        <v>137</v>
      </c>
      <c r="G3018">
        <v>4.78</v>
      </c>
      <c r="H3018">
        <v>100</v>
      </c>
      <c r="I3018">
        <v>0</v>
      </c>
      <c r="J3018">
        <v>0</v>
      </c>
      <c r="K3018">
        <v>0</v>
      </c>
      <c r="L3018" t="b">
        <f t="shared" si="188"/>
        <v>0</v>
      </c>
      <c r="M3018" t="b">
        <f t="shared" si="189"/>
        <v>0</v>
      </c>
      <c r="N3018" t="b">
        <f t="shared" si="190"/>
        <v>0</v>
      </c>
      <c r="O3018" s="2" t="b">
        <f t="shared" si="191"/>
        <v>0</v>
      </c>
    </row>
    <row r="3019" spans="1:15" x14ac:dyDescent="0.25">
      <c r="A3019">
        <v>3035</v>
      </c>
      <c r="B3019" s="2" t="s">
        <v>3186</v>
      </c>
      <c r="C3019">
        <v>34</v>
      </c>
      <c r="D3019">
        <v>26</v>
      </c>
      <c r="E3019">
        <v>103636</v>
      </c>
      <c r="F3019" s="2" t="s">
        <v>137</v>
      </c>
      <c r="G3019">
        <v>3.9</v>
      </c>
      <c r="H3019">
        <v>100</v>
      </c>
      <c r="I3019">
        <v>0</v>
      </c>
      <c r="J3019">
        <v>0</v>
      </c>
      <c r="K3019">
        <v>0</v>
      </c>
      <c r="L3019" t="b">
        <f t="shared" si="188"/>
        <v>0</v>
      </c>
      <c r="M3019" t="b">
        <f t="shared" si="189"/>
        <v>0</v>
      </c>
      <c r="N3019" t="b">
        <f t="shared" si="190"/>
        <v>0</v>
      </c>
      <c r="O3019" s="2" t="b">
        <f t="shared" si="191"/>
        <v>0</v>
      </c>
    </row>
    <row r="3020" spans="1:15" x14ac:dyDescent="0.25">
      <c r="A3020">
        <v>3036</v>
      </c>
      <c r="B3020" s="2" t="s">
        <v>3187</v>
      </c>
      <c r="C3020">
        <v>34</v>
      </c>
      <c r="D3020">
        <v>26</v>
      </c>
      <c r="E3020">
        <v>103637</v>
      </c>
      <c r="F3020" s="2" t="s">
        <v>137</v>
      </c>
      <c r="G3020">
        <v>5.2</v>
      </c>
      <c r="H3020">
        <v>100</v>
      </c>
      <c r="I3020">
        <v>0</v>
      </c>
      <c r="J3020">
        <v>0</v>
      </c>
      <c r="K3020">
        <v>0</v>
      </c>
      <c r="L3020" t="b">
        <f t="shared" si="188"/>
        <v>0</v>
      </c>
      <c r="M3020" t="b">
        <f t="shared" si="189"/>
        <v>0</v>
      </c>
      <c r="N3020" t="b">
        <f t="shared" si="190"/>
        <v>0</v>
      </c>
      <c r="O3020" s="2" t="b">
        <f t="shared" si="191"/>
        <v>0</v>
      </c>
    </row>
    <row r="3021" spans="1:15" x14ac:dyDescent="0.25">
      <c r="A3021">
        <v>3037</v>
      </c>
      <c r="B3021" s="2" t="s">
        <v>3188</v>
      </c>
      <c r="C3021">
        <v>34</v>
      </c>
      <c r="D3021">
        <v>26</v>
      </c>
      <c r="E3021">
        <v>103638</v>
      </c>
      <c r="F3021" s="2" t="s">
        <v>137</v>
      </c>
      <c r="G3021">
        <v>3.67</v>
      </c>
      <c r="H3021">
        <v>100</v>
      </c>
      <c r="I3021">
        <v>0</v>
      </c>
      <c r="J3021">
        <v>0</v>
      </c>
      <c r="K3021">
        <v>0</v>
      </c>
      <c r="L3021" t="b">
        <f t="shared" si="188"/>
        <v>0</v>
      </c>
      <c r="M3021" t="b">
        <f t="shared" si="189"/>
        <v>0</v>
      </c>
      <c r="N3021" t="b">
        <f t="shared" si="190"/>
        <v>0</v>
      </c>
      <c r="O3021" s="2" t="b">
        <f t="shared" si="191"/>
        <v>0</v>
      </c>
    </row>
    <row r="3022" spans="1:15" x14ac:dyDescent="0.25">
      <c r="A3022">
        <v>3038</v>
      </c>
      <c r="B3022" s="2" t="s">
        <v>3189</v>
      </c>
      <c r="C3022">
        <v>34</v>
      </c>
      <c r="D3022">
        <v>26</v>
      </c>
      <c r="E3022">
        <v>103639</v>
      </c>
      <c r="F3022" s="2" t="s">
        <v>137</v>
      </c>
      <c r="G3022">
        <v>6.46</v>
      </c>
      <c r="H3022">
        <v>100</v>
      </c>
      <c r="I3022">
        <v>0</v>
      </c>
      <c r="J3022">
        <v>0</v>
      </c>
      <c r="K3022">
        <v>0</v>
      </c>
      <c r="L3022" t="b">
        <f t="shared" si="188"/>
        <v>0</v>
      </c>
      <c r="M3022" t="b">
        <f t="shared" si="189"/>
        <v>0</v>
      </c>
      <c r="N3022" t="b">
        <f t="shared" si="190"/>
        <v>0</v>
      </c>
      <c r="O3022" s="2" t="b">
        <f t="shared" si="191"/>
        <v>0</v>
      </c>
    </row>
    <row r="3023" spans="1:15" x14ac:dyDescent="0.25">
      <c r="A3023">
        <v>3039</v>
      </c>
      <c r="B3023" s="2" t="s">
        <v>3190</v>
      </c>
      <c r="C3023">
        <v>34</v>
      </c>
      <c r="D3023">
        <v>26</v>
      </c>
      <c r="E3023">
        <v>103640</v>
      </c>
      <c r="F3023" s="2" t="s">
        <v>137</v>
      </c>
      <c r="G3023">
        <v>6.34</v>
      </c>
      <c r="H3023">
        <v>100</v>
      </c>
      <c r="I3023">
        <v>0</v>
      </c>
      <c r="J3023">
        <v>0</v>
      </c>
      <c r="K3023">
        <v>0</v>
      </c>
      <c r="L3023" t="b">
        <f t="shared" si="188"/>
        <v>0</v>
      </c>
      <c r="M3023" t="b">
        <f t="shared" si="189"/>
        <v>0</v>
      </c>
      <c r="N3023" t="b">
        <f t="shared" si="190"/>
        <v>0</v>
      </c>
      <c r="O3023" s="2" t="b">
        <f t="shared" si="191"/>
        <v>0</v>
      </c>
    </row>
    <row r="3024" spans="1:15" x14ac:dyDescent="0.25">
      <c r="A3024">
        <v>3040</v>
      </c>
      <c r="B3024" s="2" t="s">
        <v>3191</v>
      </c>
      <c r="C3024">
        <v>34</v>
      </c>
      <c r="D3024">
        <v>26</v>
      </c>
      <c r="E3024">
        <v>103641</v>
      </c>
      <c r="F3024" s="2" t="s">
        <v>137</v>
      </c>
      <c r="G3024">
        <v>6.46</v>
      </c>
      <c r="H3024">
        <v>100</v>
      </c>
      <c r="I3024">
        <v>0</v>
      </c>
      <c r="J3024">
        <v>0</v>
      </c>
      <c r="K3024">
        <v>0</v>
      </c>
      <c r="L3024" t="b">
        <f t="shared" si="188"/>
        <v>0</v>
      </c>
      <c r="M3024" t="b">
        <f t="shared" si="189"/>
        <v>0</v>
      </c>
      <c r="N3024" t="b">
        <f t="shared" si="190"/>
        <v>0</v>
      </c>
      <c r="O3024" s="2" t="b">
        <f t="shared" si="191"/>
        <v>0</v>
      </c>
    </row>
    <row r="3025" spans="1:15" x14ac:dyDescent="0.25">
      <c r="A3025">
        <v>3041</v>
      </c>
      <c r="B3025" s="2" t="s">
        <v>3192</v>
      </c>
      <c r="C3025">
        <v>34</v>
      </c>
      <c r="D3025">
        <v>26</v>
      </c>
      <c r="E3025">
        <v>103642</v>
      </c>
      <c r="F3025" s="2" t="s">
        <v>137</v>
      </c>
      <c r="G3025">
        <v>8.82</v>
      </c>
      <c r="H3025">
        <v>100</v>
      </c>
      <c r="I3025">
        <v>0</v>
      </c>
      <c r="J3025">
        <v>0</v>
      </c>
      <c r="K3025">
        <v>0</v>
      </c>
      <c r="L3025" t="b">
        <f t="shared" si="188"/>
        <v>0</v>
      </c>
      <c r="M3025" t="b">
        <f t="shared" si="189"/>
        <v>0</v>
      </c>
      <c r="N3025" t="b">
        <f t="shared" si="190"/>
        <v>0</v>
      </c>
      <c r="O3025" s="2" t="b">
        <f t="shared" si="191"/>
        <v>0</v>
      </c>
    </row>
    <row r="3026" spans="1:15" x14ac:dyDescent="0.25">
      <c r="A3026">
        <v>3042</v>
      </c>
      <c r="B3026" s="2" t="s">
        <v>3193</v>
      </c>
      <c r="C3026">
        <v>34</v>
      </c>
      <c r="D3026">
        <v>26</v>
      </c>
      <c r="E3026">
        <v>103643</v>
      </c>
      <c r="F3026" s="2" t="s">
        <v>137</v>
      </c>
      <c r="G3026">
        <v>9.01</v>
      </c>
      <c r="H3026">
        <v>100</v>
      </c>
      <c r="I3026">
        <v>0</v>
      </c>
      <c r="J3026">
        <v>0</v>
      </c>
      <c r="K3026">
        <v>0</v>
      </c>
      <c r="L3026" t="b">
        <f t="shared" si="188"/>
        <v>0</v>
      </c>
      <c r="M3026" t="b">
        <f t="shared" si="189"/>
        <v>0</v>
      </c>
      <c r="N3026" t="b">
        <f t="shared" si="190"/>
        <v>0</v>
      </c>
      <c r="O3026" s="2" t="b">
        <f t="shared" si="191"/>
        <v>0</v>
      </c>
    </row>
    <row r="3027" spans="1:15" x14ac:dyDescent="0.25">
      <c r="A3027">
        <v>3043</v>
      </c>
      <c r="B3027" s="2" t="s">
        <v>3194</v>
      </c>
      <c r="C3027">
        <v>34</v>
      </c>
      <c r="D3027">
        <v>26</v>
      </c>
      <c r="E3027">
        <v>103644</v>
      </c>
      <c r="F3027" s="2" t="s">
        <v>137</v>
      </c>
      <c r="G3027">
        <v>12.06</v>
      </c>
      <c r="H3027">
        <v>100</v>
      </c>
      <c r="I3027">
        <v>0</v>
      </c>
      <c r="J3027">
        <v>0</v>
      </c>
      <c r="K3027">
        <v>0</v>
      </c>
      <c r="L3027" t="b">
        <f t="shared" si="188"/>
        <v>0</v>
      </c>
      <c r="M3027" t="b">
        <f t="shared" si="189"/>
        <v>0</v>
      </c>
      <c r="N3027" t="b">
        <f t="shared" si="190"/>
        <v>0</v>
      </c>
      <c r="O3027" s="2" t="b">
        <f t="shared" si="191"/>
        <v>0</v>
      </c>
    </row>
    <row r="3028" spans="1:15" x14ac:dyDescent="0.25">
      <c r="A3028">
        <v>3044</v>
      </c>
      <c r="B3028" s="2" t="s">
        <v>3195</v>
      </c>
      <c r="C3028">
        <v>34</v>
      </c>
      <c r="D3028">
        <v>26</v>
      </c>
      <c r="E3028">
        <v>103645</v>
      </c>
      <c r="F3028" s="2" t="s">
        <v>137</v>
      </c>
      <c r="G3028">
        <v>5.2</v>
      </c>
      <c r="H3028">
        <v>100</v>
      </c>
      <c r="I3028">
        <v>0</v>
      </c>
      <c r="J3028">
        <v>0</v>
      </c>
      <c r="K3028">
        <v>0</v>
      </c>
      <c r="L3028" t="b">
        <f t="shared" si="188"/>
        <v>0</v>
      </c>
      <c r="M3028" t="b">
        <f t="shared" si="189"/>
        <v>0</v>
      </c>
      <c r="N3028" t="b">
        <f t="shared" si="190"/>
        <v>0</v>
      </c>
      <c r="O3028" s="2" t="b">
        <f t="shared" si="191"/>
        <v>0</v>
      </c>
    </row>
    <row r="3029" spans="1:15" x14ac:dyDescent="0.25">
      <c r="A3029">
        <v>3045</v>
      </c>
      <c r="B3029" s="2" t="s">
        <v>3196</v>
      </c>
      <c r="C3029">
        <v>34</v>
      </c>
      <c r="D3029">
        <v>26</v>
      </c>
      <c r="E3029">
        <v>103646</v>
      </c>
      <c r="F3029" s="2" t="s">
        <v>137</v>
      </c>
      <c r="G3029">
        <v>9.77</v>
      </c>
      <c r="H3029">
        <v>100</v>
      </c>
      <c r="I3029">
        <v>0</v>
      </c>
      <c r="J3029">
        <v>0</v>
      </c>
      <c r="K3029">
        <v>0</v>
      </c>
      <c r="L3029" t="b">
        <f t="shared" si="188"/>
        <v>0</v>
      </c>
      <c r="M3029" t="b">
        <f t="shared" si="189"/>
        <v>0</v>
      </c>
      <c r="N3029" t="b">
        <f t="shared" si="190"/>
        <v>0</v>
      </c>
      <c r="O3029" s="2" t="b">
        <f t="shared" si="191"/>
        <v>0</v>
      </c>
    </row>
    <row r="3030" spans="1:15" x14ac:dyDescent="0.25">
      <c r="A3030">
        <v>3046</v>
      </c>
      <c r="B3030" s="2" t="s">
        <v>3197</v>
      </c>
      <c r="C3030">
        <v>34</v>
      </c>
      <c r="D3030">
        <v>26</v>
      </c>
      <c r="E3030">
        <v>103647</v>
      </c>
      <c r="F3030" s="2" t="s">
        <v>137</v>
      </c>
      <c r="G3030">
        <v>9.77</v>
      </c>
      <c r="H3030">
        <v>100</v>
      </c>
      <c r="I3030">
        <v>0</v>
      </c>
      <c r="J3030">
        <v>0</v>
      </c>
      <c r="K3030">
        <v>0</v>
      </c>
      <c r="L3030" t="b">
        <f t="shared" si="188"/>
        <v>0</v>
      </c>
      <c r="M3030" t="b">
        <f t="shared" si="189"/>
        <v>0</v>
      </c>
      <c r="N3030" t="b">
        <f t="shared" si="190"/>
        <v>0</v>
      </c>
      <c r="O3030" s="2" t="b">
        <f t="shared" si="191"/>
        <v>0</v>
      </c>
    </row>
    <row r="3031" spans="1:15" x14ac:dyDescent="0.25">
      <c r="A3031">
        <v>3047</v>
      </c>
      <c r="B3031" s="2" t="s">
        <v>3198</v>
      </c>
      <c r="C3031">
        <v>34</v>
      </c>
      <c r="D3031">
        <v>26</v>
      </c>
      <c r="E3031">
        <v>103648</v>
      </c>
      <c r="F3031" s="2" t="s">
        <v>137</v>
      </c>
      <c r="G3031">
        <v>4.4400000000000004</v>
      </c>
      <c r="H3031">
        <v>100</v>
      </c>
      <c r="I3031">
        <v>0</v>
      </c>
      <c r="J3031">
        <v>0</v>
      </c>
      <c r="K3031">
        <v>0</v>
      </c>
      <c r="L3031" t="b">
        <f t="shared" si="188"/>
        <v>0</v>
      </c>
      <c r="M3031" t="b">
        <f t="shared" si="189"/>
        <v>0</v>
      </c>
      <c r="N3031" t="b">
        <f t="shared" si="190"/>
        <v>0</v>
      </c>
      <c r="O3031" s="2" t="b">
        <f t="shared" si="191"/>
        <v>0</v>
      </c>
    </row>
    <row r="3032" spans="1:15" x14ac:dyDescent="0.25">
      <c r="A3032">
        <v>3048</v>
      </c>
      <c r="B3032" s="2" t="s">
        <v>3199</v>
      </c>
      <c r="C3032">
        <v>34</v>
      </c>
      <c r="D3032">
        <v>26</v>
      </c>
      <c r="E3032">
        <v>103649</v>
      </c>
      <c r="F3032" s="2" t="s">
        <v>137</v>
      </c>
      <c r="G3032">
        <v>5.37</v>
      </c>
      <c r="H3032">
        <v>100</v>
      </c>
      <c r="I3032">
        <v>0</v>
      </c>
      <c r="J3032">
        <v>0</v>
      </c>
      <c r="K3032">
        <v>0</v>
      </c>
      <c r="L3032" t="b">
        <f t="shared" si="188"/>
        <v>0</v>
      </c>
      <c r="M3032" t="b">
        <f t="shared" si="189"/>
        <v>0</v>
      </c>
      <c r="N3032" t="b">
        <f t="shared" si="190"/>
        <v>0</v>
      </c>
      <c r="O3032" s="2" t="b">
        <f t="shared" si="191"/>
        <v>0</v>
      </c>
    </row>
    <row r="3033" spans="1:15" x14ac:dyDescent="0.25">
      <c r="A3033">
        <v>3049</v>
      </c>
      <c r="B3033" s="2" t="s">
        <v>3200</v>
      </c>
      <c r="C3033">
        <v>34</v>
      </c>
      <c r="D3033">
        <v>26</v>
      </c>
      <c r="E3033">
        <v>103650</v>
      </c>
      <c r="F3033" s="2" t="s">
        <v>137</v>
      </c>
      <c r="G3033">
        <v>6.14</v>
      </c>
      <c r="H3033">
        <v>100</v>
      </c>
      <c r="I3033">
        <v>0</v>
      </c>
      <c r="J3033">
        <v>0</v>
      </c>
      <c r="K3033">
        <v>0</v>
      </c>
      <c r="L3033" t="b">
        <f t="shared" si="188"/>
        <v>0</v>
      </c>
      <c r="M3033" t="b">
        <f t="shared" si="189"/>
        <v>0</v>
      </c>
      <c r="N3033" t="b">
        <f t="shared" si="190"/>
        <v>0</v>
      </c>
      <c r="O3033" s="2" t="b">
        <f t="shared" si="191"/>
        <v>0</v>
      </c>
    </row>
    <row r="3034" spans="1:15" x14ac:dyDescent="0.25">
      <c r="A3034">
        <v>3050</v>
      </c>
      <c r="B3034" s="2" t="s">
        <v>3201</v>
      </c>
      <c r="C3034">
        <v>34</v>
      </c>
      <c r="D3034">
        <v>26</v>
      </c>
      <c r="E3034">
        <v>103651</v>
      </c>
      <c r="F3034" s="2" t="s">
        <v>137</v>
      </c>
      <c r="G3034">
        <v>8.0399999999999991</v>
      </c>
      <c r="H3034">
        <v>100</v>
      </c>
      <c r="I3034">
        <v>0</v>
      </c>
      <c r="J3034">
        <v>0</v>
      </c>
      <c r="K3034">
        <v>0</v>
      </c>
      <c r="L3034" t="b">
        <f t="shared" si="188"/>
        <v>0</v>
      </c>
      <c r="M3034" t="b">
        <f t="shared" si="189"/>
        <v>0</v>
      </c>
      <c r="N3034" t="b">
        <f t="shared" si="190"/>
        <v>0</v>
      </c>
      <c r="O3034" s="2" t="b">
        <f t="shared" si="191"/>
        <v>0</v>
      </c>
    </row>
    <row r="3035" spans="1:15" x14ac:dyDescent="0.25">
      <c r="A3035">
        <v>3051</v>
      </c>
      <c r="B3035" s="2" t="s">
        <v>3202</v>
      </c>
      <c r="C3035">
        <v>34</v>
      </c>
      <c r="D3035">
        <v>26</v>
      </c>
      <c r="E3035">
        <v>103652</v>
      </c>
      <c r="F3035" s="2" t="s">
        <v>137</v>
      </c>
      <c r="G3035">
        <v>8.0399999999999991</v>
      </c>
      <c r="H3035">
        <v>100</v>
      </c>
      <c r="I3035">
        <v>0</v>
      </c>
      <c r="J3035">
        <v>0</v>
      </c>
      <c r="K3035">
        <v>0</v>
      </c>
      <c r="L3035" t="b">
        <f t="shared" si="188"/>
        <v>0</v>
      </c>
      <c r="M3035" t="b">
        <f t="shared" si="189"/>
        <v>0</v>
      </c>
      <c r="N3035" t="b">
        <f t="shared" si="190"/>
        <v>0</v>
      </c>
      <c r="O3035" s="2" t="b">
        <f t="shared" si="191"/>
        <v>0</v>
      </c>
    </row>
    <row r="3036" spans="1:15" x14ac:dyDescent="0.25">
      <c r="A3036">
        <v>3052</v>
      </c>
      <c r="B3036" s="2" t="s">
        <v>3203</v>
      </c>
      <c r="C3036">
        <v>34</v>
      </c>
      <c r="D3036">
        <v>26</v>
      </c>
      <c r="E3036">
        <v>103653</v>
      </c>
      <c r="F3036" s="2" t="s">
        <v>137</v>
      </c>
      <c r="G3036">
        <v>6.71</v>
      </c>
      <c r="H3036">
        <v>100</v>
      </c>
      <c r="I3036">
        <v>0</v>
      </c>
      <c r="J3036">
        <v>0</v>
      </c>
      <c r="K3036">
        <v>0</v>
      </c>
      <c r="L3036" t="b">
        <f t="shared" si="188"/>
        <v>0</v>
      </c>
      <c r="M3036" t="b">
        <f t="shared" si="189"/>
        <v>0</v>
      </c>
      <c r="N3036" t="b">
        <f t="shared" si="190"/>
        <v>0</v>
      </c>
      <c r="O3036" s="2" t="b">
        <f t="shared" si="191"/>
        <v>0</v>
      </c>
    </row>
    <row r="3037" spans="1:15" x14ac:dyDescent="0.25">
      <c r="A3037">
        <v>3053</v>
      </c>
      <c r="B3037" s="2" t="s">
        <v>3204</v>
      </c>
      <c r="C3037">
        <v>34</v>
      </c>
      <c r="D3037">
        <v>2</v>
      </c>
      <c r="E3037">
        <v>3053</v>
      </c>
      <c r="F3037" s="2" t="s">
        <v>137</v>
      </c>
      <c r="G3037">
        <v>8.16</v>
      </c>
      <c r="H3037">
        <v>100</v>
      </c>
      <c r="I3037">
        <v>0</v>
      </c>
      <c r="J3037">
        <v>0</v>
      </c>
      <c r="K3037">
        <v>0</v>
      </c>
      <c r="L3037" t="b">
        <f t="shared" si="188"/>
        <v>0</v>
      </c>
      <c r="M3037" t="b">
        <f t="shared" si="189"/>
        <v>0</v>
      </c>
      <c r="N3037" t="b">
        <f t="shared" si="190"/>
        <v>0</v>
      </c>
      <c r="O3037" s="2" t="b">
        <f t="shared" si="191"/>
        <v>0</v>
      </c>
    </row>
    <row r="3038" spans="1:15" x14ac:dyDescent="0.25">
      <c r="A3038">
        <v>3054</v>
      </c>
      <c r="B3038" s="2" t="s">
        <v>3205</v>
      </c>
      <c r="C3038">
        <v>34</v>
      </c>
      <c r="D3038">
        <v>2</v>
      </c>
      <c r="E3038">
        <v>3054</v>
      </c>
      <c r="F3038" s="2" t="s">
        <v>137</v>
      </c>
      <c r="G3038">
        <v>7.81</v>
      </c>
      <c r="H3038">
        <v>100</v>
      </c>
      <c r="I3038">
        <v>0</v>
      </c>
      <c r="J3038">
        <v>0</v>
      </c>
      <c r="K3038">
        <v>0</v>
      </c>
      <c r="L3038" t="b">
        <f t="shared" si="188"/>
        <v>0</v>
      </c>
      <c r="M3038" t="b">
        <f t="shared" si="189"/>
        <v>0</v>
      </c>
      <c r="N3038" t="b">
        <f t="shared" si="190"/>
        <v>0</v>
      </c>
      <c r="O3038" s="2" t="b">
        <f t="shared" si="191"/>
        <v>0</v>
      </c>
    </row>
    <row r="3039" spans="1:15" x14ac:dyDescent="0.25">
      <c r="A3039">
        <v>3055</v>
      </c>
      <c r="B3039" s="2" t="s">
        <v>3206</v>
      </c>
      <c r="C3039">
        <v>34</v>
      </c>
      <c r="D3039">
        <v>2</v>
      </c>
      <c r="E3039">
        <v>3055</v>
      </c>
      <c r="F3039" s="2" t="s">
        <v>137</v>
      </c>
      <c r="G3039">
        <v>6.48</v>
      </c>
      <c r="H3039">
        <v>100</v>
      </c>
      <c r="I3039">
        <v>0</v>
      </c>
      <c r="J3039">
        <v>0</v>
      </c>
      <c r="K3039">
        <v>0</v>
      </c>
      <c r="L3039" t="b">
        <f t="shared" si="188"/>
        <v>0</v>
      </c>
      <c r="M3039" t="b">
        <f t="shared" si="189"/>
        <v>0</v>
      </c>
      <c r="N3039" t="b">
        <f t="shared" si="190"/>
        <v>0</v>
      </c>
      <c r="O3039" s="2" t="b">
        <f t="shared" si="191"/>
        <v>0</v>
      </c>
    </row>
    <row r="3040" spans="1:15" x14ac:dyDescent="0.25">
      <c r="A3040">
        <v>3056</v>
      </c>
      <c r="B3040" s="2" t="s">
        <v>3207</v>
      </c>
      <c r="C3040">
        <v>34</v>
      </c>
      <c r="D3040">
        <v>2</v>
      </c>
      <c r="E3040">
        <v>3056</v>
      </c>
      <c r="F3040" s="2" t="s">
        <v>137</v>
      </c>
      <c r="G3040">
        <v>5.6</v>
      </c>
      <c r="H3040">
        <v>100</v>
      </c>
      <c r="I3040">
        <v>0</v>
      </c>
      <c r="J3040">
        <v>0</v>
      </c>
      <c r="K3040">
        <v>0</v>
      </c>
      <c r="L3040" t="b">
        <f t="shared" si="188"/>
        <v>0</v>
      </c>
      <c r="M3040" t="b">
        <f t="shared" si="189"/>
        <v>0</v>
      </c>
      <c r="N3040" t="b">
        <f t="shared" si="190"/>
        <v>0</v>
      </c>
      <c r="O3040" s="2" t="b">
        <f t="shared" si="191"/>
        <v>0</v>
      </c>
    </row>
    <row r="3041" spans="1:15" x14ac:dyDescent="0.25">
      <c r="A3041">
        <v>3057</v>
      </c>
      <c r="B3041" s="2" t="s">
        <v>3208</v>
      </c>
      <c r="C3041">
        <v>34</v>
      </c>
      <c r="D3041">
        <v>2</v>
      </c>
      <c r="E3041">
        <v>3057</v>
      </c>
      <c r="F3041" s="2" t="s">
        <v>137</v>
      </c>
      <c r="G3041">
        <v>6.9</v>
      </c>
      <c r="H3041">
        <v>100</v>
      </c>
      <c r="I3041">
        <v>0</v>
      </c>
      <c r="J3041">
        <v>0</v>
      </c>
      <c r="K3041">
        <v>0</v>
      </c>
      <c r="L3041" t="b">
        <f t="shared" si="188"/>
        <v>0</v>
      </c>
      <c r="M3041" t="b">
        <f t="shared" si="189"/>
        <v>0</v>
      </c>
      <c r="N3041" t="b">
        <f t="shared" si="190"/>
        <v>0</v>
      </c>
      <c r="O3041" s="2" t="b">
        <f t="shared" si="191"/>
        <v>0</v>
      </c>
    </row>
    <row r="3042" spans="1:15" x14ac:dyDescent="0.25">
      <c r="A3042">
        <v>3058</v>
      </c>
      <c r="B3042" s="2" t="s">
        <v>3209</v>
      </c>
      <c r="C3042">
        <v>34</v>
      </c>
      <c r="D3042">
        <v>2</v>
      </c>
      <c r="E3042">
        <v>3058</v>
      </c>
      <c r="F3042" s="2" t="s">
        <v>137</v>
      </c>
      <c r="G3042">
        <v>5.37</v>
      </c>
      <c r="H3042">
        <v>100</v>
      </c>
      <c r="I3042">
        <v>0</v>
      </c>
      <c r="J3042">
        <v>0</v>
      </c>
      <c r="K3042">
        <v>0</v>
      </c>
      <c r="L3042" t="b">
        <f t="shared" si="188"/>
        <v>0</v>
      </c>
      <c r="M3042" t="b">
        <f t="shared" si="189"/>
        <v>0</v>
      </c>
      <c r="N3042" t="b">
        <f t="shared" si="190"/>
        <v>0</v>
      </c>
      <c r="O3042" s="2" t="b">
        <f t="shared" si="191"/>
        <v>0</v>
      </c>
    </row>
    <row r="3043" spans="1:15" x14ac:dyDescent="0.25">
      <c r="A3043">
        <v>3059</v>
      </c>
      <c r="B3043" s="2" t="s">
        <v>3210</v>
      </c>
      <c r="C3043">
        <v>34</v>
      </c>
      <c r="D3043">
        <v>2</v>
      </c>
      <c r="E3043">
        <v>3059</v>
      </c>
      <c r="F3043" s="2" t="s">
        <v>137</v>
      </c>
      <c r="G3043">
        <v>8.16</v>
      </c>
      <c r="H3043">
        <v>100</v>
      </c>
      <c r="I3043">
        <v>0</v>
      </c>
      <c r="J3043">
        <v>0</v>
      </c>
      <c r="K3043">
        <v>0</v>
      </c>
      <c r="L3043" t="b">
        <f t="shared" si="188"/>
        <v>0</v>
      </c>
      <c r="M3043" t="b">
        <f t="shared" si="189"/>
        <v>0</v>
      </c>
      <c r="N3043" t="b">
        <f t="shared" si="190"/>
        <v>0</v>
      </c>
      <c r="O3043" s="2" t="b">
        <f t="shared" si="191"/>
        <v>0</v>
      </c>
    </row>
    <row r="3044" spans="1:15" x14ac:dyDescent="0.25">
      <c r="A3044">
        <v>3060</v>
      </c>
      <c r="B3044" s="2" t="s">
        <v>3211</v>
      </c>
      <c r="C3044">
        <v>34</v>
      </c>
      <c r="D3044">
        <v>2</v>
      </c>
      <c r="E3044">
        <v>3060</v>
      </c>
      <c r="F3044" s="2" t="s">
        <v>137</v>
      </c>
      <c r="G3044">
        <v>8.0399999999999991</v>
      </c>
      <c r="H3044">
        <v>100</v>
      </c>
      <c r="I3044">
        <v>0</v>
      </c>
      <c r="J3044">
        <v>0</v>
      </c>
      <c r="K3044">
        <v>0</v>
      </c>
      <c r="L3044" t="b">
        <f t="shared" si="188"/>
        <v>0</v>
      </c>
      <c r="M3044" t="b">
        <f t="shared" si="189"/>
        <v>0</v>
      </c>
      <c r="N3044" t="b">
        <f t="shared" si="190"/>
        <v>0</v>
      </c>
      <c r="O3044" s="2" t="b">
        <f t="shared" si="191"/>
        <v>0</v>
      </c>
    </row>
    <row r="3045" spans="1:15" x14ac:dyDescent="0.25">
      <c r="A3045">
        <v>3061</v>
      </c>
      <c r="B3045" s="2" t="s">
        <v>3212</v>
      </c>
      <c r="C3045">
        <v>34</v>
      </c>
      <c r="D3045">
        <v>2</v>
      </c>
      <c r="E3045">
        <v>3061</v>
      </c>
      <c r="F3045" s="2" t="s">
        <v>137</v>
      </c>
      <c r="G3045">
        <v>8.16</v>
      </c>
      <c r="H3045">
        <v>100</v>
      </c>
      <c r="I3045">
        <v>0</v>
      </c>
      <c r="J3045">
        <v>0</v>
      </c>
      <c r="K3045">
        <v>0</v>
      </c>
      <c r="L3045" t="b">
        <f t="shared" si="188"/>
        <v>0</v>
      </c>
      <c r="M3045" t="b">
        <f t="shared" si="189"/>
        <v>0</v>
      </c>
      <c r="N3045" t="b">
        <f t="shared" si="190"/>
        <v>0</v>
      </c>
      <c r="O3045" s="2" t="b">
        <f t="shared" si="191"/>
        <v>0</v>
      </c>
    </row>
    <row r="3046" spans="1:15" x14ac:dyDescent="0.25">
      <c r="A3046">
        <v>3062</v>
      </c>
      <c r="B3046" s="2" t="s">
        <v>3213</v>
      </c>
      <c r="C3046">
        <v>34</v>
      </c>
      <c r="D3046">
        <v>2</v>
      </c>
      <c r="E3046">
        <v>3062</v>
      </c>
      <c r="F3046" s="2" t="s">
        <v>137</v>
      </c>
      <c r="G3046">
        <v>10.52</v>
      </c>
      <c r="H3046">
        <v>100</v>
      </c>
      <c r="I3046">
        <v>0</v>
      </c>
      <c r="J3046">
        <v>0</v>
      </c>
      <c r="K3046">
        <v>0</v>
      </c>
      <c r="L3046" t="b">
        <f t="shared" si="188"/>
        <v>0</v>
      </c>
      <c r="M3046" t="b">
        <f t="shared" si="189"/>
        <v>0</v>
      </c>
      <c r="N3046" t="b">
        <f t="shared" si="190"/>
        <v>0</v>
      </c>
      <c r="O3046" s="2" t="b">
        <f t="shared" si="191"/>
        <v>0</v>
      </c>
    </row>
    <row r="3047" spans="1:15" x14ac:dyDescent="0.25">
      <c r="A3047">
        <v>3063</v>
      </c>
      <c r="B3047" s="2" t="s">
        <v>3214</v>
      </c>
      <c r="C3047">
        <v>34</v>
      </c>
      <c r="D3047">
        <v>2</v>
      </c>
      <c r="E3047">
        <v>3063</v>
      </c>
      <c r="F3047" s="2" t="s">
        <v>137</v>
      </c>
      <c r="G3047">
        <v>10.71</v>
      </c>
      <c r="H3047">
        <v>100</v>
      </c>
      <c r="I3047">
        <v>0</v>
      </c>
      <c r="J3047">
        <v>0</v>
      </c>
      <c r="K3047">
        <v>0</v>
      </c>
      <c r="L3047" t="b">
        <f t="shared" si="188"/>
        <v>0</v>
      </c>
      <c r="M3047" t="b">
        <f t="shared" si="189"/>
        <v>0</v>
      </c>
      <c r="N3047" t="b">
        <f t="shared" si="190"/>
        <v>0</v>
      </c>
      <c r="O3047" s="2" t="b">
        <f t="shared" si="191"/>
        <v>0</v>
      </c>
    </row>
    <row r="3048" spans="1:15" x14ac:dyDescent="0.25">
      <c r="A3048">
        <v>3064</v>
      </c>
      <c r="B3048" s="2" t="s">
        <v>3215</v>
      </c>
      <c r="C3048">
        <v>34</v>
      </c>
      <c r="D3048">
        <v>2</v>
      </c>
      <c r="E3048">
        <v>3064</v>
      </c>
      <c r="F3048" s="2" t="s">
        <v>137</v>
      </c>
      <c r="G3048">
        <v>13.76</v>
      </c>
      <c r="H3048">
        <v>100</v>
      </c>
      <c r="I3048">
        <v>0</v>
      </c>
      <c r="J3048">
        <v>0</v>
      </c>
      <c r="K3048">
        <v>0</v>
      </c>
      <c r="L3048" t="b">
        <f t="shared" si="188"/>
        <v>0</v>
      </c>
      <c r="M3048" t="b">
        <f t="shared" si="189"/>
        <v>0</v>
      </c>
      <c r="N3048" t="b">
        <f t="shared" si="190"/>
        <v>0</v>
      </c>
      <c r="O3048" s="2" t="b">
        <f t="shared" si="191"/>
        <v>0</v>
      </c>
    </row>
    <row r="3049" spans="1:15" x14ac:dyDescent="0.25">
      <c r="A3049">
        <v>3065</v>
      </c>
      <c r="B3049" s="2" t="s">
        <v>3216</v>
      </c>
      <c r="C3049">
        <v>34</v>
      </c>
      <c r="D3049">
        <v>2</v>
      </c>
      <c r="E3049">
        <v>3065</v>
      </c>
      <c r="F3049" s="2" t="s">
        <v>137</v>
      </c>
      <c r="G3049">
        <v>6.9</v>
      </c>
      <c r="H3049">
        <v>100</v>
      </c>
      <c r="I3049">
        <v>0</v>
      </c>
      <c r="J3049">
        <v>0</v>
      </c>
      <c r="K3049">
        <v>0</v>
      </c>
      <c r="L3049" t="b">
        <f t="shared" si="188"/>
        <v>0</v>
      </c>
      <c r="M3049" t="b">
        <f t="shared" si="189"/>
        <v>0</v>
      </c>
      <c r="N3049" t="b">
        <f t="shared" si="190"/>
        <v>0</v>
      </c>
      <c r="O3049" s="2" t="b">
        <f t="shared" si="191"/>
        <v>0</v>
      </c>
    </row>
    <row r="3050" spans="1:15" x14ac:dyDescent="0.25">
      <c r="A3050">
        <v>3066</v>
      </c>
      <c r="B3050" s="2" t="s">
        <v>3217</v>
      </c>
      <c r="C3050">
        <v>34</v>
      </c>
      <c r="D3050">
        <v>2</v>
      </c>
      <c r="E3050">
        <v>3066</v>
      </c>
      <c r="F3050" s="2" t="s">
        <v>137</v>
      </c>
      <c r="G3050">
        <v>11.47</v>
      </c>
      <c r="H3050">
        <v>100</v>
      </c>
      <c r="I3050">
        <v>0</v>
      </c>
      <c r="J3050">
        <v>0</v>
      </c>
      <c r="K3050">
        <v>0</v>
      </c>
      <c r="L3050" t="b">
        <f t="shared" si="188"/>
        <v>0</v>
      </c>
      <c r="M3050" t="b">
        <f t="shared" si="189"/>
        <v>0</v>
      </c>
      <c r="N3050" t="b">
        <f t="shared" si="190"/>
        <v>0</v>
      </c>
      <c r="O3050" s="2" t="b">
        <f t="shared" si="191"/>
        <v>0</v>
      </c>
    </row>
    <row r="3051" spans="1:15" x14ac:dyDescent="0.25">
      <c r="A3051">
        <v>3067</v>
      </c>
      <c r="B3051" s="2" t="s">
        <v>3218</v>
      </c>
      <c r="C3051">
        <v>34</v>
      </c>
      <c r="D3051">
        <v>2</v>
      </c>
      <c r="E3051">
        <v>3067</v>
      </c>
      <c r="F3051" s="2" t="s">
        <v>137</v>
      </c>
      <c r="G3051">
        <v>11.47</v>
      </c>
      <c r="H3051">
        <v>100</v>
      </c>
      <c r="I3051">
        <v>0</v>
      </c>
      <c r="J3051">
        <v>0</v>
      </c>
      <c r="K3051">
        <v>0</v>
      </c>
      <c r="L3051" t="b">
        <f t="shared" si="188"/>
        <v>0</v>
      </c>
      <c r="M3051" t="b">
        <f t="shared" si="189"/>
        <v>0</v>
      </c>
      <c r="N3051" t="b">
        <f t="shared" si="190"/>
        <v>0</v>
      </c>
      <c r="O3051" s="2" t="b">
        <f t="shared" si="191"/>
        <v>0</v>
      </c>
    </row>
    <row r="3052" spans="1:15" x14ac:dyDescent="0.25">
      <c r="A3052">
        <v>3068</v>
      </c>
      <c r="B3052" s="2" t="s">
        <v>3219</v>
      </c>
      <c r="C3052">
        <v>34</v>
      </c>
      <c r="D3052">
        <v>2</v>
      </c>
      <c r="E3052">
        <v>3068</v>
      </c>
      <c r="F3052" s="2" t="s">
        <v>137</v>
      </c>
      <c r="G3052">
        <v>6.14</v>
      </c>
      <c r="H3052">
        <v>100</v>
      </c>
      <c r="I3052">
        <v>0</v>
      </c>
      <c r="J3052">
        <v>0</v>
      </c>
      <c r="K3052">
        <v>0</v>
      </c>
      <c r="L3052" t="b">
        <f t="shared" si="188"/>
        <v>0</v>
      </c>
      <c r="M3052" t="b">
        <f t="shared" si="189"/>
        <v>0</v>
      </c>
      <c r="N3052" t="b">
        <f t="shared" si="190"/>
        <v>0</v>
      </c>
      <c r="O3052" s="2" t="b">
        <f t="shared" si="191"/>
        <v>0</v>
      </c>
    </row>
    <row r="3053" spans="1:15" x14ac:dyDescent="0.25">
      <c r="A3053">
        <v>3069</v>
      </c>
      <c r="B3053" s="2" t="s">
        <v>3220</v>
      </c>
      <c r="C3053">
        <v>34</v>
      </c>
      <c r="D3053">
        <v>15</v>
      </c>
      <c r="E3053">
        <v>3069</v>
      </c>
      <c r="F3053" s="2" t="s">
        <v>137</v>
      </c>
      <c r="G3053">
        <v>4.57</v>
      </c>
      <c r="H3053">
        <v>100</v>
      </c>
      <c r="I3053">
        <v>0</v>
      </c>
      <c r="J3053">
        <v>0</v>
      </c>
      <c r="K3053">
        <v>0</v>
      </c>
      <c r="L3053" t="b">
        <f t="shared" si="188"/>
        <v>0</v>
      </c>
      <c r="M3053" t="b">
        <f t="shared" si="189"/>
        <v>0</v>
      </c>
      <c r="N3053" t="b">
        <f t="shared" si="190"/>
        <v>0</v>
      </c>
      <c r="O3053" s="2" t="b">
        <f t="shared" si="191"/>
        <v>0</v>
      </c>
    </row>
    <row r="3054" spans="1:15" x14ac:dyDescent="0.25">
      <c r="A3054">
        <v>3070</v>
      </c>
      <c r="B3054" s="2" t="s">
        <v>3221</v>
      </c>
      <c r="C3054">
        <v>34</v>
      </c>
      <c r="D3054">
        <v>15</v>
      </c>
      <c r="E3054">
        <v>3070</v>
      </c>
      <c r="F3054" s="2" t="s">
        <v>137</v>
      </c>
      <c r="G3054">
        <v>5.34</v>
      </c>
      <c r="H3054">
        <v>100</v>
      </c>
      <c r="I3054">
        <v>0</v>
      </c>
      <c r="J3054">
        <v>0</v>
      </c>
      <c r="K3054">
        <v>0</v>
      </c>
      <c r="L3054" t="b">
        <f t="shared" si="188"/>
        <v>0</v>
      </c>
      <c r="M3054" t="b">
        <f t="shared" si="189"/>
        <v>0</v>
      </c>
      <c r="N3054" t="b">
        <f t="shared" si="190"/>
        <v>0</v>
      </c>
      <c r="O3054" s="2" t="b">
        <f t="shared" si="191"/>
        <v>0</v>
      </c>
    </row>
    <row r="3055" spans="1:15" x14ac:dyDescent="0.25">
      <c r="A3055">
        <v>3071</v>
      </c>
      <c r="B3055" s="2" t="s">
        <v>3222</v>
      </c>
      <c r="C3055">
        <v>34</v>
      </c>
      <c r="D3055">
        <v>15</v>
      </c>
      <c r="E3055">
        <v>3071</v>
      </c>
      <c r="F3055" s="2" t="s">
        <v>137</v>
      </c>
      <c r="G3055">
        <v>7.24</v>
      </c>
      <c r="H3055">
        <v>100</v>
      </c>
      <c r="I3055">
        <v>0</v>
      </c>
      <c r="J3055">
        <v>0</v>
      </c>
      <c r="K3055">
        <v>0</v>
      </c>
      <c r="L3055" t="b">
        <f t="shared" si="188"/>
        <v>0</v>
      </c>
      <c r="M3055" t="b">
        <f t="shared" si="189"/>
        <v>0</v>
      </c>
      <c r="N3055" t="b">
        <f t="shared" si="190"/>
        <v>0</v>
      </c>
      <c r="O3055" s="2" t="b">
        <f t="shared" si="191"/>
        <v>0</v>
      </c>
    </row>
    <row r="3056" spans="1:15" x14ac:dyDescent="0.25">
      <c r="A3056">
        <v>3072</v>
      </c>
      <c r="B3056" s="2" t="s">
        <v>3223</v>
      </c>
      <c r="C3056">
        <v>34</v>
      </c>
      <c r="D3056">
        <v>15</v>
      </c>
      <c r="E3056">
        <v>3072</v>
      </c>
      <c r="F3056" s="2" t="s">
        <v>137</v>
      </c>
      <c r="G3056">
        <v>7.24</v>
      </c>
      <c r="H3056">
        <v>100</v>
      </c>
      <c r="I3056">
        <v>0</v>
      </c>
      <c r="J3056">
        <v>0</v>
      </c>
      <c r="K3056">
        <v>0</v>
      </c>
      <c r="L3056" t="b">
        <f t="shared" si="188"/>
        <v>0</v>
      </c>
      <c r="M3056" t="b">
        <f t="shared" si="189"/>
        <v>0</v>
      </c>
      <c r="N3056" t="b">
        <f t="shared" si="190"/>
        <v>0</v>
      </c>
      <c r="O3056" s="2" t="b">
        <f t="shared" si="191"/>
        <v>0</v>
      </c>
    </row>
    <row r="3057" spans="1:15" x14ac:dyDescent="0.25">
      <c r="A3057">
        <v>3073</v>
      </c>
      <c r="B3057" s="2" t="s">
        <v>3224</v>
      </c>
      <c r="C3057">
        <v>34</v>
      </c>
      <c r="D3057">
        <v>15</v>
      </c>
      <c r="E3057">
        <v>3073</v>
      </c>
      <c r="F3057" s="2" t="s">
        <v>137</v>
      </c>
      <c r="G3057">
        <v>5.91</v>
      </c>
      <c r="H3057">
        <v>100</v>
      </c>
      <c r="I3057">
        <v>0</v>
      </c>
      <c r="J3057">
        <v>0</v>
      </c>
      <c r="K3057">
        <v>0</v>
      </c>
      <c r="L3057" t="b">
        <f t="shared" si="188"/>
        <v>0</v>
      </c>
      <c r="M3057" t="b">
        <f t="shared" si="189"/>
        <v>0</v>
      </c>
      <c r="N3057" t="b">
        <f t="shared" si="190"/>
        <v>0</v>
      </c>
      <c r="O3057" s="2" t="b">
        <f t="shared" si="191"/>
        <v>0</v>
      </c>
    </row>
    <row r="3058" spans="1:15" x14ac:dyDescent="0.25">
      <c r="A3058">
        <v>3074</v>
      </c>
      <c r="B3058" s="2" t="s">
        <v>3225</v>
      </c>
      <c r="C3058">
        <v>34</v>
      </c>
      <c r="D3058">
        <v>29</v>
      </c>
      <c r="E3058">
        <v>3074</v>
      </c>
      <c r="F3058" s="2" t="s">
        <v>137</v>
      </c>
      <c r="G3058">
        <v>7.36</v>
      </c>
      <c r="H3058">
        <v>100</v>
      </c>
      <c r="I3058">
        <v>0</v>
      </c>
      <c r="J3058">
        <v>0</v>
      </c>
      <c r="K3058">
        <v>0</v>
      </c>
      <c r="L3058" t="b">
        <f t="shared" si="188"/>
        <v>0</v>
      </c>
      <c r="M3058" t="b">
        <f t="shared" si="189"/>
        <v>0</v>
      </c>
      <c r="N3058" t="b">
        <f t="shared" si="190"/>
        <v>0</v>
      </c>
      <c r="O3058" s="2" t="b">
        <f t="shared" si="191"/>
        <v>0</v>
      </c>
    </row>
    <row r="3059" spans="1:15" x14ac:dyDescent="0.25">
      <c r="A3059">
        <v>3075</v>
      </c>
      <c r="B3059" s="2" t="s">
        <v>3226</v>
      </c>
      <c r="C3059">
        <v>34</v>
      </c>
      <c r="D3059">
        <v>29</v>
      </c>
      <c r="E3059">
        <v>3075</v>
      </c>
      <c r="F3059" s="2" t="s">
        <v>137</v>
      </c>
      <c r="G3059">
        <v>7.01</v>
      </c>
      <c r="H3059">
        <v>100</v>
      </c>
      <c r="I3059">
        <v>0</v>
      </c>
      <c r="J3059">
        <v>0</v>
      </c>
      <c r="K3059">
        <v>0</v>
      </c>
      <c r="L3059" t="b">
        <f t="shared" si="188"/>
        <v>0</v>
      </c>
      <c r="M3059" t="b">
        <f t="shared" si="189"/>
        <v>0</v>
      </c>
      <c r="N3059" t="b">
        <f t="shared" si="190"/>
        <v>0</v>
      </c>
      <c r="O3059" s="2" t="b">
        <f t="shared" si="191"/>
        <v>0</v>
      </c>
    </row>
    <row r="3060" spans="1:15" x14ac:dyDescent="0.25">
      <c r="A3060">
        <v>3076</v>
      </c>
      <c r="B3060" s="2" t="s">
        <v>3227</v>
      </c>
      <c r="C3060">
        <v>34</v>
      </c>
      <c r="D3060">
        <v>29</v>
      </c>
      <c r="E3060">
        <v>3076</v>
      </c>
      <c r="F3060" s="2" t="s">
        <v>137</v>
      </c>
      <c r="G3060">
        <v>5.68</v>
      </c>
      <c r="H3060">
        <v>100</v>
      </c>
      <c r="I3060">
        <v>0</v>
      </c>
      <c r="J3060">
        <v>0</v>
      </c>
      <c r="K3060">
        <v>0</v>
      </c>
      <c r="L3060" t="b">
        <f t="shared" si="188"/>
        <v>0</v>
      </c>
      <c r="M3060" t="b">
        <f t="shared" si="189"/>
        <v>0</v>
      </c>
      <c r="N3060" t="b">
        <f t="shared" si="190"/>
        <v>0</v>
      </c>
      <c r="O3060" s="2" t="b">
        <f t="shared" si="191"/>
        <v>0</v>
      </c>
    </row>
    <row r="3061" spans="1:15" x14ac:dyDescent="0.25">
      <c r="A3061">
        <v>3077</v>
      </c>
      <c r="B3061" s="2" t="s">
        <v>3228</v>
      </c>
      <c r="C3061">
        <v>34</v>
      </c>
      <c r="D3061">
        <v>29</v>
      </c>
      <c r="E3061">
        <v>3077</v>
      </c>
      <c r="F3061" s="2" t="s">
        <v>137</v>
      </c>
      <c r="G3061">
        <v>4.8</v>
      </c>
      <c r="H3061">
        <v>100</v>
      </c>
      <c r="I3061">
        <v>0</v>
      </c>
      <c r="J3061">
        <v>0</v>
      </c>
      <c r="K3061">
        <v>0</v>
      </c>
      <c r="L3061" t="b">
        <f t="shared" si="188"/>
        <v>0</v>
      </c>
      <c r="M3061" t="b">
        <f t="shared" si="189"/>
        <v>0</v>
      </c>
      <c r="N3061" t="b">
        <f t="shared" si="190"/>
        <v>0</v>
      </c>
      <c r="O3061" s="2" t="b">
        <f t="shared" si="191"/>
        <v>0</v>
      </c>
    </row>
    <row r="3062" spans="1:15" x14ac:dyDescent="0.25">
      <c r="A3062">
        <v>3078</v>
      </c>
      <c r="B3062" s="2" t="s">
        <v>3229</v>
      </c>
      <c r="C3062">
        <v>34</v>
      </c>
      <c r="D3062">
        <v>29</v>
      </c>
      <c r="E3062">
        <v>3078</v>
      </c>
      <c r="F3062" s="2" t="s">
        <v>137</v>
      </c>
      <c r="G3062">
        <v>6.1</v>
      </c>
      <c r="H3062">
        <v>100</v>
      </c>
      <c r="I3062">
        <v>0</v>
      </c>
      <c r="J3062">
        <v>0</v>
      </c>
      <c r="K3062">
        <v>0</v>
      </c>
      <c r="L3062" t="b">
        <f t="shared" si="188"/>
        <v>0</v>
      </c>
      <c r="M3062" t="b">
        <f t="shared" si="189"/>
        <v>0</v>
      </c>
      <c r="N3062" t="b">
        <f t="shared" si="190"/>
        <v>0</v>
      </c>
      <c r="O3062" s="2" t="b">
        <f t="shared" si="191"/>
        <v>0</v>
      </c>
    </row>
    <row r="3063" spans="1:15" x14ac:dyDescent="0.25">
      <c r="A3063">
        <v>3079</v>
      </c>
      <c r="B3063" s="2" t="s">
        <v>3230</v>
      </c>
      <c r="C3063">
        <v>34</v>
      </c>
      <c r="D3063">
        <v>29</v>
      </c>
      <c r="E3063">
        <v>3079</v>
      </c>
      <c r="F3063" s="2" t="s">
        <v>137</v>
      </c>
      <c r="G3063">
        <v>4.57</v>
      </c>
      <c r="H3063">
        <v>100</v>
      </c>
      <c r="I3063">
        <v>0</v>
      </c>
      <c r="J3063">
        <v>0</v>
      </c>
      <c r="K3063">
        <v>0</v>
      </c>
      <c r="L3063" t="b">
        <f t="shared" si="188"/>
        <v>0</v>
      </c>
      <c r="M3063" t="b">
        <f t="shared" si="189"/>
        <v>0</v>
      </c>
      <c r="N3063" t="b">
        <f t="shared" si="190"/>
        <v>0</v>
      </c>
      <c r="O3063" s="2" t="b">
        <f t="shared" si="191"/>
        <v>0</v>
      </c>
    </row>
    <row r="3064" spans="1:15" x14ac:dyDescent="0.25">
      <c r="A3064">
        <v>3080</v>
      </c>
      <c r="B3064" s="2" t="s">
        <v>3231</v>
      </c>
      <c r="C3064">
        <v>34</v>
      </c>
      <c r="D3064">
        <v>29</v>
      </c>
      <c r="E3064">
        <v>3080</v>
      </c>
      <c r="F3064" s="2" t="s">
        <v>137</v>
      </c>
      <c r="G3064">
        <v>7.36</v>
      </c>
      <c r="H3064">
        <v>100</v>
      </c>
      <c r="I3064">
        <v>0</v>
      </c>
      <c r="J3064">
        <v>0</v>
      </c>
      <c r="K3064">
        <v>0</v>
      </c>
      <c r="L3064" t="b">
        <f t="shared" si="188"/>
        <v>0</v>
      </c>
      <c r="M3064" t="b">
        <f t="shared" si="189"/>
        <v>0</v>
      </c>
      <c r="N3064" t="b">
        <f t="shared" si="190"/>
        <v>0</v>
      </c>
      <c r="O3064" s="2" t="b">
        <f t="shared" si="191"/>
        <v>0</v>
      </c>
    </row>
    <row r="3065" spans="1:15" x14ac:dyDescent="0.25">
      <c r="A3065">
        <v>3081</v>
      </c>
      <c r="B3065" s="2" t="s">
        <v>3232</v>
      </c>
      <c r="C3065">
        <v>34</v>
      </c>
      <c r="D3065">
        <v>29</v>
      </c>
      <c r="E3065">
        <v>3081</v>
      </c>
      <c r="F3065" s="2" t="s">
        <v>137</v>
      </c>
      <c r="G3065">
        <v>7.24</v>
      </c>
      <c r="H3065">
        <v>100</v>
      </c>
      <c r="I3065">
        <v>0</v>
      </c>
      <c r="J3065">
        <v>0</v>
      </c>
      <c r="K3065">
        <v>0</v>
      </c>
      <c r="L3065" t="b">
        <f t="shared" si="188"/>
        <v>0</v>
      </c>
      <c r="M3065" t="b">
        <f t="shared" si="189"/>
        <v>0</v>
      </c>
      <c r="N3065" t="b">
        <f t="shared" si="190"/>
        <v>0</v>
      </c>
      <c r="O3065" s="2" t="b">
        <f t="shared" si="191"/>
        <v>0</v>
      </c>
    </row>
    <row r="3066" spans="1:15" x14ac:dyDescent="0.25">
      <c r="A3066">
        <v>3082</v>
      </c>
      <c r="B3066" s="2" t="s">
        <v>3233</v>
      </c>
      <c r="C3066">
        <v>34</v>
      </c>
      <c r="D3066">
        <v>29</v>
      </c>
      <c r="E3066">
        <v>3082</v>
      </c>
      <c r="F3066" s="2" t="s">
        <v>137</v>
      </c>
      <c r="G3066">
        <v>7.36</v>
      </c>
      <c r="H3066">
        <v>100</v>
      </c>
      <c r="I3066">
        <v>0</v>
      </c>
      <c r="J3066">
        <v>0</v>
      </c>
      <c r="K3066">
        <v>0</v>
      </c>
      <c r="L3066" t="b">
        <f t="shared" si="188"/>
        <v>0</v>
      </c>
      <c r="M3066" t="b">
        <f t="shared" si="189"/>
        <v>0</v>
      </c>
      <c r="N3066" t="b">
        <f t="shared" si="190"/>
        <v>0</v>
      </c>
      <c r="O3066" s="2" t="b">
        <f t="shared" si="191"/>
        <v>0</v>
      </c>
    </row>
    <row r="3067" spans="1:15" x14ac:dyDescent="0.25">
      <c r="A3067">
        <v>3083</v>
      </c>
      <c r="B3067" s="2" t="s">
        <v>3234</v>
      </c>
      <c r="C3067">
        <v>34</v>
      </c>
      <c r="D3067">
        <v>29</v>
      </c>
      <c r="E3067">
        <v>3083</v>
      </c>
      <c r="F3067" s="2" t="s">
        <v>137</v>
      </c>
      <c r="G3067">
        <v>9.7200000000000006</v>
      </c>
      <c r="H3067">
        <v>100</v>
      </c>
      <c r="I3067">
        <v>0</v>
      </c>
      <c r="J3067">
        <v>0</v>
      </c>
      <c r="K3067">
        <v>0</v>
      </c>
      <c r="L3067" t="b">
        <f t="shared" si="188"/>
        <v>0</v>
      </c>
      <c r="M3067" t="b">
        <f t="shared" si="189"/>
        <v>0</v>
      </c>
      <c r="N3067" t="b">
        <f t="shared" si="190"/>
        <v>0</v>
      </c>
      <c r="O3067" s="2" t="b">
        <f t="shared" si="191"/>
        <v>0</v>
      </c>
    </row>
    <row r="3068" spans="1:15" x14ac:dyDescent="0.25">
      <c r="A3068">
        <v>3084</v>
      </c>
      <c r="B3068" s="2" t="s">
        <v>3235</v>
      </c>
      <c r="C3068">
        <v>34</v>
      </c>
      <c r="D3068">
        <v>29</v>
      </c>
      <c r="E3068">
        <v>3084</v>
      </c>
      <c r="F3068" s="2" t="s">
        <v>137</v>
      </c>
      <c r="G3068">
        <v>9.91</v>
      </c>
      <c r="H3068">
        <v>100</v>
      </c>
      <c r="I3068">
        <v>0</v>
      </c>
      <c r="J3068">
        <v>0</v>
      </c>
      <c r="K3068">
        <v>0</v>
      </c>
      <c r="L3068" t="b">
        <f t="shared" si="188"/>
        <v>0</v>
      </c>
      <c r="M3068" t="b">
        <f t="shared" si="189"/>
        <v>0</v>
      </c>
      <c r="N3068" t="b">
        <f t="shared" si="190"/>
        <v>0</v>
      </c>
      <c r="O3068" s="2" t="b">
        <f t="shared" si="191"/>
        <v>0</v>
      </c>
    </row>
    <row r="3069" spans="1:15" x14ac:dyDescent="0.25">
      <c r="A3069">
        <v>3085</v>
      </c>
      <c r="B3069" s="2" t="s">
        <v>3236</v>
      </c>
      <c r="C3069">
        <v>34</v>
      </c>
      <c r="D3069">
        <v>29</v>
      </c>
      <c r="E3069">
        <v>3085</v>
      </c>
      <c r="F3069" s="2" t="s">
        <v>137</v>
      </c>
      <c r="G3069">
        <v>4.57</v>
      </c>
      <c r="H3069">
        <v>100</v>
      </c>
      <c r="I3069">
        <v>0</v>
      </c>
      <c r="J3069">
        <v>0</v>
      </c>
      <c r="K3069">
        <v>0</v>
      </c>
      <c r="L3069" t="b">
        <f t="shared" si="188"/>
        <v>0</v>
      </c>
      <c r="M3069" t="b">
        <f t="shared" si="189"/>
        <v>0</v>
      </c>
      <c r="N3069" t="b">
        <f t="shared" si="190"/>
        <v>0</v>
      </c>
      <c r="O3069" s="2" t="b">
        <f t="shared" si="191"/>
        <v>0</v>
      </c>
    </row>
    <row r="3070" spans="1:15" x14ac:dyDescent="0.25">
      <c r="A3070">
        <v>3086</v>
      </c>
      <c r="B3070" s="2" t="s">
        <v>3237</v>
      </c>
      <c r="C3070">
        <v>34</v>
      </c>
      <c r="D3070">
        <v>29</v>
      </c>
      <c r="E3070">
        <v>3086</v>
      </c>
      <c r="F3070" s="2" t="s">
        <v>137</v>
      </c>
      <c r="G3070">
        <v>5.34</v>
      </c>
      <c r="H3070">
        <v>100</v>
      </c>
      <c r="I3070">
        <v>0</v>
      </c>
      <c r="J3070">
        <v>0</v>
      </c>
      <c r="K3070">
        <v>0</v>
      </c>
      <c r="L3070" t="b">
        <f t="shared" si="188"/>
        <v>0</v>
      </c>
      <c r="M3070" t="b">
        <f t="shared" si="189"/>
        <v>0</v>
      </c>
      <c r="N3070" t="b">
        <f t="shared" si="190"/>
        <v>0</v>
      </c>
      <c r="O3070" s="2" t="b">
        <f t="shared" si="191"/>
        <v>0</v>
      </c>
    </row>
    <row r="3071" spans="1:15" x14ac:dyDescent="0.25">
      <c r="A3071">
        <v>3087</v>
      </c>
      <c r="B3071" s="2" t="s">
        <v>3238</v>
      </c>
      <c r="C3071">
        <v>34</v>
      </c>
      <c r="D3071">
        <v>29</v>
      </c>
      <c r="E3071">
        <v>3087</v>
      </c>
      <c r="F3071" s="2" t="s">
        <v>137</v>
      </c>
      <c r="G3071">
        <v>7.24</v>
      </c>
      <c r="H3071">
        <v>100</v>
      </c>
      <c r="I3071">
        <v>0</v>
      </c>
      <c r="J3071">
        <v>0</v>
      </c>
      <c r="K3071">
        <v>0</v>
      </c>
      <c r="L3071" t="b">
        <f t="shared" si="188"/>
        <v>0</v>
      </c>
      <c r="M3071" t="b">
        <f t="shared" si="189"/>
        <v>0</v>
      </c>
      <c r="N3071" t="b">
        <f t="shared" si="190"/>
        <v>0</v>
      </c>
      <c r="O3071" s="2" t="b">
        <f t="shared" si="191"/>
        <v>0</v>
      </c>
    </row>
    <row r="3072" spans="1:15" x14ac:dyDescent="0.25">
      <c r="A3072">
        <v>3088</v>
      </c>
      <c r="B3072" s="2" t="s">
        <v>3239</v>
      </c>
      <c r="C3072">
        <v>34</v>
      </c>
      <c r="D3072">
        <v>29</v>
      </c>
      <c r="E3072">
        <v>3088</v>
      </c>
      <c r="F3072" s="2" t="s">
        <v>137</v>
      </c>
      <c r="G3072">
        <v>7.24</v>
      </c>
      <c r="H3072">
        <v>100</v>
      </c>
      <c r="I3072">
        <v>0</v>
      </c>
      <c r="J3072">
        <v>0</v>
      </c>
      <c r="K3072">
        <v>0</v>
      </c>
      <c r="L3072" t="b">
        <f t="shared" si="188"/>
        <v>0</v>
      </c>
      <c r="M3072" t="b">
        <f t="shared" si="189"/>
        <v>0</v>
      </c>
      <c r="N3072" t="b">
        <f t="shared" si="190"/>
        <v>0</v>
      </c>
      <c r="O3072" s="2" t="b">
        <f t="shared" si="191"/>
        <v>0</v>
      </c>
    </row>
    <row r="3073" spans="1:15" x14ac:dyDescent="0.25">
      <c r="A3073">
        <v>3089</v>
      </c>
      <c r="B3073" s="2" t="s">
        <v>3240</v>
      </c>
      <c r="C3073">
        <v>34</v>
      </c>
      <c r="D3073">
        <v>29</v>
      </c>
      <c r="E3073">
        <v>3089</v>
      </c>
      <c r="F3073" s="2" t="s">
        <v>137</v>
      </c>
      <c r="G3073">
        <v>5.91</v>
      </c>
      <c r="H3073">
        <v>100</v>
      </c>
      <c r="I3073">
        <v>0</v>
      </c>
      <c r="J3073">
        <v>0</v>
      </c>
      <c r="K3073">
        <v>0</v>
      </c>
      <c r="L3073" t="b">
        <f t="shared" si="188"/>
        <v>0</v>
      </c>
      <c r="M3073" t="b">
        <f t="shared" si="189"/>
        <v>0</v>
      </c>
      <c r="N3073" t="b">
        <f t="shared" si="190"/>
        <v>0</v>
      </c>
      <c r="O3073" s="2" t="b">
        <f t="shared" si="191"/>
        <v>0</v>
      </c>
    </row>
    <row r="3074" spans="1:15" x14ac:dyDescent="0.25">
      <c r="A3074">
        <v>3090</v>
      </c>
      <c r="B3074" s="2" t="s">
        <v>3241</v>
      </c>
      <c r="C3074">
        <v>34</v>
      </c>
      <c r="D3074">
        <v>29</v>
      </c>
      <c r="E3074">
        <v>3090</v>
      </c>
      <c r="F3074" s="2" t="s">
        <v>137</v>
      </c>
      <c r="G3074">
        <v>7.36</v>
      </c>
      <c r="H3074">
        <v>100</v>
      </c>
      <c r="I3074">
        <v>0</v>
      </c>
      <c r="J3074">
        <v>0</v>
      </c>
      <c r="K3074">
        <v>0</v>
      </c>
      <c r="L3074" t="b">
        <f t="shared" ref="L3074:L3116" si="192">IF(ISNUMBER(FIND(" VEGAN",UPPER(B3074))),TRUE,FALSE)</f>
        <v>0</v>
      </c>
      <c r="M3074" t="b">
        <f t="shared" ref="M3074:M3116" si="193">IF(ISNUMBER(FIND(" BIO",UPPER(B3074))),TRUE)</f>
        <v>0</v>
      </c>
      <c r="N3074" t="b">
        <f t="shared" ref="N3074:N3116" si="194">IF(ISNUMBER(FIND(" HALAL",UPPER(B3074))),TRUE)</f>
        <v>0</v>
      </c>
      <c r="O3074" s="2" t="b">
        <f t="shared" ref="O3074:O3116" si="195">IF(ISNUMBER(FIND(" CASHER",UPPER(B3074))),TRUE)</f>
        <v>0</v>
      </c>
    </row>
    <row r="3075" spans="1:15" x14ac:dyDescent="0.25">
      <c r="A3075">
        <v>3091</v>
      </c>
      <c r="B3075" s="2" t="s">
        <v>3242</v>
      </c>
      <c r="C3075">
        <v>34</v>
      </c>
      <c r="D3075">
        <v>29</v>
      </c>
      <c r="E3075">
        <v>3091</v>
      </c>
      <c r="F3075" s="2" t="s">
        <v>137</v>
      </c>
      <c r="G3075">
        <v>7.01</v>
      </c>
      <c r="H3075">
        <v>100</v>
      </c>
      <c r="I3075">
        <v>0</v>
      </c>
      <c r="J3075">
        <v>0</v>
      </c>
      <c r="K3075">
        <v>0</v>
      </c>
      <c r="L3075" t="b">
        <f t="shared" si="192"/>
        <v>0</v>
      </c>
      <c r="M3075" t="b">
        <f t="shared" si="193"/>
        <v>0</v>
      </c>
      <c r="N3075" t="b">
        <f t="shared" si="194"/>
        <v>0</v>
      </c>
      <c r="O3075" s="2" t="b">
        <f t="shared" si="195"/>
        <v>0</v>
      </c>
    </row>
    <row r="3076" spans="1:15" x14ac:dyDescent="0.25">
      <c r="A3076">
        <v>3092</v>
      </c>
      <c r="B3076" s="2" t="s">
        <v>3243</v>
      </c>
      <c r="C3076">
        <v>34</v>
      </c>
      <c r="D3076">
        <v>29</v>
      </c>
      <c r="E3076">
        <v>3092</v>
      </c>
      <c r="F3076" s="2" t="s">
        <v>137</v>
      </c>
      <c r="G3076">
        <v>5.68</v>
      </c>
      <c r="H3076">
        <v>100</v>
      </c>
      <c r="I3076">
        <v>0</v>
      </c>
      <c r="J3076">
        <v>0</v>
      </c>
      <c r="K3076">
        <v>0</v>
      </c>
      <c r="L3076" t="b">
        <f t="shared" si="192"/>
        <v>0</v>
      </c>
      <c r="M3076" t="b">
        <f t="shared" si="193"/>
        <v>0</v>
      </c>
      <c r="N3076" t="b">
        <f t="shared" si="194"/>
        <v>0</v>
      </c>
      <c r="O3076" s="2" t="b">
        <f t="shared" si="195"/>
        <v>0</v>
      </c>
    </row>
    <row r="3077" spans="1:15" x14ac:dyDescent="0.25">
      <c r="A3077">
        <v>3093</v>
      </c>
      <c r="B3077" s="2" t="s">
        <v>3244</v>
      </c>
      <c r="C3077">
        <v>34</v>
      </c>
      <c r="D3077">
        <v>29</v>
      </c>
      <c r="E3077">
        <v>3093</v>
      </c>
      <c r="F3077" s="2" t="s">
        <v>137</v>
      </c>
      <c r="G3077">
        <v>4.8</v>
      </c>
      <c r="H3077">
        <v>100</v>
      </c>
      <c r="I3077">
        <v>0</v>
      </c>
      <c r="J3077">
        <v>0</v>
      </c>
      <c r="K3077">
        <v>0</v>
      </c>
      <c r="L3077" t="b">
        <f t="shared" si="192"/>
        <v>0</v>
      </c>
      <c r="M3077" t="b">
        <f t="shared" si="193"/>
        <v>0</v>
      </c>
      <c r="N3077" t="b">
        <f t="shared" si="194"/>
        <v>0</v>
      </c>
      <c r="O3077" s="2" t="b">
        <f t="shared" si="195"/>
        <v>0</v>
      </c>
    </row>
    <row r="3078" spans="1:15" x14ac:dyDescent="0.25">
      <c r="A3078">
        <v>3094</v>
      </c>
      <c r="B3078" s="2" t="s">
        <v>3245</v>
      </c>
      <c r="C3078">
        <v>34</v>
      </c>
      <c r="D3078">
        <v>29</v>
      </c>
      <c r="E3078">
        <v>3094</v>
      </c>
      <c r="F3078" s="2" t="s">
        <v>137</v>
      </c>
      <c r="G3078">
        <v>6.1</v>
      </c>
      <c r="H3078">
        <v>100</v>
      </c>
      <c r="I3078">
        <v>0</v>
      </c>
      <c r="J3078">
        <v>0</v>
      </c>
      <c r="K3078">
        <v>0</v>
      </c>
      <c r="L3078" t="b">
        <f t="shared" si="192"/>
        <v>0</v>
      </c>
      <c r="M3078" t="b">
        <f t="shared" si="193"/>
        <v>0</v>
      </c>
      <c r="N3078" t="b">
        <f t="shared" si="194"/>
        <v>0</v>
      </c>
      <c r="O3078" s="2" t="b">
        <f t="shared" si="195"/>
        <v>0</v>
      </c>
    </row>
    <row r="3079" spans="1:15" x14ac:dyDescent="0.25">
      <c r="A3079">
        <v>3095</v>
      </c>
      <c r="B3079" s="2" t="s">
        <v>3246</v>
      </c>
      <c r="C3079">
        <v>34</v>
      </c>
      <c r="D3079">
        <v>29</v>
      </c>
      <c r="E3079">
        <v>3095</v>
      </c>
      <c r="F3079" s="2" t="s">
        <v>137</v>
      </c>
      <c r="G3079">
        <v>4.57</v>
      </c>
      <c r="H3079">
        <v>100</v>
      </c>
      <c r="I3079">
        <v>0</v>
      </c>
      <c r="J3079">
        <v>0</v>
      </c>
      <c r="K3079">
        <v>0</v>
      </c>
      <c r="L3079" t="b">
        <f t="shared" si="192"/>
        <v>0</v>
      </c>
      <c r="M3079" t="b">
        <f t="shared" si="193"/>
        <v>0</v>
      </c>
      <c r="N3079" t="b">
        <f t="shared" si="194"/>
        <v>0</v>
      </c>
      <c r="O3079" s="2" t="b">
        <f t="shared" si="195"/>
        <v>0</v>
      </c>
    </row>
    <row r="3080" spans="1:15" x14ac:dyDescent="0.25">
      <c r="A3080">
        <v>3096</v>
      </c>
      <c r="B3080" s="2" t="s">
        <v>3247</v>
      </c>
      <c r="C3080">
        <v>34</v>
      </c>
      <c r="D3080">
        <v>29</v>
      </c>
      <c r="E3080">
        <v>3096</v>
      </c>
      <c r="F3080" s="2" t="s">
        <v>137</v>
      </c>
      <c r="G3080">
        <v>7.36</v>
      </c>
      <c r="H3080">
        <v>100</v>
      </c>
      <c r="I3080">
        <v>0</v>
      </c>
      <c r="J3080">
        <v>0</v>
      </c>
      <c r="K3080">
        <v>0</v>
      </c>
      <c r="L3080" t="b">
        <f t="shared" si="192"/>
        <v>0</v>
      </c>
      <c r="M3080" t="b">
        <f t="shared" si="193"/>
        <v>0</v>
      </c>
      <c r="N3080" t="b">
        <f t="shared" si="194"/>
        <v>0</v>
      </c>
      <c r="O3080" s="2" t="b">
        <f t="shared" si="195"/>
        <v>0</v>
      </c>
    </row>
    <row r="3081" spans="1:15" x14ac:dyDescent="0.25">
      <c r="A3081">
        <v>3097</v>
      </c>
      <c r="B3081" s="2" t="s">
        <v>3248</v>
      </c>
      <c r="C3081">
        <v>34</v>
      </c>
      <c r="D3081">
        <v>31</v>
      </c>
      <c r="E3081">
        <v>3097</v>
      </c>
      <c r="F3081" s="2" t="s">
        <v>137</v>
      </c>
      <c r="G3081">
        <v>7.24</v>
      </c>
      <c r="H3081">
        <v>100</v>
      </c>
      <c r="I3081">
        <v>0</v>
      </c>
      <c r="J3081">
        <v>0</v>
      </c>
      <c r="K3081">
        <v>0</v>
      </c>
      <c r="L3081" t="b">
        <f t="shared" si="192"/>
        <v>0</v>
      </c>
      <c r="M3081" t="b">
        <f t="shared" si="193"/>
        <v>0</v>
      </c>
      <c r="N3081" t="b">
        <f t="shared" si="194"/>
        <v>0</v>
      </c>
      <c r="O3081" s="2" t="b">
        <f t="shared" si="195"/>
        <v>0</v>
      </c>
    </row>
    <row r="3082" spans="1:15" x14ac:dyDescent="0.25">
      <c r="A3082">
        <v>3098</v>
      </c>
      <c r="B3082" s="2" t="s">
        <v>3249</v>
      </c>
      <c r="C3082">
        <v>34</v>
      </c>
      <c r="D3082">
        <v>31</v>
      </c>
      <c r="E3082">
        <v>3098</v>
      </c>
      <c r="F3082" s="2" t="s">
        <v>137</v>
      </c>
      <c r="G3082">
        <v>7.36</v>
      </c>
      <c r="H3082">
        <v>100</v>
      </c>
      <c r="I3082">
        <v>0</v>
      </c>
      <c r="J3082">
        <v>0</v>
      </c>
      <c r="K3082">
        <v>0</v>
      </c>
      <c r="L3082" t="b">
        <f t="shared" si="192"/>
        <v>0</v>
      </c>
      <c r="M3082" t="b">
        <f t="shared" si="193"/>
        <v>0</v>
      </c>
      <c r="N3082" t="b">
        <f t="shared" si="194"/>
        <v>0</v>
      </c>
      <c r="O3082" s="2" t="b">
        <f t="shared" si="195"/>
        <v>0</v>
      </c>
    </row>
    <row r="3083" spans="1:15" x14ac:dyDescent="0.25">
      <c r="A3083">
        <v>3099</v>
      </c>
      <c r="B3083" s="2" t="s">
        <v>3250</v>
      </c>
      <c r="C3083">
        <v>34</v>
      </c>
      <c r="D3083">
        <v>31</v>
      </c>
      <c r="E3083">
        <v>3099</v>
      </c>
      <c r="F3083" s="2" t="s">
        <v>137</v>
      </c>
      <c r="G3083">
        <v>9.7200000000000006</v>
      </c>
      <c r="H3083">
        <v>100</v>
      </c>
      <c r="I3083">
        <v>0</v>
      </c>
      <c r="J3083">
        <v>0</v>
      </c>
      <c r="K3083">
        <v>0</v>
      </c>
      <c r="L3083" t="b">
        <f t="shared" si="192"/>
        <v>0</v>
      </c>
      <c r="M3083" t="b">
        <f t="shared" si="193"/>
        <v>0</v>
      </c>
      <c r="N3083" t="b">
        <f t="shared" si="194"/>
        <v>0</v>
      </c>
      <c r="O3083" s="2" t="b">
        <f t="shared" si="195"/>
        <v>0</v>
      </c>
    </row>
    <row r="3084" spans="1:15" x14ac:dyDescent="0.25">
      <c r="A3084">
        <v>3100</v>
      </c>
      <c r="B3084" s="2" t="s">
        <v>3251</v>
      </c>
      <c r="C3084">
        <v>34</v>
      </c>
      <c r="D3084">
        <v>31</v>
      </c>
      <c r="E3084">
        <v>3100</v>
      </c>
      <c r="F3084" s="2" t="s">
        <v>137</v>
      </c>
      <c r="G3084">
        <v>9.91</v>
      </c>
      <c r="H3084">
        <v>100</v>
      </c>
      <c r="I3084">
        <v>0</v>
      </c>
      <c r="J3084">
        <v>0</v>
      </c>
      <c r="K3084">
        <v>0</v>
      </c>
      <c r="L3084" t="b">
        <f t="shared" si="192"/>
        <v>0</v>
      </c>
      <c r="M3084" t="b">
        <f t="shared" si="193"/>
        <v>0</v>
      </c>
      <c r="N3084" t="b">
        <f t="shared" si="194"/>
        <v>0</v>
      </c>
      <c r="O3084" s="2" t="b">
        <f t="shared" si="195"/>
        <v>0</v>
      </c>
    </row>
    <row r="3085" spans="1:15" x14ac:dyDescent="0.25">
      <c r="A3085">
        <v>3101</v>
      </c>
      <c r="B3085" s="2" t="s">
        <v>3252</v>
      </c>
      <c r="C3085">
        <v>34</v>
      </c>
      <c r="D3085">
        <v>31</v>
      </c>
      <c r="E3085">
        <v>3101</v>
      </c>
      <c r="F3085" s="2" t="s">
        <v>137</v>
      </c>
      <c r="G3085">
        <v>12.96</v>
      </c>
      <c r="H3085">
        <v>100</v>
      </c>
      <c r="I3085">
        <v>0</v>
      </c>
      <c r="J3085">
        <v>0</v>
      </c>
      <c r="K3085">
        <v>0</v>
      </c>
      <c r="L3085" t="b">
        <f t="shared" si="192"/>
        <v>0</v>
      </c>
      <c r="M3085" t="b">
        <f t="shared" si="193"/>
        <v>0</v>
      </c>
      <c r="N3085" t="b">
        <f t="shared" si="194"/>
        <v>0</v>
      </c>
      <c r="O3085" s="2" t="b">
        <f t="shared" si="195"/>
        <v>0</v>
      </c>
    </row>
    <row r="3086" spans="1:15" x14ac:dyDescent="0.25">
      <c r="A3086">
        <v>3102</v>
      </c>
      <c r="B3086" s="2" t="s">
        <v>3253</v>
      </c>
      <c r="C3086">
        <v>34</v>
      </c>
      <c r="D3086">
        <v>31</v>
      </c>
      <c r="E3086">
        <v>3102</v>
      </c>
      <c r="F3086" s="2" t="s">
        <v>137</v>
      </c>
      <c r="G3086">
        <v>6.1</v>
      </c>
      <c r="H3086">
        <v>100</v>
      </c>
      <c r="I3086">
        <v>0</v>
      </c>
      <c r="J3086">
        <v>0</v>
      </c>
      <c r="K3086">
        <v>0</v>
      </c>
      <c r="L3086" t="b">
        <f t="shared" si="192"/>
        <v>0</v>
      </c>
      <c r="M3086" t="b">
        <f t="shared" si="193"/>
        <v>0</v>
      </c>
      <c r="N3086" t="b">
        <f t="shared" si="194"/>
        <v>0</v>
      </c>
      <c r="O3086" s="2" t="b">
        <f t="shared" si="195"/>
        <v>0</v>
      </c>
    </row>
    <row r="3087" spans="1:15" x14ac:dyDescent="0.25">
      <c r="A3087">
        <v>3103</v>
      </c>
      <c r="B3087" s="2" t="s">
        <v>3254</v>
      </c>
      <c r="C3087">
        <v>34</v>
      </c>
      <c r="D3087">
        <v>31</v>
      </c>
      <c r="E3087">
        <v>3103</v>
      </c>
      <c r="F3087" s="2" t="s">
        <v>137</v>
      </c>
      <c r="G3087">
        <v>10.67</v>
      </c>
      <c r="H3087">
        <v>100</v>
      </c>
      <c r="I3087">
        <v>0</v>
      </c>
      <c r="J3087">
        <v>0</v>
      </c>
      <c r="K3087">
        <v>0</v>
      </c>
      <c r="L3087" t="b">
        <f t="shared" si="192"/>
        <v>0</v>
      </c>
      <c r="M3087" t="b">
        <f t="shared" si="193"/>
        <v>0</v>
      </c>
      <c r="N3087" t="b">
        <f t="shared" si="194"/>
        <v>0</v>
      </c>
      <c r="O3087" s="2" t="b">
        <f t="shared" si="195"/>
        <v>0</v>
      </c>
    </row>
    <row r="3088" spans="1:15" x14ac:dyDescent="0.25">
      <c r="A3088">
        <v>3104</v>
      </c>
      <c r="B3088" s="2" t="s">
        <v>3255</v>
      </c>
      <c r="C3088">
        <v>34</v>
      </c>
      <c r="D3088">
        <v>31</v>
      </c>
      <c r="E3088">
        <v>3104</v>
      </c>
      <c r="F3088" s="2" t="s">
        <v>137</v>
      </c>
      <c r="G3088">
        <v>10.67</v>
      </c>
      <c r="H3088">
        <v>100</v>
      </c>
      <c r="I3088">
        <v>0</v>
      </c>
      <c r="J3088">
        <v>0</v>
      </c>
      <c r="K3088">
        <v>0</v>
      </c>
      <c r="L3088" t="b">
        <f t="shared" si="192"/>
        <v>0</v>
      </c>
      <c r="M3088" t="b">
        <f t="shared" si="193"/>
        <v>0</v>
      </c>
      <c r="N3088" t="b">
        <f t="shared" si="194"/>
        <v>0</v>
      </c>
      <c r="O3088" s="2" t="b">
        <f t="shared" si="195"/>
        <v>0</v>
      </c>
    </row>
    <row r="3089" spans="1:15" x14ac:dyDescent="0.25">
      <c r="A3089">
        <v>3105</v>
      </c>
      <c r="B3089" s="2" t="s">
        <v>3256</v>
      </c>
      <c r="C3089">
        <v>34</v>
      </c>
      <c r="D3089">
        <v>31</v>
      </c>
      <c r="E3089">
        <v>3105</v>
      </c>
      <c r="F3089" s="2" t="s">
        <v>137</v>
      </c>
      <c r="G3089">
        <v>5.34</v>
      </c>
      <c r="H3089">
        <v>100</v>
      </c>
      <c r="I3089">
        <v>0</v>
      </c>
      <c r="J3089">
        <v>0</v>
      </c>
      <c r="K3089">
        <v>0</v>
      </c>
      <c r="L3089" t="b">
        <f t="shared" si="192"/>
        <v>0</v>
      </c>
      <c r="M3089" t="b">
        <f t="shared" si="193"/>
        <v>0</v>
      </c>
      <c r="N3089" t="b">
        <f t="shared" si="194"/>
        <v>0</v>
      </c>
      <c r="O3089" s="2" t="b">
        <f t="shared" si="195"/>
        <v>0</v>
      </c>
    </row>
    <row r="3090" spans="1:15" x14ac:dyDescent="0.25">
      <c r="A3090">
        <v>3106</v>
      </c>
      <c r="B3090" s="2" t="s">
        <v>3257</v>
      </c>
      <c r="C3090">
        <v>34</v>
      </c>
      <c r="D3090">
        <v>31</v>
      </c>
      <c r="E3090">
        <v>3106</v>
      </c>
      <c r="F3090" s="2" t="s">
        <v>137</v>
      </c>
      <c r="G3090">
        <v>12.96</v>
      </c>
      <c r="H3090">
        <v>100</v>
      </c>
      <c r="I3090">
        <v>0</v>
      </c>
      <c r="J3090">
        <v>0</v>
      </c>
      <c r="K3090">
        <v>0</v>
      </c>
      <c r="L3090" t="b">
        <f t="shared" si="192"/>
        <v>0</v>
      </c>
      <c r="M3090" t="b">
        <f t="shared" si="193"/>
        <v>0</v>
      </c>
      <c r="N3090" t="b">
        <f t="shared" si="194"/>
        <v>0</v>
      </c>
      <c r="O3090" s="2" t="b">
        <f t="shared" si="195"/>
        <v>0</v>
      </c>
    </row>
    <row r="3091" spans="1:15" x14ac:dyDescent="0.25">
      <c r="A3091">
        <v>3107</v>
      </c>
      <c r="B3091" s="2" t="s">
        <v>3258</v>
      </c>
      <c r="C3091">
        <v>34</v>
      </c>
      <c r="D3091">
        <v>31</v>
      </c>
      <c r="E3091">
        <v>3107</v>
      </c>
      <c r="F3091" s="2" t="s">
        <v>137</v>
      </c>
      <c r="G3091">
        <v>6.1</v>
      </c>
      <c r="H3091">
        <v>100</v>
      </c>
      <c r="I3091">
        <v>0</v>
      </c>
      <c r="J3091">
        <v>0</v>
      </c>
      <c r="K3091">
        <v>0</v>
      </c>
      <c r="L3091" t="b">
        <f t="shared" si="192"/>
        <v>0</v>
      </c>
      <c r="M3091" t="b">
        <f t="shared" si="193"/>
        <v>0</v>
      </c>
      <c r="N3091" t="b">
        <f t="shared" si="194"/>
        <v>0</v>
      </c>
      <c r="O3091" s="2" t="b">
        <f t="shared" si="195"/>
        <v>0</v>
      </c>
    </row>
    <row r="3092" spans="1:15" x14ac:dyDescent="0.25">
      <c r="A3092">
        <v>3108</v>
      </c>
      <c r="B3092" s="2" t="s">
        <v>3259</v>
      </c>
      <c r="C3092">
        <v>34</v>
      </c>
      <c r="D3092">
        <v>31</v>
      </c>
      <c r="E3092">
        <v>3108</v>
      </c>
      <c r="F3092" s="2" t="s">
        <v>137</v>
      </c>
      <c r="G3092">
        <v>10.67</v>
      </c>
      <c r="H3092">
        <v>100</v>
      </c>
      <c r="I3092">
        <v>0</v>
      </c>
      <c r="J3092">
        <v>0</v>
      </c>
      <c r="K3092">
        <v>0</v>
      </c>
      <c r="L3092" t="b">
        <f t="shared" si="192"/>
        <v>0</v>
      </c>
      <c r="M3092" t="b">
        <f t="shared" si="193"/>
        <v>0</v>
      </c>
      <c r="N3092" t="b">
        <f t="shared" si="194"/>
        <v>0</v>
      </c>
      <c r="O3092" s="2" t="b">
        <f t="shared" si="195"/>
        <v>0</v>
      </c>
    </row>
    <row r="3093" spans="1:15" x14ac:dyDescent="0.25">
      <c r="A3093">
        <v>3109</v>
      </c>
      <c r="B3093" s="2" t="s">
        <v>3260</v>
      </c>
      <c r="C3093">
        <v>34</v>
      </c>
      <c r="D3093">
        <v>31</v>
      </c>
      <c r="E3093">
        <v>3109</v>
      </c>
      <c r="F3093" s="2" t="s">
        <v>137</v>
      </c>
      <c r="G3093">
        <v>10.67</v>
      </c>
      <c r="H3093">
        <v>100</v>
      </c>
      <c r="I3093">
        <v>0</v>
      </c>
      <c r="J3093">
        <v>0</v>
      </c>
      <c r="K3093">
        <v>0</v>
      </c>
      <c r="L3093" t="b">
        <f t="shared" si="192"/>
        <v>0</v>
      </c>
      <c r="M3093" t="b">
        <f t="shared" si="193"/>
        <v>0</v>
      </c>
      <c r="N3093" t="b">
        <f t="shared" si="194"/>
        <v>0</v>
      </c>
      <c r="O3093" s="2" t="b">
        <f t="shared" si="195"/>
        <v>0</v>
      </c>
    </row>
    <row r="3094" spans="1:15" x14ac:dyDescent="0.25">
      <c r="A3094">
        <v>3110</v>
      </c>
      <c r="B3094" s="2" t="s">
        <v>3261</v>
      </c>
      <c r="C3094">
        <v>34</v>
      </c>
      <c r="D3094">
        <v>31</v>
      </c>
      <c r="E3094">
        <v>3110</v>
      </c>
      <c r="F3094" s="2" t="s">
        <v>137</v>
      </c>
      <c r="G3094">
        <v>5.34</v>
      </c>
      <c r="H3094">
        <v>100</v>
      </c>
      <c r="I3094">
        <v>0</v>
      </c>
      <c r="J3094">
        <v>0</v>
      </c>
      <c r="K3094">
        <v>0</v>
      </c>
      <c r="L3094" t="b">
        <f t="shared" si="192"/>
        <v>0</v>
      </c>
      <c r="M3094" t="b">
        <f t="shared" si="193"/>
        <v>0</v>
      </c>
      <c r="N3094" t="b">
        <f t="shared" si="194"/>
        <v>0</v>
      </c>
      <c r="O3094" s="2" t="b">
        <f t="shared" si="195"/>
        <v>0</v>
      </c>
    </row>
    <row r="3095" spans="1:15" x14ac:dyDescent="0.25">
      <c r="A3095">
        <v>3111</v>
      </c>
      <c r="B3095" s="2" t="s">
        <v>3262</v>
      </c>
      <c r="C3095">
        <v>34</v>
      </c>
      <c r="D3095">
        <v>40</v>
      </c>
      <c r="E3095">
        <v>3111</v>
      </c>
      <c r="F3095" s="2" t="s">
        <v>137</v>
      </c>
      <c r="G3095">
        <v>5.34</v>
      </c>
      <c r="H3095">
        <v>100</v>
      </c>
      <c r="I3095">
        <v>0</v>
      </c>
      <c r="J3095">
        <v>0</v>
      </c>
      <c r="K3095">
        <v>0</v>
      </c>
      <c r="L3095" t="b">
        <f t="shared" si="192"/>
        <v>0</v>
      </c>
      <c r="M3095" t="b">
        <f t="shared" si="193"/>
        <v>0</v>
      </c>
      <c r="N3095" t="b">
        <f t="shared" si="194"/>
        <v>0</v>
      </c>
      <c r="O3095" s="2" t="b">
        <f t="shared" si="195"/>
        <v>0</v>
      </c>
    </row>
    <row r="3096" spans="1:15" x14ac:dyDescent="0.25">
      <c r="A3096">
        <v>3112</v>
      </c>
      <c r="B3096" s="2" t="s">
        <v>3263</v>
      </c>
      <c r="C3096">
        <v>34</v>
      </c>
      <c r="D3096">
        <v>40</v>
      </c>
      <c r="E3096">
        <v>3112</v>
      </c>
      <c r="F3096" s="2" t="s">
        <v>137</v>
      </c>
      <c r="G3096">
        <v>4.57</v>
      </c>
      <c r="H3096">
        <v>100</v>
      </c>
      <c r="I3096">
        <v>0</v>
      </c>
      <c r="J3096">
        <v>0</v>
      </c>
      <c r="K3096">
        <v>0</v>
      </c>
      <c r="L3096" t="b">
        <f t="shared" si="192"/>
        <v>0</v>
      </c>
      <c r="M3096" t="b">
        <f t="shared" si="193"/>
        <v>0</v>
      </c>
      <c r="N3096" t="b">
        <f t="shared" si="194"/>
        <v>0</v>
      </c>
      <c r="O3096" s="2" t="b">
        <f t="shared" si="195"/>
        <v>0</v>
      </c>
    </row>
    <row r="3097" spans="1:15" x14ac:dyDescent="0.25">
      <c r="A3097">
        <v>3113</v>
      </c>
      <c r="B3097" s="2" t="s">
        <v>3264</v>
      </c>
      <c r="C3097">
        <v>34</v>
      </c>
      <c r="D3097">
        <v>40</v>
      </c>
      <c r="E3097">
        <v>3113</v>
      </c>
      <c r="F3097" s="2" t="s">
        <v>137</v>
      </c>
      <c r="G3097">
        <v>5.34</v>
      </c>
      <c r="H3097">
        <v>100</v>
      </c>
      <c r="I3097">
        <v>0</v>
      </c>
      <c r="J3097">
        <v>0</v>
      </c>
      <c r="K3097">
        <v>0</v>
      </c>
      <c r="L3097" t="b">
        <f t="shared" si="192"/>
        <v>0</v>
      </c>
      <c r="M3097" t="b">
        <f t="shared" si="193"/>
        <v>0</v>
      </c>
      <c r="N3097" t="b">
        <f t="shared" si="194"/>
        <v>0</v>
      </c>
      <c r="O3097" s="2" t="b">
        <f t="shared" si="195"/>
        <v>0</v>
      </c>
    </row>
    <row r="3098" spans="1:15" x14ac:dyDescent="0.25">
      <c r="A3098">
        <v>3114</v>
      </c>
      <c r="B3098" s="2" t="s">
        <v>3265</v>
      </c>
      <c r="C3098">
        <v>34</v>
      </c>
      <c r="D3098">
        <v>40</v>
      </c>
      <c r="E3098">
        <v>3114</v>
      </c>
      <c r="F3098" s="2" t="s">
        <v>137</v>
      </c>
      <c r="G3098">
        <v>7.24</v>
      </c>
      <c r="H3098">
        <v>100</v>
      </c>
      <c r="I3098">
        <v>0</v>
      </c>
      <c r="J3098">
        <v>0</v>
      </c>
      <c r="K3098">
        <v>0</v>
      </c>
      <c r="L3098" t="b">
        <f t="shared" si="192"/>
        <v>0</v>
      </c>
      <c r="M3098" t="b">
        <f t="shared" si="193"/>
        <v>0</v>
      </c>
      <c r="N3098" t="b">
        <f t="shared" si="194"/>
        <v>0</v>
      </c>
      <c r="O3098" s="2" t="b">
        <f t="shared" si="195"/>
        <v>0</v>
      </c>
    </row>
    <row r="3099" spans="1:15" x14ac:dyDescent="0.25">
      <c r="A3099">
        <v>3115</v>
      </c>
      <c r="B3099" s="2" t="s">
        <v>3266</v>
      </c>
      <c r="C3099">
        <v>34</v>
      </c>
      <c r="D3099">
        <v>40</v>
      </c>
      <c r="E3099">
        <v>3115</v>
      </c>
      <c r="F3099" s="2" t="s">
        <v>137</v>
      </c>
      <c r="G3099">
        <v>7.24</v>
      </c>
      <c r="H3099">
        <v>100</v>
      </c>
      <c r="I3099">
        <v>0</v>
      </c>
      <c r="J3099">
        <v>0</v>
      </c>
      <c r="K3099">
        <v>0</v>
      </c>
      <c r="L3099" t="b">
        <f t="shared" si="192"/>
        <v>0</v>
      </c>
      <c r="M3099" t="b">
        <f t="shared" si="193"/>
        <v>0</v>
      </c>
      <c r="N3099" t="b">
        <f t="shared" si="194"/>
        <v>0</v>
      </c>
      <c r="O3099" s="2" t="b">
        <f t="shared" si="195"/>
        <v>0</v>
      </c>
    </row>
    <row r="3100" spans="1:15" x14ac:dyDescent="0.25">
      <c r="A3100">
        <v>3116</v>
      </c>
      <c r="B3100" s="2" t="s">
        <v>3267</v>
      </c>
      <c r="C3100">
        <v>34</v>
      </c>
      <c r="D3100">
        <v>40</v>
      </c>
      <c r="E3100">
        <v>3116</v>
      </c>
      <c r="F3100" s="2" t="s">
        <v>137</v>
      </c>
      <c r="G3100">
        <v>5.91</v>
      </c>
      <c r="H3100">
        <v>100</v>
      </c>
      <c r="I3100">
        <v>0</v>
      </c>
      <c r="J3100">
        <v>0</v>
      </c>
      <c r="K3100">
        <v>0</v>
      </c>
      <c r="L3100" t="b">
        <f t="shared" si="192"/>
        <v>0</v>
      </c>
      <c r="M3100" t="b">
        <f t="shared" si="193"/>
        <v>0</v>
      </c>
      <c r="N3100" t="b">
        <f t="shared" si="194"/>
        <v>0</v>
      </c>
      <c r="O3100" s="2" t="b">
        <f t="shared" si="195"/>
        <v>0</v>
      </c>
    </row>
    <row r="3101" spans="1:15" x14ac:dyDescent="0.25">
      <c r="A3101">
        <v>3117</v>
      </c>
      <c r="B3101" s="2" t="s">
        <v>3268</v>
      </c>
      <c r="C3101">
        <v>34</v>
      </c>
      <c r="D3101">
        <v>40</v>
      </c>
      <c r="E3101">
        <v>3117</v>
      </c>
      <c r="F3101" s="2" t="s">
        <v>137</v>
      </c>
      <c r="G3101">
        <v>7.36</v>
      </c>
      <c r="H3101">
        <v>100</v>
      </c>
      <c r="I3101">
        <v>0</v>
      </c>
      <c r="J3101">
        <v>0</v>
      </c>
      <c r="K3101">
        <v>0</v>
      </c>
      <c r="L3101" t="b">
        <f t="shared" si="192"/>
        <v>0</v>
      </c>
      <c r="M3101" t="b">
        <f t="shared" si="193"/>
        <v>0</v>
      </c>
      <c r="N3101" t="b">
        <f t="shared" si="194"/>
        <v>0</v>
      </c>
      <c r="O3101" s="2" t="b">
        <f t="shared" si="195"/>
        <v>0</v>
      </c>
    </row>
    <row r="3102" spans="1:15" x14ac:dyDescent="0.25">
      <c r="A3102">
        <v>3118</v>
      </c>
      <c r="B3102" s="2" t="s">
        <v>3269</v>
      </c>
      <c r="C3102">
        <v>34</v>
      </c>
      <c r="D3102">
        <v>40</v>
      </c>
      <c r="E3102">
        <v>3118</v>
      </c>
      <c r="F3102" s="2" t="s">
        <v>137</v>
      </c>
      <c r="G3102">
        <v>7.01</v>
      </c>
      <c r="H3102">
        <v>100</v>
      </c>
      <c r="I3102">
        <v>0</v>
      </c>
      <c r="J3102">
        <v>0</v>
      </c>
      <c r="K3102">
        <v>0</v>
      </c>
      <c r="L3102" t="b">
        <f t="shared" si="192"/>
        <v>0</v>
      </c>
      <c r="M3102" t="b">
        <f t="shared" si="193"/>
        <v>0</v>
      </c>
      <c r="N3102" t="b">
        <f t="shared" si="194"/>
        <v>0</v>
      </c>
      <c r="O3102" s="2" t="b">
        <f t="shared" si="195"/>
        <v>0</v>
      </c>
    </row>
    <row r="3103" spans="1:15" x14ac:dyDescent="0.25">
      <c r="A3103">
        <v>3119</v>
      </c>
      <c r="B3103" s="2" t="s">
        <v>3270</v>
      </c>
      <c r="C3103">
        <v>34</v>
      </c>
      <c r="D3103">
        <v>40</v>
      </c>
      <c r="E3103">
        <v>3119</v>
      </c>
      <c r="F3103" s="2" t="s">
        <v>137</v>
      </c>
      <c r="G3103">
        <v>5.68</v>
      </c>
      <c r="H3103">
        <v>100</v>
      </c>
      <c r="I3103">
        <v>0</v>
      </c>
      <c r="J3103">
        <v>0</v>
      </c>
      <c r="K3103">
        <v>0</v>
      </c>
      <c r="L3103" t="b">
        <f t="shared" si="192"/>
        <v>0</v>
      </c>
      <c r="M3103" t="b">
        <f t="shared" si="193"/>
        <v>0</v>
      </c>
      <c r="N3103" t="b">
        <f t="shared" si="194"/>
        <v>0</v>
      </c>
      <c r="O3103" s="2" t="b">
        <f t="shared" si="195"/>
        <v>0</v>
      </c>
    </row>
    <row r="3104" spans="1:15" x14ac:dyDescent="0.25">
      <c r="A3104">
        <v>3120</v>
      </c>
      <c r="B3104" s="2" t="s">
        <v>3271</v>
      </c>
      <c r="C3104">
        <v>34</v>
      </c>
      <c r="D3104">
        <v>40</v>
      </c>
      <c r="E3104">
        <v>3120</v>
      </c>
      <c r="F3104" s="2" t="s">
        <v>137</v>
      </c>
      <c r="G3104">
        <v>4.8</v>
      </c>
      <c r="H3104">
        <v>100</v>
      </c>
      <c r="I3104">
        <v>0</v>
      </c>
      <c r="J3104">
        <v>0</v>
      </c>
      <c r="K3104">
        <v>0</v>
      </c>
      <c r="L3104" t="b">
        <f t="shared" si="192"/>
        <v>0</v>
      </c>
      <c r="M3104" t="b">
        <f t="shared" si="193"/>
        <v>0</v>
      </c>
      <c r="N3104" t="b">
        <f t="shared" si="194"/>
        <v>0</v>
      </c>
      <c r="O3104" s="2" t="b">
        <f t="shared" si="195"/>
        <v>0</v>
      </c>
    </row>
    <row r="3105" spans="1:15" x14ac:dyDescent="0.25">
      <c r="A3105">
        <v>3121</v>
      </c>
      <c r="B3105" s="2" t="s">
        <v>3272</v>
      </c>
      <c r="C3105">
        <v>34</v>
      </c>
      <c r="D3105">
        <v>40</v>
      </c>
      <c r="E3105">
        <v>3121</v>
      </c>
      <c r="F3105" s="2" t="s">
        <v>137</v>
      </c>
      <c r="G3105">
        <v>6.1</v>
      </c>
      <c r="H3105">
        <v>100</v>
      </c>
      <c r="I3105">
        <v>0</v>
      </c>
      <c r="J3105">
        <v>0</v>
      </c>
      <c r="K3105">
        <v>0</v>
      </c>
      <c r="L3105" t="b">
        <f t="shared" si="192"/>
        <v>0</v>
      </c>
      <c r="M3105" t="b">
        <f t="shared" si="193"/>
        <v>0</v>
      </c>
      <c r="N3105" t="b">
        <f t="shared" si="194"/>
        <v>0</v>
      </c>
      <c r="O3105" s="2" t="b">
        <f t="shared" si="195"/>
        <v>0</v>
      </c>
    </row>
    <row r="3106" spans="1:15" x14ac:dyDescent="0.25">
      <c r="A3106">
        <v>3122</v>
      </c>
      <c r="B3106" s="2" t="s">
        <v>3273</v>
      </c>
      <c r="C3106">
        <v>34</v>
      </c>
      <c r="D3106">
        <v>40</v>
      </c>
      <c r="E3106">
        <v>3122</v>
      </c>
      <c r="F3106" s="2" t="s">
        <v>137</v>
      </c>
      <c r="G3106">
        <v>4.57</v>
      </c>
      <c r="H3106">
        <v>100</v>
      </c>
      <c r="I3106">
        <v>0</v>
      </c>
      <c r="J3106">
        <v>0</v>
      </c>
      <c r="K3106">
        <v>0</v>
      </c>
      <c r="L3106" t="b">
        <f t="shared" si="192"/>
        <v>0</v>
      </c>
      <c r="M3106" t="b">
        <f t="shared" si="193"/>
        <v>0</v>
      </c>
      <c r="N3106" t="b">
        <f t="shared" si="194"/>
        <v>0</v>
      </c>
      <c r="O3106" s="2" t="b">
        <f t="shared" si="195"/>
        <v>0</v>
      </c>
    </row>
    <row r="3107" spans="1:15" x14ac:dyDescent="0.25">
      <c r="A3107">
        <v>3123</v>
      </c>
      <c r="B3107" s="2" t="s">
        <v>3274</v>
      </c>
      <c r="C3107">
        <v>34</v>
      </c>
      <c r="D3107">
        <v>40</v>
      </c>
      <c r="E3107">
        <v>3123</v>
      </c>
      <c r="F3107" s="2" t="s">
        <v>137</v>
      </c>
      <c r="G3107">
        <v>7.36</v>
      </c>
      <c r="H3107">
        <v>100</v>
      </c>
      <c r="I3107">
        <v>0</v>
      </c>
      <c r="J3107">
        <v>0</v>
      </c>
      <c r="K3107">
        <v>0</v>
      </c>
      <c r="L3107" t="b">
        <f t="shared" si="192"/>
        <v>0</v>
      </c>
      <c r="M3107" t="b">
        <f t="shared" si="193"/>
        <v>0</v>
      </c>
      <c r="N3107" t="b">
        <f t="shared" si="194"/>
        <v>0</v>
      </c>
      <c r="O3107" s="2" t="b">
        <f t="shared" si="195"/>
        <v>0</v>
      </c>
    </row>
    <row r="3108" spans="1:15" x14ac:dyDescent="0.25">
      <c r="A3108">
        <v>3124</v>
      </c>
      <c r="B3108" s="2" t="s">
        <v>3275</v>
      </c>
      <c r="C3108">
        <v>34</v>
      </c>
      <c r="D3108">
        <v>16</v>
      </c>
      <c r="E3108">
        <v>3124</v>
      </c>
      <c r="F3108" s="2" t="s">
        <v>137</v>
      </c>
      <c r="G3108">
        <v>7.24</v>
      </c>
      <c r="H3108">
        <v>100</v>
      </c>
      <c r="I3108">
        <v>0</v>
      </c>
      <c r="J3108">
        <v>0</v>
      </c>
      <c r="K3108">
        <v>0</v>
      </c>
      <c r="L3108" t="b">
        <f t="shared" si="192"/>
        <v>0</v>
      </c>
      <c r="M3108" t="b">
        <f t="shared" si="193"/>
        <v>0</v>
      </c>
      <c r="N3108" t="b">
        <f t="shared" si="194"/>
        <v>0</v>
      </c>
      <c r="O3108" s="2" t="b">
        <f t="shared" si="195"/>
        <v>0</v>
      </c>
    </row>
    <row r="3109" spans="1:15" x14ac:dyDescent="0.25">
      <c r="A3109">
        <v>3125</v>
      </c>
      <c r="B3109" s="2" t="s">
        <v>3276</v>
      </c>
      <c r="C3109">
        <v>34</v>
      </c>
      <c r="D3109">
        <v>16</v>
      </c>
      <c r="E3109">
        <v>3125</v>
      </c>
      <c r="F3109" s="2" t="s">
        <v>137</v>
      </c>
      <c r="G3109">
        <v>7.36</v>
      </c>
      <c r="H3109">
        <v>100</v>
      </c>
      <c r="I3109">
        <v>0</v>
      </c>
      <c r="J3109">
        <v>0</v>
      </c>
      <c r="K3109">
        <v>0</v>
      </c>
      <c r="L3109" t="b">
        <f t="shared" si="192"/>
        <v>0</v>
      </c>
      <c r="M3109" t="b">
        <f t="shared" si="193"/>
        <v>0</v>
      </c>
      <c r="N3109" t="b">
        <f t="shared" si="194"/>
        <v>0</v>
      </c>
      <c r="O3109" s="2" t="b">
        <f t="shared" si="195"/>
        <v>0</v>
      </c>
    </row>
    <row r="3110" spans="1:15" x14ac:dyDescent="0.25">
      <c r="A3110">
        <v>3126</v>
      </c>
      <c r="B3110" s="2" t="s">
        <v>3277</v>
      </c>
      <c r="C3110">
        <v>34</v>
      </c>
      <c r="D3110">
        <v>16</v>
      </c>
      <c r="E3110">
        <v>3126</v>
      </c>
      <c r="F3110" s="2" t="s">
        <v>137</v>
      </c>
      <c r="G3110">
        <v>9.7200000000000006</v>
      </c>
      <c r="H3110">
        <v>100</v>
      </c>
      <c r="I3110">
        <v>0</v>
      </c>
      <c r="J3110">
        <v>0</v>
      </c>
      <c r="K3110">
        <v>0</v>
      </c>
      <c r="L3110" t="b">
        <f t="shared" si="192"/>
        <v>0</v>
      </c>
      <c r="M3110" t="b">
        <f t="shared" si="193"/>
        <v>0</v>
      </c>
      <c r="N3110" t="b">
        <f t="shared" si="194"/>
        <v>0</v>
      </c>
      <c r="O3110" s="2" t="b">
        <f t="shared" si="195"/>
        <v>0</v>
      </c>
    </row>
    <row r="3111" spans="1:15" x14ac:dyDescent="0.25">
      <c r="A3111">
        <v>3127</v>
      </c>
      <c r="B3111" s="2" t="s">
        <v>3278</v>
      </c>
      <c r="C3111">
        <v>34</v>
      </c>
      <c r="D3111">
        <v>16</v>
      </c>
      <c r="E3111">
        <v>3127</v>
      </c>
      <c r="F3111" s="2" t="s">
        <v>137</v>
      </c>
      <c r="G3111">
        <v>9.91</v>
      </c>
      <c r="H3111">
        <v>100</v>
      </c>
      <c r="I3111">
        <v>0</v>
      </c>
      <c r="J3111">
        <v>0</v>
      </c>
      <c r="K3111">
        <v>0</v>
      </c>
      <c r="L3111" t="b">
        <f t="shared" si="192"/>
        <v>0</v>
      </c>
      <c r="M3111" t="b">
        <f t="shared" si="193"/>
        <v>0</v>
      </c>
      <c r="N3111" t="b">
        <f t="shared" si="194"/>
        <v>0</v>
      </c>
      <c r="O3111" s="2" t="b">
        <f t="shared" si="195"/>
        <v>0</v>
      </c>
    </row>
    <row r="3112" spans="1:15" x14ac:dyDescent="0.25">
      <c r="A3112">
        <v>3128</v>
      </c>
      <c r="B3112" s="2" t="s">
        <v>3279</v>
      </c>
      <c r="C3112">
        <v>34</v>
      </c>
      <c r="D3112">
        <v>16</v>
      </c>
      <c r="E3112">
        <v>3128</v>
      </c>
      <c r="F3112" s="2" t="s">
        <v>137</v>
      </c>
      <c r="G3112">
        <v>12.96</v>
      </c>
      <c r="H3112">
        <v>100</v>
      </c>
      <c r="I3112">
        <v>0</v>
      </c>
      <c r="J3112">
        <v>0</v>
      </c>
      <c r="K3112">
        <v>0</v>
      </c>
      <c r="L3112" t="b">
        <f t="shared" si="192"/>
        <v>0</v>
      </c>
      <c r="M3112" t="b">
        <f t="shared" si="193"/>
        <v>0</v>
      </c>
      <c r="N3112" t="b">
        <f t="shared" si="194"/>
        <v>0</v>
      </c>
      <c r="O3112" s="2" t="b">
        <f t="shared" si="195"/>
        <v>0</v>
      </c>
    </row>
    <row r="3113" spans="1:15" x14ac:dyDescent="0.25">
      <c r="A3113">
        <v>3129</v>
      </c>
      <c r="B3113" s="2" t="s">
        <v>3280</v>
      </c>
      <c r="C3113">
        <v>34</v>
      </c>
      <c r="D3113">
        <v>8</v>
      </c>
      <c r="E3113">
        <v>3129</v>
      </c>
      <c r="F3113" s="2" t="s">
        <v>137</v>
      </c>
      <c r="G3113">
        <v>6.1</v>
      </c>
      <c r="H3113">
        <v>100</v>
      </c>
      <c r="I3113">
        <v>0</v>
      </c>
      <c r="J3113">
        <v>0</v>
      </c>
      <c r="K3113">
        <v>0</v>
      </c>
      <c r="L3113" t="b">
        <f t="shared" si="192"/>
        <v>0</v>
      </c>
      <c r="M3113" t="b">
        <f t="shared" si="193"/>
        <v>0</v>
      </c>
      <c r="N3113" t="b">
        <f t="shared" si="194"/>
        <v>0</v>
      </c>
      <c r="O3113" s="2" t="b">
        <f t="shared" si="195"/>
        <v>0</v>
      </c>
    </row>
    <row r="3114" spans="1:15" x14ac:dyDescent="0.25">
      <c r="A3114">
        <v>3130</v>
      </c>
      <c r="B3114" s="2" t="s">
        <v>3281</v>
      </c>
      <c r="C3114">
        <v>34</v>
      </c>
      <c r="D3114">
        <v>8</v>
      </c>
      <c r="E3114">
        <v>3130</v>
      </c>
      <c r="F3114" s="2" t="s">
        <v>137</v>
      </c>
      <c r="G3114">
        <v>10.67</v>
      </c>
      <c r="H3114">
        <v>100</v>
      </c>
      <c r="I3114">
        <v>0</v>
      </c>
      <c r="J3114">
        <v>0</v>
      </c>
      <c r="K3114">
        <v>0</v>
      </c>
      <c r="L3114" t="b">
        <f t="shared" si="192"/>
        <v>0</v>
      </c>
      <c r="M3114" t="b">
        <f t="shared" si="193"/>
        <v>0</v>
      </c>
      <c r="N3114" t="b">
        <f t="shared" si="194"/>
        <v>0</v>
      </c>
      <c r="O3114" s="2" t="b">
        <f t="shared" si="195"/>
        <v>0</v>
      </c>
    </row>
    <row r="3115" spans="1:15" x14ac:dyDescent="0.25">
      <c r="A3115">
        <v>3131</v>
      </c>
      <c r="B3115" s="2" t="s">
        <v>3282</v>
      </c>
      <c r="C3115">
        <v>34</v>
      </c>
      <c r="D3115">
        <v>8</v>
      </c>
      <c r="E3115">
        <v>3131</v>
      </c>
      <c r="F3115" s="2" t="s">
        <v>137</v>
      </c>
      <c r="G3115">
        <v>10.67</v>
      </c>
      <c r="H3115">
        <v>100</v>
      </c>
      <c r="I3115">
        <v>0</v>
      </c>
      <c r="J3115">
        <v>0</v>
      </c>
      <c r="K3115">
        <v>0</v>
      </c>
      <c r="L3115" t="b">
        <f t="shared" si="192"/>
        <v>0</v>
      </c>
      <c r="M3115" t="b">
        <f t="shared" si="193"/>
        <v>0</v>
      </c>
      <c r="N3115" t="b">
        <f t="shared" si="194"/>
        <v>0</v>
      </c>
      <c r="O3115" s="2" t="b">
        <f t="shared" si="195"/>
        <v>0</v>
      </c>
    </row>
    <row r="3116" spans="1:15" x14ac:dyDescent="0.25">
      <c r="A3116">
        <v>3132</v>
      </c>
      <c r="B3116" s="2" t="s">
        <v>3283</v>
      </c>
      <c r="C3116">
        <v>34</v>
      </c>
      <c r="D3116">
        <v>8</v>
      </c>
      <c r="E3116">
        <v>3132</v>
      </c>
      <c r="F3116" s="2" t="s">
        <v>137</v>
      </c>
      <c r="G3116">
        <v>5.34</v>
      </c>
      <c r="H3116">
        <v>100</v>
      </c>
      <c r="I3116">
        <v>0</v>
      </c>
      <c r="J3116">
        <v>0</v>
      </c>
      <c r="K3116">
        <v>0</v>
      </c>
      <c r="L3116" t="b">
        <f t="shared" si="192"/>
        <v>0</v>
      </c>
      <c r="M3116" t="b">
        <f t="shared" si="193"/>
        <v>0</v>
      </c>
      <c r="N3116" t="b">
        <f t="shared" si="194"/>
        <v>0</v>
      </c>
      <c r="O3116" s="2" t="b">
        <f t="shared" si="195"/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E184C-D2AF-4B0C-9776-7C54ECE22B84}">
  <sheetPr>
    <tabColor rgb="FF7030A0"/>
  </sheetPr>
  <dimension ref="A1:H66"/>
  <sheetViews>
    <sheetView workbookViewId="0">
      <selection activeCell="E2" sqref="E2"/>
    </sheetView>
  </sheetViews>
  <sheetFormatPr baseColWidth="10" defaultRowHeight="15" x14ac:dyDescent="0.25"/>
  <cols>
    <col min="1" max="1" width="12.85546875" bestFit="1" customWidth="1"/>
    <col min="2" max="2" width="45" bestFit="1" customWidth="1"/>
    <col min="3" max="3" width="50.42578125" bestFit="1" customWidth="1"/>
  </cols>
  <sheetData>
    <row r="1" spans="1:8" x14ac:dyDescent="0.25">
      <c r="A1" t="s">
        <v>6</v>
      </c>
      <c r="B1" t="s">
        <v>12</v>
      </c>
      <c r="C1" t="s">
        <v>13</v>
      </c>
      <c r="E1" t="s">
        <v>3651</v>
      </c>
      <c r="F1" t="s">
        <v>3652</v>
      </c>
      <c r="G1" t="s">
        <v>3653</v>
      </c>
      <c r="H1" t="s">
        <v>3654</v>
      </c>
    </row>
    <row r="2" spans="1:8" x14ac:dyDescent="0.25">
      <c r="A2">
        <v>1</v>
      </c>
      <c r="B2" s="2" t="s">
        <v>3284</v>
      </c>
      <c r="C2" s="2" t="s">
        <v>3284</v>
      </c>
    </row>
    <row r="3" spans="1:8" x14ac:dyDescent="0.25">
      <c r="A3">
        <v>2</v>
      </c>
      <c r="B3" s="2" t="s">
        <v>3285</v>
      </c>
      <c r="C3" s="2" t="s">
        <v>3285</v>
      </c>
    </row>
    <row r="4" spans="1:8" x14ac:dyDescent="0.25">
      <c r="A4">
        <v>3</v>
      </c>
      <c r="B4" s="2" t="s">
        <v>3286</v>
      </c>
      <c r="C4" s="2" t="s">
        <v>3286</v>
      </c>
    </row>
    <row r="5" spans="1:8" x14ac:dyDescent="0.25">
      <c r="A5">
        <v>4</v>
      </c>
      <c r="B5" s="2" t="s">
        <v>3287</v>
      </c>
      <c r="C5" s="2" t="s">
        <v>3287</v>
      </c>
    </row>
    <row r="6" spans="1:8" x14ac:dyDescent="0.25">
      <c r="A6">
        <v>5</v>
      </c>
      <c r="B6" s="2" t="s">
        <v>3288</v>
      </c>
      <c r="C6" s="2" t="s">
        <v>3288</v>
      </c>
    </row>
    <row r="7" spans="1:8" x14ac:dyDescent="0.25">
      <c r="A7">
        <v>6</v>
      </c>
      <c r="B7" s="2" t="s">
        <v>3289</v>
      </c>
      <c r="C7" s="2" t="s">
        <v>3290</v>
      </c>
    </row>
    <row r="8" spans="1:8" x14ac:dyDescent="0.25">
      <c r="A8">
        <v>7</v>
      </c>
      <c r="B8" s="2" t="s">
        <v>3291</v>
      </c>
      <c r="C8" s="2" t="s">
        <v>3291</v>
      </c>
    </row>
    <row r="9" spans="1:8" x14ac:dyDescent="0.25">
      <c r="A9">
        <v>8</v>
      </c>
      <c r="B9" s="2" t="s">
        <v>3292</v>
      </c>
      <c r="C9" s="2" t="s">
        <v>3292</v>
      </c>
    </row>
    <row r="10" spans="1:8" x14ac:dyDescent="0.25">
      <c r="A10">
        <v>9</v>
      </c>
      <c r="B10" s="2" t="s">
        <v>3293</v>
      </c>
      <c r="C10" s="2" t="s">
        <v>3293</v>
      </c>
    </row>
    <row r="11" spans="1:8" x14ac:dyDescent="0.25">
      <c r="A11">
        <v>10</v>
      </c>
      <c r="B11" s="2" t="s">
        <v>3294</v>
      </c>
      <c r="C11" s="2" t="s">
        <v>3294</v>
      </c>
    </row>
    <row r="12" spans="1:8" x14ac:dyDescent="0.25">
      <c r="A12">
        <v>11</v>
      </c>
      <c r="B12" s="2" t="s">
        <v>3295</v>
      </c>
      <c r="C12" s="2" t="s">
        <v>3296</v>
      </c>
    </row>
    <row r="13" spans="1:8" x14ac:dyDescent="0.25">
      <c r="A13">
        <v>12</v>
      </c>
      <c r="B13" s="2" t="s">
        <v>3297</v>
      </c>
      <c r="C13" s="2" t="s">
        <v>3297</v>
      </c>
    </row>
    <row r="14" spans="1:8" x14ac:dyDescent="0.25">
      <c r="A14">
        <v>13</v>
      </c>
      <c r="B14" s="2" t="s">
        <v>3298</v>
      </c>
      <c r="C14" s="2" t="s">
        <v>3298</v>
      </c>
    </row>
    <row r="15" spans="1:8" x14ac:dyDescent="0.25">
      <c r="A15">
        <v>14</v>
      </c>
      <c r="B15" s="2" t="s">
        <v>3299</v>
      </c>
      <c r="C15" s="2" t="s">
        <v>3299</v>
      </c>
    </row>
    <row r="16" spans="1:8" x14ac:dyDescent="0.25">
      <c r="A16">
        <v>15</v>
      </c>
      <c r="B16" s="2" t="s">
        <v>3300</v>
      </c>
      <c r="C16" s="2" t="s">
        <v>3300</v>
      </c>
    </row>
    <row r="17" spans="1:3" x14ac:dyDescent="0.25">
      <c r="A17">
        <v>16</v>
      </c>
      <c r="B17" s="2" t="s">
        <v>3301</v>
      </c>
      <c r="C17" s="2" t="s">
        <v>3302</v>
      </c>
    </row>
    <row r="18" spans="1:3" x14ac:dyDescent="0.25">
      <c r="A18">
        <v>17</v>
      </c>
      <c r="B18" s="2" t="s">
        <v>3303</v>
      </c>
      <c r="C18" s="2" t="s">
        <v>3303</v>
      </c>
    </row>
    <row r="19" spans="1:3" x14ac:dyDescent="0.25">
      <c r="A19">
        <v>18</v>
      </c>
      <c r="B19" s="2" t="s">
        <v>3304</v>
      </c>
      <c r="C19" s="2" t="s">
        <v>3304</v>
      </c>
    </row>
    <row r="20" spans="1:3" x14ac:dyDescent="0.25">
      <c r="A20">
        <v>19</v>
      </c>
      <c r="B20" s="2" t="s">
        <v>3305</v>
      </c>
      <c r="C20" s="2" t="s">
        <v>3305</v>
      </c>
    </row>
    <row r="21" spans="1:3" x14ac:dyDescent="0.25">
      <c r="A21">
        <v>20</v>
      </c>
      <c r="B21" s="2" t="s">
        <v>3306</v>
      </c>
      <c r="C21" s="2" t="s">
        <v>3306</v>
      </c>
    </row>
    <row r="22" spans="1:3" x14ac:dyDescent="0.25">
      <c r="A22">
        <v>21</v>
      </c>
      <c r="B22" s="2" t="s">
        <v>3307</v>
      </c>
      <c r="C22" s="2" t="s">
        <v>3307</v>
      </c>
    </row>
    <row r="23" spans="1:3" x14ac:dyDescent="0.25">
      <c r="A23">
        <v>22</v>
      </c>
      <c r="B23" s="2" t="s">
        <v>3308</v>
      </c>
      <c r="C23" s="2" t="s">
        <v>3308</v>
      </c>
    </row>
    <row r="24" spans="1:3" x14ac:dyDescent="0.25">
      <c r="A24">
        <v>23</v>
      </c>
      <c r="B24" s="2" t="s">
        <v>3309</v>
      </c>
      <c r="C24" s="2" t="s">
        <v>3309</v>
      </c>
    </row>
    <row r="25" spans="1:3" x14ac:dyDescent="0.25">
      <c r="A25">
        <v>24</v>
      </c>
      <c r="B25" s="2" t="s">
        <v>3310</v>
      </c>
      <c r="C25" s="2" t="s">
        <v>3310</v>
      </c>
    </row>
    <row r="26" spans="1:3" x14ac:dyDescent="0.25">
      <c r="A26">
        <v>25</v>
      </c>
      <c r="B26" s="2" t="s">
        <v>3311</v>
      </c>
      <c r="C26" s="2" t="s">
        <v>3311</v>
      </c>
    </row>
    <row r="27" spans="1:3" x14ac:dyDescent="0.25">
      <c r="A27">
        <v>26</v>
      </c>
      <c r="B27" s="2" t="s">
        <v>3312</v>
      </c>
      <c r="C27" s="2" t="s">
        <v>3312</v>
      </c>
    </row>
    <row r="28" spans="1:3" x14ac:dyDescent="0.25">
      <c r="A28">
        <v>27</v>
      </c>
      <c r="B28" s="2" t="s">
        <v>3313</v>
      </c>
      <c r="C28" s="2" t="s">
        <v>3313</v>
      </c>
    </row>
    <row r="29" spans="1:3" x14ac:dyDescent="0.25">
      <c r="A29">
        <v>28</v>
      </c>
      <c r="B29" s="2" t="s">
        <v>3314</v>
      </c>
      <c r="C29" s="2" t="s">
        <v>3314</v>
      </c>
    </row>
    <row r="30" spans="1:3" x14ac:dyDescent="0.25">
      <c r="A30">
        <v>29</v>
      </c>
      <c r="B30" s="2" t="s">
        <v>3315</v>
      </c>
      <c r="C30" s="2" t="s">
        <v>3315</v>
      </c>
    </row>
    <row r="31" spans="1:3" x14ac:dyDescent="0.25">
      <c r="A31">
        <v>30</v>
      </c>
      <c r="B31" s="2" t="s">
        <v>3316</v>
      </c>
      <c r="C31" s="2" t="s">
        <v>3316</v>
      </c>
    </row>
    <row r="32" spans="1:3" x14ac:dyDescent="0.25">
      <c r="A32">
        <v>31</v>
      </c>
      <c r="B32" s="2" t="s">
        <v>3317</v>
      </c>
      <c r="C32" s="2" t="s">
        <v>3317</v>
      </c>
    </row>
    <row r="33" spans="1:3" x14ac:dyDescent="0.25">
      <c r="A33">
        <v>32</v>
      </c>
      <c r="B33" s="2" t="s">
        <v>3318</v>
      </c>
      <c r="C33" s="2" t="s">
        <v>3319</v>
      </c>
    </row>
    <row r="34" spans="1:3" x14ac:dyDescent="0.25">
      <c r="A34">
        <v>33</v>
      </c>
      <c r="B34" s="2" t="s">
        <v>3320</v>
      </c>
      <c r="C34" s="2" t="s">
        <v>3320</v>
      </c>
    </row>
    <row r="35" spans="1:3" x14ac:dyDescent="0.25">
      <c r="A35">
        <v>34</v>
      </c>
      <c r="B35" s="2" t="s">
        <v>3321</v>
      </c>
      <c r="C35" s="2" t="s">
        <v>3321</v>
      </c>
    </row>
    <row r="36" spans="1:3" x14ac:dyDescent="0.25">
      <c r="A36">
        <v>35</v>
      </c>
      <c r="B36" s="2" t="s">
        <v>3322</v>
      </c>
      <c r="C36" s="2" t="s">
        <v>3322</v>
      </c>
    </row>
    <row r="37" spans="1:3" x14ac:dyDescent="0.25">
      <c r="A37">
        <v>36</v>
      </c>
      <c r="B37" s="2" t="s">
        <v>3323</v>
      </c>
      <c r="C37" s="2" t="s">
        <v>3324</v>
      </c>
    </row>
    <row r="38" spans="1:3" x14ac:dyDescent="0.25">
      <c r="A38">
        <v>37</v>
      </c>
      <c r="B38" s="2" t="s">
        <v>3325</v>
      </c>
      <c r="C38" s="2" t="s">
        <v>3325</v>
      </c>
    </row>
    <row r="39" spans="1:3" x14ac:dyDescent="0.25">
      <c r="A39">
        <v>38</v>
      </c>
      <c r="B39" s="2" t="s">
        <v>3326</v>
      </c>
      <c r="C39" s="2" t="s">
        <v>3326</v>
      </c>
    </row>
    <row r="40" spans="1:3" x14ac:dyDescent="0.25">
      <c r="A40">
        <v>39</v>
      </c>
      <c r="B40" s="2" t="s">
        <v>3327</v>
      </c>
      <c r="C40" s="2" t="s">
        <v>3328</v>
      </c>
    </row>
    <row r="41" spans="1:3" x14ac:dyDescent="0.25">
      <c r="A41">
        <v>40</v>
      </c>
      <c r="B41" s="2" t="s">
        <v>3329</v>
      </c>
      <c r="C41" s="2" t="s">
        <v>3329</v>
      </c>
    </row>
    <row r="42" spans="1:3" x14ac:dyDescent="0.25">
      <c r="A42">
        <v>41</v>
      </c>
      <c r="B42" s="2" t="s">
        <v>3330</v>
      </c>
      <c r="C42" s="2" t="s">
        <v>3330</v>
      </c>
    </row>
    <row r="43" spans="1:3" x14ac:dyDescent="0.25">
      <c r="A43">
        <v>42</v>
      </c>
      <c r="B43" s="2" t="s">
        <v>3331</v>
      </c>
      <c r="C43" s="2" t="s">
        <v>3331</v>
      </c>
    </row>
    <row r="44" spans="1:3" x14ac:dyDescent="0.25">
      <c r="A44">
        <v>43</v>
      </c>
      <c r="B44" s="2" t="s">
        <v>3332</v>
      </c>
      <c r="C44" s="2" t="s">
        <v>3332</v>
      </c>
    </row>
    <row r="45" spans="1:3" x14ac:dyDescent="0.25">
      <c r="A45">
        <v>44</v>
      </c>
      <c r="B45" s="2" t="s">
        <v>3333</v>
      </c>
      <c r="C45" s="2" t="s">
        <v>3333</v>
      </c>
    </row>
    <row r="46" spans="1:3" x14ac:dyDescent="0.25">
      <c r="A46">
        <v>45</v>
      </c>
      <c r="B46" s="2" t="s">
        <v>3334</v>
      </c>
      <c r="C46" s="2" t="s">
        <v>3334</v>
      </c>
    </row>
    <row r="47" spans="1:3" x14ac:dyDescent="0.25">
      <c r="A47">
        <v>46</v>
      </c>
      <c r="B47" s="2" t="s">
        <v>3335</v>
      </c>
      <c r="C47" s="2" t="s">
        <v>3336</v>
      </c>
    </row>
    <row r="48" spans="1:3" x14ac:dyDescent="0.25">
      <c r="A48">
        <v>47</v>
      </c>
      <c r="B48" s="2" t="s">
        <v>3337</v>
      </c>
      <c r="C48" s="2" t="s">
        <v>3338</v>
      </c>
    </row>
    <row r="49" spans="1:3" x14ac:dyDescent="0.25">
      <c r="A49">
        <v>48</v>
      </c>
      <c r="B49" s="2" t="s">
        <v>3339</v>
      </c>
      <c r="C49" s="2" t="s">
        <v>3340</v>
      </c>
    </row>
    <row r="50" spans="1:3" x14ac:dyDescent="0.25">
      <c r="A50">
        <v>49</v>
      </c>
      <c r="B50" s="2" t="s">
        <v>3341</v>
      </c>
      <c r="C50" s="2" t="s">
        <v>3341</v>
      </c>
    </row>
    <row r="51" spans="1:3" x14ac:dyDescent="0.25">
      <c r="A51">
        <v>50</v>
      </c>
      <c r="B51" s="2" t="s">
        <v>3342</v>
      </c>
      <c r="C51" s="2" t="s">
        <v>3343</v>
      </c>
    </row>
    <row r="52" spans="1:3" x14ac:dyDescent="0.25">
      <c r="A52">
        <v>51</v>
      </c>
      <c r="B52" s="2" t="s">
        <v>3344</v>
      </c>
      <c r="C52" s="2" t="s">
        <v>3344</v>
      </c>
    </row>
    <row r="53" spans="1:3" x14ac:dyDescent="0.25">
      <c r="A53">
        <v>52</v>
      </c>
      <c r="B53" s="2" t="s">
        <v>3345</v>
      </c>
      <c r="C53" s="2" t="s">
        <v>3345</v>
      </c>
    </row>
    <row r="54" spans="1:3" x14ac:dyDescent="0.25">
      <c r="A54">
        <v>53</v>
      </c>
      <c r="B54" s="2" t="s">
        <v>3346</v>
      </c>
      <c r="C54" s="2" t="s">
        <v>3346</v>
      </c>
    </row>
    <row r="55" spans="1:3" x14ac:dyDescent="0.25">
      <c r="A55">
        <v>54</v>
      </c>
      <c r="B55" s="2" t="s">
        <v>3347</v>
      </c>
      <c r="C55" s="2" t="s">
        <v>3347</v>
      </c>
    </row>
    <row r="56" spans="1:3" x14ac:dyDescent="0.25">
      <c r="A56">
        <v>55</v>
      </c>
      <c r="B56" s="2" t="s">
        <v>3348</v>
      </c>
      <c r="C56" s="2" t="s">
        <v>3349</v>
      </c>
    </row>
    <row r="57" spans="1:3" x14ac:dyDescent="0.25">
      <c r="A57">
        <v>56</v>
      </c>
      <c r="B57" s="2" t="s">
        <v>3350</v>
      </c>
      <c r="C57" s="2" t="s">
        <v>3351</v>
      </c>
    </row>
    <row r="58" spans="1:3" x14ac:dyDescent="0.25">
      <c r="A58">
        <v>57</v>
      </c>
      <c r="B58" s="2" t="s">
        <v>3352</v>
      </c>
      <c r="C58" s="2" t="s">
        <v>3352</v>
      </c>
    </row>
    <row r="59" spans="1:3" x14ac:dyDescent="0.25">
      <c r="A59">
        <v>58</v>
      </c>
      <c r="B59" s="2" t="s">
        <v>3353</v>
      </c>
      <c r="C59" s="2" t="s">
        <v>3353</v>
      </c>
    </row>
    <row r="60" spans="1:3" x14ac:dyDescent="0.25">
      <c r="A60">
        <v>59</v>
      </c>
      <c r="B60" s="2" t="s">
        <v>3354</v>
      </c>
      <c r="C60" s="2" t="s">
        <v>3354</v>
      </c>
    </row>
    <row r="61" spans="1:3" x14ac:dyDescent="0.25">
      <c r="A61">
        <v>60</v>
      </c>
      <c r="B61" s="2" t="s">
        <v>3355</v>
      </c>
      <c r="C61" s="2" t="s">
        <v>3355</v>
      </c>
    </row>
    <row r="62" spans="1:3" x14ac:dyDescent="0.25">
      <c r="A62">
        <v>61</v>
      </c>
      <c r="B62" s="2" t="s">
        <v>3356</v>
      </c>
      <c r="C62" s="2" t="s">
        <v>3356</v>
      </c>
    </row>
    <row r="63" spans="1:3" x14ac:dyDescent="0.25">
      <c r="A63">
        <v>62</v>
      </c>
      <c r="B63" s="2" t="s">
        <v>3357</v>
      </c>
      <c r="C63" s="2" t="s">
        <v>3358</v>
      </c>
    </row>
    <row r="64" spans="1:3" x14ac:dyDescent="0.25">
      <c r="A64">
        <v>63</v>
      </c>
      <c r="B64" s="2" t="s">
        <v>3359</v>
      </c>
      <c r="C64" s="2" t="s">
        <v>3359</v>
      </c>
    </row>
    <row r="65" spans="1:3" x14ac:dyDescent="0.25">
      <c r="A65">
        <v>64</v>
      </c>
      <c r="B65" s="2" t="s">
        <v>3360</v>
      </c>
      <c r="C65" s="2" t="s">
        <v>3361</v>
      </c>
    </row>
    <row r="66" spans="1:3" x14ac:dyDescent="0.25">
      <c r="A66">
        <v>65</v>
      </c>
      <c r="B66" s="2" t="s">
        <v>3362</v>
      </c>
      <c r="C66" s="2" t="s">
        <v>3363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EED8-83C2-48DD-B935-B5DA1FCE98C0}">
  <sheetPr>
    <tabColor rgb="FF7030A0"/>
  </sheetPr>
  <dimension ref="A1:I97"/>
  <sheetViews>
    <sheetView topLeftCell="A13" workbookViewId="0">
      <selection activeCell="J20" sqref="J20"/>
    </sheetView>
  </sheetViews>
  <sheetFormatPr baseColWidth="10" defaultRowHeight="15" x14ac:dyDescent="0.25"/>
  <cols>
    <col min="1" max="1" width="10.140625" bestFit="1" customWidth="1"/>
    <col min="2" max="2" width="36" bestFit="1" customWidth="1"/>
    <col min="3" max="3" width="21.85546875" bestFit="1" customWidth="1"/>
    <col min="4" max="4" width="15.7109375" bestFit="1" customWidth="1"/>
    <col min="5" max="5" width="35.42578125" bestFit="1" customWidth="1"/>
    <col min="6" max="6" width="34.42578125" bestFit="1" customWidth="1"/>
    <col min="7" max="7" width="13.28515625" bestFit="1" customWidth="1"/>
    <col min="8" max="8" width="7.28515625" bestFit="1" customWidth="1"/>
    <col min="9" max="9" width="10" bestFit="1" customWidth="1"/>
  </cols>
  <sheetData>
    <row r="1" spans="1:9" x14ac:dyDescent="0.25">
      <c r="A1" t="s">
        <v>22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3364</v>
      </c>
      <c r="I1" t="s">
        <v>20</v>
      </c>
    </row>
    <row r="2" spans="1:9" x14ac:dyDescent="0.25">
      <c r="A2" s="2" t="s">
        <v>75</v>
      </c>
      <c r="B2" s="2" t="s">
        <v>3365</v>
      </c>
      <c r="C2" s="2" t="s">
        <v>3366</v>
      </c>
      <c r="D2" s="3">
        <v>22206</v>
      </c>
      <c r="E2" s="2" t="s">
        <v>3367</v>
      </c>
      <c r="F2" s="2" t="s">
        <v>3368</v>
      </c>
      <c r="G2">
        <v>14120</v>
      </c>
      <c r="H2" s="2" t="s">
        <v>3369</v>
      </c>
      <c r="I2">
        <v>247082379</v>
      </c>
    </row>
    <row r="3" spans="1:9" x14ac:dyDescent="0.25">
      <c r="A3" s="2" t="s">
        <v>36</v>
      </c>
      <c r="B3" s="2" t="s">
        <v>3370</v>
      </c>
      <c r="C3" s="2" t="s">
        <v>3371</v>
      </c>
      <c r="D3" s="3">
        <v>34230</v>
      </c>
      <c r="E3" s="2" t="s">
        <v>3372</v>
      </c>
      <c r="F3" s="2" t="s">
        <v>3373</v>
      </c>
      <c r="G3">
        <v>14000</v>
      </c>
      <c r="H3" s="2" t="s">
        <v>3369</v>
      </c>
      <c r="I3">
        <v>243287108</v>
      </c>
    </row>
    <row r="4" spans="1:9" x14ac:dyDescent="0.25">
      <c r="A4" s="2" t="s">
        <v>88</v>
      </c>
      <c r="B4" s="2" t="s">
        <v>3374</v>
      </c>
      <c r="C4" s="2" t="s">
        <v>3366</v>
      </c>
      <c r="D4" s="3">
        <v>13777</v>
      </c>
      <c r="E4" s="2" t="s">
        <v>3375</v>
      </c>
      <c r="F4" s="2" t="s">
        <v>3373</v>
      </c>
      <c r="G4">
        <v>14000</v>
      </c>
      <c r="H4" s="2" t="s">
        <v>3369</v>
      </c>
      <c r="I4">
        <v>245839657</v>
      </c>
    </row>
    <row r="5" spans="1:9" x14ac:dyDescent="0.25">
      <c r="A5" s="2" t="s">
        <v>49</v>
      </c>
      <c r="B5" s="2" t="s">
        <v>3376</v>
      </c>
      <c r="C5" s="2" t="s">
        <v>3377</v>
      </c>
      <c r="D5" s="3">
        <v>32126</v>
      </c>
      <c r="E5" s="2" t="s">
        <v>3378</v>
      </c>
      <c r="F5" s="2" t="s">
        <v>3373</v>
      </c>
      <c r="G5">
        <v>14000</v>
      </c>
      <c r="H5" s="2" t="s">
        <v>3369</v>
      </c>
      <c r="I5">
        <v>246656110</v>
      </c>
    </row>
    <row r="6" spans="1:9" x14ac:dyDescent="0.25">
      <c r="A6" s="2" t="s">
        <v>44</v>
      </c>
      <c r="B6" s="2" t="s">
        <v>3379</v>
      </c>
      <c r="C6" s="2" t="s">
        <v>3380</v>
      </c>
      <c r="D6" s="3">
        <v>32143</v>
      </c>
      <c r="E6" s="2" t="s">
        <v>3381</v>
      </c>
      <c r="F6" s="2" t="s">
        <v>3373</v>
      </c>
      <c r="G6">
        <v>14000</v>
      </c>
      <c r="H6" s="2" t="s">
        <v>3369</v>
      </c>
      <c r="I6">
        <v>249360719</v>
      </c>
    </row>
    <row r="7" spans="1:9" x14ac:dyDescent="0.25">
      <c r="A7" s="2" t="s">
        <v>35</v>
      </c>
      <c r="B7" s="2" t="s">
        <v>3382</v>
      </c>
      <c r="C7" s="2" t="s">
        <v>3383</v>
      </c>
      <c r="D7" s="3">
        <v>28218</v>
      </c>
      <c r="E7" s="2" t="s">
        <v>3384</v>
      </c>
      <c r="F7" s="2" t="s">
        <v>3368</v>
      </c>
      <c r="G7">
        <v>14120</v>
      </c>
      <c r="H7" s="2" t="s">
        <v>3369</v>
      </c>
      <c r="I7">
        <v>245348020</v>
      </c>
    </row>
    <row r="8" spans="1:9" x14ac:dyDescent="0.25">
      <c r="A8" s="2" t="s">
        <v>63</v>
      </c>
      <c r="B8" s="2" t="s">
        <v>3385</v>
      </c>
      <c r="C8" s="2" t="s">
        <v>3386</v>
      </c>
      <c r="D8" s="3">
        <v>28285</v>
      </c>
      <c r="E8" s="2" t="s">
        <v>3387</v>
      </c>
      <c r="F8" s="2" t="s">
        <v>3373</v>
      </c>
      <c r="G8">
        <v>14000</v>
      </c>
      <c r="H8" s="2" t="s">
        <v>3369</v>
      </c>
      <c r="I8">
        <v>246510484</v>
      </c>
    </row>
    <row r="9" spans="1:9" x14ac:dyDescent="0.25">
      <c r="A9" s="2" t="s">
        <v>77</v>
      </c>
      <c r="B9" s="2" t="s">
        <v>3388</v>
      </c>
      <c r="C9" s="2" t="s">
        <v>3389</v>
      </c>
      <c r="D9" s="3">
        <v>34295</v>
      </c>
      <c r="E9" s="2" t="s">
        <v>3390</v>
      </c>
      <c r="F9" s="2" t="s">
        <v>3391</v>
      </c>
      <c r="G9">
        <v>14400</v>
      </c>
      <c r="H9" s="2" t="s">
        <v>3369</v>
      </c>
      <c r="I9">
        <v>247505494</v>
      </c>
    </row>
    <row r="10" spans="1:9" x14ac:dyDescent="0.25">
      <c r="A10" s="2" t="s">
        <v>94</v>
      </c>
      <c r="B10" s="2" t="s">
        <v>3392</v>
      </c>
      <c r="C10" s="2" t="s">
        <v>3393</v>
      </c>
      <c r="D10" s="3">
        <v>34546</v>
      </c>
      <c r="E10" s="2" t="s">
        <v>3394</v>
      </c>
      <c r="F10" s="2" t="s">
        <v>3395</v>
      </c>
      <c r="G10">
        <v>14220</v>
      </c>
      <c r="H10" s="2" t="s">
        <v>3369</v>
      </c>
      <c r="I10">
        <v>281270161</v>
      </c>
    </row>
    <row r="11" spans="1:9" x14ac:dyDescent="0.25">
      <c r="A11" s="2" t="s">
        <v>47</v>
      </c>
      <c r="B11" s="2" t="s">
        <v>3396</v>
      </c>
      <c r="C11" s="2" t="s">
        <v>3397</v>
      </c>
      <c r="D11" s="3">
        <v>31225</v>
      </c>
      <c r="E11" s="2" t="s">
        <v>3398</v>
      </c>
      <c r="F11" s="2" t="s">
        <v>3373</v>
      </c>
      <c r="G11">
        <v>14000</v>
      </c>
      <c r="H11" s="2" t="s">
        <v>3369</v>
      </c>
      <c r="I11">
        <v>249082937</v>
      </c>
    </row>
    <row r="12" spans="1:9" x14ac:dyDescent="0.25">
      <c r="A12" s="2" t="s">
        <v>76</v>
      </c>
      <c r="B12" s="2" t="s">
        <v>3399</v>
      </c>
      <c r="C12" s="2" t="s">
        <v>3397</v>
      </c>
      <c r="D12" s="3">
        <v>32117</v>
      </c>
      <c r="E12" s="2" t="s">
        <v>3400</v>
      </c>
      <c r="F12" s="2" t="s">
        <v>3401</v>
      </c>
      <c r="G12">
        <v>14540</v>
      </c>
      <c r="H12" s="2" t="s">
        <v>3369</v>
      </c>
      <c r="I12">
        <v>247945762</v>
      </c>
    </row>
    <row r="13" spans="1:9" x14ac:dyDescent="0.25">
      <c r="A13" s="2" t="s">
        <v>56</v>
      </c>
      <c r="B13" s="2" t="s">
        <v>3402</v>
      </c>
      <c r="C13" s="2" t="s">
        <v>3403</v>
      </c>
      <c r="D13" s="3">
        <v>34153</v>
      </c>
      <c r="E13" s="2" t="s">
        <v>3404</v>
      </c>
      <c r="F13" s="2" t="s">
        <v>3373</v>
      </c>
      <c r="G13">
        <v>14000</v>
      </c>
      <c r="H13" s="2" t="s">
        <v>3369</v>
      </c>
      <c r="I13">
        <v>281890025</v>
      </c>
    </row>
    <row r="14" spans="1:9" x14ac:dyDescent="0.25">
      <c r="A14" s="2" t="s">
        <v>67</v>
      </c>
      <c r="B14" s="2" t="s">
        <v>3405</v>
      </c>
      <c r="C14" s="2" t="s">
        <v>3406</v>
      </c>
      <c r="D14" s="3">
        <v>32404</v>
      </c>
      <c r="E14" s="2" t="s">
        <v>3407</v>
      </c>
      <c r="F14" s="2" t="s">
        <v>3373</v>
      </c>
      <c r="G14">
        <v>14000</v>
      </c>
      <c r="H14" s="2" t="s">
        <v>3369</v>
      </c>
      <c r="I14">
        <v>243641105</v>
      </c>
    </row>
    <row r="15" spans="1:9" x14ac:dyDescent="0.25">
      <c r="A15" s="2" t="s">
        <v>3408</v>
      </c>
      <c r="B15" s="2" t="s">
        <v>3409</v>
      </c>
      <c r="C15" s="2" t="s">
        <v>3406</v>
      </c>
      <c r="D15" s="3">
        <v>21194</v>
      </c>
      <c r="E15" s="2" t="s">
        <v>3410</v>
      </c>
      <c r="F15" s="2" t="s">
        <v>3411</v>
      </c>
      <c r="G15">
        <v>14490</v>
      </c>
      <c r="H15" s="2" t="s">
        <v>3369</v>
      </c>
      <c r="I15">
        <v>243323884</v>
      </c>
    </row>
    <row r="16" spans="1:9" x14ac:dyDescent="0.25">
      <c r="A16" s="2" t="s">
        <v>91</v>
      </c>
      <c r="B16" s="2" t="s">
        <v>3412</v>
      </c>
      <c r="C16" s="2" t="s">
        <v>3406</v>
      </c>
      <c r="D16" s="3">
        <v>34912</v>
      </c>
      <c r="E16" s="2" t="s">
        <v>3413</v>
      </c>
      <c r="F16" s="2" t="s">
        <v>3373</v>
      </c>
      <c r="G16">
        <v>14000</v>
      </c>
      <c r="H16" s="2" t="s">
        <v>3369</v>
      </c>
      <c r="I16">
        <v>243533181</v>
      </c>
    </row>
    <row r="17" spans="1:9" x14ac:dyDescent="0.25">
      <c r="A17" s="2" t="s">
        <v>52</v>
      </c>
      <c r="B17" s="2" t="s">
        <v>3414</v>
      </c>
      <c r="C17" s="2" t="s">
        <v>3406</v>
      </c>
      <c r="D17" s="3">
        <v>23666</v>
      </c>
      <c r="E17" s="2" t="s">
        <v>3415</v>
      </c>
      <c r="F17" s="2" t="s">
        <v>3373</v>
      </c>
      <c r="G17">
        <v>14000</v>
      </c>
      <c r="H17" s="2" t="s">
        <v>3369</v>
      </c>
      <c r="I17">
        <v>243654381</v>
      </c>
    </row>
    <row r="18" spans="1:9" x14ac:dyDescent="0.25">
      <c r="A18" s="2" t="s">
        <v>107</v>
      </c>
      <c r="B18" s="2" t="s">
        <v>3416</v>
      </c>
      <c r="C18" s="2" t="s">
        <v>3417</v>
      </c>
      <c r="D18" s="3">
        <v>31992</v>
      </c>
      <c r="E18" s="2" t="s">
        <v>3418</v>
      </c>
      <c r="F18" s="2" t="s">
        <v>3373</v>
      </c>
      <c r="G18">
        <v>14000</v>
      </c>
      <c r="H18" s="2" t="s">
        <v>3369</v>
      </c>
      <c r="I18">
        <v>244404268</v>
      </c>
    </row>
    <row r="19" spans="1:9" x14ac:dyDescent="0.25">
      <c r="A19" s="2" t="s">
        <v>46</v>
      </c>
      <c r="B19" s="2" t="s">
        <v>3419</v>
      </c>
      <c r="C19" s="2" t="s">
        <v>3406</v>
      </c>
      <c r="D19" s="3">
        <v>31816</v>
      </c>
      <c r="E19" s="2" t="s">
        <v>3420</v>
      </c>
      <c r="F19" s="2" t="s">
        <v>3384</v>
      </c>
      <c r="G19">
        <v>14400</v>
      </c>
      <c r="H19" s="2" t="s">
        <v>3369</v>
      </c>
      <c r="I19">
        <v>243302504</v>
      </c>
    </row>
    <row r="20" spans="1:9" x14ac:dyDescent="0.25">
      <c r="A20" s="2" t="s">
        <v>42</v>
      </c>
      <c r="B20" s="2" t="s">
        <v>3421</v>
      </c>
      <c r="C20" s="2" t="s">
        <v>3406</v>
      </c>
      <c r="D20" s="3">
        <v>34453</v>
      </c>
      <c r="E20" s="2" t="s">
        <v>3422</v>
      </c>
      <c r="F20" s="2" t="s">
        <v>3423</v>
      </c>
      <c r="G20">
        <v>14110</v>
      </c>
      <c r="H20" s="2" t="s">
        <v>3369</v>
      </c>
      <c r="I20">
        <v>243681157</v>
      </c>
    </row>
    <row r="21" spans="1:9" x14ac:dyDescent="0.25">
      <c r="A21" s="2" t="s">
        <v>32</v>
      </c>
      <c r="B21" s="2" t="s">
        <v>3424</v>
      </c>
      <c r="C21" s="2" t="s">
        <v>3425</v>
      </c>
      <c r="D21" s="3">
        <v>13777</v>
      </c>
      <c r="E21" s="2" t="s">
        <v>3426</v>
      </c>
      <c r="F21" s="2" t="s">
        <v>3373</v>
      </c>
      <c r="G21">
        <v>14000</v>
      </c>
      <c r="H21" s="2" t="s">
        <v>3369</v>
      </c>
      <c r="I21">
        <v>245070012</v>
      </c>
    </row>
    <row r="22" spans="1:9" x14ac:dyDescent="0.25">
      <c r="A22" s="2" t="s">
        <v>95</v>
      </c>
      <c r="B22" s="2" t="s">
        <v>3427</v>
      </c>
      <c r="C22" s="2" t="s">
        <v>3428</v>
      </c>
      <c r="D22" s="3">
        <v>25957</v>
      </c>
      <c r="E22" s="2" t="s">
        <v>3429</v>
      </c>
      <c r="F22" s="2" t="s">
        <v>3430</v>
      </c>
      <c r="G22">
        <v>14910</v>
      </c>
      <c r="H22" s="2" t="s">
        <v>3369</v>
      </c>
      <c r="I22">
        <v>214699967</v>
      </c>
    </row>
    <row r="23" spans="1:9" x14ac:dyDescent="0.25">
      <c r="A23" s="2" t="s">
        <v>61</v>
      </c>
      <c r="B23" s="2" t="s">
        <v>3431</v>
      </c>
      <c r="C23" s="2" t="s">
        <v>3425</v>
      </c>
      <c r="D23" s="3">
        <v>32126</v>
      </c>
      <c r="E23" s="2" t="s">
        <v>3432</v>
      </c>
      <c r="F23" s="2" t="s">
        <v>3373</v>
      </c>
      <c r="G23">
        <v>14000</v>
      </c>
      <c r="H23" s="2" t="s">
        <v>3369</v>
      </c>
      <c r="I23">
        <v>245484906</v>
      </c>
    </row>
    <row r="24" spans="1:9" x14ac:dyDescent="0.25">
      <c r="A24" s="2" t="s">
        <v>78</v>
      </c>
      <c r="B24" s="2" t="s">
        <v>3433</v>
      </c>
      <c r="C24" s="2" t="s">
        <v>3434</v>
      </c>
      <c r="D24" s="3">
        <v>31850</v>
      </c>
      <c r="E24" s="2" t="s">
        <v>3435</v>
      </c>
      <c r="F24" s="2" t="s">
        <v>3373</v>
      </c>
      <c r="G24">
        <v>14000</v>
      </c>
      <c r="H24" s="2" t="s">
        <v>3369</v>
      </c>
      <c r="I24">
        <v>246977821</v>
      </c>
    </row>
    <row r="25" spans="1:9" x14ac:dyDescent="0.25">
      <c r="A25" s="2" t="s">
        <v>39</v>
      </c>
      <c r="B25" s="2" t="s">
        <v>3436</v>
      </c>
      <c r="C25" s="2" t="s">
        <v>3434</v>
      </c>
      <c r="D25" s="3">
        <v>31866</v>
      </c>
      <c r="E25" s="2" t="s">
        <v>3437</v>
      </c>
      <c r="F25" s="2" t="s">
        <v>3373</v>
      </c>
      <c r="G25">
        <v>14000</v>
      </c>
      <c r="H25" s="2" t="s">
        <v>3369</v>
      </c>
      <c r="I25">
        <v>246083690</v>
      </c>
    </row>
    <row r="26" spans="1:9" x14ac:dyDescent="0.25">
      <c r="A26" s="2" t="s">
        <v>3438</v>
      </c>
      <c r="B26" s="2" t="s">
        <v>3439</v>
      </c>
      <c r="C26" s="2" t="s">
        <v>3434</v>
      </c>
      <c r="D26" s="3">
        <v>33189</v>
      </c>
      <c r="E26" s="2" t="s">
        <v>3440</v>
      </c>
      <c r="F26" s="2" t="s">
        <v>3441</v>
      </c>
      <c r="G26">
        <v>14400</v>
      </c>
      <c r="H26" s="2" t="s">
        <v>3369</v>
      </c>
      <c r="I26">
        <v>245835841</v>
      </c>
    </row>
    <row r="27" spans="1:9" x14ac:dyDescent="0.25">
      <c r="A27" s="2" t="s">
        <v>53</v>
      </c>
      <c r="B27" s="2" t="s">
        <v>3442</v>
      </c>
      <c r="C27" s="2" t="s">
        <v>3443</v>
      </c>
      <c r="D27" s="3">
        <v>25957</v>
      </c>
      <c r="E27" s="2" t="s">
        <v>3444</v>
      </c>
      <c r="F27" s="2" t="s">
        <v>3445</v>
      </c>
      <c r="G27">
        <v>14400</v>
      </c>
      <c r="H27" s="2" t="s">
        <v>3369</v>
      </c>
      <c r="I27">
        <v>246490873</v>
      </c>
    </row>
    <row r="28" spans="1:9" x14ac:dyDescent="0.25">
      <c r="A28" s="2" t="s">
        <v>25</v>
      </c>
      <c r="B28" s="2" t="s">
        <v>3446</v>
      </c>
      <c r="C28" s="2" t="s">
        <v>3447</v>
      </c>
      <c r="D28" s="3">
        <v>31366</v>
      </c>
      <c r="E28" s="2" t="s">
        <v>3448</v>
      </c>
      <c r="F28" s="2" t="s">
        <v>3373</v>
      </c>
      <c r="G28">
        <v>14000</v>
      </c>
      <c r="H28" s="2" t="s">
        <v>3369</v>
      </c>
      <c r="I28">
        <v>245344291</v>
      </c>
    </row>
    <row r="29" spans="1:9" x14ac:dyDescent="0.25">
      <c r="A29" s="2" t="s">
        <v>86</v>
      </c>
      <c r="B29" s="2" t="s">
        <v>3449</v>
      </c>
      <c r="C29" s="2" t="s">
        <v>3450</v>
      </c>
      <c r="D29" s="3">
        <v>34494</v>
      </c>
      <c r="E29" s="2" t="s">
        <v>3451</v>
      </c>
      <c r="F29" s="2" t="s">
        <v>3373</v>
      </c>
      <c r="G29">
        <v>14000</v>
      </c>
      <c r="H29" s="2" t="s">
        <v>3369</v>
      </c>
      <c r="I29">
        <v>248831450</v>
      </c>
    </row>
    <row r="30" spans="1:9" x14ac:dyDescent="0.25">
      <c r="A30" s="2" t="s">
        <v>3452</v>
      </c>
      <c r="B30" s="2" t="s">
        <v>3453</v>
      </c>
      <c r="C30" s="2" t="s">
        <v>3454</v>
      </c>
      <c r="D30" s="3">
        <v>23194</v>
      </c>
      <c r="E30" s="2" t="s">
        <v>3455</v>
      </c>
      <c r="F30" s="2" t="s">
        <v>3373</v>
      </c>
      <c r="G30">
        <v>14000</v>
      </c>
      <c r="H30" s="2" t="s">
        <v>3369</v>
      </c>
      <c r="I30">
        <v>248091215</v>
      </c>
    </row>
    <row r="31" spans="1:9" x14ac:dyDescent="0.25">
      <c r="A31" s="2" t="s">
        <v>81</v>
      </c>
      <c r="B31" s="2" t="s">
        <v>3456</v>
      </c>
      <c r="C31" s="2" t="s">
        <v>3457</v>
      </c>
      <c r="D31" s="3">
        <v>23253</v>
      </c>
      <c r="E31" s="2" t="s">
        <v>3458</v>
      </c>
      <c r="F31" s="2" t="s">
        <v>3373</v>
      </c>
      <c r="G31">
        <v>14000</v>
      </c>
      <c r="H31" s="2" t="s">
        <v>3369</v>
      </c>
      <c r="I31">
        <v>247083090</v>
      </c>
    </row>
    <row r="32" spans="1:9" x14ac:dyDescent="0.25">
      <c r="A32" s="2" t="s">
        <v>24</v>
      </c>
      <c r="B32" s="2" t="s">
        <v>3459</v>
      </c>
      <c r="C32" s="2" t="s">
        <v>3460</v>
      </c>
      <c r="D32" s="3">
        <v>34761</v>
      </c>
      <c r="E32" s="2" t="s">
        <v>3461</v>
      </c>
      <c r="F32" s="2" t="s">
        <v>3411</v>
      </c>
      <c r="G32">
        <v>14490</v>
      </c>
      <c r="H32" s="2" t="s">
        <v>3369</v>
      </c>
      <c r="I32">
        <v>249469796</v>
      </c>
    </row>
    <row r="33" spans="1:9" x14ac:dyDescent="0.25">
      <c r="A33" s="2" t="s">
        <v>3462</v>
      </c>
      <c r="B33" s="2" t="s">
        <v>3463</v>
      </c>
      <c r="C33" s="2" t="s">
        <v>3464</v>
      </c>
      <c r="D33" s="3">
        <v>32143</v>
      </c>
      <c r="E33" s="2" t="s">
        <v>3465</v>
      </c>
      <c r="F33" s="2" t="s">
        <v>3373</v>
      </c>
      <c r="G33">
        <v>14000</v>
      </c>
      <c r="H33" s="2" t="s">
        <v>3369</v>
      </c>
      <c r="I33">
        <v>248282208</v>
      </c>
    </row>
    <row r="34" spans="1:9" x14ac:dyDescent="0.25">
      <c r="A34" s="2" t="s">
        <v>80</v>
      </c>
      <c r="B34" s="2" t="s">
        <v>3466</v>
      </c>
      <c r="C34" s="2" t="s">
        <v>3467</v>
      </c>
      <c r="D34" s="3">
        <v>23666</v>
      </c>
      <c r="E34" s="2" t="s">
        <v>3468</v>
      </c>
      <c r="F34" s="2" t="s">
        <v>3441</v>
      </c>
      <c r="G34">
        <v>14400</v>
      </c>
      <c r="H34" s="2" t="s">
        <v>3369</v>
      </c>
      <c r="I34">
        <v>244934116</v>
      </c>
    </row>
    <row r="35" spans="1:9" x14ac:dyDescent="0.25">
      <c r="A35" s="2" t="s">
        <v>40</v>
      </c>
      <c r="B35" s="2" t="s">
        <v>3469</v>
      </c>
      <c r="C35" s="2" t="s">
        <v>3470</v>
      </c>
      <c r="D35" s="3">
        <v>34761</v>
      </c>
      <c r="E35" s="2" t="s">
        <v>3471</v>
      </c>
      <c r="F35" s="2" t="s">
        <v>3373</v>
      </c>
      <c r="G35">
        <v>14000</v>
      </c>
      <c r="H35" s="2" t="s">
        <v>3369</v>
      </c>
      <c r="I35">
        <v>244437048</v>
      </c>
    </row>
    <row r="36" spans="1:9" x14ac:dyDescent="0.25">
      <c r="A36" s="2" t="s">
        <v>29</v>
      </c>
      <c r="B36" s="2" t="s">
        <v>3472</v>
      </c>
      <c r="C36" s="2" t="s">
        <v>3470</v>
      </c>
      <c r="D36" s="3">
        <v>27844</v>
      </c>
      <c r="E36" s="2" t="s">
        <v>3448</v>
      </c>
      <c r="F36" s="2" t="s">
        <v>3411</v>
      </c>
      <c r="G36">
        <v>14490</v>
      </c>
      <c r="H36" s="2" t="s">
        <v>3369</v>
      </c>
      <c r="I36">
        <v>246424040</v>
      </c>
    </row>
    <row r="37" spans="1:9" x14ac:dyDescent="0.25">
      <c r="A37" s="2" t="s">
        <v>57</v>
      </c>
      <c r="B37" s="2" t="s">
        <v>3473</v>
      </c>
      <c r="C37" s="2" t="s">
        <v>3470</v>
      </c>
      <c r="D37" s="3">
        <v>31096</v>
      </c>
      <c r="E37" s="2" t="s">
        <v>3474</v>
      </c>
      <c r="F37" s="2" t="s">
        <v>3373</v>
      </c>
      <c r="G37">
        <v>14000</v>
      </c>
      <c r="H37" s="2" t="s">
        <v>3369</v>
      </c>
      <c r="I37">
        <v>245861507</v>
      </c>
    </row>
    <row r="38" spans="1:9" x14ac:dyDescent="0.25">
      <c r="A38" s="2" t="s">
        <v>71</v>
      </c>
      <c r="B38" s="2" t="s">
        <v>3475</v>
      </c>
      <c r="C38" s="2" t="s">
        <v>3476</v>
      </c>
      <c r="D38" s="3">
        <v>34295</v>
      </c>
      <c r="E38" s="2" t="s">
        <v>3477</v>
      </c>
      <c r="F38" s="2" t="s">
        <v>3373</v>
      </c>
      <c r="G38">
        <v>14000</v>
      </c>
      <c r="H38" s="2" t="s">
        <v>3369</v>
      </c>
      <c r="I38">
        <v>248731542</v>
      </c>
    </row>
    <row r="39" spans="1:9" x14ac:dyDescent="0.25">
      <c r="A39" s="2" t="s">
        <v>106</v>
      </c>
      <c r="B39" s="2" t="s">
        <v>3478</v>
      </c>
      <c r="C39" s="2" t="s">
        <v>3479</v>
      </c>
      <c r="D39" s="3">
        <v>34347</v>
      </c>
      <c r="E39" s="2" t="s">
        <v>3480</v>
      </c>
      <c r="F39" s="2" t="s">
        <v>3423</v>
      </c>
      <c r="G39">
        <v>14110</v>
      </c>
      <c r="H39" s="2" t="s">
        <v>3369</v>
      </c>
      <c r="I39">
        <v>247495756</v>
      </c>
    </row>
    <row r="40" spans="1:9" x14ac:dyDescent="0.25">
      <c r="A40" s="2" t="s">
        <v>112</v>
      </c>
      <c r="B40" s="2" t="s">
        <v>3446</v>
      </c>
      <c r="C40" s="2" t="s">
        <v>3481</v>
      </c>
      <c r="D40" s="3">
        <v>33702</v>
      </c>
      <c r="E40" s="2" t="s">
        <v>3482</v>
      </c>
      <c r="F40" s="2" t="s">
        <v>3483</v>
      </c>
      <c r="G40">
        <v>14360</v>
      </c>
      <c r="H40" s="2" t="s">
        <v>3369</v>
      </c>
      <c r="I40">
        <v>248731542</v>
      </c>
    </row>
    <row r="41" spans="1:9" x14ac:dyDescent="0.25">
      <c r="A41" s="2" t="s">
        <v>65</v>
      </c>
      <c r="B41" s="2" t="s">
        <v>3484</v>
      </c>
      <c r="C41" s="2" t="s">
        <v>3485</v>
      </c>
      <c r="D41" s="3">
        <v>33814</v>
      </c>
      <c r="E41" s="2" t="s">
        <v>3486</v>
      </c>
      <c r="F41" s="2" t="s">
        <v>3373</v>
      </c>
      <c r="G41">
        <v>14000</v>
      </c>
      <c r="H41" s="2" t="s">
        <v>3369</v>
      </c>
      <c r="I41">
        <v>249384808</v>
      </c>
    </row>
    <row r="42" spans="1:9" x14ac:dyDescent="0.25">
      <c r="A42" s="2" t="s">
        <v>96</v>
      </c>
      <c r="B42" s="2" t="s">
        <v>3487</v>
      </c>
      <c r="C42" s="2" t="s">
        <v>3488</v>
      </c>
      <c r="D42" s="3">
        <v>34912</v>
      </c>
      <c r="E42" s="2" t="s">
        <v>3489</v>
      </c>
      <c r="F42" s="2" t="s">
        <v>3373</v>
      </c>
      <c r="G42">
        <v>14000</v>
      </c>
      <c r="H42" s="2" t="s">
        <v>3369</v>
      </c>
      <c r="I42">
        <v>246321642</v>
      </c>
    </row>
    <row r="43" spans="1:9" x14ac:dyDescent="0.25">
      <c r="A43" s="2" t="s">
        <v>89</v>
      </c>
      <c r="B43" s="2" t="s">
        <v>3490</v>
      </c>
      <c r="C43" s="2" t="s">
        <v>3491</v>
      </c>
      <c r="D43" s="3">
        <v>32029</v>
      </c>
      <c r="E43" s="2" t="s">
        <v>3492</v>
      </c>
      <c r="F43" s="2" t="s">
        <v>3373</v>
      </c>
      <c r="G43">
        <v>14000</v>
      </c>
      <c r="H43" s="2" t="s">
        <v>3369</v>
      </c>
      <c r="I43">
        <v>243557737</v>
      </c>
    </row>
    <row r="44" spans="1:9" x14ac:dyDescent="0.25">
      <c r="A44" s="2" t="s">
        <v>102</v>
      </c>
      <c r="B44" s="2" t="s">
        <v>3493</v>
      </c>
      <c r="C44" s="2" t="s">
        <v>3494</v>
      </c>
      <c r="D44" s="3">
        <v>34703</v>
      </c>
      <c r="E44" s="2" t="s">
        <v>3495</v>
      </c>
      <c r="F44" s="2" t="s">
        <v>3373</v>
      </c>
      <c r="G44">
        <v>14000</v>
      </c>
      <c r="H44" s="2" t="s">
        <v>3369</v>
      </c>
      <c r="I44">
        <v>243764992</v>
      </c>
    </row>
    <row r="45" spans="1:9" x14ac:dyDescent="0.25">
      <c r="A45" s="2" t="s">
        <v>26</v>
      </c>
      <c r="B45" s="2" t="s">
        <v>3496</v>
      </c>
      <c r="C45" s="2" t="s">
        <v>3497</v>
      </c>
      <c r="D45" s="3">
        <v>34276</v>
      </c>
      <c r="E45" s="2" t="s">
        <v>3498</v>
      </c>
      <c r="F45" s="2" t="s">
        <v>3373</v>
      </c>
      <c r="G45">
        <v>14000</v>
      </c>
      <c r="H45" s="2" t="s">
        <v>3369</v>
      </c>
      <c r="I45">
        <v>246815899</v>
      </c>
    </row>
    <row r="46" spans="1:9" x14ac:dyDescent="0.25">
      <c r="A46" s="2" t="s">
        <v>69</v>
      </c>
      <c r="B46" s="2" t="s">
        <v>3499</v>
      </c>
      <c r="C46" s="2" t="s">
        <v>3500</v>
      </c>
      <c r="D46" s="3">
        <v>34512</v>
      </c>
      <c r="E46" s="2" t="s">
        <v>3501</v>
      </c>
      <c r="F46" s="2" t="s">
        <v>3391</v>
      </c>
      <c r="G46">
        <v>14400</v>
      </c>
      <c r="H46" s="2" t="s">
        <v>3369</v>
      </c>
      <c r="I46">
        <v>245870601</v>
      </c>
    </row>
    <row r="47" spans="1:9" x14ac:dyDescent="0.25">
      <c r="A47" s="2" t="s">
        <v>72</v>
      </c>
      <c r="B47" s="2" t="s">
        <v>3502</v>
      </c>
      <c r="C47" s="2" t="s">
        <v>3503</v>
      </c>
      <c r="D47" s="3">
        <v>31736</v>
      </c>
      <c r="E47" s="2" t="s">
        <v>3375</v>
      </c>
      <c r="F47" s="2" t="s">
        <v>3373</v>
      </c>
      <c r="G47">
        <v>14000</v>
      </c>
      <c r="H47" s="2" t="s">
        <v>3369</v>
      </c>
      <c r="I47">
        <v>247500676</v>
      </c>
    </row>
    <row r="48" spans="1:9" x14ac:dyDescent="0.25">
      <c r="A48" s="2" t="s">
        <v>38</v>
      </c>
      <c r="B48" s="2" t="s">
        <v>3504</v>
      </c>
      <c r="C48" s="2" t="s">
        <v>3505</v>
      </c>
      <c r="D48" s="3">
        <v>32074</v>
      </c>
      <c r="E48" s="2" t="s">
        <v>3506</v>
      </c>
      <c r="F48" s="2" t="s">
        <v>3373</v>
      </c>
      <c r="G48">
        <v>14000</v>
      </c>
      <c r="H48" s="2" t="s">
        <v>3369</v>
      </c>
      <c r="I48">
        <v>245744309</v>
      </c>
    </row>
    <row r="49" spans="1:9" x14ac:dyDescent="0.25">
      <c r="A49" s="2" t="s">
        <v>108</v>
      </c>
      <c r="B49" s="2" t="s">
        <v>3507</v>
      </c>
      <c r="C49" s="2" t="s">
        <v>3508</v>
      </c>
      <c r="D49" s="3">
        <v>34703</v>
      </c>
      <c r="E49" s="2" t="s">
        <v>3509</v>
      </c>
      <c r="F49" s="2" t="s">
        <v>3373</v>
      </c>
      <c r="G49">
        <v>14000</v>
      </c>
      <c r="H49" s="2" t="s">
        <v>3369</v>
      </c>
      <c r="I49">
        <v>246355156</v>
      </c>
    </row>
    <row r="50" spans="1:9" x14ac:dyDescent="0.25">
      <c r="A50" s="2" t="s">
        <v>48</v>
      </c>
      <c r="B50" s="2" t="s">
        <v>3510</v>
      </c>
      <c r="C50" s="2" t="s">
        <v>3511</v>
      </c>
      <c r="D50" s="3">
        <v>31908</v>
      </c>
      <c r="E50" s="2" t="s">
        <v>3420</v>
      </c>
      <c r="F50" s="2" t="s">
        <v>3373</v>
      </c>
      <c r="G50">
        <v>14000</v>
      </c>
      <c r="H50" s="2" t="s">
        <v>3369</v>
      </c>
      <c r="I50">
        <v>246713088</v>
      </c>
    </row>
    <row r="51" spans="1:9" x14ac:dyDescent="0.25">
      <c r="A51" s="2" t="s">
        <v>33</v>
      </c>
      <c r="B51" s="2" t="s">
        <v>3512</v>
      </c>
      <c r="C51" s="2" t="s">
        <v>3508</v>
      </c>
      <c r="D51" s="3">
        <v>34912</v>
      </c>
      <c r="E51" s="2" t="s">
        <v>3513</v>
      </c>
      <c r="F51" s="2" t="s">
        <v>3373</v>
      </c>
      <c r="G51">
        <v>14000</v>
      </c>
      <c r="H51" s="2" t="s">
        <v>3369</v>
      </c>
      <c r="I51">
        <v>247504892</v>
      </c>
    </row>
    <row r="52" spans="1:9" x14ac:dyDescent="0.25">
      <c r="A52" s="2" t="s">
        <v>59</v>
      </c>
      <c r="B52" s="2" t="s">
        <v>3514</v>
      </c>
      <c r="C52" s="2" t="s">
        <v>3515</v>
      </c>
      <c r="D52" s="3">
        <v>34512</v>
      </c>
      <c r="E52" s="2" t="s">
        <v>3516</v>
      </c>
      <c r="F52" s="2" t="s">
        <v>3373</v>
      </c>
      <c r="G52">
        <v>14000</v>
      </c>
      <c r="H52" s="2" t="s">
        <v>3369</v>
      </c>
      <c r="I52">
        <v>243975549</v>
      </c>
    </row>
    <row r="53" spans="1:9" x14ac:dyDescent="0.25">
      <c r="A53" s="2" t="s">
        <v>51</v>
      </c>
      <c r="B53" s="2" t="s">
        <v>3517</v>
      </c>
      <c r="C53" s="2" t="s">
        <v>3518</v>
      </c>
      <c r="D53" s="3">
        <v>34447</v>
      </c>
      <c r="E53" s="2" t="s">
        <v>3519</v>
      </c>
      <c r="F53" s="2" t="s">
        <v>3373</v>
      </c>
      <c r="G53">
        <v>14000</v>
      </c>
      <c r="H53" s="2" t="s">
        <v>3369</v>
      </c>
      <c r="I53">
        <v>243757422</v>
      </c>
    </row>
    <row r="54" spans="1:9" x14ac:dyDescent="0.25">
      <c r="A54" s="2" t="s">
        <v>111</v>
      </c>
      <c r="B54" s="2" t="s">
        <v>3520</v>
      </c>
      <c r="C54" s="2" t="s">
        <v>3521</v>
      </c>
      <c r="D54" s="3">
        <v>32554</v>
      </c>
      <c r="E54" s="2" t="s">
        <v>3522</v>
      </c>
      <c r="F54" s="2" t="s">
        <v>3373</v>
      </c>
      <c r="G54">
        <v>14000</v>
      </c>
      <c r="H54" s="2" t="s">
        <v>3369</v>
      </c>
      <c r="I54">
        <v>249208514</v>
      </c>
    </row>
    <row r="55" spans="1:9" x14ac:dyDescent="0.25">
      <c r="A55" s="2" t="s">
        <v>93</v>
      </c>
      <c r="B55" s="2" t="s">
        <v>3523</v>
      </c>
      <c r="C55" s="2" t="s">
        <v>3524</v>
      </c>
      <c r="D55" s="3">
        <v>34608</v>
      </c>
      <c r="E55" s="2" t="s">
        <v>3525</v>
      </c>
      <c r="F55" s="2" t="s">
        <v>3373</v>
      </c>
      <c r="G55">
        <v>14000</v>
      </c>
      <c r="H55" s="2" t="s">
        <v>3369</v>
      </c>
      <c r="I55">
        <v>214941784</v>
      </c>
    </row>
    <row r="56" spans="1:9" x14ac:dyDescent="0.25">
      <c r="A56" s="2" t="s">
        <v>50</v>
      </c>
      <c r="B56" s="2" t="s">
        <v>3526</v>
      </c>
      <c r="C56" s="2" t="s">
        <v>3527</v>
      </c>
      <c r="D56" s="3">
        <v>23253</v>
      </c>
      <c r="E56" s="2" t="s">
        <v>3368</v>
      </c>
      <c r="F56" s="2" t="s">
        <v>3441</v>
      </c>
      <c r="G56">
        <v>14400</v>
      </c>
      <c r="H56" s="2" t="s">
        <v>3369</v>
      </c>
      <c r="I56">
        <v>247469784</v>
      </c>
    </row>
    <row r="57" spans="1:9" x14ac:dyDescent="0.25">
      <c r="A57" s="2" t="s">
        <v>70</v>
      </c>
      <c r="B57" s="2" t="s">
        <v>3528</v>
      </c>
      <c r="C57" s="2" t="s">
        <v>3527</v>
      </c>
      <c r="D57" s="3">
        <v>34494</v>
      </c>
      <c r="E57" s="2" t="s">
        <v>3529</v>
      </c>
      <c r="F57" s="2" t="s">
        <v>3384</v>
      </c>
      <c r="G57">
        <v>14400</v>
      </c>
      <c r="H57" s="2" t="s">
        <v>3369</v>
      </c>
      <c r="I57">
        <v>245035673</v>
      </c>
    </row>
    <row r="58" spans="1:9" x14ac:dyDescent="0.25">
      <c r="A58" s="2" t="s">
        <v>64</v>
      </c>
      <c r="B58" s="2" t="s">
        <v>3412</v>
      </c>
      <c r="C58" s="2" t="s">
        <v>3530</v>
      </c>
      <c r="D58" s="3">
        <v>27844</v>
      </c>
      <c r="E58" s="2" t="s">
        <v>3531</v>
      </c>
      <c r="F58" s="2" t="s">
        <v>3373</v>
      </c>
      <c r="G58">
        <v>14000</v>
      </c>
      <c r="H58" s="2" t="s">
        <v>3369</v>
      </c>
      <c r="I58">
        <v>207350137</v>
      </c>
    </row>
    <row r="59" spans="1:9" x14ac:dyDescent="0.25">
      <c r="A59" s="2" t="s">
        <v>79</v>
      </c>
      <c r="B59" s="2" t="s">
        <v>3532</v>
      </c>
      <c r="C59" s="2" t="s">
        <v>3533</v>
      </c>
      <c r="D59" s="3">
        <v>23194</v>
      </c>
      <c r="E59" s="2" t="s">
        <v>3398</v>
      </c>
      <c r="F59" s="2" t="s">
        <v>3373</v>
      </c>
      <c r="G59">
        <v>14000</v>
      </c>
      <c r="H59" s="2" t="s">
        <v>3369</v>
      </c>
      <c r="I59">
        <v>246090649</v>
      </c>
    </row>
    <row r="60" spans="1:9" x14ac:dyDescent="0.25">
      <c r="A60" s="2" t="s">
        <v>109</v>
      </c>
      <c r="B60" s="2" t="s">
        <v>3534</v>
      </c>
      <c r="C60" s="2" t="s">
        <v>3535</v>
      </c>
      <c r="D60" s="3">
        <v>21194</v>
      </c>
      <c r="E60" s="2" t="s">
        <v>3536</v>
      </c>
      <c r="F60" s="2" t="s">
        <v>3373</v>
      </c>
      <c r="G60">
        <v>14000</v>
      </c>
      <c r="H60" s="2" t="s">
        <v>3369</v>
      </c>
      <c r="I60">
        <v>245231816</v>
      </c>
    </row>
    <row r="61" spans="1:9" x14ac:dyDescent="0.25">
      <c r="A61" s="2" t="s">
        <v>23</v>
      </c>
      <c r="B61" s="2" t="s">
        <v>3496</v>
      </c>
      <c r="C61" s="2" t="s">
        <v>3537</v>
      </c>
      <c r="D61" s="3">
        <v>34546</v>
      </c>
      <c r="E61" s="2" t="s">
        <v>3538</v>
      </c>
      <c r="F61" s="2" t="s">
        <v>3483</v>
      </c>
      <c r="G61">
        <v>14360</v>
      </c>
      <c r="H61" s="2" t="s">
        <v>3369</v>
      </c>
      <c r="I61">
        <v>243082955</v>
      </c>
    </row>
    <row r="62" spans="1:9" x14ac:dyDescent="0.25">
      <c r="A62" s="2" t="s">
        <v>62</v>
      </c>
      <c r="B62" s="2" t="s">
        <v>3539</v>
      </c>
      <c r="C62" s="2" t="s">
        <v>3540</v>
      </c>
      <c r="D62" s="3">
        <v>31627</v>
      </c>
      <c r="E62" s="2" t="s">
        <v>3415</v>
      </c>
      <c r="F62" s="2" t="s">
        <v>3373</v>
      </c>
      <c r="G62">
        <v>14000</v>
      </c>
      <c r="H62" s="2" t="s">
        <v>3369</v>
      </c>
      <c r="I62">
        <v>248346537</v>
      </c>
    </row>
    <row r="63" spans="1:9" x14ac:dyDescent="0.25">
      <c r="A63" s="2" t="s">
        <v>101</v>
      </c>
      <c r="B63" s="2" t="s">
        <v>3541</v>
      </c>
      <c r="C63" s="2" t="s">
        <v>3542</v>
      </c>
      <c r="D63" s="3">
        <v>32185</v>
      </c>
      <c r="E63" s="2" t="s">
        <v>3543</v>
      </c>
      <c r="F63" s="2" t="s">
        <v>3373</v>
      </c>
      <c r="G63">
        <v>14000</v>
      </c>
      <c r="H63" s="2" t="s">
        <v>3369</v>
      </c>
      <c r="I63">
        <v>248988690</v>
      </c>
    </row>
    <row r="64" spans="1:9" x14ac:dyDescent="0.25">
      <c r="A64" s="2" t="s">
        <v>27</v>
      </c>
      <c r="B64" s="2" t="s">
        <v>3544</v>
      </c>
      <c r="C64" s="2" t="s">
        <v>3545</v>
      </c>
      <c r="D64" s="3">
        <v>28232</v>
      </c>
      <c r="E64" s="2" t="s">
        <v>3474</v>
      </c>
      <c r="F64" s="2" t="s">
        <v>3430</v>
      </c>
      <c r="G64">
        <v>14910</v>
      </c>
      <c r="H64" s="2" t="s">
        <v>3369</v>
      </c>
      <c r="I64">
        <v>243857746</v>
      </c>
    </row>
    <row r="65" spans="1:9" x14ac:dyDescent="0.25">
      <c r="A65" s="2" t="s">
        <v>68</v>
      </c>
      <c r="B65" s="2" t="s">
        <v>3546</v>
      </c>
      <c r="C65" s="2" t="s">
        <v>3547</v>
      </c>
      <c r="D65" s="3">
        <v>20152</v>
      </c>
      <c r="E65" s="2" t="s">
        <v>3548</v>
      </c>
      <c r="F65" s="2" t="s">
        <v>3373</v>
      </c>
      <c r="G65">
        <v>14000</v>
      </c>
      <c r="H65" s="2" t="s">
        <v>3369</v>
      </c>
      <c r="I65">
        <v>247742443</v>
      </c>
    </row>
    <row r="66" spans="1:9" x14ac:dyDescent="0.25">
      <c r="A66" s="2" t="s">
        <v>31</v>
      </c>
      <c r="B66" s="2" t="s">
        <v>3549</v>
      </c>
      <c r="C66" s="2" t="s">
        <v>3550</v>
      </c>
      <c r="D66" s="3">
        <v>32042</v>
      </c>
      <c r="E66" s="2" t="s">
        <v>3551</v>
      </c>
      <c r="F66" s="2" t="s">
        <v>3373</v>
      </c>
      <c r="G66">
        <v>14000</v>
      </c>
      <c r="H66" s="2" t="s">
        <v>3369</v>
      </c>
      <c r="I66">
        <v>248587706</v>
      </c>
    </row>
    <row r="67" spans="1:9" x14ac:dyDescent="0.25">
      <c r="A67" s="2" t="s">
        <v>45</v>
      </c>
      <c r="B67" s="2" t="s">
        <v>3552</v>
      </c>
      <c r="C67" s="2" t="s">
        <v>3553</v>
      </c>
      <c r="D67" s="3">
        <v>33925</v>
      </c>
      <c r="E67" s="2" t="s">
        <v>3554</v>
      </c>
      <c r="F67" s="2" t="s">
        <v>3373</v>
      </c>
      <c r="G67">
        <v>14000</v>
      </c>
      <c r="H67" s="2" t="s">
        <v>3369</v>
      </c>
      <c r="I67">
        <v>248587037</v>
      </c>
    </row>
    <row r="68" spans="1:9" x14ac:dyDescent="0.25">
      <c r="A68" s="2" t="s">
        <v>99</v>
      </c>
      <c r="B68" s="2" t="s">
        <v>3555</v>
      </c>
      <c r="C68" s="2" t="s">
        <v>3556</v>
      </c>
      <c r="D68" s="3">
        <v>33702</v>
      </c>
      <c r="E68" s="2" t="s">
        <v>3557</v>
      </c>
      <c r="F68" s="2" t="s">
        <v>3373</v>
      </c>
      <c r="G68">
        <v>14000</v>
      </c>
      <c r="H68" s="2" t="s">
        <v>3369</v>
      </c>
      <c r="I68">
        <v>247309279</v>
      </c>
    </row>
    <row r="69" spans="1:9" x14ac:dyDescent="0.25">
      <c r="A69" s="2" t="s">
        <v>74</v>
      </c>
      <c r="B69" s="2" t="s">
        <v>3558</v>
      </c>
      <c r="C69" s="2" t="s">
        <v>3559</v>
      </c>
      <c r="D69" s="3">
        <v>22218</v>
      </c>
      <c r="E69" s="2" t="s">
        <v>3411</v>
      </c>
      <c r="F69" s="2" t="s">
        <v>3395</v>
      </c>
      <c r="G69">
        <v>14220</v>
      </c>
      <c r="H69" s="2" t="s">
        <v>3369</v>
      </c>
      <c r="I69">
        <v>247726118</v>
      </c>
    </row>
    <row r="70" spans="1:9" x14ac:dyDescent="0.25">
      <c r="A70" s="2" t="s">
        <v>34</v>
      </c>
      <c r="B70" s="2" t="s">
        <v>3560</v>
      </c>
      <c r="C70" s="2" t="s">
        <v>3559</v>
      </c>
      <c r="D70" s="3">
        <v>31908</v>
      </c>
      <c r="E70" s="2" t="s">
        <v>3561</v>
      </c>
      <c r="F70" s="2" t="s">
        <v>3373</v>
      </c>
      <c r="G70">
        <v>14000</v>
      </c>
      <c r="H70" s="2" t="s">
        <v>3369</v>
      </c>
      <c r="I70">
        <v>248498132</v>
      </c>
    </row>
    <row r="71" spans="1:9" x14ac:dyDescent="0.25">
      <c r="A71" s="2" t="s">
        <v>85</v>
      </c>
      <c r="B71" s="2" t="s">
        <v>3562</v>
      </c>
      <c r="C71" s="2" t="s">
        <v>3563</v>
      </c>
      <c r="D71" s="3">
        <v>32185</v>
      </c>
      <c r="E71" s="2" t="s">
        <v>3564</v>
      </c>
      <c r="F71" s="2" t="s">
        <v>3373</v>
      </c>
      <c r="G71">
        <v>14000</v>
      </c>
      <c r="H71" s="2" t="s">
        <v>3369</v>
      </c>
      <c r="I71">
        <v>243090543</v>
      </c>
    </row>
    <row r="72" spans="1:9" x14ac:dyDescent="0.25">
      <c r="A72" s="2" t="s">
        <v>58</v>
      </c>
      <c r="B72" s="2" t="s">
        <v>3565</v>
      </c>
      <c r="C72" s="2" t="s">
        <v>3566</v>
      </c>
      <c r="D72" s="3">
        <v>31998</v>
      </c>
      <c r="E72" s="2" t="s">
        <v>3567</v>
      </c>
      <c r="F72" s="2" t="s">
        <v>3373</v>
      </c>
      <c r="G72">
        <v>14000</v>
      </c>
      <c r="H72" s="2" t="s">
        <v>3369</v>
      </c>
      <c r="I72">
        <v>244853736</v>
      </c>
    </row>
    <row r="73" spans="1:9" x14ac:dyDescent="0.25">
      <c r="A73" s="2" t="s">
        <v>110</v>
      </c>
      <c r="B73" s="2" t="s">
        <v>3568</v>
      </c>
      <c r="C73" s="2" t="s">
        <v>3566</v>
      </c>
      <c r="D73" s="3">
        <v>31225</v>
      </c>
      <c r="E73" s="2" t="s">
        <v>3548</v>
      </c>
      <c r="F73" s="2" t="s">
        <v>3423</v>
      </c>
      <c r="G73">
        <v>14110</v>
      </c>
      <c r="H73" s="2" t="s">
        <v>3369</v>
      </c>
      <c r="I73">
        <v>246380647</v>
      </c>
    </row>
    <row r="74" spans="1:9" x14ac:dyDescent="0.25">
      <c r="A74" s="2" t="s">
        <v>105</v>
      </c>
      <c r="B74" s="2" t="s">
        <v>3376</v>
      </c>
      <c r="C74" s="2" t="s">
        <v>3569</v>
      </c>
      <c r="D74" s="3">
        <v>33504</v>
      </c>
      <c r="E74" s="2" t="s">
        <v>3570</v>
      </c>
      <c r="F74" s="2" t="s">
        <v>3373</v>
      </c>
      <c r="G74">
        <v>14000</v>
      </c>
      <c r="H74" s="2" t="s">
        <v>3369</v>
      </c>
      <c r="I74">
        <v>246288054</v>
      </c>
    </row>
    <row r="75" spans="1:9" x14ac:dyDescent="0.25">
      <c r="A75" s="2" t="s">
        <v>55</v>
      </c>
      <c r="B75" s="2" t="s">
        <v>3571</v>
      </c>
      <c r="C75" s="2" t="s">
        <v>3569</v>
      </c>
      <c r="D75" s="3">
        <v>31990</v>
      </c>
      <c r="E75" s="2" t="s">
        <v>3572</v>
      </c>
      <c r="F75" s="2" t="s">
        <v>3401</v>
      </c>
      <c r="G75">
        <v>14540</v>
      </c>
      <c r="H75" s="2" t="s">
        <v>3369</v>
      </c>
      <c r="I75">
        <v>247377368</v>
      </c>
    </row>
    <row r="76" spans="1:9" x14ac:dyDescent="0.25">
      <c r="A76" s="2" t="s">
        <v>87</v>
      </c>
      <c r="B76" s="2" t="s">
        <v>3573</v>
      </c>
      <c r="C76" s="2" t="s">
        <v>3566</v>
      </c>
      <c r="D76" s="3">
        <v>32133</v>
      </c>
      <c r="E76" s="2" t="s">
        <v>3574</v>
      </c>
      <c r="F76" s="2" t="s">
        <v>3575</v>
      </c>
      <c r="G76">
        <v>14370</v>
      </c>
      <c r="H76" s="2" t="s">
        <v>3369</v>
      </c>
      <c r="I76">
        <v>245575960</v>
      </c>
    </row>
    <row r="77" spans="1:9" x14ac:dyDescent="0.25">
      <c r="A77" s="2" t="s">
        <v>43</v>
      </c>
      <c r="B77" s="2" t="s">
        <v>3576</v>
      </c>
      <c r="C77" s="2" t="s">
        <v>3577</v>
      </c>
      <c r="D77" s="3">
        <v>31872</v>
      </c>
      <c r="E77" s="2" t="s">
        <v>3578</v>
      </c>
      <c r="F77" s="2" t="s">
        <v>3373</v>
      </c>
      <c r="G77">
        <v>14000</v>
      </c>
      <c r="H77" s="2" t="s">
        <v>3369</v>
      </c>
      <c r="I77">
        <v>245160186</v>
      </c>
    </row>
    <row r="78" spans="1:9" x14ac:dyDescent="0.25">
      <c r="A78" s="2" t="s">
        <v>3579</v>
      </c>
      <c r="B78" s="2" t="s">
        <v>3580</v>
      </c>
      <c r="C78" s="2" t="s">
        <v>3577</v>
      </c>
      <c r="D78" s="3">
        <v>34512</v>
      </c>
      <c r="E78" s="2" t="s">
        <v>3581</v>
      </c>
      <c r="F78" s="2" t="s">
        <v>3373</v>
      </c>
      <c r="G78">
        <v>14000</v>
      </c>
      <c r="H78" s="2" t="s">
        <v>3369</v>
      </c>
      <c r="I78">
        <v>245781676</v>
      </c>
    </row>
    <row r="79" spans="1:9" x14ac:dyDescent="0.25">
      <c r="A79" s="2" t="s">
        <v>60</v>
      </c>
      <c r="B79" s="2" t="s">
        <v>3582</v>
      </c>
      <c r="C79" s="2" t="s">
        <v>3583</v>
      </c>
      <c r="D79" s="3">
        <v>31850</v>
      </c>
      <c r="E79" s="2" t="s">
        <v>3584</v>
      </c>
      <c r="F79" s="2" t="s">
        <v>3483</v>
      </c>
      <c r="G79">
        <v>14360</v>
      </c>
      <c r="H79" s="2" t="s">
        <v>3369</v>
      </c>
      <c r="I79">
        <v>248817135</v>
      </c>
    </row>
    <row r="80" spans="1:9" x14ac:dyDescent="0.25">
      <c r="A80" s="2" t="s">
        <v>90</v>
      </c>
      <c r="B80" s="2" t="s">
        <v>3585</v>
      </c>
      <c r="C80" s="2" t="s">
        <v>3586</v>
      </c>
      <c r="D80" s="3">
        <v>28841</v>
      </c>
      <c r="E80" s="2" t="s">
        <v>3387</v>
      </c>
      <c r="F80" s="2" t="s">
        <v>3368</v>
      </c>
      <c r="G80">
        <v>14120</v>
      </c>
      <c r="H80" s="2" t="s">
        <v>3369</v>
      </c>
      <c r="I80">
        <v>248606240</v>
      </c>
    </row>
    <row r="81" spans="1:9" x14ac:dyDescent="0.25">
      <c r="A81" s="2" t="s">
        <v>37</v>
      </c>
      <c r="B81" s="2" t="s">
        <v>3587</v>
      </c>
      <c r="C81" s="2" t="s">
        <v>3588</v>
      </c>
      <c r="D81" s="3">
        <v>34921</v>
      </c>
      <c r="E81" s="2" t="s">
        <v>3589</v>
      </c>
      <c r="F81" s="2" t="s">
        <v>3373</v>
      </c>
      <c r="G81">
        <v>14000</v>
      </c>
      <c r="H81" s="2" t="s">
        <v>3369</v>
      </c>
      <c r="I81">
        <v>247788018</v>
      </c>
    </row>
    <row r="82" spans="1:9" x14ac:dyDescent="0.25">
      <c r="A82" s="2" t="s">
        <v>92</v>
      </c>
      <c r="B82" s="2" t="s">
        <v>3590</v>
      </c>
      <c r="C82" s="2" t="s">
        <v>3591</v>
      </c>
      <c r="D82" s="3">
        <v>34028</v>
      </c>
      <c r="E82" s="2" t="s">
        <v>3592</v>
      </c>
      <c r="F82" s="2" t="s">
        <v>3401</v>
      </c>
      <c r="G82">
        <v>14540</v>
      </c>
      <c r="H82" s="2" t="s">
        <v>3369</v>
      </c>
      <c r="I82">
        <v>243297007</v>
      </c>
    </row>
    <row r="83" spans="1:9" x14ac:dyDescent="0.25">
      <c r="A83" s="2" t="s">
        <v>100</v>
      </c>
      <c r="B83" s="2" t="s">
        <v>3590</v>
      </c>
      <c r="C83" s="2" t="s">
        <v>3593</v>
      </c>
      <c r="D83" s="3">
        <v>31627</v>
      </c>
      <c r="E83" s="2" t="s">
        <v>3594</v>
      </c>
      <c r="F83" s="2" t="s">
        <v>3430</v>
      </c>
      <c r="G83">
        <v>14910</v>
      </c>
      <c r="H83" s="2" t="s">
        <v>3369</v>
      </c>
      <c r="I83">
        <v>244180468</v>
      </c>
    </row>
    <row r="84" spans="1:9" x14ac:dyDescent="0.25">
      <c r="A84" s="2" t="s">
        <v>104</v>
      </c>
      <c r="B84" s="2" t="s">
        <v>3595</v>
      </c>
      <c r="C84" s="2" t="s">
        <v>3596</v>
      </c>
      <c r="D84" s="3">
        <v>37076</v>
      </c>
      <c r="E84" s="2" t="s">
        <v>3597</v>
      </c>
      <c r="F84" s="2" t="s">
        <v>3373</v>
      </c>
      <c r="G84">
        <v>14000</v>
      </c>
      <c r="H84" s="2" t="s">
        <v>3369</v>
      </c>
      <c r="I84">
        <v>246542598</v>
      </c>
    </row>
    <row r="85" spans="1:9" x14ac:dyDescent="0.25">
      <c r="A85" s="2" t="s">
        <v>83</v>
      </c>
      <c r="B85" s="2" t="s">
        <v>3598</v>
      </c>
      <c r="C85" s="2" t="s">
        <v>3599</v>
      </c>
      <c r="D85" s="3">
        <v>34573</v>
      </c>
      <c r="E85" s="2" t="s">
        <v>3600</v>
      </c>
      <c r="F85" s="2" t="s">
        <v>3384</v>
      </c>
      <c r="G85">
        <v>14400</v>
      </c>
      <c r="H85" s="2" t="s">
        <v>3369</v>
      </c>
      <c r="I85">
        <v>247848635</v>
      </c>
    </row>
    <row r="86" spans="1:9" x14ac:dyDescent="0.25">
      <c r="A86" s="2" t="s">
        <v>82</v>
      </c>
      <c r="B86" s="2" t="s">
        <v>3601</v>
      </c>
      <c r="C86" s="2" t="s">
        <v>3602</v>
      </c>
      <c r="D86" s="3">
        <v>34028</v>
      </c>
      <c r="E86" s="2" t="s">
        <v>3603</v>
      </c>
      <c r="F86" s="2" t="s">
        <v>3373</v>
      </c>
      <c r="G86">
        <v>14000</v>
      </c>
      <c r="H86" s="2" t="s">
        <v>3369</v>
      </c>
      <c r="I86">
        <v>248024327</v>
      </c>
    </row>
    <row r="87" spans="1:9" x14ac:dyDescent="0.25">
      <c r="A87" s="2" t="s">
        <v>97</v>
      </c>
      <c r="B87" s="2" t="s">
        <v>3604</v>
      </c>
      <c r="C87" s="2" t="s">
        <v>3605</v>
      </c>
      <c r="D87" s="3">
        <v>32742</v>
      </c>
      <c r="E87" s="2" t="s">
        <v>3606</v>
      </c>
      <c r="F87" s="2" t="s">
        <v>3391</v>
      </c>
      <c r="G87">
        <v>14400</v>
      </c>
      <c r="H87" s="2" t="s">
        <v>3369</v>
      </c>
      <c r="I87">
        <v>245709352</v>
      </c>
    </row>
    <row r="88" spans="1:9" x14ac:dyDescent="0.25">
      <c r="A88" s="2" t="s">
        <v>66</v>
      </c>
      <c r="B88" s="2" t="s">
        <v>3607</v>
      </c>
      <c r="C88" s="2" t="s">
        <v>3608</v>
      </c>
      <c r="D88" s="3">
        <v>32074</v>
      </c>
      <c r="E88" s="2" t="s">
        <v>3609</v>
      </c>
      <c r="F88" s="2" t="s">
        <v>3575</v>
      </c>
      <c r="G88">
        <v>14370</v>
      </c>
      <c r="H88" s="2" t="s">
        <v>3369</v>
      </c>
      <c r="I88">
        <v>207544969</v>
      </c>
    </row>
    <row r="89" spans="1:9" x14ac:dyDescent="0.25">
      <c r="A89" s="2" t="s">
        <v>54</v>
      </c>
      <c r="B89" s="2" t="s">
        <v>3562</v>
      </c>
      <c r="C89" s="2" t="s">
        <v>3610</v>
      </c>
      <c r="D89" s="3">
        <v>28218</v>
      </c>
      <c r="E89" s="2" t="s">
        <v>3611</v>
      </c>
      <c r="F89" s="2" t="s">
        <v>3373</v>
      </c>
      <c r="G89">
        <v>14000</v>
      </c>
      <c r="H89" s="2" t="s">
        <v>3369</v>
      </c>
      <c r="I89">
        <v>243263647</v>
      </c>
    </row>
    <row r="90" spans="1:9" x14ac:dyDescent="0.25">
      <c r="A90" s="2" t="s">
        <v>28</v>
      </c>
      <c r="B90" s="2" t="s">
        <v>3612</v>
      </c>
      <c r="C90" s="2" t="s">
        <v>3613</v>
      </c>
      <c r="D90" s="3">
        <v>34230</v>
      </c>
      <c r="E90" s="2" t="s">
        <v>3614</v>
      </c>
      <c r="F90" s="2" t="s">
        <v>3575</v>
      </c>
      <c r="G90">
        <v>14370</v>
      </c>
      <c r="H90" s="2" t="s">
        <v>3369</v>
      </c>
      <c r="I90">
        <v>248777866</v>
      </c>
    </row>
    <row r="91" spans="1:9" x14ac:dyDescent="0.25">
      <c r="A91" s="2" t="s">
        <v>41</v>
      </c>
      <c r="B91" s="2" t="s">
        <v>3615</v>
      </c>
      <c r="C91" s="2" t="s">
        <v>3616</v>
      </c>
      <c r="D91" s="3">
        <v>32604</v>
      </c>
      <c r="E91" s="2" t="s">
        <v>3617</v>
      </c>
      <c r="F91" s="2" t="s">
        <v>3373</v>
      </c>
      <c r="G91">
        <v>14000</v>
      </c>
      <c r="H91" s="2" t="s">
        <v>3369</v>
      </c>
      <c r="I91">
        <v>281820297</v>
      </c>
    </row>
    <row r="92" spans="1:9" x14ac:dyDescent="0.25">
      <c r="A92" s="2" t="s">
        <v>98</v>
      </c>
      <c r="B92" s="2" t="s">
        <v>3618</v>
      </c>
      <c r="C92" s="2" t="s">
        <v>3619</v>
      </c>
      <c r="D92" s="3">
        <v>33770</v>
      </c>
      <c r="E92" s="2" t="s">
        <v>3620</v>
      </c>
      <c r="F92" s="2" t="s">
        <v>3373</v>
      </c>
      <c r="G92">
        <v>14000</v>
      </c>
      <c r="H92" s="2" t="s">
        <v>3369</v>
      </c>
      <c r="I92">
        <v>247510032</v>
      </c>
    </row>
    <row r="93" spans="1:9" x14ac:dyDescent="0.25">
      <c r="A93" s="2" t="s">
        <v>3621</v>
      </c>
      <c r="B93" s="2" t="s">
        <v>3622</v>
      </c>
      <c r="C93" s="2" t="s">
        <v>3623</v>
      </c>
      <c r="D93" s="3">
        <v>20244</v>
      </c>
      <c r="E93" s="2" t="s">
        <v>3624</v>
      </c>
      <c r="F93" s="2" t="s">
        <v>3373</v>
      </c>
      <c r="G93">
        <v>14000</v>
      </c>
      <c r="H93" s="2" t="s">
        <v>3369</v>
      </c>
      <c r="I93">
        <v>244901932</v>
      </c>
    </row>
    <row r="94" spans="1:9" x14ac:dyDescent="0.25">
      <c r="A94" s="2" t="s">
        <v>73</v>
      </c>
      <c r="B94" s="2" t="s">
        <v>3625</v>
      </c>
      <c r="C94" s="2" t="s">
        <v>3619</v>
      </c>
      <c r="D94" s="3">
        <v>32029</v>
      </c>
      <c r="E94" s="2" t="s">
        <v>3626</v>
      </c>
      <c r="F94" s="2" t="s">
        <v>3395</v>
      </c>
      <c r="G94">
        <v>14220</v>
      </c>
      <c r="H94" s="2" t="s">
        <v>3369</v>
      </c>
      <c r="I94">
        <v>248515269</v>
      </c>
    </row>
    <row r="95" spans="1:9" x14ac:dyDescent="0.25">
      <c r="A95" s="2" t="s">
        <v>30</v>
      </c>
      <c r="B95" s="2" t="s">
        <v>3627</v>
      </c>
      <c r="C95" s="2" t="s">
        <v>3628</v>
      </c>
      <c r="D95" s="3">
        <v>34608</v>
      </c>
      <c r="E95" s="2" t="s">
        <v>3629</v>
      </c>
      <c r="F95" s="2" t="s">
        <v>3373</v>
      </c>
      <c r="G95">
        <v>14000</v>
      </c>
      <c r="H95" s="2" t="s">
        <v>3369</v>
      </c>
      <c r="I95">
        <v>247841222</v>
      </c>
    </row>
    <row r="96" spans="1:9" x14ac:dyDescent="0.25">
      <c r="A96" s="2" t="s">
        <v>103</v>
      </c>
      <c r="B96" s="2" t="s">
        <v>3630</v>
      </c>
      <c r="C96" s="2" t="s">
        <v>3631</v>
      </c>
      <c r="D96" s="3">
        <v>34258</v>
      </c>
      <c r="E96" s="2" t="s">
        <v>3632</v>
      </c>
      <c r="F96" s="2" t="s">
        <v>3373</v>
      </c>
      <c r="G96">
        <v>14000</v>
      </c>
      <c r="H96" s="2" t="s">
        <v>3369</v>
      </c>
      <c r="I96">
        <v>248470348</v>
      </c>
    </row>
    <row r="97" spans="1:9" x14ac:dyDescent="0.25">
      <c r="A97" s="2" t="s">
        <v>84</v>
      </c>
      <c r="B97" s="2" t="s">
        <v>3633</v>
      </c>
      <c r="C97" s="2" t="s">
        <v>3634</v>
      </c>
      <c r="D97" s="3">
        <v>34281</v>
      </c>
      <c r="E97" s="2" t="s">
        <v>3635</v>
      </c>
      <c r="F97" s="2" t="s">
        <v>3373</v>
      </c>
      <c r="G97">
        <v>14000</v>
      </c>
      <c r="H97" s="2" t="s">
        <v>3369</v>
      </c>
      <c r="I97">
        <v>247858216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337FD-3DEF-44A2-A8C3-A5D94673CB22}">
  <sheetPr>
    <tabColor theme="5"/>
  </sheetPr>
  <dimension ref="A1:D1577"/>
  <sheetViews>
    <sheetView topLeftCell="A1557" workbookViewId="0">
      <selection sqref="A1:B1577"/>
    </sheetView>
  </sheetViews>
  <sheetFormatPr baseColWidth="10" defaultRowHeight="15" x14ac:dyDescent="0.25"/>
  <cols>
    <col min="1" max="1" width="11.140625" bestFit="1" customWidth="1"/>
    <col min="2" max="3" width="10.140625" bestFit="1" customWidth="1"/>
    <col min="4" max="4" width="15.7109375" bestFit="1" customWidth="1"/>
  </cols>
  <sheetData>
    <row r="1" spans="1:4" x14ac:dyDescent="0.25">
      <c r="A1" t="s">
        <v>21</v>
      </c>
      <c r="B1" t="s">
        <v>22</v>
      </c>
      <c r="C1" t="s">
        <v>0</v>
      </c>
      <c r="D1" t="s">
        <v>1</v>
      </c>
    </row>
    <row r="2" spans="1:4" x14ac:dyDescent="0.25">
      <c r="A2">
        <v>21330</v>
      </c>
      <c r="B2" s="2" t="s">
        <v>23</v>
      </c>
      <c r="C2">
        <v>5</v>
      </c>
      <c r="D2" s="3">
        <v>44392</v>
      </c>
    </row>
    <row r="3" spans="1:4" x14ac:dyDescent="0.25">
      <c r="A3">
        <v>21331</v>
      </c>
      <c r="B3" s="2" t="s">
        <v>24</v>
      </c>
      <c r="C3">
        <v>6</v>
      </c>
      <c r="D3" s="3">
        <v>44392</v>
      </c>
    </row>
    <row r="4" spans="1:4" x14ac:dyDescent="0.25">
      <c r="A4">
        <v>21332</v>
      </c>
      <c r="B4" s="2" t="s">
        <v>25</v>
      </c>
      <c r="C4">
        <v>4</v>
      </c>
      <c r="D4" s="3">
        <v>44395</v>
      </c>
    </row>
    <row r="5" spans="1:4" x14ac:dyDescent="0.25">
      <c r="A5">
        <v>21333</v>
      </c>
      <c r="B5" s="2" t="s">
        <v>26</v>
      </c>
      <c r="C5">
        <v>3</v>
      </c>
      <c r="D5" s="3">
        <v>44395</v>
      </c>
    </row>
    <row r="6" spans="1:4" x14ac:dyDescent="0.25">
      <c r="A6">
        <v>21334</v>
      </c>
      <c r="B6" s="2" t="s">
        <v>27</v>
      </c>
      <c r="C6">
        <v>4</v>
      </c>
      <c r="D6" s="3">
        <v>44396</v>
      </c>
    </row>
    <row r="7" spans="1:4" x14ac:dyDescent="0.25">
      <c r="A7">
        <v>21335</v>
      </c>
      <c r="B7" s="2" t="s">
        <v>25</v>
      </c>
      <c r="C7">
        <v>3</v>
      </c>
      <c r="D7" s="3">
        <v>44397</v>
      </c>
    </row>
    <row r="8" spans="1:4" x14ac:dyDescent="0.25">
      <c r="A8">
        <v>21336</v>
      </c>
      <c r="B8" s="2" t="s">
        <v>28</v>
      </c>
      <c r="C8">
        <v>5</v>
      </c>
      <c r="D8" s="3">
        <v>44398</v>
      </c>
    </row>
    <row r="9" spans="1:4" x14ac:dyDescent="0.25">
      <c r="A9">
        <v>21337</v>
      </c>
      <c r="B9" s="2" t="s">
        <v>29</v>
      </c>
      <c r="C9">
        <v>9</v>
      </c>
      <c r="D9" s="3">
        <v>44400</v>
      </c>
    </row>
    <row r="10" spans="1:4" x14ac:dyDescent="0.25">
      <c r="A10">
        <v>21338</v>
      </c>
      <c r="B10" s="2" t="s">
        <v>30</v>
      </c>
      <c r="C10">
        <v>3</v>
      </c>
      <c r="D10" s="3">
        <v>44402</v>
      </c>
    </row>
    <row r="11" spans="1:4" x14ac:dyDescent="0.25">
      <c r="A11">
        <v>21339</v>
      </c>
      <c r="B11" s="2" t="s">
        <v>31</v>
      </c>
      <c r="C11">
        <v>4</v>
      </c>
      <c r="D11" s="3">
        <v>44403</v>
      </c>
    </row>
    <row r="12" spans="1:4" x14ac:dyDescent="0.25">
      <c r="A12">
        <v>21340</v>
      </c>
      <c r="B12" s="2" t="s">
        <v>32</v>
      </c>
      <c r="C12">
        <v>1</v>
      </c>
      <c r="D12" s="3">
        <v>44404</v>
      </c>
    </row>
    <row r="13" spans="1:4" x14ac:dyDescent="0.25">
      <c r="A13">
        <v>21341</v>
      </c>
      <c r="B13" s="2" t="s">
        <v>33</v>
      </c>
      <c r="C13">
        <v>4</v>
      </c>
      <c r="D13" s="3">
        <v>44405</v>
      </c>
    </row>
    <row r="14" spans="1:4" x14ac:dyDescent="0.25">
      <c r="A14">
        <v>21342</v>
      </c>
      <c r="B14" s="2" t="s">
        <v>34</v>
      </c>
      <c r="C14">
        <v>4</v>
      </c>
      <c r="D14" s="3">
        <v>44406</v>
      </c>
    </row>
    <row r="15" spans="1:4" x14ac:dyDescent="0.25">
      <c r="A15">
        <v>21343</v>
      </c>
      <c r="B15" s="2" t="s">
        <v>35</v>
      </c>
      <c r="C15">
        <v>4</v>
      </c>
      <c r="D15" s="3">
        <v>44406</v>
      </c>
    </row>
    <row r="16" spans="1:4" x14ac:dyDescent="0.25">
      <c r="A16">
        <v>21344</v>
      </c>
      <c r="B16" s="2" t="s">
        <v>36</v>
      </c>
      <c r="C16">
        <v>10</v>
      </c>
      <c r="D16" s="3">
        <v>44378</v>
      </c>
    </row>
    <row r="17" spans="1:4" x14ac:dyDescent="0.25">
      <c r="A17">
        <v>21345</v>
      </c>
      <c r="B17" s="2" t="s">
        <v>32</v>
      </c>
      <c r="C17">
        <v>9</v>
      </c>
      <c r="D17" s="3">
        <v>44381</v>
      </c>
    </row>
    <row r="18" spans="1:4" x14ac:dyDescent="0.25">
      <c r="A18">
        <v>21346</v>
      </c>
      <c r="B18" s="2" t="s">
        <v>37</v>
      </c>
      <c r="C18">
        <v>6</v>
      </c>
      <c r="D18" s="3">
        <v>44380</v>
      </c>
    </row>
    <row r="19" spans="1:4" x14ac:dyDescent="0.25">
      <c r="A19">
        <v>21347</v>
      </c>
      <c r="B19" s="2" t="s">
        <v>38</v>
      </c>
      <c r="C19">
        <v>10</v>
      </c>
      <c r="D19" s="3">
        <v>44381</v>
      </c>
    </row>
    <row r="20" spans="1:4" x14ac:dyDescent="0.25">
      <c r="A20">
        <v>21348</v>
      </c>
      <c r="B20" s="2" t="s">
        <v>39</v>
      </c>
      <c r="C20">
        <v>3</v>
      </c>
      <c r="D20" s="3">
        <v>44382</v>
      </c>
    </row>
    <row r="21" spans="1:4" x14ac:dyDescent="0.25">
      <c r="A21">
        <v>21349</v>
      </c>
      <c r="B21" s="2" t="s">
        <v>40</v>
      </c>
      <c r="C21">
        <v>4</v>
      </c>
      <c r="D21" s="3">
        <v>44385</v>
      </c>
    </row>
    <row r="22" spans="1:4" x14ac:dyDescent="0.25">
      <c r="A22">
        <v>21350</v>
      </c>
      <c r="B22" s="2" t="s">
        <v>41</v>
      </c>
      <c r="C22">
        <v>12</v>
      </c>
      <c r="D22" s="3">
        <v>44386</v>
      </c>
    </row>
    <row r="23" spans="1:4" x14ac:dyDescent="0.25">
      <c r="A23">
        <v>21351</v>
      </c>
      <c r="B23" s="2" t="s">
        <v>42</v>
      </c>
      <c r="C23">
        <v>5</v>
      </c>
      <c r="D23" s="3">
        <v>44387</v>
      </c>
    </row>
    <row r="24" spans="1:4" x14ac:dyDescent="0.25">
      <c r="A24">
        <v>21352</v>
      </c>
      <c r="B24" s="2" t="s">
        <v>39</v>
      </c>
      <c r="C24">
        <v>1</v>
      </c>
      <c r="D24" s="3">
        <v>44388</v>
      </c>
    </row>
    <row r="25" spans="1:4" x14ac:dyDescent="0.25">
      <c r="A25">
        <v>21353</v>
      </c>
      <c r="B25" s="2" t="s">
        <v>43</v>
      </c>
      <c r="C25">
        <v>6</v>
      </c>
      <c r="D25" s="3">
        <v>44388</v>
      </c>
    </row>
    <row r="26" spans="1:4" x14ac:dyDescent="0.25">
      <c r="A26">
        <v>21354</v>
      </c>
      <c r="B26" s="2" t="s">
        <v>36</v>
      </c>
      <c r="C26">
        <v>6</v>
      </c>
      <c r="D26" s="3">
        <v>44389</v>
      </c>
    </row>
    <row r="27" spans="1:4" x14ac:dyDescent="0.25">
      <c r="A27">
        <v>21355</v>
      </c>
      <c r="B27" s="2" t="s">
        <v>44</v>
      </c>
      <c r="C27">
        <v>3</v>
      </c>
      <c r="D27" s="3">
        <v>44392</v>
      </c>
    </row>
    <row r="28" spans="1:4" x14ac:dyDescent="0.25">
      <c r="A28">
        <v>21356</v>
      </c>
      <c r="B28" s="2" t="s">
        <v>23</v>
      </c>
      <c r="C28">
        <v>6</v>
      </c>
      <c r="D28" s="3">
        <v>44393</v>
      </c>
    </row>
    <row r="29" spans="1:4" x14ac:dyDescent="0.25">
      <c r="A29">
        <v>21357</v>
      </c>
      <c r="B29" s="2" t="s">
        <v>45</v>
      </c>
      <c r="C29">
        <v>1</v>
      </c>
      <c r="D29" s="3">
        <v>44394</v>
      </c>
    </row>
    <row r="30" spans="1:4" x14ac:dyDescent="0.25">
      <c r="A30">
        <v>21358</v>
      </c>
      <c r="B30" s="2" t="s">
        <v>46</v>
      </c>
      <c r="C30">
        <v>11</v>
      </c>
      <c r="D30" s="3">
        <v>44395</v>
      </c>
    </row>
    <row r="31" spans="1:4" x14ac:dyDescent="0.25">
      <c r="A31">
        <v>21359</v>
      </c>
      <c r="B31" s="2" t="s">
        <v>47</v>
      </c>
      <c r="C31">
        <v>10</v>
      </c>
      <c r="D31" s="3">
        <v>44396</v>
      </c>
    </row>
    <row r="32" spans="1:4" x14ac:dyDescent="0.25">
      <c r="A32">
        <v>21360</v>
      </c>
      <c r="B32" s="2" t="s">
        <v>48</v>
      </c>
      <c r="C32">
        <v>9</v>
      </c>
      <c r="D32" s="3">
        <v>44399</v>
      </c>
    </row>
    <row r="33" spans="1:4" x14ac:dyDescent="0.25">
      <c r="A33">
        <v>21361</v>
      </c>
      <c r="B33" s="2" t="s">
        <v>49</v>
      </c>
      <c r="C33">
        <v>7</v>
      </c>
      <c r="D33" s="3">
        <v>44400</v>
      </c>
    </row>
    <row r="34" spans="1:4" x14ac:dyDescent="0.25">
      <c r="A34">
        <v>21362</v>
      </c>
      <c r="B34" s="2" t="s">
        <v>48</v>
      </c>
      <c r="C34">
        <v>6</v>
      </c>
      <c r="D34" s="3">
        <v>44401</v>
      </c>
    </row>
    <row r="35" spans="1:4" x14ac:dyDescent="0.25">
      <c r="A35">
        <v>21363</v>
      </c>
      <c r="B35" s="2" t="s">
        <v>50</v>
      </c>
      <c r="C35">
        <v>4</v>
      </c>
      <c r="D35" s="3">
        <v>44401</v>
      </c>
    </row>
    <row r="36" spans="1:4" x14ac:dyDescent="0.25">
      <c r="A36">
        <v>21364</v>
      </c>
      <c r="B36" s="2" t="s">
        <v>50</v>
      </c>
      <c r="C36">
        <v>4</v>
      </c>
      <c r="D36" s="3">
        <v>44402</v>
      </c>
    </row>
    <row r="37" spans="1:4" x14ac:dyDescent="0.25">
      <c r="A37">
        <v>21365</v>
      </c>
      <c r="B37" s="2" t="s">
        <v>51</v>
      </c>
      <c r="C37">
        <v>3</v>
      </c>
      <c r="D37" s="3">
        <v>44403</v>
      </c>
    </row>
    <row r="38" spans="1:4" x14ac:dyDescent="0.25">
      <c r="A38">
        <v>21366</v>
      </c>
      <c r="B38" s="2" t="s">
        <v>49</v>
      </c>
      <c r="C38">
        <v>4</v>
      </c>
      <c r="D38" s="3">
        <v>44406</v>
      </c>
    </row>
    <row r="39" spans="1:4" x14ac:dyDescent="0.25">
      <c r="A39">
        <v>21367</v>
      </c>
      <c r="B39" s="2" t="s">
        <v>44</v>
      </c>
      <c r="C39">
        <v>1</v>
      </c>
      <c r="D39" s="3">
        <v>44407</v>
      </c>
    </row>
    <row r="40" spans="1:4" x14ac:dyDescent="0.25">
      <c r="A40">
        <v>21368</v>
      </c>
      <c r="B40" s="2" t="s">
        <v>44</v>
      </c>
      <c r="C40">
        <v>5</v>
      </c>
      <c r="D40" s="3">
        <v>44408</v>
      </c>
    </row>
    <row r="41" spans="1:4" x14ac:dyDescent="0.25">
      <c r="A41">
        <v>21369</v>
      </c>
      <c r="B41" s="2" t="s">
        <v>52</v>
      </c>
      <c r="C41">
        <v>4</v>
      </c>
      <c r="D41" s="3">
        <v>44378</v>
      </c>
    </row>
    <row r="42" spans="1:4" x14ac:dyDescent="0.25">
      <c r="A42">
        <v>21370</v>
      </c>
      <c r="B42" s="2" t="s">
        <v>53</v>
      </c>
      <c r="C42">
        <v>4</v>
      </c>
      <c r="D42" s="3">
        <v>44379</v>
      </c>
    </row>
    <row r="43" spans="1:4" x14ac:dyDescent="0.25">
      <c r="A43">
        <v>21371</v>
      </c>
      <c r="B43" s="2" t="s">
        <v>54</v>
      </c>
      <c r="C43">
        <v>7</v>
      </c>
      <c r="D43" s="3">
        <v>44382</v>
      </c>
    </row>
    <row r="44" spans="1:4" x14ac:dyDescent="0.25">
      <c r="A44">
        <v>21372</v>
      </c>
      <c r="B44" s="2" t="s">
        <v>55</v>
      </c>
      <c r="C44">
        <v>3</v>
      </c>
      <c r="D44" s="3">
        <v>44383</v>
      </c>
    </row>
    <row r="45" spans="1:4" x14ac:dyDescent="0.25">
      <c r="A45">
        <v>21373</v>
      </c>
      <c r="B45" s="2" t="s">
        <v>35</v>
      </c>
      <c r="C45">
        <v>6</v>
      </c>
      <c r="D45" s="3">
        <v>44383</v>
      </c>
    </row>
    <row r="46" spans="1:4" x14ac:dyDescent="0.25">
      <c r="A46">
        <v>21374</v>
      </c>
      <c r="B46" s="2" t="s">
        <v>56</v>
      </c>
      <c r="C46">
        <v>1</v>
      </c>
      <c r="D46" s="3">
        <v>44384</v>
      </c>
    </row>
    <row r="47" spans="1:4" x14ac:dyDescent="0.25">
      <c r="A47">
        <v>21375</v>
      </c>
      <c r="B47" s="2" t="s">
        <v>46</v>
      </c>
      <c r="C47">
        <v>1</v>
      </c>
      <c r="D47" s="3">
        <v>44385</v>
      </c>
    </row>
    <row r="48" spans="1:4" x14ac:dyDescent="0.25">
      <c r="A48">
        <v>21376</v>
      </c>
      <c r="B48" s="2" t="s">
        <v>36</v>
      </c>
      <c r="C48">
        <v>4</v>
      </c>
      <c r="D48" s="3">
        <v>44386</v>
      </c>
    </row>
    <row r="49" spans="1:4" x14ac:dyDescent="0.25">
      <c r="A49">
        <v>21377</v>
      </c>
      <c r="B49" s="2" t="s">
        <v>23</v>
      </c>
      <c r="C49">
        <v>1</v>
      </c>
      <c r="D49" s="3">
        <v>44389</v>
      </c>
    </row>
    <row r="50" spans="1:4" x14ac:dyDescent="0.25">
      <c r="A50">
        <v>21378</v>
      </c>
      <c r="B50" s="2" t="s">
        <v>51</v>
      </c>
      <c r="C50">
        <v>6</v>
      </c>
      <c r="D50" s="3">
        <v>44390</v>
      </c>
    </row>
    <row r="51" spans="1:4" x14ac:dyDescent="0.25">
      <c r="A51">
        <v>21379</v>
      </c>
      <c r="B51" s="2" t="s">
        <v>38</v>
      </c>
      <c r="C51">
        <v>5</v>
      </c>
      <c r="D51" s="3">
        <v>44392</v>
      </c>
    </row>
    <row r="52" spans="1:4" x14ac:dyDescent="0.25">
      <c r="A52">
        <v>21380</v>
      </c>
      <c r="B52" s="2" t="s">
        <v>57</v>
      </c>
      <c r="C52">
        <v>6</v>
      </c>
      <c r="D52" s="3">
        <v>44392</v>
      </c>
    </row>
    <row r="53" spans="1:4" x14ac:dyDescent="0.25">
      <c r="A53">
        <v>21381</v>
      </c>
      <c r="B53" s="2" t="s">
        <v>52</v>
      </c>
      <c r="C53">
        <v>4</v>
      </c>
      <c r="D53" s="3">
        <v>44393</v>
      </c>
    </row>
    <row r="54" spans="1:4" x14ac:dyDescent="0.25">
      <c r="A54">
        <v>21382</v>
      </c>
      <c r="B54" s="2" t="s">
        <v>45</v>
      </c>
      <c r="C54">
        <v>12</v>
      </c>
      <c r="D54" s="3">
        <v>44396</v>
      </c>
    </row>
    <row r="55" spans="1:4" x14ac:dyDescent="0.25">
      <c r="A55">
        <v>21383</v>
      </c>
      <c r="B55" s="2" t="s">
        <v>58</v>
      </c>
      <c r="C55">
        <v>11</v>
      </c>
      <c r="D55" s="3">
        <v>44396</v>
      </c>
    </row>
    <row r="56" spans="1:4" x14ac:dyDescent="0.25">
      <c r="A56">
        <v>21384</v>
      </c>
      <c r="B56" s="2" t="s">
        <v>27</v>
      </c>
      <c r="C56">
        <v>4</v>
      </c>
      <c r="D56" s="3">
        <v>44397</v>
      </c>
    </row>
    <row r="57" spans="1:4" x14ac:dyDescent="0.25">
      <c r="A57">
        <v>21385</v>
      </c>
      <c r="B57" s="2" t="s">
        <v>59</v>
      </c>
      <c r="C57">
        <v>7</v>
      </c>
      <c r="D57" s="3">
        <v>44398</v>
      </c>
    </row>
    <row r="58" spans="1:4" x14ac:dyDescent="0.25">
      <c r="A58">
        <v>21386</v>
      </c>
      <c r="B58" s="2" t="s">
        <v>46</v>
      </c>
      <c r="C58">
        <v>1</v>
      </c>
      <c r="D58" s="3">
        <v>44399</v>
      </c>
    </row>
    <row r="59" spans="1:4" x14ac:dyDescent="0.25">
      <c r="A59">
        <v>21387</v>
      </c>
      <c r="B59" s="2" t="s">
        <v>60</v>
      </c>
      <c r="C59">
        <v>10</v>
      </c>
      <c r="D59" s="3">
        <v>44400</v>
      </c>
    </row>
    <row r="60" spans="1:4" x14ac:dyDescent="0.25">
      <c r="A60">
        <v>21388</v>
      </c>
      <c r="B60" s="2" t="s">
        <v>50</v>
      </c>
      <c r="C60">
        <v>1</v>
      </c>
      <c r="D60" s="3">
        <v>44403</v>
      </c>
    </row>
    <row r="61" spans="1:4" x14ac:dyDescent="0.25">
      <c r="A61">
        <v>21389</v>
      </c>
      <c r="B61" s="2" t="s">
        <v>61</v>
      </c>
      <c r="C61">
        <v>9</v>
      </c>
      <c r="D61" s="3">
        <v>44404</v>
      </c>
    </row>
    <row r="62" spans="1:4" x14ac:dyDescent="0.25">
      <c r="A62">
        <v>21390</v>
      </c>
      <c r="B62" s="2" t="s">
        <v>62</v>
      </c>
      <c r="C62">
        <v>7</v>
      </c>
      <c r="D62" s="3">
        <v>44405</v>
      </c>
    </row>
    <row r="63" spans="1:4" x14ac:dyDescent="0.25">
      <c r="A63">
        <v>21391</v>
      </c>
      <c r="B63" s="2" t="s">
        <v>57</v>
      </c>
      <c r="C63">
        <v>3</v>
      </c>
      <c r="D63" s="3">
        <v>44378</v>
      </c>
    </row>
    <row r="64" spans="1:4" x14ac:dyDescent="0.25">
      <c r="A64">
        <v>21392</v>
      </c>
      <c r="B64" s="2" t="s">
        <v>63</v>
      </c>
      <c r="C64">
        <v>7</v>
      </c>
      <c r="D64" s="3">
        <v>44379</v>
      </c>
    </row>
    <row r="65" spans="1:4" x14ac:dyDescent="0.25">
      <c r="A65">
        <v>21393</v>
      </c>
      <c r="B65" s="2" t="s">
        <v>3636</v>
      </c>
      <c r="C65">
        <v>1</v>
      </c>
      <c r="D65" s="3">
        <v>44379</v>
      </c>
    </row>
    <row r="66" spans="1:4" x14ac:dyDescent="0.25">
      <c r="A66">
        <v>21394</v>
      </c>
      <c r="B66" s="2" t="s">
        <v>58</v>
      </c>
      <c r="C66">
        <v>6</v>
      </c>
      <c r="D66" s="3">
        <v>44382</v>
      </c>
    </row>
    <row r="67" spans="1:4" x14ac:dyDescent="0.25">
      <c r="A67">
        <v>21395</v>
      </c>
      <c r="B67" s="2" t="s">
        <v>44</v>
      </c>
      <c r="C67">
        <v>5</v>
      </c>
      <c r="D67" s="3">
        <v>44383</v>
      </c>
    </row>
    <row r="68" spans="1:4" x14ac:dyDescent="0.25">
      <c r="A68">
        <v>21396</v>
      </c>
      <c r="B68" s="2" t="s">
        <v>36</v>
      </c>
      <c r="C68">
        <v>1</v>
      </c>
      <c r="D68" s="3">
        <v>44384</v>
      </c>
    </row>
    <row r="69" spans="1:4" x14ac:dyDescent="0.25">
      <c r="A69">
        <v>21397</v>
      </c>
      <c r="B69" s="2" t="s">
        <v>65</v>
      </c>
      <c r="C69">
        <v>4</v>
      </c>
      <c r="D69" s="3">
        <v>44385</v>
      </c>
    </row>
    <row r="70" spans="1:4" x14ac:dyDescent="0.25">
      <c r="A70">
        <v>21398</v>
      </c>
      <c r="B70" s="2" t="s">
        <v>36</v>
      </c>
      <c r="C70">
        <v>1</v>
      </c>
      <c r="D70" s="3">
        <v>44386</v>
      </c>
    </row>
    <row r="71" spans="1:4" x14ac:dyDescent="0.25">
      <c r="A71">
        <v>21399</v>
      </c>
      <c r="B71" s="2" t="s">
        <v>61</v>
      </c>
      <c r="C71">
        <v>6</v>
      </c>
      <c r="D71" s="3">
        <v>44389</v>
      </c>
    </row>
    <row r="72" spans="1:4" x14ac:dyDescent="0.25">
      <c r="A72">
        <v>21400</v>
      </c>
      <c r="B72" s="2" t="s">
        <v>65</v>
      </c>
      <c r="C72">
        <v>4</v>
      </c>
      <c r="D72" s="3">
        <v>44390</v>
      </c>
    </row>
    <row r="73" spans="1:4" x14ac:dyDescent="0.25">
      <c r="A73">
        <v>21401</v>
      </c>
      <c r="B73" s="2" t="s">
        <v>46</v>
      </c>
      <c r="C73">
        <v>7</v>
      </c>
      <c r="D73" s="3">
        <v>44392</v>
      </c>
    </row>
    <row r="74" spans="1:4" x14ac:dyDescent="0.25">
      <c r="A74">
        <v>21402</v>
      </c>
      <c r="B74" s="2" t="s">
        <v>39</v>
      </c>
      <c r="C74">
        <v>5</v>
      </c>
      <c r="D74" s="3">
        <v>44392</v>
      </c>
    </row>
    <row r="75" spans="1:4" x14ac:dyDescent="0.25">
      <c r="A75">
        <v>21403</v>
      </c>
      <c r="B75" s="2" t="s">
        <v>65</v>
      </c>
      <c r="C75">
        <v>3</v>
      </c>
      <c r="D75" s="3">
        <v>44392</v>
      </c>
    </row>
    <row r="76" spans="1:4" x14ac:dyDescent="0.25">
      <c r="A76">
        <v>21404</v>
      </c>
      <c r="B76" s="2" t="s">
        <v>66</v>
      </c>
      <c r="C76">
        <v>7</v>
      </c>
      <c r="D76" s="3">
        <v>44393</v>
      </c>
    </row>
    <row r="77" spans="1:4" x14ac:dyDescent="0.25">
      <c r="A77">
        <v>21405</v>
      </c>
      <c r="B77" s="2" t="s">
        <v>67</v>
      </c>
      <c r="C77">
        <v>4</v>
      </c>
      <c r="D77" s="3">
        <v>44396</v>
      </c>
    </row>
    <row r="78" spans="1:4" x14ac:dyDescent="0.25">
      <c r="A78">
        <v>21406</v>
      </c>
      <c r="B78" s="2" t="s">
        <v>68</v>
      </c>
      <c r="C78">
        <v>9</v>
      </c>
      <c r="D78" s="3">
        <v>44396</v>
      </c>
    </row>
    <row r="79" spans="1:4" x14ac:dyDescent="0.25">
      <c r="A79">
        <v>21407</v>
      </c>
      <c r="B79" s="2" t="s">
        <v>67</v>
      </c>
      <c r="C79">
        <v>1</v>
      </c>
      <c r="D79" s="3">
        <v>44398</v>
      </c>
    </row>
    <row r="80" spans="1:4" x14ac:dyDescent="0.25">
      <c r="A80">
        <v>21408</v>
      </c>
      <c r="B80" s="2" t="s">
        <v>69</v>
      </c>
      <c r="C80">
        <v>4</v>
      </c>
      <c r="D80" s="3">
        <v>44399</v>
      </c>
    </row>
    <row r="81" spans="1:4" x14ac:dyDescent="0.25">
      <c r="A81">
        <v>21409</v>
      </c>
      <c r="B81" s="2" t="s">
        <v>37</v>
      </c>
      <c r="C81">
        <v>3</v>
      </c>
      <c r="D81" s="3">
        <v>44400</v>
      </c>
    </row>
    <row r="82" spans="1:4" x14ac:dyDescent="0.25">
      <c r="A82">
        <v>21410</v>
      </c>
      <c r="B82" s="2" t="s">
        <v>70</v>
      </c>
      <c r="C82">
        <v>4</v>
      </c>
      <c r="D82" s="3">
        <v>44403</v>
      </c>
    </row>
    <row r="83" spans="1:4" x14ac:dyDescent="0.25">
      <c r="A83">
        <v>21411</v>
      </c>
      <c r="B83" s="2" t="s">
        <v>43</v>
      </c>
      <c r="C83">
        <v>4</v>
      </c>
      <c r="D83" s="3">
        <v>44404</v>
      </c>
    </row>
    <row r="84" spans="1:4" x14ac:dyDescent="0.25">
      <c r="A84">
        <v>21412</v>
      </c>
      <c r="B84" s="2" t="s">
        <v>51</v>
      </c>
      <c r="C84">
        <v>3</v>
      </c>
      <c r="D84" s="3">
        <v>44405</v>
      </c>
    </row>
    <row r="85" spans="1:4" x14ac:dyDescent="0.25">
      <c r="A85">
        <v>21413</v>
      </c>
      <c r="B85" s="2" t="s">
        <v>71</v>
      </c>
      <c r="C85">
        <v>9</v>
      </c>
      <c r="D85" s="3">
        <v>44405</v>
      </c>
    </row>
    <row r="86" spans="1:4" x14ac:dyDescent="0.25">
      <c r="A86">
        <v>21414</v>
      </c>
      <c r="B86" s="2" t="s">
        <v>72</v>
      </c>
      <c r="C86">
        <v>3</v>
      </c>
      <c r="D86" s="3">
        <v>44406</v>
      </c>
    </row>
    <row r="87" spans="1:4" x14ac:dyDescent="0.25">
      <c r="A87">
        <v>21415</v>
      </c>
      <c r="B87" s="2" t="s">
        <v>39</v>
      </c>
      <c r="C87">
        <v>5</v>
      </c>
      <c r="D87" s="3">
        <v>44407</v>
      </c>
    </row>
    <row r="88" spans="1:4" x14ac:dyDescent="0.25">
      <c r="A88">
        <v>21416</v>
      </c>
      <c r="B88" s="2" t="s">
        <v>26</v>
      </c>
      <c r="C88">
        <v>1</v>
      </c>
      <c r="D88" s="3">
        <v>44379</v>
      </c>
    </row>
    <row r="89" spans="1:4" x14ac:dyDescent="0.25">
      <c r="A89">
        <v>21417</v>
      </c>
      <c r="B89" s="2" t="s">
        <v>57</v>
      </c>
      <c r="C89">
        <v>7</v>
      </c>
      <c r="D89" s="3">
        <v>44380</v>
      </c>
    </row>
    <row r="90" spans="1:4" x14ac:dyDescent="0.25">
      <c r="A90">
        <v>21418</v>
      </c>
      <c r="B90" s="2" t="s">
        <v>73</v>
      </c>
      <c r="C90">
        <v>7</v>
      </c>
      <c r="D90" s="3">
        <v>44381</v>
      </c>
    </row>
    <row r="91" spans="1:4" x14ac:dyDescent="0.25">
      <c r="A91">
        <v>21419</v>
      </c>
      <c r="B91" s="2" t="s">
        <v>40</v>
      </c>
      <c r="C91">
        <v>4</v>
      </c>
      <c r="D91" s="3">
        <v>44382</v>
      </c>
    </row>
    <row r="92" spans="1:4" x14ac:dyDescent="0.25">
      <c r="A92">
        <v>21420</v>
      </c>
      <c r="B92" s="2" t="s">
        <v>60</v>
      </c>
      <c r="C92">
        <v>4</v>
      </c>
      <c r="D92" s="3">
        <v>44383</v>
      </c>
    </row>
    <row r="93" spans="1:4" x14ac:dyDescent="0.25">
      <c r="A93">
        <v>21421</v>
      </c>
      <c r="B93" s="2" t="s">
        <v>72</v>
      </c>
      <c r="C93">
        <v>1</v>
      </c>
      <c r="D93" s="3">
        <v>44386</v>
      </c>
    </row>
    <row r="94" spans="1:4" x14ac:dyDescent="0.25">
      <c r="A94">
        <v>21422</v>
      </c>
      <c r="B94" s="2" t="s">
        <v>71</v>
      </c>
      <c r="C94">
        <v>1</v>
      </c>
      <c r="D94" s="3">
        <v>44387</v>
      </c>
    </row>
    <row r="95" spans="1:4" x14ac:dyDescent="0.25">
      <c r="A95">
        <v>21423</v>
      </c>
      <c r="B95" s="2" t="s">
        <v>74</v>
      </c>
      <c r="C95">
        <v>7</v>
      </c>
      <c r="D95" s="3">
        <v>44387</v>
      </c>
    </row>
    <row r="96" spans="1:4" x14ac:dyDescent="0.25">
      <c r="A96">
        <v>21424</v>
      </c>
      <c r="B96" s="2" t="s">
        <v>40</v>
      </c>
      <c r="C96">
        <v>4</v>
      </c>
      <c r="D96" s="3">
        <v>44388</v>
      </c>
    </row>
    <row r="97" spans="1:4" x14ac:dyDescent="0.25">
      <c r="A97">
        <v>21425</v>
      </c>
      <c r="B97" s="2" t="s">
        <v>49</v>
      </c>
      <c r="C97">
        <v>4</v>
      </c>
      <c r="D97" s="3">
        <v>44389</v>
      </c>
    </row>
    <row r="98" spans="1:4" x14ac:dyDescent="0.25">
      <c r="A98">
        <v>21426</v>
      </c>
      <c r="B98" s="2" t="s">
        <v>42</v>
      </c>
      <c r="C98">
        <v>4</v>
      </c>
      <c r="D98" s="3">
        <v>44390</v>
      </c>
    </row>
    <row r="99" spans="1:4" x14ac:dyDescent="0.25">
      <c r="A99">
        <v>21427</v>
      </c>
      <c r="B99" s="2" t="s">
        <v>44</v>
      </c>
      <c r="C99">
        <v>3</v>
      </c>
      <c r="D99" s="3">
        <v>44393</v>
      </c>
    </row>
    <row r="100" spans="1:4" x14ac:dyDescent="0.25">
      <c r="A100">
        <v>21428</v>
      </c>
      <c r="B100" s="2" t="s">
        <v>36</v>
      </c>
      <c r="C100">
        <v>3</v>
      </c>
      <c r="D100" s="3">
        <v>44394</v>
      </c>
    </row>
    <row r="101" spans="1:4" x14ac:dyDescent="0.25">
      <c r="A101">
        <v>21429</v>
      </c>
      <c r="B101" s="2" t="s">
        <v>75</v>
      </c>
      <c r="C101">
        <v>4</v>
      </c>
      <c r="D101" s="3">
        <v>44395</v>
      </c>
    </row>
    <row r="102" spans="1:4" x14ac:dyDescent="0.25">
      <c r="A102">
        <v>21430</v>
      </c>
      <c r="B102" s="2" t="s">
        <v>58</v>
      </c>
      <c r="C102">
        <v>4</v>
      </c>
      <c r="D102" s="3">
        <v>44396</v>
      </c>
    </row>
    <row r="103" spans="1:4" x14ac:dyDescent="0.25">
      <c r="A103">
        <v>21431</v>
      </c>
      <c r="B103" s="2" t="s">
        <v>43</v>
      </c>
      <c r="C103">
        <v>7</v>
      </c>
      <c r="D103" s="3">
        <v>44397</v>
      </c>
    </row>
    <row r="104" spans="1:4" x14ac:dyDescent="0.25">
      <c r="A104">
        <v>21432</v>
      </c>
      <c r="B104" s="2" t="s">
        <v>76</v>
      </c>
      <c r="C104">
        <v>6</v>
      </c>
      <c r="D104" s="3">
        <v>44400</v>
      </c>
    </row>
    <row r="105" spans="1:4" x14ac:dyDescent="0.25">
      <c r="A105">
        <v>21433</v>
      </c>
      <c r="B105" s="2" t="s">
        <v>32</v>
      </c>
      <c r="C105">
        <v>1</v>
      </c>
      <c r="D105" s="3">
        <v>44400</v>
      </c>
    </row>
    <row r="106" spans="1:4" x14ac:dyDescent="0.25">
      <c r="A106">
        <v>21434</v>
      </c>
      <c r="B106" s="2" t="s">
        <v>70</v>
      </c>
      <c r="C106">
        <v>3</v>
      </c>
      <c r="D106" s="3">
        <v>44401</v>
      </c>
    </row>
    <row r="107" spans="1:4" x14ac:dyDescent="0.25">
      <c r="A107">
        <v>21435</v>
      </c>
      <c r="B107" s="2" t="s">
        <v>77</v>
      </c>
      <c r="C107">
        <v>7</v>
      </c>
      <c r="D107" s="3">
        <v>44402</v>
      </c>
    </row>
    <row r="108" spans="1:4" x14ac:dyDescent="0.25">
      <c r="A108">
        <v>21436</v>
      </c>
      <c r="B108" s="2" t="s">
        <v>66</v>
      </c>
      <c r="C108">
        <v>4</v>
      </c>
      <c r="D108" s="3">
        <v>44403</v>
      </c>
    </row>
    <row r="109" spans="1:4" x14ac:dyDescent="0.25">
      <c r="A109">
        <v>21437</v>
      </c>
      <c r="B109" s="2" t="s">
        <v>78</v>
      </c>
      <c r="C109">
        <v>6</v>
      </c>
      <c r="D109" s="3">
        <v>44404</v>
      </c>
    </row>
    <row r="110" spans="1:4" x14ac:dyDescent="0.25">
      <c r="A110">
        <v>21438</v>
      </c>
      <c r="B110" s="2" t="s">
        <v>58</v>
      </c>
      <c r="C110">
        <v>6</v>
      </c>
      <c r="D110" s="3">
        <v>44407</v>
      </c>
    </row>
    <row r="111" spans="1:4" x14ac:dyDescent="0.25">
      <c r="A111">
        <v>21439</v>
      </c>
      <c r="B111" s="2" t="s">
        <v>51</v>
      </c>
      <c r="C111">
        <v>1</v>
      </c>
      <c r="D111" s="3">
        <v>44378</v>
      </c>
    </row>
    <row r="112" spans="1:4" x14ac:dyDescent="0.25">
      <c r="A112">
        <v>21440</v>
      </c>
      <c r="B112" s="2" t="s">
        <v>76</v>
      </c>
      <c r="C112">
        <v>5</v>
      </c>
      <c r="D112" s="3">
        <v>44379</v>
      </c>
    </row>
    <row r="113" spans="1:4" x14ac:dyDescent="0.25">
      <c r="A113">
        <v>21441</v>
      </c>
      <c r="B113" s="2" t="s">
        <v>79</v>
      </c>
      <c r="C113">
        <v>5</v>
      </c>
      <c r="D113" s="3">
        <v>44380</v>
      </c>
    </row>
    <row r="114" spans="1:4" x14ac:dyDescent="0.25">
      <c r="A114">
        <v>21442</v>
      </c>
      <c r="B114" s="2" t="s">
        <v>38</v>
      </c>
      <c r="C114">
        <v>4</v>
      </c>
      <c r="D114" s="3">
        <v>44381</v>
      </c>
    </row>
    <row r="115" spans="1:4" x14ac:dyDescent="0.25">
      <c r="A115">
        <v>21443</v>
      </c>
      <c r="B115" s="2" t="s">
        <v>44</v>
      </c>
      <c r="C115">
        <v>1</v>
      </c>
      <c r="D115" s="3">
        <v>44381</v>
      </c>
    </row>
    <row r="116" spans="1:4" x14ac:dyDescent="0.25">
      <c r="A116">
        <v>21444</v>
      </c>
      <c r="B116" s="2" t="s">
        <v>71</v>
      </c>
      <c r="C116">
        <v>3</v>
      </c>
      <c r="D116" s="3">
        <v>44384</v>
      </c>
    </row>
    <row r="117" spans="1:4" x14ac:dyDescent="0.25">
      <c r="A117">
        <v>21445</v>
      </c>
      <c r="B117" s="2" t="s">
        <v>80</v>
      </c>
      <c r="C117">
        <v>4</v>
      </c>
      <c r="D117" s="3">
        <v>44385</v>
      </c>
    </row>
    <row r="118" spans="1:4" x14ac:dyDescent="0.25">
      <c r="A118">
        <v>21446</v>
      </c>
      <c r="B118" s="2" t="s">
        <v>81</v>
      </c>
      <c r="C118">
        <v>1</v>
      </c>
      <c r="D118" s="3">
        <v>44385</v>
      </c>
    </row>
    <row r="119" spans="1:4" x14ac:dyDescent="0.25">
      <c r="A119">
        <v>21447</v>
      </c>
      <c r="B119" s="2" t="s">
        <v>82</v>
      </c>
      <c r="C119">
        <v>3</v>
      </c>
      <c r="D119" s="3">
        <v>44386</v>
      </c>
    </row>
    <row r="120" spans="1:4" x14ac:dyDescent="0.25">
      <c r="A120">
        <v>21448</v>
      </c>
      <c r="B120" s="2" t="s">
        <v>83</v>
      </c>
      <c r="C120">
        <v>5</v>
      </c>
      <c r="D120" s="3">
        <v>44387</v>
      </c>
    </row>
    <row r="121" spans="1:4" x14ac:dyDescent="0.25">
      <c r="A121">
        <v>21449</v>
      </c>
      <c r="B121" s="2" t="s">
        <v>84</v>
      </c>
      <c r="C121">
        <v>3</v>
      </c>
      <c r="D121" s="3">
        <v>44387</v>
      </c>
    </row>
    <row r="122" spans="1:4" x14ac:dyDescent="0.25">
      <c r="A122">
        <v>21450</v>
      </c>
      <c r="B122" s="2" t="s">
        <v>32</v>
      </c>
      <c r="C122">
        <v>4</v>
      </c>
      <c r="D122" s="3">
        <v>44388</v>
      </c>
    </row>
    <row r="123" spans="1:4" x14ac:dyDescent="0.25">
      <c r="A123">
        <v>21451</v>
      </c>
      <c r="B123" s="2" t="s">
        <v>43</v>
      </c>
      <c r="C123">
        <v>3</v>
      </c>
      <c r="D123" s="3">
        <v>44392</v>
      </c>
    </row>
    <row r="124" spans="1:4" x14ac:dyDescent="0.25">
      <c r="A124">
        <v>21452</v>
      </c>
      <c r="B124" s="2" t="s">
        <v>28</v>
      </c>
      <c r="C124">
        <v>5</v>
      </c>
      <c r="D124" s="3">
        <v>44392</v>
      </c>
    </row>
    <row r="125" spans="1:4" x14ac:dyDescent="0.25">
      <c r="A125">
        <v>21453</v>
      </c>
      <c r="B125" s="2" t="s">
        <v>76</v>
      </c>
      <c r="C125">
        <v>9</v>
      </c>
      <c r="D125" s="3">
        <v>44392</v>
      </c>
    </row>
    <row r="126" spans="1:4" x14ac:dyDescent="0.25">
      <c r="A126">
        <v>21454</v>
      </c>
      <c r="B126" s="2" t="s">
        <v>85</v>
      </c>
      <c r="C126">
        <v>3</v>
      </c>
      <c r="D126" s="3">
        <v>44393</v>
      </c>
    </row>
    <row r="127" spans="1:4" x14ac:dyDescent="0.25">
      <c r="A127">
        <v>21455</v>
      </c>
      <c r="B127" s="2" t="s">
        <v>57</v>
      </c>
      <c r="C127">
        <v>4</v>
      </c>
      <c r="D127" s="3">
        <v>44394</v>
      </c>
    </row>
    <row r="128" spans="1:4" x14ac:dyDescent="0.25">
      <c r="A128">
        <v>21456</v>
      </c>
      <c r="B128" s="2" t="s">
        <v>86</v>
      </c>
      <c r="C128">
        <v>1</v>
      </c>
      <c r="D128" s="3">
        <v>44394</v>
      </c>
    </row>
    <row r="129" spans="1:4" x14ac:dyDescent="0.25">
      <c r="A129">
        <v>21457</v>
      </c>
      <c r="B129" s="2" t="s">
        <v>87</v>
      </c>
      <c r="C129">
        <v>4</v>
      </c>
      <c r="D129" s="3">
        <v>44395</v>
      </c>
    </row>
    <row r="130" spans="1:4" x14ac:dyDescent="0.25">
      <c r="A130">
        <v>21458</v>
      </c>
      <c r="B130" s="2" t="s">
        <v>72</v>
      </c>
      <c r="C130">
        <v>4</v>
      </c>
      <c r="D130" s="3">
        <v>44398</v>
      </c>
    </row>
    <row r="131" spans="1:4" x14ac:dyDescent="0.25">
      <c r="A131">
        <v>21459</v>
      </c>
      <c r="B131" s="2" t="s">
        <v>79</v>
      </c>
      <c r="C131">
        <v>4</v>
      </c>
      <c r="D131" s="3">
        <v>44398</v>
      </c>
    </row>
    <row r="132" spans="1:4" x14ac:dyDescent="0.25">
      <c r="A132">
        <v>21460</v>
      </c>
      <c r="B132" s="2" t="s">
        <v>37</v>
      </c>
      <c r="C132">
        <v>10</v>
      </c>
      <c r="D132" s="3">
        <v>44399</v>
      </c>
    </row>
    <row r="133" spans="1:4" x14ac:dyDescent="0.25">
      <c r="A133">
        <v>21461</v>
      </c>
      <c r="B133" s="2" t="s">
        <v>35</v>
      </c>
      <c r="C133">
        <v>9</v>
      </c>
      <c r="D133" s="3">
        <v>44400</v>
      </c>
    </row>
    <row r="134" spans="1:4" x14ac:dyDescent="0.25">
      <c r="A134">
        <v>21462</v>
      </c>
      <c r="B134" s="2" t="s">
        <v>57</v>
      </c>
      <c r="C134">
        <v>6</v>
      </c>
      <c r="D134" s="3">
        <v>44401</v>
      </c>
    </row>
    <row r="135" spans="1:4" x14ac:dyDescent="0.25">
      <c r="A135">
        <v>21463</v>
      </c>
      <c r="B135" s="2" t="s">
        <v>51</v>
      </c>
      <c r="C135">
        <v>10</v>
      </c>
      <c r="D135" s="3">
        <v>44401</v>
      </c>
    </row>
    <row r="136" spans="1:4" x14ac:dyDescent="0.25">
      <c r="A136">
        <v>21464</v>
      </c>
      <c r="B136" s="2" t="s">
        <v>32</v>
      </c>
      <c r="C136">
        <v>3</v>
      </c>
      <c r="D136" s="3">
        <v>44402</v>
      </c>
    </row>
    <row r="137" spans="1:4" x14ac:dyDescent="0.25">
      <c r="A137">
        <v>21465</v>
      </c>
      <c r="B137" s="2" t="s">
        <v>78</v>
      </c>
      <c r="C137">
        <v>4</v>
      </c>
      <c r="D137" s="3">
        <v>44405</v>
      </c>
    </row>
    <row r="138" spans="1:4" x14ac:dyDescent="0.25">
      <c r="A138">
        <v>21466</v>
      </c>
      <c r="B138" s="2" t="s">
        <v>48</v>
      </c>
      <c r="C138">
        <v>12</v>
      </c>
      <c r="D138" s="3">
        <v>44405</v>
      </c>
    </row>
    <row r="139" spans="1:4" x14ac:dyDescent="0.25">
      <c r="A139">
        <v>21467</v>
      </c>
      <c r="B139" s="2" t="s">
        <v>43</v>
      </c>
      <c r="C139">
        <v>5</v>
      </c>
      <c r="D139" s="3">
        <v>44406</v>
      </c>
    </row>
    <row r="140" spans="1:4" x14ac:dyDescent="0.25">
      <c r="A140">
        <v>21468</v>
      </c>
      <c r="B140" s="2" t="s">
        <v>75</v>
      </c>
      <c r="C140">
        <v>1</v>
      </c>
      <c r="D140" s="3">
        <v>44407</v>
      </c>
    </row>
    <row r="141" spans="1:4" x14ac:dyDescent="0.25">
      <c r="A141">
        <v>21469</v>
      </c>
      <c r="B141" s="2" t="s">
        <v>88</v>
      </c>
      <c r="C141">
        <v>6</v>
      </c>
      <c r="D141" s="3">
        <v>44407</v>
      </c>
    </row>
    <row r="142" spans="1:4" x14ac:dyDescent="0.25">
      <c r="A142">
        <v>21470</v>
      </c>
      <c r="B142" s="2" t="s">
        <v>79</v>
      </c>
      <c r="C142">
        <v>6</v>
      </c>
      <c r="D142" s="3">
        <v>44408</v>
      </c>
    </row>
    <row r="143" spans="1:4" x14ac:dyDescent="0.25">
      <c r="A143">
        <v>21471</v>
      </c>
      <c r="B143" s="2" t="s">
        <v>89</v>
      </c>
      <c r="C143">
        <v>3</v>
      </c>
      <c r="D143" s="3">
        <v>44378</v>
      </c>
    </row>
    <row r="144" spans="1:4" x14ac:dyDescent="0.25">
      <c r="A144">
        <v>21472</v>
      </c>
      <c r="B144" s="2" t="s">
        <v>32</v>
      </c>
      <c r="C144">
        <v>6</v>
      </c>
      <c r="D144" s="3">
        <v>44381</v>
      </c>
    </row>
    <row r="145" spans="1:4" x14ac:dyDescent="0.25">
      <c r="A145">
        <v>21473</v>
      </c>
      <c r="B145" s="2" t="s">
        <v>80</v>
      </c>
      <c r="C145">
        <v>1</v>
      </c>
      <c r="D145" s="3">
        <v>44381</v>
      </c>
    </row>
    <row r="146" spans="1:4" x14ac:dyDescent="0.25">
      <c r="A146">
        <v>21474</v>
      </c>
      <c r="B146" s="2" t="s">
        <v>77</v>
      </c>
      <c r="C146">
        <v>11</v>
      </c>
      <c r="D146" s="3">
        <v>44382</v>
      </c>
    </row>
    <row r="147" spans="1:4" x14ac:dyDescent="0.25">
      <c r="A147">
        <v>21475</v>
      </c>
      <c r="B147" s="2" t="s">
        <v>68</v>
      </c>
      <c r="C147">
        <v>10</v>
      </c>
      <c r="D147" s="3">
        <v>44383</v>
      </c>
    </row>
    <row r="148" spans="1:4" x14ac:dyDescent="0.25">
      <c r="A148">
        <v>21476</v>
      </c>
      <c r="B148" s="2" t="s">
        <v>87</v>
      </c>
      <c r="C148">
        <v>9</v>
      </c>
      <c r="D148" s="3">
        <v>44383</v>
      </c>
    </row>
    <row r="149" spans="1:4" x14ac:dyDescent="0.25">
      <c r="A149">
        <v>21477</v>
      </c>
      <c r="B149" s="2" t="s">
        <v>31</v>
      </c>
      <c r="C149">
        <v>7</v>
      </c>
      <c r="D149" s="3">
        <v>44384</v>
      </c>
    </row>
    <row r="150" spans="1:4" x14ac:dyDescent="0.25">
      <c r="A150">
        <v>21478</v>
      </c>
      <c r="B150" s="2" t="s">
        <v>40</v>
      </c>
      <c r="C150">
        <v>6</v>
      </c>
      <c r="D150" s="3">
        <v>44385</v>
      </c>
    </row>
    <row r="151" spans="1:4" x14ac:dyDescent="0.25">
      <c r="A151">
        <v>21479</v>
      </c>
      <c r="B151" s="2" t="s">
        <v>73</v>
      </c>
      <c r="C151">
        <v>4</v>
      </c>
      <c r="D151" s="3">
        <v>44385</v>
      </c>
    </row>
    <row r="152" spans="1:4" x14ac:dyDescent="0.25">
      <c r="A152">
        <v>21480</v>
      </c>
      <c r="B152" s="2" t="s">
        <v>68</v>
      </c>
      <c r="C152">
        <v>4</v>
      </c>
      <c r="D152" s="3">
        <v>44388</v>
      </c>
    </row>
    <row r="153" spans="1:4" x14ac:dyDescent="0.25">
      <c r="A153">
        <v>21481</v>
      </c>
      <c r="B153" s="2" t="s">
        <v>84</v>
      </c>
      <c r="C153">
        <v>3</v>
      </c>
      <c r="D153" s="3">
        <v>44389</v>
      </c>
    </row>
    <row r="154" spans="1:4" x14ac:dyDescent="0.25">
      <c r="A154">
        <v>21482</v>
      </c>
      <c r="B154" s="2" t="s">
        <v>81</v>
      </c>
      <c r="C154">
        <v>4</v>
      </c>
      <c r="D154" s="3">
        <v>44390</v>
      </c>
    </row>
    <row r="155" spans="1:4" x14ac:dyDescent="0.25">
      <c r="A155">
        <v>21483</v>
      </c>
      <c r="B155" s="2" t="s">
        <v>36</v>
      </c>
      <c r="C155">
        <v>1</v>
      </c>
      <c r="D155" s="3">
        <v>44390</v>
      </c>
    </row>
    <row r="156" spans="1:4" x14ac:dyDescent="0.25">
      <c r="A156">
        <v>21484</v>
      </c>
      <c r="B156" s="2" t="s">
        <v>32</v>
      </c>
      <c r="C156">
        <v>5</v>
      </c>
      <c r="D156" s="3">
        <v>44392</v>
      </c>
    </row>
    <row r="157" spans="1:4" x14ac:dyDescent="0.25">
      <c r="A157">
        <v>21485</v>
      </c>
      <c r="B157" s="2" t="s">
        <v>32</v>
      </c>
      <c r="C157">
        <v>4</v>
      </c>
      <c r="D157" s="3">
        <v>44392</v>
      </c>
    </row>
    <row r="158" spans="1:4" x14ac:dyDescent="0.25">
      <c r="A158">
        <v>21486</v>
      </c>
      <c r="B158" s="2" t="s">
        <v>45</v>
      </c>
      <c r="C158">
        <v>4</v>
      </c>
      <c r="D158" s="3">
        <v>44392</v>
      </c>
    </row>
    <row r="159" spans="1:4" x14ac:dyDescent="0.25">
      <c r="A159">
        <v>21487</v>
      </c>
      <c r="B159" s="2" t="s">
        <v>90</v>
      </c>
      <c r="C159">
        <v>7</v>
      </c>
      <c r="D159" s="3">
        <v>44395</v>
      </c>
    </row>
    <row r="160" spans="1:4" x14ac:dyDescent="0.25">
      <c r="A160">
        <v>21488</v>
      </c>
      <c r="B160" s="2" t="s">
        <v>85</v>
      </c>
      <c r="C160">
        <v>3</v>
      </c>
      <c r="D160" s="3">
        <v>44396</v>
      </c>
    </row>
    <row r="161" spans="1:4" x14ac:dyDescent="0.25">
      <c r="A161">
        <v>21489</v>
      </c>
      <c r="B161" s="2" t="s">
        <v>34</v>
      </c>
      <c r="C161">
        <v>6</v>
      </c>
      <c r="D161" s="3">
        <v>44396</v>
      </c>
    </row>
    <row r="162" spans="1:4" x14ac:dyDescent="0.25">
      <c r="A162">
        <v>21490</v>
      </c>
      <c r="B162" s="2" t="s">
        <v>91</v>
      </c>
      <c r="C162">
        <v>1</v>
      </c>
      <c r="D162" s="3">
        <v>44397</v>
      </c>
    </row>
    <row r="163" spans="1:4" x14ac:dyDescent="0.25">
      <c r="A163">
        <v>21491</v>
      </c>
      <c r="B163" s="2" t="s">
        <v>92</v>
      </c>
      <c r="C163">
        <v>1</v>
      </c>
      <c r="D163" s="3">
        <v>44398</v>
      </c>
    </row>
    <row r="164" spans="1:4" x14ac:dyDescent="0.25">
      <c r="A164">
        <v>21492</v>
      </c>
      <c r="B164" s="2" t="s">
        <v>89</v>
      </c>
      <c r="C164">
        <v>4</v>
      </c>
      <c r="D164" s="3">
        <v>44399</v>
      </c>
    </row>
    <row r="165" spans="1:4" x14ac:dyDescent="0.25">
      <c r="A165">
        <v>21493</v>
      </c>
      <c r="B165" s="2" t="s">
        <v>89</v>
      </c>
      <c r="C165">
        <v>1</v>
      </c>
      <c r="D165" s="3">
        <v>44399</v>
      </c>
    </row>
    <row r="166" spans="1:4" x14ac:dyDescent="0.25">
      <c r="A166">
        <v>21494</v>
      </c>
      <c r="B166" s="2" t="s">
        <v>39</v>
      </c>
      <c r="C166">
        <v>6</v>
      </c>
      <c r="D166" s="3">
        <v>44402</v>
      </c>
    </row>
    <row r="167" spans="1:4" x14ac:dyDescent="0.25">
      <c r="A167">
        <v>21495</v>
      </c>
      <c r="B167" s="2" t="s">
        <v>76</v>
      </c>
      <c r="C167">
        <v>5</v>
      </c>
      <c r="D167" s="3">
        <v>44403</v>
      </c>
    </row>
    <row r="168" spans="1:4" x14ac:dyDescent="0.25">
      <c r="A168">
        <v>21496</v>
      </c>
      <c r="B168" s="2" t="s">
        <v>75</v>
      </c>
      <c r="C168">
        <v>6</v>
      </c>
      <c r="D168" s="3">
        <v>44403</v>
      </c>
    </row>
    <row r="169" spans="1:4" x14ac:dyDescent="0.25">
      <c r="A169">
        <v>21497</v>
      </c>
      <c r="B169" s="2" t="s">
        <v>87</v>
      </c>
      <c r="C169">
        <v>4</v>
      </c>
      <c r="D169" s="3">
        <v>44404</v>
      </c>
    </row>
    <row r="170" spans="1:4" x14ac:dyDescent="0.25">
      <c r="A170">
        <v>21498</v>
      </c>
      <c r="B170" s="2" t="s">
        <v>39</v>
      </c>
      <c r="C170">
        <v>12</v>
      </c>
      <c r="D170" s="3">
        <v>44405</v>
      </c>
    </row>
    <row r="171" spans="1:4" x14ac:dyDescent="0.25">
      <c r="A171">
        <v>21499</v>
      </c>
      <c r="B171" s="2" t="s">
        <v>74</v>
      </c>
      <c r="C171">
        <v>11</v>
      </c>
      <c r="D171" s="3">
        <v>44405</v>
      </c>
    </row>
    <row r="172" spans="1:4" x14ac:dyDescent="0.25">
      <c r="A172">
        <v>21500</v>
      </c>
      <c r="B172" s="2" t="s">
        <v>44</v>
      </c>
      <c r="C172">
        <v>4</v>
      </c>
      <c r="D172" s="3">
        <v>44406</v>
      </c>
    </row>
    <row r="173" spans="1:4" x14ac:dyDescent="0.25">
      <c r="A173">
        <v>21501</v>
      </c>
      <c r="B173" s="2" t="s">
        <v>29</v>
      </c>
      <c r="C173">
        <v>7</v>
      </c>
      <c r="D173" s="3">
        <v>44379</v>
      </c>
    </row>
    <row r="174" spans="1:4" x14ac:dyDescent="0.25">
      <c r="A174">
        <v>21502</v>
      </c>
      <c r="B174" s="2" t="s">
        <v>30</v>
      </c>
      <c r="C174">
        <v>1</v>
      </c>
      <c r="D174" s="3">
        <v>44380</v>
      </c>
    </row>
    <row r="175" spans="1:4" x14ac:dyDescent="0.25">
      <c r="A175">
        <v>21503</v>
      </c>
      <c r="B175" s="2" t="s">
        <v>35</v>
      </c>
      <c r="C175">
        <v>10</v>
      </c>
      <c r="D175" s="3">
        <v>44380</v>
      </c>
    </row>
    <row r="176" spans="1:4" x14ac:dyDescent="0.25">
      <c r="A176">
        <v>21504</v>
      </c>
      <c r="B176" s="2" t="s">
        <v>93</v>
      </c>
      <c r="C176">
        <v>1</v>
      </c>
      <c r="D176" s="3">
        <v>44381</v>
      </c>
    </row>
    <row r="177" spans="1:4" x14ac:dyDescent="0.25">
      <c r="A177">
        <v>21505</v>
      </c>
      <c r="B177" s="2" t="s">
        <v>94</v>
      </c>
      <c r="C177">
        <v>9</v>
      </c>
      <c r="D177" s="3">
        <v>44382</v>
      </c>
    </row>
    <row r="178" spans="1:4" x14ac:dyDescent="0.25">
      <c r="A178">
        <v>21506</v>
      </c>
      <c r="B178" s="2" t="s">
        <v>72</v>
      </c>
      <c r="C178">
        <v>7</v>
      </c>
      <c r="D178" s="3">
        <v>44382</v>
      </c>
    </row>
    <row r="179" spans="1:4" x14ac:dyDescent="0.25">
      <c r="A179">
        <v>21507</v>
      </c>
      <c r="B179" s="2" t="s">
        <v>76</v>
      </c>
      <c r="C179">
        <v>3</v>
      </c>
      <c r="D179" s="3">
        <v>44383</v>
      </c>
    </row>
    <row r="180" spans="1:4" x14ac:dyDescent="0.25">
      <c r="A180">
        <v>21508</v>
      </c>
      <c r="B180" s="2" t="s">
        <v>83</v>
      </c>
      <c r="C180">
        <v>7</v>
      </c>
      <c r="D180" s="3">
        <v>44386</v>
      </c>
    </row>
    <row r="181" spans="1:4" x14ac:dyDescent="0.25">
      <c r="A181">
        <v>21509</v>
      </c>
      <c r="B181" s="2" t="s">
        <v>77</v>
      </c>
      <c r="C181">
        <v>1</v>
      </c>
      <c r="D181" s="3">
        <v>44386</v>
      </c>
    </row>
    <row r="182" spans="1:4" x14ac:dyDescent="0.25">
      <c r="A182">
        <v>21510</v>
      </c>
      <c r="B182" s="2" t="s">
        <v>53</v>
      </c>
      <c r="C182">
        <v>6</v>
      </c>
      <c r="D182" s="3">
        <v>44387</v>
      </c>
    </row>
    <row r="183" spans="1:4" x14ac:dyDescent="0.25">
      <c r="A183">
        <v>21511</v>
      </c>
      <c r="B183" s="2" t="s">
        <v>57</v>
      </c>
      <c r="C183">
        <v>5</v>
      </c>
      <c r="D183" s="3">
        <v>44388</v>
      </c>
    </row>
    <row r="184" spans="1:4" x14ac:dyDescent="0.25">
      <c r="A184">
        <v>21512</v>
      </c>
      <c r="B184" s="2" t="s">
        <v>32</v>
      </c>
      <c r="C184">
        <v>1</v>
      </c>
      <c r="D184" s="3">
        <v>44389</v>
      </c>
    </row>
    <row r="185" spans="1:4" x14ac:dyDescent="0.25">
      <c r="A185">
        <v>21513</v>
      </c>
      <c r="B185" s="2" t="s">
        <v>89</v>
      </c>
      <c r="C185">
        <v>4</v>
      </c>
      <c r="D185" s="3">
        <v>44389</v>
      </c>
    </row>
    <row r="186" spans="1:4" x14ac:dyDescent="0.25">
      <c r="A186">
        <v>21514</v>
      </c>
      <c r="B186" s="2" t="s">
        <v>43</v>
      </c>
      <c r="C186">
        <v>1</v>
      </c>
      <c r="D186" s="3">
        <v>44390</v>
      </c>
    </row>
    <row r="187" spans="1:4" x14ac:dyDescent="0.25">
      <c r="A187">
        <v>21515</v>
      </c>
      <c r="B187" s="2" t="s">
        <v>73</v>
      </c>
      <c r="C187">
        <v>6</v>
      </c>
      <c r="D187" s="3">
        <v>44393</v>
      </c>
    </row>
    <row r="188" spans="1:4" x14ac:dyDescent="0.25">
      <c r="A188">
        <v>21516</v>
      </c>
      <c r="B188" s="2" t="s">
        <v>37</v>
      </c>
      <c r="C188">
        <v>4</v>
      </c>
      <c r="D188" s="3">
        <v>44393</v>
      </c>
    </row>
    <row r="189" spans="1:4" x14ac:dyDescent="0.25">
      <c r="A189">
        <v>21517</v>
      </c>
      <c r="B189" s="2" t="s">
        <v>95</v>
      </c>
      <c r="C189">
        <v>7</v>
      </c>
      <c r="D189" s="3">
        <v>44394</v>
      </c>
    </row>
    <row r="190" spans="1:4" x14ac:dyDescent="0.25">
      <c r="A190">
        <v>21518</v>
      </c>
      <c r="B190" s="2" t="s">
        <v>38</v>
      </c>
      <c r="C190">
        <v>5</v>
      </c>
      <c r="D190" s="3">
        <v>44395</v>
      </c>
    </row>
    <row r="191" spans="1:4" x14ac:dyDescent="0.25">
      <c r="A191">
        <v>21519</v>
      </c>
      <c r="B191" s="2" t="s">
        <v>39</v>
      </c>
      <c r="C191">
        <v>3</v>
      </c>
      <c r="D191" s="3">
        <v>44395</v>
      </c>
    </row>
    <row r="192" spans="1:4" x14ac:dyDescent="0.25">
      <c r="A192">
        <v>21520</v>
      </c>
      <c r="B192" s="2" t="s">
        <v>24</v>
      </c>
      <c r="C192">
        <v>7</v>
      </c>
      <c r="D192" s="3">
        <v>44396</v>
      </c>
    </row>
    <row r="193" spans="1:4" x14ac:dyDescent="0.25">
      <c r="A193">
        <v>21521</v>
      </c>
      <c r="B193" s="2" t="s">
        <v>72</v>
      </c>
      <c r="C193">
        <v>4</v>
      </c>
      <c r="D193" s="3">
        <v>44397</v>
      </c>
    </row>
    <row r="194" spans="1:4" x14ac:dyDescent="0.25">
      <c r="A194">
        <v>21522</v>
      </c>
      <c r="B194" s="2" t="s">
        <v>68</v>
      </c>
      <c r="C194">
        <v>9</v>
      </c>
      <c r="D194" s="3">
        <v>44400</v>
      </c>
    </row>
    <row r="195" spans="1:4" x14ac:dyDescent="0.25">
      <c r="A195">
        <v>21523</v>
      </c>
      <c r="B195" s="2" t="s">
        <v>60</v>
      </c>
      <c r="C195">
        <v>1</v>
      </c>
      <c r="D195" s="3">
        <v>44400</v>
      </c>
    </row>
    <row r="196" spans="1:4" x14ac:dyDescent="0.25">
      <c r="A196">
        <v>21524</v>
      </c>
      <c r="B196" s="2" t="s">
        <v>32</v>
      </c>
      <c r="C196">
        <v>4</v>
      </c>
      <c r="D196" s="3">
        <v>44401</v>
      </c>
    </row>
    <row r="197" spans="1:4" x14ac:dyDescent="0.25">
      <c r="A197">
        <v>21525</v>
      </c>
      <c r="B197" s="2" t="s">
        <v>53</v>
      </c>
      <c r="C197">
        <v>3</v>
      </c>
      <c r="D197" s="3">
        <v>44402</v>
      </c>
    </row>
    <row r="198" spans="1:4" x14ac:dyDescent="0.25">
      <c r="A198">
        <v>21526</v>
      </c>
      <c r="B198" s="2" t="s">
        <v>48</v>
      </c>
      <c r="C198">
        <v>4</v>
      </c>
      <c r="D198" s="3">
        <v>44402</v>
      </c>
    </row>
    <row r="199" spans="1:4" x14ac:dyDescent="0.25">
      <c r="A199">
        <v>21527</v>
      </c>
      <c r="B199" s="2" t="s">
        <v>48</v>
      </c>
      <c r="C199">
        <v>4</v>
      </c>
      <c r="D199" s="3">
        <v>44403</v>
      </c>
    </row>
    <row r="200" spans="1:4" x14ac:dyDescent="0.25">
      <c r="A200">
        <v>21528</v>
      </c>
      <c r="B200" s="2" t="s">
        <v>24</v>
      </c>
      <c r="C200">
        <v>3</v>
      </c>
      <c r="D200" s="3">
        <v>44404</v>
      </c>
    </row>
    <row r="201" spans="1:4" x14ac:dyDescent="0.25">
      <c r="A201">
        <v>21529</v>
      </c>
      <c r="B201" s="2" t="s">
        <v>52</v>
      </c>
      <c r="C201">
        <v>9</v>
      </c>
      <c r="D201" s="3">
        <v>44404</v>
      </c>
    </row>
    <row r="202" spans="1:4" x14ac:dyDescent="0.25">
      <c r="A202">
        <v>21530</v>
      </c>
      <c r="B202" s="2" t="s">
        <v>96</v>
      </c>
      <c r="C202">
        <v>3</v>
      </c>
      <c r="D202" s="3">
        <v>44407</v>
      </c>
    </row>
    <row r="203" spans="1:4" x14ac:dyDescent="0.25">
      <c r="A203">
        <v>21531</v>
      </c>
      <c r="B203" s="2" t="s">
        <v>38</v>
      </c>
      <c r="C203">
        <v>5</v>
      </c>
      <c r="D203" s="3">
        <v>44408</v>
      </c>
    </row>
    <row r="204" spans="1:4" x14ac:dyDescent="0.25">
      <c r="A204">
        <v>21532</v>
      </c>
      <c r="B204" s="2" t="s">
        <v>26</v>
      </c>
      <c r="C204">
        <v>1</v>
      </c>
      <c r="D204" s="3">
        <v>44378</v>
      </c>
    </row>
    <row r="205" spans="1:4" x14ac:dyDescent="0.25">
      <c r="A205">
        <v>21533</v>
      </c>
      <c r="B205" s="2" t="s">
        <v>44</v>
      </c>
      <c r="C205">
        <v>7</v>
      </c>
      <c r="D205" s="3">
        <v>44378</v>
      </c>
    </row>
    <row r="206" spans="1:4" x14ac:dyDescent="0.25">
      <c r="A206">
        <v>21534</v>
      </c>
      <c r="B206" s="2" t="s">
        <v>68</v>
      </c>
      <c r="C206">
        <v>7</v>
      </c>
      <c r="D206" s="3">
        <v>44379</v>
      </c>
    </row>
    <row r="207" spans="1:4" x14ac:dyDescent="0.25">
      <c r="A207">
        <v>21535</v>
      </c>
      <c r="B207" s="2" t="s">
        <v>78</v>
      </c>
      <c r="C207">
        <v>4</v>
      </c>
      <c r="D207" s="3">
        <v>44380</v>
      </c>
    </row>
    <row r="208" spans="1:4" x14ac:dyDescent="0.25">
      <c r="A208">
        <v>21536</v>
      </c>
      <c r="B208" s="2" t="s">
        <v>76</v>
      </c>
      <c r="C208">
        <v>4</v>
      </c>
      <c r="D208" s="3">
        <v>44380</v>
      </c>
    </row>
    <row r="209" spans="1:4" x14ac:dyDescent="0.25">
      <c r="A209">
        <v>21537</v>
      </c>
      <c r="B209" s="2" t="s">
        <v>39</v>
      </c>
      <c r="C209">
        <v>1</v>
      </c>
      <c r="D209" s="3">
        <v>44383</v>
      </c>
    </row>
    <row r="210" spans="1:4" x14ac:dyDescent="0.25">
      <c r="A210">
        <v>21538</v>
      </c>
      <c r="B210" s="2" t="s">
        <v>67</v>
      </c>
      <c r="C210">
        <v>1</v>
      </c>
      <c r="D210" s="3">
        <v>44384</v>
      </c>
    </row>
    <row r="211" spans="1:4" x14ac:dyDescent="0.25">
      <c r="A211">
        <v>21539</v>
      </c>
      <c r="B211" s="2" t="s">
        <v>67</v>
      </c>
      <c r="C211">
        <v>7</v>
      </c>
      <c r="D211" s="3">
        <v>44384</v>
      </c>
    </row>
    <row r="212" spans="1:4" x14ac:dyDescent="0.25">
      <c r="A212">
        <v>21540</v>
      </c>
      <c r="B212" s="2" t="s">
        <v>27</v>
      </c>
      <c r="C212">
        <v>4</v>
      </c>
      <c r="D212" s="3">
        <v>44385</v>
      </c>
    </row>
    <row r="213" spans="1:4" x14ac:dyDescent="0.25">
      <c r="A213">
        <v>21541</v>
      </c>
      <c r="B213" s="2" t="s">
        <v>26</v>
      </c>
      <c r="C213">
        <v>4</v>
      </c>
      <c r="D213" s="3">
        <v>44386</v>
      </c>
    </row>
    <row r="214" spans="1:4" x14ac:dyDescent="0.25">
      <c r="A214">
        <v>21542</v>
      </c>
      <c r="B214" s="2" t="s">
        <v>37</v>
      </c>
      <c r="C214">
        <v>4</v>
      </c>
      <c r="D214" s="3">
        <v>44387</v>
      </c>
    </row>
    <row r="215" spans="1:4" x14ac:dyDescent="0.25">
      <c r="A215">
        <v>21543</v>
      </c>
      <c r="B215" s="2" t="s">
        <v>51</v>
      </c>
      <c r="C215">
        <v>3</v>
      </c>
      <c r="D215" s="3">
        <v>44387</v>
      </c>
    </row>
    <row r="216" spans="1:4" x14ac:dyDescent="0.25">
      <c r="A216">
        <v>21544</v>
      </c>
      <c r="B216" s="2" t="s">
        <v>95</v>
      </c>
      <c r="C216">
        <v>3</v>
      </c>
      <c r="D216" s="3">
        <v>44390</v>
      </c>
    </row>
    <row r="217" spans="1:4" x14ac:dyDescent="0.25">
      <c r="A217">
        <v>21545</v>
      </c>
      <c r="B217" s="2" t="s">
        <v>27</v>
      </c>
      <c r="C217">
        <v>4</v>
      </c>
      <c r="D217" s="3">
        <v>44392</v>
      </c>
    </row>
    <row r="218" spans="1:4" x14ac:dyDescent="0.25">
      <c r="A218">
        <v>21546</v>
      </c>
      <c r="B218" s="2" t="s">
        <v>70</v>
      </c>
      <c r="C218">
        <v>4</v>
      </c>
      <c r="D218" s="3">
        <v>44392</v>
      </c>
    </row>
    <row r="219" spans="1:4" x14ac:dyDescent="0.25">
      <c r="A219">
        <v>21547</v>
      </c>
      <c r="B219" s="2" t="s">
        <v>84</v>
      </c>
      <c r="C219">
        <v>7</v>
      </c>
      <c r="D219" s="3">
        <v>44392</v>
      </c>
    </row>
    <row r="220" spans="1:4" x14ac:dyDescent="0.25">
      <c r="A220">
        <v>21548</v>
      </c>
      <c r="B220" s="2" t="s">
        <v>55</v>
      </c>
      <c r="C220">
        <v>6</v>
      </c>
      <c r="D220" s="3">
        <v>44393</v>
      </c>
    </row>
    <row r="221" spans="1:4" x14ac:dyDescent="0.25">
      <c r="A221">
        <v>21549</v>
      </c>
      <c r="B221" s="2" t="s">
        <v>45</v>
      </c>
      <c r="C221">
        <v>1</v>
      </c>
      <c r="D221" s="3">
        <v>44393</v>
      </c>
    </row>
    <row r="222" spans="1:4" x14ac:dyDescent="0.25">
      <c r="A222">
        <v>21550</v>
      </c>
      <c r="B222" s="2" t="s">
        <v>67</v>
      </c>
      <c r="C222">
        <v>3</v>
      </c>
      <c r="D222" s="3">
        <v>44394</v>
      </c>
    </row>
    <row r="223" spans="1:4" x14ac:dyDescent="0.25">
      <c r="A223">
        <v>21551</v>
      </c>
      <c r="B223" s="2" t="s">
        <v>42</v>
      </c>
      <c r="C223">
        <v>7</v>
      </c>
      <c r="D223" s="3">
        <v>44397</v>
      </c>
    </row>
    <row r="224" spans="1:4" x14ac:dyDescent="0.25">
      <c r="A224">
        <v>21552</v>
      </c>
      <c r="B224" s="2" t="s">
        <v>71</v>
      </c>
      <c r="C224">
        <v>4</v>
      </c>
      <c r="D224" s="3">
        <v>44398</v>
      </c>
    </row>
    <row r="225" spans="1:4" x14ac:dyDescent="0.25">
      <c r="A225">
        <v>21553</v>
      </c>
      <c r="B225" s="2" t="s">
        <v>54</v>
      </c>
      <c r="C225">
        <v>6</v>
      </c>
      <c r="D225" s="3">
        <v>44398</v>
      </c>
    </row>
    <row r="226" spans="1:4" x14ac:dyDescent="0.25">
      <c r="A226">
        <v>21554</v>
      </c>
      <c r="B226" s="2" t="s">
        <v>79</v>
      </c>
      <c r="C226">
        <v>6</v>
      </c>
      <c r="D226" s="3">
        <v>44399</v>
      </c>
    </row>
    <row r="227" spans="1:4" x14ac:dyDescent="0.25">
      <c r="A227">
        <v>21555</v>
      </c>
      <c r="B227" s="2" t="s">
        <v>65</v>
      </c>
      <c r="C227">
        <v>1</v>
      </c>
      <c r="D227" s="3">
        <v>44400</v>
      </c>
    </row>
    <row r="228" spans="1:4" x14ac:dyDescent="0.25">
      <c r="A228">
        <v>21556</v>
      </c>
      <c r="B228" s="2" t="s">
        <v>66</v>
      </c>
      <c r="C228">
        <v>5</v>
      </c>
      <c r="D228" s="3">
        <v>44400</v>
      </c>
    </row>
    <row r="229" spans="1:4" x14ac:dyDescent="0.25">
      <c r="A229">
        <v>21557</v>
      </c>
      <c r="B229" s="2" t="s">
        <v>27</v>
      </c>
      <c r="C229">
        <v>5</v>
      </c>
      <c r="D229" s="3">
        <v>44401</v>
      </c>
    </row>
    <row r="230" spans="1:4" x14ac:dyDescent="0.25">
      <c r="A230">
        <v>21558</v>
      </c>
      <c r="B230" s="2" t="s">
        <v>31</v>
      </c>
      <c r="C230">
        <v>4</v>
      </c>
      <c r="D230" s="3">
        <v>44404</v>
      </c>
    </row>
    <row r="231" spans="1:4" x14ac:dyDescent="0.25">
      <c r="A231">
        <v>21559</v>
      </c>
      <c r="B231" s="2" t="s">
        <v>73</v>
      </c>
      <c r="C231">
        <v>1</v>
      </c>
      <c r="D231" s="3">
        <v>44404</v>
      </c>
    </row>
    <row r="232" spans="1:4" x14ac:dyDescent="0.25">
      <c r="A232">
        <v>21560</v>
      </c>
      <c r="B232" s="2" t="s">
        <v>26</v>
      </c>
      <c r="C232">
        <v>3</v>
      </c>
      <c r="D232" s="3">
        <v>44405</v>
      </c>
    </row>
    <row r="233" spans="1:4" x14ac:dyDescent="0.25">
      <c r="A233">
        <v>21561</v>
      </c>
      <c r="B233" s="2" t="s">
        <v>36</v>
      </c>
      <c r="C233">
        <v>4</v>
      </c>
      <c r="D233" s="3">
        <v>44406</v>
      </c>
    </row>
    <row r="234" spans="1:4" x14ac:dyDescent="0.25">
      <c r="A234">
        <v>21562</v>
      </c>
      <c r="B234" s="2" t="s">
        <v>91</v>
      </c>
      <c r="C234">
        <v>1</v>
      </c>
      <c r="D234" s="3">
        <v>44407</v>
      </c>
    </row>
    <row r="235" spans="1:4" x14ac:dyDescent="0.25">
      <c r="A235">
        <v>21563</v>
      </c>
      <c r="B235" s="2" t="s">
        <v>52</v>
      </c>
      <c r="C235">
        <v>3</v>
      </c>
      <c r="D235" s="3">
        <v>44407</v>
      </c>
    </row>
    <row r="236" spans="1:4" x14ac:dyDescent="0.25">
      <c r="A236">
        <v>21564</v>
      </c>
      <c r="B236" s="2" t="s">
        <v>97</v>
      </c>
      <c r="C236">
        <v>5</v>
      </c>
      <c r="D236" s="3">
        <v>44408</v>
      </c>
    </row>
    <row r="237" spans="1:4" x14ac:dyDescent="0.25">
      <c r="A237">
        <v>21565</v>
      </c>
      <c r="B237" s="2" t="s">
        <v>42</v>
      </c>
      <c r="C237">
        <v>7</v>
      </c>
      <c r="D237" s="3">
        <v>44380</v>
      </c>
    </row>
    <row r="238" spans="1:4" x14ac:dyDescent="0.25">
      <c r="A238">
        <v>21566</v>
      </c>
      <c r="B238" s="2" t="s">
        <v>54</v>
      </c>
      <c r="C238">
        <v>3</v>
      </c>
      <c r="D238" s="3">
        <v>44380</v>
      </c>
    </row>
    <row r="239" spans="1:4" x14ac:dyDescent="0.25">
      <c r="A239">
        <v>21567</v>
      </c>
      <c r="B239" s="2" t="s">
        <v>90</v>
      </c>
      <c r="C239">
        <v>4</v>
      </c>
      <c r="D239" s="3">
        <v>44381</v>
      </c>
    </row>
    <row r="240" spans="1:4" x14ac:dyDescent="0.25">
      <c r="A240">
        <v>21568</v>
      </c>
      <c r="B240" s="2" t="s">
        <v>31</v>
      </c>
      <c r="C240">
        <v>1</v>
      </c>
      <c r="D240" s="3">
        <v>44382</v>
      </c>
    </row>
    <row r="241" spans="1:4" x14ac:dyDescent="0.25">
      <c r="A241">
        <v>21569</v>
      </c>
      <c r="B241" s="2" t="s">
        <v>85</v>
      </c>
      <c r="C241">
        <v>11</v>
      </c>
      <c r="D241" s="3">
        <v>44382</v>
      </c>
    </row>
    <row r="242" spans="1:4" x14ac:dyDescent="0.25">
      <c r="A242">
        <v>21570</v>
      </c>
      <c r="B242" s="2" t="s">
        <v>40</v>
      </c>
      <c r="C242">
        <v>12</v>
      </c>
      <c r="D242" s="3">
        <v>44383</v>
      </c>
    </row>
    <row r="243" spans="1:4" x14ac:dyDescent="0.25">
      <c r="A243">
        <v>21571</v>
      </c>
      <c r="B243" s="2" t="s">
        <v>77</v>
      </c>
      <c r="C243">
        <v>6</v>
      </c>
      <c r="D243" s="3">
        <v>44384</v>
      </c>
    </row>
    <row r="244" spans="1:4" x14ac:dyDescent="0.25">
      <c r="A244">
        <v>21572</v>
      </c>
      <c r="B244" s="2" t="s">
        <v>31</v>
      </c>
      <c r="C244">
        <v>7</v>
      </c>
      <c r="D244" s="3">
        <v>44387</v>
      </c>
    </row>
    <row r="245" spans="1:4" x14ac:dyDescent="0.25">
      <c r="A245">
        <v>21573</v>
      </c>
      <c r="B245" s="2" t="s">
        <v>70</v>
      </c>
      <c r="C245">
        <v>1</v>
      </c>
      <c r="D245" s="3">
        <v>44387</v>
      </c>
    </row>
    <row r="246" spans="1:4" x14ac:dyDescent="0.25">
      <c r="A246">
        <v>21574</v>
      </c>
      <c r="B246" s="2" t="s">
        <v>89</v>
      </c>
      <c r="C246">
        <v>3</v>
      </c>
      <c r="D246" s="3">
        <v>44388</v>
      </c>
    </row>
    <row r="247" spans="1:4" x14ac:dyDescent="0.25">
      <c r="A247">
        <v>21575</v>
      </c>
      <c r="B247" s="2" t="s">
        <v>76</v>
      </c>
      <c r="C247">
        <v>4</v>
      </c>
      <c r="D247" s="3">
        <v>44389</v>
      </c>
    </row>
    <row r="248" spans="1:4" x14ac:dyDescent="0.25">
      <c r="A248">
        <v>21576</v>
      </c>
      <c r="B248" s="2" t="s">
        <v>55</v>
      </c>
      <c r="C248">
        <v>4</v>
      </c>
      <c r="D248" s="3">
        <v>44389</v>
      </c>
    </row>
    <row r="249" spans="1:4" x14ac:dyDescent="0.25">
      <c r="A249">
        <v>21577</v>
      </c>
      <c r="B249" s="2" t="s">
        <v>98</v>
      </c>
      <c r="C249">
        <v>3</v>
      </c>
      <c r="D249" s="3">
        <v>44390</v>
      </c>
    </row>
    <row r="250" spans="1:4" x14ac:dyDescent="0.25">
      <c r="A250">
        <v>21578</v>
      </c>
      <c r="B250" s="2" t="s">
        <v>56</v>
      </c>
      <c r="C250">
        <v>7</v>
      </c>
      <c r="D250" s="3">
        <v>44392</v>
      </c>
    </row>
    <row r="251" spans="1:4" x14ac:dyDescent="0.25">
      <c r="A251">
        <v>21579</v>
      </c>
      <c r="B251" s="2" t="s">
        <v>49</v>
      </c>
      <c r="C251">
        <v>7</v>
      </c>
      <c r="D251" s="3">
        <v>44392</v>
      </c>
    </row>
    <row r="252" spans="1:4" x14ac:dyDescent="0.25">
      <c r="A252">
        <v>21580</v>
      </c>
      <c r="B252" s="2" t="s">
        <v>31</v>
      </c>
      <c r="C252">
        <v>3</v>
      </c>
      <c r="D252" s="3">
        <v>44394</v>
      </c>
    </row>
    <row r="253" spans="1:4" x14ac:dyDescent="0.25">
      <c r="A253">
        <v>21581</v>
      </c>
      <c r="B253" s="2" t="s">
        <v>51</v>
      </c>
      <c r="C253">
        <v>4</v>
      </c>
      <c r="D253" s="3">
        <v>44395</v>
      </c>
    </row>
    <row r="254" spans="1:4" x14ac:dyDescent="0.25">
      <c r="A254">
        <v>21582</v>
      </c>
      <c r="B254" s="2" t="s">
        <v>76</v>
      </c>
      <c r="C254">
        <v>6</v>
      </c>
      <c r="D254" s="3">
        <v>44396</v>
      </c>
    </row>
    <row r="255" spans="1:4" x14ac:dyDescent="0.25">
      <c r="A255">
        <v>21583</v>
      </c>
      <c r="B255" s="2" t="s">
        <v>99</v>
      </c>
      <c r="C255">
        <v>9</v>
      </c>
      <c r="D255" s="3">
        <v>44396</v>
      </c>
    </row>
    <row r="256" spans="1:4" x14ac:dyDescent="0.25">
      <c r="A256">
        <v>21584</v>
      </c>
      <c r="B256" s="2" t="s">
        <v>66</v>
      </c>
      <c r="C256">
        <v>4</v>
      </c>
      <c r="D256" s="3">
        <v>44397</v>
      </c>
    </row>
    <row r="257" spans="1:4" x14ac:dyDescent="0.25">
      <c r="A257">
        <v>21585</v>
      </c>
      <c r="B257" s="2" t="s">
        <v>57</v>
      </c>
      <c r="C257">
        <v>6</v>
      </c>
      <c r="D257" s="3">
        <v>44398</v>
      </c>
    </row>
    <row r="258" spans="1:4" x14ac:dyDescent="0.25">
      <c r="A258">
        <v>21586</v>
      </c>
      <c r="B258" s="2" t="s">
        <v>42</v>
      </c>
      <c r="C258">
        <v>4</v>
      </c>
      <c r="D258" s="3">
        <v>44398</v>
      </c>
    </row>
    <row r="259" spans="1:4" x14ac:dyDescent="0.25">
      <c r="A259">
        <v>21587</v>
      </c>
      <c r="B259" s="2" t="s">
        <v>72</v>
      </c>
      <c r="C259">
        <v>3</v>
      </c>
      <c r="D259" s="3">
        <v>44401</v>
      </c>
    </row>
    <row r="260" spans="1:4" x14ac:dyDescent="0.25">
      <c r="A260">
        <v>21588</v>
      </c>
      <c r="B260" s="2" t="s">
        <v>67</v>
      </c>
      <c r="C260">
        <v>9</v>
      </c>
      <c r="D260" s="3">
        <v>44402</v>
      </c>
    </row>
    <row r="261" spans="1:4" x14ac:dyDescent="0.25">
      <c r="A261">
        <v>21589</v>
      </c>
      <c r="B261" s="2" t="s">
        <v>82</v>
      </c>
      <c r="C261">
        <v>7</v>
      </c>
      <c r="D261" s="3">
        <v>44402</v>
      </c>
    </row>
    <row r="262" spans="1:4" x14ac:dyDescent="0.25">
      <c r="A262">
        <v>21590</v>
      </c>
      <c r="B262" s="2" t="s">
        <v>34</v>
      </c>
      <c r="C262">
        <v>1</v>
      </c>
      <c r="D262" s="3">
        <v>44403</v>
      </c>
    </row>
    <row r="263" spans="1:4" x14ac:dyDescent="0.25">
      <c r="A263">
        <v>21591</v>
      </c>
      <c r="B263" s="2" t="s">
        <v>99</v>
      </c>
      <c r="C263">
        <v>4</v>
      </c>
      <c r="D263" s="3">
        <v>44404</v>
      </c>
    </row>
    <row r="264" spans="1:4" x14ac:dyDescent="0.25">
      <c r="A264">
        <v>21592</v>
      </c>
      <c r="B264" s="2" t="s">
        <v>68</v>
      </c>
      <c r="C264">
        <v>6</v>
      </c>
      <c r="D264" s="3">
        <v>44405</v>
      </c>
    </row>
    <row r="265" spans="1:4" x14ac:dyDescent="0.25">
      <c r="A265">
        <v>21593</v>
      </c>
      <c r="B265" s="2" t="s">
        <v>71</v>
      </c>
      <c r="C265">
        <v>4</v>
      </c>
      <c r="D265" s="3">
        <v>44405</v>
      </c>
    </row>
    <row r="266" spans="1:4" x14ac:dyDescent="0.25">
      <c r="A266">
        <v>21594</v>
      </c>
      <c r="B266" s="2" t="s">
        <v>75</v>
      </c>
      <c r="C266">
        <v>7</v>
      </c>
      <c r="D266" s="3">
        <v>44378</v>
      </c>
    </row>
    <row r="267" spans="1:4" x14ac:dyDescent="0.25">
      <c r="A267">
        <v>21595</v>
      </c>
      <c r="B267" s="2" t="s">
        <v>58</v>
      </c>
      <c r="C267">
        <v>7</v>
      </c>
      <c r="D267" s="3">
        <v>44379</v>
      </c>
    </row>
    <row r="268" spans="1:4" x14ac:dyDescent="0.25">
      <c r="A268">
        <v>21596</v>
      </c>
      <c r="B268" s="2" t="s">
        <v>32</v>
      </c>
      <c r="C268">
        <v>3</v>
      </c>
      <c r="D268" s="3">
        <v>44379</v>
      </c>
    </row>
    <row r="269" spans="1:4" x14ac:dyDescent="0.25">
      <c r="A269">
        <v>21597</v>
      </c>
      <c r="B269" s="2" t="s">
        <v>44</v>
      </c>
      <c r="C269">
        <v>5</v>
      </c>
      <c r="D269" s="3">
        <v>44380</v>
      </c>
    </row>
    <row r="270" spans="1:4" x14ac:dyDescent="0.25">
      <c r="A270">
        <v>21598</v>
      </c>
      <c r="B270" s="2" t="s">
        <v>57</v>
      </c>
      <c r="C270">
        <v>6</v>
      </c>
      <c r="D270" s="3">
        <v>44381</v>
      </c>
    </row>
    <row r="271" spans="1:4" x14ac:dyDescent="0.25">
      <c r="A271">
        <v>21599</v>
      </c>
      <c r="B271" s="2" t="s">
        <v>100</v>
      </c>
      <c r="C271">
        <v>3</v>
      </c>
      <c r="D271" s="3">
        <v>44381</v>
      </c>
    </row>
    <row r="272" spans="1:4" x14ac:dyDescent="0.25">
      <c r="A272">
        <v>21600</v>
      </c>
      <c r="B272" s="2" t="s">
        <v>46</v>
      </c>
      <c r="C272">
        <v>4</v>
      </c>
      <c r="D272" s="3">
        <v>44382</v>
      </c>
    </row>
    <row r="273" spans="1:4" x14ac:dyDescent="0.25">
      <c r="A273">
        <v>21601</v>
      </c>
      <c r="B273" s="2" t="s">
        <v>28</v>
      </c>
      <c r="C273">
        <v>6</v>
      </c>
      <c r="D273" s="3">
        <v>44385</v>
      </c>
    </row>
    <row r="274" spans="1:4" x14ac:dyDescent="0.25">
      <c r="A274">
        <v>21602</v>
      </c>
      <c r="B274" s="2" t="s">
        <v>88</v>
      </c>
      <c r="C274">
        <v>7</v>
      </c>
      <c r="D274" s="3">
        <v>44386</v>
      </c>
    </row>
    <row r="275" spans="1:4" x14ac:dyDescent="0.25">
      <c r="A275">
        <v>21603</v>
      </c>
      <c r="B275" s="2" t="s">
        <v>101</v>
      </c>
      <c r="C275">
        <v>7</v>
      </c>
      <c r="D275" s="3">
        <v>44386</v>
      </c>
    </row>
    <row r="276" spans="1:4" x14ac:dyDescent="0.25">
      <c r="A276">
        <v>21604</v>
      </c>
      <c r="B276" s="2" t="s">
        <v>49</v>
      </c>
      <c r="C276">
        <v>4</v>
      </c>
      <c r="D276" s="3">
        <v>44387</v>
      </c>
    </row>
    <row r="277" spans="1:4" x14ac:dyDescent="0.25">
      <c r="A277">
        <v>21605</v>
      </c>
      <c r="B277" s="2" t="s">
        <v>79</v>
      </c>
      <c r="C277">
        <v>7</v>
      </c>
      <c r="D277" s="3">
        <v>44388</v>
      </c>
    </row>
    <row r="278" spans="1:4" x14ac:dyDescent="0.25">
      <c r="A278">
        <v>21606</v>
      </c>
      <c r="B278" s="2" t="s">
        <v>48</v>
      </c>
      <c r="C278">
        <v>1</v>
      </c>
      <c r="D278" s="3">
        <v>44388</v>
      </c>
    </row>
    <row r="279" spans="1:4" x14ac:dyDescent="0.25">
      <c r="A279">
        <v>21607</v>
      </c>
      <c r="B279" s="2" t="s">
        <v>71</v>
      </c>
      <c r="C279">
        <v>1</v>
      </c>
      <c r="D279" s="3">
        <v>44389</v>
      </c>
    </row>
    <row r="280" spans="1:4" x14ac:dyDescent="0.25">
      <c r="A280">
        <v>21608</v>
      </c>
      <c r="B280" s="2" t="s">
        <v>39</v>
      </c>
      <c r="C280">
        <v>4</v>
      </c>
      <c r="D280" s="3">
        <v>44392</v>
      </c>
    </row>
    <row r="281" spans="1:4" x14ac:dyDescent="0.25">
      <c r="A281">
        <v>21609</v>
      </c>
      <c r="B281" s="2" t="s">
        <v>44</v>
      </c>
      <c r="C281">
        <v>7</v>
      </c>
      <c r="D281" s="3">
        <v>44392</v>
      </c>
    </row>
    <row r="282" spans="1:4" x14ac:dyDescent="0.25">
      <c r="A282">
        <v>21610</v>
      </c>
      <c r="B282" s="2" t="s">
        <v>102</v>
      </c>
      <c r="C282">
        <v>6</v>
      </c>
      <c r="D282" s="3">
        <v>44393</v>
      </c>
    </row>
    <row r="283" spans="1:4" x14ac:dyDescent="0.25">
      <c r="A283">
        <v>21611</v>
      </c>
      <c r="B283" s="2" t="s">
        <v>103</v>
      </c>
      <c r="C283">
        <v>5</v>
      </c>
      <c r="D283" s="3">
        <v>44394</v>
      </c>
    </row>
    <row r="284" spans="1:4" x14ac:dyDescent="0.25">
      <c r="A284">
        <v>21612</v>
      </c>
      <c r="B284" s="2" t="s">
        <v>77</v>
      </c>
      <c r="C284">
        <v>3</v>
      </c>
      <c r="D284" s="3">
        <v>44395</v>
      </c>
    </row>
    <row r="285" spans="1:4" x14ac:dyDescent="0.25">
      <c r="A285">
        <v>21613</v>
      </c>
      <c r="B285" s="2" t="s">
        <v>92</v>
      </c>
      <c r="C285">
        <v>7</v>
      </c>
      <c r="D285" s="3">
        <v>44395</v>
      </c>
    </row>
    <row r="286" spans="1:4" x14ac:dyDescent="0.25">
      <c r="A286">
        <v>21614</v>
      </c>
      <c r="B286" s="2" t="s">
        <v>81</v>
      </c>
      <c r="C286">
        <v>7</v>
      </c>
      <c r="D286" s="3">
        <v>44396</v>
      </c>
    </row>
    <row r="287" spans="1:4" x14ac:dyDescent="0.25">
      <c r="A287">
        <v>21615</v>
      </c>
      <c r="B287" s="2" t="s">
        <v>37</v>
      </c>
      <c r="C287">
        <v>9</v>
      </c>
      <c r="D287" s="3">
        <v>44399</v>
      </c>
    </row>
    <row r="288" spans="1:4" x14ac:dyDescent="0.25">
      <c r="A288">
        <v>21616</v>
      </c>
      <c r="B288" s="2" t="s">
        <v>49</v>
      </c>
      <c r="C288">
        <v>10</v>
      </c>
      <c r="D288" s="3">
        <v>44399</v>
      </c>
    </row>
    <row r="289" spans="1:4" x14ac:dyDescent="0.25">
      <c r="A289">
        <v>21617</v>
      </c>
      <c r="B289" s="2" t="s">
        <v>82</v>
      </c>
      <c r="C289">
        <v>4</v>
      </c>
      <c r="D289" s="3">
        <v>44400</v>
      </c>
    </row>
    <row r="290" spans="1:4" x14ac:dyDescent="0.25">
      <c r="A290">
        <v>21618</v>
      </c>
      <c r="B290" s="2" t="s">
        <v>49</v>
      </c>
      <c r="C290">
        <v>3</v>
      </c>
      <c r="D290" s="3">
        <v>44401</v>
      </c>
    </row>
    <row r="291" spans="1:4" x14ac:dyDescent="0.25">
      <c r="A291">
        <v>21619</v>
      </c>
      <c r="B291" s="2" t="s">
        <v>29</v>
      </c>
      <c r="C291">
        <v>1</v>
      </c>
      <c r="D291" s="3">
        <v>44401</v>
      </c>
    </row>
    <row r="292" spans="1:4" x14ac:dyDescent="0.25">
      <c r="A292">
        <v>21620</v>
      </c>
      <c r="B292" s="2" t="s">
        <v>54</v>
      </c>
      <c r="C292">
        <v>9</v>
      </c>
      <c r="D292" s="3">
        <v>44402</v>
      </c>
    </row>
    <row r="293" spans="1:4" x14ac:dyDescent="0.25">
      <c r="A293">
        <v>21621</v>
      </c>
      <c r="B293" s="2" t="s">
        <v>54</v>
      </c>
      <c r="C293">
        <v>6</v>
      </c>
      <c r="D293" s="3">
        <v>44403</v>
      </c>
    </row>
    <row r="294" spans="1:4" x14ac:dyDescent="0.25">
      <c r="A294">
        <v>21622</v>
      </c>
      <c r="B294" s="2" t="s">
        <v>44</v>
      </c>
      <c r="C294">
        <v>3</v>
      </c>
      <c r="D294" s="3">
        <v>44406</v>
      </c>
    </row>
    <row r="295" spans="1:4" x14ac:dyDescent="0.25">
      <c r="A295">
        <v>21623</v>
      </c>
      <c r="B295" s="2" t="s">
        <v>25</v>
      </c>
      <c r="C295">
        <v>12</v>
      </c>
      <c r="D295" s="3">
        <v>44406</v>
      </c>
    </row>
    <row r="296" spans="1:4" x14ac:dyDescent="0.25">
      <c r="A296">
        <v>21624</v>
      </c>
      <c r="B296" s="2" t="s">
        <v>67</v>
      </c>
      <c r="C296">
        <v>1</v>
      </c>
      <c r="D296" s="3">
        <v>44407</v>
      </c>
    </row>
    <row r="297" spans="1:4" x14ac:dyDescent="0.25">
      <c r="A297">
        <v>21625</v>
      </c>
      <c r="B297" s="2" t="s">
        <v>51</v>
      </c>
      <c r="C297">
        <v>3</v>
      </c>
      <c r="D297" s="3">
        <v>44408</v>
      </c>
    </row>
    <row r="298" spans="1:4" x14ac:dyDescent="0.25">
      <c r="A298">
        <v>21626</v>
      </c>
      <c r="B298" s="2" t="s">
        <v>61</v>
      </c>
      <c r="C298">
        <v>4</v>
      </c>
      <c r="D298" s="3">
        <v>44408</v>
      </c>
    </row>
    <row r="299" spans="1:4" x14ac:dyDescent="0.25">
      <c r="A299">
        <v>21627</v>
      </c>
      <c r="B299" s="2" t="s">
        <v>97</v>
      </c>
      <c r="C299">
        <v>4</v>
      </c>
      <c r="D299" s="3">
        <v>44378</v>
      </c>
    </row>
    <row r="300" spans="1:4" x14ac:dyDescent="0.25">
      <c r="A300">
        <v>21628</v>
      </c>
      <c r="B300" s="2" t="s">
        <v>26</v>
      </c>
      <c r="C300">
        <v>1</v>
      </c>
      <c r="D300" s="3">
        <v>44379</v>
      </c>
    </row>
    <row r="301" spans="1:4" x14ac:dyDescent="0.25">
      <c r="A301">
        <v>21629</v>
      </c>
      <c r="B301" s="2" t="s">
        <v>79</v>
      </c>
      <c r="C301">
        <v>3</v>
      </c>
      <c r="D301" s="3">
        <v>44379</v>
      </c>
    </row>
    <row r="302" spans="1:4" x14ac:dyDescent="0.25">
      <c r="A302">
        <v>21630</v>
      </c>
      <c r="B302" s="2" t="s">
        <v>24</v>
      </c>
      <c r="C302">
        <v>3</v>
      </c>
      <c r="D302" s="3">
        <v>44382</v>
      </c>
    </row>
    <row r="303" spans="1:4" x14ac:dyDescent="0.25">
      <c r="A303">
        <v>21631</v>
      </c>
      <c r="B303" s="2" t="s">
        <v>44</v>
      </c>
      <c r="C303">
        <v>5</v>
      </c>
      <c r="D303" s="3">
        <v>44383</v>
      </c>
    </row>
    <row r="304" spans="1:4" x14ac:dyDescent="0.25">
      <c r="A304">
        <v>21632</v>
      </c>
      <c r="B304" s="2" t="s">
        <v>59</v>
      </c>
      <c r="C304">
        <v>7</v>
      </c>
      <c r="D304" s="3">
        <v>44384</v>
      </c>
    </row>
    <row r="305" spans="1:4" x14ac:dyDescent="0.25">
      <c r="A305">
        <v>21633</v>
      </c>
      <c r="B305" s="2" t="s">
        <v>70</v>
      </c>
      <c r="C305">
        <v>4</v>
      </c>
      <c r="D305" s="3">
        <v>44384</v>
      </c>
    </row>
    <row r="306" spans="1:4" x14ac:dyDescent="0.25">
      <c r="A306">
        <v>21634</v>
      </c>
      <c r="B306" s="2" t="s">
        <v>31</v>
      </c>
      <c r="C306">
        <v>11</v>
      </c>
      <c r="D306" s="3">
        <v>44385</v>
      </c>
    </row>
    <row r="307" spans="1:4" x14ac:dyDescent="0.25">
      <c r="A307">
        <v>21635</v>
      </c>
      <c r="B307" s="2" t="s">
        <v>39</v>
      </c>
      <c r="C307">
        <v>1</v>
      </c>
      <c r="D307" s="3">
        <v>44386</v>
      </c>
    </row>
    <row r="308" spans="1:4" x14ac:dyDescent="0.25">
      <c r="A308">
        <v>21636</v>
      </c>
      <c r="B308" s="2" t="s">
        <v>34</v>
      </c>
      <c r="C308">
        <v>4</v>
      </c>
      <c r="D308" s="3">
        <v>44386</v>
      </c>
    </row>
    <row r="309" spans="1:4" x14ac:dyDescent="0.25">
      <c r="A309">
        <v>21637</v>
      </c>
      <c r="B309" s="2" t="s">
        <v>68</v>
      </c>
      <c r="C309">
        <v>6</v>
      </c>
      <c r="D309" s="3">
        <v>44389</v>
      </c>
    </row>
    <row r="310" spans="1:4" x14ac:dyDescent="0.25">
      <c r="A310">
        <v>21638</v>
      </c>
      <c r="B310" s="2" t="s">
        <v>74</v>
      </c>
      <c r="C310">
        <v>5</v>
      </c>
      <c r="D310" s="3">
        <v>44390</v>
      </c>
    </row>
    <row r="311" spans="1:4" x14ac:dyDescent="0.25">
      <c r="A311">
        <v>21639</v>
      </c>
      <c r="B311" s="2" t="s">
        <v>49</v>
      </c>
      <c r="C311">
        <v>9</v>
      </c>
      <c r="D311" s="3">
        <v>44390</v>
      </c>
    </row>
    <row r="312" spans="1:4" x14ac:dyDescent="0.25">
      <c r="A312">
        <v>21640</v>
      </c>
      <c r="B312" s="2" t="s">
        <v>78</v>
      </c>
      <c r="C312">
        <v>1</v>
      </c>
      <c r="D312" s="3">
        <v>44392</v>
      </c>
    </row>
    <row r="313" spans="1:4" x14ac:dyDescent="0.25">
      <c r="A313">
        <v>21641</v>
      </c>
      <c r="B313" s="2" t="s">
        <v>38</v>
      </c>
      <c r="C313">
        <v>6</v>
      </c>
      <c r="D313" s="3">
        <v>44392</v>
      </c>
    </row>
    <row r="314" spans="1:4" x14ac:dyDescent="0.25">
      <c r="A314">
        <v>21642</v>
      </c>
      <c r="B314" s="2" t="s">
        <v>40</v>
      </c>
      <c r="C314">
        <v>6</v>
      </c>
      <c r="D314" s="3">
        <v>44393</v>
      </c>
    </row>
    <row r="315" spans="1:4" x14ac:dyDescent="0.25">
      <c r="A315">
        <v>21643</v>
      </c>
      <c r="B315" s="2" t="s">
        <v>37</v>
      </c>
      <c r="C315">
        <v>7</v>
      </c>
      <c r="D315" s="3">
        <v>44393</v>
      </c>
    </row>
    <row r="316" spans="1:4" x14ac:dyDescent="0.25">
      <c r="A316">
        <v>21644</v>
      </c>
      <c r="B316" s="2" t="s">
        <v>53</v>
      </c>
      <c r="C316">
        <v>1</v>
      </c>
      <c r="D316" s="3">
        <v>44396</v>
      </c>
    </row>
    <row r="317" spans="1:4" x14ac:dyDescent="0.25">
      <c r="A317">
        <v>21645</v>
      </c>
      <c r="B317" s="2" t="s">
        <v>52</v>
      </c>
      <c r="C317">
        <v>9</v>
      </c>
      <c r="D317" s="3">
        <v>44397</v>
      </c>
    </row>
    <row r="318" spans="1:4" x14ac:dyDescent="0.25">
      <c r="A318">
        <v>21646</v>
      </c>
      <c r="B318" s="2" t="s">
        <v>36</v>
      </c>
      <c r="C318">
        <v>4</v>
      </c>
      <c r="D318" s="3">
        <v>44397</v>
      </c>
    </row>
    <row r="319" spans="1:4" x14ac:dyDescent="0.25">
      <c r="A319">
        <v>21647</v>
      </c>
      <c r="B319" s="2" t="s">
        <v>72</v>
      </c>
      <c r="C319">
        <v>10</v>
      </c>
      <c r="D319" s="3">
        <v>44398</v>
      </c>
    </row>
    <row r="320" spans="1:4" x14ac:dyDescent="0.25">
      <c r="A320">
        <v>21648</v>
      </c>
      <c r="B320" s="2" t="s">
        <v>38</v>
      </c>
      <c r="C320">
        <v>9</v>
      </c>
      <c r="D320" s="3">
        <v>44399</v>
      </c>
    </row>
    <row r="321" spans="1:4" x14ac:dyDescent="0.25">
      <c r="A321">
        <v>21649</v>
      </c>
      <c r="B321" s="2" t="s">
        <v>57</v>
      </c>
      <c r="C321">
        <v>1</v>
      </c>
      <c r="D321" s="3">
        <v>44399</v>
      </c>
    </row>
    <row r="322" spans="1:4" x14ac:dyDescent="0.25">
      <c r="A322">
        <v>21650</v>
      </c>
      <c r="B322" s="2" t="s">
        <v>83</v>
      </c>
      <c r="C322">
        <v>3</v>
      </c>
      <c r="D322" s="3">
        <v>44400</v>
      </c>
    </row>
    <row r="323" spans="1:4" x14ac:dyDescent="0.25">
      <c r="A323">
        <v>21651</v>
      </c>
      <c r="B323" s="2" t="s">
        <v>36</v>
      </c>
      <c r="C323">
        <v>5</v>
      </c>
      <c r="D323" s="3">
        <v>44403</v>
      </c>
    </row>
    <row r="324" spans="1:4" x14ac:dyDescent="0.25">
      <c r="A324">
        <v>21652</v>
      </c>
      <c r="B324" s="2" t="s">
        <v>72</v>
      </c>
      <c r="C324">
        <v>3</v>
      </c>
      <c r="D324" s="3">
        <v>44404</v>
      </c>
    </row>
    <row r="325" spans="1:4" x14ac:dyDescent="0.25">
      <c r="A325">
        <v>21653</v>
      </c>
      <c r="B325" s="2" t="s">
        <v>32</v>
      </c>
      <c r="C325">
        <v>11</v>
      </c>
      <c r="D325" s="3">
        <v>44404</v>
      </c>
    </row>
    <row r="326" spans="1:4" x14ac:dyDescent="0.25">
      <c r="A326">
        <v>21654</v>
      </c>
      <c r="B326" s="2" t="s">
        <v>48</v>
      </c>
      <c r="C326">
        <v>3</v>
      </c>
      <c r="D326" s="3">
        <v>44405</v>
      </c>
    </row>
    <row r="327" spans="1:4" x14ac:dyDescent="0.25">
      <c r="A327">
        <v>21655</v>
      </c>
      <c r="B327" s="2" t="s">
        <v>82</v>
      </c>
      <c r="C327">
        <v>7</v>
      </c>
      <c r="D327" s="3">
        <v>44406</v>
      </c>
    </row>
    <row r="328" spans="1:4" x14ac:dyDescent="0.25">
      <c r="A328">
        <v>21656</v>
      </c>
      <c r="B328" s="2" t="s">
        <v>104</v>
      </c>
      <c r="C328">
        <v>4</v>
      </c>
      <c r="D328" s="3">
        <v>44406</v>
      </c>
    </row>
    <row r="329" spans="1:4" x14ac:dyDescent="0.25">
      <c r="A329">
        <v>21657</v>
      </c>
      <c r="B329" s="2" t="s">
        <v>47</v>
      </c>
      <c r="C329">
        <v>5</v>
      </c>
      <c r="D329" s="3">
        <v>44407</v>
      </c>
    </row>
    <row r="330" spans="1:4" x14ac:dyDescent="0.25">
      <c r="A330">
        <v>21658</v>
      </c>
      <c r="B330" s="2" t="s">
        <v>46</v>
      </c>
      <c r="C330">
        <v>3</v>
      </c>
      <c r="D330" s="3">
        <v>44380</v>
      </c>
    </row>
    <row r="331" spans="1:4" x14ac:dyDescent="0.25">
      <c r="A331">
        <v>21659</v>
      </c>
      <c r="B331" s="2" t="s">
        <v>104</v>
      </c>
      <c r="C331">
        <v>9</v>
      </c>
      <c r="D331" s="3">
        <v>44380</v>
      </c>
    </row>
    <row r="332" spans="1:4" x14ac:dyDescent="0.25">
      <c r="A332">
        <v>21660</v>
      </c>
      <c r="B332" s="2" t="s">
        <v>54</v>
      </c>
      <c r="C332">
        <v>4</v>
      </c>
      <c r="D332" s="3">
        <v>44381</v>
      </c>
    </row>
    <row r="333" spans="1:4" x14ac:dyDescent="0.25">
      <c r="A333">
        <v>21661</v>
      </c>
      <c r="B333" s="2" t="s">
        <v>105</v>
      </c>
      <c r="C333">
        <v>1</v>
      </c>
      <c r="D333" s="3">
        <v>44382</v>
      </c>
    </row>
    <row r="334" spans="1:4" x14ac:dyDescent="0.25">
      <c r="A334">
        <v>21662</v>
      </c>
      <c r="B334" s="2" t="s">
        <v>34</v>
      </c>
      <c r="C334">
        <v>4</v>
      </c>
      <c r="D334" s="3">
        <v>44383</v>
      </c>
    </row>
    <row r="335" spans="1:4" x14ac:dyDescent="0.25">
      <c r="A335">
        <v>21663</v>
      </c>
      <c r="B335" s="2" t="s">
        <v>75</v>
      </c>
      <c r="C335">
        <v>3</v>
      </c>
      <c r="D335" s="3">
        <v>44383</v>
      </c>
    </row>
    <row r="336" spans="1:4" x14ac:dyDescent="0.25">
      <c r="A336">
        <v>21664</v>
      </c>
      <c r="B336" s="2" t="s">
        <v>99</v>
      </c>
      <c r="C336">
        <v>3</v>
      </c>
      <c r="D336" s="3">
        <v>44384</v>
      </c>
    </row>
    <row r="337" spans="1:4" x14ac:dyDescent="0.25">
      <c r="A337">
        <v>21665</v>
      </c>
      <c r="B337" s="2" t="s">
        <v>39</v>
      </c>
      <c r="C337">
        <v>12</v>
      </c>
      <c r="D337" s="3">
        <v>44387</v>
      </c>
    </row>
    <row r="338" spans="1:4" x14ac:dyDescent="0.25">
      <c r="A338">
        <v>21666</v>
      </c>
      <c r="B338" s="2" t="s">
        <v>38</v>
      </c>
      <c r="C338">
        <v>4</v>
      </c>
      <c r="D338" s="3">
        <v>44387</v>
      </c>
    </row>
    <row r="339" spans="1:4" x14ac:dyDescent="0.25">
      <c r="A339">
        <v>21667</v>
      </c>
      <c r="B339" s="2" t="s">
        <v>30</v>
      </c>
      <c r="C339">
        <v>7</v>
      </c>
      <c r="D339" s="3">
        <v>44388</v>
      </c>
    </row>
    <row r="340" spans="1:4" x14ac:dyDescent="0.25">
      <c r="A340">
        <v>21668</v>
      </c>
      <c r="B340" s="2" t="s">
        <v>53</v>
      </c>
      <c r="C340">
        <v>9</v>
      </c>
      <c r="D340" s="3">
        <v>44389</v>
      </c>
    </row>
    <row r="341" spans="1:4" x14ac:dyDescent="0.25">
      <c r="A341">
        <v>21669</v>
      </c>
      <c r="B341" s="2" t="s">
        <v>35</v>
      </c>
      <c r="C341">
        <v>1</v>
      </c>
      <c r="D341" s="3">
        <v>44389</v>
      </c>
    </row>
    <row r="342" spans="1:4" x14ac:dyDescent="0.25">
      <c r="A342">
        <v>21670</v>
      </c>
      <c r="B342" s="2" t="s">
        <v>44</v>
      </c>
      <c r="C342">
        <v>1</v>
      </c>
      <c r="D342" s="3">
        <v>44390</v>
      </c>
    </row>
    <row r="343" spans="1:4" x14ac:dyDescent="0.25">
      <c r="A343">
        <v>21671</v>
      </c>
      <c r="B343" s="2" t="s">
        <v>102</v>
      </c>
      <c r="C343">
        <v>3</v>
      </c>
      <c r="D343" s="3">
        <v>44392</v>
      </c>
    </row>
    <row r="344" spans="1:4" x14ac:dyDescent="0.25">
      <c r="A344">
        <v>21672</v>
      </c>
      <c r="B344" s="2" t="s">
        <v>72</v>
      </c>
      <c r="C344">
        <v>4</v>
      </c>
      <c r="D344" s="3">
        <v>44394</v>
      </c>
    </row>
    <row r="345" spans="1:4" x14ac:dyDescent="0.25">
      <c r="A345">
        <v>21673</v>
      </c>
      <c r="B345" s="2" t="s">
        <v>84</v>
      </c>
      <c r="C345">
        <v>1</v>
      </c>
      <c r="D345" s="3">
        <v>44394</v>
      </c>
    </row>
    <row r="346" spans="1:4" x14ac:dyDescent="0.25">
      <c r="A346">
        <v>21674</v>
      </c>
      <c r="B346" s="2" t="s">
        <v>49</v>
      </c>
      <c r="C346">
        <v>3</v>
      </c>
      <c r="D346" s="3">
        <v>44395</v>
      </c>
    </row>
    <row r="347" spans="1:4" x14ac:dyDescent="0.25">
      <c r="A347">
        <v>21675</v>
      </c>
      <c r="B347" s="2" t="s">
        <v>49</v>
      </c>
      <c r="C347">
        <v>7</v>
      </c>
      <c r="D347" s="3">
        <v>44396</v>
      </c>
    </row>
    <row r="348" spans="1:4" x14ac:dyDescent="0.25">
      <c r="A348">
        <v>21676</v>
      </c>
      <c r="B348" s="2" t="s">
        <v>60</v>
      </c>
      <c r="C348">
        <v>3</v>
      </c>
      <c r="D348" s="3">
        <v>44396</v>
      </c>
    </row>
    <row r="349" spans="1:4" x14ac:dyDescent="0.25">
      <c r="A349">
        <v>21677</v>
      </c>
      <c r="B349" s="2" t="s">
        <v>32</v>
      </c>
      <c r="C349">
        <v>4</v>
      </c>
      <c r="D349" s="3">
        <v>44397</v>
      </c>
    </row>
    <row r="350" spans="1:4" x14ac:dyDescent="0.25">
      <c r="A350">
        <v>21678</v>
      </c>
      <c r="B350" s="2" t="s">
        <v>42</v>
      </c>
      <c r="C350">
        <v>5</v>
      </c>
      <c r="D350" s="3">
        <v>44398</v>
      </c>
    </row>
    <row r="351" spans="1:4" x14ac:dyDescent="0.25">
      <c r="A351">
        <v>21679</v>
      </c>
      <c r="B351" s="2" t="s">
        <v>77</v>
      </c>
      <c r="C351">
        <v>7</v>
      </c>
      <c r="D351" s="3">
        <v>44398</v>
      </c>
    </row>
    <row r="352" spans="1:4" x14ac:dyDescent="0.25">
      <c r="A352">
        <v>21680</v>
      </c>
      <c r="B352" s="2" t="s">
        <v>36</v>
      </c>
      <c r="C352">
        <v>1</v>
      </c>
      <c r="D352" s="3">
        <v>44401</v>
      </c>
    </row>
    <row r="353" spans="1:4" x14ac:dyDescent="0.25">
      <c r="A353">
        <v>21681</v>
      </c>
      <c r="B353" s="2" t="s">
        <v>54</v>
      </c>
      <c r="C353">
        <v>6</v>
      </c>
      <c r="D353" s="3">
        <v>44402</v>
      </c>
    </row>
    <row r="354" spans="1:4" x14ac:dyDescent="0.25">
      <c r="A354">
        <v>21682</v>
      </c>
      <c r="B354" s="2" t="s">
        <v>87</v>
      </c>
      <c r="C354">
        <v>4</v>
      </c>
      <c r="D354" s="3">
        <v>44403</v>
      </c>
    </row>
    <row r="355" spans="1:4" x14ac:dyDescent="0.25">
      <c r="A355">
        <v>21683</v>
      </c>
      <c r="B355" s="2" t="s">
        <v>31</v>
      </c>
      <c r="C355">
        <v>7</v>
      </c>
      <c r="D355" s="3">
        <v>44403</v>
      </c>
    </row>
    <row r="356" spans="1:4" x14ac:dyDescent="0.25">
      <c r="A356">
        <v>21684</v>
      </c>
      <c r="B356" s="2" t="s">
        <v>84</v>
      </c>
      <c r="C356">
        <v>6</v>
      </c>
      <c r="D356" s="3">
        <v>44404</v>
      </c>
    </row>
    <row r="357" spans="1:4" x14ac:dyDescent="0.25">
      <c r="A357">
        <v>21685</v>
      </c>
      <c r="B357" s="2" t="s">
        <v>68</v>
      </c>
      <c r="C357">
        <v>7</v>
      </c>
      <c r="D357" s="3">
        <v>44405</v>
      </c>
    </row>
    <row r="358" spans="1:4" x14ac:dyDescent="0.25">
      <c r="A358">
        <v>21686</v>
      </c>
      <c r="B358" s="2" t="s">
        <v>70</v>
      </c>
      <c r="C358">
        <v>1</v>
      </c>
      <c r="D358" s="3">
        <v>44405</v>
      </c>
    </row>
    <row r="359" spans="1:4" x14ac:dyDescent="0.25">
      <c r="A359">
        <v>21687</v>
      </c>
      <c r="B359" s="2" t="s">
        <v>72</v>
      </c>
      <c r="C359">
        <v>1</v>
      </c>
      <c r="D359" s="3">
        <v>44408</v>
      </c>
    </row>
    <row r="360" spans="1:4" x14ac:dyDescent="0.25">
      <c r="A360">
        <v>21688</v>
      </c>
      <c r="B360" s="2" t="s">
        <v>56</v>
      </c>
      <c r="C360">
        <v>4</v>
      </c>
      <c r="D360" s="3">
        <v>44378</v>
      </c>
    </row>
    <row r="361" spans="1:4" x14ac:dyDescent="0.25">
      <c r="A361">
        <v>21689</v>
      </c>
      <c r="B361" s="2" t="s">
        <v>68</v>
      </c>
      <c r="C361">
        <v>5</v>
      </c>
      <c r="D361" s="3">
        <v>44378</v>
      </c>
    </row>
    <row r="362" spans="1:4" x14ac:dyDescent="0.25">
      <c r="A362">
        <v>21690</v>
      </c>
      <c r="B362" s="2" t="s">
        <v>24</v>
      </c>
      <c r="C362">
        <v>4</v>
      </c>
      <c r="D362" s="3">
        <v>44379</v>
      </c>
    </row>
    <row r="363" spans="1:4" x14ac:dyDescent="0.25">
      <c r="A363">
        <v>21691</v>
      </c>
      <c r="B363" s="2" t="s">
        <v>3636</v>
      </c>
      <c r="C363">
        <v>7</v>
      </c>
      <c r="D363" s="3">
        <v>44380</v>
      </c>
    </row>
    <row r="364" spans="1:4" x14ac:dyDescent="0.25">
      <c r="A364">
        <v>21692</v>
      </c>
      <c r="B364" s="2" t="s">
        <v>76</v>
      </c>
      <c r="C364">
        <v>9</v>
      </c>
      <c r="D364" s="3">
        <v>44381</v>
      </c>
    </row>
    <row r="365" spans="1:4" x14ac:dyDescent="0.25">
      <c r="A365">
        <v>21693</v>
      </c>
      <c r="B365" s="2" t="s">
        <v>86</v>
      </c>
      <c r="C365">
        <v>6</v>
      </c>
      <c r="D365" s="3">
        <v>44381</v>
      </c>
    </row>
    <row r="366" spans="1:4" x14ac:dyDescent="0.25">
      <c r="A366">
        <v>21694</v>
      </c>
      <c r="B366" s="2" t="s">
        <v>68</v>
      </c>
      <c r="C366">
        <v>1</v>
      </c>
      <c r="D366" s="3">
        <v>44384</v>
      </c>
    </row>
    <row r="367" spans="1:4" x14ac:dyDescent="0.25">
      <c r="A367">
        <v>21695</v>
      </c>
      <c r="B367" s="2" t="s">
        <v>31</v>
      </c>
      <c r="C367">
        <v>4</v>
      </c>
      <c r="D367" s="3">
        <v>44385</v>
      </c>
    </row>
    <row r="368" spans="1:4" x14ac:dyDescent="0.25">
      <c r="A368">
        <v>21696</v>
      </c>
      <c r="B368" s="2" t="s">
        <v>99</v>
      </c>
      <c r="C368">
        <v>10</v>
      </c>
      <c r="D368" s="3">
        <v>44385</v>
      </c>
    </row>
    <row r="369" spans="1:4" x14ac:dyDescent="0.25">
      <c r="A369">
        <v>21697</v>
      </c>
      <c r="B369" s="2" t="s">
        <v>106</v>
      </c>
      <c r="C369">
        <v>11</v>
      </c>
      <c r="D369" s="3">
        <v>44386</v>
      </c>
    </row>
    <row r="370" spans="1:4" x14ac:dyDescent="0.25">
      <c r="A370">
        <v>21698</v>
      </c>
      <c r="B370" s="2" t="s">
        <v>102</v>
      </c>
      <c r="C370">
        <v>1</v>
      </c>
      <c r="D370" s="3">
        <v>44387</v>
      </c>
    </row>
    <row r="371" spans="1:4" x14ac:dyDescent="0.25">
      <c r="A371">
        <v>21699</v>
      </c>
      <c r="B371" s="2" t="s">
        <v>102</v>
      </c>
      <c r="C371">
        <v>4</v>
      </c>
      <c r="D371" s="3">
        <v>44387</v>
      </c>
    </row>
    <row r="372" spans="1:4" x14ac:dyDescent="0.25">
      <c r="A372">
        <v>21700</v>
      </c>
      <c r="B372" s="2" t="s">
        <v>72</v>
      </c>
      <c r="C372">
        <v>1</v>
      </c>
      <c r="D372" s="3">
        <v>44388</v>
      </c>
    </row>
    <row r="373" spans="1:4" x14ac:dyDescent="0.25">
      <c r="A373">
        <v>21701</v>
      </c>
      <c r="B373" s="2" t="s">
        <v>72</v>
      </c>
      <c r="C373">
        <v>3</v>
      </c>
      <c r="D373" s="3">
        <v>44392</v>
      </c>
    </row>
    <row r="374" spans="1:4" x14ac:dyDescent="0.25">
      <c r="A374">
        <v>21702</v>
      </c>
      <c r="B374" s="2" t="s">
        <v>98</v>
      </c>
      <c r="C374">
        <v>1</v>
      </c>
      <c r="D374" s="3">
        <v>44392</v>
      </c>
    </row>
    <row r="375" spans="1:4" x14ac:dyDescent="0.25">
      <c r="A375">
        <v>21703</v>
      </c>
      <c r="B375" s="2" t="s">
        <v>65</v>
      </c>
      <c r="C375">
        <v>4</v>
      </c>
      <c r="D375" s="3">
        <v>44392</v>
      </c>
    </row>
    <row r="376" spans="1:4" x14ac:dyDescent="0.25">
      <c r="A376">
        <v>21704</v>
      </c>
      <c r="B376" s="2" t="s">
        <v>52</v>
      </c>
      <c r="C376">
        <v>4</v>
      </c>
      <c r="D376" s="3">
        <v>44393</v>
      </c>
    </row>
    <row r="377" spans="1:4" x14ac:dyDescent="0.25">
      <c r="A377">
        <v>21705</v>
      </c>
      <c r="B377" s="2" t="s">
        <v>40</v>
      </c>
      <c r="C377">
        <v>12</v>
      </c>
      <c r="D377" s="3">
        <v>44394</v>
      </c>
    </row>
    <row r="378" spans="1:4" x14ac:dyDescent="0.25">
      <c r="A378">
        <v>21706</v>
      </c>
      <c r="B378" s="2" t="s">
        <v>107</v>
      </c>
      <c r="C378">
        <v>4</v>
      </c>
      <c r="D378" s="3">
        <v>44394</v>
      </c>
    </row>
    <row r="379" spans="1:4" x14ac:dyDescent="0.25">
      <c r="A379">
        <v>21707</v>
      </c>
      <c r="B379" s="2" t="s">
        <v>62</v>
      </c>
      <c r="C379">
        <v>3</v>
      </c>
      <c r="D379" s="3">
        <v>44395</v>
      </c>
    </row>
    <row r="380" spans="1:4" x14ac:dyDescent="0.25">
      <c r="A380">
        <v>21708</v>
      </c>
      <c r="B380" s="2" t="s">
        <v>48</v>
      </c>
      <c r="C380">
        <v>1</v>
      </c>
      <c r="D380" s="3">
        <v>44398</v>
      </c>
    </row>
    <row r="381" spans="1:4" x14ac:dyDescent="0.25">
      <c r="A381">
        <v>21709</v>
      </c>
      <c r="B381" s="2" t="s">
        <v>68</v>
      </c>
      <c r="C381">
        <v>1</v>
      </c>
      <c r="D381" s="3">
        <v>44398</v>
      </c>
    </row>
    <row r="382" spans="1:4" x14ac:dyDescent="0.25">
      <c r="A382">
        <v>21710</v>
      </c>
      <c r="B382" s="2" t="s">
        <v>38</v>
      </c>
      <c r="C382">
        <v>4</v>
      </c>
      <c r="D382" s="3">
        <v>44399</v>
      </c>
    </row>
    <row r="383" spans="1:4" x14ac:dyDescent="0.25">
      <c r="A383">
        <v>21711</v>
      </c>
      <c r="B383" s="2" t="s">
        <v>59</v>
      </c>
      <c r="C383">
        <v>4</v>
      </c>
      <c r="D383" s="3">
        <v>44399</v>
      </c>
    </row>
    <row r="384" spans="1:4" x14ac:dyDescent="0.25">
      <c r="A384">
        <v>21712</v>
      </c>
      <c r="B384" s="2" t="s">
        <v>67</v>
      </c>
      <c r="C384">
        <v>1</v>
      </c>
      <c r="D384" s="3">
        <v>44400</v>
      </c>
    </row>
    <row r="385" spans="1:4" x14ac:dyDescent="0.25">
      <c r="A385">
        <v>21713</v>
      </c>
      <c r="B385" s="2" t="s">
        <v>76</v>
      </c>
      <c r="C385">
        <v>4</v>
      </c>
      <c r="D385" s="3">
        <v>44401</v>
      </c>
    </row>
    <row r="386" spans="1:4" x14ac:dyDescent="0.25">
      <c r="A386">
        <v>21714</v>
      </c>
      <c r="B386" s="2" t="s">
        <v>58</v>
      </c>
      <c r="C386">
        <v>3</v>
      </c>
      <c r="D386" s="3">
        <v>44401</v>
      </c>
    </row>
    <row r="387" spans="1:4" x14ac:dyDescent="0.25">
      <c r="A387">
        <v>21715</v>
      </c>
      <c r="B387" s="2" t="s">
        <v>32</v>
      </c>
      <c r="C387">
        <v>7</v>
      </c>
      <c r="D387" s="3">
        <v>44402</v>
      </c>
    </row>
    <row r="388" spans="1:4" x14ac:dyDescent="0.25">
      <c r="A388">
        <v>21716</v>
      </c>
      <c r="B388" s="2" t="s">
        <v>91</v>
      </c>
      <c r="C388">
        <v>4</v>
      </c>
      <c r="D388" s="3">
        <v>44402</v>
      </c>
    </row>
    <row r="389" spans="1:4" x14ac:dyDescent="0.25">
      <c r="A389">
        <v>21717</v>
      </c>
      <c r="B389" s="2" t="s">
        <v>45</v>
      </c>
      <c r="C389">
        <v>5</v>
      </c>
      <c r="D389" s="3">
        <v>44405</v>
      </c>
    </row>
    <row r="390" spans="1:4" x14ac:dyDescent="0.25">
      <c r="A390">
        <v>21718</v>
      </c>
      <c r="B390" s="2" t="s">
        <v>39</v>
      </c>
      <c r="C390">
        <v>4</v>
      </c>
      <c r="D390" s="3">
        <v>44406</v>
      </c>
    </row>
    <row r="391" spans="1:4" x14ac:dyDescent="0.25">
      <c r="A391">
        <v>21719</v>
      </c>
      <c r="B391" s="2" t="s">
        <v>85</v>
      </c>
      <c r="C391">
        <v>6</v>
      </c>
      <c r="D391" s="3">
        <v>44406</v>
      </c>
    </row>
    <row r="392" spans="1:4" x14ac:dyDescent="0.25">
      <c r="A392">
        <v>21720</v>
      </c>
      <c r="B392" s="2" t="s">
        <v>90</v>
      </c>
      <c r="C392">
        <v>3</v>
      </c>
      <c r="D392" s="3">
        <v>44407</v>
      </c>
    </row>
    <row r="393" spans="1:4" x14ac:dyDescent="0.25">
      <c r="A393">
        <v>21721</v>
      </c>
      <c r="B393" s="2" t="s">
        <v>88</v>
      </c>
      <c r="C393">
        <v>7</v>
      </c>
      <c r="D393" s="3">
        <v>44407</v>
      </c>
    </row>
    <row r="394" spans="1:4" x14ac:dyDescent="0.25">
      <c r="A394">
        <v>21722</v>
      </c>
      <c r="B394" s="2" t="s">
        <v>58</v>
      </c>
      <c r="C394">
        <v>4</v>
      </c>
      <c r="D394" s="3">
        <v>44408</v>
      </c>
    </row>
    <row r="395" spans="1:4" x14ac:dyDescent="0.25">
      <c r="A395">
        <v>21723</v>
      </c>
      <c r="B395" s="2" t="s">
        <v>31</v>
      </c>
      <c r="C395">
        <v>4</v>
      </c>
      <c r="D395" s="3">
        <v>44378</v>
      </c>
    </row>
    <row r="396" spans="1:4" x14ac:dyDescent="0.25">
      <c r="A396">
        <v>21724</v>
      </c>
      <c r="B396" s="2" t="s">
        <v>74</v>
      </c>
      <c r="C396">
        <v>7</v>
      </c>
      <c r="D396" s="3">
        <v>44378</v>
      </c>
    </row>
    <row r="397" spans="1:4" x14ac:dyDescent="0.25">
      <c r="A397">
        <v>21725</v>
      </c>
      <c r="B397" s="2" t="s">
        <v>78</v>
      </c>
      <c r="C397">
        <v>6</v>
      </c>
      <c r="D397" s="3">
        <v>44381</v>
      </c>
    </row>
    <row r="398" spans="1:4" x14ac:dyDescent="0.25">
      <c r="A398">
        <v>21726</v>
      </c>
      <c r="B398" s="2" t="s">
        <v>30</v>
      </c>
      <c r="C398">
        <v>3</v>
      </c>
      <c r="D398" s="3">
        <v>44381</v>
      </c>
    </row>
    <row r="399" spans="1:4" x14ac:dyDescent="0.25">
      <c r="A399">
        <v>21727</v>
      </c>
      <c r="B399" s="2" t="s">
        <v>25</v>
      </c>
      <c r="C399">
        <v>4</v>
      </c>
      <c r="D399" s="3">
        <v>44382</v>
      </c>
    </row>
    <row r="400" spans="1:4" x14ac:dyDescent="0.25">
      <c r="A400">
        <v>21728</v>
      </c>
      <c r="B400" s="2" t="s">
        <v>57</v>
      </c>
      <c r="C400">
        <v>9</v>
      </c>
      <c r="D400" s="3">
        <v>44383</v>
      </c>
    </row>
    <row r="401" spans="1:4" x14ac:dyDescent="0.25">
      <c r="A401">
        <v>21729</v>
      </c>
      <c r="B401" s="2" t="s">
        <v>35</v>
      </c>
      <c r="C401">
        <v>4</v>
      </c>
      <c r="D401" s="3">
        <v>44383</v>
      </c>
    </row>
    <row r="402" spans="1:4" x14ac:dyDescent="0.25">
      <c r="A402">
        <v>21730</v>
      </c>
      <c r="B402" s="2" t="s">
        <v>52</v>
      </c>
      <c r="C402">
        <v>5</v>
      </c>
      <c r="D402" s="3">
        <v>44384</v>
      </c>
    </row>
    <row r="403" spans="1:4" x14ac:dyDescent="0.25">
      <c r="A403">
        <v>21731</v>
      </c>
      <c r="B403" s="2" t="s">
        <v>103</v>
      </c>
      <c r="C403">
        <v>5</v>
      </c>
      <c r="D403" s="3">
        <v>44384</v>
      </c>
    </row>
    <row r="404" spans="1:4" x14ac:dyDescent="0.25">
      <c r="A404">
        <v>21732</v>
      </c>
      <c r="B404" s="2" t="s">
        <v>75</v>
      </c>
      <c r="C404">
        <v>5</v>
      </c>
      <c r="D404" s="3">
        <v>44385</v>
      </c>
    </row>
    <row r="405" spans="1:4" x14ac:dyDescent="0.25">
      <c r="A405">
        <v>21733</v>
      </c>
      <c r="B405" s="2" t="s">
        <v>58</v>
      </c>
      <c r="C405">
        <v>6</v>
      </c>
      <c r="D405" s="3">
        <v>44388</v>
      </c>
    </row>
    <row r="406" spans="1:4" x14ac:dyDescent="0.25">
      <c r="A406">
        <v>21734</v>
      </c>
      <c r="B406" s="2" t="s">
        <v>94</v>
      </c>
      <c r="C406">
        <v>4</v>
      </c>
      <c r="D406" s="3">
        <v>44388</v>
      </c>
    </row>
    <row r="407" spans="1:4" x14ac:dyDescent="0.25">
      <c r="A407">
        <v>21735</v>
      </c>
      <c r="B407" s="2" t="s">
        <v>40</v>
      </c>
      <c r="C407">
        <v>1</v>
      </c>
      <c r="D407" s="3">
        <v>44389</v>
      </c>
    </row>
    <row r="408" spans="1:4" x14ac:dyDescent="0.25">
      <c r="A408">
        <v>21736</v>
      </c>
      <c r="B408" s="2" t="s">
        <v>48</v>
      </c>
      <c r="C408">
        <v>5</v>
      </c>
      <c r="D408" s="3">
        <v>44389</v>
      </c>
    </row>
    <row r="409" spans="1:4" x14ac:dyDescent="0.25">
      <c r="A409">
        <v>21737</v>
      </c>
      <c r="B409" s="2" t="s">
        <v>53</v>
      </c>
      <c r="C409">
        <v>1</v>
      </c>
      <c r="D409" s="3">
        <v>44390</v>
      </c>
    </row>
    <row r="410" spans="1:4" x14ac:dyDescent="0.25">
      <c r="A410">
        <v>21738</v>
      </c>
      <c r="B410" s="2" t="s">
        <v>102</v>
      </c>
      <c r="C410">
        <v>6</v>
      </c>
      <c r="D410" s="3">
        <v>44392</v>
      </c>
    </row>
    <row r="411" spans="1:4" x14ac:dyDescent="0.25">
      <c r="A411">
        <v>21739</v>
      </c>
      <c r="B411" s="2" t="s">
        <v>68</v>
      </c>
      <c r="C411">
        <v>3</v>
      </c>
      <c r="D411" s="3">
        <v>44392</v>
      </c>
    </row>
    <row r="412" spans="1:4" x14ac:dyDescent="0.25">
      <c r="A412">
        <v>21740</v>
      </c>
      <c r="B412" s="2" t="s">
        <v>44</v>
      </c>
      <c r="C412">
        <v>4</v>
      </c>
      <c r="D412" s="3">
        <v>44392</v>
      </c>
    </row>
    <row r="413" spans="1:4" x14ac:dyDescent="0.25">
      <c r="A413">
        <v>21741</v>
      </c>
      <c r="B413" s="2" t="s">
        <v>85</v>
      </c>
      <c r="C413">
        <v>7</v>
      </c>
      <c r="D413" s="3">
        <v>44392</v>
      </c>
    </row>
    <row r="414" spans="1:4" x14ac:dyDescent="0.25">
      <c r="A414">
        <v>21742</v>
      </c>
      <c r="B414" s="2" t="s">
        <v>87</v>
      </c>
      <c r="C414">
        <v>7</v>
      </c>
      <c r="D414" s="3">
        <v>44395</v>
      </c>
    </row>
    <row r="415" spans="1:4" x14ac:dyDescent="0.25">
      <c r="A415">
        <v>21743</v>
      </c>
      <c r="B415" s="2" t="s">
        <v>57</v>
      </c>
      <c r="C415">
        <v>7</v>
      </c>
      <c r="D415" s="3">
        <v>44396</v>
      </c>
    </row>
    <row r="416" spans="1:4" x14ac:dyDescent="0.25">
      <c r="A416">
        <v>21744</v>
      </c>
      <c r="B416" s="2" t="s">
        <v>61</v>
      </c>
      <c r="C416">
        <v>3</v>
      </c>
      <c r="D416" s="3">
        <v>44396</v>
      </c>
    </row>
    <row r="417" spans="1:4" x14ac:dyDescent="0.25">
      <c r="A417">
        <v>21745</v>
      </c>
      <c r="B417" s="2" t="s">
        <v>71</v>
      </c>
      <c r="C417">
        <v>4</v>
      </c>
      <c r="D417" s="3">
        <v>44397</v>
      </c>
    </row>
    <row r="418" spans="1:4" x14ac:dyDescent="0.25">
      <c r="A418">
        <v>21746</v>
      </c>
      <c r="B418" s="2" t="s">
        <v>70</v>
      </c>
      <c r="C418">
        <v>1</v>
      </c>
      <c r="D418" s="3">
        <v>44397</v>
      </c>
    </row>
    <row r="419" spans="1:4" x14ac:dyDescent="0.25">
      <c r="A419">
        <v>21747</v>
      </c>
      <c r="B419" s="2" t="s">
        <v>61</v>
      </c>
      <c r="C419">
        <v>1</v>
      </c>
      <c r="D419" s="3">
        <v>44398</v>
      </c>
    </row>
    <row r="420" spans="1:4" x14ac:dyDescent="0.25">
      <c r="A420">
        <v>21748</v>
      </c>
      <c r="B420" s="2" t="s">
        <v>29</v>
      </c>
      <c r="C420">
        <v>7</v>
      </c>
      <c r="D420" s="3">
        <v>44399</v>
      </c>
    </row>
    <row r="421" spans="1:4" x14ac:dyDescent="0.25">
      <c r="A421">
        <v>21749</v>
      </c>
      <c r="B421" s="2" t="s">
        <v>32</v>
      </c>
      <c r="C421">
        <v>7</v>
      </c>
      <c r="D421" s="3">
        <v>44399</v>
      </c>
    </row>
    <row r="422" spans="1:4" x14ac:dyDescent="0.25">
      <c r="A422">
        <v>21750</v>
      </c>
      <c r="B422" s="2" t="s">
        <v>58</v>
      </c>
      <c r="C422">
        <v>1</v>
      </c>
      <c r="D422" s="3">
        <v>44402</v>
      </c>
    </row>
    <row r="423" spans="1:4" x14ac:dyDescent="0.25">
      <c r="A423">
        <v>21751</v>
      </c>
      <c r="B423" s="2" t="s">
        <v>74</v>
      </c>
      <c r="C423">
        <v>5</v>
      </c>
      <c r="D423" s="3">
        <v>44402</v>
      </c>
    </row>
    <row r="424" spans="1:4" x14ac:dyDescent="0.25">
      <c r="A424">
        <v>21752</v>
      </c>
      <c r="B424" s="2" t="s">
        <v>40</v>
      </c>
      <c r="C424">
        <v>4</v>
      </c>
      <c r="D424" s="3">
        <v>44403</v>
      </c>
    </row>
    <row r="425" spans="1:4" x14ac:dyDescent="0.25">
      <c r="A425">
        <v>21753</v>
      </c>
      <c r="B425" s="2" t="s">
        <v>108</v>
      </c>
      <c r="C425">
        <v>1</v>
      </c>
      <c r="D425" s="3">
        <v>44404</v>
      </c>
    </row>
    <row r="426" spans="1:4" x14ac:dyDescent="0.25">
      <c r="A426">
        <v>21754</v>
      </c>
      <c r="B426" s="2" t="s">
        <v>48</v>
      </c>
      <c r="C426">
        <v>9</v>
      </c>
      <c r="D426" s="3">
        <v>44404</v>
      </c>
    </row>
    <row r="427" spans="1:4" x14ac:dyDescent="0.25">
      <c r="A427">
        <v>21755</v>
      </c>
      <c r="B427" s="2" t="s">
        <v>106</v>
      </c>
      <c r="C427">
        <v>6</v>
      </c>
      <c r="D427" s="3">
        <v>44405</v>
      </c>
    </row>
    <row r="428" spans="1:4" x14ac:dyDescent="0.25">
      <c r="A428">
        <v>21756</v>
      </c>
      <c r="B428" s="2" t="s">
        <v>65</v>
      </c>
      <c r="C428">
        <v>4</v>
      </c>
      <c r="D428" s="3">
        <v>44405</v>
      </c>
    </row>
    <row r="429" spans="1:4" x14ac:dyDescent="0.25">
      <c r="A429">
        <v>21757</v>
      </c>
      <c r="B429" s="2" t="s">
        <v>40</v>
      </c>
      <c r="C429">
        <v>5</v>
      </c>
      <c r="D429" s="3">
        <v>44404</v>
      </c>
    </row>
    <row r="430" spans="1:4" x14ac:dyDescent="0.25">
      <c r="A430">
        <v>21758</v>
      </c>
      <c r="B430" s="2" t="s">
        <v>46</v>
      </c>
      <c r="C430">
        <v>7</v>
      </c>
      <c r="D430" s="3">
        <v>44380</v>
      </c>
    </row>
    <row r="431" spans="1:4" x14ac:dyDescent="0.25">
      <c r="A431">
        <v>21759</v>
      </c>
      <c r="B431" s="2" t="s">
        <v>82</v>
      </c>
      <c r="C431">
        <v>1</v>
      </c>
      <c r="D431" s="3">
        <v>44380</v>
      </c>
    </row>
    <row r="432" spans="1:4" x14ac:dyDescent="0.25">
      <c r="A432">
        <v>21760</v>
      </c>
      <c r="B432" s="2" t="s">
        <v>68</v>
      </c>
      <c r="C432">
        <v>7</v>
      </c>
      <c r="D432" s="3">
        <v>44381</v>
      </c>
    </row>
    <row r="433" spans="1:4" x14ac:dyDescent="0.25">
      <c r="A433">
        <v>21761</v>
      </c>
      <c r="B433" s="2" t="s">
        <v>38</v>
      </c>
      <c r="C433">
        <v>9</v>
      </c>
      <c r="D433" s="3">
        <v>44381</v>
      </c>
    </row>
    <row r="434" spans="1:4" x14ac:dyDescent="0.25">
      <c r="A434">
        <v>21762</v>
      </c>
      <c r="B434" s="2" t="s">
        <v>60</v>
      </c>
      <c r="C434">
        <v>1</v>
      </c>
      <c r="D434" s="3">
        <v>44382</v>
      </c>
    </row>
    <row r="435" spans="1:4" x14ac:dyDescent="0.25">
      <c r="A435">
        <v>21763</v>
      </c>
      <c r="B435" s="2" t="s">
        <v>102</v>
      </c>
      <c r="C435">
        <v>3</v>
      </c>
      <c r="D435" s="3">
        <v>44383</v>
      </c>
    </row>
    <row r="436" spans="1:4" x14ac:dyDescent="0.25">
      <c r="A436">
        <v>21764</v>
      </c>
      <c r="B436" s="2" t="s">
        <v>82</v>
      </c>
      <c r="C436">
        <v>3</v>
      </c>
      <c r="D436" s="3">
        <v>44383</v>
      </c>
    </row>
    <row r="437" spans="1:4" x14ac:dyDescent="0.25">
      <c r="A437">
        <v>21765</v>
      </c>
      <c r="B437" s="2" t="s">
        <v>3636</v>
      </c>
      <c r="C437">
        <v>9</v>
      </c>
      <c r="D437" s="3">
        <v>44384</v>
      </c>
    </row>
    <row r="438" spans="1:4" x14ac:dyDescent="0.25">
      <c r="A438">
        <v>21766</v>
      </c>
      <c r="B438" s="2" t="s">
        <v>34</v>
      </c>
      <c r="C438">
        <v>3</v>
      </c>
      <c r="D438" s="3">
        <v>44384</v>
      </c>
    </row>
    <row r="439" spans="1:4" x14ac:dyDescent="0.25">
      <c r="A439">
        <v>21767</v>
      </c>
      <c r="B439" s="2" t="s">
        <v>94</v>
      </c>
      <c r="C439">
        <v>4</v>
      </c>
      <c r="D439" s="3">
        <v>44387</v>
      </c>
    </row>
    <row r="440" spans="1:4" x14ac:dyDescent="0.25">
      <c r="A440">
        <v>21768</v>
      </c>
      <c r="B440" s="2" t="s">
        <v>77</v>
      </c>
      <c r="C440">
        <v>10</v>
      </c>
      <c r="D440" s="3">
        <v>44388</v>
      </c>
    </row>
    <row r="441" spans="1:4" x14ac:dyDescent="0.25">
      <c r="A441">
        <v>21769</v>
      </c>
      <c r="B441" s="2" t="s">
        <v>57</v>
      </c>
      <c r="C441">
        <v>9</v>
      </c>
      <c r="D441" s="3">
        <v>44388</v>
      </c>
    </row>
    <row r="442" spans="1:4" x14ac:dyDescent="0.25">
      <c r="A442">
        <v>21770</v>
      </c>
      <c r="B442" s="2" t="s">
        <v>84</v>
      </c>
      <c r="C442">
        <v>4</v>
      </c>
      <c r="D442" s="3">
        <v>44389</v>
      </c>
    </row>
    <row r="443" spans="1:4" x14ac:dyDescent="0.25">
      <c r="A443">
        <v>21771</v>
      </c>
      <c r="B443" s="2" t="s">
        <v>48</v>
      </c>
      <c r="C443">
        <v>1</v>
      </c>
      <c r="D443" s="3">
        <v>44389</v>
      </c>
    </row>
    <row r="444" spans="1:4" x14ac:dyDescent="0.25">
      <c r="A444">
        <v>21772</v>
      </c>
      <c r="B444" s="2" t="s">
        <v>25</v>
      </c>
      <c r="C444">
        <v>1</v>
      </c>
      <c r="D444" s="3">
        <v>44390</v>
      </c>
    </row>
    <row r="445" spans="1:4" x14ac:dyDescent="0.25">
      <c r="A445">
        <v>21773</v>
      </c>
      <c r="B445" s="2" t="s">
        <v>44</v>
      </c>
      <c r="C445">
        <v>11</v>
      </c>
      <c r="D445" s="3">
        <v>44392</v>
      </c>
    </row>
    <row r="446" spans="1:4" x14ac:dyDescent="0.25">
      <c r="A446">
        <v>21774</v>
      </c>
      <c r="B446" s="2" t="s">
        <v>54</v>
      </c>
      <c r="C446">
        <v>4</v>
      </c>
      <c r="D446" s="3">
        <v>44392</v>
      </c>
    </row>
    <row r="447" spans="1:4" x14ac:dyDescent="0.25">
      <c r="A447">
        <v>21775</v>
      </c>
      <c r="B447" s="2" t="s">
        <v>42</v>
      </c>
      <c r="C447">
        <v>3</v>
      </c>
      <c r="D447" s="3">
        <v>44394</v>
      </c>
    </row>
    <row r="448" spans="1:4" x14ac:dyDescent="0.25">
      <c r="A448">
        <v>21776</v>
      </c>
      <c r="B448" s="2" t="s">
        <v>44</v>
      </c>
      <c r="C448">
        <v>10</v>
      </c>
      <c r="D448" s="3">
        <v>44394</v>
      </c>
    </row>
    <row r="449" spans="1:4" x14ac:dyDescent="0.25">
      <c r="A449">
        <v>21777</v>
      </c>
      <c r="B449" s="2" t="s">
        <v>106</v>
      </c>
      <c r="C449">
        <v>7</v>
      </c>
      <c r="D449" s="3">
        <v>44395</v>
      </c>
    </row>
    <row r="450" spans="1:4" x14ac:dyDescent="0.25">
      <c r="A450">
        <v>21778</v>
      </c>
      <c r="B450" s="2" t="s">
        <v>42</v>
      </c>
      <c r="C450">
        <v>11</v>
      </c>
      <c r="D450" s="3">
        <v>44396</v>
      </c>
    </row>
    <row r="451" spans="1:4" x14ac:dyDescent="0.25">
      <c r="A451">
        <v>21779</v>
      </c>
      <c r="B451" s="2" t="s">
        <v>90</v>
      </c>
      <c r="C451">
        <v>3</v>
      </c>
      <c r="D451" s="3">
        <v>44396</v>
      </c>
    </row>
    <row r="452" spans="1:4" x14ac:dyDescent="0.25">
      <c r="A452">
        <v>21780</v>
      </c>
      <c r="B452" s="2" t="s">
        <v>32</v>
      </c>
      <c r="C452">
        <v>4</v>
      </c>
      <c r="D452" s="3">
        <v>44397</v>
      </c>
    </row>
    <row r="453" spans="1:4" x14ac:dyDescent="0.25">
      <c r="A453">
        <v>21781</v>
      </c>
      <c r="B453" s="2" t="s">
        <v>47</v>
      </c>
      <c r="C453">
        <v>3</v>
      </c>
      <c r="D453" s="3">
        <v>44397</v>
      </c>
    </row>
    <row r="454" spans="1:4" x14ac:dyDescent="0.25">
      <c r="A454">
        <v>21782</v>
      </c>
      <c r="B454" s="2" t="s">
        <v>68</v>
      </c>
      <c r="C454">
        <v>3</v>
      </c>
      <c r="D454" s="3">
        <v>44398</v>
      </c>
    </row>
    <row r="455" spans="1:4" x14ac:dyDescent="0.25">
      <c r="A455">
        <v>21783</v>
      </c>
      <c r="B455" s="2" t="s">
        <v>57</v>
      </c>
      <c r="C455">
        <v>6</v>
      </c>
      <c r="D455" s="3">
        <v>44401</v>
      </c>
    </row>
    <row r="456" spans="1:4" x14ac:dyDescent="0.25">
      <c r="A456">
        <v>21784</v>
      </c>
      <c r="B456" s="2" t="s">
        <v>62</v>
      </c>
      <c r="C456">
        <v>4</v>
      </c>
      <c r="D456" s="3">
        <v>44401</v>
      </c>
    </row>
    <row r="457" spans="1:4" x14ac:dyDescent="0.25">
      <c r="A457">
        <v>21785</v>
      </c>
      <c r="B457" s="2" t="s">
        <v>37</v>
      </c>
      <c r="C457">
        <v>6</v>
      </c>
      <c r="D457" s="3">
        <v>44402</v>
      </c>
    </row>
    <row r="458" spans="1:4" x14ac:dyDescent="0.25">
      <c r="A458">
        <v>21786</v>
      </c>
      <c r="B458" s="2" t="s">
        <v>85</v>
      </c>
      <c r="C458">
        <v>6</v>
      </c>
      <c r="D458" s="3">
        <v>44402</v>
      </c>
    </row>
    <row r="459" spans="1:4" x14ac:dyDescent="0.25">
      <c r="A459">
        <v>21787</v>
      </c>
      <c r="B459" s="2" t="s">
        <v>31</v>
      </c>
      <c r="C459">
        <v>9</v>
      </c>
      <c r="D459" s="3">
        <v>44403</v>
      </c>
    </row>
    <row r="460" spans="1:4" x14ac:dyDescent="0.25">
      <c r="A460">
        <v>21788</v>
      </c>
      <c r="B460" s="2" t="s">
        <v>60</v>
      </c>
      <c r="C460">
        <v>12</v>
      </c>
      <c r="D460" s="3">
        <v>44404</v>
      </c>
    </row>
    <row r="461" spans="1:4" x14ac:dyDescent="0.25">
      <c r="A461">
        <v>21789</v>
      </c>
      <c r="B461" s="2" t="s">
        <v>78</v>
      </c>
      <c r="C461">
        <v>4</v>
      </c>
      <c r="D461" s="3">
        <v>44404</v>
      </c>
    </row>
    <row r="462" spans="1:4" x14ac:dyDescent="0.25">
      <c r="A462">
        <v>21790</v>
      </c>
      <c r="B462" s="2" t="s">
        <v>63</v>
      </c>
      <c r="C462">
        <v>6</v>
      </c>
      <c r="D462" s="3">
        <v>44405</v>
      </c>
    </row>
    <row r="463" spans="1:4" x14ac:dyDescent="0.25">
      <c r="A463">
        <v>21791</v>
      </c>
      <c r="B463" s="2" t="s">
        <v>94</v>
      </c>
      <c r="C463">
        <v>1</v>
      </c>
      <c r="D463" s="3">
        <v>44405</v>
      </c>
    </row>
    <row r="464" spans="1:4" x14ac:dyDescent="0.25">
      <c r="A464">
        <v>21792</v>
      </c>
      <c r="B464" s="2" t="s">
        <v>93</v>
      </c>
      <c r="C464">
        <v>1</v>
      </c>
      <c r="D464" s="3">
        <v>44408</v>
      </c>
    </row>
    <row r="465" spans="1:4" x14ac:dyDescent="0.25">
      <c r="A465">
        <v>21793</v>
      </c>
      <c r="B465" s="2" t="s">
        <v>68</v>
      </c>
      <c r="C465">
        <v>5</v>
      </c>
      <c r="D465" s="3">
        <v>44378</v>
      </c>
    </row>
    <row r="466" spans="1:4" x14ac:dyDescent="0.25">
      <c r="A466">
        <v>21794</v>
      </c>
      <c r="B466" s="2" t="s">
        <v>57</v>
      </c>
      <c r="C466">
        <v>3</v>
      </c>
      <c r="D466" s="3">
        <v>44378</v>
      </c>
    </row>
    <row r="467" spans="1:4" x14ac:dyDescent="0.25">
      <c r="A467">
        <v>21795</v>
      </c>
      <c r="B467" s="2" t="s">
        <v>68</v>
      </c>
      <c r="C467">
        <v>1</v>
      </c>
      <c r="D467" s="3">
        <v>44379</v>
      </c>
    </row>
    <row r="468" spans="1:4" x14ac:dyDescent="0.25">
      <c r="A468">
        <v>21796</v>
      </c>
      <c r="B468" s="2" t="s">
        <v>68</v>
      </c>
      <c r="C468">
        <v>5</v>
      </c>
      <c r="D468" s="3">
        <v>44379</v>
      </c>
    </row>
    <row r="469" spans="1:4" x14ac:dyDescent="0.25">
      <c r="A469">
        <v>21797</v>
      </c>
      <c r="B469" s="2" t="s">
        <v>71</v>
      </c>
      <c r="C469">
        <v>3</v>
      </c>
      <c r="D469" s="3">
        <v>44380</v>
      </c>
    </row>
    <row r="470" spans="1:4" x14ac:dyDescent="0.25">
      <c r="A470">
        <v>21798</v>
      </c>
      <c r="B470" s="2" t="s">
        <v>96</v>
      </c>
      <c r="C470">
        <v>4</v>
      </c>
      <c r="D470" s="3">
        <v>44381</v>
      </c>
    </row>
    <row r="471" spans="1:4" x14ac:dyDescent="0.25">
      <c r="A471">
        <v>21799</v>
      </c>
      <c r="B471" s="2" t="s">
        <v>40</v>
      </c>
      <c r="C471">
        <v>1</v>
      </c>
      <c r="D471" s="3">
        <v>44381</v>
      </c>
    </row>
    <row r="472" spans="1:4" x14ac:dyDescent="0.25">
      <c r="A472">
        <v>21800</v>
      </c>
      <c r="B472" s="2" t="s">
        <v>67</v>
      </c>
      <c r="C472">
        <v>1</v>
      </c>
      <c r="D472" s="3">
        <v>44384</v>
      </c>
    </row>
    <row r="473" spans="1:4" x14ac:dyDescent="0.25">
      <c r="A473">
        <v>21801</v>
      </c>
      <c r="B473" s="2" t="s">
        <v>105</v>
      </c>
      <c r="C473">
        <v>1</v>
      </c>
      <c r="D473" s="3">
        <v>44384</v>
      </c>
    </row>
    <row r="474" spans="1:4" x14ac:dyDescent="0.25">
      <c r="A474">
        <v>21802</v>
      </c>
      <c r="B474" s="2" t="s">
        <v>35</v>
      </c>
      <c r="C474">
        <v>3</v>
      </c>
      <c r="D474" s="3">
        <v>44385</v>
      </c>
    </row>
    <row r="475" spans="1:4" x14ac:dyDescent="0.25">
      <c r="A475">
        <v>21803</v>
      </c>
      <c r="B475" s="2" t="s">
        <v>44</v>
      </c>
      <c r="C475">
        <v>5</v>
      </c>
      <c r="D475" s="3">
        <v>44386</v>
      </c>
    </row>
    <row r="476" spans="1:4" x14ac:dyDescent="0.25">
      <c r="A476">
        <v>21804</v>
      </c>
      <c r="B476" s="2" t="s">
        <v>68</v>
      </c>
      <c r="C476">
        <v>4</v>
      </c>
      <c r="D476" s="3">
        <v>44386</v>
      </c>
    </row>
    <row r="477" spans="1:4" x14ac:dyDescent="0.25">
      <c r="A477">
        <v>21805</v>
      </c>
      <c r="B477" s="2" t="s">
        <v>42</v>
      </c>
      <c r="C477">
        <v>3</v>
      </c>
      <c r="D477" s="3">
        <v>44387</v>
      </c>
    </row>
    <row r="478" spans="1:4" x14ac:dyDescent="0.25">
      <c r="A478">
        <v>21806</v>
      </c>
      <c r="B478" s="2" t="s">
        <v>72</v>
      </c>
      <c r="C478">
        <v>5</v>
      </c>
      <c r="D478" s="3">
        <v>44387</v>
      </c>
    </row>
    <row r="479" spans="1:4" x14ac:dyDescent="0.25">
      <c r="A479">
        <v>21807</v>
      </c>
      <c r="B479" s="2" t="s">
        <v>75</v>
      </c>
      <c r="C479">
        <v>4</v>
      </c>
      <c r="D479" s="3">
        <v>44388</v>
      </c>
    </row>
    <row r="480" spans="1:4" x14ac:dyDescent="0.25">
      <c r="A480">
        <v>21808</v>
      </c>
      <c r="B480" s="2" t="s">
        <v>81</v>
      </c>
      <c r="C480">
        <v>4</v>
      </c>
      <c r="D480" s="3">
        <v>44392</v>
      </c>
    </row>
    <row r="481" spans="1:4" x14ac:dyDescent="0.25">
      <c r="A481">
        <v>21809</v>
      </c>
      <c r="B481" s="2" t="s">
        <v>53</v>
      </c>
      <c r="C481">
        <v>12</v>
      </c>
      <c r="D481" s="3">
        <v>44392</v>
      </c>
    </row>
    <row r="482" spans="1:4" x14ac:dyDescent="0.25">
      <c r="A482">
        <v>21810</v>
      </c>
      <c r="B482" s="2" t="s">
        <v>85</v>
      </c>
      <c r="C482">
        <v>4</v>
      </c>
      <c r="D482" s="3">
        <v>44392</v>
      </c>
    </row>
    <row r="483" spans="1:4" x14ac:dyDescent="0.25">
      <c r="A483">
        <v>21811</v>
      </c>
      <c r="B483" s="2" t="s">
        <v>90</v>
      </c>
      <c r="C483">
        <v>6</v>
      </c>
      <c r="D483" s="3">
        <v>44392</v>
      </c>
    </row>
    <row r="484" spans="1:4" x14ac:dyDescent="0.25">
      <c r="A484">
        <v>21812</v>
      </c>
      <c r="B484" s="2" t="s">
        <v>71</v>
      </c>
      <c r="C484">
        <v>5</v>
      </c>
      <c r="D484" s="3">
        <v>44393</v>
      </c>
    </row>
    <row r="485" spans="1:4" x14ac:dyDescent="0.25">
      <c r="A485">
        <v>21813</v>
      </c>
      <c r="B485" s="2" t="s">
        <v>28</v>
      </c>
      <c r="C485">
        <v>7</v>
      </c>
      <c r="D485" s="3">
        <v>44394</v>
      </c>
    </row>
    <row r="486" spans="1:4" x14ac:dyDescent="0.25">
      <c r="A486">
        <v>21814</v>
      </c>
      <c r="B486" s="2" t="s">
        <v>71</v>
      </c>
      <c r="C486">
        <v>3</v>
      </c>
      <c r="D486" s="3">
        <v>44394</v>
      </c>
    </row>
    <row r="487" spans="1:4" x14ac:dyDescent="0.25">
      <c r="A487">
        <v>21815</v>
      </c>
      <c r="B487" s="2" t="s">
        <v>48</v>
      </c>
      <c r="C487">
        <v>1</v>
      </c>
      <c r="D487" s="3">
        <v>44395</v>
      </c>
    </row>
    <row r="488" spans="1:4" x14ac:dyDescent="0.25">
      <c r="A488">
        <v>21816</v>
      </c>
      <c r="B488" s="2" t="s">
        <v>94</v>
      </c>
      <c r="C488">
        <v>1</v>
      </c>
      <c r="D488" s="3">
        <v>44395</v>
      </c>
    </row>
    <row r="489" spans="1:4" x14ac:dyDescent="0.25">
      <c r="A489">
        <v>21817</v>
      </c>
      <c r="B489" s="2" t="s">
        <v>105</v>
      </c>
      <c r="C489">
        <v>6</v>
      </c>
      <c r="D489" s="3">
        <v>44398</v>
      </c>
    </row>
    <row r="490" spans="1:4" x14ac:dyDescent="0.25">
      <c r="A490">
        <v>21818</v>
      </c>
      <c r="B490" s="2" t="s">
        <v>57</v>
      </c>
      <c r="C490">
        <v>9</v>
      </c>
      <c r="D490" s="3">
        <v>44399</v>
      </c>
    </row>
    <row r="491" spans="1:4" x14ac:dyDescent="0.25">
      <c r="A491">
        <v>21819</v>
      </c>
      <c r="B491" s="2" t="s">
        <v>23</v>
      </c>
      <c r="C491">
        <v>3</v>
      </c>
      <c r="D491" s="3">
        <v>44399</v>
      </c>
    </row>
    <row r="492" spans="1:4" x14ac:dyDescent="0.25">
      <c r="A492">
        <v>21820</v>
      </c>
      <c r="B492" s="2" t="s">
        <v>109</v>
      </c>
      <c r="C492">
        <v>4</v>
      </c>
      <c r="D492" s="3">
        <v>44400</v>
      </c>
    </row>
    <row r="493" spans="1:4" x14ac:dyDescent="0.25">
      <c r="A493">
        <v>21821</v>
      </c>
      <c r="B493" s="2" t="s">
        <v>23</v>
      </c>
      <c r="C493">
        <v>3</v>
      </c>
      <c r="D493" s="3">
        <v>44400</v>
      </c>
    </row>
    <row r="494" spans="1:4" x14ac:dyDescent="0.25">
      <c r="A494">
        <v>21822</v>
      </c>
      <c r="B494" s="2" t="s">
        <v>42</v>
      </c>
      <c r="C494">
        <v>4</v>
      </c>
      <c r="D494" s="3">
        <v>44401</v>
      </c>
    </row>
    <row r="495" spans="1:4" x14ac:dyDescent="0.25">
      <c r="A495">
        <v>21823</v>
      </c>
      <c r="B495" s="2" t="s">
        <v>78</v>
      </c>
      <c r="C495">
        <v>4</v>
      </c>
      <c r="D495" s="3">
        <v>44402</v>
      </c>
    </row>
    <row r="496" spans="1:4" x14ac:dyDescent="0.25">
      <c r="A496">
        <v>21824</v>
      </c>
      <c r="B496" s="2" t="s">
        <v>89</v>
      </c>
      <c r="C496">
        <v>3</v>
      </c>
      <c r="D496" s="3">
        <v>44402</v>
      </c>
    </row>
    <row r="497" spans="1:4" x14ac:dyDescent="0.25">
      <c r="A497">
        <v>21825</v>
      </c>
      <c r="B497" s="2" t="s">
        <v>78</v>
      </c>
      <c r="C497">
        <v>1</v>
      </c>
      <c r="D497" s="3">
        <v>44405</v>
      </c>
    </row>
    <row r="498" spans="1:4" x14ac:dyDescent="0.25">
      <c r="A498">
        <v>21826</v>
      </c>
      <c r="B498" s="2" t="s">
        <v>84</v>
      </c>
      <c r="C498">
        <v>6</v>
      </c>
      <c r="D498" s="3">
        <v>44405</v>
      </c>
    </row>
    <row r="499" spans="1:4" x14ac:dyDescent="0.25">
      <c r="A499">
        <v>21827</v>
      </c>
      <c r="B499" s="2" t="s">
        <v>44</v>
      </c>
      <c r="C499">
        <v>9</v>
      </c>
      <c r="D499" s="3">
        <v>44406</v>
      </c>
    </row>
    <row r="500" spans="1:4" x14ac:dyDescent="0.25">
      <c r="A500">
        <v>21828</v>
      </c>
      <c r="B500" s="2" t="s">
        <v>28</v>
      </c>
      <c r="C500">
        <v>1</v>
      </c>
      <c r="D500" s="3">
        <v>44407</v>
      </c>
    </row>
    <row r="501" spans="1:4" x14ac:dyDescent="0.25">
      <c r="A501">
        <v>21829</v>
      </c>
      <c r="B501" s="2" t="s">
        <v>77</v>
      </c>
      <c r="C501">
        <v>6</v>
      </c>
      <c r="D501" s="3">
        <v>44407</v>
      </c>
    </row>
    <row r="502" spans="1:4" x14ac:dyDescent="0.25">
      <c r="A502">
        <v>21830</v>
      </c>
      <c r="B502" s="2" t="s">
        <v>68</v>
      </c>
      <c r="C502">
        <v>3</v>
      </c>
      <c r="D502" s="3">
        <v>44378</v>
      </c>
    </row>
    <row r="503" spans="1:4" x14ac:dyDescent="0.25">
      <c r="A503">
        <v>21831</v>
      </c>
      <c r="B503" s="2" t="s">
        <v>65</v>
      </c>
      <c r="C503">
        <v>4</v>
      </c>
      <c r="D503" s="3">
        <v>44378</v>
      </c>
    </row>
    <row r="504" spans="1:4" x14ac:dyDescent="0.25">
      <c r="A504">
        <v>21832</v>
      </c>
      <c r="B504" s="2" t="s">
        <v>39</v>
      </c>
      <c r="C504">
        <v>9</v>
      </c>
      <c r="D504" s="3">
        <v>44379</v>
      </c>
    </row>
    <row r="505" spans="1:4" x14ac:dyDescent="0.25">
      <c r="A505">
        <v>21833</v>
      </c>
      <c r="B505" s="2" t="s">
        <v>29</v>
      </c>
      <c r="C505">
        <v>3</v>
      </c>
      <c r="D505" s="3">
        <v>44382</v>
      </c>
    </row>
    <row r="506" spans="1:4" x14ac:dyDescent="0.25">
      <c r="A506">
        <v>21834</v>
      </c>
      <c r="B506" s="2" t="s">
        <v>100</v>
      </c>
      <c r="C506">
        <v>5</v>
      </c>
      <c r="D506" s="3">
        <v>44382</v>
      </c>
    </row>
    <row r="507" spans="1:4" x14ac:dyDescent="0.25">
      <c r="A507">
        <v>21835</v>
      </c>
      <c r="B507" s="2" t="s">
        <v>93</v>
      </c>
      <c r="C507">
        <v>3</v>
      </c>
      <c r="D507" s="3">
        <v>44383</v>
      </c>
    </row>
    <row r="508" spans="1:4" x14ac:dyDescent="0.25">
      <c r="A508">
        <v>21836</v>
      </c>
      <c r="B508" s="2" t="s">
        <v>45</v>
      </c>
      <c r="C508">
        <v>6</v>
      </c>
      <c r="D508" s="3">
        <v>44383</v>
      </c>
    </row>
    <row r="509" spans="1:4" x14ac:dyDescent="0.25">
      <c r="A509">
        <v>21837</v>
      </c>
      <c r="B509" s="2" t="s">
        <v>71</v>
      </c>
      <c r="C509">
        <v>4</v>
      </c>
      <c r="D509" s="3">
        <v>44384</v>
      </c>
    </row>
    <row r="510" spans="1:4" x14ac:dyDescent="0.25">
      <c r="A510">
        <v>21838</v>
      </c>
      <c r="B510" s="2" t="s">
        <v>43</v>
      </c>
      <c r="C510">
        <v>7</v>
      </c>
      <c r="D510" s="3">
        <v>44385</v>
      </c>
    </row>
    <row r="511" spans="1:4" x14ac:dyDescent="0.25">
      <c r="A511">
        <v>21839</v>
      </c>
      <c r="B511" s="2" t="s">
        <v>68</v>
      </c>
      <c r="C511">
        <v>6</v>
      </c>
      <c r="D511" s="3">
        <v>44385</v>
      </c>
    </row>
    <row r="512" spans="1:4" x14ac:dyDescent="0.25">
      <c r="A512">
        <v>21840</v>
      </c>
      <c r="B512" s="2" t="s">
        <v>29</v>
      </c>
      <c r="C512">
        <v>3</v>
      </c>
      <c r="D512" s="3">
        <v>44386</v>
      </c>
    </row>
    <row r="513" spans="1:4" x14ac:dyDescent="0.25">
      <c r="A513">
        <v>21841</v>
      </c>
      <c r="B513" s="2" t="s">
        <v>62</v>
      </c>
      <c r="C513">
        <v>3</v>
      </c>
      <c r="D513" s="3">
        <v>44386</v>
      </c>
    </row>
    <row r="514" spans="1:4" x14ac:dyDescent="0.25">
      <c r="A514">
        <v>21842</v>
      </c>
      <c r="B514" s="2" t="s">
        <v>103</v>
      </c>
      <c r="C514">
        <v>4</v>
      </c>
      <c r="D514" s="3">
        <v>44389</v>
      </c>
    </row>
    <row r="515" spans="1:4" x14ac:dyDescent="0.25">
      <c r="A515">
        <v>21843</v>
      </c>
      <c r="B515" s="2" t="s">
        <v>36</v>
      </c>
      <c r="C515">
        <v>5</v>
      </c>
      <c r="D515" s="3">
        <v>44390</v>
      </c>
    </row>
    <row r="516" spans="1:4" x14ac:dyDescent="0.25">
      <c r="A516">
        <v>21844</v>
      </c>
      <c r="B516" s="2" t="s">
        <v>37</v>
      </c>
      <c r="C516">
        <v>3</v>
      </c>
      <c r="D516" s="3">
        <v>44390</v>
      </c>
    </row>
    <row r="517" spans="1:4" x14ac:dyDescent="0.25">
      <c r="A517">
        <v>21845</v>
      </c>
      <c r="B517" s="2" t="s">
        <v>91</v>
      </c>
      <c r="C517">
        <v>3</v>
      </c>
      <c r="D517" s="3">
        <v>44392</v>
      </c>
    </row>
    <row r="518" spans="1:4" x14ac:dyDescent="0.25">
      <c r="A518">
        <v>21846</v>
      </c>
      <c r="B518" s="2" t="s">
        <v>32</v>
      </c>
      <c r="C518">
        <v>6</v>
      </c>
      <c r="D518" s="3">
        <v>44392</v>
      </c>
    </row>
    <row r="519" spans="1:4" x14ac:dyDescent="0.25">
      <c r="A519">
        <v>21847</v>
      </c>
      <c r="B519" s="2" t="s">
        <v>44</v>
      </c>
      <c r="C519">
        <v>3</v>
      </c>
      <c r="D519" s="3">
        <v>44392</v>
      </c>
    </row>
    <row r="520" spans="1:4" x14ac:dyDescent="0.25">
      <c r="A520">
        <v>21848</v>
      </c>
      <c r="B520" s="2" t="s">
        <v>34</v>
      </c>
      <c r="C520">
        <v>4</v>
      </c>
      <c r="D520" s="3">
        <v>44393</v>
      </c>
    </row>
    <row r="521" spans="1:4" x14ac:dyDescent="0.25">
      <c r="A521">
        <v>21849</v>
      </c>
      <c r="B521" s="2" t="s">
        <v>27</v>
      </c>
      <c r="C521">
        <v>4</v>
      </c>
      <c r="D521" s="3">
        <v>44393</v>
      </c>
    </row>
    <row r="522" spans="1:4" x14ac:dyDescent="0.25">
      <c r="A522">
        <v>21850</v>
      </c>
      <c r="B522" s="2" t="s">
        <v>78</v>
      </c>
      <c r="C522">
        <v>3</v>
      </c>
      <c r="D522" s="3">
        <v>44396</v>
      </c>
    </row>
    <row r="523" spans="1:4" x14ac:dyDescent="0.25">
      <c r="A523">
        <v>21851</v>
      </c>
      <c r="B523" s="2" t="s">
        <v>84</v>
      </c>
      <c r="C523">
        <v>3</v>
      </c>
      <c r="D523" s="3">
        <v>44396</v>
      </c>
    </row>
    <row r="524" spans="1:4" x14ac:dyDescent="0.25">
      <c r="A524">
        <v>21852</v>
      </c>
      <c r="B524" s="2" t="s">
        <v>25</v>
      </c>
      <c r="C524">
        <v>9</v>
      </c>
      <c r="D524" s="3">
        <v>44397</v>
      </c>
    </row>
    <row r="525" spans="1:4" x14ac:dyDescent="0.25">
      <c r="A525">
        <v>21853</v>
      </c>
      <c r="B525" s="2" t="s">
        <v>32</v>
      </c>
      <c r="C525">
        <v>9</v>
      </c>
      <c r="D525" s="3">
        <v>44398</v>
      </c>
    </row>
    <row r="526" spans="1:4" x14ac:dyDescent="0.25">
      <c r="A526">
        <v>21854</v>
      </c>
      <c r="B526" s="2" t="s">
        <v>49</v>
      </c>
      <c r="C526">
        <v>3</v>
      </c>
      <c r="D526" s="3">
        <v>44398</v>
      </c>
    </row>
    <row r="527" spans="1:4" x14ac:dyDescent="0.25">
      <c r="A527">
        <v>21855</v>
      </c>
      <c r="B527" s="2" t="s">
        <v>32</v>
      </c>
      <c r="C527">
        <v>1</v>
      </c>
      <c r="D527" s="3">
        <v>44399</v>
      </c>
    </row>
    <row r="528" spans="1:4" x14ac:dyDescent="0.25">
      <c r="A528">
        <v>21856</v>
      </c>
      <c r="B528" s="2" t="s">
        <v>37</v>
      </c>
      <c r="C528">
        <v>4</v>
      </c>
      <c r="D528" s="3">
        <v>44399</v>
      </c>
    </row>
    <row r="529" spans="1:4" x14ac:dyDescent="0.25">
      <c r="A529">
        <v>21857</v>
      </c>
      <c r="B529" s="2" t="s">
        <v>107</v>
      </c>
      <c r="C529">
        <v>7</v>
      </c>
      <c r="D529" s="3">
        <v>44400</v>
      </c>
    </row>
    <row r="530" spans="1:4" x14ac:dyDescent="0.25">
      <c r="A530">
        <v>21858</v>
      </c>
      <c r="B530" s="2" t="s">
        <v>32</v>
      </c>
      <c r="C530">
        <v>1</v>
      </c>
      <c r="D530" s="3">
        <v>44403</v>
      </c>
    </row>
    <row r="531" spans="1:4" x14ac:dyDescent="0.25">
      <c r="A531">
        <v>21859</v>
      </c>
      <c r="B531" s="2" t="s">
        <v>94</v>
      </c>
      <c r="C531">
        <v>7</v>
      </c>
      <c r="D531" s="3">
        <v>44403</v>
      </c>
    </row>
    <row r="532" spans="1:4" x14ac:dyDescent="0.25">
      <c r="A532">
        <v>21860</v>
      </c>
      <c r="B532" s="2" t="s">
        <v>48</v>
      </c>
      <c r="C532">
        <v>3</v>
      </c>
      <c r="D532" s="3">
        <v>44404</v>
      </c>
    </row>
    <row r="533" spans="1:4" x14ac:dyDescent="0.25">
      <c r="A533">
        <v>21861</v>
      </c>
      <c r="B533" s="2" t="s">
        <v>47</v>
      </c>
      <c r="C533">
        <v>3</v>
      </c>
      <c r="D533" s="3">
        <v>44404</v>
      </c>
    </row>
    <row r="534" spans="1:4" x14ac:dyDescent="0.25">
      <c r="A534">
        <v>21862</v>
      </c>
      <c r="B534" s="2" t="s">
        <v>51</v>
      </c>
      <c r="C534">
        <v>6</v>
      </c>
      <c r="D534" s="3">
        <v>44404</v>
      </c>
    </row>
    <row r="535" spans="1:4" x14ac:dyDescent="0.25">
      <c r="A535">
        <v>21863</v>
      </c>
      <c r="B535" s="2" t="s">
        <v>39</v>
      </c>
      <c r="C535">
        <v>7</v>
      </c>
      <c r="D535" s="3">
        <v>44405</v>
      </c>
    </row>
    <row r="536" spans="1:4" x14ac:dyDescent="0.25">
      <c r="A536">
        <v>21864</v>
      </c>
      <c r="B536" s="2" t="s">
        <v>101</v>
      </c>
      <c r="C536">
        <v>9</v>
      </c>
      <c r="D536" s="3">
        <v>44405</v>
      </c>
    </row>
    <row r="537" spans="1:4" x14ac:dyDescent="0.25">
      <c r="A537">
        <v>21865</v>
      </c>
      <c r="B537" s="2" t="s">
        <v>25</v>
      </c>
      <c r="C537">
        <v>4</v>
      </c>
      <c r="D537" s="3">
        <v>44406</v>
      </c>
    </row>
    <row r="538" spans="1:4" x14ac:dyDescent="0.25">
      <c r="A538">
        <v>21866</v>
      </c>
      <c r="B538" s="2" t="s">
        <v>45</v>
      </c>
      <c r="C538">
        <v>4</v>
      </c>
      <c r="D538" s="3">
        <v>44406</v>
      </c>
    </row>
    <row r="539" spans="1:4" x14ac:dyDescent="0.25">
      <c r="A539">
        <v>21867</v>
      </c>
      <c r="B539" s="2" t="s">
        <v>41</v>
      </c>
      <c r="C539">
        <v>1</v>
      </c>
      <c r="D539" s="3">
        <v>44406</v>
      </c>
    </row>
    <row r="540" spans="1:4" x14ac:dyDescent="0.25">
      <c r="A540">
        <v>21868</v>
      </c>
      <c r="B540" s="2" t="s">
        <v>85</v>
      </c>
      <c r="C540">
        <v>10</v>
      </c>
      <c r="D540" s="3">
        <v>44407</v>
      </c>
    </row>
    <row r="541" spans="1:4" x14ac:dyDescent="0.25">
      <c r="A541">
        <v>21869</v>
      </c>
      <c r="B541" s="2" t="s">
        <v>76</v>
      </c>
      <c r="C541">
        <v>9</v>
      </c>
      <c r="D541" s="3">
        <v>44407</v>
      </c>
    </row>
    <row r="542" spans="1:4" x14ac:dyDescent="0.25">
      <c r="A542">
        <v>21870</v>
      </c>
      <c r="B542" s="2" t="s">
        <v>44</v>
      </c>
      <c r="C542">
        <v>1</v>
      </c>
      <c r="D542" s="3">
        <v>44379</v>
      </c>
    </row>
    <row r="543" spans="1:4" x14ac:dyDescent="0.25">
      <c r="A543">
        <v>21871</v>
      </c>
      <c r="B543" s="2" t="s">
        <v>91</v>
      </c>
      <c r="C543">
        <v>1</v>
      </c>
      <c r="D543" s="3">
        <v>44379</v>
      </c>
    </row>
    <row r="544" spans="1:4" x14ac:dyDescent="0.25">
      <c r="A544">
        <v>21872</v>
      </c>
      <c r="B544" s="2" t="s">
        <v>94</v>
      </c>
      <c r="C544">
        <v>6</v>
      </c>
      <c r="D544" s="3">
        <v>44379</v>
      </c>
    </row>
    <row r="545" spans="1:4" x14ac:dyDescent="0.25">
      <c r="A545">
        <v>21873</v>
      </c>
      <c r="B545" s="2" t="s">
        <v>40</v>
      </c>
      <c r="C545">
        <v>6</v>
      </c>
      <c r="D545" s="3">
        <v>44380</v>
      </c>
    </row>
    <row r="546" spans="1:4" x14ac:dyDescent="0.25">
      <c r="A546">
        <v>21874</v>
      </c>
      <c r="B546" s="2" t="s">
        <v>86</v>
      </c>
      <c r="C546">
        <v>1</v>
      </c>
      <c r="D546" s="3">
        <v>44380</v>
      </c>
    </row>
    <row r="547" spans="1:4" x14ac:dyDescent="0.25">
      <c r="A547">
        <v>21875</v>
      </c>
      <c r="B547" s="2" t="s">
        <v>78</v>
      </c>
      <c r="C547">
        <v>3</v>
      </c>
      <c r="D547" s="3">
        <v>44381</v>
      </c>
    </row>
    <row r="548" spans="1:4" x14ac:dyDescent="0.25">
      <c r="A548">
        <v>21876</v>
      </c>
      <c r="B548" s="2" t="s">
        <v>35</v>
      </c>
      <c r="C548">
        <v>6</v>
      </c>
      <c r="D548" s="3">
        <v>44381</v>
      </c>
    </row>
    <row r="549" spans="1:4" x14ac:dyDescent="0.25">
      <c r="A549">
        <v>21877</v>
      </c>
      <c r="B549" s="2" t="s">
        <v>32</v>
      </c>
      <c r="C549">
        <v>11</v>
      </c>
      <c r="D549" s="3">
        <v>44381</v>
      </c>
    </row>
    <row r="550" spans="1:4" x14ac:dyDescent="0.25">
      <c r="A550">
        <v>21878</v>
      </c>
      <c r="B550" s="2" t="s">
        <v>31</v>
      </c>
      <c r="C550">
        <v>3</v>
      </c>
      <c r="D550" s="3">
        <v>44382</v>
      </c>
    </row>
    <row r="551" spans="1:4" x14ac:dyDescent="0.25">
      <c r="A551">
        <v>21879</v>
      </c>
      <c r="B551" s="2" t="s">
        <v>80</v>
      </c>
      <c r="C551">
        <v>7</v>
      </c>
      <c r="D551" s="3">
        <v>44382</v>
      </c>
    </row>
    <row r="552" spans="1:4" x14ac:dyDescent="0.25">
      <c r="A552">
        <v>21880</v>
      </c>
      <c r="B552" s="2" t="s">
        <v>65</v>
      </c>
      <c r="C552">
        <v>10</v>
      </c>
      <c r="D552" s="3">
        <v>44383</v>
      </c>
    </row>
    <row r="553" spans="1:4" x14ac:dyDescent="0.25">
      <c r="A553">
        <v>21881</v>
      </c>
      <c r="B553" s="2" t="s">
        <v>67</v>
      </c>
      <c r="C553">
        <v>9</v>
      </c>
      <c r="D553" s="3">
        <v>44383</v>
      </c>
    </row>
    <row r="554" spans="1:4" x14ac:dyDescent="0.25">
      <c r="A554">
        <v>21882</v>
      </c>
      <c r="B554" s="2" t="s">
        <v>79</v>
      </c>
      <c r="C554">
        <v>1</v>
      </c>
      <c r="D554" s="3">
        <v>44383</v>
      </c>
    </row>
    <row r="555" spans="1:4" x14ac:dyDescent="0.25">
      <c r="A555">
        <v>21883</v>
      </c>
      <c r="B555" s="2" t="s">
        <v>69</v>
      </c>
      <c r="C555">
        <v>4</v>
      </c>
      <c r="D555" s="3">
        <v>44386</v>
      </c>
    </row>
    <row r="556" spans="1:4" x14ac:dyDescent="0.25">
      <c r="A556">
        <v>21884</v>
      </c>
      <c r="B556" s="2" t="s">
        <v>74</v>
      </c>
      <c r="C556">
        <v>4</v>
      </c>
      <c r="D556" s="3">
        <v>44386</v>
      </c>
    </row>
    <row r="557" spans="1:4" x14ac:dyDescent="0.25">
      <c r="A557">
        <v>21885</v>
      </c>
      <c r="B557" s="2" t="s">
        <v>30</v>
      </c>
      <c r="C557">
        <v>4</v>
      </c>
      <c r="D557" s="3">
        <v>44387</v>
      </c>
    </row>
    <row r="558" spans="1:4" x14ac:dyDescent="0.25">
      <c r="A558">
        <v>21886</v>
      </c>
      <c r="B558" s="2" t="s">
        <v>79</v>
      </c>
      <c r="C558">
        <v>6</v>
      </c>
      <c r="D558" s="3">
        <v>44387</v>
      </c>
    </row>
    <row r="559" spans="1:4" x14ac:dyDescent="0.25">
      <c r="A559">
        <v>21887</v>
      </c>
      <c r="B559" s="2" t="s">
        <v>63</v>
      </c>
      <c r="C559">
        <v>11</v>
      </c>
      <c r="D559" s="3">
        <v>44387</v>
      </c>
    </row>
    <row r="560" spans="1:4" x14ac:dyDescent="0.25">
      <c r="A560">
        <v>21888</v>
      </c>
      <c r="B560" s="2" t="s">
        <v>26</v>
      </c>
      <c r="C560">
        <v>3</v>
      </c>
      <c r="D560" s="3">
        <v>44388</v>
      </c>
    </row>
    <row r="561" spans="1:4" x14ac:dyDescent="0.25">
      <c r="A561">
        <v>21889</v>
      </c>
      <c r="B561" s="2" t="s">
        <v>93</v>
      </c>
      <c r="C561">
        <v>4</v>
      </c>
      <c r="D561" s="3">
        <v>44388</v>
      </c>
    </row>
    <row r="562" spans="1:4" x14ac:dyDescent="0.25">
      <c r="A562">
        <v>21890</v>
      </c>
      <c r="B562" s="2" t="s">
        <v>60</v>
      </c>
      <c r="C562">
        <v>12</v>
      </c>
      <c r="D562" s="3">
        <v>44389</v>
      </c>
    </row>
    <row r="563" spans="1:4" x14ac:dyDescent="0.25">
      <c r="A563">
        <v>21891</v>
      </c>
      <c r="B563" s="2" t="s">
        <v>30</v>
      </c>
      <c r="C563">
        <v>7</v>
      </c>
      <c r="D563" s="3">
        <v>44389</v>
      </c>
    </row>
    <row r="564" spans="1:4" x14ac:dyDescent="0.25">
      <c r="A564">
        <v>21892</v>
      </c>
      <c r="B564" s="2" t="s">
        <v>98</v>
      </c>
      <c r="C564">
        <v>1</v>
      </c>
      <c r="D564" s="3">
        <v>44389</v>
      </c>
    </row>
    <row r="565" spans="1:4" x14ac:dyDescent="0.25">
      <c r="A565">
        <v>21893</v>
      </c>
      <c r="B565" s="2" t="s">
        <v>90</v>
      </c>
      <c r="C565">
        <v>12</v>
      </c>
      <c r="D565" s="3">
        <v>44390</v>
      </c>
    </row>
    <row r="566" spans="1:4" x14ac:dyDescent="0.25">
      <c r="A566">
        <v>21894</v>
      </c>
      <c r="B566" s="2" t="s">
        <v>53</v>
      </c>
      <c r="C566">
        <v>5</v>
      </c>
      <c r="D566" s="3">
        <v>44390</v>
      </c>
    </row>
    <row r="567" spans="1:4" x14ac:dyDescent="0.25">
      <c r="A567">
        <v>21895</v>
      </c>
      <c r="B567" s="2" t="s">
        <v>52</v>
      </c>
      <c r="C567">
        <v>1</v>
      </c>
      <c r="D567" s="3">
        <v>44393</v>
      </c>
    </row>
    <row r="568" spans="1:4" x14ac:dyDescent="0.25">
      <c r="A568">
        <v>21896</v>
      </c>
      <c r="B568" s="2" t="s">
        <v>26</v>
      </c>
      <c r="C568">
        <v>3</v>
      </c>
      <c r="D568" s="3">
        <v>44393</v>
      </c>
    </row>
    <row r="569" spans="1:4" x14ac:dyDescent="0.25">
      <c r="A569">
        <v>21897</v>
      </c>
      <c r="B569" s="2" t="s">
        <v>68</v>
      </c>
      <c r="C569">
        <v>3</v>
      </c>
      <c r="D569" s="3">
        <v>44393</v>
      </c>
    </row>
    <row r="570" spans="1:4" x14ac:dyDescent="0.25">
      <c r="A570">
        <v>21898</v>
      </c>
      <c r="B570" s="2" t="s">
        <v>102</v>
      </c>
      <c r="C570">
        <v>4</v>
      </c>
      <c r="D570" s="3">
        <v>44394</v>
      </c>
    </row>
    <row r="571" spans="1:4" x14ac:dyDescent="0.25">
      <c r="A571">
        <v>21899</v>
      </c>
      <c r="B571" s="2" t="s">
        <v>67</v>
      </c>
      <c r="C571">
        <v>3</v>
      </c>
      <c r="D571" s="3">
        <v>44394</v>
      </c>
    </row>
    <row r="572" spans="1:4" x14ac:dyDescent="0.25">
      <c r="A572">
        <v>21900</v>
      </c>
      <c r="B572" s="2" t="s">
        <v>45</v>
      </c>
      <c r="C572">
        <v>7</v>
      </c>
      <c r="D572" s="3">
        <v>44395</v>
      </c>
    </row>
    <row r="573" spans="1:4" x14ac:dyDescent="0.25">
      <c r="A573">
        <v>21901</v>
      </c>
      <c r="B573" s="2" t="s">
        <v>101</v>
      </c>
      <c r="C573">
        <v>4</v>
      </c>
      <c r="D573" s="3">
        <v>44395</v>
      </c>
    </row>
    <row r="574" spans="1:4" x14ac:dyDescent="0.25">
      <c r="A574">
        <v>21902</v>
      </c>
      <c r="B574" s="2" t="s">
        <v>36</v>
      </c>
      <c r="C574">
        <v>3</v>
      </c>
      <c r="D574" s="3">
        <v>44395</v>
      </c>
    </row>
    <row r="575" spans="1:4" x14ac:dyDescent="0.25">
      <c r="A575">
        <v>21903</v>
      </c>
      <c r="B575" s="2" t="s">
        <v>43</v>
      </c>
      <c r="C575">
        <v>1</v>
      </c>
      <c r="D575" s="3">
        <v>44396</v>
      </c>
    </row>
    <row r="576" spans="1:4" x14ac:dyDescent="0.25">
      <c r="A576">
        <v>21904</v>
      </c>
      <c r="B576" s="2" t="s">
        <v>104</v>
      </c>
      <c r="C576">
        <v>6</v>
      </c>
      <c r="D576" s="3">
        <v>44396</v>
      </c>
    </row>
    <row r="577" spans="1:4" x14ac:dyDescent="0.25">
      <c r="A577">
        <v>21905</v>
      </c>
      <c r="B577" s="2" t="s">
        <v>51</v>
      </c>
      <c r="C577">
        <v>5</v>
      </c>
      <c r="D577" s="3">
        <v>44397</v>
      </c>
    </row>
    <row r="578" spans="1:4" x14ac:dyDescent="0.25">
      <c r="A578">
        <v>21906</v>
      </c>
      <c r="B578" s="2" t="s">
        <v>37</v>
      </c>
      <c r="C578">
        <v>1</v>
      </c>
      <c r="D578" s="3">
        <v>44397</v>
      </c>
    </row>
    <row r="579" spans="1:4" x14ac:dyDescent="0.25">
      <c r="A579">
        <v>21907</v>
      </c>
      <c r="B579" s="2" t="s">
        <v>80</v>
      </c>
      <c r="C579">
        <v>1</v>
      </c>
      <c r="D579" s="3">
        <v>44397</v>
      </c>
    </row>
    <row r="580" spans="1:4" x14ac:dyDescent="0.25">
      <c r="A580">
        <v>21908</v>
      </c>
      <c r="B580" s="2" t="s">
        <v>38</v>
      </c>
      <c r="C580">
        <v>6</v>
      </c>
      <c r="D580" s="3">
        <v>44400</v>
      </c>
    </row>
    <row r="581" spans="1:4" x14ac:dyDescent="0.25">
      <c r="A581">
        <v>21909</v>
      </c>
      <c r="B581" s="2" t="s">
        <v>71</v>
      </c>
      <c r="C581">
        <v>1</v>
      </c>
      <c r="D581" s="3">
        <v>44400</v>
      </c>
    </row>
    <row r="582" spans="1:4" x14ac:dyDescent="0.25">
      <c r="A582">
        <v>21910</v>
      </c>
      <c r="B582" s="2" t="s">
        <v>96</v>
      </c>
      <c r="C582">
        <v>9</v>
      </c>
      <c r="D582" s="3">
        <v>44401</v>
      </c>
    </row>
    <row r="583" spans="1:4" x14ac:dyDescent="0.25">
      <c r="A583">
        <v>21911</v>
      </c>
      <c r="B583" s="2" t="s">
        <v>65</v>
      </c>
      <c r="C583">
        <v>9</v>
      </c>
      <c r="D583" s="3">
        <v>44401</v>
      </c>
    </row>
    <row r="584" spans="1:4" x14ac:dyDescent="0.25">
      <c r="A584">
        <v>21912</v>
      </c>
      <c r="B584" s="2" t="s">
        <v>56</v>
      </c>
      <c r="C584">
        <v>4</v>
      </c>
      <c r="D584" s="3">
        <v>44401</v>
      </c>
    </row>
    <row r="585" spans="1:4" x14ac:dyDescent="0.25">
      <c r="A585">
        <v>21913</v>
      </c>
      <c r="B585" s="2" t="s">
        <v>88</v>
      </c>
      <c r="C585">
        <v>3</v>
      </c>
      <c r="D585" s="3">
        <v>44402</v>
      </c>
    </row>
    <row r="586" spans="1:4" x14ac:dyDescent="0.25">
      <c r="A586">
        <v>21914</v>
      </c>
      <c r="B586" s="2" t="s">
        <v>76</v>
      </c>
      <c r="C586">
        <v>5</v>
      </c>
      <c r="D586" s="3">
        <v>44402</v>
      </c>
    </row>
    <row r="587" spans="1:4" x14ac:dyDescent="0.25">
      <c r="A587">
        <v>21915</v>
      </c>
      <c r="B587" s="2" t="s">
        <v>34</v>
      </c>
      <c r="C587">
        <v>6</v>
      </c>
      <c r="D587" s="3">
        <v>44403</v>
      </c>
    </row>
    <row r="588" spans="1:4" x14ac:dyDescent="0.25">
      <c r="A588">
        <v>21916</v>
      </c>
      <c r="B588" s="2" t="s">
        <v>56</v>
      </c>
      <c r="C588">
        <v>1</v>
      </c>
      <c r="D588" s="3">
        <v>44403</v>
      </c>
    </row>
    <row r="589" spans="1:4" x14ac:dyDescent="0.25">
      <c r="A589">
        <v>21917</v>
      </c>
      <c r="B589" s="2" t="s">
        <v>110</v>
      </c>
      <c r="C589">
        <v>1</v>
      </c>
      <c r="D589" s="3">
        <v>44403</v>
      </c>
    </row>
    <row r="590" spans="1:4" x14ac:dyDescent="0.25">
      <c r="A590">
        <v>21918</v>
      </c>
      <c r="B590" s="2" t="s">
        <v>32</v>
      </c>
      <c r="C590">
        <v>7</v>
      </c>
      <c r="D590" s="3">
        <v>44404</v>
      </c>
    </row>
    <row r="591" spans="1:4" x14ac:dyDescent="0.25">
      <c r="A591">
        <v>21919</v>
      </c>
      <c r="B591" s="2" t="s">
        <v>48</v>
      </c>
      <c r="C591">
        <v>9</v>
      </c>
      <c r="D591" s="3">
        <v>44404</v>
      </c>
    </row>
    <row r="592" spans="1:4" x14ac:dyDescent="0.25">
      <c r="A592">
        <v>21920</v>
      </c>
      <c r="B592" s="2" t="s">
        <v>90</v>
      </c>
      <c r="C592">
        <v>3</v>
      </c>
      <c r="D592" s="3">
        <v>44407</v>
      </c>
    </row>
    <row r="593" spans="1:4" x14ac:dyDescent="0.25">
      <c r="A593">
        <v>21921</v>
      </c>
      <c r="B593" s="2" t="s">
        <v>56</v>
      </c>
      <c r="C593">
        <v>3</v>
      </c>
      <c r="D593" s="3">
        <v>44407</v>
      </c>
    </row>
    <row r="594" spans="1:4" x14ac:dyDescent="0.25">
      <c r="A594">
        <v>21922</v>
      </c>
      <c r="B594" s="2" t="s">
        <v>90</v>
      </c>
      <c r="C594">
        <v>4</v>
      </c>
      <c r="D594" s="3">
        <v>44407</v>
      </c>
    </row>
    <row r="595" spans="1:4" x14ac:dyDescent="0.25">
      <c r="A595">
        <v>21923</v>
      </c>
      <c r="B595" s="2" t="s">
        <v>27</v>
      </c>
      <c r="C595">
        <v>5</v>
      </c>
      <c r="D595" s="3">
        <v>44378</v>
      </c>
    </row>
    <row r="596" spans="1:4" x14ac:dyDescent="0.25">
      <c r="A596">
        <v>21924</v>
      </c>
      <c r="B596" s="2" t="s">
        <v>46</v>
      </c>
      <c r="C596">
        <v>1</v>
      </c>
      <c r="D596" s="3">
        <v>44378</v>
      </c>
    </row>
    <row r="597" spans="1:4" x14ac:dyDescent="0.25">
      <c r="A597">
        <v>21925</v>
      </c>
      <c r="B597" s="2" t="s">
        <v>26</v>
      </c>
      <c r="C597">
        <v>4</v>
      </c>
      <c r="D597" s="3">
        <v>44379</v>
      </c>
    </row>
    <row r="598" spans="1:4" x14ac:dyDescent="0.25">
      <c r="A598">
        <v>21926</v>
      </c>
      <c r="B598" s="2" t="s">
        <v>77</v>
      </c>
      <c r="C598">
        <v>5</v>
      </c>
      <c r="D598" s="3">
        <v>44379</v>
      </c>
    </row>
    <row r="599" spans="1:4" x14ac:dyDescent="0.25">
      <c r="A599">
        <v>21927</v>
      </c>
      <c r="B599" s="2" t="s">
        <v>44</v>
      </c>
      <c r="C599">
        <v>3</v>
      </c>
      <c r="D599" s="3">
        <v>44379</v>
      </c>
    </row>
    <row r="600" spans="1:4" x14ac:dyDescent="0.25">
      <c r="A600">
        <v>21928</v>
      </c>
      <c r="B600" s="2" t="s">
        <v>27</v>
      </c>
      <c r="C600">
        <v>6</v>
      </c>
      <c r="D600" s="3">
        <v>44380</v>
      </c>
    </row>
    <row r="601" spans="1:4" x14ac:dyDescent="0.25">
      <c r="A601">
        <v>21929</v>
      </c>
      <c r="B601" s="2" t="s">
        <v>68</v>
      </c>
      <c r="C601">
        <v>4</v>
      </c>
      <c r="D601" s="3">
        <v>44380</v>
      </c>
    </row>
    <row r="602" spans="1:4" x14ac:dyDescent="0.25">
      <c r="A602">
        <v>21930</v>
      </c>
      <c r="B602" s="2" t="s">
        <v>95</v>
      </c>
      <c r="C602">
        <v>7</v>
      </c>
      <c r="D602" s="3">
        <v>44381</v>
      </c>
    </row>
    <row r="603" spans="1:4" x14ac:dyDescent="0.25">
      <c r="A603">
        <v>21931</v>
      </c>
      <c r="B603" s="2" t="s">
        <v>67</v>
      </c>
      <c r="C603">
        <v>9</v>
      </c>
      <c r="D603" s="3">
        <v>44381</v>
      </c>
    </row>
    <row r="604" spans="1:4" x14ac:dyDescent="0.25">
      <c r="A604">
        <v>21932</v>
      </c>
      <c r="B604" s="2" t="s">
        <v>26</v>
      </c>
      <c r="C604">
        <v>1</v>
      </c>
      <c r="D604" s="3">
        <v>44381</v>
      </c>
    </row>
    <row r="605" spans="1:4" x14ac:dyDescent="0.25">
      <c r="A605">
        <v>21933</v>
      </c>
      <c r="B605" s="2" t="s">
        <v>52</v>
      </c>
      <c r="C605">
        <v>5</v>
      </c>
      <c r="D605" s="3">
        <v>44384</v>
      </c>
    </row>
    <row r="606" spans="1:4" x14ac:dyDescent="0.25">
      <c r="A606">
        <v>21934</v>
      </c>
      <c r="B606" s="2" t="s">
        <v>36</v>
      </c>
      <c r="C606">
        <v>4</v>
      </c>
      <c r="D606" s="3">
        <v>44384</v>
      </c>
    </row>
    <row r="607" spans="1:4" x14ac:dyDescent="0.25">
      <c r="A607">
        <v>21935</v>
      </c>
      <c r="B607" s="2" t="s">
        <v>99</v>
      </c>
      <c r="C607">
        <v>9</v>
      </c>
      <c r="D607" s="3">
        <v>44385</v>
      </c>
    </row>
    <row r="608" spans="1:4" x14ac:dyDescent="0.25">
      <c r="A608">
        <v>21936</v>
      </c>
      <c r="B608" s="2" t="s">
        <v>32</v>
      </c>
      <c r="C608">
        <v>3</v>
      </c>
      <c r="D608" s="3">
        <v>44385</v>
      </c>
    </row>
    <row r="609" spans="1:4" x14ac:dyDescent="0.25">
      <c r="A609">
        <v>21937</v>
      </c>
      <c r="B609" s="2" t="s">
        <v>60</v>
      </c>
      <c r="C609">
        <v>3</v>
      </c>
      <c r="D609" s="3">
        <v>44385</v>
      </c>
    </row>
    <row r="610" spans="1:4" x14ac:dyDescent="0.25">
      <c r="A610">
        <v>21938</v>
      </c>
      <c r="B610" s="2" t="s">
        <v>82</v>
      </c>
      <c r="C610">
        <v>3</v>
      </c>
      <c r="D610" s="3">
        <v>44386</v>
      </c>
    </row>
    <row r="611" spans="1:4" x14ac:dyDescent="0.25">
      <c r="A611">
        <v>21939</v>
      </c>
      <c r="B611" s="2" t="s">
        <v>48</v>
      </c>
      <c r="C611">
        <v>6</v>
      </c>
      <c r="D611" s="3">
        <v>44386</v>
      </c>
    </row>
    <row r="612" spans="1:4" x14ac:dyDescent="0.25">
      <c r="A612">
        <v>21940</v>
      </c>
      <c r="B612" s="2" t="s">
        <v>111</v>
      </c>
      <c r="C612">
        <v>7</v>
      </c>
      <c r="D612" s="3">
        <v>44387</v>
      </c>
    </row>
    <row r="613" spans="1:4" x14ac:dyDescent="0.25">
      <c r="A613">
        <v>21941</v>
      </c>
      <c r="B613" s="2" t="s">
        <v>40</v>
      </c>
      <c r="C613">
        <v>1</v>
      </c>
      <c r="D613" s="3">
        <v>44387</v>
      </c>
    </row>
    <row r="614" spans="1:4" x14ac:dyDescent="0.25">
      <c r="A614">
        <v>21942</v>
      </c>
      <c r="B614" s="2" t="s">
        <v>108</v>
      </c>
      <c r="C614">
        <v>3</v>
      </c>
      <c r="D614" s="3">
        <v>44387</v>
      </c>
    </row>
    <row r="615" spans="1:4" x14ac:dyDescent="0.25">
      <c r="A615">
        <v>21943</v>
      </c>
      <c r="B615" s="2" t="s">
        <v>42</v>
      </c>
      <c r="C615">
        <v>4</v>
      </c>
      <c r="D615" s="3">
        <v>44388</v>
      </c>
    </row>
    <row r="616" spans="1:4" x14ac:dyDescent="0.25">
      <c r="A616">
        <v>21944</v>
      </c>
      <c r="B616" s="2" t="s">
        <v>49</v>
      </c>
      <c r="C616">
        <v>7</v>
      </c>
      <c r="D616" s="3">
        <v>44388</v>
      </c>
    </row>
    <row r="617" spans="1:4" x14ac:dyDescent="0.25">
      <c r="A617">
        <v>21945</v>
      </c>
      <c r="B617" s="2" t="s">
        <v>31</v>
      </c>
      <c r="C617">
        <v>4</v>
      </c>
      <c r="D617" s="3">
        <v>44392</v>
      </c>
    </row>
    <row r="618" spans="1:4" x14ac:dyDescent="0.25">
      <c r="A618">
        <v>21946</v>
      </c>
      <c r="B618" s="2" t="s">
        <v>78</v>
      </c>
      <c r="C618">
        <v>4</v>
      </c>
      <c r="D618" s="3">
        <v>44392</v>
      </c>
    </row>
    <row r="619" spans="1:4" x14ac:dyDescent="0.25">
      <c r="A619">
        <v>21947</v>
      </c>
      <c r="B619" s="2" t="s">
        <v>44</v>
      </c>
      <c r="C619">
        <v>9</v>
      </c>
      <c r="D619" s="3">
        <v>44392</v>
      </c>
    </row>
    <row r="620" spans="1:4" x14ac:dyDescent="0.25">
      <c r="A620">
        <v>21948</v>
      </c>
      <c r="B620" s="2" t="s">
        <v>48</v>
      </c>
      <c r="C620">
        <v>5</v>
      </c>
      <c r="D620" s="3">
        <v>44392</v>
      </c>
    </row>
    <row r="621" spans="1:4" x14ac:dyDescent="0.25">
      <c r="A621">
        <v>21949</v>
      </c>
      <c r="B621" s="2" t="s">
        <v>61</v>
      </c>
      <c r="C621">
        <v>6</v>
      </c>
      <c r="D621" s="3">
        <v>44392</v>
      </c>
    </row>
    <row r="622" spans="1:4" x14ac:dyDescent="0.25">
      <c r="A622">
        <v>21950</v>
      </c>
      <c r="B622" s="2" t="s">
        <v>85</v>
      </c>
      <c r="C622">
        <v>7</v>
      </c>
      <c r="D622" s="3">
        <v>44393</v>
      </c>
    </row>
    <row r="623" spans="1:4" x14ac:dyDescent="0.25">
      <c r="A623">
        <v>21951</v>
      </c>
      <c r="B623" s="2" t="s">
        <v>79</v>
      </c>
      <c r="C623">
        <v>5</v>
      </c>
      <c r="D623" s="3">
        <v>44393</v>
      </c>
    </row>
    <row r="624" spans="1:4" x14ac:dyDescent="0.25">
      <c r="A624">
        <v>21952</v>
      </c>
      <c r="B624" s="2" t="s">
        <v>86</v>
      </c>
      <c r="C624">
        <v>5</v>
      </c>
      <c r="D624" s="3">
        <v>44393</v>
      </c>
    </row>
    <row r="625" spans="1:4" x14ac:dyDescent="0.25">
      <c r="A625">
        <v>21953</v>
      </c>
      <c r="B625" s="2" t="s">
        <v>71</v>
      </c>
      <c r="C625">
        <v>9</v>
      </c>
      <c r="D625" s="3">
        <v>44394</v>
      </c>
    </row>
    <row r="626" spans="1:4" x14ac:dyDescent="0.25">
      <c r="A626">
        <v>21954</v>
      </c>
      <c r="B626" s="2" t="s">
        <v>59</v>
      </c>
      <c r="C626">
        <v>5</v>
      </c>
      <c r="D626" s="3">
        <v>44394</v>
      </c>
    </row>
    <row r="627" spans="1:4" x14ac:dyDescent="0.25">
      <c r="A627">
        <v>21955</v>
      </c>
      <c r="B627" s="2" t="s">
        <v>106</v>
      </c>
      <c r="C627">
        <v>4</v>
      </c>
      <c r="D627" s="3">
        <v>44395</v>
      </c>
    </row>
    <row r="628" spans="1:4" x14ac:dyDescent="0.25">
      <c r="A628">
        <v>21956</v>
      </c>
      <c r="B628" s="2" t="s">
        <v>59</v>
      </c>
      <c r="C628">
        <v>5</v>
      </c>
      <c r="D628" s="3">
        <v>44395</v>
      </c>
    </row>
    <row r="629" spans="1:4" x14ac:dyDescent="0.25">
      <c r="A629">
        <v>21957</v>
      </c>
      <c r="B629" s="2" t="s">
        <v>48</v>
      </c>
      <c r="C629">
        <v>4</v>
      </c>
      <c r="D629" s="3">
        <v>44395</v>
      </c>
    </row>
    <row r="630" spans="1:4" x14ac:dyDescent="0.25">
      <c r="A630">
        <v>21958</v>
      </c>
      <c r="B630" s="2" t="s">
        <v>71</v>
      </c>
      <c r="C630">
        <v>7</v>
      </c>
      <c r="D630" s="3">
        <v>44398</v>
      </c>
    </row>
    <row r="631" spans="1:4" x14ac:dyDescent="0.25">
      <c r="A631">
        <v>21959</v>
      </c>
      <c r="B631" s="2" t="s">
        <v>52</v>
      </c>
      <c r="C631">
        <v>1</v>
      </c>
      <c r="D631" s="3">
        <v>44398</v>
      </c>
    </row>
    <row r="632" spans="1:4" x14ac:dyDescent="0.25">
      <c r="A632">
        <v>21960</v>
      </c>
      <c r="B632" s="2" t="s">
        <v>44</v>
      </c>
      <c r="C632">
        <v>4</v>
      </c>
      <c r="D632" s="3">
        <v>44399</v>
      </c>
    </row>
    <row r="633" spans="1:4" x14ac:dyDescent="0.25">
      <c r="A633">
        <v>21961</v>
      </c>
      <c r="B633" s="2" t="s">
        <v>106</v>
      </c>
      <c r="C633">
        <v>3</v>
      </c>
      <c r="D633" s="3">
        <v>44399</v>
      </c>
    </row>
    <row r="634" spans="1:4" x14ac:dyDescent="0.25">
      <c r="A634">
        <v>21962</v>
      </c>
      <c r="B634" s="2" t="s">
        <v>37</v>
      </c>
      <c r="C634">
        <v>7</v>
      </c>
      <c r="D634" s="3">
        <v>44399</v>
      </c>
    </row>
    <row r="635" spans="1:4" x14ac:dyDescent="0.25">
      <c r="A635">
        <v>21963</v>
      </c>
      <c r="B635" s="2" t="s">
        <v>101</v>
      </c>
      <c r="C635">
        <v>4</v>
      </c>
      <c r="D635" s="3">
        <v>44400</v>
      </c>
    </row>
    <row r="636" spans="1:4" x14ac:dyDescent="0.25">
      <c r="A636">
        <v>21964</v>
      </c>
      <c r="B636" s="2" t="s">
        <v>68</v>
      </c>
      <c r="C636">
        <v>4</v>
      </c>
      <c r="D636" s="3">
        <v>44400</v>
      </c>
    </row>
    <row r="637" spans="1:4" x14ac:dyDescent="0.25">
      <c r="A637">
        <v>21965</v>
      </c>
      <c r="B637" s="2" t="s">
        <v>61</v>
      </c>
      <c r="C637">
        <v>9</v>
      </c>
      <c r="D637" s="3">
        <v>44401</v>
      </c>
    </row>
    <row r="638" spans="1:4" x14ac:dyDescent="0.25">
      <c r="A638">
        <v>21966</v>
      </c>
      <c r="B638" s="2" t="s">
        <v>105</v>
      </c>
      <c r="C638">
        <v>4</v>
      </c>
      <c r="D638" s="3">
        <v>44401</v>
      </c>
    </row>
    <row r="639" spans="1:4" x14ac:dyDescent="0.25">
      <c r="A639">
        <v>21967</v>
      </c>
      <c r="B639" s="2" t="s">
        <v>27</v>
      </c>
      <c r="C639">
        <v>6</v>
      </c>
      <c r="D639" s="3">
        <v>44401</v>
      </c>
    </row>
    <row r="640" spans="1:4" x14ac:dyDescent="0.25">
      <c r="A640">
        <v>21968</v>
      </c>
      <c r="B640" s="2" t="s">
        <v>25</v>
      </c>
      <c r="C640">
        <v>1</v>
      </c>
      <c r="D640" s="3">
        <v>44402</v>
      </c>
    </row>
    <row r="641" spans="1:4" x14ac:dyDescent="0.25">
      <c r="A641">
        <v>21969</v>
      </c>
      <c r="B641" s="2" t="s">
        <v>83</v>
      </c>
      <c r="C641">
        <v>10</v>
      </c>
      <c r="D641" s="3">
        <v>44402</v>
      </c>
    </row>
    <row r="642" spans="1:4" x14ac:dyDescent="0.25">
      <c r="A642">
        <v>21970</v>
      </c>
      <c r="B642" s="2" t="s">
        <v>59</v>
      </c>
      <c r="C642">
        <v>1</v>
      </c>
      <c r="D642" s="3">
        <v>44405</v>
      </c>
    </row>
    <row r="643" spans="1:4" x14ac:dyDescent="0.25">
      <c r="A643">
        <v>21971</v>
      </c>
      <c r="B643" s="2" t="s">
        <v>36</v>
      </c>
      <c r="C643">
        <v>9</v>
      </c>
      <c r="D643" s="3">
        <v>44405</v>
      </c>
    </row>
    <row r="644" spans="1:4" x14ac:dyDescent="0.25">
      <c r="A644">
        <v>21972</v>
      </c>
      <c r="B644" s="2" t="s">
        <v>3636</v>
      </c>
      <c r="C644">
        <v>7</v>
      </c>
      <c r="D644" s="3">
        <v>44405</v>
      </c>
    </row>
    <row r="645" spans="1:4" x14ac:dyDescent="0.25">
      <c r="A645">
        <v>21973</v>
      </c>
      <c r="B645" s="2" t="s">
        <v>49</v>
      </c>
      <c r="C645">
        <v>7</v>
      </c>
      <c r="D645" s="3">
        <v>44406</v>
      </c>
    </row>
    <row r="646" spans="1:4" x14ac:dyDescent="0.25">
      <c r="A646">
        <v>21974</v>
      </c>
      <c r="B646" s="2" t="s">
        <v>103</v>
      </c>
      <c r="C646">
        <v>4</v>
      </c>
      <c r="D646" s="3">
        <v>44406</v>
      </c>
    </row>
    <row r="647" spans="1:4" x14ac:dyDescent="0.25">
      <c r="A647">
        <v>21975</v>
      </c>
      <c r="B647" s="2" t="s">
        <v>67</v>
      </c>
      <c r="C647">
        <v>9</v>
      </c>
      <c r="D647" s="3">
        <v>44407</v>
      </c>
    </row>
    <row r="648" spans="1:4" x14ac:dyDescent="0.25">
      <c r="A648">
        <v>21976</v>
      </c>
      <c r="B648" s="2" t="s">
        <v>68</v>
      </c>
      <c r="C648">
        <v>1</v>
      </c>
      <c r="D648" s="3">
        <v>44407</v>
      </c>
    </row>
    <row r="649" spans="1:4" x14ac:dyDescent="0.25">
      <c r="A649">
        <v>21977</v>
      </c>
      <c r="B649" s="2" t="s">
        <v>32</v>
      </c>
      <c r="C649">
        <v>3</v>
      </c>
      <c r="D649" s="3">
        <v>44407</v>
      </c>
    </row>
    <row r="650" spans="1:4" x14ac:dyDescent="0.25">
      <c r="A650">
        <v>21978</v>
      </c>
      <c r="B650" s="2" t="s">
        <v>103</v>
      </c>
      <c r="C650">
        <v>7</v>
      </c>
      <c r="D650" s="3">
        <v>44408</v>
      </c>
    </row>
    <row r="651" spans="1:4" x14ac:dyDescent="0.25">
      <c r="A651">
        <v>21979</v>
      </c>
      <c r="B651" s="2" t="s">
        <v>57</v>
      </c>
      <c r="C651">
        <v>3</v>
      </c>
      <c r="D651" s="3">
        <v>44408</v>
      </c>
    </row>
    <row r="652" spans="1:4" x14ac:dyDescent="0.25">
      <c r="A652">
        <v>21980</v>
      </c>
      <c r="B652" s="2" t="s">
        <v>92</v>
      </c>
      <c r="C652">
        <v>4</v>
      </c>
      <c r="D652" s="3">
        <v>44378</v>
      </c>
    </row>
    <row r="653" spans="1:4" x14ac:dyDescent="0.25">
      <c r="A653">
        <v>21981</v>
      </c>
      <c r="B653" s="2" t="s">
        <v>51</v>
      </c>
      <c r="C653">
        <v>5</v>
      </c>
      <c r="D653" s="3">
        <v>44378</v>
      </c>
    </row>
    <row r="654" spans="1:4" x14ac:dyDescent="0.25">
      <c r="A654">
        <v>21982</v>
      </c>
      <c r="B654" s="2" t="s">
        <v>30</v>
      </c>
      <c r="C654">
        <v>1</v>
      </c>
      <c r="D654" s="3">
        <v>44378</v>
      </c>
    </row>
    <row r="655" spans="1:4" x14ac:dyDescent="0.25">
      <c r="A655">
        <v>21983</v>
      </c>
      <c r="B655" s="2" t="s">
        <v>31</v>
      </c>
      <c r="C655">
        <v>4</v>
      </c>
      <c r="D655" s="3">
        <v>44381</v>
      </c>
    </row>
    <row r="656" spans="1:4" x14ac:dyDescent="0.25">
      <c r="A656">
        <v>21984</v>
      </c>
      <c r="B656" s="2" t="s">
        <v>37</v>
      </c>
      <c r="C656">
        <v>1</v>
      </c>
      <c r="D656" s="3">
        <v>44381</v>
      </c>
    </row>
    <row r="657" spans="1:4" x14ac:dyDescent="0.25">
      <c r="A657">
        <v>21985</v>
      </c>
      <c r="B657" s="2" t="s">
        <v>25</v>
      </c>
      <c r="C657">
        <v>3</v>
      </c>
      <c r="D657" s="3">
        <v>44382</v>
      </c>
    </row>
    <row r="658" spans="1:4" x14ac:dyDescent="0.25">
      <c r="A658">
        <v>21986</v>
      </c>
      <c r="B658" s="2" t="s">
        <v>42</v>
      </c>
      <c r="C658">
        <v>3</v>
      </c>
      <c r="D658" s="3">
        <v>44382</v>
      </c>
    </row>
    <row r="659" spans="1:4" x14ac:dyDescent="0.25">
      <c r="A659">
        <v>21987</v>
      </c>
      <c r="B659" s="2" t="s">
        <v>30</v>
      </c>
      <c r="C659">
        <v>9</v>
      </c>
      <c r="D659" s="3">
        <v>44382</v>
      </c>
    </row>
    <row r="660" spans="1:4" x14ac:dyDescent="0.25">
      <c r="A660">
        <v>21988</v>
      </c>
      <c r="B660" s="2" t="s">
        <v>86</v>
      </c>
      <c r="C660">
        <v>4</v>
      </c>
      <c r="D660" s="3">
        <v>44383</v>
      </c>
    </row>
    <row r="661" spans="1:4" x14ac:dyDescent="0.25">
      <c r="A661">
        <v>21989</v>
      </c>
      <c r="B661" s="2" t="s">
        <v>109</v>
      </c>
      <c r="C661">
        <v>6</v>
      </c>
      <c r="D661" s="3">
        <v>44383</v>
      </c>
    </row>
    <row r="662" spans="1:4" x14ac:dyDescent="0.25">
      <c r="A662">
        <v>21990</v>
      </c>
      <c r="B662" s="2" t="s">
        <v>53</v>
      </c>
      <c r="C662">
        <v>4</v>
      </c>
      <c r="D662" s="3">
        <v>44384</v>
      </c>
    </row>
    <row r="663" spans="1:4" x14ac:dyDescent="0.25">
      <c r="A663">
        <v>21991</v>
      </c>
      <c r="B663" s="2" t="s">
        <v>88</v>
      </c>
      <c r="C663">
        <v>1</v>
      </c>
      <c r="D663" s="3">
        <v>44384</v>
      </c>
    </row>
    <row r="664" spans="1:4" x14ac:dyDescent="0.25">
      <c r="A664">
        <v>21992</v>
      </c>
      <c r="B664" s="2" t="s">
        <v>106</v>
      </c>
      <c r="C664">
        <v>1</v>
      </c>
      <c r="D664" s="3">
        <v>44384</v>
      </c>
    </row>
    <row r="665" spans="1:4" x14ac:dyDescent="0.25">
      <c r="A665">
        <v>21993</v>
      </c>
      <c r="B665" s="2" t="s">
        <v>59</v>
      </c>
      <c r="C665">
        <v>3</v>
      </c>
      <c r="D665" s="3">
        <v>44384</v>
      </c>
    </row>
    <row r="666" spans="1:4" x14ac:dyDescent="0.25">
      <c r="A666">
        <v>21994</v>
      </c>
      <c r="B666" s="2" t="s">
        <v>57</v>
      </c>
      <c r="C666">
        <v>10</v>
      </c>
      <c r="D666" s="3">
        <v>44384</v>
      </c>
    </row>
    <row r="667" spans="1:4" x14ac:dyDescent="0.25">
      <c r="A667">
        <v>21995</v>
      </c>
      <c r="B667" s="2" t="s">
        <v>85</v>
      </c>
      <c r="C667">
        <v>4</v>
      </c>
      <c r="D667" s="3">
        <v>44384</v>
      </c>
    </row>
    <row r="668" spans="1:4" x14ac:dyDescent="0.25">
      <c r="A668">
        <v>21996</v>
      </c>
      <c r="B668" s="2" t="s">
        <v>85</v>
      </c>
      <c r="C668">
        <v>6</v>
      </c>
      <c r="D668" s="3">
        <v>44385</v>
      </c>
    </row>
    <row r="669" spans="1:4" x14ac:dyDescent="0.25">
      <c r="A669">
        <v>21997</v>
      </c>
      <c r="B669" s="2" t="s">
        <v>46</v>
      </c>
      <c r="C669">
        <v>11</v>
      </c>
      <c r="D669" s="3">
        <v>44385</v>
      </c>
    </row>
    <row r="670" spans="1:4" x14ac:dyDescent="0.25">
      <c r="A670">
        <v>21998</v>
      </c>
      <c r="B670" s="2" t="s">
        <v>96</v>
      </c>
      <c r="C670">
        <v>1</v>
      </c>
      <c r="D670" s="3">
        <v>44385</v>
      </c>
    </row>
    <row r="671" spans="1:4" x14ac:dyDescent="0.25">
      <c r="A671">
        <v>21999</v>
      </c>
      <c r="B671" s="2" t="s">
        <v>50</v>
      </c>
      <c r="C671">
        <v>4</v>
      </c>
      <c r="D671" s="3">
        <v>44388</v>
      </c>
    </row>
    <row r="672" spans="1:4" x14ac:dyDescent="0.25">
      <c r="A672">
        <v>22000</v>
      </c>
      <c r="B672" s="2" t="s">
        <v>89</v>
      </c>
      <c r="C672">
        <v>3</v>
      </c>
      <c r="D672" s="3">
        <v>44388</v>
      </c>
    </row>
    <row r="673" spans="1:4" x14ac:dyDescent="0.25">
      <c r="A673">
        <v>22001</v>
      </c>
      <c r="B673" s="2" t="s">
        <v>90</v>
      </c>
      <c r="C673">
        <v>12</v>
      </c>
      <c r="D673" s="3">
        <v>44388</v>
      </c>
    </row>
    <row r="674" spans="1:4" x14ac:dyDescent="0.25">
      <c r="A674">
        <v>22002</v>
      </c>
      <c r="B674" s="2" t="s">
        <v>78</v>
      </c>
      <c r="C674">
        <v>4</v>
      </c>
      <c r="D674" s="3">
        <v>44389</v>
      </c>
    </row>
    <row r="675" spans="1:4" x14ac:dyDescent="0.25">
      <c r="A675">
        <v>22003</v>
      </c>
      <c r="B675" s="2" t="s">
        <v>84</v>
      </c>
      <c r="C675">
        <v>1</v>
      </c>
      <c r="D675" s="3">
        <v>44389</v>
      </c>
    </row>
    <row r="676" spans="1:4" x14ac:dyDescent="0.25">
      <c r="A676">
        <v>22004</v>
      </c>
      <c r="B676" s="2" t="s">
        <v>25</v>
      </c>
      <c r="C676">
        <v>5</v>
      </c>
      <c r="D676" s="3">
        <v>44389</v>
      </c>
    </row>
    <row r="677" spans="1:4" x14ac:dyDescent="0.25">
      <c r="A677">
        <v>22005</v>
      </c>
      <c r="B677" s="2" t="s">
        <v>76</v>
      </c>
      <c r="C677">
        <v>7</v>
      </c>
      <c r="D677" s="3">
        <v>44389</v>
      </c>
    </row>
    <row r="678" spans="1:4" x14ac:dyDescent="0.25">
      <c r="A678">
        <v>22006</v>
      </c>
      <c r="B678" s="2" t="s">
        <v>48</v>
      </c>
      <c r="C678">
        <v>3</v>
      </c>
      <c r="D678" s="3">
        <v>44390</v>
      </c>
    </row>
    <row r="679" spans="1:4" x14ac:dyDescent="0.25">
      <c r="A679">
        <v>22007</v>
      </c>
      <c r="B679" s="2" t="s">
        <v>25</v>
      </c>
      <c r="C679">
        <v>3</v>
      </c>
      <c r="D679" s="3">
        <v>44390</v>
      </c>
    </row>
    <row r="680" spans="1:4" x14ac:dyDescent="0.25">
      <c r="A680">
        <v>22008</v>
      </c>
      <c r="B680" s="2" t="s">
        <v>62</v>
      </c>
      <c r="C680">
        <v>4</v>
      </c>
      <c r="D680" s="3">
        <v>44390</v>
      </c>
    </row>
    <row r="681" spans="1:4" x14ac:dyDescent="0.25">
      <c r="A681">
        <v>22009</v>
      </c>
      <c r="B681" s="2" t="s">
        <v>111</v>
      </c>
      <c r="C681">
        <v>4</v>
      </c>
      <c r="D681" s="3">
        <v>44392</v>
      </c>
    </row>
    <row r="682" spans="1:4" x14ac:dyDescent="0.25">
      <c r="A682">
        <v>22010</v>
      </c>
      <c r="B682" s="2" t="s">
        <v>83</v>
      </c>
      <c r="C682">
        <v>1</v>
      </c>
      <c r="D682" s="3">
        <v>44392</v>
      </c>
    </row>
    <row r="683" spans="1:4" x14ac:dyDescent="0.25">
      <c r="A683">
        <v>22011</v>
      </c>
      <c r="B683" s="2" t="s">
        <v>40</v>
      </c>
      <c r="C683">
        <v>6</v>
      </c>
      <c r="D683" s="3">
        <v>44392</v>
      </c>
    </row>
    <row r="684" spans="1:4" x14ac:dyDescent="0.25">
      <c r="A684">
        <v>22012</v>
      </c>
      <c r="B684" s="2" t="s">
        <v>27</v>
      </c>
      <c r="C684">
        <v>4</v>
      </c>
      <c r="D684" s="3">
        <v>44392</v>
      </c>
    </row>
    <row r="685" spans="1:4" x14ac:dyDescent="0.25">
      <c r="A685">
        <v>22013</v>
      </c>
      <c r="B685" s="2" t="s">
        <v>29</v>
      </c>
      <c r="C685">
        <v>4</v>
      </c>
      <c r="D685" s="3">
        <v>44392</v>
      </c>
    </row>
    <row r="686" spans="1:4" x14ac:dyDescent="0.25">
      <c r="A686">
        <v>22014</v>
      </c>
      <c r="B686" s="2" t="s">
        <v>71</v>
      </c>
      <c r="C686">
        <v>11</v>
      </c>
      <c r="D686" s="3">
        <v>44392</v>
      </c>
    </row>
    <row r="687" spans="1:4" x14ac:dyDescent="0.25">
      <c r="A687">
        <v>22015</v>
      </c>
      <c r="B687" s="2" t="s">
        <v>65</v>
      </c>
      <c r="C687">
        <v>6</v>
      </c>
      <c r="D687" s="3">
        <v>44392</v>
      </c>
    </row>
    <row r="688" spans="1:4" x14ac:dyDescent="0.25">
      <c r="A688">
        <v>22016</v>
      </c>
      <c r="B688" s="2" t="s">
        <v>49</v>
      </c>
      <c r="C688">
        <v>3</v>
      </c>
      <c r="D688" s="3">
        <v>44395</v>
      </c>
    </row>
    <row r="689" spans="1:4" x14ac:dyDescent="0.25">
      <c r="A689">
        <v>22017</v>
      </c>
      <c r="B689" s="2" t="s">
        <v>30</v>
      </c>
      <c r="C689">
        <v>4</v>
      </c>
      <c r="D689" s="3">
        <v>44395</v>
      </c>
    </row>
    <row r="690" spans="1:4" x14ac:dyDescent="0.25">
      <c r="A690">
        <v>22018</v>
      </c>
      <c r="B690" s="2" t="s">
        <v>102</v>
      </c>
      <c r="C690">
        <v>3</v>
      </c>
      <c r="D690" s="3">
        <v>44395</v>
      </c>
    </row>
    <row r="691" spans="1:4" x14ac:dyDescent="0.25">
      <c r="A691">
        <v>22019</v>
      </c>
      <c r="B691" s="2" t="s">
        <v>101</v>
      </c>
      <c r="C691">
        <v>7</v>
      </c>
      <c r="D691" s="3">
        <v>44396</v>
      </c>
    </row>
    <row r="692" spans="1:4" x14ac:dyDescent="0.25">
      <c r="A692">
        <v>22020</v>
      </c>
      <c r="B692" s="2" t="s">
        <v>44</v>
      </c>
      <c r="C692">
        <v>3</v>
      </c>
      <c r="D692" s="3">
        <v>44396</v>
      </c>
    </row>
    <row r="693" spans="1:4" x14ac:dyDescent="0.25">
      <c r="A693">
        <v>22021</v>
      </c>
      <c r="B693" s="2" t="s">
        <v>45</v>
      </c>
      <c r="C693">
        <v>1</v>
      </c>
      <c r="D693" s="3">
        <v>44396</v>
      </c>
    </row>
    <row r="694" spans="1:4" x14ac:dyDescent="0.25">
      <c r="A694">
        <v>22022</v>
      </c>
      <c r="B694" s="2" t="s">
        <v>71</v>
      </c>
      <c r="C694">
        <v>12</v>
      </c>
      <c r="D694" s="3">
        <v>44397</v>
      </c>
    </row>
    <row r="695" spans="1:4" x14ac:dyDescent="0.25">
      <c r="A695">
        <v>22023</v>
      </c>
      <c r="B695" s="2" t="s">
        <v>68</v>
      </c>
      <c r="C695">
        <v>7</v>
      </c>
      <c r="D695" s="3">
        <v>44397</v>
      </c>
    </row>
    <row r="696" spans="1:4" x14ac:dyDescent="0.25">
      <c r="A696">
        <v>22024</v>
      </c>
      <c r="B696" s="2" t="s">
        <v>53</v>
      </c>
      <c r="C696">
        <v>9</v>
      </c>
      <c r="D696" s="3">
        <v>44397</v>
      </c>
    </row>
    <row r="697" spans="1:4" x14ac:dyDescent="0.25">
      <c r="A697">
        <v>22025</v>
      </c>
      <c r="B697" s="2" t="s">
        <v>54</v>
      </c>
      <c r="C697">
        <v>4</v>
      </c>
      <c r="D697" s="3">
        <v>44397</v>
      </c>
    </row>
    <row r="698" spans="1:4" x14ac:dyDescent="0.25">
      <c r="A698">
        <v>22026</v>
      </c>
      <c r="B698" s="2" t="s">
        <v>89</v>
      </c>
      <c r="C698">
        <v>6</v>
      </c>
      <c r="D698" s="3">
        <v>44398</v>
      </c>
    </row>
    <row r="699" spans="1:4" x14ac:dyDescent="0.25">
      <c r="A699">
        <v>22027</v>
      </c>
      <c r="B699" s="2" t="s">
        <v>47</v>
      </c>
      <c r="C699">
        <v>4</v>
      </c>
      <c r="D699" s="3">
        <v>44398</v>
      </c>
    </row>
    <row r="700" spans="1:4" x14ac:dyDescent="0.25">
      <c r="A700">
        <v>22028</v>
      </c>
      <c r="B700" s="2" t="s">
        <v>84</v>
      </c>
      <c r="C700">
        <v>1</v>
      </c>
      <c r="D700" s="3">
        <v>44398</v>
      </c>
    </row>
    <row r="701" spans="1:4" x14ac:dyDescent="0.25">
      <c r="A701">
        <v>22029</v>
      </c>
      <c r="B701" s="2" t="s">
        <v>54</v>
      </c>
      <c r="C701">
        <v>3</v>
      </c>
      <c r="D701" s="3">
        <v>44399</v>
      </c>
    </row>
    <row r="702" spans="1:4" x14ac:dyDescent="0.25">
      <c r="A702">
        <v>22030</v>
      </c>
      <c r="B702" s="2" t="s">
        <v>59</v>
      </c>
      <c r="C702">
        <v>3</v>
      </c>
      <c r="D702" s="3">
        <v>44399</v>
      </c>
    </row>
    <row r="703" spans="1:4" x14ac:dyDescent="0.25">
      <c r="A703">
        <v>22031</v>
      </c>
      <c r="B703" s="2" t="s">
        <v>89</v>
      </c>
      <c r="C703">
        <v>3</v>
      </c>
      <c r="D703" s="3">
        <v>44399</v>
      </c>
    </row>
    <row r="704" spans="1:4" x14ac:dyDescent="0.25">
      <c r="A704">
        <v>22032</v>
      </c>
      <c r="B704" s="2" t="s">
        <v>45</v>
      </c>
      <c r="C704">
        <v>1</v>
      </c>
      <c r="D704" s="3">
        <v>44402</v>
      </c>
    </row>
    <row r="705" spans="1:4" x14ac:dyDescent="0.25">
      <c r="A705">
        <v>22033</v>
      </c>
      <c r="B705" s="2" t="s">
        <v>29</v>
      </c>
      <c r="C705">
        <v>9</v>
      </c>
      <c r="D705" s="3">
        <v>44402</v>
      </c>
    </row>
    <row r="706" spans="1:4" x14ac:dyDescent="0.25">
      <c r="A706">
        <v>22034</v>
      </c>
      <c r="B706" s="2" t="s">
        <v>110</v>
      </c>
      <c r="C706">
        <v>1</v>
      </c>
      <c r="D706" s="3">
        <v>44402</v>
      </c>
    </row>
    <row r="707" spans="1:4" x14ac:dyDescent="0.25">
      <c r="A707">
        <v>22035</v>
      </c>
      <c r="B707" s="2" t="s">
        <v>78</v>
      </c>
      <c r="C707">
        <v>9</v>
      </c>
      <c r="D707" s="3">
        <v>44402</v>
      </c>
    </row>
    <row r="708" spans="1:4" x14ac:dyDescent="0.25">
      <c r="A708">
        <v>22036</v>
      </c>
      <c r="B708" s="2" t="s">
        <v>90</v>
      </c>
      <c r="C708">
        <v>5</v>
      </c>
      <c r="D708" s="3">
        <v>44403</v>
      </c>
    </row>
    <row r="709" spans="1:4" x14ac:dyDescent="0.25">
      <c r="A709">
        <v>22037</v>
      </c>
      <c r="B709" s="2" t="s">
        <v>37</v>
      </c>
      <c r="C709">
        <v>1</v>
      </c>
      <c r="D709" s="3">
        <v>44403</v>
      </c>
    </row>
    <row r="710" spans="1:4" x14ac:dyDescent="0.25">
      <c r="A710">
        <v>22038</v>
      </c>
      <c r="B710" s="2" t="s">
        <v>99</v>
      </c>
      <c r="C710">
        <v>6</v>
      </c>
      <c r="D710" s="3">
        <v>44403</v>
      </c>
    </row>
    <row r="711" spans="1:4" x14ac:dyDescent="0.25">
      <c r="A711">
        <v>22039</v>
      </c>
      <c r="B711" s="2" t="s">
        <v>31</v>
      </c>
      <c r="C711">
        <v>3</v>
      </c>
      <c r="D711" s="3">
        <v>44404</v>
      </c>
    </row>
    <row r="712" spans="1:4" x14ac:dyDescent="0.25">
      <c r="A712">
        <v>22040</v>
      </c>
      <c r="B712" s="2" t="s">
        <v>92</v>
      </c>
      <c r="C712">
        <v>7</v>
      </c>
      <c r="D712" s="3">
        <v>44404</v>
      </c>
    </row>
    <row r="713" spans="1:4" x14ac:dyDescent="0.25">
      <c r="A713">
        <v>22041</v>
      </c>
      <c r="B713" s="2" t="s">
        <v>94</v>
      </c>
      <c r="C713">
        <v>6</v>
      </c>
      <c r="D713" s="3">
        <v>44404</v>
      </c>
    </row>
    <row r="714" spans="1:4" x14ac:dyDescent="0.25">
      <c r="A714">
        <v>22042</v>
      </c>
      <c r="B714" s="2" t="s">
        <v>31</v>
      </c>
      <c r="C714">
        <v>3</v>
      </c>
      <c r="D714" s="3">
        <v>44405</v>
      </c>
    </row>
    <row r="715" spans="1:4" x14ac:dyDescent="0.25">
      <c r="A715">
        <v>22043</v>
      </c>
      <c r="B715" s="2" t="s">
        <v>85</v>
      </c>
      <c r="C715">
        <v>4</v>
      </c>
      <c r="D715" s="3">
        <v>44405</v>
      </c>
    </row>
    <row r="716" spans="1:4" x14ac:dyDescent="0.25">
      <c r="A716">
        <v>22044</v>
      </c>
      <c r="B716" s="2" t="s">
        <v>44</v>
      </c>
      <c r="C716">
        <v>5</v>
      </c>
      <c r="D716" s="3">
        <v>44405</v>
      </c>
    </row>
    <row r="717" spans="1:4" x14ac:dyDescent="0.25">
      <c r="A717">
        <v>22045</v>
      </c>
      <c r="B717" s="2" t="s">
        <v>70</v>
      </c>
      <c r="C717">
        <v>9</v>
      </c>
      <c r="D717" s="3">
        <v>44405</v>
      </c>
    </row>
    <row r="718" spans="1:4" x14ac:dyDescent="0.25">
      <c r="A718">
        <v>22046</v>
      </c>
      <c r="B718" s="2" t="s">
        <v>109</v>
      </c>
      <c r="C718">
        <v>3</v>
      </c>
      <c r="D718" s="3">
        <v>44407</v>
      </c>
    </row>
    <row r="719" spans="1:4" x14ac:dyDescent="0.25">
      <c r="A719">
        <v>22047</v>
      </c>
      <c r="B719" s="2" t="s">
        <v>60</v>
      </c>
      <c r="C719">
        <v>6</v>
      </c>
      <c r="D719" s="3">
        <v>44406</v>
      </c>
    </row>
    <row r="720" spans="1:4" x14ac:dyDescent="0.25">
      <c r="A720">
        <v>22048</v>
      </c>
      <c r="B720" s="2" t="s">
        <v>28</v>
      </c>
      <c r="C720">
        <v>4</v>
      </c>
      <c r="D720" s="3">
        <v>44406</v>
      </c>
    </row>
    <row r="721" spans="1:4" x14ac:dyDescent="0.25">
      <c r="A721">
        <v>22049</v>
      </c>
      <c r="B721" s="2" t="s">
        <v>24</v>
      </c>
      <c r="C721">
        <v>4</v>
      </c>
      <c r="D721" s="3">
        <v>44378</v>
      </c>
    </row>
    <row r="722" spans="1:4" x14ac:dyDescent="0.25">
      <c r="A722">
        <v>22050</v>
      </c>
      <c r="B722" s="2" t="s">
        <v>32</v>
      </c>
      <c r="C722">
        <v>1</v>
      </c>
      <c r="D722" s="3">
        <v>44378</v>
      </c>
    </row>
    <row r="723" spans="1:4" x14ac:dyDescent="0.25">
      <c r="A723">
        <v>22051</v>
      </c>
      <c r="B723" s="2" t="s">
        <v>55</v>
      </c>
      <c r="C723">
        <v>1</v>
      </c>
      <c r="D723" s="3">
        <v>44378</v>
      </c>
    </row>
    <row r="724" spans="1:4" x14ac:dyDescent="0.25">
      <c r="A724">
        <v>22052</v>
      </c>
      <c r="B724" s="2" t="s">
        <v>69</v>
      </c>
      <c r="C724">
        <v>9</v>
      </c>
      <c r="D724" s="3">
        <v>44379</v>
      </c>
    </row>
    <row r="725" spans="1:4" x14ac:dyDescent="0.25">
      <c r="A725">
        <v>22053</v>
      </c>
      <c r="B725" s="2" t="s">
        <v>108</v>
      </c>
      <c r="C725">
        <v>5</v>
      </c>
      <c r="D725" s="3">
        <v>44379</v>
      </c>
    </row>
    <row r="726" spans="1:4" x14ac:dyDescent="0.25">
      <c r="A726">
        <v>22054</v>
      </c>
      <c r="B726" s="2" t="s">
        <v>111</v>
      </c>
      <c r="C726">
        <v>4</v>
      </c>
      <c r="D726" s="3">
        <v>44379</v>
      </c>
    </row>
    <row r="727" spans="1:4" x14ac:dyDescent="0.25">
      <c r="A727">
        <v>22055</v>
      </c>
      <c r="B727" s="2" t="s">
        <v>111</v>
      </c>
      <c r="C727">
        <v>6</v>
      </c>
      <c r="D727" s="3">
        <v>44379</v>
      </c>
    </row>
    <row r="728" spans="1:4" x14ac:dyDescent="0.25">
      <c r="A728">
        <v>22056</v>
      </c>
      <c r="B728" s="2" t="s">
        <v>43</v>
      </c>
      <c r="C728">
        <v>3</v>
      </c>
      <c r="D728" s="3">
        <v>44380</v>
      </c>
    </row>
    <row r="729" spans="1:4" x14ac:dyDescent="0.25">
      <c r="A729">
        <v>22057</v>
      </c>
      <c r="B729" s="2" t="s">
        <v>89</v>
      </c>
      <c r="C729">
        <v>1</v>
      </c>
      <c r="D729" s="3">
        <v>44380</v>
      </c>
    </row>
    <row r="730" spans="1:4" x14ac:dyDescent="0.25">
      <c r="A730">
        <v>22058</v>
      </c>
      <c r="B730" s="2" t="s">
        <v>31</v>
      </c>
      <c r="C730">
        <v>1</v>
      </c>
      <c r="D730" s="3">
        <v>44380</v>
      </c>
    </row>
    <row r="731" spans="1:4" x14ac:dyDescent="0.25">
      <c r="A731">
        <v>22059</v>
      </c>
      <c r="B731" s="2" t="s">
        <v>37</v>
      </c>
      <c r="C731">
        <v>6</v>
      </c>
      <c r="D731" s="3">
        <v>44381</v>
      </c>
    </row>
    <row r="732" spans="1:4" x14ac:dyDescent="0.25">
      <c r="A732">
        <v>22060</v>
      </c>
      <c r="B732" s="2" t="s">
        <v>103</v>
      </c>
      <c r="C732">
        <v>9</v>
      </c>
      <c r="D732" s="3">
        <v>44381</v>
      </c>
    </row>
    <row r="733" spans="1:4" x14ac:dyDescent="0.25">
      <c r="A733">
        <v>22061</v>
      </c>
      <c r="B733" s="2" t="s">
        <v>32</v>
      </c>
      <c r="C733">
        <v>7</v>
      </c>
      <c r="D733" s="3">
        <v>44381</v>
      </c>
    </row>
    <row r="734" spans="1:4" x14ac:dyDescent="0.25">
      <c r="A734">
        <v>22062</v>
      </c>
      <c r="B734" s="2" t="s">
        <v>37</v>
      </c>
      <c r="C734">
        <v>4</v>
      </c>
      <c r="D734" s="3">
        <v>44382</v>
      </c>
    </row>
    <row r="735" spans="1:4" x14ac:dyDescent="0.25">
      <c r="A735">
        <v>22063</v>
      </c>
      <c r="B735" s="2" t="s">
        <v>25</v>
      </c>
      <c r="C735">
        <v>1</v>
      </c>
      <c r="D735" s="3">
        <v>44382</v>
      </c>
    </row>
    <row r="736" spans="1:4" x14ac:dyDescent="0.25">
      <c r="A736">
        <v>22064</v>
      </c>
      <c r="B736" s="2" t="s">
        <v>89</v>
      </c>
      <c r="C736">
        <v>6</v>
      </c>
      <c r="D736" s="3">
        <v>44382</v>
      </c>
    </row>
    <row r="737" spans="1:4" x14ac:dyDescent="0.25">
      <c r="A737">
        <v>22065</v>
      </c>
      <c r="B737" s="2" t="s">
        <v>68</v>
      </c>
      <c r="C737">
        <v>7</v>
      </c>
      <c r="D737" s="3">
        <v>44382</v>
      </c>
    </row>
    <row r="738" spans="1:4" x14ac:dyDescent="0.25">
      <c r="A738">
        <v>22066</v>
      </c>
      <c r="B738" s="2" t="s">
        <v>68</v>
      </c>
      <c r="C738">
        <v>1</v>
      </c>
      <c r="D738" s="3">
        <v>44385</v>
      </c>
    </row>
    <row r="739" spans="1:4" x14ac:dyDescent="0.25">
      <c r="A739">
        <v>22067</v>
      </c>
      <c r="B739" s="2" t="s">
        <v>57</v>
      </c>
      <c r="C739">
        <v>9</v>
      </c>
      <c r="D739" s="3">
        <v>44385</v>
      </c>
    </row>
    <row r="740" spans="1:4" x14ac:dyDescent="0.25">
      <c r="A740">
        <v>22068</v>
      </c>
      <c r="B740" s="2" t="s">
        <v>92</v>
      </c>
      <c r="C740">
        <v>9</v>
      </c>
      <c r="D740" s="3">
        <v>44385</v>
      </c>
    </row>
    <row r="741" spans="1:4" x14ac:dyDescent="0.25">
      <c r="A741">
        <v>22069</v>
      </c>
      <c r="B741" s="2" t="s">
        <v>81</v>
      </c>
      <c r="C741">
        <v>10</v>
      </c>
      <c r="D741" s="3">
        <v>44386</v>
      </c>
    </row>
    <row r="742" spans="1:4" x14ac:dyDescent="0.25">
      <c r="A742">
        <v>22070</v>
      </c>
      <c r="B742" s="2" t="s">
        <v>36</v>
      </c>
      <c r="C742">
        <v>3</v>
      </c>
      <c r="D742" s="3">
        <v>44386</v>
      </c>
    </row>
    <row r="743" spans="1:4" x14ac:dyDescent="0.25">
      <c r="A743">
        <v>22071</v>
      </c>
      <c r="B743" s="2" t="s">
        <v>35</v>
      </c>
      <c r="C743">
        <v>10</v>
      </c>
      <c r="D743" s="3">
        <v>44386</v>
      </c>
    </row>
    <row r="744" spans="1:4" x14ac:dyDescent="0.25">
      <c r="A744">
        <v>22072</v>
      </c>
      <c r="B744" s="2" t="s">
        <v>32</v>
      </c>
      <c r="C744">
        <v>11</v>
      </c>
      <c r="D744" s="3">
        <v>44387</v>
      </c>
    </row>
    <row r="745" spans="1:4" x14ac:dyDescent="0.25">
      <c r="A745">
        <v>22073</v>
      </c>
      <c r="B745" s="2" t="s">
        <v>44</v>
      </c>
      <c r="C745">
        <v>1</v>
      </c>
      <c r="D745" s="3">
        <v>44387</v>
      </c>
    </row>
    <row r="746" spans="1:4" x14ac:dyDescent="0.25">
      <c r="A746">
        <v>22074</v>
      </c>
      <c r="B746" s="2" t="s">
        <v>63</v>
      </c>
      <c r="C746">
        <v>1</v>
      </c>
      <c r="D746" s="3">
        <v>44387</v>
      </c>
    </row>
    <row r="747" spans="1:4" x14ac:dyDescent="0.25">
      <c r="A747">
        <v>22075</v>
      </c>
      <c r="B747" s="2" t="s">
        <v>37</v>
      </c>
      <c r="C747">
        <v>7</v>
      </c>
      <c r="D747" s="3">
        <v>44387</v>
      </c>
    </row>
    <row r="748" spans="1:4" x14ac:dyDescent="0.25">
      <c r="A748">
        <v>22076</v>
      </c>
      <c r="B748" s="2" t="s">
        <v>84</v>
      </c>
      <c r="C748">
        <v>12</v>
      </c>
      <c r="D748" s="3">
        <v>44388</v>
      </c>
    </row>
    <row r="749" spans="1:4" x14ac:dyDescent="0.25">
      <c r="A749">
        <v>22077</v>
      </c>
      <c r="B749" s="2" t="s">
        <v>66</v>
      </c>
      <c r="C749">
        <v>1</v>
      </c>
      <c r="D749" s="3">
        <v>44388</v>
      </c>
    </row>
    <row r="750" spans="1:4" x14ac:dyDescent="0.25">
      <c r="A750">
        <v>22078</v>
      </c>
      <c r="B750" s="2" t="s">
        <v>44</v>
      </c>
      <c r="C750">
        <v>4</v>
      </c>
      <c r="D750" s="3">
        <v>44388</v>
      </c>
    </row>
    <row r="751" spans="1:4" x14ac:dyDescent="0.25">
      <c r="A751">
        <v>22079</v>
      </c>
      <c r="B751" s="2" t="s">
        <v>51</v>
      </c>
      <c r="C751">
        <v>12</v>
      </c>
      <c r="D751" s="3">
        <v>44389</v>
      </c>
    </row>
    <row r="752" spans="1:4" x14ac:dyDescent="0.25">
      <c r="A752">
        <v>22080</v>
      </c>
      <c r="B752" s="2" t="s">
        <v>86</v>
      </c>
      <c r="C752">
        <v>11</v>
      </c>
      <c r="D752" s="3">
        <v>44389</v>
      </c>
    </row>
    <row r="753" spans="1:4" x14ac:dyDescent="0.25">
      <c r="A753">
        <v>22081</v>
      </c>
      <c r="B753" s="2" t="s">
        <v>34</v>
      </c>
      <c r="C753">
        <v>6</v>
      </c>
      <c r="D753" s="3">
        <v>44389</v>
      </c>
    </row>
    <row r="754" spans="1:4" x14ac:dyDescent="0.25">
      <c r="A754">
        <v>22082</v>
      </c>
      <c r="B754" s="2" t="s">
        <v>36</v>
      </c>
      <c r="C754">
        <v>1</v>
      </c>
      <c r="D754" s="3">
        <v>44392</v>
      </c>
    </row>
    <row r="755" spans="1:4" x14ac:dyDescent="0.25">
      <c r="A755">
        <v>22083</v>
      </c>
      <c r="B755" s="2" t="s">
        <v>37</v>
      </c>
      <c r="C755">
        <v>3</v>
      </c>
      <c r="D755" s="3">
        <v>44392</v>
      </c>
    </row>
    <row r="756" spans="1:4" x14ac:dyDescent="0.25">
      <c r="A756">
        <v>22084</v>
      </c>
      <c r="B756" s="2" t="s">
        <v>68</v>
      </c>
      <c r="C756">
        <v>4</v>
      </c>
      <c r="D756" s="3">
        <v>44392</v>
      </c>
    </row>
    <row r="757" spans="1:4" x14ac:dyDescent="0.25">
      <c r="A757">
        <v>22085</v>
      </c>
      <c r="B757" s="2" t="s">
        <v>107</v>
      </c>
      <c r="C757">
        <v>3</v>
      </c>
      <c r="D757" s="3">
        <v>44392</v>
      </c>
    </row>
    <row r="758" spans="1:4" x14ac:dyDescent="0.25">
      <c r="A758">
        <v>22086</v>
      </c>
      <c r="B758" s="2" t="s">
        <v>103</v>
      </c>
      <c r="C758">
        <v>3</v>
      </c>
      <c r="D758" s="3">
        <v>44393</v>
      </c>
    </row>
    <row r="759" spans="1:4" x14ac:dyDescent="0.25">
      <c r="A759">
        <v>22087</v>
      </c>
      <c r="B759" s="2" t="s">
        <v>106</v>
      </c>
      <c r="C759">
        <v>4</v>
      </c>
      <c r="D759" s="3">
        <v>44393</v>
      </c>
    </row>
    <row r="760" spans="1:4" x14ac:dyDescent="0.25">
      <c r="A760">
        <v>22088</v>
      </c>
      <c r="B760" s="2" t="s">
        <v>102</v>
      </c>
      <c r="C760">
        <v>3</v>
      </c>
      <c r="D760" s="3">
        <v>44393</v>
      </c>
    </row>
    <row r="761" spans="1:4" x14ac:dyDescent="0.25">
      <c r="A761">
        <v>22089</v>
      </c>
      <c r="B761" s="2" t="s">
        <v>73</v>
      </c>
      <c r="C761">
        <v>1</v>
      </c>
      <c r="D761" s="3">
        <v>44394</v>
      </c>
    </row>
    <row r="762" spans="1:4" x14ac:dyDescent="0.25">
      <c r="A762">
        <v>22090</v>
      </c>
      <c r="B762" s="2" t="s">
        <v>32</v>
      </c>
      <c r="C762">
        <v>7</v>
      </c>
      <c r="D762" s="3">
        <v>44394</v>
      </c>
    </row>
    <row r="763" spans="1:4" x14ac:dyDescent="0.25">
      <c r="A763">
        <v>22091</v>
      </c>
      <c r="B763" s="2" t="s">
        <v>59</v>
      </c>
      <c r="C763">
        <v>5</v>
      </c>
      <c r="D763" s="3">
        <v>44394</v>
      </c>
    </row>
    <row r="764" spans="1:4" x14ac:dyDescent="0.25">
      <c r="A764">
        <v>22092</v>
      </c>
      <c r="B764" s="2" t="s">
        <v>53</v>
      </c>
      <c r="C764">
        <v>6</v>
      </c>
      <c r="D764" s="3">
        <v>44395</v>
      </c>
    </row>
    <row r="765" spans="1:4" x14ac:dyDescent="0.25">
      <c r="A765">
        <v>22093</v>
      </c>
      <c r="B765" s="2" t="s">
        <v>110</v>
      </c>
      <c r="C765">
        <v>3</v>
      </c>
      <c r="D765" s="3">
        <v>44395</v>
      </c>
    </row>
    <row r="766" spans="1:4" x14ac:dyDescent="0.25">
      <c r="A766">
        <v>22094</v>
      </c>
      <c r="B766" s="2" t="s">
        <v>40</v>
      </c>
      <c r="C766">
        <v>1</v>
      </c>
      <c r="D766" s="3">
        <v>44395</v>
      </c>
    </row>
    <row r="767" spans="1:4" x14ac:dyDescent="0.25">
      <c r="A767">
        <v>22095</v>
      </c>
      <c r="B767" s="2" t="s">
        <v>50</v>
      </c>
      <c r="C767">
        <v>7</v>
      </c>
      <c r="D767" s="3">
        <v>44395</v>
      </c>
    </row>
    <row r="768" spans="1:4" x14ac:dyDescent="0.25">
      <c r="A768">
        <v>22096</v>
      </c>
      <c r="B768" s="2" t="s">
        <v>90</v>
      </c>
      <c r="C768">
        <v>10</v>
      </c>
      <c r="D768" s="3">
        <v>44396</v>
      </c>
    </row>
    <row r="769" spans="1:4" x14ac:dyDescent="0.25">
      <c r="A769">
        <v>22097</v>
      </c>
      <c r="B769" s="2" t="s">
        <v>88</v>
      </c>
      <c r="C769">
        <v>9</v>
      </c>
      <c r="D769" s="3">
        <v>44396</v>
      </c>
    </row>
    <row r="770" spans="1:4" x14ac:dyDescent="0.25">
      <c r="A770">
        <v>22098</v>
      </c>
      <c r="B770" s="2" t="s">
        <v>78</v>
      </c>
      <c r="C770">
        <v>9</v>
      </c>
      <c r="D770" s="3">
        <v>44396</v>
      </c>
    </row>
    <row r="771" spans="1:4" x14ac:dyDescent="0.25">
      <c r="A771">
        <v>22099</v>
      </c>
      <c r="B771" s="2" t="s">
        <v>32</v>
      </c>
      <c r="C771">
        <v>9</v>
      </c>
      <c r="D771" s="3">
        <v>44399</v>
      </c>
    </row>
    <row r="772" spans="1:4" x14ac:dyDescent="0.25">
      <c r="A772">
        <v>22100</v>
      </c>
      <c r="B772" s="2" t="s">
        <v>61</v>
      </c>
      <c r="C772">
        <v>4</v>
      </c>
      <c r="D772" s="3">
        <v>44399</v>
      </c>
    </row>
    <row r="773" spans="1:4" x14ac:dyDescent="0.25">
      <c r="A773">
        <v>22101</v>
      </c>
      <c r="B773" s="2" t="s">
        <v>96</v>
      </c>
      <c r="C773">
        <v>6</v>
      </c>
      <c r="D773" s="3">
        <v>44399</v>
      </c>
    </row>
    <row r="774" spans="1:4" x14ac:dyDescent="0.25">
      <c r="A774">
        <v>22102</v>
      </c>
      <c r="B774" s="2" t="s">
        <v>34</v>
      </c>
      <c r="C774">
        <v>11</v>
      </c>
      <c r="D774" s="3">
        <v>44400</v>
      </c>
    </row>
    <row r="775" spans="1:4" x14ac:dyDescent="0.25">
      <c r="A775">
        <v>22103</v>
      </c>
      <c r="B775" s="2" t="s">
        <v>44</v>
      </c>
      <c r="C775">
        <v>3</v>
      </c>
      <c r="D775" s="3">
        <v>44400</v>
      </c>
    </row>
    <row r="776" spans="1:4" x14ac:dyDescent="0.25">
      <c r="A776">
        <v>22104</v>
      </c>
      <c r="B776" s="2" t="s">
        <v>25</v>
      </c>
      <c r="C776">
        <v>9</v>
      </c>
      <c r="D776" s="3">
        <v>44400</v>
      </c>
    </row>
    <row r="777" spans="1:4" x14ac:dyDescent="0.25">
      <c r="A777">
        <v>22105</v>
      </c>
      <c r="B777" s="2" t="s">
        <v>54</v>
      </c>
      <c r="C777">
        <v>1</v>
      </c>
      <c r="D777" s="3">
        <v>44400</v>
      </c>
    </row>
    <row r="778" spans="1:4" x14ac:dyDescent="0.25">
      <c r="A778">
        <v>22106</v>
      </c>
      <c r="B778" s="2" t="s">
        <v>81</v>
      </c>
      <c r="C778">
        <v>4</v>
      </c>
      <c r="D778" s="3">
        <v>44401</v>
      </c>
    </row>
    <row r="779" spans="1:4" x14ac:dyDescent="0.25">
      <c r="A779">
        <v>22107</v>
      </c>
      <c r="B779" s="2" t="s">
        <v>39</v>
      </c>
      <c r="C779">
        <v>6</v>
      </c>
      <c r="D779" s="3">
        <v>44401</v>
      </c>
    </row>
    <row r="780" spans="1:4" x14ac:dyDescent="0.25">
      <c r="A780">
        <v>22108</v>
      </c>
      <c r="B780" s="2" t="s">
        <v>93</v>
      </c>
      <c r="C780">
        <v>4</v>
      </c>
      <c r="D780" s="3">
        <v>44401</v>
      </c>
    </row>
    <row r="781" spans="1:4" x14ac:dyDescent="0.25">
      <c r="A781">
        <v>22109</v>
      </c>
      <c r="B781" s="2" t="s">
        <v>89</v>
      </c>
      <c r="C781">
        <v>1</v>
      </c>
      <c r="D781" s="3">
        <v>44402</v>
      </c>
    </row>
    <row r="782" spans="1:4" x14ac:dyDescent="0.25">
      <c r="A782">
        <v>22110</v>
      </c>
      <c r="B782" s="2" t="s">
        <v>67</v>
      </c>
      <c r="C782">
        <v>12</v>
      </c>
      <c r="D782" s="3">
        <v>44402</v>
      </c>
    </row>
    <row r="783" spans="1:4" x14ac:dyDescent="0.25">
      <c r="A783">
        <v>22111</v>
      </c>
      <c r="B783" s="2" t="s">
        <v>28</v>
      </c>
      <c r="C783">
        <v>4</v>
      </c>
      <c r="D783" s="3">
        <v>44402</v>
      </c>
    </row>
    <row r="784" spans="1:4" x14ac:dyDescent="0.25">
      <c r="A784">
        <v>22112</v>
      </c>
      <c r="B784" s="2" t="s">
        <v>68</v>
      </c>
      <c r="C784">
        <v>7</v>
      </c>
      <c r="D784" s="3">
        <v>44403</v>
      </c>
    </row>
    <row r="785" spans="1:4" x14ac:dyDescent="0.25">
      <c r="A785">
        <v>22113</v>
      </c>
      <c r="B785" s="2" t="s">
        <v>68</v>
      </c>
      <c r="C785">
        <v>6</v>
      </c>
      <c r="D785" s="3">
        <v>44403</v>
      </c>
    </row>
    <row r="786" spans="1:4" x14ac:dyDescent="0.25">
      <c r="A786">
        <v>22114</v>
      </c>
      <c r="B786" s="2" t="s">
        <v>42</v>
      </c>
      <c r="C786">
        <v>1</v>
      </c>
      <c r="D786" s="3">
        <v>44403</v>
      </c>
    </row>
    <row r="787" spans="1:4" x14ac:dyDescent="0.25">
      <c r="A787">
        <v>22115</v>
      </c>
      <c r="B787" s="2" t="s">
        <v>29</v>
      </c>
      <c r="C787">
        <v>7</v>
      </c>
      <c r="D787" s="3">
        <v>44403</v>
      </c>
    </row>
    <row r="788" spans="1:4" x14ac:dyDescent="0.25">
      <c r="A788">
        <v>22116</v>
      </c>
      <c r="B788" s="2" t="s">
        <v>60</v>
      </c>
      <c r="C788">
        <v>3</v>
      </c>
      <c r="D788" s="3">
        <v>44406</v>
      </c>
    </row>
    <row r="789" spans="1:4" x14ac:dyDescent="0.25">
      <c r="A789">
        <v>22117</v>
      </c>
      <c r="B789" s="2" t="s">
        <v>27</v>
      </c>
      <c r="C789">
        <v>3</v>
      </c>
      <c r="D789" s="3">
        <v>44406</v>
      </c>
    </row>
    <row r="790" spans="1:4" x14ac:dyDescent="0.25">
      <c r="A790">
        <v>22118</v>
      </c>
      <c r="B790" s="2" t="s">
        <v>80</v>
      </c>
      <c r="C790">
        <v>4</v>
      </c>
      <c r="D790" s="3">
        <v>44406</v>
      </c>
    </row>
    <row r="791" spans="1:4" x14ac:dyDescent="0.25">
      <c r="A791">
        <v>22119</v>
      </c>
      <c r="B791" s="2" t="s">
        <v>59</v>
      </c>
      <c r="C791">
        <v>7</v>
      </c>
      <c r="D791" s="3">
        <v>44407</v>
      </c>
    </row>
    <row r="792" spans="1:4" x14ac:dyDescent="0.25">
      <c r="A792">
        <v>22120</v>
      </c>
      <c r="B792" s="2" t="s">
        <v>27</v>
      </c>
      <c r="C792">
        <v>1</v>
      </c>
      <c r="D792" s="3">
        <v>44407</v>
      </c>
    </row>
    <row r="793" spans="1:4" x14ac:dyDescent="0.25">
      <c r="A793">
        <v>22121</v>
      </c>
      <c r="B793" s="2" t="s">
        <v>90</v>
      </c>
      <c r="C793">
        <v>1</v>
      </c>
      <c r="D793" s="3">
        <v>44387</v>
      </c>
    </row>
    <row r="794" spans="1:4" x14ac:dyDescent="0.25">
      <c r="A794">
        <v>22122</v>
      </c>
      <c r="B794" s="2" t="s">
        <v>102</v>
      </c>
      <c r="C794">
        <v>4</v>
      </c>
      <c r="D794" s="3">
        <v>44378</v>
      </c>
    </row>
    <row r="795" spans="1:4" x14ac:dyDescent="0.25">
      <c r="A795">
        <v>22123</v>
      </c>
      <c r="B795" s="2" t="s">
        <v>28</v>
      </c>
      <c r="C795">
        <v>3</v>
      </c>
      <c r="D795" s="3">
        <v>44378</v>
      </c>
    </row>
    <row r="796" spans="1:4" x14ac:dyDescent="0.25">
      <c r="A796">
        <v>22124</v>
      </c>
      <c r="B796" s="2" t="s">
        <v>55</v>
      </c>
      <c r="C796">
        <v>4</v>
      </c>
      <c r="D796" s="3">
        <v>44378</v>
      </c>
    </row>
    <row r="797" spans="1:4" x14ac:dyDescent="0.25">
      <c r="A797">
        <v>22125</v>
      </c>
      <c r="B797" s="2" t="s">
        <v>109</v>
      </c>
      <c r="C797">
        <v>5</v>
      </c>
      <c r="D797" s="3">
        <v>44378</v>
      </c>
    </row>
    <row r="798" spans="1:4" x14ac:dyDescent="0.25">
      <c r="A798">
        <v>22126</v>
      </c>
      <c r="B798" s="2" t="s">
        <v>86</v>
      </c>
      <c r="C798">
        <v>4</v>
      </c>
      <c r="D798" s="3">
        <v>44379</v>
      </c>
    </row>
    <row r="799" spans="1:4" x14ac:dyDescent="0.25">
      <c r="A799">
        <v>22127</v>
      </c>
      <c r="B799" s="2" t="s">
        <v>89</v>
      </c>
      <c r="C799">
        <v>6</v>
      </c>
      <c r="D799" s="3">
        <v>44379</v>
      </c>
    </row>
    <row r="800" spans="1:4" x14ac:dyDescent="0.25">
      <c r="A800">
        <v>22128</v>
      </c>
      <c r="B800" s="2" t="s">
        <v>58</v>
      </c>
      <c r="C800">
        <v>5</v>
      </c>
      <c r="D800" s="3">
        <v>44379</v>
      </c>
    </row>
    <row r="801" spans="1:4" x14ac:dyDescent="0.25">
      <c r="A801">
        <v>22129</v>
      </c>
      <c r="B801" s="2" t="s">
        <v>81</v>
      </c>
      <c r="C801">
        <v>7</v>
      </c>
      <c r="D801" s="3">
        <v>44380</v>
      </c>
    </row>
    <row r="802" spans="1:4" x14ac:dyDescent="0.25">
      <c r="A802">
        <v>22130</v>
      </c>
      <c r="B802" s="2" t="s">
        <v>89</v>
      </c>
      <c r="C802">
        <v>7</v>
      </c>
      <c r="D802" s="3">
        <v>44380</v>
      </c>
    </row>
    <row r="803" spans="1:4" x14ac:dyDescent="0.25">
      <c r="A803">
        <v>22131</v>
      </c>
      <c r="B803" s="2" t="s">
        <v>94</v>
      </c>
      <c r="C803">
        <v>3</v>
      </c>
      <c r="D803" s="3">
        <v>44380</v>
      </c>
    </row>
    <row r="804" spans="1:4" x14ac:dyDescent="0.25">
      <c r="A804">
        <v>22132</v>
      </c>
      <c r="B804" s="2" t="s">
        <v>37</v>
      </c>
      <c r="C804">
        <v>6</v>
      </c>
      <c r="D804" s="3">
        <v>44383</v>
      </c>
    </row>
    <row r="805" spans="1:4" x14ac:dyDescent="0.25">
      <c r="A805">
        <v>22133</v>
      </c>
      <c r="B805" s="2" t="s">
        <v>76</v>
      </c>
      <c r="C805">
        <v>7</v>
      </c>
      <c r="D805" s="3">
        <v>44383</v>
      </c>
    </row>
    <row r="806" spans="1:4" x14ac:dyDescent="0.25">
      <c r="A806">
        <v>22134</v>
      </c>
      <c r="B806" s="2" t="s">
        <v>25</v>
      </c>
      <c r="C806">
        <v>3</v>
      </c>
      <c r="D806" s="3">
        <v>44383</v>
      </c>
    </row>
    <row r="807" spans="1:4" x14ac:dyDescent="0.25">
      <c r="A807">
        <v>22135</v>
      </c>
      <c r="B807" s="2" t="s">
        <v>77</v>
      </c>
      <c r="C807">
        <v>5</v>
      </c>
      <c r="D807" s="3">
        <v>44383</v>
      </c>
    </row>
    <row r="808" spans="1:4" x14ac:dyDescent="0.25">
      <c r="A808">
        <v>22136</v>
      </c>
      <c r="B808" s="2" t="s">
        <v>101</v>
      </c>
      <c r="C808">
        <v>9</v>
      </c>
      <c r="D808" s="3">
        <v>44384</v>
      </c>
    </row>
    <row r="809" spans="1:4" x14ac:dyDescent="0.25">
      <c r="A809">
        <v>22137</v>
      </c>
      <c r="B809" s="2" t="s">
        <v>31</v>
      </c>
      <c r="C809">
        <v>7</v>
      </c>
      <c r="D809" s="3">
        <v>44384</v>
      </c>
    </row>
    <row r="810" spans="1:4" x14ac:dyDescent="0.25">
      <c r="A810">
        <v>22138</v>
      </c>
      <c r="B810" s="2" t="s">
        <v>81</v>
      </c>
      <c r="C810">
        <v>7</v>
      </c>
      <c r="D810" s="3">
        <v>44384</v>
      </c>
    </row>
    <row r="811" spans="1:4" x14ac:dyDescent="0.25">
      <c r="A811">
        <v>22139</v>
      </c>
      <c r="B811" s="2" t="s">
        <v>100</v>
      </c>
      <c r="C811">
        <v>3</v>
      </c>
      <c r="D811" s="3">
        <v>44385</v>
      </c>
    </row>
    <row r="812" spans="1:4" x14ac:dyDescent="0.25">
      <c r="A812">
        <v>22140</v>
      </c>
      <c r="B812" s="2" t="s">
        <v>99</v>
      </c>
      <c r="C812">
        <v>9</v>
      </c>
      <c r="D812" s="3">
        <v>44385</v>
      </c>
    </row>
    <row r="813" spans="1:4" x14ac:dyDescent="0.25">
      <c r="A813">
        <v>22141</v>
      </c>
      <c r="B813" s="2" t="s">
        <v>52</v>
      </c>
      <c r="C813">
        <v>6</v>
      </c>
      <c r="D813" s="3">
        <v>44385</v>
      </c>
    </row>
    <row r="814" spans="1:4" x14ac:dyDescent="0.25">
      <c r="A814">
        <v>22142</v>
      </c>
      <c r="B814" s="2" t="s">
        <v>93</v>
      </c>
      <c r="C814">
        <v>7</v>
      </c>
      <c r="D814" s="3">
        <v>44386</v>
      </c>
    </row>
    <row r="815" spans="1:4" x14ac:dyDescent="0.25">
      <c r="A815">
        <v>22143</v>
      </c>
      <c r="B815" s="2" t="s">
        <v>102</v>
      </c>
      <c r="C815">
        <v>4</v>
      </c>
      <c r="D815" s="3">
        <v>44386</v>
      </c>
    </row>
    <row r="816" spans="1:4" x14ac:dyDescent="0.25">
      <c r="A816">
        <v>22144</v>
      </c>
      <c r="B816" s="2" t="s">
        <v>53</v>
      </c>
      <c r="C816">
        <v>4</v>
      </c>
      <c r="D816" s="3">
        <v>44386</v>
      </c>
    </row>
    <row r="817" spans="1:4" x14ac:dyDescent="0.25">
      <c r="A817">
        <v>22145</v>
      </c>
      <c r="B817" s="2" t="s">
        <v>57</v>
      </c>
      <c r="C817">
        <v>3</v>
      </c>
      <c r="D817" s="3">
        <v>44386</v>
      </c>
    </row>
    <row r="818" spans="1:4" x14ac:dyDescent="0.25">
      <c r="A818">
        <v>22146</v>
      </c>
      <c r="B818" s="2" t="s">
        <v>68</v>
      </c>
      <c r="C818">
        <v>1</v>
      </c>
      <c r="D818" s="3">
        <v>44387</v>
      </c>
    </row>
    <row r="819" spans="1:4" x14ac:dyDescent="0.25">
      <c r="A819">
        <v>22147</v>
      </c>
      <c r="B819" s="2" t="s">
        <v>51</v>
      </c>
      <c r="C819">
        <v>10</v>
      </c>
      <c r="D819" s="3">
        <v>44387</v>
      </c>
    </row>
    <row r="820" spans="1:4" x14ac:dyDescent="0.25">
      <c r="A820">
        <v>22148</v>
      </c>
      <c r="B820" s="2" t="s">
        <v>42</v>
      </c>
      <c r="C820">
        <v>7</v>
      </c>
      <c r="D820" s="3">
        <v>44387</v>
      </c>
    </row>
    <row r="821" spans="1:4" x14ac:dyDescent="0.25">
      <c r="A821">
        <v>22149</v>
      </c>
      <c r="B821" s="2" t="s">
        <v>80</v>
      </c>
      <c r="C821">
        <v>1</v>
      </c>
      <c r="D821" s="3">
        <v>44390</v>
      </c>
    </row>
    <row r="822" spans="1:4" x14ac:dyDescent="0.25">
      <c r="A822">
        <v>22150</v>
      </c>
      <c r="B822" s="2" t="s">
        <v>85</v>
      </c>
      <c r="C822">
        <v>11</v>
      </c>
      <c r="D822" s="3">
        <v>44390</v>
      </c>
    </row>
    <row r="823" spans="1:4" x14ac:dyDescent="0.25">
      <c r="A823">
        <v>22151</v>
      </c>
      <c r="B823" s="2" t="s">
        <v>46</v>
      </c>
      <c r="C823">
        <v>1</v>
      </c>
      <c r="D823" s="3">
        <v>44390</v>
      </c>
    </row>
    <row r="824" spans="1:4" x14ac:dyDescent="0.25">
      <c r="A824">
        <v>22152</v>
      </c>
      <c r="B824" s="2" t="s">
        <v>49</v>
      </c>
      <c r="C824">
        <v>9</v>
      </c>
      <c r="D824" s="3">
        <v>44392</v>
      </c>
    </row>
    <row r="825" spans="1:4" x14ac:dyDescent="0.25">
      <c r="A825">
        <v>22153</v>
      </c>
      <c r="B825" s="2" t="s">
        <v>51</v>
      </c>
      <c r="C825">
        <v>1</v>
      </c>
      <c r="D825" s="3">
        <v>44392</v>
      </c>
    </row>
    <row r="826" spans="1:4" x14ac:dyDescent="0.25">
      <c r="A826">
        <v>22154</v>
      </c>
      <c r="B826" s="2" t="s">
        <v>32</v>
      </c>
      <c r="C826">
        <v>4</v>
      </c>
      <c r="D826" s="3">
        <v>44392</v>
      </c>
    </row>
    <row r="827" spans="1:4" x14ac:dyDescent="0.25">
      <c r="A827">
        <v>22155</v>
      </c>
      <c r="B827" s="2" t="s">
        <v>66</v>
      </c>
      <c r="C827">
        <v>10</v>
      </c>
      <c r="D827" s="3">
        <v>44392</v>
      </c>
    </row>
    <row r="828" spans="1:4" x14ac:dyDescent="0.25">
      <c r="A828">
        <v>22156</v>
      </c>
      <c r="B828" s="2" t="s">
        <v>74</v>
      </c>
      <c r="C828">
        <v>7</v>
      </c>
      <c r="D828" s="3">
        <v>44392</v>
      </c>
    </row>
    <row r="829" spans="1:4" x14ac:dyDescent="0.25">
      <c r="A829">
        <v>22157</v>
      </c>
      <c r="B829" s="2" t="s">
        <v>29</v>
      </c>
      <c r="C829">
        <v>12</v>
      </c>
      <c r="D829" s="3">
        <v>44392</v>
      </c>
    </row>
    <row r="830" spans="1:4" x14ac:dyDescent="0.25">
      <c r="A830">
        <v>22158</v>
      </c>
      <c r="B830" s="2" t="s">
        <v>71</v>
      </c>
      <c r="C830">
        <v>4</v>
      </c>
      <c r="D830" s="3">
        <v>44392</v>
      </c>
    </row>
    <row r="831" spans="1:4" x14ac:dyDescent="0.25">
      <c r="A831">
        <v>22159</v>
      </c>
      <c r="B831" s="2" t="s">
        <v>36</v>
      </c>
      <c r="C831">
        <v>1</v>
      </c>
      <c r="D831" s="3">
        <v>44392</v>
      </c>
    </row>
    <row r="832" spans="1:4" x14ac:dyDescent="0.25">
      <c r="A832">
        <v>22160</v>
      </c>
      <c r="B832" s="2" t="s">
        <v>48</v>
      </c>
      <c r="C832">
        <v>11</v>
      </c>
      <c r="D832" s="3">
        <v>44388</v>
      </c>
    </row>
    <row r="833" spans="1:4" x14ac:dyDescent="0.25">
      <c r="A833">
        <v>22161</v>
      </c>
      <c r="B833" s="2" t="s">
        <v>38</v>
      </c>
      <c r="C833">
        <v>7</v>
      </c>
      <c r="D833" s="3">
        <v>44401</v>
      </c>
    </row>
    <row r="834" spans="1:4" x14ac:dyDescent="0.25">
      <c r="A834">
        <v>22162</v>
      </c>
      <c r="B834" s="2" t="s">
        <v>51</v>
      </c>
      <c r="C834">
        <v>3</v>
      </c>
      <c r="D834" s="3">
        <v>44390</v>
      </c>
    </row>
    <row r="835" spans="1:4" x14ac:dyDescent="0.25">
      <c r="A835">
        <v>22163</v>
      </c>
      <c r="B835" s="2" t="s">
        <v>112</v>
      </c>
      <c r="C835">
        <v>1</v>
      </c>
      <c r="D835" s="3">
        <v>44402</v>
      </c>
    </row>
    <row r="836" spans="1:4" x14ac:dyDescent="0.25">
      <c r="A836">
        <v>22164</v>
      </c>
      <c r="B836" s="2" t="s">
        <v>48</v>
      </c>
      <c r="C836">
        <v>12</v>
      </c>
      <c r="D836" s="3">
        <v>44385</v>
      </c>
    </row>
    <row r="837" spans="1:4" x14ac:dyDescent="0.25">
      <c r="A837">
        <v>22165</v>
      </c>
      <c r="B837" s="2" t="s">
        <v>111</v>
      </c>
      <c r="C837">
        <v>7</v>
      </c>
      <c r="D837" s="3">
        <v>44378</v>
      </c>
    </row>
    <row r="838" spans="1:4" x14ac:dyDescent="0.25">
      <c r="A838">
        <v>22166</v>
      </c>
      <c r="B838" s="2" t="s">
        <v>39</v>
      </c>
      <c r="C838">
        <v>10</v>
      </c>
      <c r="D838" s="3">
        <v>44378</v>
      </c>
    </row>
    <row r="839" spans="1:4" x14ac:dyDescent="0.25">
      <c r="A839">
        <v>22167</v>
      </c>
      <c r="B839" s="2" t="s">
        <v>26</v>
      </c>
      <c r="C839">
        <v>2</v>
      </c>
      <c r="D839" s="3">
        <v>44378</v>
      </c>
    </row>
    <row r="840" spans="1:4" x14ac:dyDescent="0.25">
      <c r="A840">
        <v>22168</v>
      </c>
      <c r="B840" s="2" t="s">
        <v>79</v>
      </c>
      <c r="C840">
        <v>4</v>
      </c>
      <c r="D840" s="3">
        <v>44378</v>
      </c>
    </row>
    <row r="841" spans="1:4" x14ac:dyDescent="0.25">
      <c r="A841">
        <v>22169</v>
      </c>
      <c r="B841" s="2" t="s">
        <v>94</v>
      </c>
      <c r="C841">
        <v>7</v>
      </c>
      <c r="D841" s="3">
        <v>44378</v>
      </c>
    </row>
    <row r="842" spans="1:4" x14ac:dyDescent="0.25">
      <c r="A842">
        <v>22170</v>
      </c>
      <c r="B842" s="2" t="s">
        <v>91</v>
      </c>
      <c r="C842">
        <v>2</v>
      </c>
      <c r="D842" s="3">
        <v>44378</v>
      </c>
    </row>
    <row r="843" spans="1:4" x14ac:dyDescent="0.25">
      <c r="A843">
        <v>22171</v>
      </c>
      <c r="B843" s="2" t="s">
        <v>32</v>
      </c>
      <c r="C843">
        <v>4</v>
      </c>
      <c r="D843" s="3">
        <v>44378</v>
      </c>
    </row>
    <row r="844" spans="1:4" x14ac:dyDescent="0.25">
      <c r="A844">
        <v>22172</v>
      </c>
      <c r="B844" s="2" t="s">
        <v>44</v>
      </c>
      <c r="C844">
        <v>2</v>
      </c>
      <c r="D844" s="3">
        <v>44378</v>
      </c>
    </row>
    <row r="845" spans="1:4" x14ac:dyDescent="0.25">
      <c r="A845">
        <v>22173</v>
      </c>
      <c r="B845" s="2" t="s">
        <v>58</v>
      </c>
      <c r="C845">
        <v>8</v>
      </c>
      <c r="D845" s="3">
        <v>44378</v>
      </c>
    </row>
    <row r="846" spans="1:4" x14ac:dyDescent="0.25">
      <c r="A846">
        <v>22174</v>
      </c>
      <c r="B846" s="2" t="s">
        <v>111</v>
      </c>
      <c r="C846">
        <v>5</v>
      </c>
      <c r="D846" s="3">
        <v>44378</v>
      </c>
    </row>
    <row r="847" spans="1:4" x14ac:dyDescent="0.25">
      <c r="A847">
        <v>22175</v>
      </c>
      <c r="B847" s="2" t="s">
        <v>108</v>
      </c>
      <c r="C847">
        <v>6</v>
      </c>
      <c r="D847" s="3">
        <v>44378</v>
      </c>
    </row>
    <row r="848" spans="1:4" x14ac:dyDescent="0.25">
      <c r="A848">
        <v>22176</v>
      </c>
      <c r="B848" s="2" t="s">
        <v>69</v>
      </c>
      <c r="C848">
        <v>10</v>
      </c>
      <c r="D848" s="3">
        <v>44378</v>
      </c>
    </row>
    <row r="849" spans="1:4" x14ac:dyDescent="0.25">
      <c r="A849">
        <v>22177</v>
      </c>
      <c r="B849" s="2" t="s">
        <v>26</v>
      </c>
      <c r="C849">
        <v>2</v>
      </c>
      <c r="D849" s="3">
        <v>44378</v>
      </c>
    </row>
    <row r="850" spans="1:4" x14ac:dyDescent="0.25">
      <c r="A850">
        <v>22178</v>
      </c>
      <c r="B850" s="2" t="s">
        <v>68</v>
      </c>
      <c r="C850">
        <v>2</v>
      </c>
      <c r="D850" s="3">
        <v>44378</v>
      </c>
    </row>
    <row r="851" spans="1:4" x14ac:dyDescent="0.25">
      <c r="A851">
        <v>22179</v>
      </c>
      <c r="B851" s="2" t="s">
        <v>68</v>
      </c>
      <c r="C851">
        <v>6</v>
      </c>
      <c r="D851" s="3">
        <v>44378</v>
      </c>
    </row>
    <row r="852" spans="1:4" x14ac:dyDescent="0.25">
      <c r="A852">
        <v>22180</v>
      </c>
      <c r="B852" s="2" t="s">
        <v>53</v>
      </c>
      <c r="C852">
        <v>5</v>
      </c>
      <c r="D852" s="3">
        <v>44378</v>
      </c>
    </row>
    <row r="853" spans="1:4" x14ac:dyDescent="0.25">
      <c r="A853">
        <v>22181</v>
      </c>
      <c r="B853" s="2" t="s">
        <v>26</v>
      </c>
      <c r="C853">
        <v>5</v>
      </c>
      <c r="D853" s="3">
        <v>44378</v>
      </c>
    </row>
    <row r="854" spans="1:4" x14ac:dyDescent="0.25">
      <c r="A854">
        <v>22182</v>
      </c>
      <c r="B854" s="2" t="s">
        <v>76</v>
      </c>
      <c r="C854">
        <v>6</v>
      </c>
      <c r="D854" s="3">
        <v>44378</v>
      </c>
    </row>
    <row r="855" spans="1:4" x14ac:dyDescent="0.25">
      <c r="A855">
        <v>22183</v>
      </c>
      <c r="B855" s="2" t="s">
        <v>29</v>
      </c>
      <c r="C855">
        <v>8</v>
      </c>
      <c r="D855" s="3">
        <v>44378</v>
      </c>
    </row>
    <row r="856" spans="1:4" x14ac:dyDescent="0.25">
      <c r="A856">
        <v>22184</v>
      </c>
      <c r="B856" s="2" t="s">
        <v>44</v>
      </c>
      <c r="C856">
        <v>4</v>
      </c>
      <c r="D856" s="3">
        <v>44378</v>
      </c>
    </row>
    <row r="857" spans="1:4" x14ac:dyDescent="0.25">
      <c r="A857">
        <v>22185</v>
      </c>
      <c r="B857" s="2" t="s">
        <v>77</v>
      </c>
      <c r="C857">
        <v>6</v>
      </c>
      <c r="D857" s="3">
        <v>44378</v>
      </c>
    </row>
    <row r="858" spans="1:4" x14ac:dyDescent="0.25">
      <c r="A858">
        <v>22186</v>
      </c>
      <c r="B858" s="2" t="s">
        <v>68</v>
      </c>
      <c r="C858">
        <v>8</v>
      </c>
      <c r="D858" s="3">
        <v>44378</v>
      </c>
    </row>
    <row r="859" spans="1:4" x14ac:dyDescent="0.25">
      <c r="A859">
        <v>22187</v>
      </c>
      <c r="B859" s="2" t="s">
        <v>24</v>
      </c>
      <c r="C859">
        <v>5</v>
      </c>
      <c r="D859" s="3">
        <v>44378</v>
      </c>
    </row>
    <row r="860" spans="1:4" x14ac:dyDescent="0.25">
      <c r="A860">
        <v>22188</v>
      </c>
      <c r="B860" s="2" t="s">
        <v>58</v>
      </c>
      <c r="C860">
        <v>6</v>
      </c>
      <c r="D860" s="3">
        <v>44378</v>
      </c>
    </row>
    <row r="861" spans="1:4" x14ac:dyDescent="0.25">
      <c r="A861">
        <v>22189</v>
      </c>
      <c r="B861" s="2" t="s">
        <v>89</v>
      </c>
      <c r="C861">
        <v>7</v>
      </c>
      <c r="D861" s="3">
        <v>44378</v>
      </c>
    </row>
    <row r="862" spans="1:4" x14ac:dyDescent="0.25">
      <c r="A862">
        <v>22190</v>
      </c>
      <c r="B862" s="2" t="s">
        <v>86</v>
      </c>
      <c r="C862">
        <v>5</v>
      </c>
      <c r="D862" s="3">
        <v>44378</v>
      </c>
    </row>
    <row r="863" spans="1:4" x14ac:dyDescent="0.25">
      <c r="A863">
        <v>22191</v>
      </c>
      <c r="B863" s="2" t="s">
        <v>3636</v>
      </c>
      <c r="C863">
        <v>2</v>
      </c>
      <c r="D863" s="3">
        <v>44378</v>
      </c>
    </row>
    <row r="864" spans="1:4" x14ac:dyDescent="0.25">
      <c r="A864">
        <v>22192</v>
      </c>
      <c r="B864" s="2" t="s">
        <v>63</v>
      </c>
      <c r="C864">
        <v>8</v>
      </c>
      <c r="D864" s="3">
        <v>44378</v>
      </c>
    </row>
    <row r="865" spans="1:4" x14ac:dyDescent="0.25">
      <c r="A865">
        <v>22193</v>
      </c>
      <c r="B865" s="2" t="s">
        <v>31</v>
      </c>
      <c r="C865">
        <v>4</v>
      </c>
      <c r="D865" s="3">
        <v>44381</v>
      </c>
    </row>
    <row r="866" spans="1:4" x14ac:dyDescent="0.25">
      <c r="A866">
        <v>22194</v>
      </c>
      <c r="B866" s="2" t="s">
        <v>39</v>
      </c>
      <c r="C866">
        <v>4</v>
      </c>
      <c r="D866" s="3">
        <v>44381</v>
      </c>
    </row>
    <row r="867" spans="1:4" x14ac:dyDescent="0.25">
      <c r="A867">
        <v>22195</v>
      </c>
      <c r="B867" s="2" t="s">
        <v>80</v>
      </c>
      <c r="C867">
        <v>8</v>
      </c>
      <c r="D867" s="3">
        <v>44381</v>
      </c>
    </row>
    <row r="868" spans="1:4" x14ac:dyDescent="0.25">
      <c r="A868">
        <v>22196</v>
      </c>
      <c r="B868" s="2" t="s">
        <v>25</v>
      </c>
      <c r="C868">
        <v>4</v>
      </c>
      <c r="D868" s="3">
        <v>44381</v>
      </c>
    </row>
    <row r="869" spans="1:4" x14ac:dyDescent="0.25">
      <c r="A869">
        <v>22197</v>
      </c>
      <c r="B869" s="2" t="s">
        <v>29</v>
      </c>
      <c r="C869">
        <v>4</v>
      </c>
      <c r="D869" s="3">
        <v>44381</v>
      </c>
    </row>
    <row r="870" spans="1:4" x14ac:dyDescent="0.25">
      <c r="A870">
        <v>22198</v>
      </c>
      <c r="B870" s="2" t="s">
        <v>42</v>
      </c>
      <c r="C870">
        <v>4</v>
      </c>
      <c r="D870" s="3">
        <v>44381</v>
      </c>
    </row>
    <row r="871" spans="1:4" x14ac:dyDescent="0.25">
      <c r="A871">
        <v>22199</v>
      </c>
      <c r="B871" s="2" t="s">
        <v>100</v>
      </c>
      <c r="C871">
        <v>6</v>
      </c>
      <c r="D871" s="3">
        <v>44381</v>
      </c>
    </row>
    <row r="872" spans="1:4" x14ac:dyDescent="0.25">
      <c r="A872">
        <v>22200</v>
      </c>
      <c r="B872" s="2" t="s">
        <v>54</v>
      </c>
      <c r="C872">
        <v>8</v>
      </c>
      <c r="D872" s="3">
        <v>44381</v>
      </c>
    </row>
    <row r="873" spans="1:4" x14ac:dyDescent="0.25">
      <c r="A873">
        <v>22201</v>
      </c>
      <c r="B873" s="2" t="s">
        <v>30</v>
      </c>
      <c r="C873">
        <v>10</v>
      </c>
      <c r="D873" s="3">
        <v>44381</v>
      </c>
    </row>
    <row r="874" spans="1:4" x14ac:dyDescent="0.25">
      <c r="A874">
        <v>22202</v>
      </c>
      <c r="B874" s="2" t="s">
        <v>25</v>
      </c>
      <c r="C874">
        <v>5</v>
      </c>
      <c r="D874" s="3">
        <v>44381</v>
      </c>
    </row>
    <row r="875" spans="1:4" x14ac:dyDescent="0.25">
      <c r="A875">
        <v>22203</v>
      </c>
      <c r="B875" s="2" t="s">
        <v>105</v>
      </c>
      <c r="C875">
        <v>2</v>
      </c>
      <c r="D875" s="3">
        <v>44381</v>
      </c>
    </row>
    <row r="876" spans="1:4" x14ac:dyDescent="0.25">
      <c r="A876">
        <v>22204</v>
      </c>
      <c r="B876" s="2" t="s">
        <v>24</v>
      </c>
      <c r="C876">
        <v>4</v>
      </c>
      <c r="D876" s="3">
        <v>44381</v>
      </c>
    </row>
    <row r="877" spans="1:4" x14ac:dyDescent="0.25">
      <c r="A877">
        <v>22205</v>
      </c>
      <c r="B877" s="2" t="s">
        <v>46</v>
      </c>
      <c r="C877">
        <v>5</v>
      </c>
      <c r="D877" s="3">
        <v>44381</v>
      </c>
    </row>
    <row r="878" spans="1:4" x14ac:dyDescent="0.25">
      <c r="A878">
        <v>22206</v>
      </c>
      <c r="B878" s="2" t="s">
        <v>85</v>
      </c>
      <c r="C878">
        <v>12</v>
      </c>
      <c r="D878" s="3">
        <v>44381</v>
      </c>
    </row>
    <row r="879" spans="1:4" x14ac:dyDescent="0.25">
      <c r="A879">
        <v>22207</v>
      </c>
      <c r="B879" s="2" t="s">
        <v>31</v>
      </c>
      <c r="C879">
        <v>2</v>
      </c>
      <c r="D879" s="3">
        <v>44381</v>
      </c>
    </row>
    <row r="880" spans="1:4" x14ac:dyDescent="0.25">
      <c r="A880">
        <v>22208</v>
      </c>
      <c r="B880" s="2" t="s">
        <v>58</v>
      </c>
      <c r="C880">
        <v>7</v>
      </c>
      <c r="D880" s="3">
        <v>44381</v>
      </c>
    </row>
    <row r="881" spans="1:4" x14ac:dyDescent="0.25">
      <c r="A881">
        <v>22209</v>
      </c>
      <c r="B881" s="2" t="s">
        <v>72</v>
      </c>
      <c r="C881">
        <v>8</v>
      </c>
      <c r="D881" s="3">
        <v>44381</v>
      </c>
    </row>
    <row r="882" spans="1:4" x14ac:dyDescent="0.25">
      <c r="A882">
        <v>22210</v>
      </c>
      <c r="B882" s="2" t="s">
        <v>94</v>
      </c>
      <c r="C882">
        <v>10</v>
      </c>
      <c r="D882" s="3">
        <v>44381</v>
      </c>
    </row>
    <row r="883" spans="1:4" x14ac:dyDescent="0.25">
      <c r="A883">
        <v>22211</v>
      </c>
      <c r="B883" s="2" t="s">
        <v>77</v>
      </c>
      <c r="C883">
        <v>12</v>
      </c>
      <c r="D883" s="3">
        <v>44381</v>
      </c>
    </row>
    <row r="884" spans="1:4" x14ac:dyDescent="0.25">
      <c r="A884">
        <v>22212</v>
      </c>
      <c r="B884" s="2" t="s">
        <v>40</v>
      </c>
      <c r="C884">
        <v>5</v>
      </c>
      <c r="D884" s="3">
        <v>44381</v>
      </c>
    </row>
    <row r="885" spans="1:4" x14ac:dyDescent="0.25">
      <c r="A885">
        <v>22213</v>
      </c>
      <c r="B885" s="2" t="s">
        <v>60</v>
      </c>
      <c r="C885">
        <v>2</v>
      </c>
      <c r="D885" s="3">
        <v>44381</v>
      </c>
    </row>
    <row r="886" spans="1:4" x14ac:dyDescent="0.25">
      <c r="A886">
        <v>22214</v>
      </c>
      <c r="B886" s="2" t="s">
        <v>37</v>
      </c>
      <c r="C886">
        <v>5</v>
      </c>
      <c r="D886" s="3">
        <v>44381</v>
      </c>
    </row>
    <row r="887" spans="1:4" x14ac:dyDescent="0.25">
      <c r="A887">
        <v>22215</v>
      </c>
      <c r="B887" s="2" t="s">
        <v>68</v>
      </c>
      <c r="C887">
        <v>8</v>
      </c>
      <c r="D887" s="3">
        <v>44381</v>
      </c>
    </row>
    <row r="888" spans="1:4" x14ac:dyDescent="0.25">
      <c r="A888">
        <v>22216</v>
      </c>
      <c r="B888" s="2" t="s">
        <v>25</v>
      </c>
      <c r="C888">
        <v>2</v>
      </c>
      <c r="D888" s="3">
        <v>44381</v>
      </c>
    </row>
    <row r="889" spans="1:4" x14ac:dyDescent="0.25">
      <c r="A889">
        <v>22217</v>
      </c>
      <c r="B889" s="2" t="s">
        <v>89</v>
      </c>
      <c r="C889">
        <v>7</v>
      </c>
      <c r="D889" s="3">
        <v>44381</v>
      </c>
    </row>
    <row r="890" spans="1:4" x14ac:dyDescent="0.25">
      <c r="A890">
        <v>22218</v>
      </c>
      <c r="B890" s="2" t="s">
        <v>89</v>
      </c>
      <c r="C890">
        <v>4</v>
      </c>
      <c r="D890" s="3">
        <v>44387</v>
      </c>
    </row>
    <row r="891" spans="1:4" x14ac:dyDescent="0.25">
      <c r="A891">
        <v>22219</v>
      </c>
      <c r="B891" s="2" t="s">
        <v>26</v>
      </c>
      <c r="C891">
        <v>4</v>
      </c>
      <c r="D891" s="3">
        <v>44387</v>
      </c>
    </row>
    <row r="892" spans="1:4" x14ac:dyDescent="0.25">
      <c r="A892">
        <v>22220</v>
      </c>
      <c r="B892" s="2" t="s">
        <v>68</v>
      </c>
      <c r="C892">
        <v>5</v>
      </c>
      <c r="D892" s="3">
        <v>44387</v>
      </c>
    </row>
    <row r="893" spans="1:4" x14ac:dyDescent="0.25">
      <c r="A893">
        <v>22221</v>
      </c>
      <c r="B893" s="2" t="s">
        <v>66</v>
      </c>
      <c r="C893">
        <v>2</v>
      </c>
      <c r="D893" s="3">
        <v>44387</v>
      </c>
    </row>
    <row r="894" spans="1:4" x14ac:dyDescent="0.25">
      <c r="A894">
        <v>22222</v>
      </c>
      <c r="B894" s="2" t="s">
        <v>44</v>
      </c>
      <c r="C894">
        <v>5</v>
      </c>
      <c r="D894" s="3">
        <v>44387</v>
      </c>
    </row>
    <row r="895" spans="1:4" x14ac:dyDescent="0.25">
      <c r="A895">
        <v>22223</v>
      </c>
      <c r="B895" s="2" t="s">
        <v>75</v>
      </c>
      <c r="C895">
        <v>5</v>
      </c>
      <c r="D895" s="3">
        <v>44387</v>
      </c>
    </row>
    <row r="896" spans="1:4" x14ac:dyDescent="0.25">
      <c r="A896">
        <v>22224</v>
      </c>
      <c r="B896" s="2" t="s">
        <v>43</v>
      </c>
      <c r="C896">
        <v>7</v>
      </c>
      <c r="D896" s="3">
        <v>44387</v>
      </c>
    </row>
    <row r="897" spans="1:4" x14ac:dyDescent="0.25">
      <c r="A897">
        <v>22225</v>
      </c>
      <c r="B897" s="2" t="s">
        <v>72</v>
      </c>
      <c r="C897">
        <v>2</v>
      </c>
      <c r="D897" s="3">
        <v>44387</v>
      </c>
    </row>
    <row r="898" spans="1:4" x14ac:dyDescent="0.25">
      <c r="A898">
        <v>22226</v>
      </c>
      <c r="B898" s="2" t="s">
        <v>93</v>
      </c>
      <c r="C898">
        <v>5</v>
      </c>
      <c r="D898" s="3">
        <v>44387</v>
      </c>
    </row>
    <row r="899" spans="1:4" x14ac:dyDescent="0.25">
      <c r="A899">
        <v>22227</v>
      </c>
      <c r="B899" s="2" t="s">
        <v>48</v>
      </c>
      <c r="C899">
        <v>2</v>
      </c>
      <c r="D899" s="3">
        <v>44387</v>
      </c>
    </row>
    <row r="900" spans="1:4" x14ac:dyDescent="0.25">
      <c r="A900">
        <v>22228</v>
      </c>
      <c r="B900" s="2" t="s">
        <v>58</v>
      </c>
      <c r="C900">
        <v>7</v>
      </c>
      <c r="D900" s="3">
        <v>44387</v>
      </c>
    </row>
    <row r="901" spans="1:4" x14ac:dyDescent="0.25">
      <c r="A901">
        <v>22229</v>
      </c>
      <c r="B901" s="2" t="s">
        <v>94</v>
      </c>
      <c r="C901">
        <v>5</v>
      </c>
      <c r="D901" s="3">
        <v>44387</v>
      </c>
    </row>
    <row r="902" spans="1:4" x14ac:dyDescent="0.25">
      <c r="A902">
        <v>22230</v>
      </c>
      <c r="B902" s="2" t="s">
        <v>79</v>
      </c>
      <c r="C902">
        <v>8</v>
      </c>
      <c r="D902" s="3">
        <v>44387</v>
      </c>
    </row>
    <row r="903" spans="1:4" x14ac:dyDescent="0.25">
      <c r="A903">
        <v>22231</v>
      </c>
      <c r="B903" s="2" t="s">
        <v>89</v>
      </c>
      <c r="C903">
        <v>4</v>
      </c>
      <c r="D903" s="3">
        <v>44387</v>
      </c>
    </row>
    <row r="904" spans="1:4" x14ac:dyDescent="0.25">
      <c r="A904">
        <v>22232</v>
      </c>
      <c r="B904" s="2" t="s">
        <v>57</v>
      </c>
      <c r="C904">
        <v>10</v>
      </c>
      <c r="D904" s="3">
        <v>44387</v>
      </c>
    </row>
    <row r="905" spans="1:4" x14ac:dyDescent="0.25">
      <c r="A905">
        <v>22233</v>
      </c>
      <c r="B905" s="2" t="s">
        <v>77</v>
      </c>
      <c r="C905">
        <v>11</v>
      </c>
      <c r="D905" s="3">
        <v>44387</v>
      </c>
    </row>
    <row r="906" spans="1:4" x14ac:dyDescent="0.25">
      <c r="A906">
        <v>22234</v>
      </c>
      <c r="B906" s="2" t="s">
        <v>48</v>
      </c>
      <c r="C906">
        <v>12</v>
      </c>
      <c r="D906" s="3">
        <v>44387</v>
      </c>
    </row>
    <row r="907" spans="1:4" x14ac:dyDescent="0.25">
      <c r="A907">
        <v>22235</v>
      </c>
      <c r="B907" s="2" t="s">
        <v>57</v>
      </c>
      <c r="C907">
        <v>6</v>
      </c>
      <c r="D907" s="3">
        <v>44387</v>
      </c>
    </row>
    <row r="908" spans="1:4" x14ac:dyDescent="0.25">
      <c r="A908">
        <v>22236</v>
      </c>
      <c r="B908" s="2" t="s">
        <v>49</v>
      </c>
      <c r="C908">
        <v>8</v>
      </c>
      <c r="D908" s="3">
        <v>44387</v>
      </c>
    </row>
    <row r="909" spans="1:4" x14ac:dyDescent="0.25">
      <c r="A909">
        <v>22237</v>
      </c>
      <c r="B909" s="2" t="s">
        <v>50</v>
      </c>
      <c r="C909">
        <v>5</v>
      </c>
      <c r="D909" s="3">
        <v>44387</v>
      </c>
    </row>
    <row r="910" spans="1:4" x14ac:dyDescent="0.25">
      <c r="A910">
        <v>22238</v>
      </c>
      <c r="B910" s="2" t="s">
        <v>90</v>
      </c>
      <c r="C910">
        <v>13</v>
      </c>
      <c r="D910" s="3">
        <v>44387</v>
      </c>
    </row>
    <row r="911" spans="1:4" x14ac:dyDescent="0.25">
      <c r="A911">
        <v>22239</v>
      </c>
      <c r="B911" s="2" t="s">
        <v>40</v>
      </c>
      <c r="C911">
        <v>5</v>
      </c>
      <c r="D911" s="3">
        <v>44387</v>
      </c>
    </row>
    <row r="912" spans="1:4" x14ac:dyDescent="0.25">
      <c r="A912">
        <v>22240</v>
      </c>
      <c r="B912" s="2" t="s">
        <v>84</v>
      </c>
      <c r="C912">
        <v>13</v>
      </c>
      <c r="D912" s="3">
        <v>44387</v>
      </c>
    </row>
    <row r="913" spans="1:4" x14ac:dyDescent="0.25">
      <c r="A913">
        <v>22241</v>
      </c>
      <c r="B913" s="2" t="s">
        <v>42</v>
      </c>
      <c r="C913">
        <v>5</v>
      </c>
      <c r="D913" s="3">
        <v>44387</v>
      </c>
    </row>
    <row r="914" spans="1:4" x14ac:dyDescent="0.25">
      <c r="A914">
        <v>22242</v>
      </c>
      <c r="B914" s="2" t="s">
        <v>32</v>
      </c>
      <c r="C914">
        <v>5</v>
      </c>
      <c r="D914" s="3">
        <v>44387</v>
      </c>
    </row>
    <row r="915" spans="1:4" x14ac:dyDescent="0.25">
      <c r="A915">
        <v>22243</v>
      </c>
      <c r="B915" s="2" t="s">
        <v>39</v>
      </c>
      <c r="C915">
        <v>2</v>
      </c>
      <c r="D915" s="3">
        <v>44387</v>
      </c>
    </row>
    <row r="916" spans="1:4" x14ac:dyDescent="0.25">
      <c r="A916">
        <v>22244</v>
      </c>
      <c r="B916" s="2" t="s">
        <v>30</v>
      </c>
      <c r="C916">
        <v>8</v>
      </c>
      <c r="D916" s="3">
        <v>44387</v>
      </c>
    </row>
    <row r="917" spans="1:4" x14ac:dyDescent="0.25">
      <c r="A917">
        <v>22245</v>
      </c>
      <c r="B917" s="2" t="s">
        <v>84</v>
      </c>
      <c r="C917">
        <v>2</v>
      </c>
      <c r="D917" s="3">
        <v>44388</v>
      </c>
    </row>
    <row r="918" spans="1:4" x14ac:dyDescent="0.25">
      <c r="A918">
        <v>22246</v>
      </c>
      <c r="B918" s="2" t="s">
        <v>35</v>
      </c>
      <c r="C918">
        <v>2</v>
      </c>
      <c r="D918" s="3">
        <v>44388</v>
      </c>
    </row>
    <row r="919" spans="1:4" x14ac:dyDescent="0.25">
      <c r="A919">
        <v>22247</v>
      </c>
      <c r="B919" s="2" t="s">
        <v>51</v>
      </c>
      <c r="C919">
        <v>13</v>
      </c>
      <c r="D919" s="3">
        <v>44388</v>
      </c>
    </row>
    <row r="920" spans="1:4" x14ac:dyDescent="0.25">
      <c r="A920">
        <v>22248</v>
      </c>
      <c r="B920" s="2" t="s">
        <v>86</v>
      </c>
      <c r="C920">
        <v>12</v>
      </c>
      <c r="D920" s="3">
        <v>44388</v>
      </c>
    </row>
    <row r="921" spans="1:4" x14ac:dyDescent="0.25">
      <c r="A921">
        <v>22249</v>
      </c>
      <c r="B921" s="2" t="s">
        <v>76</v>
      </c>
      <c r="C921">
        <v>5</v>
      </c>
      <c r="D921" s="3">
        <v>44388</v>
      </c>
    </row>
    <row r="922" spans="1:4" x14ac:dyDescent="0.25">
      <c r="A922">
        <v>22250</v>
      </c>
      <c r="B922" s="2" t="s">
        <v>55</v>
      </c>
      <c r="C922">
        <v>5</v>
      </c>
      <c r="D922" s="3">
        <v>44388</v>
      </c>
    </row>
    <row r="923" spans="1:4" x14ac:dyDescent="0.25">
      <c r="A923">
        <v>22251</v>
      </c>
      <c r="B923" s="2" t="s">
        <v>61</v>
      </c>
      <c r="C923">
        <v>7</v>
      </c>
      <c r="D923" s="3">
        <v>44388</v>
      </c>
    </row>
    <row r="924" spans="1:4" x14ac:dyDescent="0.25">
      <c r="A924">
        <v>22252</v>
      </c>
      <c r="B924" s="2" t="s">
        <v>84</v>
      </c>
      <c r="C924">
        <v>5</v>
      </c>
      <c r="D924" s="3">
        <v>44388</v>
      </c>
    </row>
    <row r="925" spans="1:4" x14ac:dyDescent="0.25">
      <c r="A925">
        <v>22253</v>
      </c>
      <c r="B925" s="2" t="s">
        <v>49</v>
      </c>
      <c r="C925">
        <v>5</v>
      </c>
      <c r="D925" s="3">
        <v>44388</v>
      </c>
    </row>
    <row r="926" spans="1:4" x14ac:dyDescent="0.25">
      <c r="A926">
        <v>22254</v>
      </c>
      <c r="B926" s="2" t="s">
        <v>78</v>
      </c>
      <c r="C926">
        <v>5</v>
      </c>
      <c r="D926" s="3">
        <v>44388</v>
      </c>
    </row>
    <row r="927" spans="1:4" x14ac:dyDescent="0.25">
      <c r="A927">
        <v>22255</v>
      </c>
      <c r="B927" s="2" t="s">
        <v>98</v>
      </c>
      <c r="C927">
        <v>2</v>
      </c>
      <c r="D927" s="3">
        <v>44388</v>
      </c>
    </row>
    <row r="928" spans="1:4" x14ac:dyDescent="0.25">
      <c r="A928">
        <v>22256</v>
      </c>
      <c r="B928" s="2" t="s">
        <v>23</v>
      </c>
      <c r="C928">
        <v>2</v>
      </c>
      <c r="D928" s="3">
        <v>44388</v>
      </c>
    </row>
    <row r="929" spans="1:4" x14ac:dyDescent="0.25">
      <c r="A929">
        <v>22257</v>
      </c>
      <c r="B929" s="2" t="s">
        <v>30</v>
      </c>
      <c r="C929">
        <v>8</v>
      </c>
      <c r="D929" s="3">
        <v>44388</v>
      </c>
    </row>
    <row r="930" spans="1:4" x14ac:dyDescent="0.25">
      <c r="A930">
        <v>22258</v>
      </c>
      <c r="B930" s="2" t="s">
        <v>34</v>
      </c>
      <c r="C930">
        <v>7</v>
      </c>
      <c r="D930" s="3">
        <v>44388</v>
      </c>
    </row>
    <row r="931" spans="1:4" x14ac:dyDescent="0.25">
      <c r="A931">
        <v>22259</v>
      </c>
      <c r="B931" s="2" t="s">
        <v>48</v>
      </c>
      <c r="C931">
        <v>2</v>
      </c>
      <c r="D931" s="3">
        <v>44388</v>
      </c>
    </row>
    <row r="932" spans="1:4" x14ac:dyDescent="0.25">
      <c r="A932">
        <v>22260</v>
      </c>
      <c r="B932" s="2" t="s">
        <v>53</v>
      </c>
      <c r="C932">
        <v>10</v>
      </c>
      <c r="D932" s="3">
        <v>44388</v>
      </c>
    </row>
    <row r="933" spans="1:4" x14ac:dyDescent="0.25">
      <c r="A933">
        <v>22261</v>
      </c>
      <c r="B933" s="2" t="s">
        <v>76</v>
      </c>
      <c r="C933">
        <v>8</v>
      </c>
      <c r="D933" s="3">
        <v>44388</v>
      </c>
    </row>
    <row r="934" spans="1:4" x14ac:dyDescent="0.25">
      <c r="A934">
        <v>22262</v>
      </c>
      <c r="B934" s="2" t="s">
        <v>71</v>
      </c>
      <c r="C934">
        <v>2</v>
      </c>
      <c r="D934" s="3">
        <v>44388</v>
      </c>
    </row>
    <row r="935" spans="1:4" x14ac:dyDescent="0.25">
      <c r="A935">
        <v>22263</v>
      </c>
      <c r="B935" s="2" t="s">
        <v>25</v>
      </c>
      <c r="C935">
        <v>6</v>
      </c>
      <c r="D935" s="3">
        <v>44388</v>
      </c>
    </row>
    <row r="936" spans="1:4" x14ac:dyDescent="0.25">
      <c r="A936">
        <v>22264</v>
      </c>
      <c r="B936" s="2" t="s">
        <v>103</v>
      </c>
      <c r="C936">
        <v>5</v>
      </c>
      <c r="D936" s="3">
        <v>44388</v>
      </c>
    </row>
    <row r="937" spans="1:4" x14ac:dyDescent="0.25">
      <c r="A937">
        <v>22265</v>
      </c>
      <c r="B937" s="2" t="s">
        <v>48</v>
      </c>
      <c r="C937">
        <v>6</v>
      </c>
      <c r="D937" s="3">
        <v>44388</v>
      </c>
    </row>
    <row r="938" spans="1:4" x14ac:dyDescent="0.25">
      <c r="A938">
        <v>22266</v>
      </c>
      <c r="B938" s="2" t="s">
        <v>89</v>
      </c>
      <c r="C938">
        <v>5</v>
      </c>
      <c r="D938" s="3">
        <v>44388</v>
      </c>
    </row>
    <row r="939" spans="1:4" x14ac:dyDescent="0.25">
      <c r="A939">
        <v>22267</v>
      </c>
      <c r="B939" s="2" t="s">
        <v>40</v>
      </c>
      <c r="C939">
        <v>2</v>
      </c>
      <c r="D939" s="3">
        <v>44388</v>
      </c>
    </row>
    <row r="940" spans="1:4" x14ac:dyDescent="0.25">
      <c r="A940">
        <v>22268</v>
      </c>
      <c r="B940" s="2" t="s">
        <v>60</v>
      </c>
      <c r="C940">
        <v>13</v>
      </c>
      <c r="D940" s="3">
        <v>44388</v>
      </c>
    </row>
    <row r="941" spans="1:4" x14ac:dyDescent="0.25">
      <c r="A941">
        <v>22269</v>
      </c>
      <c r="B941" s="2" t="s">
        <v>84</v>
      </c>
      <c r="C941">
        <v>4</v>
      </c>
      <c r="D941" s="3">
        <v>44388</v>
      </c>
    </row>
    <row r="942" spans="1:4" x14ac:dyDescent="0.25">
      <c r="A942">
        <v>22270</v>
      </c>
      <c r="B942" s="2" t="s">
        <v>36</v>
      </c>
      <c r="C942">
        <v>7</v>
      </c>
      <c r="D942" s="3">
        <v>44388</v>
      </c>
    </row>
    <row r="943" spans="1:4" x14ac:dyDescent="0.25">
      <c r="A943">
        <v>22271</v>
      </c>
      <c r="B943" s="2" t="s">
        <v>68</v>
      </c>
      <c r="C943">
        <v>7</v>
      </c>
      <c r="D943" s="3">
        <v>44388</v>
      </c>
    </row>
    <row r="944" spans="1:4" x14ac:dyDescent="0.25">
      <c r="A944">
        <v>22272</v>
      </c>
      <c r="B944" s="2" t="s">
        <v>32</v>
      </c>
      <c r="C944">
        <v>2</v>
      </c>
      <c r="D944" s="3">
        <v>44388</v>
      </c>
    </row>
    <row r="945" spans="1:4" x14ac:dyDescent="0.25">
      <c r="A945">
        <v>22273</v>
      </c>
      <c r="B945" s="2" t="s">
        <v>78</v>
      </c>
      <c r="C945">
        <v>2</v>
      </c>
      <c r="D945" s="3">
        <v>44391</v>
      </c>
    </row>
    <row r="946" spans="1:4" x14ac:dyDescent="0.25">
      <c r="A946">
        <v>22274</v>
      </c>
      <c r="B946" s="2" t="s">
        <v>39</v>
      </c>
      <c r="C946">
        <v>5</v>
      </c>
      <c r="D946" s="3">
        <v>44391</v>
      </c>
    </row>
    <row r="947" spans="1:4" x14ac:dyDescent="0.25">
      <c r="A947">
        <v>22275</v>
      </c>
      <c r="B947" s="2" t="s">
        <v>44</v>
      </c>
      <c r="C947">
        <v>8</v>
      </c>
      <c r="D947" s="3">
        <v>44391</v>
      </c>
    </row>
    <row r="948" spans="1:4" x14ac:dyDescent="0.25">
      <c r="A948">
        <v>22276</v>
      </c>
      <c r="B948" s="2" t="s">
        <v>36</v>
      </c>
      <c r="C948">
        <v>2</v>
      </c>
      <c r="D948" s="3">
        <v>44391</v>
      </c>
    </row>
    <row r="949" spans="1:4" x14ac:dyDescent="0.25">
      <c r="A949">
        <v>22277</v>
      </c>
      <c r="B949" s="2" t="s">
        <v>66</v>
      </c>
      <c r="C949">
        <v>11</v>
      </c>
      <c r="D949" s="3">
        <v>44391</v>
      </c>
    </row>
    <row r="950" spans="1:4" x14ac:dyDescent="0.25">
      <c r="A950">
        <v>22278</v>
      </c>
      <c r="B950" s="2" t="s">
        <v>36</v>
      </c>
      <c r="C950">
        <v>2</v>
      </c>
      <c r="D950" s="3">
        <v>44391</v>
      </c>
    </row>
    <row r="951" spans="1:4" x14ac:dyDescent="0.25">
      <c r="A951">
        <v>22279</v>
      </c>
      <c r="B951" s="2" t="s">
        <v>65</v>
      </c>
      <c r="C951">
        <v>4</v>
      </c>
      <c r="D951" s="3">
        <v>44391</v>
      </c>
    </row>
    <row r="952" spans="1:4" x14ac:dyDescent="0.25">
      <c r="A952">
        <v>22280</v>
      </c>
      <c r="B952" s="2" t="s">
        <v>71</v>
      </c>
      <c r="C952">
        <v>5</v>
      </c>
      <c r="D952" s="3">
        <v>44391</v>
      </c>
    </row>
    <row r="953" spans="1:4" x14ac:dyDescent="0.25">
      <c r="A953">
        <v>22281</v>
      </c>
      <c r="B953" s="2" t="s">
        <v>43</v>
      </c>
      <c r="C953">
        <v>4</v>
      </c>
      <c r="D953" s="3">
        <v>44391</v>
      </c>
    </row>
    <row r="954" spans="1:4" x14ac:dyDescent="0.25">
      <c r="A954">
        <v>22282</v>
      </c>
      <c r="B954" s="2" t="s">
        <v>28</v>
      </c>
      <c r="C954">
        <v>6</v>
      </c>
      <c r="D954" s="3">
        <v>44391</v>
      </c>
    </row>
    <row r="955" spans="1:4" x14ac:dyDescent="0.25">
      <c r="A955">
        <v>22283</v>
      </c>
      <c r="B955" s="2" t="s">
        <v>76</v>
      </c>
      <c r="C955">
        <v>10</v>
      </c>
      <c r="D955" s="3">
        <v>44391</v>
      </c>
    </row>
    <row r="956" spans="1:4" x14ac:dyDescent="0.25">
      <c r="A956">
        <v>22284</v>
      </c>
      <c r="B956" s="2" t="s">
        <v>29</v>
      </c>
      <c r="C956">
        <v>13</v>
      </c>
      <c r="D956" s="3">
        <v>44391</v>
      </c>
    </row>
    <row r="957" spans="1:4" x14ac:dyDescent="0.25">
      <c r="A957">
        <v>22285</v>
      </c>
      <c r="B957" s="2" t="s">
        <v>32</v>
      </c>
      <c r="C957">
        <v>6</v>
      </c>
      <c r="D957" s="3">
        <v>44391</v>
      </c>
    </row>
    <row r="958" spans="1:4" x14ac:dyDescent="0.25">
      <c r="A958">
        <v>22286</v>
      </c>
      <c r="B958" s="2" t="s">
        <v>32</v>
      </c>
      <c r="C958">
        <v>5</v>
      </c>
      <c r="D958" s="3">
        <v>44391</v>
      </c>
    </row>
    <row r="959" spans="1:4" x14ac:dyDescent="0.25">
      <c r="A959">
        <v>22287</v>
      </c>
      <c r="B959" s="2" t="s">
        <v>45</v>
      </c>
      <c r="C959">
        <v>5</v>
      </c>
      <c r="D959" s="3">
        <v>44391</v>
      </c>
    </row>
    <row r="960" spans="1:4" x14ac:dyDescent="0.25">
      <c r="A960">
        <v>22288</v>
      </c>
      <c r="B960" s="2" t="s">
        <v>70</v>
      </c>
      <c r="C960">
        <v>5</v>
      </c>
      <c r="D960" s="3">
        <v>44391</v>
      </c>
    </row>
    <row r="961" spans="1:4" x14ac:dyDescent="0.25">
      <c r="A961">
        <v>22289</v>
      </c>
      <c r="B961" s="2" t="s">
        <v>74</v>
      </c>
      <c r="C961">
        <v>8</v>
      </c>
      <c r="D961" s="3">
        <v>44391</v>
      </c>
    </row>
    <row r="962" spans="1:4" x14ac:dyDescent="0.25">
      <c r="A962">
        <v>22290</v>
      </c>
      <c r="B962" s="2" t="s">
        <v>49</v>
      </c>
      <c r="C962">
        <v>8</v>
      </c>
      <c r="D962" s="3">
        <v>44391</v>
      </c>
    </row>
    <row r="963" spans="1:4" x14ac:dyDescent="0.25">
      <c r="A963">
        <v>22291</v>
      </c>
      <c r="B963" s="2" t="s">
        <v>32</v>
      </c>
      <c r="C963">
        <v>5</v>
      </c>
      <c r="D963" s="3">
        <v>44391</v>
      </c>
    </row>
    <row r="964" spans="1:4" x14ac:dyDescent="0.25">
      <c r="A964">
        <v>22292</v>
      </c>
      <c r="B964" s="2" t="s">
        <v>46</v>
      </c>
      <c r="C964">
        <v>8</v>
      </c>
      <c r="D964" s="3">
        <v>44391</v>
      </c>
    </row>
    <row r="965" spans="1:4" x14ac:dyDescent="0.25">
      <c r="A965">
        <v>22293</v>
      </c>
      <c r="B965" s="2" t="s">
        <v>51</v>
      </c>
      <c r="C965">
        <v>2</v>
      </c>
      <c r="D965" s="3">
        <v>44391</v>
      </c>
    </row>
    <row r="966" spans="1:4" x14ac:dyDescent="0.25">
      <c r="A966">
        <v>22294</v>
      </c>
      <c r="B966" s="2" t="s">
        <v>27</v>
      </c>
      <c r="C966">
        <v>5</v>
      </c>
      <c r="D966" s="3">
        <v>44391</v>
      </c>
    </row>
    <row r="967" spans="1:4" x14ac:dyDescent="0.25">
      <c r="A967">
        <v>22295</v>
      </c>
      <c r="B967" s="2" t="s">
        <v>38</v>
      </c>
      <c r="C967">
        <v>7</v>
      </c>
      <c r="D967" s="3">
        <v>44391</v>
      </c>
    </row>
    <row r="968" spans="1:4" x14ac:dyDescent="0.25">
      <c r="A968">
        <v>22296</v>
      </c>
      <c r="B968" s="2" t="s">
        <v>84</v>
      </c>
      <c r="C968">
        <v>8</v>
      </c>
      <c r="D968" s="3">
        <v>44391</v>
      </c>
    </row>
    <row r="969" spans="1:4" x14ac:dyDescent="0.25">
      <c r="A969">
        <v>22297</v>
      </c>
      <c r="B969" s="2" t="s">
        <v>49</v>
      </c>
      <c r="C969">
        <v>10</v>
      </c>
      <c r="D969" s="3">
        <v>44391</v>
      </c>
    </row>
    <row r="970" spans="1:4" x14ac:dyDescent="0.25">
      <c r="A970">
        <v>22298</v>
      </c>
      <c r="B970" s="2" t="s">
        <v>107</v>
      </c>
      <c r="C970">
        <v>4</v>
      </c>
      <c r="D970" s="3">
        <v>44391</v>
      </c>
    </row>
    <row r="971" spans="1:4" x14ac:dyDescent="0.25">
      <c r="A971">
        <v>22299</v>
      </c>
      <c r="B971" s="2" t="s">
        <v>68</v>
      </c>
      <c r="C971">
        <v>5</v>
      </c>
      <c r="D971" s="3">
        <v>44391</v>
      </c>
    </row>
    <row r="972" spans="1:4" x14ac:dyDescent="0.25">
      <c r="A972">
        <v>22300</v>
      </c>
      <c r="B972" s="2" t="s">
        <v>37</v>
      </c>
      <c r="C972">
        <v>4</v>
      </c>
      <c r="D972" s="3">
        <v>44391</v>
      </c>
    </row>
    <row r="973" spans="1:4" x14ac:dyDescent="0.25">
      <c r="A973">
        <v>22301</v>
      </c>
      <c r="B973" s="2" t="s">
        <v>56</v>
      </c>
      <c r="C973">
        <v>8</v>
      </c>
      <c r="D973" s="3">
        <v>44391</v>
      </c>
    </row>
    <row r="974" spans="1:4" x14ac:dyDescent="0.25">
      <c r="A974">
        <v>22302</v>
      </c>
      <c r="B974" s="2" t="s">
        <v>39</v>
      </c>
      <c r="C974">
        <v>6</v>
      </c>
      <c r="D974" s="3">
        <v>44391</v>
      </c>
    </row>
    <row r="975" spans="1:4" x14ac:dyDescent="0.25">
      <c r="A975">
        <v>22303</v>
      </c>
      <c r="B975" s="2" t="s">
        <v>27</v>
      </c>
      <c r="C975">
        <v>5</v>
      </c>
      <c r="D975" s="3">
        <v>44391</v>
      </c>
    </row>
    <row r="976" spans="1:4" x14ac:dyDescent="0.25">
      <c r="A976">
        <v>22304</v>
      </c>
      <c r="B976" s="2" t="s">
        <v>81</v>
      </c>
      <c r="C976">
        <v>5</v>
      </c>
      <c r="D976" s="3">
        <v>44391</v>
      </c>
    </row>
    <row r="977" spans="1:4" x14ac:dyDescent="0.25">
      <c r="A977">
        <v>22305</v>
      </c>
      <c r="B977" s="2" t="s">
        <v>85</v>
      </c>
      <c r="C977">
        <v>5</v>
      </c>
      <c r="D977" s="3">
        <v>44391</v>
      </c>
    </row>
    <row r="978" spans="1:4" x14ac:dyDescent="0.25">
      <c r="A978">
        <v>22306</v>
      </c>
      <c r="B978" s="2" t="s">
        <v>98</v>
      </c>
      <c r="C978">
        <v>2</v>
      </c>
      <c r="D978" s="3">
        <v>44391</v>
      </c>
    </row>
    <row r="979" spans="1:4" x14ac:dyDescent="0.25">
      <c r="A979">
        <v>22307</v>
      </c>
      <c r="B979" s="2" t="s">
        <v>91</v>
      </c>
      <c r="C979">
        <v>4</v>
      </c>
      <c r="D979" s="3">
        <v>44391</v>
      </c>
    </row>
    <row r="980" spans="1:4" x14ac:dyDescent="0.25">
      <c r="A980">
        <v>22308</v>
      </c>
      <c r="B980" s="2" t="s">
        <v>32</v>
      </c>
      <c r="C980">
        <v>7</v>
      </c>
      <c r="D980" s="3">
        <v>44391</v>
      </c>
    </row>
    <row r="981" spans="1:4" x14ac:dyDescent="0.25">
      <c r="A981">
        <v>22309</v>
      </c>
      <c r="B981" s="2" t="s">
        <v>44</v>
      </c>
      <c r="C981">
        <v>4</v>
      </c>
      <c r="D981" s="3">
        <v>44391</v>
      </c>
    </row>
    <row r="982" spans="1:4" x14ac:dyDescent="0.25">
      <c r="A982">
        <v>22310</v>
      </c>
      <c r="B982" s="2" t="s">
        <v>44</v>
      </c>
      <c r="C982">
        <v>4</v>
      </c>
      <c r="D982" s="3">
        <v>44391</v>
      </c>
    </row>
    <row r="983" spans="1:4" x14ac:dyDescent="0.25">
      <c r="A983">
        <v>22311</v>
      </c>
      <c r="B983" s="2" t="s">
        <v>65</v>
      </c>
      <c r="C983">
        <v>7</v>
      </c>
      <c r="D983" s="3">
        <v>44391</v>
      </c>
    </row>
    <row r="984" spans="1:4" x14ac:dyDescent="0.25">
      <c r="A984">
        <v>22312</v>
      </c>
      <c r="B984" s="2" t="s">
        <v>24</v>
      </c>
      <c r="C984">
        <v>7</v>
      </c>
      <c r="D984" s="3">
        <v>44391</v>
      </c>
    </row>
    <row r="985" spans="1:4" x14ac:dyDescent="0.25">
      <c r="A985">
        <v>22313</v>
      </c>
      <c r="B985" s="2" t="s">
        <v>29</v>
      </c>
      <c r="C985">
        <v>5</v>
      </c>
      <c r="D985" s="3">
        <v>44391</v>
      </c>
    </row>
    <row r="986" spans="1:4" x14ac:dyDescent="0.25">
      <c r="A986">
        <v>22314</v>
      </c>
      <c r="B986" s="2" t="s">
        <v>53</v>
      </c>
      <c r="C986">
        <v>13</v>
      </c>
      <c r="D986" s="3">
        <v>44391</v>
      </c>
    </row>
    <row r="987" spans="1:4" x14ac:dyDescent="0.25">
      <c r="A987">
        <v>22315</v>
      </c>
      <c r="B987" s="2" t="s">
        <v>40</v>
      </c>
      <c r="C987">
        <v>7</v>
      </c>
      <c r="D987" s="3">
        <v>44391</v>
      </c>
    </row>
    <row r="988" spans="1:4" x14ac:dyDescent="0.25">
      <c r="A988">
        <v>22316</v>
      </c>
      <c r="B988" s="2" t="s">
        <v>83</v>
      </c>
      <c r="C988">
        <v>2</v>
      </c>
      <c r="D988" s="3">
        <v>44391</v>
      </c>
    </row>
    <row r="989" spans="1:4" x14ac:dyDescent="0.25">
      <c r="A989">
        <v>22317</v>
      </c>
      <c r="B989" s="2" t="s">
        <v>111</v>
      </c>
      <c r="C989">
        <v>5</v>
      </c>
      <c r="D989" s="3">
        <v>44391</v>
      </c>
    </row>
    <row r="990" spans="1:4" x14ac:dyDescent="0.25">
      <c r="A990">
        <v>22318</v>
      </c>
      <c r="B990" s="2" t="s">
        <v>31</v>
      </c>
      <c r="C990">
        <v>5</v>
      </c>
      <c r="D990" s="3">
        <v>44391</v>
      </c>
    </row>
    <row r="991" spans="1:4" x14ac:dyDescent="0.25">
      <c r="A991">
        <v>22319</v>
      </c>
      <c r="B991" s="2" t="s">
        <v>78</v>
      </c>
      <c r="C991">
        <v>5</v>
      </c>
      <c r="D991" s="3">
        <v>44391</v>
      </c>
    </row>
    <row r="992" spans="1:4" x14ac:dyDescent="0.25">
      <c r="A992">
        <v>22320</v>
      </c>
      <c r="B992" s="2" t="s">
        <v>44</v>
      </c>
      <c r="C992">
        <v>10</v>
      </c>
      <c r="D992" s="3">
        <v>44391</v>
      </c>
    </row>
    <row r="993" spans="1:4" x14ac:dyDescent="0.25">
      <c r="A993">
        <v>22321</v>
      </c>
      <c r="B993" s="2" t="s">
        <v>48</v>
      </c>
      <c r="C993">
        <v>6</v>
      </c>
      <c r="D993" s="3">
        <v>44391</v>
      </c>
    </row>
    <row r="994" spans="1:4" x14ac:dyDescent="0.25">
      <c r="A994">
        <v>22322</v>
      </c>
      <c r="B994" s="2" t="s">
        <v>61</v>
      </c>
      <c r="C994">
        <v>7</v>
      </c>
      <c r="D994" s="3">
        <v>44391</v>
      </c>
    </row>
    <row r="995" spans="1:4" x14ac:dyDescent="0.25">
      <c r="A995">
        <v>22323</v>
      </c>
      <c r="B995" s="2" t="s">
        <v>71</v>
      </c>
      <c r="C995">
        <v>12</v>
      </c>
      <c r="D995" s="3">
        <v>44391</v>
      </c>
    </row>
    <row r="996" spans="1:4" x14ac:dyDescent="0.25">
      <c r="A996">
        <v>22324</v>
      </c>
      <c r="B996" s="2" t="s">
        <v>38</v>
      </c>
      <c r="C996">
        <v>6</v>
      </c>
      <c r="D996" s="3">
        <v>44391</v>
      </c>
    </row>
    <row r="997" spans="1:4" x14ac:dyDescent="0.25">
      <c r="A997">
        <v>22325</v>
      </c>
      <c r="B997" s="2" t="s">
        <v>90</v>
      </c>
      <c r="C997">
        <v>7</v>
      </c>
      <c r="D997" s="3">
        <v>44391</v>
      </c>
    </row>
    <row r="998" spans="1:4" x14ac:dyDescent="0.25">
      <c r="A998">
        <v>22326</v>
      </c>
      <c r="B998" s="2" t="s">
        <v>68</v>
      </c>
      <c r="C998">
        <v>4</v>
      </c>
      <c r="D998" s="3">
        <v>44391</v>
      </c>
    </row>
    <row r="999" spans="1:4" x14ac:dyDescent="0.25">
      <c r="A999">
        <v>22327</v>
      </c>
      <c r="B999" s="2" t="s">
        <v>102</v>
      </c>
      <c r="C999">
        <v>7</v>
      </c>
      <c r="D999" s="3">
        <v>44391</v>
      </c>
    </row>
    <row r="1000" spans="1:4" x14ac:dyDescent="0.25">
      <c r="A1000">
        <v>22328</v>
      </c>
      <c r="B1000" s="2" t="s">
        <v>65</v>
      </c>
      <c r="C1000">
        <v>5</v>
      </c>
      <c r="D1000" s="3">
        <v>44391</v>
      </c>
    </row>
    <row r="1001" spans="1:4" x14ac:dyDescent="0.25">
      <c r="A1001">
        <v>22329</v>
      </c>
      <c r="B1001" s="2" t="s">
        <v>23</v>
      </c>
      <c r="C1001">
        <v>6</v>
      </c>
      <c r="D1001" s="3">
        <v>44391</v>
      </c>
    </row>
    <row r="1002" spans="1:4" x14ac:dyDescent="0.25">
      <c r="A1002">
        <v>22330</v>
      </c>
      <c r="B1002" s="2" t="s">
        <v>44</v>
      </c>
      <c r="C1002">
        <v>5</v>
      </c>
      <c r="D1002" s="3">
        <v>44391</v>
      </c>
    </row>
    <row r="1003" spans="1:4" x14ac:dyDescent="0.25">
      <c r="A1003">
        <v>22331</v>
      </c>
      <c r="B1003" s="2" t="s">
        <v>72</v>
      </c>
      <c r="C1003">
        <v>4</v>
      </c>
      <c r="D1003" s="3">
        <v>44391</v>
      </c>
    </row>
    <row r="1004" spans="1:4" x14ac:dyDescent="0.25">
      <c r="A1004">
        <v>22332</v>
      </c>
      <c r="B1004" s="2" t="s">
        <v>85</v>
      </c>
      <c r="C1004">
        <v>8</v>
      </c>
      <c r="D1004" s="3">
        <v>44391</v>
      </c>
    </row>
    <row r="1005" spans="1:4" x14ac:dyDescent="0.25">
      <c r="A1005">
        <v>22333</v>
      </c>
      <c r="B1005" s="2" t="s">
        <v>44</v>
      </c>
      <c r="C1005">
        <v>12</v>
      </c>
      <c r="D1005" s="3">
        <v>44391</v>
      </c>
    </row>
    <row r="1006" spans="1:4" x14ac:dyDescent="0.25">
      <c r="A1006">
        <v>22334</v>
      </c>
      <c r="B1006" s="2" t="s">
        <v>57</v>
      </c>
      <c r="C1006">
        <v>7</v>
      </c>
      <c r="D1006" s="3">
        <v>44391</v>
      </c>
    </row>
    <row r="1007" spans="1:4" x14ac:dyDescent="0.25">
      <c r="A1007">
        <v>22335</v>
      </c>
      <c r="B1007" s="2" t="s">
        <v>54</v>
      </c>
      <c r="C1007">
        <v>5</v>
      </c>
      <c r="D1007" s="3">
        <v>44391</v>
      </c>
    </row>
    <row r="1008" spans="1:4" x14ac:dyDescent="0.25">
      <c r="A1008">
        <v>22336</v>
      </c>
      <c r="B1008" s="2" t="s">
        <v>102</v>
      </c>
      <c r="C1008">
        <v>4</v>
      </c>
      <c r="D1008" s="3">
        <v>44391</v>
      </c>
    </row>
    <row r="1009" spans="1:4" x14ac:dyDescent="0.25">
      <c r="A1009">
        <v>22337</v>
      </c>
      <c r="B1009" s="2" t="s">
        <v>37</v>
      </c>
      <c r="C1009">
        <v>2</v>
      </c>
      <c r="D1009" s="3">
        <v>44396</v>
      </c>
    </row>
    <row r="1010" spans="1:4" x14ac:dyDescent="0.25">
      <c r="A1010">
        <v>22338</v>
      </c>
      <c r="B1010" s="2" t="s">
        <v>51</v>
      </c>
      <c r="C1010">
        <v>6</v>
      </c>
      <c r="D1010" s="3">
        <v>44396</v>
      </c>
    </row>
    <row r="1011" spans="1:4" x14ac:dyDescent="0.25">
      <c r="A1011">
        <v>22339</v>
      </c>
      <c r="B1011" s="2" t="s">
        <v>32</v>
      </c>
      <c r="C1011">
        <v>5</v>
      </c>
      <c r="D1011" s="3">
        <v>44396</v>
      </c>
    </row>
    <row r="1012" spans="1:4" x14ac:dyDescent="0.25">
      <c r="A1012">
        <v>22340</v>
      </c>
      <c r="B1012" s="2" t="s">
        <v>47</v>
      </c>
      <c r="C1012">
        <v>4</v>
      </c>
      <c r="D1012" s="3">
        <v>44396</v>
      </c>
    </row>
    <row r="1013" spans="1:4" x14ac:dyDescent="0.25">
      <c r="A1013">
        <v>22341</v>
      </c>
      <c r="B1013" s="2" t="s">
        <v>43</v>
      </c>
      <c r="C1013">
        <v>8</v>
      </c>
      <c r="D1013" s="3">
        <v>44396</v>
      </c>
    </row>
    <row r="1014" spans="1:4" x14ac:dyDescent="0.25">
      <c r="A1014">
        <v>22342</v>
      </c>
      <c r="B1014" s="2" t="s">
        <v>27</v>
      </c>
      <c r="C1014">
        <v>5</v>
      </c>
      <c r="D1014" s="3">
        <v>44396</v>
      </c>
    </row>
    <row r="1015" spans="1:4" x14ac:dyDescent="0.25">
      <c r="A1015">
        <v>22343</v>
      </c>
      <c r="B1015" s="2" t="s">
        <v>36</v>
      </c>
      <c r="C1015">
        <v>5</v>
      </c>
      <c r="D1015" s="3">
        <v>44396</v>
      </c>
    </row>
    <row r="1016" spans="1:4" x14ac:dyDescent="0.25">
      <c r="A1016">
        <v>22344</v>
      </c>
      <c r="B1016" s="2" t="s">
        <v>80</v>
      </c>
      <c r="C1016">
        <v>2</v>
      </c>
      <c r="D1016" s="3">
        <v>44396</v>
      </c>
    </row>
    <row r="1017" spans="1:4" x14ac:dyDescent="0.25">
      <c r="A1017">
        <v>22345</v>
      </c>
      <c r="B1017" s="2" t="s">
        <v>53</v>
      </c>
      <c r="C1017">
        <v>10</v>
      </c>
      <c r="D1017" s="3">
        <v>44396</v>
      </c>
    </row>
    <row r="1018" spans="1:4" x14ac:dyDescent="0.25">
      <c r="A1018">
        <v>22346</v>
      </c>
      <c r="B1018" s="2" t="s">
        <v>25</v>
      </c>
      <c r="C1018">
        <v>4</v>
      </c>
      <c r="D1018" s="3">
        <v>44396</v>
      </c>
    </row>
    <row r="1019" spans="1:4" x14ac:dyDescent="0.25">
      <c r="A1019">
        <v>22347</v>
      </c>
      <c r="B1019" s="2" t="s">
        <v>70</v>
      </c>
      <c r="C1019">
        <v>2</v>
      </c>
      <c r="D1019" s="3">
        <v>44396</v>
      </c>
    </row>
    <row r="1020" spans="1:4" x14ac:dyDescent="0.25">
      <c r="A1020">
        <v>22348</v>
      </c>
      <c r="B1020" s="2" t="s">
        <v>42</v>
      </c>
      <c r="C1020">
        <v>8</v>
      </c>
      <c r="D1020" s="3">
        <v>44396</v>
      </c>
    </row>
    <row r="1021" spans="1:4" x14ac:dyDescent="0.25">
      <c r="A1021">
        <v>22349</v>
      </c>
      <c r="B1021" s="2" t="s">
        <v>91</v>
      </c>
      <c r="C1021">
        <v>2</v>
      </c>
      <c r="D1021" s="3">
        <v>44396</v>
      </c>
    </row>
    <row r="1022" spans="1:4" x14ac:dyDescent="0.25">
      <c r="A1022">
        <v>22350</v>
      </c>
      <c r="B1022" s="2" t="s">
        <v>52</v>
      </c>
      <c r="C1022">
        <v>10</v>
      </c>
      <c r="D1022" s="3">
        <v>44396</v>
      </c>
    </row>
    <row r="1023" spans="1:4" x14ac:dyDescent="0.25">
      <c r="A1023">
        <v>22351</v>
      </c>
      <c r="B1023" s="2" t="s">
        <v>25</v>
      </c>
      <c r="C1023">
        <v>10</v>
      </c>
      <c r="D1023" s="3">
        <v>44396</v>
      </c>
    </row>
    <row r="1024" spans="1:4" x14ac:dyDescent="0.25">
      <c r="A1024">
        <v>22352</v>
      </c>
      <c r="B1024" s="2" t="s">
        <v>72</v>
      </c>
      <c r="C1024">
        <v>5</v>
      </c>
      <c r="D1024" s="3">
        <v>44396</v>
      </c>
    </row>
    <row r="1025" spans="1:4" x14ac:dyDescent="0.25">
      <c r="A1025">
        <v>22353</v>
      </c>
      <c r="B1025" s="2" t="s">
        <v>68</v>
      </c>
      <c r="C1025">
        <v>8</v>
      </c>
      <c r="D1025" s="3">
        <v>44396</v>
      </c>
    </row>
    <row r="1026" spans="1:4" x14ac:dyDescent="0.25">
      <c r="A1026">
        <v>22354</v>
      </c>
      <c r="B1026" s="2" t="s">
        <v>71</v>
      </c>
      <c r="C1026">
        <v>13</v>
      </c>
      <c r="D1026" s="3">
        <v>44396</v>
      </c>
    </row>
    <row r="1027" spans="1:4" x14ac:dyDescent="0.25">
      <c r="A1027">
        <v>22355</v>
      </c>
      <c r="B1027" s="2" t="s">
        <v>66</v>
      </c>
      <c r="C1027">
        <v>5</v>
      </c>
      <c r="D1027" s="3">
        <v>44396</v>
      </c>
    </row>
    <row r="1028" spans="1:4" x14ac:dyDescent="0.25">
      <c r="A1028">
        <v>22356</v>
      </c>
      <c r="B1028" s="2" t="s">
        <v>71</v>
      </c>
      <c r="C1028">
        <v>5</v>
      </c>
      <c r="D1028" s="3">
        <v>44396</v>
      </c>
    </row>
    <row r="1029" spans="1:4" x14ac:dyDescent="0.25">
      <c r="A1029">
        <v>22357</v>
      </c>
      <c r="B1029" s="2" t="s">
        <v>32</v>
      </c>
      <c r="C1029">
        <v>5</v>
      </c>
      <c r="D1029" s="3">
        <v>44396</v>
      </c>
    </row>
    <row r="1030" spans="1:4" x14ac:dyDescent="0.25">
      <c r="A1030">
        <v>22358</v>
      </c>
      <c r="B1030" s="2" t="s">
        <v>54</v>
      </c>
      <c r="C1030">
        <v>5</v>
      </c>
      <c r="D1030" s="3">
        <v>44396</v>
      </c>
    </row>
    <row r="1031" spans="1:4" x14ac:dyDescent="0.25">
      <c r="A1031">
        <v>22359</v>
      </c>
      <c r="B1031" s="2" t="s">
        <v>32</v>
      </c>
      <c r="C1031">
        <v>2</v>
      </c>
      <c r="D1031" s="3">
        <v>44403</v>
      </c>
    </row>
    <row r="1032" spans="1:4" x14ac:dyDescent="0.25">
      <c r="A1032">
        <v>22360</v>
      </c>
      <c r="B1032" s="2" t="s">
        <v>61</v>
      </c>
      <c r="C1032">
        <v>10</v>
      </c>
      <c r="D1032" s="3">
        <v>44403</v>
      </c>
    </row>
    <row r="1033" spans="1:4" x14ac:dyDescent="0.25">
      <c r="A1033">
        <v>22361</v>
      </c>
      <c r="B1033" s="2" t="s">
        <v>48</v>
      </c>
      <c r="C1033">
        <v>10</v>
      </c>
      <c r="D1033" s="3">
        <v>44403</v>
      </c>
    </row>
    <row r="1034" spans="1:4" x14ac:dyDescent="0.25">
      <c r="A1034">
        <v>22362</v>
      </c>
      <c r="B1034" s="2" t="s">
        <v>94</v>
      </c>
      <c r="C1034">
        <v>7</v>
      </c>
      <c r="D1034" s="3">
        <v>44403</v>
      </c>
    </row>
    <row r="1035" spans="1:4" x14ac:dyDescent="0.25">
      <c r="A1035">
        <v>22363</v>
      </c>
      <c r="B1035" s="2" t="s">
        <v>92</v>
      </c>
      <c r="C1035">
        <v>8</v>
      </c>
      <c r="D1035" s="3">
        <v>44403</v>
      </c>
    </row>
    <row r="1036" spans="1:4" x14ac:dyDescent="0.25">
      <c r="A1036">
        <v>22364</v>
      </c>
      <c r="B1036" s="2" t="s">
        <v>31</v>
      </c>
      <c r="C1036">
        <v>4</v>
      </c>
      <c r="D1036" s="3">
        <v>44403</v>
      </c>
    </row>
    <row r="1037" spans="1:4" x14ac:dyDescent="0.25">
      <c r="A1037">
        <v>22365</v>
      </c>
      <c r="B1037" s="2" t="s">
        <v>48</v>
      </c>
      <c r="C1037">
        <v>10</v>
      </c>
      <c r="D1037" s="3">
        <v>44403</v>
      </c>
    </row>
    <row r="1038" spans="1:4" x14ac:dyDescent="0.25">
      <c r="A1038">
        <v>22366</v>
      </c>
      <c r="B1038" s="2" t="s">
        <v>32</v>
      </c>
      <c r="C1038">
        <v>8</v>
      </c>
      <c r="D1038" s="3">
        <v>44403</v>
      </c>
    </row>
    <row r="1039" spans="1:4" x14ac:dyDescent="0.25">
      <c r="A1039">
        <v>22367</v>
      </c>
      <c r="B1039" s="2" t="s">
        <v>51</v>
      </c>
      <c r="C1039">
        <v>7</v>
      </c>
      <c r="D1039" s="3">
        <v>44403</v>
      </c>
    </row>
    <row r="1040" spans="1:4" x14ac:dyDescent="0.25">
      <c r="A1040">
        <v>22368</v>
      </c>
      <c r="B1040" s="2" t="s">
        <v>47</v>
      </c>
      <c r="C1040">
        <v>4</v>
      </c>
      <c r="D1040" s="3">
        <v>44403</v>
      </c>
    </row>
    <row r="1041" spans="1:4" x14ac:dyDescent="0.25">
      <c r="A1041">
        <v>22369</v>
      </c>
      <c r="B1041" s="2" t="s">
        <v>48</v>
      </c>
      <c r="C1041">
        <v>4</v>
      </c>
      <c r="D1041" s="3">
        <v>44403</v>
      </c>
    </row>
    <row r="1042" spans="1:4" x14ac:dyDescent="0.25">
      <c r="A1042">
        <v>22370</v>
      </c>
      <c r="B1042" s="2" t="s">
        <v>78</v>
      </c>
      <c r="C1042">
        <v>5</v>
      </c>
      <c r="D1042" s="3">
        <v>44403</v>
      </c>
    </row>
    <row r="1043" spans="1:4" x14ac:dyDescent="0.25">
      <c r="A1043">
        <v>22371</v>
      </c>
      <c r="B1043" s="2" t="s">
        <v>108</v>
      </c>
      <c r="C1043">
        <v>2</v>
      </c>
      <c r="D1043" s="3">
        <v>44403</v>
      </c>
    </row>
    <row r="1044" spans="1:4" x14ac:dyDescent="0.25">
      <c r="A1044">
        <v>22372</v>
      </c>
      <c r="B1044" s="2" t="s">
        <v>40</v>
      </c>
      <c r="C1044">
        <v>6</v>
      </c>
      <c r="D1044" s="3">
        <v>44403</v>
      </c>
    </row>
    <row r="1045" spans="1:4" x14ac:dyDescent="0.25">
      <c r="A1045">
        <v>22373</v>
      </c>
      <c r="B1045" s="2" t="s">
        <v>43</v>
      </c>
      <c r="C1045">
        <v>5</v>
      </c>
      <c r="D1045" s="3">
        <v>44403</v>
      </c>
    </row>
    <row r="1046" spans="1:4" x14ac:dyDescent="0.25">
      <c r="A1046">
        <v>22374</v>
      </c>
      <c r="B1046" s="2" t="s">
        <v>84</v>
      </c>
      <c r="C1046">
        <v>7</v>
      </c>
      <c r="D1046" s="3">
        <v>44403</v>
      </c>
    </row>
    <row r="1047" spans="1:4" x14ac:dyDescent="0.25">
      <c r="A1047">
        <v>22375</v>
      </c>
      <c r="B1047" s="2" t="s">
        <v>32</v>
      </c>
      <c r="C1047">
        <v>12</v>
      </c>
      <c r="D1047" s="3">
        <v>44403</v>
      </c>
    </row>
    <row r="1048" spans="1:4" x14ac:dyDescent="0.25">
      <c r="A1048">
        <v>22376</v>
      </c>
      <c r="B1048" s="2" t="s">
        <v>72</v>
      </c>
      <c r="C1048">
        <v>4</v>
      </c>
      <c r="D1048" s="3">
        <v>44403</v>
      </c>
    </row>
    <row r="1049" spans="1:4" x14ac:dyDescent="0.25">
      <c r="A1049">
        <v>22377</v>
      </c>
      <c r="B1049" s="2" t="s">
        <v>99</v>
      </c>
      <c r="C1049">
        <v>5</v>
      </c>
      <c r="D1049" s="3">
        <v>44403</v>
      </c>
    </row>
    <row r="1050" spans="1:4" x14ac:dyDescent="0.25">
      <c r="A1050">
        <v>22378</v>
      </c>
      <c r="B1050" s="2" t="s">
        <v>73</v>
      </c>
      <c r="C1050">
        <v>2</v>
      </c>
      <c r="D1050" s="3">
        <v>44403</v>
      </c>
    </row>
    <row r="1051" spans="1:4" x14ac:dyDescent="0.25">
      <c r="A1051">
        <v>22379</v>
      </c>
      <c r="B1051" s="2" t="s">
        <v>31</v>
      </c>
      <c r="C1051">
        <v>5</v>
      </c>
      <c r="D1051" s="3">
        <v>44403</v>
      </c>
    </row>
    <row r="1052" spans="1:4" x14ac:dyDescent="0.25">
      <c r="A1052">
        <v>22380</v>
      </c>
      <c r="B1052" s="2" t="s">
        <v>52</v>
      </c>
      <c r="C1052">
        <v>10</v>
      </c>
      <c r="D1052" s="3">
        <v>44403</v>
      </c>
    </row>
    <row r="1053" spans="1:4" x14ac:dyDescent="0.25">
      <c r="A1053">
        <v>22381</v>
      </c>
      <c r="B1053" s="2" t="s">
        <v>24</v>
      </c>
      <c r="C1053">
        <v>4</v>
      </c>
      <c r="D1053" s="3">
        <v>44403</v>
      </c>
    </row>
    <row r="1054" spans="1:4" x14ac:dyDescent="0.25">
      <c r="A1054">
        <v>22382</v>
      </c>
      <c r="B1054" s="2" t="s">
        <v>87</v>
      </c>
      <c r="C1054">
        <v>5</v>
      </c>
      <c r="D1054" s="3">
        <v>44403</v>
      </c>
    </row>
    <row r="1055" spans="1:4" x14ac:dyDescent="0.25">
      <c r="A1055">
        <v>22383</v>
      </c>
      <c r="B1055" s="2" t="s">
        <v>78</v>
      </c>
      <c r="C1055">
        <v>7</v>
      </c>
      <c r="D1055" s="3">
        <v>44403</v>
      </c>
    </row>
    <row r="1056" spans="1:4" x14ac:dyDescent="0.25">
      <c r="A1056">
        <v>22384</v>
      </c>
      <c r="B1056" s="2" t="s">
        <v>60</v>
      </c>
      <c r="C1056">
        <v>13</v>
      </c>
      <c r="D1056" s="3">
        <v>44403</v>
      </c>
    </row>
    <row r="1057" spans="1:4" x14ac:dyDescent="0.25">
      <c r="A1057">
        <v>22385</v>
      </c>
      <c r="B1057" s="2" t="s">
        <v>36</v>
      </c>
      <c r="C1057">
        <v>10</v>
      </c>
      <c r="D1057" s="3">
        <v>44409</v>
      </c>
    </row>
    <row r="1058" spans="1:4" x14ac:dyDescent="0.25">
      <c r="A1058">
        <v>22386</v>
      </c>
      <c r="B1058" s="2" t="s">
        <v>26</v>
      </c>
      <c r="C1058">
        <v>1</v>
      </c>
      <c r="D1058" s="3">
        <v>44409</v>
      </c>
    </row>
    <row r="1059" spans="1:4" x14ac:dyDescent="0.25">
      <c r="A1059">
        <v>22387</v>
      </c>
      <c r="B1059" s="2" t="s">
        <v>75</v>
      </c>
      <c r="C1059">
        <v>7</v>
      </c>
      <c r="D1059" s="3">
        <v>44409</v>
      </c>
    </row>
    <row r="1060" spans="1:4" x14ac:dyDescent="0.25">
      <c r="A1060">
        <v>22388</v>
      </c>
      <c r="B1060" s="2" t="s">
        <v>56</v>
      </c>
      <c r="C1060">
        <v>4</v>
      </c>
      <c r="D1060" s="3">
        <v>44409</v>
      </c>
    </row>
    <row r="1061" spans="1:4" x14ac:dyDescent="0.25">
      <c r="A1061">
        <v>22389</v>
      </c>
      <c r="B1061" s="2" t="s">
        <v>74</v>
      </c>
      <c r="C1061">
        <v>7</v>
      </c>
      <c r="D1061" s="3">
        <v>44409</v>
      </c>
    </row>
    <row r="1062" spans="1:4" x14ac:dyDescent="0.25">
      <c r="A1062">
        <v>22390</v>
      </c>
      <c r="B1062" s="2" t="s">
        <v>57</v>
      </c>
      <c r="C1062">
        <v>3</v>
      </c>
      <c r="D1062" s="3">
        <v>44409</v>
      </c>
    </row>
    <row r="1063" spans="1:4" x14ac:dyDescent="0.25">
      <c r="A1063">
        <v>22391</v>
      </c>
      <c r="B1063" s="2" t="s">
        <v>68</v>
      </c>
      <c r="C1063">
        <v>3</v>
      </c>
      <c r="D1063" s="3">
        <v>44409</v>
      </c>
    </row>
    <row r="1064" spans="1:4" x14ac:dyDescent="0.25">
      <c r="A1064">
        <v>22392</v>
      </c>
      <c r="B1064" s="2" t="s">
        <v>46</v>
      </c>
      <c r="C1064">
        <v>1</v>
      </c>
      <c r="D1064" s="3">
        <v>44409</v>
      </c>
    </row>
    <row r="1065" spans="1:4" x14ac:dyDescent="0.25">
      <c r="A1065">
        <v>22393</v>
      </c>
      <c r="B1065" s="2" t="s">
        <v>92</v>
      </c>
      <c r="C1065">
        <v>4</v>
      </c>
      <c r="D1065" s="3">
        <v>44409</v>
      </c>
    </row>
    <row r="1066" spans="1:4" x14ac:dyDescent="0.25">
      <c r="A1066">
        <v>22394</v>
      </c>
      <c r="B1066" s="2" t="s">
        <v>30</v>
      </c>
      <c r="C1066">
        <v>1</v>
      </c>
      <c r="D1066" s="3">
        <v>44409</v>
      </c>
    </row>
    <row r="1067" spans="1:4" x14ac:dyDescent="0.25">
      <c r="A1067">
        <v>22395</v>
      </c>
      <c r="B1067" s="2" t="s">
        <v>32</v>
      </c>
      <c r="C1067">
        <v>1</v>
      </c>
      <c r="D1067" s="3">
        <v>44409</v>
      </c>
    </row>
    <row r="1068" spans="1:4" x14ac:dyDescent="0.25">
      <c r="A1068">
        <v>22396</v>
      </c>
      <c r="B1068" s="2" t="s">
        <v>102</v>
      </c>
      <c r="C1068">
        <v>4</v>
      </c>
      <c r="D1068" s="3">
        <v>44409</v>
      </c>
    </row>
    <row r="1069" spans="1:4" x14ac:dyDescent="0.25">
      <c r="A1069">
        <v>22397</v>
      </c>
      <c r="B1069" s="2" t="s">
        <v>55</v>
      </c>
      <c r="C1069">
        <v>4</v>
      </c>
      <c r="D1069" s="3">
        <v>44409</v>
      </c>
    </row>
    <row r="1070" spans="1:4" x14ac:dyDescent="0.25">
      <c r="A1070">
        <v>22398</v>
      </c>
      <c r="B1070" s="2" t="s">
        <v>39</v>
      </c>
      <c r="C1070">
        <v>10</v>
      </c>
      <c r="D1070" s="3">
        <v>44409</v>
      </c>
    </row>
    <row r="1071" spans="1:4" x14ac:dyDescent="0.25">
      <c r="A1071">
        <v>22399</v>
      </c>
      <c r="B1071" s="2" t="s">
        <v>79</v>
      </c>
      <c r="C1071">
        <v>4</v>
      </c>
      <c r="D1071" s="3">
        <v>44409</v>
      </c>
    </row>
    <row r="1072" spans="1:4" x14ac:dyDescent="0.25">
      <c r="A1072">
        <v>22400</v>
      </c>
      <c r="B1072" s="2" t="s">
        <v>91</v>
      </c>
      <c r="C1072">
        <v>2</v>
      </c>
      <c r="D1072" s="3">
        <v>44409</v>
      </c>
    </row>
    <row r="1073" spans="1:4" x14ac:dyDescent="0.25">
      <c r="A1073">
        <v>22401</v>
      </c>
      <c r="B1073" s="2" t="s">
        <v>44</v>
      </c>
      <c r="C1073">
        <v>2</v>
      </c>
      <c r="D1073" s="3">
        <v>44409</v>
      </c>
    </row>
    <row r="1074" spans="1:4" x14ac:dyDescent="0.25">
      <c r="A1074">
        <v>22402</v>
      </c>
      <c r="B1074" s="2" t="s">
        <v>111</v>
      </c>
      <c r="C1074">
        <v>5</v>
      </c>
      <c r="D1074" s="3">
        <v>44409</v>
      </c>
    </row>
    <row r="1075" spans="1:4" x14ac:dyDescent="0.25">
      <c r="A1075">
        <v>22403</v>
      </c>
      <c r="B1075" s="2" t="s">
        <v>69</v>
      </c>
      <c r="C1075">
        <v>10</v>
      </c>
      <c r="D1075" s="3">
        <v>44409</v>
      </c>
    </row>
    <row r="1076" spans="1:4" x14ac:dyDescent="0.25">
      <c r="A1076">
        <v>22404</v>
      </c>
      <c r="B1076" s="2" t="s">
        <v>68</v>
      </c>
      <c r="C1076">
        <v>2</v>
      </c>
      <c r="D1076" s="3">
        <v>44409</v>
      </c>
    </row>
    <row r="1077" spans="1:4" x14ac:dyDescent="0.25">
      <c r="A1077">
        <v>22405</v>
      </c>
      <c r="B1077" s="2" t="s">
        <v>53</v>
      </c>
      <c r="C1077">
        <v>5</v>
      </c>
      <c r="D1077" s="3">
        <v>44409</v>
      </c>
    </row>
    <row r="1078" spans="1:4" x14ac:dyDescent="0.25">
      <c r="A1078">
        <v>22406</v>
      </c>
      <c r="B1078" s="2" t="s">
        <v>76</v>
      </c>
      <c r="C1078">
        <v>6</v>
      </c>
      <c r="D1078" s="3">
        <v>44409</v>
      </c>
    </row>
    <row r="1079" spans="1:4" x14ac:dyDescent="0.25">
      <c r="A1079">
        <v>22407</v>
      </c>
      <c r="B1079" s="2" t="s">
        <v>44</v>
      </c>
      <c r="C1079">
        <v>4</v>
      </c>
      <c r="D1079" s="3">
        <v>44409</v>
      </c>
    </row>
    <row r="1080" spans="1:4" x14ac:dyDescent="0.25">
      <c r="A1080">
        <v>22408</v>
      </c>
      <c r="B1080" s="2" t="s">
        <v>68</v>
      </c>
      <c r="C1080">
        <v>8</v>
      </c>
      <c r="D1080" s="3">
        <v>44409</v>
      </c>
    </row>
    <row r="1081" spans="1:4" x14ac:dyDescent="0.25">
      <c r="A1081">
        <v>22409</v>
      </c>
      <c r="B1081" s="2" t="s">
        <v>58</v>
      </c>
      <c r="C1081">
        <v>6</v>
      </c>
      <c r="D1081" s="3">
        <v>44409</v>
      </c>
    </row>
    <row r="1082" spans="1:4" x14ac:dyDescent="0.25">
      <c r="A1082">
        <v>22410</v>
      </c>
      <c r="B1082" s="2" t="s">
        <v>86</v>
      </c>
      <c r="C1082">
        <v>5</v>
      </c>
      <c r="D1082" s="3">
        <v>44409</v>
      </c>
    </row>
    <row r="1083" spans="1:4" x14ac:dyDescent="0.25">
      <c r="A1083">
        <v>22411</v>
      </c>
      <c r="B1083" s="2" t="s">
        <v>63</v>
      </c>
      <c r="C1083">
        <v>8</v>
      </c>
      <c r="D1083" s="3">
        <v>44409</v>
      </c>
    </row>
    <row r="1084" spans="1:4" x14ac:dyDescent="0.25">
      <c r="A1084">
        <v>22412</v>
      </c>
      <c r="B1084" s="2" t="s">
        <v>53</v>
      </c>
      <c r="C1084">
        <v>4</v>
      </c>
      <c r="D1084" s="3">
        <v>44410</v>
      </c>
    </row>
    <row r="1085" spans="1:4" x14ac:dyDescent="0.25">
      <c r="A1085">
        <v>22413</v>
      </c>
      <c r="B1085" s="2" t="s">
        <v>63</v>
      </c>
      <c r="C1085">
        <v>7</v>
      </c>
      <c r="D1085" s="3">
        <v>44410</v>
      </c>
    </row>
    <row r="1086" spans="1:4" x14ac:dyDescent="0.25">
      <c r="A1086">
        <v>22414</v>
      </c>
      <c r="B1086" s="2" t="s">
        <v>26</v>
      </c>
      <c r="C1086">
        <v>1</v>
      </c>
      <c r="D1086" s="3">
        <v>44410</v>
      </c>
    </row>
    <row r="1087" spans="1:4" x14ac:dyDescent="0.25">
      <c r="A1087">
        <v>22415</v>
      </c>
      <c r="B1087" s="2" t="s">
        <v>76</v>
      </c>
      <c r="C1087">
        <v>5</v>
      </c>
      <c r="D1087" s="3">
        <v>44410</v>
      </c>
    </row>
    <row r="1088" spans="1:4" x14ac:dyDescent="0.25">
      <c r="A1088">
        <v>22416</v>
      </c>
      <c r="B1088" s="2" t="s">
        <v>68</v>
      </c>
      <c r="C1088">
        <v>7</v>
      </c>
      <c r="D1088" s="3">
        <v>44410</v>
      </c>
    </row>
    <row r="1089" spans="1:4" x14ac:dyDescent="0.25">
      <c r="A1089">
        <v>22417</v>
      </c>
      <c r="B1089" s="2" t="s">
        <v>32</v>
      </c>
      <c r="C1089">
        <v>3</v>
      </c>
      <c r="D1089" s="3">
        <v>44410</v>
      </c>
    </row>
    <row r="1090" spans="1:4" x14ac:dyDescent="0.25">
      <c r="A1090">
        <v>22418</v>
      </c>
      <c r="B1090" s="2" t="s">
        <v>26</v>
      </c>
      <c r="C1090">
        <v>1</v>
      </c>
      <c r="D1090" s="3">
        <v>44410</v>
      </c>
    </row>
    <row r="1091" spans="1:4" x14ac:dyDescent="0.25">
      <c r="A1091">
        <v>22419</v>
      </c>
      <c r="B1091" s="2" t="s">
        <v>24</v>
      </c>
      <c r="C1091">
        <v>4</v>
      </c>
      <c r="D1091" s="3">
        <v>44410</v>
      </c>
    </row>
    <row r="1092" spans="1:4" x14ac:dyDescent="0.25">
      <c r="A1092">
        <v>22420</v>
      </c>
      <c r="B1092" s="2" t="s">
        <v>68</v>
      </c>
      <c r="C1092">
        <v>5</v>
      </c>
      <c r="D1092" s="3">
        <v>44410</v>
      </c>
    </row>
    <row r="1093" spans="1:4" x14ac:dyDescent="0.25">
      <c r="A1093">
        <v>22421</v>
      </c>
      <c r="B1093" s="2" t="s">
        <v>39</v>
      </c>
      <c r="C1093">
        <v>9</v>
      </c>
      <c r="D1093" s="3">
        <v>44410</v>
      </c>
    </row>
    <row r="1094" spans="1:4" x14ac:dyDescent="0.25">
      <c r="A1094">
        <v>22422</v>
      </c>
      <c r="B1094" s="2" t="s">
        <v>44</v>
      </c>
      <c r="C1094">
        <v>1</v>
      </c>
      <c r="D1094" s="3">
        <v>44410</v>
      </c>
    </row>
    <row r="1095" spans="1:4" x14ac:dyDescent="0.25">
      <c r="A1095">
        <v>22423</v>
      </c>
      <c r="B1095" s="2" t="s">
        <v>94</v>
      </c>
      <c r="C1095">
        <v>6</v>
      </c>
      <c r="D1095" s="3">
        <v>44410</v>
      </c>
    </row>
    <row r="1096" spans="1:4" x14ac:dyDescent="0.25">
      <c r="A1096">
        <v>22424</v>
      </c>
      <c r="B1096" s="2" t="s">
        <v>77</v>
      </c>
      <c r="C1096">
        <v>5</v>
      </c>
      <c r="D1096" s="3">
        <v>44410</v>
      </c>
    </row>
    <row r="1097" spans="1:4" x14ac:dyDescent="0.25">
      <c r="A1097">
        <v>22425</v>
      </c>
      <c r="B1097" s="2" t="s">
        <v>69</v>
      </c>
      <c r="C1097">
        <v>9</v>
      </c>
      <c r="D1097" s="3">
        <v>44410</v>
      </c>
    </row>
    <row r="1098" spans="1:4" x14ac:dyDescent="0.25">
      <c r="A1098">
        <v>22426</v>
      </c>
      <c r="B1098" s="2" t="s">
        <v>111</v>
      </c>
      <c r="C1098">
        <v>4</v>
      </c>
      <c r="D1098" s="3">
        <v>44410</v>
      </c>
    </row>
    <row r="1099" spans="1:4" x14ac:dyDescent="0.25">
      <c r="A1099">
        <v>22427</v>
      </c>
      <c r="B1099" s="2" t="s">
        <v>86</v>
      </c>
      <c r="C1099">
        <v>4</v>
      </c>
      <c r="D1099" s="3">
        <v>44410</v>
      </c>
    </row>
    <row r="1100" spans="1:4" x14ac:dyDescent="0.25">
      <c r="A1100">
        <v>22428</v>
      </c>
      <c r="B1100" s="2" t="s">
        <v>58</v>
      </c>
      <c r="C1100">
        <v>5</v>
      </c>
      <c r="D1100" s="3">
        <v>44410</v>
      </c>
    </row>
    <row r="1101" spans="1:4" x14ac:dyDescent="0.25">
      <c r="A1101">
        <v>22429</v>
      </c>
      <c r="B1101" s="2" t="s">
        <v>37</v>
      </c>
      <c r="C1101">
        <v>6</v>
      </c>
      <c r="D1101" s="3">
        <v>44411</v>
      </c>
    </row>
    <row r="1102" spans="1:4" x14ac:dyDescent="0.25">
      <c r="A1102">
        <v>22430</v>
      </c>
      <c r="B1102" s="2" t="s">
        <v>30</v>
      </c>
      <c r="C1102">
        <v>1</v>
      </c>
      <c r="D1102" s="3">
        <v>44411</v>
      </c>
    </row>
    <row r="1103" spans="1:4" x14ac:dyDescent="0.25">
      <c r="A1103">
        <v>22431</v>
      </c>
      <c r="B1103" s="2" t="s">
        <v>76</v>
      </c>
      <c r="C1103">
        <v>4</v>
      </c>
      <c r="D1103" s="3">
        <v>44411</v>
      </c>
    </row>
    <row r="1104" spans="1:4" x14ac:dyDescent="0.25">
      <c r="A1104">
        <v>22432</v>
      </c>
      <c r="B1104" s="2" t="s">
        <v>54</v>
      </c>
      <c r="C1104">
        <v>3</v>
      </c>
      <c r="D1104" s="3">
        <v>44411</v>
      </c>
    </row>
    <row r="1105" spans="1:4" x14ac:dyDescent="0.25">
      <c r="A1105">
        <v>22433</v>
      </c>
      <c r="B1105" s="2" t="s">
        <v>46</v>
      </c>
      <c r="C1105">
        <v>3</v>
      </c>
      <c r="D1105" s="3">
        <v>44411</v>
      </c>
    </row>
    <row r="1106" spans="1:4" x14ac:dyDescent="0.25">
      <c r="A1106">
        <v>22434</v>
      </c>
      <c r="B1106" s="2" t="s">
        <v>46</v>
      </c>
      <c r="C1106">
        <v>7</v>
      </c>
      <c r="D1106" s="3">
        <v>44411</v>
      </c>
    </row>
    <row r="1107" spans="1:4" x14ac:dyDescent="0.25">
      <c r="A1107">
        <v>22435</v>
      </c>
      <c r="B1107" s="2" t="s">
        <v>86</v>
      </c>
      <c r="C1107">
        <v>1</v>
      </c>
      <c r="D1107" s="3">
        <v>44411</v>
      </c>
    </row>
    <row r="1108" spans="1:4" x14ac:dyDescent="0.25">
      <c r="A1108">
        <v>22436</v>
      </c>
      <c r="B1108" s="2" t="s">
        <v>27</v>
      </c>
      <c r="C1108">
        <v>6</v>
      </c>
      <c r="D1108" s="3">
        <v>44411</v>
      </c>
    </row>
    <row r="1109" spans="1:4" x14ac:dyDescent="0.25">
      <c r="A1109">
        <v>22437</v>
      </c>
      <c r="B1109" s="2" t="s">
        <v>43</v>
      </c>
      <c r="C1109">
        <v>3</v>
      </c>
      <c r="D1109" s="3">
        <v>44411</v>
      </c>
    </row>
    <row r="1110" spans="1:4" x14ac:dyDescent="0.25">
      <c r="A1110">
        <v>22438</v>
      </c>
      <c r="B1110" s="2" t="s">
        <v>31</v>
      </c>
      <c r="C1110">
        <v>1</v>
      </c>
      <c r="D1110" s="3">
        <v>44411</v>
      </c>
    </row>
    <row r="1111" spans="1:4" x14ac:dyDescent="0.25">
      <c r="A1111">
        <v>22439</v>
      </c>
      <c r="B1111" s="2" t="s">
        <v>89</v>
      </c>
      <c r="C1111">
        <v>7</v>
      </c>
      <c r="D1111" s="3">
        <v>44411</v>
      </c>
    </row>
    <row r="1112" spans="1:4" x14ac:dyDescent="0.25">
      <c r="A1112">
        <v>22440</v>
      </c>
      <c r="B1112" s="2" t="s">
        <v>73</v>
      </c>
      <c r="C1112">
        <v>7</v>
      </c>
      <c r="D1112" s="3">
        <v>44412</v>
      </c>
    </row>
    <row r="1113" spans="1:4" x14ac:dyDescent="0.25">
      <c r="A1113">
        <v>22441</v>
      </c>
      <c r="B1113" s="2" t="s">
        <v>38</v>
      </c>
      <c r="C1113">
        <v>4</v>
      </c>
      <c r="D1113" s="3">
        <v>44412</v>
      </c>
    </row>
    <row r="1114" spans="1:4" x14ac:dyDescent="0.25">
      <c r="A1114">
        <v>22442</v>
      </c>
      <c r="B1114" s="2" t="s">
        <v>32</v>
      </c>
      <c r="C1114">
        <v>6</v>
      </c>
      <c r="D1114" s="3">
        <v>44412</v>
      </c>
    </row>
    <row r="1115" spans="1:4" x14ac:dyDescent="0.25">
      <c r="A1115">
        <v>22443</v>
      </c>
      <c r="B1115" s="2" t="s">
        <v>93</v>
      </c>
      <c r="C1115">
        <v>1</v>
      </c>
      <c r="D1115" s="3">
        <v>44412</v>
      </c>
    </row>
    <row r="1116" spans="1:4" x14ac:dyDescent="0.25">
      <c r="A1116">
        <v>22444</v>
      </c>
      <c r="B1116" s="2" t="s">
        <v>57</v>
      </c>
      <c r="C1116">
        <v>6</v>
      </c>
      <c r="D1116" s="3">
        <v>44412</v>
      </c>
    </row>
    <row r="1117" spans="1:4" x14ac:dyDescent="0.25">
      <c r="A1117">
        <v>22445</v>
      </c>
      <c r="B1117" s="2" t="s">
        <v>54</v>
      </c>
      <c r="C1117">
        <v>4</v>
      </c>
      <c r="D1117" s="3">
        <v>44412</v>
      </c>
    </row>
    <row r="1118" spans="1:4" x14ac:dyDescent="0.25">
      <c r="A1118">
        <v>22446</v>
      </c>
      <c r="B1118" s="2" t="s">
        <v>76</v>
      </c>
      <c r="C1118">
        <v>9</v>
      </c>
      <c r="D1118" s="3">
        <v>44412</v>
      </c>
    </row>
    <row r="1119" spans="1:4" x14ac:dyDescent="0.25">
      <c r="A1119">
        <v>22447</v>
      </c>
      <c r="B1119" s="2" t="s">
        <v>30</v>
      </c>
      <c r="C1119">
        <v>3</v>
      </c>
      <c r="D1119" s="3">
        <v>44412</v>
      </c>
    </row>
    <row r="1120" spans="1:4" x14ac:dyDescent="0.25">
      <c r="A1120">
        <v>22448</v>
      </c>
      <c r="B1120" s="2" t="s">
        <v>68</v>
      </c>
      <c r="C1120">
        <v>7</v>
      </c>
      <c r="D1120" s="3">
        <v>44412</v>
      </c>
    </row>
    <row r="1121" spans="1:4" x14ac:dyDescent="0.25">
      <c r="A1121">
        <v>22449</v>
      </c>
      <c r="B1121" s="2" t="s">
        <v>96</v>
      </c>
      <c r="C1121">
        <v>4</v>
      </c>
      <c r="D1121" s="3">
        <v>44412</v>
      </c>
    </row>
    <row r="1122" spans="1:4" x14ac:dyDescent="0.25">
      <c r="A1122">
        <v>22450</v>
      </c>
      <c r="B1122" s="2" t="s">
        <v>35</v>
      </c>
      <c r="C1122">
        <v>6</v>
      </c>
      <c r="D1122" s="3">
        <v>44412</v>
      </c>
    </row>
    <row r="1123" spans="1:4" x14ac:dyDescent="0.25">
      <c r="A1123">
        <v>22451</v>
      </c>
      <c r="B1123" s="2" t="s">
        <v>95</v>
      </c>
      <c r="C1123">
        <v>7</v>
      </c>
      <c r="D1123" s="3">
        <v>44412</v>
      </c>
    </row>
    <row r="1124" spans="1:4" x14ac:dyDescent="0.25">
      <c r="A1124">
        <v>22452</v>
      </c>
      <c r="B1124" s="2" t="s">
        <v>26</v>
      </c>
      <c r="C1124">
        <v>1</v>
      </c>
      <c r="D1124" s="3">
        <v>44412</v>
      </c>
    </row>
    <row r="1125" spans="1:4" x14ac:dyDescent="0.25">
      <c r="A1125">
        <v>22453</v>
      </c>
      <c r="B1125" s="2" t="s">
        <v>37</v>
      </c>
      <c r="C1125">
        <v>1</v>
      </c>
      <c r="D1125" s="3">
        <v>44412</v>
      </c>
    </row>
    <row r="1126" spans="1:4" x14ac:dyDescent="0.25">
      <c r="A1126">
        <v>22454</v>
      </c>
      <c r="B1126" s="2" t="s">
        <v>103</v>
      </c>
      <c r="C1126">
        <v>9</v>
      </c>
      <c r="D1126" s="3">
        <v>44412</v>
      </c>
    </row>
    <row r="1127" spans="1:4" x14ac:dyDescent="0.25">
      <c r="A1127">
        <v>22455</v>
      </c>
      <c r="B1127" s="2" t="s">
        <v>39</v>
      </c>
      <c r="C1127">
        <v>4</v>
      </c>
      <c r="D1127" s="3">
        <v>44412</v>
      </c>
    </row>
    <row r="1128" spans="1:4" x14ac:dyDescent="0.25">
      <c r="A1128">
        <v>22456</v>
      </c>
      <c r="B1128" s="2" t="s">
        <v>25</v>
      </c>
      <c r="C1128">
        <v>4</v>
      </c>
      <c r="D1128" s="3">
        <v>44412</v>
      </c>
    </row>
    <row r="1129" spans="1:4" x14ac:dyDescent="0.25">
      <c r="A1129">
        <v>22457</v>
      </c>
      <c r="B1129" s="2" t="s">
        <v>42</v>
      </c>
      <c r="C1129">
        <v>4</v>
      </c>
      <c r="D1129" s="3">
        <v>44412</v>
      </c>
    </row>
    <row r="1130" spans="1:4" x14ac:dyDescent="0.25">
      <c r="A1130">
        <v>22458</v>
      </c>
      <c r="B1130" s="2" t="s">
        <v>54</v>
      </c>
      <c r="C1130">
        <v>8</v>
      </c>
      <c r="D1130" s="3">
        <v>44412</v>
      </c>
    </row>
    <row r="1131" spans="1:4" x14ac:dyDescent="0.25">
      <c r="A1131">
        <v>22459</v>
      </c>
      <c r="B1131" s="2" t="s">
        <v>25</v>
      </c>
      <c r="C1131">
        <v>5</v>
      </c>
      <c r="D1131" s="3">
        <v>44412</v>
      </c>
    </row>
    <row r="1132" spans="1:4" x14ac:dyDescent="0.25">
      <c r="A1132">
        <v>22460</v>
      </c>
      <c r="B1132" s="2" t="s">
        <v>24</v>
      </c>
      <c r="C1132">
        <v>4</v>
      </c>
      <c r="D1132" s="3">
        <v>44412</v>
      </c>
    </row>
    <row r="1133" spans="1:4" x14ac:dyDescent="0.25">
      <c r="A1133">
        <v>22461</v>
      </c>
      <c r="B1133" s="2" t="s">
        <v>85</v>
      </c>
      <c r="C1133">
        <v>12</v>
      </c>
      <c r="D1133" s="3">
        <v>44412</v>
      </c>
    </row>
    <row r="1134" spans="1:4" x14ac:dyDescent="0.25">
      <c r="A1134">
        <v>22462</v>
      </c>
      <c r="B1134" s="2" t="s">
        <v>58</v>
      </c>
      <c r="C1134">
        <v>7</v>
      </c>
      <c r="D1134" s="3">
        <v>44412</v>
      </c>
    </row>
    <row r="1135" spans="1:4" x14ac:dyDescent="0.25">
      <c r="A1135">
        <v>22463</v>
      </c>
      <c r="B1135" s="2" t="s">
        <v>94</v>
      </c>
      <c r="C1135">
        <v>10</v>
      </c>
      <c r="D1135" s="3">
        <v>44412</v>
      </c>
    </row>
    <row r="1136" spans="1:4" x14ac:dyDescent="0.25">
      <c r="A1136">
        <v>22464</v>
      </c>
      <c r="B1136" s="2" t="s">
        <v>40</v>
      </c>
      <c r="C1136">
        <v>5</v>
      </c>
      <c r="D1136" s="3">
        <v>44412</v>
      </c>
    </row>
    <row r="1137" spans="1:4" x14ac:dyDescent="0.25">
      <c r="A1137">
        <v>22465</v>
      </c>
      <c r="B1137" s="2" t="s">
        <v>37</v>
      </c>
      <c r="C1137">
        <v>5</v>
      </c>
      <c r="D1137" s="3">
        <v>44412</v>
      </c>
    </row>
    <row r="1138" spans="1:4" x14ac:dyDescent="0.25">
      <c r="A1138">
        <v>22466</v>
      </c>
      <c r="B1138" s="2" t="s">
        <v>25</v>
      </c>
      <c r="C1138">
        <v>2</v>
      </c>
      <c r="D1138" s="3">
        <v>44412</v>
      </c>
    </row>
    <row r="1139" spans="1:4" x14ac:dyDescent="0.25">
      <c r="A1139">
        <v>22467</v>
      </c>
      <c r="B1139" s="2" t="s">
        <v>39</v>
      </c>
      <c r="C1139">
        <v>3</v>
      </c>
      <c r="D1139" s="3">
        <v>44413</v>
      </c>
    </row>
    <row r="1140" spans="1:4" x14ac:dyDescent="0.25">
      <c r="A1140">
        <v>22468</v>
      </c>
      <c r="B1140" s="2" t="s">
        <v>58</v>
      </c>
      <c r="C1140">
        <v>6</v>
      </c>
      <c r="D1140" s="3">
        <v>44413</v>
      </c>
    </row>
    <row r="1141" spans="1:4" x14ac:dyDescent="0.25">
      <c r="A1141">
        <v>22469</v>
      </c>
      <c r="B1141" s="2" t="s">
        <v>77</v>
      </c>
      <c r="C1141">
        <v>11</v>
      </c>
      <c r="D1141" s="3">
        <v>44413</v>
      </c>
    </row>
    <row r="1142" spans="1:4" x14ac:dyDescent="0.25">
      <c r="A1142">
        <v>22470</v>
      </c>
      <c r="B1142" s="2" t="s">
        <v>72</v>
      </c>
      <c r="C1142">
        <v>7</v>
      </c>
      <c r="D1142" s="3">
        <v>44413</v>
      </c>
    </row>
    <row r="1143" spans="1:4" x14ac:dyDescent="0.25">
      <c r="A1143">
        <v>22471</v>
      </c>
      <c r="B1143" s="2" t="s">
        <v>31</v>
      </c>
      <c r="C1143">
        <v>1</v>
      </c>
      <c r="D1143" s="3">
        <v>44413</v>
      </c>
    </row>
    <row r="1144" spans="1:4" x14ac:dyDescent="0.25">
      <c r="A1144">
        <v>22472</v>
      </c>
      <c r="B1144" s="2" t="s">
        <v>46</v>
      </c>
      <c r="C1144">
        <v>4</v>
      </c>
      <c r="D1144" s="3">
        <v>44413</v>
      </c>
    </row>
    <row r="1145" spans="1:4" x14ac:dyDescent="0.25">
      <c r="A1145">
        <v>22473</v>
      </c>
      <c r="B1145" s="2" t="s">
        <v>24</v>
      </c>
      <c r="C1145">
        <v>3</v>
      </c>
      <c r="D1145" s="3">
        <v>44413</v>
      </c>
    </row>
    <row r="1146" spans="1:4" x14ac:dyDescent="0.25">
      <c r="A1146">
        <v>22474</v>
      </c>
      <c r="B1146" s="2" t="s">
        <v>60</v>
      </c>
      <c r="C1146">
        <v>1</v>
      </c>
      <c r="D1146" s="3">
        <v>44413</v>
      </c>
    </row>
    <row r="1147" spans="1:4" x14ac:dyDescent="0.25">
      <c r="A1147">
        <v>22475</v>
      </c>
      <c r="B1147" s="2" t="s">
        <v>100</v>
      </c>
      <c r="C1147">
        <v>5</v>
      </c>
      <c r="D1147" s="3">
        <v>44413</v>
      </c>
    </row>
    <row r="1148" spans="1:4" x14ac:dyDescent="0.25">
      <c r="A1148">
        <v>22476</v>
      </c>
      <c r="B1148" s="2" t="s">
        <v>31</v>
      </c>
      <c r="C1148">
        <v>3</v>
      </c>
      <c r="D1148" s="3">
        <v>44413</v>
      </c>
    </row>
    <row r="1149" spans="1:4" x14ac:dyDescent="0.25">
      <c r="A1149">
        <v>22477</v>
      </c>
      <c r="B1149" s="2" t="s">
        <v>42</v>
      </c>
      <c r="C1149">
        <v>3</v>
      </c>
      <c r="D1149" s="3">
        <v>44413</v>
      </c>
    </row>
    <row r="1150" spans="1:4" x14ac:dyDescent="0.25">
      <c r="A1150">
        <v>22478</v>
      </c>
      <c r="B1150" s="2" t="s">
        <v>37</v>
      </c>
      <c r="C1150">
        <v>4</v>
      </c>
      <c r="D1150" s="3">
        <v>44413</v>
      </c>
    </row>
    <row r="1151" spans="1:4" x14ac:dyDescent="0.25">
      <c r="A1151">
        <v>22479</v>
      </c>
      <c r="B1151" s="2" t="s">
        <v>89</v>
      </c>
      <c r="C1151">
        <v>6</v>
      </c>
      <c r="D1151" s="3">
        <v>44413</v>
      </c>
    </row>
    <row r="1152" spans="1:4" x14ac:dyDescent="0.25">
      <c r="A1152">
        <v>22480</v>
      </c>
      <c r="B1152" s="2" t="s">
        <v>55</v>
      </c>
      <c r="C1152">
        <v>3</v>
      </c>
      <c r="D1152" s="3">
        <v>44414</v>
      </c>
    </row>
    <row r="1153" spans="1:4" x14ac:dyDescent="0.25">
      <c r="A1153">
        <v>22481</v>
      </c>
      <c r="B1153" s="2" t="s">
        <v>60</v>
      </c>
      <c r="C1153">
        <v>4</v>
      </c>
      <c r="D1153" s="3">
        <v>44414</v>
      </c>
    </row>
    <row r="1154" spans="1:4" x14ac:dyDescent="0.25">
      <c r="A1154">
        <v>22482</v>
      </c>
      <c r="B1154" s="2" t="s">
        <v>87</v>
      </c>
      <c r="C1154">
        <v>9</v>
      </c>
      <c r="D1154" s="3">
        <v>44414</v>
      </c>
    </row>
    <row r="1155" spans="1:4" x14ac:dyDescent="0.25">
      <c r="A1155">
        <v>22483</v>
      </c>
      <c r="B1155" s="2" t="s">
        <v>40</v>
      </c>
      <c r="C1155">
        <v>12</v>
      </c>
      <c r="D1155" s="3">
        <v>44414</v>
      </c>
    </row>
    <row r="1156" spans="1:4" x14ac:dyDescent="0.25">
      <c r="A1156">
        <v>22484</v>
      </c>
      <c r="B1156" s="2" t="s">
        <v>34</v>
      </c>
      <c r="C1156">
        <v>4</v>
      </c>
      <c r="D1156" s="3">
        <v>44414</v>
      </c>
    </row>
    <row r="1157" spans="1:4" x14ac:dyDescent="0.25">
      <c r="A1157">
        <v>22485</v>
      </c>
      <c r="B1157" s="2" t="s">
        <v>57</v>
      </c>
      <c r="C1157">
        <v>9</v>
      </c>
      <c r="D1157" s="3">
        <v>44414</v>
      </c>
    </row>
    <row r="1158" spans="1:4" x14ac:dyDescent="0.25">
      <c r="A1158">
        <v>22486</v>
      </c>
      <c r="B1158" s="2" t="s">
        <v>82</v>
      </c>
      <c r="C1158">
        <v>3</v>
      </c>
      <c r="D1158" s="3">
        <v>44414</v>
      </c>
    </row>
    <row r="1159" spans="1:4" x14ac:dyDescent="0.25">
      <c r="A1159">
        <v>22487</v>
      </c>
      <c r="B1159" s="2" t="s">
        <v>45</v>
      </c>
      <c r="C1159">
        <v>6</v>
      </c>
      <c r="D1159" s="3">
        <v>44414</v>
      </c>
    </row>
    <row r="1160" spans="1:4" x14ac:dyDescent="0.25">
      <c r="A1160">
        <v>22488</v>
      </c>
      <c r="B1160" s="2" t="s">
        <v>65</v>
      </c>
      <c r="C1160">
        <v>10</v>
      </c>
      <c r="D1160" s="3">
        <v>44414</v>
      </c>
    </row>
    <row r="1161" spans="1:4" x14ac:dyDescent="0.25">
      <c r="A1161">
        <v>22489</v>
      </c>
      <c r="B1161" s="2" t="s">
        <v>79</v>
      </c>
      <c r="C1161">
        <v>1</v>
      </c>
      <c r="D1161" s="3">
        <v>44414</v>
      </c>
    </row>
    <row r="1162" spans="1:4" x14ac:dyDescent="0.25">
      <c r="A1162">
        <v>22490</v>
      </c>
      <c r="B1162" s="2" t="s">
        <v>86</v>
      </c>
      <c r="C1162">
        <v>4</v>
      </c>
      <c r="D1162" s="3">
        <v>44414</v>
      </c>
    </row>
    <row r="1163" spans="1:4" x14ac:dyDescent="0.25">
      <c r="A1163">
        <v>22491</v>
      </c>
      <c r="B1163" s="2" t="s">
        <v>37</v>
      </c>
      <c r="C1163">
        <v>6</v>
      </c>
      <c r="D1163" s="3">
        <v>44414</v>
      </c>
    </row>
    <row r="1164" spans="1:4" x14ac:dyDescent="0.25">
      <c r="A1164">
        <v>22492</v>
      </c>
      <c r="B1164" s="2" t="s">
        <v>25</v>
      </c>
      <c r="C1164">
        <v>3</v>
      </c>
      <c r="D1164" s="3">
        <v>44414</v>
      </c>
    </row>
    <row r="1165" spans="1:4" x14ac:dyDescent="0.25">
      <c r="A1165">
        <v>22493</v>
      </c>
      <c r="B1165" s="2" t="s">
        <v>56</v>
      </c>
      <c r="C1165">
        <v>1</v>
      </c>
      <c r="D1165" s="3">
        <v>44415</v>
      </c>
    </row>
    <row r="1166" spans="1:4" x14ac:dyDescent="0.25">
      <c r="A1166">
        <v>22494</v>
      </c>
      <c r="B1166" s="2" t="s">
        <v>36</v>
      </c>
      <c r="C1166">
        <v>1</v>
      </c>
      <c r="D1166" s="3">
        <v>44415</v>
      </c>
    </row>
    <row r="1167" spans="1:4" x14ac:dyDescent="0.25">
      <c r="A1167">
        <v>22495</v>
      </c>
      <c r="B1167" s="2" t="s">
        <v>71</v>
      </c>
      <c r="C1167">
        <v>3</v>
      </c>
      <c r="D1167" s="3">
        <v>44415</v>
      </c>
    </row>
    <row r="1168" spans="1:4" x14ac:dyDescent="0.25">
      <c r="A1168">
        <v>22496</v>
      </c>
      <c r="B1168" s="2" t="s">
        <v>67</v>
      </c>
      <c r="C1168">
        <v>1</v>
      </c>
      <c r="D1168" s="3">
        <v>44415</v>
      </c>
    </row>
    <row r="1169" spans="1:4" x14ac:dyDescent="0.25">
      <c r="A1169">
        <v>22497</v>
      </c>
      <c r="B1169" s="2" t="s">
        <v>59</v>
      </c>
      <c r="C1169">
        <v>7</v>
      </c>
      <c r="D1169" s="3">
        <v>44415</v>
      </c>
    </row>
    <row r="1170" spans="1:4" x14ac:dyDescent="0.25">
      <c r="A1170">
        <v>22498</v>
      </c>
      <c r="B1170" s="2" t="s">
        <v>99</v>
      </c>
      <c r="C1170">
        <v>3</v>
      </c>
      <c r="D1170" s="3">
        <v>44415</v>
      </c>
    </row>
    <row r="1171" spans="1:4" x14ac:dyDescent="0.25">
      <c r="A1171">
        <v>22499</v>
      </c>
      <c r="B1171" s="2" t="s">
        <v>68</v>
      </c>
      <c r="C1171">
        <v>1</v>
      </c>
      <c r="D1171" s="3">
        <v>44415</v>
      </c>
    </row>
    <row r="1172" spans="1:4" x14ac:dyDescent="0.25">
      <c r="A1172">
        <v>22500</v>
      </c>
      <c r="B1172" s="2" t="s">
        <v>52</v>
      </c>
      <c r="C1172">
        <v>5</v>
      </c>
      <c r="D1172" s="3">
        <v>44415</v>
      </c>
    </row>
    <row r="1173" spans="1:4" x14ac:dyDescent="0.25">
      <c r="A1173">
        <v>22501</v>
      </c>
      <c r="B1173" s="2" t="s">
        <v>34</v>
      </c>
      <c r="C1173">
        <v>3</v>
      </c>
      <c r="D1173" s="3">
        <v>44415</v>
      </c>
    </row>
    <row r="1174" spans="1:4" x14ac:dyDescent="0.25">
      <c r="A1174">
        <v>22502</v>
      </c>
      <c r="B1174" s="2" t="s">
        <v>67</v>
      </c>
      <c r="C1174">
        <v>1</v>
      </c>
      <c r="D1174" s="3">
        <v>44415</v>
      </c>
    </row>
    <row r="1175" spans="1:4" x14ac:dyDescent="0.25">
      <c r="A1175">
        <v>22503</v>
      </c>
      <c r="B1175" s="2" t="s">
        <v>36</v>
      </c>
      <c r="C1175">
        <v>4</v>
      </c>
      <c r="D1175" s="3">
        <v>44415</v>
      </c>
    </row>
    <row r="1176" spans="1:4" x14ac:dyDescent="0.25">
      <c r="A1176">
        <v>22504</v>
      </c>
      <c r="B1176" s="2" t="s">
        <v>53</v>
      </c>
      <c r="C1176">
        <v>4</v>
      </c>
      <c r="D1176" s="3">
        <v>44415</v>
      </c>
    </row>
    <row r="1177" spans="1:4" x14ac:dyDescent="0.25">
      <c r="A1177">
        <v>22505</v>
      </c>
      <c r="B1177" s="2" t="s">
        <v>106</v>
      </c>
      <c r="C1177">
        <v>1</v>
      </c>
      <c r="D1177" s="3">
        <v>44415</v>
      </c>
    </row>
    <row r="1178" spans="1:4" x14ac:dyDescent="0.25">
      <c r="A1178">
        <v>22506</v>
      </c>
      <c r="B1178" s="2" t="s">
        <v>57</v>
      </c>
      <c r="C1178">
        <v>10</v>
      </c>
      <c r="D1178" s="3">
        <v>44415</v>
      </c>
    </row>
    <row r="1179" spans="1:4" x14ac:dyDescent="0.25">
      <c r="A1179">
        <v>22507</v>
      </c>
      <c r="B1179" s="2" t="s">
        <v>101</v>
      </c>
      <c r="C1179">
        <v>9</v>
      </c>
      <c r="D1179" s="3">
        <v>44415</v>
      </c>
    </row>
    <row r="1180" spans="1:4" x14ac:dyDescent="0.25">
      <c r="A1180">
        <v>22508</v>
      </c>
      <c r="B1180" s="2" t="s">
        <v>81</v>
      </c>
      <c r="C1180">
        <v>7</v>
      </c>
      <c r="D1180" s="3">
        <v>44415</v>
      </c>
    </row>
    <row r="1181" spans="1:4" x14ac:dyDescent="0.25">
      <c r="A1181">
        <v>22509</v>
      </c>
      <c r="B1181" s="2" t="s">
        <v>81</v>
      </c>
      <c r="C1181">
        <v>1</v>
      </c>
      <c r="D1181" s="3">
        <v>44416</v>
      </c>
    </row>
    <row r="1182" spans="1:4" x14ac:dyDescent="0.25">
      <c r="A1182">
        <v>22510</v>
      </c>
      <c r="B1182" s="2" t="s">
        <v>40</v>
      </c>
      <c r="C1182">
        <v>6</v>
      </c>
      <c r="D1182" s="3">
        <v>44416</v>
      </c>
    </row>
    <row r="1183" spans="1:4" x14ac:dyDescent="0.25">
      <c r="A1183">
        <v>22511</v>
      </c>
      <c r="B1183" s="2" t="s">
        <v>27</v>
      </c>
      <c r="C1183">
        <v>4</v>
      </c>
      <c r="D1183" s="3">
        <v>44416</v>
      </c>
    </row>
    <row r="1184" spans="1:4" x14ac:dyDescent="0.25">
      <c r="A1184">
        <v>22512</v>
      </c>
      <c r="B1184" s="2" t="s">
        <v>31</v>
      </c>
      <c r="C1184">
        <v>11</v>
      </c>
      <c r="D1184" s="3">
        <v>44416</v>
      </c>
    </row>
    <row r="1185" spans="1:4" x14ac:dyDescent="0.25">
      <c r="A1185">
        <v>22513</v>
      </c>
      <c r="B1185" s="2" t="s">
        <v>99</v>
      </c>
      <c r="C1185">
        <v>10</v>
      </c>
      <c r="D1185" s="3">
        <v>44416</v>
      </c>
    </row>
    <row r="1186" spans="1:4" x14ac:dyDescent="0.25">
      <c r="A1186">
        <v>22514</v>
      </c>
      <c r="B1186" s="2" t="s">
        <v>75</v>
      </c>
      <c r="C1186">
        <v>5</v>
      </c>
      <c r="D1186" s="3">
        <v>44416</v>
      </c>
    </row>
    <row r="1187" spans="1:4" x14ac:dyDescent="0.25">
      <c r="A1187">
        <v>22515</v>
      </c>
      <c r="B1187" s="2" t="s">
        <v>35</v>
      </c>
      <c r="C1187">
        <v>3</v>
      </c>
      <c r="D1187" s="3">
        <v>44416</v>
      </c>
    </row>
    <row r="1188" spans="1:4" x14ac:dyDescent="0.25">
      <c r="A1188">
        <v>22516</v>
      </c>
      <c r="B1188" s="2" t="s">
        <v>43</v>
      </c>
      <c r="C1188">
        <v>7</v>
      </c>
      <c r="D1188" s="3">
        <v>44416</v>
      </c>
    </row>
    <row r="1189" spans="1:4" x14ac:dyDescent="0.25">
      <c r="A1189">
        <v>22517</v>
      </c>
      <c r="B1189" s="2" t="s">
        <v>32</v>
      </c>
      <c r="C1189">
        <v>3</v>
      </c>
      <c r="D1189" s="3">
        <v>44416</v>
      </c>
    </row>
    <row r="1190" spans="1:4" x14ac:dyDescent="0.25">
      <c r="A1190">
        <v>22518</v>
      </c>
      <c r="B1190" s="2" t="s">
        <v>85</v>
      </c>
      <c r="C1190">
        <v>6</v>
      </c>
      <c r="D1190" s="3">
        <v>44416</v>
      </c>
    </row>
    <row r="1191" spans="1:4" x14ac:dyDescent="0.25">
      <c r="A1191">
        <v>22519</v>
      </c>
      <c r="B1191" s="2" t="s">
        <v>96</v>
      </c>
      <c r="C1191">
        <v>1</v>
      </c>
      <c r="D1191" s="3">
        <v>44416</v>
      </c>
    </row>
    <row r="1192" spans="1:4" x14ac:dyDescent="0.25">
      <c r="A1192">
        <v>22520</v>
      </c>
      <c r="B1192" s="2" t="s">
        <v>68</v>
      </c>
      <c r="C1192">
        <v>1</v>
      </c>
      <c r="D1192" s="3">
        <v>44416</v>
      </c>
    </row>
    <row r="1193" spans="1:4" x14ac:dyDescent="0.25">
      <c r="A1193">
        <v>22521</v>
      </c>
      <c r="B1193" s="2" t="s">
        <v>92</v>
      </c>
      <c r="C1193">
        <v>9</v>
      </c>
      <c r="D1193" s="3">
        <v>44416</v>
      </c>
    </row>
    <row r="1194" spans="1:4" x14ac:dyDescent="0.25">
      <c r="A1194">
        <v>22522</v>
      </c>
      <c r="B1194" s="2" t="s">
        <v>99</v>
      </c>
      <c r="C1194">
        <v>9</v>
      </c>
      <c r="D1194" s="3">
        <v>44416</v>
      </c>
    </row>
    <row r="1195" spans="1:4" x14ac:dyDescent="0.25">
      <c r="A1195">
        <v>22523</v>
      </c>
      <c r="B1195" s="2" t="s">
        <v>48</v>
      </c>
      <c r="C1195">
        <v>12</v>
      </c>
      <c r="D1195" s="3">
        <v>44416</v>
      </c>
    </row>
    <row r="1196" spans="1:4" x14ac:dyDescent="0.25">
      <c r="A1196">
        <v>22524</v>
      </c>
      <c r="B1196" s="2" t="s">
        <v>41</v>
      </c>
      <c r="C1196">
        <v>12</v>
      </c>
      <c r="D1196" s="3">
        <v>44417</v>
      </c>
    </row>
    <row r="1197" spans="1:4" x14ac:dyDescent="0.25">
      <c r="A1197">
        <v>22525</v>
      </c>
      <c r="B1197" s="2" t="s">
        <v>36</v>
      </c>
      <c r="C1197">
        <v>4</v>
      </c>
      <c r="D1197" s="3">
        <v>44417</v>
      </c>
    </row>
    <row r="1198" spans="1:4" x14ac:dyDescent="0.25">
      <c r="A1198">
        <v>22526</v>
      </c>
      <c r="B1198" s="2" t="s">
        <v>36</v>
      </c>
      <c r="C1198">
        <v>1</v>
      </c>
      <c r="D1198" s="3">
        <v>44417</v>
      </c>
    </row>
    <row r="1199" spans="1:4" x14ac:dyDescent="0.25">
      <c r="A1199">
        <v>22527</v>
      </c>
      <c r="B1199" s="2" t="s">
        <v>83</v>
      </c>
      <c r="C1199">
        <v>7</v>
      </c>
      <c r="D1199" s="3">
        <v>44417</v>
      </c>
    </row>
    <row r="1200" spans="1:4" x14ac:dyDescent="0.25">
      <c r="A1200">
        <v>22528</v>
      </c>
      <c r="B1200" s="2" t="s">
        <v>88</v>
      </c>
      <c r="C1200">
        <v>7</v>
      </c>
      <c r="D1200" s="3">
        <v>44417</v>
      </c>
    </row>
    <row r="1201" spans="1:4" x14ac:dyDescent="0.25">
      <c r="A1201">
        <v>22529</v>
      </c>
      <c r="B1201" s="2" t="s">
        <v>34</v>
      </c>
      <c r="C1201">
        <v>4</v>
      </c>
      <c r="D1201" s="3">
        <v>44417</v>
      </c>
    </row>
    <row r="1202" spans="1:4" x14ac:dyDescent="0.25">
      <c r="A1202">
        <v>22530</v>
      </c>
      <c r="B1202" s="2" t="s">
        <v>68</v>
      </c>
      <c r="C1202">
        <v>4</v>
      </c>
      <c r="D1202" s="3">
        <v>44417</v>
      </c>
    </row>
    <row r="1203" spans="1:4" x14ac:dyDescent="0.25">
      <c r="A1203">
        <v>22531</v>
      </c>
      <c r="B1203" s="2" t="s">
        <v>29</v>
      </c>
      <c r="C1203">
        <v>3</v>
      </c>
      <c r="D1203" s="3">
        <v>44417</v>
      </c>
    </row>
    <row r="1204" spans="1:4" x14ac:dyDescent="0.25">
      <c r="A1204">
        <v>22532</v>
      </c>
      <c r="B1204" s="2" t="s">
        <v>74</v>
      </c>
      <c r="C1204">
        <v>4</v>
      </c>
      <c r="D1204" s="3">
        <v>44417</v>
      </c>
    </row>
    <row r="1205" spans="1:4" x14ac:dyDescent="0.25">
      <c r="A1205">
        <v>22533</v>
      </c>
      <c r="B1205" s="2" t="s">
        <v>82</v>
      </c>
      <c r="C1205">
        <v>3</v>
      </c>
      <c r="D1205" s="3">
        <v>44417</v>
      </c>
    </row>
    <row r="1206" spans="1:4" x14ac:dyDescent="0.25">
      <c r="A1206">
        <v>22534</v>
      </c>
      <c r="B1206" s="2" t="s">
        <v>36</v>
      </c>
      <c r="C1206">
        <v>3</v>
      </c>
      <c r="D1206" s="3">
        <v>44417</v>
      </c>
    </row>
    <row r="1207" spans="1:4" x14ac:dyDescent="0.25">
      <c r="A1207">
        <v>22535</v>
      </c>
      <c r="B1207" s="2" t="s">
        <v>93</v>
      </c>
      <c r="C1207">
        <v>7</v>
      </c>
      <c r="D1207" s="3">
        <v>44417</v>
      </c>
    </row>
    <row r="1208" spans="1:4" x14ac:dyDescent="0.25">
      <c r="A1208">
        <v>22536</v>
      </c>
      <c r="B1208" s="2" t="s">
        <v>53</v>
      </c>
      <c r="C1208">
        <v>4</v>
      </c>
      <c r="D1208" s="3">
        <v>44417</v>
      </c>
    </row>
    <row r="1209" spans="1:4" x14ac:dyDescent="0.25">
      <c r="A1209">
        <v>22537</v>
      </c>
      <c r="B1209" s="2" t="s">
        <v>71</v>
      </c>
      <c r="C1209">
        <v>1</v>
      </c>
      <c r="D1209" s="3">
        <v>44418</v>
      </c>
    </row>
    <row r="1210" spans="1:4" x14ac:dyDescent="0.25">
      <c r="A1210">
        <v>22538</v>
      </c>
      <c r="B1210" s="2" t="s">
        <v>83</v>
      </c>
      <c r="C1210">
        <v>5</v>
      </c>
      <c r="D1210" s="3">
        <v>44418</v>
      </c>
    </row>
    <row r="1211" spans="1:4" x14ac:dyDescent="0.25">
      <c r="A1211">
        <v>22539</v>
      </c>
      <c r="B1211" s="2" t="s">
        <v>53</v>
      </c>
      <c r="C1211">
        <v>6</v>
      </c>
      <c r="D1211" s="3">
        <v>44418</v>
      </c>
    </row>
    <row r="1212" spans="1:4" x14ac:dyDescent="0.25">
      <c r="A1212">
        <v>22540</v>
      </c>
      <c r="B1212" s="2" t="s">
        <v>37</v>
      </c>
      <c r="C1212">
        <v>4</v>
      </c>
      <c r="D1212" s="3">
        <v>44418</v>
      </c>
    </row>
    <row r="1213" spans="1:4" x14ac:dyDescent="0.25">
      <c r="A1213">
        <v>22541</v>
      </c>
      <c r="B1213" s="2" t="s">
        <v>31</v>
      </c>
      <c r="C1213">
        <v>7</v>
      </c>
      <c r="D1213" s="3">
        <v>44418</v>
      </c>
    </row>
    <row r="1214" spans="1:4" x14ac:dyDescent="0.25">
      <c r="A1214">
        <v>22542</v>
      </c>
      <c r="B1214" s="2" t="s">
        <v>49</v>
      </c>
      <c r="C1214">
        <v>4</v>
      </c>
      <c r="D1214" s="3">
        <v>44418</v>
      </c>
    </row>
    <row r="1215" spans="1:4" x14ac:dyDescent="0.25">
      <c r="A1215">
        <v>22543</v>
      </c>
      <c r="B1215" s="2" t="s">
        <v>38</v>
      </c>
      <c r="C1215">
        <v>4</v>
      </c>
      <c r="D1215" s="3">
        <v>44418</v>
      </c>
    </row>
    <row r="1216" spans="1:4" x14ac:dyDescent="0.25">
      <c r="A1216">
        <v>22544</v>
      </c>
      <c r="B1216" s="2" t="s">
        <v>102</v>
      </c>
      <c r="C1216">
        <v>1</v>
      </c>
      <c r="D1216" s="3">
        <v>44418</v>
      </c>
    </row>
    <row r="1217" spans="1:4" x14ac:dyDescent="0.25">
      <c r="A1217">
        <v>22545</v>
      </c>
      <c r="B1217" s="2" t="s">
        <v>72</v>
      </c>
      <c r="C1217">
        <v>5</v>
      </c>
      <c r="D1217" s="3">
        <v>44418</v>
      </c>
    </row>
    <row r="1218" spans="1:4" x14ac:dyDescent="0.25">
      <c r="A1218">
        <v>22546</v>
      </c>
      <c r="B1218" s="2" t="s">
        <v>79</v>
      </c>
      <c r="C1218">
        <v>6</v>
      </c>
      <c r="D1218" s="3">
        <v>44418</v>
      </c>
    </row>
    <row r="1219" spans="1:4" x14ac:dyDescent="0.25">
      <c r="A1219">
        <v>22547</v>
      </c>
      <c r="B1219" s="2" t="s">
        <v>111</v>
      </c>
      <c r="C1219">
        <v>7</v>
      </c>
      <c r="D1219" s="3">
        <v>44418</v>
      </c>
    </row>
    <row r="1220" spans="1:4" x14ac:dyDescent="0.25">
      <c r="A1220">
        <v>22548</v>
      </c>
      <c r="B1220" s="2" t="s">
        <v>108</v>
      </c>
      <c r="C1220">
        <v>3</v>
      </c>
      <c r="D1220" s="3">
        <v>44418</v>
      </c>
    </row>
    <row r="1221" spans="1:4" x14ac:dyDescent="0.25">
      <c r="A1221">
        <v>22549</v>
      </c>
      <c r="B1221" s="2" t="s">
        <v>32</v>
      </c>
      <c r="C1221">
        <v>11</v>
      </c>
      <c r="D1221" s="3">
        <v>44418</v>
      </c>
    </row>
    <row r="1222" spans="1:4" x14ac:dyDescent="0.25">
      <c r="A1222">
        <v>22550</v>
      </c>
      <c r="B1222" s="2" t="s">
        <v>63</v>
      </c>
      <c r="C1222">
        <v>1</v>
      </c>
      <c r="D1222" s="3">
        <v>44418</v>
      </c>
    </row>
    <row r="1223" spans="1:4" x14ac:dyDescent="0.25">
      <c r="A1223">
        <v>22551</v>
      </c>
      <c r="B1223" s="2" t="s">
        <v>68</v>
      </c>
      <c r="C1223">
        <v>1</v>
      </c>
      <c r="D1223" s="3">
        <v>44418</v>
      </c>
    </row>
    <row r="1224" spans="1:4" x14ac:dyDescent="0.25">
      <c r="A1224">
        <v>22552</v>
      </c>
      <c r="B1224" s="2" t="s">
        <v>42</v>
      </c>
      <c r="C1224">
        <v>7</v>
      </c>
      <c r="D1224" s="3">
        <v>44418</v>
      </c>
    </row>
    <row r="1225" spans="1:4" x14ac:dyDescent="0.25">
      <c r="A1225">
        <v>22553</v>
      </c>
      <c r="B1225" s="2" t="s">
        <v>89</v>
      </c>
      <c r="C1225">
        <v>4</v>
      </c>
      <c r="D1225" s="3">
        <v>44418</v>
      </c>
    </row>
    <row r="1226" spans="1:4" x14ac:dyDescent="0.25">
      <c r="A1226">
        <v>22554</v>
      </c>
      <c r="B1226" s="2" t="s">
        <v>68</v>
      </c>
      <c r="C1226">
        <v>5</v>
      </c>
      <c r="D1226" s="3">
        <v>44418</v>
      </c>
    </row>
    <row r="1227" spans="1:4" x14ac:dyDescent="0.25">
      <c r="A1227">
        <v>22555</v>
      </c>
      <c r="B1227" s="2" t="s">
        <v>44</v>
      </c>
      <c r="C1227">
        <v>5</v>
      </c>
      <c r="D1227" s="3">
        <v>44418</v>
      </c>
    </row>
    <row r="1228" spans="1:4" x14ac:dyDescent="0.25">
      <c r="A1228">
        <v>22556</v>
      </c>
      <c r="B1228" s="2" t="s">
        <v>43</v>
      </c>
      <c r="C1228">
        <v>7</v>
      </c>
      <c r="D1228" s="3">
        <v>44418</v>
      </c>
    </row>
    <row r="1229" spans="1:4" x14ac:dyDescent="0.25">
      <c r="A1229">
        <v>22557</v>
      </c>
      <c r="B1229" s="2" t="s">
        <v>93</v>
      </c>
      <c r="C1229">
        <v>5</v>
      </c>
      <c r="D1229" s="3">
        <v>44418</v>
      </c>
    </row>
    <row r="1230" spans="1:4" x14ac:dyDescent="0.25">
      <c r="A1230">
        <v>22558</v>
      </c>
      <c r="B1230" s="2" t="s">
        <v>58</v>
      </c>
      <c r="C1230">
        <v>7</v>
      </c>
      <c r="D1230" s="3">
        <v>44418</v>
      </c>
    </row>
    <row r="1231" spans="1:4" x14ac:dyDescent="0.25">
      <c r="A1231">
        <v>22559</v>
      </c>
      <c r="B1231" s="2" t="s">
        <v>79</v>
      </c>
      <c r="C1231">
        <v>8</v>
      </c>
      <c r="D1231" s="3">
        <v>44418</v>
      </c>
    </row>
    <row r="1232" spans="1:4" x14ac:dyDescent="0.25">
      <c r="A1232">
        <v>22560</v>
      </c>
      <c r="B1232" s="2" t="s">
        <v>57</v>
      </c>
      <c r="C1232">
        <v>10</v>
      </c>
      <c r="D1232" s="3">
        <v>44418</v>
      </c>
    </row>
    <row r="1233" spans="1:4" x14ac:dyDescent="0.25">
      <c r="A1233">
        <v>22561</v>
      </c>
      <c r="B1233" s="2" t="s">
        <v>48</v>
      </c>
      <c r="C1233">
        <v>12</v>
      </c>
      <c r="D1233" s="3">
        <v>44418</v>
      </c>
    </row>
    <row r="1234" spans="1:4" x14ac:dyDescent="0.25">
      <c r="A1234">
        <v>22562</v>
      </c>
      <c r="B1234" s="2" t="s">
        <v>49</v>
      </c>
      <c r="C1234">
        <v>8</v>
      </c>
      <c r="D1234" s="3">
        <v>44418</v>
      </c>
    </row>
    <row r="1235" spans="1:4" x14ac:dyDescent="0.25">
      <c r="A1235">
        <v>22563</v>
      </c>
      <c r="B1235" s="2" t="s">
        <v>90</v>
      </c>
      <c r="C1235">
        <v>13</v>
      </c>
      <c r="D1235" s="3">
        <v>44418</v>
      </c>
    </row>
    <row r="1236" spans="1:4" x14ac:dyDescent="0.25">
      <c r="A1236">
        <v>22564</v>
      </c>
      <c r="B1236" s="2" t="s">
        <v>84</v>
      </c>
      <c r="C1236">
        <v>13</v>
      </c>
      <c r="D1236" s="3">
        <v>44418</v>
      </c>
    </row>
    <row r="1237" spans="1:4" x14ac:dyDescent="0.25">
      <c r="A1237">
        <v>22565</v>
      </c>
      <c r="B1237" s="2" t="s">
        <v>32</v>
      </c>
      <c r="C1237">
        <v>5</v>
      </c>
      <c r="D1237" s="3">
        <v>44418</v>
      </c>
    </row>
    <row r="1238" spans="1:4" x14ac:dyDescent="0.25">
      <c r="A1238">
        <v>22566</v>
      </c>
      <c r="B1238" s="2" t="s">
        <v>30</v>
      </c>
      <c r="C1238">
        <v>8</v>
      </c>
      <c r="D1238" s="3">
        <v>44418</v>
      </c>
    </row>
    <row r="1239" spans="1:4" x14ac:dyDescent="0.25">
      <c r="A1239">
        <v>22567</v>
      </c>
      <c r="B1239" s="2" t="s">
        <v>39</v>
      </c>
      <c r="C1239">
        <v>1</v>
      </c>
      <c r="D1239" s="3">
        <v>44419</v>
      </c>
    </row>
    <row r="1240" spans="1:4" x14ac:dyDescent="0.25">
      <c r="A1240">
        <v>22568</v>
      </c>
      <c r="B1240" s="2" t="s">
        <v>40</v>
      </c>
      <c r="C1240">
        <v>4</v>
      </c>
      <c r="D1240" s="3">
        <v>44419</v>
      </c>
    </row>
    <row r="1241" spans="1:4" x14ac:dyDescent="0.25">
      <c r="A1241">
        <v>22569</v>
      </c>
      <c r="B1241" s="2" t="s">
        <v>32</v>
      </c>
      <c r="C1241">
        <v>4</v>
      </c>
      <c r="D1241" s="3">
        <v>44419</v>
      </c>
    </row>
    <row r="1242" spans="1:4" x14ac:dyDescent="0.25">
      <c r="A1242">
        <v>22570</v>
      </c>
      <c r="B1242" s="2" t="s">
        <v>68</v>
      </c>
      <c r="C1242">
        <v>4</v>
      </c>
      <c r="D1242" s="3">
        <v>44419</v>
      </c>
    </row>
    <row r="1243" spans="1:4" x14ac:dyDescent="0.25">
      <c r="A1243">
        <v>22571</v>
      </c>
      <c r="B1243" s="2" t="s">
        <v>89</v>
      </c>
      <c r="C1243">
        <v>3</v>
      </c>
      <c r="D1243" s="3">
        <v>44419</v>
      </c>
    </row>
    <row r="1244" spans="1:4" x14ac:dyDescent="0.25">
      <c r="A1244">
        <v>22572</v>
      </c>
      <c r="B1244" s="2" t="s">
        <v>48</v>
      </c>
      <c r="C1244">
        <v>1</v>
      </c>
      <c r="D1244" s="3">
        <v>44419</v>
      </c>
    </row>
    <row r="1245" spans="1:4" x14ac:dyDescent="0.25">
      <c r="A1245">
        <v>22573</v>
      </c>
      <c r="B1245" s="2" t="s">
        <v>72</v>
      </c>
      <c r="C1245">
        <v>1</v>
      </c>
      <c r="D1245" s="3">
        <v>44419</v>
      </c>
    </row>
    <row r="1246" spans="1:4" x14ac:dyDescent="0.25">
      <c r="A1246">
        <v>22574</v>
      </c>
      <c r="B1246" s="2" t="s">
        <v>94</v>
      </c>
      <c r="C1246">
        <v>4</v>
      </c>
      <c r="D1246" s="3">
        <v>44419</v>
      </c>
    </row>
    <row r="1247" spans="1:4" x14ac:dyDescent="0.25">
      <c r="A1247">
        <v>22575</v>
      </c>
      <c r="B1247" s="2" t="s">
        <v>77</v>
      </c>
      <c r="C1247">
        <v>10</v>
      </c>
      <c r="D1247" s="3">
        <v>44419</v>
      </c>
    </row>
    <row r="1248" spans="1:4" x14ac:dyDescent="0.25">
      <c r="A1248">
        <v>22576</v>
      </c>
      <c r="B1248" s="2" t="s">
        <v>26</v>
      </c>
      <c r="C1248">
        <v>3</v>
      </c>
      <c r="D1248" s="3">
        <v>44419</v>
      </c>
    </row>
    <row r="1249" spans="1:4" x14ac:dyDescent="0.25">
      <c r="A1249">
        <v>22577</v>
      </c>
      <c r="B1249" s="2" t="s">
        <v>49</v>
      </c>
      <c r="C1249">
        <v>7</v>
      </c>
      <c r="D1249" s="3">
        <v>44419</v>
      </c>
    </row>
    <row r="1250" spans="1:4" x14ac:dyDescent="0.25">
      <c r="A1250">
        <v>22578</v>
      </c>
      <c r="B1250" s="2" t="s">
        <v>89</v>
      </c>
      <c r="C1250">
        <v>3</v>
      </c>
      <c r="D1250" s="3">
        <v>44419</v>
      </c>
    </row>
    <row r="1251" spans="1:4" x14ac:dyDescent="0.25">
      <c r="A1251">
        <v>22579</v>
      </c>
      <c r="B1251" s="2" t="s">
        <v>84</v>
      </c>
      <c r="C1251">
        <v>12</v>
      </c>
      <c r="D1251" s="3">
        <v>44419</v>
      </c>
    </row>
    <row r="1252" spans="1:4" x14ac:dyDescent="0.25">
      <c r="A1252">
        <v>22580</v>
      </c>
      <c r="B1252" s="2" t="s">
        <v>44</v>
      </c>
      <c r="C1252">
        <v>4</v>
      </c>
      <c r="D1252" s="3">
        <v>44419</v>
      </c>
    </row>
    <row r="1253" spans="1:4" x14ac:dyDescent="0.25">
      <c r="A1253">
        <v>22581</v>
      </c>
      <c r="B1253" s="2" t="s">
        <v>48</v>
      </c>
      <c r="C1253">
        <v>11</v>
      </c>
      <c r="D1253" s="3">
        <v>44419</v>
      </c>
    </row>
    <row r="1254" spans="1:4" x14ac:dyDescent="0.25">
      <c r="A1254">
        <v>22582</v>
      </c>
      <c r="B1254" s="2" t="s">
        <v>35</v>
      </c>
      <c r="C1254">
        <v>2</v>
      </c>
      <c r="D1254" s="3">
        <v>44419</v>
      </c>
    </row>
    <row r="1255" spans="1:4" x14ac:dyDescent="0.25">
      <c r="A1255">
        <v>22583</v>
      </c>
      <c r="B1255" s="2" t="s">
        <v>86</v>
      </c>
      <c r="C1255">
        <v>12</v>
      </c>
      <c r="D1255" s="3">
        <v>44419</v>
      </c>
    </row>
    <row r="1256" spans="1:4" x14ac:dyDescent="0.25">
      <c r="A1256">
        <v>22584</v>
      </c>
      <c r="B1256" s="2" t="s">
        <v>55</v>
      </c>
      <c r="C1256">
        <v>5</v>
      </c>
      <c r="D1256" s="3">
        <v>44419</v>
      </c>
    </row>
    <row r="1257" spans="1:4" x14ac:dyDescent="0.25">
      <c r="A1257">
        <v>22585</v>
      </c>
      <c r="B1257" s="2" t="s">
        <v>84</v>
      </c>
      <c r="C1257">
        <v>5</v>
      </c>
      <c r="D1257" s="3">
        <v>44419</v>
      </c>
    </row>
    <row r="1258" spans="1:4" x14ac:dyDescent="0.25">
      <c r="A1258">
        <v>22586</v>
      </c>
      <c r="B1258" s="2" t="s">
        <v>78</v>
      </c>
      <c r="C1258">
        <v>5</v>
      </c>
      <c r="D1258" s="3">
        <v>44419</v>
      </c>
    </row>
    <row r="1259" spans="1:4" x14ac:dyDescent="0.25">
      <c r="A1259">
        <v>22587</v>
      </c>
      <c r="B1259" s="2" t="s">
        <v>23</v>
      </c>
      <c r="C1259">
        <v>2</v>
      </c>
      <c r="D1259" s="3">
        <v>44419</v>
      </c>
    </row>
    <row r="1260" spans="1:4" x14ac:dyDescent="0.25">
      <c r="A1260">
        <v>22588</v>
      </c>
      <c r="B1260" s="2" t="s">
        <v>34</v>
      </c>
      <c r="C1260">
        <v>7</v>
      </c>
      <c r="D1260" s="3">
        <v>44419</v>
      </c>
    </row>
    <row r="1261" spans="1:4" x14ac:dyDescent="0.25">
      <c r="A1261">
        <v>22589</v>
      </c>
      <c r="B1261" s="2" t="s">
        <v>53</v>
      </c>
      <c r="C1261">
        <v>10</v>
      </c>
      <c r="D1261" s="3">
        <v>44419</v>
      </c>
    </row>
    <row r="1262" spans="1:4" x14ac:dyDescent="0.25">
      <c r="A1262">
        <v>22590</v>
      </c>
      <c r="B1262" s="2" t="s">
        <v>71</v>
      </c>
      <c r="C1262">
        <v>2</v>
      </c>
      <c r="D1262" s="3">
        <v>44419</v>
      </c>
    </row>
    <row r="1263" spans="1:4" x14ac:dyDescent="0.25">
      <c r="A1263">
        <v>22591</v>
      </c>
      <c r="B1263" s="2" t="s">
        <v>103</v>
      </c>
      <c r="C1263">
        <v>5</v>
      </c>
      <c r="D1263" s="3">
        <v>44419</v>
      </c>
    </row>
    <row r="1264" spans="1:4" x14ac:dyDescent="0.25">
      <c r="A1264">
        <v>22592</v>
      </c>
      <c r="B1264" s="2" t="s">
        <v>89</v>
      </c>
      <c r="C1264">
        <v>5</v>
      </c>
      <c r="D1264" s="3">
        <v>44419</v>
      </c>
    </row>
    <row r="1265" spans="1:4" x14ac:dyDescent="0.25">
      <c r="A1265">
        <v>22593</v>
      </c>
      <c r="B1265" s="2" t="s">
        <v>60</v>
      </c>
      <c r="C1265">
        <v>13</v>
      </c>
      <c r="D1265" s="3">
        <v>44419</v>
      </c>
    </row>
    <row r="1266" spans="1:4" x14ac:dyDescent="0.25">
      <c r="A1266">
        <v>22594</v>
      </c>
      <c r="B1266" s="2" t="s">
        <v>36</v>
      </c>
      <c r="C1266">
        <v>7</v>
      </c>
      <c r="D1266" s="3">
        <v>44419</v>
      </c>
    </row>
    <row r="1267" spans="1:4" x14ac:dyDescent="0.25">
      <c r="A1267">
        <v>22595</v>
      </c>
      <c r="B1267" s="2" t="s">
        <v>32</v>
      </c>
      <c r="C1267">
        <v>2</v>
      </c>
      <c r="D1267" s="3">
        <v>44419</v>
      </c>
    </row>
    <row r="1268" spans="1:4" x14ac:dyDescent="0.25">
      <c r="A1268">
        <v>22596</v>
      </c>
      <c r="B1268" s="2" t="s">
        <v>36</v>
      </c>
      <c r="C1268">
        <v>6</v>
      </c>
      <c r="D1268" s="3">
        <v>44420</v>
      </c>
    </row>
    <row r="1269" spans="1:4" x14ac:dyDescent="0.25">
      <c r="A1269">
        <v>22597</v>
      </c>
      <c r="B1269" s="2" t="s">
        <v>32</v>
      </c>
      <c r="C1269">
        <v>1</v>
      </c>
      <c r="D1269" s="3">
        <v>44420</v>
      </c>
    </row>
    <row r="1270" spans="1:4" x14ac:dyDescent="0.25">
      <c r="A1270">
        <v>22598</v>
      </c>
      <c r="B1270" s="2" t="s">
        <v>55</v>
      </c>
      <c r="C1270">
        <v>4</v>
      </c>
      <c r="D1270" s="3">
        <v>44420</v>
      </c>
    </row>
    <row r="1271" spans="1:4" x14ac:dyDescent="0.25">
      <c r="A1271">
        <v>22599</v>
      </c>
      <c r="B1271" s="2" t="s">
        <v>53</v>
      </c>
      <c r="C1271">
        <v>9</v>
      </c>
      <c r="D1271" s="3">
        <v>44420</v>
      </c>
    </row>
    <row r="1272" spans="1:4" x14ac:dyDescent="0.25">
      <c r="A1272">
        <v>22600</v>
      </c>
      <c r="B1272" s="2" t="s">
        <v>48</v>
      </c>
      <c r="C1272">
        <v>5</v>
      </c>
      <c r="D1272" s="3">
        <v>44420</v>
      </c>
    </row>
    <row r="1273" spans="1:4" x14ac:dyDescent="0.25">
      <c r="A1273">
        <v>22601</v>
      </c>
      <c r="B1273" s="2" t="s">
        <v>84</v>
      </c>
      <c r="C1273">
        <v>4</v>
      </c>
      <c r="D1273" s="3">
        <v>44420</v>
      </c>
    </row>
    <row r="1274" spans="1:4" x14ac:dyDescent="0.25">
      <c r="A1274">
        <v>22602</v>
      </c>
      <c r="B1274" s="2" t="s">
        <v>103</v>
      </c>
      <c r="C1274">
        <v>4</v>
      </c>
      <c r="D1274" s="3">
        <v>44420</v>
      </c>
    </row>
    <row r="1275" spans="1:4" x14ac:dyDescent="0.25">
      <c r="A1275">
        <v>22603</v>
      </c>
      <c r="B1275" s="2" t="s">
        <v>60</v>
      </c>
      <c r="C1275">
        <v>12</v>
      </c>
      <c r="D1275" s="3">
        <v>44420</v>
      </c>
    </row>
    <row r="1276" spans="1:4" x14ac:dyDescent="0.25">
      <c r="A1276">
        <v>22604</v>
      </c>
      <c r="B1276" s="2" t="s">
        <v>98</v>
      </c>
      <c r="C1276">
        <v>1</v>
      </c>
      <c r="D1276" s="3">
        <v>44420</v>
      </c>
    </row>
    <row r="1277" spans="1:4" x14ac:dyDescent="0.25">
      <c r="A1277">
        <v>22605</v>
      </c>
      <c r="B1277" s="2" t="s">
        <v>78</v>
      </c>
      <c r="C1277">
        <v>4</v>
      </c>
      <c r="D1277" s="3">
        <v>44420</v>
      </c>
    </row>
    <row r="1278" spans="1:4" x14ac:dyDescent="0.25">
      <c r="A1278">
        <v>22606</v>
      </c>
      <c r="B1278" s="2" t="s">
        <v>25</v>
      </c>
      <c r="C1278">
        <v>5</v>
      </c>
      <c r="D1278" s="3">
        <v>44420</v>
      </c>
    </row>
    <row r="1279" spans="1:4" x14ac:dyDescent="0.25">
      <c r="A1279">
        <v>22607</v>
      </c>
      <c r="B1279" s="2" t="s">
        <v>86</v>
      </c>
      <c r="C1279">
        <v>11</v>
      </c>
      <c r="D1279" s="3">
        <v>44420</v>
      </c>
    </row>
    <row r="1280" spans="1:4" x14ac:dyDescent="0.25">
      <c r="A1280">
        <v>22608</v>
      </c>
      <c r="B1280" s="2" t="s">
        <v>51</v>
      </c>
      <c r="C1280">
        <v>6</v>
      </c>
      <c r="D1280" s="3">
        <v>44421</v>
      </c>
    </row>
    <row r="1281" spans="1:4" x14ac:dyDescent="0.25">
      <c r="A1281">
        <v>22609</v>
      </c>
      <c r="B1281" s="2" t="s">
        <v>65</v>
      </c>
      <c r="C1281">
        <v>4</v>
      </c>
      <c r="D1281" s="3">
        <v>44421</v>
      </c>
    </row>
    <row r="1282" spans="1:4" x14ac:dyDescent="0.25">
      <c r="A1282">
        <v>22610</v>
      </c>
      <c r="B1282" s="2" t="s">
        <v>42</v>
      </c>
      <c r="C1282">
        <v>4</v>
      </c>
      <c r="D1282" s="3">
        <v>44421</v>
      </c>
    </row>
    <row r="1283" spans="1:4" x14ac:dyDescent="0.25">
      <c r="A1283">
        <v>22611</v>
      </c>
      <c r="B1283" s="2" t="s">
        <v>81</v>
      </c>
      <c r="C1283">
        <v>4</v>
      </c>
      <c r="D1283" s="3">
        <v>44421</v>
      </c>
    </row>
    <row r="1284" spans="1:4" x14ac:dyDescent="0.25">
      <c r="A1284">
        <v>22612</v>
      </c>
      <c r="B1284" s="2" t="s">
        <v>43</v>
      </c>
      <c r="C1284">
        <v>1</v>
      </c>
      <c r="D1284" s="3">
        <v>44421</v>
      </c>
    </row>
    <row r="1285" spans="1:4" x14ac:dyDescent="0.25">
      <c r="A1285">
        <v>22613</v>
      </c>
      <c r="B1285" s="2" t="s">
        <v>95</v>
      </c>
      <c r="C1285">
        <v>3</v>
      </c>
      <c r="D1285" s="3">
        <v>44421</v>
      </c>
    </row>
    <row r="1286" spans="1:4" x14ac:dyDescent="0.25">
      <c r="A1286">
        <v>22614</v>
      </c>
      <c r="B1286" s="2" t="s">
        <v>74</v>
      </c>
      <c r="C1286">
        <v>5</v>
      </c>
      <c r="D1286" s="3">
        <v>44421</v>
      </c>
    </row>
    <row r="1287" spans="1:4" x14ac:dyDescent="0.25">
      <c r="A1287">
        <v>22615</v>
      </c>
      <c r="B1287" s="2" t="s">
        <v>44</v>
      </c>
      <c r="C1287">
        <v>1</v>
      </c>
      <c r="D1287" s="3">
        <v>44421</v>
      </c>
    </row>
    <row r="1288" spans="1:4" x14ac:dyDescent="0.25">
      <c r="A1288">
        <v>22616</v>
      </c>
      <c r="B1288" s="2" t="s">
        <v>25</v>
      </c>
      <c r="C1288">
        <v>1</v>
      </c>
      <c r="D1288" s="3">
        <v>44421</v>
      </c>
    </row>
    <row r="1289" spans="1:4" x14ac:dyDescent="0.25">
      <c r="A1289">
        <v>22617</v>
      </c>
      <c r="B1289" s="2" t="s">
        <v>37</v>
      </c>
      <c r="C1289">
        <v>3</v>
      </c>
      <c r="D1289" s="3">
        <v>44421</v>
      </c>
    </row>
    <row r="1290" spans="1:4" x14ac:dyDescent="0.25">
      <c r="A1290">
        <v>22618</v>
      </c>
      <c r="B1290" s="2" t="s">
        <v>53</v>
      </c>
      <c r="C1290">
        <v>5</v>
      </c>
      <c r="D1290" s="3">
        <v>44421</v>
      </c>
    </row>
    <row r="1291" spans="1:4" x14ac:dyDescent="0.25">
      <c r="A1291">
        <v>22619</v>
      </c>
      <c r="B1291" s="2" t="s">
        <v>48</v>
      </c>
      <c r="C1291">
        <v>3</v>
      </c>
      <c r="D1291" s="3">
        <v>44421</v>
      </c>
    </row>
    <row r="1292" spans="1:4" x14ac:dyDescent="0.25">
      <c r="A1292">
        <v>22620</v>
      </c>
      <c r="B1292" s="2" t="s">
        <v>62</v>
      </c>
      <c r="C1292">
        <v>4</v>
      </c>
      <c r="D1292" s="3">
        <v>44421</v>
      </c>
    </row>
    <row r="1293" spans="1:4" x14ac:dyDescent="0.25">
      <c r="A1293">
        <v>22621</v>
      </c>
      <c r="B1293" s="2" t="s">
        <v>85</v>
      </c>
      <c r="C1293">
        <v>11</v>
      </c>
      <c r="D1293" s="3">
        <v>44421</v>
      </c>
    </row>
    <row r="1294" spans="1:4" x14ac:dyDescent="0.25">
      <c r="A1294">
        <v>22622</v>
      </c>
      <c r="B1294" s="2" t="s">
        <v>51</v>
      </c>
      <c r="C1294">
        <v>3</v>
      </c>
      <c r="D1294" s="3">
        <v>44421</v>
      </c>
    </row>
    <row r="1295" spans="1:4" x14ac:dyDescent="0.25">
      <c r="A1295">
        <v>22623</v>
      </c>
      <c r="B1295" s="2" t="s">
        <v>39</v>
      </c>
      <c r="C1295">
        <v>5</v>
      </c>
      <c r="D1295" s="3">
        <v>44422</v>
      </c>
    </row>
    <row r="1296" spans="1:4" x14ac:dyDescent="0.25">
      <c r="A1296">
        <v>22624</v>
      </c>
      <c r="B1296" s="2" t="s">
        <v>36</v>
      </c>
      <c r="C1296">
        <v>2</v>
      </c>
      <c r="D1296" s="3">
        <v>44422</v>
      </c>
    </row>
    <row r="1297" spans="1:4" x14ac:dyDescent="0.25">
      <c r="A1297">
        <v>22625</v>
      </c>
      <c r="B1297" s="2" t="s">
        <v>36</v>
      </c>
      <c r="C1297">
        <v>2</v>
      </c>
      <c r="D1297" s="3">
        <v>44422</v>
      </c>
    </row>
    <row r="1298" spans="1:4" x14ac:dyDescent="0.25">
      <c r="A1298">
        <v>22626</v>
      </c>
      <c r="B1298" s="2" t="s">
        <v>71</v>
      </c>
      <c r="C1298">
        <v>5</v>
      </c>
      <c r="D1298" s="3">
        <v>44422</v>
      </c>
    </row>
    <row r="1299" spans="1:4" x14ac:dyDescent="0.25">
      <c r="A1299">
        <v>22627</v>
      </c>
      <c r="B1299" s="2" t="s">
        <v>28</v>
      </c>
      <c r="C1299">
        <v>6</v>
      </c>
      <c r="D1299" s="3">
        <v>44422</v>
      </c>
    </row>
    <row r="1300" spans="1:4" x14ac:dyDescent="0.25">
      <c r="A1300">
        <v>22628</v>
      </c>
      <c r="B1300" s="2" t="s">
        <v>29</v>
      </c>
      <c r="C1300">
        <v>13</v>
      </c>
      <c r="D1300" s="3">
        <v>44422</v>
      </c>
    </row>
    <row r="1301" spans="1:4" x14ac:dyDescent="0.25">
      <c r="A1301">
        <v>22629</v>
      </c>
      <c r="B1301" s="2" t="s">
        <v>32</v>
      </c>
      <c r="C1301">
        <v>5</v>
      </c>
      <c r="D1301" s="3">
        <v>44422</v>
      </c>
    </row>
    <row r="1302" spans="1:4" x14ac:dyDescent="0.25">
      <c r="A1302">
        <v>22630</v>
      </c>
      <c r="B1302" s="2" t="s">
        <v>70</v>
      </c>
      <c r="C1302">
        <v>5</v>
      </c>
      <c r="D1302" s="3">
        <v>44422</v>
      </c>
    </row>
    <row r="1303" spans="1:4" x14ac:dyDescent="0.25">
      <c r="A1303">
        <v>22631</v>
      </c>
      <c r="B1303" s="2" t="s">
        <v>49</v>
      </c>
      <c r="C1303">
        <v>8</v>
      </c>
      <c r="D1303" s="3">
        <v>44422</v>
      </c>
    </row>
    <row r="1304" spans="1:4" x14ac:dyDescent="0.25">
      <c r="A1304">
        <v>22632</v>
      </c>
      <c r="B1304" s="2" t="s">
        <v>46</v>
      </c>
      <c r="C1304">
        <v>8</v>
      </c>
      <c r="D1304" s="3">
        <v>44422</v>
      </c>
    </row>
    <row r="1305" spans="1:4" x14ac:dyDescent="0.25">
      <c r="A1305">
        <v>22633</v>
      </c>
      <c r="B1305" s="2" t="s">
        <v>27</v>
      </c>
      <c r="C1305">
        <v>5</v>
      </c>
      <c r="D1305" s="3">
        <v>44422</v>
      </c>
    </row>
    <row r="1306" spans="1:4" x14ac:dyDescent="0.25">
      <c r="A1306">
        <v>22634</v>
      </c>
      <c r="B1306" s="2" t="s">
        <v>84</v>
      </c>
      <c r="C1306">
        <v>8</v>
      </c>
      <c r="D1306" s="3">
        <v>44422</v>
      </c>
    </row>
    <row r="1307" spans="1:4" x14ac:dyDescent="0.25">
      <c r="A1307">
        <v>22635</v>
      </c>
      <c r="B1307" s="2" t="s">
        <v>107</v>
      </c>
      <c r="C1307">
        <v>4</v>
      </c>
      <c r="D1307" s="3">
        <v>44422</v>
      </c>
    </row>
    <row r="1308" spans="1:4" x14ac:dyDescent="0.25">
      <c r="A1308">
        <v>22636</v>
      </c>
      <c r="B1308" s="2" t="s">
        <v>37</v>
      </c>
      <c r="C1308">
        <v>4</v>
      </c>
      <c r="D1308" s="3">
        <v>44422</v>
      </c>
    </row>
    <row r="1309" spans="1:4" x14ac:dyDescent="0.25">
      <c r="A1309">
        <v>22637</v>
      </c>
      <c r="B1309" s="2" t="s">
        <v>39</v>
      </c>
      <c r="C1309">
        <v>6</v>
      </c>
      <c r="D1309" s="3">
        <v>44422</v>
      </c>
    </row>
    <row r="1310" spans="1:4" x14ac:dyDescent="0.25">
      <c r="A1310">
        <v>22638</v>
      </c>
      <c r="B1310" s="2" t="s">
        <v>81</v>
      </c>
      <c r="C1310">
        <v>5</v>
      </c>
      <c r="D1310" s="3">
        <v>44422</v>
      </c>
    </row>
    <row r="1311" spans="1:4" x14ac:dyDescent="0.25">
      <c r="A1311">
        <v>22639</v>
      </c>
      <c r="B1311" s="2" t="s">
        <v>98</v>
      </c>
      <c r="C1311">
        <v>2</v>
      </c>
      <c r="D1311" s="3">
        <v>44422</v>
      </c>
    </row>
    <row r="1312" spans="1:4" x14ac:dyDescent="0.25">
      <c r="A1312">
        <v>22640</v>
      </c>
      <c r="B1312" s="2" t="s">
        <v>32</v>
      </c>
      <c r="C1312">
        <v>7</v>
      </c>
      <c r="D1312" s="3">
        <v>44422</v>
      </c>
    </row>
    <row r="1313" spans="1:4" x14ac:dyDescent="0.25">
      <c r="A1313">
        <v>22641</v>
      </c>
      <c r="B1313" s="2" t="s">
        <v>44</v>
      </c>
      <c r="C1313">
        <v>4</v>
      </c>
      <c r="D1313" s="3">
        <v>44422</v>
      </c>
    </row>
    <row r="1314" spans="1:4" x14ac:dyDescent="0.25">
      <c r="A1314">
        <v>22642</v>
      </c>
      <c r="B1314" s="2" t="s">
        <v>24</v>
      </c>
      <c r="C1314">
        <v>7</v>
      </c>
      <c r="D1314" s="3">
        <v>44422</v>
      </c>
    </row>
    <row r="1315" spans="1:4" x14ac:dyDescent="0.25">
      <c r="A1315">
        <v>22643</v>
      </c>
      <c r="B1315" s="2" t="s">
        <v>53</v>
      </c>
      <c r="C1315">
        <v>13</v>
      </c>
      <c r="D1315" s="3">
        <v>44422</v>
      </c>
    </row>
    <row r="1316" spans="1:4" x14ac:dyDescent="0.25">
      <c r="A1316">
        <v>22644</v>
      </c>
      <c r="B1316" s="2" t="s">
        <v>83</v>
      </c>
      <c r="C1316">
        <v>2</v>
      </c>
      <c r="D1316" s="3">
        <v>44422</v>
      </c>
    </row>
    <row r="1317" spans="1:4" x14ac:dyDescent="0.25">
      <c r="A1317">
        <v>22645</v>
      </c>
      <c r="B1317" s="2" t="s">
        <v>31</v>
      </c>
      <c r="C1317">
        <v>5</v>
      </c>
      <c r="D1317" s="3">
        <v>44422</v>
      </c>
    </row>
    <row r="1318" spans="1:4" x14ac:dyDescent="0.25">
      <c r="A1318">
        <v>22646</v>
      </c>
      <c r="B1318" s="2" t="s">
        <v>44</v>
      </c>
      <c r="C1318">
        <v>10</v>
      </c>
      <c r="D1318" s="3">
        <v>44422</v>
      </c>
    </row>
    <row r="1319" spans="1:4" x14ac:dyDescent="0.25">
      <c r="A1319">
        <v>22647</v>
      </c>
      <c r="B1319" s="2" t="s">
        <v>61</v>
      </c>
      <c r="C1319">
        <v>7</v>
      </c>
      <c r="D1319" s="3">
        <v>44422</v>
      </c>
    </row>
    <row r="1320" spans="1:4" x14ac:dyDescent="0.25">
      <c r="A1320">
        <v>22648</v>
      </c>
      <c r="B1320" s="2" t="s">
        <v>38</v>
      </c>
      <c r="C1320">
        <v>6</v>
      </c>
      <c r="D1320" s="3">
        <v>44422</v>
      </c>
    </row>
    <row r="1321" spans="1:4" x14ac:dyDescent="0.25">
      <c r="A1321">
        <v>22649</v>
      </c>
      <c r="B1321" s="2" t="s">
        <v>68</v>
      </c>
      <c r="C1321">
        <v>4</v>
      </c>
      <c r="D1321" s="3">
        <v>44422</v>
      </c>
    </row>
    <row r="1322" spans="1:4" x14ac:dyDescent="0.25">
      <c r="A1322">
        <v>22650</v>
      </c>
      <c r="B1322" s="2" t="s">
        <v>65</v>
      </c>
      <c r="C1322">
        <v>5</v>
      </c>
      <c r="D1322" s="3">
        <v>44422</v>
      </c>
    </row>
    <row r="1323" spans="1:4" x14ac:dyDescent="0.25">
      <c r="A1323">
        <v>22651</v>
      </c>
      <c r="B1323" s="2" t="s">
        <v>44</v>
      </c>
      <c r="C1323">
        <v>5</v>
      </c>
      <c r="D1323" s="3">
        <v>44422</v>
      </c>
    </row>
    <row r="1324" spans="1:4" x14ac:dyDescent="0.25">
      <c r="A1324">
        <v>22652</v>
      </c>
      <c r="B1324" s="2" t="s">
        <v>85</v>
      </c>
      <c r="C1324">
        <v>8</v>
      </c>
      <c r="D1324" s="3">
        <v>44422</v>
      </c>
    </row>
    <row r="1325" spans="1:4" x14ac:dyDescent="0.25">
      <c r="A1325">
        <v>22653</v>
      </c>
      <c r="B1325" s="2" t="s">
        <v>57</v>
      </c>
      <c r="C1325">
        <v>7</v>
      </c>
      <c r="D1325" s="3">
        <v>44422</v>
      </c>
    </row>
    <row r="1326" spans="1:4" x14ac:dyDescent="0.25">
      <c r="A1326">
        <v>22654</v>
      </c>
      <c r="B1326" s="2" t="s">
        <v>102</v>
      </c>
      <c r="C1326">
        <v>4</v>
      </c>
      <c r="D1326" s="3">
        <v>44422</v>
      </c>
    </row>
    <row r="1327" spans="1:4" x14ac:dyDescent="0.25">
      <c r="A1327">
        <v>22655</v>
      </c>
      <c r="B1327" s="2" t="s">
        <v>23</v>
      </c>
      <c r="C1327">
        <v>5</v>
      </c>
      <c r="D1327" s="3">
        <v>44423</v>
      </c>
    </row>
    <row r="1328" spans="1:4" x14ac:dyDescent="0.25">
      <c r="A1328">
        <v>22656</v>
      </c>
      <c r="B1328" s="2" t="s">
        <v>57</v>
      </c>
      <c r="C1328">
        <v>6</v>
      </c>
      <c r="D1328" s="3">
        <v>44423</v>
      </c>
    </row>
    <row r="1329" spans="1:4" x14ac:dyDescent="0.25">
      <c r="A1329">
        <v>22657</v>
      </c>
      <c r="B1329" s="2" t="s">
        <v>39</v>
      </c>
      <c r="C1329">
        <v>5</v>
      </c>
      <c r="D1329" s="3">
        <v>44423</v>
      </c>
    </row>
    <row r="1330" spans="1:4" x14ac:dyDescent="0.25">
      <c r="A1330">
        <v>22658</v>
      </c>
      <c r="B1330" s="2" t="s">
        <v>28</v>
      </c>
      <c r="C1330">
        <v>5</v>
      </c>
      <c r="D1330" s="3">
        <v>44423</v>
      </c>
    </row>
    <row r="1331" spans="1:4" x14ac:dyDescent="0.25">
      <c r="A1331">
        <v>22659</v>
      </c>
      <c r="B1331" s="2" t="s">
        <v>32</v>
      </c>
      <c r="C1331">
        <v>5</v>
      </c>
      <c r="D1331" s="3">
        <v>44423</v>
      </c>
    </row>
    <row r="1332" spans="1:4" x14ac:dyDescent="0.25">
      <c r="A1332">
        <v>22660</v>
      </c>
      <c r="B1332" s="2" t="s">
        <v>45</v>
      </c>
      <c r="C1332">
        <v>4</v>
      </c>
      <c r="D1332" s="3">
        <v>44423</v>
      </c>
    </row>
    <row r="1333" spans="1:4" x14ac:dyDescent="0.25">
      <c r="A1333">
        <v>22661</v>
      </c>
      <c r="B1333" s="2" t="s">
        <v>70</v>
      </c>
      <c r="C1333">
        <v>4</v>
      </c>
      <c r="D1333" s="3">
        <v>44423</v>
      </c>
    </row>
    <row r="1334" spans="1:4" x14ac:dyDescent="0.25">
      <c r="A1334">
        <v>22662</v>
      </c>
      <c r="B1334" s="2" t="s">
        <v>56</v>
      </c>
      <c r="C1334">
        <v>7</v>
      </c>
      <c r="D1334" s="3">
        <v>44423</v>
      </c>
    </row>
    <row r="1335" spans="1:4" x14ac:dyDescent="0.25">
      <c r="A1335">
        <v>22663</v>
      </c>
      <c r="B1335" s="2" t="s">
        <v>39</v>
      </c>
      <c r="C1335">
        <v>4</v>
      </c>
      <c r="D1335" s="3">
        <v>44423</v>
      </c>
    </row>
    <row r="1336" spans="1:4" x14ac:dyDescent="0.25">
      <c r="A1336">
        <v>22664</v>
      </c>
      <c r="B1336" s="2" t="s">
        <v>78</v>
      </c>
      <c r="C1336">
        <v>1</v>
      </c>
      <c r="D1336" s="3">
        <v>44423</v>
      </c>
    </row>
    <row r="1337" spans="1:4" x14ac:dyDescent="0.25">
      <c r="A1337">
        <v>22665</v>
      </c>
      <c r="B1337" s="2" t="s">
        <v>98</v>
      </c>
      <c r="C1337">
        <v>1</v>
      </c>
      <c r="D1337" s="3">
        <v>44423</v>
      </c>
    </row>
    <row r="1338" spans="1:4" x14ac:dyDescent="0.25">
      <c r="A1338">
        <v>22666</v>
      </c>
      <c r="B1338" s="2" t="s">
        <v>102</v>
      </c>
      <c r="C1338">
        <v>6</v>
      </c>
      <c r="D1338" s="3">
        <v>44423</v>
      </c>
    </row>
    <row r="1339" spans="1:4" x14ac:dyDescent="0.25">
      <c r="A1339">
        <v>22667</v>
      </c>
      <c r="B1339" s="2" t="s">
        <v>44</v>
      </c>
      <c r="C1339">
        <v>4</v>
      </c>
      <c r="D1339" s="3">
        <v>44423</v>
      </c>
    </row>
    <row r="1340" spans="1:4" x14ac:dyDescent="0.25">
      <c r="A1340">
        <v>22668</v>
      </c>
      <c r="B1340" s="2" t="s">
        <v>54</v>
      </c>
      <c r="C1340">
        <v>4</v>
      </c>
      <c r="D1340" s="3">
        <v>44423</v>
      </c>
    </row>
    <row r="1341" spans="1:4" x14ac:dyDescent="0.25">
      <c r="A1341">
        <v>22669</v>
      </c>
      <c r="B1341" s="2" t="s">
        <v>81</v>
      </c>
      <c r="C1341">
        <v>4</v>
      </c>
      <c r="D1341" s="3">
        <v>44423</v>
      </c>
    </row>
    <row r="1342" spans="1:4" x14ac:dyDescent="0.25">
      <c r="A1342">
        <v>22670</v>
      </c>
      <c r="B1342" s="2" t="s">
        <v>85</v>
      </c>
      <c r="C1342">
        <v>4</v>
      </c>
      <c r="D1342" s="3">
        <v>44423</v>
      </c>
    </row>
    <row r="1343" spans="1:4" x14ac:dyDescent="0.25">
      <c r="A1343">
        <v>22671</v>
      </c>
      <c r="B1343" s="2" t="s">
        <v>32</v>
      </c>
      <c r="C1343">
        <v>6</v>
      </c>
      <c r="D1343" s="3">
        <v>44423</v>
      </c>
    </row>
    <row r="1344" spans="1:4" x14ac:dyDescent="0.25">
      <c r="A1344">
        <v>22672</v>
      </c>
      <c r="B1344" s="2" t="s">
        <v>78</v>
      </c>
      <c r="C1344">
        <v>4</v>
      </c>
      <c r="D1344" s="3">
        <v>44423</v>
      </c>
    </row>
    <row r="1345" spans="1:4" x14ac:dyDescent="0.25">
      <c r="A1345">
        <v>22673</v>
      </c>
      <c r="B1345" s="2" t="s">
        <v>48</v>
      </c>
      <c r="C1345">
        <v>5</v>
      </c>
      <c r="D1345" s="3">
        <v>44423</v>
      </c>
    </row>
    <row r="1346" spans="1:4" x14ac:dyDescent="0.25">
      <c r="A1346">
        <v>22674</v>
      </c>
      <c r="B1346" s="2" t="s">
        <v>83</v>
      </c>
      <c r="C1346">
        <v>1</v>
      </c>
      <c r="D1346" s="3">
        <v>44423</v>
      </c>
    </row>
    <row r="1347" spans="1:4" x14ac:dyDescent="0.25">
      <c r="A1347">
        <v>22675</v>
      </c>
      <c r="B1347" s="2" t="s">
        <v>27</v>
      </c>
      <c r="C1347">
        <v>4</v>
      </c>
      <c r="D1347" s="3">
        <v>44423</v>
      </c>
    </row>
    <row r="1348" spans="1:4" x14ac:dyDescent="0.25">
      <c r="A1348">
        <v>22676</v>
      </c>
      <c r="B1348" s="2" t="s">
        <v>71</v>
      </c>
      <c r="C1348">
        <v>11</v>
      </c>
      <c r="D1348" s="3">
        <v>44423</v>
      </c>
    </row>
    <row r="1349" spans="1:4" x14ac:dyDescent="0.25">
      <c r="A1349">
        <v>22677</v>
      </c>
      <c r="B1349" s="2" t="s">
        <v>36</v>
      </c>
      <c r="C1349">
        <v>1</v>
      </c>
      <c r="D1349" s="3">
        <v>44423</v>
      </c>
    </row>
    <row r="1350" spans="1:4" x14ac:dyDescent="0.25">
      <c r="A1350">
        <v>22678</v>
      </c>
      <c r="B1350" s="2" t="s">
        <v>68</v>
      </c>
      <c r="C1350">
        <v>4</v>
      </c>
      <c r="D1350" s="3">
        <v>44423</v>
      </c>
    </row>
    <row r="1351" spans="1:4" x14ac:dyDescent="0.25">
      <c r="A1351">
        <v>22679</v>
      </c>
      <c r="B1351" s="2" t="s">
        <v>49</v>
      </c>
      <c r="C1351">
        <v>9</v>
      </c>
      <c r="D1351" s="3">
        <v>44423</v>
      </c>
    </row>
    <row r="1352" spans="1:4" x14ac:dyDescent="0.25">
      <c r="A1352">
        <v>22680</v>
      </c>
      <c r="B1352" s="2" t="s">
        <v>32</v>
      </c>
      <c r="C1352">
        <v>4</v>
      </c>
      <c r="D1352" s="3">
        <v>44423</v>
      </c>
    </row>
    <row r="1353" spans="1:4" x14ac:dyDescent="0.25">
      <c r="A1353">
        <v>22681</v>
      </c>
      <c r="B1353" s="2" t="s">
        <v>74</v>
      </c>
      <c r="C1353">
        <v>7</v>
      </c>
      <c r="D1353" s="3">
        <v>44423</v>
      </c>
    </row>
    <row r="1354" spans="1:4" x14ac:dyDescent="0.25">
      <c r="A1354">
        <v>22682</v>
      </c>
      <c r="B1354" s="2" t="s">
        <v>71</v>
      </c>
      <c r="C1354">
        <v>4</v>
      </c>
      <c r="D1354" s="3">
        <v>44423</v>
      </c>
    </row>
    <row r="1355" spans="1:4" x14ac:dyDescent="0.25">
      <c r="A1355">
        <v>22683</v>
      </c>
      <c r="B1355" s="2" t="s">
        <v>23</v>
      </c>
      <c r="C1355">
        <v>6</v>
      </c>
      <c r="D1355" s="3">
        <v>44424</v>
      </c>
    </row>
    <row r="1356" spans="1:4" x14ac:dyDescent="0.25">
      <c r="A1356">
        <v>22684</v>
      </c>
      <c r="B1356" s="2" t="s">
        <v>66</v>
      </c>
      <c r="C1356">
        <v>7</v>
      </c>
      <c r="D1356" s="3">
        <v>44424</v>
      </c>
    </row>
    <row r="1357" spans="1:4" x14ac:dyDescent="0.25">
      <c r="A1357">
        <v>22685</v>
      </c>
      <c r="B1357" s="2" t="s">
        <v>85</v>
      </c>
      <c r="C1357">
        <v>3</v>
      </c>
      <c r="D1357" s="3">
        <v>44424</v>
      </c>
    </row>
    <row r="1358" spans="1:4" x14ac:dyDescent="0.25">
      <c r="A1358">
        <v>22686</v>
      </c>
      <c r="B1358" s="2" t="s">
        <v>37</v>
      </c>
      <c r="C1358">
        <v>4</v>
      </c>
      <c r="D1358" s="3">
        <v>44424</v>
      </c>
    </row>
    <row r="1359" spans="1:4" x14ac:dyDescent="0.25">
      <c r="A1359">
        <v>22687</v>
      </c>
      <c r="B1359" s="2" t="s">
        <v>55</v>
      </c>
      <c r="C1359">
        <v>6</v>
      </c>
      <c r="D1359" s="3">
        <v>44424</v>
      </c>
    </row>
    <row r="1360" spans="1:4" x14ac:dyDescent="0.25">
      <c r="A1360">
        <v>22688</v>
      </c>
      <c r="B1360" s="2" t="s">
        <v>102</v>
      </c>
      <c r="C1360">
        <v>6</v>
      </c>
      <c r="D1360" s="3">
        <v>44424</v>
      </c>
    </row>
    <row r="1361" spans="1:4" x14ac:dyDescent="0.25">
      <c r="A1361">
        <v>22689</v>
      </c>
      <c r="B1361" s="2" t="s">
        <v>40</v>
      </c>
      <c r="C1361">
        <v>6</v>
      </c>
      <c r="D1361" s="3">
        <v>44424</v>
      </c>
    </row>
    <row r="1362" spans="1:4" x14ac:dyDescent="0.25">
      <c r="A1362">
        <v>22690</v>
      </c>
      <c r="B1362" s="2" t="s">
        <v>52</v>
      </c>
      <c r="C1362">
        <v>4</v>
      </c>
      <c r="D1362" s="3">
        <v>44424</v>
      </c>
    </row>
    <row r="1363" spans="1:4" x14ac:dyDescent="0.25">
      <c r="A1363">
        <v>22691</v>
      </c>
      <c r="B1363" s="2" t="s">
        <v>71</v>
      </c>
      <c r="C1363">
        <v>5</v>
      </c>
      <c r="D1363" s="3">
        <v>44424</v>
      </c>
    </row>
    <row r="1364" spans="1:4" x14ac:dyDescent="0.25">
      <c r="A1364">
        <v>22692</v>
      </c>
      <c r="B1364" s="2" t="s">
        <v>34</v>
      </c>
      <c r="C1364">
        <v>4</v>
      </c>
      <c r="D1364" s="3">
        <v>44424</v>
      </c>
    </row>
    <row r="1365" spans="1:4" x14ac:dyDescent="0.25">
      <c r="A1365">
        <v>22693</v>
      </c>
      <c r="B1365" s="2" t="s">
        <v>26</v>
      </c>
      <c r="C1365">
        <v>3</v>
      </c>
      <c r="D1365" s="3">
        <v>44424</v>
      </c>
    </row>
    <row r="1366" spans="1:4" x14ac:dyDescent="0.25">
      <c r="A1366">
        <v>22694</v>
      </c>
      <c r="B1366" s="2" t="s">
        <v>85</v>
      </c>
      <c r="C1366">
        <v>7</v>
      </c>
      <c r="D1366" s="3">
        <v>44424</v>
      </c>
    </row>
    <row r="1367" spans="1:4" x14ac:dyDescent="0.25">
      <c r="A1367">
        <v>22695</v>
      </c>
      <c r="B1367" s="2" t="s">
        <v>86</v>
      </c>
      <c r="C1367">
        <v>5</v>
      </c>
      <c r="D1367" s="3">
        <v>44424</v>
      </c>
    </row>
    <row r="1368" spans="1:4" x14ac:dyDescent="0.25">
      <c r="A1368">
        <v>22696</v>
      </c>
      <c r="B1368" s="2" t="s">
        <v>103</v>
      </c>
      <c r="C1368">
        <v>3</v>
      </c>
      <c r="D1368" s="3">
        <v>44424</v>
      </c>
    </row>
    <row r="1369" spans="1:4" x14ac:dyDescent="0.25">
      <c r="A1369">
        <v>22697</v>
      </c>
      <c r="B1369" s="2" t="s">
        <v>102</v>
      </c>
      <c r="C1369">
        <v>3</v>
      </c>
      <c r="D1369" s="3">
        <v>44424</v>
      </c>
    </row>
    <row r="1370" spans="1:4" x14ac:dyDescent="0.25">
      <c r="A1370">
        <v>22698</v>
      </c>
      <c r="B1370" s="2" t="s">
        <v>36</v>
      </c>
      <c r="C1370">
        <v>3</v>
      </c>
      <c r="D1370" s="3">
        <v>44425</v>
      </c>
    </row>
    <row r="1371" spans="1:4" x14ac:dyDescent="0.25">
      <c r="A1371">
        <v>22699</v>
      </c>
      <c r="B1371" s="2" t="s">
        <v>86</v>
      </c>
      <c r="C1371">
        <v>1</v>
      </c>
      <c r="D1371" s="3">
        <v>44425</v>
      </c>
    </row>
    <row r="1372" spans="1:4" x14ac:dyDescent="0.25">
      <c r="A1372">
        <v>22700</v>
      </c>
      <c r="B1372" s="2" t="s">
        <v>67</v>
      </c>
      <c r="C1372">
        <v>3</v>
      </c>
      <c r="D1372" s="3">
        <v>44425</v>
      </c>
    </row>
    <row r="1373" spans="1:4" x14ac:dyDescent="0.25">
      <c r="A1373">
        <v>22701</v>
      </c>
      <c r="B1373" s="2" t="s">
        <v>31</v>
      </c>
      <c r="C1373">
        <v>3</v>
      </c>
      <c r="D1373" s="3">
        <v>44425</v>
      </c>
    </row>
    <row r="1374" spans="1:4" x14ac:dyDescent="0.25">
      <c r="A1374">
        <v>22702</v>
      </c>
      <c r="B1374" s="2" t="s">
        <v>72</v>
      </c>
      <c r="C1374">
        <v>4</v>
      </c>
      <c r="D1374" s="3">
        <v>44425</v>
      </c>
    </row>
    <row r="1375" spans="1:4" x14ac:dyDescent="0.25">
      <c r="A1375">
        <v>22703</v>
      </c>
      <c r="B1375" s="2" t="s">
        <v>107</v>
      </c>
      <c r="C1375">
        <v>4</v>
      </c>
      <c r="D1375" s="3">
        <v>44425</v>
      </c>
    </row>
    <row r="1376" spans="1:4" x14ac:dyDescent="0.25">
      <c r="A1376">
        <v>22704</v>
      </c>
      <c r="B1376" s="2" t="s">
        <v>44</v>
      </c>
      <c r="C1376">
        <v>10</v>
      </c>
      <c r="D1376" s="3">
        <v>44425</v>
      </c>
    </row>
    <row r="1377" spans="1:4" x14ac:dyDescent="0.25">
      <c r="A1377">
        <v>22705</v>
      </c>
      <c r="B1377" s="2" t="s">
        <v>71</v>
      </c>
      <c r="C1377">
        <v>3</v>
      </c>
      <c r="D1377" s="3">
        <v>44425</v>
      </c>
    </row>
    <row r="1378" spans="1:4" x14ac:dyDescent="0.25">
      <c r="A1378">
        <v>22706</v>
      </c>
      <c r="B1378" s="2" t="s">
        <v>102</v>
      </c>
      <c r="C1378">
        <v>4</v>
      </c>
      <c r="D1378" s="3">
        <v>44425</v>
      </c>
    </row>
    <row r="1379" spans="1:4" x14ac:dyDescent="0.25">
      <c r="A1379">
        <v>22707</v>
      </c>
      <c r="B1379" s="2" t="s">
        <v>59</v>
      </c>
      <c r="C1379">
        <v>5</v>
      </c>
      <c r="D1379" s="3">
        <v>44425</v>
      </c>
    </row>
    <row r="1380" spans="1:4" x14ac:dyDescent="0.25">
      <c r="A1380">
        <v>22708</v>
      </c>
      <c r="B1380" s="2" t="s">
        <v>32</v>
      </c>
      <c r="C1380">
        <v>7</v>
      </c>
      <c r="D1380" s="3">
        <v>44425</v>
      </c>
    </row>
    <row r="1381" spans="1:4" x14ac:dyDescent="0.25">
      <c r="A1381">
        <v>22709</v>
      </c>
      <c r="B1381" s="2" t="s">
        <v>25</v>
      </c>
      <c r="C1381">
        <v>4</v>
      </c>
      <c r="D1381" s="3">
        <v>44426</v>
      </c>
    </row>
    <row r="1382" spans="1:4" x14ac:dyDescent="0.25">
      <c r="A1382">
        <v>22710</v>
      </c>
      <c r="B1382" s="2" t="s">
        <v>46</v>
      </c>
      <c r="C1382">
        <v>11</v>
      </c>
      <c r="D1382" s="3">
        <v>44426</v>
      </c>
    </row>
    <row r="1383" spans="1:4" x14ac:dyDescent="0.25">
      <c r="A1383">
        <v>22711</v>
      </c>
      <c r="B1383" s="2" t="s">
        <v>38</v>
      </c>
      <c r="C1383">
        <v>5</v>
      </c>
      <c r="D1383" s="3">
        <v>44426</v>
      </c>
    </row>
    <row r="1384" spans="1:4" x14ac:dyDescent="0.25">
      <c r="A1384">
        <v>22712</v>
      </c>
      <c r="B1384" s="2" t="s">
        <v>77</v>
      </c>
      <c r="C1384">
        <v>3</v>
      </c>
      <c r="D1384" s="3">
        <v>44426</v>
      </c>
    </row>
    <row r="1385" spans="1:4" x14ac:dyDescent="0.25">
      <c r="A1385">
        <v>22713</v>
      </c>
      <c r="B1385" s="2" t="s">
        <v>49</v>
      </c>
      <c r="C1385">
        <v>3</v>
      </c>
      <c r="D1385" s="3">
        <v>44426</v>
      </c>
    </row>
    <row r="1386" spans="1:4" x14ac:dyDescent="0.25">
      <c r="A1386">
        <v>22714</v>
      </c>
      <c r="B1386" s="2" t="s">
        <v>87</v>
      </c>
      <c r="C1386">
        <v>7</v>
      </c>
      <c r="D1386" s="3">
        <v>44426</v>
      </c>
    </row>
    <row r="1387" spans="1:4" x14ac:dyDescent="0.25">
      <c r="A1387">
        <v>22715</v>
      </c>
      <c r="B1387" s="2" t="s">
        <v>94</v>
      </c>
      <c r="C1387">
        <v>1</v>
      </c>
      <c r="D1387" s="3">
        <v>44426</v>
      </c>
    </row>
    <row r="1388" spans="1:4" x14ac:dyDescent="0.25">
      <c r="A1388">
        <v>22716</v>
      </c>
      <c r="B1388" s="2" t="s">
        <v>45</v>
      </c>
      <c r="C1388">
        <v>7</v>
      </c>
      <c r="D1388" s="3">
        <v>44426</v>
      </c>
    </row>
    <row r="1389" spans="1:4" x14ac:dyDescent="0.25">
      <c r="A1389">
        <v>22717</v>
      </c>
      <c r="B1389" s="2" t="s">
        <v>36</v>
      </c>
      <c r="C1389">
        <v>3</v>
      </c>
      <c r="D1389" s="3">
        <v>44426</v>
      </c>
    </row>
    <row r="1390" spans="1:4" x14ac:dyDescent="0.25">
      <c r="A1390">
        <v>22718</v>
      </c>
      <c r="B1390" s="2" t="s">
        <v>59</v>
      </c>
      <c r="C1390">
        <v>5</v>
      </c>
      <c r="D1390" s="3">
        <v>44426</v>
      </c>
    </row>
    <row r="1391" spans="1:4" x14ac:dyDescent="0.25">
      <c r="A1391">
        <v>22719</v>
      </c>
      <c r="B1391" s="2" t="s">
        <v>49</v>
      </c>
      <c r="C1391">
        <v>3</v>
      </c>
      <c r="D1391" s="3">
        <v>44426</v>
      </c>
    </row>
    <row r="1392" spans="1:4" x14ac:dyDescent="0.25">
      <c r="A1392">
        <v>22720</v>
      </c>
      <c r="B1392" s="2" t="s">
        <v>102</v>
      </c>
      <c r="C1392">
        <v>3</v>
      </c>
      <c r="D1392" s="3">
        <v>44426</v>
      </c>
    </row>
    <row r="1393" spans="1:4" x14ac:dyDescent="0.25">
      <c r="A1393">
        <v>22721</v>
      </c>
      <c r="B1393" s="2" t="s">
        <v>53</v>
      </c>
      <c r="C1393">
        <v>6</v>
      </c>
      <c r="D1393" s="3">
        <v>44426</v>
      </c>
    </row>
    <row r="1394" spans="1:4" x14ac:dyDescent="0.25">
      <c r="A1394">
        <v>22722</v>
      </c>
      <c r="B1394" s="2" t="s">
        <v>40</v>
      </c>
      <c r="C1394">
        <v>1</v>
      </c>
      <c r="D1394" s="3">
        <v>44426</v>
      </c>
    </row>
    <row r="1395" spans="1:4" x14ac:dyDescent="0.25">
      <c r="A1395">
        <v>22723</v>
      </c>
      <c r="B1395" s="2" t="s">
        <v>27</v>
      </c>
      <c r="C1395">
        <v>4</v>
      </c>
      <c r="D1395" s="3">
        <v>44427</v>
      </c>
    </row>
    <row r="1396" spans="1:4" x14ac:dyDescent="0.25">
      <c r="A1396">
        <v>22724</v>
      </c>
      <c r="B1396" s="2" t="s">
        <v>45</v>
      </c>
      <c r="C1396">
        <v>12</v>
      </c>
      <c r="D1396" s="3">
        <v>44427</v>
      </c>
    </row>
    <row r="1397" spans="1:4" x14ac:dyDescent="0.25">
      <c r="A1397">
        <v>22725</v>
      </c>
      <c r="B1397" s="2" t="s">
        <v>68</v>
      </c>
      <c r="C1397">
        <v>9</v>
      </c>
      <c r="D1397" s="3">
        <v>44427</v>
      </c>
    </row>
    <row r="1398" spans="1:4" x14ac:dyDescent="0.25">
      <c r="A1398">
        <v>22726</v>
      </c>
      <c r="B1398" s="2" t="s">
        <v>58</v>
      </c>
      <c r="C1398">
        <v>4</v>
      </c>
      <c r="D1398" s="3">
        <v>44427</v>
      </c>
    </row>
    <row r="1399" spans="1:4" x14ac:dyDescent="0.25">
      <c r="A1399">
        <v>22727</v>
      </c>
      <c r="B1399" s="2" t="s">
        <v>85</v>
      </c>
      <c r="C1399">
        <v>3</v>
      </c>
      <c r="D1399" s="3">
        <v>44427</v>
      </c>
    </row>
    <row r="1400" spans="1:4" x14ac:dyDescent="0.25">
      <c r="A1400">
        <v>22728</v>
      </c>
      <c r="B1400" s="2" t="s">
        <v>24</v>
      </c>
      <c r="C1400">
        <v>7</v>
      </c>
      <c r="D1400" s="3">
        <v>44427</v>
      </c>
    </row>
    <row r="1401" spans="1:4" x14ac:dyDescent="0.25">
      <c r="A1401">
        <v>22729</v>
      </c>
      <c r="B1401" s="2" t="s">
        <v>76</v>
      </c>
      <c r="C1401">
        <v>6</v>
      </c>
      <c r="D1401" s="3">
        <v>44427</v>
      </c>
    </row>
    <row r="1402" spans="1:4" x14ac:dyDescent="0.25">
      <c r="A1402">
        <v>22730</v>
      </c>
      <c r="B1402" s="2" t="s">
        <v>81</v>
      </c>
      <c r="C1402">
        <v>7</v>
      </c>
      <c r="D1402" s="3">
        <v>44427</v>
      </c>
    </row>
    <row r="1403" spans="1:4" x14ac:dyDescent="0.25">
      <c r="A1403">
        <v>22731</v>
      </c>
      <c r="B1403" s="2" t="s">
        <v>53</v>
      </c>
      <c r="C1403">
        <v>1</v>
      </c>
      <c r="D1403" s="3">
        <v>44427</v>
      </c>
    </row>
    <row r="1404" spans="1:4" x14ac:dyDescent="0.25">
      <c r="A1404">
        <v>22732</v>
      </c>
      <c r="B1404" s="2" t="s">
        <v>60</v>
      </c>
      <c r="C1404">
        <v>3</v>
      </c>
      <c r="D1404" s="3">
        <v>44427</v>
      </c>
    </row>
    <row r="1405" spans="1:4" x14ac:dyDescent="0.25">
      <c r="A1405">
        <v>22733</v>
      </c>
      <c r="B1405" s="2" t="s">
        <v>61</v>
      </c>
      <c r="C1405">
        <v>3</v>
      </c>
      <c r="D1405" s="3">
        <v>44427</v>
      </c>
    </row>
    <row r="1406" spans="1:4" x14ac:dyDescent="0.25">
      <c r="A1406">
        <v>22734</v>
      </c>
      <c r="B1406" s="2" t="s">
        <v>42</v>
      </c>
      <c r="C1406">
        <v>11</v>
      </c>
      <c r="D1406" s="3">
        <v>44427</v>
      </c>
    </row>
    <row r="1407" spans="1:4" x14ac:dyDescent="0.25">
      <c r="A1407">
        <v>22735</v>
      </c>
      <c r="B1407" s="2" t="s">
        <v>78</v>
      </c>
      <c r="C1407">
        <v>3</v>
      </c>
      <c r="D1407" s="3">
        <v>44427</v>
      </c>
    </row>
    <row r="1408" spans="1:4" x14ac:dyDescent="0.25">
      <c r="A1408">
        <v>22736</v>
      </c>
      <c r="B1408" s="2" t="s">
        <v>104</v>
      </c>
      <c r="C1408">
        <v>6</v>
      </c>
      <c r="D1408" s="3">
        <v>44427</v>
      </c>
    </row>
    <row r="1409" spans="1:4" x14ac:dyDescent="0.25">
      <c r="A1409">
        <v>22737</v>
      </c>
      <c r="B1409" s="2" t="s">
        <v>44</v>
      </c>
      <c r="C1409">
        <v>3</v>
      </c>
      <c r="D1409" s="3">
        <v>44427</v>
      </c>
    </row>
    <row r="1410" spans="1:4" x14ac:dyDescent="0.25">
      <c r="A1410">
        <v>22738</v>
      </c>
      <c r="B1410" s="2" t="s">
        <v>90</v>
      </c>
      <c r="C1410">
        <v>10</v>
      </c>
      <c r="D1410" s="3">
        <v>44427</v>
      </c>
    </row>
    <row r="1411" spans="1:4" x14ac:dyDescent="0.25">
      <c r="A1411">
        <v>22739</v>
      </c>
      <c r="B1411" s="2" t="s">
        <v>78</v>
      </c>
      <c r="C1411">
        <v>9</v>
      </c>
      <c r="D1411" s="3">
        <v>44427</v>
      </c>
    </row>
    <row r="1412" spans="1:4" x14ac:dyDescent="0.25">
      <c r="A1412">
        <v>22740</v>
      </c>
      <c r="B1412" s="2" t="s">
        <v>51</v>
      </c>
      <c r="C1412">
        <v>6</v>
      </c>
      <c r="D1412" s="3">
        <v>44427</v>
      </c>
    </row>
    <row r="1413" spans="1:4" x14ac:dyDescent="0.25">
      <c r="A1413">
        <v>22741</v>
      </c>
      <c r="B1413" s="2" t="s">
        <v>47</v>
      </c>
      <c r="C1413">
        <v>4</v>
      </c>
      <c r="D1413" s="3">
        <v>44427</v>
      </c>
    </row>
    <row r="1414" spans="1:4" x14ac:dyDescent="0.25">
      <c r="A1414">
        <v>22742</v>
      </c>
      <c r="B1414" s="2" t="s">
        <v>27</v>
      </c>
      <c r="C1414">
        <v>5</v>
      </c>
      <c r="D1414" s="3">
        <v>44427</v>
      </c>
    </row>
    <row r="1415" spans="1:4" x14ac:dyDescent="0.25">
      <c r="A1415">
        <v>22743</v>
      </c>
      <c r="B1415" s="2" t="s">
        <v>80</v>
      </c>
      <c r="C1415">
        <v>2</v>
      </c>
      <c r="D1415" s="3">
        <v>44427</v>
      </c>
    </row>
    <row r="1416" spans="1:4" x14ac:dyDescent="0.25">
      <c r="A1416">
        <v>22744</v>
      </c>
      <c r="B1416" s="2" t="s">
        <v>25</v>
      </c>
      <c r="C1416">
        <v>4</v>
      </c>
      <c r="D1416" s="3">
        <v>44427</v>
      </c>
    </row>
    <row r="1417" spans="1:4" x14ac:dyDescent="0.25">
      <c r="A1417">
        <v>22745</v>
      </c>
      <c r="B1417" s="2" t="s">
        <v>42</v>
      </c>
      <c r="C1417">
        <v>8</v>
      </c>
      <c r="D1417" s="3">
        <v>44427</v>
      </c>
    </row>
    <row r="1418" spans="1:4" x14ac:dyDescent="0.25">
      <c r="A1418">
        <v>22746</v>
      </c>
      <c r="B1418" s="2" t="s">
        <v>52</v>
      </c>
      <c r="C1418">
        <v>10</v>
      </c>
      <c r="D1418" s="3">
        <v>44427</v>
      </c>
    </row>
    <row r="1419" spans="1:4" x14ac:dyDescent="0.25">
      <c r="A1419">
        <v>22747</v>
      </c>
      <c r="B1419" s="2" t="s">
        <v>72</v>
      </c>
      <c r="C1419">
        <v>5</v>
      </c>
      <c r="D1419" s="3">
        <v>44427</v>
      </c>
    </row>
    <row r="1420" spans="1:4" x14ac:dyDescent="0.25">
      <c r="A1420">
        <v>22748</v>
      </c>
      <c r="B1420" s="2" t="s">
        <v>71</v>
      </c>
      <c r="C1420">
        <v>13</v>
      </c>
      <c r="D1420" s="3">
        <v>44427</v>
      </c>
    </row>
    <row r="1421" spans="1:4" x14ac:dyDescent="0.25">
      <c r="A1421">
        <v>22749</v>
      </c>
      <c r="B1421" s="2" t="s">
        <v>71</v>
      </c>
      <c r="C1421">
        <v>5</v>
      </c>
      <c r="D1421" s="3">
        <v>44427</v>
      </c>
    </row>
    <row r="1422" spans="1:4" x14ac:dyDescent="0.25">
      <c r="A1422">
        <v>22750</v>
      </c>
      <c r="B1422" s="2" t="s">
        <v>54</v>
      </c>
      <c r="C1422">
        <v>5</v>
      </c>
      <c r="D1422" s="3">
        <v>44427</v>
      </c>
    </row>
    <row r="1423" spans="1:4" x14ac:dyDescent="0.25">
      <c r="A1423">
        <v>22751</v>
      </c>
      <c r="B1423" s="2" t="s">
        <v>27</v>
      </c>
      <c r="C1423">
        <v>4</v>
      </c>
      <c r="D1423" s="3">
        <v>44428</v>
      </c>
    </row>
    <row r="1424" spans="1:4" x14ac:dyDescent="0.25">
      <c r="A1424">
        <v>22752</v>
      </c>
      <c r="B1424" s="2" t="s">
        <v>91</v>
      </c>
      <c r="C1424">
        <v>1</v>
      </c>
      <c r="D1424" s="3">
        <v>44428</v>
      </c>
    </row>
    <row r="1425" spans="1:4" x14ac:dyDescent="0.25">
      <c r="A1425">
        <v>22753</v>
      </c>
      <c r="B1425" s="2" t="s">
        <v>66</v>
      </c>
      <c r="C1425">
        <v>4</v>
      </c>
      <c r="D1425" s="3">
        <v>44428</v>
      </c>
    </row>
    <row r="1426" spans="1:4" x14ac:dyDescent="0.25">
      <c r="A1426">
        <v>22754</v>
      </c>
      <c r="B1426" s="2" t="s">
        <v>36</v>
      </c>
      <c r="C1426">
        <v>4</v>
      </c>
      <c r="D1426" s="3">
        <v>44428</v>
      </c>
    </row>
    <row r="1427" spans="1:4" x14ac:dyDescent="0.25">
      <c r="A1427">
        <v>22755</v>
      </c>
      <c r="B1427" s="2" t="s">
        <v>70</v>
      </c>
      <c r="C1427">
        <v>1</v>
      </c>
      <c r="D1427" s="3">
        <v>44428</v>
      </c>
    </row>
    <row r="1428" spans="1:4" x14ac:dyDescent="0.25">
      <c r="A1428">
        <v>22756</v>
      </c>
      <c r="B1428" s="2" t="s">
        <v>32</v>
      </c>
      <c r="C1428">
        <v>4</v>
      </c>
      <c r="D1428" s="3">
        <v>44428</v>
      </c>
    </row>
    <row r="1429" spans="1:4" x14ac:dyDescent="0.25">
      <c r="A1429">
        <v>22757</v>
      </c>
      <c r="B1429" s="2" t="s">
        <v>25</v>
      </c>
      <c r="C1429">
        <v>9</v>
      </c>
      <c r="D1429" s="3">
        <v>44428</v>
      </c>
    </row>
    <row r="1430" spans="1:4" x14ac:dyDescent="0.25">
      <c r="A1430">
        <v>22758</v>
      </c>
      <c r="B1430" s="2" t="s">
        <v>37</v>
      </c>
      <c r="C1430">
        <v>1</v>
      </c>
      <c r="D1430" s="3">
        <v>44428</v>
      </c>
    </row>
    <row r="1431" spans="1:4" x14ac:dyDescent="0.25">
      <c r="A1431">
        <v>22759</v>
      </c>
      <c r="B1431" s="2" t="s">
        <v>71</v>
      </c>
      <c r="C1431">
        <v>12</v>
      </c>
      <c r="D1431" s="3">
        <v>44428</v>
      </c>
    </row>
    <row r="1432" spans="1:4" x14ac:dyDescent="0.25">
      <c r="A1432">
        <v>22760</v>
      </c>
      <c r="B1432" s="2" t="s">
        <v>53</v>
      </c>
      <c r="C1432">
        <v>9</v>
      </c>
      <c r="D1432" s="3">
        <v>44428</v>
      </c>
    </row>
    <row r="1433" spans="1:4" x14ac:dyDescent="0.25">
      <c r="A1433">
        <v>22761</v>
      </c>
      <c r="B1433" s="2" t="s">
        <v>28</v>
      </c>
      <c r="C1433">
        <v>5</v>
      </c>
      <c r="D1433" s="3">
        <v>44429</v>
      </c>
    </row>
    <row r="1434" spans="1:4" x14ac:dyDescent="0.25">
      <c r="A1434">
        <v>22762</v>
      </c>
      <c r="B1434" s="2" t="s">
        <v>72</v>
      </c>
      <c r="C1434">
        <v>4</v>
      </c>
      <c r="D1434" s="3">
        <v>44429</v>
      </c>
    </row>
    <row r="1435" spans="1:4" x14ac:dyDescent="0.25">
      <c r="A1435">
        <v>22763</v>
      </c>
      <c r="B1435" s="2" t="s">
        <v>71</v>
      </c>
      <c r="C1435">
        <v>4</v>
      </c>
      <c r="D1435" s="3">
        <v>44429</v>
      </c>
    </row>
    <row r="1436" spans="1:4" x14ac:dyDescent="0.25">
      <c r="A1436">
        <v>22764</v>
      </c>
      <c r="B1436" s="2" t="s">
        <v>42</v>
      </c>
      <c r="C1436">
        <v>4</v>
      </c>
      <c r="D1436" s="3">
        <v>44429</v>
      </c>
    </row>
    <row r="1437" spans="1:4" x14ac:dyDescent="0.25">
      <c r="A1437">
        <v>22765</v>
      </c>
      <c r="B1437" s="2" t="s">
        <v>42</v>
      </c>
      <c r="C1437">
        <v>5</v>
      </c>
      <c r="D1437" s="3">
        <v>44429</v>
      </c>
    </row>
    <row r="1438" spans="1:4" x14ac:dyDescent="0.25">
      <c r="A1438">
        <v>22766</v>
      </c>
      <c r="B1438" s="2" t="s">
        <v>48</v>
      </c>
      <c r="C1438">
        <v>1</v>
      </c>
      <c r="D1438" s="3">
        <v>44429</v>
      </c>
    </row>
    <row r="1439" spans="1:4" x14ac:dyDescent="0.25">
      <c r="A1439">
        <v>22767</v>
      </c>
      <c r="B1439" s="2" t="s">
        <v>68</v>
      </c>
      <c r="C1439">
        <v>3</v>
      </c>
      <c r="D1439" s="3">
        <v>44429</v>
      </c>
    </row>
    <row r="1440" spans="1:4" x14ac:dyDescent="0.25">
      <c r="A1440">
        <v>22768</v>
      </c>
      <c r="B1440" s="2" t="s">
        <v>49</v>
      </c>
      <c r="C1440">
        <v>3</v>
      </c>
      <c r="D1440" s="3">
        <v>44429</v>
      </c>
    </row>
    <row r="1441" spans="1:4" x14ac:dyDescent="0.25">
      <c r="A1441">
        <v>22769</v>
      </c>
      <c r="B1441" s="2" t="s">
        <v>71</v>
      </c>
      <c r="C1441">
        <v>7</v>
      </c>
      <c r="D1441" s="3">
        <v>44429</v>
      </c>
    </row>
    <row r="1442" spans="1:4" x14ac:dyDescent="0.25">
      <c r="A1442">
        <v>22770</v>
      </c>
      <c r="B1442" s="2" t="s">
        <v>89</v>
      </c>
      <c r="C1442">
        <v>6</v>
      </c>
      <c r="D1442" s="3">
        <v>44429</v>
      </c>
    </row>
    <row r="1443" spans="1:4" x14ac:dyDescent="0.25">
      <c r="A1443">
        <v>22771</v>
      </c>
      <c r="B1443" s="2" t="s">
        <v>84</v>
      </c>
      <c r="C1443">
        <v>1</v>
      </c>
      <c r="D1443" s="3">
        <v>44429</v>
      </c>
    </row>
    <row r="1444" spans="1:4" x14ac:dyDescent="0.25">
      <c r="A1444">
        <v>22772</v>
      </c>
      <c r="B1444" s="2" t="s">
        <v>48</v>
      </c>
      <c r="C1444">
        <v>9</v>
      </c>
      <c r="D1444" s="3">
        <v>44430</v>
      </c>
    </row>
    <row r="1445" spans="1:4" x14ac:dyDescent="0.25">
      <c r="A1445">
        <v>22773</v>
      </c>
      <c r="B1445" s="2" t="s">
        <v>46</v>
      </c>
      <c r="C1445">
        <v>1</v>
      </c>
      <c r="D1445" s="3">
        <v>44430</v>
      </c>
    </row>
    <row r="1446" spans="1:4" x14ac:dyDescent="0.25">
      <c r="A1446">
        <v>22774</v>
      </c>
      <c r="B1446" s="2" t="s">
        <v>69</v>
      </c>
      <c r="C1446">
        <v>4</v>
      </c>
      <c r="D1446" s="3">
        <v>44430</v>
      </c>
    </row>
    <row r="1447" spans="1:4" x14ac:dyDescent="0.25">
      <c r="A1447">
        <v>22775</v>
      </c>
      <c r="B1447" s="2" t="s">
        <v>37</v>
      </c>
      <c r="C1447">
        <v>10</v>
      </c>
      <c r="D1447" s="3">
        <v>44430</v>
      </c>
    </row>
    <row r="1448" spans="1:4" x14ac:dyDescent="0.25">
      <c r="A1448">
        <v>22776</v>
      </c>
      <c r="B1448" s="2" t="s">
        <v>89</v>
      </c>
      <c r="C1448">
        <v>4</v>
      </c>
      <c r="D1448" s="3">
        <v>44430</v>
      </c>
    </row>
    <row r="1449" spans="1:4" x14ac:dyDescent="0.25">
      <c r="A1449">
        <v>22777</v>
      </c>
      <c r="B1449" s="2" t="s">
        <v>79</v>
      </c>
      <c r="C1449">
        <v>6</v>
      </c>
      <c r="D1449" s="3">
        <v>44430</v>
      </c>
    </row>
    <row r="1450" spans="1:4" x14ac:dyDescent="0.25">
      <c r="A1450">
        <v>22778</v>
      </c>
      <c r="B1450" s="2" t="s">
        <v>49</v>
      </c>
      <c r="C1450">
        <v>10</v>
      </c>
      <c r="D1450" s="3">
        <v>44430</v>
      </c>
    </row>
    <row r="1451" spans="1:4" x14ac:dyDescent="0.25">
      <c r="A1451">
        <v>22779</v>
      </c>
      <c r="B1451" s="2" t="s">
        <v>38</v>
      </c>
      <c r="C1451">
        <v>9</v>
      </c>
      <c r="D1451" s="3">
        <v>44430</v>
      </c>
    </row>
    <row r="1452" spans="1:4" x14ac:dyDescent="0.25">
      <c r="A1452">
        <v>22780</v>
      </c>
      <c r="B1452" s="2" t="s">
        <v>38</v>
      </c>
      <c r="C1452">
        <v>4</v>
      </c>
      <c r="D1452" s="3">
        <v>44430</v>
      </c>
    </row>
    <row r="1453" spans="1:4" x14ac:dyDescent="0.25">
      <c r="A1453">
        <v>22781</v>
      </c>
      <c r="B1453" s="2" t="s">
        <v>29</v>
      </c>
      <c r="C1453">
        <v>7</v>
      </c>
      <c r="D1453" s="3">
        <v>44430</v>
      </c>
    </row>
    <row r="1454" spans="1:4" x14ac:dyDescent="0.25">
      <c r="A1454">
        <v>22782</v>
      </c>
      <c r="B1454" s="2" t="s">
        <v>57</v>
      </c>
      <c r="C1454">
        <v>9</v>
      </c>
      <c r="D1454" s="3">
        <v>44430</v>
      </c>
    </row>
    <row r="1455" spans="1:4" x14ac:dyDescent="0.25">
      <c r="A1455">
        <v>22783</v>
      </c>
      <c r="B1455" s="2" t="s">
        <v>37</v>
      </c>
      <c r="C1455">
        <v>4</v>
      </c>
      <c r="D1455" s="3">
        <v>44430</v>
      </c>
    </row>
    <row r="1456" spans="1:4" x14ac:dyDescent="0.25">
      <c r="A1456">
        <v>22784</v>
      </c>
      <c r="B1456" s="2" t="s">
        <v>44</v>
      </c>
      <c r="C1456">
        <v>4</v>
      </c>
      <c r="D1456" s="3">
        <v>44430</v>
      </c>
    </row>
    <row r="1457" spans="1:4" x14ac:dyDescent="0.25">
      <c r="A1457">
        <v>22785</v>
      </c>
      <c r="B1457" s="2" t="s">
        <v>37</v>
      </c>
      <c r="C1457">
        <v>7</v>
      </c>
      <c r="D1457" s="3">
        <v>44430</v>
      </c>
    </row>
    <row r="1458" spans="1:4" x14ac:dyDescent="0.25">
      <c r="A1458">
        <v>22786</v>
      </c>
      <c r="B1458" s="2" t="s">
        <v>59</v>
      </c>
      <c r="C1458">
        <v>3</v>
      </c>
      <c r="D1458" s="3">
        <v>44430</v>
      </c>
    </row>
    <row r="1459" spans="1:4" x14ac:dyDescent="0.25">
      <c r="A1459">
        <v>22787</v>
      </c>
      <c r="B1459" s="2" t="s">
        <v>61</v>
      </c>
      <c r="C1459">
        <v>4</v>
      </c>
      <c r="D1459" s="3">
        <v>44430</v>
      </c>
    </row>
    <row r="1460" spans="1:4" x14ac:dyDescent="0.25">
      <c r="A1460">
        <v>22788</v>
      </c>
      <c r="B1460" s="2" t="s">
        <v>76</v>
      </c>
      <c r="C1460">
        <v>6</v>
      </c>
      <c r="D1460" s="3">
        <v>44431</v>
      </c>
    </row>
    <row r="1461" spans="1:4" x14ac:dyDescent="0.25">
      <c r="A1461">
        <v>22789</v>
      </c>
      <c r="B1461" s="2" t="s">
        <v>68</v>
      </c>
      <c r="C1461">
        <v>9</v>
      </c>
      <c r="D1461" s="3">
        <v>44431</v>
      </c>
    </row>
    <row r="1462" spans="1:4" x14ac:dyDescent="0.25">
      <c r="A1462">
        <v>22790</v>
      </c>
      <c r="B1462" s="2" t="s">
        <v>66</v>
      </c>
      <c r="C1462">
        <v>5</v>
      </c>
      <c r="D1462" s="3">
        <v>44431</v>
      </c>
    </row>
    <row r="1463" spans="1:4" x14ac:dyDescent="0.25">
      <c r="A1463">
        <v>22791</v>
      </c>
      <c r="B1463" s="2" t="s">
        <v>83</v>
      </c>
      <c r="C1463">
        <v>3</v>
      </c>
      <c r="D1463" s="3">
        <v>44431</v>
      </c>
    </row>
    <row r="1464" spans="1:4" x14ac:dyDescent="0.25">
      <c r="A1464">
        <v>22792</v>
      </c>
      <c r="B1464" s="2" t="s">
        <v>67</v>
      </c>
      <c r="C1464">
        <v>1</v>
      </c>
      <c r="D1464" s="3">
        <v>44431</v>
      </c>
    </row>
    <row r="1465" spans="1:4" x14ac:dyDescent="0.25">
      <c r="A1465">
        <v>22793</v>
      </c>
      <c r="B1465" s="2" t="s">
        <v>109</v>
      </c>
      <c r="C1465">
        <v>4</v>
      </c>
      <c r="D1465" s="3">
        <v>44431</v>
      </c>
    </row>
    <row r="1466" spans="1:4" x14ac:dyDescent="0.25">
      <c r="A1466">
        <v>22794</v>
      </c>
      <c r="B1466" s="2" t="s">
        <v>38</v>
      </c>
      <c r="C1466">
        <v>6</v>
      </c>
      <c r="D1466" s="3">
        <v>44431</v>
      </c>
    </row>
    <row r="1467" spans="1:4" x14ac:dyDescent="0.25">
      <c r="A1467">
        <v>22795</v>
      </c>
      <c r="B1467" s="2" t="s">
        <v>68</v>
      </c>
      <c r="C1467">
        <v>4</v>
      </c>
      <c r="D1467" s="3">
        <v>44431</v>
      </c>
    </row>
    <row r="1468" spans="1:4" x14ac:dyDescent="0.25">
      <c r="A1468">
        <v>22796</v>
      </c>
      <c r="B1468" s="2" t="s">
        <v>34</v>
      </c>
      <c r="C1468">
        <v>11</v>
      </c>
      <c r="D1468" s="3">
        <v>44431</v>
      </c>
    </row>
    <row r="1469" spans="1:4" x14ac:dyDescent="0.25">
      <c r="A1469">
        <v>22797</v>
      </c>
      <c r="B1469" s="2" t="s">
        <v>25</v>
      </c>
      <c r="C1469">
        <v>9</v>
      </c>
      <c r="D1469" s="3">
        <v>44431</v>
      </c>
    </row>
    <row r="1470" spans="1:4" x14ac:dyDescent="0.25">
      <c r="A1470">
        <v>22798</v>
      </c>
      <c r="B1470" s="2" t="s">
        <v>48</v>
      </c>
      <c r="C1470">
        <v>6</v>
      </c>
      <c r="D1470" s="3">
        <v>44432</v>
      </c>
    </row>
    <row r="1471" spans="1:4" x14ac:dyDescent="0.25">
      <c r="A1471">
        <v>22799</v>
      </c>
      <c r="B1471" s="2" t="s">
        <v>70</v>
      </c>
      <c r="C1471">
        <v>3</v>
      </c>
      <c r="D1471" s="3">
        <v>44432</v>
      </c>
    </row>
    <row r="1472" spans="1:4" x14ac:dyDescent="0.25">
      <c r="A1472">
        <v>22800</v>
      </c>
      <c r="B1472" s="2" t="s">
        <v>57</v>
      </c>
      <c r="C1472">
        <v>6</v>
      </c>
      <c r="D1472" s="3">
        <v>44432</v>
      </c>
    </row>
    <row r="1473" spans="1:4" x14ac:dyDescent="0.25">
      <c r="A1473">
        <v>22801</v>
      </c>
      <c r="B1473" s="2" t="s">
        <v>32</v>
      </c>
      <c r="C1473">
        <v>4</v>
      </c>
      <c r="D1473" s="3">
        <v>44432</v>
      </c>
    </row>
    <row r="1474" spans="1:4" x14ac:dyDescent="0.25">
      <c r="A1474">
        <v>22802</v>
      </c>
      <c r="B1474" s="2" t="s">
        <v>49</v>
      </c>
      <c r="C1474">
        <v>3</v>
      </c>
      <c r="D1474" s="3">
        <v>44432</v>
      </c>
    </row>
    <row r="1475" spans="1:4" x14ac:dyDescent="0.25">
      <c r="A1475">
        <v>22803</v>
      </c>
      <c r="B1475" s="2" t="s">
        <v>36</v>
      </c>
      <c r="C1475">
        <v>1</v>
      </c>
      <c r="D1475" s="3">
        <v>44432</v>
      </c>
    </row>
    <row r="1476" spans="1:4" x14ac:dyDescent="0.25">
      <c r="A1476">
        <v>22804</v>
      </c>
      <c r="B1476" s="2" t="s">
        <v>58</v>
      </c>
      <c r="C1476">
        <v>3</v>
      </c>
      <c r="D1476" s="3">
        <v>44432</v>
      </c>
    </row>
    <row r="1477" spans="1:4" x14ac:dyDescent="0.25">
      <c r="A1477">
        <v>22805</v>
      </c>
      <c r="B1477" s="2" t="s">
        <v>62</v>
      </c>
      <c r="C1477">
        <v>4</v>
      </c>
      <c r="D1477" s="3">
        <v>44432</v>
      </c>
    </row>
    <row r="1478" spans="1:4" x14ac:dyDescent="0.25">
      <c r="A1478">
        <v>22806</v>
      </c>
      <c r="B1478" s="2" t="s">
        <v>42</v>
      </c>
      <c r="C1478">
        <v>4</v>
      </c>
      <c r="D1478" s="3">
        <v>44432</v>
      </c>
    </row>
    <row r="1479" spans="1:4" x14ac:dyDescent="0.25">
      <c r="A1479">
        <v>22807</v>
      </c>
      <c r="B1479" s="2" t="s">
        <v>96</v>
      </c>
      <c r="C1479">
        <v>9</v>
      </c>
      <c r="D1479" s="3">
        <v>44432</v>
      </c>
    </row>
    <row r="1480" spans="1:4" x14ac:dyDescent="0.25">
      <c r="A1480">
        <v>22808</v>
      </c>
      <c r="B1480" s="2" t="s">
        <v>56</v>
      </c>
      <c r="C1480">
        <v>4</v>
      </c>
      <c r="D1480" s="3">
        <v>44432</v>
      </c>
    </row>
    <row r="1481" spans="1:4" x14ac:dyDescent="0.25">
      <c r="A1481">
        <v>22809</v>
      </c>
      <c r="B1481" s="2" t="s">
        <v>105</v>
      </c>
      <c r="C1481">
        <v>4</v>
      </c>
      <c r="D1481" s="3">
        <v>44432</v>
      </c>
    </row>
    <row r="1482" spans="1:4" x14ac:dyDescent="0.25">
      <c r="A1482">
        <v>22810</v>
      </c>
      <c r="B1482" s="2" t="s">
        <v>81</v>
      </c>
      <c r="C1482">
        <v>4</v>
      </c>
      <c r="D1482" s="3">
        <v>44432</v>
      </c>
    </row>
    <row r="1483" spans="1:4" x14ac:dyDescent="0.25">
      <c r="A1483">
        <v>22811</v>
      </c>
      <c r="B1483" s="2" t="s">
        <v>93</v>
      </c>
      <c r="C1483">
        <v>4</v>
      </c>
      <c r="D1483" s="3">
        <v>44432</v>
      </c>
    </row>
    <row r="1484" spans="1:4" x14ac:dyDescent="0.25">
      <c r="A1484">
        <v>22812</v>
      </c>
      <c r="B1484" s="2" t="s">
        <v>30</v>
      </c>
      <c r="C1484">
        <v>3</v>
      </c>
      <c r="D1484" s="3">
        <v>44433</v>
      </c>
    </row>
    <row r="1485" spans="1:4" x14ac:dyDescent="0.25">
      <c r="A1485">
        <v>22813</v>
      </c>
      <c r="B1485" s="2" t="s">
        <v>50</v>
      </c>
      <c r="C1485">
        <v>4</v>
      </c>
      <c r="D1485" s="3">
        <v>44433</v>
      </c>
    </row>
    <row r="1486" spans="1:4" x14ac:dyDescent="0.25">
      <c r="A1486">
        <v>22814</v>
      </c>
      <c r="B1486" s="2" t="s">
        <v>32</v>
      </c>
      <c r="C1486">
        <v>3</v>
      </c>
      <c r="D1486" s="3">
        <v>44433</v>
      </c>
    </row>
    <row r="1487" spans="1:4" x14ac:dyDescent="0.25">
      <c r="A1487">
        <v>22815</v>
      </c>
      <c r="B1487" s="2" t="s">
        <v>39</v>
      </c>
      <c r="C1487">
        <v>6</v>
      </c>
      <c r="D1487" s="3">
        <v>44433</v>
      </c>
    </row>
    <row r="1488" spans="1:4" x14ac:dyDescent="0.25">
      <c r="A1488">
        <v>22816</v>
      </c>
      <c r="B1488" s="2" t="s">
        <v>48</v>
      </c>
      <c r="C1488">
        <v>4</v>
      </c>
      <c r="D1488" s="3">
        <v>44433</v>
      </c>
    </row>
    <row r="1489" spans="1:4" x14ac:dyDescent="0.25">
      <c r="A1489">
        <v>22817</v>
      </c>
      <c r="B1489" s="2" t="s">
        <v>67</v>
      </c>
      <c r="C1489">
        <v>9</v>
      </c>
      <c r="D1489" s="3">
        <v>44433</v>
      </c>
    </row>
    <row r="1490" spans="1:4" x14ac:dyDescent="0.25">
      <c r="A1490">
        <v>22818</v>
      </c>
      <c r="B1490" s="2" t="s">
        <v>54</v>
      </c>
      <c r="C1490">
        <v>9</v>
      </c>
      <c r="D1490" s="3">
        <v>44433</v>
      </c>
    </row>
    <row r="1491" spans="1:4" x14ac:dyDescent="0.25">
      <c r="A1491">
        <v>22819</v>
      </c>
      <c r="B1491" s="2" t="s">
        <v>91</v>
      </c>
      <c r="C1491">
        <v>4</v>
      </c>
      <c r="D1491" s="3">
        <v>44433</v>
      </c>
    </row>
    <row r="1492" spans="1:4" x14ac:dyDescent="0.25">
      <c r="A1492">
        <v>22820</v>
      </c>
      <c r="B1492" s="2" t="s">
        <v>58</v>
      </c>
      <c r="C1492">
        <v>1</v>
      </c>
      <c r="D1492" s="3">
        <v>44433</v>
      </c>
    </row>
    <row r="1493" spans="1:4" x14ac:dyDescent="0.25">
      <c r="A1493">
        <v>22821</v>
      </c>
      <c r="B1493" s="2" t="s">
        <v>85</v>
      </c>
      <c r="C1493">
        <v>6</v>
      </c>
      <c r="D1493" s="3">
        <v>44433</v>
      </c>
    </row>
    <row r="1494" spans="1:4" x14ac:dyDescent="0.25">
      <c r="A1494">
        <v>22822</v>
      </c>
      <c r="B1494" s="2" t="s">
        <v>89</v>
      </c>
      <c r="C1494">
        <v>3</v>
      </c>
      <c r="D1494" s="3">
        <v>44433</v>
      </c>
    </row>
    <row r="1495" spans="1:4" x14ac:dyDescent="0.25">
      <c r="A1495">
        <v>22823</v>
      </c>
      <c r="B1495" s="2" t="s">
        <v>76</v>
      </c>
      <c r="C1495">
        <v>5</v>
      </c>
      <c r="D1495" s="3">
        <v>44433</v>
      </c>
    </row>
    <row r="1496" spans="1:4" x14ac:dyDescent="0.25">
      <c r="A1496">
        <v>22824</v>
      </c>
      <c r="B1496" s="2" t="s">
        <v>25</v>
      </c>
      <c r="C1496">
        <v>1</v>
      </c>
      <c r="D1496" s="3">
        <v>44433</v>
      </c>
    </row>
    <row r="1497" spans="1:4" x14ac:dyDescent="0.25">
      <c r="A1497">
        <v>22825</v>
      </c>
      <c r="B1497" s="2" t="s">
        <v>45</v>
      </c>
      <c r="C1497">
        <v>1</v>
      </c>
      <c r="D1497" s="3">
        <v>44433</v>
      </c>
    </row>
    <row r="1498" spans="1:4" x14ac:dyDescent="0.25">
      <c r="A1498">
        <v>22826</v>
      </c>
      <c r="B1498" s="2" t="s">
        <v>110</v>
      </c>
      <c r="C1498">
        <v>1</v>
      </c>
      <c r="D1498" s="3">
        <v>44433</v>
      </c>
    </row>
    <row r="1499" spans="1:4" x14ac:dyDescent="0.25">
      <c r="A1499">
        <v>22827</v>
      </c>
      <c r="B1499" s="2" t="s">
        <v>67</v>
      </c>
      <c r="C1499">
        <v>12</v>
      </c>
      <c r="D1499" s="3">
        <v>44433</v>
      </c>
    </row>
    <row r="1500" spans="1:4" x14ac:dyDescent="0.25">
      <c r="A1500">
        <v>22828</v>
      </c>
      <c r="B1500" s="2" t="s">
        <v>50</v>
      </c>
      <c r="C1500">
        <v>1</v>
      </c>
      <c r="D1500" s="3">
        <v>44434</v>
      </c>
    </row>
    <row r="1501" spans="1:4" x14ac:dyDescent="0.25">
      <c r="A1501">
        <v>22829</v>
      </c>
      <c r="B1501" s="2" t="s">
        <v>70</v>
      </c>
      <c r="C1501">
        <v>4</v>
      </c>
      <c r="D1501" s="3">
        <v>44434</v>
      </c>
    </row>
    <row r="1502" spans="1:4" x14ac:dyDescent="0.25">
      <c r="A1502">
        <v>22830</v>
      </c>
      <c r="B1502" s="2" t="s">
        <v>66</v>
      </c>
      <c r="C1502">
        <v>4</v>
      </c>
      <c r="D1502" s="3">
        <v>44434</v>
      </c>
    </row>
    <row r="1503" spans="1:4" x14ac:dyDescent="0.25">
      <c r="A1503">
        <v>22831</v>
      </c>
      <c r="B1503" s="2" t="s">
        <v>75</v>
      </c>
      <c r="C1503">
        <v>6</v>
      </c>
      <c r="D1503" s="3">
        <v>44434</v>
      </c>
    </row>
    <row r="1504" spans="1:4" x14ac:dyDescent="0.25">
      <c r="A1504">
        <v>22832</v>
      </c>
      <c r="B1504" s="2" t="s">
        <v>34</v>
      </c>
      <c r="C1504">
        <v>1</v>
      </c>
      <c r="D1504" s="3">
        <v>44434</v>
      </c>
    </row>
    <row r="1505" spans="1:4" x14ac:dyDescent="0.25">
      <c r="A1505">
        <v>22833</v>
      </c>
      <c r="B1505" s="2" t="s">
        <v>87</v>
      </c>
      <c r="C1505">
        <v>4</v>
      </c>
      <c r="D1505" s="3">
        <v>44434</v>
      </c>
    </row>
    <row r="1506" spans="1:4" x14ac:dyDescent="0.25">
      <c r="A1506">
        <v>22834</v>
      </c>
      <c r="B1506" s="2" t="s">
        <v>40</v>
      </c>
      <c r="C1506">
        <v>4</v>
      </c>
      <c r="D1506" s="3">
        <v>44434</v>
      </c>
    </row>
    <row r="1507" spans="1:4" x14ac:dyDescent="0.25">
      <c r="A1507">
        <v>22835</v>
      </c>
      <c r="B1507" s="2" t="s">
        <v>32</v>
      </c>
      <c r="C1507">
        <v>1</v>
      </c>
      <c r="D1507" s="3">
        <v>44434</v>
      </c>
    </row>
    <row r="1508" spans="1:4" x14ac:dyDescent="0.25">
      <c r="A1508">
        <v>22836</v>
      </c>
      <c r="B1508" s="2" t="s">
        <v>56</v>
      </c>
      <c r="C1508">
        <v>1</v>
      </c>
      <c r="D1508" s="3">
        <v>44434</v>
      </c>
    </row>
    <row r="1509" spans="1:4" x14ac:dyDescent="0.25">
      <c r="A1509">
        <v>22837</v>
      </c>
      <c r="B1509" s="2" t="s">
        <v>90</v>
      </c>
      <c r="C1509">
        <v>5</v>
      </c>
      <c r="D1509" s="3">
        <v>44434</v>
      </c>
    </row>
    <row r="1510" spans="1:4" x14ac:dyDescent="0.25">
      <c r="A1510">
        <v>22838</v>
      </c>
      <c r="B1510" s="2" t="s">
        <v>99</v>
      </c>
      <c r="C1510">
        <v>6</v>
      </c>
      <c r="D1510" s="3">
        <v>44434</v>
      </c>
    </row>
    <row r="1511" spans="1:4" x14ac:dyDescent="0.25">
      <c r="A1511">
        <v>22839</v>
      </c>
      <c r="B1511" s="2" t="s">
        <v>68</v>
      </c>
      <c r="C1511">
        <v>7</v>
      </c>
      <c r="D1511" s="3">
        <v>44434</v>
      </c>
    </row>
    <row r="1512" spans="1:4" x14ac:dyDescent="0.25">
      <c r="A1512">
        <v>22840</v>
      </c>
      <c r="B1512" s="2" t="s">
        <v>42</v>
      </c>
      <c r="C1512">
        <v>1</v>
      </c>
      <c r="D1512" s="3">
        <v>44434</v>
      </c>
    </row>
    <row r="1513" spans="1:4" x14ac:dyDescent="0.25">
      <c r="A1513">
        <v>22841</v>
      </c>
      <c r="B1513" s="2" t="s">
        <v>61</v>
      </c>
      <c r="C1513">
        <v>10</v>
      </c>
      <c r="D1513" s="3">
        <v>44434</v>
      </c>
    </row>
    <row r="1514" spans="1:4" x14ac:dyDescent="0.25">
      <c r="A1514">
        <v>22842</v>
      </c>
      <c r="B1514" s="2" t="s">
        <v>94</v>
      </c>
      <c r="C1514">
        <v>7</v>
      </c>
      <c r="D1514" s="3">
        <v>44434</v>
      </c>
    </row>
    <row r="1515" spans="1:4" x14ac:dyDescent="0.25">
      <c r="A1515">
        <v>22843</v>
      </c>
      <c r="B1515" s="2" t="s">
        <v>31</v>
      </c>
      <c r="C1515">
        <v>4</v>
      </c>
      <c r="D1515" s="3">
        <v>44434</v>
      </c>
    </row>
    <row r="1516" spans="1:4" x14ac:dyDescent="0.25">
      <c r="A1516">
        <v>22844</v>
      </c>
      <c r="B1516" s="2" t="s">
        <v>32</v>
      </c>
      <c r="C1516">
        <v>8</v>
      </c>
      <c r="D1516" s="3">
        <v>44434</v>
      </c>
    </row>
    <row r="1517" spans="1:4" x14ac:dyDescent="0.25">
      <c r="A1517">
        <v>22845</v>
      </c>
      <c r="B1517" s="2" t="s">
        <v>47</v>
      </c>
      <c r="C1517">
        <v>4</v>
      </c>
      <c r="D1517" s="3">
        <v>44434</v>
      </c>
    </row>
    <row r="1518" spans="1:4" x14ac:dyDescent="0.25">
      <c r="A1518">
        <v>22846</v>
      </c>
      <c r="B1518" s="2" t="s">
        <v>78</v>
      </c>
      <c r="C1518">
        <v>5</v>
      </c>
      <c r="D1518" s="3">
        <v>44434</v>
      </c>
    </row>
    <row r="1519" spans="1:4" x14ac:dyDescent="0.25">
      <c r="A1519">
        <v>22847</v>
      </c>
      <c r="B1519" s="2" t="s">
        <v>40</v>
      </c>
      <c r="C1519">
        <v>6</v>
      </c>
      <c r="D1519" s="3">
        <v>44434</v>
      </c>
    </row>
    <row r="1520" spans="1:4" x14ac:dyDescent="0.25">
      <c r="A1520">
        <v>22848</v>
      </c>
      <c r="B1520" s="2" t="s">
        <v>84</v>
      </c>
      <c r="C1520">
        <v>7</v>
      </c>
      <c r="D1520" s="3">
        <v>44434</v>
      </c>
    </row>
    <row r="1521" spans="1:4" x14ac:dyDescent="0.25">
      <c r="A1521">
        <v>22849</v>
      </c>
      <c r="B1521" s="2" t="s">
        <v>72</v>
      </c>
      <c r="C1521">
        <v>4</v>
      </c>
      <c r="D1521" s="3">
        <v>44434</v>
      </c>
    </row>
    <row r="1522" spans="1:4" x14ac:dyDescent="0.25">
      <c r="A1522">
        <v>22850</v>
      </c>
      <c r="B1522" s="2" t="s">
        <v>73</v>
      </c>
      <c r="C1522">
        <v>2</v>
      </c>
      <c r="D1522" s="3">
        <v>44434</v>
      </c>
    </row>
    <row r="1523" spans="1:4" x14ac:dyDescent="0.25">
      <c r="A1523">
        <v>22851</v>
      </c>
      <c r="B1523" s="2" t="s">
        <v>52</v>
      </c>
      <c r="C1523">
        <v>10</v>
      </c>
      <c r="D1523" s="3">
        <v>44434</v>
      </c>
    </row>
    <row r="1524" spans="1:4" x14ac:dyDescent="0.25">
      <c r="A1524">
        <v>22852</v>
      </c>
      <c r="B1524" s="2" t="s">
        <v>87</v>
      </c>
      <c r="C1524">
        <v>5</v>
      </c>
      <c r="D1524" s="3">
        <v>44434</v>
      </c>
    </row>
    <row r="1525" spans="1:4" x14ac:dyDescent="0.25">
      <c r="A1525">
        <v>22853</v>
      </c>
      <c r="B1525" s="2" t="s">
        <v>60</v>
      </c>
      <c r="C1525">
        <v>13</v>
      </c>
      <c r="D1525" s="3">
        <v>44434</v>
      </c>
    </row>
    <row r="1526" spans="1:4" x14ac:dyDescent="0.25">
      <c r="A1526">
        <v>22854</v>
      </c>
      <c r="B1526" s="2" t="s">
        <v>32</v>
      </c>
      <c r="C1526">
        <v>1</v>
      </c>
      <c r="D1526" s="3">
        <v>44435</v>
      </c>
    </row>
    <row r="1527" spans="1:4" x14ac:dyDescent="0.25">
      <c r="A1527">
        <v>22855</v>
      </c>
      <c r="B1527" s="2" t="s">
        <v>24</v>
      </c>
      <c r="C1527">
        <v>3</v>
      </c>
      <c r="D1527" s="3">
        <v>44435</v>
      </c>
    </row>
    <row r="1528" spans="1:4" x14ac:dyDescent="0.25">
      <c r="A1528">
        <v>22856</v>
      </c>
      <c r="B1528" s="2" t="s">
        <v>31</v>
      </c>
      <c r="C1528">
        <v>4</v>
      </c>
      <c r="D1528" s="3">
        <v>44435</v>
      </c>
    </row>
    <row r="1529" spans="1:4" x14ac:dyDescent="0.25">
      <c r="A1529">
        <v>22857</v>
      </c>
      <c r="B1529" s="2" t="s">
        <v>72</v>
      </c>
      <c r="C1529">
        <v>3</v>
      </c>
      <c r="D1529" s="3">
        <v>44435</v>
      </c>
    </row>
    <row r="1530" spans="1:4" x14ac:dyDescent="0.25">
      <c r="A1530">
        <v>22858</v>
      </c>
      <c r="B1530" s="2" t="s">
        <v>84</v>
      </c>
      <c r="C1530">
        <v>6</v>
      </c>
      <c r="D1530" s="3">
        <v>44435</v>
      </c>
    </row>
    <row r="1531" spans="1:4" x14ac:dyDescent="0.25">
      <c r="A1531">
        <v>22859</v>
      </c>
      <c r="B1531" s="2" t="s">
        <v>48</v>
      </c>
      <c r="C1531">
        <v>9</v>
      </c>
      <c r="D1531" s="3">
        <v>44435</v>
      </c>
    </row>
    <row r="1532" spans="1:4" x14ac:dyDescent="0.25">
      <c r="A1532">
        <v>22860</v>
      </c>
      <c r="B1532" s="2" t="s">
        <v>60</v>
      </c>
      <c r="C1532">
        <v>12</v>
      </c>
      <c r="D1532" s="3">
        <v>44435</v>
      </c>
    </row>
    <row r="1533" spans="1:4" x14ac:dyDescent="0.25">
      <c r="A1533">
        <v>22861</v>
      </c>
      <c r="B1533" s="2" t="s">
        <v>48</v>
      </c>
      <c r="C1533">
        <v>3</v>
      </c>
      <c r="D1533" s="3">
        <v>44435</v>
      </c>
    </row>
    <row r="1534" spans="1:4" x14ac:dyDescent="0.25">
      <c r="A1534">
        <v>22862</v>
      </c>
      <c r="B1534" s="2" t="s">
        <v>51</v>
      </c>
      <c r="C1534">
        <v>6</v>
      </c>
      <c r="D1534" s="3">
        <v>44435</v>
      </c>
    </row>
    <row r="1535" spans="1:4" x14ac:dyDescent="0.25">
      <c r="A1535">
        <v>22863</v>
      </c>
      <c r="B1535" s="2" t="s">
        <v>32</v>
      </c>
      <c r="C1535">
        <v>7</v>
      </c>
      <c r="D1535" s="3">
        <v>44435</v>
      </c>
    </row>
    <row r="1536" spans="1:4" x14ac:dyDescent="0.25">
      <c r="A1536">
        <v>22864</v>
      </c>
      <c r="B1536" s="2" t="s">
        <v>92</v>
      </c>
      <c r="C1536">
        <v>7</v>
      </c>
      <c r="D1536" s="3">
        <v>44435</v>
      </c>
    </row>
    <row r="1537" spans="1:4" x14ac:dyDescent="0.25">
      <c r="A1537">
        <v>22865</v>
      </c>
      <c r="B1537" s="2" t="s">
        <v>62</v>
      </c>
      <c r="C1537">
        <v>7</v>
      </c>
      <c r="D1537" s="3">
        <v>44436</v>
      </c>
    </row>
    <row r="1538" spans="1:4" x14ac:dyDescent="0.25">
      <c r="A1538">
        <v>22866</v>
      </c>
      <c r="B1538" s="2" t="s">
        <v>51</v>
      </c>
      <c r="C1538">
        <v>3</v>
      </c>
      <c r="D1538" s="3">
        <v>44436</v>
      </c>
    </row>
    <row r="1539" spans="1:4" x14ac:dyDescent="0.25">
      <c r="A1539">
        <v>22867</v>
      </c>
      <c r="B1539" s="2" t="s">
        <v>48</v>
      </c>
      <c r="C1539">
        <v>12</v>
      </c>
      <c r="D1539" s="3">
        <v>44436</v>
      </c>
    </row>
    <row r="1540" spans="1:4" x14ac:dyDescent="0.25">
      <c r="A1540">
        <v>22868</v>
      </c>
      <c r="B1540" s="2" t="s">
        <v>39</v>
      </c>
      <c r="C1540">
        <v>12</v>
      </c>
      <c r="D1540" s="3">
        <v>44436</v>
      </c>
    </row>
    <row r="1541" spans="1:4" x14ac:dyDescent="0.25">
      <c r="A1541">
        <v>22869</v>
      </c>
      <c r="B1541" s="2" t="s">
        <v>26</v>
      </c>
      <c r="C1541">
        <v>3</v>
      </c>
      <c r="D1541" s="3">
        <v>44436</v>
      </c>
    </row>
    <row r="1542" spans="1:4" x14ac:dyDescent="0.25">
      <c r="A1542">
        <v>22870</v>
      </c>
      <c r="B1542" s="2" t="s">
        <v>68</v>
      </c>
      <c r="C1542">
        <v>6</v>
      </c>
      <c r="D1542" s="3">
        <v>44436</v>
      </c>
    </row>
    <row r="1543" spans="1:4" x14ac:dyDescent="0.25">
      <c r="A1543">
        <v>22871</v>
      </c>
      <c r="B1543" s="2" t="s">
        <v>48</v>
      </c>
      <c r="C1543">
        <v>3</v>
      </c>
      <c r="D1543" s="3">
        <v>44436</v>
      </c>
    </row>
    <row r="1544" spans="1:4" x14ac:dyDescent="0.25">
      <c r="A1544">
        <v>22872</v>
      </c>
      <c r="B1544" s="2" t="s">
        <v>70</v>
      </c>
      <c r="C1544">
        <v>1</v>
      </c>
      <c r="D1544" s="3">
        <v>44436</v>
      </c>
    </row>
    <row r="1545" spans="1:4" x14ac:dyDescent="0.25">
      <c r="A1545">
        <v>22873</v>
      </c>
      <c r="B1545" s="2" t="s">
        <v>65</v>
      </c>
      <c r="C1545">
        <v>4</v>
      </c>
      <c r="D1545" s="3">
        <v>44436</v>
      </c>
    </row>
    <row r="1546" spans="1:4" x14ac:dyDescent="0.25">
      <c r="A1546">
        <v>22874</v>
      </c>
      <c r="B1546" s="2" t="s">
        <v>63</v>
      </c>
      <c r="C1546">
        <v>6</v>
      </c>
      <c r="D1546" s="3">
        <v>44436</v>
      </c>
    </row>
    <row r="1547" spans="1:4" x14ac:dyDescent="0.25">
      <c r="A1547">
        <v>22875</v>
      </c>
      <c r="B1547" s="2" t="s">
        <v>84</v>
      </c>
      <c r="C1547">
        <v>6</v>
      </c>
      <c r="D1547" s="3">
        <v>44436</v>
      </c>
    </row>
    <row r="1548" spans="1:4" x14ac:dyDescent="0.25">
      <c r="A1548">
        <v>22876</v>
      </c>
      <c r="B1548" s="2" t="s">
        <v>101</v>
      </c>
      <c r="C1548">
        <v>9</v>
      </c>
      <c r="D1548" s="3">
        <v>44436</v>
      </c>
    </row>
    <row r="1549" spans="1:4" x14ac:dyDescent="0.25">
      <c r="A1549">
        <v>22877</v>
      </c>
      <c r="B1549" s="2" t="s">
        <v>59</v>
      </c>
      <c r="C1549">
        <v>1</v>
      </c>
      <c r="D1549" s="3">
        <v>44436</v>
      </c>
    </row>
    <row r="1550" spans="1:4" x14ac:dyDescent="0.25">
      <c r="A1550">
        <v>22878</v>
      </c>
      <c r="B1550" s="2" t="s">
        <v>3636</v>
      </c>
      <c r="C1550">
        <v>7</v>
      </c>
      <c r="D1550" s="3">
        <v>44436</v>
      </c>
    </row>
    <row r="1551" spans="1:4" x14ac:dyDescent="0.25">
      <c r="A1551">
        <v>22879</v>
      </c>
      <c r="B1551" s="2" t="s">
        <v>31</v>
      </c>
      <c r="C1551">
        <v>3</v>
      </c>
      <c r="D1551" s="3">
        <v>44436</v>
      </c>
    </row>
    <row r="1552" spans="1:4" x14ac:dyDescent="0.25">
      <c r="A1552">
        <v>22880</v>
      </c>
      <c r="B1552" s="2" t="s">
        <v>44</v>
      </c>
      <c r="C1552">
        <v>5</v>
      </c>
      <c r="D1552" s="3">
        <v>44436</v>
      </c>
    </row>
    <row r="1553" spans="1:4" x14ac:dyDescent="0.25">
      <c r="A1553">
        <v>22881</v>
      </c>
      <c r="B1553" s="2" t="s">
        <v>34</v>
      </c>
      <c r="C1553">
        <v>4</v>
      </c>
      <c r="D1553" s="3">
        <v>44437</v>
      </c>
    </row>
    <row r="1554" spans="1:4" x14ac:dyDescent="0.25">
      <c r="A1554">
        <v>22882</v>
      </c>
      <c r="B1554" s="2" t="s">
        <v>49</v>
      </c>
      <c r="C1554">
        <v>4</v>
      </c>
      <c r="D1554" s="3">
        <v>44437</v>
      </c>
    </row>
    <row r="1555" spans="1:4" x14ac:dyDescent="0.25">
      <c r="A1555">
        <v>22883</v>
      </c>
      <c r="B1555" s="2" t="s">
        <v>72</v>
      </c>
      <c r="C1555">
        <v>3</v>
      </c>
      <c r="D1555" s="3">
        <v>44437</v>
      </c>
    </row>
    <row r="1556" spans="1:4" x14ac:dyDescent="0.25">
      <c r="A1556">
        <v>22884</v>
      </c>
      <c r="B1556" s="2" t="s">
        <v>44</v>
      </c>
      <c r="C1556">
        <v>4</v>
      </c>
      <c r="D1556" s="3">
        <v>44437</v>
      </c>
    </row>
    <row r="1557" spans="1:4" x14ac:dyDescent="0.25">
      <c r="A1557">
        <v>22885</v>
      </c>
      <c r="B1557" s="2" t="s">
        <v>44</v>
      </c>
      <c r="C1557">
        <v>3</v>
      </c>
      <c r="D1557" s="3">
        <v>44437</v>
      </c>
    </row>
    <row r="1558" spans="1:4" x14ac:dyDescent="0.25">
      <c r="A1558">
        <v>22886</v>
      </c>
      <c r="B1558" s="2" t="s">
        <v>104</v>
      </c>
      <c r="C1558">
        <v>4</v>
      </c>
      <c r="D1558" s="3">
        <v>44437</v>
      </c>
    </row>
    <row r="1559" spans="1:4" x14ac:dyDescent="0.25">
      <c r="A1559">
        <v>22887</v>
      </c>
      <c r="B1559" s="2" t="s">
        <v>39</v>
      </c>
      <c r="C1559">
        <v>4</v>
      </c>
      <c r="D1559" s="3">
        <v>44437</v>
      </c>
    </row>
    <row r="1560" spans="1:4" x14ac:dyDescent="0.25">
      <c r="A1560">
        <v>22888</v>
      </c>
      <c r="B1560" s="2" t="s">
        <v>45</v>
      </c>
      <c r="C1560">
        <v>4</v>
      </c>
      <c r="D1560" s="3">
        <v>44437</v>
      </c>
    </row>
    <row r="1561" spans="1:4" x14ac:dyDescent="0.25">
      <c r="A1561">
        <v>22889</v>
      </c>
      <c r="B1561" s="2" t="s">
        <v>103</v>
      </c>
      <c r="C1561">
        <v>4</v>
      </c>
      <c r="D1561" s="3">
        <v>44437</v>
      </c>
    </row>
    <row r="1562" spans="1:4" x14ac:dyDescent="0.25">
      <c r="A1562">
        <v>22890</v>
      </c>
      <c r="B1562" s="2" t="s">
        <v>28</v>
      </c>
      <c r="C1562">
        <v>4</v>
      </c>
      <c r="D1562" s="3">
        <v>44437</v>
      </c>
    </row>
    <row r="1563" spans="1:4" x14ac:dyDescent="0.25">
      <c r="A1563">
        <v>22891</v>
      </c>
      <c r="B1563" s="2" t="s">
        <v>60</v>
      </c>
      <c r="C1563">
        <v>3</v>
      </c>
      <c r="D1563" s="3">
        <v>44437</v>
      </c>
    </row>
    <row r="1564" spans="1:4" x14ac:dyDescent="0.25">
      <c r="A1564">
        <v>22892</v>
      </c>
      <c r="B1564" s="2" t="s">
        <v>80</v>
      </c>
      <c r="C1564">
        <v>4</v>
      </c>
      <c r="D1564" s="3">
        <v>44437</v>
      </c>
    </row>
    <row r="1565" spans="1:4" x14ac:dyDescent="0.25">
      <c r="A1565">
        <v>22893</v>
      </c>
      <c r="B1565" s="2" t="s">
        <v>58</v>
      </c>
      <c r="C1565">
        <v>6</v>
      </c>
      <c r="D1565" s="3">
        <v>44438</v>
      </c>
    </row>
    <row r="1566" spans="1:4" x14ac:dyDescent="0.25">
      <c r="A1566">
        <v>22894</v>
      </c>
      <c r="B1566" s="2" t="s">
        <v>75</v>
      </c>
      <c r="C1566">
        <v>1</v>
      </c>
      <c r="D1566" s="3">
        <v>44438</v>
      </c>
    </row>
    <row r="1567" spans="1:4" x14ac:dyDescent="0.25">
      <c r="A1567">
        <v>22895</v>
      </c>
      <c r="B1567" s="2" t="s">
        <v>96</v>
      </c>
      <c r="C1567">
        <v>3</v>
      </c>
      <c r="D1567" s="3">
        <v>44438</v>
      </c>
    </row>
    <row r="1568" spans="1:4" x14ac:dyDescent="0.25">
      <c r="A1568">
        <v>22896</v>
      </c>
      <c r="B1568" s="2" t="s">
        <v>91</v>
      </c>
      <c r="C1568">
        <v>1</v>
      </c>
      <c r="D1568" s="3">
        <v>44438</v>
      </c>
    </row>
    <row r="1569" spans="1:4" x14ac:dyDescent="0.25">
      <c r="A1569">
        <v>22897</v>
      </c>
      <c r="B1569" s="2" t="s">
        <v>67</v>
      </c>
      <c r="C1569">
        <v>1</v>
      </c>
      <c r="D1569" s="3">
        <v>44438</v>
      </c>
    </row>
    <row r="1570" spans="1:4" x14ac:dyDescent="0.25">
      <c r="A1570">
        <v>22898</v>
      </c>
      <c r="B1570" s="2" t="s">
        <v>90</v>
      </c>
      <c r="C1570">
        <v>3</v>
      </c>
      <c r="D1570" s="3">
        <v>44438</v>
      </c>
    </row>
    <row r="1571" spans="1:4" x14ac:dyDescent="0.25">
      <c r="A1571">
        <v>22899</v>
      </c>
      <c r="B1571" s="2" t="s">
        <v>28</v>
      </c>
      <c r="C1571">
        <v>1</v>
      </c>
      <c r="D1571" s="3">
        <v>44438</v>
      </c>
    </row>
    <row r="1572" spans="1:4" x14ac:dyDescent="0.25">
      <c r="A1572">
        <v>22900</v>
      </c>
      <c r="B1572" s="2" t="s">
        <v>85</v>
      </c>
      <c r="C1572">
        <v>10</v>
      </c>
      <c r="D1572" s="3">
        <v>44438</v>
      </c>
    </row>
    <row r="1573" spans="1:4" x14ac:dyDescent="0.25">
      <c r="A1573">
        <v>22901</v>
      </c>
      <c r="B1573" s="2" t="s">
        <v>90</v>
      </c>
      <c r="C1573">
        <v>3</v>
      </c>
      <c r="D1573" s="3">
        <v>44438</v>
      </c>
    </row>
    <row r="1574" spans="1:4" x14ac:dyDescent="0.25">
      <c r="A1574">
        <v>22902</v>
      </c>
      <c r="B1574" s="2" t="s">
        <v>90</v>
      </c>
      <c r="C1574">
        <v>4</v>
      </c>
      <c r="D1574" s="3">
        <v>44438</v>
      </c>
    </row>
    <row r="1575" spans="1:4" x14ac:dyDescent="0.25">
      <c r="A1575">
        <v>22903</v>
      </c>
      <c r="B1575" s="2" t="s">
        <v>68</v>
      </c>
      <c r="C1575">
        <v>1</v>
      </c>
      <c r="D1575" s="3">
        <v>44438</v>
      </c>
    </row>
    <row r="1576" spans="1:4" x14ac:dyDescent="0.25">
      <c r="A1576">
        <v>22904</v>
      </c>
      <c r="B1576" s="2" t="s">
        <v>109</v>
      </c>
      <c r="C1576">
        <v>3</v>
      </c>
      <c r="D1576" s="3">
        <v>44438</v>
      </c>
    </row>
    <row r="1577" spans="1:4" x14ac:dyDescent="0.25">
      <c r="A1577">
        <v>22905</v>
      </c>
      <c r="B1577" s="2" t="s">
        <v>27</v>
      </c>
      <c r="C1577">
        <v>1</v>
      </c>
      <c r="D1577" s="3">
        <v>44438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6FB70-1CE6-493A-94C6-C6A3BF061809}">
  <sheetPr>
    <tabColor theme="5"/>
  </sheetPr>
  <dimension ref="A1:AU4645"/>
  <sheetViews>
    <sheetView topLeftCell="I475" zoomScale="70" zoomScaleNormal="70" workbookViewId="0">
      <selection sqref="A1:F1"/>
    </sheetView>
  </sheetViews>
  <sheetFormatPr baseColWidth="10" defaultRowHeight="15" x14ac:dyDescent="0.25"/>
  <cols>
    <col min="1" max="1" width="11.140625" bestFit="1" customWidth="1"/>
    <col min="2" max="2" width="10.42578125" bestFit="1" customWidth="1"/>
    <col min="3" max="3" width="10.5703125" bestFit="1" customWidth="1"/>
    <col min="4" max="4" width="6.5703125" bestFit="1" customWidth="1"/>
    <col min="6" max="6" width="18.28515625" style="5" customWidth="1"/>
    <col min="9" max="9" width="18.28515625" customWidth="1"/>
    <col min="10" max="10" width="13.5703125" customWidth="1"/>
    <col min="11" max="11" width="13" bestFit="1" customWidth="1"/>
    <col min="12" max="12" width="11.85546875" bestFit="1" customWidth="1"/>
    <col min="14" max="14" width="10" customWidth="1"/>
    <col min="21" max="21" width="11.85546875" bestFit="1" customWidth="1"/>
    <col min="24" max="24" width="13.28515625" customWidth="1"/>
    <col min="27" max="27" width="15.28515625" customWidth="1"/>
    <col min="41" max="41" width="12.140625" bestFit="1" customWidth="1"/>
  </cols>
  <sheetData>
    <row r="1" spans="1:47" ht="15.75" x14ac:dyDescent="0.25">
      <c r="A1" t="s">
        <v>21</v>
      </c>
      <c r="B1" t="s">
        <v>113</v>
      </c>
      <c r="C1" t="s">
        <v>2</v>
      </c>
      <c r="D1" t="s">
        <v>3</v>
      </c>
      <c r="E1" t="s">
        <v>4</v>
      </c>
      <c r="F1" s="5" t="s">
        <v>3637</v>
      </c>
      <c r="I1" s="1" t="s">
        <v>3645</v>
      </c>
      <c r="J1" s="1" t="s">
        <v>3641</v>
      </c>
      <c r="K1" s="1" t="s">
        <v>3642</v>
      </c>
      <c r="L1" s="1" t="s">
        <v>3643</v>
      </c>
      <c r="P1" s="57" t="s">
        <v>3660</v>
      </c>
      <c r="Q1" s="57"/>
      <c r="R1" s="57"/>
      <c r="T1" s="57" t="s">
        <v>3661</v>
      </c>
      <c r="U1" s="57"/>
      <c r="V1" s="57"/>
      <c r="W1" s="57" t="s">
        <v>3662</v>
      </c>
      <c r="X1" s="57"/>
      <c r="Y1" s="57"/>
      <c r="Z1" s="57" t="s">
        <v>3663</v>
      </c>
      <c r="AA1" s="57"/>
      <c r="AB1" s="57"/>
      <c r="AE1" s="25"/>
      <c r="AF1" s="25" t="s">
        <v>3675</v>
      </c>
      <c r="AG1" s="25"/>
      <c r="AH1" s="21"/>
      <c r="AI1" s="25"/>
      <c r="AJ1" s="25" t="s">
        <v>3676</v>
      </c>
      <c r="AK1" s="25"/>
      <c r="AN1" s="24"/>
      <c r="AO1" s="24" t="s">
        <v>3677</v>
      </c>
      <c r="AP1" s="24"/>
      <c r="AR1" s="58" t="s">
        <v>3678</v>
      </c>
      <c r="AS1" s="58"/>
      <c r="AT1" s="58"/>
      <c r="AU1" s="58"/>
    </row>
    <row r="2" spans="1:47" x14ac:dyDescent="0.25">
      <c r="A2">
        <v>21330</v>
      </c>
      <c r="B2">
        <v>11</v>
      </c>
      <c r="C2">
        <v>10.67</v>
      </c>
      <c r="D2">
        <v>4</v>
      </c>
      <c r="E2">
        <v>0</v>
      </c>
      <c r="F2" s="5">
        <f>DetailTicketJuilletAout2021[[#This Row],[Qte]]*(DetailTicketJuilletAout2021[[#This Row],[PrixUnit]]*(1-DetailTicketJuilletAout2021[[#This Row],[Remise%]]))</f>
        <v>42.68</v>
      </c>
      <c r="I2" s="1" t="s">
        <v>3644</v>
      </c>
      <c r="J2" s="18">
        <f>DetailTicket[[#Totals],[Chiffre d''affaire]]</f>
        <v>64311.99259999991</v>
      </c>
      <c r="K2" s="18">
        <f>F3035</f>
        <v>179918.74829999945</v>
      </c>
      <c r="L2" s="18">
        <f>DetailTicketJuilletAout2021[[#Totals],[Chiffre d''affaire]]</f>
        <v>92508.945799999987</v>
      </c>
      <c r="Q2">
        <f>DétailTicketJuin!L2</f>
        <v>87</v>
      </c>
      <c r="R2" s="5">
        <f>SUMIF(B2:B3034,Q2,F2:F3034)</f>
        <v>0</v>
      </c>
      <c r="T2">
        <f>DétailTicketJuin!P2</f>
        <v>5</v>
      </c>
      <c r="U2" s="5">
        <f>SUMIF(B2:B3034,T2,F2:F3034)</f>
        <v>548.18150000000003</v>
      </c>
      <c r="W2">
        <f>DétailTicketJuin!T2</f>
        <v>9</v>
      </c>
      <c r="X2" s="5">
        <f>SUMIF(B2:B3034,W2,F2:F3034)</f>
        <v>1390.806</v>
      </c>
      <c r="Z2">
        <f>DétailTicketJuin!X2</f>
        <v>2</v>
      </c>
      <c r="AA2" s="5">
        <f>SUMIF(B2:B3034,Z2,F2:F3034)</f>
        <v>2335.3204999999994</v>
      </c>
      <c r="AE2" t="str" cm="1">
        <f t="array" ref="AE2">_xlfn.IFS(AG2=TicketJuilletAout2021[[#This Row],[NoTicket]],TicketJuilletAout2021[[#This Row],[CodeCli]])</f>
        <v>MAHEN</v>
      </c>
      <c r="AF2" s="20">
        <f>I7/COUNTIF(A2:A3034,AG2)</f>
        <v>39.142608695652171</v>
      </c>
      <c r="AG2">
        <v>21330</v>
      </c>
      <c r="AI2" t="s">
        <v>23</v>
      </c>
      <c r="AJ2" s="5">
        <f>SUMIF(AE2:AE1056,AI2,AF2:AF1056)/COUNTIF(AE2:AE1056,AI2)</f>
        <v>50.887919254658378</v>
      </c>
      <c r="AN2" t="str" cm="1">
        <f t="array" ref="AN2">_xlfn.IFS(AP2=TicketJuilletAoût2021!A1057,TicketJuilletAoût2021!B1057)</f>
        <v>ALCLE</v>
      </c>
      <c r="AO2" s="23">
        <f>M7/COUNTIF(A3036:A4644,AP2)</f>
        <v>69.103999999999999</v>
      </c>
      <c r="AP2">
        <v>22385</v>
      </c>
      <c r="AS2" t="s">
        <v>36</v>
      </c>
      <c r="AT2" s="5">
        <f>SUMIF(AN2:AN522,AS2,AO2:AO522)/COUNTIF(AN2:AN522,AS2)</f>
        <v>68.83230702222221</v>
      </c>
    </row>
    <row r="3" spans="1:47" x14ac:dyDescent="0.25">
      <c r="A3">
        <v>21330</v>
      </c>
      <c r="B3">
        <v>42</v>
      </c>
      <c r="C3">
        <v>7.47</v>
      </c>
      <c r="D3">
        <v>4</v>
      </c>
      <c r="E3">
        <v>0</v>
      </c>
      <c r="F3" s="5">
        <f>DetailTicketJuilletAout2021[[#This Row],[Qte]]*(DetailTicketJuilletAout2021[[#This Row],[PrixUnit]]*(1-DetailTicketJuilletAout2021[[#This Row],[Remise%]]))</f>
        <v>29.88</v>
      </c>
      <c r="Q3">
        <f>DétailTicketJuin!L3</f>
        <v>89</v>
      </c>
      <c r="R3" s="5">
        <f>SUMIF(B2:B3034,Q3,F2:F3034)</f>
        <v>0</v>
      </c>
      <c r="T3">
        <f>DétailTicketJuin!P3</f>
        <v>13</v>
      </c>
      <c r="U3" s="5">
        <f>SUMIF(B2:B3034,T3,F2:F3034)</f>
        <v>756.17400000000021</v>
      </c>
      <c r="W3">
        <f>DétailTicketJuin!T3</f>
        <v>29</v>
      </c>
      <c r="X3" s="5">
        <f>SUMIF(B2:B3034,W3,F2:F3034)</f>
        <v>10963.462500000001</v>
      </c>
      <c r="Z3">
        <f>DétailTicketJuin!X3</f>
        <v>4</v>
      </c>
      <c r="AA3" s="5">
        <f>SUMIF(B2:B3034,Z3,F2:F3034)</f>
        <v>1250.4599999999998</v>
      </c>
      <c r="AE3" t="str" cm="1">
        <f t="array" ref="AE3">_xlfn.IFS(AG3=TicketJuilletAout2021[[#This Row],[NoTicket]],TicketJuilletAout2021[[#This Row],[CodeCli]])</f>
        <v>DIGOM</v>
      </c>
      <c r="AF3" s="20">
        <f t="shared" ref="AF3:AF66" si="0">I8/COUNTIF(A3:A3035,AG3)</f>
        <v>76.84</v>
      </c>
      <c r="AG3">
        <f>AG2+1</f>
        <v>21331</v>
      </c>
      <c r="AI3" t="s">
        <v>24</v>
      </c>
      <c r="AJ3" s="5">
        <f t="shared" ref="AJ3:AJ66" si="1">SUMIF(AE3:AE1057,AI3,AF3:AF1057)/COUNTIF(AE3:AE1057,AI3)</f>
        <v>42.161541666666658</v>
      </c>
      <c r="AN3" t="str" cm="1">
        <f t="array" ref="AN3">_xlfn.IFS(AP3=TicketJuilletAoût2021!A1058,TicketJuilletAoût2021!B1058)</f>
        <v>JAHEN</v>
      </c>
      <c r="AO3" s="23">
        <f t="shared" ref="AO3:AO66" si="2">M8/COUNTIF(A3037:A4645,AP3)</f>
        <v>29.992000000000001</v>
      </c>
      <c r="AP3">
        <f>AP2+1</f>
        <v>22386</v>
      </c>
      <c r="AS3" t="s">
        <v>26</v>
      </c>
      <c r="AT3" s="5">
        <f t="shared" ref="AT3:AT66" si="3">SUMIF(AN3:AN523,AS3,AO3:AO523)/COUNTIF(AN3:AN523,AS3)</f>
        <v>40.406556547619054</v>
      </c>
    </row>
    <row r="4" spans="1:47" x14ac:dyDescent="0.25">
      <c r="A4">
        <v>21330</v>
      </c>
      <c r="B4">
        <v>72</v>
      </c>
      <c r="C4">
        <v>26.53</v>
      </c>
      <c r="D4">
        <v>4</v>
      </c>
      <c r="E4">
        <v>0</v>
      </c>
      <c r="F4" s="5">
        <f>DetailTicketJuilletAout2021[[#This Row],[Qte]]*(DetailTicketJuilletAout2021[[#This Row],[PrixUnit]]*(1-DetailTicketJuilletAout2021[[#This Row],[Remise%]]))</f>
        <v>106.12</v>
      </c>
      <c r="Q4">
        <f>DétailTicketJuin!L4</f>
        <v>90</v>
      </c>
      <c r="R4" s="5">
        <f>SUMIF(B2:B3034,Q4,F2:F3034)</f>
        <v>0</v>
      </c>
      <c r="T4">
        <f>DétailTicketJuin!P4</f>
        <v>22</v>
      </c>
      <c r="U4" s="5">
        <f>SUMIF(B2:B3034,T4,F2:F3034)</f>
        <v>976.46549999999979</v>
      </c>
      <c r="W4">
        <f>DétailTicketJuin!T4</f>
        <v>53</v>
      </c>
      <c r="X4" s="5">
        <f>SUMIF(B2:B3034,W4,F2:F3034)</f>
        <v>2824.4569999999999</v>
      </c>
      <c r="Z4">
        <f>DétailTicketJuin!X4</f>
        <v>6</v>
      </c>
      <c r="AA4" s="5">
        <f>SUMIF(B2:B3034,Z4,F2:F3034)</f>
        <v>892.90499999999986</v>
      </c>
      <c r="AE4" t="str" cm="1">
        <f t="array" ref="AE4">_xlfn.IFS(AG4=TicketJuilletAout2021[[#This Row],[NoTicket]],TicketJuilletAout2021[[#This Row],[CodeCli]])</f>
        <v>DAMIC</v>
      </c>
      <c r="AF4" s="20">
        <f t="shared" si="0"/>
        <v>44.052222222222227</v>
      </c>
      <c r="AG4">
        <f t="shared" ref="AG4:AG67" si="4">AG3+1</f>
        <v>21332</v>
      </c>
      <c r="AI4" t="s">
        <v>25</v>
      </c>
      <c r="AJ4" s="5">
        <f t="shared" si="1"/>
        <v>139.90103611111113</v>
      </c>
      <c r="AN4" t="str" cm="1">
        <f t="array" ref="AN4">_xlfn.IFS(AP4=TicketJuilletAoût2021!A1059,TicketJuilletAoût2021!B1059)</f>
        <v>ALAUV</v>
      </c>
      <c r="AO4" s="23">
        <f t="shared" si="2"/>
        <v>38.879000000000005</v>
      </c>
      <c r="AP4">
        <f t="shared" ref="AP4:AP67" si="5">AP3+1</f>
        <v>22387</v>
      </c>
      <c r="AS4" t="s">
        <v>75</v>
      </c>
      <c r="AT4" s="5">
        <f t="shared" si="3"/>
        <v>32.037857142857142</v>
      </c>
    </row>
    <row r="5" spans="1:47" x14ac:dyDescent="0.25">
      <c r="A5">
        <v>21330</v>
      </c>
      <c r="B5">
        <v>120</v>
      </c>
      <c r="C5">
        <v>6.1</v>
      </c>
      <c r="D5">
        <v>3</v>
      </c>
      <c r="E5">
        <v>0</v>
      </c>
      <c r="F5" s="5">
        <f>DetailTicketJuilletAout2021[[#This Row],[Qte]]*(DetailTicketJuilletAout2021[[#This Row],[PrixUnit]]*(1-DetailTicketJuilletAout2021[[#This Row],[Remise%]]))</f>
        <v>18.299999999999997</v>
      </c>
      <c r="Q5">
        <f>DétailTicketJuin!L5</f>
        <v>91</v>
      </c>
      <c r="R5" s="5">
        <f>SUMIF(B2:B3034,Q5,F2:F3034)</f>
        <v>0</v>
      </c>
      <c r="T5">
        <f>DétailTicketJuin!P5</f>
        <v>23</v>
      </c>
      <c r="U5" s="5">
        <f>SUMIF(B2:B3034,T5,F2:F3034)</f>
        <v>501.86700000000002</v>
      </c>
      <c r="W5">
        <f>DétailTicketJuin!T5</f>
        <v>88</v>
      </c>
      <c r="X5" s="5">
        <f>SUMIF(B2:B3034,W5,F2:F3034)</f>
        <v>0</v>
      </c>
      <c r="Z5">
        <f>DétailTicketJuin!X5</f>
        <v>11</v>
      </c>
      <c r="AA5" s="5">
        <f>SUMIF(B2:B3034,Z5,F2:F3034)</f>
        <v>2391.0980000000004</v>
      </c>
      <c r="AE5" t="str" cm="1">
        <f t="array" ref="AE5">_xlfn.IFS(AG5=TicketJuilletAout2021[[#This Row],[NoTicket]],TicketJuilletAout2021[[#This Row],[CodeCli]])</f>
        <v>JAHEN</v>
      </c>
      <c r="AF5" s="20">
        <f t="shared" si="0"/>
        <v>44.096666666666664</v>
      </c>
      <c r="AG5">
        <f t="shared" si="4"/>
        <v>21333</v>
      </c>
      <c r="AI5" t="s">
        <v>26</v>
      </c>
      <c r="AJ5" s="5">
        <f t="shared" si="1"/>
        <v>49.023569940476193</v>
      </c>
      <c r="AN5" t="str" cm="1">
        <f t="array" ref="AN5">_xlfn.IFS(AP5=TicketJuilletAoût2021!A1060,TicketJuilletAoût2021!B1060)</f>
        <v>CEGRO</v>
      </c>
      <c r="AO5" s="23">
        <f t="shared" si="2"/>
        <v>68.048000000000002</v>
      </c>
      <c r="AP5">
        <f t="shared" si="5"/>
        <v>22388</v>
      </c>
      <c r="AS5" t="s">
        <v>56</v>
      </c>
      <c r="AT5" s="5">
        <f t="shared" si="3"/>
        <v>100.22905</v>
      </c>
    </row>
    <row r="6" spans="1:47" x14ac:dyDescent="0.25">
      <c r="A6">
        <v>21330</v>
      </c>
      <c r="B6">
        <v>121</v>
      </c>
      <c r="C6">
        <v>6.86</v>
      </c>
      <c r="D6">
        <v>4</v>
      </c>
      <c r="E6">
        <v>0</v>
      </c>
      <c r="F6" s="5">
        <f>DetailTicketJuilletAout2021[[#This Row],[Qte]]*(DetailTicketJuilletAout2021[[#This Row],[PrixUnit]]*(1-DetailTicketJuilletAout2021[[#This Row],[Remise%]]))</f>
        <v>27.44</v>
      </c>
      <c r="Q6">
        <f>DétailTicketJuin!L6</f>
        <v>92</v>
      </c>
      <c r="R6" s="5">
        <f>SUMIF(B2:B3034,Q6,F2:F3034)</f>
        <v>6.1</v>
      </c>
      <c r="T6">
        <f>DétailTicketJuin!P6</f>
        <v>28</v>
      </c>
      <c r="U6" s="5">
        <f>SUMIF(B2:B3034,T6,F2:F3034)</f>
        <v>4273.4745000000012</v>
      </c>
      <c r="W6">
        <f>DétailTicketJuin!T6</f>
        <v>101</v>
      </c>
      <c r="X6" s="5">
        <f>SUMIF(B2:B3034,W6,F2:F3034)</f>
        <v>0</v>
      </c>
      <c r="Z6">
        <f>DétailTicketJuin!X6</f>
        <v>14</v>
      </c>
      <c r="AA6" s="5">
        <f>SUMIF(B2:B3034,Z6,F2:F3034)</f>
        <v>1606.095</v>
      </c>
      <c r="AE6" t="str" cm="1">
        <f t="array" ref="AE6">_xlfn.IFS(AG6=TicketJuilletAout2021[[#This Row],[NoTicket]],TicketJuilletAout2021[[#This Row],[CodeCli]])</f>
        <v>MIGAL</v>
      </c>
      <c r="AF6" s="20">
        <f t="shared" si="0"/>
        <v>50.513722222222221</v>
      </c>
      <c r="AG6">
        <f t="shared" si="4"/>
        <v>21334</v>
      </c>
      <c r="AI6" t="s">
        <v>27</v>
      </c>
      <c r="AJ6" s="5">
        <f t="shared" si="1"/>
        <v>47.479937037037033</v>
      </c>
      <c r="AN6" t="str" cm="1">
        <f t="array" ref="AN6">_xlfn.IFS(AP6=TicketJuilletAoût2021!A1061,TicketJuilletAoût2021!B1061)</f>
        <v>OLFER</v>
      </c>
      <c r="AO6" s="23">
        <f t="shared" si="2"/>
        <v>35.124000000000002</v>
      </c>
      <c r="AP6">
        <f t="shared" si="5"/>
        <v>22389</v>
      </c>
      <c r="AS6" t="s">
        <v>74</v>
      </c>
      <c r="AT6" s="5">
        <f t="shared" si="3"/>
        <v>56.551125000000006</v>
      </c>
    </row>
    <row r="7" spans="1:47" x14ac:dyDescent="0.25">
      <c r="A7">
        <v>21330</v>
      </c>
      <c r="B7">
        <v>122</v>
      </c>
      <c r="C7">
        <v>7.01</v>
      </c>
      <c r="D7">
        <v>5</v>
      </c>
      <c r="E7">
        <v>0</v>
      </c>
      <c r="F7" s="5">
        <f>DetailTicketJuilletAout2021[[#This Row],[Qte]]*(DetailTicketJuilletAout2021[[#This Row],[PrixUnit]]*(1-DetailTicketJuilletAout2021[[#This Row],[Remise%]]))</f>
        <v>35.049999999999997</v>
      </c>
      <c r="I7" s="5">
        <f>SUMIF(DétailTicketJuilletAoût2021!A2:A3034,DétailTicketJuilletAoût2021!J7,DétailTicketJuilletAoût2021!F2:F3034)</f>
        <v>900.28</v>
      </c>
      <c r="J7">
        <v>21330</v>
      </c>
      <c r="M7" s="5">
        <f>SUMIF(A3036:A4644,N7,F3036:F4644)</f>
        <v>207.31200000000001</v>
      </c>
      <c r="N7">
        <v>22385</v>
      </c>
      <c r="Q7">
        <f>DétailTicketJuin!L7</f>
        <v>93</v>
      </c>
      <c r="R7" s="5">
        <f>SUMIF(B2:B3034,Q7,F2:F3034)</f>
        <v>69.939000000000007</v>
      </c>
      <c r="T7">
        <f>DétailTicketJuin!P7</f>
        <v>42</v>
      </c>
      <c r="U7" s="5">
        <f>SUMIF(B2:B3034,T7,F2:F3034)</f>
        <v>1250.242999999999</v>
      </c>
      <c r="W7">
        <f>DétailTicketJuin!T7</f>
        <v>102</v>
      </c>
      <c r="X7" s="5">
        <f>SUMIF(B2:B3034,W7,F2:F3034)</f>
        <v>0</v>
      </c>
      <c r="Z7">
        <f>DétailTicketJuin!X7</f>
        <v>17</v>
      </c>
      <c r="AA7" s="5">
        <f>SUMIF(B2:B3034,Z7,F2:F3034)</f>
        <v>4376.0490000000009</v>
      </c>
      <c r="AE7" t="str" cm="1">
        <f t="array" ref="AE7">_xlfn.IFS(AG7=TicketJuilletAout2021[[#This Row],[NoTicket]],TicketJuilletAout2021[[#This Row],[CodeCli]])</f>
        <v>DAMIC</v>
      </c>
      <c r="AF7" s="20">
        <f t="shared" si="0"/>
        <v>30.799999999999997</v>
      </c>
      <c r="AG7">
        <f t="shared" si="4"/>
        <v>21335</v>
      </c>
      <c r="AI7" t="s">
        <v>28</v>
      </c>
      <c r="AJ7" s="5">
        <f t="shared" si="1"/>
        <v>61.012553791887136</v>
      </c>
      <c r="AN7" t="str" cm="1">
        <f t="array" ref="AN7">_xlfn.IFS(AP7=TicketJuilletAoût2021!A1062,TicketJuilletAoût2021!B1062)</f>
        <v>ERSWE</v>
      </c>
      <c r="AO7" s="23">
        <f t="shared" si="2"/>
        <v>90.954999999999998</v>
      </c>
      <c r="AP7">
        <f t="shared" si="5"/>
        <v>22390</v>
      </c>
      <c r="AS7" t="s">
        <v>57</v>
      </c>
      <c r="AT7" s="5">
        <f t="shared" si="3"/>
        <v>73.468195707070691</v>
      </c>
    </row>
    <row r="8" spans="1:47" x14ac:dyDescent="0.25">
      <c r="A8">
        <v>21330</v>
      </c>
      <c r="B8">
        <v>124</v>
      </c>
      <c r="C8">
        <v>7.24</v>
      </c>
      <c r="D8">
        <v>4</v>
      </c>
      <c r="E8">
        <v>0</v>
      </c>
      <c r="F8" s="5">
        <f>DetailTicketJuilletAout2021[[#This Row],[Qte]]*(DetailTicketJuilletAout2021[[#This Row],[PrixUnit]]*(1-DetailTicketJuilletAout2021[[#This Row],[Remise%]]))</f>
        <v>28.96</v>
      </c>
      <c r="I8" s="5">
        <f>SUMIF(DétailTicketJuilletAoût2021!A3:A3035,DétailTicketJuilletAoût2021!J8,DétailTicketJuilletAoût2021!F3:F3035)</f>
        <v>153.68</v>
      </c>
      <c r="J8">
        <f>J7+1</f>
        <v>21331</v>
      </c>
      <c r="M8" s="5">
        <f t="shared" ref="M8:M71" si="6">SUMIF(A3037:A4645,N8,F3037:F4645)</f>
        <v>59.984000000000002</v>
      </c>
      <c r="N8">
        <f>N7+1</f>
        <v>22386</v>
      </c>
      <c r="Q8">
        <f>DétailTicketJuin!L8</f>
        <v>94</v>
      </c>
      <c r="R8" s="5">
        <f>SUMIF(B2:B3034,Q8,F2:F3034)</f>
        <v>0</v>
      </c>
      <c r="T8">
        <f>DétailTicketJuin!P8</f>
        <v>54</v>
      </c>
      <c r="U8" s="5">
        <f>SUMIF(B2:B3034,T8,F2:F3034)</f>
        <v>902.67499999999984</v>
      </c>
      <c r="W8">
        <f>DétailTicketJuin!T8</f>
        <v>103</v>
      </c>
      <c r="X8" s="5">
        <f>SUMIF(B2:B3034,W8,F2:F3034)</f>
        <v>0</v>
      </c>
      <c r="Z8">
        <f>DétailTicketJuin!X8</f>
        <v>18</v>
      </c>
      <c r="AA8" s="5">
        <f>SUMIF(B2:B3034,Z8,F2:F3034)</f>
        <v>4229.7344999999996</v>
      </c>
      <c r="AE8" t="str" cm="1">
        <f t="array" ref="AE8">_xlfn.IFS(AG8=TicketJuilletAout2021[[#This Row],[NoTicket]],TicketJuilletAout2021[[#This Row],[CodeCli]])</f>
        <v>SYLEJ</v>
      </c>
      <c r="AF8" s="20">
        <f t="shared" si="0"/>
        <v>21.649333333333335</v>
      </c>
      <c r="AG8">
        <f t="shared" si="4"/>
        <v>21336</v>
      </c>
      <c r="AI8" t="s">
        <v>29</v>
      </c>
      <c r="AJ8" s="5">
        <f t="shared" si="1"/>
        <v>53.034517857142859</v>
      </c>
      <c r="AN8" t="str" cm="1">
        <f t="array" ref="AN8">_xlfn.IFS(AP8=TicketJuilletAoût2021!A1063,TicketJuilletAoût2021!B1063)</f>
        <v>MOELK</v>
      </c>
      <c r="AO8" s="23">
        <f t="shared" si="2"/>
        <v>49.859999999999992</v>
      </c>
      <c r="AP8">
        <f t="shared" si="5"/>
        <v>22391</v>
      </c>
      <c r="AS8" t="s">
        <v>68</v>
      </c>
      <c r="AT8" s="5">
        <f t="shared" si="3"/>
        <v>57.68962851473924</v>
      </c>
    </row>
    <row r="9" spans="1:47" x14ac:dyDescent="0.25">
      <c r="A9">
        <v>21330</v>
      </c>
      <c r="B9">
        <v>125</v>
      </c>
      <c r="C9">
        <v>7.36</v>
      </c>
      <c r="D9">
        <v>5</v>
      </c>
      <c r="E9">
        <v>0</v>
      </c>
      <c r="F9" s="5">
        <f>DetailTicketJuilletAout2021[[#This Row],[Qte]]*(DetailTicketJuilletAout2021[[#This Row],[PrixUnit]]*(1-DetailTicketJuilletAout2021[[#This Row],[Remise%]]))</f>
        <v>36.800000000000004</v>
      </c>
      <c r="I9" s="5">
        <f>SUMIF(DétailTicketJuilletAoût2021!A4:A3036,DétailTicketJuilletAoût2021!J9,DétailTicketJuilletAoût2021!F4:F3036)</f>
        <v>396.47</v>
      </c>
      <c r="J9">
        <f t="shared" ref="J9:J72" si="7">J8+1</f>
        <v>21332</v>
      </c>
      <c r="M9" s="5">
        <f t="shared" si="6"/>
        <v>155.51600000000002</v>
      </c>
      <c r="N9">
        <f t="shared" ref="N9:N72" si="8">N8+1</f>
        <v>22387</v>
      </c>
      <c r="Q9">
        <f>DétailTicketJuin!L9</f>
        <v>97</v>
      </c>
      <c r="R9" s="5">
        <f>SUMIF(B2:B3034,Q9,F2:F3034)</f>
        <v>0</v>
      </c>
      <c r="T9">
        <f>DétailTicketJuin!P9</f>
        <v>63</v>
      </c>
      <c r="U9" s="5">
        <f>SUMIF(B2:B3034,T9,F2:F3034)</f>
        <v>2112.9684999999999</v>
      </c>
      <c r="W9">
        <f>DétailTicketJuin!T9</f>
        <v>115</v>
      </c>
      <c r="X9" s="5">
        <f>SUMIF(B2:B3034,W9,F2:F3034)</f>
        <v>0</v>
      </c>
      <c r="Z9">
        <f>DétailTicketJuin!X9</f>
        <v>20</v>
      </c>
      <c r="AA9" s="5">
        <f>SUMIF(B2:B3034,Z9,F2:F3034)</f>
        <v>3842.0425000000005</v>
      </c>
      <c r="AE9" t="str" cm="1">
        <f t="array" ref="AE9">_xlfn.IFS(AG9=TicketJuilletAout2021[[#This Row],[NoTicket]],TicketJuilletAout2021[[#This Row],[CodeCli]])</f>
        <v>ERDUR</v>
      </c>
      <c r="AF9" s="20">
        <f t="shared" si="0"/>
        <v>50.542500000000004</v>
      </c>
      <c r="AG9">
        <f t="shared" si="4"/>
        <v>21337</v>
      </c>
      <c r="AI9" t="s">
        <v>30</v>
      </c>
      <c r="AJ9" s="5">
        <f t="shared" si="1"/>
        <v>44.384333333333331</v>
      </c>
      <c r="AN9" t="str" cm="1">
        <f t="array" ref="AN9">_xlfn.IFS(AP9=TicketJuilletAoût2021!A1064,TicketJuilletAoût2021!B1064)</f>
        <v>CHGRA</v>
      </c>
      <c r="AO9" s="23">
        <f t="shared" si="2"/>
        <v>69.587500000000006</v>
      </c>
      <c r="AP9">
        <f t="shared" si="5"/>
        <v>22392</v>
      </c>
      <c r="AS9" t="s">
        <v>46</v>
      </c>
      <c r="AT9" s="5">
        <f t="shared" si="3"/>
        <v>84.809135714285716</v>
      </c>
    </row>
    <row r="10" spans="1:47" x14ac:dyDescent="0.25">
      <c r="A10">
        <v>21330</v>
      </c>
      <c r="B10">
        <v>127</v>
      </c>
      <c r="C10">
        <v>7.62</v>
      </c>
      <c r="D10">
        <v>4</v>
      </c>
      <c r="E10">
        <v>0</v>
      </c>
      <c r="F10" s="5">
        <f>DetailTicketJuilletAout2021[[#This Row],[Qte]]*(DetailTicketJuilletAout2021[[#This Row],[PrixUnit]]*(1-DetailTicketJuilletAout2021[[#This Row],[Remise%]]))</f>
        <v>30.48</v>
      </c>
      <c r="I10" s="5">
        <f>SUMIF(DétailTicketJuilletAoût2021!A5:A3037,DétailTicketJuilletAoût2021!J10,DétailTicketJuilletAoût2021!F5:F3037)</f>
        <v>132.29</v>
      </c>
      <c r="J10">
        <f t="shared" si="7"/>
        <v>21333</v>
      </c>
      <c r="M10" s="5">
        <f t="shared" si="6"/>
        <v>204.14400000000001</v>
      </c>
      <c r="N10">
        <f t="shared" si="8"/>
        <v>22388</v>
      </c>
      <c r="Q10">
        <f>DétailTicketJuin!L10</f>
        <v>104</v>
      </c>
      <c r="R10" s="5">
        <f>SUMIF(B2:B3034,Q10,F2:F3034)</f>
        <v>0</v>
      </c>
      <c r="T10">
        <f>DétailTicketJuin!P10</f>
        <v>69</v>
      </c>
      <c r="U10" s="5">
        <f>SUMIF(B2:B3034,T10,F2:F3034)</f>
        <v>3017.4775000000009</v>
      </c>
      <c r="W10">
        <f>DétailTicketJuin!T10</f>
        <v>118</v>
      </c>
      <c r="X10" s="5">
        <f>SUMIF(B2:B3034,W10,F2:F3034)</f>
        <v>0</v>
      </c>
      <c r="Z10">
        <f>DétailTicketJuin!X10</f>
        <v>21</v>
      </c>
      <c r="AA10" s="5">
        <f>SUMIF(B2:B3034,Z10,F2:F3034)</f>
        <v>1106.9150000000002</v>
      </c>
      <c r="AE10" t="str" cm="1">
        <f t="array" ref="AE10">_xlfn.IFS(AG10=TicketJuilletAout2021[[#This Row],[NoTicket]],TicketJuilletAout2021[[#This Row],[CodeCli]])</f>
        <v>YAKAL</v>
      </c>
      <c r="AF10" s="20">
        <f t="shared" si="0"/>
        <v>55.8</v>
      </c>
      <c r="AG10">
        <f t="shared" si="4"/>
        <v>21338</v>
      </c>
      <c r="AI10" t="s">
        <v>31</v>
      </c>
      <c r="AJ10" s="5">
        <f t="shared" si="1"/>
        <v>46.897301932367149</v>
      </c>
      <c r="AN10" t="str" cm="1">
        <f t="array" ref="AN10">_xlfn.IFS(AP10=TicketJuilletAoût2021!A1065,TicketJuilletAoût2021!B1065)</f>
        <v>RIDAB</v>
      </c>
      <c r="AO10" s="23">
        <f t="shared" si="2"/>
        <v>18.28</v>
      </c>
      <c r="AP10">
        <f t="shared" si="5"/>
        <v>22393</v>
      </c>
      <c r="AS10" t="s">
        <v>92</v>
      </c>
      <c r="AT10" s="5">
        <f t="shared" si="3"/>
        <v>65.944722222222211</v>
      </c>
    </row>
    <row r="11" spans="1:47" x14ac:dyDescent="0.25">
      <c r="A11">
        <v>21330</v>
      </c>
      <c r="B11">
        <v>128</v>
      </c>
      <c r="C11">
        <v>7.62</v>
      </c>
      <c r="D11">
        <v>5</v>
      </c>
      <c r="E11">
        <v>0</v>
      </c>
      <c r="F11" s="5">
        <f>DetailTicketJuilletAout2021[[#This Row],[Qte]]*(DetailTicketJuilletAout2021[[#This Row],[PrixUnit]]*(1-DetailTicketJuilletAout2021[[#This Row],[Remise%]]))</f>
        <v>38.1</v>
      </c>
      <c r="I11" s="5">
        <f>SUMIF(DétailTicketJuilletAoût2021!A6:A3038,DétailTicketJuilletAoût2021!J11,DétailTicketJuilletAoût2021!F6:F3038)</f>
        <v>454.62349999999998</v>
      </c>
      <c r="J11">
        <f t="shared" si="7"/>
        <v>21334</v>
      </c>
      <c r="M11" s="5">
        <f t="shared" si="6"/>
        <v>70.248000000000005</v>
      </c>
      <c r="N11">
        <f t="shared" si="8"/>
        <v>22389</v>
      </c>
      <c r="Q11">
        <f>DétailTicketJuin!L11</f>
        <v>105</v>
      </c>
      <c r="R11" s="5">
        <f>SUMIF(B2:B3034,Q11,F2:F3034)</f>
        <v>0</v>
      </c>
      <c r="T11">
        <f>DétailTicketJuin!P11</f>
        <v>278</v>
      </c>
      <c r="U11" s="5">
        <f>SUMIF(B2:B3034,T11,F2:F3034)</f>
        <v>0</v>
      </c>
      <c r="W11">
        <f>DétailTicketJuin!T11</f>
        <v>119</v>
      </c>
      <c r="X11" s="5">
        <f>SUMIF(B2:B3034,W11,F2:F3034)</f>
        <v>0</v>
      </c>
      <c r="Z11">
        <f>DétailTicketJuin!X11</f>
        <v>27</v>
      </c>
      <c r="AA11" s="5">
        <f>SUMIF(B2:B3034,Z11,F2:F3034)</f>
        <v>2529.1674999999987</v>
      </c>
      <c r="AE11" t="str" cm="1">
        <f t="array" ref="AE11">_xlfn.IFS(AG11=TicketJuilletAout2021[[#This Row],[NoTicket]],TicketJuilletAout2021[[#This Row],[CodeCli]])</f>
        <v>NAROU</v>
      </c>
      <c r="AF11" s="20">
        <f t="shared" si="0"/>
        <v>52.043333333333329</v>
      </c>
      <c r="AG11">
        <f t="shared" si="4"/>
        <v>21339</v>
      </c>
      <c r="AI11" t="s">
        <v>32</v>
      </c>
      <c r="AJ11" s="5">
        <f t="shared" si="1"/>
        <v>57.626803373015861</v>
      </c>
      <c r="AN11" t="str" cm="1">
        <f t="array" ref="AN11">_xlfn.IFS(AP11=TicketJuilletAoût2021!A1066,TicketJuilletAoût2021!B1066)</f>
        <v>YAKAL</v>
      </c>
      <c r="AO11" s="23">
        <f t="shared" si="2"/>
        <v>34.29</v>
      </c>
      <c r="AP11">
        <f t="shared" si="5"/>
        <v>22394</v>
      </c>
      <c r="AS11" t="s">
        <v>30</v>
      </c>
      <c r="AT11" s="5">
        <f t="shared" si="3"/>
        <v>54.009699999999995</v>
      </c>
    </row>
    <row r="12" spans="1:47" x14ac:dyDescent="0.25">
      <c r="A12">
        <v>21330</v>
      </c>
      <c r="B12">
        <v>129</v>
      </c>
      <c r="C12">
        <v>9.15</v>
      </c>
      <c r="D12">
        <v>3</v>
      </c>
      <c r="E12">
        <v>0</v>
      </c>
      <c r="F12" s="5">
        <f>DetailTicketJuilletAout2021[[#This Row],[Qte]]*(DetailTicketJuilletAout2021[[#This Row],[PrixUnit]]*(1-DetailTicketJuilletAout2021[[#This Row],[Remise%]]))</f>
        <v>27.450000000000003</v>
      </c>
      <c r="I12" s="5">
        <f>SUMIF(DétailTicketJuilletAoût2021!A7:A3039,DétailTicketJuilletAoût2021!J12,DétailTicketJuilletAoût2021!F7:F3039)</f>
        <v>92.399999999999991</v>
      </c>
      <c r="J12">
        <f t="shared" si="7"/>
        <v>21335</v>
      </c>
      <c r="M12" s="5">
        <f t="shared" si="6"/>
        <v>181.91</v>
      </c>
      <c r="N12">
        <f t="shared" si="8"/>
        <v>22390</v>
      </c>
      <c r="Q12">
        <f>DétailTicketJuin!L12</f>
        <v>106</v>
      </c>
      <c r="R12" s="5">
        <f>SUMIF(B2:B3034,Q12,F2:F3034)</f>
        <v>0</v>
      </c>
      <c r="U12" s="18">
        <f>SUM(U2:U11)</f>
        <v>14339.5265</v>
      </c>
      <c r="V12" s="1" t="s">
        <v>3658</v>
      </c>
      <c r="W12">
        <f>DétailTicketJuin!T12</f>
        <v>288</v>
      </c>
      <c r="X12" s="5">
        <f>SUMIF(B2:B3034,W12,F2:F3034)</f>
        <v>0</v>
      </c>
      <c r="Z12">
        <f>DétailTicketJuin!X12</f>
        <v>38</v>
      </c>
      <c r="AA12" s="5">
        <f>SUMIF(B2:B3034,Z12,F2:F3034)</f>
        <v>18517.549999999996</v>
      </c>
      <c r="AE12" t="str" cm="1">
        <f t="array" ref="AE12">_xlfn.IFS(AG12=TicketJuilletAout2021[[#This Row],[NoTicket]],TicketJuilletAout2021[[#This Row],[CodeCli]])</f>
        <v>CHLEC</v>
      </c>
      <c r="AF12" s="20">
        <f t="shared" si="0"/>
        <v>46.997333333333337</v>
      </c>
      <c r="AG12">
        <f t="shared" si="4"/>
        <v>21340</v>
      </c>
      <c r="AI12" t="s">
        <v>33</v>
      </c>
      <c r="AJ12" s="5">
        <f t="shared" si="1"/>
        <v>35.974999999999994</v>
      </c>
      <c r="AN12" t="str" cm="1">
        <f t="array" ref="AN12">_xlfn.IFS(AP12=TicketJuilletAoût2021!A1067,TicketJuilletAoût2021!B1067)</f>
        <v>CHLEC</v>
      </c>
      <c r="AO12" s="23">
        <f t="shared" si="2"/>
        <v>66.066666666666663</v>
      </c>
      <c r="AP12">
        <f t="shared" si="5"/>
        <v>22395</v>
      </c>
      <c r="AS12" t="s">
        <v>32</v>
      </c>
      <c r="AT12" s="5">
        <f t="shared" si="3"/>
        <v>57.333832575757583</v>
      </c>
    </row>
    <row r="13" spans="1:47" x14ac:dyDescent="0.25">
      <c r="A13">
        <v>21330</v>
      </c>
      <c r="B13">
        <v>131</v>
      </c>
      <c r="C13">
        <v>9.5299999999999994</v>
      </c>
      <c r="D13">
        <v>5</v>
      </c>
      <c r="E13">
        <v>0</v>
      </c>
      <c r="F13" s="5">
        <f>DetailTicketJuilletAout2021[[#This Row],[Qte]]*(DetailTicketJuilletAout2021[[#This Row],[PrixUnit]]*(1-DetailTicketJuilletAout2021[[#This Row],[Remise%]]))</f>
        <v>47.65</v>
      </c>
      <c r="I13" s="5">
        <f>SUMIF(DétailTicketJuilletAoût2021!A8:A3040,DétailTicketJuilletAoût2021!J13,DétailTicketJuilletAoût2021!F8:F3040)</f>
        <v>64.948000000000008</v>
      </c>
      <c r="J13">
        <f t="shared" si="7"/>
        <v>21336</v>
      </c>
      <c r="M13" s="5">
        <f t="shared" si="6"/>
        <v>149.57999999999998</v>
      </c>
      <c r="N13">
        <f t="shared" si="8"/>
        <v>22391</v>
      </c>
      <c r="Q13">
        <f>DétailTicketJuin!L13</f>
        <v>107</v>
      </c>
      <c r="R13" s="5">
        <f>SUMIF(B2:B3034,Q13,F2:F3034)</f>
        <v>0</v>
      </c>
      <c r="W13">
        <f>DétailTicketJuin!T13</f>
        <v>289</v>
      </c>
      <c r="X13" s="5">
        <f>SUMIF(B2:B3034,W13,F2:F3034)</f>
        <v>0</v>
      </c>
      <c r="Z13">
        <f>DétailTicketJuin!X13</f>
        <v>50</v>
      </c>
      <c r="AA13" s="5">
        <f>SUMIF(B2:B3034,Z13,F2:F3034)</f>
        <v>499.83849999999995</v>
      </c>
      <c r="AE13" t="str" cm="1">
        <f t="array" ref="AE13">_xlfn.IFS(AG13=TicketJuilletAout2021[[#This Row],[NoTicket]],TicketJuilletAout2021[[#This Row],[CodeCli]])</f>
        <v>JELAZ</v>
      </c>
      <c r="AF13" s="20">
        <f t="shared" si="0"/>
        <v>35.974999999999994</v>
      </c>
      <c r="AG13">
        <f t="shared" si="4"/>
        <v>21341</v>
      </c>
      <c r="AI13" t="s">
        <v>34</v>
      </c>
      <c r="AJ13" s="5">
        <f t="shared" si="1"/>
        <v>51.860647727272728</v>
      </c>
      <c r="AN13" t="str" cm="1">
        <f t="array" ref="AN13">_xlfn.IFS(AP13=TicketJuilletAoût2021!A1068,TicketJuilletAoût2021!B1068)</f>
        <v>HALER</v>
      </c>
      <c r="AO13" s="23">
        <f t="shared" si="2"/>
        <v>22.86</v>
      </c>
      <c r="AP13">
        <f t="shared" si="5"/>
        <v>22396</v>
      </c>
      <c r="AS13" t="s">
        <v>102</v>
      </c>
      <c r="AT13" s="5">
        <f t="shared" si="3"/>
        <v>119.48271874999999</v>
      </c>
    </row>
    <row r="14" spans="1:47" x14ac:dyDescent="0.25">
      <c r="A14">
        <v>21330</v>
      </c>
      <c r="B14">
        <v>132</v>
      </c>
      <c r="C14">
        <v>9.7200000000000006</v>
      </c>
      <c r="D14">
        <v>3</v>
      </c>
      <c r="E14">
        <v>0</v>
      </c>
      <c r="F14" s="5">
        <f>DetailTicketJuilletAout2021[[#This Row],[Qte]]*(DetailTicketJuilletAout2021[[#This Row],[PrixUnit]]*(1-DetailTicketJuilletAout2021[[#This Row],[Remise%]]))</f>
        <v>29.160000000000004</v>
      </c>
      <c r="I14" s="5">
        <f>SUMIF(DétailTicketJuilletAoût2021!A9:A3041,DétailTicketJuilletAoût2021!J14,DétailTicketJuilletAoût2021!F9:F3041)</f>
        <v>202.17000000000002</v>
      </c>
      <c r="J14">
        <f t="shared" si="7"/>
        <v>21337</v>
      </c>
      <c r="M14" s="5">
        <f t="shared" si="6"/>
        <v>278.35000000000002</v>
      </c>
      <c r="N14">
        <f t="shared" si="8"/>
        <v>22392</v>
      </c>
      <c r="Q14">
        <f>DétailTicketJuin!L14</f>
        <v>108</v>
      </c>
      <c r="R14" s="5">
        <f>SUMIF(B2:B3034,Q14,F2:F3034)</f>
        <v>0</v>
      </c>
      <c r="X14" s="19">
        <f>SUM(X2:X13)</f>
        <v>15178.725500000002</v>
      </c>
      <c r="Y14" s="1" t="s">
        <v>3658</v>
      </c>
      <c r="Z14">
        <f>DétailTicketJuin!X14</f>
        <v>57</v>
      </c>
      <c r="AA14" s="5">
        <f>SUMIF(B2:B3034,Z14,F2:F3034)</f>
        <v>1327.6760000000004</v>
      </c>
      <c r="AE14" t="str" cm="1">
        <f t="array" ref="AE14">_xlfn.IFS(AG14=TicketJuilletAout2021[[#This Row],[NoTicket]],TicketJuilletAout2021[[#This Row],[CodeCli]])</f>
        <v>OLLHE</v>
      </c>
      <c r="AF14" s="20">
        <f t="shared" si="0"/>
        <v>43.901875000000004</v>
      </c>
      <c r="AG14">
        <f t="shared" si="4"/>
        <v>21342</v>
      </c>
      <c r="AI14" t="s">
        <v>35</v>
      </c>
      <c r="AJ14" s="5">
        <f t="shared" si="1"/>
        <v>45.065183333333337</v>
      </c>
      <c r="AN14" t="str" cm="1">
        <f t="array" ref="AN14">_xlfn.IFS(AP14=TicketJuilletAoût2021!A1069,TicketJuilletAoût2021!B1069)</f>
        <v>PAMAR</v>
      </c>
      <c r="AO14" s="23">
        <f t="shared" si="2"/>
        <v>72.88</v>
      </c>
      <c r="AP14">
        <f t="shared" si="5"/>
        <v>22397</v>
      </c>
      <c r="AS14" t="s">
        <v>55</v>
      </c>
      <c r="AT14" s="5">
        <f t="shared" si="3"/>
        <v>66.86</v>
      </c>
    </row>
    <row r="15" spans="1:47" x14ac:dyDescent="0.25">
      <c r="A15">
        <v>21330</v>
      </c>
      <c r="B15">
        <v>133</v>
      </c>
      <c r="C15">
        <v>9.91</v>
      </c>
      <c r="D15">
        <v>4</v>
      </c>
      <c r="E15">
        <v>0</v>
      </c>
      <c r="F15" s="5">
        <f>DetailTicketJuilletAout2021[[#This Row],[Qte]]*(DetailTicketJuilletAout2021[[#This Row],[PrixUnit]]*(1-DetailTicketJuilletAout2021[[#This Row],[Remise%]]))</f>
        <v>39.64</v>
      </c>
      <c r="I15" s="5">
        <f>SUMIF(DétailTicketJuilletAoût2021!A10:A3042,DétailTicketJuilletAoût2021!J15,DétailTicketJuilletAoût2021!F10:F3042)</f>
        <v>111.6</v>
      </c>
      <c r="J15">
        <f t="shared" si="7"/>
        <v>21338</v>
      </c>
      <c r="M15" s="5">
        <f t="shared" si="6"/>
        <v>18.28</v>
      </c>
      <c r="N15">
        <f t="shared" si="8"/>
        <v>22393</v>
      </c>
      <c r="Q15">
        <f>DétailTicketJuin!L15</f>
        <v>109</v>
      </c>
      <c r="R15" s="5">
        <f>SUMIF(B2:B3034,Q15,F2:F3034)</f>
        <v>0</v>
      </c>
      <c r="Z15">
        <f>DétailTicketJuin!X15</f>
        <v>74</v>
      </c>
      <c r="AA15" s="5">
        <f>SUMIF(B2:B3034,Z15,F2:F3034)</f>
        <v>358.65500000000003</v>
      </c>
      <c r="AE15" t="str" cm="1">
        <f t="array" ref="AE15">_xlfn.IFS(AG15=TicketJuilletAout2021[[#This Row],[NoTicket]],TicketJuilletAout2021[[#This Row],[CodeCli]])</f>
        <v>BEAVI</v>
      </c>
      <c r="AF15" s="20">
        <f t="shared" si="0"/>
        <v>25.619999999999997</v>
      </c>
      <c r="AG15">
        <f t="shared" si="4"/>
        <v>21343</v>
      </c>
      <c r="AI15" t="s">
        <v>36</v>
      </c>
      <c r="AJ15" s="5">
        <f t="shared" si="1"/>
        <v>80.353810999999993</v>
      </c>
      <c r="AN15" t="str" cm="1">
        <f t="array" ref="AN15">_xlfn.IFS(AP15=TicketJuilletAoût2021!A1070,TicketJuilletAoût2021!B1070)</f>
        <v>CLJAN</v>
      </c>
      <c r="AO15" s="23">
        <f t="shared" si="2"/>
        <v>42.930666666666667</v>
      </c>
      <c r="AP15">
        <f t="shared" si="5"/>
        <v>22398</v>
      </c>
      <c r="AS15" t="s">
        <v>39</v>
      </c>
      <c r="AT15" s="5">
        <f t="shared" si="3"/>
        <v>43.178909722222215</v>
      </c>
    </row>
    <row r="16" spans="1:47" x14ac:dyDescent="0.25">
      <c r="A16">
        <v>21330</v>
      </c>
      <c r="B16">
        <v>134</v>
      </c>
      <c r="C16">
        <v>10.1</v>
      </c>
      <c r="D16">
        <v>5</v>
      </c>
      <c r="E16">
        <v>0</v>
      </c>
      <c r="F16" s="5">
        <f>DetailTicketJuilletAout2021[[#This Row],[Qte]]*(DetailTicketJuilletAout2021[[#This Row],[PrixUnit]]*(1-DetailTicketJuilletAout2021[[#This Row],[Remise%]]))</f>
        <v>50.5</v>
      </c>
      <c r="I16" s="5">
        <f>SUMIF(DétailTicketJuilletAoût2021!A11:A3043,DétailTicketJuilletAoût2021!J16,DétailTicketJuilletAoût2021!F11:F3043)</f>
        <v>156.13</v>
      </c>
      <c r="J16">
        <f t="shared" si="7"/>
        <v>21339</v>
      </c>
      <c r="M16" s="5">
        <f t="shared" si="6"/>
        <v>34.29</v>
      </c>
      <c r="N16">
        <f t="shared" si="8"/>
        <v>22394</v>
      </c>
      <c r="Q16">
        <f>DétailTicketJuin!L16</f>
        <v>110</v>
      </c>
      <c r="R16" s="5">
        <f>SUMIF(B2:B3034,Q16,F2:F3034)</f>
        <v>0</v>
      </c>
      <c r="Z16">
        <f>DétailTicketJuin!X16</f>
        <v>78</v>
      </c>
      <c r="AA16" s="5">
        <f>SUMIF(B2:B3034,Z16,F2:F3034)</f>
        <v>553.41</v>
      </c>
      <c r="AE16" t="str" cm="1">
        <f t="array" ref="AE16">_xlfn.IFS(AG16=TicketJuilletAout2021[[#This Row],[NoTicket]],TicketJuilletAout2021[[#This Row],[CodeCli]])</f>
        <v>ALCLE</v>
      </c>
      <c r="AF16" s="20">
        <f t="shared" si="0"/>
        <v>69.103999999999999</v>
      </c>
      <c r="AG16">
        <f t="shared" si="4"/>
        <v>21344</v>
      </c>
      <c r="AI16" t="s">
        <v>37</v>
      </c>
      <c r="AJ16" s="5">
        <f t="shared" si="1"/>
        <v>51.977030303030304</v>
      </c>
      <c r="AN16" t="str" cm="1">
        <f t="array" ref="AN16">_xlfn.IFS(AP16=TicketJuilletAoût2021!A1071,TicketJuilletAoût2021!B1071)</f>
        <v>MAEUS</v>
      </c>
      <c r="AO16" s="23">
        <f t="shared" si="2"/>
        <v>42.451499999999996</v>
      </c>
      <c r="AP16">
        <f t="shared" si="5"/>
        <v>22399</v>
      </c>
      <c r="AS16" t="s">
        <v>79</v>
      </c>
      <c r="AT16" s="5">
        <f t="shared" si="3"/>
        <v>67.1584</v>
      </c>
    </row>
    <row r="17" spans="1:46" x14ac:dyDescent="0.25">
      <c r="A17">
        <v>21330</v>
      </c>
      <c r="B17">
        <v>135</v>
      </c>
      <c r="C17">
        <v>10.67</v>
      </c>
      <c r="D17">
        <v>3</v>
      </c>
      <c r="E17">
        <v>0</v>
      </c>
      <c r="F17" s="5">
        <f>DetailTicketJuilletAout2021[[#This Row],[Qte]]*(DetailTicketJuilletAout2021[[#This Row],[PrixUnit]]*(1-DetailTicketJuilletAout2021[[#This Row],[Remise%]]))</f>
        <v>32.01</v>
      </c>
      <c r="I17" s="5">
        <f>SUMIF(DétailTicketJuilletAoût2021!A12:A3044,DétailTicketJuilletAoût2021!J17,DétailTicketJuilletAoût2021!F12:F3044)</f>
        <v>140.99200000000002</v>
      </c>
      <c r="J17">
        <f t="shared" si="7"/>
        <v>21340</v>
      </c>
      <c r="M17" s="5">
        <f t="shared" si="6"/>
        <v>198.2</v>
      </c>
      <c r="N17">
        <f t="shared" si="8"/>
        <v>22395</v>
      </c>
      <c r="Q17">
        <f>DétailTicketJuin!L17</f>
        <v>112</v>
      </c>
      <c r="R17" s="5">
        <f>SUMIF(B2:B3034,Q17,F2:F3034)</f>
        <v>0</v>
      </c>
      <c r="Z17">
        <f>DétailTicketJuin!X17</f>
        <v>267</v>
      </c>
      <c r="AA17" s="5">
        <f>SUMIF(B2:B3034,Z17,F2:F3034)</f>
        <v>0</v>
      </c>
      <c r="AE17" t="str" cm="1">
        <f t="array" ref="AE17">_xlfn.IFS(AG17=TicketJuilletAout2021[[#This Row],[NoTicket]],TicketJuilletAout2021[[#This Row],[CodeCli]])</f>
        <v>CHLEC</v>
      </c>
      <c r="AF17" s="20">
        <f t="shared" si="0"/>
        <v>25.376249999999999</v>
      </c>
      <c r="AG17">
        <f t="shared" si="4"/>
        <v>21345</v>
      </c>
      <c r="AI17" t="s">
        <v>38</v>
      </c>
      <c r="AJ17" s="5">
        <f t="shared" si="1"/>
        <v>65.947068722943712</v>
      </c>
      <c r="AN17" t="str" cm="1">
        <f t="array" ref="AN17">_xlfn.IFS(AP17=TicketJuilletAoût2021!A1072,TicketJuilletAoût2021!B1072)</f>
        <v>CHBON</v>
      </c>
      <c r="AO17" s="23">
        <f t="shared" si="2"/>
        <v>57.927500000000002</v>
      </c>
      <c r="AP17">
        <f t="shared" si="5"/>
        <v>22400</v>
      </c>
      <c r="AS17" t="s">
        <v>91</v>
      </c>
      <c r="AT17" s="5">
        <f t="shared" si="3"/>
        <v>75.502916666666664</v>
      </c>
    </row>
    <row r="18" spans="1:46" x14ac:dyDescent="0.25">
      <c r="A18">
        <v>21330</v>
      </c>
      <c r="B18">
        <v>136</v>
      </c>
      <c r="C18">
        <v>10.67</v>
      </c>
      <c r="D18">
        <v>4</v>
      </c>
      <c r="E18">
        <v>0</v>
      </c>
      <c r="F18" s="5">
        <f>DetailTicketJuilletAout2021[[#This Row],[Qte]]*(DetailTicketJuilletAout2021[[#This Row],[PrixUnit]]*(1-DetailTicketJuilletAout2021[[#This Row],[Remise%]]))</f>
        <v>42.68</v>
      </c>
      <c r="I18" s="5">
        <f>SUMIF(DétailTicketJuilletAoût2021!A13:A3045,DétailTicketJuilletAoût2021!J18,DétailTicketJuilletAoût2021!F13:F3045)</f>
        <v>71.949999999999989</v>
      </c>
      <c r="J18">
        <f t="shared" si="7"/>
        <v>21341</v>
      </c>
      <c r="M18" s="5">
        <f t="shared" si="6"/>
        <v>22.86</v>
      </c>
      <c r="N18">
        <f t="shared" si="8"/>
        <v>22396</v>
      </c>
      <c r="Q18">
        <f>DétailTicketJuin!L18</f>
        <v>113</v>
      </c>
      <c r="R18" s="5">
        <f>SUMIF(B2:B3034,Q18,F2:F3034)</f>
        <v>0</v>
      </c>
      <c r="Z18">
        <f>DétailTicketJuin!X18</f>
        <v>1151</v>
      </c>
      <c r="AA18" s="5">
        <f>SUMIF(B2:B3034,Z18,F2:F3034)</f>
        <v>0</v>
      </c>
      <c r="AE18" t="str" cm="1">
        <f t="array" ref="AE18">_xlfn.IFS(AG18=TicketJuilletAout2021[[#This Row],[NoTicket]],TicketJuilletAout2021[[#This Row],[CodeCli]])</f>
        <v>REDAN</v>
      </c>
      <c r="AF18" s="20">
        <f t="shared" si="0"/>
        <v>24.767249999999997</v>
      </c>
      <c r="AG18">
        <f t="shared" si="4"/>
        <v>21346</v>
      </c>
      <c r="AI18" t="s">
        <v>39</v>
      </c>
      <c r="AJ18" s="5">
        <f t="shared" si="1"/>
        <v>51.153395833333335</v>
      </c>
      <c r="AN18" t="str" cm="1">
        <f t="array" ref="AN18">_xlfn.IFS(AP18=TicketJuilletAoût2021!A1073,TicketJuilletAoût2021!B1073)</f>
        <v>ARBLA</v>
      </c>
      <c r="AO18" s="23">
        <f t="shared" si="2"/>
        <v>15.641749999999998</v>
      </c>
      <c r="AP18">
        <f t="shared" si="5"/>
        <v>22401</v>
      </c>
      <c r="AS18" t="s">
        <v>44</v>
      </c>
      <c r="AT18" s="5">
        <f t="shared" si="3"/>
        <v>75.490584043560602</v>
      </c>
    </row>
    <row r="19" spans="1:46" x14ac:dyDescent="0.25">
      <c r="A19">
        <v>21330</v>
      </c>
      <c r="B19">
        <v>137</v>
      </c>
      <c r="C19">
        <v>10.67</v>
      </c>
      <c r="D19">
        <v>5</v>
      </c>
      <c r="E19">
        <v>0</v>
      </c>
      <c r="F19" s="5">
        <f>DetailTicketJuilletAout2021[[#This Row],[Qte]]*(DetailTicketJuilletAout2021[[#This Row],[PrixUnit]]*(1-DetailTicketJuilletAout2021[[#This Row],[Remise%]]))</f>
        <v>53.35</v>
      </c>
      <c r="I19" s="5">
        <f>SUMIF(DétailTicketJuilletAoût2021!A14:A3046,DétailTicketJuilletAoût2021!J19,DétailTicketJuilletAoût2021!F14:F3046)</f>
        <v>175.60750000000002</v>
      </c>
      <c r="J19">
        <f t="shared" si="7"/>
        <v>21342</v>
      </c>
      <c r="M19" s="5">
        <f t="shared" si="6"/>
        <v>145.76</v>
      </c>
      <c r="N19">
        <f t="shared" si="8"/>
        <v>22397</v>
      </c>
      <c r="Q19">
        <f>DétailTicketJuin!L19</f>
        <v>116</v>
      </c>
      <c r="R19" s="5">
        <f>SUMIF(B2:B3034,Q19,F2:F3034)</f>
        <v>0</v>
      </c>
      <c r="Z19">
        <f>DétailTicketJuin!X19</f>
        <v>2545</v>
      </c>
      <c r="AA19" s="5">
        <f>SUMIF(B2:B3034,Z19,F2:F3034)</f>
        <v>0</v>
      </c>
      <c r="AE19" t="str" cm="1">
        <f t="array" ref="AE19">_xlfn.IFS(AG19=TicketJuilletAout2021[[#This Row],[NoTicket]],TicketJuilletAout2021[[#This Row],[CodeCli]])</f>
        <v>JEBOR</v>
      </c>
      <c r="AF19" s="20">
        <f t="shared" si="0"/>
        <v>49.395000000000003</v>
      </c>
      <c r="AG19">
        <f t="shared" si="4"/>
        <v>21347</v>
      </c>
      <c r="AI19" t="s">
        <v>40</v>
      </c>
      <c r="AJ19" s="5">
        <f t="shared" si="1"/>
        <v>49.640006666666679</v>
      </c>
      <c r="AN19" t="str" cm="1">
        <f t="array" ref="AN19">_xlfn.IFS(AP19=TicketJuilletAoût2021!A1074,TicketJuilletAoût2021!B1074)</f>
        <v>JUBOY</v>
      </c>
      <c r="AO19" s="23">
        <f t="shared" si="2"/>
        <v>47.339999999999996</v>
      </c>
      <c r="AP19">
        <f t="shared" si="5"/>
        <v>22402</v>
      </c>
      <c r="AS19" t="s">
        <v>111</v>
      </c>
      <c r="AT19" s="5">
        <f t="shared" si="3"/>
        <v>66.971111111111114</v>
      </c>
    </row>
    <row r="20" spans="1:46" x14ac:dyDescent="0.25">
      <c r="A20">
        <v>21330</v>
      </c>
      <c r="B20">
        <v>138</v>
      </c>
      <c r="C20">
        <v>10.67</v>
      </c>
      <c r="D20">
        <v>3</v>
      </c>
      <c r="E20">
        <v>0</v>
      </c>
      <c r="F20" s="5">
        <f>DetailTicketJuilletAout2021[[#This Row],[Qte]]*(DetailTicketJuilletAout2021[[#This Row],[PrixUnit]]*(1-DetailTicketJuilletAout2021[[#This Row],[Remise%]]))</f>
        <v>32.01</v>
      </c>
      <c r="I20" s="5">
        <f>SUMIF(DétailTicketJuilletAoût2021!A15:A3047,DétailTicketJuilletAoût2021!J20,DétailTicketJuilletAoût2021!F15:F3047)</f>
        <v>51.239999999999995</v>
      </c>
      <c r="J20">
        <f t="shared" si="7"/>
        <v>21343</v>
      </c>
      <c r="M20" s="5">
        <f t="shared" si="6"/>
        <v>128.792</v>
      </c>
      <c r="N20">
        <f t="shared" si="8"/>
        <v>22398</v>
      </c>
      <c r="Q20">
        <f>DétailTicketJuin!L20</f>
        <v>132</v>
      </c>
      <c r="R20" s="5">
        <f>SUMIF(B2:B3034,Q20,F2:F3034)</f>
        <v>213.84</v>
      </c>
      <c r="Z20">
        <f>DétailTicketJuin!X20</f>
        <v>2894</v>
      </c>
      <c r="AA20" s="5">
        <f>SUMIF(B2:B3034,Z20,F2:F3034)</f>
        <v>0</v>
      </c>
      <c r="AE20" t="str" cm="1">
        <f t="array" ref="AE20">_xlfn.IFS(AG20=TicketJuilletAout2021[[#This Row],[NoTicket]],TicketJuilletAout2021[[#This Row],[CodeCli]])</f>
        <v>CLJAN</v>
      </c>
      <c r="AF20" s="20">
        <f t="shared" si="0"/>
        <v>47.006</v>
      </c>
      <c r="AG20">
        <f t="shared" si="4"/>
        <v>21348</v>
      </c>
      <c r="AI20" t="s">
        <v>41</v>
      </c>
      <c r="AJ20" s="5">
        <f t="shared" si="1"/>
        <v>126.22999999999999</v>
      </c>
      <c r="AN20" t="str" cm="1">
        <f t="array" ref="AN20">_xlfn.IFS(AP20=TicketJuilletAoût2021!A1075,TicketJuilletAoût2021!B1075)</f>
        <v>JALES</v>
      </c>
      <c r="AO20" s="23">
        <f t="shared" si="2"/>
        <v>8.5440000000000005</v>
      </c>
      <c r="AP20">
        <f t="shared" si="5"/>
        <v>22403</v>
      </c>
      <c r="AS20" t="s">
        <v>69</v>
      </c>
      <c r="AT20" s="5">
        <f t="shared" si="3"/>
        <v>18.98</v>
      </c>
    </row>
    <row r="21" spans="1:46" x14ac:dyDescent="0.25">
      <c r="A21">
        <v>21330</v>
      </c>
      <c r="B21">
        <v>139</v>
      </c>
      <c r="C21">
        <v>11.43</v>
      </c>
      <c r="D21">
        <v>4</v>
      </c>
      <c r="E21">
        <v>0</v>
      </c>
      <c r="F21" s="5">
        <f>DetailTicketJuilletAout2021[[#This Row],[Qte]]*(DetailTicketJuilletAout2021[[#This Row],[PrixUnit]]*(1-DetailTicketJuilletAout2021[[#This Row],[Remise%]]))</f>
        <v>45.72</v>
      </c>
      <c r="I21" s="5">
        <f>SUMIF(DétailTicketJuilletAoût2021!A16:A3048,DétailTicketJuilletAoût2021!J21,DétailTicketJuilletAoût2021!F16:F3048)</f>
        <v>207.31200000000001</v>
      </c>
      <c r="J21">
        <f t="shared" si="7"/>
        <v>21344</v>
      </c>
      <c r="M21" s="5">
        <f t="shared" si="6"/>
        <v>84.902999999999992</v>
      </c>
      <c r="N21">
        <f t="shared" si="8"/>
        <v>22399</v>
      </c>
      <c r="Q21">
        <f>DétailTicketJuin!L21</f>
        <v>133</v>
      </c>
      <c r="R21" s="5">
        <f>SUMIF(B2:B3034,Q21,F2:F3034)</f>
        <v>297.3</v>
      </c>
      <c r="AA21" s="19">
        <f>SUM(AA2:AA20)</f>
        <v>45816.916499999999</v>
      </c>
      <c r="AB21" s="1" t="s">
        <v>3658</v>
      </c>
      <c r="AE21" t="str" cm="1">
        <f t="array" ref="AE21">_xlfn.IFS(AG21=TicketJuilletAout2021[[#This Row],[NoTicket]],TicketJuilletAout2021[[#This Row],[CodeCli]])</f>
        <v>ERDEB</v>
      </c>
      <c r="AF21" s="20">
        <f t="shared" si="0"/>
        <v>65.495999999999995</v>
      </c>
      <c r="AG21">
        <f t="shared" si="4"/>
        <v>21349</v>
      </c>
      <c r="AI21" t="s">
        <v>42</v>
      </c>
      <c r="AJ21" s="5">
        <f t="shared" si="1"/>
        <v>71.204525490196048</v>
      </c>
      <c r="AN21" t="str" cm="1">
        <f t="array" ref="AN21">_xlfn.IFS(AP21=TicketJuilletAoût2021!A1076,TicketJuilletAoût2021!B1076)</f>
        <v>MOELK</v>
      </c>
      <c r="AO21" s="23">
        <f t="shared" si="2"/>
        <v>39.677500000000002</v>
      </c>
      <c r="AP21">
        <f t="shared" si="5"/>
        <v>22404</v>
      </c>
      <c r="AS21" t="s">
        <v>53</v>
      </c>
      <c r="AT21" s="5">
        <f t="shared" si="3"/>
        <v>40.63921932870371</v>
      </c>
    </row>
    <row r="22" spans="1:46" x14ac:dyDescent="0.25">
      <c r="A22">
        <v>21330</v>
      </c>
      <c r="B22">
        <v>140</v>
      </c>
      <c r="C22">
        <v>11.43</v>
      </c>
      <c r="D22">
        <v>5</v>
      </c>
      <c r="E22">
        <v>0</v>
      </c>
      <c r="F22" s="5">
        <f>DetailTicketJuilletAout2021[[#This Row],[Qte]]*(DetailTicketJuilletAout2021[[#This Row],[PrixUnit]]*(1-DetailTicketJuilletAout2021[[#This Row],[Remise%]]))</f>
        <v>57.15</v>
      </c>
      <c r="I22" s="5">
        <f>SUMIF(DétailTicketJuilletAoût2021!A17:A3049,DétailTicketJuilletAoût2021!J22,DétailTicketJuilletAoût2021!F17:F3049)</f>
        <v>101.505</v>
      </c>
      <c r="J22">
        <f t="shared" si="7"/>
        <v>21345</v>
      </c>
      <c r="M22" s="5">
        <f t="shared" si="6"/>
        <v>231.71</v>
      </c>
      <c r="N22">
        <f t="shared" si="8"/>
        <v>22400</v>
      </c>
      <c r="Q22">
        <f>DétailTicketJuin!L22</f>
        <v>234</v>
      </c>
      <c r="R22" s="5">
        <f>SUMIF(B2:B3034,Q22,F2:F3034)</f>
        <v>0</v>
      </c>
      <c r="AE22" t="str" cm="1">
        <f t="array" ref="AE22">_xlfn.IFS(AG22=TicketJuilletAout2021[[#This Row],[NoTicket]],TicketJuilletAout2021[[#This Row],[CodeCli]])</f>
        <v>THLOP</v>
      </c>
      <c r="AF22" s="20">
        <f t="shared" si="0"/>
        <v>193.29999999999998</v>
      </c>
      <c r="AG22">
        <f t="shared" si="4"/>
        <v>21350</v>
      </c>
      <c r="AI22" t="s">
        <v>43</v>
      </c>
      <c r="AJ22" s="5">
        <f t="shared" si="1"/>
        <v>71.568535256410257</v>
      </c>
      <c r="AN22" t="str" cm="1">
        <f t="array" ref="AN22">_xlfn.IFS(AP22=TicketJuilletAoût2021!A1077,TicketJuilletAoût2021!B1077)</f>
        <v>DACOU</v>
      </c>
      <c r="AO22" s="23">
        <f t="shared" si="2"/>
        <v>19.651833333333332</v>
      </c>
      <c r="AP22">
        <f t="shared" si="5"/>
        <v>22405</v>
      </c>
      <c r="AS22" t="s">
        <v>76</v>
      </c>
      <c r="AT22" s="5">
        <f t="shared" si="3"/>
        <v>41.258833333333328</v>
      </c>
    </row>
    <row r="23" spans="1:46" x14ac:dyDescent="0.25">
      <c r="A23">
        <v>21330</v>
      </c>
      <c r="B23">
        <v>141</v>
      </c>
      <c r="C23">
        <v>11.81</v>
      </c>
      <c r="D23">
        <v>3</v>
      </c>
      <c r="E23">
        <v>0</v>
      </c>
      <c r="F23" s="5">
        <f>DetailTicketJuilletAout2021[[#This Row],[Qte]]*(DetailTicketJuilletAout2021[[#This Row],[PrixUnit]]*(1-DetailTicketJuilletAout2021[[#This Row],[Remise%]]))</f>
        <v>35.43</v>
      </c>
      <c r="I23" s="5">
        <f>SUMIF(DétailTicketJuilletAoût2021!A18:A3050,DétailTicketJuilletAoût2021!J23,DétailTicketJuilletAoût2021!F18:F3050)</f>
        <v>49.534499999999994</v>
      </c>
      <c r="J23">
        <f t="shared" si="7"/>
        <v>21346</v>
      </c>
      <c r="M23" s="5">
        <f t="shared" si="6"/>
        <v>31.283499999999997</v>
      </c>
      <c r="N23">
        <f t="shared" si="8"/>
        <v>22401</v>
      </c>
      <c r="Q23">
        <f>DétailTicketJuin!L23</f>
        <v>235</v>
      </c>
      <c r="R23" s="5">
        <f>SUMIF(B2:B3034,Q23,F2:F3034)</f>
        <v>0</v>
      </c>
      <c r="AE23" t="str" cm="1">
        <f t="array" ref="AE23">_xlfn.IFS(AG23=TicketJuilletAout2021[[#This Row],[NoTicket]],TicketJuilletAout2021[[#This Row],[CodeCli]])</f>
        <v>CHLAB</v>
      </c>
      <c r="AF23" s="20">
        <f t="shared" si="0"/>
        <v>33.083750000000002</v>
      </c>
      <c r="AG23">
        <f t="shared" si="4"/>
        <v>21351</v>
      </c>
      <c r="AI23" t="s">
        <v>44</v>
      </c>
      <c r="AJ23" s="5">
        <f t="shared" si="1"/>
        <v>77.038547972972978</v>
      </c>
      <c r="AN23" t="str" cm="1">
        <f t="array" ref="AN23">_xlfn.IFS(AP23=TicketJuilletAoût2021!A1078,TicketJuilletAoût2021!B1078)</f>
        <v>CÉDAU</v>
      </c>
      <c r="AO23" s="23">
        <f t="shared" si="2"/>
        <v>18.056333333333331</v>
      </c>
      <c r="AP23">
        <f t="shared" si="5"/>
        <v>22406</v>
      </c>
      <c r="AS23" t="s">
        <v>58</v>
      </c>
      <c r="AT23" s="5">
        <f t="shared" si="3"/>
        <v>45.597972222222218</v>
      </c>
    </row>
    <row r="24" spans="1:46" x14ac:dyDescent="0.25">
      <c r="A24">
        <v>21330</v>
      </c>
      <c r="B24">
        <v>142</v>
      </c>
      <c r="C24">
        <v>3.43</v>
      </c>
      <c r="D24">
        <v>4</v>
      </c>
      <c r="E24">
        <v>0</v>
      </c>
      <c r="F24" s="5">
        <f>DetailTicketJuilletAout2021[[#This Row],[Qte]]*(DetailTicketJuilletAout2021[[#This Row],[PrixUnit]]*(1-DetailTicketJuilletAout2021[[#This Row],[Remise%]]))</f>
        <v>13.72</v>
      </c>
      <c r="I24" s="5">
        <f>SUMIF(DétailTicketJuilletAoût2021!A19:A3051,DétailTicketJuilletAoût2021!J24,DétailTicketJuilletAoût2021!F19:F3051)</f>
        <v>98.79</v>
      </c>
      <c r="J24">
        <f t="shared" si="7"/>
        <v>21347</v>
      </c>
      <c r="M24" s="5">
        <f t="shared" si="6"/>
        <v>94.679999999999993</v>
      </c>
      <c r="N24">
        <f t="shared" si="8"/>
        <v>22402</v>
      </c>
      <c r="Q24">
        <f>DétailTicketJuin!L24</f>
        <v>236</v>
      </c>
      <c r="R24" s="5">
        <f>SUMIF(B2:B3034,Q24,F2:F3034)</f>
        <v>0</v>
      </c>
      <c r="T24" t="str">
        <f>IF(Produit!Q3172=TRUE,Produit!F3171,"")</f>
        <v/>
      </c>
      <c r="AE24" t="str" cm="1">
        <f t="array" ref="AE24">_xlfn.IFS(AG24=TicketJuilletAout2021[[#This Row],[NoTicket]],TicketJuilletAout2021[[#This Row],[CodeCli]])</f>
        <v>CLJAN</v>
      </c>
      <c r="AF24" s="20">
        <f t="shared" si="0"/>
        <v>59.46</v>
      </c>
      <c r="AG24">
        <f t="shared" si="4"/>
        <v>21352</v>
      </c>
      <c r="AI24" t="s">
        <v>45</v>
      </c>
      <c r="AJ24" s="5">
        <f t="shared" si="1"/>
        <v>42.735128787878779</v>
      </c>
      <c r="AN24" t="str" cm="1">
        <f t="array" ref="AN24">_xlfn.IFS(AP24=TicketJuilletAoût2021!A1079,TicketJuilletAoût2021!B1079)</f>
        <v>ARBLA</v>
      </c>
      <c r="AO24" s="23">
        <f t="shared" si="2"/>
        <v>21.203636363636363</v>
      </c>
      <c r="AP24">
        <f t="shared" si="5"/>
        <v>22407</v>
      </c>
      <c r="AS24" t="s">
        <v>86</v>
      </c>
      <c r="AT24" s="5">
        <f t="shared" si="3"/>
        <v>65.437733333333341</v>
      </c>
    </row>
    <row r="25" spans="1:46" x14ac:dyDescent="0.25">
      <c r="A25">
        <v>21331</v>
      </c>
      <c r="B25">
        <v>14</v>
      </c>
      <c r="C25">
        <v>14.18</v>
      </c>
      <c r="D25">
        <v>4</v>
      </c>
      <c r="E25">
        <v>0</v>
      </c>
      <c r="F25" s="5">
        <f>DetailTicketJuilletAout2021[[#This Row],[Qte]]*(DetailTicketJuilletAout2021[[#This Row],[PrixUnit]]*(1-DetailTicketJuilletAout2021[[#This Row],[Remise%]]))</f>
        <v>56.72</v>
      </c>
      <c r="I25" s="5">
        <f>SUMIF(DétailTicketJuilletAoût2021!A20:A3052,DétailTicketJuilletAoût2021!J25,DétailTicketJuilletAoût2021!F20:F3052)</f>
        <v>282.036</v>
      </c>
      <c r="J25">
        <f t="shared" si="7"/>
        <v>21348</v>
      </c>
      <c r="M25" s="5">
        <f t="shared" si="6"/>
        <v>8.5440000000000005</v>
      </c>
      <c r="N25">
        <f t="shared" si="8"/>
        <v>22403</v>
      </c>
      <c r="Q25">
        <f>DétailTicketJuin!L25</f>
        <v>237</v>
      </c>
      <c r="R25" s="5">
        <f>SUMIF(B2:B3034,Q25,F2:F3034)</f>
        <v>0</v>
      </c>
      <c r="T25" t="str">
        <f>IF(Produit!Q3173=TRUE,Produit!F3172,"")</f>
        <v/>
      </c>
      <c r="AE25" t="str" cm="1">
        <f t="array" ref="AE25">_xlfn.IFS(AG25=TicketJuilletAout2021[[#This Row],[NoTicket]],TicketJuilletAout2021[[#This Row],[CodeCli]])</f>
        <v>PHFRO</v>
      </c>
      <c r="AF25" s="20">
        <f t="shared" si="0"/>
        <v>4.5600000000000005</v>
      </c>
      <c r="AG25">
        <f t="shared" si="4"/>
        <v>21353</v>
      </c>
      <c r="AI25" t="s">
        <v>46</v>
      </c>
      <c r="AJ25" s="5">
        <f t="shared" si="1"/>
        <v>87.91505138888887</v>
      </c>
      <c r="AN25" t="str" cm="1">
        <f t="array" ref="AN25">_xlfn.IFS(AP25=TicketJuilletAoût2021!A1080,TicketJuilletAoût2021!B1080)</f>
        <v>MOELK</v>
      </c>
      <c r="AO25" s="23">
        <f t="shared" si="2"/>
        <v>58.568249999999999</v>
      </c>
      <c r="AP25">
        <f t="shared" si="5"/>
        <v>22408</v>
      </c>
      <c r="AS25" t="s">
        <v>63</v>
      </c>
      <c r="AT25" s="5">
        <f t="shared" si="3"/>
        <v>73.285979166666664</v>
      </c>
    </row>
    <row r="26" spans="1:46" x14ac:dyDescent="0.25">
      <c r="A26">
        <v>21331</v>
      </c>
      <c r="B26">
        <v>51</v>
      </c>
      <c r="C26">
        <v>32.32</v>
      </c>
      <c r="D26">
        <v>3</v>
      </c>
      <c r="E26">
        <v>0</v>
      </c>
      <c r="F26" s="5">
        <f>DetailTicketJuilletAout2021[[#This Row],[Qte]]*(DetailTicketJuilletAout2021[[#This Row],[PrixUnit]]*(1-DetailTicketJuilletAout2021[[#This Row],[Remise%]]))</f>
        <v>96.960000000000008</v>
      </c>
      <c r="I26" s="5">
        <f>SUMIF(DétailTicketJuilletAoût2021!A21:A3053,DétailTicketJuilletAoût2021!J26,DétailTicketJuilletAoût2021!F21:F3053)</f>
        <v>196.48799999999997</v>
      </c>
      <c r="J26">
        <f t="shared" si="7"/>
        <v>21349</v>
      </c>
      <c r="M26" s="5">
        <f t="shared" si="6"/>
        <v>158.71</v>
      </c>
      <c r="N26">
        <f t="shared" si="8"/>
        <v>22404</v>
      </c>
      <c r="Q26">
        <f>DétailTicketJuin!L26</f>
        <v>284</v>
      </c>
      <c r="R26" s="5">
        <f>SUMIF(B2:B3034,Q26,F2:F3034)</f>
        <v>0</v>
      </c>
      <c r="T26" t="str">
        <f>IF(Produit!Q3174=TRUE,Produit!F3173,"")</f>
        <v/>
      </c>
      <c r="AE26" t="str" cm="1">
        <f t="array" ref="AE26">_xlfn.IFS(AG26=TicketJuilletAout2021[[#This Row],[NoTicket]],TicketJuilletAout2021[[#This Row],[CodeCli]])</f>
        <v>ALCLE</v>
      </c>
      <c r="AF26" s="20">
        <f t="shared" si="0"/>
        <v>94.663333333333341</v>
      </c>
      <c r="AG26">
        <f t="shared" si="4"/>
        <v>21354</v>
      </c>
      <c r="AI26" t="s">
        <v>47</v>
      </c>
      <c r="AJ26" s="5">
        <f t="shared" si="1"/>
        <v>59.236785714285709</v>
      </c>
      <c r="AN26" t="str" cm="1">
        <f t="array" ref="AN26">_xlfn.IFS(AP26=TicketJuilletAoût2021!A1081,TicketJuilletAoût2021!B1081)</f>
        <v>PAJAL</v>
      </c>
      <c r="AO26" s="23">
        <f t="shared" si="2"/>
        <v>34.936083333333336</v>
      </c>
      <c r="AP26">
        <f t="shared" si="5"/>
        <v>22409</v>
      </c>
      <c r="AS26" t="s">
        <v>24</v>
      </c>
      <c r="AT26" s="5">
        <f t="shared" si="3"/>
        <v>39.498486111111113</v>
      </c>
    </row>
    <row r="27" spans="1:46" x14ac:dyDescent="0.25">
      <c r="A27">
        <v>21332</v>
      </c>
      <c r="B27">
        <v>41</v>
      </c>
      <c r="C27">
        <v>5.79</v>
      </c>
      <c r="D27">
        <v>4</v>
      </c>
      <c r="E27">
        <v>0</v>
      </c>
      <c r="F27" s="5">
        <f>DetailTicketJuilletAout2021[[#This Row],[Qte]]*(DetailTicketJuilletAout2021[[#This Row],[PrixUnit]]*(1-DetailTicketJuilletAout2021[[#This Row],[Remise%]]))</f>
        <v>23.16</v>
      </c>
      <c r="I27" s="5">
        <f>SUMIF(DétailTicketJuilletAoût2021!A22:A3054,DétailTicketJuilletAoût2021!J27,DétailTicketJuilletAoût2021!F22:F3054)</f>
        <v>386.59999999999997</v>
      </c>
      <c r="J27">
        <f t="shared" si="7"/>
        <v>21350</v>
      </c>
      <c r="M27" s="5">
        <f t="shared" si="6"/>
        <v>176.8665</v>
      </c>
      <c r="N27">
        <f t="shared" si="8"/>
        <v>22405</v>
      </c>
      <c r="Q27">
        <f>DétailTicketJuin!L27</f>
        <v>285</v>
      </c>
      <c r="R27" s="5">
        <f>SUMIF(B2:B3034,Q27,F2:F3034)</f>
        <v>0</v>
      </c>
      <c r="T27" t="str">
        <f>IF(Produit!Q3175=TRUE,Produit!F3174,"")</f>
        <v/>
      </c>
      <c r="AE27" t="str" cm="1">
        <f t="array" ref="AE27">_xlfn.IFS(AG27=TicketJuilletAout2021[[#This Row],[NoTicket]],TicketJuilletAout2021[[#This Row],[CodeCli]])</f>
        <v>ARBLA</v>
      </c>
      <c r="AF27" s="20">
        <f t="shared" si="0"/>
        <v>32.561250000000001</v>
      </c>
      <c r="AG27">
        <f t="shared" si="4"/>
        <v>21355</v>
      </c>
      <c r="AI27" t="s">
        <v>48</v>
      </c>
      <c r="AJ27" s="5">
        <f t="shared" si="1"/>
        <v>68.053134013605458</v>
      </c>
      <c r="AN27" t="str" cm="1">
        <f t="array" ref="AN27">_xlfn.IFS(AP27=TicketJuilletAoût2021!A1082,TicketJuilletAoût2021!B1082)</f>
        <v xml:space="preserve">DELE </v>
      </c>
      <c r="AO27" s="23">
        <f t="shared" si="2"/>
        <v>50.932700000000004</v>
      </c>
      <c r="AP27">
        <f t="shared" si="5"/>
        <v>22410</v>
      </c>
      <c r="AS27" t="s">
        <v>94</v>
      </c>
      <c r="AT27" s="5">
        <f t="shared" si="3"/>
        <v>47.083483333333334</v>
      </c>
    </row>
    <row r="28" spans="1:46" x14ac:dyDescent="0.25">
      <c r="A28">
        <v>21332</v>
      </c>
      <c r="B28">
        <v>51</v>
      </c>
      <c r="C28">
        <v>32.32</v>
      </c>
      <c r="D28">
        <v>3</v>
      </c>
      <c r="E28">
        <v>0.15</v>
      </c>
      <c r="F28" s="5">
        <f>DetailTicketJuilletAout2021[[#This Row],[Qte]]*(DetailTicketJuilletAout2021[[#This Row],[PrixUnit]]*(1-DetailTicketJuilletAout2021[[#This Row],[Remise%]]))</f>
        <v>82.415999999999997</v>
      </c>
      <c r="I28" s="5">
        <f>SUMIF(DétailTicketJuilletAoût2021!A23:A3055,DétailTicketJuilletAoût2021!J28,DétailTicketJuilletAoût2021!F23:F3055)</f>
        <v>66.167500000000004</v>
      </c>
      <c r="J28">
        <f t="shared" si="7"/>
        <v>21351</v>
      </c>
      <c r="M28" s="5">
        <f t="shared" si="6"/>
        <v>54.168999999999997</v>
      </c>
      <c r="N28">
        <f t="shared" si="8"/>
        <v>22406</v>
      </c>
      <c r="R28" s="18">
        <f>SUM(R2:R27)</f>
        <v>587.17900000000009</v>
      </c>
      <c r="S28" s="1" t="s">
        <v>3658</v>
      </c>
      <c r="T28" t="str">
        <f>IF(Produit!Q3176=TRUE,Produit!F3175,"")</f>
        <v/>
      </c>
      <c r="AE28" t="str" cm="1">
        <f t="array" ref="AE28">_xlfn.IFS(AG28=TicketJuilletAout2021[[#This Row],[NoTicket]],TicketJuilletAout2021[[#This Row],[CodeCli]])</f>
        <v>MAHEN</v>
      </c>
      <c r="AF28" s="20">
        <f t="shared" si="0"/>
        <v>62.045000000000002</v>
      </c>
      <c r="AG28">
        <f t="shared" si="4"/>
        <v>21356</v>
      </c>
      <c r="AI28" t="s">
        <v>49</v>
      </c>
      <c r="AJ28" s="5">
        <f t="shared" si="1"/>
        <v>59.499487468671667</v>
      </c>
      <c r="AN28" t="str" cm="1">
        <f t="array" ref="AN28">_xlfn.IFS(AP28=TicketJuilletAoût2021!A1083,TicketJuilletAoût2021!B1083)</f>
        <v>BEGAL</v>
      </c>
      <c r="AO28" s="23">
        <f t="shared" si="2"/>
        <v>44.043916666666668</v>
      </c>
      <c r="AP28">
        <f t="shared" si="5"/>
        <v>22411</v>
      </c>
      <c r="AS28" t="s">
        <v>77</v>
      </c>
      <c r="AT28" s="5">
        <f t="shared" si="3"/>
        <v>74.403999999999996</v>
      </c>
    </row>
    <row r="29" spans="1:46" x14ac:dyDescent="0.25">
      <c r="A29">
        <v>21332</v>
      </c>
      <c r="B29">
        <v>65</v>
      </c>
      <c r="C29">
        <v>12.81</v>
      </c>
      <c r="D29">
        <v>4</v>
      </c>
      <c r="E29">
        <v>0.15</v>
      </c>
      <c r="F29" s="5">
        <f>DetailTicketJuilletAout2021[[#This Row],[Qte]]*(DetailTicketJuilletAout2021[[#This Row],[PrixUnit]]*(1-DetailTicketJuilletAout2021[[#This Row],[Remise%]]))</f>
        <v>43.554000000000002</v>
      </c>
      <c r="I29" s="5">
        <f>SUMIF(DétailTicketJuilletAoût2021!A24:A3056,DétailTicketJuilletAoût2021!J29,DétailTicketJuilletAoût2021!F24:F3056)</f>
        <v>118.92</v>
      </c>
      <c r="J29">
        <f t="shared" si="7"/>
        <v>21352</v>
      </c>
      <c r="M29" s="5">
        <f t="shared" si="6"/>
        <v>233.24</v>
      </c>
      <c r="N29">
        <f t="shared" si="8"/>
        <v>22407</v>
      </c>
      <c r="AE29" t="str" cm="1">
        <f t="array" ref="AE29">_xlfn.IFS(AG29=TicketJuilletAout2021[[#This Row],[NoTicket]],TicketJuilletAout2021[[#This Row],[CodeCli]])</f>
        <v>NISCH</v>
      </c>
      <c r="AF29" s="20">
        <f t="shared" si="0"/>
        <v>68.931999999999988</v>
      </c>
      <c r="AG29">
        <f t="shared" si="4"/>
        <v>21357</v>
      </c>
      <c r="AI29" t="s">
        <v>50</v>
      </c>
      <c r="AJ29" s="5">
        <f t="shared" si="1"/>
        <v>50.913611111111116</v>
      </c>
      <c r="AN29" t="str" cm="1">
        <f t="array" ref="AN29">_xlfn.IFS(AP29=TicketJuilletAoût2021!A1084,TicketJuilletAoût2021!B1084)</f>
        <v>DACOU</v>
      </c>
      <c r="AO29" s="23">
        <f t="shared" si="2"/>
        <v>26.104944444444445</v>
      </c>
      <c r="AP29">
        <f t="shared" si="5"/>
        <v>22412</v>
      </c>
      <c r="AS29" t="s">
        <v>37</v>
      </c>
      <c r="AT29" s="5">
        <f t="shared" si="3"/>
        <v>40.192330769230765</v>
      </c>
    </row>
    <row r="30" spans="1:46" x14ac:dyDescent="0.25">
      <c r="A30">
        <v>21332</v>
      </c>
      <c r="B30">
        <v>132</v>
      </c>
      <c r="C30">
        <v>9.7200000000000006</v>
      </c>
      <c r="D30">
        <v>3</v>
      </c>
      <c r="E30">
        <v>0</v>
      </c>
      <c r="F30" s="5">
        <f>DetailTicketJuilletAout2021[[#This Row],[Qte]]*(DetailTicketJuilletAout2021[[#This Row],[PrixUnit]]*(1-DetailTicketJuilletAout2021[[#This Row],[Remise%]]))</f>
        <v>29.160000000000004</v>
      </c>
      <c r="I30" s="5">
        <f>SUMIF(DétailTicketJuilletAoût2021!A25:A3057,DétailTicketJuilletAoût2021!J30,DétailTicketJuilletAoût2021!F25:F3057)</f>
        <v>4.5600000000000005</v>
      </c>
      <c r="J30">
        <f t="shared" si="7"/>
        <v>21353</v>
      </c>
      <c r="M30" s="5">
        <f t="shared" si="6"/>
        <v>117.1365</v>
      </c>
      <c r="N30">
        <f t="shared" si="8"/>
        <v>22408</v>
      </c>
      <c r="AE30" t="str" cm="1">
        <f t="array" ref="AE30">_xlfn.IFS(AG30=TicketJuilletAout2021[[#This Row],[NoTicket]],TicketJuilletAout2021[[#This Row],[CodeCli]])</f>
        <v>CHGRA</v>
      </c>
      <c r="AF30" s="20">
        <f t="shared" si="0"/>
        <v>45.12</v>
      </c>
      <c r="AG30">
        <f t="shared" si="4"/>
        <v>21358</v>
      </c>
      <c r="AI30" t="s">
        <v>51</v>
      </c>
      <c r="AJ30" s="5">
        <f t="shared" si="1"/>
        <v>47.978692982456138</v>
      </c>
      <c r="AN30" t="str" cm="1">
        <f t="array" ref="AN30">_xlfn.IFS(AP30=TicketJuilletAoût2021!A1085,TicketJuilletAoût2021!B1085)</f>
        <v>BEGAL</v>
      </c>
      <c r="AO30" s="23">
        <f t="shared" si="2"/>
        <v>81.400000000000006</v>
      </c>
      <c r="AP30">
        <f t="shared" si="5"/>
        <v>22413</v>
      </c>
      <c r="AS30" t="s">
        <v>54</v>
      </c>
      <c r="AT30" s="5">
        <f t="shared" si="3"/>
        <v>56.819166666666661</v>
      </c>
    </row>
    <row r="31" spans="1:46" x14ac:dyDescent="0.25">
      <c r="A31">
        <v>21332</v>
      </c>
      <c r="B31">
        <v>133</v>
      </c>
      <c r="C31">
        <v>9.91</v>
      </c>
      <c r="D31">
        <v>4</v>
      </c>
      <c r="E31">
        <v>0</v>
      </c>
      <c r="F31" s="5">
        <f>DetailTicketJuilletAout2021[[#This Row],[Qte]]*(DetailTicketJuilletAout2021[[#This Row],[PrixUnit]]*(1-DetailTicketJuilletAout2021[[#This Row],[Remise%]]))</f>
        <v>39.64</v>
      </c>
      <c r="I31" s="5">
        <f>SUMIF(DétailTicketJuilletAoût2021!A26:A3058,DétailTicketJuilletAoût2021!J31,DétailTicketJuilletAoût2021!F26:F3058)</f>
        <v>283.99</v>
      </c>
      <c r="J31">
        <f t="shared" si="7"/>
        <v>21354</v>
      </c>
      <c r="M31" s="5">
        <f t="shared" si="6"/>
        <v>209.6165</v>
      </c>
      <c r="N31">
        <f t="shared" si="8"/>
        <v>22409</v>
      </c>
      <c r="AE31" t="str" cm="1">
        <f t="array" ref="AE31">_xlfn.IFS(AG31=TicketJuilletAout2021[[#This Row],[NoTicket]],TicketJuilletAout2021[[#This Row],[CodeCli]])</f>
        <v>CECHA</v>
      </c>
      <c r="AF31" s="20">
        <f t="shared" si="0"/>
        <v>101.685</v>
      </c>
      <c r="AG31">
        <f t="shared" si="4"/>
        <v>21359</v>
      </c>
      <c r="AI31" t="s">
        <v>52</v>
      </c>
      <c r="AJ31" s="5">
        <f t="shared" si="1"/>
        <v>41.559583333333322</v>
      </c>
      <c r="AN31" t="str" cm="1">
        <f t="array" ref="AN31">_xlfn.IFS(AP31=TicketJuilletAoût2021!A1086,TicketJuilletAoût2021!B1086)</f>
        <v>JAHEN</v>
      </c>
      <c r="AO31" s="23">
        <f t="shared" si="2"/>
        <v>31.620583333333332</v>
      </c>
      <c r="AP31">
        <f t="shared" si="5"/>
        <v>22414</v>
      </c>
      <c r="AS31" t="s">
        <v>27</v>
      </c>
      <c r="AT31" s="5">
        <f t="shared" si="3"/>
        <v>52.02954861111111</v>
      </c>
    </row>
    <row r="32" spans="1:46" x14ac:dyDescent="0.25">
      <c r="A32">
        <v>21332</v>
      </c>
      <c r="B32">
        <v>134</v>
      </c>
      <c r="C32">
        <v>10.1</v>
      </c>
      <c r="D32">
        <v>5</v>
      </c>
      <c r="E32">
        <v>0</v>
      </c>
      <c r="F32" s="5">
        <f>DetailTicketJuilletAout2021[[#This Row],[Qte]]*(DetailTicketJuilletAout2021[[#This Row],[PrixUnit]]*(1-DetailTicketJuilletAout2021[[#This Row],[Remise%]]))</f>
        <v>50.5</v>
      </c>
      <c r="I32" s="5">
        <f>SUMIF(DétailTicketJuilletAoût2021!A27:A3059,DétailTicketJuilletAoût2021!J32,DétailTicketJuilletAoût2021!F27:F3059)</f>
        <v>130.245</v>
      </c>
      <c r="J32">
        <f t="shared" si="7"/>
        <v>21355</v>
      </c>
      <c r="M32" s="5">
        <f t="shared" si="6"/>
        <v>254.66350000000003</v>
      </c>
      <c r="N32">
        <f t="shared" si="8"/>
        <v>22410</v>
      </c>
      <c r="AE32" t="str" cm="1">
        <f t="array" ref="AE32">_xlfn.IFS(AG32=TicketJuilletAout2021[[#This Row],[NoTicket]],TicketJuilletAout2021[[#This Row],[CodeCli]])</f>
        <v>JEHOU</v>
      </c>
      <c r="AF32" s="20">
        <f t="shared" si="0"/>
        <v>79.122499999999988</v>
      </c>
      <c r="AG32">
        <f t="shared" si="4"/>
        <v>21360</v>
      </c>
      <c r="AI32" t="s">
        <v>53</v>
      </c>
      <c r="AJ32" s="5">
        <f t="shared" si="1"/>
        <v>44.595460069444442</v>
      </c>
      <c r="AN32" t="str" cm="1">
        <f t="array" ref="AN32">_xlfn.IFS(AP32=TicketJuilletAoût2021!A1087,TicketJuilletAoût2021!B1087)</f>
        <v>CÉDAU</v>
      </c>
      <c r="AO32" s="23">
        <f t="shared" si="2"/>
        <v>25.298500000000001</v>
      </c>
      <c r="AP32">
        <f t="shared" si="5"/>
        <v>22415</v>
      </c>
      <c r="AS32" t="s">
        <v>43</v>
      </c>
      <c r="AT32" s="5">
        <f t="shared" si="3"/>
        <v>58.215850000000003</v>
      </c>
    </row>
    <row r="33" spans="1:46" x14ac:dyDescent="0.25">
      <c r="A33">
        <v>21332</v>
      </c>
      <c r="B33">
        <v>135</v>
      </c>
      <c r="C33">
        <v>10.67</v>
      </c>
      <c r="D33">
        <v>3</v>
      </c>
      <c r="E33">
        <v>0</v>
      </c>
      <c r="F33" s="5">
        <f>DetailTicketJuilletAout2021[[#This Row],[Qte]]*(DetailTicketJuilletAout2021[[#This Row],[PrixUnit]]*(1-DetailTicketJuilletAout2021[[#This Row],[Remise%]]))</f>
        <v>32.01</v>
      </c>
      <c r="I33" s="5">
        <f>SUMIF(DétailTicketJuilletAoût2021!A28:A3060,DétailTicketJuilletAoût2021!J33,DétailTicketJuilletAoût2021!F28:F3060)</f>
        <v>124.09</v>
      </c>
      <c r="J33">
        <f t="shared" si="7"/>
        <v>21356</v>
      </c>
      <c r="M33" s="5">
        <f t="shared" si="6"/>
        <v>264.26350000000002</v>
      </c>
      <c r="N33">
        <f t="shared" si="8"/>
        <v>22411</v>
      </c>
      <c r="P33" s="57" t="s">
        <v>3668</v>
      </c>
      <c r="Q33" s="57"/>
      <c r="R33" s="57"/>
      <c r="T33" s="57" t="s">
        <v>3669</v>
      </c>
      <c r="U33" s="57"/>
      <c r="V33" s="57"/>
      <c r="W33" s="57" t="s">
        <v>3670</v>
      </c>
      <c r="X33" s="57"/>
      <c r="Y33" s="57"/>
      <c r="Z33" s="57" t="s">
        <v>3671</v>
      </c>
      <c r="AA33" s="57"/>
      <c r="AB33" s="57"/>
      <c r="AE33" t="str" cm="1">
        <f t="array" ref="AE33">_xlfn.IFS(AG33=TicketJuilletAout2021[[#This Row],[NoTicket]],TicketJuilletAout2021[[#This Row],[CodeCli]])</f>
        <v>ANLER</v>
      </c>
      <c r="AF33" s="20">
        <f t="shared" si="0"/>
        <v>71.34</v>
      </c>
      <c r="AG33">
        <f t="shared" si="4"/>
        <v>21361</v>
      </c>
      <c r="AI33" t="s">
        <v>54</v>
      </c>
      <c r="AJ33" s="5">
        <f t="shared" si="1"/>
        <v>62.344988095238094</v>
      </c>
      <c r="AN33" t="str" cm="1">
        <f t="array" ref="AN33">_xlfn.IFS(AP33=TicketJuilletAoût2021!A1088,TicketJuilletAoût2021!B1088)</f>
        <v>MOELK</v>
      </c>
      <c r="AO33" s="23">
        <f t="shared" si="2"/>
        <v>78.091000000000008</v>
      </c>
      <c r="AP33">
        <f t="shared" si="5"/>
        <v>22416</v>
      </c>
      <c r="AS33" t="s">
        <v>31</v>
      </c>
      <c r="AT33" s="5">
        <f t="shared" si="3"/>
        <v>47.797822222222223</v>
      </c>
    </row>
    <row r="34" spans="1:46" x14ac:dyDescent="0.25">
      <c r="A34">
        <v>21332</v>
      </c>
      <c r="B34">
        <v>136</v>
      </c>
      <c r="C34">
        <v>10.67</v>
      </c>
      <c r="D34">
        <v>4</v>
      </c>
      <c r="E34">
        <v>0</v>
      </c>
      <c r="F34" s="5">
        <f>DetailTicketJuilletAout2021[[#This Row],[Qte]]*(DetailTicketJuilletAout2021[[#This Row],[PrixUnit]]*(1-DetailTicketJuilletAout2021[[#This Row],[Remise%]]))</f>
        <v>42.68</v>
      </c>
      <c r="I34" s="5">
        <f>SUMIF(DétailTicketJuilletAoût2021!A29:A3061,DétailTicketJuilletAoût2021!J34,DétailTicketJuilletAoût2021!F29:F3061)</f>
        <v>137.86399999999998</v>
      </c>
      <c r="J34">
        <f t="shared" si="7"/>
        <v>21357</v>
      </c>
      <c r="M34" s="5">
        <f t="shared" si="6"/>
        <v>234.94450000000001</v>
      </c>
      <c r="N34">
        <f t="shared" si="8"/>
        <v>22412</v>
      </c>
      <c r="Q34">
        <f>Q2</f>
        <v>87</v>
      </c>
      <c r="R34" s="5">
        <f>SUMIF(B3036:B4644,Q34,F3036:F4644)</f>
        <v>0</v>
      </c>
      <c r="T34">
        <f>T2</f>
        <v>5</v>
      </c>
      <c r="U34" s="5">
        <f>SUMIF(B3036:B4644,T34,F3036:F4644)</f>
        <v>389.04400000000004</v>
      </c>
      <c r="W34">
        <f>W2</f>
        <v>9</v>
      </c>
      <c r="X34" s="5">
        <f>SUMIF(B3036:B4644,W34,F3036:F4644)</f>
        <v>621.82999999999993</v>
      </c>
      <c r="Z34">
        <f>Z2</f>
        <v>2</v>
      </c>
      <c r="AA34" s="5">
        <f>SUMIF(B3036:B4644,Z34,F3036:F4644)</f>
        <v>1097.4254999999998</v>
      </c>
      <c r="AE34" t="str" cm="1">
        <f t="array" ref="AE34">_xlfn.IFS(AG34=TicketJuilletAout2021[[#This Row],[NoTicket]],TicketJuilletAout2021[[#This Row],[CodeCli]])</f>
        <v>JEHOU</v>
      </c>
      <c r="AF34" s="20">
        <f t="shared" si="0"/>
        <v>32.128571428571426</v>
      </c>
      <c r="AG34">
        <f t="shared" si="4"/>
        <v>21362</v>
      </c>
      <c r="AI34" t="s">
        <v>55</v>
      </c>
      <c r="AJ34" s="5">
        <f t="shared" si="1"/>
        <v>61.816666666666663</v>
      </c>
      <c r="AN34" t="str" cm="1">
        <f t="array" ref="AN34">_xlfn.IFS(AP34=TicketJuilletAoût2021!A1089,TicketJuilletAoût2021!B1089)</f>
        <v>CHLEC</v>
      </c>
      <c r="AO34" s="23">
        <f t="shared" si="2"/>
        <v>95.441999999999993</v>
      </c>
      <c r="AP34">
        <f t="shared" si="5"/>
        <v>22417</v>
      </c>
      <c r="AS34" t="s">
        <v>89</v>
      </c>
      <c r="AT34" s="5">
        <f t="shared" si="3"/>
        <v>53.60801851851852</v>
      </c>
    </row>
    <row r="35" spans="1:46" x14ac:dyDescent="0.25">
      <c r="A35">
        <v>21332</v>
      </c>
      <c r="B35">
        <v>137</v>
      </c>
      <c r="C35">
        <v>10.67</v>
      </c>
      <c r="D35">
        <v>5</v>
      </c>
      <c r="E35">
        <v>0</v>
      </c>
      <c r="F35" s="5">
        <f>DetailTicketJuilletAout2021[[#This Row],[Qte]]*(DetailTicketJuilletAout2021[[#This Row],[PrixUnit]]*(1-DetailTicketJuilletAout2021[[#This Row],[Remise%]]))</f>
        <v>53.35</v>
      </c>
      <c r="I35" s="5">
        <f>SUMIF(DétailTicketJuilletAoût2021!A30:A3062,DétailTicketJuilletAoût2021!J35,DétailTicketJuilletAoût2021!F30:F3062)</f>
        <v>90.24</v>
      </c>
      <c r="J35">
        <f t="shared" si="7"/>
        <v>21358</v>
      </c>
      <c r="M35" s="5">
        <f t="shared" si="6"/>
        <v>162.80000000000001</v>
      </c>
      <c r="N35">
        <f t="shared" si="8"/>
        <v>22413</v>
      </c>
      <c r="Q35">
        <f t="shared" ref="Q35:Q59" si="9">Q3</f>
        <v>89</v>
      </c>
      <c r="R35" s="5">
        <f>SUMIF(B3036:B4644,Q35,F3036:F4644)</f>
        <v>0</v>
      </c>
      <c r="T35">
        <f t="shared" ref="T35:T42" si="10">T3</f>
        <v>13</v>
      </c>
      <c r="U35" s="5">
        <f>SUMIF(B3036:B4644,T35,F3036:F4644)</f>
        <v>344.54499999999996</v>
      </c>
      <c r="W35">
        <f t="shared" ref="W35:W44" si="11">W3</f>
        <v>29</v>
      </c>
      <c r="X35" s="5">
        <f>SUMIF(B3036:B4644,W35,F3036:F4644)</f>
        <v>5227.1169999999993</v>
      </c>
      <c r="Z35">
        <f t="shared" ref="Z35:Z52" si="12">Z3</f>
        <v>4</v>
      </c>
      <c r="AA35" s="5">
        <f>SUMIF(B3036:B4644,Z35,F3036:F4644)</f>
        <v>736.43150000000014</v>
      </c>
      <c r="AE35" t="str" cm="1">
        <f t="array" ref="AE35">_xlfn.IFS(AG35=TicketJuilletAout2021[[#This Row],[NoTicket]],TicketJuilletAout2021[[#This Row],[CodeCli]])</f>
        <v>LODUR</v>
      </c>
      <c r="AF35" s="20">
        <f t="shared" si="0"/>
        <v>23.783333333333331</v>
      </c>
      <c r="AG35">
        <f t="shared" si="4"/>
        <v>21363</v>
      </c>
      <c r="AI35" t="s">
        <v>56</v>
      </c>
      <c r="AJ35" s="5">
        <f t="shared" si="1"/>
        <v>82.422607142857146</v>
      </c>
      <c r="AN35" t="str" cm="1">
        <f t="array" ref="AN35">_xlfn.IFS(AP35=TicketJuilletAoût2021!A1090,TicketJuilletAoût2021!B1090)</f>
        <v>JAHEN</v>
      </c>
      <c r="AO35" s="23">
        <f t="shared" si="2"/>
        <v>81.713333333333338</v>
      </c>
      <c r="AP35">
        <f t="shared" si="5"/>
        <v>22418</v>
      </c>
      <c r="AS35" t="s">
        <v>73</v>
      </c>
      <c r="AT35" s="5">
        <f t="shared" si="3"/>
        <v>33.915999999999997</v>
      </c>
    </row>
    <row r="36" spans="1:46" x14ac:dyDescent="0.25">
      <c r="A36">
        <v>21333</v>
      </c>
      <c r="B36">
        <v>22</v>
      </c>
      <c r="C36">
        <v>12.81</v>
      </c>
      <c r="D36">
        <v>4</v>
      </c>
      <c r="E36">
        <v>0.05</v>
      </c>
      <c r="F36" s="5">
        <f>DetailTicketJuilletAout2021[[#This Row],[Qte]]*(DetailTicketJuilletAout2021[[#This Row],[PrixUnit]]*(1-DetailTicketJuilletAout2021[[#This Row],[Remise%]]))</f>
        <v>48.677999999999997</v>
      </c>
      <c r="I36" s="5">
        <f>SUMIF(DétailTicketJuilletAoût2021!A31:A3063,DétailTicketJuilletAoût2021!J36,DétailTicketJuilletAoût2021!F31:F3063)</f>
        <v>203.37</v>
      </c>
      <c r="J36">
        <f t="shared" si="7"/>
        <v>21359</v>
      </c>
      <c r="M36" s="5">
        <f t="shared" si="6"/>
        <v>189.7235</v>
      </c>
      <c r="N36">
        <f t="shared" si="8"/>
        <v>22414</v>
      </c>
      <c r="Q36">
        <f t="shared" si="9"/>
        <v>90</v>
      </c>
      <c r="R36" s="5">
        <f>SUMIF(B3036:B4644,Q36,F3036:F4644)</f>
        <v>0</v>
      </c>
      <c r="T36">
        <f t="shared" si="10"/>
        <v>22</v>
      </c>
      <c r="U36" s="5">
        <f>SUMIF(B3036:B4644,T36,F3036:F4644)</f>
        <v>376.23500000000007</v>
      </c>
      <c r="W36">
        <f t="shared" si="11"/>
        <v>53</v>
      </c>
      <c r="X36" s="5">
        <f>SUMIF(B3036:B4644,W36,F3036:F4644)</f>
        <v>1615.9090000000001</v>
      </c>
      <c r="Z36">
        <f t="shared" si="12"/>
        <v>6</v>
      </c>
      <c r="AA36" s="5">
        <f>SUMIF(B3036:B4644,Z36,F3036:F4644)</f>
        <v>467.16059999999999</v>
      </c>
      <c r="AE36" t="str" cm="1">
        <f t="array" ref="AE36">_xlfn.IFS(AG36=TicketJuilletAout2021[[#This Row],[NoTicket]],TicketJuilletAout2021[[#This Row],[CodeCli]])</f>
        <v>LODUR</v>
      </c>
      <c r="AF36" s="20">
        <f t="shared" si="0"/>
        <v>55.480000000000004</v>
      </c>
      <c r="AG36">
        <f t="shared" si="4"/>
        <v>21364</v>
      </c>
      <c r="AI36" t="s">
        <v>57</v>
      </c>
      <c r="AJ36" s="5">
        <f t="shared" si="1"/>
        <v>76.176788395316805</v>
      </c>
      <c r="AN36" t="str" cm="1">
        <f t="array" ref="AN36">_xlfn.IFS(AP36=TicketJuilletAoût2021!A1091,TicketJuilletAoût2021!B1091)</f>
        <v>DIGOM</v>
      </c>
      <c r="AO36" s="23">
        <f t="shared" si="2"/>
        <v>86.91</v>
      </c>
      <c r="AP36">
        <f t="shared" si="5"/>
        <v>22419</v>
      </c>
      <c r="AS36" t="s">
        <v>38</v>
      </c>
      <c r="AT36" s="5">
        <f t="shared" si="3"/>
        <v>69.280238095238104</v>
      </c>
    </row>
    <row r="37" spans="1:46" x14ac:dyDescent="0.25">
      <c r="A37">
        <v>21333</v>
      </c>
      <c r="B37">
        <v>57</v>
      </c>
      <c r="C37">
        <v>11.89</v>
      </c>
      <c r="D37">
        <v>4</v>
      </c>
      <c r="E37">
        <v>0.05</v>
      </c>
      <c r="F37" s="5">
        <f>DetailTicketJuilletAout2021[[#This Row],[Qte]]*(DetailTicketJuilletAout2021[[#This Row],[PrixUnit]]*(1-DetailTicketJuilletAout2021[[#This Row],[Remise%]]))</f>
        <v>45.182000000000002</v>
      </c>
      <c r="I37" s="5">
        <f>SUMIF(DétailTicketJuilletAoût2021!A32:A3064,DétailTicketJuilletAoût2021!J37,DétailTicketJuilletAoût2021!F32:F3064)</f>
        <v>316.48999999999995</v>
      </c>
      <c r="J37">
        <f t="shared" si="7"/>
        <v>21360</v>
      </c>
      <c r="M37" s="5">
        <f t="shared" si="6"/>
        <v>75.895499999999998</v>
      </c>
      <c r="N37">
        <f t="shared" si="8"/>
        <v>22415</v>
      </c>
      <c r="Q37">
        <f t="shared" si="9"/>
        <v>91</v>
      </c>
      <c r="R37" s="5">
        <f>SUMIF(B3036:B4644,Q37,F3036:F4644)</f>
        <v>0</v>
      </c>
      <c r="T37">
        <f t="shared" si="10"/>
        <v>23</v>
      </c>
      <c r="U37" s="5">
        <f>SUMIF(B3036:B4644,T37,F3036:F4644)</f>
        <v>268.60700000000003</v>
      </c>
      <c r="W37">
        <f t="shared" si="11"/>
        <v>88</v>
      </c>
      <c r="X37" s="5">
        <f>SUMIF(B3036:B4644,W37,F3036:F4644)</f>
        <v>0</v>
      </c>
      <c r="Z37">
        <f t="shared" si="12"/>
        <v>11</v>
      </c>
      <c r="AA37" s="5">
        <f>SUMIF(B3036:B4644,Z37,F3036:F4644)</f>
        <v>1273.0864999999997</v>
      </c>
      <c r="AE37" t="str" cm="1">
        <f t="array" ref="AE37">_xlfn.IFS(AG37=TicketJuilletAout2021[[#This Row],[NoTicket]],TicketJuilletAout2021[[#This Row],[CodeCli]])</f>
        <v>JEMAN</v>
      </c>
      <c r="AF37" s="20">
        <f t="shared" si="0"/>
        <v>49.314999999999998</v>
      </c>
      <c r="AG37">
        <f t="shared" si="4"/>
        <v>21365</v>
      </c>
      <c r="AI37" t="s">
        <v>58</v>
      </c>
      <c r="AJ37" s="5">
        <f t="shared" si="1"/>
        <v>47.139672619047609</v>
      </c>
      <c r="AN37" t="str" cm="1">
        <f t="array" ref="AN37">_xlfn.IFS(AP37=TicketJuilletAoût2021!A1092,TicketJuilletAoût2021!B1092)</f>
        <v>MOELK</v>
      </c>
      <c r="AO37" s="23">
        <f t="shared" si="2"/>
        <v>47.704500000000003</v>
      </c>
      <c r="AP37">
        <f t="shared" si="5"/>
        <v>22420</v>
      </c>
      <c r="AS37" t="s">
        <v>93</v>
      </c>
      <c r="AT37" s="5">
        <f t="shared" si="3"/>
        <v>88.860515625000005</v>
      </c>
    </row>
    <row r="38" spans="1:46" x14ac:dyDescent="0.25">
      <c r="A38">
        <v>21333</v>
      </c>
      <c r="B38">
        <v>65</v>
      </c>
      <c r="C38">
        <v>12.81</v>
      </c>
      <c r="D38">
        <v>3</v>
      </c>
      <c r="E38">
        <v>0</v>
      </c>
      <c r="F38" s="5">
        <f>DetailTicketJuilletAout2021[[#This Row],[Qte]]*(DetailTicketJuilletAout2021[[#This Row],[PrixUnit]]*(1-DetailTicketJuilletAout2021[[#This Row],[Remise%]]))</f>
        <v>38.43</v>
      </c>
      <c r="I38" s="5">
        <f>SUMIF(DétailTicketJuilletAoût2021!A33:A3065,DétailTicketJuilletAoût2021!J38,DétailTicketJuilletAoût2021!F33:F3065)</f>
        <v>71.34</v>
      </c>
      <c r="J38">
        <f t="shared" si="7"/>
        <v>21361</v>
      </c>
      <c r="M38" s="5">
        <f t="shared" si="6"/>
        <v>156.18200000000002</v>
      </c>
      <c r="N38">
        <f t="shared" si="8"/>
        <v>22416</v>
      </c>
      <c r="Q38">
        <f t="shared" si="9"/>
        <v>92</v>
      </c>
      <c r="R38" s="5">
        <f>SUMIF(B3036:B4644,Q38,F3036:F4644)</f>
        <v>0</v>
      </c>
      <c r="T38">
        <f t="shared" si="10"/>
        <v>28</v>
      </c>
      <c r="U38" s="5">
        <f>SUMIF(B3036:B4644,T38,F3036:F4644)</f>
        <v>2535.1019999999999</v>
      </c>
      <c r="W38">
        <f t="shared" si="11"/>
        <v>101</v>
      </c>
      <c r="X38" s="5">
        <f>SUMIF(B3036:B4644,W38,F3036:F4644)</f>
        <v>0</v>
      </c>
      <c r="Z38">
        <f t="shared" si="12"/>
        <v>14</v>
      </c>
      <c r="AA38" s="5">
        <f>SUMIF(B3036:B4644,Z38,F3036:F4644)</f>
        <v>654.7091999999999</v>
      </c>
      <c r="AE38" t="str" cm="1">
        <f t="array" ref="AE38">_xlfn.IFS(AG38=TicketJuilletAout2021[[#This Row],[NoTicket]],TicketJuilletAout2021[[#This Row],[CodeCli]])</f>
        <v>ANLER</v>
      </c>
      <c r="AF38" s="20">
        <f t="shared" si="0"/>
        <v>30.30892857142857</v>
      </c>
      <c r="AG38">
        <f t="shared" si="4"/>
        <v>21366</v>
      </c>
      <c r="AI38" t="s">
        <v>59</v>
      </c>
      <c r="AJ38" s="5">
        <f t="shared" si="1"/>
        <v>75.043587500000001</v>
      </c>
      <c r="AN38" t="str" cm="1">
        <f t="array" ref="AN38">_xlfn.IFS(AP38=TicketJuilletAoût2021!A1093,TicketJuilletAoût2021!B1093)</f>
        <v>CLJAN</v>
      </c>
      <c r="AO38" s="23">
        <f t="shared" si="2"/>
        <v>61.891333333333328</v>
      </c>
      <c r="AP38">
        <f t="shared" si="5"/>
        <v>22421</v>
      </c>
      <c r="AS38" t="s">
        <v>96</v>
      </c>
      <c r="AT38" s="5">
        <f t="shared" si="3"/>
        <v>184.52333333333334</v>
      </c>
    </row>
    <row r="39" spans="1:46" x14ac:dyDescent="0.25">
      <c r="A39">
        <v>21334</v>
      </c>
      <c r="B39">
        <v>20</v>
      </c>
      <c r="C39">
        <v>49.39</v>
      </c>
      <c r="D39">
        <v>3</v>
      </c>
      <c r="E39">
        <v>0.05</v>
      </c>
      <c r="F39" s="5">
        <f>DetailTicketJuilletAout2021[[#This Row],[Qte]]*(DetailTicketJuilletAout2021[[#This Row],[PrixUnit]]*(1-DetailTicketJuilletAout2021[[#This Row],[Remise%]]))</f>
        <v>140.76149999999998</v>
      </c>
      <c r="I39" s="5">
        <f>SUMIF(DétailTicketJuilletAoût2021!A34:A3066,DétailTicketJuilletAoût2021!J39,DétailTicketJuilletAoût2021!F34:F3066)</f>
        <v>224.9</v>
      </c>
      <c r="J39">
        <f t="shared" si="7"/>
        <v>21362</v>
      </c>
      <c r="M39" s="5">
        <f t="shared" si="6"/>
        <v>477.21</v>
      </c>
      <c r="N39">
        <f t="shared" si="8"/>
        <v>22417</v>
      </c>
      <c r="Q39">
        <f t="shared" si="9"/>
        <v>93</v>
      </c>
      <c r="R39" s="5">
        <f>SUMIF(B3036:B4644,Q39,F3036:F4644)</f>
        <v>12.339000000000002</v>
      </c>
      <c r="T39">
        <f t="shared" si="10"/>
        <v>42</v>
      </c>
      <c r="U39" s="5">
        <f>SUMIF(B3036:B4644,T39,F3036:F4644)</f>
        <v>542.30099999999993</v>
      </c>
      <c r="W39">
        <f t="shared" si="11"/>
        <v>102</v>
      </c>
      <c r="X39" s="5">
        <f>SUMIF(B3036:B4644,W39,F3036:F4644)</f>
        <v>0</v>
      </c>
      <c r="Z39">
        <f t="shared" si="12"/>
        <v>17</v>
      </c>
      <c r="AA39" s="5">
        <f>SUMIF(B3036:B4644,Z39,F3036:F4644)</f>
        <v>2167.4904999999999</v>
      </c>
      <c r="AE39" t="str" cm="1">
        <f t="array" ref="AE39">_xlfn.IFS(AG39=TicketJuilletAout2021[[#This Row],[NoTicket]],TicketJuilletAout2021[[#This Row],[CodeCli]])</f>
        <v>ARBLA</v>
      </c>
      <c r="AF39" s="20">
        <f t="shared" si="0"/>
        <v>33.783999999999999</v>
      </c>
      <c r="AG39">
        <f t="shared" si="4"/>
        <v>21367</v>
      </c>
      <c r="AI39" t="s">
        <v>60</v>
      </c>
      <c r="AJ39" s="5">
        <f t="shared" si="1"/>
        <v>54.701827533577529</v>
      </c>
      <c r="AN39" t="str" cm="1">
        <f t="array" ref="AN39">_xlfn.IFS(AP39=TicketJuilletAoût2021!A1094,TicketJuilletAoût2021!B1094)</f>
        <v>ARBLA</v>
      </c>
      <c r="AO39" s="23">
        <f t="shared" si="2"/>
        <v>21.797750000000001</v>
      </c>
      <c r="AP39">
        <f t="shared" si="5"/>
        <v>22422</v>
      </c>
      <c r="AS39" t="s">
        <v>35</v>
      </c>
      <c r="AT39" s="5">
        <f t="shared" si="3"/>
        <v>43.448444444444441</v>
      </c>
    </row>
    <row r="40" spans="1:46" x14ac:dyDescent="0.25">
      <c r="A40">
        <v>21334</v>
      </c>
      <c r="B40">
        <v>33</v>
      </c>
      <c r="C40">
        <v>1.52</v>
      </c>
      <c r="D40">
        <v>3</v>
      </c>
      <c r="E40">
        <v>0.05</v>
      </c>
      <c r="F40" s="5">
        <f>DetailTicketJuilletAout2021[[#This Row],[Qte]]*(DetailTicketJuilletAout2021[[#This Row],[PrixUnit]]*(1-DetailTicketJuilletAout2021[[#This Row],[Remise%]]))</f>
        <v>4.3319999999999999</v>
      </c>
      <c r="I40" s="5">
        <f>SUMIF(DétailTicketJuilletAoût2021!A35:A3067,DétailTicketJuilletAoût2021!J40,DétailTicketJuilletAoût2021!F35:F3067)</f>
        <v>71.349999999999994</v>
      </c>
      <c r="J40">
        <f t="shared" si="7"/>
        <v>21363</v>
      </c>
      <c r="M40" s="5">
        <f t="shared" si="6"/>
        <v>245.14000000000001</v>
      </c>
      <c r="N40">
        <f t="shared" si="8"/>
        <v>22418</v>
      </c>
      <c r="Q40">
        <f t="shared" si="9"/>
        <v>94</v>
      </c>
      <c r="R40" s="5">
        <f>SUMIF(B3036:B4644,Q40,F3036:F4644)</f>
        <v>0</v>
      </c>
      <c r="T40">
        <f t="shared" si="10"/>
        <v>54</v>
      </c>
      <c r="U40" s="5">
        <f>SUMIF(B3036:B4644,T40,F3036:F4644)</f>
        <v>550.35349999999994</v>
      </c>
      <c r="W40">
        <f t="shared" si="11"/>
        <v>103</v>
      </c>
      <c r="X40" s="5">
        <f>SUMIF(B3036:B4644,W40,F3036:F4644)</f>
        <v>0</v>
      </c>
      <c r="Z40">
        <f t="shared" si="12"/>
        <v>18</v>
      </c>
      <c r="AA40" s="5">
        <f>SUMIF(B3036:B4644,Z40,F3036:F4644)</f>
        <v>2214.6775000000002</v>
      </c>
      <c r="AE40" t="str" cm="1">
        <f t="array" ref="AE40">_xlfn.IFS(AG40=TicketJuilletAout2021[[#This Row],[NoTicket]],TicketJuilletAout2021[[#This Row],[CodeCli]])</f>
        <v>ARBLA</v>
      </c>
      <c r="AF40" s="20">
        <f t="shared" si="0"/>
        <v>67.004999999999995</v>
      </c>
      <c r="AG40">
        <f t="shared" si="4"/>
        <v>21368</v>
      </c>
      <c r="AI40" t="s">
        <v>61</v>
      </c>
      <c r="AJ40" s="5">
        <f t="shared" si="1"/>
        <v>66.850757575757584</v>
      </c>
      <c r="AN40" t="str" cm="1">
        <f t="array" ref="AN40">_xlfn.IFS(AP40=TicketJuilletAoût2021!A1095,TicketJuilletAoût2021!B1095)</f>
        <v>BRLEH</v>
      </c>
      <c r="AO40" s="23">
        <f t="shared" si="2"/>
        <v>75.815749999999994</v>
      </c>
      <c r="AP40">
        <f t="shared" si="5"/>
        <v>22423</v>
      </c>
      <c r="AS40" t="s">
        <v>95</v>
      </c>
      <c r="AT40" s="5">
        <f t="shared" si="3"/>
        <v>93.034999999999997</v>
      </c>
    </row>
    <row r="41" spans="1:46" x14ac:dyDescent="0.25">
      <c r="A41">
        <v>21334</v>
      </c>
      <c r="B41">
        <v>60</v>
      </c>
      <c r="C41">
        <v>20.73</v>
      </c>
      <c r="D41">
        <v>3</v>
      </c>
      <c r="E41">
        <v>0</v>
      </c>
      <c r="F41" s="5">
        <f>DetailTicketJuilletAout2021[[#This Row],[Qte]]*(DetailTicketJuilletAout2021[[#This Row],[PrixUnit]]*(1-DetailTicketJuilletAout2021[[#This Row],[Remise%]]))</f>
        <v>62.19</v>
      </c>
      <c r="I41" s="5">
        <f>SUMIF(DétailTicketJuilletAoût2021!A36:A3068,DétailTicketJuilletAoût2021!J41,DétailTicketJuilletAoût2021!F36:F3068)</f>
        <v>110.96000000000001</v>
      </c>
      <c r="J41">
        <f t="shared" si="7"/>
        <v>21364</v>
      </c>
      <c r="M41" s="5">
        <f t="shared" si="6"/>
        <v>86.91</v>
      </c>
      <c r="N41">
        <f t="shared" si="8"/>
        <v>22419</v>
      </c>
      <c r="Q41">
        <f t="shared" si="9"/>
        <v>97</v>
      </c>
      <c r="R41" s="5">
        <f>SUMIF(B3036:B4644,Q41,F3036:F4644)</f>
        <v>0</v>
      </c>
      <c r="T41">
        <f t="shared" si="10"/>
        <v>63</v>
      </c>
      <c r="U41" s="5">
        <f>SUMIF(B3036:B4644,T41,F3036:F4644)</f>
        <v>688.21800000000007</v>
      </c>
      <c r="W41">
        <f t="shared" si="11"/>
        <v>115</v>
      </c>
      <c r="X41" s="5">
        <f>SUMIF(B3036:B4644,W41,F3036:F4644)</f>
        <v>0</v>
      </c>
      <c r="Z41">
        <f t="shared" si="12"/>
        <v>20</v>
      </c>
      <c r="AA41" s="5">
        <f>SUMIF(B3036:B4644,Z41,F3036:F4644)</f>
        <v>2256.5593000000003</v>
      </c>
      <c r="AE41" t="str" cm="1">
        <f t="array" ref="AE41">_xlfn.IFS(AG41=TicketJuilletAout2021[[#This Row],[NoTicket]],TicketJuilletAout2021[[#This Row],[CodeCli]])</f>
        <v>CHDUD</v>
      </c>
      <c r="AF41" s="20">
        <f t="shared" si="0"/>
        <v>25.9055</v>
      </c>
      <c r="AG41">
        <f t="shared" si="4"/>
        <v>21369</v>
      </c>
      <c r="AI41" t="s">
        <v>62</v>
      </c>
      <c r="AJ41" s="5">
        <f t="shared" si="1"/>
        <v>63.588999999999999</v>
      </c>
      <c r="AN41" t="str" cm="1">
        <f t="array" ref="AN41">_xlfn.IFS(AP41=TicketJuilletAoût2021!A1096,TicketJuilletAoût2021!B1096)</f>
        <v>BETIZ</v>
      </c>
      <c r="AO41" s="23">
        <f t="shared" si="2"/>
        <v>48.03</v>
      </c>
      <c r="AP41">
        <f t="shared" si="5"/>
        <v>22424</v>
      </c>
      <c r="AS41" t="s">
        <v>103</v>
      </c>
      <c r="AT41" s="5">
        <f t="shared" si="3"/>
        <v>72.753225</v>
      </c>
    </row>
    <row r="42" spans="1:46" x14ac:dyDescent="0.25">
      <c r="A42">
        <v>21334</v>
      </c>
      <c r="B42">
        <v>132</v>
      </c>
      <c r="C42">
        <v>9.7200000000000006</v>
      </c>
      <c r="D42">
        <v>3</v>
      </c>
      <c r="E42">
        <v>0</v>
      </c>
      <c r="F42" s="5">
        <f>DetailTicketJuilletAout2021[[#This Row],[Qte]]*(DetailTicketJuilletAout2021[[#This Row],[PrixUnit]]*(1-DetailTicketJuilletAout2021[[#This Row],[Remise%]]))</f>
        <v>29.160000000000004</v>
      </c>
      <c r="I42" s="5">
        <f>SUMIF(DétailTicketJuilletAoût2021!A37:A3069,DétailTicketJuilletAoût2021!J42,DétailTicketJuilletAoût2021!F37:F3069)</f>
        <v>197.26</v>
      </c>
      <c r="J42">
        <f t="shared" si="7"/>
        <v>21365</v>
      </c>
      <c r="M42" s="5">
        <f t="shared" si="6"/>
        <v>238.52250000000001</v>
      </c>
      <c r="N42">
        <f t="shared" si="8"/>
        <v>22420</v>
      </c>
      <c r="Q42">
        <f t="shared" si="9"/>
        <v>104</v>
      </c>
      <c r="R42" s="5">
        <f>SUMIF(B3036:B4644,Q42,F3036:F4644)</f>
        <v>0</v>
      </c>
      <c r="T42">
        <f t="shared" si="10"/>
        <v>69</v>
      </c>
      <c r="U42" s="5">
        <f>SUMIF(B3036:B4644,T42,F3036:F4644)</f>
        <v>1291.8339999999998</v>
      </c>
      <c r="W42">
        <f t="shared" si="11"/>
        <v>118</v>
      </c>
      <c r="X42" s="5">
        <f>SUMIF(B3036:B4644,W42,F3036:F4644)</f>
        <v>0</v>
      </c>
      <c r="Z42">
        <f t="shared" si="12"/>
        <v>21</v>
      </c>
      <c r="AA42" s="5">
        <f>SUMIF(B3036:B4644,Z42,F3036:F4644)</f>
        <v>625.24100000000021</v>
      </c>
      <c r="AE42" t="str" cm="1">
        <f t="array" ref="AE42">_xlfn.IFS(AG42=TicketJuilletAout2021[[#This Row],[NoTicket]],TicketJuilletAout2021[[#This Row],[CodeCli]])</f>
        <v>DACOU</v>
      </c>
      <c r="AF42" s="20">
        <f t="shared" si="0"/>
        <v>26.104944444444445</v>
      </c>
      <c r="AG42">
        <f t="shared" si="4"/>
        <v>21370</v>
      </c>
      <c r="AI42" t="s">
        <v>63</v>
      </c>
      <c r="AJ42" s="5">
        <f t="shared" si="1"/>
        <v>146.67000000000002</v>
      </c>
      <c r="AN42" t="str" cm="1">
        <f t="array" ref="AN42">_xlfn.IFS(AP42=TicketJuilletAoût2021!A1097,TicketJuilletAoût2021!B1097)</f>
        <v>JALES</v>
      </c>
      <c r="AO42" s="23">
        <f t="shared" si="2"/>
        <v>12.816000000000001</v>
      </c>
      <c r="AP42">
        <f t="shared" si="5"/>
        <v>22425</v>
      </c>
      <c r="AS42" t="s">
        <v>25</v>
      </c>
      <c r="AT42" s="5">
        <f t="shared" si="3"/>
        <v>99.289474747474728</v>
      </c>
    </row>
    <row r="43" spans="1:46" x14ac:dyDescent="0.25">
      <c r="A43">
        <v>21334</v>
      </c>
      <c r="B43">
        <v>133</v>
      </c>
      <c r="C43">
        <v>9.91</v>
      </c>
      <c r="D43">
        <v>4</v>
      </c>
      <c r="E43">
        <v>0</v>
      </c>
      <c r="F43" s="5">
        <f>DetailTicketJuilletAout2021[[#This Row],[Qte]]*(DetailTicketJuilletAout2021[[#This Row],[PrixUnit]]*(1-DetailTicketJuilletAout2021[[#This Row],[Remise%]]))</f>
        <v>39.64</v>
      </c>
      <c r="I43" s="5">
        <f>SUMIF(DétailTicketJuilletAoût2021!A38:A3070,DétailTicketJuilletAoût2021!J43,DétailTicketJuilletAoût2021!F38:F3070)</f>
        <v>212.16249999999999</v>
      </c>
      <c r="J43">
        <f t="shared" si="7"/>
        <v>21366</v>
      </c>
      <c r="M43" s="5">
        <f t="shared" si="6"/>
        <v>185.67399999999998</v>
      </c>
      <c r="N43">
        <f t="shared" si="8"/>
        <v>22421</v>
      </c>
      <c r="Q43">
        <f t="shared" si="9"/>
        <v>105</v>
      </c>
      <c r="R43" s="5">
        <f>SUMIF(B3036:B4644,Q43,F3036:F4644)</f>
        <v>0</v>
      </c>
      <c r="T43">
        <f>T11</f>
        <v>278</v>
      </c>
      <c r="U43" s="5">
        <f>SUMIF(B3036:B4644,T43,F3036:F4644)</f>
        <v>0</v>
      </c>
      <c r="W43">
        <f t="shared" si="11"/>
        <v>119</v>
      </c>
      <c r="X43" s="5">
        <f>SUMIF(B3036:B4644,W43,F3036:F4644)</f>
        <v>0</v>
      </c>
      <c r="Z43">
        <f t="shared" si="12"/>
        <v>27</v>
      </c>
      <c r="AA43" s="5">
        <f>SUMIF(B3036:B4644,Z43,F3036:F4644)</f>
        <v>1225.5975000000001</v>
      </c>
      <c r="AE43" t="str" cm="1">
        <f t="array" ref="AE43">_xlfn.IFS(AG43=TicketJuilletAout2021[[#This Row],[NoTicket]],TicketJuilletAout2021[[#This Row],[CodeCli]])</f>
        <v>SYBEL</v>
      </c>
      <c r="AF43" s="20">
        <f t="shared" si="0"/>
        <v>49.71</v>
      </c>
      <c r="AG43">
        <f t="shared" si="4"/>
        <v>21371</v>
      </c>
      <c r="AI43" t="s">
        <v>3636</v>
      </c>
      <c r="AJ43" s="5">
        <f t="shared" si="1"/>
        <v>50.332333333333338</v>
      </c>
      <c r="AN43" t="str" cm="1">
        <f t="array" ref="AN43">_xlfn.IFS(AP43=TicketJuilletAoût2021!A1098,TicketJuilletAoût2021!B1098)</f>
        <v>JUBOY</v>
      </c>
      <c r="AO43" s="23">
        <f t="shared" si="2"/>
        <v>63.120000000000005</v>
      </c>
      <c r="AP43">
        <f t="shared" si="5"/>
        <v>22426</v>
      </c>
      <c r="AS43" t="s">
        <v>42</v>
      </c>
      <c r="AT43" s="5">
        <f t="shared" si="3"/>
        <v>76.521713333333338</v>
      </c>
    </row>
    <row r="44" spans="1:46" x14ac:dyDescent="0.25">
      <c r="A44">
        <v>21334</v>
      </c>
      <c r="B44">
        <v>134</v>
      </c>
      <c r="C44">
        <v>10.1</v>
      </c>
      <c r="D44">
        <v>5</v>
      </c>
      <c r="E44">
        <v>0</v>
      </c>
      <c r="F44" s="5">
        <f>DetailTicketJuilletAout2021[[#This Row],[Qte]]*(DetailTicketJuilletAout2021[[#This Row],[PrixUnit]]*(1-DetailTicketJuilletAout2021[[#This Row],[Remise%]]))</f>
        <v>50.5</v>
      </c>
      <c r="I44" s="5">
        <f>SUMIF(DétailTicketJuilletAoût2021!A39:A3071,DétailTicketJuilletAoût2021!J44,DétailTicketJuilletAoût2021!F39:F3071)</f>
        <v>101.352</v>
      </c>
      <c r="J44">
        <f t="shared" si="7"/>
        <v>21367</v>
      </c>
      <c r="M44" s="5">
        <f t="shared" si="6"/>
        <v>43.595500000000001</v>
      </c>
      <c r="N44">
        <f t="shared" si="8"/>
        <v>22422</v>
      </c>
      <c r="Q44">
        <f t="shared" si="9"/>
        <v>106</v>
      </c>
      <c r="R44" s="5">
        <f>SUMIF(B3036:B4644,Q44,F3036:F4644)</f>
        <v>0</v>
      </c>
      <c r="U44" s="18">
        <f>SUM(U34:U43)</f>
        <v>6986.2394999999997</v>
      </c>
      <c r="V44" s="1" t="s">
        <v>3658</v>
      </c>
      <c r="W44">
        <f t="shared" si="11"/>
        <v>288</v>
      </c>
      <c r="X44" s="5">
        <f>SUMIF(B3036:B4644,W44,F3036:F4644)</f>
        <v>0</v>
      </c>
      <c r="Z44">
        <f t="shared" si="12"/>
        <v>38</v>
      </c>
      <c r="AA44" s="5">
        <f>SUMIF(B3036:B4644,Z44,F3036:F4644)</f>
        <v>8347.7150000000001</v>
      </c>
      <c r="AE44" t="str" cm="1">
        <f t="array" ref="AE44">_xlfn.IFS(AG44=TicketJuilletAout2021[[#This Row],[NoTicket]],TicketJuilletAout2021[[#This Row],[CodeCli]])</f>
        <v>PAMAR</v>
      </c>
      <c r="AF44" s="20">
        <f t="shared" si="0"/>
        <v>105.31</v>
      </c>
      <c r="AG44">
        <f t="shared" si="4"/>
        <v>21372</v>
      </c>
      <c r="AI44" t="s">
        <v>65</v>
      </c>
      <c r="AJ44" s="5">
        <f t="shared" si="1"/>
        <v>54.325448717948717</v>
      </c>
      <c r="AN44" t="str" cm="1">
        <f t="array" ref="AN44">_xlfn.IFS(AP44=TicketJuilletAoût2021!A1099,TicketJuilletAoût2021!B1099)</f>
        <v xml:space="preserve">DELE </v>
      </c>
      <c r="AO44" s="23">
        <f t="shared" si="2"/>
        <v>150</v>
      </c>
      <c r="AP44">
        <f t="shared" si="5"/>
        <v>22427</v>
      </c>
      <c r="AS44" t="s">
        <v>85</v>
      </c>
      <c r="AT44" s="5">
        <f t="shared" si="3"/>
        <v>58.263444166666673</v>
      </c>
    </row>
    <row r="45" spans="1:46" x14ac:dyDescent="0.25">
      <c r="A45">
        <v>21334</v>
      </c>
      <c r="B45">
        <v>135</v>
      </c>
      <c r="C45">
        <v>10.67</v>
      </c>
      <c r="D45">
        <v>3</v>
      </c>
      <c r="E45">
        <v>0</v>
      </c>
      <c r="F45" s="5">
        <f>DetailTicketJuilletAout2021[[#This Row],[Qte]]*(DetailTicketJuilletAout2021[[#This Row],[PrixUnit]]*(1-DetailTicketJuilletAout2021[[#This Row],[Remise%]]))</f>
        <v>32.01</v>
      </c>
      <c r="I45" s="5">
        <f>SUMIF(DétailTicketJuilletAoût2021!A40:A3072,DétailTicketJuilletAoût2021!J45,DétailTicketJuilletAoût2021!F40:F3072)</f>
        <v>134.01</v>
      </c>
      <c r="J45">
        <f t="shared" si="7"/>
        <v>21368</v>
      </c>
      <c r="M45" s="5">
        <f t="shared" si="6"/>
        <v>151.63149999999999</v>
      </c>
      <c r="N45">
        <f t="shared" si="8"/>
        <v>22423</v>
      </c>
      <c r="Q45">
        <f t="shared" si="9"/>
        <v>107</v>
      </c>
      <c r="R45" s="5">
        <f>SUMIF(B3036:B4644,Q45,F3036:F4644)</f>
        <v>0</v>
      </c>
      <c r="W45">
        <f>W13</f>
        <v>289</v>
      </c>
      <c r="X45" s="5">
        <f>SUMIF(B3036:B4644,W45,F3036:F4644)</f>
        <v>0</v>
      </c>
      <c r="Z45">
        <f t="shared" si="12"/>
        <v>50</v>
      </c>
      <c r="AA45" s="5">
        <f>SUMIF(B3036:B4644,Z45,F3036:F4644)</f>
        <v>203.69599999999997</v>
      </c>
      <c r="AE45" t="str" cm="1">
        <f t="array" ref="AE45">_xlfn.IFS(AG45=TicketJuilletAout2021[[#This Row],[NoTicket]],TicketJuilletAout2021[[#This Row],[CodeCli]])</f>
        <v>BEAVI</v>
      </c>
      <c r="AF45" s="20">
        <f t="shared" si="0"/>
        <v>52.778999999999996</v>
      </c>
      <c r="AG45">
        <f t="shared" si="4"/>
        <v>21373</v>
      </c>
      <c r="AI45" t="s">
        <v>66</v>
      </c>
      <c r="AJ45" s="5">
        <f t="shared" si="1"/>
        <v>65.028518518518524</v>
      </c>
      <c r="AN45" t="str" cm="1">
        <f t="array" ref="AN45">_xlfn.IFS(AP45=TicketJuilletAoût2021!A1100,TicketJuilletAoût2021!B1100)</f>
        <v>PAJAL</v>
      </c>
      <c r="AO45" s="23">
        <f t="shared" si="2"/>
        <v>75.794166666666655</v>
      </c>
      <c r="AP45">
        <f t="shared" si="5"/>
        <v>22428</v>
      </c>
      <c r="AS45" t="s">
        <v>40</v>
      </c>
      <c r="AT45" s="5">
        <f t="shared" si="3"/>
        <v>43.845925000000008</v>
      </c>
    </row>
    <row r="46" spans="1:46" x14ac:dyDescent="0.25">
      <c r="A46">
        <v>21334</v>
      </c>
      <c r="B46">
        <v>136</v>
      </c>
      <c r="C46">
        <v>10.67</v>
      </c>
      <c r="D46">
        <v>4</v>
      </c>
      <c r="E46">
        <v>0</v>
      </c>
      <c r="F46" s="5">
        <f>DetailTicketJuilletAout2021[[#This Row],[Qte]]*(DetailTicketJuilletAout2021[[#This Row],[PrixUnit]]*(1-DetailTicketJuilletAout2021[[#This Row],[Remise%]]))</f>
        <v>42.68</v>
      </c>
      <c r="I46" s="5">
        <f>SUMIF(DétailTicketJuilletAoût2021!A41:A3073,DétailTicketJuilletAoût2021!J46,DétailTicketJuilletAoût2021!F41:F3073)</f>
        <v>77.716499999999996</v>
      </c>
      <c r="J46">
        <f t="shared" si="7"/>
        <v>21369</v>
      </c>
      <c r="M46" s="5">
        <f t="shared" si="6"/>
        <v>48.03</v>
      </c>
      <c r="N46">
        <f t="shared" si="8"/>
        <v>22424</v>
      </c>
      <c r="Q46">
        <f t="shared" si="9"/>
        <v>108</v>
      </c>
      <c r="R46" s="5">
        <f>SUMIF(B3036:B4644,Q46,F3036:F4644)</f>
        <v>0</v>
      </c>
      <c r="X46" s="18">
        <f>SUM(X34:X45)</f>
        <v>7464.8559999999998</v>
      </c>
      <c r="Y46" s="1" t="s">
        <v>3658</v>
      </c>
      <c r="Z46">
        <f t="shared" si="12"/>
        <v>57</v>
      </c>
      <c r="AA46" s="5">
        <f>SUMIF(B3036:B4644,Z46,F3036:F4644)</f>
        <v>649.34799999999996</v>
      </c>
      <c r="AE46" t="str" cm="1">
        <f t="array" ref="AE46">_xlfn.IFS(AG46=TicketJuilletAout2021[[#This Row],[NoTicket]],TicketJuilletAout2021[[#This Row],[CodeCli]])</f>
        <v>CEGRO</v>
      </c>
      <c r="AF46" s="20">
        <f t="shared" si="0"/>
        <v>148.17000000000002</v>
      </c>
      <c r="AG46">
        <f t="shared" si="4"/>
        <v>21374</v>
      </c>
      <c r="AI46" t="s">
        <v>67</v>
      </c>
      <c r="AJ46" s="5">
        <f t="shared" si="1"/>
        <v>64.476119047619051</v>
      </c>
      <c r="AN46" t="str" cm="1">
        <f t="array" ref="AN46">_xlfn.IFS(AP46=TicketJuilletAoût2021!A1101,TicketJuilletAoût2021!B1101)</f>
        <v>REDAN</v>
      </c>
      <c r="AO46" s="23">
        <f t="shared" si="2"/>
        <v>24.767249999999997</v>
      </c>
      <c r="AP46">
        <f t="shared" si="5"/>
        <v>22429</v>
      </c>
      <c r="AS46" t="s">
        <v>72</v>
      </c>
      <c r="AT46" s="5">
        <f t="shared" si="3"/>
        <v>67.110351851851846</v>
      </c>
    </row>
    <row r="47" spans="1:46" x14ac:dyDescent="0.25">
      <c r="A47">
        <v>21334</v>
      </c>
      <c r="B47">
        <v>137</v>
      </c>
      <c r="C47">
        <v>10.67</v>
      </c>
      <c r="D47">
        <v>5</v>
      </c>
      <c r="E47">
        <v>0</v>
      </c>
      <c r="F47" s="5">
        <f>DetailTicketJuilletAout2021[[#This Row],[Qte]]*(DetailTicketJuilletAout2021[[#This Row],[PrixUnit]]*(1-DetailTicketJuilletAout2021[[#This Row],[Remise%]]))</f>
        <v>53.35</v>
      </c>
      <c r="I47" s="5">
        <f>SUMIF(DétailTicketJuilletAoût2021!A42:A3074,DétailTicketJuilletAoût2021!J47,DétailTicketJuilletAoût2021!F42:F3074)</f>
        <v>234.94450000000001</v>
      </c>
      <c r="J47">
        <f t="shared" si="7"/>
        <v>21370</v>
      </c>
      <c r="M47" s="5">
        <f t="shared" si="6"/>
        <v>12.816000000000001</v>
      </c>
      <c r="N47">
        <f t="shared" si="8"/>
        <v>22425</v>
      </c>
      <c r="Q47">
        <f t="shared" si="9"/>
        <v>109</v>
      </c>
      <c r="R47" s="5">
        <f>SUMIF(B3036:B4644,Q47,F3036:F4644)</f>
        <v>0</v>
      </c>
      <c r="Z47">
        <f>Z15</f>
        <v>74</v>
      </c>
      <c r="AA47" s="5">
        <f>SUMIF(B3036:B4644,Z47,F3036:F4644)</f>
        <v>213.44499999999999</v>
      </c>
      <c r="AE47" t="str" cm="1">
        <f t="array" ref="AE47">_xlfn.IFS(AG47=TicketJuilletAout2021[[#This Row],[NoTicket]],TicketJuilletAout2021[[#This Row],[CodeCli]])</f>
        <v>CHGRA</v>
      </c>
      <c r="AF47" s="20">
        <f t="shared" si="0"/>
        <v>72.410000000000011</v>
      </c>
      <c r="AG47">
        <f t="shared" si="4"/>
        <v>21375</v>
      </c>
      <c r="AI47" t="s">
        <v>68</v>
      </c>
      <c r="AJ47" s="5">
        <f t="shared" si="1"/>
        <v>50.974749613095241</v>
      </c>
      <c r="AN47" t="str" cm="1">
        <f t="array" ref="AN47">_xlfn.IFS(AP47=TicketJuilletAoût2021!A1102,TicketJuilletAoût2021!B1102)</f>
        <v>YAKAL</v>
      </c>
      <c r="AO47" s="23">
        <f t="shared" si="2"/>
        <v>57.631499999999996</v>
      </c>
      <c r="AP47">
        <f t="shared" si="5"/>
        <v>22430</v>
      </c>
      <c r="AS47" t="s">
        <v>60</v>
      </c>
      <c r="AT47" s="5">
        <f t="shared" si="3"/>
        <v>56.446114583333326</v>
      </c>
    </row>
    <row r="48" spans="1:46" x14ac:dyDescent="0.25">
      <c r="A48">
        <v>21335</v>
      </c>
      <c r="B48">
        <v>31</v>
      </c>
      <c r="C48">
        <v>7.62</v>
      </c>
      <c r="D48">
        <v>3</v>
      </c>
      <c r="E48">
        <v>0</v>
      </c>
      <c r="F48" s="5">
        <f>DetailTicketJuilletAout2021[[#This Row],[Qte]]*(DetailTicketJuilletAout2021[[#This Row],[PrixUnit]]*(1-DetailTicketJuilletAout2021[[#This Row],[Remise%]]))</f>
        <v>22.86</v>
      </c>
      <c r="I48" s="5">
        <f>SUMIF(DétailTicketJuilletAoût2021!A43:A3075,DétailTicketJuilletAoût2021!J48,DétailTicketJuilletAoût2021!F43:F3075)</f>
        <v>99.42</v>
      </c>
      <c r="J48">
        <f t="shared" si="7"/>
        <v>21371</v>
      </c>
      <c r="M48" s="5">
        <f t="shared" si="6"/>
        <v>126.24000000000001</v>
      </c>
      <c r="N48">
        <f t="shared" si="8"/>
        <v>22426</v>
      </c>
      <c r="Q48">
        <f t="shared" si="9"/>
        <v>110</v>
      </c>
      <c r="R48" s="5">
        <f>SUMIF(B3036:B4644,Q48,F3036:F4644)</f>
        <v>0</v>
      </c>
      <c r="Z48">
        <f t="shared" si="12"/>
        <v>78</v>
      </c>
      <c r="AA48" s="5">
        <f>SUMIF(B3036:B4644,Z48,F3036:F4644)</f>
        <v>368.94</v>
      </c>
      <c r="AE48" t="str" cm="1">
        <f t="array" ref="AE48">_xlfn.IFS(AG48=TicketJuilletAout2021[[#This Row],[NoTicket]],TicketJuilletAout2021[[#This Row],[CodeCli]])</f>
        <v>ALCLE</v>
      </c>
      <c r="AF48" s="20">
        <f t="shared" si="0"/>
        <v>66.47</v>
      </c>
      <c r="AG48">
        <f t="shared" si="4"/>
        <v>21376</v>
      </c>
      <c r="AI48" t="s">
        <v>69</v>
      </c>
      <c r="AJ48" s="5">
        <f t="shared" si="1"/>
        <v>49.138125000000002</v>
      </c>
      <c r="AN48" t="str" cm="1">
        <f t="array" ref="AN48">_xlfn.IFS(AP48=TicketJuilletAoût2021!A1103,TicketJuilletAoût2021!B1103)</f>
        <v>CÉDAU</v>
      </c>
      <c r="AO48" s="23">
        <f t="shared" si="2"/>
        <v>17.559999999999999</v>
      </c>
      <c r="AP48">
        <f t="shared" si="5"/>
        <v>22431</v>
      </c>
      <c r="AS48" t="s">
        <v>100</v>
      </c>
      <c r="AT48" s="5">
        <f t="shared" si="3"/>
        <v>82.320000000000007</v>
      </c>
    </row>
    <row r="49" spans="1:46" x14ac:dyDescent="0.25">
      <c r="A49">
        <v>21335</v>
      </c>
      <c r="B49">
        <v>39</v>
      </c>
      <c r="C49">
        <v>10.98</v>
      </c>
      <c r="D49">
        <v>3</v>
      </c>
      <c r="E49">
        <v>0</v>
      </c>
      <c r="F49" s="5">
        <f>DetailTicketJuilletAout2021[[#This Row],[Qte]]*(DetailTicketJuilletAout2021[[#This Row],[PrixUnit]]*(1-DetailTicketJuilletAout2021[[#This Row],[Remise%]]))</f>
        <v>32.94</v>
      </c>
      <c r="I49" s="5">
        <f>SUMIF(DétailTicketJuilletAoût2021!A44:A3076,DétailTicketJuilletAoût2021!J49,DétailTicketJuilletAoût2021!F44:F3076)</f>
        <v>421.24</v>
      </c>
      <c r="J49">
        <f t="shared" si="7"/>
        <v>21372</v>
      </c>
      <c r="M49" s="5">
        <f t="shared" si="6"/>
        <v>150</v>
      </c>
      <c r="N49">
        <f t="shared" si="8"/>
        <v>22427</v>
      </c>
      <c r="Q49">
        <f t="shared" si="9"/>
        <v>112</v>
      </c>
      <c r="R49" s="5">
        <f>SUMIF(B3036:B4644,Q49,F3036:F4644)</f>
        <v>0</v>
      </c>
      <c r="Z49">
        <f t="shared" si="12"/>
        <v>267</v>
      </c>
      <c r="AA49" s="5">
        <f>SUMIF(B3036:B4644,Z49,F3036:F4644)</f>
        <v>0</v>
      </c>
      <c r="AE49" t="str" cm="1">
        <f t="array" ref="AE49">_xlfn.IFS(AG49=TicketJuilletAout2021[[#This Row],[NoTicket]],TicketJuilletAout2021[[#This Row],[CodeCli]])</f>
        <v>MAHEN</v>
      </c>
      <c r="AF49" s="20">
        <f t="shared" si="0"/>
        <v>92.68</v>
      </c>
      <c r="AG49">
        <f t="shared" si="4"/>
        <v>21377</v>
      </c>
      <c r="AI49" t="s">
        <v>70</v>
      </c>
      <c r="AJ49" s="5">
        <f t="shared" si="1"/>
        <v>52.044991666666668</v>
      </c>
      <c r="AN49" t="str" cm="1">
        <f t="array" ref="AN49">_xlfn.IFS(AP49=TicketJuilletAoût2021!A1104,TicketJuilletAoût2021!B1104)</f>
        <v>SYBEL</v>
      </c>
      <c r="AO49" s="23">
        <f t="shared" si="2"/>
        <v>66.266666666666666</v>
      </c>
      <c r="AP49">
        <f t="shared" si="5"/>
        <v>22432</v>
      </c>
      <c r="AS49" t="s">
        <v>87</v>
      </c>
      <c r="AT49" s="5">
        <f t="shared" si="3"/>
        <v>79.553749999999994</v>
      </c>
    </row>
    <row r="50" spans="1:46" x14ac:dyDescent="0.25">
      <c r="A50">
        <v>21335</v>
      </c>
      <c r="B50">
        <v>49</v>
      </c>
      <c r="C50">
        <v>12.2</v>
      </c>
      <c r="D50">
        <v>3</v>
      </c>
      <c r="E50">
        <v>0</v>
      </c>
      <c r="F50" s="5">
        <f>DetailTicketJuilletAout2021[[#This Row],[Qte]]*(DetailTicketJuilletAout2021[[#This Row],[PrixUnit]]*(1-DetailTicketJuilletAout2021[[#This Row],[Remise%]]))</f>
        <v>36.599999999999994</v>
      </c>
      <c r="I50" s="5">
        <f>SUMIF(DétailTicketJuilletAoût2021!A45:A3077,DétailTicketJuilletAoût2021!J50,DétailTicketJuilletAoût2021!F45:F3077)</f>
        <v>158.33699999999999</v>
      </c>
      <c r="J50">
        <f t="shared" si="7"/>
        <v>21373</v>
      </c>
      <c r="M50" s="5">
        <f t="shared" si="6"/>
        <v>227.38249999999996</v>
      </c>
      <c r="N50">
        <f t="shared" si="8"/>
        <v>22428</v>
      </c>
      <c r="Q50">
        <f t="shared" si="9"/>
        <v>113</v>
      </c>
      <c r="R50" s="5">
        <f>SUMIF(B3036:B4644,Q50,F3036:F4644)</f>
        <v>0</v>
      </c>
      <c r="Z50">
        <f t="shared" si="12"/>
        <v>1151</v>
      </c>
      <c r="AA50" s="5">
        <f>SUMIF(B3036:B4644,Z50,F3036:F4644)</f>
        <v>0</v>
      </c>
      <c r="AE50" t="str" cm="1">
        <f t="array" ref="AE50">_xlfn.IFS(AG50=TicketJuilletAout2021[[#This Row],[NoTicket]],TicketJuilletAout2021[[#This Row],[CodeCli]])</f>
        <v>JEMAN</v>
      </c>
      <c r="AF50" s="20">
        <f t="shared" si="0"/>
        <v>57.016666666666673</v>
      </c>
      <c r="AG50">
        <f t="shared" si="4"/>
        <v>21378</v>
      </c>
      <c r="AI50" t="s">
        <v>71</v>
      </c>
      <c r="AJ50" s="5">
        <f t="shared" si="1"/>
        <v>52.020304924242424</v>
      </c>
      <c r="AN50" t="str" cm="1">
        <f t="array" ref="AN50">_xlfn.IFS(AP50=TicketJuilletAoût2021!A1105,TicketJuilletAoût2021!B1105)</f>
        <v>CHGRA</v>
      </c>
      <c r="AO50" s="23">
        <f t="shared" si="2"/>
        <v>42.533333333333331</v>
      </c>
      <c r="AP50">
        <f t="shared" si="5"/>
        <v>22433</v>
      </c>
      <c r="AS50" t="s">
        <v>34</v>
      </c>
      <c r="AT50" s="5">
        <f t="shared" si="3"/>
        <v>47.767927827380952</v>
      </c>
    </row>
    <row r="51" spans="1:46" x14ac:dyDescent="0.25">
      <c r="A51">
        <v>21336</v>
      </c>
      <c r="B51">
        <v>24</v>
      </c>
      <c r="C51">
        <v>2.74</v>
      </c>
      <c r="D51">
        <v>4</v>
      </c>
      <c r="E51">
        <v>0.15</v>
      </c>
      <c r="F51" s="5">
        <f>DetailTicketJuilletAout2021[[#This Row],[Qte]]*(DetailTicketJuilletAout2021[[#This Row],[PrixUnit]]*(1-DetailTicketJuilletAout2021[[#This Row],[Remise%]]))</f>
        <v>9.3160000000000007</v>
      </c>
      <c r="I51" s="5">
        <f>SUMIF(DétailTicketJuilletAoût2021!A46:A3078,DétailTicketJuilletAoût2021!J51,DétailTicketJuilletAoût2021!F46:F3078)</f>
        <v>148.17000000000002</v>
      </c>
      <c r="J51">
        <f t="shared" si="7"/>
        <v>21374</v>
      </c>
      <c r="M51" s="5">
        <f t="shared" si="6"/>
        <v>49.534499999999994</v>
      </c>
      <c r="N51">
        <f t="shared" si="8"/>
        <v>22429</v>
      </c>
      <c r="Q51">
        <f t="shared" si="9"/>
        <v>116</v>
      </c>
      <c r="R51" s="5">
        <f>SUMIF(B3036:B4644,Q51,F3036:F4644)</f>
        <v>0</v>
      </c>
      <c r="Z51">
        <f t="shared" si="12"/>
        <v>2545</v>
      </c>
      <c r="AA51" s="5">
        <f>SUMIF(B3036:B4644,Z51,F3036:F4644)</f>
        <v>0</v>
      </c>
      <c r="AE51" t="str" cm="1">
        <f t="array" ref="AE51">_xlfn.IFS(AG51=TicketJuilletAout2021[[#This Row],[NoTicket]],TicketJuilletAout2021[[#This Row],[CodeCli]])</f>
        <v>JEBOR</v>
      </c>
      <c r="AF51" s="20">
        <f t="shared" si="0"/>
        <v>53.745000000000005</v>
      </c>
      <c r="AG51">
        <f t="shared" si="4"/>
        <v>21379</v>
      </c>
      <c r="AI51" t="s">
        <v>72</v>
      </c>
      <c r="AJ51" s="5">
        <f t="shared" si="1"/>
        <v>68.101800925925943</v>
      </c>
      <c r="AN51" t="str" cm="1">
        <f t="array" ref="AN51">_xlfn.IFS(AP51=TicketJuilletAoût2021!A1106,TicketJuilletAoût2021!B1106)</f>
        <v>CHGRA</v>
      </c>
      <c r="AO51" s="23">
        <f t="shared" si="2"/>
        <v>55.643333333333338</v>
      </c>
      <c r="AP51">
        <f t="shared" si="5"/>
        <v>22434</v>
      </c>
      <c r="AS51" t="s">
        <v>82</v>
      </c>
      <c r="AT51" s="5">
        <f t="shared" si="3"/>
        <v>31.392499999999998</v>
      </c>
    </row>
    <row r="52" spans="1:46" x14ac:dyDescent="0.25">
      <c r="A52">
        <v>21336</v>
      </c>
      <c r="B52">
        <v>55</v>
      </c>
      <c r="C52">
        <v>14.64</v>
      </c>
      <c r="D52">
        <v>3</v>
      </c>
      <c r="E52">
        <v>0.15</v>
      </c>
      <c r="F52" s="5">
        <f>DetailTicketJuilletAout2021[[#This Row],[Qte]]*(DetailTicketJuilletAout2021[[#This Row],[PrixUnit]]*(1-DetailTicketJuilletAout2021[[#This Row],[Remise%]]))</f>
        <v>37.332000000000001</v>
      </c>
      <c r="I52" s="5">
        <f>SUMIF(DétailTicketJuilletAoût2021!A47:A3079,DétailTicketJuilletAoût2021!J52,DétailTicketJuilletAoût2021!F47:F3079)</f>
        <v>289.64000000000004</v>
      </c>
      <c r="J52">
        <f t="shared" si="7"/>
        <v>21375</v>
      </c>
      <c r="M52" s="5">
        <f t="shared" si="6"/>
        <v>230.52599999999998</v>
      </c>
      <c r="N52">
        <f t="shared" si="8"/>
        <v>22430</v>
      </c>
      <c r="Q52">
        <f t="shared" si="9"/>
        <v>132</v>
      </c>
      <c r="R52" s="5">
        <f>SUMIF(B3036:B4644,Q52,F3036:F4644)</f>
        <v>194.4</v>
      </c>
      <c r="Z52">
        <f t="shared" si="12"/>
        <v>2894</v>
      </c>
      <c r="AA52" s="5">
        <f>SUMIF(B3036:B4644,Z52,F3036:F4644)</f>
        <v>0</v>
      </c>
      <c r="AE52" t="str" cm="1">
        <f t="array" ref="AE52">_xlfn.IFS(AG52=TicketJuilletAout2021[[#This Row],[NoTicket]],TicketJuilletAout2021[[#This Row],[CodeCli]])</f>
        <v>ERSWE</v>
      </c>
      <c r="AF52" s="20">
        <f t="shared" si="0"/>
        <v>33.569954545454543</v>
      </c>
      <c r="AG52">
        <f t="shared" si="4"/>
        <v>21380</v>
      </c>
      <c r="AI52" t="s">
        <v>73</v>
      </c>
      <c r="AJ52" s="5">
        <f t="shared" si="1"/>
        <v>66.774888888888881</v>
      </c>
      <c r="AN52" t="str" cm="1">
        <f t="array" ref="AN52">_xlfn.IFS(AP52=TicketJuilletAoût2021!A1107,TicketJuilletAoût2021!B1107)</f>
        <v xml:space="preserve">DELE </v>
      </c>
      <c r="AO52" s="23">
        <f t="shared" si="2"/>
        <v>39.426666666666669</v>
      </c>
      <c r="AP52">
        <f t="shared" si="5"/>
        <v>22435</v>
      </c>
      <c r="AS52" t="s">
        <v>45</v>
      </c>
      <c r="AT52" s="5">
        <f t="shared" si="3"/>
        <v>43.488805555555558</v>
      </c>
    </row>
    <row r="53" spans="1:46" x14ac:dyDescent="0.25">
      <c r="A53">
        <v>21336</v>
      </c>
      <c r="B53">
        <v>74</v>
      </c>
      <c r="C53">
        <v>6.1</v>
      </c>
      <c r="D53">
        <v>3</v>
      </c>
      <c r="E53">
        <v>0</v>
      </c>
      <c r="F53" s="5">
        <f>DetailTicketJuilletAout2021[[#This Row],[Qte]]*(DetailTicketJuilletAout2021[[#This Row],[PrixUnit]]*(1-DetailTicketJuilletAout2021[[#This Row],[Remise%]]))</f>
        <v>18.299999999999997</v>
      </c>
      <c r="I53" s="5">
        <f>SUMIF(DétailTicketJuilletAoût2021!A48:A3080,DétailTicketJuilletAoût2021!J53,DétailTicketJuilletAoût2021!F48:F3080)</f>
        <v>332.35</v>
      </c>
      <c r="J53">
        <f t="shared" si="7"/>
        <v>21376</v>
      </c>
      <c r="M53" s="5">
        <f t="shared" si="6"/>
        <v>52.68</v>
      </c>
      <c r="N53">
        <f t="shared" si="8"/>
        <v>22431</v>
      </c>
      <c r="Q53">
        <f t="shared" si="9"/>
        <v>133</v>
      </c>
      <c r="R53" s="5">
        <f>SUMIF(B3036:B4644,Q53,F3036:F4644)</f>
        <v>267.57</v>
      </c>
      <c r="AA53" s="18">
        <f>SUM(AA34:AA52)</f>
        <v>22501.523100000002</v>
      </c>
      <c r="AB53" s="1" t="s">
        <v>3658</v>
      </c>
      <c r="AE53" t="str" cm="1">
        <f t="array" ref="AE53">_xlfn.IFS(AG53=TicketJuilletAout2021[[#This Row],[NoTicket]],TicketJuilletAout2021[[#This Row],[CodeCli]])</f>
        <v>CHDUD</v>
      </c>
      <c r="AF53" s="20">
        <f t="shared" si="0"/>
        <v>24.705000000000002</v>
      </c>
      <c r="AG53">
        <f t="shared" si="4"/>
        <v>21381</v>
      </c>
      <c r="AI53" t="s">
        <v>74</v>
      </c>
      <c r="AJ53" s="5">
        <f t="shared" si="1"/>
        <v>69.803328125000007</v>
      </c>
      <c r="AN53" t="str" cm="1">
        <f t="array" ref="AN53">_xlfn.IFS(AP53=TicketJuilletAoût2021!A1108,TicketJuilletAoût2021!B1108)</f>
        <v>MIGAL</v>
      </c>
      <c r="AO53" s="23">
        <f t="shared" si="2"/>
        <v>35.82</v>
      </c>
      <c r="AP53">
        <f t="shared" si="5"/>
        <v>22436</v>
      </c>
      <c r="AS53" t="s">
        <v>65</v>
      </c>
      <c r="AT53" s="5">
        <f t="shared" si="3"/>
        <v>53.651875000000004</v>
      </c>
    </row>
    <row r="54" spans="1:46" x14ac:dyDescent="0.25">
      <c r="A54">
        <v>21337</v>
      </c>
      <c r="B54">
        <v>2</v>
      </c>
      <c r="C54">
        <v>11.59</v>
      </c>
      <c r="D54">
        <v>3</v>
      </c>
      <c r="E54">
        <v>0</v>
      </c>
      <c r="F54" s="5">
        <f>DetailTicketJuilletAout2021[[#This Row],[Qte]]*(DetailTicketJuilletAout2021[[#This Row],[PrixUnit]]*(1-DetailTicketJuilletAout2021[[#This Row],[Remise%]]))</f>
        <v>34.769999999999996</v>
      </c>
      <c r="I54" s="5">
        <f>SUMIF(DétailTicketJuilletAoût2021!A49:A3081,DétailTicketJuilletAoût2021!J54,DétailTicketJuilletAoût2021!F49:F3081)</f>
        <v>92.68</v>
      </c>
      <c r="J54">
        <f t="shared" si="7"/>
        <v>21377</v>
      </c>
      <c r="M54" s="5">
        <f t="shared" si="6"/>
        <v>198.8</v>
      </c>
      <c r="N54">
        <f t="shared" si="8"/>
        <v>22432</v>
      </c>
      <c r="Q54">
        <f t="shared" si="9"/>
        <v>234</v>
      </c>
      <c r="R54" s="5">
        <f>SUMIF(B3036:B4644,Q54,F3036:F4644)</f>
        <v>0</v>
      </c>
      <c r="AE54" t="str" cm="1">
        <f t="array" ref="AE54">_xlfn.IFS(AG54=TicketJuilletAout2021[[#This Row],[NoTicket]],TicketJuilletAout2021[[#This Row],[CodeCli]])</f>
        <v>NISCH</v>
      </c>
      <c r="AF54" s="20">
        <f t="shared" si="0"/>
        <v>26.984999999999999</v>
      </c>
      <c r="AG54">
        <f t="shared" si="4"/>
        <v>21382</v>
      </c>
      <c r="AI54" t="s">
        <v>75</v>
      </c>
      <c r="AJ54" s="5">
        <f t="shared" si="1"/>
        <v>29.351383333333331</v>
      </c>
      <c r="AN54" t="str" cm="1">
        <f t="array" ref="AN54">_xlfn.IFS(AP54=TicketJuilletAoût2021!A1109,TicketJuilletAoût2021!B1109)</f>
        <v>PHFRO</v>
      </c>
      <c r="AO54" s="23">
        <f t="shared" si="2"/>
        <v>134.16</v>
      </c>
      <c r="AP54">
        <f t="shared" si="5"/>
        <v>22437</v>
      </c>
      <c r="AS54" t="s">
        <v>71</v>
      </c>
      <c r="AT54" s="5">
        <f t="shared" si="3"/>
        <v>48.344980769230773</v>
      </c>
    </row>
    <row r="55" spans="1:46" x14ac:dyDescent="0.25">
      <c r="A55">
        <v>21337</v>
      </c>
      <c r="B55">
        <v>16</v>
      </c>
      <c r="C55">
        <v>10.67</v>
      </c>
      <c r="D55">
        <v>3</v>
      </c>
      <c r="E55">
        <v>0</v>
      </c>
      <c r="F55" s="5">
        <f>DetailTicketJuilletAout2021[[#This Row],[Qte]]*(DetailTicketJuilletAout2021[[#This Row],[PrixUnit]]*(1-DetailTicketJuilletAout2021[[#This Row],[Remise%]]))</f>
        <v>32.01</v>
      </c>
      <c r="I55" s="5">
        <f>SUMIF(DétailTicketJuilletAoût2021!A50:A3082,DétailTicketJuilletAoût2021!J55,DétailTicketJuilletAoût2021!F50:F3082)</f>
        <v>171.05</v>
      </c>
      <c r="J55">
        <f t="shared" si="7"/>
        <v>21378</v>
      </c>
      <c r="M55" s="5">
        <f t="shared" si="6"/>
        <v>127.6</v>
      </c>
      <c r="N55">
        <f t="shared" si="8"/>
        <v>22433</v>
      </c>
      <c r="Q55">
        <f t="shared" si="9"/>
        <v>235</v>
      </c>
      <c r="R55" s="5">
        <f>SUMIF(B3036:B4644,Q55,F3036:F4644)</f>
        <v>0</v>
      </c>
      <c r="AE55" t="str" cm="1">
        <f t="array" ref="AE55">_xlfn.IFS(AG55=TicketJuilletAout2021[[#This Row],[NoTicket]],TicketJuilletAout2021[[#This Row],[CodeCli]])</f>
        <v>PAJAL</v>
      </c>
      <c r="AF55" s="20">
        <f t="shared" si="0"/>
        <v>57.314999999999998</v>
      </c>
      <c r="AG55">
        <f t="shared" si="4"/>
        <v>21383</v>
      </c>
      <c r="AI55" t="s">
        <v>76</v>
      </c>
      <c r="AJ55" s="5">
        <f t="shared" si="1"/>
        <v>46.231662037037033</v>
      </c>
      <c r="AN55" t="str" cm="1">
        <f t="array" ref="AN55">_xlfn.IFS(AP55=TicketJuilletAoût2021!A1110,TicketJuilletAoût2021!B1110)</f>
        <v>NAROU</v>
      </c>
      <c r="AO55" s="23">
        <f t="shared" si="2"/>
        <v>104.28</v>
      </c>
      <c r="AP55">
        <f t="shared" si="5"/>
        <v>22438</v>
      </c>
      <c r="AS55" t="s">
        <v>67</v>
      </c>
      <c r="AT55" s="5">
        <f t="shared" si="3"/>
        <v>57.953142857142851</v>
      </c>
    </row>
    <row r="56" spans="1:46" x14ac:dyDescent="0.25">
      <c r="A56">
        <v>21337</v>
      </c>
      <c r="B56">
        <v>36</v>
      </c>
      <c r="C56">
        <v>11.59</v>
      </c>
      <c r="D56">
        <v>3</v>
      </c>
      <c r="E56">
        <v>0</v>
      </c>
      <c r="F56" s="5">
        <f>DetailTicketJuilletAout2021[[#This Row],[Qte]]*(DetailTicketJuilletAout2021[[#This Row],[PrixUnit]]*(1-DetailTicketJuilletAout2021[[#This Row],[Remise%]]))</f>
        <v>34.769999999999996</v>
      </c>
      <c r="I56" s="5">
        <f>SUMIF(DétailTicketJuilletAoût2021!A51:A3083,DétailTicketJuilletAoût2021!J56,DétailTicketJuilletAoût2021!F51:F3083)</f>
        <v>107.49000000000001</v>
      </c>
      <c r="J56">
        <f t="shared" si="7"/>
        <v>21379</v>
      </c>
      <c r="M56" s="5">
        <f t="shared" si="6"/>
        <v>166.93</v>
      </c>
      <c r="N56">
        <f t="shared" si="8"/>
        <v>22434</v>
      </c>
      <c r="Q56">
        <f t="shared" si="9"/>
        <v>236</v>
      </c>
      <c r="R56" s="5">
        <f>SUMIF(B3036:B4644,Q56,F3036:F4644)</f>
        <v>0</v>
      </c>
      <c r="AE56" t="str" cm="1">
        <f t="array" ref="AE56">_xlfn.IFS(AG56=TicketJuilletAout2021[[#This Row],[NoTicket]],TicketJuilletAout2021[[#This Row],[CodeCli]])</f>
        <v>MIGAL</v>
      </c>
      <c r="AF56" s="20">
        <f t="shared" si="0"/>
        <v>88.93</v>
      </c>
      <c r="AG56">
        <f t="shared" si="4"/>
        <v>21384</v>
      </c>
      <c r="AI56" t="s">
        <v>77</v>
      </c>
      <c r="AJ56" s="5">
        <f t="shared" si="1"/>
        <v>76.638128205128197</v>
      </c>
      <c r="AN56" t="str" cm="1">
        <f t="array" ref="AN56">_xlfn.IFS(AP56=TicketJuilletAoût2021!A1111,TicketJuilletAoût2021!B1111)</f>
        <v>GESEF</v>
      </c>
      <c r="AO56" s="23">
        <f t="shared" si="2"/>
        <v>28.349999999999998</v>
      </c>
      <c r="AP56">
        <f t="shared" si="5"/>
        <v>22439</v>
      </c>
      <c r="AS56" t="s">
        <v>59</v>
      </c>
      <c r="AT56" s="5">
        <f t="shared" si="3"/>
        <v>68.069270238095243</v>
      </c>
    </row>
    <row r="57" spans="1:46" x14ac:dyDescent="0.25">
      <c r="A57">
        <v>21337</v>
      </c>
      <c r="B57">
        <v>59</v>
      </c>
      <c r="C57">
        <v>33.54</v>
      </c>
      <c r="D57">
        <v>3</v>
      </c>
      <c r="E57">
        <v>0</v>
      </c>
      <c r="F57" s="5">
        <f>DetailTicketJuilletAout2021[[#This Row],[Qte]]*(DetailTicketJuilletAout2021[[#This Row],[PrixUnit]]*(1-DetailTicketJuilletAout2021[[#This Row],[Remise%]]))</f>
        <v>100.62</v>
      </c>
      <c r="I57" s="5">
        <f>SUMIF(DétailTicketJuilletAoût2021!A52:A3084,DétailTicketJuilletAoût2021!J57,DétailTicketJuilletAoût2021!F52:F3084)</f>
        <v>369.26949999999999</v>
      </c>
      <c r="J57">
        <f t="shared" si="7"/>
        <v>21380</v>
      </c>
      <c r="M57" s="5">
        <f t="shared" si="6"/>
        <v>118.28</v>
      </c>
      <c r="N57">
        <f t="shared" si="8"/>
        <v>22435</v>
      </c>
      <c r="Q57">
        <f t="shared" si="9"/>
        <v>237</v>
      </c>
      <c r="R57" s="5">
        <f>SUMIF(B3036:B4644,Q57,F3036:F4644)</f>
        <v>0</v>
      </c>
      <c r="AE57" t="str" cm="1">
        <f t="array" ref="AE57">_xlfn.IFS(AG57=TicketJuilletAout2021[[#This Row],[NoTicket]],TicketJuilletAout2021[[#This Row],[CodeCli]])</f>
        <v>JELEC</v>
      </c>
      <c r="AF57" s="20">
        <f t="shared" si="0"/>
        <v>30.825000000000003</v>
      </c>
      <c r="AG57">
        <f t="shared" si="4"/>
        <v>21385</v>
      </c>
      <c r="AI57" t="s">
        <v>78</v>
      </c>
      <c r="AJ57" s="5">
        <f t="shared" si="1"/>
        <v>44.441228070175441</v>
      </c>
      <c r="AN57" t="str" cm="1">
        <f t="array" ref="AN57">_xlfn.IFS(AP57=TicketJuilletAoût2021!A1112,TicketJuilletAoût2021!B1112)</f>
        <v>VIVAN</v>
      </c>
      <c r="AO57" s="23">
        <f t="shared" si="2"/>
        <v>48.311999999999998</v>
      </c>
      <c r="AP57">
        <f t="shared" si="5"/>
        <v>22440</v>
      </c>
      <c r="AS57" t="s">
        <v>99</v>
      </c>
      <c r="AT57" s="5">
        <f t="shared" si="3"/>
        <v>61.463333333333338</v>
      </c>
    </row>
    <row r="58" spans="1:46" x14ac:dyDescent="0.25">
      <c r="A58">
        <v>21338</v>
      </c>
      <c r="B58">
        <v>53</v>
      </c>
      <c r="C58">
        <v>19.97</v>
      </c>
      <c r="D58">
        <v>4</v>
      </c>
      <c r="E58">
        <v>0</v>
      </c>
      <c r="F58" s="5">
        <f>DetailTicketJuilletAout2021[[#This Row],[Qte]]*(DetailTicketJuilletAout2021[[#This Row],[PrixUnit]]*(1-DetailTicketJuilletAout2021[[#This Row],[Remise%]]))</f>
        <v>79.88</v>
      </c>
      <c r="I58" s="5">
        <f>SUMIF(DétailTicketJuilletAoût2021!A53:A3085,DétailTicketJuilletAoût2021!J58,DétailTicketJuilletAoût2021!F53:F3085)</f>
        <v>49.410000000000004</v>
      </c>
      <c r="J58">
        <f t="shared" si="7"/>
        <v>21381</v>
      </c>
      <c r="M58" s="5">
        <f t="shared" si="6"/>
        <v>107.46</v>
      </c>
      <c r="N58">
        <f t="shared" si="8"/>
        <v>22436</v>
      </c>
      <c r="Q58">
        <f t="shared" si="9"/>
        <v>284</v>
      </c>
      <c r="R58" s="5">
        <f>SUMIF(B3036:B4644,Q58,F3036:F4644)</f>
        <v>0</v>
      </c>
      <c r="AE58" t="str" cm="1">
        <f t="array" ref="AE58">_xlfn.IFS(AG58=TicketJuilletAout2021[[#This Row],[NoTicket]],TicketJuilletAout2021[[#This Row],[CodeCli]])</f>
        <v>CHGRA</v>
      </c>
      <c r="AF58" s="20">
        <f t="shared" si="0"/>
        <v>29.836449999999996</v>
      </c>
      <c r="AG58">
        <f t="shared" si="4"/>
        <v>21386</v>
      </c>
      <c r="AI58" t="s">
        <v>79</v>
      </c>
      <c r="AJ58" s="5">
        <f t="shared" si="1"/>
        <v>60.411325757575781</v>
      </c>
      <c r="AN58" t="str" cm="1">
        <f t="array" ref="AN58">_xlfn.IFS(AP58=TicketJuilletAoût2021!A1113,TicketJuilletAoût2021!B1113)</f>
        <v>JEBOR</v>
      </c>
      <c r="AO58" s="23">
        <f t="shared" si="2"/>
        <v>200.53200000000001</v>
      </c>
      <c r="AP58">
        <f t="shared" si="5"/>
        <v>22441</v>
      </c>
      <c r="AS58" t="s">
        <v>52</v>
      </c>
      <c r="AT58" s="5">
        <f t="shared" si="3"/>
        <v>29.527843750000002</v>
      </c>
    </row>
    <row r="59" spans="1:46" x14ac:dyDescent="0.25">
      <c r="A59">
        <v>21338</v>
      </c>
      <c r="B59">
        <v>77</v>
      </c>
      <c r="C59">
        <v>7.93</v>
      </c>
      <c r="D59">
        <v>4</v>
      </c>
      <c r="E59">
        <v>0</v>
      </c>
      <c r="F59" s="5">
        <f>DetailTicketJuilletAout2021[[#This Row],[Qte]]*(DetailTicketJuilletAout2021[[#This Row],[PrixUnit]]*(1-DetailTicketJuilletAout2021[[#This Row],[Remise%]]))</f>
        <v>31.72</v>
      </c>
      <c r="I59" s="5">
        <f>SUMIF(DétailTicketJuilletAoût2021!A54:A3086,DétailTicketJuilletAoût2021!J59,DétailTicketJuilletAoût2021!F54:F3086)</f>
        <v>53.97</v>
      </c>
      <c r="J59">
        <f t="shared" si="7"/>
        <v>21382</v>
      </c>
      <c r="M59" s="5">
        <f t="shared" si="6"/>
        <v>134.16</v>
      </c>
      <c r="N59">
        <f t="shared" si="8"/>
        <v>22437</v>
      </c>
      <c r="Q59">
        <f t="shared" si="9"/>
        <v>285</v>
      </c>
      <c r="R59" s="5">
        <f>SUMIF(B3036:B4644,Q59,F3036:F4644)</f>
        <v>0</v>
      </c>
      <c r="AE59" t="str" cm="1">
        <f t="array" ref="AE59">_xlfn.IFS(AG59=TicketJuilletAout2021[[#This Row],[NoTicket]],TicketJuilletAout2021[[#This Row],[CodeCli]])</f>
        <v>PILED</v>
      </c>
      <c r="AF59" s="20">
        <f t="shared" si="0"/>
        <v>64.269571428571439</v>
      </c>
      <c r="AG59">
        <f t="shared" si="4"/>
        <v>21387</v>
      </c>
      <c r="AI59" t="s">
        <v>80</v>
      </c>
      <c r="AJ59" s="5">
        <f t="shared" si="1"/>
        <v>47.565476190476197</v>
      </c>
      <c r="AN59" t="str" cm="1">
        <f t="array" ref="AN59">_xlfn.IFS(AP59=TicketJuilletAoût2021!A1114,TicketJuilletAoût2021!B1114)</f>
        <v>CHLEC</v>
      </c>
      <c r="AO59" s="23">
        <f t="shared" si="2"/>
        <v>34.062750000000008</v>
      </c>
      <c r="AP59">
        <f t="shared" si="5"/>
        <v>22442</v>
      </c>
      <c r="AS59" t="s">
        <v>106</v>
      </c>
      <c r="AT59" s="5">
        <f t="shared" si="3"/>
        <v>45.322857142857139</v>
      </c>
    </row>
    <row r="60" spans="1:46" x14ac:dyDescent="0.25">
      <c r="A60">
        <v>21339</v>
      </c>
      <c r="B60">
        <v>27</v>
      </c>
      <c r="C60">
        <v>26.83</v>
      </c>
      <c r="D60">
        <v>3</v>
      </c>
      <c r="E60">
        <v>0</v>
      </c>
      <c r="F60" s="5">
        <f>DetailTicketJuilletAout2021[[#This Row],[Qte]]*(DetailTicketJuilletAout2021[[#This Row],[PrixUnit]]*(1-DetailTicketJuilletAout2021[[#This Row],[Remise%]]))</f>
        <v>80.489999999999995</v>
      </c>
      <c r="I60" s="5">
        <f>SUMIF(DétailTicketJuilletAoût2021!A55:A3087,DétailTicketJuilletAoût2021!J60,DétailTicketJuilletAoût2021!F55:F3087)</f>
        <v>114.63</v>
      </c>
      <c r="J60">
        <f t="shared" si="7"/>
        <v>21383</v>
      </c>
      <c r="M60" s="5">
        <f t="shared" si="6"/>
        <v>104.28</v>
      </c>
      <c r="N60">
        <f t="shared" si="8"/>
        <v>22438</v>
      </c>
      <c r="R60" s="18">
        <f>SUM(R34:R59)</f>
        <v>474.30899999999997</v>
      </c>
      <c r="S60" s="1" t="s">
        <v>3658</v>
      </c>
      <c r="AE60" t="str" cm="1">
        <f t="array" ref="AE60">_xlfn.IFS(AG60=TicketJuilletAout2021[[#This Row],[NoTicket]],TicketJuilletAout2021[[#This Row],[CodeCli]])</f>
        <v>LODUR</v>
      </c>
      <c r="AF60" s="20">
        <f t="shared" si="0"/>
        <v>53.853333333333332</v>
      </c>
      <c r="AG60">
        <f t="shared" si="4"/>
        <v>21388</v>
      </c>
      <c r="AI60" t="s">
        <v>81</v>
      </c>
      <c r="AJ60" s="5">
        <f t="shared" si="1"/>
        <v>64.602083333333326</v>
      </c>
      <c r="AN60" t="str" cm="1">
        <f t="array" ref="AN60">_xlfn.IFS(AP60=TicketJuilletAoût2021!A1115,TicketJuilletAoût2021!B1115)</f>
        <v>LEHOS</v>
      </c>
      <c r="AO60" s="23">
        <f t="shared" si="2"/>
        <v>75.599999999999994</v>
      </c>
      <c r="AP60">
        <f t="shared" si="5"/>
        <v>22443</v>
      </c>
      <c r="AS60" t="s">
        <v>101</v>
      </c>
      <c r="AT60" s="5">
        <f t="shared" si="3"/>
        <v>24.0075</v>
      </c>
    </row>
    <row r="61" spans="1:46" x14ac:dyDescent="0.25">
      <c r="A61">
        <v>21339</v>
      </c>
      <c r="B61">
        <v>39</v>
      </c>
      <c r="C61">
        <v>10.98</v>
      </c>
      <c r="D61">
        <v>4</v>
      </c>
      <c r="E61">
        <v>0</v>
      </c>
      <c r="F61" s="5">
        <f>DetailTicketJuilletAout2021[[#This Row],[Qte]]*(DetailTicketJuilletAout2021[[#This Row],[PrixUnit]]*(1-DetailTicketJuilletAout2021[[#This Row],[Remise%]]))</f>
        <v>43.92</v>
      </c>
      <c r="I61" s="5">
        <f>SUMIF(DétailTicketJuilletAoût2021!A56:A3088,DétailTicketJuilletAoût2021!J61,DétailTicketJuilletAoût2021!F56:F3088)</f>
        <v>266.79000000000002</v>
      </c>
      <c r="J61">
        <f t="shared" si="7"/>
        <v>21384</v>
      </c>
      <c r="M61" s="5">
        <f t="shared" si="6"/>
        <v>28.349999999999998</v>
      </c>
      <c r="N61">
        <f t="shared" si="8"/>
        <v>22439</v>
      </c>
      <c r="AE61" t="str" cm="1">
        <f t="array" ref="AE61">_xlfn.IFS(AG61=TicketJuilletAout2021[[#This Row],[NoTicket]],TicketJuilletAout2021[[#This Row],[CodeCli]])</f>
        <v>CHROU</v>
      </c>
      <c r="AF61" s="20">
        <f t="shared" si="0"/>
        <v>75.3</v>
      </c>
      <c r="AG61">
        <f t="shared" si="4"/>
        <v>21389</v>
      </c>
      <c r="AI61" t="s">
        <v>82</v>
      </c>
      <c r="AJ61" s="5">
        <f t="shared" si="1"/>
        <v>52.05135714285715</v>
      </c>
      <c r="AN61" t="str" cm="1">
        <f t="array" ref="AN61">_xlfn.IFS(AP61=TicketJuilletAoût2021!A1116,TicketJuilletAoût2021!B1116)</f>
        <v>ERSWE</v>
      </c>
      <c r="AO61" s="23">
        <f t="shared" si="2"/>
        <v>62.258000000000003</v>
      </c>
      <c r="AP61">
        <f t="shared" si="5"/>
        <v>22444</v>
      </c>
      <c r="AS61" t="s">
        <v>81</v>
      </c>
      <c r="AT61" s="5">
        <f t="shared" si="3"/>
        <v>60.119081632653057</v>
      </c>
    </row>
    <row r="62" spans="1:46" x14ac:dyDescent="0.25">
      <c r="A62">
        <v>21339</v>
      </c>
      <c r="B62">
        <v>77</v>
      </c>
      <c r="C62">
        <v>7.93</v>
      </c>
      <c r="D62">
        <v>4</v>
      </c>
      <c r="E62">
        <v>0</v>
      </c>
      <c r="F62" s="5">
        <f>DetailTicketJuilletAout2021[[#This Row],[Qte]]*(DetailTicketJuilletAout2021[[#This Row],[PrixUnit]]*(1-DetailTicketJuilletAout2021[[#This Row],[Remise%]]))</f>
        <v>31.72</v>
      </c>
      <c r="I62" s="5">
        <f>SUMIF(DétailTicketJuilletAoût2021!A57:A3089,DétailTicketJuilletAoût2021!J62,DétailTicketJuilletAoût2021!F57:F3089)</f>
        <v>92.475000000000009</v>
      </c>
      <c r="J62">
        <f t="shared" si="7"/>
        <v>21385</v>
      </c>
      <c r="M62" s="5">
        <f t="shared" si="6"/>
        <v>48.311999999999998</v>
      </c>
      <c r="N62">
        <f t="shared" si="8"/>
        <v>22440</v>
      </c>
      <c r="AE62" t="str" cm="1">
        <f t="array" ref="AE62">_xlfn.IFS(AG62=TicketJuilletAout2021[[#This Row],[NoTicket]],TicketJuilletAout2021[[#This Row],[CodeCli]])</f>
        <v>MALAZ</v>
      </c>
      <c r="AF62" s="20">
        <f t="shared" si="0"/>
        <v>51.224999999999994</v>
      </c>
      <c r="AG62">
        <f t="shared" si="4"/>
        <v>21390</v>
      </c>
      <c r="AI62" t="s">
        <v>83</v>
      </c>
      <c r="AJ62" s="5">
        <f t="shared" si="1"/>
        <v>46.605714285714292</v>
      </c>
      <c r="AN62" t="str" cm="1">
        <f t="array" ref="AN62">_xlfn.IFS(AP62=TicketJuilletAoût2021!A1117,TicketJuilletAoût2021!B1117)</f>
        <v>SYBEL</v>
      </c>
      <c r="AO62" s="23">
        <f t="shared" si="2"/>
        <v>50.46</v>
      </c>
      <c r="AP62">
        <f t="shared" si="5"/>
        <v>22445</v>
      </c>
      <c r="AS62" t="s">
        <v>48</v>
      </c>
      <c r="AT62" s="5">
        <f t="shared" si="3"/>
        <v>75.424494603174608</v>
      </c>
    </row>
    <row r="63" spans="1:46" x14ac:dyDescent="0.25">
      <c r="A63">
        <v>21340</v>
      </c>
      <c r="B63">
        <v>2</v>
      </c>
      <c r="C63">
        <v>11.59</v>
      </c>
      <c r="D63">
        <v>4</v>
      </c>
      <c r="E63">
        <v>0.2</v>
      </c>
      <c r="F63" s="5">
        <f>DetailTicketJuilletAout2021[[#This Row],[Qte]]*(DetailTicketJuilletAout2021[[#This Row],[PrixUnit]]*(1-DetailTicketJuilletAout2021[[#This Row],[Remise%]]))</f>
        <v>37.088000000000001</v>
      </c>
      <c r="I63" s="5">
        <f>SUMIF(DétailTicketJuilletAoût2021!A58:A3090,DétailTicketJuilletAoût2021!J63,DétailTicketJuilletAoût2021!F58:F3090)</f>
        <v>298.36449999999996</v>
      </c>
      <c r="J63">
        <f t="shared" si="7"/>
        <v>21386</v>
      </c>
      <c r="M63" s="5">
        <f t="shared" si="6"/>
        <v>1002.6600000000001</v>
      </c>
      <c r="N63">
        <f t="shared" si="8"/>
        <v>22441</v>
      </c>
      <c r="AE63" t="str" cm="1">
        <f t="array" ref="AE63">_xlfn.IFS(AG63=TicketJuilletAout2021[[#This Row],[NoTicket]],TicketJuilletAout2021[[#This Row],[CodeCli]])</f>
        <v>ERSWE</v>
      </c>
      <c r="AF63" s="20">
        <f t="shared" si="0"/>
        <v>51.346000000000004</v>
      </c>
      <c r="AG63">
        <f t="shared" si="4"/>
        <v>21391</v>
      </c>
      <c r="AI63" t="s">
        <v>84</v>
      </c>
      <c r="AJ63" s="5">
        <f t="shared" si="1"/>
        <v>59.881667647058826</v>
      </c>
      <c r="AN63" t="str" cm="1">
        <f t="array" ref="AN63">_xlfn.IFS(AP63=TicketJuilletAoût2021!A1118,TicketJuilletAoût2021!B1118)</f>
        <v>CÉDAU</v>
      </c>
      <c r="AO63" s="23">
        <f t="shared" si="2"/>
        <v>32.58</v>
      </c>
      <c r="AP63">
        <f t="shared" si="5"/>
        <v>22446</v>
      </c>
      <c r="AS63" t="s">
        <v>41</v>
      </c>
      <c r="AT63" s="5">
        <f t="shared" si="3"/>
        <v>120.99833333333332</v>
      </c>
    </row>
    <row r="64" spans="1:46" x14ac:dyDescent="0.25">
      <c r="A64">
        <v>21340</v>
      </c>
      <c r="B64">
        <v>5</v>
      </c>
      <c r="C64">
        <v>12.96</v>
      </c>
      <c r="D64">
        <v>4</v>
      </c>
      <c r="E64">
        <v>0.2</v>
      </c>
      <c r="F64" s="5">
        <f>DetailTicketJuilletAout2021[[#This Row],[Qte]]*(DetailTicketJuilletAout2021[[#This Row],[PrixUnit]]*(1-DetailTicketJuilletAout2021[[#This Row],[Remise%]]))</f>
        <v>41.472000000000008</v>
      </c>
      <c r="I64" s="5">
        <f>SUMIF(DétailTicketJuilletAoût2021!A59:A3091,DétailTicketJuilletAoût2021!J64,DétailTicketJuilletAoût2021!F59:F3091)</f>
        <v>449.88700000000006</v>
      </c>
      <c r="J64">
        <f t="shared" si="7"/>
        <v>21387</v>
      </c>
      <c r="M64" s="5">
        <f t="shared" si="6"/>
        <v>136.25100000000003</v>
      </c>
      <c r="N64">
        <f t="shared" si="8"/>
        <v>22442</v>
      </c>
      <c r="AE64" t="str" cm="1">
        <f t="array" ref="AE64">_xlfn.IFS(AG64=TicketJuilletAout2021[[#This Row],[NoTicket]],TicketJuilletAout2021[[#This Row],[CodeCli]])</f>
        <v>BEGAL</v>
      </c>
      <c r="AF64" s="20">
        <f t="shared" si="0"/>
        <v>81.400000000000006</v>
      </c>
      <c r="AG64">
        <f t="shared" si="4"/>
        <v>21392</v>
      </c>
      <c r="AI64" t="s">
        <v>85</v>
      </c>
      <c r="AJ64" s="5">
        <f t="shared" si="1"/>
        <v>52.412673437499997</v>
      </c>
      <c r="AN64" t="str" cm="1">
        <f t="array" ref="AN64">_xlfn.IFS(AP64=TicketJuilletAoût2021!A1119,TicketJuilletAoût2021!B1119)</f>
        <v>YAKAL</v>
      </c>
      <c r="AO64" s="23">
        <f t="shared" si="2"/>
        <v>100.367</v>
      </c>
      <c r="AP64">
        <f t="shared" si="5"/>
        <v>22447</v>
      </c>
      <c r="AS64" t="s">
        <v>83</v>
      </c>
      <c r="AT64" s="5">
        <f t="shared" si="3"/>
        <v>44.713142857142856</v>
      </c>
    </row>
    <row r="65" spans="1:46" x14ac:dyDescent="0.25">
      <c r="A65">
        <v>21340</v>
      </c>
      <c r="B65">
        <v>32</v>
      </c>
      <c r="C65">
        <v>19.510000000000002</v>
      </c>
      <c r="D65">
        <v>4</v>
      </c>
      <c r="E65">
        <v>0.2</v>
      </c>
      <c r="F65" s="5">
        <f>DetailTicketJuilletAout2021[[#This Row],[Qte]]*(DetailTicketJuilletAout2021[[#This Row],[PrixUnit]]*(1-DetailTicketJuilletAout2021[[#This Row],[Remise%]]))</f>
        <v>62.432000000000009</v>
      </c>
      <c r="I65" s="5">
        <f>SUMIF(DétailTicketJuilletAoût2021!A60:A3092,DétailTicketJuilletAoût2021!J65,DétailTicketJuilletAoût2021!F60:F3092)</f>
        <v>161.56</v>
      </c>
      <c r="J65">
        <f t="shared" si="7"/>
        <v>21388</v>
      </c>
      <c r="M65" s="5">
        <f t="shared" si="6"/>
        <v>75.599999999999994</v>
      </c>
      <c r="N65">
        <f t="shared" si="8"/>
        <v>22443</v>
      </c>
      <c r="AE65" t="str" cm="1">
        <f t="array" ref="AE65">_xlfn.IFS(AG65=TicketJuilletAout2021[[#This Row],[NoTicket]],TicketJuilletAout2021[[#This Row],[CodeCli]])</f>
        <v>CHBOT</v>
      </c>
      <c r="AF65" s="20">
        <f t="shared" si="0"/>
        <v>60.98</v>
      </c>
      <c r="AG65">
        <f t="shared" si="4"/>
        <v>21393</v>
      </c>
      <c r="AI65" t="s">
        <v>86</v>
      </c>
      <c r="AJ65" s="5">
        <f t="shared" si="1"/>
        <v>73.025462962962962</v>
      </c>
      <c r="AN65" t="str" cm="1">
        <f t="array" ref="AN65">_xlfn.IFS(AP65=TicketJuilletAoût2021!A1120,TicketJuilletAoût2021!B1120)</f>
        <v>MOELK</v>
      </c>
      <c r="AO65" s="23">
        <f t="shared" si="2"/>
        <v>41.892499999999991</v>
      </c>
      <c r="AP65">
        <f t="shared" si="5"/>
        <v>22448</v>
      </c>
      <c r="AS65" t="s">
        <v>88</v>
      </c>
      <c r="AT65" s="5">
        <f t="shared" si="3"/>
        <v>56.7</v>
      </c>
    </row>
    <row r="66" spans="1:46" x14ac:dyDescent="0.25">
      <c r="A66">
        <v>21341</v>
      </c>
      <c r="B66">
        <v>21</v>
      </c>
      <c r="C66">
        <v>6.1</v>
      </c>
      <c r="D66">
        <v>4</v>
      </c>
      <c r="E66">
        <v>0</v>
      </c>
      <c r="F66" s="5">
        <f>DetailTicketJuilletAout2021[[#This Row],[Qte]]*(DetailTicketJuilletAout2021[[#This Row],[PrixUnit]]*(1-DetailTicketJuilletAout2021[[#This Row],[Remise%]]))</f>
        <v>24.4</v>
      </c>
      <c r="I66" s="5">
        <f>SUMIF(DétailTicketJuilletAoût2021!A61:A3093,DétailTicketJuilletAoût2021!J66,DétailTicketJuilletAoût2021!F61:F3093)</f>
        <v>150.6</v>
      </c>
      <c r="J66">
        <f t="shared" si="7"/>
        <v>21389</v>
      </c>
      <c r="M66" s="5">
        <f t="shared" si="6"/>
        <v>186.774</v>
      </c>
      <c r="N66">
        <f t="shared" si="8"/>
        <v>22444</v>
      </c>
      <c r="AE66" t="str" cm="1">
        <f t="array" ref="AE66">_xlfn.IFS(AG66=TicketJuilletAout2021[[#This Row],[NoTicket]],TicketJuilletAout2021[[#This Row],[CodeCli]])</f>
        <v>PAJAL</v>
      </c>
      <c r="AF66" s="20">
        <f t="shared" si="0"/>
        <v>68.495000000000005</v>
      </c>
      <c r="AG66">
        <f t="shared" si="4"/>
        <v>21394</v>
      </c>
      <c r="AI66" t="s">
        <v>87</v>
      </c>
      <c r="AJ66" s="5">
        <f t="shared" si="1"/>
        <v>67.592500000000001</v>
      </c>
      <c r="AN66" t="str" cm="1">
        <f t="array" ref="AN66">_xlfn.IFS(AP66=TicketJuilletAoût2021!A1121,TicketJuilletAoût2021!B1121)</f>
        <v>GECAU</v>
      </c>
      <c r="AO66" s="23">
        <f t="shared" si="2"/>
        <v>92.893333333333317</v>
      </c>
      <c r="AP66">
        <f t="shared" si="5"/>
        <v>22449</v>
      </c>
      <c r="AS66" t="s">
        <v>29</v>
      </c>
      <c r="AT66" s="5">
        <f t="shared" si="3"/>
        <v>81.686666666666682</v>
      </c>
    </row>
    <row r="67" spans="1:46" x14ac:dyDescent="0.25">
      <c r="A67">
        <v>21341</v>
      </c>
      <c r="B67">
        <v>37</v>
      </c>
      <c r="C67">
        <v>15.85</v>
      </c>
      <c r="D67">
        <v>3</v>
      </c>
      <c r="E67">
        <v>0</v>
      </c>
      <c r="F67" s="5">
        <f>DetailTicketJuilletAout2021[[#This Row],[Qte]]*(DetailTicketJuilletAout2021[[#This Row],[PrixUnit]]*(1-DetailTicketJuilletAout2021[[#This Row],[Remise%]]))</f>
        <v>47.55</v>
      </c>
      <c r="I67" s="5">
        <f>SUMIF(DétailTicketJuilletAoût2021!A62:A3094,DétailTicketJuilletAoût2021!J67,DétailTicketJuilletAoût2021!F62:F3094)</f>
        <v>102.44999999999999</v>
      </c>
      <c r="J67">
        <f t="shared" si="7"/>
        <v>21390</v>
      </c>
      <c r="M67" s="5">
        <f t="shared" si="6"/>
        <v>100.92</v>
      </c>
      <c r="N67">
        <f t="shared" si="8"/>
        <v>22445</v>
      </c>
      <c r="AE67" t="str" cm="1">
        <f t="array" ref="AE67">_xlfn.IFS(AG67=TicketJuilletAout2021[[#This Row],[NoTicket]],TicketJuilletAout2021[[#This Row],[CodeCli]])</f>
        <v>ARBLA</v>
      </c>
      <c r="AF67" s="20">
        <f t="shared" ref="AF67:AF130" si="13">I72/COUNTIF(A67:A3099,AG67)</f>
        <v>46.36</v>
      </c>
      <c r="AG67">
        <f t="shared" si="4"/>
        <v>21395</v>
      </c>
      <c r="AI67" t="s">
        <v>88</v>
      </c>
      <c r="AJ67" s="5">
        <f t="shared" ref="AJ67:AJ91" si="14">SUMIF(AE67:AE1121,AI67,AF67:AF1121)/COUNTIF(AE67:AE1121,AI67)</f>
        <v>116.31555555555555</v>
      </c>
      <c r="AN67" t="str" cm="1">
        <f t="array" ref="AN67">_xlfn.IFS(AP67=TicketJuilletAoût2021!A1122,TicketJuilletAoût2021!B1122)</f>
        <v>BEAVI</v>
      </c>
      <c r="AO67" s="23">
        <f t="shared" ref="AO67:AO130" si="15">M72/COUNTIF(A3101:A4709,AP67)</f>
        <v>37.311999999999998</v>
      </c>
      <c r="AP67">
        <f t="shared" si="5"/>
        <v>22450</v>
      </c>
      <c r="AS67" t="s">
        <v>49</v>
      </c>
      <c r="AT67" s="5">
        <f t="shared" ref="AT67:AT88" si="16">SUMIF(AN67:AN587,AS67,AO67:AO587)/COUNTIF(AN67:AN587,AS67)</f>
        <v>61.758705627705631</v>
      </c>
    </row>
    <row r="68" spans="1:46" x14ac:dyDescent="0.25">
      <c r="A68">
        <v>21342</v>
      </c>
      <c r="B68">
        <v>41</v>
      </c>
      <c r="C68">
        <v>5.79</v>
      </c>
      <c r="D68">
        <v>4</v>
      </c>
      <c r="E68">
        <v>0.25</v>
      </c>
      <c r="F68" s="5">
        <f>DetailTicketJuilletAout2021[[#This Row],[Qte]]*(DetailTicketJuilletAout2021[[#This Row],[PrixUnit]]*(1-DetailTicketJuilletAout2021[[#This Row],[Remise%]]))</f>
        <v>17.37</v>
      </c>
      <c r="I68" s="5">
        <f>SUMIF(DétailTicketJuilletAoût2021!A63:A3095,DétailTicketJuilletAoût2021!J68,DétailTicketJuilletAoût2021!F63:F3095)</f>
        <v>256.73</v>
      </c>
      <c r="J68">
        <f t="shared" si="7"/>
        <v>21391</v>
      </c>
      <c r="M68" s="5">
        <f t="shared" si="6"/>
        <v>32.58</v>
      </c>
      <c r="N68">
        <f t="shared" si="8"/>
        <v>22446</v>
      </c>
      <c r="AE68" t="str" cm="1">
        <f t="array" ref="AE68">_xlfn.IFS(AG68=TicketJuilletAout2021[[#This Row],[NoTicket]],TicketJuilletAout2021[[#This Row],[CodeCli]])</f>
        <v>ALCLE</v>
      </c>
      <c r="AF68" s="20">
        <f t="shared" si="13"/>
        <v>51.858000000000004</v>
      </c>
      <c r="AG68">
        <f t="shared" ref="AG68:AG131" si="17">AG67+1</f>
        <v>21396</v>
      </c>
      <c r="AI68" t="s">
        <v>89</v>
      </c>
      <c r="AJ68" s="5">
        <f t="shared" si="14"/>
        <v>55.827153508771922</v>
      </c>
      <c r="AN68" t="str" cm="1">
        <f t="array" ref="AN68">_xlfn.IFS(AP68=TicketJuilletAoût2021!A1123,TicketJuilletAoût2021!B1123)</f>
        <v>CHNIE</v>
      </c>
      <c r="AO68" s="23">
        <f t="shared" si="15"/>
        <v>172.345</v>
      </c>
      <c r="AP68">
        <f t="shared" ref="AP68:AP131" si="18">AP67+1</f>
        <v>22451</v>
      </c>
      <c r="AS68" t="s">
        <v>108</v>
      </c>
      <c r="AT68" s="5">
        <f t="shared" si="16"/>
        <v>101.38</v>
      </c>
    </row>
    <row r="69" spans="1:46" x14ac:dyDescent="0.25">
      <c r="A69">
        <v>21342</v>
      </c>
      <c r="B69">
        <v>57</v>
      </c>
      <c r="C69">
        <v>11.89</v>
      </c>
      <c r="D69">
        <v>4</v>
      </c>
      <c r="E69">
        <v>0</v>
      </c>
      <c r="F69" s="5">
        <f>DetailTicketJuilletAout2021[[#This Row],[Qte]]*(DetailTicketJuilletAout2021[[#This Row],[PrixUnit]]*(1-DetailTicketJuilletAout2021[[#This Row],[Remise%]]))</f>
        <v>47.56</v>
      </c>
      <c r="I69" s="5">
        <f>SUMIF(DétailTicketJuilletAoût2021!A64:A3096,DétailTicketJuilletAoût2021!J69,DétailTicketJuilletAoût2021!F64:F3096)</f>
        <v>162.80000000000001</v>
      </c>
      <c r="J69">
        <f t="shared" si="7"/>
        <v>21392</v>
      </c>
      <c r="M69" s="5">
        <f t="shared" si="6"/>
        <v>301.101</v>
      </c>
      <c r="N69">
        <f t="shared" si="8"/>
        <v>22447</v>
      </c>
      <c r="AE69" t="str" cm="1">
        <f t="array" ref="AE69">_xlfn.IFS(AG69=TicketJuilletAout2021[[#This Row],[NoTicket]],TicketJuilletAout2021[[#This Row],[CodeCli]])</f>
        <v>GAANT</v>
      </c>
      <c r="AF69" s="20">
        <f t="shared" si="13"/>
        <v>30.805</v>
      </c>
      <c r="AG69">
        <f t="shared" si="17"/>
        <v>21397</v>
      </c>
      <c r="AI69" t="s">
        <v>90</v>
      </c>
      <c r="AJ69" s="5">
        <f t="shared" si="14"/>
        <v>37.962690476190474</v>
      </c>
      <c r="AN69" t="str" cm="1">
        <f t="array" ref="AN69">_xlfn.IFS(AP69=TicketJuilletAoût2021!A1124,TicketJuilletAoût2021!B1124)</f>
        <v>JAHEN</v>
      </c>
      <c r="AO69" s="23">
        <f t="shared" si="15"/>
        <v>20.858999999999998</v>
      </c>
      <c r="AP69">
        <f t="shared" si="18"/>
        <v>22452</v>
      </c>
      <c r="AS69" t="s">
        <v>90</v>
      </c>
      <c r="AT69" s="5">
        <f t="shared" si="16"/>
        <v>40.526604166666665</v>
      </c>
    </row>
    <row r="70" spans="1:46" x14ac:dyDescent="0.25">
      <c r="A70">
        <v>21342</v>
      </c>
      <c r="B70">
        <v>62</v>
      </c>
      <c r="C70">
        <v>30.03</v>
      </c>
      <c r="D70">
        <v>4</v>
      </c>
      <c r="E70">
        <v>0.25</v>
      </c>
      <c r="F70" s="5">
        <f>DetailTicketJuilletAout2021[[#This Row],[Qte]]*(DetailTicketJuilletAout2021[[#This Row],[PrixUnit]]*(1-DetailTicketJuilletAout2021[[#This Row],[Remise%]]))</f>
        <v>90.09</v>
      </c>
      <c r="I70" s="5">
        <f>SUMIF(DétailTicketJuilletAoût2021!A65:A3097,DétailTicketJuilletAoût2021!J70,DétailTicketJuilletAoût2021!F65:F3097)</f>
        <v>121.96</v>
      </c>
      <c r="J70">
        <f t="shared" si="7"/>
        <v>21393</v>
      </c>
      <c r="M70" s="5">
        <f t="shared" si="6"/>
        <v>167.56999999999996</v>
      </c>
      <c r="N70">
        <f t="shared" si="8"/>
        <v>22448</v>
      </c>
      <c r="AE70" t="str" cm="1">
        <f t="array" ref="AE70">_xlfn.IFS(AG70=TicketJuilletAout2021[[#This Row],[NoTicket]],TicketJuilletAout2021[[#This Row],[CodeCli]])</f>
        <v>ALCLE</v>
      </c>
      <c r="AF70" s="20">
        <f t="shared" si="13"/>
        <v>71.64</v>
      </c>
      <c r="AG70">
        <f t="shared" si="17"/>
        <v>21398</v>
      </c>
      <c r="AI70" t="s">
        <v>91</v>
      </c>
      <c r="AJ70" s="5">
        <f t="shared" si="14"/>
        <v>60.260833333333338</v>
      </c>
      <c r="AN70" t="str" cm="1">
        <f t="array" ref="AN70">_xlfn.IFS(AP70=TicketJuilletAoût2021!A1125,TicketJuilletAoût2021!B1125)</f>
        <v>REDAN</v>
      </c>
      <c r="AO70" s="23">
        <f t="shared" si="15"/>
        <v>87.069749999999999</v>
      </c>
      <c r="AP70">
        <f t="shared" si="18"/>
        <v>22453</v>
      </c>
      <c r="AS70" t="s">
        <v>84</v>
      </c>
      <c r="AT70" s="5">
        <f t="shared" si="16"/>
        <v>68.05577407407408</v>
      </c>
    </row>
    <row r="71" spans="1:46" x14ac:dyDescent="0.25">
      <c r="A71">
        <v>21342</v>
      </c>
      <c r="B71">
        <v>70</v>
      </c>
      <c r="C71">
        <v>9.15</v>
      </c>
      <c r="D71">
        <v>3</v>
      </c>
      <c r="E71">
        <v>0.25</v>
      </c>
      <c r="F71" s="5">
        <f>DetailTicketJuilletAout2021[[#This Row],[Qte]]*(DetailTicketJuilletAout2021[[#This Row],[PrixUnit]]*(1-DetailTicketJuilletAout2021[[#This Row],[Remise%]]))</f>
        <v>20.587500000000002</v>
      </c>
      <c r="I71" s="5">
        <f>SUMIF(DétailTicketJuilletAoût2021!A66:A3098,DétailTicketJuilletAoût2021!J71,DétailTicketJuilletAoût2021!F66:F3098)</f>
        <v>273.98</v>
      </c>
      <c r="J71">
        <f t="shared" si="7"/>
        <v>21394</v>
      </c>
      <c r="M71" s="5">
        <f t="shared" si="6"/>
        <v>278.67999999999995</v>
      </c>
      <c r="N71">
        <f t="shared" si="8"/>
        <v>22449</v>
      </c>
      <c r="AE71" t="str" cm="1">
        <f t="array" ref="AE71">_xlfn.IFS(AG71=TicketJuilletAout2021[[#This Row],[NoTicket]],TicketJuilletAout2021[[#This Row],[CodeCli]])</f>
        <v>CHROU</v>
      </c>
      <c r="AF71" s="20">
        <f t="shared" si="13"/>
        <v>32.94</v>
      </c>
      <c r="AG71">
        <f t="shared" si="17"/>
        <v>21399</v>
      </c>
      <c r="AI71" t="s">
        <v>92</v>
      </c>
      <c r="AJ71" s="5">
        <f t="shared" si="14"/>
        <v>77.724583333333328</v>
      </c>
      <c r="AN71" t="str" cm="1">
        <f t="array" ref="AN71">_xlfn.IFS(AP71=TicketJuilletAoût2021!A1126,TicketJuilletAoût2021!B1126)</f>
        <v>YATAN</v>
      </c>
      <c r="AO71" s="23">
        <f t="shared" si="15"/>
        <v>50.896625</v>
      </c>
      <c r="AP71">
        <f t="shared" si="18"/>
        <v>22454</v>
      </c>
      <c r="AS71" t="s">
        <v>78</v>
      </c>
      <c r="AT71" s="5">
        <f t="shared" si="16"/>
        <v>45.120047619047618</v>
      </c>
    </row>
    <row r="72" spans="1:46" x14ac:dyDescent="0.25">
      <c r="A72">
        <v>21343</v>
      </c>
      <c r="B72">
        <v>21</v>
      </c>
      <c r="C72">
        <v>6.1</v>
      </c>
      <c r="D72">
        <v>3</v>
      </c>
      <c r="E72">
        <v>0</v>
      </c>
      <c r="F72" s="5">
        <f>DetailTicketJuilletAout2021[[#This Row],[Qte]]*(DetailTicketJuilletAout2021[[#This Row],[PrixUnit]]*(1-DetailTicketJuilletAout2021[[#This Row],[Remise%]]))</f>
        <v>18.299999999999997</v>
      </c>
      <c r="I72" s="5">
        <f>SUMIF(DétailTicketJuilletAoût2021!A67:A3099,DétailTicketJuilletAoût2021!J72,DétailTicketJuilletAoût2021!F67:F3099)</f>
        <v>46.36</v>
      </c>
      <c r="J72">
        <f t="shared" si="7"/>
        <v>21395</v>
      </c>
      <c r="M72" s="5">
        <f t="shared" ref="M72:M135" si="19">SUMIF(A3101:A4709,N72,F3101:F4709)</f>
        <v>74.623999999999995</v>
      </c>
      <c r="N72">
        <f t="shared" si="8"/>
        <v>22450</v>
      </c>
      <c r="AE72" t="str" cm="1">
        <f t="array" ref="AE72">_xlfn.IFS(AG72=TicketJuilletAout2021[[#This Row],[NoTicket]],TicketJuilletAout2021[[#This Row],[CodeCli]])</f>
        <v>GAANT</v>
      </c>
      <c r="AF72" s="20">
        <f t="shared" si="13"/>
        <v>30.645000000000003</v>
      </c>
      <c r="AG72">
        <f t="shared" si="17"/>
        <v>21400</v>
      </c>
      <c r="AI72" t="s">
        <v>93</v>
      </c>
      <c r="AJ72" s="5">
        <f t="shared" si="14"/>
        <v>65.720151785714293</v>
      </c>
      <c r="AN72" t="str" cm="1">
        <f t="array" ref="AN72">_xlfn.IFS(AP72=TicketJuilletAoût2021!A1127,TicketJuilletAoût2021!B1127)</f>
        <v>CLJAN</v>
      </c>
      <c r="AO72" s="23">
        <f t="shared" si="15"/>
        <v>34.825749999999999</v>
      </c>
      <c r="AP72">
        <f t="shared" si="18"/>
        <v>22455</v>
      </c>
      <c r="AS72" t="s">
        <v>23</v>
      </c>
      <c r="AT72" s="5">
        <f t="shared" si="16"/>
        <v>56.899202898550726</v>
      </c>
    </row>
    <row r="73" spans="1:46" x14ac:dyDescent="0.25">
      <c r="A73">
        <v>21343</v>
      </c>
      <c r="B73">
        <v>35</v>
      </c>
      <c r="C73">
        <v>10.98</v>
      </c>
      <c r="D73">
        <v>3</v>
      </c>
      <c r="E73">
        <v>0</v>
      </c>
      <c r="F73" s="5">
        <f>DetailTicketJuilletAout2021[[#This Row],[Qte]]*(DetailTicketJuilletAout2021[[#This Row],[PrixUnit]]*(1-DetailTicketJuilletAout2021[[#This Row],[Remise%]]))</f>
        <v>32.94</v>
      </c>
      <c r="I73" s="5">
        <f>SUMIF(DétailTicketJuilletAoût2021!A68:A3100,DétailTicketJuilletAoût2021!J73,DétailTicketJuilletAoût2021!F68:F3100)</f>
        <v>155.57400000000001</v>
      </c>
      <c r="J73">
        <f t="shared" ref="J73:J136" si="20">J72+1</f>
        <v>21396</v>
      </c>
      <c r="M73" s="5">
        <f t="shared" si="19"/>
        <v>344.69</v>
      </c>
      <c r="N73">
        <f t="shared" ref="N73:N136" si="21">N72+1</f>
        <v>22451</v>
      </c>
      <c r="AE73" t="str" cm="1">
        <f t="array" ref="AE73">_xlfn.IFS(AG73=TicketJuilletAout2021[[#This Row],[NoTicket]],TicketJuilletAout2021[[#This Row],[CodeCli]])</f>
        <v>CHGRA</v>
      </c>
      <c r="AF73" s="20">
        <f t="shared" si="13"/>
        <v>79.686666666666667</v>
      </c>
      <c r="AG73">
        <f t="shared" si="17"/>
        <v>21401</v>
      </c>
      <c r="AI73" t="s">
        <v>94</v>
      </c>
      <c r="AJ73" s="5">
        <f t="shared" si="14"/>
        <v>49.726955128205127</v>
      </c>
      <c r="AN73" t="str" cm="1">
        <f t="array" ref="AN73">_xlfn.IFS(AP73=TicketJuilletAoût2021!A1128,TicketJuilletAoût2021!B1128)</f>
        <v>DAMIC</v>
      </c>
      <c r="AO73" s="23">
        <f t="shared" si="15"/>
        <v>20.02</v>
      </c>
      <c r="AP73">
        <f t="shared" si="18"/>
        <v>22456</v>
      </c>
      <c r="AS73" t="s">
        <v>98</v>
      </c>
      <c r="AT73" s="5">
        <f t="shared" si="16"/>
        <v>21.991666666666664</v>
      </c>
    </row>
    <row r="74" spans="1:46" x14ac:dyDescent="0.25">
      <c r="A74">
        <v>21344</v>
      </c>
      <c r="B74">
        <v>5</v>
      </c>
      <c r="C74">
        <v>12.96</v>
      </c>
      <c r="D74">
        <v>4</v>
      </c>
      <c r="E74">
        <v>0.2</v>
      </c>
      <c r="F74" s="5">
        <f>DetailTicketJuilletAout2021[[#This Row],[Qte]]*(DetailTicketJuilletAout2021[[#This Row],[PrixUnit]]*(1-DetailTicketJuilletAout2021[[#This Row],[Remise%]]))</f>
        <v>41.472000000000008</v>
      </c>
      <c r="I74" s="5">
        <f>SUMIF(DétailTicketJuilletAoût2021!A69:A3101,DétailTicketJuilletAoût2021!J74,DétailTicketJuilletAoût2021!F69:F3101)</f>
        <v>61.61</v>
      </c>
      <c r="J74">
        <f t="shared" si="20"/>
        <v>21397</v>
      </c>
      <c r="M74" s="5">
        <f t="shared" si="19"/>
        <v>62.576999999999998</v>
      </c>
      <c r="N74">
        <f t="shared" si="21"/>
        <v>22452</v>
      </c>
      <c r="AE74" t="str" cm="1">
        <f t="array" ref="AE74">_xlfn.IFS(AG74=TicketJuilletAout2021[[#This Row],[NoTicket]],TicketJuilletAout2021[[#This Row],[CodeCli]])</f>
        <v>CLJAN</v>
      </c>
      <c r="AF74" s="20">
        <f t="shared" si="13"/>
        <v>39.33</v>
      </c>
      <c r="AG74">
        <f t="shared" si="17"/>
        <v>21402</v>
      </c>
      <c r="AI74" t="s">
        <v>95</v>
      </c>
      <c r="AJ74" s="5">
        <f t="shared" si="14"/>
        <v>82.285555555555561</v>
      </c>
      <c r="AN74" t="str" cm="1">
        <f t="array" ref="AN74">_xlfn.IFS(AP74=TicketJuilletAoût2021!A1129,TicketJuilletAoût2021!B1129)</f>
        <v>CHLAB</v>
      </c>
      <c r="AO74" s="23">
        <f t="shared" si="15"/>
        <v>52.59</v>
      </c>
      <c r="AP74">
        <f t="shared" si="18"/>
        <v>22457</v>
      </c>
      <c r="AS74" t="s">
        <v>51</v>
      </c>
      <c r="AT74" s="5">
        <f t="shared" si="16"/>
        <v>56.546333333333337</v>
      </c>
    </row>
    <row r="75" spans="1:46" x14ac:dyDescent="0.25">
      <c r="A75">
        <v>21344</v>
      </c>
      <c r="B75">
        <v>7</v>
      </c>
      <c r="C75">
        <v>18.29</v>
      </c>
      <c r="D75">
        <v>4</v>
      </c>
      <c r="E75">
        <v>0</v>
      </c>
      <c r="F75" s="5">
        <f>DetailTicketJuilletAout2021[[#This Row],[Qte]]*(DetailTicketJuilletAout2021[[#This Row],[PrixUnit]]*(1-DetailTicketJuilletAout2021[[#This Row],[Remise%]]))</f>
        <v>73.16</v>
      </c>
      <c r="I75" s="5">
        <f>SUMIF(DétailTicketJuilletAoût2021!A70:A3102,DétailTicketJuilletAoût2021!J75,DétailTicketJuilletAoût2021!F70:F3102)</f>
        <v>143.28</v>
      </c>
      <c r="J75">
        <f t="shared" si="20"/>
        <v>21398</v>
      </c>
      <c r="M75" s="5">
        <f t="shared" si="19"/>
        <v>174.1395</v>
      </c>
      <c r="N75">
        <f t="shared" si="21"/>
        <v>22453</v>
      </c>
      <c r="AE75" t="str" cm="1">
        <f t="array" ref="AE75">_xlfn.IFS(AG75=TicketJuilletAout2021[[#This Row],[NoTicket]],TicketJuilletAout2021[[#This Row],[CodeCli]])</f>
        <v>GAANT</v>
      </c>
      <c r="AF75" s="20">
        <f t="shared" si="13"/>
        <v>43.92</v>
      </c>
      <c r="AG75">
        <f t="shared" si="17"/>
        <v>21403</v>
      </c>
      <c r="AI75" t="s">
        <v>96</v>
      </c>
      <c r="AJ75" s="5">
        <f t="shared" si="14"/>
        <v>157.37466666666666</v>
      </c>
      <c r="AN75" t="str" cm="1">
        <f t="array" ref="AN75">_xlfn.IFS(AP75=TicketJuilletAoût2021!A1130,TicketJuilletAoût2021!B1130)</f>
        <v>SYBEL</v>
      </c>
      <c r="AO75" s="23">
        <f t="shared" si="15"/>
        <v>36.520000000000003</v>
      </c>
      <c r="AP75">
        <f t="shared" si="18"/>
        <v>22458</v>
      </c>
      <c r="AS75" t="s">
        <v>62</v>
      </c>
      <c r="AT75" s="5">
        <f t="shared" si="16"/>
        <v>49.341666666666669</v>
      </c>
    </row>
    <row r="76" spans="1:46" x14ac:dyDescent="0.25">
      <c r="A76">
        <v>21344</v>
      </c>
      <c r="B76">
        <v>56</v>
      </c>
      <c r="C76">
        <v>23.17</v>
      </c>
      <c r="D76">
        <v>4</v>
      </c>
      <c r="E76">
        <v>0</v>
      </c>
      <c r="F76" s="5">
        <f>DetailTicketJuilletAout2021[[#This Row],[Qte]]*(DetailTicketJuilletAout2021[[#This Row],[PrixUnit]]*(1-DetailTicketJuilletAout2021[[#This Row],[Remise%]]))</f>
        <v>92.68</v>
      </c>
      <c r="I76" s="5">
        <f>SUMIF(DétailTicketJuilletAoût2021!A71:A3103,DétailTicketJuilletAoût2021!J76,DétailTicketJuilletAoût2021!F71:F3103)</f>
        <v>32.94</v>
      </c>
      <c r="J76">
        <f t="shared" si="20"/>
        <v>21399</v>
      </c>
      <c r="M76" s="5">
        <f t="shared" si="19"/>
        <v>203.5865</v>
      </c>
      <c r="N76">
        <f t="shared" si="21"/>
        <v>22454</v>
      </c>
      <c r="AE76" t="str" cm="1">
        <f t="array" ref="AE76">_xlfn.IFS(AG76=TicketJuilletAout2021[[#This Row],[NoTicket]],TicketJuilletAout2021[[#This Row],[CodeCli]])</f>
        <v>SORET</v>
      </c>
      <c r="AF76" s="20">
        <f t="shared" si="13"/>
        <v>12.809999999999999</v>
      </c>
      <c r="AG76">
        <f t="shared" si="17"/>
        <v>21404</v>
      </c>
      <c r="AI76" t="s">
        <v>97</v>
      </c>
      <c r="AJ76" s="5">
        <f t="shared" si="14"/>
        <v>54.58</v>
      </c>
      <c r="AN76" t="str" cm="1">
        <f t="array" ref="AN76">_xlfn.IFS(AP76=TicketJuilletAoût2021!A1131,TicketJuilletAoût2021!B1131)</f>
        <v>DAMIC</v>
      </c>
      <c r="AO76" s="23">
        <f t="shared" si="15"/>
        <v>69.28</v>
      </c>
      <c r="AP76">
        <f t="shared" si="18"/>
        <v>22459</v>
      </c>
      <c r="AS76" t="s">
        <v>28</v>
      </c>
      <c r="AT76" s="5">
        <f t="shared" si="16"/>
        <v>42.146030158730163</v>
      </c>
    </row>
    <row r="77" spans="1:46" x14ac:dyDescent="0.25">
      <c r="A77">
        <v>21345</v>
      </c>
      <c r="B77">
        <v>16</v>
      </c>
      <c r="C77">
        <v>10.67</v>
      </c>
      <c r="D77">
        <v>4</v>
      </c>
      <c r="E77">
        <v>0.25</v>
      </c>
      <c r="F77" s="5">
        <f>DetailTicketJuilletAout2021[[#This Row],[Qte]]*(DetailTicketJuilletAout2021[[#This Row],[PrixUnit]]*(1-DetailTicketJuilletAout2021[[#This Row],[Remise%]]))</f>
        <v>32.01</v>
      </c>
      <c r="I77" s="5">
        <f>SUMIF(DétailTicketJuilletAoût2021!A72:A3104,DétailTicketJuilletAoût2021!J77,DétailTicketJuilletAoût2021!F72:F3104)</f>
        <v>61.290000000000006</v>
      </c>
      <c r="J77">
        <f t="shared" si="20"/>
        <v>21400</v>
      </c>
      <c r="M77" s="5">
        <f t="shared" si="19"/>
        <v>208.9545</v>
      </c>
      <c r="N77">
        <f t="shared" si="21"/>
        <v>22455</v>
      </c>
      <c r="AE77" t="str" cm="1">
        <f t="array" ref="AE77">_xlfn.IFS(AG77=TicketJuilletAout2021[[#This Row],[NoTicket]],TicketJuilletAout2021[[#This Row],[CodeCli]])</f>
        <v>CHBES</v>
      </c>
      <c r="AF77" s="20">
        <f t="shared" si="13"/>
        <v>38.626666666666665</v>
      </c>
      <c r="AG77">
        <f t="shared" si="17"/>
        <v>21405</v>
      </c>
      <c r="AI77" t="s">
        <v>98</v>
      </c>
      <c r="AJ77" s="5">
        <f t="shared" si="14"/>
        <v>23.265666666666668</v>
      </c>
      <c r="AN77" t="str" cm="1">
        <f t="array" ref="AN77">_xlfn.IFS(AP77=TicketJuilletAoût2021!A1132,TicketJuilletAoût2021!B1132)</f>
        <v>DIGOM</v>
      </c>
      <c r="AO77" s="23">
        <f t="shared" si="15"/>
        <v>22.983750000000001</v>
      </c>
      <c r="AP77">
        <f t="shared" si="18"/>
        <v>22460</v>
      </c>
      <c r="AS77" t="s">
        <v>70</v>
      </c>
      <c r="AT77" s="5">
        <f t="shared" si="16"/>
        <v>51.546930555555548</v>
      </c>
    </row>
    <row r="78" spans="1:46" x14ac:dyDescent="0.25">
      <c r="A78">
        <v>21345</v>
      </c>
      <c r="B78">
        <v>24</v>
      </c>
      <c r="C78">
        <v>2.74</v>
      </c>
      <c r="D78">
        <v>3</v>
      </c>
      <c r="E78">
        <v>0</v>
      </c>
      <c r="F78" s="5">
        <f>DetailTicketJuilletAout2021[[#This Row],[Qte]]*(DetailTicketJuilletAout2021[[#This Row],[PrixUnit]]*(1-DetailTicketJuilletAout2021[[#This Row],[Remise%]]))</f>
        <v>8.2200000000000006</v>
      </c>
      <c r="I78" s="5">
        <f>SUMIF(DétailTicketJuilletAoût2021!A73:A3105,DétailTicketJuilletAoût2021!J78,DétailTicketJuilletAoût2021!F73:F3105)</f>
        <v>239.06</v>
      </c>
      <c r="J78">
        <f t="shared" si="20"/>
        <v>21401</v>
      </c>
      <c r="M78" s="5">
        <f t="shared" si="19"/>
        <v>60.06</v>
      </c>
      <c r="N78">
        <f t="shared" si="21"/>
        <v>22456</v>
      </c>
      <c r="AE78" t="str" cm="1">
        <f t="array" ref="AE78">_xlfn.IFS(AG78=TicketJuilletAout2021[[#This Row],[NoTicket]],TicketJuilletAout2021[[#This Row],[CodeCli]])</f>
        <v>MOELK</v>
      </c>
      <c r="AF78" s="20">
        <f t="shared" si="13"/>
        <v>52.649900000000002</v>
      </c>
      <c r="AG78">
        <f t="shared" si="17"/>
        <v>21406</v>
      </c>
      <c r="AI78" t="s">
        <v>99</v>
      </c>
      <c r="AJ78" s="5">
        <f t="shared" si="14"/>
        <v>87.041666666666671</v>
      </c>
      <c r="AN78" t="str" cm="1">
        <f t="array" ref="AN78">_xlfn.IFS(AP78=TicketJuilletAoût2021!A1133,TicketJuilletAoût2021!B1133)</f>
        <v>PABEL</v>
      </c>
      <c r="AO78" s="23">
        <f t="shared" si="15"/>
        <v>20.375</v>
      </c>
      <c r="AP78">
        <f t="shared" si="18"/>
        <v>22461</v>
      </c>
      <c r="AS78" t="s">
        <v>107</v>
      </c>
      <c r="AT78" s="5">
        <f t="shared" si="16"/>
        <v>112.49166666666666</v>
      </c>
    </row>
    <row r="79" spans="1:46" x14ac:dyDescent="0.25">
      <c r="A79">
        <v>21345</v>
      </c>
      <c r="B79">
        <v>30</v>
      </c>
      <c r="C79">
        <v>15.85</v>
      </c>
      <c r="D79">
        <v>4</v>
      </c>
      <c r="E79">
        <v>0.25</v>
      </c>
      <c r="F79" s="5">
        <f>DetailTicketJuilletAout2021[[#This Row],[Qte]]*(DetailTicketJuilletAout2021[[#This Row],[PrixUnit]]*(1-DetailTicketJuilletAout2021[[#This Row],[Remise%]]))</f>
        <v>47.55</v>
      </c>
      <c r="I79" s="5">
        <f>SUMIF(DétailTicketJuilletAoût2021!A74:A3106,DétailTicketJuilletAoût2021!J79,DétailTicketJuilletAoût2021!F74:F3106)</f>
        <v>39.33</v>
      </c>
      <c r="J79">
        <f t="shared" si="20"/>
        <v>21402</v>
      </c>
      <c r="M79" s="5">
        <f t="shared" si="19"/>
        <v>105.18</v>
      </c>
      <c r="N79">
        <f t="shared" si="21"/>
        <v>22457</v>
      </c>
      <c r="AE79" t="str" cm="1">
        <f t="array" ref="AE79">_xlfn.IFS(AG79=TicketJuilletAout2021[[#This Row],[NoTicket]],TicketJuilletAout2021[[#This Row],[CodeCli]])</f>
        <v>CHBES</v>
      </c>
      <c r="AF79" s="20">
        <f t="shared" si="13"/>
        <v>45.274000000000001</v>
      </c>
      <c r="AG79">
        <f t="shared" si="17"/>
        <v>21407</v>
      </c>
      <c r="AI79" t="s">
        <v>100</v>
      </c>
      <c r="AJ79" s="5">
        <f t="shared" si="14"/>
        <v>67.00833333333334</v>
      </c>
      <c r="AN79" t="str" cm="1">
        <f t="array" ref="AN79">_xlfn.IFS(AP79=TicketJuilletAoût2021!A1134,TicketJuilletAoût2021!B1134)</f>
        <v>PAJAL</v>
      </c>
      <c r="AO79" s="23">
        <f t="shared" si="15"/>
        <v>48.37</v>
      </c>
      <c r="AP79">
        <f t="shared" si="18"/>
        <v>22462</v>
      </c>
      <c r="AS79" t="s">
        <v>61</v>
      </c>
      <c r="AT79" s="5">
        <f t="shared" si="16"/>
        <v>75.071250000000006</v>
      </c>
    </row>
    <row r="80" spans="1:46" x14ac:dyDescent="0.25">
      <c r="A80">
        <v>21345</v>
      </c>
      <c r="B80">
        <v>74</v>
      </c>
      <c r="C80">
        <v>6.1</v>
      </c>
      <c r="D80">
        <v>3</v>
      </c>
      <c r="E80">
        <v>0.25</v>
      </c>
      <c r="F80" s="5">
        <f>DetailTicketJuilletAout2021[[#This Row],[Qte]]*(DetailTicketJuilletAout2021[[#This Row],[PrixUnit]]*(1-DetailTicketJuilletAout2021[[#This Row],[Remise%]]))</f>
        <v>13.724999999999998</v>
      </c>
      <c r="I80" s="5">
        <f>SUMIF(DétailTicketJuilletAoût2021!A75:A3107,DétailTicketJuilletAoût2021!J80,DétailTicketJuilletAoût2021!F75:F3107)</f>
        <v>43.92</v>
      </c>
      <c r="J80">
        <f t="shared" si="20"/>
        <v>21403</v>
      </c>
      <c r="M80" s="5">
        <f t="shared" si="19"/>
        <v>73.040000000000006</v>
      </c>
      <c r="N80">
        <f t="shared" si="21"/>
        <v>22458</v>
      </c>
      <c r="AE80" t="str" cm="1">
        <f t="array" ref="AE80">_xlfn.IFS(AG80=TicketJuilletAout2021[[#This Row],[NoTicket]],TicketJuilletAout2021[[#This Row],[CodeCli]])</f>
        <v>JALES</v>
      </c>
      <c r="AF80" s="20">
        <f t="shared" si="13"/>
        <v>35.58</v>
      </c>
      <c r="AG80">
        <f t="shared" si="17"/>
        <v>21408</v>
      </c>
      <c r="AI80" t="s">
        <v>101</v>
      </c>
      <c r="AJ80" s="5">
        <f t="shared" si="14"/>
        <v>45.506166666666672</v>
      </c>
      <c r="AN80" t="str" cm="1">
        <f t="array" ref="AN80">_xlfn.IFS(AP80=TicketJuilletAoût2021!A1135,TicketJuilletAoût2021!B1135)</f>
        <v>BRLEH</v>
      </c>
      <c r="AO80" s="23">
        <f t="shared" si="15"/>
        <v>44.97</v>
      </c>
      <c r="AP80">
        <f t="shared" si="18"/>
        <v>22463</v>
      </c>
      <c r="AS80" t="s">
        <v>66</v>
      </c>
      <c r="AT80" s="5">
        <f t="shared" si="16"/>
        <v>73.033333333333331</v>
      </c>
    </row>
    <row r="81" spans="1:46" x14ac:dyDescent="0.25">
      <c r="A81">
        <v>21346</v>
      </c>
      <c r="B81">
        <v>2</v>
      </c>
      <c r="C81">
        <v>11.59</v>
      </c>
      <c r="D81">
        <v>3</v>
      </c>
      <c r="E81">
        <v>0</v>
      </c>
      <c r="F81" s="5">
        <f>DetailTicketJuilletAout2021[[#This Row],[Qte]]*(DetailTicketJuilletAout2021[[#This Row],[PrixUnit]]*(1-DetailTicketJuilletAout2021[[#This Row],[Remise%]]))</f>
        <v>34.769999999999996</v>
      </c>
      <c r="I81" s="5">
        <f>SUMIF(DétailTicketJuilletAoût2021!A76:A3108,DétailTicketJuilletAoût2021!J81,DétailTicketJuilletAoût2021!F76:F3108)</f>
        <v>12.809999999999999</v>
      </c>
      <c r="J81">
        <f t="shared" si="20"/>
        <v>21404</v>
      </c>
      <c r="M81" s="5">
        <f t="shared" si="19"/>
        <v>138.56</v>
      </c>
      <c r="N81">
        <f t="shared" si="21"/>
        <v>22459</v>
      </c>
      <c r="AE81" t="str" cm="1">
        <f t="array" ref="AE81">_xlfn.IFS(AG81=TicketJuilletAout2021[[#This Row],[NoTicket]],TicketJuilletAout2021[[#This Row],[CodeCli]])</f>
        <v>REDAN</v>
      </c>
      <c r="AF81" s="20">
        <f t="shared" si="13"/>
        <v>31.560000000000002</v>
      </c>
      <c r="AG81">
        <f t="shared" si="17"/>
        <v>21409</v>
      </c>
      <c r="AI81" t="s">
        <v>102</v>
      </c>
      <c r="AJ81" s="5">
        <f t="shared" si="14"/>
        <v>99.496519230769223</v>
      </c>
      <c r="AN81" t="str" cm="1">
        <f t="array" ref="AN81">_xlfn.IFS(AP81=TicketJuilletAoût2021!A1136,TicketJuilletAoût2021!B1136)</f>
        <v>ERDEB</v>
      </c>
      <c r="AO81" s="23">
        <f t="shared" si="15"/>
        <v>29.208000000000006</v>
      </c>
      <c r="AP81">
        <f t="shared" si="18"/>
        <v>22464</v>
      </c>
      <c r="AS81" t="s">
        <v>104</v>
      </c>
      <c r="AT81" s="5">
        <f t="shared" si="16"/>
        <v>88.265000000000001</v>
      </c>
    </row>
    <row r="82" spans="1:46" x14ac:dyDescent="0.25">
      <c r="A82">
        <v>21346</v>
      </c>
      <c r="B82">
        <v>41</v>
      </c>
      <c r="C82">
        <v>5.79</v>
      </c>
      <c r="D82">
        <v>3</v>
      </c>
      <c r="E82">
        <v>0.15</v>
      </c>
      <c r="F82" s="5">
        <f>DetailTicketJuilletAout2021[[#This Row],[Qte]]*(DetailTicketJuilletAout2021[[#This Row],[PrixUnit]]*(1-DetailTicketJuilletAout2021[[#This Row],[Remise%]]))</f>
        <v>14.7645</v>
      </c>
      <c r="I82" s="5">
        <f>SUMIF(DétailTicketJuilletAoût2021!A77:A3109,DétailTicketJuilletAoût2021!J82,DétailTicketJuilletAoût2021!F77:F3109)</f>
        <v>115.88</v>
      </c>
      <c r="J82">
        <f t="shared" si="20"/>
        <v>21405</v>
      </c>
      <c r="M82" s="5">
        <f t="shared" si="19"/>
        <v>45.967500000000001</v>
      </c>
      <c r="N82">
        <f t="shared" si="21"/>
        <v>22460</v>
      </c>
      <c r="AE82" t="str" cm="1">
        <f t="array" ref="AE82">_xlfn.IFS(AG82=TicketJuilletAout2021[[#This Row],[NoTicket]],TicketJuilletAout2021[[#This Row],[CodeCli]])</f>
        <v>LOHUE</v>
      </c>
      <c r="AF82" s="20">
        <f t="shared" si="13"/>
        <v>67.69</v>
      </c>
      <c r="AG82">
        <f t="shared" si="17"/>
        <v>21410</v>
      </c>
      <c r="AI82" t="s">
        <v>103</v>
      </c>
      <c r="AJ82" s="5">
        <f t="shared" si="14"/>
        <v>76.49618229166667</v>
      </c>
      <c r="AN82" t="str" cm="1">
        <f t="array" ref="AN82">_xlfn.IFS(AP82=TicketJuilletAoût2021!A1137,TicketJuilletAoût2021!B1137)</f>
        <v>REDAN</v>
      </c>
      <c r="AO82" s="23">
        <f t="shared" si="15"/>
        <v>9.5200000000000014</v>
      </c>
      <c r="AP82">
        <f t="shared" si="18"/>
        <v>22465</v>
      </c>
      <c r="AS82" t="s">
        <v>47</v>
      </c>
      <c r="AT82" s="5">
        <f t="shared" si="16"/>
        <v>36.36</v>
      </c>
    </row>
    <row r="83" spans="1:46" x14ac:dyDescent="0.25">
      <c r="A83">
        <v>21347</v>
      </c>
      <c r="B83">
        <v>17</v>
      </c>
      <c r="C83">
        <v>23.78</v>
      </c>
      <c r="D83">
        <v>3</v>
      </c>
      <c r="E83">
        <v>0</v>
      </c>
      <c r="F83" s="5">
        <f>DetailTicketJuilletAout2021[[#This Row],[Qte]]*(DetailTicketJuilletAout2021[[#This Row],[PrixUnit]]*(1-DetailTicketJuilletAout2021[[#This Row],[Remise%]]))</f>
        <v>71.34</v>
      </c>
      <c r="I83" s="5">
        <f>SUMIF(DétailTicketJuilletAoût2021!A78:A3110,DétailTicketJuilletAoût2021!J83,DétailTicketJuilletAoût2021!F78:F3110)</f>
        <v>263.24950000000001</v>
      </c>
      <c r="J83">
        <f t="shared" si="20"/>
        <v>21406</v>
      </c>
      <c r="M83" s="5">
        <f t="shared" si="19"/>
        <v>61.125</v>
      </c>
      <c r="N83">
        <f t="shared" si="21"/>
        <v>22461</v>
      </c>
      <c r="AE83" t="str" cm="1">
        <f t="array" ref="AE83">_xlfn.IFS(AG83=TicketJuilletAout2021[[#This Row],[NoTicket]],TicketJuilletAout2021[[#This Row],[CodeCli]])</f>
        <v>PHFRO</v>
      </c>
      <c r="AF83" s="20">
        <f t="shared" si="13"/>
        <v>156.76900000000001</v>
      </c>
      <c r="AG83">
        <f t="shared" si="17"/>
        <v>21411</v>
      </c>
      <c r="AI83" t="s">
        <v>104</v>
      </c>
      <c r="AJ83" s="5">
        <f t="shared" si="14"/>
        <v>71.328888888888898</v>
      </c>
      <c r="AN83" t="str" cm="1">
        <f t="array" ref="AN83">_xlfn.IFS(AP83=TicketJuilletAoût2021!A1138,TicketJuilletAoût2021!B1138)</f>
        <v>DAMIC</v>
      </c>
      <c r="AO83" s="23">
        <f t="shared" si="15"/>
        <v>602.79</v>
      </c>
      <c r="AP83">
        <f t="shared" si="18"/>
        <v>22466</v>
      </c>
      <c r="AS83" t="s">
        <v>80</v>
      </c>
      <c r="AT83" s="5">
        <f t="shared" si="16"/>
        <v>66.344999999999999</v>
      </c>
    </row>
    <row r="84" spans="1:46" x14ac:dyDescent="0.25">
      <c r="A84">
        <v>21347</v>
      </c>
      <c r="B84">
        <v>70</v>
      </c>
      <c r="C84">
        <v>9.15</v>
      </c>
      <c r="D84">
        <v>3</v>
      </c>
      <c r="E84">
        <v>0</v>
      </c>
      <c r="F84" s="5">
        <f>DetailTicketJuilletAout2021[[#This Row],[Qte]]*(DetailTicketJuilletAout2021[[#This Row],[PrixUnit]]*(1-DetailTicketJuilletAout2021[[#This Row],[Remise%]]))</f>
        <v>27.450000000000003</v>
      </c>
      <c r="I84" s="5">
        <f>SUMIF(DétailTicketJuilletAoût2021!A79:A3111,DétailTicketJuilletAoût2021!J84,DétailTicketJuilletAoût2021!F79:F3111)</f>
        <v>226.37</v>
      </c>
      <c r="J84">
        <f t="shared" si="20"/>
        <v>21407</v>
      </c>
      <c r="M84" s="5">
        <f t="shared" si="19"/>
        <v>193.48</v>
      </c>
      <c r="N84">
        <f t="shared" si="21"/>
        <v>22462</v>
      </c>
      <c r="AE84" t="str" cm="1">
        <f t="array" ref="AE84">_xlfn.IFS(AG84=TicketJuilletAout2021[[#This Row],[NoTicket]],TicketJuilletAout2021[[#This Row],[CodeCli]])</f>
        <v>JEMAN</v>
      </c>
      <c r="AF84" s="20">
        <f t="shared" si="13"/>
        <v>59.14725</v>
      </c>
      <c r="AG84">
        <f t="shared" si="17"/>
        <v>21412</v>
      </c>
      <c r="AI84" t="s">
        <v>105</v>
      </c>
      <c r="AJ84" s="5">
        <f t="shared" si="14"/>
        <v>46.011066666666665</v>
      </c>
      <c r="AN84" t="str" cm="1">
        <f t="array" ref="AN84">_xlfn.IFS(AP84=TicketJuilletAoût2021!A1139,TicketJuilletAoût2021!B1139)</f>
        <v>CLJAN</v>
      </c>
      <c r="AO84" s="23">
        <f t="shared" si="15"/>
        <v>47.006</v>
      </c>
      <c r="AP84">
        <f t="shared" si="18"/>
        <v>22467</v>
      </c>
      <c r="AS84" t="s">
        <v>109</v>
      </c>
      <c r="AT84" s="5">
        <f t="shared" si="16"/>
        <v>210.47333333333336</v>
      </c>
    </row>
    <row r="85" spans="1:46" x14ac:dyDescent="0.25">
      <c r="A85">
        <v>21348</v>
      </c>
      <c r="B85">
        <v>12</v>
      </c>
      <c r="C85">
        <v>23.17</v>
      </c>
      <c r="D85">
        <v>4</v>
      </c>
      <c r="E85">
        <v>0.05</v>
      </c>
      <c r="F85" s="5">
        <f>DetailTicketJuilletAout2021[[#This Row],[Qte]]*(DetailTicketJuilletAout2021[[#This Row],[PrixUnit]]*(1-DetailTicketJuilletAout2021[[#This Row],[Remise%]]))</f>
        <v>88.046000000000006</v>
      </c>
      <c r="I85" s="5">
        <f>SUMIF(DétailTicketJuilletAoût2021!A80:A3112,DétailTicketJuilletAoût2021!J85,DétailTicketJuilletAoût2021!F80:F3112)</f>
        <v>106.74</v>
      </c>
      <c r="J85">
        <f t="shared" si="20"/>
        <v>21408</v>
      </c>
      <c r="M85" s="5">
        <f t="shared" si="19"/>
        <v>89.94</v>
      </c>
      <c r="N85">
        <f t="shared" si="21"/>
        <v>22463</v>
      </c>
      <c r="AE85" t="str" cm="1">
        <f t="array" ref="AE85">_xlfn.IFS(AG85=TicketJuilletAout2021[[#This Row],[NoTicket]],TicketJuilletAout2021[[#This Row],[CodeCli]])</f>
        <v>FAMAR</v>
      </c>
      <c r="AF85" s="20">
        <f t="shared" si="13"/>
        <v>18.28</v>
      </c>
      <c r="AG85">
        <f t="shared" si="17"/>
        <v>21413</v>
      </c>
      <c r="AI85" t="s">
        <v>106</v>
      </c>
      <c r="AJ85" s="5">
        <f t="shared" si="14"/>
        <v>77.650476190476184</v>
      </c>
      <c r="AN85" t="str" cm="1">
        <f t="array" ref="AN85">_xlfn.IFS(AP85=TicketJuilletAoût2021!A1140,TicketJuilletAoût2021!B1140)</f>
        <v>PAJAL</v>
      </c>
      <c r="AO85" s="23">
        <f t="shared" si="15"/>
        <v>68.495000000000005</v>
      </c>
      <c r="AP85">
        <f t="shared" si="18"/>
        <v>22468</v>
      </c>
      <c r="AS85" t="s">
        <v>105</v>
      </c>
      <c r="AT85" s="5">
        <f t="shared" si="16"/>
        <v>55.039833333333327</v>
      </c>
    </row>
    <row r="86" spans="1:46" x14ac:dyDescent="0.25">
      <c r="A86">
        <v>21348</v>
      </c>
      <c r="B86">
        <v>132</v>
      </c>
      <c r="C86">
        <v>9.7200000000000006</v>
      </c>
      <c r="D86">
        <v>3</v>
      </c>
      <c r="E86">
        <v>0</v>
      </c>
      <c r="F86" s="5">
        <f>DetailTicketJuilletAout2021[[#This Row],[Qte]]*(DetailTicketJuilletAout2021[[#This Row],[PrixUnit]]*(1-DetailTicketJuilletAout2021[[#This Row],[Remise%]]))</f>
        <v>29.160000000000004</v>
      </c>
      <c r="I86" s="5">
        <f>SUMIF(DétailTicketJuilletAoût2021!A81:A3113,DétailTicketJuilletAoût2021!J86,DétailTicketJuilletAoût2021!F81:F3113)</f>
        <v>126.24000000000001</v>
      </c>
      <c r="J86">
        <f t="shared" si="20"/>
        <v>21409</v>
      </c>
      <c r="M86" s="5">
        <f t="shared" si="19"/>
        <v>146.04000000000002</v>
      </c>
      <c r="N86">
        <f t="shared" si="21"/>
        <v>22464</v>
      </c>
      <c r="AE86" t="str" cm="1">
        <f t="array" ref="AE86">_xlfn.IFS(AG86=TicketJuilletAout2021[[#This Row],[NoTicket]],TicketJuilletAout2021[[#This Row],[CodeCli]])</f>
        <v>JÉBAZ</v>
      </c>
      <c r="AF86" s="20">
        <f t="shared" si="13"/>
        <v>45.773333333333333</v>
      </c>
      <c r="AG86">
        <f t="shared" si="17"/>
        <v>21414</v>
      </c>
      <c r="AI86" t="s">
        <v>107</v>
      </c>
      <c r="AJ86" s="5">
        <f t="shared" si="14"/>
        <v>84.42583333333333</v>
      </c>
      <c r="AN86" t="str" cm="1">
        <f t="array" ref="AN86">_xlfn.IFS(AP86=TicketJuilletAoût2021!A1141,TicketJuilletAoût2021!B1141)</f>
        <v>BETIZ</v>
      </c>
      <c r="AO86" s="23">
        <f t="shared" si="15"/>
        <v>87.8</v>
      </c>
      <c r="AP86">
        <f t="shared" si="18"/>
        <v>22469</v>
      </c>
      <c r="AS86" t="s">
        <v>50</v>
      </c>
      <c r="AT86" s="5">
        <f t="shared" si="16"/>
        <v>54.666666666666671</v>
      </c>
    </row>
    <row r="87" spans="1:46" x14ac:dyDescent="0.25">
      <c r="A87">
        <v>21348</v>
      </c>
      <c r="B87">
        <v>133</v>
      </c>
      <c r="C87">
        <v>9.91</v>
      </c>
      <c r="D87">
        <v>4</v>
      </c>
      <c r="E87">
        <v>0</v>
      </c>
      <c r="F87" s="5">
        <f>DetailTicketJuilletAout2021[[#This Row],[Qte]]*(DetailTicketJuilletAout2021[[#This Row],[PrixUnit]]*(1-DetailTicketJuilletAout2021[[#This Row],[Remise%]]))</f>
        <v>39.64</v>
      </c>
      <c r="I87" s="5">
        <f>SUMIF(DétailTicketJuilletAoût2021!A82:A3114,DétailTicketJuilletAoût2021!J87,DétailTicketJuilletAoût2021!F82:F3114)</f>
        <v>203.07</v>
      </c>
      <c r="J87">
        <f t="shared" si="20"/>
        <v>21410</v>
      </c>
      <c r="M87" s="5">
        <f t="shared" si="19"/>
        <v>9.5200000000000014</v>
      </c>
      <c r="N87">
        <f t="shared" si="21"/>
        <v>22465</v>
      </c>
      <c r="AE87" t="str" cm="1">
        <f t="array" ref="AE87">_xlfn.IFS(AG87=TicketJuilletAout2021[[#This Row],[NoTicket]],TicketJuilletAout2021[[#This Row],[CodeCli]])</f>
        <v>CLJAN</v>
      </c>
      <c r="AF87" s="20">
        <f t="shared" si="13"/>
        <v>38.025666666666666</v>
      </c>
      <c r="AG87">
        <f t="shared" si="17"/>
        <v>21415</v>
      </c>
      <c r="AI87" t="s">
        <v>108</v>
      </c>
      <c r="AJ87" s="5">
        <f t="shared" si="14"/>
        <v>183.55333333333334</v>
      </c>
      <c r="AN87" t="str" cm="1">
        <f t="array" ref="AN87">_xlfn.IFS(AP87=TicketJuilletAoût2021!A1142,TicketJuilletAoût2021!B1142)</f>
        <v>JÉBAZ</v>
      </c>
      <c r="AO87" s="23">
        <f t="shared" si="15"/>
        <v>146.35200000000003</v>
      </c>
      <c r="AP87">
        <f t="shared" si="18"/>
        <v>22470</v>
      </c>
      <c r="AS87" t="s">
        <v>110</v>
      </c>
      <c r="AT87" s="5">
        <f t="shared" si="16"/>
        <v>105.73399999999999</v>
      </c>
    </row>
    <row r="88" spans="1:46" x14ac:dyDescent="0.25">
      <c r="A88">
        <v>21348</v>
      </c>
      <c r="B88">
        <v>134</v>
      </c>
      <c r="C88">
        <v>10.1</v>
      </c>
      <c r="D88">
        <v>5</v>
      </c>
      <c r="E88">
        <v>0</v>
      </c>
      <c r="F88" s="5">
        <f>DetailTicketJuilletAout2021[[#This Row],[Qte]]*(DetailTicketJuilletAout2021[[#This Row],[PrixUnit]]*(1-DetailTicketJuilletAout2021[[#This Row],[Remise%]]))</f>
        <v>50.5</v>
      </c>
      <c r="I88" s="5">
        <f>SUMIF(DétailTicketJuilletAoût2021!A83:A3115,DétailTicketJuilletAoût2021!J88,DétailTicketJuilletAoût2021!F83:F3115)</f>
        <v>627.07600000000002</v>
      </c>
      <c r="J88">
        <f t="shared" si="20"/>
        <v>21411</v>
      </c>
      <c r="M88" s="5">
        <f t="shared" si="19"/>
        <v>602.79</v>
      </c>
      <c r="N88">
        <f t="shared" si="21"/>
        <v>22466</v>
      </c>
      <c r="AE88" t="str" cm="1">
        <f t="array" ref="AE88">_xlfn.IFS(AG88=TicketJuilletAout2021[[#This Row],[NoTicket]],TicketJuilletAout2021[[#This Row],[CodeCli]])</f>
        <v>JAHEN</v>
      </c>
      <c r="AF88" s="20">
        <f t="shared" si="13"/>
        <v>23.78</v>
      </c>
      <c r="AG88">
        <f t="shared" si="17"/>
        <v>21416</v>
      </c>
      <c r="AI88" t="s">
        <v>109</v>
      </c>
      <c r="AJ88" s="5">
        <f t="shared" si="14"/>
        <v>127.19666666666667</v>
      </c>
      <c r="AN88" t="str" cm="1">
        <f t="array" ref="AN88">_xlfn.IFS(AP88=TicketJuilletAoût2021!A1143,TicketJuilletAoût2021!B1143)</f>
        <v>NAROU</v>
      </c>
      <c r="AO88" s="23">
        <f t="shared" si="15"/>
        <v>57.533333333333339</v>
      </c>
      <c r="AP88">
        <f t="shared" si="18"/>
        <v>22471</v>
      </c>
      <c r="AS88" t="s">
        <v>3636</v>
      </c>
      <c r="AT88" s="5">
        <f t="shared" si="16"/>
        <v>63.626666666666665</v>
      </c>
    </row>
    <row r="89" spans="1:46" x14ac:dyDescent="0.25">
      <c r="A89">
        <v>21348</v>
      </c>
      <c r="B89">
        <v>135</v>
      </c>
      <c r="C89">
        <v>10.67</v>
      </c>
      <c r="D89">
        <v>3</v>
      </c>
      <c r="E89">
        <v>0</v>
      </c>
      <c r="F89" s="5">
        <f>DetailTicketJuilletAout2021[[#This Row],[Qte]]*(DetailTicketJuilletAout2021[[#This Row],[PrixUnit]]*(1-DetailTicketJuilletAout2021[[#This Row],[Remise%]]))</f>
        <v>32.01</v>
      </c>
      <c r="I89" s="5">
        <f>SUMIF(DétailTicketJuilletAoût2021!A84:A3116,DétailTicketJuilletAoût2021!J89,DétailTicketJuilletAoût2021!F84:F3116)</f>
        <v>118.2945</v>
      </c>
      <c r="J89">
        <f t="shared" si="20"/>
        <v>21412</v>
      </c>
      <c r="M89" s="5">
        <f t="shared" si="19"/>
        <v>282.036</v>
      </c>
      <c r="N89">
        <f t="shared" si="21"/>
        <v>22467</v>
      </c>
      <c r="AE89" t="str" cm="1">
        <f t="array" ref="AE89">_xlfn.IFS(AG89=TicketJuilletAout2021[[#This Row],[NoTicket]],TicketJuilletAout2021[[#This Row],[CodeCli]])</f>
        <v>ERSWE</v>
      </c>
      <c r="AF89" s="20">
        <f t="shared" si="13"/>
        <v>48.844000000000008</v>
      </c>
      <c r="AG89">
        <f t="shared" si="17"/>
        <v>21417</v>
      </c>
      <c r="AI89" t="s">
        <v>110</v>
      </c>
      <c r="AJ89" s="5">
        <f t="shared" si="14"/>
        <v>81.485166666666672</v>
      </c>
      <c r="AN89" t="str" cm="1">
        <f t="array" ref="AN89">_xlfn.IFS(AP89=TicketJuilletAoût2021!A1144,TicketJuilletAoût2021!B1144)</f>
        <v>CHGRA</v>
      </c>
      <c r="AO89" s="23">
        <f t="shared" si="15"/>
        <v>292.09333333333331</v>
      </c>
      <c r="AP89">
        <f t="shared" si="18"/>
        <v>22472</v>
      </c>
    </row>
    <row r="90" spans="1:46" x14ac:dyDescent="0.25">
      <c r="A90">
        <v>21348</v>
      </c>
      <c r="B90">
        <v>136</v>
      </c>
      <c r="C90">
        <v>10.67</v>
      </c>
      <c r="D90">
        <v>4</v>
      </c>
      <c r="E90">
        <v>0</v>
      </c>
      <c r="F90" s="5">
        <f>DetailTicketJuilletAout2021[[#This Row],[Qte]]*(DetailTicketJuilletAout2021[[#This Row],[PrixUnit]]*(1-DetailTicketJuilletAout2021[[#This Row],[Remise%]]))</f>
        <v>42.68</v>
      </c>
      <c r="I90" s="5">
        <f>SUMIF(DétailTicketJuilletAoût2021!A85:A3117,DétailTicketJuilletAoût2021!J90,DétailTicketJuilletAoût2021!F85:F3117)</f>
        <v>18.28</v>
      </c>
      <c r="J90">
        <f t="shared" si="20"/>
        <v>21413</v>
      </c>
      <c r="M90" s="5">
        <f t="shared" si="19"/>
        <v>273.98</v>
      </c>
      <c r="N90">
        <f t="shared" si="21"/>
        <v>22468</v>
      </c>
      <c r="AE90" t="str" cm="1">
        <f t="array" ref="AE90">_xlfn.IFS(AG90=TicketJuilletAout2021[[#This Row],[NoTicket]],TicketJuilletAout2021[[#This Row],[CodeCli]])</f>
        <v>VIVAN</v>
      </c>
      <c r="AF90" s="20">
        <f t="shared" si="13"/>
        <v>48.311999999999998</v>
      </c>
      <c r="AG90">
        <f t="shared" si="17"/>
        <v>21418</v>
      </c>
      <c r="AI90" t="s">
        <v>111</v>
      </c>
      <c r="AJ90" s="5">
        <f t="shared" si="14"/>
        <v>66.678571428571431</v>
      </c>
      <c r="AN90" t="str" cm="1">
        <f t="array" ref="AN90">_xlfn.IFS(AP90=TicketJuilletAoût2021!A1145,TicketJuilletAoût2021!B1145)</f>
        <v>DIGOM</v>
      </c>
      <c r="AO90" s="23">
        <f t="shared" si="15"/>
        <v>30.645</v>
      </c>
      <c r="AP90">
        <f t="shared" si="18"/>
        <v>22473</v>
      </c>
    </row>
    <row r="91" spans="1:46" x14ac:dyDescent="0.25">
      <c r="A91">
        <v>21349</v>
      </c>
      <c r="B91">
        <v>40</v>
      </c>
      <c r="C91">
        <v>11.28</v>
      </c>
      <c r="D91">
        <v>4</v>
      </c>
      <c r="E91">
        <v>0</v>
      </c>
      <c r="F91" s="5">
        <f>DetailTicketJuilletAout2021[[#This Row],[Qte]]*(DetailTicketJuilletAout2021[[#This Row],[PrixUnit]]*(1-DetailTicketJuilletAout2021[[#This Row],[Remise%]]))</f>
        <v>45.12</v>
      </c>
      <c r="I91" s="5">
        <f>SUMIF(DétailTicketJuilletAoût2021!A86:A3118,DétailTicketJuilletAoût2021!J91,DétailTicketJuilletAoût2021!F86:F3118)</f>
        <v>137.32</v>
      </c>
      <c r="J91">
        <f t="shared" si="20"/>
        <v>21414</v>
      </c>
      <c r="M91" s="5">
        <f t="shared" si="19"/>
        <v>87.8</v>
      </c>
      <c r="N91">
        <f t="shared" si="21"/>
        <v>22469</v>
      </c>
      <c r="AE91" t="str" cm="1">
        <f t="array" ref="AE91">_xlfn.IFS(AG91=TicketJuilletAout2021[[#This Row],[NoTicket]],TicketJuilletAout2021[[#This Row],[CodeCli]])</f>
        <v>ERDEB</v>
      </c>
      <c r="AF91" s="20">
        <f t="shared" si="13"/>
        <v>43.811999999999998</v>
      </c>
      <c r="AG91">
        <f t="shared" si="17"/>
        <v>21419</v>
      </c>
      <c r="AI91" t="s">
        <v>112</v>
      </c>
      <c r="AJ91" s="5">
        <f t="shared" si="14"/>
        <v>38.942</v>
      </c>
      <c r="AN91" t="str" cm="1">
        <f t="array" ref="AN91">_xlfn.IFS(AP91=TicketJuilletAoût2021!A1146,TicketJuilletAoût2021!B1146)</f>
        <v>PILED</v>
      </c>
      <c r="AO91" s="23">
        <f t="shared" si="15"/>
        <v>22.643333333333334</v>
      </c>
      <c r="AP91">
        <f t="shared" si="18"/>
        <v>22474</v>
      </c>
    </row>
    <row r="92" spans="1:46" x14ac:dyDescent="0.25">
      <c r="A92">
        <v>21349</v>
      </c>
      <c r="B92">
        <v>59</v>
      </c>
      <c r="C92">
        <v>33.54</v>
      </c>
      <c r="D92">
        <v>4</v>
      </c>
      <c r="E92">
        <v>0.15</v>
      </c>
      <c r="F92" s="5">
        <f>DetailTicketJuilletAout2021[[#This Row],[Qte]]*(DetailTicketJuilletAout2021[[#This Row],[PrixUnit]]*(1-DetailTicketJuilletAout2021[[#This Row],[Remise%]]))</f>
        <v>114.03599999999999</v>
      </c>
      <c r="I92" s="5">
        <f>SUMIF(DétailTicketJuilletAoût2021!A87:A3119,DétailTicketJuilletAoût2021!J92,DétailTicketJuilletAoût2021!F87:F3119)</f>
        <v>114.077</v>
      </c>
      <c r="J92">
        <f t="shared" si="20"/>
        <v>21415</v>
      </c>
      <c r="M92" s="5">
        <f t="shared" si="19"/>
        <v>439.0560000000001</v>
      </c>
      <c r="N92">
        <f t="shared" si="21"/>
        <v>22470</v>
      </c>
      <c r="AE92" t="str" cm="1">
        <f t="array" ref="AE92">_xlfn.IFS(AG92=TicketJuilletAout2021[[#This Row],[NoTicket]],TicketJuilletAout2021[[#This Row],[CodeCli]])</f>
        <v>PILED</v>
      </c>
      <c r="AF92" s="20">
        <f t="shared" si="13"/>
        <v>67.37</v>
      </c>
      <c r="AG92">
        <f t="shared" si="17"/>
        <v>21420</v>
      </c>
      <c r="AN92" t="str" cm="1">
        <f t="array" ref="AN92">_xlfn.IFS(AP92=TicketJuilletAoût2021!A1147,TicketJuilletAoût2021!B1147)</f>
        <v>RIDAN</v>
      </c>
      <c r="AO92" s="23">
        <f t="shared" si="15"/>
        <v>82.320000000000007</v>
      </c>
      <c r="AP92">
        <f t="shared" si="18"/>
        <v>22475</v>
      </c>
    </row>
    <row r="93" spans="1:46" x14ac:dyDescent="0.25">
      <c r="A93">
        <v>21349</v>
      </c>
      <c r="B93">
        <v>76</v>
      </c>
      <c r="C93">
        <v>10.98</v>
      </c>
      <c r="D93">
        <v>4</v>
      </c>
      <c r="E93">
        <v>0.15</v>
      </c>
      <c r="F93" s="5">
        <f>DetailTicketJuilletAout2021[[#This Row],[Qte]]*(DetailTicketJuilletAout2021[[#This Row],[PrixUnit]]*(1-DetailTicketJuilletAout2021[[#This Row],[Remise%]]))</f>
        <v>37.332000000000001</v>
      </c>
      <c r="I93" s="5">
        <f>SUMIF(DétailTicketJuilletAoût2021!A88:A3120,DétailTicketJuilletAoût2021!J93,DétailTicketJuilletAoût2021!F88:F3120)</f>
        <v>47.56</v>
      </c>
      <c r="J93">
        <f t="shared" si="20"/>
        <v>21416</v>
      </c>
      <c r="M93" s="5">
        <f t="shared" si="19"/>
        <v>172.60000000000002</v>
      </c>
      <c r="N93">
        <f t="shared" si="21"/>
        <v>22471</v>
      </c>
      <c r="AE93" t="str" cm="1">
        <f t="array" ref="AE93">_xlfn.IFS(AG93=TicketJuilletAout2021[[#This Row],[NoTicket]],TicketJuilletAout2021[[#This Row],[CodeCli]])</f>
        <v>JÉBAZ</v>
      </c>
      <c r="AF93" s="20">
        <f t="shared" si="13"/>
        <v>78.044666666666672</v>
      </c>
      <c r="AG93">
        <f t="shared" si="17"/>
        <v>21421</v>
      </c>
      <c r="AN93" t="str" cm="1">
        <f t="array" ref="AN93">_xlfn.IFS(AP93=TicketJuilletAoût2021!A1148,TicketJuilletAoût2021!B1148)</f>
        <v>NAROU</v>
      </c>
      <c r="AO93" s="23">
        <f t="shared" si="15"/>
        <v>60.707999999999998</v>
      </c>
      <c r="AP93">
        <f t="shared" si="18"/>
        <v>22476</v>
      </c>
    </row>
    <row r="94" spans="1:46" x14ac:dyDescent="0.25">
      <c r="A94">
        <v>21350</v>
      </c>
      <c r="B94">
        <v>29</v>
      </c>
      <c r="C94">
        <v>75.459999999999994</v>
      </c>
      <c r="D94">
        <v>4</v>
      </c>
      <c r="E94">
        <v>0</v>
      </c>
      <c r="F94" s="5">
        <f>DetailTicketJuilletAout2021[[#This Row],[Qte]]*(DetailTicketJuilletAout2021[[#This Row],[PrixUnit]]*(1-DetailTicketJuilletAout2021[[#This Row],[Remise%]]))</f>
        <v>301.83999999999997</v>
      </c>
      <c r="I94" s="5">
        <f>SUMIF(DétailTicketJuilletAoût2021!A89:A3121,DétailTicketJuilletAoût2021!J94,DétailTicketJuilletAoût2021!F89:F3121)</f>
        <v>195.37600000000003</v>
      </c>
      <c r="J94">
        <f t="shared" si="20"/>
        <v>21417</v>
      </c>
      <c r="M94" s="5">
        <f t="shared" si="19"/>
        <v>876.28</v>
      </c>
      <c r="N94">
        <f t="shared" si="21"/>
        <v>22472</v>
      </c>
      <c r="AE94" t="str" cm="1">
        <f t="array" ref="AE94">_xlfn.IFS(AG94=TicketJuilletAout2021[[#This Row],[NoTicket]],TicketJuilletAout2021[[#This Row],[CodeCli]])</f>
        <v>FAMAR</v>
      </c>
      <c r="AF94" s="20">
        <f t="shared" si="13"/>
        <v>70.185999999999993</v>
      </c>
      <c r="AG94">
        <f t="shared" si="17"/>
        <v>21422</v>
      </c>
      <c r="AN94" t="str" cm="1">
        <f t="array" ref="AN94">_xlfn.IFS(AP94=TicketJuilletAoût2021!A1149,TicketJuilletAoût2021!B1149)</f>
        <v>CHLAB</v>
      </c>
      <c r="AO94" s="23">
        <f t="shared" si="15"/>
        <v>76.37</v>
      </c>
      <c r="AP94">
        <f t="shared" si="18"/>
        <v>22477</v>
      </c>
    </row>
    <row r="95" spans="1:46" x14ac:dyDescent="0.25">
      <c r="A95">
        <v>21350</v>
      </c>
      <c r="B95">
        <v>72</v>
      </c>
      <c r="C95">
        <v>21.19</v>
      </c>
      <c r="D95">
        <v>4</v>
      </c>
      <c r="E95">
        <v>0</v>
      </c>
      <c r="F95" s="5">
        <f>DetailTicketJuilletAout2021[[#This Row],[Qte]]*(DetailTicketJuilletAout2021[[#This Row],[PrixUnit]]*(1-DetailTicketJuilletAout2021[[#This Row],[Remise%]]))</f>
        <v>84.76</v>
      </c>
      <c r="I95" s="5">
        <f>SUMIF(DétailTicketJuilletAoût2021!A90:A3122,DétailTicketJuilletAoût2021!J95,DétailTicketJuilletAoût2021!F90:F3122)</f>
        <v>48.311999999999998</v>
      </c>
      <c r="J95">
        <f t="shared" si="20"/>
        <v>21418</v>
      </c>
      <c r="M95" s="5">
        <f t="shared" si="19"/>
        <v>61.29</v>
      </c>
      <c r="N95">
        <f t="shared" si="21"/>
        <v>22473</v>
      </c>
      <c r="AE95" t="str" cm="1">
        <f t="array" ref="AE95">_xlfn.IFS(AG95=TicketJuilletAout2021[[#This Row],[NoTicket]],TicketJuilletAout2021[[#This Row],[CodeCli]])</f>
        <v>OLFER</v>
      </c>
      <c r="AF95" s="20">
        <f t="shared" si="13"/>
        <v>60.057999999999993</v>
      </c>
      <c r="AG95">
        <f t="shared" si="17"/>
        <v>21423</v>
      </c>
      <c r="AN95" t="str" cm="1">
        <f t="array" ref="AN95">_xlfn.IFS(AP95=TicketJuilletAoût2021!A1150,TicketJuilletAoût2021!B1150)</f>
        <v>REDAN</v>
      </c>
      <c r="AO95" s="23">
        <f t="shared" si="15"/>
        <v>14.280000000000001</v>
      </c>
      <c r="AP95">
        <f t="shared" si="18"/>
        <v>22478</v>
      </c>
    </row>
    <row r="96" spans="1:46" x14ac:dyDescent="0.25">
      <c r="A96">
        <v>21351</v>
      </c>
      <c r="B96">
        <v>33</v>
      </c>
      <c r="C96">
        <v>1.52</v>
      </c>
      <c r="D96">
        <v>4</v>
      </c>
      <c r="E96">
        <v>0.05</v>
      </c>
      <c r="F96" s="5">
        <f>DetailTicketJuilletAout2021[[#This Row],[Qte]]*(DetailTicketJuilletAout2021[[#This Row],[PrixUnit]]*(1-DetailTicketJuilletAout2021[[#This Row],[Remise%]]))</f>
        <v>5.7759999999999998</v>
      </c>
      <c r="I96" s="5">
        <f>SUMIF(DétailTicketJuilletAoût2021!A91:A3123,DétailTicketJuilletAoût2021!J96,DétailTicketJuilletAoût2021!F91:F3123)</f>
        <v>219.06</v>
      </c>
      <c r="J96">
        <f t="shared" si="20"/>
        <v>21419</v>
      </c>
      <c r="M96" s="5">
        <f t="shared" si="19"/>
        <v>203.79000000000002</v>
      </c>
      <c r="N96">
        <f t="shared" si="21"/>
        <v>22474</v>
      </c>
      <c r="AE96" t="str" cm="1">
        <f t="array" ref="AE96">_xlfn.IFS(AG96=TicketJuilletAout2021[[#This Row],[NoTicket]],TicketJuilletAout2021[[#This Row],[CodeCli]])</f>
        <v>ERDEB</v>
      </c>
      <c r="AF96" s="20">
        <f t="shared" si="13"/>
        <v>28.788000000000004</v>
      </c>
      <c r="AG96">
        <f t="shared" si="17"/>
        <v>21424</v>
      </c>
      <c r="AN96" t="str" cm="1">
        <f t="array" ref="AN96">_xlfn.IFS(AP96=TicketJuilletAoût2021!A1151,TicketJuilletAoût2021!B1151)</f>
        <v>GESEF</v>
      </c>
      <c r="AO96" s="23">
        <f t="shared" si="15"/>
        <v>104.42500000000001</v>
      </c>
      <c r="AP96">
        <f t="shared" si="18"/>
        <v>22479</v>
      </c>
    </row>
    <row r="97" spans="1:42" x14ac:dyDescent="0.25">
      <c r="A97">
        <v>21351</v>
      </c>
      <c r="B97">
        <v>72</v>
      </c>
      <c r="C97">
        <v>21.19</v>
      </c>
      <c r="D97">
        <v>3</v>
      </c>
      <c r="E97">
        <v>0.05</v>
      </c>
      <c r="F97" s="5">
        <f>DetailTicketJuilletAout2021[[#This Row],[Qte]]*(DetailTicketJuilletAout2021[[#This Row],[PrixUnit]]*(1-DetailTicketJuilletAout2021[[#This Row],[Remise%]]))</f>
        <v>60.391500000000008</v>
      </c>
      <c r="I97" s="5">
        <f>SUMIF(DétailTicketJuilletAoût2021!A92:A3124,DétailTicketJuilletAoût2021!J97,DétailTicketJuilletAoût2021!F92:F3124)</f>
        <v>134.74</v>
      </c>
      <c r="J97">
        <f t="shared" si="20"/>
        <v>21420</v>
      </c>
      <c r="M97" s="5">
        <f t="shared" si="19"/>
        <v>164.64000000000001</v>
      </c>
      <c r="N97">
        <f t="shared" si="21"/>
        <v>22475</v>
      </c>
      <c r="AE97" t="str" cm="1">
        <f t="array" ref="AE97">_xlfn.IFS(AG97=TicketJuilletAout2021[[#This Row],[NoTicket]],TicketJuilletAout2021[[#This Row],[CodeCli]])</f>
        <v>ANLER</v>
      </c>
      <c r="AF97" s="20">
        <f t="shared" si="13"/>
        <v>51.332000000000001</v>
      </c>
      <c r="AG97">
        <f t="shared" si="17"/>
        <v>21425</v>
      </c>
      <c r="AN97" t="str" cm="1">
        <f t="array" ref="AN97">_xlfn.IFS(AP97=TicketJuilletAoût2021!A1152,TicketJuilletAoût2021!B1152)</f>
        <v>PAMAR</v>
      </c>
      <c r="AO97" s="23">
        <f t="shared" si="15"/>
        <v>105.31</v>
      </c>
      <c r="AP97">
        <f t="shared" si="18"/>
        <v>22480</v>
      </c>
    </row>
    <row r="98" spans="1:42" x14ac:dyDescent="0.25">
      <c r="A98">
        <v>21352</v>
      </c>
      <c r="B98">
        <v>36</v>
      </c>
      <c r="C98">
        <v>11.59</v>
      </c>
      <c r="D98">
        <v>3</v>
      </c>
      <c r="E98">
        <v>0</v>
      </c>
      <c r="F98" s="5">
        <f>DetailTicketJuilletAout2021[[#This Row],[Qte]]*(DetailTicketJuilletAout2021[[#This Row],[PrixUnit]]*(1-DetailTicketJuilletAout2021[[#This Row],[Remise%]]))</f>
        <v>34.769999999999996</v>
      </c>
      <c r="I98" s="5">
        <f>SUMIF(DétailTicketJuilletAoût2021!A93:A3125,DétailTicketJuilletAoût2021!J98,DétailTicketJuilletAoût2021!F93:F3125)</f>
        <v>234.13400000000001</v>
      </c>
      <c r="J98">
        <f t="shared" si="20"/>
        <v>21421</v>
      </c>
      <c r="M98" s="5">
        <f t="shared" si="19"/>
        <v>242.83199999999999</v>
      </c>
      <c r="N98">
        <f t="shared" si="21"/>
        <v>22476</v>
      </c>
      <c r="AE98" t="str" cm="1">
        <f t="array" ref="AE98">_xlfn.IFS(AG98=TicketJuilletAout2021[[#This Row],[NoTicket]],TicketJuilletAout2021[[#This Row],[CodeCli]])</f>
        <v>CHLAB</v>
      </c>
      <c r="AF98" s="20">
        <f t="shared" si="13"/>
        <v>56.715000000000003</v>
      </c>
      <c r="AG98">
        <f t="shared" si="17"/>
        <v>21426</v>
      </c>
      <c r="AN98" t="str" cm="1">
        <f t="array" ref="AN98">_xlfn.IFS(AP98=TicketJuilletAoût2021!A1153,TicketJuilletAoût2021!B1153)</f>
        <v>PILED</v>
      </c>
      <c r="AO98" s="23">
        <f t="shared" si="15"/>
        <v>67.37</v>
      </c>
      <c r="AP98">
        <f t="shared" si="18"/>
        <v>22481</v>
      </c>
    </row>
    <row r="99" spans="1:42" x14ac:dyDescent="0.25">
      <c r="A99">
        <v>21352</v>
      </c>
      <c r="B99">
        <v>43</v>
      </c>
      <c r="C99">
        <v>28.05</v>
      </c>
      <c r="D99">
        <v>3</v>
      </c>
      <c r="E99">
        <v>0</v>
      </c>
      <c r="F99" s="5">
        <f>DetailTicketJuilletAout2021[[#This Row],[Qte]]*(DetailTicketJuilletAout2021[[#This Row],[PrixUnit]]*(1-DetailTicketJuilletAout2021[[#This Row],[Remise%]]))</f>
        <v>84.15</v>
      </c>
      <c r="I99" s="5">
        <f>SUMIF(DétailTicketJuilletAoût2021!A94:A3126,DétailTicketJuilletAoût2021!J99,DétailTicketJuilletAoût2021!F94:F3126)</f>
        <v>210.55799999999999</v>
      </c>
      <c r="J99">
        <f t="shared" si="20"/>
        <v>21422</v>
      </c>
      <c r="M99" s="5">
        <f t="shared" si="19"/>
        <v>152.74</v>
      </c>
      <c r="N99">
        <f t="shared" si="21"/>
        <v>22477</v>
      </c>
      <c r="AE99" t="str" cm="1">
        <f t="array" ref="AE99">_xlfn.IFS(AG99=TicketJuilletAout2021[[#This Row],[NoTicket]],TicketJuilletAout2021[[#This Row],[CodeCli]])</f>
        <v>ARBLA</v>
      </c>
      <c r="AF99" s="20">
        <f t="shared" si="13"/>
        <v>51.226666666666667</v>
      </c>
      <c r="AG99">
        <f t="shared" si="17"/>
        <v>21427</v>
      </c>
      <c r="AN99" t="str" cm="1">
        <f t="array" ref="AN99">_xlfn.IFS(AP99=TicketJuilletAoût2021!A1154,TicketJuilletAoût2021!B1154)</f>
        <v>PASAU</v>
      </c>
      <c r="AO99" s="23">
        <f t="shared" si="15"/>
        <v>67.38</v>
      </c>
      <c r="AP99">
        <f t="shared" si="18"/>
        <v>22482</v>
      </c>
    </row>
    <row r="100" spans="1:42" x14ac:dyDescent="0.25">
      <c r="A100">
        <v>21353</v>
      </c>
      <c r="B100">
        <v>33</v>
      </c>
      <c r="C100">
        <v>1.52</v>
      </c>
      <c r="D100">
        <v>3</v>
      </c>
      <c r="E100">
        <v>0</v>
      </c>
      <c r="F100" s="5">
        <f>DetailTicketJuilletAout2021[[#This Row],[Qte]]*(DetailTicketJuilletAout2021[[#This Row],[PrixUnit]]*(1-DetailTicketJuilletAout2021[[#This Row],[Remise%]]))</f>
        <v>4.5600000000000005</v>
      </c>
      <c r="I100" s="5">
        <f>SUMIF(DétailTicketJuilletAoût2021!A95:A3127,DétailTicketJuilletAoût2021!J100,DétailTicketJuilletAoût2021!F95:F3127)</f>
        <v>120.11599999999999</v>
      </c>
      <c r="J100">
        <f t="shared" si="20"/>
        <v>21423</v>
      </c>
      <c r="M100" s="5">
        <f t="shared" si="19"/>
        <v>14.280000000000001</v>
      </c>
      <c r="N100">
        <f t="shared" si="21"/>
        <v>22478</v>
      </c>
      <c r="AE100" t="str" cm="1">
        <f t="array" ref="AE100">_xlfn.IFS(AG100=TicketJuilletAout2021[[#This Row],[NoTicket]],TicketJuilletAout2021[[#This Row],[CodeCli]])</f>
        <v>ALCLE</v>
      </c>
      <c r="AF100" s="20">
        <f t="shared" si="13"/>
        <v>66.858000000000004</v>
      </c>
      <c r="AG100">
        <f t="shared" si="17"/>
        <v>21428</v>
      </c>
      <c r="AN100" t="str" cm="1">
        <f t="array" ref="AN100">_xlfn.IFS(AP100=TicketJuilletAoût2021!A1155,TicketJuilletAoût2021!B1155)</f>
        <v>ERDEB</v>
      </c>
      <c r="AO100" s="23">
        <f t="shared" si="15"/>
        <v>34.458399999999997</v>
      </c>
      <c r="AP100">
        <f t="shared" si="18"/>
        <v>22483</v>
      </c>
    </row>
    <row r="101" spans="1:42" x14ac:dyDescent="0.25">
      <c r="A101">
        <v>21354</v>
      </c>
      <c r="B101">
        <v>20</v>
      </c>
      <c r="C101">
        <v>49.39</v>
      </c>
      <c r="D101">
        <v>4</v>
      </c>
      <c r="E101">
        <v>0</v>
      </c>
      <c r="F101" s="5">
        <f>DetailTicketJuilletAout2021[[#This Row],[Qte]]*(DetailTicketJuilletAout2021[[#This Row],[PrixUnit]]*(1-DetailTicketJuilletAout2021[[#This Row],[Remise%]]))</f>
        <v>197.56</v>
      </c>
      <c r="I101" s="5">
        <f>SUMIF(DétailTicketJuilletAoût2021!A96:A3128,DétailTicketJuilletAoût2021!J101,DétailTicketJuilletAoût2021!F96:F3128)</f>
        <v>115.15200000000002</v>
      </c>
      <c r="J101">
        <f t="shared" si="20"/>
        <v>21424</v>
      </c>
      <c r="M101" s="5">
        <f t="shared" si="19"/>
        <v>208.85000000000002</v>
      </c>
      <c r="N101">
        <f t="shared" si="21"/>
        <v>22479</v>
      </c>
      <c r="AE101" t="str" cm="1">
        <f t="array" ref="AE101">_xlfn.IFS(AG101=TicketJuilletAout2021[[#This Row],[NoTicket]],TicketJuilletAout2021[[#This Row],[CodeCli]])</f>
        <v>ALAUV</v>
      </c>
      <c r="AF101" s="20">
        <f t="shared" si="13"/>
        <v>19.584399999999995</v>
      </c>
      <c r="AG101">
        <f t="shared" si="17"/>
        <v>21429</v>
      </c>
      <c r="AN101" t="str" cm="1">
        <f t="array" ref="AN101">_xlfn.IFS(AP101=TicketJuilletAoût2021!A1156,TicketJuilletAoût2021!B1156)</f>
        <v>OLLHE</v>
      </c>
      <c r="AO101" s="23">
        <f t="shared" si="15"/>
        <v>46.87616666666667</v>
      </c>
      <c r="AP101">
        <f t="shared" si="18"/>
        <v>22484</v>
      </c>
    </row>
    <row r="102" spans="1:42" x14ac:dyDescent="0.25">
      <c r="A102">
        <v>21354</v>
      </c>
      <c r="B102">
        <v>31</v>
      </c>
      <c r="C102">
        <v>7.62</v>
      </c>
      <c r="D102">
        <v>3</v>
      </c>
      <c r="E102">
        <v>0</v>
      </c>
      <c r="F102" s="5">
        <f>DetailTicketJuilletAout2021[[#This Row],[Qte]]*(DetailTicketJuilletAout2021[[#This Row],[PrixUnit]]*(1-DetailTicketJuilletAout2021[[#This Row],[Remise%]]))</f>
        <v>22.86</v>
      </c>
      <c r="I102" s="5">
        <f>SUMIF(DétailTicketJuilletAoût2021!A97:A3129,DétailTicketJuilletAoût2021!J102,DétailTicketJuilletAoût2021!F97:F3129)</f>
        <v>153.99600000000001</v>
      </c>
      <c r="J102">
        <f t="shared" si="20"/>
        <v>21425</v>
      </c>
      <c r="M102" s="5">
        <f t="shared" si="19"/>
        <v>421.24</v>
      </c>
      <c r="N102">
        <f t="shared" si="21"/>
        <v>22480</v>
      </c>
      <c r="AE102" t="str" cm="1">
        <f t="array" ref="AE102">_xlfn.IFS(AG102=TicketJuilletAout2021[[#This Row],[NoTicket]],TicketJuilletAout2021[[#This Row],[CodeCli]])</f>
        <v>PAJAL</v>
      </c>
      <c r="AF102" s="20">
        <f t="shared" si="13"/>
        <v>26.901</v>
      </c>
      <c r="AG102">
        <f t="shared" si="17"/>
        <v>21430</v>
      </c>
      <c r="AN102" t="str" cm="1">
        <f t="array" ref="AN102">_xlfn.IFS(AP102=TicketJuilletAoût2021!A1157,TicketJuilletAoût2021!B1157)</f>
        <v>ERSWE</v>
      </c>
      <c r="AO102" s="23">
        <f t="shared" si="15"/>
        <v>42.845624999999998</v>
      </c>
      <c r="AP102">
        <f t="shared" si="18"/>
        <v>22485</v>
      </c>
    </row>
    <row r="103" spans="1:42" x14ac:dyDescent="0.25">
      <c r="A103">
        <v>21354</v>
      </c>
      <c r="B103">
        <v>72</v>
      </c>
      <c r="C103">
        <v>21.19</v>
      </c>
      <c r="D103">
        <v>3</v>
      </c>
      <c r="E103">
        <v>0</v>
      </c>
      <c r="F103" s="5">
        <f>DetailTicketJuilletAout2021[[#This Row],[Qte]]*(DetailTicketJuilletAout2021[[#This Row],[PrixUnit]]*(1-DetailTicketJuilletAout2021[[#This Row],[Remise%]]))</f>
        <v>63.570000000000007</v>
      </c>
      <c r="I103" s="5">
        <f>SUMIF(DétailTicketJuilletAoût2021!A98:A3130,DétailTicketJuilletAoût2021!J103,DétailTicketJuilletAoût2021!F98:F3130)</f>
        <v>113.43</v>
      </c>
      <c r="J103">
        <f t="shared" si="20"/>
        <v>21426</v>
      </c>
      <c r="M103" s="5">
        <f t="shared" si="19"/>
        <v>134.74</v>
      </c>
      <c r="N103">
        <f t="shared" si="21"/>
        <v>22481</v>
      </c>
      <c r="AE103" t="str" cm="1">
        <f t="array" ref="AE103">_xlfn.IFS(AG103=TicketJuilletAout2021[[#This Row],[NoTicket]],TicketJuilletAout2021[[#This Row],[CodeCli]])</f>
        <v>PHFRO</v>
      </c>
      <c r="AF103" s="20">
        <f t="shared" si="13"/>
        <v>13.71</v>
      </c>
      <c r="AG103">
        <f t="shared" si="17"/>
        <v>21431</v>
      </c>
      <c r="AN103" t="str" cm="1">
        <f t="array" ref="AN103">_xlfn.IFS(AP103=TicketJuilletAoût2021!A1158,TicketJuilletAoût2021!B1158)</f>
        <v>SEADI</v>
      </c>
      <c r="AO103" s="23">
        <f t="shared" si="15"/>
        <v>25.060000000000002</v>
      </c>
      <c r="AP103">
        <f t="shared" si="18"/>
        <v>22486</v>
      </c>
    </row>
    <row r="104" spans="1:42" x14ac:dyDescent="0.25">
      <c r="A104">
        <v>21355</v>
      </c>
      <c r="B104">
        <v>10</v>
      </c>
      <c r="C104">
        <v>18.899999999999999</v>
      </c>
      <c r="D104">
        <v>3</v>
      </c>
      <c r="E104">
        <v>0.05</v>
      </c>
      <c r="F104" s="5">
        <f>DetailTicketJuilletAout2021[[#This Row],[Qte]]*(DetailTicketJuilletAout2021[[#This Row],[PrixUnit]]*(1-DetailTicketJuilletAout2021[[#This Row],[Remise%]]))</f>
        <v>53.864999999999995</v>
      </c>
      <c r="I104" s="5">
        <f>SUMIF(DétailTicketJuilletAoût2021!A99:A3131,DétailTicketJuilletAoût2021!J104,DétailTicketJuilletAoût2021!F99:F3131)</f>
        <v>153.68</v>
      </c>
      <c r="J104">
        <f t="shared" si="20"/>
        <v>21427</v>
      </c>
      <c r="M104" s="5">
        <f t="shared" si="19"/>
        <v>134.76</v>
      </c>
      <c r="N104">
        <f t="shared" si="21"/>
        <v>22482</v>
      </c>
      <c r="AE104" t="str" cm="1">
        <f t="array" ref="AE104">_xlfn.IFS(AG104=TicketJuilletAout2021[[#This Row],[NoTicket]],TicketJuilletAout2021[[#This Row],[CodeCli]])</f>
        <v>CÉDAU</v>
      </c>
      <c r="AF104" s="20">
        <f t="shared" si="13"/>
        <v>57.347999999999999</v>
      </c>
      <c r="AG104">
        <f t="shared" si="17"/>
        <v>21432</v>
      </c>
      <c r="AN104" t="str" cm="1">
        <f t="array" ref="AN104">_xlfn.IFS(AP104=TicketJuilletAoût2021!A1159,TicketJuilletAoût2021!B1159)</f>
        <v>NISCH</v>
      </c>
      <c r="AO104" s="23">
        <f t="shared" si="15"/>
        <v>29.065000000000001</v>
      </c>
      <c r="AP104">
        <f t="shared" si="18"/>
        <v>22487</v>
      </c>
    </row>
    <row r="105" spans="1:42" x14ac:dyDescent="0.25">
      <c r="A105">
        <v>21355</v>
      </c>
      <c r="B105">
        <v>31</v>
      </c>
      <c r="C105">
        <v>7.62</v>
      </c>
      <c r="D105">
        <v>4</v>
      </c>
      <c r="E105">
        <v>0.05</v>
      </c>
      <c r="F105" s="5">
        <f>DetailTicketJuilletAout2021[[#This Row],[Qte]]*(DetailTicketJuilletAout2021[[#This Row],[PrixUnit]]*(1-DetailTicketJuilletAout2021[[#This Row],[Remise%]]))</f>
        <v>28.956</v>
      </c>
      <c r="I105" s="5">
        <f>SUMIF(DétailTicketJuilletAoût2021!A100:A3132,DétailTicketJuilletAoût2021!J105,DétailTicketJuilletAoût2021!F100:F3132)</f>
        <v>133.71600000000001</v>
      </c>
      <c r="J105">
        <f t="shared" si="20"/>
        <v>21428</v>
      </c>
      <c r="M105" s="5">
        <f t="shared" si="19"/>
        <v>172.292</v>
      </c>
      <c r="N105">
        <f t="shared" si="21"/>
        <v>22483</v>
      </c>
      <c r="AE105" t="str" cm="1">
        <f t="array" ref="AE105">_xlfn.IFS(AG105=TicketJuilletAout2021[[#This Row],[NoTicket]],TicketJuilletAout2021[[#This Row],[CodeCli]])</f>
        <v>CHLEC</v>
      </c>
      <c r="AF105" s="20">
        <f t="shared" si="13"/>
        <v>143.73949999999999</v>
      </c>
      <c r="AG105">
        <f t="shared" si="17"/>
        <v>21433</v>
      </c>
      <c r="AN105" t="str" cm="1">
        <f t="array" ref="AN105">_xlfn.IFS(AP105=TicketJuilletAoût2021!A1160,TicketJuilletAoût2021!B1160)</f>
        <v>GAANT</v>
      </c>
      <c r="AO105" s="23">
        <f t="shared" si="15"/>
        <v>128.06</v>
      </c>
      <c r="AP105">
        <f t="shared" si="18"/>
        <v>22488</v>
      </c>
    </row>
    <row r="106" spans="1:42" x14ac:dyDescent="0.25">
      <c r="A106">
        <v>21355</v>
      </c>
      <c r="B106">
        <v>33</v>
      </c>
      <c r="C106">
        <v>1.52</v>
      </c>
      <c r="D106">
        <v>3</v>
      </c>
      <c r="E106">
        <v>0</v>
      </c>
      <c r="F106" s="5">
        <f>DetailTicketJuilletAout2021[[#This Row],[Qte]]*(DetailTicketJuilletAout2021[[#This Row],[PrixUnit]]*(1-DetailTicketJuilletAout2021[[#This Row],[Remise%]]))</f>
        <v>4.5600000000000005</v>
      </c>
      <c r="I106" s="5">
        <f>SUMIF(DétailTicketJuilletAoût2021!A101:A3133,DétailTicketJuilletAoût2021!J106,DétailTicketJuilletAoût2021!F101:F3133)</f>
        <v>97.921999999999983</v>
      </c>
      <c r="J106">
        <f t="shared" si="20"/>
        <v>21429</v>
      </c>
      <c r="M106" s="5">
        <f t="shared" si="19"/>
        <v>140.6285</v>
      </c>
      <c r="N106">
        <f t="shared" si="21"/>
        <v>22484</v>
      </c>
      <c r="AE106" t="str" cm="1">
        <f t="array" ref="AE106">_xlfn.IFS(AG106=TicketJuilletAout2021[[#This Row],[NoTicket]],TicketJuilletAout2021[[#This Row],[CodeCli]])</f>
        <v>LOHUE</v>
      </c>
      <c r="AF106" s="20">
        <f t="shared" si="13"/>
        <v>11.306750000000001</v>
      </c>
      <c r="AG106">
        <f t="shared" si="17"/>
        <v>21434</v>
      </c>
      <c r="AN106" t="str" cm="1">
        <f t="array" ref="AN106">_xlfn.IFS(AP106=TicketJuilletAoût2021!A1161,TicketJuilletAoût2021!B1161)</f>
        <v>MAEUS</v>
      </c>
      <c r="AO106" s="23">
        <f t="shared" si="15"/>
        <v>74.460000000000008</v>
      </c>
      <c r="AP106">
        <f t="shared" si="18"/>
        <v>22489</v>
      </c>
    </row>
    <row r="107" spans="1:42" x14ac:dyDescent="0.25">
      <c r="A107">
        <v>21355</v>
      </c>
      <c r="B107">
        <v>40</v>
      </c>
      <c r="C107">
        <v>11.28</v>
      </c>
      <c r="D107">
        <v>4</v>
      </c>
      <c r="E107">
        <v>0.05</v>
      </c>
      <c r="F107" s="5">
        <f>DetailTicketJuilletAout2021[[#This Row],[Qte]]*(DetailTicketJuilletAout2021[[#This Row],[PrixUnit]]*(1-DetailTicketJuilletAout2021[[#This Row],[Remise%]]))</f>
        <v>42.863999999999997</v>
      </c>
      <c r="I107" s="5">
        <f>SUMIF(DétailTicketJuilletAoût2021!A102:A3134,DétailTicketJuilletAoût2021!J107,DétailTicketJuilletAoût2021!F102:F3134)</f>
        <v>53.802</v>
      </c>
      <c r="J107">
        <f t="shared" si="20"/>
        <v>21430</v>
      </c>
      <c r="M107" s="5">
        <f t="shared" si="19"/>
        <v>171.38249999999999</v>
      </c>
      <c r="N107">
        <f t="shared" si="21"/>
        <v>22485</v>
      </c>
      <c r="AE107" t="str" cm="1">
        <f t="array" ref="AE107">_xlfn.IFS(AG107=TicketJuilletAout2021[[#This Row],[NoTicket]],TicketJuilletAout2021[[#This Row],[CodeCli]])</f>
        <v>BETIZ</v>
      </c>
      <c r="AF107" s="20">
        <f t="shared" si="13"/>
        <v>277.584</v>
      </c>
      <c r="AG107">
        <f t="shared" si="17"/>
        <v>21435</v>
      </c>
      <c r="AN107" t="str" cm="1">
        <f t="array" ref="AN107">_xlfn.IFS(AP107=TicketJuilletAoût2021!A1162,TicketJuilletAoût2021!B1162)</f>
        <v xml:space="preserve">DELE </v>
      </c>
      <c r="AO107" s="23">
        <f t="shared" si="15"/>
        <v>86.6</v>
      </c>
      <c r="AP107">
        <f t="shared" si="18"/>
        <v>22490</v>
      </c>
    </row>
    <row r="108" spans="1:42" x14ac:dyDescent="0.25">
      <c r="A108">
        <v>21356</v>
      </c>
      <c r="B108">
        <v>71</v>
      </c>
      <c r="C108">
        <v>13.11</v>
      </c>
      <c r="D108">
        <v>3</v>
      </c>
      <c r="E108">
        <v>0</v>
      </c>
      <c r="F108" s="5">
        <f>DetailTicketJuilletAout2021[[#This Row],[Qte]]*(DetailTicketJuilletAout2021[[#This Row],[PrixUnit]]*(1-DetailTicketJuilletAout2021[[#This Row],[Remise%]]))</f>
        <v>39.33</v>
      </c>
      <c r="I108" s="5">
        <f>SUMIF(DétailTicketJuilletAoût2021!A103:A3135,DétailTicketJuilletAoût2021!J108,DétailTicketJuilletAoût2021!F103:F3135)</f>
        <v>13.71</v>
      </c>
      <c r="J108">
        <f t="shared" si="20"/>
        <v>21431</v>
      </c>
      <c r="M108" s="5">
        <f t="shared" si="19"/>
        <v>75.180000000000007</v>
      </c>
      <c r="N108">
        <f t="shared" si="21"/>
        <v>22486</v>
      </c>
      <c r="AE108" t="str" cm="1">
        <f t="array" ref="AE108">_xlfn.IFS(AG108=TicketJuilletAout2021[[#This Row],[NoTicket]],TicketJuilletAout2021[[#This Row],[CodeCli]])</f>
        <v>SORET</v>
      </c>
      <c r="AF108" s="20">
        <f t="shared" si="13"/>
        <v>172.88</v>
      </c>
      <c r="AG108">
        <f t="shared" si="17"/>
        <v>21436</v>
      </c>
      <c r="AN108" t="str" cm="1">
        <f t="array" ref="AN108">_xlfn.IFS(AP108=TicketJuilletAoût2021!A1163,TicketJuilletAoût2021!B1163)</f>
        <v>REDAN</v>
      </c>
      <c r="AO108" s="23">
        <f t="shared" si="15"/>
        <v>39.944800000000001</v>
      </c>
      <c r="AP108">
        <f t="shared" si="18"/>
        <v>22491</v>
      </c>
    </row>
    <row r="109" spans="1:42" x14ac:dyDescent="0.25">
      <c r="A109">
        <v>21356</v>
      </c>
      <c r="B109">
        <v>72</v>
      </c>
      <c r="C109">
        <v>21.19</v>
      </c>
      <c r="D109">
        <v>4</v>
      </c>
      <c r="E109">
        <v>0</v>
      </c>
      <c r="F109" s="5">
        <f>DetailTicketJuilletAout2021[[#This Row],[Qte]]*(DetailTicketJuilletAout2021[[#This Row],[PrixUnit]]*(1-DetailTicketJuilletAout2021[[#This Row],[Remise%]]))</f>
        <v>84.76</v>
      </c>
      <c r="I109" s="5">
        <f>SUMIF(DétailTicketJuilletAoût2021!A104:A3136,DétailTicketJuilletAoût2021!J109,DétailTicketJuilletAoût2021!F104:F3136)</f>
        <v>114.696</v>
      </c>
      <c r="J109">
        <f t="shared" si="20"/>
        <v>21432</v>
      </c>
      <c r="M109" s="5">
        <f t="shared" si="19"/>
        <v>116.26</v>
      </c>
      <c r="N109">
        <f t="shared" si="21"/>
        <v>22487</v>
      </c>
      <c r="AE109" t="str" cm="1">
        <f t="array" ref="AE109">_xlfn.IFS(AG109=TicketJuilletAout2021[[#This Row],[NoTicket]],TicketJuilletAout2021[[#This Row],[CodeCli]])</f>
        <v>CLHAL</v>
      </c>
      <c r="AF109" s="20">
        <f t="shared" si="13"/>
        <v>21.945</v>
      </c>
      <c r="AG109">
        <f t="shared" si="17"/>
        <v>21437</v>
      </c>
      <c r="AN109" t="str" cm="1">
        <f t="array" ref="AN109">_xlfn.IFS(AP109=TicketJuilletAoût2021!A1164,TicketJuilletAoût2021!B1164)</f>
        <v>DAMIC</v>
      </c>
      <c r="AO109" s="23">
        <f t="shared" si="15"/>
        <v>76.712000000000003</v>
      </c>
      <c r="AP109">
        <f t="shared" si="18"/>
        <v>22492</v>
      </c>
    </row>
    <row r="110" spans="1:42" x14ac:dyDescent="0.25">
      <c r="A110">
        <v>21357</v>
      </c>
      <c r="B110">
        <v>24</v>
      </c>
      <c r="C110">
        <v>2.74</v>
      </c>
      <c r="D110">
        <v>4</v>
      </c>
      <c r="E110">
        <v>0.05</v>
      </c>
      <c r="F110" s="5">
        <f>DetailTicketJuilletAout2021[[#This Row],[Qte]]*(DetailTicketJuilletAout2021[[#This Row],[PrixUnit]]*(1-DetailTicketJuilletAout2021[[#This Row],[Remise%]]))</f>
        <v>10.412000000000001</v>
      </c>
      <c r="I110" s="5">
        <f>SUMIF(DétailTicketJuilletAoût2021!A105:A3137,DétailTicketJuilletAoût2021!J110,DétailTicketJuilletAoût2021!F105:F3137)</f>
        <v>574.95799999999997</v>
      </c>
      <c r="J110">
        <f t="shared" si="20"/>
        <v>21433</v>
      </c>
      <c r="M110" s="5">
        <f t="shared" si="19"/>
        <v>256.12</v>
      </c>
      <c r="N110">
        <f t="shared" si="21"/>
        <v>22488</v>
      </c>
      <c r="AE110" t="str" cm="1">
        <f t="array" ref="AE110">_xlfn.IFS(AG110=TicketJuilletAout2021[[#This Row],[NoTicket]],TicketJuilletAout2021[[#This Row],[CodeCli]])</f>
        <v>PAJAL</v>
      </c>
      <c r="AF110" s="20">
        <f t="shared" si="13"/>
        <v>49.089999999999996</v>
      </c>
      <c r="AG110">
        <f t="shared" si="17"/>
        <v>21438</v>
      </c>
      <c r="AN110" t="str" cm="1">
        <f t="array" ref="AN110">_xlfn.IFS(AP110=TicketJuilletAoût2021!A1165,TicketJuilletAoût2021!B1165)</f>
        <v>CEGRO</v>
      </c>
      <c r="AO110" s="23">
        <f t="shared" si="15"/>
        <v>148.17000000000002</v>
      </c>
      <c r="AP110">
        <f t="shared" si="18"/>
        <v>22493</v>
      </c>
    </row>
    <row r="111" spans="1:42" x14ac:dyDescent="0.25">
      <c r="A111">
        <v>21357</v>
      </c>
      <c r="B111">
        <v>59</v>
      </c>
      <c r="C111">
        <v>33.54</v>
      </c>
      <c r="D111">
        <v>4</v>
      </c>
      <c r="E111">
        <v>0.05</v>
      </c>
      <c r="F111" s="5">
        <f>DetailTicketJuilletAout2021[[#This Row],[Qte]]*(DetailTicketJuilletAout2021[[#This Row],[PrixUnit]]*(1-DetailTicketJuilletAout2021[[#This Row],[Remise%]]))</f>
        <v>127.45199999999998</v>
      </c>
      <c r="I111" s="5">
        <f>SUMIF(DétailTicketJuilletAoût2021!A106:A3138,DétailTicketJuilletAoût2021!J111,DétailTicketJuilletAoût2021!F106:F3138)</f>
        <v>22.613500000000002</v>
      </c>
      <c r="J111">
        <f t="shared" si="20"/>
        <v>21434</v>
      </c>
      <c r="M111" s="5">
        <f t="shared" si="19"/>
        <v>223.38000000000002</v>
      </c>
      <c r="N111">
        <f t="shared" si="21"/>
        <v>22489</v>
      </c>
      <c r="AE111" t="str" cm="1">
        <f t="array" ref="AE111">_xlfn.IFS(AG111=TicketJuilletAout2021[[#This Row],[NoTicket]],TicketJuilletAout2021[[#This Row],[CodeCli]])</f>
        <v>JEMAN</v>
      </c>
      <c r="AF111" s="20">
        <f t="shared" si="13"/>
        <v>62.431999999999995</v>
      </c>
      <c r="AG111">
        <f t="shared" si="17"/>
        <v>21439</v>
      </c>
      <c r="AN111" t="str" cm="1">
        <f t="array" ref="AN111">_xlfn.IFS(AP111=TicketJuilletAoût2021!A1166,TicketJuilletAoût2021!B1166)</f>
        <v>ALCLE</v>
      </c>
      <c r="AO111" s="23">
        <f t="shared" si="15"/>
        <v>51.858000000000004</v>
      </c>
      <c r="AP111">
        <f t="shared" si="18"/>
        <v>22494</v>
      </c>
    </row>
    <row r="112" spans="1:42" x14ac:dyDescent="0.25">
      <c r="A112">
        <v>21358</v>
      </c>
      <c r="B112">
        <v>10</v>
      </c>
      <c r="C112">
        <v>18.899999999999999</v>
      </c>
      <c r="D112">
        <v>4</v>
      </c>
      <c r="E112">
        <v>0</v>
      </c>
      <c r="F112" s="5">
        <f>DetailTicketJuilletAout2021[[#This Row],[Qte]]*(DetailTicketJuilletAout2021[[#This Row],[PrixUnit]]*(1-DetailTicketJuilletAout2021[[#This Row],[Remise%]]))</f>
        <v>75.599999999999994</v>
      </c>
      <c r="I112" s="5">
        <f>SUMIF(DétailTicketJuilletAoût2021!A107:A3139,DétailTicketJuilletAoût2021!J112,DétailTicketJuilletAoût2021!F107:F3139)</f>
        <v>555.16800000000001</v>
      </c>
      <c r="J112">
        <f t="shared" si="20"/>
        <v>21435</v>
      </c>
      <c r="M112" s="5">
        <f t="shared" si="19"/>
        <v>86.6</v>
      </c>
      <c r="N112">
        <f t="shared" si="21"/>
        <v>22490</v>
      </c>
      <c r="AE112" t="str" cm="1">
        <f t="array" ref="AE112">_xlfn.IFS(AG112=TicketJuilletAout2021[[#This Row],[NoTicket]],TicketJuilletAout2021[[#This Row],[CodeCli]])</f>
        <v>CÉDAU</v>
      </c>
      <c r="AF112" s="20">
        <f t="shared" si="13"/>
        <v>25.298500000000001</v>
      </c>
      <c r="AG112">
        <f t="shared" si="17"/>
        <v>21440</v>
      </c>
      <c r="AN112" t="str" cm="1">
        <f t="array" ref="AN112">_xlfn.IFS(AP112=TicketJuilletAoût2021!A1167,TicketJuilletAoût2021!B1167)</f>
        <v>FAMAR</v>
      </c>
      <c r="AO112" s="23">
        <f t="shared" si="15"/>
        <v>46.373666666666672</v>
      </c>
      <c r="AP112">
        <f t="shared" si="18"/>
        <v>22495</v>
      </c>
    </row>
    <row r="113" spans="1:42" x14ac:dyDescent="0.25">
      <c r="A113">
        <v>21358</v>
      </c>
      <c r="B113">
        <v>13</v>
      </c>
      <c r="C113">
        <v>3.66</v>
      </c>
      <c r="D113">
        <v>4</v>
      </c>
      <c r="E113">
        <v>0</v>
      </c>
      <c r="F113" s="5">
        <f>DetailTicketJuilletAout2021[[#This Row],[Qte]]*(DetailTicketJuilletAout2021[[#This Row],[PrixUnit]]*(1-DetailTicketJuilletAout2021[[#This Row],[Remise%]]))</f>
        <v>14.64</v>
      </c>
      <c r="I113" s="5">
        <f>SUMIF(DétailTicketJuilletAoût2021!A108:A3140,DétailTicketJuilletAoût2021!J113,DétailTicketJuilletAoût2021!F108:F3140)</f>
        <v>345.76</v>
      </c>
      <c r="J113">
        <f t="shared" si="20"/>
        <v>21436</v>
      </c>
      <c r="M113" s="5">
        <f t="shared" si="19"/>
        <v>199.72399999999999</v>
      </c>
      <c r="N113">
        <f t="shared" si="21"/>
        <v>22491</v>
      </c>
      <c r="AE113" t="str" cm="1">
        <f t="array" ref="AE113">_xlfn.IFS(AG113=TicketJuilletAout2021[[#This Row],[NoTicket]],TicketJuilletAout2021[[#This Row],[CodeCli]])</f>
        <v>MAEUS</v>
      </c>
      <c r="AF113" s="20">
        <f t="shared" si="13"/>
        <v>49.425333333333334</v>
      </c>
      <c r="AG113">
        <f t="shared" si="17"/>
        <v>21441</v>
      </c>
      <c r="AN113" t="str" cm="1">
        <f t="array" ref="AN113">_xlfn.IFS(AP113=TicketJuilletAoût2021!A1168,TicketJuilletAoût2021!B1168)</f>
        <v>CHBES</v>
      </c>
      <c r="AO113" s="23">
        <f t="shared" si="15"/>
        <v>23.3325</v>
      </c>
      <c r="AP113">
        <f t="shared" si="18"/>
        <v>22496</v>
      </c>
    </row>
    <row r="114" spans="1:42" x14ac:dyDescent="0.25">
      <c r="A114">
        <v>21359</v>
      </c>
      <c r="B114">
        <v>28</v>
      </c>
      <c r="C114">
        <v>27.75</v>
      </c>
      <c r="D114">
        <v>3</v>
      </c>
      <c r="E114">
        <v>0</v>
      </c>
      <c r="F114" s="5">
        <f>DetailTicketJuilletAout2021[[#This Row],[Qte]]*(DetailTicketJuilletAout2021[[#This Row],[PrixUnit]]*(1-DetailTicketJuilletAout2021[[#This Row],[Remise%]]))</f>
        <v>83.25</v>
      </c>
      <c r="I114" s="5">
        <f>SUMIF(DétailTicketJuilletAoût2021!A109:A3141,DétailTicketJuilletAoût2021!J114,DétailTicketJuilletAoût2021!F109:F3141)</f>
        <v>43.89</v>
      </c>
      <c r="J114">
        <f t="shared" si="20"/>
        <v>21437</v>
      </c>
      <c r="M114" s="5">
        <f t="shared" si="19"/>
        <v>153.42400000000001</v>
      </c>
      <c r="N114">
        <f t="shared" si="21"/>
        <v>22492</v>
      </c>
      <c r="AE114" t="str" cm="1">
        <f t="array" ref="AE114">_xlfn.IFS(AG114=TicketJuilletAout2021[[#This Row],[NoTicket]],TicketJuilletAout2021[[#This Row],[CodeCli]])</f>
        <v>JEBOR</v>
      </c>
      <c r="AF114" s="20">
        <f t="shared" si="13"/>
        <v>200.53200000000001</v>
      </c>
      <c r="AG114">
        <f t="shared" si="17"/>
        <v>21442</v>
      </c>
      <c r="AN114" t="str" cm="1">
        <f t="array" ref="AN114">_xlfn.IFS(AP114=TicketJuilletAoût2021!A1169,TicketJuilletAoût2021!B1169)</f>
        <v>JELEC</v>
      </c>
      <c r="AO114" s="23">
        <f t="shared" si="15"/>
        <v>44.407142857142858</v>
      </c>
      <c r="AP114">
        <f t="shared" si="18"/>
        <v>22497</v>
      </c>
    </row>
    <row r="115" spans="1:42" x14ac:dyDescent="0.25">
      <c r="A115">
        <v>21359</v>
      </c>
      <c r="B115">
        <v>62</v>
      </c>
      <c r="C115">
        <v>30.03</v>
      </c>
      <c r="D115">
        <v>4</v>
      </c>
      <c r="E115">
        <v>0</v>
      </c>
      <c r="F115" s="5">
        <f>DetailTicketJuilletAout2021[[#This Row],[Qte]]*(DetailTicketJuilletAout2021[[#This Row],[PrixUnit]]*(1-DetailTicketJuilletAout2021[[#This Row],[Remise%]]))</f>
        <v>120.12</v>
      </c>
      <c r="I115" s="5">
        <f>SUMIF(DétailTicketJuilletAoût2021!A110:A3142,DétailTicketJuilletAoût2021!J115,DétailTicketJuilletAoût2021!F110:F3142)</f>
        <v>147.26999999999998</v>
      </c>
      <c r="J115">
        <f t="shared" si="20"/>
        <v>21438</v>
      </c>
      <c r="M115" s="5">
        <f t="shared" si="19"/>
        <v>148.17000000000002</v>
      </c>
      <c r="N115">
        <f t="shared" si="21"/>
        <v>22493</v>
      </c>
      <c r="AE115" t="str" cm="1">
        <f t="array" ref="AE115">_xlfn.IFS(AG115=TicketJuilletAout2021[[#This Row],[NoTicket]],TicketJuilletAout2021[[#This Row],[CodeCli]])</f>
        <v>ARBLA</v>
      </c>
      <c r="AF115" s="20">
        <f t="shared" si="13"/>
        <v>57.078000000000003</v>
      </c>
      <c r="AG115">
        <f t="shared" si="17"/>
        <v>21443</v>
      </c>
      <c r="AN115" t="str" cm="1">
        <f t="array" ref="AN115">_xlfn.IFS(AP115=TicketJuilletAoût2021!A1170,TicketJuilletAoût2021!B1170)</f>
        <v>NOBEL</v>
      </c>
      <c r="AO115" s="23">
        <f t="shared" si="15"/>
        <v>57.32</v>
      </c>
      <c r="AP115">
        <f t="shared" si="18"/>
        <v>22498</v>
      </c>
    </row>
    <row r="116" spans="1:42" x14ac:dyDescent="0.25">
      <c r="A116">
        <v>21360</v>
      </c>
      <c r="B116">
        <v>44</v>
      </c>
      <c r="C116">
        <v>11.89</v>
      </c>
      <c r="D116">
        <v>4</v>
      </c>
      <c r="E116">
        <v>0</v>
      </c>
      <c r="F116" s="5">
        <f>DetailTicketJuilletAout2021[[#This Row],[Qte]]*(DetailTicketJuilletAout2021[[#This Row],[PrixUnit]]*(1-DetailTicketJuilletAout2021[[#This Row],[Remise%]]))</f>
        <v>47.56</v>
      </c>
      <c r="I116" s="5">
        <f>SUMIF(DétailTicketJuilletAoût2021!A111:A3143,DétailTicketJuilletAoût2021!J116,DétailTicketJuilletAoût2021!F111:F3143)</f>
        <v>187.29599999999999</v>
      </c>
      <c r="J116">
        <f t="shared" si="20"/>
        <v>21439</v>
      </c>
      <c r="M116" s="5">
        <f t="shared" si="19"/>
        <v>155.57400000000001</v>
      </c>
      <c r="N116">
        <f t="shared" si="21"/>
        <v>22494</v>
      </c>
      <c r="AE116" t="str" cm="1">
        <f t="array" ref="AE116">_xlfn.IFS(AG116=TicketJuilletAout2021[[#This Row],[NoTicket]],TicketJuilletAout2021[[#This Row],[CodeCli]])</f>
        <v>FAMAR</v>
      </c>
      <c r="AF116" s="20">
        <f t="shared" si="13"/>
        <v>48.276666666666671</v>
      </c>
      <c r="AG116">
        <f t="shared" si="17"/>
        <v>21444</v>
      </c>
      <c r="AN116" t="str" cm="1">
        <f t="array" ref="AN116">_xlfn.IFS(AP116=TicketJuilletAoût2021!A1171,TicketJuilletAoût2021!B1171)</f>
        <v>MOELK</v>
      </c>
      <c r="AO116" s="23">
        <f t="shared" si="15"/>
        <v>69.207999999999998</v>
      </c>
      <c r="AP116">
        <f t="shared" si="18"/>
        <v>22499</v>
      </c>
    </row>
    <row r="117" spans="1:42" x14ac:dyDescent="0.25">
      <c r="A117">
        <v>21360</v>
      </c>
      <c r="B117">
        <v>59</v>
      </c>
      <c r="C117">
        <v>33.54</v>
      </c>
      <c r="D117">
        <v>4</v>
      </c>
      <c r="E117">
        <v>0</v>
      </c>
      <c r="F117" s="5">
        <f>DetailTicketJuilletAout2021[[#This Row],[Qte]]*(DetailTicketJuilletAout2021[[#This Row],[PrixUnit]]*(1-DetailTicketJuilletAout2021[[#This Row],[Remise%]]))</f>
        <v>134.16</v>
      </c>
      <c r="I117" s="5">
        <f>SUMIF(DétailTicketJuilletAoût2021!A112:A3144,DétailTicketJuilletAoût2021!J117,DétailTicketJuilletAoût2021!F112:F3144)</f>
        <v>75.895499999999998</v>
      </c>
      <c r="J117">
        <f t="shared" si="20"/>
        <v>21440</v>
      </c>
      <c r="M117" s="5">
        <f t="shared" si="19"/>
        <v>278.24200000000002</v>
      </c>
      <c r="N117">
        <f t="shared" si="21"/>
        <v>22495</v>
      </c>
      <c r="AE117" t="str" cm="1">
        <f t="array" ref="AE117">_xlfn.IFS(AG117=TicketJuilletAout2021[[#This Row],[NoTicket]],TicketJuilletAout2021[[#This Row],[CodeCli]])</f>
        <v>ERBEC</v>
      </c>
      <c r="AF117" s="20">
        <f t="shared" si="13"/>
        <v>28.566666666666666</v>
      </c>
      <c r="AG117">
        <f t="shared" si="17"/>
        <v>21445</v>
      </c>
      <c r="AN117" t="str" cm="1">
        <f t="array" ref="AN117">_xlfn.IFS(AP117=TicketJuilletAoût2021!A1172,TicketJuilletAoût2021!B1172)</f>
        <v>CHDUD</v>
      </c>
      <c r="AO117" s="23">
        <f t="shared" si="15"/>
        <v>37.715000000000003</v>
      </c>
      <c r="AP117">
        <f t="shared" si="18"/>
        <v>22500</v>
      </c>
    </row>
    <row r="118" spans="1:42" x14ac:dyDescent="0.25">
      <c r="A118">
        <v>21360</v>
      </c>
      <c r="B118">
        <v>63</v>
      </c>
      <c r="C118">
        <v>26.83</v>
      </c>
      <c r="D118">
        <v>4</v>
      </c>
      <c r="E118">
        <v>0</v>
      </c>
      <c r="F118" s="5">
        <f>DetailTicketJuilletAout2021[[#This Row],[Qte]]*(DetailTicketJuilletAout2021[[#This Row],[PrixUnit]]*(1-DetailTicketJuilletAout2021[[#This Row],[Remise%]]))</f>
        <v>107.32</v>
      </c>
      <c r="I118" s="5">
        <f>SUMIF(DétailTicketJuilletAoût2021!A113:A3145,DétailTicketJuilletAoût2021!J118,DétailTicketJuilletAoût2021!F113:F3145)</f>
        <v>148.27600000000001</v>
      </c>
      <c r="J118">
        <f t="shared" si="20"/>
        <v>21441</v>
      </c>
      <c r="M118" s="5">
        <f t="shared" si="19"/>
        <v>46.664999999999999</v>
      </c>
      <c r="N118">
        <f t="shared" si="21"/>
        <v>22496</v>
      </c>
      <c r="AE118" t="str" cm="1">
        <f t="array" ref="AE118">_xlfn.IFS(AG118=TicketJuilletAout2021[[#This Row],[NoTicket]],TicketJuilletAout2021[[#This Row],[CodeCli]])</f>
        <v>DIDAL</v>
      </c>
      <c r="AF118" s="20">
        <f t="shared" si="13"/>
        <v>59.144999999999996</v>
      </c>
      <c r="AG118">
        <f t="shared" si="17"/>
        <v>21446</v>
      </c>
      <c r="AN118" t="str" cm="1">
        <f t="array" ref="AN118">_xlfn.IFS(AP118=TicketJuilletAoût2021!A1173,TicketJuilletAoût2021!B1173)</f>
        <v>OLLHE</v>
      </c>
      <c r="AO118" s="23">
        <f t="shared" si="15"/>
        <v>40.495714285714278</v>
      </c>
      <c r="AP118">
        <f t="shared" si="18"/>
        <v>22501</v>
      </c>
    </row>
    <row r="119" spans="1:42" x14ac:dyDescent="0.25">
      <c r="A119">
        <v>21360</v>
      </c>
      <c r="B119">
        <v>73</v>
      </c>
      <c r="C119">
        <v>9.15</v>
      </c>
      <c r="D119">
        <v>3</v>
      </c>
      <c r="E119">
        <v>0</v>
      </c>
      <c r="F119" s="5">
        <f>DetailTicketJuilletAout2021[[#This Row],[Qte]]*(DetailTicketJuilletAout2021[[#This Row],[PrixUnit]]*(1-DetailTicketJuilletAout2021[[#This Row],[Remise%]]))</f>
        <v>27.450000000000003</v>
      </c>
      <c r="I119" s="5">
        <f>SUMIF(DétailTicketJuilletAoût2021!A114:A3146,DétailTicketJuilletAoût2021!J119,DétailTicketJuilletAoût2021!F114:F3146)</f>
        <v>1002.6600000000001</v>
      </c>
      <c r="J119">
        <f t="shared" si="20"/>
        <v>21442</v>
      </c>
      <c r="M119" s="5">
        <f t="shared" si="19"/>
        <v>310.85000000000002</v>
      </c>
      <c r="N119">
        <f t="shared" si="21"/>
        <v>22497</v>
      </c>
      <c r="AE119" t="str" cm="1">
        <f t="array" ref="AE119">_xlfn.IFS(AG119=TicketJuilletAout2021[[#This Row],[NoTicket]],TicketJuilletAout2021[[#This Row],[CodeCli]])</f>
        <v>SEADI</v>
      </c>
      <c r="AF119" s="20">
        <f t="shared" si="13"/>
        <v>38.43</v>
      </c>
      <c r="AG119">
        <f t="shared" si="17"/>
        <v>21447</v>
      </c>
      <c r="AN119" t="str" cm="1">
        <f t="array" ref="AN119">_xlfn.IFS(AP119=TicketJuilletAoût2021!A1174,TicketJuilletAoût2021!B1174)</f>
        <v>CHBES</v>
      </c>
      <c r="AO119" s="23">
        <f t="shared" si="15"/>
        <v>70.657499999999999</v>
      </c>
      <c r="AP119">
        <f t="shared" si="18"/>
        <v>22502</v>
      </c>
    </row>
    <row r="120" spans="1:42" x14ac:dyDescent="0.25">
      <c r="A120">
        <v>21361</v>
      </c>
      <c r="B120">
        <v>17</v>
      </c>
      <c r="C120">
        <v>23.78</v>
      </c>
      <c r="D120">
        <v>4</v>
      </c>
      <c r="E120">
        <v>0.25</v>
      </c>
      <c r="F120" s="5">
        <f>DetailTicketJuilletAout2021[[#This Row],[Qte]]*(DetailTicketJuilletAout2021[[#This Row],[PrixUnit]]*(1-DetailTicketJuilletAout2021[[#This Row],[Remise%]]))</f>
        <v>71.34</v>
      </c>
      <c r="I120" s="5">
        <f>SUMIF(DétailTicketJuilletAoût2021!A115:A3147,DétailTicketJuilletAoût2021!J120,DétailTicketJuilletAoût2021!F115:F3147)</f>
        <v>114.15600000000001</v>
      </c>
      <c r="J120">
        <f t="shared" si="20"/>
        <v>21443</v>
      </c>
      <c r="M120" s="5">
        <f t="shared" si="19"/>
        <v>114.64</v>
      </c>
      <c r="N120">
        <f t="shared" si="21"/>
        <v>22498</v>
      </c>
      <c r="AE120" t="str" cm="1">
        <f t="array" ref="AE120">_xlfn.IFS(AG120=TicketJuilletAout2021[[#This Row],[NoTicket]],TicketJuilletAout2021[[#This Row],[CodeCli]])</f>
        <v>SAJOU</v>
      </c>
      <c r="AF120" s="20">
        <f t="shared" si="13"/>
        <v>41.480000000000004</v>
      </c>
      <c r="AG120">
        <f t="shared" si="17"/>
        <v>21448</v>
      </c>
      <c r="AN120" t="str" cm="1">
        <f t="array" ref="AN120">_xlfn.IFS(AP120=TicketJuilletAoût2021!A1175,TicketJuilletAoût2021!B1175)</f>
        <v>ALCLE</v>
      </c>
      <c r="AO120" s="23">
        <f t="shared" si="15"/>
        <v>108.94666666666667</v>
      </c>
      <c r="AP120">
        <f t="shared" si="18"/>
        <v>22503</v>
      </c>
    </row>
    <row r="121" spans="1:42" x14ac:dyDescent="0.25">
      <c r="A121">
        <v>21362</v>
      </c>
      <c r="B121">
        <v>2</v>
      </c>
      <c r="C121">
        <v>14.48</v>
      </c>
      <c r="D121">
        <v>1</v>
      </c>
      <c r="E121">
        <v>0</v>
      </c>
      <c r="F121" s="5">
        <f>DetailTicketJuilletAout2021[[#This Row],[Qte]]*(DetailTicketJuilletAout2021[[#This Row],[PrixUnit]]*(1-DetailTicketJuilletAout2021[[#This Row],[Remise%]]))</f>
        <v>14.48</v>
      </c>
      <c r="I121" s="5">
        <f>SUMIF(DétailTicketJuilletAoût2021!A116:A3148,DétailTicketJuilletAoût2021!J121,DétailTicketJuilletAoût2021!F116:F3148)</f>
        <v>144.83000000000001</v>
      </c>
      <c r="J121">
        <f t="shared" si="20"/>
        <v>21444</v>
      </c>
      <c r="M121" s="5">
        <f t="shared" si="19"/>
        <v>346.04</v>
      </c>
      <c r="N121">
        <f t="shared" si="21"/>
        <v>22499</v>
      </c>
      <c r="AE121" t="str" cm="1">
        <f t="array" ref="AE121">_xlfn.IFS(AG121=TicketJuilletAout2021[[#This Row],[NoTicket]],TicketJuilletAout2021[[#This Row],[CodeCli]])</f>
        <v>ZOHED</v>
      </c>
      <c r="AF121" s="20">
        <f t="shared" si="13"/>
        <v>32.276249999999997</v>
      </c>
      <c r="AG121">
        <f t="shared" si="17"/>
        <v>21449</v>
      </c>
      <c r="AN121" t="str" cm="1">
        <f t="array" ref="AN121">_xlfn.IFS(AP121=TicketJuilletAoût2021!A1176,TicketJuilletAoût2021!B1176)</f>
        <v>DACOU</v>
      </c>
      <c r="AO121" s="23">
        <f t="shared" si="15"/>
        <v>42.735750000000003</v>
      </c>
      <c r="AP121">
        <f t="shared" si="18"/>
        <v>22504</v>
      </c>
    </row>
    <row r="122" spans="1:42" x14ac:dyDescent="0.25">
      <c r="A122">
        <v>21362</v>
      </c>
      <c r="B122">
        <v>24</v>
      </c>
      <c r="C122">
        <v>2.74</v>
      </c>
      <c r="D122">
        <v>4</v>
      </c>
      <c r="E122">
        <v>0</v>
      </c>
      <c r="F122" s="5">
        <f>DetailTicketJuilletAout2021[[#This Row],[Qte]]*(DetailTicketJuilletAout2021[[#This Row],[PrixUnit]]*(1-DetailTicketJuilletAout2021[[#This Row],[Remise%]]))</f>
        <v>10.96</v>
      </c>
      <c r="I122" s="5">
        <f>SUMIF(DétailTicketJuilletAoût2021!A117:A3149,DétailTicketJuilletAoût2021!J122,DétailTicketJuilletAoût2021!F117:F3149)</f>
        <v>85.7</v>
      </c>
      <c r="J122">
        <f t="shared" si="20"/>
        <v>21445</v>
      </c>
      <c r="M122" s="5">
        <f t="shared" si="19"/>
        <v>75.430000000000007</v>
      </c>
      <c r="N122">
        <f t="shared" si="21"/>
        <v>22500</v>
      </c>
      <c r="AE122" t="str" cm="1">
        <f t="array" ref="AE122">_xlfn.IFS(AG122=TicketJuilletAout2021[[#This Row],[NoTicket]],TicketJuilletAout2021[[#This Row],[CodeCli]])</f>
        <v>CHLEC</v>
      </c>
      <c r="AF122" s="20">
        <f t="shared" si="13"/>
        <v>53.071500000000007</v>
      </c>
      <c r="AG122">
        <f t="shared" si="17"/>
        <v>21450</v>
      </c>
      <c r="AN122" t="str" cm="1">
        <f t="array" ref="AN122">_xlfn.IFS(AP122=TicketJuilletAoût2021!A1177,TicketJuilletAoût2021!B1177)</f>
        <v>FRLAN</v>
      </c>
      <c r="AO122" s="23">
        <f t="shared" si="15"/>
        <v>45.322857142857139</v>
      </c>
      <c r="AP122">
        <f t="shared" si="18"/>
        <v>22505</v>
      </c>
    </row>
    <row r="123" spans="1:42" x14ac:dyDescent="0.25">
      <c r="A123">
        <v>21362</v>
      </c>
      <c r="B123">
        <v>44</v>
      </c>
      <c r="C123">
        <v>14.83</v>
      </c>
      <c r="D123">
        <v>4</v>
      </c>
      <c r="E123">
        <v>0</v>
      </c>
      <c r="F123" s="5">
        <f>DetailTicketJuilletAout2021[[#This Row],[Qte]]*(DetailTicketJuilletAout2021[[#This Row],[PrixUnit]]*(1-DetailTicketJuilletAout2021[[#This Row],[Remise%]]))</f>
        <v>59.32</v>
      </c>
      <c r="I123" s="5">
        <f>SUMIF(DétailTicketJuilletAoût2021!A118:A3150,DétailTicketJuilletAoût2021!J123,DétailTicketJuilletAoût2021!F118:F3150)</f>
        <v>118.28999999999999</v>
      </c>
      <c r="J123">
        <f t="shared" si="20"/>
        <v>21446</v>
      </c>
      <c r="M123" s="5">
        <f t="shared" si="19"/>
        <v>283.46999999999997</v>
      </c>
      <c r="N123">
        <f t="shared" si="21"/>
        <v>22501</v>
      </c>
      <c r="AE123" t="str" cm="1">
        <f t="array" ref="AE123">_xlfn.IFS(AG123=TicketJuilletAout2021[[#This Row],[NoTicket]],TicketJuilletAout2021[[#This Row],[CodeCli]])</f>
        <v>PHFRO</v>
      </c>
      <c r="AF123" s="20">
        <f t="shared" si="13"/>
        <v>147.94499999999999</v>
      </c>
      <c r="AG123">
        <f t="shared" si="17"/>
        <v>21451</v>
      </c>
      <c r="AN123" t="str" cm="1">
        <f t="array" ref="AN123">_xlfn.IFS(AP123=TicketJuilletAoût2021!A1178,TicketJuilletAoût2021!B1178)</f>
        <v>ERSWE</v>
      </c>
      <c r="AO123" s="23">
        <f t="shared" si="15"/>
        <v>159.56625</v>
      </c>
      <c r="AP123">
        <f t="shared" si="18"/>
        <v>22506</v>
      </c>
    </row>
    <row r="124" spans="1:42" x14ac:dyDescent="0.25">
      <c r="A124">
        <v>21362</v>
      </c>
      <c r="B124">
        <v>55</v>
      </c>
      <c r="C124">
        <v>14.64</v>
      </c>
      <c r="D124">
        <v>3</v>
      </c>
      <c r="E124">
        <v>0</v>
      </c>
      <c r="F124" s="5">
        <f>DetailTicketJuilletAout2021[[#This Row],[Qte]]*(DetailTicketJuilletAout2021[[#This Row],[PrixUnit]]*(1-DetailTicketJuilletAout2021[[#This Row],[Remise%]]))</f>
        <v>43.92</v>
      </c>
      <c r="I124" s="5">
        <f>SUMIF(DétailTicketJuilletAoût2021!A119:A3151,DétailTicketJuilletAoût2021!J124,DétailTicketJuilletAoût2021!F119:F3151)</f>
        <v>38.43</v>
      </c>
      <c r="J124">
        <f t="shared" si="20"/>
        <v>21447</v>
      </c>
      <c r="M124" s="5">
        <f t="shared" si="19"/>
        <v>282.63</v>
      </c>
      <c r="N124">
        <f t="shared" si="21"/>
        <v>22502</v>
      </c>
      <c r="AE124" t="str" cm="1">
        <f t="array" ref="AE124">_xlfn.IFS(AG124=TicketJuilletAout2021[[#This Row],[NoTicket]],TicketJuilletAout2021[[#This Row],[CodeCli]])</f>
        <v>SYLEJ</v>
      </c>
      <c r="AF124" s="20">
        <f t="shared" si="13"/>
        <v>39.003</v>
      </c>
      <c r="AG124">
        <f t="shared" si="17"/>
        <v>21452</v>
      </c>
      <c r="AN124" t="str" cm="1">
        <f t="array" ref="AN124">_xlfn.IFS(AP124=TicketJuilletAoût2021!A1179,TicketJuilletAoût2021!B1179)</f>
        <v>MICOL</v>
      </c>
      <c r="AO124" s="23">
        <f t="shared" si="15"/>
        <v>19.664999999999999</v>
      </c>
      <c r="AP124">
        <f t="shared" si="18"/>
        <v>22507</v>
      </c>
    </row>
    <row r="125" spans="1:42" x14ac:dyDescent="0.25">
      <c r="A125">
        <v>21362</v>
      </c>
      <c r="B125">
        <v>75</v>
      </c>
      <c r="C125">
        <v>4.7300000000000004</v>
      </c>
      <c r="D125">
        <v>3</v>
      </c>
      <c r="E125">
        <v>0</v>
      </c>
      <c r="F125" s="5">
        <f>DetailTicketJuilletAout2021[[#This Row],[Qte]]*(DetailTicketJuilletAout2021[[#This Row],[PrixUnit]]*(1-DetailTicketJuilletAout2021[[#This Row],[Remise%]]))</f>
        <v>14.190000000000001</v>
      </c>
      <c r="I125" s="5">
        <f>SUMIF(DétailTicketJuilletAoût2021!A120:A3152,DétailTicketJuilletAoût2021!J125,DétailTicketJuilletAoût2021!F120:F3152)</f>
        <v>82.960000000000008</v>
      </c>
      <c r="J125">
        <f t="shared" si="20"/>
        <v>21448</v>
      </c>
      <c r="M125" s="5">
        <f t="shared" si="19"/>
        <v>326.84000000000003</v>
      </c>
      <c r="N125">
        <f t="shared" si="21"/>
        <v>22503</v>
      </c>
      <c r="AE125" t="str" cm="1">
        <f t="array" ref="AE125">_xlfn.IFS(AG125=TicketJuilletAout2021[[#This Row],[NoTicket]],TicketJuilletAout2021[[#This Row],[CodeCli]])</f>
        <v>CÉDAU</v>
      </c>
      <c r="AF125" s="20">
        <f t="shared" si="13"/>
        <v>37.088000000000001</v>
      </c>
      <c r="AG125">
        <f t="shared" si="17"/>
        <v>21453</v>
      </c>
      <c r="AN125" t="str" cm="1">
        <f t="array" ref="AN125">_xlfn.IFS(AP125=TicketJuilletAoût2021!A1180,TicketJuilletAoût2021!B1180)</f>
        <v>DIDAL</v>
      </c>
      <c r="AO125" s="23">
        <f t="shared" si="15"/>
        <v>52.688571428571429</v>
      </c>
      <c r="AP125">
        <f t="shared" si="18"/>
        <v>22508</v>
      </c>
    </row>
    <row r="126" spans="1:42" x14ac:dyDescent="0.25">
      <c r="A126">
        <v>21362</v>
      </c>
      <c r="B126">
        <v>77</v>
      </c>
      <c r="C126">
        <v>7.93</v>
      </c>
      <c r="D126">
        <v>4</v>
      </c>
      <c r="E126">
        <v>0</v>
      </c>
      <c r="F126" s="5">
        <f>DetailTicketJuilletAout2021[[#This Row],[Qte]]*(DetailTicketJuilletAout2021[[#This Row],[PrixUnit]]*(1-DetailTicketJuilletAout2021[[#This Row],[Remise%]]))</f>
        <v>31.72</v>
      </c>
      <c r="I126" s="5">
        <f>SUMIF(DétailTicketJuilletAoût2021!A121:A3153,DétailTicketJuilletAoût2021!J126,DétailTicketJuilletAoût2021!F121:F3153)</f>
        <v>258.20999999999998</v>
      </c>
      <c r="J126">
        <f t="shared" si="20"/>
        <v>21449</v>
      </c>
      <c r="M126" s="5">
        <f t="shared" si="19"/>
        <v>85.471500000000006</v>
      </c>
      <c r="N126">
        <f t="shared" si="21"/>
        <v>22504</v>
      </c>
      <c r="AE126" t="str" cm="1">
        <f t="array" ref="AE126">_xlfn.IFS(AG126=TicketJuilletAout2021[[#This Row],[NoTicket]],TicketJuilletAout2021[[#This Row],[CodeCli]])</f>
        <v>PABEL</v>
      </c>
      <c r="AF126" s="20">
        <f t="shared" si="13"/>
        <v>154.89187500000003</v>
      </c>
      <c r="AG126">
        <f t="shared" si="17"/>
        <v>21454</v>
      </c>
      <c r="AN126" t="str" cm="1">
        <f t="array" ref="AN126">_xlfn.IFS(AP126=TicketJuilletAoût2021!A1181,TicketJuilletAoût2021!B1181)</f>
        <v>DIDAL</v>
      </c>
      <c r="AO126" s="23">
        <f t="shared" si="15"/>
        <v>59.144999999999996</v>
      </c>
      <c r="AP126">
        <f t="shared" si="18"/>
        <v>22509</v>
      </c>
    </row>
    <row r="127" spans="1:42" x14ac:dyDescent="0.25">
      <c r="A127">
        <v>21362</v>
      </c>
      <c r="B127">
        <v>78</v>
      </c>
      <c r="C127">
        <v>16.77</v>
      </c>
      <c r="D127">
        <v>3</v>
      </c>
      <c r="E127">
        <v>0</v>
      </c>
      <c r="F127" s="5">
        <f>DetailTicketJuilletAout2021[[#This Row],[Qte]]*(DetailTicketJuilletAout2021[[#This Row],[PrixUnit]]*(1-DetailTicketJuilletAout2021[[#This Row],[Remise%]]))</f>
        <v>50.31</v>
      </c>
      <c r="I127" s="5">
        <f>SUMIF(DétailTicketJuilletAoût2021!A122:A3154,DétailTicketJuilletAoût2021!J127,DétailTicketJuilletAoût2021!F122:F3154)</f>
        <v>212.28600000000003</v>
      </c>
      <c r="J127">
        <f t="shared" si="20"/>
        <v>21450</v>
      </c>
      <c r="M127" s="5">
        <f t="shared" si="19"/>
        <v>317.26</v>
      </c>
      <c r="N127">
        <f t="shared" si="21"/>
        <v>22505</v>
      </c>
      <c r="AE127" t="str" cm="1">
        <f t="array" ref="AE127">_xlfn.IFS(AG127=TicketJuilletAout2021[[#This Row],[NoTicket]],TicketJuilletAout2021[[#This Row],[CodeCli]])</f>
        <v>ERSWE</v>
      </c>
      <c r="AF127" s="20">
        <f t="shared" si="13"/>
        <v>33.903999999999996</v>
      </c>
      <c r="AG127">
        <f t="shared" si="17"/>
        <v>21455</v>
      </c>
      <c r="AN127" t="str" cm="1">
        <f t="array" ref="AN127">_xlfn.IFS(AP127=TicketJuilletAoût2021!A1182,TicketJuilletAoût2021!B1182)</f>
        <v>ERDEB</v>
      </c>
      <c r="AO127" s="23">
        <f t="shared" si="15"/>
        <v>44.160000000000004</v>
      </c>
      <c r="AP127">
        <f t="shared" si="18"/>
        <v>22510</v>
      </c>
    </row>
    <row r="128" spans="1:42" x14ac:dyDescent="0.25">
      <c r="A128">
        <v>21363</v>
      </c>
      <c r="B128">
        <v>19</v>
      </c>
      <c r="C128">
        <v>5.49</v>
      </c>
      <c r="D128">
        <v>3</v>
      </c>
      <c r="E128">
        <v>0</v>
      </c>
      <c r="F128" s="5">
        <f>DetailTicketJuilletAout2021[[#This Row],[Qte]]*(DetailTicketJuilletAout2021[[#This Row],[PrixUnit]]*(1-DetailTicketJuilletAout2021[[#This Row],[Remise%]]))</f>
        <v>16.47</v>
      </c>
      <c r="I128" s="5">
        <f>SUMIF(DétailTicketJuilletAoût2021!A123:A3155,DétailTicketJuilletAoût2021!J128,DétailTicketJuilletAoût2021!F123:F3155)</f>
        <v>295.89</v>
      </c>
      <c r="J128">
        <f t="shared" si="20"/>
        <v>21451</v>
      </c>
      <c r="M128" s="5">
        <f t="shared" si="19"/>
        <v>319.13249999999999</v>
      </c>
      <c r="N128">
        <f t="shared" si="21"/>
        <v>22506</v>
      </c>
      <c r="AE128" t="str" cm="1">
        <f t="array" ref="AE128">_xlfn.IFS(AG128=TicketJuilletAout2021[[#This Row],[NoTicket]],TicketJuilletAout2021[[#This Row],[CodeCli]])</f>
        <v xml:space="preserve">DELE </v>
      </c>
      <c r="AF128" s="20">
        <f t="shared" si="13"/>
        <v>27.59</v>
      </c>
      <c r="AG128">
        <f t="shared" si="17"/>
        <v>21456</v>
      </c>
      <c r="AN128" t="str" cm="1">
        <f t="array" ref="AN128">_xlfn.IFS(AP128=TicketJuilletAoût2021!A1183,TicketJuilletAoût2021!B1183)</f>
        <v>MIGAL</v>
      </c>
      <c r="AO128" s="23">
        <f t="shared" si="15"/>
        <v>73.843999999999994</v>
      </c>
      <c r="AP128">
        <f t="shared" si="18"/>
        <v>22511</v>
      </c>
    </row>
    <row r="129" spans="1:42" x14ac:dyDescent="0.25">
      <c r="A129">
        <v>21363</v>
      </c>
      <c r="B129">
        <v>24</v>
      </c>
      <c r="C129">
        <v>2.74</v>
      </c>
      <c r="D129">
        <v>4</v>
      </c>
      <c r="E129">
        <v>0</v>
      </c>
      <c r="F129" s="5">
        <f>DetailTicketJuilletAout2021[[#This Row],[Qte]]*(DetailTicketJuilletAout2021[[#This Row],[PrixUnit]]*(1-DetailTicketJuilletAout2021[[#This Row],[Remise%]]))</f>
        <v>10.96</v>
      </c>
      <c r="I129" s="5">
        <f>SUMIF(DétailTicketJuilletAoût2021!A124:A3156,DétailTicketJuilletAoût2021!J129,DétailTicketJuilletAoût2021!F124:F3156)</f>
        <v>351.02699999999999</v>
      </c>
      <c r="J129">
        <f t="shared" si="20"/>
        <v>21452</v>
      </c>
      <c r="M129" s="5">
        <f t="shared" si="19"/>
        <v>39.33</v>
      </c>
      <c r="N129">
        <f t="shared" si="21"/>
        <v>22507</v>
      </c>
      <c r="AE129" t="str" cm="1">
        <f t="array" ref="AE129">_xlfn.IFS(AG129=TicketJuilletAout2021[[#This Row],[NoTicket]],TicketJuilletAout2021[[#This Row],[CodeCli]])</f>
        <v>PASAU</v>
      </c>
      <c r="AF129" s="20">
        <f t="shared" si="13"/>
        <v>37.5</v>
      </c>
      <c r="AG129">
        <f t="shared" si="17"/>
        <v>21457</v>
      </c>
      <c r="AN129" t="str" cm="1">
        <f t="array" ref="AN129">_xlfn.IFS(AP129=TicketJuilletAoût2021!A1184,TicketJuilletAoût2021!B1184)</f>
        <v>NAROU</v>
      </c>
      <c r="AO129" s="23">
        <f t="shared" si="15"/>
        <v>63.805000000000007</v>
      </c>
      <c r="AP129">
        <f t="shared" si="18"/>
        <v>22512</v>
      </c>
    </row>
    <row r="130" spans="1:42" x14ac:dyDescent="0.25">
      <c r="A130">
        <v>21363</v>
      </c>
      <c r="B130">
        <v>35</v>
      </c>
      <c r="C130">
        <v>10.98</v>
      </c>
      <c r="D130">
        <v>4</v>
      </c>
      <c r="E130">
        <v>0</v>
      </c>
      <c r="F130" s="5">
        <f>DetailTicketJuilletAout2021[[#This Row],[Qte]]*(DetailTicketJuilletAout2021[[#This Row],[PrixUnit]]*(1-DetailTicketJuilletAout2021[[#This Row],[Remise%]]))</f>
        <v>43.92</v>
      </c>
      <c r="I130" s="5">
        <f>SUMIF(DétailTicketJuilletAoût2021!A125:A3157,DétailTicketJuilletAoût2021!J130,DétailTicketJuilletAoût2021!F125:F3157)</f>
        <v>37.088000000000001</v>
      </c>
      <c r="J130">
        <f t="shared" si="20"/>
        <v>21453</v>
      </c>
      <c r="M130" s="5">
        <f t="shared" si="19"/>
        <v>368.82</v>
      </c>
      <c r="N130">
        <f t="shared" si="21"/>
        <v>22508</v>
      </c>
      <c r="AE130" t="str" cm="1">
        <f t="array" ref="AE130">_xlfn.IFS(AG130=TicketJuilletAout2021[[#This Row],[NoTicket]],TicketJuilletAout2021[[#This Row],[CodeCli]])</f>
        <v>JÉBAZ</v>
      </c>
      <c r="AF130" s="20">
        <f t="shared" si="13"/>
        <v>21.716999999999999</v>
      </c>
      <c r="AG130">
        <f t="shared" si="17"/>
        <v>21458</v>
      </c>
      <c r="AN130" t="str" cm="1">
        <f t="array" ref="AN130">_xlfn.IFS(AP130=TicketJuilletAoût2021!A1185,TicketJuilletAoût2021!B1185)</f>
        <v>NOBEL</v>
      </c>
      <c r="AO130" s="23">
        <f t="shared" si="15"/>
        <v>49.800000000000004</v>
      </c>
      <c r="AP130">
        <f t="shared" si="18"/>
        <v>22513</v>
      </c>
    </row>
    <row r="131" spans="1:42" x14ac:dyDescent="0.25">
      <c r="A131">
        <v>21364</v>
      </c>
      <c r="B131">
        <v>30</v>
      </c>
      <c r="C131">
        <v>15.85</v>
      </c>
      <c r="D131">
        <v>4</v>
      </c>
      <c r="E131">
        <v>0</v>
      </c>
      <c r="F131" s="5">
        <f>DetailTicketJuilletAout2021[[#This Row],[Qte]]*(DetailTicketJuilletAout2021[[#This Row],[PrixUnit]]*(1-DetailTicketJuilletAout2021[[#This Row],[Remise%]]))</f>
        <v>63.4</v>
      </c>
      <c r="I131" s="5">
        <f>SUMIF(DétailTicketJuilletAoût2021!A126:A3158,DétailTicketJuilletAoût2021!J131,DétailTicketJuilletAoût2021!F126:F3158)</f>
        <v>619.56750000000011</v>
      </c>
      <c r="J131">
        <f t="shared" si="20"/>
        <v>21454</v>
      </c>
      <c r="M131" s="5">
        <f t="shared" si="19"/>
        <v>118.28999999999999</v>
      </c>
      <c r="N131">
        <f t="shared" si="21"/>
        <v>22509</v>
      </c>
      <c r="AE131" t="str" cm="1">
        <f t="array" ref="AE131">_xlfn.IFS(AG131=TicketJuilletAout2021[[#This Row],[NoTicket]],TicketJuilletAout2021[[#This Row],[CodeCli]])</f>
        <v>MAEUS</v>
      </c>
      <c r="AF131" s="20">
        <f t="shared" ref="AF131:AF194" si="22">I136/COUNTIF(A131:A3163,AG131)</f>
        <v>49.380749999999992</v>
      </c>
      <c r="AG131">
        <f t="shared" si="17"/>
        <v>21459</v>
      </c>
      <c r="AN131" t="str" cm="1">
        <f t="array" ref="AN131">_xlfn.IFS(AP131=TicketJuilletAoût2021!A1186,TicketJuilletAoût2021!B1186)</f>
        <v>ALAUV</v>
      </c>
      <c r="AO131" s="23">
        <f t="shared" ref="AO131:AO194" si="23">M136/COUNTIF(A3165:A4773,AP131)</f>
        <v>53.241428571428571</v>
      </c>
      <c r="AP131">
        <f t="shared" si="18"/>
        <v>22514</v>
      </c>
    </row>
    <row r="132" spans="1:42" x14ac:dyDescent="0.25">
      <c r="A132">
        <v>21364</v>
      </c>
      <c r="B132">
        <v>57</v>
      </c>
      <c r="C132">
        <v>11.89</v>
      </c>
      <c r="D132">
        <v>4</v>
      </c>
      <c r="E132">
        <v>0</v>
      </c>
      <c r="F132" s="5">
        <f>DetailTicketJuilletAout2021[[#This Row],[Qte]]*(DetailTicketJuilletAout2021[[#This Row],[PrixUnit]]*(1-DetailTicketJuilletAout2021[[#This Row],[Remise%]]))</f>
        <v>47.56</v>
      </c>
      <c r="I132" s="5">
        <f>SUMIF(DétailTicketJuilletAoût2021!A127:A3159,DétailTicketJuilletAoût2021!J132,DétailTicketJuilletAoût2021!F127:F3159)</f>
        <v>67.807999999999993</v>
      </c>
      <c r="J132">
        <f t="shared" si="20"/>
        <v>21455</v>
      </c>
      <c r="M132" s="5">
        <f t="shared" si="19"/>
        <v>132.48000000000002</v>
      </c>
      <c r="N132">
        <f t="shared" si="21"/>
        <v>22510</v>
      </c>
      <c r="AE132" t="str" cm="1">
        <f t="array" ref="AE132">_xlfn.IFS(AG132=TicketJuilletAout2021[[#This Row],[NoTicket]],TicketJuilletAout2021[[#This Row],[CodeCli]])</f>
        <v>REDAN</v>
      </c>
      <c r="AF132" s="20">
        <f t="shared" si="22"/>
        <v>52.44</v>
      </c>
      <c r="AG132">
        <f t="shared" ref="AG132:AG195" si="24">AG131+1</f>
        <v>21460</v>
      </c>
      <c r="AN132" t="str" cm="1">
        <f t="array" ref="AN132">_xlfn.IFS(AP132=TicketJuilletAoût2021!A1187,TicketJuilletAoût2021!B1187)</f>
        <v>BEAVI</v>
      </c>
      <c r="AO132" s="23">
        <f t="shared" si="23"/>
        <v>53.5</v>
      </c>
      <c r="AP132">
        <f t="shared" ref="AP132:AP195" si="25">AP131+1</f>
        <v>22515</v>
      </c>
    </row>
    <row r="133" spans="1:42" x14ac:dyDescent="0.25">
      <c r="A133">
        <v>21365</v>
      </c>
      <c r="B133">
        <v>15</v>
      </c>
      <c r="C133">
        <v>9.4499999999999993</v>
      </c>
      <c r="D133">
        <v>3</v>
      </c>
      <c r="E133">
        <v>0</v>
      </c>
      <c r="F133" s="5">
        <f>DetailTicketJuilletAout2021[[#This Row],[Qte]]*(DetailTicketJuilletAout2021[[#This Row],[PrixUnit]]*(1-DetailTicketJuilletAout2021[[#This Row],[Remise%]]))</f>
        <v>28.349999999999998</v>
      </c>
      <c r="I133" s="5">
        <f>SUMIF(DétailTicketJuilletAoût2021!A128:A3160,DétailTicketJuilletAoût2021!J133,DétailTicketJuilletAoût2021!F128:F3160)</f>
        <v>55.18</v>
      </c>
      <c r="J133">
        <f t="shared" si="20"/>
        <v>21456</v>
      </c>
      <c r="M133" s="5">
        <f t="shared" si="19"/>
        <v>369.21999999999997</v>
      </c>
      <c r="N133">
        <f t="shared" si="21"/>
        <v>22511</v>
      </c>
      <c r="AE133" t="str" cm="1">
        <f t="array" ref="AE133">_xlfn.IFS(AG133=TicketJuilletAout2021[[#This Row],[NoTicket]],TicketJuilletAout2021[[#This Row],[CodeCli]])</f>
        <v>BEAVI</v>
      </c>
      <c r="AF133" s="20">
        <f t="shared" si="22"/>
        <v>50.673000000000002</v>
      </c>
      <c r="AG133">
        <f t="shared" si="24"/>
        <v>21461</v>
      </c>
      <c r="AN133" t="str" cm="1">
        <f t="array" ref="AN133">_xlfn.IFS(AP133=TicketJuilletAoût2021!A1188,TicketJuilletAoût2021!B1188)</f>
        <v>PHFRO</v>
      </c>
      <c r="AO133" s="23">
        <f t="shared" si="23"/>
        <v>51.008400000000009</v>
      </c>
      <c r="AP133">
        <f t="shared" si="25"/>
        <v>22516</v>
      </c>
    </row>
    <row r="134" spans="1:42" x14ac:dyDescent="0.25">
      <c r="A134">
        <v>21365</v>
      </c>
      <c r="B134">
        <v>19</v>
      </c>
      <c r="C134">
        <v>5.49</v>
      </c>
      <c r="D134">
        <v>4</v>
      </c>
      <c r="E134">
        <v>0</v>
      </c>
      <c r="F134" s="5">
        <f>DetailTicketJuilletAout2021[[#This Row],[Qte]]*(DetailTicketJuilletAout2021[[#This Row],[PrixUnit]]*(1-DetailTicketJuilletAout2021[[#This Row],[Remise%]]))</f>
        <v>21.96</v>
      </c>
      <c r="I134" s="5">
        <f>SUMIF(DétailTicketJuilletAoût2021!A129:A3161,DétailTicketJuilletAoût2021!J134,DétailTicketJuilletAoût2021!F129:F3161)</f>
        <v>75</v>
      </c>
      <c r="J134">
        <f t="shared" si="20"/>
        <v>21457</v>
      </c>
      <c r="M134" s="5">
        <f t="shared" si="19"/>
        <v>127.61000000000001</v>
      </c>
      <c r="N134">
        <f t="shared" si="21"/>
        <v>22512</v>
      </c>
      <c r="AE134" t="str" cm="1">
        <f t="array" ref="AE134">_xlfn.IFS(AG134=TicketJuilletAout2021[[#This Row],[NoTicket]],TicketJuilletAout2021[[#This Row],[CodeCli]])</f>
        <v>ERSWE</v>
      </c>
      <c r="AF134" s="20">
        <f t="shared" si="22"/>
        <v>53.264250000000004</v>
      </c>
      <c r="AG134">
        <f t="shared" si="24"/>
        <v>21462</v>
      </c>
      <c r="AN134" t="str" cm="1">
        <f t="array" ref="AN134">_xlfn.IFS(AP134=TicketJuilletAoût2021!A1189,TicketJuilletAoût2021!B1189)</f>
        <v>CHLEC</v>
      </c>
      <c r="AO134" s="23">
        <f t="shared" si="23"/>
        <v>47.94</v>
      </c>
      <c r="AP134">
        <f t="shared" si="25"/>
        <v>22517</v>
      </c>
    </row>
    <row r="135" spans="1:42" x14ac:dyDescent="0.25">
      <c r="A135">
        <v>21365</v>
      </c>
      <c r="B135">
        <v>60</v>
      </c>
      <c r="C135">
        <v>20.73</v>
      </c>
      <c r="D135">
        <v>3</v>
      </c>
      <c r="E135">
        <v>0</v>
      </c>
      <c r="F135" s="5">
        <f>DetailTicketJuilletAout2021[[#This Row],[Qte]]*(DetailTicketJuilletAout2021[[#This Row],[PrixUnit]]*(1-DetailTicketJuilletAout2021[[#This Row],[Remise%]]))</f>
        <v>62.19</v>
      </c>
      <c r="I135" s="5">
        <f>SUMIF(DétailTicketJuilletAoût2021!A130:A3162,DétailTicketJuilletAoût2021!J135,DétailTicketJuilletAoût2021!F130:F3162)</f>
        <v>21.716999999999999</v>
      </c>
      <c r="J135">
        <f t="shared" si="20"/>
        <v>21458</v>
      </c>
      <c r="M135" s="5">
        <f t="shared" si="19"/>
        <v>149.4</v>
      </c>
      <c r="N135">
        <f t="shared" si="21"/>
        <v>22513</v>
      </c>
      <c r="AE135" t="str" cm="1">
        <f t="array" ref="AE135">_xlfn.IFS(AG135=TicketJuilletAout2021[[#This Row],[NoTicket]],TicketJuilletAout2021[[#This Row],[CodeCli]])</f>
        <v>JEMAN</v>
      </c>
      <c r="AF135" s="20">
        <f t="shared" si="22"/>
        <v>24.4</v>
      </c>
      <c r="AG135">
        <f t="shared" si="24"/>
        <v>21463</v>
      </c>
      <c r="AN135" t="str" cm="1">
        <f t="array" ref="AN135">_xlfn.IFS(AP135=TicketJuilletAoût2021!A1190,TicketJuilletAoût2021!B1190)</f>
        <v>PABEL</v>
      </c>
      <c r="AO135" s="23">
        <f t="shared" si="23"/>
        <v>49.38</v>
      </c>
      <c r="AP135">
        <f t="shared" si="25"/>
        <v>22518</v>
      </c>
    </row>
    <row r="136" spans="1:42" x14ac:dyDescent="0.25">
      <c r="A136">
        <v>21365</v>
      </c>
      <c r="B136">
        <v>72</v>
      </c>
      <c r="C136">
        <v>21.19</v>
      </c>
      <c r="D136">
        <v>4</v>
      </c>
      <c r="E136">
        <v>0</v>
      </c>
      <c r="F136" s="5">
        <f>DetailTicketJuilletAout2021[[#This Row],[Qte]]*(DetailTicketJuilletAout2021[[#This Row],[PrixUnit]]*(1-DetailTicketJuilletAout2021[[#This Row],[Remise%]]))</f>
        <v>84.76</v>
      </c>
      <c r="I136" s="5">
        <f>SUMIF(DétailTicketJuilletAoût2021!A131:A3163,DétailTicketJuilletAoût2021!J136,DétailTicketJuilletAoût2021!F131:F3163)</f>
        <v>98.761499999999984</v>
      </c>
      <c r="J136">
        <f t="shared" si="20"/>
        <v>21459</v>
      </c>
      <c r="M136" s="5">
        <f t="shared" ref="M136:M199" si="26">SUMIF(A3165:A4773,N136,F3165:F4773)</f>
        <v>372.69</v>
      </c>
      <c r="N136">
        <f t="shared" si="21"/>
        <v>22514</v>
      </c>
      <c r="AE136" t="str" cm="1">
        <f t="array" ref="AE136">_xlfn.IFS(AG136=TicketJuilletAout2021[[#This Row],[NoTicket]],TicketJuilletAout2021[[#This Row],[CodeCli]])</f>
        <v>CHLEC</v>
      </c>
      <c r="AF136" s="20">
        <f t="shared" si="22"/>
        <v>104.72799999999999</v>
      </c>
      <c r="AG136">
        <f t="shared" si="24"/>
        <v>21464</v>
      </c>
      <c r="AN136" t="str" cm="1">
        <f t="array" ref="AN136">_xlfn.IFS(AP136=TicketJuilletAoût2021!A1191,TicketJuilletAoût2021!B1191)</f>
        <v>GECAU</v>
      </c>
      <c r="AO136" s="23">
        <f t="shared" si="23"/>
        <v>65.14</v>
      </c>
      <c r="AP136">
        <f t="shared" si="25"/>
        <v>22519</v>
      </c>
    </row>
    <row r="137" spans="1:42" x14ac:dyDescent="0.25">
      <c r="A137">
        <v>21366</v>
      </c>
      <c r="B137">
        <v>7</v>
      </c>
      <c r="C137">
        <v>4.25</v>
      </c>
      <c r="D137">
        <v>1</v>
      </c>
      <c r="E137">
        <v>0</v>
      </c>
      <c r="F137" s="5">
        <f>DetailTicketJuilletAout2021[[#This Row],[Qte]]*(DetailTicketJuilletAout2021[[#This Row],[PrixUnit]]*(1-DetailTicketJuilletAout2021[[#This Row],[Remise%]]))</f>
        <v>4.25</v>
      </c>
      <c r="I137" s="5">
        <f>SUMIF(DétailTicketJuilletAoût2021!A132:A3164,DétailTicketJuilletAoût2021!J137,DétailTicketJuilletAoût2021!F132:F3164)</f>
        <v>52.44</v>
      </c>
      <c r="J137">
        <f t="shared" ref="J137:J200" si="27">J136+1</f>
        <v>21460</v>
      </c>
      <c r="M137" s="5">
        <f t="shared" si="26"/>
        <v>107</v>
      </c>
      <c r="N137">
        <f t="shared" ref="N137:N200" si="28">N136+1</f>
        <v>22515</v>
      </c>
      <c r="AE137" t="str" cm="1">
        <f t="array" ref="AE137">_xlfn.IFS(AG137=TicketJuilletAout2021[[#This Row],[NoTicket]],TicketJuilletAout2021[[#This Row],[CodeCli]])</f>
        <v>CLHAL</v>
      </c>
      <c r="AF137" s="20">
        <f t="shared" si="22"/>
        <v>40.043333333333337</v>
      </c>
      <c r="AG137">
        <f t="shared" si="24"/>
        <v>21465</v>
      </c>
      <c r="AN137" t="str" cm="1">
        <f t="array" ref="AN137">_xlfn.IFS(AP137=TicketJuilletAoût2021!A1192,TicketJuilletAoût2021!B1192)</f>
        <v>MOELK</v>
      </c>
      <c r="AO137" s="23">
        <f t="shared" si="23"/>
        <v>63.702857142857148</v>
      </c>
      <c r="AP137">
        <f t="shared" si="25"/>
        <v>22520</v>
      </c>
    </row>
    <row r="138" spans="1:42" x14ac:dyDescent="0.25">
      <c r="A138">
        <v>21366</v>
      </c>
      <c r="B138">
        <v>27</v>
      </c>
      <c r="C138">
        <v>26.83</v>
      </c>
      <c r="D138">
        <v>4</v>
      </c>
      <c r="E138">
        <v>0.25</v>
      </c>
      <c r="F138" s="5">
        <f>DetailTicketJuilletAout2021[[#This Row],[Qte]]*(DetailTicketJuilletAout2021[[#This Row],[PrixUnit]]*(1-DetailTicketJuilletAout2021[[#This Row],[Remise%]]))</f>
        <v>80.489999999999995</v>
      </c>
      <c r="I138" s="5">
        <f>SUMIF(DétailTicketJuilletAoût2021!A133:A3165,DétailTicketJuilletAoût2021!J138,DétailTicketJuilletAoût2021!F133:F3165)</f>
        <v>152.01900000000001</v>
      </c>
      <c r="J138">
        <f t="shared" si="27"/>
        <v>21461</v>
      </c>
      <c r="M138" s="5">
        <f t="shared" si="26"/>
        <v>255.04200000000003</v>
      </c>
      <c r="N138">
        <f t="shared" si="28"/>
        <v>22516</v>
      </c>
      <c r="AE138" t="str" cm="1">
        <f t="array" ref="AE138">_xlfn.IFS(AG138=TicketJuilletAout2021[[#This Row],[NoTicket]],TicketJuilletAout2021[[#This Row],[CodeCli]])</f>
        <v>JEHOU</v>
      </c>
      <c r="AF138" s="20">
        <f t="shared" si="22"/>
        <v>115.54500000000002</v>
      </c>
      <c r="AG138">
        <f t="shared" si="24"/>
        <v>21466</v>
      </c>
      <c r="AN138" t="str" cm="1">
        <f t="array" ref="AN138">_xlfn.IFS(AP138=TicketJuilletAoût2021!A1193,TicketJuilletAoût2021!B1193)</f>
        <v>RIDAB</v>
      </c>
      <c r="AO138" s="23">
        <f t="shared" si="23"/>
        <v>97.377499999999998</v>
      </c>
      <c r="AP138">
        <f t="shared" si="25"/>
        <v>22521</v>
      </c>
    </row>
    <row r="139" spans="1:42" x14ac:dyDescent="0.25">
      <c r="A139">
        <v>21366</v>
      </c>
      <c r="B139">
        <v>44</v>
      </c>
      <c r="C139">
        <v>11.89</v>
      </c>
      <c r="D139">
        <v>3</v>
      </c>
      <c r="E139">
        <v>0</v>
      </c>
      <c r="F139" s="5">
        <f>DetailTicketJuilletAout2021[[#This Row],[Qte]]*(DetailTicketJuilletAout2021[[#This Row],[PrixUnit]]*(1-DetailTicketJuilletAout2021[[#This Row],[Remise%]]))</f>
        <v>35.67</v>
      </c>
      <c r="I139" s="5">
        <f>SUMIF(DétailTicketJuilletAoût2021!A134:A3166,DétailTicketJuilletAoût2021!J139,DétailTicketJuilletAoût2021!F134:F3166)</f>
        <v>213.05700000000002</v>
      </c>
      <c r="J139">
        <f t="shared" si="27"/>
        <v>21462</v>
      </c>
      <c r="M139" s="5">
        <f t="shared" si="26"/>
        <v>95.88</v>
      </c>
      <c r="N139">
        <f t="shared" si="28"/>
        <v>22517</v>
      </c>
      <c r="AE139" t="str" cm="1">
        <f t="array" ref="AE139">_xlfn.IFS(AG139=TicketJuilletAout2021[[#This Row],[NoTicket]],TicketJuilletAout2021[[#This Row],[CodeCli]])</f>
        <v>PHFRO</v>
      </c>
      <c r="AF139" s="20">
        <f t="shared" si="22"/>
        <v>44.221333333333327</v>
      </c>
      <c r="AG139">
        <f t="shared" si="24"/>
        <v>21467</v>
      </c>
      <c r="AN139" t="str" cm="1">
        <f t="array" ref="AN139">_xlfn.IFS(AP139=TicketJuilletAoût2021!A1194,TicketJuilletAoût2021!B1194)</f>
        <v>NOBEL</v>
      </c>
      <c r="AO139" s="23">
        <f t="shared" si="23"/>
        <v>64.946666666666673</v>
      </c>
      <c r="AP139">
        <f t="shared" si="25"/>
        <v>22522</v>
      </c>
    </row>
    <row r="140" spans="1:42" x14ac:dyDescent="0.25">
      <c r="A140">
        <v>21366</v>
      </c>
      <c r="B140">
        <v>48</v>
      </c>
      <c r="C140">
        <v>9.7200000000000006</v>
      </c>
      <c r="D140">
        <v>1</v>
      </c>
      <c r="E140">
        <v>0</v>
      </c>
      <c r="F140" s="5">
        <f>DetailTicketJuilletAout2021[[#This Row],[Qte]]*(DetailTicketJuilletAout2021[[#This Row],[PrixUnit]]*(1-DetailTicketJuilletAout2021[[#This Row],[Remise%]]))</f>
        <v>9.7200000000000006</v>
      </c>
      <c r="I140" s="5">
        <f>SUMIF(DétailTicketJuilletAoût2021!A135:A3167,DétailTicketJuilletAoût2021!J140,DétailTicketJuilletAoût2021!F135:F3167)</f>
        <v>24.4</v>
      </c>
      <c r="J140">
        <f t="shared" si="27"/>
        <v>21463</v>
      </c>
      <c r="M140" s="5">
        <f t="shared" si="26"/>
        <v>49.38</v>
      </c>
      <c r="N140">
        <f t="shared" si="28"/>
        <v>22518</v>
      </c>
      <c r="AE140" t="str" cm="1">
        <f t="array" ref="AE140">_xlfn.IFS(AG140=TicketJuilletAout2021[[#This Row],[NoTicket]],TicketJuilletAout2021[[#This Row],[CodeCli]])</f>
        <v>ALAUV</v>
      </c>
      <c r="AF140" s="20">
        <f t="shared" si="22"/>
        <v>22.56</v>
      </c>
      <c r="AG140">
        <f t="shared" si="24"/>
        <v>21468</v>
      </c>
      <c r="AN140" t="str" cm="1">
        <f t="array" ref="AN140">_xlfn.IFS(AP140=TicketJuilletAoût2021!A1195,TicketJuilletAoût2021!B1195)</f>
        <v>JEHOU</v>
      </c>
      <c r="AO140" s="23">
        <f t="shared" si="23"/>
        <v>22.645714285714288</v>
      </c>
      <c r="AP140">
        <f t="shared" si="25"/>
        <v>22523</v>
      </c>
    </row>
    <row r="141" spans="1:42" x14ac:dyDescent="0.25">
      <c r="A141">
        <v>21366</v>
      </c>
      <c r="B141">
        <v>60</v>
      </c>
      <c r="C141">
        <v>20.73</v>
      </c>
      <c r="D141">
        <v>3</v>
      </c>
      <c r="E141">
        <v>0.25</v>
      </c>
      <c r="F141" s="5">
        <f>DetailTicketJuilletAout2021[[#This Row],[Qte]]*(DetailTicketJuilletAout2021[[#This Row],[PrixUnit]]*(1-DetailTicketJuilletAout2021[[#This Row],[Remise%]]))</f>
        <v>46.642499999999998</v>
      </c>
      <c r="I141" s="5">
        <f>SUMIF(DétailTicketJuilletAoût2021!A136:A3168,DétailTicketJuilletAoût2021!J141,DétailTicketJuilletAoût2021!F136:F3168)</f>
        <v>523.64</v>
      </c>
      <c r="J141">
        <f t="shared" si="27"/>
        <v>21464</v>
      </c>
      <c r="M141" s="5">
        <f t="shared" si="26"/>
        <v>195.42</v>
      </c>
      <c r="N141">
        <f t="shared" si="28"/>
        <v>22519</v>
      </c>
      <c r="AE141" t="str" cm="1">
        <f t="array" ref="AE141">_xlfn.IFS(AG141=TicketJuilletAout2021[[#This Row],[NoTicket]],TicketJuilletAout2021[[#This Row],[CodeCli]])</f>
        <v>ALDUV</v>
      </c>
      <c r="AF141" s="20">
        <f t="shared" si="22"/>
        <v>77.14</v>
      </c>
      <c r="AG141">
        <f t="shared" si="24"/>
        <v>21469</v>
      </c>
      <c r="AN141" t="str" cm="1">
        <f t="array" ref="AN141">_xlfn.IFS(AP141=TicketJuilletAoût2021!A1196,TicketJuilletAoût2021!B1196)</f>
        <v>THLOP</v>
      </c>
      <c r="AO141" s="23">
        <f t="shared" si="23"/>
        <v>120.99833333333332</v>
      </c>
      <c r="AP141">
        <f t="shared" si="25"/>
        <v>22524</v>
      </c>
    </row>
    <row r="142" spans="1:42" x14ac:dyDescent="0.25">
      <c r="A142">
        <v>21366</v>
      </c>
      <c r="B142">
        <v>1448</v>
      </c>
      <c r="C142">
        <v>9.77</v>
      </c>
      <c r="D142">
        <v>1</v>
      </c>
      <c r="E142">
        <v>0</v>
      </c>
      <c r="F142" s="5">
        <f>DetailTicketJuilletAout2021[[#This Row],[Qte]]*(DetailTicketJuilletAout2021[[#This Row],[PrixUnit]]*(1-DetailTicketJuilletAout2021[[#This Row],[Remise%]]))</f>
        <v>9.77</v>
      </c>
      <c r="I142" s="5">
        <f>SUMIF(DétailTicketJuilletAoût2021!A137:A3169,DétailTicketJuilletAoût2021!J142,DétailTicketJuilletAoût2021!F137:F3169)</f>
        <v>120.13000000000001</v>
      </c>
      <c r="J142">
        <f t="shared" si="27"/>
        <v>21465</v>
      </c>
      <c r="M142" s="5">
        <f t="shared" si="26"/>
        <v>445.92</v>
      </c>
      <c r="N142">
        <f t="shared" si="28"/>
        <v>22520</v>
      </c>
      <c r="AE142" t="str" cm="1">
        <f t="array" ref="AE142">_xlfn.IFS(AG142=TicketJuilletAout2021[[#This Row],[NoTicket]],TicketJuilletAout2021[[#This Row],[CodeCli]])</f>
        <v>MAEUS</v>
      </c>
      <c r="AF142" s="20">
        <f t="shared" si="22"/>
        <v>29.562000000000001</v>
      </c>
      <c r="AG142">
        <f t="shared" si="24"/>
        <v>21470</v>
      </c>
      <c r="AN142" t="str" cm="1">
        <f t="array" ref="AN142">_xlfn.IFS(AP142=TicketJuilletAoût2021!A1197,TicketJuilletAoût2021!B1197)</f>
        <v>ALCLE</v>
      </c>
      <c r="AO142" s="23">
        <f t="shared" si="23"/>
        <v>66.47</v>
      </c>
      <c r="AP142">
        <f t="shared" si="25"/>
        <v>22525</v>
      </c>
    </row>
    <row r="143" spans="1:42" x14ac:dyDescent="0.25">
      <c r="A143">
        <v>21366</v>
      </c>
      <c r="B143">
        <v>2650</v>
      </c>
      <c r="C143">
        <v>8.5399999999999991</v>
      </c>
      <c r="D143">
        <v>4</v>
      </c>
      <c r="E143">
        <v>0.25</v>
      </c>
      <c r="F143" s="5">
        <f>DetailTicketJuilletAout2021[[#This Row],[Qte]]*(DetailTicketJuilletAout2021[[#This Row],[PrixUnit]]*(1-DetailTicketJuilletAout2021[[#This Row],[Remise%]]))</f>
        <v>25.619999999999997</v>
      </c>
      <c r="I143" s="5">
        <f>SUMIF(DétailTicketJuilletAoût2021!A138:A3170,DétailTicketJuilletAoût2021!J143,DétailTicketJuilletAoût2021!F138:F3170)</f>
        <v>231.09000000000003</v>
      </c>
      <c r="J143">
        <f t="shared" si="27"/>
        <v>21466</v>
      </c>
      <c r="M143" s="5">
        <f t="shared" si="26"/>
        <v>389.51</v>
      </c>
      <c r="N143">
        <f t="shared" si="28"/>
        <v>22521</v>
      </c>
      <c r="AE143" t="str" cm="1">
        <f t="array" ref="AE143">_xlfn.IFS(AG143=TicketJuilletAout2021[[#This Row],[NoTicket]],TicketJuilletAout2021[[#This Row],[CodeCli]])</f>
        <v>GESEF</v>
      </c>
      <c r="AF143" s="20">
        <f t="shared" si="22"/>
        <v>62.924999999999997</v>
      </c>
      <c r="AG143">
        <f t="shared" si="24"/>
        <v>21471</v>
      </c>
      <c r="AN143" t="str" cm="1">
        <f t="array" ref="AN143">_xlfn.IFS(AP143=TicketJuilletAoût2021!A1198,TicketJuilletAoût2021!B1198)</f>
        <v>ALCLE</v>
      </c>
      <c r="AO143" s="23">
        <f t="shared" si="23"/>
        <v>71.64</v>
      </c>
      <c r="AP143">
        <f t="shared" si="25"/>
        <v>22526</v>
      </c>
    </row>
    <row r="144" spans="1:42" x14ac:dyDescent="0.25">
      <c r="A144">
        <v>21367</v>
      </c>
      <c r="B144">
        <v>1</v>
      </c>
      <c r="C144">
        <v>10.98</v>
      </c>
      <c r="D144">
        <v>3</v>
      </c>
      <c r="E144">
        <v>0.2</v>
      </c>
      <c r="F144" s="5">
        <f>DetailTicketJuilletAout2021[[#This Row],[Qte]]*(DetailTicketJuilletAout2021[[#This Row],[PrixUnit]]*(1-DetailTicketJuilletAout2021[[#This Row],[Remise%]]))</f>
        <v>26.352000000000004</v>
      </c>
      <c r="I144" s="5">
        <f>SUMIF(DétailTicketJuilletAoût2021!A139:A3171,DétailTicketJuilletAoût2021!J144,DétailTicketJuilletAoût2021!F139:F3171)</f>
        <v>132.66399999999999</v>
      </c>
      <c r="J144">
        <f t="shared" si="27"/>
        <v>21467</v>
      </c>
      <c r="M144" s="5">
        <f t="shared" si="26"/>
        <v>194.84</v>
      </c>
      <c r="N144">
        <f t="shared" si="28"/>
        <v>22522</v>
      </c>
      <c r="AE144" t="str" cm="1">
        <f t="array" ref="AE144">_xlfn.IFS(AG144=TicketJuilletAout2021[[#This Row],[NoTicket]],TicketJuilletAout2021[[#This Row],[CodeCli]])</f>
        <v>CHLEC</v>
      </c>
      <c r="AF144" s="20">
        <f t="shared" si="22"/>
        <v>34.062750000000008</v>
      </c>
      <c r="AG144">
        <f t="shared" si="24"/>
        <v>21472</v>
      </c>
      <c r="AN144" t="str" cm="1">
        <f t="array" ref="AN144">_xlfn.IFS(AP144=TicketJuilletAoût2021!A1199,TicketJuilletAoût2021!B1199)</f>
        <v>SAJOU</v>
      </c>
      <c r="AO144" s="23">
        <f t="shared" si="23"/>
        <v>73.511428571428581</v>
      </c>
      <c r="AP144">
        <f t="shared" si="25"/>
        <v>22527</v>
      </c>
    </row>
    <row r="145" spans="1:42" x14ac:dyDescent="0.25">
      <c r="A145">
        <v>21367</v>
      </c>
      <c r="B145">
        <v>40</v>
      </c>
      <c r="C145">
        <v>11.28</v>
      </c>
      <c r="D145">
        <v>3</v>
      </c>
      <c r="E145">
        <v>0.2</v>
      </c>
      <c r="F145" s="5">
        <f>DetailTicketJuilletAout2021[[#This Row],[Qte]]*(DetailTicketJuilletAout2021[[#This Row],[PrixUnit]]*(1-DetailTicketJuilletAout2021[[#This Row],[Remise%]]))</f>
        <v>27.071999999999996</v>
      </c>
      <c r="I145" s="5">
        <f>SUMIF(DétailTicketJuilletAoût2021!A140:A3172,DétailTicketJuilletAoût2021!J145,DétailTicketJuilletAoût2021!F140:F3172)</f>
        <v>45.12</v>
      </c>
      <c r="J145">
        <f t="shared" si="27"/>
        <v>21468</v>
      </c>
      <c r="M145" s="5">
        <f t="shared" si="26"/>
        <v>158.52000000000001</v>
      </c>
      <c r="N145">
        <f t="shared" si="28"/>
        <v>22523</v>
      </c>
      <c r="AE145" t="str" cm="1">
        <f t="array" ref="AE145">_xlfn.IFS(AG145=TicketJuilletAout2021[[#This Row],[NoTicket]],TicketJuilletAout2021[[#This Row],[CodeCli]])</f>
        <v>ERBEC</v>
      </c>
      <c r="AF145" s="20">
        <f t="shared" si="22"/>
        <v>14.64</v>
      </c>
      <c r="AG145">
        <f t="shared" si="24"/>
        <v>21473</v>
      </c>
      <c r="AN145" t="str" cm="1">
        <f t="array" ref="AN145">_xlfn.IFS(AP145=TicketJuilletAoût2021!A1200,TicketJuilletAoût2021!B1200)</f>
        <v>ALDUV</v>
      </c>
      <c r="AO145" s="23">
        <f t="shared" si="23"/>
        <v>56.7</v>
      </c>
      <c r="AP145">
        <f t="shared" si="25"/>
        <v>22528</v>
      </c>
    </row>
    <row r="146" spans="1:42" x14ac:dyDescent="0.25">
      <c r="A146">
        <v>21367</v>
      </c>
      <c r="B146">
        <v>53</v>
      </c>
      <c r="C146">
        <v>19.97</v>
      </c>
      <c r="D146">
        <v>3</v>
      </c>
      <c r="E146">
        <v>0.2</v>
      </c>
      <c r="F146" s="5">
        <f>DetailTicketJuilletAout2021[[#This Row],[Qte]]*(DetailTicketJuilletAout2021[[#This Row],[PrixUnit]]*(1-DetailTicketJuilletAout2021[[#This Row],[Remise%]]))</f>
        <v>47.927999999999997</v>
      </c>
      <c r="I146" s="5">
        <f>SUMIF(DétailTicketJuilletAoût2021!A141:A3173,DétailTicketJuilletAoût2021!J146,DétailTicketJuilletAoût2021!F141:F3173)</f>
        <v>308.56</v>
      </c>
      <c r="J146">
        <f t="shared" si="27"/>
        <v>21469</v>
      </c>
      <c r="M146" s="5">
        <f t="shared" si="26"/>
        <v>725.9899999999999</v>
      </c>
      <c r="N146">
        <f t="shared" si="28"/>
        <v>22524</v>
      </c>
      <c r="AE146" t="str" cm="1">
        <f t="array" ref="AE146">_xlfn.IFS(AG146=TicketJuilletAout2021[[#This Row],[NoTicket]],TicketJuilletAout2021[[#This Row],[CodeCli]])</f>
        <v>BETIZ</v>
      </c>
      <c r="AF146" s="20">
        <f t="shared" si="22"/>
        <v>87.8</v>
      </c>
      <c r="AG146">
        <f t="shared" si="24"/>
        <v>21474</v>
      </c>
      <c r="AN146" t="str" cm="1">
        <f t="array" ref="AN146">_xlfn.IFS(AP146=TicketJuilletAoût2021!A1201,TicketJuilletAoût2021!B1201)</f>
        <v>OLLHE</v>
      </c>
      <c r="AO146" s="23">
        <f t="shared" si="23"/>
        <v>57.94083333333333</v>
      </c>
      <c r="AP146">
        <f t="shared" si="25"/>
        <v>22529</v>
      </c>
    </row>
    <row r="147" spans="1:42" x14ac:dyDescent="0.25">
      <c r="A147">
        <v>21368</v>
      </c>
      <c r="B147">
        <v>35</v>
      </c>
      <c r="C147">
        <v>10.98</v>
      </c>
      <c r="D147">
        <v>4</v>
      </c>
      <c r="E147">
        <v>0</v>
      </c>
      <c r="F147" s="5">
        <f>DetailTicketJuilletAout2021[[#This Row],[Qte]]*(DetailTicketJuilletAout2021[[#This Row],[PrixUnit]]*(1-DetailTicketJuilletAout2021[[#This Row],[Remise%]]))</f>
        <v>43.92</v>
      </c>
      <c r="I147" s="5">
        <f>SUMIF(DétailTicketJuilletAoût2021!A142:A3174,DétailTicketJuilletAoût2021!J147,DétailTicketJuilletAoût2021!F142:F3174)</f>
        <v>88.686000000000007</v>
      </c>
      <c r="J147">
        <f t="shared" si="27"/>
        <v>21470</v>
      </c>
      <c r="M147" s="5">
        <f t="shared" si="26"/>
        <v>332.35</v>
      </c>
      <c r="N147">
        <f t="shared" si="28"/>
        <v>22525</v>
      </c>
      <c r="AE147" t="str" cm="1">
        <f t="array" ref="AE147">_xlfn.IFS(AG147=TicketJuilletAout2021[[#This Row],[NoTicket]],TicketJuilletAout2021[[#This Row],[CodeCli]])</f>
        <v>MOELK</v>
      </c>
      <c r="AF147" s="20">
        <f t="shared" si="22"/>
        <v>32.632499999999993</v>
      </c>
      <c r="AG147">
        <f t="shared" si="24"/>
        <v>21475</v>
      </c>
      <c r="AN147" t="str" cm="1">
        <f t="array" ref="AN147">_xlfn.IFS(AP147=TicketJuilletAoût2021!A1202,TicketJuilletAoût2021!B1202)</f>
        <v>MOELK</v>
      </c>
      <c r="AO147" s="23">
        <f t="shared" si="23"/>
        <v>35.479999999999997</v>
      </c>
      <c r="AP147">
        <f t="shared" si="25"/>
        <v>22530</v>
      </c>
    </row>
    <row r="148" spans="1:42" x14ac:dyDescent="0.25">
      <c r="A148">
        <v>21368</v>
      </c>
      <c r="B148">
        <v>62</v>
      </c>
      <c r="C148">
        <v>30.03</v>
      </c>
      <c r="D148">
        <v>3</v>
      </c>
      <c r="E148">
        <v>0</v>
      </c>
      <c r="F148" s="5">
        <f>DetailTicketJuilletAout2021[[#This Row],[Qte]]*(DetailTicketJuilletAout2021[[#This Row],[PrixUnit]]*(1-DetailTicketJuilletAout2021[[#This Row],[Remise%]]))</f>
        <v>90.09</v>
      </c>
      <c r="I148" s="5">
        <f>SUMIF(DétailTicketJuilletAoût2021!A143:A3175,DétailTicketJuilletAoût2021!J148,DétailTicketJuilletAoût2021!F143:F3175)</f>
        <v>251.7</v>
      </c>
      <c r="J148">
        <f t="shared" si="27"/>
        <v>21471</v>
      </c>
      <c r="M148" s="5">
        <f t="shared" si="26"/>
        <v>143.28</v>
      </c>
      <c r="N148">
        <f t="shared" si="28"/>
        <v>22526</v>
      </c>
      <c r="AE148" t="str" cm="1">
        <f t="array" ref="AE148">_xlfn.IFS(AG148=TicketJuilletAout2021[[#This Row],[NoTicket]],TicketJuilletAout2021[[#This Row],[CodeCli]])</f>
        <v>PASAU</v>
      </c>
      <c r="AF148" s="20">
        <f t="shared" si="22"/>
        <v>67.38</v>
      </c>
      <c r="AG148">
        <f t="shared" si="24"/>
        <v>21476</v>
      </c>
      <c r="AN148" t="str" cm="1">
        <f t="array" ref="AN148">_xlfn.IFS(AP148=TicketJuilletAoût2021!A1203,TicketJuilletAoût2021!B1203)</f>
        <v>ERDUR</v>
      </c>
      <c r="AO148" s="23">
        <f t="shared" si="23"/>
        <v>42.330000000000005</v>
      </c>
      <c r="AP148">
        <f t="shared" si="25"/>
        <v>22531</v>
      </c>
    </row>
    <row r="149" spans="1:42" x14ac:dyDescent="0.25">
      <c r="A149">
        <v>21369</v>
      </c>
      <c r="B149">
        <v>16</v>
      </c>
      <c r="C149">
        <v>10.67</v>
      </c>
      <c r="D149">
        <v>3</v>
      </c>
      <c r="E149">
        <v>0.15</v>
      </c>
      <c r="F149" s="5">
        <f>DetailTicketJuilletAout2021[[#This Row],[Qte]]*(DetailTicketJuilletAout2021[[#This Row],[PrixUnit]]*(1-DetailTicketJuilletAout2021[[#This Row],[Remise%]]))</f>
        <v>27.208500000000001</v>
      </c>
      <c r="I149" s="5">
        <f>SUMIF(DétailTicketJuilletAoût2021!A144:A3176,DétailTicketJuilletAoût2021!J149,DétailTicketJuilletAoût2021!F144:F3176)</f>
        <v>136.25100000000003</v>
      </c>
      <c r="J149">
        <f t="shared" si="27"/>
        <v>21472</v>
      </c>
      <c r="M149" s="5">
        <f t="shared" si="26"/>
        <v>514.58000000000004</v>
      </c>
      <c r="N149">
        <f t="shared" si="28"/>
        <v>22527</v>
      </c>
      <c r="AE149" t="str" cm="1">
        <f t="array" ref="AE149">_xlfn.IFS(AG149=TicketJuilletAout2021[[#This Row],[NoTicket]],TicketJuilletAout2021[[#This Row],[CodeCli]])</f>
        <v>NAROU</v>
      </c>
      <c r="AF149" s="20">
        <f t="shared" si="22"/>
        <v>59.818666666666665</v>
      </c>
      <c r="AG149">
        <f t="shared" si="24"/>
        <v>21477</v>
      </c>
      <c r="AN149" t="str" cm="1">
        <f t="array" ref="AN149">_xlfn.IFS(AP149=TicketJuilletAoût2021!A1204,TicketJuilletAoût2021!B1204)</f>
        <v>OLFER</v>
      </c>
      <c r="AO149" s="23">
        <f t="shared" si="23"/>
        <v>61.102500000000006</v>
      </c>
      <c r="AP149">
        <f t="shared" si="25"/>
        <v>22532</v>
      </c>
    </row>
    <row r="150" spans="1:42" x14ac:dyDescent="0.25">
      <c r="A150">
        <v>21369</v>
      </c>
      <c r="B150">
        <v>34</v>
      </c>
      <c r="C150">
        <v>8.5399999999999991</v>
      </c>
      <c r="D150">
        <v>3</v>
      </c>
      <c r="E150">
        <v>0</v>
      </c>
      <c r="F150" s="5">
        <f>DetailTicketJuilletAout2021[[#This Row],[Qte]]*(DetailTicketJuilletAout2021[[#This Row],[PrixUnit]]*(1-DetailTicketJuilletAout2021[[#This Row],[Remise%]]))</f>
        <v>25.619999999999997</v>
      </c>
      <c r="I150" s="5">
        <f>SUMIF(DétailTicketJuilletAoût2021!A145:A3177,DétailTicketJuilletAoût2021!J150,DétailTicketJuilletAoût2021!F145:F3177)</f>
        <v>14.64</v>
      </c>
      <c r="J150">
        <f t="shared" si="27"/>
        <v>21473</v>
      </c>
      <c r="M150" s="5">
        <f t="shared" si="26"/>
        <v>113.4</v>
      </c>
      <c r="N150">
        <f t="shared" si="28"/>
        <v>22528</v>
      </c>
      <c r="AE150" t="str" cm="1">
        <f t="array" ref="AE150">_xlfn.IFS(AG150=TicketJuilletAout2021[[#This Row],[NoTicket]],TicketJuilletAout2021[[#This Row],[CodeCli]])</f>
        <v>ERDEB</v>
      </c>
      <c r="AF150" s="20">
        <f t="shared" si="22"/>
        <v>44.160000000000004</v>
      </c>
      <c r="AG150">
        <f t="shared" si="24"/>
        <v>21478</v>
      </c>
      <c r="AN150" t="str" cm="1">
        <f t="array" ref="AN150">_xlfn.IFS(AP150=TicketJuilletAoût2021!A1205,TicketJuilletAoût2021!B1205)</f>
        <v>SEADI</v>
      </c>
      <c r="AO150" s="23">
        <f t="shared" si="23"/>
        <v>37.724999999999994</v>
      </c>
      <c r="AP150">
        <f t="shared" si="25"/>
        <v>22533</v>
      </c>
    </row>
    <row r="151" spans="1:42" x14ac:dyDescent="0.25">
      <c r="A151">
        <v>21369</v>
      </c>
      <c r="B151">
        <v>46</v>
      </c>
      <c r="C151">
        <v>7.32</v>
      </c>
      <c r="D151">
        <v>4</v>
      </c>
      <c r="E151">
        <v>0.15</v>
      </c>
      <c r="F151" s="5">
        <f>DetailTicketJuilletAout2021[[#This Row],[Qte]]*(DetailTicketJuilletAout2021[[#This Row],[PrixUnit]]*(1-DetailTicketJuilletAout2021[[#This Row],[Remise%]]))</f>
        <v>24.888000000000002</v>
      </c>
      <c r="I151" s="5">
        <f>SUMIF(DétailTicketJuilletAoût2021!A146:A3178,DétailTicketJuilletAoût2021!J151,DétailTicketJuilletAoût2021!F146:F3178)</f>
        <v>87.8</v>
      </c>
      <c r="J151">
        <f t="shared" si="27"/>
        <v>21474</v>
      </c>
      <c r="M151" s="5">
        <f t="shared" si="26"/>
        <v>347.64499999999998</v>
      </c>
      <c r="N151">
        <f t="shared" si="28"/>
        <v>22529</v>
      </c>
      <c r="AE151" t="str" cm="1">
        <f t="array" ref="AE151">_xlfn.IFS(AG151=TicketJuilletAout2021[[#This Row],[NoTicket]],TicketJuilletAout2021[[#This Row],[CodeCli]])</f>
        <v>VIVAN</v>
      </c>
      <c r="AF151" s="20">
        <f t="shared" si="22"/>
        <v>65.313999999999993</v>
      </c>
      <c r="AG151">
        <f t="shared" si="24"/>
        <v>21479</v>
      </c>
      <c r="AN151" t="str" cm="1">
        <f t="array" ref="AN151">_xlfn.IFS(AP151=TicketJuilletAoût2021!A1206,TicketJuilletAoût2021!B1206)</f>
        <v>ALCLE</v>
      </c>
      <c r="AO151" s="23">
        <f t="shared" si="23"/>
        <v>96.365000000000009</v>
      </c>
      <c r="AP151">
        <f t="shared" si="25"/>
        <v>22534</v>
      </c>
    </row>
    <row r="152" spans="1:42" x14ac:dyDescent="0.25">
      <c r="A152">
        <v>21370</v>
      </c>
      <c r="B152">
        <v>7</v>
      </c>
      <c r="C152">
        <v>4.25</v>
      </c>
      <c r="D152">
        <v>1</v>
      </c>
      <c r="E152">
        <v>0</v>
      </c>
      <c r="F152" s="5">
        <f>DetailTicketJuilletAout2021[[#This Row],[Qte]]*(DetailTicketJuilletAout2021[[#This Row],[PrixUnit]]*(1-DetailTicketJuilletAout2021[[#This Row],[Remise%]]))</f>
        <v>4.25</v>
      </c>
      <c r="I152" s="5">
        <f>SUMIF(DétailTicketJuilletAoût2021!A147:A3179,DétailTicketJuilletAoût2021!J152,DétailTicketJuilletAoût2021!F147:F3179)</f>
        <v>163.16249999999997</v>
      </c>
      <c r="J152">
        <f t="shared" si="27"/>
        <v>21475</v>
      </c>
      <c r="M152" s="5">
        <f t="shared" si="26"/>
        <v>141.91999999999999</v>
      </c>
      <c r="N152">
        <f t="shared" si="28"/>
        <v>22530</v>
      </c>
      <c r="AE152" t="str" cm="1">
        <f t="array" ref="AE152">_xlfn.IFS(AG152=TicketJuilletAout2021[[#This Row],[NoTicket]],TicketJuilletAout2021[[#This Row],[CodeCli]])</f>
        <v>MOELK</v>
      </c>
      <c r="AF152" s="20">
        <f t="shared" si="22"/>
        <v>42.822000000000003</v>
      </c>
      <c r="AG152">
        <f t="shared" si="24"/>
        <v>21480</v>
      </c>
      <c r="AN152" t="str" cm="1">
        <f t="array" ref="AN152">_xlfn.IFS(AP152=TicketJuilletAoût2021!A1207,TicketJuilletAoût2021!B1207)</f>
        <v>LEHOS</v>
      </c>
      <c r="AO152" s="23">
        <f t="shared" si="23"/>
        <v>71.66</v>
      </c>
      <c r="AP152">
        <f t="shared" si="25"/>
        <v>22535</v>
      </c>
    </row>
    <row r="153" spans="1:42" x14ac:dyDescent="0.25">
      <c r="A153">
        <v>21370</v>
      </c>
      <c r="B153">
        <v>27</v>
      </c>
      <c r="C153">
        <v>26.83</v>
      </c>
      <c r="D153">
        <v>4</v>
      </c>
      <c r="E153">
        <v>0.25</v>
      </c>
      <c r="F153" s="5">
        <f>DetailTicketJuilletAout2021[[#This Row],[Qte]]*(DetailTicketJuilletAout2021[[#This Row],[PrixUnit]]*(1-DetailTicketJuilletAout2021[[#This Row],[Remise%]]))</f>
        <v>80.489999999999995</v>
      </c>
      <c r="I153" s="5">
        <f>SUMIF(DétailTicketJuilletAoût2021!A148:A3180,DétailTicketJuilletAoût2021!J153,DétailTicketJuilletAoût2021!F148:F3180)</f>
        <v>134.76</v>
      </c>
      <c r="J153">
        <f t="shared" si="27"/>
        <v>21476</v>
      </c>
      <c r="M153" s="5">
        <f t="shared" si="26"/>
        <v>126.99000000000001</v>
      </c>
      <c r="N153">
        <f t="shared" si="28"/>
        <v>22531</v>
      </c>
      <c r="AE153" t="str" cm="1">
        <f t="array" ref="AE153">_xlfn.IFS(AG153=TicketJuilletAout2021[[#This Row],[NoTicket]],TicketJuilletAout2021[[#This Row],[CodeCli]])</f>
        <v>ZOHED</v>
      </c>
      <c r="AF153" s="20">
        <f t="shared" si="22"/>
        <v>33.6175</v>
      </c>
      <c r="AG153">
        <f t="shared" si="24"/>
        <v>21481</v>
      </c>
      <c r="AN153" t="str" cm="1">
        <f t="array" ref="AN153">_xlfn.IFS(AP153=TicketJuilletAoût2021!A1208,TicketJuilletAoût2021!B1208)</f>
        <v>DACOU</v>
      </c>
      <c r="AO153" s="23">
        <f t="shared" si="23"/>
        <v>43.416437500000001</v>
      </c>
      <c r="AP153">
        <f t="shared" si="25"/>
        <v>22536</v>
      </c>
    </row>
    <row r="154" spans="1:42" x14ac:dyDescent="0.25">
      <c r="A154">
        <v>21370</v>
      </c>
      <c r="B154">
        <v>44</v>
      </c>
      <c r="C154">
        <v>11.89</v>
      </c>
      <c r="D154">
        <v>3</v>
      </c>
      <c r="E154">
        <v>0</v>
      </c>
      <c r="F154" s="5">
        <f>DetailTicketJuilletAout2021[[#This Row],[Qte]]*(DetailTicketJuilletAout2021[[#This Row],[PrixUnit]]*(1-DetailTicketJuilletAout2021[[#This Row],[Remise%]]))</f>
        <v>35.67</v>
      </c>
      <c r="I154" s="5">
        <f>SUMIF(DétailTicketJuilletAoût2021!A149:A3181,DétailTicketJuilletAoût2021!J154,DétailTicketJuilletAoût2021!F149:F3181)</f>
        <v>179.45599999999999</v>
      </c>
      <c r="J154">
        <f t="shared" si="27"/>
        <v>21477</v>
      </c>
      <c r="M154" s="5">
        <f t="shared" si="26"/>
        <v>427.71750000000003</v>
      </c>
      <c r="N154">
        <f t="shared" si="28"/>
        <v>22532</v>
      </c>
      <c r="AE154" t="str" cm="1">
        <f t="array" ref="AE154">_xlfn.IFS(AG154=TicketJuilletAout2021[[#This Row],[NoTicket]],TicketJuilletAout2021[[#This Row],[CodeCli]])</f>
        <v>DIDAL</v>
      </c>
      <c r="AF154" s="20">
        <f t="shared" si="22"/>
        <v>98.639999999999986</v>
      </c>
      <c r="AG154">
        <f t="shared" si="24"/>
        <v>21482</v>
      </c>
      <c r="AN154" t="str" cm="1">
        <f t="array" ref="AN154">_xlfn.IFS(AP154=TicketJuilletAoût2021!A1209,TicketJuilletAoût2021!B1209)</f>
        <v>FAMAR</v>
      </c>
      <c r="AO154" s="23">
        <f t="shared" si="23"/>
        <v>70.185999999999993</v>
      </c>
      <c r="AP154">
        <f t="shared" si="25"/>
        <v>22537</v>
      </c>
    </row>
    <row r="155" spans="1:42" x14ac:dyDescent="0.25">
      <c r="A155">
        <v>21370</v>
      </c>
      <c r="B155">
        <v>54</v>
      </c>
      <c r="C155">
        <v>4.57</v>
      </c>
      <c r="D155">
        <v>4</v>
      </c>
      <c r="E155">
        <v>0.1</v>
      </c>
      <c r="F155" s="5">
        <f>DetailTicketJuilletAout2021[[#This Row],[Qte]]*(DetailTicketJuilletAout2021[[#This Row],[PrixUnit]]*(1-DetailTicketJuilletAout2021[[#This Row],[Remise%]]))</f>
        <v>16.452000000000002</v>
      </c>
      <c r="I155" s="5">
        <f>SUMIF(DétailTicketJuilletAoût2021!A150:A3182,DétailTicketJuilletAoût2021!J155,DétailTicketJuilletAoût2021!F150:F3182)</f>
        <v>132.48000000000002</v>
      </c>
      <c r="J155">
        <f t="shared" si="27"/>
        <v>21478</v>
      </c>
      <c r="M155" s="5">
        <f t="shared" si="26"/>
        <v>75.449999999999989</v>
      </c>
      <c r="N155">
        <f t="shared" si="28"/>
        <v>22533</v>
      </c>
      <c r="AE155" t="str" cm="1">
        <f t="array" ref="AE155">_xlfn.IFS(AG155=TicketJuilletAout2021[[#This Row],[NoTicket]],TicketJuilletAout2021[[#This Row],[CodeCli]])</f>
        <v>ALCLE</v>
      </c>
      <c r="AF155" s="20">
        <f t="shared" si="22"/>
        <v>61.737500000000004</v>
      </c>
      <c r="AG155">
        <f t="shared" si="24"/>
        <v>21483</v>
      </c>
      <c r="AN155" t="str" cm="1">
        <f t="array" ref="AN155">_xlfn.IFS(AP155=TicketJuilletAoût2021!A1210,TicketJuilletAoût2021!B1210)</f>
        <v>SAJOU</v>
      </c>
      <c r="AO155" s="23">
        <f t="shared" si="23"/>
        <v>41.480000000000004</v>
      </c>
      <c r="AP155">
        <f t="shared" si="25"/>
        <v>22538</v>
      </c>
    </row>
    <row r="156" spans="1:42" x14ac:dyDescent="0.25">
      <c r="A156">
        <v>21370</v>
      </c>
      <c r="B156">
        <v>60</v>
      </c>
      <c r="C156">
        <v>20.73</v>
      </c>
      <c r="D156">
        <v>3</v>
      </c>
      <c r="E156">
        <v>0.25</v>
      </c>
      <c r="F156" s="5">
        <f>DetailTicketJuilletAout2021[[#This Row],[Qte]]*(DetailTicketJuilletAout2021[[#This Row],[PrixUnit]]*(1-DetailTicketJuilletAout2021[[#This Row],[Remise%]]))</f>
        <v>46.642499999999998</v>
      </c>
      <c r="I156" s="5">
        <f>SUMIF(DétailTicketJuilletAoût2021!A151:A3183,DétailTicketJuilletAoût2021!J156,DétailTicketJuilletAoût2021!F151:F3183)</f>
        <v>130.62799999999999</v>
      </c>
      <c r="J156">
        <f t="shared" si="27"/>
        <v>21479</v>
      </c>
      <c r="M156" s="5">
        <f t="shared" si="26"/>
        <v>192.73000000000002</v>
      </c>
      <c r="N156">
        <f t="shared" si="28"/>
        <v>22534</v>
      </c>
      <c r="AE156" t="str" cm="1">
        <f t="array" ref="AE156">_xlfn.IFS(AG156=TicketJuilletAout2021[[#This Row],[NoTicket]],TicketJuilletAout2021[[#This Row],[CodeCli]])</f>
        <v>CHLEC</v>
      </c>
      <c r="AF156" s="20">
        <f t="shared" si="22"/>
        <v>64.64</v>
      </c>
      <c r="AG156">
        <f t="shared" si="24"/>
        <v>21484</v>
      </c>
      <c r="AN156" t="str" cm="1">
        <f t="array" ref="AN156">_xlfn.IFS(AP156=TicketJuilletAoût2021!A1211,TicketJuilletAoût2021!B1211)</f>
        <v>DACOU</v>
      </c>
      <c r="AO156" s="23">
        <f t="shared" si="23"/>
        <v>35.991666666666667</v>
      </c>
      <c r="AP156">
        <f t="shared" si="25"/>
        <v>22539</v>
      </c>
    </row>
    <row r="157" spans="1:42" x14ac:dyDescent="0.25">
      <c r="A157">
        <v>21370</v>
      </c>
      <c r="B157">
        <v>761</v>
      </c>
      <c r="C157">
        <v>3.64</v>
      </c>
      <c r="D157">
        <v>1</v>
      </c>
      <c r="E157">
        <v>0</v>
      </c>
      <c r="F157" s="5">
        <f>DetailTicketJuilletAout2021[[#This Row],[Qte]]*(DetailTicketJuilletAout2021[[#This Row],[PrixUnit]]*(1-DetailTicketJuilletAout2021[[#This Row],[Remise%]]))</f>
        <v>3.64</v>
      </c>
      <c r="I157" s="5">
        <f>SUMIF(DétailTicketJuilletAoût2021!A152:A3184,DétailTicketJuilletAoût2021!J157,DétailTicketJuilletAoût2021!F152:F3184)</f>
        <v>85.644000000000005</v>
      </c>
      <c r="J157">
        <f t="shared" si="27"/>
        <v>21480</v>
      </c>
      <c r="M157" s="5">
        <f t="shared" si="26"/>
        <v>143.32</v>
      </c>
      <c r="N157">
        <f t="shared" si="28"/>
        <v>22535</v>
      </c>
      <c r="AE157" t="str" cm="1">
        <f t="array" ref="AE157">_xlfn.IFS(AG157=TicketJuilletAout2021[[#This Row],[NoTicket]],TicketJuilletAout2021[[#This Row],[CodeCli]])</f>
        <v>CHLEC</v>
      </c>
      <c r="AF157" s="20">
        <f t="shared" si="22"/>
        <v>26.81325</v>
      </c>
      <c r="AG157">
        <f t="shared" si="24"/>
        <v>21485</v>
      </c>
      <c r="AN157" t="str" cm="1">
        <f t="array" ref="AN157">_xlfn.IFS(AP157=TicketJuilletAoût2021!A1212,TicketJuilletAoût2021!B1212)</f>
        <v>REDAN</v>
      </c>
      <c r="AO157" s="23">
        <f t="shared" si="23"/>
        <v>15.6675</v>
      </c>
      <c r="AP157">
        <f t="shared" si="25"/>
        <v>22540</v>
      </c>
    </row>
    <row r="158" spans="1:42" x14ac:dyDescent="0.25">
      <c r="A158">
        <v>21370</v>
      </c>
      <c r="B158">
        <v>1448</v>
      </c>
      <c r="C158">
        <v>9.77</v>
      </c>
      <c r="D158">
        <v>1</v>
      </c>
      <c r="E158">
        <v>0</v>
      </c>
      <c r="F158" s="5">
        <f>DetailTicketJuilletAout2021[[#This Row],[Qte]]*(DetailTicketJuilletAout2021[[#This Row],[PrixUnit]]*(1-DetailTicketJuilletAout2021[[#This Row],[Remise%]]))</f>
        <v>9.77</v>
      </c>
      <c r="I158" s="5">
        <f>SUMIF(DétailTicketJuilletAoût2021!A153:A3185,DétailTicketJuilletAoût2021!J158,DétailTicketJuilletAoût2021!F153:F3185)</f>
        <v>134.47</v>
      </c>
      <c r="J158">
        <f t="shared" si="27"/>
        <v>21481</v>
      </c>
      <c r="M158" s="5">
        <f t="shared" si="26"/>
        <v>347.33150000000001</v>
      </c>
      <c r="N158">
        <f t="shared" si="28"/>
        <v>22536</v>
      </c>
      <c r="AE158" t="str" cm="1">
        <f t="array" ref="AE158">_xlfn.IFS(AG158=TicketJuilletAout2021[[#This Row],[NoTicket]],TicketJuilletAout2021[[#This Row],[CodeCli]])</f>
        <v>NISCH</v>
      </c>
      <c r="AF158" s="20">
        <f t="shared" si="22"/>
        <v>37.657999999999994</v>
      </c>
      <c r="AG158">
        <f t="shared" si="24"/>
        <v>21486</v>
      </c>
      <c r="AN158" t="str" cm="1">
        <f t="array" ref="AN158">_xlfn.IFS(AP158=TicketJuilletAoût2021!A1213,TicketJuilletAoût2021!B1213)</f>
        <v>NAROU</v>
      </c>
      <c r="AO158" s="23">
        <f t="shared" si="23"/>
        <v>57.069999999999993</v>
      </c>
      <c r="AP158">
        <f t="shared" si="25"/>
        <v>22541</v>
      </c>
    </row>
    <row r="159" spans="1:42" x14ac:dyDescent="0.25">
      <c r="A159">
        <v>21370</v>
      </c>
      <c r="B159">
        <v>1495</v>
      </c>
      <c r="C159">
        <v>12.41</v>
      </c>
      <c r="D159">
        <v>1</v>
      </c>
      <c r="E159">
        <v>0</v>
      </c>
      <c r="F159" s="5">
        <f>DetailTicketJuilletAout2021[[#This Row],[Qte]]*(DetailTicketJuilletAout2021[[#This Row],[PrixUnit]]*(1-DetailTicketJuilletAout2021[[#This Row],[Remise%]]))</f>
        <v>12.41</v>
      </c>
      <c r="I159" s="5">
        <f>SUMIF(DétailTicketJuilletAoût2021!A154:A3186,DétailTicketJuilletAoût2021!J159,DétailTicketJuilletAoût2021!F154:F3186)</f>
        <v>295.91999999999996</v>
      </c>
      <c r="J159">
        <f t="shared" si="27"/>
        <v>21482</v>
      </c>
      <c r="M159" s="5">
        <f t="shared" si="26"/>
        <v>210.55799999999999</v>
      </c>
      <c r="N159">
        <f t="shared" si="28"/>
        <v>22537</v>
      </c>
      <c r="AE159" t="str" cm="1">
        <f t="array" ref="AE159">_xlfn.IFS(AG159=TicketJuilletAout2021[[#This Row],[NoTicket]],TicketJuilletAout2021[[#This Row],[CodeCli]])</f>
        <v>RARAB</v>
      </c>
      <c r="AF159" s="20">
        <f t="shared" si="22"/>
        <v>24.4</v>
      </c>
      <c r="AG159">
        <f t="shared" si="24"/>
        <v>21487</v>
      </c>
      <c r="AN159" t="str" cm="1">
        <f t="array" ref="AN159">_xlfn.IFS(AP159=TicketJuilletAoût2021!A1214,TicketJuilletAoût2021!B1214)</f>
        <v>ANLER</v>
      </c>
      <c r="AO159" s="23">
        <f t="shared" si="23"/>
        <v>51.319499999999998</v>
      </c>
      <c r="AP159">
        <f t="shared" si="25"/>
        <v>22542</v>
      </c>
    </row>
    <row r="160" spans="1:42" x14ac:dyDescent="0.25">
      <c r="A160">
        <v>21370</v>
      </c>
      <c r="B160">
        <v>2650</v>
      </c>
      <c r="C160">
        <v>8.5399999999999991</v>
      </c>
      <c r="D160">
        <v>4</v>
      </c>
      <c r="E160">
        <v>0.25</v>
      </c>
      <c r="F160" s="5">
        <f>DetailTicketJuilletAout2021[[#This Row],[Qte]]*(DetailTicketJuilletAout2021[[#This Row],[PrixUnit]]*(1-DetailTicketJuilletAout2021[[#This Row],[Remise%]]))</f>
        <v>25.619999999999997</v>
      </c>
      <c r="I160" s="5">
        <f>SUMIF(DétailTicketJuilletAoût2021!A155:A3187,DétailTicketJuilletAoût2021!J160,DétailTicketJuilletAoût2021!F155:F3187)</f>
        <v>246.95000000000002</v>
      </c>
      <c r="J160">
        <f t="shared" si="27"/>
        <v>21483</v>
      </c>
      <c r="M160" s="5">
        <f t="shared" si="26"/>
        <v>82.960000000000008</v>
      </c>
      <c r="N160">
        <f t="shared" si="28"/>
        <v>22538</v>
      </c>
      <c r="AE160" t="str" cm="1">
        <f t="array" ref="AE160">_xlfn.IFS(AG160=TicketJuilletAout2021[[#This Row],[NoTicket]],TicketJuilletAout2021[[#This Row],[CodeCli]])</f>
        <v>PABEL</v>
      </c>
      <c r="AF160" s="20">
        <f t="shared" si="22"/>
        <v>43.529399999999995</v>
      </c>
      <c r="AG160">
        <f t="shared" si="24"/>
        <v>21488</v>
      </c>
      <c r="AN160" t="str" cm="1">
        <f t="array" ref="AN160">_xlfn.IFS(AP160=TicketJuilletAoût2021!A1215,TicketJuilletAoût2021!B1215)</f>
        <v>JEBOR</v>
      </c>
      <c r="AO160" s="23">
        <f t="shared" si="23"/>
        <v>35.909999999999997</v>
      </c>
      <c r="AP160">
        <f t="shared" si="25"/>
        <v>22543</v>
      </c>
    </row>
    <row r="161" spans="1:42" x14ac:dyDescent="0.25">
      <c r="A161">
        <v>21371</v>
      </c>
      <c r="B161">
        <v>3</v>
      </c>
      <c r="C161">
        <v>6.1</v>
      </c>
      <c r="D161">
        <v>3</v>
      </c>
      <c r="E161">
        <v>0</v>
      </c>
      <c r="F161" s="5">
        <f>DetailTicketJuilletAout2021[[#This Row],[Qte]]*(DetailTicketJuilletAout2021[[#This Row],[PrixUnit]]*(1-DetailTicketJuilletAout2021[[#This Row],[Remise%]]))</f>
        <v>18.299999999999997</v>
      </c>
      <c r="I161" s="5">
        <f>SUMIF(DétailTicketJuilletAoût2021!A156:A3188,DétailTicketJuilletAoût2021!J161,DétailTicketJuilletAoût2021!F156:F3188)</f>
        <v>129.28</v>
      </c>
      <c r="J161">
        <f t="shared" si="27"/>
        <v>21484</v>
      </c>
      <c r="M161" s="5">
        <f t="shared" si="26"/>
        <v>215.95</v>
      </c>
      <c r="N161">
        <f t="shared" si="28"/>
        <v>22539</v>
      </c>
      <c r="AE161" t="str" cm="1">
        <f t="array" ref="AE161">_xlfn.IFS(AG161=TicketJuilletAout2021[[#This Row],[NoTicket]],TicketJuilletAout2021[[#This Row],[CodeCli]])</f>
        <v>OLLHE</v>
      </c>
      <c r="AF161" s="20">
        <f t="shared" si="22"/>
        <v>59.556666666666665</v>
      </c>
      <c r="AG161">
        <f t="shared" si="24"/>
        <v>21489</v>
      </c>
      <c r="AN161" t="str" cm="1">
        <f t="array" ref="AN161">_xlfn.IFS(AP161=TicketJuilletAoût2021!A1216,TicketJuilletAoût2021!B1216)</f>
        <v>HALER</v>
      </c>
      <c r="AO161" s="23">
        <f t="shared" si="23"/>
        <v>246.34899999999999</v>
      </c>
      <c r="AP161">
        <f t="shared" si="25"/>
        <v>22544</v>
      </c>
    </row>
    <row r="162" spans="1:42" x14ac:dyDescent="0.25">
      <c r="A162">
        <v>21371</v>
      </c>
      <c r="B162">
        <v>64</v>
      </c>
      <c r="C162">
        <v>20.28</v>
      </c>
      <c r="D162">
        <v>4</v>
      </c>
      <c r="E162">
        <v>0</v>
      </c>
      <c r="F162" s="5">
        <f>DetailTicketJuilletAout2021[[#This Row],[Qte]]*(DetailTicketJuilletAout2021[[#This Row],[PrixUnit]]*(1-DetailTicketJuilletAout2021[[#This Row],[Remise%]]))</f>
        <v>81.12</v>
      </c>
      <c r="I162" s="5">
        <f>SUMIF(DétailTicketJuilletAoût2021!A157:A3189,DétailTicketJuilletAoût2021!J162,DétailTicketJuilletAoût2021!F157:F3189)</f>
        <v>53.6265</v>
      </c>
      <c r="J162">
        <f t="shared" si="27"/>
        <v>21485</v>
      </c>
      <c r="M162" s="5">
        <f t="shared" si="26"/>
        <v>31.335000000000001</v>
      </c>
      <c r="N162">
        <f t="shared" si="28"/>
        <v>22540</v>
      </c>
      <c r="AE162" t="str" cm="1">
        <f t="array" ref="AE162">_xlfn.IFS(AG162=TicketJuilletAout2021[[#This Row],[NoTicket]],TicketJuilletAout2021[[#This Row],[CodeCli]])</f>
        <v>CHBON</v>
      </c>
      <c r="AF162" s="20">
        <f t="shared" si="22"/>
        <v>57.256666666666668</v>
      </c>
      <c r="AG162">
        <f t="shared" si="24"/>
        <v>21490</v>
      </c>
      <c r="AN162" t="str" cm="1">
        <f t="array" ref="AN162">_xlfn.IFS(AP162=TicketJuilletAoût2021!A1217,TicketJuilletAoût2021!B1217)</f>
        <v>JÉBAZ</v>
      </c>
      <c r="AO162" s="23">
        <f t="shared" si="23"/>
        <v>90.56</v>
      </c>
      <c r="AP162">
        <f t="shared" si="25"/>
        <v>22545</v>
      </c>
    </row>
    <row r="163" spans="1:42" x14ac:dyDescent="0.25">
      <c r="A163">
        <v>21372</v>
      </c>
      <c r="B163">
        <v>5</v>
      </c>
      <c r="C163">
        <v>12.96</v>
      </c>
      <c r="D163">
        <v>3</v>
      </c>
      <c r="E163">
        <v>0</v>
      </c>
      <c r="F163" s="5">
        <f>DetailTicketJuilletAout2021[[#This Row],[Qte]]*(DetailTicketJuilletAout2021[[#This Row],[PrixUnit]]*(1-DetailTicketJuilletAout2021[[#This Row],[Remise%]]))</f>
        <v>38.880000000000003</v>
      </c>
      <c r="I163" s="5">
        <f>SUMIF(DétailTicketJuilletAoût2021!A158:A3190,DétailTicketJuilletAoût2021!J163,DétailTicketJuilletAoût2021!F158:F3190)</f>
        <v>112.97399999999999</v>
      </c>
      <c r="J163">
        <f t="shared" si="27"/>
        <v>21486</v>
      </c>
      <c r="M163" s="5">
        <f t="shared" si="26"/>
        <v>171.20999999999998</v>
      </c>
      <c r="N163">
        <f t="shared" si="28"/>
        <v>22541</v>
      </c>
      <c r="AE163" t="str" cm="1">
        <f t="array" ref="AE163">_xlfn.IFS(AG163=TicketJuilletAout2021[[#This Row],[NoTicket]],TicketJuilletAout2021[[#This Row],[CodeCli]])</f>
        <v>RIDAB</v>
      </c>
      <c r="AF163" s="20">
        <f t="shared" si="22"/>
        <v>40.56</v>
      </c>
      <c r="AG163">
        <f t="shared" si="24"/>
        <v>21491</v>
      </c>
      <c r="AN163" t="str" cm="1">
        <f t="array" ref="AN163">_xlfn.IFS(AP163=TicketJuilletAoût2021!A1218,TicketJuilletAoût2021!B1218)</f>
        <v>MAEUS</v>
      </c>
      <c r="AO163" s="23">
        <f t="shared" si="23"/>
        <v>75.662000000000006</v>
      </c>
      <c r="AP163">
        <f t="shared" si="25"/>
        <v>22546</v>
      </c>
    </row>
    <row r="164" spans="1:42" x14ac:dyDescent="0.25">
      <c r="A164">
        <v>21372</v>
      </c>
      <c r="B164">
        <v>29</v>
      </c>
      <c r="C164">
        <v>75.459999999999994</v>
      </c>
      <c r="D164">
        <v>4</v>
      </c>
      <c r="E164">
        <v>0</v>
      </c>
      <c r="F164" s="5">
        <f>DetailTicketJuilletAout2021[[#This Row],[Qte]]*(DetailTicketJuilletAout2021[[#This Row],[PrixUnit]]*(1-DetailTicketJuilletAout2021[[#This Row],[Remise%]]))</f>
        <v>301.83999999999997</v>
      </c>
      <c r="I164" s="5">
        <f>SUMIF(DétailTicketJuilletAoût2021!A159:A3191,DétailTicketJuilletAoût2021!J164,DétailTicketJuilletAoût2021!F159:F3191)</f>
        <v>24.4</v>
      </c>
      <c r="J164">
        <f t="shared" si="27"/>
        <v>21487</v>
      </c>
      <c r="M164" s="5">
        <f t="shared" si="26"/>
        <v>205.27799999999999</v>
      </c>
      <c r="N164">
        <f t="shared" si="28"/>
        <v>22542</v>
      </c>
      <c r="AE164" t="str" cm="1">
        <f t="array" ref="AE164">_xlfn.IFS(AG164=TicketJuilletAout2021[[#This Row],[NoTicket]],TicketJuilletAout2021[[#This Row],[CodeCli]])</f>
        <v>GESEF</v>
      </c>
      <c r="AF164" s="20">
        <f t="shared" si="22"/>
        <v>69.36</v>
      </c>
      <c r="AG164">
        <f t="shared" si="24"/>
        <v>21492</v>
      </c>
      <c r="AN164" t="str" cm="1">
        <f t="array" ref="AN164">_xlfn.IFS(AP164=TicketJuilletAoût2021!A1219,TicketJuilletAoût2021!B1219)</f>
        <v>JUBOY</v>
      </c>
      <c r="AO164" s="23">
        <f t="shared" si="23"/>
        <v>90.453333333333333</v>
      </c>
      <c r="AP164">
        <f t="shared" si="25"/>
        <v>22547</v>
      </c>
    </row>
    <row r="165" spans="1:42" x14ac:dyDescent="0.25">
      <c r="A165">
        <v>21372</v>
      </c>
      <c r="B165">
        <v>49</v>
      </c>
      <c r="C165">
        <v>12.2</v>
      </c>
      <c r="D165">
        <v>4</v>
      </c>
      <c r="E165">
        <v>0</v>
      </c>
      <c r="F165" s="5">
        <f>DetailTicketJuilletAout2021[[#This Row],[Qte]]*(DetailTicketJuilletAout2021[[#This Row],[PrixUnit]]*(1-DetailTicketJuilletAout2021[[#This Row],[Remise%]]))</f>
        <v>48.8</v>
      </c>
      <c r="I165" s="5">
        <f>SUMIF(DétailTicketJuilletAoût2021!A160:A3192,DétailTicketJuilletAoût2021!J165,DétailTicketJuilletAoût2021!F160:F3192)</f>
        <v>217.64699999999999</v>
      </c>
      <c r="J165">
        <f t="shared" si="27"/>
        <v>21488</v>
      </c>
      <c r="M165" s="5">
        <f t="shared" si="26"/>
        <v>35.909999999999997</v>
      </c>
      <c r="N165">
        <f t="shared" si="28"/>
        <v>22543</v>
      </c>
      <c r="AE165" t="str" cm="1">
        <f t="array" ref="AE165">_xlfn.IFS(AG165=TicketJuilletAout2021[[#This Row],[NoTicket]],TicketJuilletAout2021[[#This Row],[CodeCli]])</f>
        <v>GESEF</v>
      </c>
      <c r="AF165" s="20">
        <f t="shared" si="22"/>
        <v>49.919999999999995</v>
      </c>
      <c r="AG165">
        <f t="shared" si="24"/>
        <v>21493</v>
      </c>
      <c r="AN165" t="str" cm="1">
        <f t="array" ref="AN165">_xlfn.IFS(AP165=TicketJuilletAoût2021!A1220,TicketJuilletAoût2021!B1220)</f>
        <v>JEHER</v>
      </c>
      <c r="AO165" s="23">
        <f t="shared" si="23"/>
        <v>101.38</v>
      </c>
      <c r="AP165">
        <f t="shared" si="25"/>
        <v>22548</v>
      </c>
    </row>
    <row r="166" spans="1:42" x14ac:dyDescent="0.25">
      <c r="A166">
        <v>21372</v>
      </c>
      <c r="B166">
        <v>77</v>
      </c>
      <c r="C166">
        <v>7.93</v>
      </c>
      <c r="D166">
        <v>4</v>
      </c>
      <c r="E166">
        <v>0</v>
      </c>
      <c r="F166" s="5">
        <f>DetailTicketJuilletAout2021[[#This Row],[Qte]]*(DetailTicketJuilletAout2021[[#This Row],[PrixUnit]]*(1-DetailTicketJuilletAout2021[[#This Row],[Remise%]]))</f>
        <v>31.72</v>
      </c>
      <c r="I166" s="5">
        <f>SUMIF(DétailTicketJuilletAoût2021!A161:A3193,DétailTicketJuilletAoût2021!J166,DétailTicketJuilletAoût2021!F161:F3193)</f>
        <v>178.67</v>
      </c>
      <c r="J166">
        <f t="shared" si="27"/>
        <v>21489</v>
      </c>
      <c r="M166" s="5">
        <f t="shared" si="26"/>
        <v>985.39599999999996</v>
      </c>
      <c r="N166">
        <f t="shared" si="28"/>
        <v>22544</v>
      </c>
      <c r="AE166" t="str" cm="1">
        <f t="array" ref="AE166">_xlfn.IFS(AG166=TicketJuilletAout2021[[#This Row],[NoTicket]],TicketJuilletAout2021[[#This Row],[CodeCli]])</f>
        <v>CLJAN</v>
      </c>
      <c r="AF166" s="20">
        <f t="shared" si="22"/>
        <v>38.286000000000001</v>
      </c>
      <c r="AG166">
        <f t="shared" si="24"/>
        <v>21494</v>
      </c>
      <c r="AN166" t="str" cm="1">
        <f t="array" ref="AN166">_xlfn.IFS(AP166=TicketJuilletAoût2021!A1221,TicketJuilletAoût2021!B1221)</f>
        <v>CHLEC</v>
      </c>
      <c r="AO166" s="23">
        <f t="shared" si="23"/>
        <v>50.638499999999993</v>
      </c>
      <c r="AP166">
        <f t="shared" si="25"/>
        <v>22549</v>
      </c>
    </row>
    <row r="167" spans="1:42" x14ac:dyDescent="0.25">
      <c r="A167">
        <v>21373</v>
      </c>
      <c r="B167">
        <v>13</v>
      </c>
      <c r="C167">
        <v>3.66</v>
      </c>
      <c r="D167">
        <v>3</v>
      </c>
      <c r="E167">
        <v>0.1</v>
      </c>
      <c r="F167" s="5">
        <f>DetailTicketJuilletAout2021[[#This Row],[Qte]]*(DetailTicketJuilletAout2021[[#This Row],[PrixUnit]]*(1-DetailTicketJuilletAout2021[[#This Row],[Remise%]]))</f>
        <v>9.8819999999999997</v>
      </c>
      <c r="I167" s="5">
        <f>SUMIF(DétailTicketJuilletAoût2021!A162:A3194,DétailTicketJuilletAoût2021!J167,DétailTicketJuilletAoût2021!F162:F3194)</f>
        <v>171.77</v>
      </c>
      <c r="J167">
        <f t="shared" si="27"/>
        <v>21490</v>
      </c>
      <c r="M167" s="5">
        <f t="shared" si="26"/>
        <v>181.12</v>
      </c>
      <c r="N167">
        <f t="shared" si="28"/>
        <v>22545</v>
      </c>
      <c r="AE167" t="str" cm="1">
        <f t="array" ref="AE167">_xlfn.IFS(AG167=TicketJuilletAout2021[[#This Row],[NoTicket]],TicketJuilletAout2021[[#This Row],[CodeCli]])</f>
        <v>CÉDAU</v>
      </c>
      <c r="AF167" s="20">
        <f t="shared" si="22"/>
        <v>55.65</v>
      </c>
      <c r="AG167">
        <f t="shared" si="24"/>
        <v>21495</v>
      </c>
      <c r="AN167" t="str" cm="1">
        <f t="array" ref="AN167">_xlfn.IFS(AP167=TicketJuilletAoût2021!A1222,TicketJuilletAoût2021!B1222)</f>
        <v>BEGAL</v>
      </c>
      <c r="AO167" s="23">
        <f t="shared" si="23"/>
        <v>106.12</v>
      </c>
      <c r="AP167">
        <f t="shared" si="25"/>
        <v>22550</v>
      </c>
    </row>
    <row r="168" spans="1:42" x14ac:dyDescent="0.25">
      <c r="A168">
        <v>21373</v>
      </c>
      <c r="B168">
        <v>44</v>
      </c>
      <c r="C168">
        <v>11.89</v>
      </c>
      <c r="D168">
        <v>3</v>
      </c>
      <c r="E168">
        <v>0.1</v>
      </c>
      <c r="F168" s="5">
        <f>DetailTicketJuilletAout2021[[#This Row],[Qte]]*(DetailTicketJuilletAout2021[[#This Row],[PrixUnit]]*(1-DetailTicketJuilletAout2021[[#This Row],[Remise%]]))</f>
        <v>32.103000000000002</v>
      </c>
      <c r="I168" s="5">
        <f>SUMIF(DétailTicketJuilletAoût2021!A163:A3195,DétailTicketJuilletAoût2021!J168,DétailTicketJuilletAoût2021!F163:F3195)</f>
        <v>81.12</v>
      </c>
      <c r="J168">
        <f t="shared" si="27"/>
        <v>21491</v>
      </c>
      <c r="M168" s="5">
        <f t="shared" si="26"/>
        <v>226.98600000000002</v>
      </c>
      <c r="N168">
        <f t="shared" si="28"/>
        <v>22546</v>
      </c>
      <c r="AE168" t="str" cm="1">
        <f t="array" ref="AE168">_xlfn.IFS(AG168=TicketJuilletAout2021[[#This Row],[NoTicket]],TicketJuilletAout2021[[#This Row],[CodeCli]])</f>
        <v>ALAUV</v>
      </c>
      <c r="AF168" s="20">
        <f t="shared" si="22"/>
        <v>13.471</v>
      </c>
      <c r="AG168">
        <f t="shared" si="24"/>
        <v>21496</v>
      </c>
      <c r="AN168" t="str" cm="1">
        <f t="array" ref="AN168">_xlfn.IFS(AP168=TicketJuilletAoût2021!A1223,TicketJuilletAoût2021!B1223)</f>
        <v>MOELK</v>
      </c>
      <c r="AO168" s="23">
        <f t="shared" si="23"/>
        <v>61.490400000000001</v>
      </c>
      <c r="AP168">
        <f t="shared" si="25"/>
        <v>22551</v>
      </c>
    </row>
    <row r="169" spans="1:42" x14ac:dyDescent="0.25">
      <c r="A169">
        <v>21373</v>
      </c>
      <c r="B169">
        <v>51</v>
      </c>
      <c r="C169">
        <v>32.32</v>
      </c>
      <c r="D169">
        <v>4</v>
      </c>
      <c r="E169">
        <v>0.1</v>
      </c>
      <c r="F169" s="5">
        <f>DetailTicketJuilletAout2021[[#This Row],[Qte]]*(DetailTicketJuilletAout2021[[#This Row],[PrixUnit]]*(1-DetailTicketJuilletAout2021[[#This Row],[Remise%]]))</f>
        <v>116.352</v>
      </c>
      <c r="I169" s="5">
        <f>SUMIF(DétailTicketJuilletAoût2021!A164:A3196,DétailTicketJuilletAoût2021!J169,DétailTicketJuilletAoût2021!F164:F3196)</f>
        <v>138.72</v>
      </c>
      <c r="J169">
        <f t="shared" si="27"/>
        <v>21492</v>
      </c>
      <c r="M169" s="5">
        <f t="shared" si="26"/>
        <v>271.36</v>
      </c>
      <c r="N169">
        <f t="shared" si="28"/>
        <v>22547</v>
      </c>
      <c r="AE169" t="str" cm="1">
        <f t="array" ref="AE169">_xlfn.IFS(AG169=TicketJuilletAout2021[[#This Row],[NoTicket]],TicketJuilletAout2021[[#This Row],[CodeCli]])</f>
        <v>PASAU</v>
      </c>
      <c r="AF169" s="20">
        <f t="shared" si="22"/>
        <v>49.84</v>
      </c>
      <c r="AG169">
        <f t="shared" si="24"/>
        <v>21497</v>
      </c>
      <c r="AN169" t="str" cm="1">
        <f t="array" ref="AN169">_xlfn.IFS(AP169=TicketJuilletAoût2021!A1224,TicketJuilletAoût2021!B1224)</f>
        <v>CHLAB</v>
      </c>
      <c r="AO169" s="23">
        <f t="shared" si="23"/>
        <v>35.359999999999992</v>
      </c>
      <c r="AP169">
        <f t="shared" si="25"/>
        <v>22552</v>
      </c>
    </row>
    <row r="170" spans="1:42" x14ac:dyDescent="0.25">
      <c r="A170">
        <v>21374</v>
      </c>
      <c r="B170">
        <v>20</v>
      </c>
      <c r="C170">
        <v>49.39</v>
      </c>
      <c r="D170">
        <v>3</v>
      </c>
      <c r="E170">
        <v>0</v>
      </c>
      <c r="F170" s="5">
        <f>DetailTicketJuilletAout2021[[#This Row],[Qte]]*(DetailTicketJuilletAout2021[[#This Row],[PrixUnit]]*(1-DetailTicketJuilletAout2021[[#This Row],[Remise%]]))</f>
        <v>148.17000000000002</v>
      </c>
      <c r="I170" s="5">
        <f>SUMIF(DétailTicketJuilletAoût2021!A165:A3197,DétailTicketJuilletAoût2021!J170,DétailTicketJuilletAoût2021!F165:F3197)</f>
        <v>149.76</v>
      </c>
      <c r="J170">
        <f t="shared" si="27"/>
        <v>21493</v>
      </c>
      <c r="M170" s="5">
        <f t="shared" si="26"/>
        <v>202.76</v>
      </c>
      <c r="N170">
        <f t="shared" si="28"/>
        <v>22548</v>
      </c>
      <c r="AE170" t="str" cm="1">
        <f t="array" ref="AE170">_xlfn.IFS(AG170=TicketJuilletAout2021[[#This Row],[NoTicket]],TicketJuilletAout2021[[#This Row],[CodeCli]])</f>
        <v>CLJAN</v>
      </c>
      <c r="AF170" s="20">
        <f t="shared" si="22"/>
        <v>44.006666666666661</v>
      </c>
      <c r="AG170">
        <f t="shared" si="24"/>
        <v>21498</v>
      </c>
      <c r="AN170" t="str" cm="1">
        <f t="array" ref="AN170">_xlfn.IFS(AP170=TicketJuilletAoût2021!A1225,TicketJuilletAoût2021!B1225)</f>
        <v>GESEF</v>
      </c>
      <c r="AO170" s="23">
        <f t="shared" si="23"/>
        <v>34.875</v>
      </c>
      <c r="AP170">
        <f t="shared" si="25"/>
        <v>22553</v>
      </c>
    </row>
    <row r="171" spans="1:42" x14ac:dyDescent="0.25">
      <c r="A171">
        <v>21375</v>
      </c>
      <c r="B171">
        <v>18</v>
      </c>
      <c r="C171">
        <v>38.11</v>
      </c>
      <c r="D171">
        <v>4</v>
      </c>
      <c r="E171">
        <v>0</v>
      </c>
      <c r="F171" s="5">
        <f>DetailTicketJuilletAout2021[[#This Row],[Qte]]*(DetailTicketJuilletAout2021[[#This Row],[PrixUnit]]*(1-DetailTicketJuilletAout2021[[#This Row],[Remise%]]))</f>
        <v>152.44</v>
      </c>
      <c r="I171" s="5">
        <f>SUMIF(DétailTicketJuilletAoût2021!A166:A3198,DétailTicketJuilletAoût2021!J171,DétailTicketJuilletAoût2021!F166:F3198)</f>
        <v>38.286000000000001</v>
      </c>
      <c r="J171">
        <f t="shared" si="27"/>
        <v>21494</v>
      </c>
      <c r="M171" s="5">
        <f t="shared" si="26"/>
        <v>202.55399999999997</v>
      </c>
      <c r="N171">
        <f t="shared" si="28"/>
        <v>22549</v>
      </c>
      <c r="AE171" t="str" cm="1">
        <f t="array" ref="AE171">_xlfn.IFS(AG171=TicketJuilletAout2021[[#This Row],[NoTicket]],TicketJuilletAout2021[[#This Row],[CodeCli]])</f>
        <v>OLFER</v>
      </c>
      <c r="AF171" s="20">
        <f t="shared" si="22"/>
        <v>176.40375</v>
      </c>
      <c r="AG171">
        <f t="shared" si="24"/>
        <v>21499</v>
      </c>
      <c r="AN171" t="str" cm="1">
        <f t="array" ref="AN171">_xlfn.IFS(AP171=TicketJuilletAoût2021!A1226,TicketJuilletAoût2021!B1226)</f>
        <v>MOELK</v>
      </c>
      <c r="AO171" s="23">
        <f t="shared" si="23"/>
        <v>30.744</v>
      </c>
      <c r="AP171">
        <f t="shared" si="25"/>
        <v>22554</v>
      </c>
    </row>
    <row r="172" spans="1:42" x14ac:dyDescent="0.25">
      <c r="A172">
        <v>21375</v>
      </c>
      <c r="B172">
        <v>24</v>
      </c>
      <c r="C172">
        <v>2.74</v>
      </c>
      <c r="D172">
        <v>4</v>
      </c>
      <c r="E172">
        <v>0</v>
      </c>
      <c r="F172" s="5">
        <f>DetailTicketJuilletAout2021[[#This Row],[Qte]]*(DetailTicketJuilletAout2021[[#This Row],[PrixUnit]]*(1-DetailTicketJuilletAout2021[[#This Row],[Remise%]]))</f>
        <v>10.96</v>
      </c>
      <c r="I172" s="5">
        <f>SUMIF(DétailTicketJuilletAoût2021!A167:A3199,DétailTicketJuilletAoût2021!J172,DétailTicketJuilletAoût2021!F167:F3199)</f>
        <v>166.95</v>
      </c>
      <c r="J172">
        <f t="shared" si="27"/>
        <v>21495</v>
      </c>
      <c r="M172" s="5">
        <f t="shared" si="26"/>
        <v>106.12</v>
      </c>
      <c r="N172">
        <f t="shared" si="28"/>
        <v>22550</v>
      </c>
      <c r="AE172" t="str" cm="1">
        <f t="array" ref="AE172">_xlfn.IFS(AG172=TicketJuilletAout2021[[#This Row],[NoTicket]],TicketJuilletAout2021[[#This Row],[CodeCli]])</f>
        <v>ARBLA</v>
      </c>
      <c r="AF172" s="20">
        <f t="shared" si="22"/>
        <v>40.86</v>
      </c>
      <c r="AG172">
        <f t="shared" si="24"/>
        <v>21500</v>
      </c>
      <c r="AN172" t="str" cm="1">
        <f t="array" ref="AN172">_xlfn.IFS(AP172=TicketJuilletAoût2021!A1227,TicketJuilletAoût2021!B1227)</f>
        <v>ARBLA</v>
      </c>
      <c r="AO172" s="23">
        <f t="shared" si="23"/>
        <v>21.34</v>
      </c>
      <c r="AP172">
        <f t="shared" si="25"/>
        <v>22555</v>
      </c>
    </row>
    <row r="173" spans="1:42" x14ac:dyDescent="0.25">
      <c r="A173">
        <v>21375</v>
      </c>
      <c r="B173">
        <v>63</v>
      </c>
      <c r="C173">
        <v>26.83</v>
      </c>
      <c r="D173">
        <v>4</v>
      </c>
      <c r="E173">
        <v>0</v>
      </c>
      <c r="F173" s="5">
        <f>DetailTicketJuilletAout2021[[#This Row],[Qte]]*(DetailTicketJuilletAout2021[[#This Row],[PrixUnit]]*(1-DetailTicketJuilletAout2021[[#This Row],[Remise%]]))</f>
        <v>107.32</v>
      </c>
      <c r="I173" s="5">
        <f>SUMIF(DétailTicketJuilletAoût2021!A168:A3200,DétailTicketJuilletAoût2021!J173,DétailTicketJuilletAoût2021!F168:F3200)</f>
        <v>26.942</v>
      </c>
      <c r="J173">
        <f t="shared" si="27"/>
        <v>21496</v>
      </c>
      <c r="M173" s="5">
        <f t="shared" si="26"/>
        <v>307.452</v>
      </c>
      <c r="N173">
        <f t="shared" si="28"/>
        <v>22551</v>
      </c>
      <c r="AE173" t="str" cm="1">
        <f t="array" ref="AE173">_xlfn.IFS(AG173=TicketJuilletAout2021[[#This Row],[NoTicket]],TicketJuilletAout2021[[#This Row],[CodeCli]])</f>
        <v>ERDUR</v>
      </c>
      <c r="AF173" s="20">
        <f t="shared" si="22"/>
        <v>70.665750000000003</v>
      </c>
      <c r="AG173">
        <f t="shared" si="24"/>
        <v>21501</v>
      </c>
      <c r="AN173" t="str" cm="1">
        <f t="array" ref="AN173">_xlfn.IFS(AP173=TicketJuilletAoût2021!A1228,TicketJuilletAoût2021!B1228)</f>
        <v>PHFRO</v>
      </c>
      <c r="AO173" s="23">
        <f t="shared" si="23"/>
        <v>3.04</v>
      </c>
      <c r="AP173">
        <f t="shared" si="25"/>
        <v>22556</v>
      </c>
    </row>
    <row r="174" spans="1:42" x14ac:dyDescent="0.25">
      <c r="A174">
        <v>21375</v>
      </c>
      <c r="B174">
        <v>75</v>
      </c>
      <c r="C174">
        <v>4.7300000000000004</v>
      </c>
      <c r="D174">
        <v>4</v>
      </c>
      <c r="E174">
        <v>0</v>
      </c>
      <c r="F174" s="5">
        <f>DetailTicketJuilletAout2021[[#This Row],[Qte]]*(DetailTicketJuilletAout2021[[#This Row],[PrixUnit]]*(1-DetailTicketJuilletAout2021[[#This Row],[Remise%]]))</f>
        <v>18.920000000000002</v>
      </c>
      <c r="I174" s="5">
        <f>SUMIF(DétailTicketJuilletAoût2021!A169:A3201,DétailTicketJuilletAoût2021!J174,DétailTicketJuilletAoût2021!F169:F3201)</f>
        <v>99.68</v>
      </c>
      <c r="J174">
        <f t="shared" si="27"/>
        <v>21497</v>
      </c>
      <c r="M174" s="5">
        <f t="shared" si="26"/>
        <v>106.07999999999998</v>
      </c>
      <c r="N174">
        <f t="shared" si="28"/>
        <v>22552</v>
      </c>
      <c r="AE174" t="str" cm="1">
        <f t="array" ref="AE174">_xlfn.IFS(AG174=TicketJuilletAout2021[[#This Row],[NoTicket]],TicketJuilletAout2021[[#This Row],[CodeCli]])</f>
        <v>YAKAL</v>
      </c>
      <c r="AF174" s="20">
        <f t="shared" si="22"/>
        <v>57.631499999999996</v>
      </c>
      <c r="AG174">
        <f t="shared" si="24"/>
        <v>21502</v>
      </c>
      <c r="AN174" t="str" cm="1">
        <f t="array" ref="AN174">_xlfn.IFS(AP174=TicketJuilletAoût2021!A1229,TicketJuilletAoût2021!B1229)</f>
        <v>LEHOS</v>
      </c>
      <c r="AO174" s="23">
        <f t="shared" si="23"/>
        <v>32.262062499999999</v>
      </c>
      <c r="AP174">
        <f t="shared" si="25"/>
        <v>22557</v>
      </c>
    </row>
    <row r="175" spans="1:42" x14ac:dyDescent="0.25">
      <c r="A175">
        <v>21376</v>
      </c>
      <c r="B175">
        <v>1</v>
      </c>
      <c r="C175">
        <v>10.98</v>
      </c>
      <c r="D175">
        <v>4</v>
      </c>
      <c r="E175">
        <v>0</v>
      </c>
      <c r="F175" s="5">
        <f>DetailTicketJuilletAout2021[[#This Row],[Qte]]*(DetailTicketJuilletAout2021[[#This Row],[PrixUnit]]*(1-DetailTicketJuilletAout2021[[#This Row],[Remise%]]))</f>
        <v>43.92</v>
      </c>
      <c r="I175" s="5">
        <f>SUMIF(DétailTicketJuilletAoût2021!A170:A3202,DétailTicketJuilletAoût2021!J175,DétailTicketJuilletAoût2021!F170:F3202)</f>
        <v>132.01999999999998</v>
      </c>
      <c r="J175">
        <f t="shared" si="27"/>
        <v>21498</v>
      </c>
      <c r="M175" s="5">
        <f t="shared" si="26"/>
        <v>69.75</v>
      </c>
      <c r="N175">
        <f t="shared" si="28"/>
        <v>22553</v>
      </c>
      <c r="AE175" t="str" cm="1">
        <f t="array" ref="AE175">_xlfn.IFS(AG175=TicketJuilletAout2021[[#This Row],[NoTicket]],TicketJuilletAout2021[[#This Row],[CodeCli]])</f>
        <v>BEAVI</v>
      </c>
      <c r="AF175" s="20">
        <f t="shared" si="22"/>
        <v>42.5565</v>
      </c>
      <c r="AG175">
        <f t="shared" si="24"/>
        <v>21503</v>
      </c>
      <c r="AN175" t="str" cm="1">
        <f t="array" ref="AN175">_xlfn.IFS(AP175=TicketJuilletAoût2021!A1230,TicketJuilletAoût2021!B1230)</f>
        <v>PAJAL</v>
      </c>
      <c r="AO175" s="23">
        <f t="shared" si="23"/>
        <v>19.893750000000001</v>
      </c>
      <c r="AP175">
        <f t="shared" si="25"/>
        <v>22558</v>
      </c>
    </row>
    <row r="176" spans="1:42" x14ac:dyDescent="0.25">
      <c r="A176">
        <v>21376</v>
      </c>
      <c r="B176">
        <v>17</v>
      </c>
      <c r="C176">
        <v>23.78</v>
      </c>
      <c r="D176">
        <v>4</v>
      </c>
      <c r="E176">
        <v>0</v>
      </c>
      <c r="F176" s="5">
        <f>DetailTicketJuilletAout2021[[#This Row],[Qte]]*(DetailTicketJuilletAout2021[[#This Row],[PrixUnit]]*(1-DetailTicketJuilletAout2021[[#This Row],[Remise%]]))</f>
        <v>95.12</v>
      </c>
      <c r="I176" s="5">
        <f>SUMIF(DétailTicketJuilletAoût2021!A171:A3203,DétailTicketJuilletAoût2021!J176,DétailTicketJuilletAoût2021!F171:F3203)</f>
        <v>705.61500000000001</v>
      </c>
      <c r="J176">
        <f t="shared" si="27"/>
        <v>21499</v>
      </c>
      <c r="M176" s="5">
        <f t="shared" si="26"/>
        <v>61.488</v>
      </c>
      <c r="N176">
        <f t="shared" si="28"/>
        <v>22554</v>
      </c>
      <c r="AE176" t="str" cm="1">
        <f t="array" ref="AE176">_xlfn.IFS(AG176=TicketJuilletAout2021[[#This Row],[NoTicket]],TicketJuilletAout2021[[#This Row],[CodeCli]])</f>
        <v>LEHOS</v>
      </c>
      <c r="AF176" s="20">
        <f t="shared" si="22"/>
        <v>75.599999999999994</v>
      </c>
      <c r="AG176">
        <f t="shared" si="24"/>
        <v>21504</v>
      </c>
      <c r="AN176" t="str" cm="1">
        <f t="array" ref="AN176">_xlfn.IFS(AP176=TicketJuilletAoût2021!A1231,TicketJuilletAoût2021!B1231)</f>
        <v>MAEUS</v>
      </c>
      <c r="AO176" s="23">
        <f t="shared" si="23"/>
        <v>73.372500000000002</v>
      </c>
      <c r="AP176">
        <f t="shared" si="25"/>
        <v>22559</v>
      </c>
    </row>
    <row r="177" spans="1:42" x14ac:dyDescent="0.25">
      <c r="A177">
        <v>21376</v>
      </c>
      <c r="B177">
        <v>43</v>
      </c>
      <c r="C177">
        <v>28.05</v>
      </c>
      <c r="D177">
        <v>4</v>
      </c>
      <c r="E177">
        <v>0</v>
      </c>
      <c r="F177" s="5">
        <f>DetailTicketJuilletAout2021[[#This Row],[Qte]]*(DetailTicketJuilletAout2021[[#This Row],[PrixUnit]]*(1-DetailTicketJuilletAout2021[[#This Row],[Remise%]]))</f>
        <v>112.2</v>
      </c>
      <c r="I177" s="5">
        <f>SUMIF(DétailTicketJuilletAoût2021!A172:A3204,DétailTicketJuilletAoût2021!J177,DétailTicketJuilletAoût2021!F172:F3204)</f>
        <v>163.44</v>
      </c>
      <c r="J177">
        <f t="shared" si="27"/>
        <v>21500</v>
      </c>
      <c r="M177" s="5">
        <f t="shared" si="26"/>
        <v>21.34</v>
      </c>
      <c r="N177">
        <f t="shared" si="28"/>
        <v>22555</v>
      </c>
      <c r="AE177" t="str" cm="1">
        <f t="array" ref="AE177">_xlfn.IFS(AG177=TicketJuilletAout2021[[#This Row],[NoTicket]],TicketJuilletAout2021[[#This Row],[CodeCli]])</f>
        <v>BRLEH</v>
      </c>
      <c r="AF177" s="20">
        <f t="shared" si="22"/>
        <v>65.55</v>
      </c>
      <c r="AG177">
        <f t="shared" si="24"/>
        <v>21505</v>
      </c>
      <c r="AN177" t="str" cm="1">
        <f t="array" ref="AN177">_xlfn.IFS(AP177=TicketJuilletAoût2021!A1232,TicketJuilletAoût2021!B1232)</f>
        <v>ERSWE</v>
      </c>
      <c r="AO177" s="23">
        <f t="shared" si="23"/>
        <v>160.685</v>
      </c>
      <c r="AP177">
        <f t="shared" si="25"/>
        <v>22560</v>
      </c>
    </row>
    <row r="178" spans="1:42" x14ac:dyDescent="0.25">
      <c r="A178">
        <v>21376</v>
      </c>
      <c r="B178">
        <v>60</v>
      </c>
      <c r="C178">
        <v>20.73</v>
      </c>
      <c r="D178">
        <v>3</v>
      </c>
      <c r="E178">
        <v>0</v>
      </c>
      <c r="F178" s="5">
        <f>DetailTicketJuilletAout2021[[#This Row],[Qte]]*(DetailTicketJuilletAout2021[[#This Row],[PrixUnit]]*(1-DetailTicketJuilletAout2021[[#This Row],[Remise%]]))</f>
        <v>62.19</v>
      </c>
      <c r="I178" s="5">
        <f>SUMIF(DétailTicketJuilletAoût2021!A173:A3205,DétailTicketJuilletAoût2021!J178,DétailTicketJuilletAoût2021!F173:F3205)</f>
        <v>141.33150000000001</v>
      </c>
      <c r="J178">
        <f t="shared" si="27"/>
        <v>21501</v>
      </c>
      <c r="M178" s="5">
        <f t="shared" si="26"/>
        <v>3.04</v>
      </c>
      <c r="N178">
        <f t="shared" si="28"/>
        <v>22556</v>
      </c>
      <c r="AE178" t="str" cm="1">
        <f t="array" ref="AE178">_xlfn.IFS(AG178=TicketJuilletAout2021[[#This Row],[NoTicket]],TicketJuilletAout2021[[#This Row],[CodeCli]])</f>
        <v>JÉBAZ</v>
      </c>
      <c r="AF178" s="20">
        <f t="shared" si="22"/>
        <v>146.35200000000003</v>
      </c>
      <c r="AG178">
        <f t="shared" si="24"/>
        <v>21506</v>
      </c>
      <c r="AN178" t="str" cm="1">
        <f t="array" ref="AN178">_xlfn.IFS(AP178=TicketJuilletAoût2021!A1233,TicketJuilletAoût2021!B1233)</f>
        <v>JEHOU</v>
      </c>
      <c r="AO178" s="23">
        <f t="shared" si="23"/>
        <v>35.527333333333331</v>
      </c>
      <c r="AP178">
        <f t="shared" si="25"/>
        <v>22561</v>
      </c>
    </row>
    <row r="179" spans="1:42" x14ac:dyDescent="0.25">
      <c r="A179">
        <v>21376</v>
      </c>
      <c r="B179">
        <v>75</v>
      </c>
      <c r="C179">
        <v>4.7300000000000004</v>
      </c>
      <c r="D179">
        <v>4</v>
      </c>
      <c r="E179">
        <v>0</v>
      </c>
      <c r="F179" s="5">
        <f>DetailTicketJuilletAout2021[[#This Row],[Qte]]*(DetailTicketJuilletAout2021[[#This Row],[PrixUnit]]*(1-DetailTicketJuilletAout2021[[#This Row],[Remise%]]))</f>
        <v>18.920000000000002</v>
      </c>
      <c r="I179" s="5">
        <f>SUMIF(DétailTicketJuilletAoût2021!A174:A3206,DétailTicketJuilletAoût2021!J179,DétailTicketJuilletAoût2021!F174:F3206)</f>
        <v>230.52599999999998</v>
      </c>
      <c r="J179">
        <f t="shared" si="27"/>
        <v>21502</v>
      </c>
      <c r="M179" s="5">
        <f t="shared" si="26"/>
        <v>258.09649999999999</v>
      </c>
      <c r="N179">
        <f t="shared" si="28"/>
        <v>22557</v>
      </c>
      <c r="AE179" t="str" cm="1">
        <f t="array" ref="AE179">_xlfn.IFS(AG179=TicketJuilletAout2021[[#This Row],[NoTicket]],TicketJuilletAout2021[[#This Row],[CodeCli]])</f>
        <v>CÉDAU</v>
      </c>
      <c r="AF179" s="20">
        <f t="shared" si="22"/>
        <v>34.3125</v>
      </c>
      <c r="AG179">
        <f t="shared" si="24"/>
        <v>21507</v>
      </c>
      <c r="AN179" t="str" cm="1">
        <f t="array" ref="AN179">_xlfn.IFS(AP179=TicketJuilletAoût2021!A1234,TicketJuilletAoût2021!B1234)</f>
        <v>ANLER</v>
      </c>
      <c r="AO179" s="23">
        <f t="shared" si="23"/>
        <v>24.020000000000003</v>
      </c>
      <c r="AP179">
        <f t="shared" si="25"/>
        <v>22562</v>
      </c>
    </row>
    <row r="180" spans="1:42" x14ac:dyDescent="0.25">
      <c r="A180">
        <v>21377</v>
      </c>
      <c r="B180">
        <v>56</v>
      </c>
      <c r="C180">
        <v>23.17</v>
      </c>
      <c r="D180">
        <v>4</v>
      </c>
      <c r="E180">
        <v>0</v>
      </c>
      <c r="F180" s="5">
        <f>DetailTicketJuilletAout2021[[#This Row],[Qte]]*(DetailTicketJuilletAout2021[[#This Row],[PrixUnit]]*(1-DetailTicketJuilletAout2021[[#This Row],[Remise%]]))</f>
        <v>92.68</v>
      </c>
      <c r="I180" s="5">
        <f>SUMIF(DétailTicketJuilletAoût2021!A175:A3207,DétailTicketJuilletAoût2021!J180,DétailTicketJuilletAoût2021!F175:F3207)</f>
        <v>170.226</v>
      </c>
      <c r="J180">
        <f t="shared" si="27"/>
        <v>21503</v>
      </c>
      <c r="M180" s="5">
        <f t="shared" si="26"/>
        <v>39.787500000000001</v>
      </c>
      <c r="N180">
        <f t="shared" si="28"/>
        <v>22558</v>
      </c>
      <c r="AE180" t="str" cm="1">
        <f t="array" ref="AE180">_xlfn.IFS(AG180=TicketJuilletAout2021[[#This Row],[NoTicket]],TicketJuilletAout2021[[#This Row],[CodeCli]])</f>
        <v>SAJOU</v>
      </c>
      <c r="AF180" s="20">
        <f t="shared" si="22"/>
        <v>86.9</v>
      </c>
      <c r="AG180">
        <f t="shared" si="24"/>
        <v>21508</v>
      </c>
      <c r="AN180" t="str" cm="1">
        <f t="array" ref="AN180">_xlfn.IFS(AP180=TicketJuilletAoût2021!A1235,TicketJuilletAoût2021!B1235)</f>
        <v>RARAB</v>
      </c>
      <c r="AO180" s="23">
        <f t="shared" si="23"/>
        <v>25.306666666666668</v>
      </c>
      <c r="AP180">
        <f t="shared" si="25"/>
        <v>22563</v>
      </c>
    </row>
    <row r="181" spans="1:42" x14ac:dyDescent="0.25">
      <c r="A181">
        <v>21378</v>
      </c>
      <c r="B181">
        <v>11</v>
      </c>
      <c r="C181">
        <v>12.81</v>
      </c>
      <c r="D181">
        <v>4</v>
      </c>
      <c r="E181">
        <v>0</v>
      </c>
      <c r="F181" s="5">
        <f>DetailTicketJuilletAout2021[[#This Row],[Qte]]*(DetailTicketJuilletAout2021[[#This Row],[PrixUnit]]*(1-DetailTicketJuilletAout2021[[#This Row],[Remise%]]))</f>
        <v>51.24</v>
      </c>
      <c r="I181" s="5">
        <f>SUMIF(DétailTicketJuilletAoût2021!A176:A3208,DétailTicketJuilletAoût2021!J181,DétailTicketJuilletAoût2021!F176:F3208)</f>
        <v>75.599999999999994</v>
      </c>
      <c r="J181">
        <f t="shared" si="27"/>
        <v>21504</v>
      </c>
      <c r="M181" s="5">
        <f t="shared" si="26"/>
        <v>293.49</v>
      </c>
      <c r="N181">
        <f t="shared" si="28"/>
        <v>22559</v>
      </c>
      <c r="AE181" t="str" cm="1">
        <f t="array" ref="AE181">_xlfn.IFS(AG181=TicketJuilletAout2021[[#This Row],[NoTicket]],TicketJuilletAout2021[[#This Row],[CodeCli]])</f>
        <v>BETIZ</v>
      </c>
      <c r="AF181" s="20">
        <f t="shared" si="22"/>
        <v>42.54</v>
      </c>
      <c r="AG181">
        <f t="shared" si="24"/>
        <v>21509</v>
      </c>
      <c r="AN181" t="str" cm="1">
        <f t="array" ref="AN181">_xlfn.IFS(AP181=TicketJuilletAoût2021!A1236,TicketJuilletAoût2021!B1236)</f>
        <v>ZOHED</v>
      </c>
      <c r="AO181" s="23">
        <f t="shared" si="23"/>
        <v>119.47199999999999</v>
      </c>
      <c r="AP181">
        <f t="shared" si="25"/>
        <v>22564</v>
      </c>
    </row>
    <row r="182" spans="1:42" x14ac:dyDescent="0.25">
      <c r="A182">
        <v>21378</v>
      </c>
      <c r="B182">
        <v>16</v>
      </c>
      <c r="C182">
        <v>10.67</v>
      </c>
      <c r="D182">
        <v>3</v>
      </c>
      <c r="E182">
        <v>0</v>
      </c>
      <c r="F182" s="5">
        <f>DetailTicketJuilletAout2021[[#This Row],[Qte]]*(DetailTicketJuilletAout2021[[#This Row],[PrixUnit]]*(1-DetailTicketJuilletAout2021[[#This Row],[Remise%]]))</f>
        <v>32.01</v>
      </c>
      <c r="I182" s="5">
        <f>SUMIF(DétailTicketJuilletAoût2021!A177:A3209,DétailTicketJuilletAoût2021!J182,DétailTicketJuilletAoût2021!F177:F3209)</f>
        <v>131.1</v>
      </c>
      <c r="J182">
        <f t="shared" si="27"/>
        <v>21505</v>
      </c>
      <c r="M182" s="5">
        <f t="shared" si="26"/>
        <v>482.05500000000001</v>
      </c>
      <c r="N182">
        <f t="shared" si="28"/>
        <v>22560</v>
      </c>
      <c r="AE182" t="str" cm="1">
        <f t="array" ref="AE182">_xlfn.IFS(AG182=TicketJuilletAout2021[[#This Row],[NoTicket]],TicketJuilletAout2021[[#This Row],[CodeCli]])</f>
        <v>DACOU</v>
      </c>
      <c r="AF182" s="20">
        <f t="shared" si="22"/>
        <v>21.96</v>
      </c>
      <c r="AG182">
        <f t="shared" si="24"/>
        <v>21510</v>
      </c>
      <c r="AN182" t="str" cm="1">
        <f t="array" ref="AN182">_xlfn.IFS(AP182=TicketJuilletAoût2021!A1237,TicketJuilletAoût2021!B1237)</f>
        <v>CHLEC</v>
      </c>
      <c r="AO182" s="23">
        <f t="shared" si="23"/>
        <v>37.919750000000008</v>
      </c>
      <c r="AP182">
        <f t="shared" si="25"/>
        <v>22565</v>
      </c>
    </row>
    <row r="183" spans="1:42" x14ac:dyDescent="0.25">
      <c r="A183">
        <v>21378</v>
      </c>
      <c r="B183">
        <v>69</v>
      </c>
      <c r="C183">
        <v>21.95</v>
      </c>
      <c r="D183">
        <v>4</v>
      </c>
      <c r="E183">
        <v>0</v>
      </c>
      <c r="F183" s="5">
        <f>DetailTicketJuilletAout2021[[#This Row],[Qte]]*(DetailTicketJuilletAout2021[[#This Row],[PrixUnit]]*(1-DetailTicketJuilletAout2021[[#This Row],[Remise%]]))</f>
        <v>87.8</v>
      </c>
      <c r="I183" s="5">
        <f>SUMIF(DétailTicketJuilletAoût2021!A178:A3210,DétailTicketJuilletAoût2021!J183,DétailTicketJuilletAoût2021!F178:F3210)</f>
        <v>439.0560000000001</v>
      </c>
      <c r="J183">
        <f t="shared" si="27"/>
        <v>21506</v>
      </c>
      <c r="M183" s="5">
        <f t="shared" si="26"/>
        <v>106.58199999999999</v>
      </c>
      <c r="N183">
        <f t="shared" si="28"/>
        <v>22561</v>
      </c>
      <c r="AE183" t="str" cm="1">
        <f t="array" ref="AE183">_xlfn.IFS(AG183=TicketJuilletAout2021[[#This Row],[NoTicket]],TicketJuilletAout2021[[#This Row],[CodeCli]])</f>
        <v>ERSWE</v>
      </c>
      <c r="AF183" s="20">
        <f t="shared" si="22"/>
        <v>45.048749999999998</v>
      </c>
      <c r="AG183">
        <f t="shared" si="24"/>
        <v>21511</v>
      </c>
      <c r="AN183" t="str" cm="1">
        <f t="array" ref="AN183">_xlfn.IFS(AP183=TicketJuilletAoût2021!A1238,TicketJuilletAoût2021!B1238)</f>
        <v>YAKAL</v>
      </c>
      <c r="AO183" s="23">
        <f t="shared" si="23"/>
        <v>21.96</v>
      </c>
      <c r="AP183">
        <f t="shared" si="25"/>
        <v>22566</v>
      </c>
    </row>
    <row r="184" spans="1:42" x14ac:dyDescent="0.25">
      <c r="A184">
        <v>21379</v>
      </c>
      <c r="B184">
        <v>39</v>
      </c>
      <c r="C184">
        <v>10.98</v>
      </c>
      <c r="D184">
        <v>4</v>
      </c>
      <c r="E184">
        <v>0</v>
      </c>
      <c r="F184" s="5">
        <f>DetailTicketJuilletAout2021[[#This Row],[Qte]]*(DetailTicketJuilletAout2021[[#This Row],[PrixUnit]]*(1-DetailTicketJuilletAout2021[[#This Row],[Remise%]]))</f>
        <v>43.92</v>
      </c>
      <c r="I184" s="5">
        <f>SUMIF(DétailTicketJuilletAoût2021!A179:A3211,DétailTicketJuilletAoût2021!J184,DétailTicketJuilletAoût2021!F179:F3211)</f>
        <v>68.625</v>
      </c>
      <c r="J184">
        <f t="shared" si="27"/>
        <v>21507</v>
      </c>
      <c r="M184" s="5">
        <f t="shared" si="26"/>
        <v>48.040000000000006</v>
      </c>
      <c r="N184">
        <f t="shared" si="28"/>
        <v>22562</v>
      </c>
      <c r="AE184" t="str" cm="1">
        <f t="array" ref="AE184">_xlfn.IFS(AG184=TicketJuilletAout2021[[#This Row],[NoTicket]],TicketJuilletAout2021[[#This Row],[CodeCli]])</f>
        <v>CHLEC</v>
      </c>
      <c r="AF184" s="20">
        <f t="shared" si="22"/>
        <v>64.577500000000015</v>
      </c>
      <c r="AG184">
        <f t="shared" si="24"/>
        <v>21512</v>
      </c>
      <c r="AN184" t="str" cm="1">
        <f t="array" ref="AN184">_xlfn.IFS(AP184=TicketJuilletAoût2021!A1239,TicketJuilletAoût2021!B1239)</f>
        <v>CLJAN</v>
      </c>
      <c r="AO184" s="23">
        <f t="shared" si="23"/>
        <v>59.46</v>
      </c>
      <c r="AP184">
        <f t="shared" si="25"/>
        <v>22567</v>
      </c>
    </row>
    <row r="185" spans="1:42" x14ac:dyDescent="0.25">
      <c r="A185">
        <v>21379</v>
      </c>
      <c r="B185">
        <v>72</v>
      </c>
      <c r="C185">
        <v>21.19</v>
      </c>
      <c r="D185">
        <v>3</v>
      </c>
      <c r="E185">
        <v>0</v>
      </c>
      <c r="F185" s="5">
        <f>DetailTicketJuilletAout2021[[#This Row],[Qte]]*(DetailTicketJuilletAout2021[[#This Row],[PrixUnit]]*(1-DetailTicketJuilletAout2021[[#This Row],[Remise%]]))</f>
        <v>63.570000000000007</v>
      </c>
      <c r="I185" s="5">
        <f>SUMIF(DétailTicketJuilletAoût2021!A180:A3212,DétailTicketJuilletAoût2021!J185,DétailTicketJuilletAoût2021!F180:F3212)</f>
        <v>173.8</v>
      </c>
      <c r="J185">
        <f t="shared" si="27"/>
        <v>21508</v>
      </c>
      <c r="M185" s="5">
        <f t="shared" si="26"/>
        <v>75.92</v>
      </c>
      <c r="N185">
        <f t="shared" si="28"/>
        <v>22563</v>
      </c>
      <c r="AE185" t="str" cm="1">
        <f t="array" ref="AE185">_xlfn.IFS(AG185=TicketJuilletAout2021[[#This Row],[NoTicket]],TicketJuilletAout2021[[#This Row],[CodeCli]])</f>
        <v>GESEF</v>
      </c>
      <c r="AF185" s="20">
        <f t="shared" si="22"/>
        <v>39.402500000000003</v>
      </c>
      <c r="AG185">
        <f t="shared" si="24"/>
        <v>21513</v>
      </c>
      <c r="AN185" t="str" cm="1">
        <f t="array" ref="AN185">_xlfn.IFS(AP185=TicketJuilletAoût2021!A1240,TicketJuilletAoût2021!B1240)</f>
        <v>ERDEB</v>
      </c>
      <c r="AO185" s="23">
        <f t="shared" si="23"/>
        <v>28.788000000000004</v>
      </c>
      <c r="AP185">
        <f t="shared" si="25"/>
        <v>22568</v>
      </c>
    </row>
    <row r="186" spans="1:42" x14ac:dyDescent="0.25">
      <c r="A186">
        <v>21380</v>
      </c>
      <c r="B186">
        <v>2</v>
      </c>
      <c r="C186">
        <v>11.59</v>
      </c>
      <c r="D186">
        <v>3</v>
      </c>
      <c r="E186">
        <v>0</v>
      </c>
      <c r="F186" s="5">
        <f>DetailTicketJuilletAout2021[[#This Row],[Qte]]*(DetailTicketJuilletAout2021[[#This Row],[PrixUnit]]*(1-DetailTicketJuilletAout2021[[#This Row],[Remise%]]))</f>
        <v>34.769999999999996</v>
      </c>
      <c r="I186" s="5">
        <f>SUMIF(DétailTicketJuilletAoût2021!A181:A3213,DétailTicketJuilletAoût2021!J186,DétailTicketJuilletAoût2021!F181:F3213)</f>
        <v>42.54</v>
      </c>
      <c r="J186">
        <f t="shared" si="27"/>
        <v>21509</v>
      </c>
      <c r="M186" s="5">
        <f t="shared" si="26"/>
        <v>119.47199999999999</v>
      </c>
      <c r="N186">
        <f t="shared" si="28"/>
        <v>22564</v>
      </c>
      <c r="AE186" t="str" cm="1">
        <f t="array" ref="AE186">_xlfn.IFS(AG186=TicketJuilletAout2021[[#This Row],[NoTicket]],TicketJuilletAout2021[[#This Row],[CodeCli]])</f>
        <v>PHFRO</v>
      </c>
      <c r="AF186" s="20">
        <f t="shared" si="22"/>
        <v>44.655000000000001</v>
      </c>
      <c r="AG186">
        <f t="shared" si="24"/>
        <v>21514</v>
      </c>
      <c r="AN186" t="str" cm="1">
        <f t="array" ref="AN186">_xlfn.IFS(AP186=TicketJuilletAoût2021!A1241,TicketJuilletAoût2021!B1241)</f>
        <v>CHLEC</v>
      </c>
      <c r="AO186" s="23">
        <f t="shared" si="23"/>
        <v>53.071500000000007</v>
      </c>
      <c r="AP186">
        <f t="shared" si="25"/>
        <v>22569</v>
      </c>
    </row>
    <row r="187" spans="1:42" x14ac:dyDescent="0.25">
      <c r="A187">
        <v>21380</v>
      </c>
      <c r="B187">
        <v>7</v>
      </c>
      <c r="C187">
        <v>4.25</v>
      </c>
      <c r="D187">
        <v>1</v>
      </c>
      <c r="E187">
        <v>0</v>
      </c>
      <c r="F187" s="5">
        <f>DetailTicketJuilletAout2021[[#This Row],[Qte]]*(DetailTicketJuilletAout2021[[#This Row],[PrixUnit]]*(1-DetailTicketJuilletAout2021[[#This Row],[Remise%]]))</f>
        <v>4.25</v>
      </c>
      <c r="I187" s="5">
        <f>SUMIF(DétailTicketJuilletAoût2021!A182:A3214,DétailTicketJuilletAoût2021!J187,DétailTicketJuilletAoût2021!F182:F3214)</f>
        <v>21.96</v>
      </c>
      <c r="J187">
        <f t="shared" si="27"/>
        <v>21510</v>
      </c>
      <c r="M187" s="5">
        <f t="shared" si="26"/>
        <v>151.67900000000003</v>
      </c>
      <c r="N187">
        <f t="shared" si="28"/>
        <v>22565</v>
      </c>
      <c r="AE187" t="str" cm="1">
        <f t="array" ref="AE187">_xlfn.IFS(AG187=TicketJuilletAout2021[[#This Row],[NoTicket]],TicketJuilletAout2021[[#This Row],[CodeCli]])</f>
        <v>VIVAN</v>
      </c>
      <c r="AF187" s="20">
        <f t="shared" si="22"/>
        <v>69.510000000000005</v>
      </c>
      <c r="AG187">
        <f t="shared" si="24"/>
        <v>21515</v>
      </c>
      <c r="AN187" t="str" cm="1">
        <f t="array" ref="AN187">_xlfn.IFS(AP187=TicketJuilletAoût2021!A1242,TicketJuilletAoût2021!B1242)</f>
        <v>MOELK</v>
      </c>
      <c r="AO187" s="23">
        <f t="shared" si="23"/>
        <v>42.822000000000003</v>
      </c>
      <c r="AP187">
        <f t="shared" si="25"/>
        <v>22570</v>
      </c>
    </row>
    <row r="188" spans="1:42" x14ac:dyDescent="0.25">
      <c r="A188">
        <v>21380</v>
      </c>
      <c r="B188">
        <v>27</v>
      </c>
      <c r="C188">
        <v>26.83</v>
      </c>
      <c r="D188">
        <v>4</v>
      </c>
      <c r="E188">
        <v>0.25</v>
      </c>
      <c r="F188" s="5">
        <f>DetailTicketJuilletAout2021[[#This Row],[Qte]]*(DetailTicketJuilletAout2021[[#This Row],[PrixUnit]]*(1-DetailTicketJuilletAout2021[[#This Row],[Remise%]]))</f>
        <v>80.489999999999995</v>
      </c>
      <c r="I188" s="5">
        <f>SUMIF(DétailTicketJuilletAoût2021!A183:A3215,DétailTicketJuilletAoût2021!J188,DétailTicketJuilletAoût2021!F183:F3215)</f>
        <v>90.097499999999997</v>
      </c>
      <c r="J188">
        <f t="shared" si="27"/>
        <v>21511</v>
      </c>
      <c r="M188" s="5">
        <f t="shared" si="26"/>
        <v>21.96</v>
      </c>
      <c r="N188">
        <f t="shared" si="28"/>
        <v>22566</v>
      </c>
      <c r="AE188" t="str" cm="1">
        <f t="array" ref="AE188">_xlfn.IFS(AG188=TicketJuilletAout2021[[#This Row],[NoTicket]],TicketJuilletAout2021[[#This Row],[CodeCli]])</f>
        <v>REDAN</v>
      </c>
      <c r="AF188" s="20">
        <f t="shared" si="22"/>
        <v>44.286000000000001</v>
      </c>
      <c r="AG188">
        <f t="shared" si="24"/>
        <v>21516</v>
      </c>
      <c r="AN188" t="str" cm="1">
        <f t="array" ref="AN188">_xlfn.IFS(AP188=TicketJuilletAoût2021!A1243,TicketJuilletAoût2021!B1243)</f>
        <v>GESEF</v>
      </c>
      <c r="AO188" s="23">
        <f t="shared" si="23"/>
        <v>28.395499999999998</v>
      </c>
      <c r="AP188">
        <f t="shared" si="25"/>
        <v>22571</v>
      </c>
    </row>
    <row r="189" spans="1:42" x14ac:dyDescent="0.25">
      <c r="A189">
        <v>21380</v>
      </c>
      <c r="B189">
        <v>36</v>
      </c>
      <c r="C189">
        <v>11.59</v>
      </c>
      <c r="D189">
        <v>3</v>
      </c>
      <c r="E189">
        <v>0.25</v>
      </c>
      <c r="F189" s="5">
        <f>DetailTicketJuilletAout2021[[#This Row],[Qte]]*(DetailTicketJuilletAout2021[[#This Row],[PrixUnit]]*(1-DetailTicketJuilletAout2021[[#This Row],[Remise%]]))</f>
        <v>26.077499999999997</v>
      </c>
      <c r="I189" s="5">
        <f>SUMIF(DétailTicketJuilletAoût2021!A184:A3216,DétailTicketJuilletAoût2021!J189,DétailTicketJuilletAoût2021!F184:F3216)</f>
        <v>258.31000000000006</v>
      </c>
      <c r="J189">
        <f t="shared" si="27"/>
        <v>21512</v>
      </c>
      <c r="M189" s="5">
        <f t="shared" si="26"/>
        <v>118.92</v>
      </c>
      <c r="N189">
        <f t="shared" si="28"/>
        <v>22567</v>
      </c>
      <c r="AE189" t="str" cm="1">
        <f t="array" ref="AE189">_xlfn.IFS(AG189=TicketJuilletAout2021[[#This Row],[NoTicket]],TicketJuilletAout2021[[#This Row],[CodeCli]])</f>
        <v>CHNIE</v>
      </c>
      <c r="AF189" s="20">
        <f t="shared" si="22"/>
        <v>60.786666666666669</v>
      </c>
      <c r="AG189">
        <f t="shared" si="24"/>
        <v>21517</v>
      </c>
      <c r="AN189" t="str" cm="1">
        <f t="array" ref="AN189">_xlfn.IFS(AP189=TicketJuilletAoût2021!A1244,TicketJuilletAoût2021!B1244)</f>
        <v>JEHOU</v>
      </c>
      <c r="AO189" s="23">
        <f t="shared" si="23"/>
        <v>84</v>
      </c>
      <c r="AP189">
        <f t="shared" si="25"/>
        <v>22572</v>
      </c>
    </row>
    <row r="190" spans="1:42" x14ac:dyDescent="0.25">
      <c r="A190">
        <v>21380</v>
      </c>
      <c r="B190">
        <v>44</v>
      </c>
      <c r="C190">
        <v>11.89</v>
      </c>
      <c r="D190">
        <v>3</v>
      </c>
      <c r="E190">
        <v>0</v>
      </c>
      <c r="F190" s="5">
        <f>DetailTicketJuilletAout2021[[#This Row],[Qte]]*(DetailTicketJuilletAout2021[[#This Row],[PrixUnit]]*(1-DetailTicketJuilletAout2021[[#This Row],[Remise%]]))</f>
        <v>35.67</v>
      </c>
      <c r="I190" s="5">
        <f>SUMIF(DétailTicketJuilletAoût2021!A185:A3217,DétailTicketJuilletAoût2021!J190,DétailTicketJuilletAoût2021!F185:F3217)</f>
        <v>118.20750000000001</v>
      </c>
      <c r="J190">
        <f t="shared" si="27"/>
        <v>21513</v>
      </c>
      <c r="M190" s="5">
        <f t="shared" si="26"/>
        <v>115.15200000000002</v>
      </c>
      <c r="N190">
        <f t="shared" si="28"/>
        <v>22568</v>
      </c>
      <c r="AE190" t="str" cm="1">
        <f t="array" ref="AE190">_xlfn.IFS(AG190=TicketJuilletAout2021[[#This Row],[NoTicket]],TicketJuilletAout2021[[#This Row],[CodeCli]])</f>
        <v>JEBOR</v>
      </c>
      <c r="AF190" s="20">
        <f t="shared" si="22"/>
        <v>39.841499999999996</v>
      </c>
      <c r="AG190">
        <f t="shared" si="24"/>
        <v>21518</v>
      </c>
      <c r="AN190" t="str" cm="1">
        <f t="array" ref="AN190">_xlfn.IFS(AP190=TicketJuilletAoût2021!A1245,TicketJuilletAoût2021!B1245)</f>
        <v>JÉBAZ</v>
      </c>
      <c r="AO190" s="23">
        <f t="shared" si="23"/>
        <v>66.983333333333334</v>
      </c>
      <c r="AP190">
        <f t="shared" si="25"/>
        <v>22573</v>
      </c>
    </row>
    <row r="191" spans="1:42" x14ac:dyDescent="0.25">
      <c r="A191">
        <v>21380</v>
      </c>
      <c r="B191">
        <v>54</v>
      </c>
      <c r="C191">
        <v>4.57</v>
      </c>
      <c r="D191">
        <v>4</v>
      </c>
      <c r="E191">
        <v>0.1</v>
      </c>
      <c r="F191" s="5">
        <f>DetailTicketJuilletAout2021[[#This Row],[Qte]]*(DetailTicketJuilletAout2021[[#This Row],[PrixUnit]]*(1-DetailTicketJuilletAout2021[[#This Row],[Remise%]]))</f>
        <v>16.452000000000002</v>
      </c>
      <c r="I191" s="5">
        <f>SUMIF(DétailTicketJuilletAoût2021!A186:A3218,DétailTicketJuilletAoût2021!J191,DétailTicketJuilletAoût2021!F186:F3218)</f>
        <v>89.31</v>
      </c>
      <c r="J191">
        <f t="shared" si="27"/>
        <v>21514</v>
      </c>
      <c r="M191" s="5">
        <f t="shared" si="26"/>
        <v>212.28600000000003</v>
      </c>
      <c r="N191">
        <f t="shared" si="28"/>
        <v>22569</v>
      </c>
      <c r="AE191" t="str" cm="1">
        <f t="array" ref="AE191">_xlfn.IFS(AG191=TicketJuilletAout2021[[#This Row],[NoTicket]],TicketJuilletAout2021[[#This Row],[CodeCli]])</f>
        <v>CLJAN</v>
      </c>
      <c r="AF191" s="20">
        <f t="shared" si="22"/>
        <v>79.88</v>
      </c>
      <c r="AG191">
        <f t="shared" si="24"/>
        <v>21519</v>
      </c>
      <c r="AN191" t="str" cm="1">
        <f t="array" ref="AN191">_xlfn.IFS(AP191=TicketJuilletAoût2021!A1246,TicketJuilletAoût2021!B1246)</f>
        <v>BRLEH</v>
      </c>
      <c r="AO191" s="23">
        <f t="shared" si="23"/>
        <v>45.510000000000005</v>
      </c>
      <c r="AP191">
        <f t="shared" si="25"/>
        <v>22574</v>
      </c>
    </row>
    <row r="192" spans="1:42" x14ac:dyDescent="0.25">
      <c r="A192">
        <v>21380</v>
      </c>
      <c r="B192">
        <v>62</v>
      </c>
      <c r="C192">
        <v>30.03</v>
      </c>
      <c r="D192">
        <v>4</v>
      </c>
      <c r="E192">
        <v>0</v>
      </c>
      <c r="F192" s="5">
        <f>DetailTicketJuilletAout2021[[#This Row],[Qte]]*(DetailTicketJuilletAout2021[[#This Row],[PrixUnit]]*(1-DetailTicketJuilletAout2021[[#This Row],[Remise%]]))</f>
        <v>120.12</v>
      </c>
      <c r="I192" s="5">
        <f>SUMIF(DétailTicketJuilletAoût2021!A187:A3219,DétailTicketJuilletAoût2021!J192,DétailTicketJuilletAoût2021!F187:F3219)</f>
        <v>69.510000000000005</v>
      </c>
      <c r="J192">
        <f t="shared" si="27"/>
        <v>21515</v>
      </c>
      <c r="M192" s="5">
        <f t="shared" si="26"/>
        <v>85.644000000000005</v>
      </c>
      <c r="N192">
        <f t="shared" si="28"/>
        <v>22570</v>
      </c>
      <c r="AE192" t="str" cm="1">
        <f t="array" ref="AE192">_xlfn.IFS(AG192=TicketJuilletAout2021[[#This Row],[NoTicket]],TicketJuilletAout2021[[#This Row],[CodeCli]])</f>
        <v>DIGOM</v>
      </c>
      <c r="AF192" s="20">
        <f t="shared" si="22"/>
        <v>25.370666666666665</v>
      </c>
      <c r="AG192">
        <f t="shared" si="24"/>
        <v>21520</v>
      </c>
      <c r="AN192" t="str" cm="1">
        <f t="array" ref="AN192">_xlfn.IFS(AP192=TicketJuilletAoût2021!A1247,TicketJuilletAoût2021!B1247)</f>
        <v>BETIZ</v>
      </c>
      <c r="AO192" s="23">
        <f t="shared" si="23"/>
        <v>83.236000000000004</v>
      </c>
      <c r="AP192">
        <f t="shared" si="25"/>
        <v>22575</v>
      </c>
    </row>
    <row r="193" spans="1:42" x14ac:dyDescent="0.25">
      <c r="A193">
        <v>21380</v>
      </c>
      <c r="B193">
        <v>761</v>
      </c>
      <c r="C193">
        <v>3.64</v>
      </c>
      <c r="D193">
        <v>1</v>
      </c>
      <c r="E193">
        <v>0</v>
      </c>
      <c r="F193" s="5">
        <f>DetailTicketJuilletAout2021[[#This Row],[Qte]]*(DetailTicketJuilletAout2021[[#This Row],[PrixUnit]]*(1-DetailTicketJuilletAout2021[[#This Row],[Remise%]]))</f>
        <v>3.64</v>
      </c>
      <c r="I193" s="5">
        <f>SUMIF(DétailTicketJuilletAoût2021!A188:A3220,DétailTicketJuilletAoût2021!J193,DétailTicketJuilletAoût2021!F188:F3220)</f>
        <v>88.572000000000003</v>
      </c>
      <c r="J193">
        <f t="shared" si="27"/>
        <v>21516</v>
      </c>
      <c r="M193" s="5">
        <f t="shared" si="26"/>
        <v>56.790999999999997</v>
      </c>
      <c r="N193">
        <f t="shared" si="28"/>
        <v>22571</v>
      </c>
      <c r="AE193" t="str" cm="1">
        <f t="array" ref="AE193">_xlfn.IFS(AG193=TicketJuilletAout2021[[#This Row],[NoTicket]],TicketJuilletAout2021[[#This Row],[CodeCli]])</f>
        <v>JÉBAZ</v>
      </c>
      <c r="AF193" s="20">
        <f t="shared" si="22"/>
        <v>58.695000000000007</v>
      </c>
      <c r="AG193">
        <f t="shared" si="24"/>
        <v>21521</v>
      </c>
      <c r="AN193" t="str" cm="1">
        <f t="array" ref="AN193">_xlfn.IFS(AP193=TicketJuilletAoût2021!A1248,TicketJuilletAoût2021!B1248)</f>
        <v>JAHEN</v>
      </c>
      <c r="AO193" s="23">
        <f t="shared" si="23"/>
        <v>39.826666666666668</v>
      </c>
      <c r="AP193">
        <f t="shared" si="25"/>
        <v>22576</v>
      </c>
    </row>
    <row r="194" spans="1:42" x14ac:dyDescent="0.25">
      <c r="A194">
        <v>21380</v>
      </c>
      <c r="B194">
        <v>1448</v>
      </c>
      <c r="C194">
        <v>9.77</v>
      </c>
      <c r="D194">
        <v>1</v>
      </c>
      <c r="E194">
        <v>0</v>
      </c>
      <c r="F194" s="5">
        <f>DetailTicketJuilletAout2021[[#This Row],[Qte]]*(DetailTicketJuilletAout2021[[#This Row],[PrixUnit]]*(1-DetailTicketJuilletAout2021[[#This Row],[Remise%]]))</f>
        <v>9.77</v>
      </c>
      <c r="I194" s="5">
        <f>SUMIF(DétailTicketJuilletAoût2021!A189:A3221,DétailTicketJuilletAoût2021!J194,DétailTicketJuilletAoût2021!F189:F3221)</f>
        <v>182.36</v>
      </c>
      <c r="J194">
        <f t="shared" si="27"/>
        <v>21517</v>
      </c>
      <c r="M194" s="5">
        <f t="shared" si="26"/>
        <v>336</v>
      </c>
      <c r="N194">
        <f t="shared" si="28"/>
        <v>22572</v>
      </c>
      <c r="AE194" t="str" cm="1">
        <f t="array" ref="AE194">_xlfn.IFS(AG194=TicketJuilletAout2021[[#This Row],[NoTicket]],TicketJuilletAout2021[[#This Row],[CodeCli]])</f>
        <v>MOELK</v>
      </c>
      <c r="AF194" s="20">
        <f t="shared" si="22"/>
        <v>77.069499999999991</v>
      </c>
      <c r="AG194">
        <f t="shared" si="24"/>
        <v>21522</v>
      </c>
      <c r="AN194" t="str" cm="1">
        <f t="array" ref="AN194">_xlfn.IFS(AP194=TicketJuilletAoût2021!A1249,TicketJuilletAoût2021!B1249)</f>
        <v>ANLER</v>
      </c>
      <c r="AO194" s="23">
        <f t="shared" si="23"/>
        <v>34.695</v>
      </c>
      <c r="AP194">
        <f t="shared" si="25"/>
        <v>22577</v>
      </c>
    </row>
    <row r="195" spans="1:42" x14ac:dyDescent="0.25">
      <c r="A195">
        <v>21380</v>
      </c>
      <c r="B195">
        <v>1495</v>
      </c>
      <c r="C195">
        <v>12.41</v>
      </c>
      <c r="D195">
        <v>1</v>
      </c>
      <c r="E195">
        <v>0</v>
      </c>
      <c r="F195" s="5">
        <f>DetailTicketJuilletAout2021[[#This Row],[Qte]]*(DetailTicketJuilletAout2021[[#This Row],[PrixUnit]]*(1-DetailTicketJuilletAout2021[[#This Row],[Remise%]]))</f>
        <v>12.41</v>
      </c>
      <c r="I195" s="5">
        <f>SUMIF(DétailTicketJuilletAoût2021!A190:A3222,DétailTicketJuilletAoût2021!J195,DétailTicketJuilletAoût2021!F190:F3222)</f>
        <v>159.36599999999999</v>
      </c>
      <c r="J195">
        <f t="shared" si="27"/>
        <v>21518</v>
      </c>
      <c r="M195" s="5">
        <f t="shared" si="26"/>
        <v>200.95</v>
      </c>
      <c r="N195">
        <f t="shared" si="28"/>
        <v>22573</v>
      </c>
      <c r="AE195" t="str" cm="1">
        <f t="array" ref="AE195">_xlfn.IFS(AG195=TicketJuilletAout2021[[#This Row],[NoTicket]],TicketJuilletAout2021[[#This Row],[CodeCli]])</f>
        <v>PILED</v>
      </c>
      <c r="AF195" s="20">
        <f t="shared" ref="AF195:AF258" si="29">I200/COUNTIF(A195:A3227,AG195)</f>
        <v>107.32</v>
      </c>
      <c r="AG195">
        <f t="shared" si="24"/>
        <v>21523</v>
      </c>
      <c r="AN195" t="str" cm="1">
        <f t="array" ref="AN195">_xlfn.IFS(AP195=TicketJuilletAoût2021!A1250,TicketJuilletAoût2021!B1250)</f>
        <v>GESEF</v>
      </c>
      <c r="AO195" s="23">
        <f t="shared" ref="AO195:AO258" si="30">M200/COUNTIF(A3229:A4837,AP195)</f>
        <v>49.740000000000009</v>
      </c>
      <c r="AP195">
        <f t="shared" si="25"/>
        <v>22578</v>
      </c>
    </row>
    <row r="196" spans="1:42" x14ac:dyDescent="0.25">
      <c r="A196">
        <v>21380</v>
      </c>
      <c r="B196">
        <v>2650</v>
      </c>
      <c r="C196">
        <v>8.5399999999999991</v>
      </c>
      <c r="D196">
        <v>4</v>
      </c>
      <c r="E196">
        <v>0.25</v>
      </c>
      <c r="F196" s="5">
        <f>DetailTicketJuilletAout2021[[#This Row],[Qte]]*(DetailTicketJuilletAout2021[[#This Row],[PrixUnit]]*(1-DetailTicketJuilletAout2021[[#This Row],[Remise%]]))</f>
        <v>25.619999999999997</v>
      </c>
      <c r="I196" s="5">
        <f>SUMIF(DétailTicketJuilletAoût2021!A191:A3223,DétailTicketJuilletAoût2021!J196,DétailTicketJuilletAoût2021!F191:F3223)</f>
        <v>79.88</v>
      </c>
      <c r="J196">
        <f t="shared" si="27"/>
        <v>21519</v>
      </c>
      <c r="M196" s="5">
        <f t="shared" si="26"/>
        <v>91.02000000000001</v>
      </c>
      <c r="N196">
        <f t="shared" si="28"/>
        <v>22574</v>
      </c>
      <c r="AE196" t="str" cm="1">
        <f t="array" ref="AE196">_xlfn.IFS(AG196=TicketJuilletAout2021[[#This Row],[NoTicket]],TicketJuilletAout2021[[#This Row],[CodeCli]])</f>
        <v>CHLEC</v>
      </c>
      <c r="AF196" s="20">
        <f t="shared" si="29"/>
        <v>32.729999999999997</v>
      </c>
      <c r="AG196">
        <f t="shared" ref="AG196:AG259" si="31">AG195+1</f>
        <v>21524</v>
      </c>
      <c r="AN196" t="str" cm="1">
        <f t="array" ref="AN196">_xlfn.IFS(AP196=TicketJuilletAoût2021!A1251,TicketJuilletAoût2021!B1251)</f>
        <v>ZOHED</v>
      </c>
      <c r="AO196" s="23">
        <f t="shared" si="30"/>
        <v>159.29599999999999</v>
      </c>
      <c r="AP196">
        <f t="shared" ref="AP196:AP259" si="32">AP195+1</f>
        <v>22579</v>
      </c>
    </row>
    <row r="197" spans="1:42" x14ac:dyDescent="0.25">
      <c r="A197">
        <v>21381</v>
      </c>
      <c r="B197">
        <v>19</v>
      </c>
      <c r="C197">
        <v>5.49</v>
      </c>
      <c r="D197">
        <v>4</v>
      </c>
      <c r="E197">
        <v>0</v>
      </c>
      <c r="F197" s="5">
        <f>DetailTicketJuilletAout2021[[#This Row],[Qte]]*(DetailTicketJuilletAout2021[[#This Row],[PrixUnit]]*(1-DetailTicketJuilletAout2021[[#This Row],[Remise%]]))</f>
        <v>21.96</v>
      </c>
      <c r="I197" s="5">
        <f>SUMIF(DétailTicketJuilletAoût2021!A192:A3224,DétailTicketJuilletAoût2021!J197,DétailTicketJuilletAoût2021!F192:F3224)</f>
        <v>76.111999999999995</v>
      </c>
      <c r="J197">
        <f t="shared" si="27"/>
        <v>21520</v>
      </c>
      <c r="M197" s="5">
        <f t="shared" si="26"/>
        <v>166.47200000000001</v>
      </c>
      <c r="N197">
        <f t="shared" si="28"/>
        <v>22575</v>
      </c>
      <c r="AE197" t="str" cm="1">
        <f t="array" ref="AE197">_xlfn.IFS(AG197=TicketJuilletAout2021[[#This Row],[NoTicket]],TicketJuilletAout2021[[#This Row],[CodeCli]])</f>
        <v>DACOU</v>
      </c>
      <c r="AF197" s="20">
        <f t="shared" si="29"/>
        <v>75.996000000000009</v>
      </c>
      <c r="AG197">
        <f t="shared" si="31"/>
        <v>21525</v>
      </c>
      <c r="AN197" t="str" cm="1">
        <f t="array" ref="AN197">_xlfn.IFS(AP197=TicketJuilletAoût2021!A1252,TicketJuilletAoût2021!B1252)</f>
        <v>ARBLA</v>
      </c>
      <c r="AO197" s="23">
        <f t="shared" si="30"/>
        <v>32.01</v>
      </c>
      <c r="AP197">
        <f t="shared" si="32"/>
        <v>22580</v>
      </c>
    </row>
    <row r="198" spans="1:42" x14ac:dyDescent="0.25">
      <c r="A198">
        <v>21381</v>
      </c>
      <c r="B198">
        <v>70</v>
      </c>
      <c r="C198">
        <v>9.15</v>
      </c>
      <c r="D198">
        <v>3</v>
      </c>
      <c r="E198">
        <v>0</v>
      </c>
      <c r="F198" s="5">
        <f>DetailTicketJuilletAout2021[[#This Row],[Qte]]*(DetailTicketJuilletAout2021[[#This Row],[PrixUnit]]*(1-DetailTicketJuilletAout2021[[#This Row],[Remise%]]))</f>
        <v>27.450000000000003</v>
      </c>
      <c r="I198" s="5">
        <f>SUMIF(DétailTicketJuilletAoût2021!A193:A3225,DétailTicketJuilletAoût2021!J198,DétailTicketJuilletAoût2021!F193:F3225)</f>
        <v>234.78000000000003</v>
      </c>
      <c r="J198">
        <f t="shared" si="27"/>
        <v>21521</v>
      </c>
      <c r="M198" s="5">
        <f t="shared" si="26"/>
        <v>119.48</v>
      </c>
      <c r="N198">
        <f t="shared" si="28"/>
        <v>22576</v>
      </c>
      <c r="AE198" t="str" cm="1">
        <f t="array" ref="AE198">_xlfn.IFS(AG198=TicketJuilletAout2021[[#This Row],[NoTicket]],TicketJuilletAout2021[[#This Row],[CodeCli]])</f>
        <v>JEHOU</v>
      </c>
      <c r="AF198" s="20">
        <f t="shared" si="29"/>
        <v>58.002499999999998</v>
      </c>
      <c r="AG198">
        <f t="shared" si="31"/>
        <v>21526</v>
      </c>
      <c r="AN198" t="str" cm="1">
        <f t="array" ref="AN198">_xlfn.IFS(AP198=TicketJuilletAoût2021!A1253,TicketJuilletAoût2021!B1253)</f>
        <v>JEHOU</v>
      </c>
      <c r="AO198" s="23">
        <f t="shared" si="30"/>
        <v>49.338666666666676</v>
      </c>
      <c r="AP198">
        <f t="shared" si="32"/>
        <v>22581</v>
      </c>
    </row>
    <row r="199" spans="1:42" x14ac:dyDescent="0.25">
      <c r="A199">
        <v>21382</v>
      </c>
      <c r="B199">
        <v>66</v>
      </c>
      <c r="C199">
        <v>10.37</v>
      </c>
      <c r="D199">
        <v>3</v>
      </c>
      <c r="E199">
        <v>0</v>
      </c>
      <c r="F199" s="5">
        <f>DetailTicketJuilletAout2021[[#This Row],[Qte]]*(DetailTicketJuilletAout2021[[#This Row],[PrixUnit]]*(1-DetailTicketJuilletAout2021[[#This Row],[Remise%]]))</f>
        <v>31.11</v>
      </c>
      <c r="I199" s="5">
        <f>SUMIF(DétailTicketJuilletAoût2021!A194:A3226,DétailTicketJuilletAoût2021!J199,DétailTicketJuilletAoût2021!F194:F3226)</f>
        <v>308.27799999999996</v>
      </c>
      <c r="J199">
        <f t="shared" si="27"/>
        <v>21522</v>
      </c>
      <c r="M199" s="5">
        <f t="shared" si="26"/>
        <v>69.39</v>
      </c>
      <c r="N199">
        <f t="shared" si="28"/>
        <v>22577</v>
      </c>
      <c r="AE199" t="str" cm="1">
        <f t="array" ref="AE199">_xlfn.IFS(AG199=TicketJuilletAout2021[[#This Row],[NoTicket]],TicketJuilletAout2021[[#This Row],[CodeCli]])</f>
        <v>JEHOU</v>
      </c>
      <c r="AF199" s="20">
        <f t="shared" si="29"/>
        <v>31.1</v>
      </c>
      <c r="AG199">
        <f t="shared" si="31"/>
        <v>21527</v>
      </c>
      <c r="AN199" t="str" cm="1">
        <f t="array" ref="AN199">_xlfn.IFS(AP199=TicketJuilletAoût2021!A1254,TicketJuilletAoût2021!B1254)</f>
        <v>BEAVI</v>
      </c>
      <c r="AO199" s="23">
        <f t="shared" si="30"/>
        <v>39.533333333333331</v>
      </c>
      <c r="AP199">
        <f t="shared" si="32"/>
        <v>22582</v>
      </c>
    </row>
    <row r="200" spans="1:42" x14ac:dyDescent="0.25">
      <c r="A200">
        <v>21382</v>
      </c>
      <c r="B200">
        <v>68</v>
      </c>
      <c r="C200">
        <v>7.62</v>
      </c>
      <c r="D200">
        <v>3</v>
      </c>
      <c r="E200">
        <v>0</v>
      </c>
      <c r="F200" s="5">
        <f>DetailTicketJuilletAout2021[[#This Row],[Qte]]*(DetailTicketJuilletAout2021[[#This Row],[PrixUnit]]*(1-DetailTicketJuilletAout2021[[#This Row],[Remise%]]))</f>
        <v>22.86</v>
      </c>
      <c r="I200" s="5">
        <f>SUMIF(DétailTicketJuilletAoût2021!A195:A3227,DétailTicketJuilletAoût2021!J200,DétailTicketJuilletAoût2021!F195:F3227)</f>
        <v>107.32</v>
      </c>
      <c r="J200">
        <f t="shared" si="27"/>
        <v>21523</v>
      </c>
      <c r="M200" s="5">
        <f t="shared" ref="M200:M263" si="33">SUMIF(A3229:A4837,N200,F3229:F4837)</f>
        <v>99.480000000000018</v>
      </c>
      <c r="N200">
        <f t="shared" si="28"/>
        <v>22578</v>
      </c>
      <c r="AE200" t="str" cm="1">
        <f t="array" ref="AE200">_xlfn.IFS(AG200=TicketJuilletAout2021[[#This Row],[NoTicket]],TicketJuilletAout2021[[#This Row],[CodeCli]])</f>
        <v>DIGOM</v>
      </c>
      <c r="AF200" s="20">
        <f t="shared" si="29"/>
        <v>17.491500000000002</v>
      </c>
      <c r="AG200">
        <f t="shared" si="31"/>
        <v>21528</v>
      </c>
      <c r="AN200" t="str" cm="1">
        <f t="array" ref="AN200">_xlfn.IFS(AP200=TicketJuilletAoût2021!A1255,TicketJuilletAoût2021!B1255)</f>
        <v xml:space="preserve">DELE </v>
      </c>
      <c r="AO200" s="23">
        <f t="shared" si="30"/>
        <v>25.534999999999997</v>
      </c>
      <c r="AP200">
        <f t="shared" si="32"/>
        <v>22583</v>
      </c>
    </row>
    <row r="201" spans="1:42" x14ac:dyDescent="0.25">
      <c r="A201">
        <v>21383</v>
      </c>
      <c r="B201">
        <v>40</v>
      </c>
      <c r="C201">
        <v>11.28</v>
      </c>
      <c r="D201">
        <v>4</v>
      </c>
      <c r="E201">
        <v>0</v>
      </c>
      <c r="F201" s="5">
        <f>DetailTicketJuilletAout2021[[#This Row],[Qte]]*(DetailTicketJuilletAout2021[[#This Row],[PrixUnit]]*(1-DetailTicketJuilletAout2021[[#This Row],[Remise%]]))</f>
        <v>45.12</v>
      </c>
      <c r="I201" s="5">
        <f>SUMIF(DétailTicketJuilletAoût2021!A196:A3228,DétailTicketJuilletAoût2021!J201,DétailTicketJuilletAoût2021!F196:F3228)</f>
        <v>98.19</v>
      </c>
      <c r="J201">
        <f t="shared" ref="J201:J264" si="34">J200+1</f>
        <v>21524</v>
      </c>
      <c r="M201" s="5">
        <f t="shared" si="33"/>
        <v>159.29599999999999</v>
      </c>
      <c r="N201">
        <f t="shared" ref="N201:N264" si="35">N200+1</f>
        <v>22579</v>
      </c>
      <c r="AE201" t="str" cm="1">
        <f t="array" ref="AE201">_xlfn.IFS(AG201=TicketJuilletAout2021[[#This Row],[NoTicket]],TicketJuilletAout2021[[#This Row],[CodeCli]])</f>
        <v>CHDUD</v>
      </c>
      <c r="AF201" s="20">
        <f t="shared" si="29"/>
        <v>28.523708333333332</v>
      </c>
      <c r="AG201">
        <f t="shared" si="31"/>
        <v>21529</v>
      </c>
      <c r="AN201" t="str" cm="1">
        <f t="array" ref="AN201">_xlfn.IFS(AP201=TicketJuilletAoût2021!A1256,TicketJuilletAoût2021!B1256)</f>
        <v>PAMAR</v>
      </c>
      <c r="AO201" s="23">
        <f t="shared" si="30"/>
        <v>46.34</v>
      </c>
      <c r="AP201">
        <f t="shared" si="32"/>
        <v>22584</v>
      </c>
    </row>
    <row r="202" spans="1:42" x14ac:dyDescent="0.25">
      <c r="A202">
        <v>21383</v>
      </c>
      <c r="B202">
        <v>56</v>
      </c>
      <c r="C202">
        <v>23.17</v>
      </c>
      <c r="D202">
        <v>3</v>
      </c>
      <c r="E202">
        <v>0</v>
      </c>
      <c r="F202" s="5">
        <f>DetailTicketJuilletAout2021[[#This Row],[Qte]]*(DetailTicketJuilletAout2021[[#This Row],[PrixUnit]]*(1-DetailTicketJuilletAout2021[[#This Row],[Remise%]]))</f>
        <v>69.510000000000005</v>
      </c>
      <c r="I202" s="5">
        <f>SUMIF(DétailTicketJuilletAoût2021!A197:A3229,DétailTicketJuilletAoût2021!J202,DétailTicketJuilletAoût2021!F197:F3229)</f>
        <v>151.99200000000002</v>
      </c>
      <c r="J202">
        <f t="shared" si="34"/>
        <v>21525</v>
      </c>
      <c r="M202" s="5">
        <f t="shared" si="33"/>
        <v>32.01</v>
      </c>
      <c r="N202">
        <f t="shared" si="35"/>
        <v>22580</v>
      </c>
      <c r="AE202" t="str" cm="1">
        <f t="array" ref="AE202">_xlfn.IFS(AG202=TicketJuilletAout2021[[#This Row],[NoTicket]],TicketJuilletAout2021[[#This Row],[CodeCli]])</f>
        <v>GECAU</v>
      </c>
      <c r="AF202" s="20">
        <f t="shared" si="29"/>
        <v>54.72</v>
      </c>
      <c r="AG202">
        <f t="shared" si="31"/>
        <v>21530</v>
      </c>
      <c r="AN202" t="str" cm="1">
        <f t="array" ref="AN202">_xlfn.IFS(AP202=TicketJuilletAoût2021!A1257,TicketJuilletAoût2021!B1257)</f>
        <v>ZOHED</v>
      </c>
      <c r="AO202" s="23">
        <f t="shared" si="30"/>
        <v>63.221000000000004</v>
      </c>
      <c r="AP202">
        <f t="shared" si="32"/>
        <v>22585</v>
      </c>
    </row>
    <row r="203" spans="1:42" x14ac:dyDescent="0.25">
      <c r="A203">
        <v>21384</v>
      </c>
      <c r="B203">
        <v>17</v>
      </c>
      <c r="C203">
        <v>23.78</v>
      </c>
      <c r="D203">
        <v>3</v>
      </c>
      <c r="E203">
        <v>0</v>
      </c>
      <c r="F203" s="5">
        <f>DetailTicketJuilletAout2021[[#This Row],[Qte]]*(DetailTicketJuilletAout2021[[#This Row],[PrixUnit]]*(1-DetailTicketJuilletAout2021[[#This Row],[Remise%]]))</f>
        <v>71.34</v>
      </c>
      <c r="I203" s="5">
        <f>SUMIF(DétailTicketJuilletAoût2021!A198:A3230,DétailTicketJuilletAoût2021!J203,DétailTicketJuilletAoût2021!F198:F3230)</f>
        <v>232.01</v>
      </c>
      <c r="J203">
        <f t="shared" si="34"/>
        <v>21526</v>
      </c>
      <c r="M203" s="5">
        <f t="shared" si="33"/>
        <v>148.01600000000002</v>
      </c>
      <c r="N203">
        <f t="shared" si="35"/>
        <v>22581</v>
      </c>
      <c r="AE203" t="str" cm="1">
        <f t="array" ref="AE203">_xlfn.IFS(AG203=TicketJuilletAout2021[[#This Row],[NoTicket]],TicketJuilletAout2021[[#This Row],[CodeCli]])</f>
        <v>JEBOR</v>
      </c>
      <c r="AF203" s="20">
        <f t="shared" si="29"/>
        <v>43.444045454545453</v>
      </c>
      <c r="AG203">
        <f t="shared" si="31"/>
        <v>21531</v>
      </c>
      <c r="AN203" t="str" cm="1">
        <f t="array" ref="AN203">_xlfn.IFS(AP203=TicketJuilletAoût2021!A1258,TicketJuilletAoût2021!B1258)</f>
        <v>CLHAL</v>
      </c>
      <c r="AO203" s="23">
        <f t="shared" si="30"/>
        <v>24.7</v>
      </c>
      <c r="AP203">
        <f t="shared" si="32"/>
        <v>22586</v>
      </c>
    </row>
    <row r="204" spans="1:42" x14ac:dyDescent="0.25">
      <c r="A204">
        <v>21384</v>
      </c>
      <c r="B204">
        <v>28</v>
      </c>
      <c r="C204">
        <v>27.75</v>
      </c>
      <c r="D204">
        <v>3</v>
      </c>
      <c r="E204">
        <v>0</v>
      </c>
      <c r="F204" s="5">
        <f>DetailTicketJuilletAout2021[[#This Row],[Qte]]*(DetailTicketJuilletAout2021[[#This Row],[PrixUnit]]*(1-DetailTicketJuilletAout2021[[#This Row],[Remise%]]))</f>
        <v>83.25</v>
      </c>
      <c r="I204" s="5">
        <f>SUMIF(DétailTicketJuilletAoût2021!A199:A3231,DétailTicketJuilletAoût2021!J204,DétailTicketJuilletAoût2021!F199:F3231)</f>
        <v>62.2</v>
      </c>
      <c r="J204">
        <f t="shared" si="34"/>
        <v>21527</v>
      </c>
      <c r="M204" s="5">
        <f t="shared" si="33"/>
        <v>118.6</v>
      </c>
      <c r="N204">
        <f t="shared" si="35"/>
        <v>22582</v>
      </c>
      <c r="AE204" t="str" cm="1">
        <f t="array" ref="AE204">_xlfn.IFS(AG204=TicketJuilletAout2021[[#This Row],[NoTicket]],TicketJuilletAout2021[[#This Row],[CodeCli]])</f>
        <v>JAHEN</v>
      </c>
      <c r="AF204" s="20">
        <f t="shared" si="29"/>
        <v>29.992000000000001</v>
      </c>
      <c r="AG204">
        <f t="shared" si="31"/>
        <v>21532</v>
      </c>
      <c r="AN204" t="str" cm="1">
        <f t="array" ref="AN204">_xlfn.IFS(AP204=TicketJuilletAoût2021!A1259,TicketJuilletAoût2021!B1259)</f>
        <v>MAHEN</v>
      </c>
      <c r="AO204" s="23">
        <f t="shared" si="30"/>
        <v>69.510000000000005</v>
      </c>
      <c r="AP204">
        <f t="shared" si="32"/>
        <v>22587</v>
      </c>
    </row>
    <row r="205" spans="1:42" x14ac:dyDescent="0.25">
      <c r="A205">
        <v>21384</v>
      </c>
      <c r="B205">
        <v>43</v>
      </c>
      <c r="C205">
        <v>28.05</v>
      </c>
      <c r="D205">
        <v>4</v>
      </c>
      <c r="E205">
        <v>0</v>
      </c>
      <c r="F205" s="5">
        <f>DetailTicketJuilletAout2021[[#This Row],[Qte]]*(DetailTicketJuilletAout2021[[#This Row],[PrixUnit]]*(1-DetailTicketJuilletAout2021[[#This Row],[Remise%]]))</f>
        <v>112.2</v>
      </c>
      <c r="I205" s="5">
        <f>SUMIF(DétailTicketJuilletAoût2021!A200:A3232,DétailTicketJuilletAoût2021!J205,DétailTicketJuilletAoût2021!F200:F3232)</f>
        <v>69.966000000000008</v>
      </c>
      <c r="J205">
        <f t="shared" si="34"/>
        <v>21528</v>
      </c>
      <c r="M205" s="5">
        <f t="shared" si="33"/>
        <v>102.13999999999999</v>
      </c>
      <c r="N205">
        <f t="shared" si="35"/>
        <v>22583</v>
      </c>
      <c r="AE205" t="str" cm="1">
        <f t="array" ref="AE205">_xlfn.IFS(AG205=TicketJuilletAout2021[[#This Row],[NoTicket]],TicketJuilletAout2021[[#This Row],[CodeCli]])</f>
        <v>ARBLA</v>
      </c>
      <c r="AF205" s="20">
        <f t="shared" si="29"/>
        <v>42.648750000000007</v>
      </c>
      <c r="AG205">
        <f t="shared" si="31"/>
        <v>21533</v>
      </c>
      <c r="AN205" t="str" cm="1">
        <f t="array" ref="AN205">_xlfn.IFS(AP205=TicketJuilletAoût2021!A1260,TicketJuilletAoût2021!B1260)</f>
        <v>OLLHE</v>
      </c>
      <c r="AO205" s="23">
        <f t="shared" si="30"/>
        <v>49.292333333333325</v>
      </c>
      <c r="AP205">
        <f t="shared" si="32"/>
        <v>22588</v>
      </c>
    </row>
    <row r="206" spans="1:42" x14ac:dyDescent="0.25">
      <c r="A206">
        <v>21385</v>
      </c>
      <c r="B206">
        <v>40</v>
      </c>
      <c r="C206">
        <v>11.28</v>
      </c>
      <c r="D206">
        <v>3</v>
      </c>
      <c r="E206">
        <v>0.1</v>
      </c>
      <c r="F206" s="5">
        <f>DetailTicketJuilletAout2021[[#This Row],[Qte]]*(DetailTicketJuilletAout2021[[#This Row],[PrixUnit]]*(1-DetailTicketJuilletAout2021[[#This Row],[Remise%]]))</f>
        <v>30.455999999999996</v>
      </c>
      <c r="I206" s="5">
        <f>SUMIF(DétailTicketJuilletAoût2021!A201:A3233,DétailTicketJuilletAoût2021!J206,DétailTicketJuilletAoût2021!F201:F3233)</f>
        <v>342.28449999999998</v>
      </c>
      <c r="J206">
        <f t="shared" si="34"/>
        <v>21529</v>
      </c>
      <c r="M206" s="5">
        <f t="shared" si="33"/>
        <v>46.34</v>
      </c>
      <c r="N206">
        <f t="shared" si="35"/>
        <v>22584</v>
      </c>
      <c r="AE206" t="str" cm="1">
        <f t="array" ref="AE206">_xlfn.IFS(AG206=TicketJuilletAout2021[[#This Row],[NoTicket]],TicketJuilletAout2021[[#This Row],[CodeCli]])</f>
        <v>MOELK</v>
      </c>
      <c r="AF206" s="20">
        <f t="shared" si="29"/>
        <v>78.091000000000008</v>
      </c>
      <c r="AG206">
        <f t="shared" si="31"/>
        <v>21534</v>
      </c>
      <c r="AN206" t="str" cm="1">
        <f t="array" ref="AN206">_xlfn.IFS(AP206=TicketJuilletAoût2021!A1261,TicketJuilletAoût2021!B1261)</f>
        <v>DACOU</v>
      </c>
      <c r="AO206" s="23">
        <f t="shared" si="30"/>
        <v>13.616999999999999</v>
      </c>
      <c r="AP206">
        <f t="shared" si="32"/>
        <v>22589</v>
      </c>
    </row>
    <row r="207" spans="1:42" x14ac:dyDescent="0.25">
      <c r="A207">
        <v>21385</v>
      </c>
      <c r="B207">
        <v>65</v>
      </c>
      <c r="C207">
        <v>12.81</v>
      </c>
      <c r="D207">
        <v>3</v>
      </c>
      <c r="E207">
        <v>0.1</v>
      </c>
      <c r="F207" s="5">
        <f>DetailTicketJuilletAout2021[[#This Row],[Qte]]*(DetailTicketJuilletAout2021[[#This Row],[PrixUnit]]*(1-DetailTicketJuilletAout2021[[#This Row],[Remise%]]))</f>
        <v>34.587000000000003</v>
      </c>
      <c r="I207" s="5">
        <f>SUMIF(DétailTicketJuilletAoût2021!A202:A3234,DétailTicketJuilletAoût2021!J207,DétailTicketJuilletAoût2021!F202:F3234)</f>
        <v>109.44</v>
      </c>
      <c r="J207">
        <f t="shared" si="34"/>
        <v>21530</v>
      </c>
      <c r="M207" s="5">
        <f t="shared" si="33"/>
        <v>189.66300000000001</v>
      </c>
      <c r="N207">
        <f t="shared" si="35"/>
        <v>22585</v>
      </c>
      <c r="AE207" t="str" cm="1">
        <f t="array" ref="AE207">_xlfn.IFS(AG207=TicketJuilletAout2021[[#This Row],[NoTicket]],TicketJuilletAout2021[[#This Row],[CodeCli]])</f>
        <v>CLHAL</v>
      </c>
      <c r="AF207" s="20">
        <f t="shared" si="29"/>
        <v>42.117666666666672</v>
      </c>
      <c r="AG207">
        <f t="shared" si="31"/>
        <v>21535</v>
      </c>
      <c r="AN207" t="str" cm="1">
        <f t="array" ref="AN207">_xlfn.IFS(AP207=TicketJuilletAoût2021!A1262,TicketJuilletAoût2021!B1262)</f>
        <v>FAMAR</v>
      </c>
      <c r="AO207" s="23">
        <f t="shared" si="30"/>
        <v>33.420500000000004</v>
      </c>
      <c r="AP207">
        <f t="shared" si="32"/>
        <v>22590</v>
      </c>
    </row>
    <row r="208" spans="1:42" x14ac:dyDescent="0.25">
      <c r="A208">
        <v>21385</v>
      </c>
      <c r="B208">
        <v>68</v>
      </c>
      <c r="C208">
        <v>7.62</v>
      </c>
      <c r="D208">
        <v>4</v>
      </c>
      <c r="E208">
        <v>0.1</v>
      </c>
      <c r="F208" s="5">
        <f>DetailTicketJuilletAout2021[[#This Row],[Qte]]*(DetailTicketJuilletAout2021[[#This Row],[PrixUnit]]*(1-DetailTicketJuilletAout2021[[#This Row],[Remise%]]))</f>
        <v>27.432000000000002</v>
      </c>
      <c r="I208" s="5">
        <f>SUMIF(DétailTicketJuilletAoût2021!A203:A3235,DétailTicketJuilletAoût2021!J208,DétailTicketJuilletAoût2021!F203:F3235)</f>
        <v>477.8845</v>
      </c>
      <c r="J208">
        <f t="shared" si="34"/>
        <v>21531</v>
      </c>
      <c r="M208" s="5">
        <f t="shared" si="33"/>
        <v>24.7</v>
      </c>
      <c r="N208">
        <f t="shared" si="35"/>
        <v>22586</v>
      </c>
      <c r="AE208" t="str" cm="1">
        <f t="array" ref="AE208">_xlfn.IFS(AG208=TicketJuilletAout2021[[#This Row],[NoTicket]],TicketJuilletAout2021[[#This Row],[CodeCli]])</f>
        <v>CÉDAU</v>
      </c>
      <c r="AF208" s="20">
        <f t="shared" si="29"/>
        <v>17.559999999999999</v>
      </c>
      <c r="AG208">
        <f t="shared" si="31"/>
        <v>21536</v>
      </c>
      <c r="AN208" t="str" cm="1">
        <f t="array" ref="AN208">_xlfn.IFS(AP208=TicketJuilletAoût2021!A1263,TicketJuilletAoût2021!B1263)</f>
        <v>YATAN</v>
      </c>
      <c r="AO208" s="23">
        <f t="shared" si="30"/>
        <v>47.892500000000005</v>
      </c>
      <c r="AP208">
        <f t="shared" si="32"/>
        <v>22591</v>
      </c>
    </row>
    <row r="209" spans="1:42" x14ac:dyDescent="0.25">
      <c r="A209">
        <v>21386</v>
      </c>
      <c r="B209">
        <v>7</v>
      </c>
      <c r="C209">
        <v>4.25</v>
      </c>
      <c r="D209">
        <v>1</v>
      </c>
      <c r="E209">
        <v>0</v>
      </c>
      <c r="F209" s="5">
        <f>DetailTicketJuilletAout2021[[#This Row],[Qte]]*(DetailTicketJuilletAout2021[[#This Row],[PrixUnit]]*(1-DetailTicketJuilletAout2021[[#This Row],[Remise%]]))</f>
        <v>4.25</v>
      </c>
      <c r="I209" s="5">
        <f>SUMIF(DétailTicketJuilletAoût2021!A204:A3236,DétailTicketJuilletAoût2021!J209,DétailTicketJuilletAoût2021!F204:F3236)</f>
        <v>59.984000000000002</v>
      </c>
      <c r="J209">
        <f t="shared" si="34"/>
        <v>21532</v>
      </c>
      <c r="M209" s="5">
        <f t="shared" si="33"/>
        <v>69.510000000000005</v>
      </c>
      <c r="N209">
        <f t="shared" si="35"/>
        <v>22587</v>
      </c>
      <c r="AE209" t="str" cm="1">
        <f t="array" ref="AE209">_xlfn.IFS(AG209=TicketJuilletAout2021[[#This Row],[NoTicket]],TicketJuilletAout2021[[#This Row],[CodeCli]])</f>
        <v>CLJAN</v>
      </c>
      <c r="AF209" s="20">
        <f t="shared" si="29"/>
        <v>51.072499999999991</v>
      </c>
      <c r="AG209">
        <f t="shared" si="31"/>
        <v>21537</v>
      </c>
      <c r="AN209" t="str" cm="1">
        <f t="array" ref="AN209">_xlfn.IFS(AP209=TicketJuilletAoût2021!A1264,TicketJuilletAoût2021!B1264)</f>
        <v>GESEF</v>
      </c>
      <c r="AO209" s="23">
        <f t="shared" si="30"/>
        <v>29.189999999999998</v>
      </c>
      <c r="AP209">
        <f t="shared" si="32"/>
        <v>22592</v>
      </c>
    </row>
    <row r="210" spans="1:42" x14ac:dyDescent="0.25">
      <c r="A210">
        <v>21386</v>
      </c>
      <c r="B210">
        <v>27</v>
      </c>
      <c r="C210">
        <v>26.83</v>
      </c>
      <c r="D210">
        <v>4</v>
      </c>
      <c r="E210">
        <v>0.25</v>
      </c>
      <c r="F210" s="5">
        <f>DetailTicketJuilletAout2021[[#This Row],[Qte]]*(DetailTicketJuilletAout2021[[#This Row],[PrixUnit]]*(1-DetailTicketJuilletAout2021[[#This Row],[Remise%]]))</f>
        <v>80.489999999999995</v>
      </c>
      <c r="I210" s="5">
        <f>SUMIF(DétailTicketJuilletAoût2021!A205:A3237,DétailTicketJuilletAoût2021!J210,DétailTicketJuilletAoût2021!F205:F3237)</f>
        <v>170.59500000000003</v>
      </c>
      <c r="J210">
        <f t="shared" si="34"/>
        <v>21533</v>
      </c>
      <c r="M210" s="5">
        <f t="shared" si="33"/>
        <v>147.87699999999998</v>
      </c>
      <c r="N210">
        <f t="shared" si="35"/>
        <v>22588</v>
      </c>
      <c r="AE210" t="str" cm="1">
        <f t="array" ref="AE210">_xlfn.IFS(AG210=TicketJuilletAout2021[[#This Row],[NoTicket]],TicketJuilletAout2021[[#This Row],[CodeCli]])</f>
        <v>CHBES</v>
      </c>
      <c r="AF210" s="20">
        <f t="shared" si="29"/>
        <v>23.3325</v>
      </c>
      <c r="AG210">
        <f t="shared" si="31"/>
        <v>21538</v>
      </c>
      <c r="AN210" t="str" cm="1">
        <f t="array" ref="AN210">_xlfn.IFS(AP210=TicketJuilletAoût2021!A1265,TicketJuilletAoût2021!B1265)</f>
        <v>PILED</v>
      </c>
      <c r="AO210" s="23">
        <f t="shared" si="30"/>
        <v>42.1175</v>
      </c>
      <c r="AP210">
        <f t="shared" si="32"/>
        <v>22593</v>
      </c>
    </row>
    <row r="211" spans="1:42" x14ac:dyDescent="0.25">
      <c r="A211">
        <v>21386</v>
      </c>
      <c r="B211">
        <v>44</v>
      </c>
      <c r="C211">
        <v>11.89</v>
      </c>
      <c r="D211">
        <v>3</v>
      </c>
      <c r="E211">
        <v>0</v>
      </c>
      <c r="F211" s="5">
        <f>DetailTicketJuilletAout2021[[#This Row],[Qte]]*(DetailTicketJuilletAout2021[[#This Row],[PrixUnit]]*(1-DetailTicketJuilletAout2021[[#This Row],[Remise%]]))</f>
        <v>35.67</v>
      </c>
      <c r="I211" s="5">
        <f>SUMIF(DétailTicketJuilletAoût2021!A206:A3238,DétailTicketJuilletAoût2021!J211,DétailTicketJuilletAoût2021!F206:F3238)</f>
        <v>156.18200000000002</v>
      </c>
      <c r="J211">
        <f t="shared" si="34"/>
        <v>21534</v>
      </c>
      <c r="M211" s="5">
        <f t="shared" si="33"/>
        <v>13.616999999999999</v>
      </c>
      <c r="N211">
        <f t="shared" si="35"/>
        <v>22589</v>
      </c>
      <c r="AE211" t="str" cm="1">
        <f t="array" ref="AE211">_xlfn.IFS(AG211=TicketJuilletAout2021[[#This Row],[NoTicket]],TicketJuilletAout2021[[#This Row],[CodeCli]])</f>
        <v>CHBES</v>
      </c>
      <c r="AF211" s="20">
        <f t="shared" si="29"/>
        <v>12.809999999999999</v>
      </c>
      <c r="AG211">
        <f t="shared" si="31"/>
        <v>21539</v>
      </c>
      <c r="AN211" t="str" cm="1">
        <f t="array" ref="AN211">_xlfn.IFS(AP211=TicketJuilletAoût2021!A1266,TicketJuilletAoût2021!B1266)</f>
        <v>ALCLE</v>
      </c>
      <c r="AO211" s="23">
        <f t="shared" si="30"/>
        <v>68.596666666666678</v>
      </c>
      <c r="AP211">
        <f t="shared" si="32"/>
        <v>22594</v>
      </c>
    </row>
    <row r="212" spans="1:42" x14ac:dyDescent="0.25">
      <c r="A212">
        <v>21386</v>
      </c>
      <c r="B212">
        <v>49</v>
      </c>
      <c r="C212">
        <v>12.2</v>
      </c>
      <c r="D212">
        <v>3</v>
      </c>
      <c r="E212">
        <v>0</v>
      </c>
      <c r="F212" s="5">
        <f>DetailTicketJuilletAout2021[[#This Row],[Qte]]*(DetailTicketJuilletAout2021[[#This Row],[PrixUnit]]*(1-DetailTicketJuilletAout2021[[#This Row],[Remise%]]))</f>
        <v>36.599999999999994</v>
      </c>
      <c r="I212" s="5">
        <f>SUMIF(DétailTicketJuilletAoût2021!A207:A3239,DétailTicketJuilletAoût2021!J212,DétailTicketJuilletAoût2021!F207:F3239)</f>
        <v>379.05900000000003</v>
      </c>
      <c r="J212">
        <f t="shared" si="34"/>
        <v>21535</v>
      </c>
      <c r="M212" s="5">
        <f t="shared" si="33"/>
        <v>66.841000000000008</v>
      </c>
      <c r="N212">
        <f t="shared" si="35"/>
        <v>22590</v>
      </c>
      <c r="AE212" t="str" cm="1">
        <f t="array" ref="AE212">_xlfn.IFS(AG212=TicketJuilletAout2021[[#This Row],[NoTicket]],TicketJuilletAout2021[[#This Row],[CodeCli]])</f>
        <v>MIGAL</v>
      </c>
      <c r="AF212" s="20">
        <f t="shared" si="29"/>
        <v>73.843999999999994</v>
      </c>
      <c r="AG212">
        <f t="shared" si="31"/>
        <v>21540</v>
      </c>
      <c r="AN212" t="str" cm="1">
        <f t="array" ref="AN212">_xlfn.IFS(AP212=TicketJuilletAoût2021!A1267,TicketJuilletAoût2021!B1267)</f>
        <v>CHLEC</v>
      </c>
      <c r="AO212" s="23">
        <f t="shared" si="30"/>
        <v>45.796000000000006</v>
      </c>
      <c r="AP212">
        <f t="shared" si="32"/>
        <v>22595</v>
      </c>
    </row>
    <row r="213" spans="1:42" x14ac:dyDescent="0.25">
      <c r="A213">
        <v>21386</v>
      </c>
      <c r="B213">
        <v>54</v>
      </c>
      <c r="C213">
        <v>4.57</v>
      </c>
      <c r="D213">
        <v>4</v>
      </c>
      <c r="E213">
        <v>0.1</v>
      </c>
      <c r="F213" s="5">
        <f>DetailTicketJuilletAout2021[[#This Row],[Qte]]*(DetailTicketJuilletAout2021[[#This Row],[PrixUnit]]*(1-DetailTicketJuilletAout2021[[#This Row],[Remise%]]))</f>
        <v>16.452000000000002</v>
      </c>
      <c r="I213" s="5">
        <f>SUMIF(DétailTicketJuilletAoût2021!A208:A3240,DétailTicketJuilletAoût2021!J213,DétailTicketJuilletAoût2021!F208:F3240)</f>
        <v>52.68</v>
      </c>
      <c r="J213">
        <f t="shared" si="34"/>
        <v>21536</v>
      </c>
      <c r="M213" s="5">
        <f t="shared" si="33"/>
        <v>143.67750000000001</v>
      </c>
      <c r="N213">
        <f t="shared" si="35"/>
        <v>22591</v>
      </c>
      <c r="AE213" t="str" cm="1">
        <f t="array" ref="AE213">_xlfn.IFS(AG213=TicketJuilletAout2021[[#This Row],[NoTicket]],TicketJuilletAout2021[[#This Row],[CodeCli]])</f>
        <v>JAHEN</v>
      </c>
      <c r="AF213" s="20">
        <f t="shared" si="29"/>
        <v>51.31133333333333</v>
      </c>
      <c r="AG213">
        <f t="shared" si="31"/>
        <v>21541</v>
      </c>
      <c r="AN213" t="str" cm="1">
        <f t="array" ref="AN213">_xlfn.IFS(AP213=TicketJuilletAoût2021!A1268,TicketJuilletAoût2021!B1268)</f>
        <v>ALCLE</v>
      </c>
      <c r="AO213" s="23">
        <f t="shared" si="30"/>
        <v>94.663333333333341</v>
      </c>
      <c r="AP213">
        <f t="shared" si="32"/>
        <v>22596</v>
      </c>
    </row>
    <row r="214" spans="1:42" x14ac:dyDescent="0.25">
      <c r="A214">
        <v>21386</v>
      </c>
      <c r="B214">
        <v>60</v>
      </c>
      <c r="C214">
        <v>20.73</v>
      </c>
      <c r="D214">
        <v>3</v>
      </c>
      <c r="E214">
        <v>0.25</v>
      </c>
      <c r="F214" s="5">
        <f>DetailTicketJuilletAout2021[[#This Row],[Qte]]*(DetailTicketJuilletAout2021[[#This Row],[PrixUnit]]*(1-DetailTicketJuilletAout2021[[#This Row],[Remise%]]))</f>
        <v>46.642499999999998</v>
      </c>
      <c r="I214" s="5">
        <f>SUMIF(DétailTicketJuilletAoût2021!A209:A3241,DétailTicketJuilletAoût2021!J214,DétailTicketJuilletAoût2021!F209:F3241)</f>
        <v>204.28999999999996</v>
      </c>
      <c r="J214">
        <f t="shared" si="34"/>
        <v>21537</v>
      </c>
      <c r="M214" s="5">
        <f t="shared" si="33"/>
        <v>87.57</v>
      </c>
      <c r="N214">
        <f t="shared" si="35"/>
        <v>22592</v>
      </c>
      <c r="AE214" t="str" cm="1">
        <f t="array" ref="AE214">_xlfn.IFS(AG214=TicketJuilletAout2021[[#This Row],[NoTicket]],TicketJuilletAout2021[[#This Row],[CodeCli]])</f>
        <v>REDAN</v>
      </c>
      <c r="AF214" s="20">
        <f t="shared" si="29"/>
        <v>15.6675</v>
      </c>
      <c r="AG214">
        <f t="shared" si="31"/>
        <v>21542</v>
      </c>
      <c r="AN214" t="str" cm="1">
        <f t="array" ref="AN214">_xlfn.IFS(AP214=TicketJuilletAoût2021!A1269,TicketJuilletAoût2021!B1269)</f>
        <v>CHLEC</v>
      </c>
      <c r="AO214" s="23">
        <f t="shared" si="30"/>
        <v>64.577500000000015</v>
      </c>
      <c r="AP214">
        <f t="shared" si="32"/>
        <v>22597</v>
      </c>
    </row>
    <row r="215" spans="1:42" x14ac:dyDescent="0.25">
      <c r="A215">
        <v>21386</v>
      </c>
      <c r="B215">
        <v>71</v>
      </c>
      <c r="C215">
        <v>13.11</v>
      </c>
      <c r="D215">
        <v>4</v>
      </c>
      <c r="E215">
        <v>0</v>
      </c>
      <c r="F215" s="5">
        <f>DetailTicketJuilletAout2021[[#This Row],[Qte]]*(DetailTicketJuilletAout2021[[#This Row],[PrixUnit]]*(1-DetailTicketJuilletAout2021[[#This Row],[Remise%]]))</f>
        <v>52.44</v>
      </c>
      <c r="I215" s="5">
        <f>SUMIF(DétailTicketJuilletAoût2021!A210:A3242,DétailTicketJuilletAoût2021!J215,DétailTicketJuilletAoût2021!F210:F3242)</f>
        <v>46.664999999999999</v>
      </c>
      <c r="J215">
        <f t="shared" si="34"/>
        <v>21538</v>
      </c>
      <c r="M215" s="5">
        <f t="shared" si="33"/>
        <v>84.234999999999999</v>
      </c>
      <c r="N215">
        <f t="shared" si="35"/>
        <v>22593</v>
      </c>
      <c r="AE215" t="str" cm="1">
        <f t="array" ref="AE215">_xlfn.IFS(AG215=TicketJuilletAout2021[[#This Row],[NoTicket]],TicketJuilletAout2021[[#This Row],[CodeCli]])</f>
        <v>JEMAN</v>
      </c>
      <c r="AF215" s="20">
        <f t="shared" si="29"/>
        <v>31.102499999999996</v>
      </c>
      <c r="AG215">
        <f t="shared" si="31"/>
        <v>21543</v>
      </c>
      <c r="AN215" t="str" cm="1">
        <f t="array" ref="AN215">_xlfn.IFS(AP215=TicketJuilletAoût2021!A1270,TicketJuilletAoût2021!B1270)</f>
        <v>PAMAR</v>
      </c>
      <c r="AO215" s="23">
        <f t="shared" si="30"/>
        <v>69.510000000000005</v>
      </c>
      <c r="AP215">
        <f t="shared" si="32"/>
        <v>22598</v>
      </c>
    </row>
    <row r="216" spans="1:42" x14ac:dyDescent="0.25">
      <c r="A216">
        <v>21386</v>
      </c>
      <c r="B216">
        <v>761</v>
      </c>
      <c r="C216">
        <v>3.64</v>
      </c>
      <c r="D216">
        <v>1</v>
      </c>
      <c r="E216">
        <v>0</v>
      </c>
      <c r="F216" s="5">
        <f>DetailTicketJuilletAout2021[[#This Row],[Qte]]*(DetailTicketJuilletAout2021[[#This Row],[PrixUnit]]*(1-DetailTicketJuilletAout2021[[#This Row],[Remise%]]))</f>
        <v>3.64</v>
      </c>
      <c r="I216" s="5">
        <f>SUMIF(DétailTicketJuilletAoût2021!A211:A3243,DétailTicketJuilletAoût2021!J216,DétailTicketJuilletAoût2021!F211:F3243)</f>
        <v>12.809999999999999</v>
      </c>
      <c r="J216">
        <f t="shared" si="34"/>
        <v>21539</v>
      </c>
      <c r="M216" s="5">
        <f t="shared" si="33"/>
        <v>205.79000000000002</v>
      </c>
      <c r="N216">
        <f t="shared" si="35"/>
        <v>22594</v>
      </c>
      <c r="AE216" t="str" cm="1">
        <f t="array" ref="AE216">_xlfn.IFS(AG216=TicketJuilletAout2021[[#This Row],[NoTicket]],TicketJuilletAout2021[[#This Row],[CodeCli]])</f>
        <v>CHNIE</v>
      </c>
      <c r="AF216" s="20">
        <f t="shared" si="29"/>
        <v>13.725</v>
      </c>
      <c r="AG216">
        <f t="shared" si="31"/>
        <v>21544</v>
      </c>
      <c r="AN216" t="str" cm="1">
        <f t="array" ref="AN216">_xlfn.IFS(AP216=TicketJuilletAoût2021!A1271,TicketJuilletAoût2021!B1271)</f>
        <v>DACOU</v>
      </c>
      <c r="AO216" s="23">
        <f t="shared" si="30"/>
        <v>18.155999999999999</v>
      </c>
      <c r="AP216">
        <f t="shared" si="32"/>
        <v>22599</v>
      </c>
    </row>
    <row r="217" spans="1:42" x14ac:dyDescent="0.25">
      <c r="A217">
        <v>21386</v>
      </c>
      <c r="B217">
        <v>1448</v>
      </c>
      <c r="C217">
        <v>9.77</v>
      </c>
      <c r="D217">
        <v>1</v>
      </c>
      <c r="E217">
        <v>0</v>
      </c>
      <c r="F217" s="5">
        <f>DetailTicketJuilletAout2021[[#This Row],[Qte]]*(DetailTicketJuilletAout2021[[#This Row],[PrixUnit]]*(1-DetailTicketJuilletAout2021[[#This Row],[Remise%]]))</f>
        <v>9.77</v>
      </c>
      <c r="I217" s="5">
        <f>SUMIF(DétailTicketJuilletAoût2021!A212:A3244,DétailTicketJuilletAoût2021!J217,DétailTicketJuilletAoût2021!F212:F3244)</f>
        <v>369.21999999999997</v>
      </c>
      <c r="J217">
        <f t="shared" si="34"/>
        <v>21540</v>
      </c>
      <c r="M217" s="5">
        <f t="shared" si="33"/>
        <v>183.18400000000003</v>
      </c>
      <c r="N217">
        <f t="shared" si="35"/>
        <v>22595</v>
      </c>
      <c r="AE217" t="str" cm="1">
        <f t="array" ref="AE217">_xlfn.IFS(AG217=TicketJuilletAout2021[[#This Row],[NoTicket]],TicketJuilletAout2021[[#This Row],[CodeCli]])</f>
        <v>MIGAL</v>
      </c>
      <c r="AF217" s="20">
        <f t="shared" si="29"/>
        <v>25.314999999999998</v>
      </c>
      <c r="AG217">
        <f t="shared" si="31"/>
        <v>21545</v>
      </c>
      <c r="AN217" t="str" cm="1">
        <f t="array" ref="AN217">_xlfn.IFS(AP217=TicketJuilletAoût2021!A1272,TicketJuilletAoût2021!B1272)</f>
        <v>JEHOU</v>
      </c>
      <c r="AO217" s="23">
        <f t="shared" si="30"/>
        <v>39.24</v>
      </c>
      <c r="AP217">
        <f t="shared" si="32"/>
        <v>22600</v>
      </c>
    </row>
    <row r="218" spans="1:42" x14ac:dyDescent="0.25">
      <c r="A218">
        <v>21386</v>
      </c>
      <c r="B218">
        <v>1495</v>
      </c>
      <c r="C218">
        <v>12.41</v>
      </c>
      <c r="D218">
        <v>1</v>
      </c>
      <c r="E218">
        <v>0</v>
      </c>
      <c r="F218" s="5">
        <f>DetailTicketJuilletAout2021[[#This Row],[Qte]]*(DetailTicketJuilletAout2021[[#This Row],[PrixUnit]]*(1-DetailTicketJuilletAout2021[[#This Row],[Remise%]]))</f>
        <v>12.41</v>
      </c>
      <c r="I218" s="5">
        <f>SUMIF(DétailTicketJuilletAoût2021!A213:A3245,DétailTicketJuilletAoût2021!J218,DétailTicketJuilletAoût2021!F213:F3245)</f>
        <v>153.934</v>
      </c>
      <c r="J218">
        <f t="shared" si="34"/>
        <v>21541</v>
      </c>
      <c r="M218" s="5">
        <f t="shared" si="33"/>
        <v>283.99</v>
      </c>
      <c r="N218">
        <f t="shared" si="35"/>
        <v>22596</v>
      </c>
      <c r="AE218" t="str" cm="1">
        <f t="array" ref="AE218">_xlfn.IFS(AG218=TicketJuilletAout2021[[#This Row],[NoTicket]],TicketJuilletAout2021[[#This Row],[CodeCli]])</f>
        <v>LOHUE</v>
      </c>
      <c r="AF218" s="20">
        <f t="shared" si="29"/>
        <v>68.235500000000002</v>
      </c>
      <c r="AG218">
        <f t="shared" si="31"/>
        <v>21546</v>
      </c>
      <c r="AN218" t="str" cm="1">
        <f t="array" ref="AN218">_xlfn.IFS(AP218=TicketJuilletAoût2021!A1273,TicketJuilletAoût2021!B1273)</f>
        <v>ZOHED</v>
      </c>
      <c r="AO218" s="23">
        <f t="shared" si="30"/>
        <v>84.294666666666672</v>
      </c>
      <c r="AP218">
        <f t="shared" si="32"/>
        <v>22601</v>
      </c>
    </row>
    <row r="219" spans="1:42" x14ac:dyDescent="0.25">
      <c r="A219">
        <v>21387</v>
      </c>
      <c r="B219">
        <v>7</v>
      </c>
      <c r="C219">
        <v>4.25</v>
      </c>
      <c r="D219">
        <v>1</v>
      </c>
      <c r="E219">
        <v>0</v>
      </c>
      <c r="F219" s="5">
        <f>DetailTicketJuilletAout2021[[#This Row],[Qte]]*(DetailTicketJuilletAout2021[[#This Row],[PrixUnit]]*(1-DetailTicketJuilletAout2021[[#This Row],[Remise%]]))</f>
        <v>4.25</v>
      </c>
      <c r="I219" s="5">
        <f>SUMIF(DétailTicketJuilletAoût2021!A214:A3246,DétailTicketJuilletAoût2021!J219,DétailTicketJuilletAoût2021!F214:F3246)</f>
        <v>31.335000000000001</v>
      </c>
      <c r="J219">
        <f t="shared" si="34"/>
        <v>21542</v>
      </c>
      <c r="M219" s="5">
        <f t="shared" si="33"/>
        <v>258.31000000000006</v>
      </c>
      <c r="N219">
        <f t="shared" si="35"/>
        <v>22597</v>
      </c>
      <c r="AE219" t="str" cm="1">
        <f t="array" ref="AE219">_xlfn.IFS(AG219=TicketJuilletAout2021[[#This Row],[NoTicket]],TicketJuilletAout2021[[#This Row],[CodeCli]])</f>
        <v>ZOHED</v>
      </c>
      <c r="AF219" s="20">
        <f t="shared" si="29"/>
        <v>71.815799999999996</v>
      </c>
      <c r="AG219">
        <f t="shared" si="31"/>
        <v>21547</v>
      </c>
      <c r="AN219" t="str" cm="1">
        <f t="array" ref="AN219">_xlfn.IFS(AP219=TicketJuilletAoût2021!A1274,TicketJuilletAoût2021!B1274)</f>
        <v>YATAN</v>
      </c>
      <c r="AO219" s="23">
        <f t="shared" si="30"/>
        <v>70.504999999999995</v>
      </c>
      <c r="AP219">
        <f t="shared" si="32"/>
        <v>22602</v>
      </c>
    </row>
    <row r="220" spans="1:42" x14ac:dyDescent="0.25">
      <c r="A220">
        <v>21387</v>
      </c>
      <c r="B220">
        <v>18</v>
      </c>
      <c r="C220">
        <v>38.11</v>
      </c>
      <c r="D220">
        <v>3</v>
      </c>
      <c r="E220">
        <v>0.1</v>
      </c>
      <c r="F220" s="5">
        <f>DetailTicketJuilletAout2021[[#This Row],[Qte]]*(DetailTicketJuilletAout2021[[#This Row],[PrixUnit]]*(1-DetailTicketJuilletAout2021[[#This Row],[Remise%]]))</f>
        <v>102.89699999999999</v>
      </c>
      <c r="I220" s="5">
        <f>SUMIF(DétailTicketJuilletAoût2021!A215:A3247,DétailTicketJuilletAoût2021!J220,DétailTicketJuilletAoût2021!F215:F3247)</f>
        <v>93.30749999999999</v>
      </c>
      <c r="J220">
        <f t="shared" si="34"/>
        <v>21543</v>
      </c>
      <c r="M220" s="5">
        <f t="shared" si="33"/>
        <v>69.510000000000005</v>
      </c>
      <c r="N220">
        <f t="shared" si="35"/>
        <v>22598</v>
      </c>
      <c r="AE220" t="str" cm="1">
        <f t="array" ref="AE220">_xlfn.IFS(AG220=TicketJuilletAout2021[[#This Row],[NoTicket]],TicketJuilletAout2021[[#This Row],[CodeCli]])</f>
        <v>PAMAR</v>
      </c>
      <c r="AF220" s="20">
        <f t="shared" si="29"/>
        <v>40.260000000000005</v>
      </c>
      <c r="AG220">
        <f t="shared" si="31"/>
        <v>21548</v>
      </c>
      <c r="AN220" t="str" cm="1">
        <f t="array" ref="AN220">_xlfn.IFS(AP220=TicketJuilletAoût2021!A1275,TicketJuilletAoût2021!B1275)</f>
        <v>PILED</v>
      </c>
      <c r="AO220" s="23">
        <f t="shared" si="30"/>
        <v>60.260750000000002</v>
      </c>
      <c r="AP220">
        <f t="shared" si="32"/>
        <v>22603</v>
      </c>
    </row>
    <row r="221" spans="1:42" x14ac:dyDescent="0.25">
      <c r="A221">
        <v>21387</v>
      </c>
      <c r="B221">
        <v>27</v>
      </c>
      <c r="C221">
        <v>26.83</v>
      </c>
      <c r="D221">
        <v>4</v>
      </c>
      <c r="E221">
        <v>0.25</v>
      </c>
      <c r="F221" s="5">
        <f>DetailTicketJuilletAout2021[[#This Row],[Qte]]*(DetailTicketJuilletAout2021[[#This Row],[PrixUnit]]*(1-DetailTicketJuilletAout2021[[#This Row],[Remise%]]))</f>
        <v>80.489999999999995</v>
      </c>
      <c r="I221" s="5">
        <f>SUMIF(DétailTicketJuilletAoût2021!A216:A3248,DétailTicketJuilletAoût2021!J221,DétailTicketJuilletAoût2021!F216:F3248)</f>
        <v>27.45</v>
      </c>
      <c r="J221">
        <f t="shared" si="34"/>
        <v>21544</v>
      </c>
      <c r="M221" s="5">
        <f t="shared" si="33"/>
        <v>18.155999999999999</v>
      </c>
      <c r="N221">
        <f t="shared" si="35"/>
        <v>22599</v>
      </c>
      <c r="AE221" t="str" cm="1">
        <f t="array" ref="AE221">_xlfn.IFS(AG221=TicketJuilletAout2021[[#This Row],[NoTicket]],TicketJuilletAout2021[[#This Row],[CodeCli]])</f>
        <v>NISCH</v>
      </c>
      <c r="AF221" s="20">
        <f t="shared" si="29"/>
        <v>21.189999999999998</v>
      </c>
      <c r="AG221">
        <f t="shared" si="31"/>
        <v>21549</v>
      </c>
      <c r="AN221" t="str" cm="1">
        <f t="array" ref="AN221">_xlfn.IFS(AP221=TicketJuilletAoût2021!A1276,TicketJuilletAoût2021!B1276)</f>
        <v>VIGUI</v>
      </c>
      <c r="AO221" s="23">
        <f t="shared" si="30"/>
        <v>35.56</v>
      </c>
      <c r="AP221">
        <f t="shared" si="32"/>
        <v>22604</v>
      </c>
    </row>
    <row r="222" spans="1:42" x14ac:dyDescent="0.25">
      <c r="A222">
        <v>21387</v>
      </c>
      <c r="B222">
        <v>29</v>
      </c>
      <c r="C222">
        <v>75.459999999999994</v>
      </c>
      <c r="D222">
        <v>3</v>
      </c>
      <c r="E222">
        <v>0.1</v>
      </c>
      <c r="F222" s="5">
        <f>DetailTicketJuilletAout2021[[#This Row],[Qte]]*(DetailTicketJuilletAout2021[[#This Row],[PrixUnit]]*(1-DetailTicketJuilletAout2021[[#This Row],[Remise%]]))</f>
        <v>203.74200000000002</v>
      </c>
      <c r="I222" s="5">
        <f>SUMIF(DétailTicketJuilletAoût2021!A217:A3249,DétailTicketJuilletAoût2021!J222,DétailTicketJuilletAoût2021!F217:F3249)</f>
        <v>50.629999999999995</v>
      </c>
      <c r="J222">
        <f t="shared" si="34"/>
        <v>21545</v>
      </c>
      <c r="M222" s="5">
        <f t="shared" si="33"/>
        <v>117.72</v>
      </c>
      <c r="N222">
        <f t="shared" si="35"/>
        <v>22600</v>
      </c>
      <c r="AE222" t="str" cm="1">
        <f t="array" ref="AE222">_xlfn.IFS(AG222=TicketJuilletAout2021[[#This Row],[NoTicket]],TicketJuilletAout2021[[#This Row],[CodeCli]])</f>
        <v>CHBES</v>
      </c>
      <c r="AF222" s="20">
        <f t="shared" si="29"/>
        <v>87.8</v>
      </c>
      <c r="AG222">
        <f t="shared" si="31"/>
        <v>21550</v>
      </c>
      <c r="AN222" t="str" cm="1">
        <f t="array" ref="AN222">_xlfn.IFS(AP222=TicketJuilletAoût2021!A1277,TicketJuilletAoût2021!B1277)</f>
        <v>CLHAL</v>
      </c>
      <c r="AO222" s="23">
        <f t="shared" si="30"/>
        <v>37.049999999999997</v>
      </c>
      <c r="AP222">
        <f t="shared" si="32"/>
        <v>22605</v>
      </c>
    </row>
    <row r="223" spans="1:42" x14ac:dyDescent="0.25">
      <c r="A223">
        <v>21387</v>
      </c>
      <c r="B223">
        <v>39</v>
      </c>
      <c r="C223">
        <v>10.98</v>
      </c>
      <c r="D223">
        <v>3</v>
      </c>
      <c r="E223">
        <v>0.1</v>
      </c>
      <c r="F223" s="5">
        <f>DetailTicketJuilletAout2021[[#This Row],[Qte]]*(DetailTicketJuilletAout2021[[#This Row],[PrixUnit]]*(1-DetailTicketJuilletAout2021[[#This Row],[Remise%]]))</f>
        <v>29.646000000000004</v>
      </c>
      <c r="I223" s="5">
        <f>SUMIF(DétailTicketJuilletAoût2021!A218:A3250,DétailTicketJuilletAoût2021!J223,DétailTicketJuilletAoût2021!F218:F3250)</f>
        <v>272.94200000000001</v>
      </c>
      <c r="J223">
        <f t="shared" si="34"/>
        <v>21546</v>
      </c>
      <c r="M223" s="5">
        <f t="shared" si="33"/>
        <v>252.88400000000001</v>
      </c>
      <c r="N223">
        <f t="shared" si="35"/>
        <v>22601</v>
      </c>
      <c r="AE223" t="str" cm="1">
        <f t="array" ref="AE223">_xlfn.IFS(AG223=TicketJuilletAout2021[[#This Row],[NoTicket]],TicketJuilletAout2021[[#This Row],[CodeCli]])</f>
        <v>CHLAB</v>
      </c>
      <c r="AF223" s="20">
        <f t="shared" si="29"/>
        <v>48.403800000000004</v>
      </c>
      <c r="AG223">
        <f t="shared" si="31"/>
        <v>21551</v>
      </c>
      <c r="AN223" t="str" cm="1">
        <f t="array" ref="AN223">_xlfn.IFS(AP223=TicketJuilletAoût2021!A1278,TicketJuilletAoût2021!B1278)</f>
        <v>DAMIC</v>
      </c>
      <c r="AO223" s="23">
        <f t="shared" si="30"/>
        <v>64.484999999999999</v>
      </c>
      <c r="AP223">
        <f t="shared" si="32"/>
        <v>22606</v>
      </c>
    </row>
    <row r="224" spans="1:42" x14ac:dyDescent="0.25">
      <c r="A224">
        <v>21387</v>
      </c>
      <c r="B224">
        <v>54</v>
      </c>
      <c r="C224">
        <v>4.57</v>
      </c>
      <c r="D224">
        <v>4</v>
      </c>
      <c r="E224">
        <v>0.1</v>
      </c>
      <c r="F224" s="5">
        <f>DetailTicketJuilletAout2021[[#This Row],[Qte]]*(DetailTicketJuilletAout2021[[#This Row],[PrixUnit]]*(1-DetailTicketJuilletAout2021[[#This Row],[Remise%]]))</f>
        <v>16.452000000000002</v>
      </c>
      <c r="I224" s="5">
        <f>SUMIF(DétailTicketJuilletAoût2021!A219:A3251,DétailTicketJuilletAoût2021!J224,DétailTicketJuilletAoût2021!F219:F3251)</f>
        <v>359.07900000000001</v>
      </c>
      <c r="J224">
        <f t="shared" si="34"/>
        <v>21547</v>
      </c>
      <c r="M224" s="5">
        <f t="shared" si="33"/>
        <v>211.51499999999999</v>
      </c>
      <c r="N224">
        <f t="shared" si="35"/>
        <v>22602</v>
      </c>
      <c r="AE224" t="str" cm="1">
        <f t="array" ref="AE224">_xlfn.IFS(AG224=TicketJuilletAout2021[[#This Row],[NoTicket]],TicketJuilletAout2021[[#This Row],[CodeCli]])</f>
        <v>FAMAR</v>
      </c>
      <c r="AF224" s="20">
        <f t="shared" si="29"/>
        <v>72.47</v>
      </c>
      <c r="AG224">
        <f t="shared" si="31"/>
        <v>21552</v>
      </c>
      <c r="AN224" t="str" cm="1">
        <f t="array" ref="AN224">_xlfn.IFS(AP224=TicketJuilletAoût2021!A1279,TicketJuilletAoût2021!B1279)</f>
        <v xml:space="preserve">DELE </v>
      </c>
      <c r="AO224" s="23">
        <f t="shared" si="30"/>
        <v>35.177500000000002</v>
      </c>
      <c r="AP224">
        <f t="shared" si="32"/>
        <v>22607</v>
      </c>
    </row>
    <row r="225" spans="1:42" x14ac:dyDescent="0.25">
      <c r="A225">
        <v>21387</v>
      </c>
      <c r="B225">
        <v>1495</v>
      </c>
      <c r="C225">
        <v>12.41</v>
      </c>
      <c r="D225">
        <v>1</v>
      </c>
      <c r="E225">
        <v>0</v>
      </c>
      <c r="F225" s="5">
        <f>DetailTicketJuilletAout2021[[#This Row],[Qte]]*(DetailTicketJuilletAout2021[[#This Row],[PrixUnit]]*(1-DetailTicketJuilletAout2021[[#This Row],[Remise%]]))</f>
        <v>12.41</v>
      </c>
      <c r="I225" s="5">
        <f>SUMIF(DétailTicketJuilletAoût2021!A220:A3252,DétailTicketJuilletAoût2021!J225,DétailTicketJuilletAoût2021!F220:F3252)</f>
        <v>80.52000000000001</v>
      </c>
      <c r="J225">
        <f t="shared" si="34"/>
        <v>21548</v>
      </c>
      <c r="M225" s="5">
        <f t="shared" si="33"/>
        <v>120.5215</v>
      </c>
      <c r="N225">
        <f t="shared" si="35"/>
        <v>22603</v>
      </c>
      <c r="AE225" t="str" cm="1">
        <f t="array" ref="AE225">_xlfn.IFS(AG225=TicketJuilletAout2021[[#This Row],[NoTicket]],TicketJuilletAout2021[[#This Row],[CodeCli]])</f>
        <v>SYBEL</v>
      </c>
      <c r="AF225" s="20">
        <f t="shared" si="29"/>
        <v>62.19</v>
      </c>
      <c r="AG225">
        <f t="shared" si="31"/>
        <v>21553</v>
      </c>
      <c r="AN225" t="str" cm="1">
        <f t="array" ref="AN225">_xlfn.IFS(AP225=TicketJuilletAoût2021!A1280,TicketJuilletAoût2021!B1280)</f>
        <v>JEMAN</v>
      </c>
      <c r="AO225" s="23">
        <f t="shared" si="30"/>
        <v>57.016666666666673</v>
      </c>
      <c r="AP225">
        <f t="shared" si="32"/>
        <v>22608</v>
      </c>
    </row>
    <row r="226" spans="1:42" x14ac:dyDescent="0.25">
      <c r="A226">
        <v>21388</v>
      </c>
      <c r="B226">
        <v>30</v>
      </c>
      <c r="C226">
        <v>15.85</v>
      </c>
      <c r="D226">
        <v>4</v>
      </c>
      <c r="E226">
        <v>0</v>
      </c>
      <c r="F226" s="5">
        <f>DetailTicketJuilletAout2021[[#This Row],[Qte]]*(DetailTicketJuilletAout2021[[#This Row],[PrixUnit]]*(1-DetailTicketJuilletAout2021[[#This Row],[Remise%]]))</f>
        <v>63.4</v>
      </c>
      <c r="I226" s="5">
        <f>SUMIF(DétailTicketJuilletAoût2021!A221:A3253,DétailTicketJuilletAoût2021!J226,DétailTicketJuilletAoût2021!F221:F3253)</f>
        <v>42.379999999999995</v>
      </c>
      <c r="J226">
        <f t="shared" si="34"/>
        <v>21549</v>
      </c>
      <c r="M226" s="5">
        <f t="shared" si="33"/>
        <v>106.68</v>
      </c>
      <c r="N226">
        <f t="shared" si="35"/>
        <v>22604</v>
      </c>
      <c r="AE226" t="str" cm="1">
        <f t="array" ref="AE226">_xlfn.IFS(AG226=TicketJuilletAout2021[[#This Row],[NoTicket]],TicketJuilletAout2021[[#This Row],[CodeCli]])</f>
        <v>MAEUS</v>
      </c>
      <c r="AF226" s="20">
        <f t="shared" si="29"/>
        <v>69.846000000000004</v>
      </c>
      <c r="AG226">
        <f t="shared" si="31"/>
        <v>21554</v>
      </c>
      <c r="AN226" t="str" cm="1">
        <f t="array" ref="AN226">_xlfn.IFS(AP226=TicketJuilletAoût2021!A1281,TicketJuilletAoût2021!B1281)</f>
        <v>GAANT</v>
      </c>
      <c r="AO226" s="23">
        <f t="shared" si="30"/>
        <v>30.645000000000003</v>
      </c>
      <c r="AP226">
        <f t="shared" si="32"/>
        <v>22609</v>
      </c>
    </row>
    <row r="227" spans="1:42" x14ac:dyDescent="0.25">
      <c r="A227">
        <v>21388</v>
      </c>
      <c r="B227">
        <v>53</v>
      </c>
      <c r="C227">
        <v>19.97</v>
      </c>
      <c r="D227">
        <v>4</v>
      </c>
      <c r="E227">
        <v>0</v>
      </c>
      <c r="F227" s="5">
        <f>DetailTicketJuilletAout2021[[#This Row],[Qte]]*(DetailTicketJuilletAout2021[[#This Row],[PrixUnit]]*(1-DetailTicketJuilletAout2021[[#This Row],[Remise%]]))</f>
        <v>79.88</v>
      </c>
      <c r="I227" s="5">
        <f>SUMIF(DétailTicketJuilletAoût2021!A222:A3254,DétailTicketJuilletAoût2021!J227,DétailTicketJuilletAoût2021!F222:F3254)</f>
        <v>175.6</v>
      </c>
      <c r="J227">
        <f t="shared" si="34"/>
        <v>21550</v>
      </c>
      <c r="M227" s="5">
        <f t="shared" si="33"/>
        <v>37.049999999999997</v>
      </c>
      <c r="N227">
        <f t="shared" si="35"/>
        <v>22605</v>
      </c>
      <c r="AE227" t="str" cm="1">
        <f t="array" ref="AE227">_xlfn.IFS(AG227=TicketJuilletAout2021[[#This Row],[NoTicket]],TicketJuilletAout2021[[#This Row],[CodeCli]])</f>
        <v>GAANT</v>
      </c>
      <c r="AF227" s="20">
        <f t="shared" si="29"/>
        <v>29.259999999999998</v>
      </c>
      <c r="AG227">
        <f t="shared" si="31"/>
        <v>21555</v>
      </c>
      <c r="AN227" t="str" cm="1">
        <f t="array" ref="AN227">_xlfn.IFS(AP227=TicketJuilletAoût2021!A1282,TicketJuilletAoût2021!B1282)</f>
        <v>CHLAB</v>
      </c>
      <c r="AO227" s="23">
        <f t="shared" si="30"/>
        <v>56.715000000000003</v>
      </c>
      <c r="AP227">
        <f t="shared" si="32"/>
        <v>22610</v>
      </c>
    </row>
    <row r="228" spans="1:42" x14ac:dyDescent="0.25">
      <c r="A228">
        <v>21388</v>
      </c>
      <c r="B228">
        <v>54</v>
      </c>
      <c r="C228">
        <v>4.57</v>
      </c>
      <c r="D228">
        <v>4</v>
      </c>
      <c r="E228">
        <v>0</v>
      </c>
      <c r="F228" s="5">
        <f>DetailTicketJuilletAout2021[[#This Row],[Qte]]*(DetailTicketJuilletAout2021[[#This Row],[PrixUnit]]*(1-DetailTicketJuilletAout2021[[#This Row],[Remise%]]))</f>
        <v>18.28</v>
      </c>
      <c r="I228" s="5">
        <f>SUMIF(DétailTicketJuilletAoût2021!A223:A3255,DétailTicketJuilletAoût2021!J228,DétailTicketJuilletAoût2021!F223:F3255)</f>
        <v>242.01900000000001</v>
      </c>
      <c r="J228">
        <f t="shared" si="34"/>
        <v>21551</v>
      </c>
      <c r="M228" s="5">
        <f t="shared" si="33"/>
        <v>128.97</v>
      </c>
      <c r="N228">
        <f t="shared" si="35"/>
        <v>22606</v>
      </c>
      <c r="AE228" t="str" cm="1">
        <f t="array" ref="AE228">_xlfn.IFS(AG228=TicketJuilletAout2021[[#This Row],[NoTicket]],TicketJuilletAout2021[[#This Row],[CodeCli]])</f>
        <v>SORET</v>
      </c>
      <c r="AF228" s="20">
        <f t="shared" si="29"/>
        <v>55.120000000000005</v>
      </c>
      <c r="AG228">
        <f t="shared" si="31"/>
        <v>21556</v>
      </c>
      <c r="AN228" t="str" cm="1">
        <f t="array" ref="AN228">_xlfn.IFS(AP228=TicketJuilletAoût2021!A1283,TicketJuilletAoût2021!B1283)</f>
        <v>DIDAL</v>
      </c>
      <c r="AO228" s="23">
        <f t="shared" si="30"/>
        <v>98.639999999999986</v>
      </c>
      <c r="AP228">
        <f t="shared" si="32"/>
        <v>22611</v>
      </c>
    </row>
    <row r="229" spans="1:42" x14ac:dyDescent="0.25">
      <c r="A229">
        <v>21389</v>
      </c>
      <c r="B229">
        <v>62</v>
      </c>
      <c r="C229">
        <v>30.03</v>
      </c>
      <c r="D229">
        <v>4</v>
      </c>
      <c r="E229">
        <v>0</v>
      </c>
      <c r="F229" s="5">
        <f>DetailTicketJuilletAout2021[[#This Row],[Qte]]*(DetailTicketJuilletAout2021[[#This Row],[PrixUnit]]*(1-DetailTicketJuilletAout2021[[#This Row],[Remise%]]))</f>
        <v>120.12</v>
      </c>
      <c r="I229" s="5">
        <f>SUMIF(DétailTicketJuilletAoût2021!A224:A3256,DétailTicketJuilletAoût2021!J229,DétailTicketJuilletAoût2021!F224:F3256)</f>
        <v>217.41</v>
      </c>
      <c r="J229">
        <f t="shared" si="34"/>
        <v>21552</v>
      </c>
      <c r="M229" s="5">
        <f t="shared" si="33"/>
        <v>140.71</v>
      </c>
      <c r="N229">
        <f t="shared" si="35"/>
        <v>22607</v>
      </c>
      <c r="AE229" t="str" cm="1">
        <f t="array" ref="AE229">_xlfn.IFS(AG229=TicketJuilletAout2021[[#This Row],[NoTicket]],TicketJuilletAout2021[[#This Row],[CodeCli]])</f>
        <v>MIGAL</v>
      </c>
      <c r="AF229" s="20">
        <f t="shared" si="29"/>
        <v>27.562666666666662</v>
      </c>
      <c r="AG229">
        <f t="shared" si="31"/>
        <v>21557</v>
      </c>
      <c r="AN229" t="str" cm="1">
        <f t="array" ref="AN229">_xlfn.IFS(AP229=TicketJuilletAoût2021!A1284,TicketJuilletAoût2021!B1284)</f>
        <v>PHFRO</v>
      </c>
      <c r="AO229" s="23">
        <f t="shared" si="30"/>
        <v>44.655000000000001</v>
      </c>
      <c r="AP229">
        <f t="shared" si="32"/>
        <v>22612</v>
      </c>
    </row>
    <row r="230" spans="1:42" x14ac:dyDescent="0.25">
      <c r="A230">
        <v>21389</v>
      </c>
      <c r="B230">
        <v>68</v>
      </c>
      <c r="C230">
        <v>7.62</v>
      </c>
      <c r="D230">
        <v>4</v>
      </c>
      <c r="E230">
        <v>0</v>
      </c>
      <c r="F230" s="5">
        <f>DetailTicketJuilletAout2021[[#This Row],[Qte]]*(DetailTicketJuilletAout2021[[#This Row],[PrixUnit]]*(1-DetailTicketJuilletAout2021[[#This Row],[Remise%]]))</f>
        <v>30.48</v>
      </c>
      <c r="I230" s="5">
        <f>SUMIF(DétailTicketJuilletAoût2021!A225:A3257,DétailTicketJuilletAoût2021!J230,DétailTicketJuilletAoût2021!F225:F3257)</f>
        <v>124.38</v>
      </c>
      <c r="J230">
        <f t="shared" si="34"/>
        <v>21553</v>
      </c>
      <c r="M230" s="5">
        <f t="shared" si="33"/>
        <v>171.05</v>
      </c>
      <c r="N230">
        <f t="shared" si="35"/>
        <v>22608</v>
      </c>
      <c r="AE230" t="str" cm="1">
        <f t="array" ref="AE230">_xlfn.IFS(AG230=TicketJuilletAout2021[[#This Row],[NoTicket]],TicketJuilletAout2021[[#This Row],[CodeCli]])</f>
        <v>NAROU</v>
      </c>
      <c r="AF230" s="20">
        <f t="shared" si="29"/>
        <v>46.116</v>
      </c>
      <c r="AG230">
        <f t="shared" si="31"/>
        <v>21558</v>
      </c>
      <c r="AN230" t="str" cm="1">
        <f t="array" ref="AN230">_xlfn.IFS(AP230=TicketJuilletAoût2021!A1285,TicketJuilletAoût2021!B1285)</f>
        <v>CHNIE</v>
      </c>
      <c r="AO230" s="23">
        <f t="shared" si="30"/>
        <v>13.725</v>
      </c>
      <c r="AP230">
        <f t="shared" si="32"/>
        <v>22613</v>
      </c>
    </row>
    <row r="231" spans="1:42" x14ac:dyDescent="0.25">
      <c r="A231">
        <v>21390</v>
      </c>
      <c r="B231">
        <v>69</v>
      </c>
      <c r="C231">
        <v>21.95</v>
      </c>
      <c r="D231">
        <v>3</v>
      </c>
      <c r="E231">
        <v>0</v>
      </c>
      <c r="F231" s="5">
        <f>DetailTicketJuilletAout2021[[#This Row],[Qte]]*(DetailTicketJuilletAout2021[[#This Row],[PrixUnit]]*(1-DetailTicketJuilletAout2021[[#This Row],[Remise%]]))</f>
        <v>65.849999999999994</v>
      </c>
      <c r="I231" s="5">
        <f>SUMIF(DétailTicketJuilletAoût2021!A226:A3258,DétailTicketJuilletAoût2021!J231,DétailTicketJuilletAoût2021!F226:F3258)</f>
        <v>139.69200000000001</v>
      </c>
      <c r="J231">
        <f t="shared" si="34"/>
        <v>21554</v>
      </c>
      <c r="M231" s="5">
        <f t="shared" si="33"/>
        <v>61.290000000000006</v>
      </c>
      <c r="N231">
        <f t="shared" si="35"/>
        <v>22609</v>
      </c>
      <c r="AE231" t="str" cm="1">
        <f t="array" ref="AE231">_xlfn.IFS(AG231=TicketJuilletAout2021[[#This Row],[NoTicket]],TicketJuilletAout2021[[#This Row],[CodeCli]])</f>
        <v>VIVAN</v>
      </c>
      <c r="AF231" s="20">
        <f t="shared" si="29"/>
        <v>27.45</v>
      </c>
      <c r="AG231">
        <f t="shared" si="31"/>
        <v>21559</v>
      </c>
      <c r="AN231" t="str" cm="1">
        <f t="array" ref="AN231">_xlfn.IFS(AP231=TicketJuilletAoût2021!A1286,TicketJuilletAoût2021!B1286)</f>
        <v>OLFER</v>
      </c>
      <c r="AO231" s="23">
        <f t="shared" si="30"/>
        <v>79.59</v>
      </c>
      <c r="AP231">
        <f t="shared" si="32"/>
        <v>22614</v>
      </c>
    </row>
    <row r="232" spans="1:42" x14ac:dyDescent="0.25">
      <c r="A232">
        <v>21390</v>
      </c>
      <c r="B232">
        <v>70</v>
      </c>
      <c r="C232">
        <v>9.15</v>
      </c>
      <c r="D232">
        <v>4</v>
      </c>
      <c r="E232">
        <v>0</v>
      </c>
      <c r="F232" s="5">
        <f>DetailTicketJuilletAout2021[[#This Row],[Qte]]*(DetailTicketJuilletAout2021[[#This Row],[PrixUnit]]*(1-DetailTicketJuilletAout2021[[#This Row],[Remise%]]))</f>
        <v>36.6</v>
      </c>
      <c r="I232" s="5">
        <f>SUMIF(DétailTicketJuilletAoût2021!A227:A3259,DétailTicketJuilletAoût2021!J232,DétailTicketJuilletAoût2021!F227:F3259)</f>
        <v>58.519999999999996</v>
      </c>
      <c r="J232">
        <f t="shared" si="34"/>
        <v>21555</v>
      </c>
      <c r="M232" s="5">
        <f t="shared" si="33"/>
        <v>113.43</v>
      </c>
      <c r="N232">
        <f t="shared" si="35"/>
        <v>22610</v>
      </c>
      <c r="AE232" t="str" cm="1">
        <f t="array" ref="AE232">_xlfn.IFS(AG232=TicketJuilletAout2021[[#This Row],[NoTicket]],TicketJuilletAout2021[[#This Row],[CodeCli]])</f>
        <v>JAHEN</v>
      </c>
      <c r="AF232" s="20">
        <f t="shared" si="29"/>
        <v>53.864999999999995</v>
      </c>
      <c r="AG232">
        <f t="shared" si="31"/>
        <v>21560</v>
      </c>
      <c r="AN232" t="str" cm="1">
        <f t="array" ref="AN232">_xlfn.IFS(AP232=TicketJuilletAoût2021!A1287,TicketJuilletAoût2021!B1287)</f>
        <v>ARBLA</v>
      </c>
      <c r="AO232" s="23">
        <f t="shared" si="30"/>
        <v>74.144000000000005</v>
      </c>
      <c r="AP232">
        <f t="shared" si="32"/>
        <v>22615</v>
      </c>
    </row>
    <row r="233" spans="1:42" x14ac:dyDescent="0.25">
      <c r="A233">
        <v>21391</v>
      </c>
      <c r="B233">
        <v>4</v>
      </c>
      <c r="C233">
        <v>13.42</v>
      </c>
      <c r="D233">
        <v>3</v>
      </c>
      <c r="E233">
        <v>0</v>
      </c>
      <c r="F233" s="5">
        <f>DetailTicketJuilletAout2021[[#This Row],[Qte]]*(DetailTicketJuilletAout2021[[#This Row],[PrixUnit]]*(1-DetailTicketJuilletAout2021[[#This Row],[Remise%]]))</f>
        <v>40.26</v>
      </c>
      <c r="I233" s="5">
        <f>SUMIF(DétailTicketJuilletAoût2021!A228:A3260,DétailTicketJuilletAoût2021!J233,DétailTicketJuilletAoût2021!F228:F3260)</f>
        <v>220.48000000000002</v>
      </c>
      <c r="J233">
        <f t="shared" si="34"/>
        <v>21556</v>
      </c>
      <c r="M233" s="5">
        <f t="shared" si="33"/>
        <v>295.91999999999996</v>
      </c>
      <c r="N233">
        <f t="shared" si="35"/>
        <v>22611</v>
      </c>
      <c r="AE233" t="str" cm="1">
        <f t="array" ref="AE233">_xlfn.IFS(AG233=TicketJuilletAout2021[[#This Row],[NoTicket]],TicketJuilletAout2021[[#This Row],[CodeCli]])</f>
        <v>ALCLE</v>
      </c>
      <c r="AF233" s="20">
        <f t="shared" si="29"/>
        <v>184.23750000000001</v>
      </c>
      <c r="AG233">
        <f t="shared" si="31"/>
        <v>21561</v>
      </c>
      <c r="AN233" t="str" cm="1">
        <f t="array" ref="AN233">_xlfn.IFS(AP233=TicketJuilletAoût2021!A1288,TicketJuilletAoût2021!B1288)</f>
        <v>DAMIC</v>
      </c>
      <c r="AO233" s="23">
        <f t="shared" si="30"/>
        <v>43.74</v>
      </c>
      <c r="AP233">
        <f t="shared" si="32"/>
        <v>22616</v>
      </c>
    </row>
    <row r="234" spans="1:42" x14ac:dyDescent="0.25">
      <c r="A234">
        <v>21391</v>
      </c>
      <c r="B234">
        <v>6</v>
      </c>
      <c r="C234">
        <v>15.24</v>
      </c>
      <c r="D234">
        <v>3</v>
      </c>
      <c r="E234">
        <v>0</v>
      </c>
      <c r="F234" s="5">
        <f>DetailTicketJuilletAout2021[[#This Row],[Qte]]*(DetailTicketJuilletAout2021[[#This Row],[PrixUnit]]*(1-DetailTicketJuilletAout2021[[#This Row],[Remise%]]))</f>
        <v>45.72</v>
      </c>
      <c r="I234" s="5">
        <f>SUMIF(DétailTicketJuilletAoût2021!A229:A3261,DétailTicketJuilletAoût2021!J234,DétailTicketJuilletAoût2021!F229:F3261)</f>
        <v>82.687999999999988</v>
      </c>
      <c r="J234">
        <f t="shared" si="34"/>
        <v>21557</v>
      </c>
      <c r="M234" s="5">
        <f t="shared" si="33"/>
        <v>89.31</v>
      </c>
      <c r="N234">
        <f t="shared" si="35"/>
        <v>22612</v>
      </c>
      <c r="AE234" t="str" cm="1">
        <f t="array" ref="AE234">_xlfn.IFS(AG234=TicketJuilletAout2021[[#This Row],[NoTicket]],TicketJuilletAout2021[[#This Row],[CodeCli]])</f>
        <v>CHBON</v>
      </c>
      <c r="AF234" s="20">
        <f t="shared" si="29"/>
        <v>75.765000000000001</v>
      </c>
      <c r="AG234">
        <f t="shared" si="31"/>
        <v>21562</v>
      </c>
      <c r="AN234" t="str" cm="1">
        <f t="array" ref="AN234">_xlfn.IFS(AP234=TicketJuilletAoût2021!A1289,TicketJuilletAoût2021!B1289)</f>
        <v>REDAN</v>
      </c>
      <c r="AO234" s="23">
        <f t="shared" si="30"/>
        <v>78.47999999999999</v>
      </c>
      <c r="AP234">
        <f t="shared" si="32"/>
        <v>22617</v>
      </c>
    </row>
    <row r="235" spans="1:42" x14ac:dyDescent="0.25">
      <c r="A235">
        <v>21391</v>
      </c>
      <c r="B235">
        <v>42</v>
      </c>
      <c r="C235">
        <v>8.5399999999999991</v>
      </c>
      <c r="D235">
        <v>4</v>
      </c>
      <c r="E235">
        <v>0</v>
      </c>
      <c r="F235" s="5">
        <f>DetailTicketJuilletAout2021[[#This Row],[Qte]]*(DetailTicketJuilletAout2021[[#This Row],[PrixUnit]]*(1-DetailTicketJuilletAout2021[[#This Row],[Remise%]]))</f>
        <v>34.159999999999997</v>
      </c>
      <c r="I235" s="5">
        <f>SUMIF(DétailTicketJuilletAoût2021!A230:A3262,DétailTicketJuilletAoût2021!J235,DétailTicketJuilletAoût2021!F230:F3262)</f>
        <v>92.231999999999999</v>
      </c>
      <c r="J235">
        <f t="shared" si="34"/>
        <v>21558</v>
      </c>
      <c r="M235" s="5">
        <f t="shared" si="33"/>
        <v>27.45</v>
      </c>
      <c r="N235">
        <f t="shared" si="35"/>
        <v>22613</v>
      </c>
      <c r="AE235" t="str" cm="1">
        <f t="array" ref="AE235">_xlfn.IFS(AG235=TicketJuilletAout2021[[#This Row],[NoTicket]],TicketJuilletAout2021[[#This Row],[CodeCli]])</f>
        <v>CHDUD</v>
      </c>
      <c r="AF235" s="20">
        <f t="shared" si="29"/>
        <v>49.394999999999996</v>
      </c>
      <c r="AG235">
        <f t="shared" si="31"/>
        <v>21563</v>
      </c>
      <c r="AN235" t="str" cm="1">
        <f t="array" ref="AN235">_xlfn.IFS(AP235=TicketJuilletAoût2021!A1290,TicketJuilletAoût2021!B1290)</f>
        <v>DACOU</v>
      </c>
      <c r="AO235" s="23">
        <f t="shared" si="30"/>
        <v>45.127000000000002</v>
      </c>
      <c r="AP235">
        <f t="shared" si="32"/>
        <v>22618</v>
      </c>
    </row>
    <row r="236" spans="1:42" x14ac:dyDescent="0.25">
      <c r="A236">
        <v>21391</v>
      </c>
      <c r="B236">
        <v>43</v>
      </c>
      <c r="C236">
        <v>28.05</v>
      </c>
      <c r="D236">
        <v>3</v>
      </c>
      <c r="E236">
        <v>0</v>
      </c>
      <c r="F236" s="5">
        <f>DetailTicketJuilletAout2021[[#This Row],[Qte]]*(DetailTicketJuilletAout2021[[#This Row],[PrixUnit]]*(1-DetailTicketJuilletAout2021[[#This Row],[Remise%]]))</f>
        <v>84.15</v>
      </c>
      <c r="I236" s="5">
        <f>SUMIF(DétailTicketJuilletAoût2021!A231:A3263,DétailTicketJuilletAoût2021!J236,DétailTicketJuilletAoût2021!F231:F3263)</f>
        <v>82.35</v>
      </c>
      <c r="J236">
        <f t="shared" si="34"/>
        <v>21559</v>
      </c>
      <c r="M236" s="5">
        <f t="shared" si="33"/>
        <v>79.59</v>
      </c>
      <c r="N236">
        <f t="shared" si="35"/>
        <v>22614</v>
      </c>
      <c r="AE236" t="str" cm="1">
        <f t="array" ref="AE236">_xlfn.IFS(AG236=TicketJuilletAout2021[[#This Row],[NoTicket]],TicketJuilletAout2021[[#This Row],[CodeCli]])</f>
        <v>SELAU</v>
      </c>
      <c r="AF236" s="20">
        <f t="shared" si="29"/>
        <v>45.12</v>
      </c>
      <c r="AG236">
        <f t="shared" si="31"/>
        <v>21564</v>
      </c>
      <c r="AN236" t="str" cm="1">
        <f t="array" ref="AN236">_xlfn.IFS(AP236=TicketJuilletAoût2021!A1291,TicketJuilletAoût2021!B1291)</f>
        <v>JEHOU</v>
      </c>
      <c r="AO236" s="23">
        <f t="shared" si="30"/>
        <v>33.997300000000003</v>
      </c>
      <c r="AP236">
        <f t="shared" si="32"/>
        <v>22619</v>
      </c>
    </row>
    <row r="237" spans="1:42" x14ac:dyDescent="0.25">
      <c r="A237">
        <v>21391</v>
      </c>
      <c r="B237">
        <v>71</v>
      </c>
      <c r="C237">
        <v>13.11</v>
      </c>
      <c r="D237">
        <v>4</v>
      </c>
      <c r="E237">
        <v>0</v>
      </c>
      <c r="F237" s="5">
        <f>DetailTicketJuilletAout2021[[#This Row],[Qte]]*(DetailTicketJuilletAout2021[[#This Row],[PrixUnit]]*(1-DetailTicketJuilletAout2021[[#This Row],[Remise%]]))</f>
        <v>52.44</v>
      </c>
      <c r="I237" s="5">
        <f>SUMIF(DétailTicketJuilletAoût2021!A232:A3264,DétailTicketJuilletAoût2021!J237,DétailTicketJuilletAoût2021!F232:F3264)</f>
        <v>53.864999999999995</v>
      </c>
      <c r="J237">
        <f t="shared" si="34"/>
        <v>21560</v>
      </c>
      <c r="M237" s="5">
        <f t="shared" si="33"/>
        <v>148.28800000000001</v>
      </c>
      <c r="N237">
        <f t="shared" si="35"/>
        <v>22615</v>
      </c>
      <c r="AE237" t="str" cm="1">
        <f t="array" ref="AE237">_xlfn.IFS(AG237=TicketJuilletAout2021[[#This Row],[NoTicket]],TicketJuilletAout2021[[#This Row],[CodeCli]])</f>
        <v>CHLAB</v>
      </c>
      <c r="AF237" s="20">
        <f t="shared" si="29"/>
        <v>23.469749999999998</v>
      </c>
      <c r="AG237">
        <f t="shared" si="31"/>
        <v>21565</v>
      </c>
      <c r="AN237" t="str" cm="1">
        <f t="array" ref="AN237">_xlfn.IFS(AP237=TicketJuilletAoût2021!A1292,TicketJuilletAoût2021!B1292)</f>
        <v>MALAZ</v>
      </c>
      <c r="AO237" s="23">
        <f t="shared" si="30"/>
        <v>54.120000000000005</v>
      </c>
      <c r="AP237">
        <f t="shared" si="32"/>
        <v>22620</v>
      </c>
    </row>
    <row r="238" spans="1:42" x14ac:dyDescent="0.25">
      <c r="A238">
        <v>21392</v>
      </c>
      <c r="B238">
        <v>16</v>
      </c>
      <c r="C238">
        <v>10.67</v>
      </c>
      <c r="D238">
        <v>4</v>
      </c>
      <c r="E238">
        <v>0</v>
      </c>
      <c r="F238" s="5">
        <f>DetailTicketJuilletAout2021[[#This Row],[Qte]]*(DetailTicketJuilletAout2021[[#This Row],[PrixUnit]]*(1-DetailTicketJuilletAout2021[[#This Row],[Remise%]]))</f>
        <v>42.68</v>
      </c>
      <c r="I238" s="5">
        <f>SUMIF(DétailTicketJuilletAoût2021!A233:A3265,DétailTicketJuilletAoût2021!J238,DétailTicketJuilletAoût2021!F233:F3265)</f>
        <v>736.95</v>
      </c>
      <c r="J238">
        <f t="shared" si="34"/>
        <v>21561</v>
      </c>
      <c r="M238" s="5">
        <f t="shared" si="33"/>
        <v>87.48</v>
      </c>
      <c r="N238">
        <f t="shared" si="35"/>
        <v>22616</v>
      </c>
      <c r="AE238" t="str" cm="1">
        <f t="array" ref="AE238">_xlfn.IFS(AG238=TicketJuilletAout2021[[#This Row],[NoTicket]],TicketJuilletAout2021[[#This Row],[CodeCli]])</f>
        <v>SYBEL</v>
      </c>
      <c r="AF238" s="20">
        <f t="shared" si="29"/>
        <v>66.266666666666666</v>
      </c>
      <c r="AG238">
        <f t="shared" si="31"/>
        <v>21566</v>
      </c>
      <c r="AN238" t="str" cm="1">
        <f t="array" ref="AN238">_xlfn.IFS(AP238=TicketJuilletAoût2021!A1293,TicketJuilletAoût2021!B1293)</f>
        <v>PABEL</v>
      </c>
      <c r="AO238" s="23">
        <f t="shared" si="30"/>
        <v>77.619166666666658</v>
      </c>
      <c r="AP238">
        <f t="shared" si="32"/>
        <v>22621</v>
      </c>
    </row>
    <row r="239" spans="1:42" x14ac:dyDescent="0.25">
      <c r="A239">
        <v>21392</v>
      </c>
      <c r="B239">
        <v>62</v>
      </c>
      <c r="C239">
        <v>30.03</v>
      </c>
      <c r="D239">
        <v>4</v>
      </c>
      <c r="E239">
        <v>0</v>
      </c>
      <c r="F239" s="5">
        <f>DetailTicketJuilletAout2021[[#This Row],[Qte]]*(DetailTicketJuilletAout2021[[#This Row],[PrixUnit]]*(1-DetailTicketJuilletAout2021[[#This Row],[Remise%]]))</f>
        <v>120.12</v>
      </c>
      <c r="I239" s="5">
        <f>SUMIF(DétailTicketJuilletAoût2021!A234:A3266,DétailTicketJuilletAoût2021!J239,DétailTicketJuilletAoût2021!F234:F3266)</f>
        <v>151.53</v>
      </c>
      <c r="J239">
        <f t="shared" si="34"/>
        <v>21562</v>
      </c>
      <c r="M239" s="5">
        <f t="shared" si="33"/>
        <v>313.91999999999996</v>
      </c>
      <c r="N239">
        <f t="shared" si="35"/>
        <v>22617</v>
      </c>
      <c r="AE239" t="str" cm="1">
        <f t="array" ref="AE239">_xlfn.IFS(AG239=TicketJuilletAout2021[[#This Row],[NoTicket]],TicketJuilletAout2021[[#This Row],[CodeCli]])</f>
        <v>RARAB</v>
      </c>
      <c r="AF239" s="20">
        <f t="shared" si="29"/>
        <v>30.057749999999999</v>
      </c>
      <c r="AG239">
        <f t="shared" si="31"/>
        <v>21567</v>
      </c>
      <c r="AN239" t="str" cm="1">
        <f t="array" ref="AN239">_xlfn.IFS(AP239=TicketJuilletAoût2021!A1294,TicketJuilletAoût2021!B1294)</f>
        <v>JEMAN</v>
      </c>
      <c r="AO239" s="23">
        <f t="shared" si="30"/>
        <v>85.64</v>
      </c>
      <c r="AP239">
        <f t="shared" si="32"/>
        <v>22622</v>
      </c>
    </row>
    <row r="240" spans="1:42" x14ac:dyDescent="0.25">
      <c r="A240">
        <v>21393</v>
      </c>
      <c r="B240">
        <v>42</v>
      </c>
      <c r="C240">
        <v>8.5399999999999991</v>
      </c>
      <c r="D240">
        <v>4</v>
      </c>
      <c r="E240">
        <v>0</v>
      </c>
      <c r="F240" s="5">
        <f>DetailTicketJuilletAout2021[[#This Row],[Qte]]*(DetailTicketJuilletAout2021[[#This Row],[PrixUnit]]*(1-DetailTicketJuilletAout2021[[#This Row],[Remise%]]))</f>
        <v>34.159999999999997</v>
      </c>
      <c r="I240" s="5">
        <f>SUMIF(DétailTicketJuilletAoût2021!A235:A3267,DétailTicketJuilletAoût2021!J240,DétailTicketJuilletAoût2021!F235:F3267)</f>
        <v>98.789999999999992</v>
      </c>
      <c r="J240">
        <f t="shared" si="34"/>
        <v>21563</v>
      </c>
      <c r="M240" s="5">
        <f t="shared" si="33"/>
        <v>135.381</v>
      </c>
      <c r="N240">
        <f t="shared" si="35"/>
        <v>22618</v>
      </c>
      <c r="AE240" t="str" cm="1">
        <f t="array" ref="AE240">_xlfn.IFS(AG240=TicketJuilletAout2021[[#This Row],[NoTicket]],TicketJuilletAout2021[[#This Row],[CodeCli]])</f>
        <v>NAROU</v>
      </c>
      <c r="AF240" s="20">
        <f t="shared" si="29"/>
        <v>57.533333333333339</v>
      </c>
      <c r="AG240">
        <f t="shared" si="31"/>
        <v>21568</v>
      </c>
      <c r="AN240" t="str" cm="1">
        <f t="array" ref="AN240">_xlfn.IFS(AP240=TicketJuilletAoût2021!A1295,TicketJuilletAoût2021!B1295)</f>
        <v>CLJAN</v>
      </c>
      <c r="AO240" s="23">
        <f t="shared" si="30"/>
        <v>32.648333333333333</v>
      </c>
      <c r="AP240">
        <f t="shared" si="32"/>
        <v>22623</v>
      </c>
    </row>
    <row r="241" spans="1:42" x14ac:dyDescent="0.25">
      <c r="A241">
        <v>21393</v>
      </c>
      <c r="B241">
        <v>69</v>
      </c>
      <c r="C241">
        <v>21.95</v>
      </c>
      <c r="D241">
        <v>4</v>
      </c>
      <c r="E241">
        <v>0</v>
      </c>
      <c r="F241" s="5">
        <f>DetailTicketJuilletAout2021[[#This Row],[Qte]]*(DetailTicketJuilletAout2021[[#This Row],[PrixUnit]]*(1-DetailTicketJuilletAout2021[[#This Row],[Remise%]]))</f>
        <v>87.8</v>
      </c>
      <c r="I241" s="5">
        <f>SUMIF(DétailTicketJuilletAoût2021!A236:A3268,DétailTicketJuilletAoût2021!J241,DétailTicketJuilletAoût2021!F236:F3268)</f>
        <v>45.12</v>
      </c>
      <c r="J241">
        <f t="shared" si="34"/>
        <v>21564</v>
      </c>
      <c r="M241" s="5">
        <f t="shared" si="33"/>
        <v>339.97300000000001</v>
      </c>
      <c r="N241">
        <f t="shared" si="35"/>
        <v>22619</v>
      </c>
      <c r="AE241" t="str" cm="1">
        <f t="array" ref="AE241">_xlfn.IFS(AG241=TicketJuilletAout2021[[#This Row],[NoTicket]],TicketJuilletAout2021[[#This Row],[CodeCli]])</f>
        <v>PABEL</v>
      </c>
      <c r="AF241" s="20">
        <f t="shared" si="29"/>
        <v>29.647499999999997</v>
      </c>
      <c r="AG241">
        <f t="shared" si="31"/>
        <v>21569</v>
      </c>
      <c r="AN241" t="str" cm="1">
        <f t="array" ref="AN241">_xlfn.IFS(AP241=TicketJuilletAoût2021!A1296,TicketJuilletAoût2021!B1296)</f>
        <v>ALCLE</v>
      </c>
      <c r="AO241" s="23">
        <f t="shared" si="30"/>
        <v>16.666666666666668</v>
      </c>
      <c r="AP241">
        <f t="shared" si="32"/>
        <v>22624</v>
      </c>
    </row>
    <row r="242" spans="1:42" x14ac:dyDescent="0.25">
      <c r="A242">
        <v>21394</v>
      </c>
      <c r="B242">
        <v>28</v>
      </c>
      <c r="C242">
        <v>27.75</v>
      </c>
      <c r="D242">
        <v>4</v>
      </c>
      <c r="E242">
        <v>0</v>
      </c>
      <c r="F242" s="5">
        <f>DetailTicketJuilletAout2021[[#This Row],[Qte]]*(DetailTicketJuilletAout2021[[#This Row],[PrixUnit]]*(1-DetailTicketJuilletAout2021[[#This Row],[Remise%]]))</f>
        <v>111</v>
      </c>
      <c r="I242" s="5">
        <f>SUMIF(DétailTicketJuilletAoût2021!A237:A3269,DétailTicketJuilletAoût2021!J242,DétailTicketJuilletAoût2021!F237:F3269)</f>
        <v>46.939499999999995</v>
      </c>
      <c r="J242">
        <f t="shared" si="34"/>
        <v>21565</v>
      </c>
      <c r="M242" s="5">
        <f t="shared" si="33"/>
        <v>216.48000000000002</v>
      </c>
      <c r="N242">
        <f t="shared" si="35"/>
        <v>22620</v>
      </c>
      <c r="AE242" t="str" cm="1">
        <f t="array" ref="AE242">_xlfn.IFS(AG242=TicketJuilletAout2021[[#This Row],[NoTicket]],TicketJuilletAout2021[[#This Row],[CodeCli]])</f>
        <v>ERDEB</v>
      </c>
      <c r="AF242" s="20">
        <f t="shared" si="29"/>
        <v>61.290000000000006</v>
      </c>
      <c r="AG242">
        <f t="shared" si="31"/>
        <v>21570</v>
      </c>
      <c r="AN242" t="str" cm="1">
        <f t="array" ref="AN242">_xlfn.IFS(AP242=TicketJuilletAoût2021!A1297,TicketJuilletAoût2021!B1297)</f>
        <v>ALCLE</v>
      </c>
      <c r="AO242" s="23">
        <f t="shared" si="30"/>
        <v>42.402771999999985</v>
      </c>
      <c r="AP242">
        <f t="shared" si="32"/>
        <v>22625</v>
      </c>
    </row>
    <row r="243" spans="1:42" x14ac:dyDescent="0.25">
      <c r="A243">
        <v>21394</v>
      </c>
      <c r="B243">
        <v>43</v>
      </c>
      <c r="C243">
        <v>28.05</v>
      </c>
      <c r="D243">
        <v>3</v>
      </c>
      <c r="E243">
        <v>0</v>
      </c>
      <c r="F243" s="5">
        <f>DetailTicketJuilletAout2021[[#This Row],[Qte]]*(DetailTicketJuilletAout2021[[#This Row],[PrixUnit]]*(1-DetailTicketJuilletAout2021[[#This Row],[Remise%]]))</f>
        <v>84.15</v>
      </c>
      <c r="I243" s="5">
        <f>SUMIF(DétailTicketJuilletAoût2021!A238:A3270,DétailTicketJuilletAoût2021!J243,DétailTicketJuilletAoût2021!F238:F3270)</f>
        <v>198.8</v>
      </c>
      <c r="J243">
        <f t="shared" si="34"/>
        <v>21566</v>
      </c>
      <c r="M243" s="5">
        <f t="shared" si="33"/>
        <v>232.85749999999999</v>
      </c>
      <c r="N243">
        <f t="shared" si="35"/>
        <v>22621</v>
      </c>
      <c r="AE243" t="str" cm="1">
        <f t="array" ref="AE243">_xlfn.IFS(AG243=TicketJuilletAout2021[[#This Row],[NoTicket]],TicketJuilletAout2021[[#This Row],[CodeCli]])</f>
        <v>BETIZ</v>
      </c>
      <c r="AF243" s="20">
        <f t="shared" si="29"/>
        <v>40.555</v>
      </c>
      <c r="AG243">
        <f t="shared" si="31"/>
        <v>21571</v>
      </c>
      <c r="AN243" t="str" cm="1">
        <f t="array" ref="AN243">_xlfn.IFS(AP243=TicketJuilletAoût2021!A1298,TicketJuilletAoût2021!B1298)</f>
        <v>FAMAR</v>
      </c>
      <c r="AO243" s="23">
        <f t="shared" si="30"/>
        <v>23.627499999999998</v>
      </c>
      <c r="AP243">
        <f t="shared" si="32"/>
        <v>22626</v>
      </c>
    </row>
    <row r="244" spans="1:42" x14ac:dyDescent="0.25">
      <c r="A244">
        <v>21394</v>
      </c>
      <c r="B244">
        <v>53</v>
      </c>
      <c r="C244">
        <v>19.97</v>
      </c>
      <c r="D244">
        <v>3</v>
      </c>
      <c r="E244">
        <v>0</v>
      </c>
      <c r="F244" s="5">
        <f>DetailTicketJuilletAout2021[[#This Row],[Qte]]*(DetailTicketJuilletAout2021[[#This Row],[PrixUnit]]*(1-DetailTicketJuilletAout2021[[#This Row],[Remise%]]))</f>
        <v>59.91</v>
      </c>
      <c r="I244" s="5">
        <f>SUMIF(DétailTicketJuilletAoût2021!A239:A3271,DétailTicketJuilletAoût2021!J244,DétailTicketJuilletAoût2021!F239:F3271)</f>
        <v>120.23099999999999</v>
      </c>
      <c r="J244">
        <f t="shared" si="34"/>
        <v>21567</v>
      </c>
      <c r="M244" s="5">
        <f t="shared" si="33"/>
        <v>171.28</v>
      </c>
      <c r="N244">
        <f t="shared" si="35"/>
        <v>22622</v>
      </c>
      <c r="AE244" t="str" cm="1">
        <f t="array" ref="AE244">_xlfn.IFS(AG244=TicketJuilletAout2021[[#This Row],[NoTicket]],TicketJuilletAout2021[[#This Row],[CodeCli]])</f>
        <v>NAROU</v>
      </c>
      <c r="AF244" s="20">
        <f t="shared" si="29"/>
        <v>57.069999999999993</v>
      </c>
      <c r="AG244">
        <f t="shared" si="31"/>
        <v>21572</v>
      </c>
      <c r="AN244" t="str" cm="1">
        <f t="array" ref="AN244">_xlfn.IFS(AP244=TicketJuilletAoût2021!A1299,TicketJuilletAoût2021!B1299)</f>
        <v>SYLEJ</v>
      </c>
      <c r="AO244" s="23">
        <f t="shared" si="30"/>
        <v>28.99988888888889</v>
      </c>
      <c r="AP244">
        <f t="shared" si="32"/>
        <v>22627</v>
      </c>
    </row>
    <row r="245" spans="1:42" x14ac:dyDescent="0.25">
      <c r="A245">
        <v>21394</v>
      </c>
      <c r="B245">
        <v>75</v>
      </c>
      <c r="C245">
        <v>4.7300000000000004</v>
      </c>
      <c r="D245">
        <v>4</v>
      </c>
      <c r="E245">
        <v>0</v>
      </c>
      <c r="F245" s="5">
        <f>DetailTicketJuilletAout2021[[#This Row],[Qte]]*(DetailTicketJuilletAout2021[[#This Row],[PrixUnit]]*(1-DetailTicketJuilletAout2021[[#This Row],[Remise%]]))</f>
        <v>18.920000000000002</v>
      </c>
      <c r="I245" s="5">
        <f>SUMIF(DétailTicketJuilletAoût2021!A240:A3272,DétailTicketJuilletAoût2021!J245,DétailTicketJuilletAoût2021!F240:F3272)</f>
        <v>172.60000000000002</v>
      </c>
      <c r="J245">
        <f t="shared" si="34"/>
        <v>21568</v>
      </c>
      <c r="M245" s="5">
        <f t="shared" si="33"/>
        <v>97.944999999999993</v>
      </c>
      <c r="N245">
        <f t="shared" si="35"/>
        <v>22623</v>
      </c>
      <c r="AE245" t="str" cm="1">
        <f t="array" ref="AE245">_xlfn.IFS(AG245=TicketJuilletAout2021[[#This Row],[NoTicket]],TicketJuilletAout2021[[#This Row],[CodeCli]])</f>
        <v>LOHUE</v>
      </c>
      <c r="AF245" s="20">
        <f t="shared" si="29"/>
        <v>33.694000000000003</v>
      </c>
      <c r="AG245">
        <f t="shared" si="31"/>
        <v>21573</v>
      </c>
      <c r="AN245" t="str" cm="1">
        <f t="array" ref="AN245">_xlfn.IFS(AP245=TicketJuilletAoût2021!A1300,TicketJuilletAoût2021!B1300)</f>
        <v>ERDUR</v>
      </c>
      <c r="AO245" s="23">
        <f t="shared" si="30"/>
        <v>29.155000000000001</v>
      </c>
      <c r="AP245">
        <f t="shared" si="32"/>
        <v>22628</v>
      </c>
    </row>
    <row r="246" spans="1:42" x14ac:dyDescent="0.25">
      <c r="A246">
        <v>21395</v>
      </c>
      <c r="B246">
        <v>36</v>
      </c>
      <c r="C246">
        <v>11.59</v>
      </c>
      <c r="D246">
        <v>4</v>
      </c>
      <c r="E246">
        <v>0</v>
      </c>
      <c r="F246" s="5">
        <f>DetailTicketJuilletAout2021[[#This Row],[Qte]]*(DetailTicketJuilletAout2021[[#This Row],[PrixUnit]]*(1-DetailTicketJuilletAout2021[[#This Row],[Remise%]]))</f>
        <v>46.36</v>
      </c>
      <c r="I246" s="5">
        <f>SUMIF(DétailTicketJuilletAoût2021!A241:A3273,DétailTicketJuilletAoût2021!J246,DétailTicketJuilletAoût2021!F241:F3273)</f>
        <v>88.942499999999995</v>
      </c>
      <c r="J246">
        <f t="shared" si="34"/>
        <v>21569</v>
      </c>
      <c r="M246" s="5">
        <f t="shared" si="33"/>
        <v>50</v>
      </c>
      <c r="N246">
        <f t="shared" si="35"/>
        <v>22624</v>
      </c>
      <c r="AE246" t="str" cm="1">
        <f t="array" ref="AE246">_xlfn.IFS(AG246=TicketJuilletAout2021[[#This Row],[NoTicket]],TicketJuilletAout2021[[#This Row],[CodeCli]])</f>
        <v>GESEF</v>
      </c>
      <c r="AF246" s="20">
        <f t="shared" si="29"/>
        <v>28.395499999999998</v>
      </c>
      <c r="AG246">
        <f t="shared" si="31"/>
        <v>21574</v>
      </c>
      <c r="AN246" t="str" cm="1">
        <f t="array" ref="AN246">_xlfn.IFS(AP246=TicketJuilletAoût2021!A1301,TicketJuilletAoût2021!B1301)</f>
        <v>CHLEC</v>
      </c>
      <c r="AO246" s="23">
        <f t="shared" si="30"/>
        <v>18.97625</v>
      </c>
      <c r="AP246">
        <f t="shared" si="32"/>
        <v>22629</v>
      </c>
    </row>
    <row r="247" spans="1:42" x14ac:dyDescent="0.25">
      <c r="A247">
        <v>21396</v>
      </c>
      <c r="B247">
        <v>32</v>
      </c>
      <c r="C247">
        <v>19.510000000000002</v>
      </c>
      <c r="D247">
        <v>3</v>
      </c>
      <c r="E247">
        <v>0.1</v>
      </c>
      <c r="F247" s="5">
        <f>DetailTicketJuilletAout2021[[#This Row],[Qte]]*(DetailTicketJuilletAout2021[[#This Row],[PrixUnit]]*(1-DetailTicketJuilletAout2021[[#This Row],[Remise%]]))</f>
        <v>52.677000000000007</v>
      </c>
      <c r="I247" s="5">
        <f>SUMIF(DétailTicketJuilletAoût2021!A242:A3274,DétailTicketJuilletAoût2021!J247,DétailTicketJuilletAoût2021!F242:F3274)</f>
        <v>122.58000000000001</v>
      </c>
      <c r="J247">
        <f t="shared" si="34"/>
        <v>21570</v>
      </c>
      <c r="M247" s="5">
        <f t="shared" si="33"/>
        <v>1060.0692999999997</v>
      </c>
      <c r="N247">
        <f t="shared" si="35"/>
        <v>22625</v>
      </c>
      <c r="AE247" t="str" cm="1">
        <f t="array" ref="AE247">_xlfn.IFS(AG247=TicketJuilletAout2021[[#This Row],[NoTicket]],TicketJuilletAout2021[[#This Row],[CodeCli]])</f>
        <v>CÉDAU</v>
      </c>
      <c r="AF247" s="20">
        <f t="shared" si="29"/>
        <v>54.156000000000006</v>
      </c>
      <c r="AG247">
        <f t="shared" si="31"/>
        <v>21575</v>
      </c>
      <c r="AN247" t="str" cm="1">
        <f t="array" ref="AN247">_xlfn.IFS(AP247=TicketJuilletAoût2021!A1302,TicketJuilletAoût2021!B1302)</f>
        <v>LOHUE</v>
      </c>
      <c r="AO247" s="23">
        <f t="shared" si="30"/>
        <v>48.722500000000004</v>
      </c>
      <c r="AP247">
        <f t="shared" si="32"/>
        <v>22630</v>
      </c>
    </row>
    <row r="248" spans="1:42" x14ac:dyDescent="0.25">
      <c r="A248">
        <v>21396</v>
      </c>
      <c r="B248">
        <v>58</v>
      </c>
      <c r="C248">
        <v>8.08</v>
      </c>
      <c r="D248">
        <v>3</v>
      </c>
      <c r="E248">
        <v>0.1</v>
      </c>
      <c r="F248" s="5">
        <f>DetailTicketJuilletAout2021[[#This Row],[Qte]]*(DetailTicketJuilletAout2021[[#This Row],[PrixUnit]]*(1-DetailTicketJuilletAout2021[[#This Row],[Remise%]]))</f>
        <v>21.816000000000003</v>
      </c>
      <c r="I248" s="5">
        <f>SUMIF(DétailTicketJuilletAoût2021!A243:A3275,DétailTicketJuilletAoût2021!J248,DétailTicketJuilletAoût2021!F243:F3275)</f>
        <v>81.11</v>
      </c>
      <c r="J248">
        <f t="shared" si="34"/>
        <v>21571</v>
      </c>
      <c r="M248" s="5">
        <f t="shared" si="33"/>
        <v>70.882499999999993</v>
      </c>
      <c r="N248">
        <f t="shared" si="35"/>
        <v>22626</v>
      </c>
      <c r="AE248" t="str" cm="1">
        <f t="array" ref="AE248">_xlfn.IFS(AG248=TicketJuilletAout2021[[#This Row],[NoTicket]],TicketJuilletAout2021[[#This Row],[CodeCli]])</f>
        <v>PAMAR</v>
      </c>
      <c r="AF248" s="20">
        <f t="shared" si="29"/>
        <v>69.510000000000005</v>
      </c>
      <c r="AG248">
        <f t="shared" si="31"/>
        <v>21576</v>
      </c>
      <c r="AN248" t="str" cm="1">
        <f t="array" ref="AN248">_xlfn.IFS(AP248=TicketJuilletAoût2021!A1303,TicketJuilletAoût2021!B1303)</f>
        <v>ANLER</v>
      </c>
      <c r="AO248" s="23">
        <f t="shared" si="30"/>
        <v>42.583333333333336</v>
      </c>
      <c r="AP248">
        <f t="shared" si="32"/>
        <v>22631</v>
      </c>
    </row>
    <row r="249" spans="1:42" x14ac:dyDescent="0.25">
      <c r="A249">
        <v>21396</v>
      </c>
      <c r="B249">
        <v>62</v>
      </c>
      <c r="C249">
        <v>30.03</v>
      </c>
      <c r="D249">
        <v>3</v>
      </c>
      <c r="E249">
        <v>0.1</v>
      </c>
      <c r="F249" s="5">
        <f>DetailTicketJuilletAout2021[[#This Row],[Qte]]*(DetailTicketJuilletAout2021[[#This Row],[PrixUnit]]*(1-DetailTicketJuilletAout2021[[#This Row],[Remise%]]))</f>
        <v>81.081000000000003</v>
      </c>
      <c r="I249" s="5">
        <f>SUMIF(DétailTicketJuilletAoût2021!A244:A3276,DétailTicketJuilletAoût2021!J249,DétailTicketJuilletAoût2021!F244:F3276)</f>
        <v>171.20999999999998</v>
      </c>
      <c r="J249">
        <f t="shared" si="34"/>
        <v>21572</v>
      </c>
      <c r="M249" s="5">
        <f t="shared" si="33"/>
        <v>260.99900000000002</v>
      </c>
      <c r="N249">
        <f t="shared" si="35"/>
        <v>22627</v>
      </c>
      <c r="AE249" t="str" cm="1">
        <f t="array" ref="AE249">_xlfn.IFS(AG249=TicketJuilletAout2021[[#This Row],[NoTicket]],TicketJuilletAout2021[[#This Row],[CodeCli]])</f>
        <v>VIGUI</v>
      </c>
      <c r="AF249" s="20">
        <f t="shared" si="29"/>
        <v>23.683333333333334</v>
      </c>
      <c r="AG249">
        <f t="shared" si="31"/>
        <v>21577</v>
      </c>
      <c r="AN249" t="str" cm="1">
        <f t="array" ref="AN249">_xlfn.IFS(AP249=TicketJuilletAoût2021!A1304,TicketJuilletAoût2021!B1304)</f>
        <v>CHGRA</v>
      </c>
      <c r="AO249" s="23">
        <f t="shared" si="30"/>
        <v>58.85</v>
      </c>
      <c r="AP249">
        <f t="shared" si="32"/>
        <v>22632</v>
      </c>
    </row>
    <row r="250" spans="1:42" x14ac:dyDescent="0.25">
      <c r="A250">
        <v>21397</v>
      </c>
      <c r="B250">
        <v>34</v>
      </c>
      <c r="C250">
        <v>8.5399999999999991</v>
      </c>
      <c r="D250">
        <v>4</v>
      </c>
      <c r="E250">
        <v>0</v>
      </c>
      <c r="F250" s="5">
        <f>DetailTicketJuilletAout2021[[#This Row],[Qte]]*(DetailTicketJuilletAout2021[[#This Row],[PrixUnit]]*(1-DetailTicketJuilletAout2021[[#This Row],[Remise%]]))</f>
        <v>34.159999999999997</v>
      </c>
      <c r="I250" s="5">
        <f>SUMIF(DétailTicketJuilletAoût2021!A245:A3277,DétailTicketJuilletAoût2021!J250,DétailTicketJuilletAoût2021!F245:F3277)</f>
        <v>67.388000000000005</v>
      </c>
      <c r="J250">
        <f t="shared" si="34"/>
        <v>21573</v>
      </c>
      <c r="M250" s="5">
        <f t="shared" si="33"/>
        <v>87.465000000000003</v>
      </c>
      <c r="N250">
        <f t="shared" si="35"/>
        <v>22628</v>
      </c>
      <c r="AE250" t="str" cm="1">
        <f t="array" ref="AE250">_xlfn.IFS(AG250=TicketJuilletAout2021[[#This Row],[NoTicket]],TicketJuilletAout2021[[#This Row],[CodeCli]])</f>
        <v>CEGRO</v>
      </c>
      <c r="AF250" s="20">
        <f t="shared" si="29"/>
        <v>21.716999999999999</v>
      </c>
      <c r="AG250">
        <f t="shared" si="31"/>
        <v>21578</v>
      </c>
      <c r="AN250" t="str" cm="1">
        <f t="array" ref="AN250">_xlfn.IFS(AP250=TicketJuilletAoût2021!A1305,TicketJuilletAoût2021!B1305)</f>
        <v>MIGAL</v>
      </c>
      <c r="AO250" s="23">
        <f t="shared" si="30"/>
        <v>18.299999999999997</v>
      </c>
      <c r="AP250">
        <f t="shared" si="32"/>
        <v>22633</v>
      </c>
    </row>
    <row r="251" spans="1:42" x14ac:dyDescent="0.25">
      <c r="A251">
        <v>21397</v>
      </c>
      <c r="B251">
        <v>70</v>
      </c>
      <c r="C251">
        <v>9.15</v>
      </c>
      <c r="D251">
        <v>3</v>
      </c>
      <c r="E251">
        <v>0</v>
      </c>
      <c r="F251" s="5">
        <f>DetailTicketJuilletAout2021[[#This Row],[Qte]]*(DetailTicketJuilletAout2021[[#This Row],[PrixUnit]]*(1-DetailTicketJuilletAout2021[[#This Row],[Remise%]]))</f>
        <v>27.450000000000003</v>
      </c>
      <c r="I251" s="5">
        <f>SUMIF(DétailTicketJuilletAoût2021!A246:A3278,DétailTicketJuilletAoût2021!J251,DétailTicketJuilletAoût2021!F246:F3278)</f>
        <v>56.790999999999997</v>
      </c>
      <c r="J251">
        <f t="shared" si="34"/>
        <v>21574</v>
      </c>
      <c r="M251" s="5">
        <f t="shared" si="33"/>
        <v>37.952500000000001</v>
      </c>
      <c r="N251">
        <f t="shared" si="35"/>
        <v>22629</v>
      </c>
      <c r="AE251" t="str" cm="1">
        <f t="array" ref="AE251">_xlfn.IFS(AG251=TicketJuilletAout2021[[#This Row],[NoTicket]],TicketJuilletAout2021[[#This Row],[CodeCli]])</f>
        <v>ANLER</v>
      </c>
      <c r="AF251" s="20">
        <f t="shared" si="29"/>
        <v>60.013333333333328</v>
      </c>
      <c r="AG251">
        <f t="shared" si="31"/>
        <v>21579</v>
      </c>
      <c r="AN251" t="str" cm="1">
        <f t="array" ref="AN251">_xlfn.IFS(AP251=TicketJuilletAoût2021!A1306,TicketJuilletAoût2021!B1306)</f>
        <v>ZOHED</v>
      </c>
      <c r="AO251" s="23">
        <f t="shared" si="30"/>
        <v>52.404800000000002</v>
      </c>
      <c r="AP251">
        <f t="shared" si="32"/>
        <v>22634</v>
      </c>
    </row>
    <row r="252" spans="1:42" x14ac:dyDescent="0.25">
      <c r="A252">
        <v>21398</v>
      </c>
      <c r="B252">
        <v>41</v>
      </c>
      <c r="C252">
        <v>5.79</v>
      </c>
      <c r="D252">
        <v>4</v>
      </c>
      <c r="E252">
        <v>0</v>
      </c>
      <c r="F252" s="5">
        <f>DetailTicketJuilletAout2021[[#This Row],[Qte]]*(DetailTicketJuilletAout2021[[#This Row],[PrixUnit]]*(1-DetailTicketJuilletAout2021[[#This Row],[Remise%]]))</f>
        <v>23.16</v>
      </c>
      <c r="I252" s="5">
        <f>SUMIF(DétailTicketJuilletAoût2021!A247:A3279,DétailTicketJuilletAoût2021!J252,DétailTicketJuilletAoût2021!F247:F3279)</f>
        <v>162.46800000000002</v>
      </c>
      <c r="J252">
        <f t="shared" si="34"/>
        <v>21575</v>
      </c>
      <c r="M252" s="5">
        <f t="shared" si="33"/>
        <v>194.89000000000001</v>
      </c>
      <c r="N252">
        <f t="shared" si="35"/>
        <v>22630</v>
      </c>
      <c r="AE252" t="str" cm="1">
        <f t="array" ref="AE252">_xlfn.IFS(AG252=TicketJuilletAout2021[[#This Row],[NoTicket]],TicketJuilletAout2021[[#This Row],[CodeCli]])</f>
        <v>NAROU</v>
      </c>
      <c r="AF252" s="20">
        <f t="shared" si="29"/>
        <v>33.843333333333334</v>
      </c>
      <c r="AG252">
        <f t="shared" si="31"/>
        <v>21580</v>
      </c>
      <c r="AN252" t="str" cm="1">
        <f t="array" ref="AN252">_xlfn.IFS(AP252=TicketJuilletAoût2021!A1307,TicketJuilletAoût2021!B1307)</f>
        <v>CHGAS</v>
      </c>
      <c r="AO252" s="23">
        <f t="shared" si="30"/>
        <v>33.089999999999996</v>
      </c>
      <c r="AP252">
        <f t="shared" si="32"/>
        <v>22635</v>
      </c>
    </row>
    <row r="253" spans="1:42" x14ac:dyDescent="0.25">
      <c r="A253">
        <v>21398</v>
      </c>
      <c r="B253">
        <v>62</v>
      </c>
      <c r="C253">
        <v>30.03</v>
      </c>
      <c r="D253">
        <v>4</v>
      </c>
      <c r="E253">
        <v>0</v>
      </c>
      <c r="F253" s="5">
        <f>DetailTicketJuilletAout2021[[#This Row],[Qte]]*(DetailTicketJuilletAout2021[[#This Row],[PrixUnit]]*(1-DetailTicketJuilletAout2021[[#This Row],[Remise%]]))</f>
        <v>120.12</v>
      </c>
      <c r="I253" s="5">
        <f>SUMIF(DétailTicketJuilletAoût2021!A248:A3280,DétailTicketJuilletAoût2021!J253,DétailTicketJuilletAoût2021!F248:F3280)</f>
        <v>69.510000000000005</v>
      </c>
      <c r="J253">
        <f t="shared" si="34"/>
        <v>21576</v>
      </c>
      <c r="M253" s="5">
        <f t="shared" si="33"/>
        <v>127.75000000000001</v>
      </c>
      <c r="N253">
        <f t="shared" si="35"/>
        <v>22631</v>
      </c>
      <c r="AE253" t="str" cm="1">
        <f t="array" ref="AE253">_xlfn.IFS(AG253=TicketJuilletAout2021[[#This Row],[NoTicket]],TicketJuilletAout2021[[#This Row],[CodeCli]])</f>
        <v>JEMAN</v>
      </c>
      <c r="AF253" s="20">
        <f t="shared" si="29"/>
        <v>75</v>
      </c>
      <c r="AG253">
        <f t="shared" si="31"/>
        <v>21581</v>
      </c>
      <c r="AN253" t="str" cm="1">
        <f t="array" ref="AN253">_xlfn.IFS(AP253=TicketJuilletAoût2021!A1308,TicketJuilletAoût2021!B1308)</f>
        <v>REDAN</v>
      </c>
      <c r="AO253" s="23">
        <f t="shared" si="30"/>
        <v>43.449999999999996</v>
      </c>
      <c r="AP253">
        <f t="shared" si="32"/>
        <v>22636</v>
      </c>
    </row>
    <row r="254" spans="1:42" x14ac:dyDescent="0.25">
      <c r="A254">
        <v>21399</v>
      </c>
      <c r="B254">
        <v>1</v>
      </c>
      <c r="C254">
        <v>10.98</v>
      </c>
      <c r="D254">
        <v>3</v>
      </c>
      <c r="E254">
        <v>0</v>
      </c>
      <c r="F254" s="5">
        <f>DetailTicketJuilletAout2021[[#This Row],[Qte]]*(DetailTicketJuilletAout2021[[#This Row],[PrixUnit]]*(1-DetailTicketJuilletAout2021[[#This Row],[Remise%]]))</f>
        <v>32.94</v>
      </c>
      <c r="I254" s="5">
        <f>SUMIF(DétailTicketJuilletAoût2021!A249:A3281,DétailTicketJuilletAoût2021!J254,DétailTicketJuilletAoût2021!F249:F3281)</f>
        <v>71.05</v>
      </c>
      <c r="J254">
        <f t="shared" si="34"/>
        <v>21577</v>
      </c>
      <c r="M254" s="5">
        <f t="shared" si="33"/>
        <v>176.55</v>
      </c>
      <c r="N254">
        <f t="shared" si="35"/>
        <v>22632</v>
      </c>
      <c r="AE254" t="str" cm="1">
        <f t="array" ref="AE254">_xlfn.IFS(AG254=TicketJuilletAout2021[[#This Row],[NoTicket]],TicketJuilletAout2021[[#This Row],[CodeCli]])</f>
        <v>CÉDAU</v>
      </c>
      <c r="AF254" s="20">
        <f t="shared" si="29"/>
        <v>88.634999999999991</v>
      </c>
      <c r="AG254">
        <f t="shared" si="31"/>
        <v>21582</v>
      </c>
      <c r="AN254" t="str" cm="1">
        <f t="array" ref="AN254">_xlfn.IFS(AP254=TicketJuilletAoût2021!A1309,TicketJuilletAoût2021!B1309)</f>
        <v>CLJAN</v>
      </c>
      <c r="AO254" s="23">
        <f t="shared" si="30"/>
        <v>26.22</v>
      </c>
      <c r="AP254">
        <f t="shared" si="32"/>
        <v>22637</v>
      </c>
    </row>
    <row r="255" spans="1:42" x14ac:dyDescent="0.25">
      <c r="A255">
        <v>21400</v>
      </c>
      <c r="B255">
        <v>41</v>
      </c>
      <c r="C255">
        <v>5.79</v>
      </c>
      <c r="D255">
        <v>3</v>
      </c>
      <c r="E255">
        <v>0</v>
      </c>
      <c r="F255" s="5">
        <f>DetailTicketJuilletAout2021[[#This Row],[Qte]]*(DetailTicketJuilletAout2021[[#This Row],[PrixUnit]]*(1-DetailTicketJuilletAout2021[[#This Row],[Remise%]]))</f>
        <v>17.37</v>
      </c>
      <c r="I255" s="5">
        <f>SUMIF(DétailTicketJuilletAoût2021!A250:A3282,DétailTicketJuilletAoût2021!J255,DétailTicketJuilletAoût2021!F250:F3282)</f>
        <v>21.716999999999999</v>
      </c>
      <c r="J255">
        <f t="shared" si="34"/>
        <v>21578</v>
      </c>
      <c r="M255" s="5">
        <f t="shared" si="33"/>
        <v>36.599999999999994</v>
      </c>
      <c r="N255">
        <f t="shared" si="35"/>
        <v>22633</v>
      </c>
      <c r="AE255" t="str" cm="1">
        <f t="array" ref="AE255">_xlfn.IFS(AG255=TicketJuilletAout2021[[#This Row],[NoTicket]],TicketJuilletAout2021[[#This Row],[CodeCli]])</f>
        <v>NOBEL</v>
      </c>
      <c r="AF255" s="20">
        <f t="shared" si="29"/>
        <v>16.919999999999998</v>
      </c>
      <c r="AG255">
        <f t="shared" si="31"/>
        <v>21583</v>
      </c>
      <c r="AN255" t="str" cm="1">
        <f t="array" ref="AN255">_xlfn.IFS(AP255=TicketJuilletAoût2021!A1310,TicketJuilletAoût2021!B1310)</f>
        <v>DIDAL</v>
      </c>
      <c r="AO255" s="23">
        <f t="shared" si="30"/>
        <v>40.784999999999997</v>
      </c>
      <c r="AP255">
        <f t="shared" si="32"/>
        <v>22638</v>
      </c>
    </row>
    <row r="256" spans="1:42" x14ac:dyDescent="0.25">
      <c r="A256">
        <v>21400</v>
      </c>
      <c r="B256">
        <v>76</v>
      </c>
      <c r="C256">
        <v>10.98</v>
      </c>
      <c r="D256">
        <v>4</v>
      </c>
      <c r="E256">
        <v>0</v>
      </c>
      <c r="F256" s="5">
        <f>DetailTicketJuilletAout2021[[#This Row],[Qte]]*(DetailTicketJuilletAout2021[[#This Row],[PrixUnit]]*(1-DetailTicketJuilletAout2021[[#This Row],[Remise%]]))</f>
        <v>43.92</v>
      </c>
      <c r="I256" s="5">
        <f>SUMIF(DétailTicketJuilletAoût2021!A251:A3283,DétailTicketJuilletAoût2021!J256,DétailTicketJuilletAoût2021!F251:F3283)</f>
        <v>180.04</v>
      </c>
      <c r="J256">
        <f t="shared" si="34"/>
        <v>21579</v>
      </c>
      <c r="M256" s="5">
        <f t="shared" si="33"/>
        <v>262.024</v>
      </c>
      <c r="N256">
        <f t="shared" si="35"/>
        <v>22634</v>
      </c>
      <c r="AE256" t="str" cm="1">
        <f t="array" ref="AE256">_xlfn.IFS(AG256=TicketJuilletAout2021[[#This Row],[NoTicket]],TicketJuilletAout2021[[#This Row],[CodeCli]])</f>
        <v>SORET</v>
      </c>
      <c r="AF256" s="20">
        <f t="shared" si="29"/>
        <v>51.323333333333331</v>
      </c>
      <c r="AG256">
        <f t="shared" si="31"/>
        <v>21584</v>
      </c>
      <c r="AN256" t="str" cm="1">
        <f t="array" ref="AN256">_xlfn.IFS(AP256=TicketJuilletAoût2021!A1311,TicketJuilletAoût2021!B1311)</f>
        <v>VIGUI</v>
      </c>
      <c r="AO256" s="23">
        <f t="shared" si="30"/>
        <v>13.035</v>
      </c>
      <c r="AP256">
        <f t="shared" si="32"/>
        <v>22639</v>
      </c>
    </row>
    <row r="257" spans="1:42" x14ac:dyDescent="0.25">
      <c r="A257">
        <v>21401</v>
      </c>
      <c r="B257">
        <v>17</v>
      </c>
      <c r="C257">
        <v>23.78</v>
      </c>
      <c r="D257">
        <v>4</v>
      </c>
      <c r="E257">
        <v>0</v>
      </c>
      <c r="F257" s="5">
        <f>DetailTicketJuilletAout2021[[#This Row],[Qte]]*(DetailTicketJuilletAout2021[[#This Row],[PrixUnit]]*(1-DetailTicketJuilletAout2021[[#This Row],[Remise%]]))</f>
        <v>95.12</v>
      </c>
      <c r="I257" s="5">
        <f>SUMIF(DétailTicketJuilletAoût2021!A252:A3284,DétailTicketJuilletAoût2021!J257,DétailTicketJuilletAoût2021!F252:F3284)</f>
        <v>101.53</v>
      </c>
      <c r="J257">
        <f t="shared" si="34"/>
        <v>21580</v>
      </c>
      <c r="M257" s="5">
        <f t="shared" si="33"/>
        <v>99.27</v>
      </c>
      <c r="N257">
        <f t="shared" si="35"/>
        <v>22635</v>
      </c>
      <c r="AE257" t="str" cm="1">
        <f t="array" ref="AE257">_xlfn.IFS(AG257=TicketJuilletAout2021[[#This Row],[NoTicket]],TicketJuilletAout2021[[#This Row],[CodeCli]])</f>
        <v>ERSWE</v>
      </c>
      <c r="AF257" s="20">
        <f t="shared" si="29"/>
        <v>59.375</v>
      </c>
      <c r="AG257">
        <f t="shared" si="31"/>
        <v>21585</v>
      </c>
      <c r="AN257" t="str" cm="1">
        <f t="array" ref="AN257">_xlfn.IFS(AP257=TicketJuilletAoût2021!A1312,TicketJuilletAoût2021!B1312)</f>
        <v>CHLEC</v>
      </c>
      <c r="AO257" s="23">
        <f t="shared" si="30"/>
        <v>25.380000000000003</v>
      </c>
      <c r="AP257">
        <f t="shared" si="32"/>
        <v>22640</v>
      </c>
    </row>
    <row r="258" spans="1:42" x14ac:dyDescent="0.25">
      <c r="A258">
        <v>21401</v>
      </c>
      <c r="B258">
        <v>28</v>
      </c>
      <c r="C258">
        <v>27.75</v>
      </c>
      <c r="D258">
        <v>4</v>
      </c>
      <c r="E258">
        <v>0</v>
      </c>
      <c r="F258" s="5">
        <f>DetailTicketJuilletAout2021[[#This Row],[Qte]]*(DetailTicketJuilletAout2021[[#This Row],[PrixUnit]]*(1-DetailTicketJuilletAout2021[[#This Row],[Remise%]]))</f>
        <v>111</v>
      </c>
      <c r="I258" s="5">
        <f>SUMIF(DétailTicketJuilletAoût2021!A253:A3285,DétailTicketJuilletAoût2021!J258,DétailTicketJuilletAoût2021!F253:F3285)</f>
        <v>150</v>
      </c>
      <c r="J258">
        <f t="shared" si="34"/>
        <v>21581</v>
      </c>
      <c r="M258" s="5">
        <f t="shared" si="33"/>
        <v>173.79999999999998</v>
      </c>
      <c r="N258">
        <f t="shared" si="35"/>
        <v>22636</v>
      </c>
      <c r="AE258" t="str" cm="1">
        <f t="array" ref="AE258">_xlfn.IFS(AG258=TicketJuilletAout2021[[#This Row],[NoTicket]],TicketJuilletAout2021[[#This Row],[CodeCli]])</f>
        <v>CHLAB</v>
      </c>
      <c r="AF258" s="20">
        <f t="shared" si="29"/>
        <v>63.337499999999999</v>
      </c>
      <c r="AG258">
        <f t="shared" si="31"/>
        <v>21586</v>
      </c>
      <c r="AN258" t="str" cm="1">
        <f t="array" ref="AN258">_xlfn.IFS(AP258=TicketJuilletAoût2021!A1313,TicketJuilletAoût2021!B1313)</f>
        <v>ARBLA</v>
      </c>
      <c r="AO258" s="23">
        <f t="shared" si="30"/>
        <v>23.203749999999999</v>
      </c>
      <c r="AP258">
        <f t="shared" si="32"/>
        <v>22641</v>
      </c>
    </row>
    <row r="259" spans="1:42" x14ac:dyDescent="0.25">
      <c r="A259">
        <v>21401</v>
      </c>
      <c r="B259">
        <v>76</v>
      </c>
      <c r="C259">
        <v>10.98</v>
      </c>
      <c r="D259">
        <v>3</v>
      </c>
      <c r="E259">
        <v>0</v>
      </c>
      <c r="F259" s="5">
        <f>DetailTicketJuilletAout2021[[#This Row],[Qte]]*(DetailTicketJuilletAout2021[[#This Row],[PrixUnit]]*(1-DetailTicketJuilletAout2021[[#This Row],[Remise%]]))</f>
        <v>32.94</v>
      </c>
      <c r="I259" s="5">
        <f>SUMIF(DétailTicketJuilletAoût2021!A254:A3286,DétailTicketJuilletAoût2021!J259,DétailTicketJuilletAoût2021!F254:F3286)</f>
        <v>177.26999999999998</v>
      </c>
      <c r="J259">
        <f t="shared" si="34"/>
        <v>21582</v>
      </c>
      <c r="M259" s="5">
        <f t="shared" si="33"/>
        <v>26.22</v>
      </c>
      <c r="N259">
        <f t="shared" si="35"/>
        <v>22637</v>
      </c>
      <c r="AE259" t="str" cm="1">
        <f t="array" ref="AE259">_xlfn.IFS(AG259=TicketJuilletAout2021[[#This Row],[NoTicket]],TicketJuilletAout2021[[#This Row],[CodeCli]])</f>
        <v>JÉBAZ</v>
      </c>
      <c r="AF259" s="20">
        <f t="shared" ref="AF259:AF322" si="36">I264/COUNTIF(A259:A3291,AG259)</f>
        <v>150</v>
      </c>
      <c r="AG259">
        <f t="shared" si="31"/>
        <v>21587</v>
      </c>
      <c r="AN259" t="str" cm="1">
        <f t="array" ref="AN259">_xlfn.IFS(AP259=TicketJuilletAoût2021!A1314,TicketJuilletAoût2021!B1314)</f>
        <v>DIGOM</v>
      </c>
      <c r="AO259" s="23">
        <f t="shared" ref="AO259:AO322" si="37">M264/COUNTIF(A3293:A4901,AP259)</f>
        <v>53.59</v>
      </c>
      <c r="AP259">
        <f t="shared" si="32"/>
        <v>22642</v>
      </c>
    </row>
    <row r="260" spans="1:42" x14ac:dyDescent="0.25">
      <c r="A260">
        <v>21402</v>
      </c>
      <c r="B260">
        <v>71</v>
      </c>
      <c r="C260">
        <v>13.11</v>
      </c>
      <c r="D260">
        <v>3</v>
      </c>
      <c r="E260">
        <v>0</v>
      </c>
      <c r="F260" s="5">
        <f>DetailTicketJuilletAout2021[[#This Row],[Qte]]*(DetailTicketJuilletAout2021[[#This Row],[PrixUnit]]*(1-DetailTicketJuilletAout2021[[#This Row],[Remise%]]))</f>
        <v>39.33</v>
      </c>
      <c r="I260" s="5">
        <f>SUMIF(DétailTicketJuilletAoût2021!A255:A3287,DétailTicketJuilletAoût2021!J260,DétailTicketJuilletAoût2021!F255:F3287)</f>
        <v>16.919999999999998</v>
      </c>
      <c r="J260">
        <f t="shared" si="34"/>
        <v>21583</v>
      </c>
      <c r="M260" s="5">
        <f t="shared" si="33"/>
        <v>81.569999999999993</v>
      </c>
      <c r="N260">
        <f t="shared" si="35"/>
        <v>22638</v>
      </c>
      <c r="AE260" t="str" cm="1">
        <f t="array" ref="AE260">_xlfn.IFS(AG260=TicketJuilletAout2021[[#This Row],[NoTicket]],TicketJuilletAout2021[[#This Row],[CodeCli]])</f>
        <v>CHBES</v>
      </c>
      <c r="AF260" s="20">
        <f t="shared" si="36"/>
        <v>39.78</v>
      </c>
      <c r="AG260">
        <f t="shared" ref="AG260:AG323" si="38">AG259+1</f>
        <v>21588</v>
      </c>
      <c r="AN260" t="str" cm="1">
        <f t="array" ref="AN260">_xlfn.IFS(AP260=TicketJuilletAoût2021!A1315,TicketJuilletAoût2021!B1315)</f>
        <v>DACOU</v>
      </c>
      <c r="AO260" s="23">
        <f t="shared" si="37"/>
        <v>86.174499999999981</v>
      </c>
      <c r="AP260">
        <f t="shared" ref="AP260:AP323" si="39">AP259+1</f>
        <v>22643</v>
      </c>
    </row>
    <row r="261" spans="1:42" x14ac:dyDescent="0.25">
      <c r="A261">
        <v>21403</v>
      </c>
      <c r="B261">
        <v>35</v>
      </c>
      <c r="C261">
        <v>10.98</v>
      </c>
      <c r="D261">
        <v>4</v>
      </c>
      <c r="E261">
        <v>0</v>
      </c>
      <c r="F261" s="5">
        <f>DetailTicketJuilletAout2021[[#This Row],[Qte]]*(DetailTicketJuilletAout2021[[#This Row],[PrixUnit]]*(1-DetailTicketJuilletAout2021[[#This Row],[Remise%]]))</f>
        <v>43.92</v>
      </c>
      <c r="I261" s="5">
        <f>SUMIF(DétailTicketJuilletAoût2021!A256:A3288,DétailTicketJuilletAoût2021!J261,DétailTicketJuilletAoût2021!F256:F3288)</f>
        <v>153.97</v>
      </c>
      <c r="J261">
        <f t="shared" si="34"/>
        <v>21584</v>
      </c>
      <c r="M261" s="5">
        <f t="shared" si="33"/>
        <v>26.07</v>
      </c>
      <c r="N261">
        <f t="shared" si="35"/>
        <v>22639</v>
      </c>
      <c r="AE261" t="str" cm="1">
        <f t="array" ref="AE261">_xlfn.IFS(AG261=TicketJuilletAout2021[[#This Row],[NoTicket]],TicketJuilletAout2021[[#This Row],[CodeCli]])</f>
        <v>SEADI</v>
      </c>
      <c r="AF261" s="20">
        <f t="shared" si="36"/>
        <v>76.194000000000003</v>
      </c>
      <c r="AG261">
        <f t="shared" si="38"/>
        <v>21589</v>
      </c>
      <c r="AN261" t="str" cm="1">
        <f t="array" ref="AN261">_xlfn.IFS(AP261=TicketJuilletAoût2021!A1316,TicketJuilletAoût2021!B1316)</f>
        <v>SAJOU</v>
      </c>
      <c r="AO261" s="23">
        <f t="shared" si="37"/>
        <v>31.560000000000002</v>
      </c>
      <c r="AP261">
        <f t="shared" si="39"/>
        <v>22644</v>
      </c>
    </row>
    <row r="262" spans="1:42" x14ac:dyDescent="0.25">
      <c r="A262">
        <v>21404</v>
      </c>
      <c r="B262">
        <v>52</v>
      </c>
      <c r="C262">
        <v>4.2699999999999996</v>
      </c>
      <c r="D262">
        <v>3</v>
      </c>
      <c r="E262">
        <v>0</v>
      </c>
      <c r="F262" s="5">
        <f>DetailTicketJuilletAout2021[[#This Row],[Qte]]*(DetailTicketJuilletAout2021[[#This Row],[PrixUnit]]*(1-DetailTicketJuilletAout2021[[#This Row],[Remise%]]))</f>
        <v>12.809999999999999</v>
      </c>
      <c r="I262" s="5">
        <f>SUMIF(DétailTicketJuilletAoût2021!A257:A3289,DétailTicketJuilletAoût2021!J262,DétailTicketJuilletAoût2021!F257:F3289)</f>
        <v>118.75</v>
      </c>
      <c r="J262">
        <f t="shared" si="34"/>
        <v>21585</v>
      </c>
      <c r="M262" s="5">
        <f t="shared" si="33"/>
        <v>50.760000000000005</v>
      </c>
      <c r="N262">
        <f t="shared" si="35"/>
        <v>22640</v>
      </c>
      <c r="AE262" t="str" cm="1">
        <f t="array" ref="AE262">_xlfn.IFS(AG262=TicketJuilletAout2021[[#This Row],[NoTicket]],TicketJuilletAout2021[[#This Row],[CodeCli]])</f>
        <v>OLLHE</v>
      </c>
      <c r="AF262" s="20">
        <f t="shared" si="36"/>
        <v>36.58</v>
      </c>
      <c r="AG262">
        <f t="shared" si="38"/>
        <v>21590</v>
      </c>
      <c r="AN262" t="str" cm="1">
        <f t="array" ref="AN262">_xlfn.IFS(AP262=TicketJuilletAoût2021!A1317,TicketJuilletAoût2021!B1317)</f>
        <v>NAROU</v>
      </c>
      <c r="AO262" s="23">
        <f t="shared" si="37"/>
        <v>24.488500000000002</v>
      </c>
      <c r="AP262">
        <f t="shared" si="39"/>
        <v>22645</v>
      </c>
    </row>
    <row r="263" spans="1:42" x14ac:dyDescent="0.25">
      <c r="A263">
        <v>21405</v>
      </c>
      <c r="B263">
        <v>15</v>
      </c>
      <c r="C263">
        <v>9.4499999999999993</v>
      </c>
      <c r="D263">
        <v>4</v>
      </c>
      <c r="E263">
        <v>0</v>
      </c>
      <c r="F263" s="5">
        <f>DetailTicketJuilletAout2021[[#This Row],[Qte]]*(DetailTicketJuilletAout2021[[#This Row],[PrixUnit]]*(1-DetailTicketJuilletAout2021[[#This Row],[Remise%]]))</f>
        <v>37.799999999999997</v>
      </c>
      <c r="I263" s="5">
        <f>SUMIF(DétailTicketJuilletAoût2021!A258:A3290,DétailTicketJuilletAoût2021!J263,DétailTicketJuilletAoût2021!F258:F3290)</f>
        <v>253.35</v>
      </c>
      <c r="J263">
        <f t="shared" si="34"/>
        <v>21586</v>
      </c>
      <c r="M263" s="5">
        <f t="shared" si="33"/>
        <v>92.814999999999998</v>
      </c>
      <c r="N263">
        <f t="shared" si="35"/>
        <v>22641</v>
      </c>
      <c r="AE263" t="str" cm="1">
        <f t="array" ref="AE263">_xlfn.IFS(AG263=TicketJuilletAout2021[[#This Row],[NoTicket]],TicketJuilletAout2021[[#This Row],[CodeCli]])</f>
        <v>NOBEL</v>
      </c>
      <c r="AF263" s="20">
        <f t="shared" si="36"/>
        <v>139.04</v>
      </c>
      <c r="AG263">
        <f t="shared" si="38"/>
        <v>21591</v>
      </c>
      <c r="AN263" t="str" cm="1">
        <f t="array" ref="AN263">_xlfn.IFS(AP263=TicketJuilletAoût2021!A1318,TicketJuilletAoût2021!B1318)</f>
        <v>ARBLA</v>
      </c>
      <c r="AO263" s="23">
        <f t="shared" si="37"/>
        <v>305.87624999999997</v>
      </c>
      <c r="AP263">
        <f t="shared" si="39"/>
        <v>22646</v>
      </c>
    </row>
    <row r="264" spans="1:42" x14ac:dyDescent="0.25">
      <c r="A264">
        <v>21405</v>
      </c>
      <c r="B264">
        <v>25</v>
      </c>
      <c r="C264">
        <v>8.5399999999999991</v>
      </c>
      <c r="D264">
        <v>4</v>
      </c>
      <c r="E264">
        <v>0</v>
      </c>
      <c r="F264" s="5">
        <f>DetailTicketJuilletAout2021[[#This Row],[Qte]]*(DetailTicketJuilletAout2021[[#This Row],[PrixUnit]]*(1-DetailTicketJuilletAout2021[[#This Row],[Remise%]]))</f>
        <v>34.159999999999997</v>
      </c>
      <c r="I264" s="5">
        <f>SUMIF(DétailTicketJuilletAoût2021!A259:A3291,DétailTicketJuilletAoût2021!J264,DétailTicketJuilletAoût2021!F259:F3291)</f>
        <v>150</v>
      </c>
      <c r="J264">
        <f t="shared" si="34"/>
        <v>21587</v>
      </c>
      <c r="M264" s="5">
        <f t="shared" ref="M264:M327" si="40">SUMIF(A3293:A4901,N264,F3293:F4901)</f>
        <v>107.18</v>
      </c>
      <c r="N264">
        <f t="shared" si="35"/>
        <v>22642</v>
      </c>
      <c r="AE264" t="str" cm="1">
        <f t="array" ref="AE264">_xlfn.IFS(AG264=TicketJuilletAout2021[[#This Row],[NoTicket]],TicketJuilletAout2021[[#This Row],[CodeCli]])</f>
        <v>MOELK</v>
      </c>
      <c r="AF264" s="20">
        <f t="shared" si="36"/>
        <v>149.58750000000001</v>
      </c>
      <c r="AG264">
        <f t="shared" si="38"/>
        <v>21592</v>
      </c>
      <c r="AN264" t="str" cm="1">
        <f t="array" ref="AN264">_xlfn.IFS(AP264=TicketJuilletAoût2021!A1319,TicketJuilletAoût2021!B1319)</f>
        <v>CHROU</v>
      </c>
      <c r="AO264" s="23">
        <f t="shared" si="37"/>
        <v>75</v>
      </c>
      <c r="AP264">
        <f t="shared" si="39"/>
        <v>22647</v>
      </c>
    </row>
    <row r="265" spans="1:42" x14ac:dyDescent="0.25">
      <c r="A265">
        <v>21405</v>
      </c>
      <c r="B265">
        <v>39</v>
      </c>
      <c r="C265">
        <v>10.98</v>
      </c>
      <c r="D265">
        <v>4</v>
      </c>
      <c r="E265">
        <v>0</v>
      </c>
      <c r="F265" s="5">
        <f>DetailTicketJuilletAout2021[[#This Row],[Qte]]*(DetailTicketJuilletAout2021[[#This Row],[PrixUnit]]*(1-DetailTicketJuilletAout2021[[#This Row],[Remise%]]))</f>
        <v>43.92</v>
      </c>
      <c r="I265" s="5">
        <f>SUMIF(DétailTicketJuilletAoût2021!A260:A3292,DétailTicketJuilletAoût2021!J265,DétailTicketJuilletAoût2021!F260:F3292)</f>
        <v>79.56</v>
      </c>
      <c r="J265">
        <f t="shared" ref="J265:J328" si="41">J264+1</f>
        <v>21588</v>
      </c>
      <c r="M265" s="5">
        <f t="shared" si="40"/>
        <v>258.52349999999996</v>
      </c>
      <c r="N265">
        <f t="shared" ref="N265:N328" si="42">N264+1</f>
        <v>22643</v>
      </c>
      <c r="AE265" t="str" cm="1">
        <f t="array" ref="AE265">_xlfn.IFS(AG265=TicketJuilletAout2021[[#This Row],[NoTicket]],TicketJuilletAout2021[[#This Row],[CodeCli]])</f>
        <v>FAMAR</v>
      </c>
      <c r="AF265" s="20">
        <f t="shared" si="36"/>
        <v>79.480666666666664</v>
      </c>
      <c r="AG265">
        <f t="shared" si="38"/>
        <v>21593</v>
      </c>
      <c r="AN265" t="str" cm="1">
        <f t="array" ref="AN265">_xlfn.IFS(AP265=TicketJuilletAoût2021!A1320,TicketJuilletAoût2021!B1320)</f>
        <v>JEBOR</v>
      </c>
      <c r="AO265" s="23">
        <f t="shared" si="37"/>
        <v>37.659999999999997</v>
      </c>
      <c r="AP265">
        <f t="shared" si="39"/>
        <v>22648</v>
      </c>
    </row>
    <row r="266" spans="1:42" x14ac:dyDescent="0.25">
      <c r="A266">
        <v>21406</v>
      </c>
      <c r="B266">
        <v>16</v>
      </c>
      <c r="C266">
        <v>10.67</v>
      </c>
      <c r="D266">
        <v>3</v>
      </c>
      <c r="E266">
        <v>0.15</v>
      </c>
      <c r="F266" s="5">
        <f>DetailTicketJuilletAout2021[[#This Row],[Qte]]*(DetailTicketJuilletAout2021[[#This Row],[PrixUnit]]*(1-DetailTicketJuilletAout2021[[#This Row],[Remise%]]))</f>
        <v>27.208500000000001</v>
      </c>
      <c r="I266" s="5">
        <f>SUMIF(DétailTicketJuilletAoût2021!A261:A3293,DétailTicketJuilletAoût2021!J266,DétailTicketJuilletAoût2021!F261:F3293)</f>
        <v>152.38800000000001</v>
      </c>
      <c r="J266">
        <f t="shared" si="41"/>
        <v>21589</v>
      </c>
      <c r="M266" s="5">
        <f t="shared" si="40"/>
        <v>63.120000000000005</v>
      </c>
      <c r="N266">
        <f t="shared" si="42"/>
        <v>22644</v>
      </c>
      <c r="AE266" t="str" cm="1">
        <f t="array" ref="AE266">_xlfn.IFS(AG266=TicketJuilletAout2021[[#This Row],[NoTicket]],TicketJuilletAout2021[[#This Row],[CodeCli]])</f>
        <v>ALAUV</v>
      </c>
      <c r="AF266" s="20">
        <f t="shared" si="36"/>
        <v>38.879000000000005</v>
      </c>
      <c r="AG266">
        <f t="shared" si="38"/>
        <v>21594</v>
      </c>
      <c r="AN266" t="str" cm="1">
        <f t="array" ref="AN266">_xlfn.IFS(AP266=TicketJuilletAoût2021!A1321,TicketJuilletAoût2021!B1321)</f>
        <v>MOELK</v>
      </c>
      <c r="AO266" s="23">
        <f t="shared" si="37"/>
        <v>33.391666666666666</v>
      </c>
      <c r="AP266">
        <f t="shared" si="39"/>
        <v>22649</v>
      </c>
    </row>
    <row r="267" spans="1:42" x14ac:dyDescent="0.25">
      <c r="A267">
        <v>21406</v>
      </c>
      <c r="B267">
        <v>35</v>
      </c>
      <c r="C267">
        <v>10.98</v>
      </c>
      <c r="D267">
        <v>4</v>
      </c>
      <c r="E267">
        <v>0.15</v>
      </c>
      <c r="F267" s="5">
        <f>DetailTicketJuilletAout2021[[#This Row],[Qte]]*(DetailTicketJuilletAout2021[[#This Row],[PrixUnit]]*(1-DetailTicketJuilletAout2021[[#This Row],[Remise%]]))</f>
        <v>37.332000000000001</v>
      </c>
      <c r="I267" s="5">
        <f>SUMIF(DétailTicketJuilletAoût2021!A262:A3294,DétailTicketJuilletAoût2021!J267,DétailTicketJuilletAoût2021!F262:F3294)</f>
        <v>73.16</v>
      </c>
      <c r="J267">
        <f t="shared" si="41"/>
        <v>21590</v>
      </c>
      <c r="M267" s="5">
        <f t="shared" si="40"/>
        <v>48.977000000000004</v>
      </c>
      <c r="N267">
        <f t="shared" si="42"/>
        <v>22645</v>
      </c>
      <c r="AE267" t="str" cm="1">
        <f t="array" ref="AE267">_xlfn.IFS(AG267=TicketJuilletAout2021[[#This Row],[NoTicket]],TicketJuilletAout2021[[#This Row],[CodeCli]])</f>
        <v>PAJAL</v>
      </c>
      <c r="AF267" s="20">
        <f t="shared" si="36"/>
        <v>55.205333333333328</v>
      </c>
      <c r="AG267">
        <f t="shared" si="38"/>
        <v>21595</v>
      </c>
      <c r="AN267" t="str" cm="1">
        <f t="array" ref="AN267">_xlfn.IFS(AP267=TicketJuilletAoût2021!A1322,TicketJuilletAoût2021!B1322)</f>
        <v>GAANT</v>
      </c>
      <c r="AO267" s="23">
        <f t="shared" si="37"/>
        <v>28.462499999999999</v>
      </c>
      <c r="AP267">
        <f t="shared" si="39"/>
        <v>22650</v>
      </c>
    </row>
    <row r="268" spans="1:42" x14ac:dyDescent="0.25">
      <c r="A268">
        <v>21406</v>
      </c>
      <c r="B268">
        <v>46</v>
      </c>
      <c r="C268">
        <v>7.32</v>
      </c>
      <c r="D268">
        <v>3</v>
      </c>
      <c r="E268">
        <v>0</v>
      </c>
      <c r="F268" s="5">
        <f>DetailTicketJuilletAout2021[[#This Row],[Qte]]*(DetailTicketJuilletAout2021[[#This Row],[PrixUnit]]*(1-DetailTicketJuilletAout2021[[#This Row],[Remise%]]))</f>
        <v>21.96</v>
      </c>
      <c r="I268" s="5">
        <f>SUMIF(DétailTicketJuilletAoût2021!A263:A3295,DétailTicketJuilletAoût2021!J268,DétailTicketJuilletAoût2021!F263:F3295)</f>
        <v>139.04</v>
      </c>
      <c r="J268">
        <f t="shared" si="41"/>
        <v>21591</v>
      </c>
      <c r="M268" s="5">
        <f t="shared" si="40"/>
        <v>611.75249999999994</v>
      </c>
      <c r="N268">
        <f t="shared" si="42"/>
        <v>22646</v>
      </c>
      <c r="AE268" t="str" cm="1">
        <f t="array" ref="AE268">_xlfn.IFS(AG268=TicketJuilletAout2021[[#This Row],[NoTicket]],TicketJuilletAout2021[[#This Row],[CodeCli]])</f>
        <v>CHLEC</v>
      </c>
      <c r="AF268" s="20">
        <f t="shared" si="36"/>
        <v>95.441999999999993</v>
      </c>
      <c r="AG268">
        <f t="shared" si="38"/>
        <v>21596</v>
      </c>
      <c r="AN268" t="str" cm="1">
        <f t="array" ref="AN268">_xlfn.IFS(AP268=TicketJuilletAoût2021!A1323,TicketJuilletAoût2021!B1323)</f>
        <v>ARBLA</v>
      </c>
      <c r="AO268" s="23">
        <f t="shared" si="37"/>
        <v>41.240250000000003</v>
      </c>
      <c r="AP268">
        <f t="shared" si="39"/>
        <v>22651</v>
      </c>
    </row>
    <row r="269" spans="1:42" x14ac:dyDescent="0.25">
      <c r="A269">
        <v>21406</v>
      </c>
      <c r="B269">
        <v>59</v>
      </c>
      <c r="C269">
        <v>33.54</v>
      </c>
      <c r="D269">
        <v>3</v>
      </c>
      <c r="E269">
        <v>0.15</v>
      </c>
      <c r="F269" s="5">
        <f>DetailTicketJuilletAout2021[[#This Row],[Qte]]*(DetailTicketJuilletAout2021[[#This Row],[PrixUnit]]*(1-DetailTicketJuilletAout2021[[#This Row],[Remise%]]))</f>
        <v>85.526999999999987</v>
      </c>
      <c r="I269" s="5">
        <f>SUMIF(DétailTicketJuilletAoût2021!A264:A3296,DétailTicketJuilletAoût2021!J269,DétailTicketJuilletAoût2021!F264:F3296)</f>
        <v>299.17500000000001</v>
      </c>
      <c r="J269">
        <f t="shared" si="41"/>
        <v>21592</v>
      </c>
      <c r="M269" s="5">
        <f t="shared" si="40"/>
        <v>75</v>
      </c>
      <c r="N269">
        <f t="shared" si="42"/>
        <v>22647</v>
      </c>
      <c r="AE269" t="str" cm="1">
        <f t="array" ref="AE269">_xlfn.IFS(AG269=TicketJuilletAout2021[[#This Row],[NoTicket]],TicketJuilletAout2021[[#This Row],[CodeCli]])</f>
        <v>ARBLA</v>
      </c>
      <c r="AF269" s="20">
        <f t="shared" si="36"/>
        <v>106.58920000000001</v>
      </c>
      <c r="AG269">
        <f t="shared" si="38"/>
        <v>21597</v>
      </c>
      <c r="AN269" t="str" cm="1">
        <f t="array" ref="AN269">_xlfn.IFS(AP269=TicketJuilletAoût2021!A1324,TicketJuilletAoût2021!B1324)</f>
        <v>PABEL</v>
      </c>
      <c r="AO269" s="23">
        <f t="shared" si="37"/>
        <v>22.109666666666666</v>
      </c>
      <c r="AP269">
        <f t="shared" si="39"/>
        <v>22652</v>
      </c>
    </row>
    <row r="270" spans="1:42" x14ac:dyDescent="0.25">
      <c r="A270">
        <v>21406</v>
      </c>
      <c r="B270">
        <v>63</v>
      </c>
      <c r="C270">
        <v>26.83</v>
      </c>
      <c r="D270">
        <v>4</v>
      </c>
      <c r="E270">
        <v>0.15</v>
      </c>
      <c r="F270" s="5">
        <f>DetailTicketJuilletAout2021[[#This Row],[Qte]]*(DetailTicketJuilletAout2021[[#This Row],[PrixUnit]]*(1-DetailTicketJuilletAout2021[[#This Row],[Remise%]]))</f>
        <v>91.221999999999994</v>
      </c>
      <c r="I270" s="5">
        <f>SUMIF(DétailTicketJuilletAoût2021!A265:A3297,DétailTicketJuilletAoût2021!J270,DétailTicketJuilletAoût2021!F265:F3297)</f>
        <v>238.44199999999998</v>
      </c>
      <c r="J270">
        <f t="shared" si="41"/>
        <v>21593</v>
      </c>
      <c r="M270" s="5">
        <f t="shared" si="40"/>
        <v>75.319999999999993</v>
      </c>
      <c r="N270">
        <f t="shared" si="42"/>
        <v>22648</v>
      </c>
      <c r="AE270" t="str" cm="1">
        <f t="array" ref="AE270">_xlfn.IFS(AG270=TicketJuilletAout2021[[#This Row],[NoTicket]],TicketJuilletAout2021[[#This Row],[CodeCli]])</f>
        <v>ERSWE</v>
      </c>
      <c r="AF270" s="20">
        <f t="shared" si="36"/>
        <v>62.258000000000003</v>
      </c>
      <c r="AG270">
        <f t="shared" si="38"/>
        <v>21598</v>
      </c>
      <c r="AN270" t="str" cm="1">
        <f t="array" ref="AN270">_xlfn.IFS(AP270=TicketJuilletAoût2021!A1325,TicketJuilletAoût2021!B1325)</f>
        <v>ERSWE</v>
      </c>
      <c r="AO270" s="23">
        <f t="shared" si="37"/>
        <v>25.129681818181815</v>
      </c>
      <c r="AP270">
        <f t="shared" si="39"/>
        <v>22653</v>
      </c>
    </row>
    <row r="271" spans="1:42" x14ac:dyDescent="0.25">
      <c r="A271">
        <v>21407</v>
      </c>
      <c r="B271">
        <v>6</v>
      </c>
      <c r="C271">
        <v>15.24</v>
      </c>
      <c r="D271">
        <v>4</v>
      </c>
      <c r="E271">
        <v>0</v>
      </c>
      <c r="F271" s="5">
        <f>DetailTicketJuilletAout2021[[#This Row],[Qte]]*(DetailTicketJuilletAout2021[[#This Row],[PrixUnit]]*(1-DetailTicketJuilletAout2021[[#This Row],[Remise%]]))</f>
        <v>60.96</v>
      </c>
      <c r="I271" s="5">
        <f>SUMIF(DétailTicketJuilletAoût2021!A266:A3298,DétailTicketJuilletAoût2021!J271,DétailTicketJuilletAoût2021!F266:F3298)</f>
        <v>155.51600000000002</v>
      </c>
      <c r="J271">
        <f t="shared" si="41"/>
        <v>21594</v>
      </c>
      <c r="M271" s="5">
        <f t="shared" si="40"/>
        <v>200.35</v>
      </c>
      <c r="N271">
        <f t="shared" si="42"/>
        <v>22649</v>
      </c>
      <c r="AE271" t="str" cm="1">
        <f t="array" ref="AE271">_xlfn.IFS(AG271=TicketJuilletAout2021[[#This Row],[NoTicket]],TicketJuilletAout2021[[#This Row],[CodeCli]])</f>
        <v>RIDAN</v>
      </c>
      <c r="AF271" s="20">
        <f t="shared" si="36"/>
        <v>78.253333333333345</v>
      </c>
      <c r="AG271">
        <f t="shared" si="38"/>
        <v>21599</v>
      </c>
      <c r="AN271" t="str" cm="1">
        <f t="array" ref="AN271">_xlfn.IFS(AP271=TicketJuilletAoût2021!A1326,TicketJuilletAoût2021!B1326)</f>
        <v>HALER</v>
      </c>
      <c r="AO271" s="23">
        <f t="shared" si="37"/>
        <v>41.160000000000004</v>
      </c>
      <c r="AP271">
        <f t="shared" si="39"/>
        <v>22654</v>
      </c>
    </row>
    <row r="272" spans="1:42" x14ac:dyDescent="0.25">
      <c r="A272">
        <v>21407</v>
      </c>
      <c r="B272">
        <v>13</v>
      </c>
      <c r="C272">
        <v>3.66</v>
      </c>
      <c r="D272">
        <v>4</v>
      </c>
      <c r="E272">
        <v>0</v>
      </c>
      <c r="F272" s="5">
        <f>DetailTicketJuilletAout2021[[#This Row],[Qte]]*(DetailTicketJuilletAout2021[[#This Row],[PrixUnit]]*(1-DetailTicketJuilletAout2021[[#This Row],[Remise%]]))</f>
        <v>14.64</v>
      </c>
      <c r="I272" s="5">
        <f>SUMIF(DétailTicketJuilletAoût2021!A267:A3299,DétailTicketJuilletAoût2021!J272,DétailTicketJuilletAoût2021!F267:F3299)</f>
        <v>165.61599999999999</v>
      </c>
      <c r="J272">
        <f t="shared" si="41"/>
        <v>21595</v>
      </c>
      <c r="M272" s="5">
        <f t="shared" si="40"/>
        <v>113.85</v>
      </c>
      <c r="N272">
        <f t="shared" si="42"/>
        <v>22650</v>
      </c>
      <c r="AE272" t="str" cm="1">
        <f t="array" ref="AE272">_xlfn.IFS(AG272=TicketJuilletAout2021[[#This Row],[NoTicket]],TicketJuilletAout2021[[#This Row],[CodeCli]])</f>
        <v>CHGRA</v>
      </c>
      <c r="AF272" s="20">
        <f t="shared" si="36"/>
        <v>292.09333333333331</v>
      </c>
      <c r="AG272">
        <f t="shared" si="38"/>
        <v>21600</v>
      </c>
      <c r="AN272" t="str" cm="1">
        <f t="array" ref="AN272">_xlfn.IFS(AP272=TicketJuilletAoût2021!A1327,TicketJuilletAoût2021!B1327)</f>
        <v>MAHEN</v>
      </c>
      <c r="AO272" s="23">
        <f t="shared" si="37"/>
        <v>39.142608695652171</v>
      </c>
      <c r="AP272">
        <f t="shared" si="39"/>
        <v>22655</v>
      </c>
    </row>
    <row r="273" spans="1:42" x14ac:dyDescent="0.25">
      <c r="A273">
        <v>21407</v>
      </c>
      <c r="B273">
        <v>14</v>
      </c>
      <c r="C273">
        <v>14.18</v>
      </c>
      <c r="D273">
        <v>4</v>
      </c>
      <c r="E273">
        <v>0</v>
      </c>
      <c r="F273" s="5">
        <f>DetailTicketJuilletAout2021[[#This Row],[Qte]]*(DetailTicketJuilletAout2021[[#This Row],[PrixUnit]]*(1-DetailTicketJuilletAout2021[[#This Row],[Remise%]]))</f>
        <v>56.72</v>
      </c>
      <c r="I273" s="5">
        <f>SUMIF(DétailTicketJuilletAoût2021!A268:A3300,DétailTicketJuilletAoût2021!J273,DétailTicketJuilletAoût2021!F268:F3300)</f>
        <v>477.21</v>
      </c>
      <c r="J273">
        <f t="shared" si="41"/>
        <v>21596</v>
      </c>
      <c r="M273" s="5">
        <f t="shared" si="40"/>
        <v>164.96100000000001</v>
      </c>
      <c r="N273">
        <f t="shared" si="42"/>
        <v>22651</v>
      </c>
      <c r="AE273" t="str" cm="1">
        <f t="array" ref="AE273">_xlfn.IFS(AG273=TicketJuilletAout2021[[#This Row],[NoTicket]],TicketJuilletAout2021[[#This Row],[CodeCli]])</f>
        <v>SYLEJ</v>
      </c>
      <c r="AF273" s="20">
        <f t="shared" si="36"/>
        <v>91.733333333333334</v>
      </c>
      <c r="AG273">
        <f t="shared" si="38"/>
        <v>21601</v>
      </c>
      <c r="AN273" t="str" cm="1">
        <f t="array" ref="AN273">_xlfn.IFS(AP273=TicketJuilletAoût2021!A1328,TicketJuilletAoût2021!B1328)</f>
        <v>ERSWE</v>
      </c>
      <c r="AO273" s="23">
        <f t="shared" si="37"/>
        <v>33.569954545454543</v>
      </c>
      <c r="AP273">
        <f t="shared" si="39"/>
        <v>22656</v>
      </c>
    </row>
    <row r="274" spans="1:42" x14ac:dyDescent="0.25">
      <c r="A274">
        <v>21407</v>
      </c>
      <c r="B274">
        <v>31</v>
      </c>
      <c r="C274">
        <v>7.62</v>
      </c>
      <c r="D274">
        <v>4</v>
      </c>
      <c r="E274">
        <v>0</v>
      </c>
      <c r="F274" s="5">
        <f>DetailTicketJuilletAout2021[[#This Row],[Qte]]*(DetailTicketJuilletAout2021[[#This Row],[PrixUnit]]*(1-DetailTicketJuilletAout2021[[#This Row],[Remise%]]))</f>
        <v>30.48</v>
      </c>
      <c r="I274" s="5">
        <f>SUMIF(DétailTicketJuilletAoût2021!A269:A3301,DétailTicketJuilletAoût2021!J274,DétailTicketJuilletAoût2021!F269:F3301)</f>
        <v>532.94600000000003</v>
      </c>
      <c r="J274">
        <f t="shared" si="41"/>
        <v>21597</v>
      </c>
      <c r="M274" s="5">
        <f t="shared" si="40"/>
        <v>66.328999999999994</v>
      </c>
      <c r="N274">
        <f t="shared" si="42"/>
        <v>22652</v>
      </c>
      <c r="AE274" t="str" cm="1">
        <f t="array" ref="AE274">_xlfn.IFS(AG274=TicketJuilletAout2021[[#This Row],[NoTicket]],TicketJuilletAout2021[[#This Row],[CodeCli]])</f>
        <v>ALDUV</v>
      </c>
      <c r="AF274" s="20">
        <f t="shared" si="36"/>
        <v>56.7</v>
      </c>
      <c r="AG274">
        <f t="shared" si="38"/>
        <v>21602</v>
      </c>
      <c r="AN274" t="str" cm="1">
        <f t="array" ref="AN274">_xlfn.IFS(AP274=TicketJuilletAoût2021!A1329,TicketJuilletAoût2021!B1329)</f>
        <v>CLJAN</v>
      </c>
      <c r="AO274" s="23">
        <f t="shared" si="37"/>
        <v>39.33</v>
      </c>
      <c r="AP274">
        <f t="shared" si="39"/>
        <v>22657</v>
      </c>
    </row>
    <row r="275" spans="1:42" x14ac:dyDescent="0.25">
      <c r="A275">
        <v>21407</v>
      </c>
      <c r="B275">
        <v>72</v>
      </c>
      <c r="C275">
        <v>21.19</v>
      </c>
      <c r="D275">
        <v>3</v>
      </c>
      <c r="E275">
        <v>0</v>
      </c>
      <c r="F275" s="5">
        <f>DetailTicketJuilletAout2021[[#This Row],[Qte]]*(DetailTicketJuilletAout2021[[#This Row],[PrixUnit]]*(1-DetailTicketJuilletAout2021[[#This Row],[Remise%]]))</f>
        <v>63.570000000000007</v>
      </c>
      <c r="I275" s="5">
        <f>SUMIF(DétailTicketJuilletAoût2021!A270:A3302,DétailTicketJuilletAoût2021!J275,DétailTicketJuilletAoût2021!F270:F3302)</f>
        <v>186.774</v>
      </c>
      <c r="J275">
        <f t="shared" si="41"/>
        <v>21598</v>
      </c>
      <c r="M275" s="5">
        <f t="shared" si="40"/>
        <v>276.42649999999998</v>
      </c>
      <c r="N275">
        <f t="shared" si="42"/>
        <v>22653</v>
      </c>
      <c r="AE275" t="str" cm="1">
        <f t="array" ref="AE275">_xlfn.IFS(AG275=TicketJuilletAout2021[[#This Row],[NoTicket]],TicketJuilletAout2021[[#This Row],[CodeCli]])</f>
        <v>MICOL</v>
      </c>
      <c r="AF275" s="20">
        <f t="shared" si="36"/>
        <v>40.653333333333329</v>
      </c>
      <c r="AG275">
        <f t="shared" si="38"/>
        <v>21603</v>
      </c>
      <c r="AN275" t="str" cm="1">
        <f t="array" ref="AN275">_xlfn.IFS(AP275=TicketJuilletAoût2021!A1330,TicketJuilletAoût2021!B1330)</f>
        <v>SYLEJ</v>
      </c>
      <c r="AO275" s="23">
        <f t="shared" si="37"/>
        <v>39.003</v>
      </c>
      <c r="AP275">
        <f t="shared" si="39"/>
        <v>22658</v>
      </c>
    </row>
    <row r="276" spans="1:42" x14ac:dyDescent="0.25">
      <c r="A276">
        <v>21408</v>
      </c>
      <c r="B276">
        <v>4</v>
      </c>
      <c r="C276">
        <v>13.42</v>
      </c>
      <c r="D276">
        <v>3</v>
      </c>
      <c r="E276">
        <v>0</v>
      </c>
      <c r="F276" s="5">
        <f>DetailTicketJuilletAout2021[[#This Row],[Qte]]*(DetailTicketJuilletAout2021[[#This Row],[PrixUnit]]*(1-DetailTicketJuilletAout2021[[#This Row],[Remise%]]))</f>
        <v>40.26</v>
      </c>
      <c r="I276" s="5">
        <f>SUMIF(DétailTicketJuilletAoût2021!A271:A3303,DétailTicketJuilletAoût2021!J276,DétailTicketJuilletAoût2021!F271:F3303)</f>
        <v>234.76000000000002</v>
      </c>
      <c r="J276">
        <f t="shared" si="41"/>
        <v>21599</v>
      </c>
      <c r="M276" s="5">
        <f t="shared" si="40"/>
        <v>41.160000000000004</v>
      </c>
      <c r="N276">
        <f t="shared" si="42"/>
        <v>22654</v>
      </c>
      <c r="AE276" t="str" cm="1">
        <f t="array" ref="AE276">_xlfn.IFS(AG276=TicketJuilletAout2021[[#This Row],[NoTicket]],TicketJuilletAout2021[[#This Row],[CodeCli]])</f>
        <v>ANLER</v>
      </c>
      <c r="AF276" s="20">
        <f t="shared" si="36"/>
        <v>51.319499999999998</v>
      </c>
      <c r="AG276">
        <f t="shared" si="38"/>
        <v>21604</v>
      </c>
      <c r="AN276" t="str" cm="1">
        <f t="array" ref="AN276">_xlfn.IFS(AP276=TicketJuilletAoût2021!A1331,TicketJuilletAoût2021!B1331)</f>
        <v>CHLEC</v>
      </c>
      <c r="AO276" s="23">
        <f t="shared" si="37"/>
        <v>64.64</v>
      </c>
      <c r="AP276">
        <f t="shared" si="39"/>
        <v>22659</v>
      </c>
    </row>
    <row r="277" spans="1:42" x14ac:dyDescent="0.25">
      <c r="A277">
        <v>21408</v>
      </c>
      <c r="B277">
        <v>57</v>
      </c>
      <c r="C277">
        <v>11.89</v>
      </c>
      <c r="D277">
        <v>4</v>
      </c>
      <c r="E277">
        <v>0</v>
      </c>
      <c r="F277" s="5">
        <f>DetailTicketJuilletAout2021[[#This Row],[Qte]]*(DetailTicketJuilletAout2021[[#This Row],[PrixUnit]]*(1-DetailTicketJuilletAout2021[[#This Row],[Remise%]]))</f>
        <v>47.56</v>
      </c>
      <c r="I277" s="5">
        <f>SUMIF(DétailTicketJuilletAoût2021!A272:A3304,DétailTicketJuilletAoût2021!J277,DétailTicketJuilletAoût2021!F272:F3304)</f>
        <v>876.28</v>
      </c>
      <c r="J277">
        <f t="shared" si="41"/>
        <v>21600</v>
      </c>
      <c r="M277" s="5">
        <f t="shared" si="40"/>
        <v>900.28</v>
      </c>
      <c r="N277">
        <f t="shared" si="42"/>
        <v>22655</v>
      </c>
      <c r="AE277" t="str" cm="1">
        <f t="array" ref="AE277">_xlfn.IFS(AG277=TicketJuilletAout2021[[#This Row],[NoTicket]],TicketJuilletAout2021[[#This Row],[CodeCli]])</f>
        <v>MAEUS</v>
      </c>
      <c r="AF277" s="20">
        <f t="shared" si="36"/>
        <v>100.05975000000001</v>
      </c>
      <c r="AG277">
        <f t="shared" si="38"/>
        <v>21605</v>
      </c>
      <c r="AN277" t="str" cm="1">
        <f t="array" ref="AN277">_xlfn.IFS(AP277=TicketJuilletAoût2021!A1332,TicketJuilletAoût2021!B1332)</f>
        <v>NISCH</v>
      </c>
      <c r="AO277" s="23">
        <f t="shared" si="37"/>
        <v>37.657999999999994</v>
      </c>
      <c r="AP277">
        <f t="shared" si="39"/>
        <v>22660</v>
      </c>
    </row>
    <row r="278" spans="1:42" x14ac:dyDescent="0.25">
      <c r="A278">
        <v>21408</v>
      </c>
      <c r="B278">
        <v>75</v>
      </c>
      <c r="C278">
        <v>4.7300000000000004</v>
      </c>
      <c r="D278">
        <v>4</v>
      </c>
      <c r="E278">
        <v>0</v>
      </c>
      <c r="F278" s="5">
        <f>DetailTicketJuilletAout2021[[#This Row],[Qte]]*(DetailTicketJuilletAout2021[[#This Row],[PrixUnit]]*(1-DetailTicketJuilletAout2021[[#This Row],[Remise%]]))</f>
        <v>18.920000000000002</v>
      </c>
      <c r="I278" s="5">
        <f>SUMIF(DétailTicketJuilletAoût2021!A273:A3305,DétailTicketJuilletAoût2021!J278,DétailTicketJuilletAoût2021!F273:F3305)</f>
        <v>275.2</v>
      </c>
      <c r="J278">
        <f t="shared" si="41"/>
        <v>21601</v>
      </c>
      <c r="M278" s="5">
        <f t="shared" si="40"/>
        <v>369.26949999999999</v>
      </c>
      <c r="N278">
        <f t="shared" si="42"/>
        <v>22656</v>
      </c>
      <c r="AE278" t="str" cm="1">
        <f t="array" ref="AE278">_xlfn.IFS(AG278=TicketJuilletAout2021[[#This Row],[NoTicket]],TicketJuilletAout2021[[#This Row],[CodeCli]])</f>
        <v>JEHOU</v>
      </c>
      <c r="AF278" s="20">
        <f t="shared" si="36"/>
        <v>84</v>
      </c>
      <c r="AG278">
        <f t="shared" si="38"/>
        <v>21606</v>
      </c>
      <c r="AN278" t="str" cm="1">
        <f t="array" ref="AN278">_xlfn.IFS(AP278=TicketJuilletAoût2021!A1333,TicketJuilletAoût2021!B1333)</f>
        <v>LOHUE</v>
      </c>
      <c r="AO278" s="23">
        <f t="shared" si="37"/>
        <v>68.235500000000002</v>
      </c>
      <c r="AP278">
        <f t="shared" si="39"/>
        <v>22661</v>
      </c>
    </row>
    <row r="279" spans="1:42" x14ac:dyDescent="0.25">
      <c r="A279">
        <v>21409</v>
      </c>
      <c r="B279">
        <v>2</v>
      </c>
      <c r="C279">
        <v>11.59</v>
      </c>
      <c r="D279">
        <v>3</v>
      </c>
      <c r="E279">
        <v>0.2</v>
      </c>
      <c r="F279" s="5">
        <f>DetailTicketJuilletAout2021[[#This Row],[Qte]]*(DetailTicketJuilletAout2021[[#This Row],[PrixUnit]]*(1-DetailTicketJuilletAout2021[[#This Row],[Remise%]]))</f>
        <v>27.816000000000003</v>
      </c>
      <c r="I279" s="5">
        <f>SUMIF(DétailTicketJuilletAoût2021!A274:A3306,DétailTicketJuilletAoût2021!J279,DétailTicketJuilletAoût2021!F274:F3306)</f>
        <v>113.4</v>
      </c>
      <c r="J279">
        <f t="shared" si="41"/>
        <v>21602</v>
      </c>
      <c r="M279" s="5">
        <f t="shared" si="40"/>
        <v>39.33</v>
      </c>
      <c r="N279">
        <f t="shared" si="42"/>
        <v>22657</v>
      </c>
      <c r="AE279" t="str" cm="1">
        <f t="array" ref="AE279">_xlfn.IFS(AG279=TicketJuilletAout2021[[#This Row],[NoTicket]],TicketJuilletAout2021[[#This Row],[CodeCli]])</f>
        <v>FAMAR</v>
      </c>
      <c r="AF279" s="20">
        <f t="shared" si="36"/>
        <v>46.973999999999997</v>
      </c>
      <c r="AG279">
        <f t="shared" si="38"/>
        <v>21607</v>
      </c>
      <c r="AN279" t="str" cm="1">
        <f t="array" ref="AN279">_xlfn.IFS(AP279=TicketJuilletAoût2021!A1334,TicketJuilletAoût2021!B1334)</f>
        <v>CEGRO</v>
      </c>
      <c r="AO279" s="23">
        <f t="shared" si="37"/>
        <v>21.716999999999999</v>
      </c>
      <c r="AP279">
        <f t="shared" si="39"/>
        <v>22662</v>
      </c>
    </row>
    <row r="280" spans="1:42" x14ac:dyDescent="0.25">
      <c r="A280">
        <v>21409</v>
      </c>
      <c r="B280">
        <v>11</v>
      </c>
      <c r="C280">
        <v>12.81</v>
      </c>
      <c r="D280">
        <v>4</v>
      </c>
      <c r="E280">
        <v>0.2</v>
      </c>
      <c r="F280" s="5">
        <f>DetailTicketJuilletAout2021[[#This Row],[Qte]]*(DetailTicketJuilletAout2021[[#This Row],[PrixUnit]]*(1-DetailTicketJuilletAout2021[[#This Row],[Remise%]]))</f>
        <v>40.992000000000004</v>
      </c>
      <c r="I280" s="5">
        <f>SUMIF(DétailTicketJuilletAoût2021!A275:A3307,DétailTicketJuilletAoût2021!J280,DétailTicketJuilletAoût2021!F275:F3307)</f>
        <v>121.96</v>
      </c>
      <c r="J280">
        <f t="shared" si="41"/>
        <v>21603</v>
      </c>
      <c r="M280" s="5">
        <f t="shared" si="40"/>
        <v>351.02699999999999</v>
      </c>
      <c r="N280">
        <f t="shared" si="42"/>
        <v>22658</v>
      </c>
      <c r="AE280" t="str" cm="1">
        <f t="array" ref="AE280">_xlfn.IFS(AG280=TicketJuilletAout2021[[#This Row],[NoTicket]],TicketJuilletAout2021[[#This Row],[CodeCli]])</f>
        <v>CLJAN</v>
      </c>
      <c r="AF280" s="20">
        <f t="shared" si="36"/>
        <v>46.267166666666661</v>
      </c>
      <c r="AG280">
        <f t="shared" si="38"/>
        <v>21608</v>
      </c>
      <c r="AN280" t="str" cm="1">
        <f t="array" ref="AN280">_xlfn.IFS(AP280=TicketJuilletAoût2021!A1335,TicketJuilletAoût2021!B1335)</f>
        <v>CLJAN</v>
      </c>
      <c r="AO280" s="23">
        <f t="shared" si="37"/>
        <v>46.267166666666661</v>
      </c>
      <c r="AP280">
        <f t="shared" si="39"/>
        <v>22663</v>
      </c>
    </row>
    <row r="281" spans="1:42" x14ac:dyDescent="0.25">
      <c r="A281">
        <v>21409</v>
      </c>
      <c r="B281">
        <v>30</v>
      </c>
      <c r="C281">
        <v>15.85</v>
      </c>
      <c r="D281">
        <v>3</v>
      </c>
      <c r="E281">
        <v>0.2</v>
      </c>
      <c r="F281" s="5">
        <f>DetailTicketJuilletAout2021[[#This Row],[Qte]]*(DetailTicketJuilletAout2021[[#This Row],[PrixUnit]]*(1-DetailTicketJuilletAout2021[[#This Row],[Remise%]]))</f>
        <v>38.04</v>
      </c>
      <c r="I281" s="5">
        <f>SUMIF(DétailTicketJuilletAoût2021!A276:A3308,DétailTicketJuilletAoût2021!J281,DétailTicketJuilletAoût2021!F276:F3308)</f>
        <v>205.27799999999999</v>
      </c>
      <c r="J281">
        <f t="shared" si="41"/>
        <v>21604</v>
      </c>
      <c r="M281" s="5">
        <f t="shared" si="40"/>
        <v>129.28</v>
      </c>
      <c r="N281">
        <f t="shared" si="42"/>
        <v>22659</v>
      </c>
      <c r="AE281" t="str" cm="1">
        <f t="array" ref="AE281">_xlfn.IFS(AG281=TicketJuilletAout2021[[#This Row],[NoTicket]],TicketJuilletAout2021[[#This Row],[CodeCli]])</f>
        <v>ARBLA</v>
      </c>
      <c r="AF281" s="20">
        <f t="shared" si="36"/>
        <v>49.734000000000002</v>
      </c>
      <c r="AG281">
        <f t="shared" si="38"/>
        <v>21609</v>
      </c>
      <c r="AN281" t="str" cm="1">
        <f t="array" ref="AN281">_xlfn.IFS(AP281=TicketJuilletAoût2021!A1336,TicketJuilletAoût2021!B1336)</f>
        <v>CLHAL</v>
      </c>
      <c r="AO281" s="23">
        <f t="shared" si="37"/>
        <v>60.98</v>
      </c>
      <c r="AP281">
        <f t="shared" si="39"/>
        <v>22664</v>
      </c>
    </row>
    <row r="282" spans="1:42" x14ac:dyDescent="0.25">
      <c r="A282">
        <v>21409</v>
      </c>
      <c r="B282">
        <v>58</v>
      </c>
      <c r="C282">
        <v>8.08</v>
      </c>
      <c r="D282">
        <v>3</v>
      </c>
      <c r="E282">
        <v>0.2</v>
      </c>
      <c r="F282" s="5">
        <f>DetailTicketJuilletAout2021[[#This Row],[Qte]]*(DetailTicketJuilletAout2021[[#This Row],[PrixUnit]]*(1-DetailTicketJuilletAout2021[[#This Row],[Remise%]]))</f>
        <v>19.392000000000003</v>
      </c>
      <c r="I282" s="5">
        <f>SUMIF(DétailTicketJuilletAoût2021!A277:A3309,DétailTicketJuilletAoût2021!J282,DétailTicketJuilletAoût2021!F277:F3309)</f>
        <v>400.23900000000003</v>
      </c>
      <c r="J282">
        <f t="shared" si="41"/>
        <v>21605</v>
      </c>
      <c r="M282" s="5">
        <f t="shared" si="40"/>
        <v>112.97399999999999</v>
      </c>
      <c r="N282">
        <f t="shared" si="42"/>
        <v>22660</v>
      </c>
      <c r="AE282" t="str" cm="1">
        <f t="array" ref="AE282">_xlfn.IFS(AG282=TicketJuilletAout2021[[#This Row],[NoTicket]],TicketJuilletAout2021[[#This Row],[CodeCli]])</f>
        <v>HALER</v>
      </c>
      <c r="AF282" s="20">
        <f t="shared" si="36"/>
        <v>58.672000000000004</v>
      </c>
      <c r="AG282">
        <f t="shared" si="38"/>
        <v>21610</v>
      </c>
      <c r="AN282" t="str" cm="1">
        <f t="array" ref="AN282">_xlfn.IFS(AP282=TicketJuilletAoût2021!A1337,TicketJuilletAoût2021!B1337)</f>
        <v>VIGUI</v>
      </c>
      <c r="AO282" s="23">
        <f t="shared" si="37"/>
        <v>17.38</v>
      </c>
      <c r="AP282">
        <f t="shared" si="39"/>
        <v>22665</v>
      </c>
    </row>
    <row r="283" spans="1:42" x14ac:dyDescent="0.25">
      <c r="A283">
        <v>21410</v>
      </c>
      <c r="B283">
        <v>59</v>
      </c>
      <c r="C283">
        <v>33.54</v>
      </c>
      <c r="D283">
        <v>4</v>
      </c>
      <c r="E283">
        <v>0</v>
      </c>
      <c r="F283" s="5">
        <f>DetailTicketJuilletAout2021[[#This Row],[Qte]]*(DetailTicketJuilletAout2021[[#This Row],[PrixUnit]]*(1-DetailTicketJuilletAout2021[[#This Row],[Remise%]]))</f>
        <v>134.16</v>
      </c>
      <c r="I283" s="5">
        <f>SUMIF(DétailTicketJuilletAoût2021!A278:A3310,DétailTicketJuilletAoût2021!J283,DétailTicketJuilletAoût2021!F278:F3310)</f>
        <v>336</v>
      </c>
      <c r="J283">
        <f t="shared" si="41"/>
        <v>21606</v>
      </c>
      <c r="M283" s="5">
        <f t="shared" si="40"/>
        <v>272.94200000000001</v>
      </c>
      <c r="N283">
        <f t="shared" si="42"/>
        <v>22661</v>
      </c>
      <c r="AE283" t="str" cm="1">
        <f t="array" ref="AE283">_xlfn.IFS(AG283=TicketJuilletAout2021[[#This Row],[NoTicket]],TicketJuilletAout2021[[#This Row],[CodeCli]])</f>
        <v>YATAN</v>
      </c>
      <c r="AF283" s="20">
        <f t="shared" si="36"/>
        <v>70.423333333333332</v>
      </c>
      <c r="AG283">
        <f t="shared" si="38"/>
        <v>21611</v>
      </c>
      <c r="AN283" t="str" cm="1">
        <f t="array" ref="AN283">_xlfn.IFS(AP283=TicketJuilletAoût2021!A1338,TicketJuilletAoût2021!B1338)</f>
        <v>HALER</v>
      </c>
      <c r="AO283" s="23">
        <f t="shared" si="37"/>
        <v>43.311</v>
      </c>
      <c r="AP283">
        <f t="shared" si="39"/>
        <v>22666</v>
      </c>
    </row>
    <row r="284" spans="1:42" x14ac:dyDescent="0.25">
      <c r="A284">
        <v>21410</v>
      </c>
      <c r="B284">
        <v>65</v>
      </c>
      <c r="C284">
        <v>12.81</v>
      </c>
      <c r="D284">
        <v>3</v>
      </c>
      <c r="E284">
        <v>0</v>
      </c>
      <c r="F284" s="5">
        <f>DetailTicketJuilletAout2021[[#This Row],[Qte]]*(DetailTicketJuilletAout2021[[#This Row],[PrixUnit]]*(1-DetailTicketJuilletAout2021[[#This Row],[Remise%]]))</f>
        <v>38.43</v>
      </c>
      <c r="I284" s="5">
        <f>SUMIF(DétailTicketJuilletAoût2021!A279:A3311,DétailTicketJuilletAoût2021!J284,DétailTicketJuilletAoût2021!F279:F3311)</f>
        <v>93.947999999999993</v>
      </c>
      <c r="J284">
        <f t="shared" si="41"/>
        <v>21607</v>
      </c>
      <c r="M284" s="5">
        <f t="shared" si="40"/>
        <v>21.716999999999999</v>
      </c>
      <c r="N284">
        <f t="shared" si="42"/>
        <v>22662</v>
      </c>
      <c r="AE284" t="str" cm="1">
        <f t="array" ref="AE284">_xlfn.IFS(AG284=TicketJuilletAout2021[[#This Row],[NoTicket]],TicketJuilletAout2021[[#This Row],[CodeCli]])</f>
        <v>BETIZ</v>
      </c>
      <c r="AF284" s="20">
        <f t="shared" si="36"/>
        <v>78.55</v>
      </c>
      <c r="AG284">
        <f t="shared" si="38"/>
        <v>21612</v>
      </c>
      <c r="AN284" t="str" cm="1">
        <f t="array" ref="AN284">_xlfn.IFS(AP284=TicketJuilletAoût2021!A1339,TicketJuilletAoût2021!B1339)</f>
        <v>ARBLA</v>
      </c>
      <c r="AO284" s="23">
        <f t="shared" si="37"/>
        <v>54.986999999999995</v>
      </c>
      <c r="AP284">
        <f t="shared" si="39"/>
        <v>22667</v>
      </c>
    </row>
    <row r="285" spans="1:42" x14ac:dyDescent="0.25">
      <c r="A285">
        <v>21410</v>
      </c>
      <c r="B285">
        <v>68</v>
      </c>
      <c r="C285">
        <v>7.62</v>
      </c>
      <c r="D285">
        <v>4</v>
      </c>
      <c r="E285">
        <v>0</v>
      </c>
      <c r="F285" s="5">
        <f>DetailTicketJuilletAout2021[[#This Row],[Qte]]*(DetailTicketJuilletAout2021[[#This Row],[PrixUnit]]*(1-DetailTicketJuilletAout2021[[#This Row],[Remise%]]))</f>
        <v>30.48</v>
      </c>
      <c r="I285" s="5">
        <f>SUMIF(DétailTicketJuilletAoût2021!A280:A3312,DétailTicketJuilletAoût2021!J285,DétailTicketJuilletAoût2021!F280:F3312)</f>
        <v>138.80149999999998</v>
      </c>
      <c r="J285">
        <f t="shared" si="41"/>
        <v>21608</v>
      </c>
      <c r="M285" s="5">
        <f t="shared" si="40"/>
        <v>138.80149999999998</v>
      </c>
      <c r="N285">
        <f t="shared" si="42"/>
        <v>22663</v>
      </c>
      <c r="AE285" t="str" cm="1">
        <f t="array" ref="AE285">_xlfn.IFS(AG285=TicketJuilletAout2021[[#This Row],[NoTicket]],TicketJuilletAout2021[[#This Row],[CodeCli]])</f>
        <v>RIDAB</v>
      </c>
      <c r="AF285" s="20">
        <f t="shared" si="36"/>
        <v>167.68</v>
      </c>
      <c r="AG285">
        <f t="shared" si="38"/>
        <v>21613</v>
      </c>
      <c r="AN285" t="str" cm="1">
        <f t="array" ref="AN285">_xlfn.IFS(AP285=TicketJuilletAoût2021!A1340,TicketJuilletAoût2021!B1340)</f>
        <v>SYBEL</v>
      </c>
      <c r="AO285" s="23">
        <f t="shared" si="37"/>
        <v>100.62</v>
      </c>
      <c r="AP285">
        <f t="shared" si="39"/>
        <v>22668</v>
      </c>
    </row>
    <row r="286" spans="1:42" x14ac:dyDescent="0.25">
      <c r="A286">
        <v>21411</v>
      </c>
      <c r="B286">
        <v>19</v>
      </c>
      <c r="C286">
        <v>5.49</v>
      </c>
      <c r="D286">
        <v>4</v>
      </c>
      <c r="E286">
        <v>0.05</v>
      </c>
      <c r="F286" s="5">
        <f>DetailTicketJuilletAout2021[[#This Row],[Qte]]*(DetailTicketJuilletAout2021[[#This Row],[PrixUnit]]*(1-DetailTicketJuilletAout2021[[#This Row],[Remise%]]))</f>
        <v>20.861999999999998</v>
      </c>
      <c r="I286" s="5">
        <f>SUMIF(DétailTicketJuilletAoût2021!A281:A3313,DétailTicketJuilletAoût2021!J286,DétailTicketJuilletAoût2021!F281:F3313)</f>
        <v>99.468000000000004</v>
      </c>
      <c r="J286">
        <f t="shared" si="41"/>
        <v>21609</v>
      </c>
      <c r="M286" s="5">
        <f t="shared" si="40"/>
        <v>304.89999999999998</v>
      </c>
      <c r="N286">
        <f t="shared" si="42"/>
        <v>22664</v>
      </c>
      <c r="AE286" t="str" cm="1">
        <f t="array" ref="AE286">_xlfn.IFS(AG286=TicketJuilletAout2021[[#This Row],[NoTicket]],TicketJuilletAout2021[[#This Row],[CodeCli]])</f>
        <v>DIDAL</v>
      </c>
      <c r="AF286" s="20">
        <f t="shared" si="36"/>
        <v>58.78</v>
      </c>
      <c r="AG286">
        <f t="shared" si="38"/>
        <v>21614</v>
      </c>
      <c r="AN286" t="str" cm="1">
        <f t="array" ref="AN286">_xlfn.IFS(AP286=TicketJuilletAoût2021!A1341,TicketJuilletAoût2021!B1341)</f>
        <v>DIDAL</v>
      </c>
      <c r="AO286" s="23">
        <f t="shared" si="37"/>
        <v>57.175000000000004</v>
      </c>
      <c r="AP286">
        <f t="shared" si="39"/>
        <v>22669</v>
      </c>
    </row>
    <row r="287" spans="1:42" x14ac:dyDescent="0.25">
      <c r="A287">
        <v>21411</v>
      </c>
      <c r="B287">
        <v>30</v>
      </c>
      <c r="C287">
        <v>15.85</v>
      </c>
      <c r="D287">
        <v>4</v>
      </c>
      <c r="E287">
        <v>0.05</v>
      </c>
      <c r="F287" s="5">
        <f>DetailTicketJuilletAout2021[[#This Row],[Qte]]*(DetailTicketJuilletAout2021[[#This Row],[PrixUnit]]*(1-DetailTicketJuilletAout2021[[#This Row],[Remise%]]))</f>
        <v>60.23</v>
      </c>
      <c r="I287" s="5">
        <f>SUMIF(DétailTicketJuilletAoût2021!A282:A3314,DétailTicketJuilletAoût2021!J287,DétailTicketJuilletAoût2021!F282:F3314)</f>
        <v>176.01600000000002</v>
      </c>
      <c r="J287">
        <f t="shared" si="41"/>
        <v>21610</v>
      </c>
      <c r="M287" s="5">
        <f t="shared" si="40"/>
        <v>34.76</v>
      </c>
      <c r="N287">
        <f t="shared" si="42"/>
        <v>22665</v>
      </c>
      <c r="AE287" t="str" cm="1">
        <f t="array" ref="AE287">_xlfn.IFS(AG287=TicketJuilletAout2021[[#This Row],[NoTicket]],TicketJuilletAout2021[[#This Row],[CodeCli]])</f>
        <v>REDAN</v>
      </c>
      <c r="AF287" s="20">
        <f t="shared" si="36"/>
        <v>58.630500000000005</v>
      </c>
      <c r="AG287">
        <f t="shared" si="38"/>
        <v>21615</v>
      </c>
      <c r="AN287" t="str" cm="1">
        <f t="array" ref="AN287">_xlfn.IFS(AP287=TicketJuilletAoût2021!A1342,TicketJuilletAoût2021!B1342)</f>
        <v>PABEL</v>
      </c>
      <c r="AO287" s="23">
        <f t="shared" si="37"/>
        <v>77.91</v>
      </c>
      <c r="AP287">
        <f t="shared" si="39"/>
        <v>22670</v>
      </c>
    </row>
    <row r="288" spans="1:42" x14ac:dyDescent="0.25">
      <c r="A288">
        <v>21411</v>
      </c>
      <c r="B288">
        <v>38</v>
      </c>
      <c r="C288">
        <v>160.68</v>
      </c>
      <c r="D288">
        <v>3</v>
      </c>
      <c r="E288">
        <v>0.05</v>
      </c>
      <c r="F288" s="5">
        <f>DetailTicketJuilletAout2021[[#This Row],[Qte]]*(DetailTicketJuilletAout2021[[#This Row],[PrixUnit]]*(1-DetailTicketJuilletAout2021[[#This Row],[Remise%]]))</f>
        <v>457.93799999999999</v>
      </c>
      <c r="I288" s="5">
        <f>SUMIF(DétailTicketJuilletAoût2021!A283:A3315,DétailTicketJuilletAoût2021!J288,DétailTicketJuilletAoût2021!F283:F3315)</f>
        <v>211.26999999999998</v>
      </c>
      <c r="J288">
        <f t="shared" si="41"/>
        <v>21611</v>
      </c>
      <c r="M288" s="5">
        <f t="shared" si="40"/>
        <v>129.93299999999999</v>
      </c>
      <c r="N288">
        <f t="shared" si="42"/>
        <v>22666</v>
      </c>
      <c r="AE288" t="str" cm="1">
        <f t="array" ref="AE288">_xlfn.IFS(AG288=TicketJuilletAout2021[[#This Row],[NoTicket]],TicketJuilletAout2021[[#This Row],[CodeCli]])</f>
        <v>ANLER</v>
      </c>
      <c r="AF288" s="20">
        <f t="shared" si="36"/>
        <v>47.207999999999998</v>
      </c>
      <c r="AG288">
        <f t="shared" si="38"/>
        <v>21616</v>
      </c>
      <c r="AN288" t="str" cm="1">
        <f t="array" ref="AN288">_xlfn.IFS(AP288=TicketJuilletAoût2021!A1343,TicketJuilletAoût2021!B1343)</f>
        <v>CHLEC</v>
      </c>
      <c r="AO288" s="23">
        <f t="shared" si="37"/>
        <v>34.983000000000004</v>
      </c>
      <c r="AP288">
        <f t="shared" si="39"/>
        <v>22671</v>
      </c>
    </row>
    <row r="289" spans="1:42" x14ac:dyDescent="0.25">
      <c r="A289">
        <v>21411</v>
      </c>
      <c r="B289">
        <v>56</v>
      </c>
      <c r="C289">
        <v>23.17</v>
      </c>
      <c r="D289">
        <v>4</v>
      </c>
      <c r="E289">
        <v>0.05</v>
      </c>
      <c r="F289" s="5">
        <f>DetailTicketJuilletAout2021[[#This Row],[Qte]]*(DetailTicketJuilletAout2021[[#This Row],[PrixUnit]]*(1-DetailTicketJuilletAout2021[[#This Row],[Remise%]]))</f>
        <v>88.046000000000006</v>
      </c>
      <c r="I289" s="5">
        <f>SUMIF(DétailTicketJuilletAoût2021!A284:A3316,DétailTicketJuilletAoût2021!J289,DétailTicketJuilletAoût2021!F284:F3316)</f>
        <v>314.2</v>
      </c>
      <c r="J289">
        <f t="shared" si="41"/>
        <v>21612</v>
      </c>
      <c r="M289" s="5">
        <f t="shared" si="40"/>
        <v>219.94799999999998</v>
      </c>
      <c r="N289">
        <f t="shared" si="42"/>
        <v>22667</v>
      </c>
      <c r="AE289" t="str" cm="1">
        <f t="array" ref="AE289">_xlfn.IFS(AG289=TicketJuilletAout2021[[#This Row],[NoTicket]],TicketJuilletAout2021[[#This Row],[CodeCli]])</f>
        <v>SEADI</v>
      </c>
      <c r="AF289" s="20">
        <f t="shared" si="36"/>
        <v>78.210000000000008</v>
      </c>
      <c r="AG289">
        <f t="shared" si="38"/>
        <v>21617</v>
      </c>
      <c r="AN289" t="str" cm="1">
        <f t="array" ref="AN289">_xlfn.IFS(AP289=TicketJuilletAoût2021!A1344,TicketJuilletAoût2021!B1344)</f>
        <v>CLHAL</v>
      </c>
      <c r="AO289" s="23">
        <f t="shared" si="37"/>
        <v>48.78</v>
      </c>
      <c r="AP289">
        <f t="shared" si="39"/>
        <v>22672</v>
      </c>
    </row>
    <row r="290" spans="1:42" x14ac:dyDescent="0.25">
      <c r="A290">
        <v>21412</v>
      </c>
      <c r="B290">
        <v>26</v>
      </c>
      <c r="C290">
        <v>18.899999999999999</v>
      </c>
      <c r="D290">
        <v>4</v>
      </c>
      <c r="E290">
        <v>0.15</v>
      </c>
      <c r="F290" s="5">
        <f>DetailTicketJuilletAout2021[[#This Row],[Qte]]*(DetailTicketJuilletAout2021[[#This Row],[PrixUnit]]*(1-DetailTicketJuilletAout2021[[#This Row],[Remise%]]))</f>
        <v>64.259999999999991</v>
      </c>
      <c r="I290" s="5">
        <f>SUMIF(DétailTicketJuilletAoût2021!A285:A3317,DétailTicketJuilletAoût2021!J290,DétailTicketJuilletAoût2021!F285:F3317)</f>
        <v>167.68</v>
      </c>
      <c r="J290">
        <f t="shared" si="41"/>
        <v>21613</v>
      </c>
      <c r="M290" s="5">
        <f t="shared" si="40"/>
        <v>100.62</v>
      </c>
      <c r="N290">
        <f t="shared" si="42"/>
        <v>22668</v>
      </c>
      <c r="AE290" t="str" cm="1">
        <f t="array" ref="AE290">_xlfn.IFS(AG290=TicketJuilletAout2021[[#This Row],[NoTicket]],TicketJuilletAout2021[[#This Row],[CodeCli]])</f>
        <v>ANLER</v>
      </c>
      <c r="AF290" s="20">
        <f t="shared" si="36"/>
        <v>44.767499999999998</v>
      </c>
      <c r="AG290">
        <f t="shared" si="38"/>
        <v>21618</v>
      </c>
      <c r="AN290" t="str" cm="1">
        <f t="array" ref="AN290">_xlfn.IFS(AP290=TicketJuilletAoût2021!A1345,TicketJuilletAoût2021!B1345)</f>
        <v>JEHOU</v>
      </c>
      <c r="AO290" s="23">
        <f t="shared" si="37"/>
        <v>28.962500000000002</v>
      </c>
      <c r="AP290">
        <f t="shared" si="39"/>
        <v>22673</v>
      </c>
    </row>
    <row r="291" spans="1:42" x14ac:dyDescent="0.25">
      <c r="A291">
        <v>21412</v>
      </c>
      <c r="B291">
        <v>72</v>
      </c>
      <c r="C291">
        <v>21.19</v>
      </c>
      <c r="D291">
        <v>3</v>
      </c>
      <c r="E291">
        <v>0.15</v>
      </c>
      <c r="F291" s="5">
        <f>DetailTicketJuilletAout2021[[#This Row],[Qte]]*(DetailTicketJuilletAout2021[[#This Row],[PrixUnit]]*(1-DetailTicketJuilletAout2021[[#This Row],[Remise%]]))</f>
        <v>54.034500000000008</v>
      </c>
      <c r="I291" s="5">
        <f>SUMIF(DétailTicketJuilletAoût2021!A286:A3318,DétailTicketJuilletAoût2021!J291,DétailTicketJuilletAoût2021!F286:F3318)</f>
        <v>117.56</v>
      </c>
      <c r="J291">
        <f t="shared" si="41"/>
        <v>21614</v>
      </c>
      <c r="M291" s="5">
        <f t="shared" si="40"/>
        <v>114.35000000000001</v>
      </c>
      <c r="N291">
        <f t="shared" si="42"/>
        <v>22669</v>
      </c>
      <c r="AE291" t="str" cm="1">
        <f t="array" ref="AE291">_xlfn.IFS(AG291=TicketJuilletAout2021[[#This Row],[NoTicket]],TicketJuilletAout2021[[#This Row],[CodeCli]])</f>
        <v>ERDUR</v>
      </c>
      <c r="AF291" s="20">
        <f t="shared" si="36"/>
        <v>69.088000000000008</v>
      </c>
      <c r="AG291">
        <f t="shared" si="38"/>
        <v>21619</v>
      </c>
      <c r="AN291" t="str" cm="1">
        <f t="array" ref="AN291">_xlfn.IFS(AP291=TicketJuilletAoût2021!A1346,TicketJuilletAoût2021!B1346)</f>
        <v>SAJOU</v>
      </c>
      <c r="AO291" s="23">
        <f t="shared" si="37"/>
        <v>42.08</v>
      </c>
      <c r="AP291">
        <f t="shared" si="39"/>
        <v>22674</v>
      </c>
    </row>
    <row r="292" spans="1:42" x14ac:dyDescent="0.25">
      <c r="A292">
        <v>21413</v>
      </c>
      <c r="B292">
        <v>54</v>
      </c>
      <c r="C292">
        <v>4.57</v>
      </c>
      <c r="D292">
        <v>4</v>
      </c>
      <c r="E292">
        <v>0</v>
      </c>
      <c r="F292" s="5">
        <f>DetailTicketJuilletAout2021[[#This Row],[Qte]]*(DetailTicketJuilletAout2021[[#This Row],[PrixUnit]]*(1-DetailTicketJuilletAout2021[[#This Row],[Remise%]]))</f>
        <v>18.28</v>
      </c>
      <c r="I292" s="5">
        <f>SUMIF(DétailTicketJuilletAoût2021!A287:A3319,DétailTicketJuilletAoût2021!J292,DétailTicketJuilletAoût2021!F287:F3319)</f>
        <v>175.89150000000001</v>
      </c>
      <c r="J292">
        <f t="shared" si="41"/>
        <v>21615</v>
      </c>
      <c r="M292" s="5">
        <f t="shared" si="40"/>
        <v>311.64</v>
      </c>
      <c r="N292">
        <f t="shared" si="42"/>
        <v>22670</v>
      </c>
      <c r="AE292" t="str" cm="1">
        <f t="array" ref="AE292">_xlfn.IFS(AG292=TicketJuilletAout2021[[#This Row],[NoTicket]],TicketJuilletAout2021[[#This Row],[CodeCli]])</f>
        <v>SYBEL</v>
      </c>
      <c r="AF292" s="20">
        <f t="shared" si="36"/>
        <v>62.655000000000001</v>
      </c>
      <c r="AG292">
        <f t="shared" si="38"/>
        <v>21620</v>
      </c>
      <c r="AN292" t="str" cm="1">
        <f t="array" ref="AN292">_xlfn.IFS(AP292=TicketJuilletAoût2021!A1347,TicketJuilletAoût2021!B1347)</f>
        <v>MIGAL</v>
      </c>
      <c r="AO292" s="23">
        <f t="shared" si="37"/>
        <v>47.88</v>
      </c>
      <c r="AP292">
        <f t="shared" si="39"/>
        <v>22675</v>
      </c>
    </row>
    <row r="293" spans="1:42" x14ac:dyDescent="0.25">
      <c r="A293">
        <v>21414</v>
      </c>
      <c r="B293">
        <v>18</v>
      </c>
      <c r="C293">
        <v>38.11</v>
      </c>
      <c r="D293">
        <v>3</v>
      </c>
      <c r="E293">
        <v>0.2</v>
      </c>
      <c r="F293" s="5">
        <f>DetailTicketJuilletAout2021[[#This Row],[Qte]]*(DetailTicketJuilletAout2021[[#This Row],[PrixUnit]]*(1-DetailTicketJuilletAout2021[[#This Row],[Remise%]]))</f>
        <v>91.463999999999999</v>
      </c>
      <c r="I293" s="5">
        <f>SUMIF(DétailTicketJuilletAoût2021!A288:A3320,DétailTicketJuilletAoût2021!J293,DétailTicketJuilletAoût2021!F288:F3320)</f>
        <v>141.624</v>
      </c>
      <c r="J293">
        <f t="shared" si="41"/>
        <v>21616</v>
      </c>
      <c r="M293" s="5">
        <f t="shared" si="40"/>
        <v>69.966000000000008</v>
      </c>
      <c r="N293">
        <f t="shared" si="42"/>
        <v>22671</v>
      </c>
      <c r="AE293" t="str" cm="1">
        <f t="array" ref="AE293">_xlfn.IFS(AG293=TicketJuilletAout2021[[#This Row],[NoTicket]],TicketJuilletAout2021[[#This Row],[CodeCli]])</f>
        <v>SYBEL</v>
      </c>
      <c r="AF293" s="20">
        <f t="shared" si="36"/>
        <v>29.26</v>
      </c>
      <c r="AG293">
        <f t="shared" si="38"/>
        <v>21621</v>
      </c>
      <c r="AN293" t="str" cm="1">
        <f t="array" ref="AN293">_xlfn.IFS(AP293=TicketJuilletAoût2021!A1348,TicketJuilletAoût2021!B1348)</f>
        <v>FAMAR</v>
      </c>
      <c r="AO293" s="23">
        <f t="shared" si="37"/>
        <v>73.246750000000006</v>
      </c>
      <c r="AP293">
        <f t="shared" si="39"/>
        <v>22676</v>
      </c>
    </row>
    <row r="294" spans="1:42" x14ac:dyDescent="0.25">
      <c r="A294">
        <v>21414</v>
      </c>
      <c r="B294">
        <v>42</v>
      </c>
      <c r="C294">
        <v>8.5399999999999991</v>
      </c>
      <c r="D294">
        <v>4</v>
      </c>
      <c r="E294">
        <v>0.2</v>
      </c>
      <c r="F294" s="5">
        <f>DetailTicketJuilletAout2021[[#This Row],[Qte]]*(DetailTicketJuilletAout2021[[#This Row],[PrixUnit]]*(1-DetailTicketJuilletAout2021[[#This Row],[Remise%]]))</f>
        <v>27.327999999999999</v>
      </c>
      <c r="I294" s="5">
        <f>SUMIF(DétailTicketJuilletAoût2021!A289:A3321,DétailTicketJuilletAoût2021!J294,DétailTicketJuilletAoût2021!F289:F3321)</f>
        <v>312.84000000000003</v>
      </c>
      <c r="J294">
        <f t="shared" si="41"/>
        <v>21617</v>
      </c>
      <c r="M294" s="5">
        <f t="shared" si="40"/>
        <v>97.56</v>
      </c>
      <c r="N294">
        <f t="shared" si="42"/>
        <v>22672</v>
      </c>
      <c r="AE294" t="str" cm="1">
        <f t="array" ref="AE294">_xlfn.IFS(AG294=TicketJuilletAout2021[[#This Row],[NoTicket]],TicketJuilletAout2021[[#This Row],[CodeCli]])</f>
        <v>ARBLA</v>
      </c>
      <c r="AF294" s="20">
        <f t="shared" si="36"/>
        <v>183.24</v>
      </c>
      <c r="AG294">
        <f t="shared" si="38"/>
        <v>21622</v>
      </c>
      <c r="AN294" t="str" cm="1">
        <f t="array" ref="AN294">_xlfn.IFS(AP294=TicketJuilletAoût2021!A1349,TicketJuilletAoût2021!B1349)</f>
        <v>ALCLE</v>
      </c>
      <c r="AO294" s="23">
        <f t="shared" si="37"/>
        <v>25</v>
      </c>
      <c r="AP294">
        <f t="shared" si="39"/>
        <v>22677</v>
      </c>
    </row>
    <row r="295" spans="1:42" x14ac:dyDescent="0.25">
      <c r="A295">
        <v>21414</v>
      </c>
      <c r="B295">
        <v>47</v>
      </c>
      <c r="C295">
        <v>5.79</v>
      </c>
      <c r="D295">
        <v>4</v>
      </c>
      <c r="E295">
        <v>0.2</v>
      </c>
      <c r="F295" s="5">
        <f>DetailTicketJuilletAout2021[[#This Row],[Qte]]*(DetailTicketJuilletAout2021[[#This Row],[PrixUnit]]*(1-DetailTicketJuilletAout2021[[#This Row],[Remise%]]))</f>
        <v>18.528000000000002</v>
      </c>
      <c r="I295" s="5">
        <f>SUMIF(DétailTicketJuilletAoût2021!A290:A3322,DétailTicketJuilletAoût2021!J295,DétailTicketJuilletAoût2021!F290:F3322)</f>
        <v>179.07</v>
      </c>
      <c r="J295">
        <f t="shared" si="41"/>
        <v>21618</v>
      </c>
      <c r="M295" s="5">
        <f t="shared" si="40"/>
        <v>86.887500000000003</v>
      </c>
      <c r="N295">
        <f t="shared" si="42"/>
        <v>22673</v>
      </c>
      <c r="AE295" t="str" cm="1">
        <f t="array" ref="AE295">_xlfn.IFS(AG295=TicketJuilletAout2021[[#This Row],[NoTicket]],TicketJuilletAout2021[[#This Row],[CodeCli]])</f>
        <v>DAMIC</v>
      </c>
      <c r="AF295" s="20">
        <f t="shared" si="36"/>
        <v>208.71899999999999</v>
      </c>
      <c r="AG295">
        <f t="shared" si="38"/>
        <v>21623</v>
      </c>
      <c r="AN295" t="str" cm="1">
        <f t="array" ref="AN295">_xlfn.IFS(AP295=TicketJuilletAoût2021!A1350,TicketJuilletAoût2021!B1350)</f>
        <v>MOELK</v>
      </c>
      <c r="AO295" s="23">
        <f t="shared" si="37"/>
        <v>36.751624999999997</v>
      </c>
      <c r="AP295">
        <f t="shared" si="39"/>
        <v>22678</v>
      </c>
    </row>
    <row r="296" spans="1:42" x14ac:dyDescent="0.25">
      <c r="A296">
        <v>21415</v>
      </c>
      <c r="B296">
        <v>14</v>
      </c>
      <c r="C296">
        <v>14.18</v>
      </c>
      <c r="D296">
        <v>4</v>
      </c>
      <c r="E296">
        <v>0</v>
      </c>
      <c r="F296" s="5">
        <f>DetailTicketJuilletAout2021[[#This Row],[Qte]]*(DetailTicketJuilletAout2021[[#This Row],[PrixUnit]]*(1-DetailTicketJuilletAout2021[[#This Row],[Remise%]]))</f>
        <v>56.72</v>
      </c>
      <c r="I296" s="5">
        <f>SUMIF(DétailTicketJuilletAoût2021!A291:A3323,DétailTicketJuilletAoût2021!J296,DétailTicketJuilletAoût2021!F291:F3323)</f>
        <v>345.44000000000005</v>
      </c>
      <c r="J296">
        <f t="shared" si="41"/>
        <v>21619</v>
      </c>
      <c r="M296" s="5">
        <f t="shared" si="40"/>
        <v>84.16</v>
      </c>
      <c r="N296">
        <f t="shared" si="42"/>
        <v>22674</v>
      </c>
      <c r="AE296" t="str" cm="1">
        <f t="array" ref="AE296">_xlfn.IFS(AG296=TicketJuilletAout2021[[#This Row],[NoTicket]],TicketJuilletAout2021[[#This Row],[CodeCli]])</f>
        <v>CHBES</v>
      </c>
      <c r="AF296" s="20">
        <f t="shared" si="36"/>
        <v>38.456000000000003</v>
      </c>
      <c r="AG296">
        <f t="shared" si="38"/>
        <v>21624</v>
      </c>
      <c r="AN296" t="str" cm="1">
        <f t="array" ref="AN296">_xlfn.IFS(AP296=TicketJuilletAoût2021!A1351,TicketJuilletAoût2021!B1351)</f>
        <v>ANLER</v>
      </c>
      <c r="AO296" s="23">
        <f t="shared" si="37"/>
        <v>33.518249999999995</v>
      </c>
      <c r="AP296">
        <f t="shared" si="39"/>
        <v>22679</v>
      </c>
    </row>
    <row r="297" spans="1:42" x14ac:dyDescent="0.25">
      <c r="A297">
        <v>21415</v>
      </c>
      <c r="B297">
        <v>21</v>
      </c>
      <c r="C297">
        <v>6.1</v>
      </c>
      <c r="D297">
        <v>4</v>
      </c>
      <c r="E297">
        <v>0.1</v>
      </c>
      <c r="F297" s="5">
        <f>DetailTicketJuilletAout2021[[#This Row],[Qte]]*(DetailTicketJuilletAout2021[[#This Row],[PrixUnit]]*(1-DetailTicketJuilletAout2021[[#This Row],[Remise%]]))</f>
        <v>21.96</v>
      </c>
      <c r="I297" s="5">
        <f>SUMIF(DétailTicketJuilletAoût2021!A292:A3324,DétailTicketJuilletAoût2021!J297,DétailTicketJuilletAoût2021!F292:F3324)</f>
        <v>125.31</v>
      </c>
      <c r="J297">
        <f t="shared" si="41"/>
        <v>21620</v>
      </c>
      <c r="M297" s="5">
        <f t="shared" si="40"/>
        <v>191.52</v>
      </c>
      <c r="N297">
        <f t="shared" si="42"/>
        <v>22675</v>
      </c>
      <c r="AE297" t="str" cm="1">
        <f t="array" ref="AE297">_xlfn.IFS(AG297=TicketJuilletAout2021[[#This Row],[NoTicket]],TicketJuilletAout2021[[#This Row],[CodeCli]])</f>
        <v>JEMAN</v>
      </c>
      <c r="AF297" s="20">
        <f t="shared" si="36"/>
        <v>48.598749999999995</v>
      </c>
      <c r="AG297">
        <f t="shared" si="38"/>
        <v>21625</v>
      </c>
      <c r="AN297" t="str" cm="1">
        <f t="array" ref="AN297">_xlfn.IFS(AP297=TicketJuilletAoût2021!A1352,TicketJuilletAoût2021!B1352)</f>
        <v>CHLEC</v>
      </c>
      <c r="AO297" s="23">
        <f t="shared" si="37"/>
        <v>54.542499999999997</v>
      </c>
      <c r="AP297">
        <f t="shared" si="39"/>
        <v>22680</v>
      </c>
    </row>
    <row r="298" spans="1:42" x14ac:dyDescent="0.25">
      <c r="A298">
        <v>21415</v>
      </c>
      <c r="B298">
        <v>71</v>
      </c>
      <c r="C298">
        <v>13.11</v>
      </c>
      <c r="D298">
        <v>3</v>
      </c>
      <c r="E298">
        <v>0.1</v>
      </c>
      <c r="F298" s="5">
        <f>DetailTicketJuilletAout2021[[#This Row],[Qte]]*(DetailTicketJuilletAout2021[[#This Row],[PrixUnit]]*(1-DetailTicketJuilletAout2021[[#This Row],[Remise%]]))</f>
        <v>35.396999999999998</v>
      </c>
      <c r="I298" s="5">
        <f>SUMIF(DétailTicketJuilletAoût2021!A293:A3325,DétailTicketJuilletAoût2021!J298,DétailTicketJuilletAoût2021!F293:F3325)</f>
        <v>117.04</v>
      </c>
      <c r="J298">
        <f t="shared" si="41"/>
        <v>21621</v>
      </c>
      <c r="M298" s="5">
        <f t="shared" si="40"/>
        <v>292.98700000000002</v>
      </c>
      <c r="N298">
        <f t="shared" si="42"/>
        <v>22676</v>
      </c>
      <c r="AE298" t="str" cm="1">
        <f t="array" ref="AE298">_xlfn.IFS(AG298=TicketJuilletAout2021[[#This Row],[NoTicket]],TicketJuilletAout2021[[#This Row],[CodeCli]])</f>
        <v>CHROU</v>
      </c>
      <c r="AF298" s="20">
        <f t="shared" si="36"/>
        <v>90.86</v>
      </c>
      <c r="AG298">
        <f t="shared" si="38"/>
        <v>21626</v>
      </c>
      <c r="AN298" t="str" cm="1">
        <f t="array" ref="AN298">_xlfn.IFS(AP298=TicketJuilletAoût2021!A1353,TicketJuilletAoût2021!B1353)</f>
        <v>OLFER</v>
      </c>
      <c r="AO298" s="23">
        <f t="shared" si="37"/>
        <v>50.387999999999998</v>
      </c>
      <c r="AP298">
        <f t="shared" si="39"/>
        <v>22681</v>
      </c>
    </row>
    <row r="299" spans="1:42" x14ac:dyDescent="0.25">
      <c r="A299">
        <v>21416</v>
      </c>
      <c r="B299">
        <v>52</v>
      </c>
      <c r="C299">
        <v>4.2699999999999996</v>
      </c>
      <c r="D299">
        <v>4</v>
      </c>
      <c r="E299">
        <v>0</v>
      </c>
      <c r="F299" s="5">
        <f>DetailTicketJuilletAout2021[[#This Row],[Qte]]*(DetailTicketJuilletAout2021[[#This Row],[PrixUnit]]*(1-DetailTicketJuilletAout2021[[#This Row],[Remise%]]))</f>
        <v>17.079999999999998</v>
      </c>
      <c r="I299" s="5">
        <f>SUMIF(DétailTicketJuilletAoût2021!A294:A3326,DétailTicketJuilletAoût2021!J299,DétailTicketJuilletAoût2021!F294:F3326)</f>
        <v>732.96</v>
      </c>
      <c r="J299">
        <f t="shared" si="41"/>
        <v>21622</v>
      </c>
      <c r="M299" s="5">
        <f t="shared" si="40"/>
        <v>75</v>
      </c>
      <c r="N299">
        <f t="shared" si="42"/>
        <v>22677</v>
      </c>
      <c r="AE299" t="str" cm="1">
        <f t="array" ref="AE299">_xlfn.IFS(AG299=TicketJuilletAout2021[[#This Row],[NoTicket]],TicketJuilletAout2021[[#This Row],[CodeCli]])</f>
        <v>SELAU</v>
      </c>
      <c r="AF299" s="20">
        <f t="shared" si="36"/>
        <v>64.040000000000006</v>
      </c>
      <c r="AG299">
        <f t="shared" si="38"/>
        <v>21627</v>
      </c>
      <c r="AN299" t="str" cm="1">
        <f t="array" ref="AN299">_xlfn.IFS(AP299=TicketJuilletAoût2021!A1354,TicketJuilletAoût2021!B1354)</f>
        <v>FAMAR</v>
      </c>
      <c r="AO299" s="23">
        <f t="shared" si="37"/>
        <v>34.564999999999998</v>
      </c>
      <c r="AP299">
        <f t="shared" si="39"/>
        <v>22682</v>
      </c>
    </row>
    <row r="300" spans="1:42" x14ac:dyDescent="0.25">
      <c r="A300">
        <v>21416</v>
      </c>
      <c r="B300">
        <v>68</v>
      </c>
      <c r="C300">
        <v>7.62</v>
      </c>
      <c r="D300">
        <v>4</v>
      </c>
      <c r="E300">
        <v>0</v>
      </c>
      <c r="F300" s="5">
        <f>DetailTicketJuilletAout2021[[#This Row],[Qte]]*(DetailTicketJuilletAout2021[[#This Row],[PrixUnit]]*(1-DetailTicketJuilletAout2021[[#This Row],[Remise%]]))</f>
        <v>30.48</v>
      </c>
      <c r="I300" s="5">
        <f>SUMIF(DétailTicketJuilletAoût2021!A295:A3327,DétailTicketJuilletAoût2021!J300,DétailTicketJuilletAoût2021!F295:F3327)</f>
        <v>834.87599999999998</v>
      </c>
      <c r="J300">
        <f t="shared" si="41"/>
        <v>21623</v>
      </c>
      <c r="M300" s="5">
        <f t="shared" si="40"/>
        <v>147.00649999999999</v>
      </c>
      <c r="N300">
        <f t="shared" si="42"/>
        <v>22678</v>
      </c>
      <c r="AE300" t="str" cm="1">
        <f t="array" ref="AE300">_xlfn.IFS(AG300=TicketJuilletAout2021[[#This Row],[NoTicket]],TicketJuilletAout2021[[#This Row],[CodeCli]])</f>
        <v>JAHEN</v>
      </c>
      <c r="AF300" s="20">
        <f t="shared" si="36"/>
        <v>81.713333333333338</v>
      </c>
      <c r="AG300">
        <f t="shared" si="38"/>
        <v>21628</v>
      </c>
      <c r="AN300" t="str" cm="1">
        <f t="array" ref="AN300">_xlfn.IFS(AP300=TicketJuilletAoût2021!A1355,TicketJuilletAoût2021!B1355)</f>
        <v>MAHEN</v>
      </c>
      <c r="AO300" s="23">
        <f t="shared" si="37"/>
        <v>62.045000000000002</v>
      </c>
      <c r="AP300">
        <f t="shared" si="39"/>
        <v>22683</v>
      </c>
    </row>
    <row r="301" spans="1:42" x14ac:dyDescent="0.25">
      <c r="A301">
        <v>21417</v>
      </c>
      <c r="B301">
        <v>2</v>
      </c>
      <c r="C301">
        <v>11.59</v>
      </c>
      <c r="D301">
        <v>4</v>
      </c>
      <c r="E301">
        <v>0.2</v>
      </c>
      <c r="F301" s="5">
        <f>DetailTicketJuilletAout2021[[#This Row],[Qte]]*(DetailTicketJuilletAout2021[[#This Row],[PrixUnit]]*(1-DetailTicketJuilletAout2021[[#This Row],[Remise%]]))</f>
        <v>37.088000000000001</v>
      </c>
      <c r="I301" s="5">
        <f>SUMIF(DétailTicketJuilletAoût2021!A296:A3328,DétailTicketJuilletAoût2021!J301,DétailTicketJuilletAoût2021!F296:F3328)</f>
        <v>76.912000000000006</v>
      </c>
      <c r="J301">
        <f t="shared" si="41"/>
        <v>21624</v>
      </c>
      <c r="M301" s="5">
        <f t="shared" si="40"/>
        <v>134.07299999999998</v>
      </c>
      <c r="N301">
        <f t="shared" si="42"/>
        <v>22679</v>
      </c>
      <c r="AE301" t="str" cm="1">
        <f t="array" ref="AE301">_xlfn.IFS(AG301=TicketJuilletAout2021[[#This Row],[NoTicket]],TicketJuilletAout2021[[#This Row],[CodeCli]])</f>
        <v>MAEUS</v>
      </c>
      <c r="AF301" s="20">
        <f t="shared" si="36"/>
        <v>60.057250000000003</v>
      </c>
      <c r="AG301">
        <f t="shared" si="38"/>
        <v>21629</v>
      </c>
      <c r="AN301" t="str" cm="1">
        <f t="array" ref="AN301">_xlfn.IFS(AP301=TicketJuilletAoût2021!A1356,TicketJuilletAoût2021!B1356)</f>
        <v>SORET</v>
      </c>
      <c r="AO301" s="23">
        <f t="shared" si="37"/>
        <v>12.809999999999999</v>
      </c>
      <c r="AP301">
        <f t="shared" si="39"/>
        <v>22684</v>
      </c>
    </row>
    <row r="302" spans="1:42" x14ac:dyDescent="0.25">
      <c r="A302">
        <v>21417</v>
      </c>
      <c r="B302">
        <v>31</v>
      </c>
      <c r="C302">
        <v>7.62</v>
      </c>
      <c r="D302">
        <v>3</v>
      </c>
      <c r="E302">
        <v>0.2</v>
      </c>
      <c r="F302" s="5">
        <f>DetailTicketJuilletAout2021[[#This Row],[Qte]]*(DetailTicketJuilletAout2021[[#This Row],[PrixUnit]]*(1-DetailTicketJuilletAout2021[[#This Row],[Remise%]]))</f>
        <v>18.288</v>
      </c>
      <c r="I302" s="5">
        <f>SUMIF(DétailTicketJuilletAoût2021!A297:A3329,DétailTicketJuilletAoût2021!J302,DétailTicketJuilletAoût2021!F297:F3329)</f>
        <v>97.197499999999991</v>
      </c>
      <c r="J302">
        <f t="shared" si="41"/>
        <v>21625</v>
      </c>
      <c r="M302" s="5">
        <f t="shared" si="40"/>
        <v>218.17</v>
      </c>
      <c r="N302">
        <f t="shared" si="42"/>
        <v>22680</v>
      </c>
      <c r="AE302" t="str" cm="1">
        <f t="array" ref="AE302">_xlfn.IFS(AG302=TicketJuilletAout2021[[#This Row],[NoTicket]],TicketJuilletAout2021[[#This Row],[CodeCli]])</f>
        <v>DIGOM</v>
      </c>
      <c r="AF302" s="20">
        <f t="shared" si="36"/>
        <v>30.645</v>
      </c>
      <c r="AG302">
        <f t="shared" si="38"/>
        <v>21630</v>
      </c>
      <c r="AN302" t="str" cm="1">
        <f t="array" ref="AN302">_xlfn.IFS(AP302=TicketJuilletAoût2021!A1357,TicketJuilletAoût2021!B1357)</f>
        <v>PABEL</v>
      </c>
      <c r="AO302" s="23">
        <f t="shared" si="37"/>
        <v>154.89187500000003</v>
      </c>
      <c r="AP302">
        <f t="shared" si="39"/>
        <v>22685</v>
      </c>
    </row>
    <row r="303" spans="1:42" x14ac:dyDescent="0.25">
      <c r="A303">
        <v>21417</v>
      </c>
      <c r="B303">
        <v>32</v>
      </c>
      <c r="C303">
        <v>19.510000000000002</v>
      </c>
      <c r="D303">
        <v>4</v>
      </c>
      <c r="E303">
        <v>0.2</v>
      </c>
      <c r="F303" s="5">
        <f>DetailTicketJuilletAout2021[[#This Row],[Qte]]*(DetailTicketJuilletAout2021[[#This Row],[PrixUnit]]*(1-DetailTicketJuilletAout2021[[#This Row],[Remise%]]))</f>
        <v>62.432000000000009</v>
      </c>
      <c r="I303" s="5">
        <f>SUMIF(DétailTicketJuilletAoût2021!A298:A3330,DétailTicketJuilletAoût2021!J303,DétailTicketJuilletAoût2021!F298:F3330)</f>
        <v>181.72</v>
      </c>
      <c r="J303">
        <f t="shared" si="41"/>
        <v>21626</v>
      </c>
      <c r="M303" s="5">
        <f t="shared" si="40"/>
        <v>50.387999999999998</v>
      </c>
      <c r="N303">
        <f t="shared" si="42"/>
        <v>22681</v>
      </c>
      <c r="AE303" t="str" cm="1">
        <f t="array" ref="AE303">_xlfn.IFS(AG303=TicketJuilletAout2021[[#This Row],[NoTicket]],TicketJuilletAout2021[[#This Row],[CodeCli]])</f>
        <v>ARBLA</v>
      </c>
      <c r="AF303" s="20">
        <f t="shared" si="36"/>
        <v>53.345999999999997</v>
      </c>
      <c r="AG303">
        <f t="shared" si="38"/>
        <v>21631</v>
      </c>
      <c r="AN303" t="str" cm="1">
        <f t="array" ref="AN303">_xlfn.IFS(AP303=TicketJuilletAoût2021!A1358,TicketJuilletAoût2021!B1358)</f>
        <v>REDAN</v>
      </c>
      <c r="AO303" s="23">
        <f t="shared" si="37"/>
        <v>44.286000000000001</v>
      </c>
      <c r="AP303">
        <f t="shared" si="39"/>
        <v>22686</v>
      </c>
    </row>
    <row r="304" spans="1:42" x14ac:dyDescent="0.25">
      <c r="A304">
        <v>21417</v>
      </c>
      <c r="B304">
        <v>51</v>
      </c>
      <c r="C304">
        <v>32.32</v>
      </c>
      <c r="D304">
        <v>3</v>
      </c>
      <c r="E304">
        <v>0.2</v>
      </c>
      <c r="F304" s="5">
        <f>DetailTicketJuilletAout2021[[#This Row],[Qte]]*(DetailTicketJuilletAout2021[[#This Row],[PrixUnit]]*(1-DetailTicketJuilletAout2021[[#This Row],[Remise%]]))</f>
        <v>77.568000000000012</v>
      </c>
      <c r="I304" s="5">
        <f>SUMIF(DétailTicketJuilletAoût2021!A299:A3331,DétailTicketJuilletAoût2021!J304,DétailTicketJuilletAoût2021!F299:F3331)</f>
        <v>64.040000000000006</v>
      </c>
      <c r="J304">
        <f t="shared" si="41"/>
        <v>21627</v>
      </c>
      <c r="M304" s="5">
        <f t="shared" si="40"/>
        <v>103.69499999999999</v>
      </c>
      <c r="N304">
        <f t="shared" si="42"/>
        <v>22682</v>
      </c>
      <c r="AE304" t="str" cm="1">
        <f t="array" ref="AE304">_xlfn.IFS(AG304=TicketJuilletAout2021[[#This Row],[NoTicket]],TicketJuilletAout2021[[#This Row],[CodeCli]])</f>
        <v>JELEC</v>
      </c>
      <c r="AF304" s="20">
        <f t="shared" si="36"/>
        <v>60.11</v>
      </c>
      <c r="AG304">
        <f t="shared" si="38"/>
        <v>21632</v>
      </c>
      <c r="AN304" t="str" cm="1">
        <f t="array" ref="AN304">_xlfn.IFS(AP304=TicketJuilletAoût2021!A1359,TicketJuilletAoût2021!B1359)</f>
        <v>PAMAR</v>
      </c>
      <c r="AO304" s="23">
        <f t="shared" si="37"/>
        <v>40.260000000000005</v>
      </c>
      <c r="AP304">
        <f t="shared" si="39"/>
        <v>22687</v>
      </c>
    </row>
    <row r="305" spans="1:42" x14ac:dyDescent="0.25">
      <c r="A305">
        <v>21418</v>
      </c>
      <c r="B305">
        <v>4</v>
      </c>
      <c r="C305">
        <v>13.42</v>
      </c>
      <c r="D305">
        <v>4</v>
      </c>
      <c r="E305">
        <v>0.1</v>
      </c>
      <c r="F305" s="5">
        <f>DetailTicketJuilletAout2021[[#This Row],[Qte]]*(DetailTicketJuilletAout2021[[#This Row],[PrixUnit]]*(1-DetailTicketJuilletAout2021[[#This Row],[Remise%]]))</f>
        <v>48.311999999999998</v>
      </c>
      <c r="I305" s="5">
        <f>SUMIF(DétailTicketJuilletAoût2021!A300:A3332,DétailTicketJuilletAoût2021!J305,DétailTicketJuilletAoût2021!F300:F3332)</f>
        <v>245.14000000000001</v>
      </c>
      <c r="J305">
        <f t="shared" si="41"/>
        <v>21628</v>
      </c>
      <c r="M305" s="5">
        <f t="shared" si="40"/>
        <v>124.09</v>
      </c>
      <c r="N305">
        <f t="shared" si="42"/>
        <v>22683</v>
      </c>
      <c r="AE305" t="str" cm="1">
        <f t="array" ref="AE305">_xlfn.IFS(AG305=TicketJuilletAout2021[[#This Row],[NoTicket]],TicketJuilletAout2021[[#This Row],[CodeCli]])</f>
        <v>LOHUE</v>
      </c>
      <c r="AF305" s="20">
        <f t="shared" si="36"/>
        <v>37.723000000000006</v>
      </c>
      <c r="AG305">
        <f t="shared" si="38"/>
        <v>21633</v>
      </c>
      <c r="AN305" t="str" cm="1">
        <f t="array" ref="AN305">_xlfn.IFS(AP305=TicketJuilletAoût2021!A1360,TicketJuilletAoût2021!B1360)</f>
        <v>HALER</v>
      </c>
      <c r="AO305" s="23">
        <f t="shared" si="37"/>
        <v>58.672000000000004</v>
      </c>
      <c r="AP305">
        <f t="shared" si="39"/>
        <v>22688</v>
      </c>
    </row>
    <row r="306" spans="1:42" x14ac:dyDescent="0.25">
      <c r="A306">
        <v>21419</v>
      </c>
      <c r="B306">
        <v>23</v>
      </c>
      <c r="C306">
        <v>5.49</v>
      </c>
      <c r="D306">
        <v>3</v>
      </c>
      <c r="E306">
        <v>0</v>
      </c>
      <c r="F306" s="5">
        <f>DetailTicketJuilletAout2021[[#This Row],[Qte]]*(DetailTicketJuilletAout2021[[#This Row],[PrixUnit]]*(1-DetailTicketJuilletAout2021[[#This Row],[Remise%]]))</f>
        <v>16.47</v>
      </c>
      <c r="I306" s="5">
        <f>SUMIF(DétailTicketJuilletAoût2021!A301:A3333,DétailTicketJuilletAoût2021!J306,DétailTicketJuilletAoût2021!F301:F3333)</f>
        <v>120.11450000000001</v>
      </c>
      <c r="J306">
        <f t="shared" si="41"/>
        <v>21629</v>
      </c>
      <c r="M306" s="5">
        <f t="shared" si="40"/>
        <v>12.809999999999999</v>
      </c>
      <c r="N306">
        <f t="shared" si="42"/>
        <v>22684</v>
      </c>
      <c r="AE306" t="str" cm="1">
        <f t="array" ref="AE306">_xlfn.IFS(AG306=TicketJuilletAout2021[[#This Row],[NoTicket]],TicketJuilletAout2021[[#This Row],[CodeCli]])</f>
        <v>NAROU</v>
      </c>
      <c r="AF306" s="20">
        <f t="shared" si="36"/>
        <v>63.805000000000007</v>
      </c>
      <c r="AG306">
        <f t="shared" si="38"/>
        <v>21634</v>
      </c>
      <c r="AN306" t="str" cm="1">
        <f t="array" ref="AN306">_xlfn.IFS(AP306=TicketJuilletAoût2021!A1361,TicketJuilletAoût2021!B1361)</f>
        <v>ERDEB</v>
      </c>
      <c r="AO306" s="23">
        <f t="shared" si="37"/>
        <v>85.754999999999995</v>
      </c>
      <c r="AP306">
        <f t="shared" si="39"/>
        <v>22689</v>
      </c>
    </row>
    <row r="307" spans="1:42" x14ac:dyDescent="0.25">
      <c r="A307">
        <v>21419</v>
      </c>
      <c r="B307">
        <v>26</v>
      </c>
      <c r="C307">
        <v>18.899999999999999</v>
      </c>
      <c r="D307">
        <v>3</v>
      </c>
      <c r="E307">
        <v>0</v>
      </c>
      <c r="F307" s="5">
        <f>DetailTicketJuilletAout2021[[#This Row],[Qte]]*(DetailTicketJuilletAout2021[[#This Row],[PrixUnit]]*(1-DetailTicketJuilletAout2021[[#This Row],[Remise%]]))</f>
        <v>56.699999999999996</v>
      </c>
      <c r="I307" s="5">
        <f>SUMIF(DétailTicketJuilletAoût2021!A302:A3334,DétailTicketJuilletAoût2021!J307,DétailTicketJuilletAoût2021!F302:F3334)</f>
        <v>61.29</v>
      </c>
      <c r="J307">
        <f t="shared" si="41"/>
        <v>21630</v>
      </c>
      <c r="M307" s="5">
        <f t="shared" si="40"/>
        <v>619.56750000000011</v>
      </c>
      <c r="N307">
        <f t="shared" si="42"/>
        <v>22685</v>
      </c>
      <c r="AE307" t="str" cm="1">
        <f t="array" ref="AE307">_xlfn.IFS(AG307=TicketJuilletAout2021[[#This Row],[NoTicket]],TicketJuilletAout2021[[#This Row],[CodeCli]])</f>
        <v>CLJAN</v>
      </c>
      <c r="AF307" s="20">
        <f t="shared" si="36"/>
        <v>49.667999999999999</v>
      </c>
      <c r="AG307">
        <f t="shared" si="38"/>
        <v>21635</v>
      </c>
      <c r="AN307" t="str" cm="1">
        <f t="array" ref="AN307">_xlfn.IFS(AP307=TicketJuilletAoût2021!A1362,TicketJuilletAoût2021!B1362)</f>
        <v>CHDUD</v>
      </c>
      <c r="AO307" s="23">
        <f t="shared" si="37"/>
        <v>36.839999999999996</v>
      </c>
      <c r="AP307">
        <f t="shared" si="39"/>
        <v>22690</v>
      </c>
    </row>
    <row r="308" spans="1:42" x14ac:dyDescent="0.25">
      <c r="A308">
        <v>21419</v>
      </c>
      <c r="B308">
        <v>36</v>
      </c>
      <c r="C308">
        <v>11.59</v>
      </c>
      <c r="D308">
        <v>3</v>
      </c>
      <c r="E308">
        <v>0</v>
      </c>
      <c r="F308" s="5">
        <f>DetailTicketJuilletAout2021[[#This Row],[Qte]]*(DetailTicketJuilletAout2021[[#This Row],[PrixUnit]]*(1-DetailTicketJuilletAout2021[[#This Row],[Remise%]]))</f>
        <v>34.769999999999996</v>
      </c>
      <c r="I308" s="5">
        <f>SUMIF(DétailTicketJuilletAoût2021!A303:A3335,DétailTicketJuilletAoût2021!J308,DétailTicketJuilletAoût2021!F303:F3335)</f>
        <v>160.03799999999998</v>
      </c>
      <c r="J308">
        <f t="shared" si="41"/>
        <v>21631</v>
      </c>
      <c r="M308" s="5">
        <f t="shared" si="40"/>
        <v>88.572000000000003</v>
      </c>
      <c r="N308">
        <f t="shared" si="42"/>
        <v>22686</v>
      </c>
      <c r="AE308" t="str" cm="1">
        <f t="array" ref="AE308">_xlfn.IFS(AG308=TicketJuilletAout2021[[#This Row],[NoTicket]],TicketJuilletAout2021[[#This Row],[CodeCli]])</f>
        <v>OLLHE</v>
      </c>
      <c r="AF308" s="20">
        <f t="shared" si="36"/>
        <v>50.46875</v>
      </c>
      <c r="AG308">
        <f t="shared" si="38"/>
        <v>21636</v>
      </c>
      <c r="AN308" t="str" cm="1">
        <f t="array" ref="AN308">_xlfn.IFS(AP308=TicketJuilletAoût2021!A1363,TicketJuilletAoût2021!B1363)</f>
        <v>FAMAR</v>
      </c>
      <c r="AO308" s="23">
        <f t="shared" si="37"/>
        <v>49.045333333333332</v>
      </c>
      <c r="AP308">
        <f t="shared" si="39"/>
        <v>22691</v>
      </c>
    </row>
    <row r="309" spans="1:42" x14ac:dyDescent="0.25">
      <c r="A309">
        <v>21419</v>
      </c>
      <c r="B309">
        <v>37</v>
      </c>
      <c r="C309">
        <v>15.85</v>
      </c>
      <c r="D309">
        <v>3</v>
      </c>
      <c r="E309">
        <v>0</v>
      </c>
      <c r="F309" s="5">
        <f>DetailTicketJuilletAout2021[[#This Row],[Qte]]*(DetailTicketJuilletAout2021[[#This Row],[PrixUnit]]*(1-DetailTicketJuilletAout2021[[#This Row],[Remise%]]))</f>
        <v>47.55</v>
      </c>
      <c r="I309" s="5">
        <f>SUMIF(DétailTicketJuilletAoût2021!A304:A3336,DétailTicketJuilletAoût2021!J309,DétailTicketJuilletAoût2021!F304:F3336)</f>
        <v>240.44</v>
      </c>
      <c r="J309">
        <f t="shared" si="41"/>
        <v>21632</v>
      </c>
      <c r="M309" s="5">
        <f t="shared" si="40"/>
        <v>80.52000000000001</v>
      </c>
      <c r="N309">
        <f t="shared" si="42"/>
        <v>22687</v>
      </c>
      <c r="AE309" t="str" cm="1">
        <f t="array" ref="AE309">_xlfn.IFS(AG309=TicketJuilletAout2021[[#This Row],[NoTicket]],TicketJuilletAout2021[[#This Row],[CodeCli]])</f>
        <v>MOELK</v>
      </c>
      <c r="AF309" s="20">
        <f t="shared" si="36"/>
        <v>47.2928</v>
      </c>
      <c r="AG309">
        <f t="shared" si="38"/>
        <v>21637</v>
      </c>
      <c r="AN309" t="str" cm="1">
        <f t="array" ref="AN309">_xlfn.IFS(AP309=TicketJuilletAoût2021!A1364,TicketJuilletAoût2021!B1364)</f>
        <v>OLLHE</v>
      </c>
      <c r="AO309" s="23">
        <f t="shared" si="37"/>
        <v>46.800000000000004</v>
      </c>
      <c r="AP309">
        <f t="shared" si="39"/>
        <v>22692</v>
      </c>
    </row>
    <row r="310" spans="1:42" x14ac:dyDescent="0.25">
      <c r="A310">
        <v>21419</v>
      </c>
      <c r="B310">
        <v>72</v>
      </c>
      <c r="C310">
        <v>21.19</v>
      </c>
      <c r="D310">
        <v>3</v>
      </c>
      <c r="E310">
        <v>0</v>
      </c>
      <c r="F310" s="5">
        <f>DetailTicketJuilletAout2021[[#This Row],[Qte]]*(DetailTicketJuilletAout2021[[#This Row],[PrixUnit]]*(1-DetailTicketJuilletAout2021[[#This Row],[Remise%]]))</f>
        <v>63.570000000000007</v>
      </c>
      <c r="I310" s="5">
        <f>SUMIF(DétailTicketJuilletAoût2021!A305:A3337,DétailTicketJuilletAoût2021!J310,DétailTicketJuilletAoût2021!F305:F3337)</f>
        <v>113.16900000000001</v>
      </c>
      <c r="J310">
        <f t="shared" si="41"/>
        <v>21633</v>
      </c>
      <c r="M310" s="5">
        <f t="shared" si="40"/>
        <v>176.01600000000002</v>
      </c>
      <c r="N310">
        <f t="shared" si="42"/>
        <v>22688</v>
      </c>
      <c r="AE310" t="str" cm="1">
        <f t="array" ref="AE310">_xlfn.IFS(AG310=TicketJuilletAout2021[[#This Row],[NoTicket]],TicketJuilletAout2021[[#This Row],[CodeCli]])</f>
        <v>OLFER</v>
      </c>
      <c r="AF310" s="20">
        <f t="shared" si="36"/>
        <v>79.59</v>
      </c>
      <c r="AG310">
        <f t="shared" si="38"/>
        <v>21638</v>
      </c>
      <c r="AN310" t="str" cm="1">
        <f t="array" ref="AN310">_xlfn.IFS(AP310=TicketJuilletAoût2021!A1365,TicketJuilletAoût2021!B1365)</f>
        <v>JAHEN</v>
      </c>
      <c r="AO310" s="23">
        <f t="shared" si="37"/>
        <v>24.969312500000001</v>
      </c>
      <c r="AP310">
        <f t="shared" si="39"/>
        <v>22693</v>
      </c>
    </row>
    <row r="311" spans="1:42" x14ac:dyDescent="0.25">
      <c r="A311">
        <v>21420</v>
      </c>
      <c r="B311">
        <v>17</v>
      </c>
      <c r="C311">
        <v>23.78</v>
      </c>
      <c r="D311">
        <v>3</v>
      </c>
      <c r="E311">
        <v>0</v>
      </c>
      <c r="F311" s="5">
        <f>DetailTicketJuilletAout2021[[#This Row],[Qte]]*(DetailTicketJuilletAout2021[[#This Row],[PrixUnit]]*(1-DetailTicketJuilletAout2021[[#This Row],[Remise%]]))</f>
        <v>71.34</v>
      </c>
      <c r="I311" s="5">
        <f>SUMIF(DétailTicketJuilletAoût2021!A306:A3338,DétailTicketJuilletAoût2021!J311,DétailTicketJuilletAoût2021!F306:F3338)</f>
        <v>127.61000000000001</v>
      </c>
      <c r="J311">
        <f t="shared" si="41"/>
        <v>21634</v>
      </c>
      <c r="M311" s="5">
        <f t="shared" si="40"/>
        <v>171.51</v>
      </c>
      <c r="N311">
        <f t="shared" si="42"/>
        <v>22689</v>
      </c>
      <c r="AE311" t="str" cm="1">
        <f t="array" ref="AE311">_xlfn.IFS(AG311=TicketJuilletAout2021[[#This Row],[NoTicket]],TicketJuilletAout2021[[#This Row],[CodeCli]])</f>
        <v>ANLER</v>
      </c>
      <c r="AF311" s="20">
        <f t="shared" si="36"/>
        <v>46.89</v>
      </c>
      <c r="AG311">
        <f t="shared" si="38"/>
        <v>21639</v>
      </c>
      <c r="AN311" t="str" cm="1">
        <f t="array" ref="AN311">_xlfn.IFS(AP311=TicketJuilletAoût2021!A1366,TicketJuilletAoût2021!B1366)</f>
        <v>PABEL</v>
      </c>
      <c r="AO311" s="23">
        <f t="shared" si="37"/>
        <v>51.216000000000001</v>
      </c>
      <c r="AP311">
        <f t="shared" si="39"/>
        <v>22694</v>
      </c>
    </row>
    <row r="312" spans="1:42" x14ac:dyDescent="0.25">
      <c r="A312">
        <v>21420</v>
      </c>
      <c r="B312">
        <v>30</v>
      </c>
      <c r="C312">
        <v>15.85</v>
      </c>
      <c r="D312">
        <v>4</v>
      </c>
      <c r="E312">
        <v>0</v>
      </c>
      <c r="F312" s="5">
        <f>DetailTicketJuilletAout2021[[#This Row],[Qte]]*(DetailTicketJuilletAout2021[[#This Row],[PrixUnit]]*(1-DetailTicketJuilletAout2021[[#This Row],[Remise%]]))</f>
        <v>63.4</v>
      </c>
      <c r="I312" s="5">
        <f>SUMIF(DétailTicketJuilletAoût2021!A307:A3339,DétailTicketJuilletAoût2021!J312,DétailTicketJuilletAoût2021!F307:F3339)</f>
        <v>248.34</v>
      </c>
      <c r="J312">
        <f t="shared" si="41"/>
        <v>21635</v>
      </c>
      <c r="M312" s="5">
        <f t="shared" si="40"/>
        <v>73.679999999999993</v>
      </c>
      <c r="N312">
        <f t="shared" si="42"/>
        <v>22690</v>
      </c>
      <c r="AE312" t="str" cm="1">
        <f t="array" ref="AE312">_xlfn.IFS(AG312=TicketJuilletAout2021[[#This Row],[NoTicket]],TicketJuilletAout2021[[#This Row],[CodeCli]])</f>
        <v>CLHAL</v>
      </c>
      <c r="AF312" s="20">
        <f t="shared" si="36"/>
        <v>60.98</v>
      </c>
      <c r="AG312">
        <f t="shared" si="38"/>
        <v>21640</v>
      </c>
      <c r="AN312" t="str" cm="1">
        <f t="array" ref="AN312">_xlfn.IFS(AP312=TicketJuilletAoût2021!A1367,TicketJuilletAoût2021!B1367)</f>
        <v xml:space="preserve">DELE </v>
      </c>
      <c r="AO312" s="23">
        <f t="shared" si="37"/>
        <v>108.24</v>
      </c>
      <c r="AP312">
        <f t="shared" si="39"/>
        <v>22695</v>
      </c>
    </row>
    <row r="313" spans="1:42" x14ac:dyDescent="0.25">
      <c r="A313">
        <v>21421</v>
      </c>
      <c r="B313">
        <v>4</v>
      </c>
      <c r="C313">
        <v>13.42</v>
      </c>
      <c r="D313">
        <v>4</v>
      </c>
      <c r="E313">
        <v>0</v>
      </c>
      <c r="F313" s="5">
        <f>DetailTicketJuilletAout2021[[#This Row],[Qte]]*(DetailTicketJuilletAout2021[[#This Row],[PrixUnit]]*(1-DetailTicketJuilletAout2021[[#This Row],[Remise%]]))</f>
        <v>53.68</v>
      </c>
      <c r="I313" s="5">
        <f>SUMIF(DétailTicketJuilletAoût2021!A308:A3340,DétailTicketJuilletAoût2021!J313,DétailTicketJuilletAoût2021!F308:F3340)</f>
        <v>201.875</v>
      </c>
      <c r="J313">
        <f t="shared" si="41"/>
        <v>21636</v>
      </c>
      <c r="M313" s="5">
        <f t="shared" si="40"/>
        <v>147.136</v>
      </c>
      <c r="N313">
        <f t="shared" si="42"/>
        <v>22691</v>
      </c>
      <c r="AE313" t="str" cm="1">
        <f t="array" ref="AE313">_xlfn.IFS(AG313=TicketJuilletAout2021[[#This Row],[NoTicket]],TicketJuilletAout2021[[#This Row],[CodeCli]])</f>
        <v>JEBOR</v>
      </c>
      <c r="AF313" s="20">
        <f t="shared" si="36"/>
        <v>48.658999999999999</v>
      </c>
      <c r="AG313">
        <f t="shared" si="38"/>
        <v>21641</v>
      </c>
      <c r="AN313" t="str" cm="1">
        <f t="array" ref="AN313">_xlfn.IFS(AP313=TicketJuilletAoût2021!A1368,TicketJuilletAoût2021!B1368)</f>
        <v>YATAN</v>
      </c>
      <c r="AO313" s="23">
        <f t="shared" si="37"/>
        <v>75</v>
      </c>
      <c r="AP313">
        <f t="shared" si="39"/>
        <v>22696</v>
      </c>
    </row>
    <row r="314" spans="1:42" x14ac:dyDescent="0.25">
      <c r="A314">
        <v>21421</v>
      </c>
      <c r="B314">
        <v>17</v>
      </c>
      <c r="C314">
        <v>23.78</v>
      </c>
      <c r="D314">
        <v>4</v>
      </c>
      <c r="E314">
        <v>0.05</v>
      </c>
      <c r="F314" s="5">
        <f>DetailTicketJuilletAout2021[[#This Row],[Qte]]*(DetailTicketJuilletAout2021[[#This Row],[PrixUnit]]*(1-DetailTicketJuilletAout2021[[#This Row],[Remise%]]))</f>
        <v>90.364000000000004</v>
      </c>
      <c r="I314" s="5">
        <f>SUMIF(DétailTicketJuilletAoût2021!A309:A3341,DétailTicketJuilletAoût2021!J314,DétailTicketJuilletAoût2021!F309:F3341)</f>
        <v>236.464</v>
      </c>
      <c r="J314">
        <f t="shared" si="41"/>
        <v>21637</v>
      </c>
      <c r="M314" s="5">
        <f t="shared" si="40"/>
        <v>140.4</v>
      </c>
      <c r="N314">
        <f t="shared" si="42"/>
        <v>22692</v>
      </c>
      <c r="AE314" t="str" cm="1">
        <f t="array" ref="AE314">_xlfn.IFS(AG314=TicketJuilletAout2021[[#This Row],[NoTicket]],TicketJuilletAout2021[[#This Row],[CodeCli]])</f>
        <v>ERDEB</v>
      </c>
      <c r="AF314" s="20">
        <f t="shared" si="36"/>
        <v>85.754999999999995</v>
      </c>
      <c r="AG314">
        <f t="shared" si="38"/>
        <v>21642</v>
      </c>
      <c r="AN314" t="str" cm="1">
        <f t="array" ref="AN314">_xlfn.IFS(AP314=TicketJuilletAoût2021!A1369,TicketJuilletAoût2021!B1369)</f>
        <v>HALER</v>
      </c>
      <c r="AO314" s="23">
        <f t="shared" si="37"/>
        <v>168.995</v>
      </c>
      <c r="AP314">
        <f t="shared" si="39"/>
        <v>22697</v>
      </c>
    </row>
    <row r="315" spans="1:42" x14ac:dyDescent="0.25">
      <c r="A315">
        <v>21421</v>
      </c>
      <c r="B315">
        <v>62</v>
      </c>
      <c r="C315">
        <v>30.03</v>
      </c>
      <c r="D315">
        <v>3</v>
      </c>
      <c r="E315">
        <v>0</v>
      </c>
      <c r="F315" s="5">
        <f>DetailTicketJuilletAout2021[[#This Row],[Qte]]*(DetailTicketJuilletAout2021[[#This Row],[PrixUnit]]*(1-DetailTicketJuilletAout2021[[#This Row],[Remise%]]))</f>
        <v>90.09</v>
      </c>
      <c r="I315" s="5">
        <f>SUMIF(DétailTicketJuilletAoût2021!A310:A3342,DétailTicketJuilletAoût2021!J315,DétailTicketJuilletAoût2021!F310:F3342)</f>
        <v>79.59</v>
      </c>
      <c r="J315">
        <f t="shared" si="41"/>
        <v>21638</v>
      </c>
      <c r="M315" s="5">
        <f t="shared" si="40"/>
        <v>199.75450000000001</v>
      </c>
      <c r="N315">
        <f t="shared" si="42"/>
        <v>22693</v>
      </c>
      <c r="AE315" t="str" cm="1">
        <f t="array" ref="AE315">_xlfn.IFS(AG315=TicketJuilletAout2021[[#This Row],[NoTicket]],TicketJuilletAout2021[[#This Row],[CodeCli]])</f>
        <v>REDAN</v>
      </c>
      <c r="AF315" s="20">
        <f t="shared" si="36"/>
        <v>110.38</v>
      </c>
      <c r="AG315">
        <f t="shared" si="38"/>
        <v>21643</v>
      </c>
      <c r="AN315" t="str" cm="1">
        <f t="array" ref="AN315">_xlfn.IFS(AP315=TicketJuilletAoût2021!A1370,TicketJuilletAoût2021!B1370)</f>
        <v>ALCLE</v>
      </c>
      <c r="AO315" s="23">
        <f t="shared" si="37"/>
        <v>66.858000000000004</v>
      </c>
      <c r="AP315">
        <f t="shared" si="39"/>
        <v>22698</v>
      </c>
    </row>
    <row r="316" spans="1:42" x14ac:dyDescent="0.25">
      <c r="A316">
        <v>21422</v>
      </c>
      <c r="B316">
        <v>18</v>
      </c>
      <c r="C316">
        <v>38.11</v>
      </c>
      <c r="D316">
        <v>3</v>
      </c>
      <c r="E316">
        <v>0.05</v>
      </c>
      <c r="F316" s="5">
        <f>DetailTicketJuilletAout2021[[#This Row],[Qte]]*(DetailTicketJuilletAout2021[[#This Row],[PrixUnit]]*(1-DetailTicketJuilletAout2021[[#This Row],[Remise%]]))</f>
        <v>108.61349999999999</v>
      </c>
      <c r="I316" s="5">
        <f>SUMIF(DétailTicketJuilletAoût2021!A311:A3343,DétailTicketJuilletAoût2021!J316,DétailTicketJuilletAoût2021!F311:F3343)</f>
        <v>93.78</v>
      </c>
      <c r="J316">
        <f t="shared" si="41"/>
        <v>21639</v>
      </c>
      <c r="M316" s="5">
        <f t="shared" si="40"/>
        <v>153.648</v>
      </c>
      <c r="N316">
        <f t="shared" si="42"/>
        <v>22694</v>
      </c>
      <c r="AE316" t="str" cm="1">
        <f t="array" ref="AE316">_xlfn.IFS(AG316=TicketJuilletAout2021[[#This Row],[NoTicket]],TicketJuilletAout2021[[#This Row],[CodeCli]])</f>
        <v>DACOU</v>
      </c>
      <c r="AF316" s="20">
        <f t="shared" si="36"/>
        <v>69.970500000000001</v>
      </c>
      <c r="AG316">
        <f t="shared" si="38"/>
        <v>21644</v>
      </c>
      <c r="AN316" t="str" cm="1">
        <f t="array" ref="AN316">_xlfn.IFS(AP316=TicketJuilletAoût2021!A1371,TicketJuilletAoût2021!B1371)</f>
        <v xml:space="preserve">DELE </v>
      </c>
      <c r="AO316" s="23">
        <f t="shared" si="37"/>
        <v>27.59</v>
      </c>
      <c r="AP316">
        <f t="shared" si="39"/>
        <v>22699</v>
      </c>
    </row>
    <row r="317" spans="1:42" x14ac:dyDescent="0.25">
      <c r="A317">
        <v>21422</v>
      </c>
      <c r="B317">
        <v>41</v>
      </c>
      <c r="C317">
        <v>5.79</v>
      </c>
      <c r="D317">
        <v>4</v>
      </c>
      <c r="E317">
        <v>0.05</v>
      </c>
      <c r="F317" s="5">
        <f>DetailTicketJuilletAout2021[[#This Row],[Qte]]*(DetailTicketJuilletAout2021[[#This Row],[PrixUnit]]*(1-DetailTicketJuilletAout2021[[#This Row],[Remise%]]))</f>
        <v>22.001999999999999</v>
      </c>
      <c r="I317" s="5">
        <f>SUMIF(DétailTicketJuilletAoût2021!A312:A3344,DétailTicketJuilletAoût2021!J317,DétailTicketJuilletAoût2021!F312:F3344)</f>
        <v>304.89999999999998</v>
      </c>
      <c r="J317">
        <f t="shared" si="41"/>
        <v>21640</v>
      </c>
      <c r="M317" s="5">
        <f t="shared" si="40"/>
        <v>216.48</v>
      </c>
      <c r="N317">
        <f t="shared" si="42"/>
        <v>22695</v>
      </c>
      <c r="AE317" t="str" cm="1">
        <f t="array" ref="AE317">_xlfn.IFS(AG317=TicketJuilletAout2021[[#This Row],[NoTicket]],TicketJuilletAout2021[[#This Row],[CodeCli]])</f>
        <v>CHDUD</v>
      </c>
      <c r="AF317" s="20">
        <f t="shared" si="36"/>
        <v>32.4</v>
      </c>
      <c r="AG317">
        <f t="shared" si="38"/>
        <v>21645</v>
      </c>
      <c r="AN317" t="str" cm="1">
        <f t="array" ref="AN317">_xlfn.IFS(AP317=TicketJuilletAoût2021!A1372,TicketJuilletAoût2021!B1372)</f>
        <v>CHBES</v>
      </c>
      <c r="AO317" s="23">
        <f t="shared" si="37"/>
        <v>87.8</v>
      </c>
      <c r="AP317">
        <f t="shared" si="39"/>
        <v>22700</v>
      </c>
    </row>
    <row r="318" spans="1:42" x14ac:dyDescent="0.25">
      <c r="A318">
        <v>21422</v>
      </c>
      <c r="B318">
        <v>43</v>
      </c>
      <c r="C318">
        <v>28.05</v>
      </c>
      <c r="D318">
        <v>3</v>
      </c>
      <c r="E318">
        <v>0.05</v>
      </c>
      <c r="F318" s="5">
        <f>DetailTicketJuilletAout2021[[#This Row],[Qte]]*(DetailTicketJuilletAout2021[[#This Row],[PrixUnit]]*(1-DetailTicketJuilletAout2021[[#This Row],[Remise%]]))</f>
        <v>79.942499999999995</v>
      </c>
      <c r="I318" s="5">
        <f>SUMIF(DétailTicketJuilletAoût2021!A313:A3345,DétailTicketJuilletAoût2021!J318,DétailTicketJuilletAoût2021!F313:F3345)</f>
        <v>97.317999999999998</v>
      </c>
      <c r="J318">
        <f t="shared" si="41"/>
        <v>21641</v>
      </c>
      <c r="M318" s="5">
        <f t="shared" si="40"/>
        <v>150</v>
      </c>
      <c r="N318">
        <f t="shared" si="42"/>
        <v>22696</v>
      </c>
      <c r="AE318" t="str" cm="1">
        <f t="array" ref="AE318">_xlfn.IFS(AG318=TicketJuilletAout2021[[#This Row],[NoTicket]],TicketJuilletAout2021[[#This Row],[CodeCli]])</f>
        <v>ALCLE</v>
      </c>
      <c r="AF318" s="20">
        <f t="shared" si="36"/>
        <v>67.003499999999988</v>
      </c>
      <c r="AG318">
        <f t="shared" si="38"/>
        <v>21646</v>
      </c>
      <c r="AN318" t="str" cm="1">
        <f t="array" ref="AN318">_xlfn.IFS(AP318=TicketJuilletAoût2021!A1373,TicketJuilletAoût2021!B1373)</f>
        <v>NAROU</v>
      </c>
      <c r="AO318" s="23">
        <f t="shared" si="37"/>
        <v>33.843333333333334</v>
      </c>
      <c r="AP318">
        <f t="shared" si="39"/>
        <v>22701</v>
      </c>
    </row>
    <row r="319" spans="1:42" x14ac:dyDescent="0.25">
      <c r="A319">
        <v>21423</v>
      </c>
      <c r="B319">
        <v>33</v>
      </c>
      <c r="C319">
        <v>1.52</v>
      </c>
      <c r="D319">
        <v>4</v>
      </c>
      <c r="E319">
        <v>0</v>
      </c>
      <c r="F319" s="5">
        <f>DetailTicketJuilletAout2021[[#This Row],[Qte]]*(DetailTicketJuilletAout2021[[#This Row],[PrixUnit]]*(1-DetailTicketJuilletAout2021[[#This Row],[Remise%]]))</f>
        <v>6.08</v>
      </c>
      <c r="I319" s="5">
        <f>SUMIF(DétailTicketJuilletAoût2021!A314:A3346,DétailTicketJuilletAoût2021!J319,DétailTicketJuilletAoût2021!F314:F3346)</f>
        <v>171.51</v>
      </c>
      <c r="J319">
        <f t="shared" si="41"/>
        <v>21642</v>
      </c>
      <c r="M319" s="5">
        <f t="shared" si="40"/>
        <v>337.99</v>
      </c>
      <c r="N319">
        <f t="shared" si="42"/>
        <v>22697</v>
      </c>
      <c r="AE319" t="str" cm="1">
        <f t="array" ref="AE319">_xlfn.IFS(AG319=TicketJuilletAout2021[[#This Row],[NoTicket]],TicketJuilletAout2021[[#This Row],[CodeCli]])</f>
        <v>JÉBAZ</v>
      </c>
      <c r="AF319" s="20">
        <f t="shared" si="36"/>
        <v>50.080500000000001</v>
      </c>
      <c r="AG319">
        <f t="shared" si="38"/>
        <v>21647</v>
      </c>
      <c r="AN319" t="str" cm="1">
        <f t="array" ref="AN319">_xlfn.IFS(AP319=TicketJuilletAoût2021!A1374,TicketJuilletAoût2021!B1374)</f>
        <v>JÉBAZ</v>
      </c>
      <c r="AO319" s="23">
        <f t="shared" si="37"/>
        <v>39.409000000000006</v>
      </c>
      <c r="AP319">
        <f t="shared" si="39"/>
        <v>22702</v>
      </c>
    </row>
    <row r="320" spans="1:42" x14ac:dyDescent="0.25">
      <c r="A320">
        <v>21423</v>
      </c>
      <c r="B320">
        <v>59</v>
      </c>
      <c r="C320">
        <v>33.54</v>
      </c>
      <c r="D320">
        <v>4</v>
      </c>
      <c r="E320">
        <v>0.15</v>
      </c>
      <c r="F320" s="5">
        <f>DetailTicketJuilletAout2021[[#This Row],[Qte]]*(DetailTicketJuilletAout2021[[#This Row],[PrixUnit]]*(1-DetailTicketJuilletAout2021[[#This Row],[Remise%]]))</f>
        <v>114.03599999999999</v>
      </c>
      <c r="I320" s="5">
        <f>SUMIF(DétailTicketJuilletAoût2021!A315:A3347,DétailTicketJuilletAoût2021!J320,DétailTicketJuilletAoût2021!F315:F3347)</f>
        <v>220.76</v>
      </c>
      <c r="J320">
        <f t="shared" si="41"/>
        <v>21643</v>
      </c>
      <c r="M320" s="5">
        <f t="shared" si="40"/>
        <v>133.71600000000001</v>
      </c>
      <c r="N320">
        <f t="shared" si="42"/>
        <v>22698</v>
      </c>
      <c r="AE320" t="str" cm="1">
        <f t="array" ref="AE320">_xlfn.IFS(AG320=TicketJuilletAout2021[[#This Row],[NoTicket]],TicketJuilletAout2021[[#This Row],[CodeCli]])</f>
        <v>JEBOR</v>
      </c>
      <c r="AF320" s="20">
        <f t="shared" si="36"/>
        <v>85.803166666666684</v>
      </c>
      <c r="AG320">
        <f t="shared" si="38"/>
        <v>21648</v>
      </c>
      <c r="AN320" t="str" cm="1">
        <f t="array" ref="AN320">_xlfn.IFS(AP320=TicketJuilletAoût2021!A1375,TicketJuilletAoût2021!B1375)</f>
        <v>CHGAS</v>
      </c>
      <c r="AO320" s="23">
        <f t="shared" si="37"/>
        <v>191.89333333333332</v>
      </c>
      <c r="AP320">
        <f t="shared" si="39"/>
        <v>22703</v>
      </c>
    </row>
    <row r="321" spans="1:42" x14ac:dyDescent="0.25">
      <c r="A321">
        <v>21424</v>
      </c>
      <c r="B321">
        <v>2</v>
      </c>
      <c r="C321">
        <v>11.59</v>
      </c>
      <c r="D321">
        <v>3</v>
      </c>
      <c r="E321">
        <v>0.2</v>
      </c>
      <c r="F321" s="5">
        <f>DetailTicketJuilletAout2021[[#This Row],[Qte]]*(DetailTicketJuilletAout2021[[#This Row],[PrixUnit]]*(1-DetailTicketJuilletAout2021[[#This Row],[Remise%]]))</f>
        <v>27.816000000000003</v>
      </c>
      <c r="I321" s="5">
        <f>SUMIF(DétailTicketJuilletAoût2021!A316:A3348,DétailTicketJuilletAoût2021!J321,DétailTicketJuilletAoût2021!F316:F3348)</f>
        <v>139.941</v>
      </c>
      <c r="J321">
        <f t="shared" si="41"/>
        <v>21644</v>
      </c>
      <c r="M321" s="5">
        <f t="shared" si="40"/>
        <v>55.18</v>
      </c>
      <c r="N321">
        <f t="shared" si="42"/>
        <v>22699</v>
      </c>
      <c r="AE321" t="str" cm="1">
        <f t="array" ref="AE321">_xlfn.IFS(AG321=TicketJuilletAout2021[[#This Row],[NoTicket]],TicketJuilletAout2021[[#This Row],[CodeCli]])</f>
        <v>ERSWE</v>
      </c>
      <c r="AF321" s="20">
        <f t="shared" si="36"/>
        <v>97.48266666666666</v>
      </c>
      <c r="AG321">
        <f t="shared" si="38"/>
        <v>21649</v>
      </c>
      <c r="AN321" t="str" cm="1">
        <f t="array" ref="AN321">_xlfn.IFS(AP321=TicketJuilletAoût2021!A1376,TicketJuilletAoût2021!B1376)</f>
        <v>ARBLA</v>
      </c>
      <c r="AO321" s="23">
        <f t="shared" si="37"/>
        <v>87.65333333333335</v>
      </c>
      <c r="AP321">
        <f t="shared" si="39"/>
        <v>22704</v>
      </c>
    </row>
    <row r="322" spans="1:42" x14ac:dyDescent="0.25">
      <c r="A322">
        <v>21424</v>
      </c>
      <c r="B322">
        <v>31</v>
      </c>
      <c r="C322">
        <v>7.62</v>
      </c>
      <c r="D322">
        <v>4</v>
      </c>
      <c r="E322">
        <v>0.2</v>
      </c>
      <c r="F322" s="5">
        <f>DetailTicketJuilletAout2021[[#This Row],[Qte]]*(DetailTicketJuilletAout2021[[#This Row],[PrixUnit]]*(1-DetailTicketJuilletAout2021[[#This Row],[Remise%]]))</f>
        <v>24.384</v>
      </c>
      <c r="I322" s="5">
        <f>SUMIF(DétailTicketJuilletAoût2021!A317:A3349,DétailTicketJuilletAoût2021!J322,DétailTicketJuilletAoût2021!F317:F3349)</f>
        <v>64.8</v>
      </c>
      <c r="J322">
        <f t="shared" si="41"/>
        <v>21645</v>
      </c>
      <c r="M322" s="5">
        <f t="shared" si="40"/>
        <v>175.6</v>
      </c>
      <c r="N322">
        <f t="shared" si="42"/>
        <v>22700</v>
      </c>
      <c r="AE322" t="str" cm="1">
        <f t="array" ref="AE322">_xlfn.IFS(AG322=TicketJuilletAout2021[[#This Row],[NoTicket]],TicketJuilletAout2021[[#This Row],[CodeCli]])</f>
        <v>SAJOU</v>
      </c>
      <c r="AF322" s="20">
        <f t="shared" si="36"/>
        <v>34.934285714285714</v>
      </c>
      <c r="AG322">
        <f t="shared" si="38"/>
        <v>21650</v>
      </c>
      <c r="AN322" t="str" cm="1">
        <f t="array" ref="AN322">_xlfn.IFS(AP322=TicketJuilletAoût2021!A1377,TicketJuilletAoût2021!B1377)</f>
        <v>FAMAR</v>
      </c>
      <c r="AO322" s="23">
        <f t="shared" si="37"/>
        <v>41.160000000000004</v>
      </c>
      <c r="AP322">
        <f t="shared" si="39"/>
        <v>22705</v>
      </c>
    </row>
    <row r="323" spans="1:42" x14ac:dyDescent="0.25">
      <c r="A323">
        <v>21424</v>
      </c>
      <c r="B323">
        <v>36</v>
      </c>
      <c r="C323">
        <v>11.59</v>
      </c>
      <c r="D323">
        <v>3</v>
      </c>
      <c r="E323">
        <v>0.2</v>
      </c>
      <c r="F323" s="5">
        <f>DetailTicketJuilletAout2021[[#This Row],[Qte]]*(DetailTicketJuilletAout2021[[#This Row],[PrixUnit]]*(1-DetailTicketJuilletAout2021[[#This Row],[Remise%]]))</f>
        <v>27.816000000000003</v>
      </c>
      <c r="I323" s="5">
        <f>SUMIF(DétailTicketJuilletAoût2021!A318:A3350,DétailTicketJuilletAoût2021!J323,DétailTicketJuilletAoût2021!F318:F3350)</f>
        <v>201.01049999999998</v>
      </c>
      <c r="J323">
        <f t="shared" si="41"/>
        <v>21646</v>
      </c>
      <c r="M323" s="5">
        <f t="shared" si="40"/>
        <v>101.53</v>
      </c>
      <c r="N323">
        <f t="shared" si="42"/>
        <v>22701</v>
      </c>
      <c r="AE323" t="str" cm="1">
        <f t="array" ref="AE323">_xlfn.IFS(AG323=TicketJuilletAout2021[[#This Row],[NoTicket]],TicketJuilletAout2021[[#This Row],[CodeCli]])</f>
        <v>ALCLE</v>
      </c>
      <c r="AF323" s="20">
        <f t="shared" ref="AF323:AF386" si="43">I328/COUNTIF(A323:A3355,AG323)</f>
        <v>31.92</v>
      </c>
      <c r="AG323">
        <f t="shared" si="38"/>
        <v>21651</v>
      </c>
      <c r="AN323" t="str" cm="1">
        <f t="array" ref="AN323">_xlfn.IFS(AP323=TicketJuilletAoût2021!A1378,TicketJuilletAoût2021!B1378)</f>
        <v>HALER</v>
      </c>
      <c r="AO323" s="23">
        <f t="shared" ref="AO323:AO386" si="44">M328/COUNTIF(A3357:A4965,AP323)</f>
        <v>339.76274999999998</v>
      </c>
      <c r="AP323">
        <f t="shared" si="39"/>
        <v>22706</v>
      </c>
    </row>
    <row r="324" spans="1:42" x14ac:dyDescent="0.25">
      <c r="A324">
        <v>21424</v>
      </c>
      <c r="B324">
        <v>55</v>
      </c>
      <c r="C324">
        <v>14.64</v>
      </c>
      <c r="D324">
        <v>3</v>
      </c>
      <c r="E324">
        <v>0.2</v>
      </c>
      <c r="F324" s="5">
        <f>DetailTicketJuilletAout2021[[#This Row],[Qte]]*(DetailTicketJuilletAout2021[[#This Row],[PrixUnit]]*(1-DetailTicketJuilletAout2021[[#This Row],[Remise%]]))</f>
        <v>35.136000000000003</v>
      </c>
      <c r="I324" s="5">
        <f>SUMIF(DétailTicketJuilletAoût2021!A319:A3351,DétailTicketJuilletAoût2021!J324,DétailTicketJuilletAoût2021!F319:F3351)</f>
        <v>100.161</v>
      </c>
      <c r="J324">
        <f t="shared" si="41"/>
        <v>21647</v>
      </c>
      <c r="M324" s="5">
        <f t="shared" si="40"/>
        <v>78.818000000000012</v>
      </c>
      <c r="N324">
        <f t="shared" si="42"/>
        <v>22702</v>
      </c>
      <c r="AE324" t="str" cm="1">
        <f t="array" ref="AE324">_xlfn.IFS(AG324=TicketJuilletAout2021[[#This Row],[NoTicket]],TicketJuilletAout2021[[#This Row],[CodeCli]])</f>
        <v>JÉBAZ</v>
      </c>
      <c r="AF324" s="20">
        <f t="shared" si="43"/>
        <v>85.461999999999989</v>
      </c>
      <c r="AG324">
        <f t="shared" ref="AG324:AG387" si="45">AG323+1</f>
        <v>21652</v>
      </c>
      <c r="AN324" t="str" cm="1">
        <f t="array" ref="AN324">_xlfn.IFS(AP324=TicketJuilletAoût2021!A1379,TicketJuilletAoût2021!B1379)</f>
        <v>JELEC</v>
      </c>
      <c r="AO324" s="23">
        <f t="shared" si="44"/>
        <v>79.545874999999995</v>
      </c>
      <c r="AP324">
        <f t="shared" ref="AP324:AP387" si="46">AP323+1</f>
        <v>22707</v>
      </c>
    </row>
    <row r="325" spans="1:42" x14ac:dyDescent="0.25">
      <c r="A325">
        <v>21425</v>
      </c>
      <c r="B325">
        <v>64</v>
      </c>
      <c r="C325">
        <v>20.28</v>
      </c>
      <c r="D325">
        <v>4</v>
      </c>
      <c r="E325">
        <v>0</v>
      </c>
      <c r="F325" s="5">
        <f>DetailTicketJuilletAout2021[[#This Row],[Qte]]*(DetailTicketJuilletAout2021[[#This Row],[PrixUnit]]*(1-DetailTicketJuilletAout2021[[#This Row],[Remise%]]))</f>
        <v>81.12</v>
      </c>
      <c r="I325" s="5">
        <f>SUMIF(DétailTicketJuilletAoût2021!A320:A3352,DétailTicketJuilletAoût2021!J325,DétailTicketJuilletAoût2021!F320:F3352)</f>
        <v>257.40950000000004</v>
      </c>
      <c r="J325">
        <f t="shared" si="41"/>
        <v>21648</v>
      </c>
      <c r="M325" s="5">
        <f t="shared" si="40"/>
        <v>575.67999999999995</v>
      </c>
      <c r="N325">
        <f t="shared" si="42"/>
        <v>22703</v>
      </c>
      <c r="AE325" t="str" cm="1">
        <f t="array" ref="AE325">_xlfn.IFS(AG325=TicketJuilletAout2021[[#This Row],[NoTicket]],TicketJuilletAout2021[[#This Row],[CodeCli]])</f>
        <v>CHLEC</v>
      </c>
      <c r="AF325" s="20">
        <f t="shared" si="43"/>
        <v>43.660249999999998</v>
      </c>
      <c r="AG325">
        <f t="shared" si="45"/>
        <v>21653</v>
      </c>
      <c r="AN325" t="str" cm="1">
        <f t="array" ref="AN325">_xlfn.IFS(AP325=TicketJuilletAoût2021!A1380,TicketJuilletAoût2021!B1380)</f>
        <v>CHLEC</v>
      </c>
      <c r="AO325" s="23">
        <f t="shared" si="44"/>
        <v>74.004666666666665</v>
      </c>
      <c r="AP325">
        <f t="shared" si="46"/>
        <v>22708</v>
      </c>
    </row>
    <row r="326" spans="1:42" x14ac:dyDescent="0.25">
      <c r="A326">
        <v>21425</v>
      </c>
      <c r="B326">
        <v>68</v>
      </c>
      <c r="C326">
        <v>7.62</v>
      </c>
      <c r="D326">
        <v>4</v>
      </c>
      <c r="E326">
        <v>0.05</v>
      </c>
      <c r="F326" s="5">
        <f>DetailTicketJuilletAout2021[[#This Row],[Qte]]*(DetailTicketJuilletAout2021[[#This Row],[PrixUnit]]*(1-DetailTicketJuilletAout2021[[#This Row],[Remise%]]))</f>
        <v>28.956</v>
      </c>
      <c r="I326" s="5">
        <f>SUMIF(DétailTicketJuilletAoût2021!A321:A3353,DétailTicketJuilletAoût2021!J326,DétailTicketJuilletAoût2021!F321:F3353)</f>
        <v>292.44799999999998</v>
      </c>
      <c r="J326">
        <f t="shared" si="41"/>
        <v>21649</v>
      </c>
      <c r="M326" s="5">
        <f t="shared" si="40"/>
        <v>262.96000000000004</v>
      </c>
      <c r="N326">
        <f t="shared" si="42"/>
        <v>22704</v>
      </c>
      <c r="AE326" t="str" cm="1">
        <f t="array" ref="AE326">_xlfn.IFS(AG326=TicketJuilletAout2021[[#This Row],[NoTicket]],TicketJuilletAout2021[[#This Row],[CodeCli]])</f>
        <v>JEHOU</v>
      </c>
      <c r="AF326" s="20">
        <f t="shared" si="43"/>
        <v>53.269999999999996</v>
      </c>
      <c r="AG326">
        <f t="shared" si="45"/>
        <v>21654</v>
      </c>
      <c r="AN326" t="str" cm="1">
        <f t="array" ref="AN326">_xlfn.IFS(AP326=TicketJuilletAoût2021!A1381,TicketJuilletAoût2021!B1381)</f>
        <v>DAMIC</v>
      </c>
      <c r="AO326" s="23">
        <f t="shared" si="44"/>
        <v>44.052222222222227</v>
      </c>
      <c r="AP326">
        <f t="shared" si="46"/>
        <v>22709</v>
      </c>
    </row>
    <row r="327" spans="1:42" x14ac:dyDescent="0.25">
      <c r="A327">
        <v>21425</v>
      </c>
      <c r="B327">
        <v>76</v>
      </c>
      <c r="C327">
        <v>10.98</v>
      </c>
      <c r="D327">
        <v>4</v>
      </c>
      <c r="E327">
        <v>0</v>
      </c>
      <c r="F327" s="5">
        <f>DetailTicketJuilletAout2021[[#This Row],[Qte]]*(DetailTicketJuilletAout2021[[#This Row],[PrixUnit]]*(1-DetailTicketJuilletAout2021[[#This Row],[Remise%]]))</f>
        <v>43.92</v>
      </c>
      <c r="I327" s="5">
        <f>SUMIF(DétailTicketJuilletAoût2021!A322:A3354,DétailTicketJuilletAoût2021!J327,DétailTicketJuilletAoût2021!F322:F3354)</f>
        <v>244.54000000000002</v>
      </c>
      <c r="J327">
        <f t="shared" si="41"/>
        <v>21650</v>
      </c>
      <c r="M327" s="5">
        <f t="shared" si="40"/>
        <v>41.160000000000004</v>
      </c>
      <c r="N327">
        <f t="shared" si="42"/>
        <v>22705</v>
      </c>
      <c r="AE327" t="str" cm="1">
        <f t="array" ref="AE327">_xlfn.IFS(AG327=TicketJuilletAout2021[[#This Row],[NoTicket]],TicketJuilletAout2021[[#This Row],[CodeCli]])</f>
        <v>SEADI</v>
      </c>
      <c r="AF327" s="20">
        <f t="shared" si="43"/>
        <v>75.31</v>
      </c>
      <c r="AG327">
        <f t="shared" si="45"/>
        <v>21655</v>
      </c>
      <c r="AN327" t="str" cm="1">
        <f t="array" ref="AN327">_xlfn.IFS(AP327=TicketJuilletAoût2021!A1382,TicketJuilletAoût2021!B1382)</f>
        <v>CHGRA</v>
      </c>
      <c r="AO327" s="23">
        <f t="shared" si="44"/>
        <v>45.12</v>
      </c>
      <c r="AP327">
        <f t="shared" si="46"/>
        <v>22710</v>
      </c>
    </row>
    <row r="328" spans="1:42" x14ac:dyDescent="0.25">
      <c r="A328">
        <v>21426</v>
      </c>
      <c r="B328">
        <v>4</v>
      </c>
      <c r="C328">
        <v>13.42</v>
      </c>
      <c r="D328">
        <v>3</v>
      </c>
      <c r="E328">
        <v>0</v>
      </c>
      <c r="F328" s="5">
        <f>DetailTicketJuilletAout2021[[#This Row],[Qte]]*(DetailTicketJuilletAout2021[[#This Row],[PrixUnit]]*(1-DetailTicketJuilletAout2021[[#This Row],[Remise%]]))</f>
        <v>40.26</v>
      </c>
      <c r="I328" s="5">
        <f>SUMIF(DétailTicketJuilletAoût2021!A323:A3355,DétailTicketJuilletAoût2021!J328,DétailTicketJuilletAoût2021!F323:F3355)</f>
        <v>63.84</v>
      </c>
      <c r="J328">
        <f t="shared" si="41"/>
        <v>21651</v>
      </c>
      <c r="M328" s="5">
        <f t="shared" ref="M328:M391" si="47">SUMIF(A3357:A4965,N328,F3357:F4965)</f>
        <v>679.52549999999997</v>
      </c>
      <c r="N328">
        <f t="shared" si="42"/>
        <v>22706</v>
      </c>
      <c r="AE328" t="str" cm="1">
        <f t="array" ref="AE328">_xlfn.IFS(AG328=TicketJuilletAout2021[[#This Row],[NoTicket]],TicketJuilletAout2021[[#This Row],[CodeCli]])</f>
        <v>ROHAM</v>
      </c>
      <c r="AF328" s="20">
        <f t="shared" si="43"/>
        <v>78.67</v>
      </c>
      <c r="AG328">
        <f t="shared" si="45"/>
        <v>21656</v>
      </c>
      <c r="AN328" t="str" cm="1">
        <f t="array" ref="AN328">_xlfn.IFS(AP328=TicketJuilletAoût2021!A1383,TicketJuilletAoût2021!B1383)</f>
        <v>JEBOR</v>
      </c>
      <c r="AO328" s="23">
        <f t="shared" si="44"/>
        <v>39.841499999999996</v>
      </c>
      <c r="AP328">
        <f t="shared" si="46"/>
        <v>22711</v>
      </c>
    </row>
    <row r="329" spans="1:42" x14ac:dyDescent="0.25">
      <c r="A329">
        <v>21426</v>
      </c>
      <c r="B329">
        <v>8</v>
      </c>
      <c r="C329">
        <v>24.39</v>
      </c>
      <c r="D329">
        <v>4</v>
      </c>
      <c r="E329">
        <v>0.25</v>
      </c>
      <c r="F329" s="5">
        <f>DetailTicketJuilletAout2021[[#This Row],[Qte]]*(DetailTicketJuilletAout2021[[#This Row],[PrixUnit]]*(1-DetailTicketJuilletAout2021[[#This Row],[Remise%]]))</f>
        <v>73.17</v>
      </c>
      <c r="I329" s="5">
        <f>SUMIF(DétailTicketJuilletAoût2021!A324:A3356,DétailTicketJuilletAoût2021!J329,DétailTicketJuilletAoût2021!F324:F3356)</f>
        <v>170.92399999999998</v>
      </c>
      <c r="J329">
        <f t="shared" ref="J329:J392" si="48">J328+1</f>
        <v>21652</v>
      </c>
      <c r="M329" s="5">
        <f t="shared" si="47"/>
        <v>318.18349999999998</v>
      </c>
      <c r="N329">
        <f t="shared" ref="N329:N392" si="49">N328+1</f>
        <v>22707</v>
      </c>
      <c r="AE329" t="str" cm="1">
        <f t="array" ref="AE329">_xlfn.IFS(AG329=TicketJuilletAout2021[[#This Row],[NoTicket]],TicketJuilletAout2021[[#This Row],[CodeCli]])</f>
        <v>CECHA</v>
      </c>
      <c r="AF329" s="20">
        <f t="shared" si="43"/>
        <v>109.07750000000001</v>
      </c>
      <c r="AG329">
        <f t="shared" si="45"/>
        <v>21657</v>
      </c>
      <c r="AN329" t="str" cm="1">
        <f t="array" ref="AN329">_xlfn.IFS(AP329=TicketJuilletAoût2021!A1384,TicketJuilletAoût2021!B1384)</f>
        <v>BETIZ</v>
      </c>
      <c r="AO329" s="23">
        <f t="shared" si="44"/>
        <v>78.55</v>
      </c>
      <c r="AP329">
        <f t="shared" si="46"/>
        <v>22712</v>
      </c>
    </row>
    <row r="330" spans="1:42" x14ac:dyDescent="0.25">
      <c r="A330">
        <v>21427</v>
      </c>
      <c r="B330">
        <v>8</v>
      </c>
      <c r="C330">
        <v>24.39</v>
      </c>
      <c r="D330">
        <v>4</v>
      </c>
      <c r="E330">
        <v>0</v>
      </c>
      <c r="F330" s="5">
        <f>DetailTicketJuilletAout2021[[#This Row],[Qte]]*(DetailTicketJuilletAout2021[[#This Row],[PrixUnit]]*(1-DetailTicketJuilletAout2021[[#This Row],[Remise%]]))</f>
        <v>97.56</v>
      </c>
      <c r="I330" s="5">
        <f>SUMIF(DétailTicketJuilletAoût2021!A325:A3357,DétailTicketJuilletAoût2021!J330,DétailTicketJuilletAoût2021!F325:F3357)</f>
        <v>87.320499999999996</v>
      </c>
      <c r="J330">
        <f t="shared" si="48"/>
        <v>21653</v>
      </c>
      <c r="M330" s="5">
        <f t="shared" si="47"/>
        <v>222.01399999999998</v>
      </c>
      <c r="N330">
        <f t="shared" si="49"/>
        <v>22708</v>
      </c>
      <c r="AE330" t="str" cm="1">
        <f t="array" ref="AE330">_xlfn.IFS(AG330=TicketJuilletAout2021[[#This Row],[NoTicket]],TicketJuilletAout2021[[#This Row],[CodeCli]])</f>
        <v>CHGRA</v>
      </c>
      <c r="AF330" s="20">
        <f t="shared" si="43"/>
        <v>42.533333333333331</v>
      </c>
      <c r="AG330">
        <f t="shared" si="45"/>
        <v>21658</v>
      </c>
      <c r="AN330" t="str" cm="1">
        <f t="array" ref="AN330">_xlfn.IFS(AP330=TicketJuilletAoût2021!A1385,TicketJuilletAoût2021!B1385)</f>
        <v>ANLER</v>
      </c>
      <c r="AO330" s="23">
        <f t="shared" si="44"/>
        <v>62.125250000000001</v>
      </c>
      <c r="AP330">
        <f t="shared" si="46"/>
        <v>22713</v>
      </c>
    </row>
    <row r="331" spans="1:42" x14ac:dyDescent="0.25">
      <c r="A331">
        <v>21427</v>
      </c>
      <c r="B331">
        <v>19</v>
      </c>
      <c r="C331">
        <v>5.49</v>
      </c>
      <c r="D331">
        <v>4</v>
      </c>
      <c r="E331">
        <v>0</v>
      </c>
      <c r="F331" s="5">
        <f>DetailTicketJuilletAout2021[[#This Row],[Qte]]*(DetailTicketJuilletAout2021[[#This Row],[PrixUnit]]*(1-DetailTicketJuilletAout2021[[#This Row],[Remise%]]))</f>
        <v>21.96</v>
      </c>
      <c r="I331" s="5">
        <f>SUMIF(DétailTicketJuilletAoût2021!A326:A3358,DétailTicketJuilletAoût2021!J331,DétailTicketJuilletAoût2021!F326:F3358)</f>
        <v>213.07999999999998</v>
      </c>
      <c r="J331">
        <f t="shared" si="48"/>
        <v>21654</v>
      </c>
      <c r="M331" s="5">
        <f t="shared" si="47"/>
        <v>396.47</v>
      </c>
      <c r="N331">
        <f t="shared" si="49"/>
        <v>22709</v>
      </c>
      <c r="AE331" t="str" cm="1">
        <f t="array" ref="AE331">_xlfn.IFS(AG331=TicketJuilletAout2021[[#This Row],[NoTicket]],TicketJuilletAout2021[[#This Row],[CodeCli]])</f>
        <v>ROHAM</v>
      </c>
      <c r="AF331" s="20">
        <f t="shared" si="43"/>
        <v>37.456666666666671</v>
      </c>
      <c r="AG331">
        <f t="shared" si="45"/>
        <v>21659</v>
      </c>
      <c r="AN331" t="str" cm="1">
        <f t="array" ref="AN331">_xlfn.IFS(AP331=TicketJuilletAoût2021!A1386,TicketJuilletAoût2021!B1386)</f>
        <v>PASAU</v>
      </c>
      <c r="AO331" s="23">
        <f t="shared" si="44"/>
        <v>185.22</v>
      </c>
      <c r="AP331">
        <f t="shared" si="46"/>
        <v>22714</v>
      </c>
    </row>
    <row r="332" spans="1:42" x14ac:dyDescent="0.25">
      <c r="A332">
        <v>21427</v>
      </c>
      <c r="B332">
        <v>42</v>
      </c>
      <c r="C332">
        <v>8.5399999999999991</v>
      </c>
      <c r="D332">
        <v>4</v>
      </c>
      <c r="E332">
        <v>0</v>
      </c>
      <c r="F332" s="5">
        <f>DetailTicketJuilletAout2021[[#This Row],[Qte]]*(DetailTicketJuilletAout2021[[#This Row],[PrixUnit]]*(1-DetailTicketJuilletAout2021[[#This Row],[Remise%]]))</f>
        <v>34.159999999999997</v>
      </c>
      <c r="I332" s="5">
        <f>SUMIF(DétailTicketJuilletAoût2021!A327:A3359,DétailTicketJuilletAoût2021!J332,DétailTicketJuilletAoût2021!F327:F3359)</f>
        <v>225.93</v>
      </c>
      <c r="J332">
        <f t="shared" si="48"/>
        <v>21655</v>
      </c>
      <c r="M332" s="5">
        <f t="shared" si="47"/>
        <v>90.24</v>
      </c>
      <c r="N332">
        <f t="shared" si="49"/>
        <v>22710</v>
      </c>
      <c r="AE332" t="str" cm="1">
        <f t="array" ref="AE332">_xlfn.IFS(AG332=TicketJuilletAout2021[[#This Row],[NoTicket]],TicketJuilletAout2021[[#This Row],[CodeCli]])</f>
        <v>SYBEL</v>
      </c>
      <c r="AF332" s="20">
        <f t="shared" si="43"/>
        <v>50.46</v>
      </c>
      <c r="AG332">
        <f t="shared" si="45"/>
        <v>21660</v>
      </c>
      <c r="AN332" t="str" cm="1">
        <f t="array" ref="AN332">_xlfn.IFS(AP332=TicketJuilletAoût2021!A1387,TicketJuilletAoût2021!B1387)</f>
        <v>BRLEH</v>
      </c>
      <c r="AO332" s="23">
        <f t="shared" si="44"/>
        <v>59.006666666666668</v>
      </c>
      <c r="AP332">
        <f t="shared" si="46"/>
        <v>22715</v>
      </c>
    </row>
    <row r="333" spans="1:42" x14ac:dyDescent="0.25">
      <c r="A333">
        <v>21428</v>
      </c>
      <c r="B333">
        <v>17</v>
      </c>
      <c r="C333">
        <v>23.78</v>
      </c>
      <c r="D333">
        <v>3</v>
      </c>
      <c r="E333">
        <v>0.1</v>
      </c>
      <c r="F333" s="5">
        <f>DetailTicketJuilletAout2021[[#This Row],[Qte]]*(DetailTicketJuilletAout2021[[#This Row],[PrixUnit]]*(1-DetailTicketJuilletAout2021[[#This Row],[Remise%]]))</f>
        <v>64.206000000000003</v>
      </c>
      <c r="I333" s="5">
        <f>SUMIF(DétailTicketJuilletAoût2021!A328:A3360,DétailTicketJuilletAoût2021!J333,DétailTicketJuilletAoût2021!F328:F3360)</f>
        <v>314.68</v>
      </c>
      <c r="J333">
        <f t="shared" si="48"/>
        <v>21656</v>
      </c>
      <c r="M333" s="5">
        <f t="shared" si="47"/>
        <v>159.36599999999999</v>
      </c>
      <c r="N333">
        <f t="shared" si="49"/>
        <v>22711</v>
      </c>
      <c r="AE333" t="str" cm="1">
        <f t="array" ref="AE333">_xlfn.IFS(AG333=TicketJuilletAout2021[[#This Row],[NoTicket]],TicketJuilletAout2021[[#This Row],[CodeCli]])</f>
        <v>PALER</v>
      </c>
      <c r="AF333" s="20">
        <f t="shared" si="43"/>
        <v>32.704999999999998</v>
      </c>
      <c r="AG333">
        <f t="shared" si="45"/>
        <v>21661</v>
      </c>
      <c r="AN333" t="str" cm="1">
        <f t="array" ref="AN333">_xlfn.IFS(AP333=TicketJuilletAoût2021!A1388,TicketJuilletAoût2021!B1388)</f>
        <v>NISCH</v>
      </c>
      <c r="AO333" s="23">
        <f t="shared" si="44"/>
        <v>47.564999999999998</v>
      </c>
      <c r="AP333">
        <f t="shared" si="46"/>
        <v>22716</v>
      </c>
    </row>
    <row r="334" spans="1:42" x14ac:dyDescent="0.25">
      <c r="A334">
        <v>21428</v>
      </c>
      <c r="B334">
        <v>56</v>
      </c>
      <c r="C334">
        <v>23.17</v>
      </c>
      <c r="D334">
        <v>3</v>
      </c>
      <c r="E334">
        <v>0</v>
      </c>
      <c r="F334" s="5">
        <f>DetailTicketJuilletAout2021[[#This Row],[Qte]]*(DetailTicketJuilletAout2021[[#This Row],[PrixUnit]]*(1-DetailTicketJuilletAout2021[[#This Row],[Remise%]]))</f>
        <v>69.510000000000005</v>
      </c>
      <c r="I334" s="5">
        <f>SUMIF(DétailTicketJuilletAoût2021!A329:A3361,DétailTicketJuilletAoût2021!J334,DétailTicketJuilletAoût2021!F329:F3361)</f>
        <v>436.31000000000006</v>
      </c>
      <c r="J334">
        <f t="shared" si="48"/>
        <v>21657</v>
      </c>
      <c r="M334" s="5">
        <f t="shared" si="47"/>
        <v>314.2</v>
      </c>
      <c r="N334">
        <f t="shared" si="49"/>
        <v>22712</v>
      </c>
      <c r="AE334" t="str" cm="1">
        <f t="array" ref="AE334">_xlfn.IFS(AG334=TicketJuilletAout2021[[#This Row],[NoTicket]],TicketJuilletAout2021[[#This Row],[CodeCli]])</f>
        <v>OLLHE</v>
      </c>
      <c r="AF334" s="20">
        <f t="shared" si="43"/>
        <v>46.87616666666667</v>
      </c>
      <c r="AG334">
        <f t="shared" si="45"/>
        <v>21662</v>
      </c>
      <c r="AN334" t="str" cm="1">
        <f t="array" ref="AN334">_xlfn.IFS(AP334=TicketJuilletAoût2021!A1389,TicketJuilletAoût2021!B1389)</f>
        <v>ALCLE</v>
      </c>
      <c r="AO334" s="23">
        <f t="shared" si="44"/>
        <v>86.91</v>
      </c>
      <c r="AP334">
        <f t="shared" si="46"/>
        <v>22717</v>
      </c>
    </row>
    <row r="335" spans="1:42" x14ac:dyDescent="0.25">
      <c r="A335">
        <v>21429</v>
      </c>
      <c r="B335">
        <v>7</v>
      </c>
      <c r="C335">
        <v>4.25</v>
      </c>
      <c r="D335">
        <v>1</v>
      </c>
      <c r="E335">
        <v>0</v>
      </c>
      <c r="F335" s="5">
        <f>DetailTicketJuilletAout2021[[#This Row],[Qte]]*(DetailTicketJuilletAout2021[[#This Row],[PrixUnit]]*(1-DetailTicketJuilletAout2021[[#This Row],[Remise%]]))</f>
        <v>4.25</v>
      </c>
      <c r="I335" s="5">
        <f>SUMIF(DétailTicketJuilletAoût2021!A330:A3362,DétailTicketJuilletAoût2021!J335,DétailTicketJuilletAoût2021!F330:F3362)</f>
        <v>127.6</v>
      </c>
      <c r="J335">
        <f t="shared" si="48"/>
        <v>21658</v>
      </c>
      <c r="M335" s="5">
        <f t="shared" si="47"/>
        <v>124.2505</v>
      </c>
      <c r="N335">
        <f t="shared" si="49"/>
        <v>22713</v>
      </c>
      <c r="AE335" t="str" cm="1">
        <f t="array" ref="AE335">_xlfn.IFS(AG335=TicketJuilletAout2021[[#This Row],[NoTicket]],TicketJuilletAout2021[[#This Row],[CodeCli]])</f>
        <v>ALAUV</v>
      </c>
      <c r="AF335" s="20">
        <f t="shared" si="43"/>
        <v>19.040000000000003</v>
      </c>
      <c r="AG335">
        <f t="shared" si="45"/>
        <v>21663</v>
      </c>
      <c r="AN335" t="str" cm="1">
        <f t="array" ref="AN335">_xlfn.IFS(AP335=TicketJuilletAoût2021!A1390,TicketJuilletAoût2021!B1390)</f>
        <v>JELEC</v>
      </c>
      <c r="AO335" s="23">
        <f t="shared" si="44"/>
        <v>94.52</v>
      </c>
      <c r="AP335">
        <f t="shared" si="46"/>
        <v>22718</v>
      </c>
    </row>
    <row r="336" spans="1:42" x14ac:dyDescent="0.25">
      <c r="A336">
        <v>21429</v>
      </c>
      <c r="B336">
        <v>25</v>
      </c>
      <c r="C336">
        <v>8.5399999999999991</v>
      </c>
      <c r="D336">
        <v>4</v>
      </c>
      <c r="E336">
        <v>0</v>
      </c>
      <c r="F336" s="5">
        <f>DetailTicketJuilletAout2021[[#This Row],[Qte]]*(DetailTicketJuilletAout2021[[#This Row],[PrixUnit]]*(1-DetailTicketJuilletAout2021[[#This Row],[Remise%]]))</f>
        <v>34.159999999999997</v>
      </c>
      <c r="I336" s="5">
        <f>SUMIF(DétailTicketJuilletAoût2021!A331:A3363,DétailTicketJuilletAoût2021!J336,DétailTicketJuilletAoût2021!F331:F3363)</f>
        <v>112.37</v>
      </c>
      <c r="J336">
        <f t="shared" si="48"/>
        <v>21659</v>
      </c>
      <c r="M336" s="5">
        <f t="shared" si="47"/>
        <v>185.22</v>
      </c>
      <c r="N336">
        <f t="shared" si="49"/>
        <v>22714</v>
      </c>
      <c r="AE336" t="str" cm="1">
        <f t="array" ref="AE336">_xlfn.IFS(AG336=TicketJuilletAout2021[[#This Row],[NoTicket]],TicketJuilletAout2021[[#This Row],[CodeCli]])</f>
        <v>NOBEL</v>
      </c>
      <c r="AF336" s="20">
        <f t="shared" si="43"/>
        <v>57.32</v>
      </c>
      <c r="AG336">
        <f t="shared" si="45"/>
        <v>21664</v>
      </c>
      <c r="AN336" t="str" cm="1">
        <f t="array" ref="AN336">_xlfn.IFS(AP336=TicketJuilletAoût2021!A1391,TicketJuilletAoût2021!B1391)</f>
        <v>ANLER</v>
      </c>
      <c r="AO336" s="23">
        <f t="shared" si="44"/>
        <v>57.179999999999993</v>
      </c>
      <c r="AP336">
        <f t="shared" si="46"/>
        <v>22719</v>
      </c>
    </row>
    <row r="337" spans="1:42" x14ac:dyDescent="0.25">
      <c r="A337">
        <v>21429</v>
      </c>
      <c r="B337">
        <v>39</v>
      </c>
      <c r="C337">
        <v>10.98</v>
      </c>
      <c r="D337">
        <v>4</v>
      </c>
      <c r="E337">
        <v>0.15</v>
      </c>
      <c r="F337" s="5">
        <f>DetailTicketJuilletAout2021[[#This Row],[Qte]]*(DetailTicketJuilletAout2021[[#This Row],[PrixUnit]]*(1-DetailTicketJuilletAout2021[[#This Row],[Remise%]]))</f>
        <v>37.332000000000001</v>
      </c>
      <c r="I337" s="5">
        <f>SUMIF(DétailTicketJuilletAoût2021!A332:A3364,DétailTicketJuilletAoût2021!J337,DétailTicketJuilletAoût2021!F332:F3364)</f>
        <v>100.92</v>
      </c>
      <c r="J337">
        <f t="shared" si="48"/>
        <v>21660</v>
      </c>
      <c r="M337" s="5">
        <f t="shared" si="47"/>
        <v>177.02</v>
      </c>
      <c r="N337">
        <f t="shared" si="49"/>
        <v>22715</v>
      </c>
      <c r="AE337" t="str" cm="1">
        <f t="array" ref="AE337">_xlfn.IFS(AG337=TicketJuilletAout2021[[#This Row],[NoTicket]],TicketJuilletAout2021[[#This Row],[CodeCli]])</f>
        <v>CLJAN</v>
      </c>
      <c r="AF337" s="20">
        <f t="shared" si="43"/>
        <v>178.95733333333337</v>
      </c>
      <c r="AG337">
        <f t="shared" si="45"/>
        <v>21665</v>
      </c>
      <c r="AN337" t="str" cm="1">
        <f t="array" ref="AN337">_xlfn.IFS(AP337=TicketJuilletAoût2021!A1392,TicketJuilletAoût2021!B1392)</f>
        <v>HALER</v>
      </c>
      <c r="AO337" s="23">
        <f t="shared" si="44"/>
        <v>34.752000000000002</v>
      </c>
      <c r="AP337">
        <f t="shared" si="46"/>
        <v>22720</v>
      </c>
    </row>
    <row r="338" spans="1:42" x14ac:dyDescent="0.25">
      <c r="A338">
        <v>21429</v>
      </c>
      <c r="B338">
        <v>1448</v>
      </c>
      <c r="C338">
        <v>9.77</v>
      </c>
      <c r="D338">
        <v>1</v>
      </c>
      <c r="E338">
        <v>0</v>
      </c>
      <c r="F338" s="5">
        <f>DetailTicketJuilletAout2021[[#This Row],[Qte]]*(DetailTicketJuilletAout2021[[#This Row],[PrixUnit]]*(1-DetailTicketJuilletAout2021[[#This Row],[Remise%]]))</f>
        <v>9.77</v>
      </c>
      <c r="I338" s="5">
        <f>SUMIF(DétailTicketJuilletAoût2021!A333:A3365,DétailTicketJuilletAoût2021!J338,DétailTicketJuilletAoût2021!F333:F3365)</f>
        <v>65.41</v>
      </c>
      <c r="J338">
        <f t="shared" si="48"/>
        <v>21661</v>
      </c>
      <c r="M338" s="5">
        <f t="shared" si="47"/>
        <v>95.13</v>
      </c>
      <c r="N338">
        <f t="shared" si="49"/>
        <v>22716</v>
      </c>
      <c r="AE338" t="str" cm="1">
        <f t="array" ref="AE338">_xlfn.IFS(AG338=TicketJuilletAout2021[[#This Row],[NoTicket]],TicketJuilletAout2021[[#This Row],[CodeCli]])</f>
        <v>JEBOR</v>
      </c>
      <c r="AF338" s="20">
        <f t="shared" si="43"/>
        <v>35.909999999999997</v>
      </c>
      <c r="AG338">
        <f t="shared" si="45"/>
        <v>21666</v>
      </c>
      <c r="AN338" t="str" cm="1">
        <f t="array" ref="AN338">_xlfn.IFS(AP338=TicketJuilletAoût2021!A1393,TicketJuilletAoût2021!B1393)</f>
        <v>DACOU</v>
      </c>
      <c r="AO338" s="23">
        <f t="shared" si="44"/>
        <v>41.005000000000003</v>
      </c>
      <c r="AP338">
        <f t="shared" si="46"/>
        <v>22721</v>
      </c>
    </row>
    <row r="339" spans="1:42" x14ac:dyDescent="0.25">
      <c r="A339">
        <v>21429</v>
      </c>
      <c r="B339">
        <v>1495</v>
      </c>
      <c r="C339">
        <v>12.41</v>
      </c>
      <c r="D339">
        <v>1</v>
      </c>
      <c r="E339">
        <v>0</v>
      </c>
      <c r="F339" s="5">
        <f>DetailTicketJuilletAout2021[[#This Row],[Qte]]*(DetailTicketJuilletAout2021[[#This Row],[PrixUnit]]*(1-DetailTicketJuilletAout2021[[#This Row],[Remise%]]))</f>
        <v>12.41</v>
      </c>
      <c r="I339" s="5">
        <f>SUMIF(DétailTicketJuilletAoût2021!A334:A3366,DétailTicketJuilletAoût2021!J339,DétailTicketJuilletAoût2021!F334:F3366)</f>
        <v>140.6285</v>
      </c>
      <c r="J339">
        <f t="shared" si="48"/>
        <v>21662</v>
      </c>
      <c r="M339" s="5">
        <f t="shared" si="47"/>
        <v>86.91</v>
      </c>
      <c r="N339">
        <f t="shared" si="49"/>
        <v>22717</v>
      </c>
      <c r="AE339" t="str" cm="1">
        <f t="array" ref="AE339">_xlfn.IFS(AG339=TicketJuilletAout2021[[#This Row],[NoTicket]],TicketJuilletAout2021[[#This Row],[CodeCli]])</f>
        <v>YAKAL</v>
      </c>
      <c r="AF339" s="20">
        <f t="shared" si="43"/>
        <v>29.28</v>
      </c>
      <c r="AG339">
        <f t="shared" si="45"/>
        <v>21667</v>
      </c>
      <c r="AN339" t="str" cm="1">
        <f t="array" ref="AN339">_xlfn.IFS(AP339=TicketJuilletAoût2021!A1394,TicketJuilletAoût2021!B1394)</f>
        <v>ERDEB</v>
      </c>
      <c r="AO339" s="23">
        <f t="shared" si="44"/>
        <v>54.352666666666664</v>
      </c>
      <c r="AP339">
        <f t="shared" si="46"/>
        <v>22722</v>
      </c>
    </row>
    <row r="340" spans="1:42" x14ac:dyDescent="0.25">
      <c r="A340">
        <v>21430</v>
      </c>
      <c r="B340">
        <v>1</v>
      </c>
      <c r="C340">
        <v>10.98</v>
      </c>
      <c r="D340">
        <v>4</v>
      </c>
      <c r="E340">
        <v>0.15</v>
      </c>
      <c r="F340" s="5">
        <f>DetailTicketJuilletAout2021[[#This Row],[Qte]]*(DetailTicketJuilletAout2021[[#This Row],[PrixUnit]]*(1-DetailTicketJuilletAout2021[[#This Row],[Remise%]]))</f>
        <v>37.332000000000001</v>
      </c>
      <c r="I340" s="5">
        <f>SUMIF(DétailTicketJuilletAoût2021!A335:A3367,DétailTicketJuilletAoût2021!J340,DétailTicketJuilletAoût2021!F335:F3367)</f>
        <v>19.040000000000003</v>
      </c>
      <c r="J340">
        <f t="shared" si="48"/>
        <v>21663</v>
      </c>
      <c r="M340" s="5">
        <f t="shared" si="47"/>
        <v>94.52</v>
      </c>
      <c r="N340">
        <f t="shared" si="49"/>
        <v>22718</v>
      </c>
      <c r="AE340" t="str" cm="1">
        <f t="array" ref="AE340">_xlfn.IFS(AG340=TicketJuilletAout2021[[#This Row],[NoTicket]],TicketJuilletAout2021[[#This Row],[CodeCli]])</f>
        <v>DACOU</v>
      </c>
      <c r="AF340" s="20">
        <f t="shared" si="43"/>
        <v>18.155999999999999</v>
      </c>
      <c r="AG340">
        <f t="shared" si="45"/>
        <v>21668</v>
      </c>
      <c r="AN340" t="str" cm="1">
        <f t="array" ref="AN340">_xlfn.IFS(AP340=TicketJuilletAoût2021!A1395,TicketJuilletAoût2021!B1395)</f>
        <v>MIGAL</v>
      </c>
      <c r="AO340" s="23">
        <f t="shared" si="44"/>
        <v>50.513722222222221</v>
      </c>
      <c r="AP340">
        <f t="shared" si="46"/>
        <v>22723</v>
      </c>
    </row>
    <row r="341" spans="1:42" x14ac:dyDescent="0.25">
      <c r="A341">
        <v>21430</v>
      </c>
      <c r="B341">
        <v>23</v>
      </c>
      <c r="C341">
        <v>5.49</v>
      </c>
      <c r="D341">
        <v>3</v>
      </c>
      <c r="E341">
        <v>0</v>
      </c>
      <c r="F341" s="5">
        <f>DetailTicketJuilletAout2021[[#This Row],[Qte]]*(DetailTicketJuilletAout2021[[#This Row],[PrixUnit]]*(1-DetailTicketJuilletAout2021[[#This Row],[Remise%]]))</f>
        <v>16.47</v>
      </c>
      <c r="I341" s="5">
        <f>SUMIF(DétailTicketJuilletAoût2021!A336:A3368,DétailTicketJuilletAoût2021!J341,DétailTicketJuilletAoût2021!F336:F3368)</f>
        <v>114.64</v>
      </c>
      <c r="J341">
        <f t="shared" si="48"/>
        <v>21664</v>
      </c>
      <c r="M341" s="5">
        <f t="shared" si="47"/>
        <v>57.179999999999993</v>
      </c>
      <c r="N341">
        <f t="shared" si="49"/>
        <v>22719</v>
      </c>
      <c r="AE341" t="str" cm="1">
        <f t="array" ref="AE341">_xlfn.IFS(AG341=TicketJuilletAout2021[[#This Row],[NoTicket]],TicketJuilletAout2021[[#This Row],[CodeCli]])</f>
        <v>BEAVI</v>
      </c>
      <c r="AF341" s="20">
        <f t="shared" si="43"/>
        <v>55.336666666666666</v>
      </c>
      <c r="AG341">
        <f t="shared" si="45"/>
        <v>21669</v>
      </c>
      <c r="AN341" t="str" cm="1">
        <f t="array" ref="AN341">_xlfn.IFS(AP341=TicketJuilletAoût2021!A1396,TicketJuilletAoût2021!B1396)</f>
        <v>NISCH</v>
      </c>
      <c r="AO341" s="23">
        <f t="shared" si="44"/>
        <v>26.984999999999999</v>
      </c>
      <c r="AP341">
        <f t="shared" si="46"/>
        <v>22724</v>
      </c>
    </row>
    <row r="342" spans="1:42" x14ac:dyDescent="0.25">
      <c r="A342">
        <v>21431</v>
      </c>
      <c r="B342">
        <v>54</v>
      </c>
      <c r="C342">
        <v>4.57</v>
      </c>
      <c r="D342">
        <v>3</v>
      </c>
      <c r="E342">
        <v>0</v>
      </c>
      <c r="F342" s="5">
        <f>DetailTicketJuilletAout2021[[#This Row],[Qte]]*(DetailTicketJuilletAout2021[[#This Row],[PrixUnit]]*(1-DetailTicketJuilletAout2021[[#This Row],[Remise%]]))</f>
        <v>13.71</v>
      </c>
      <c r="I342" s="5">
        <f>SUMIF(DétailTicketJuilletAoût2021!A337:A3369,DétailTicketJuilletAoût2021!J342,DétailTicketJuilletAoût2021!F337:F3369)</f>
        <v>536.87200000000007</v>
      </c>
      <c r="J342">
        <f t="shared" si="48"/>
        <v>21665</v>
      </c>
      <c r="M342" s="5">
        <f t="shared" si="47"/>
        <v>34.752000000000002</v>
      </c>
      <c r="N342">
        <f t="shared" si="49"/>
        <v>22720</v>
      </c>
      <c r="AE342" t="str" cm="1">
        <f t="array" ref="AE342">_xlfn.IFS(AG342=TicketJuilletAout2021[[#This Row],[NoTicket]],TicketJuilletAout2021[[#This Row],[CodeCli]])</f>
        <v>ARBLA</v>
      </c>
      <c r="AF342" s="20">
        <f t="shared" si="43"/>
        <v>74.144000000000005</v>
      </c>
      <c r="AG342">
        <f t="shared" si="45"/>
        <v>21670</v>
      </c>
      <c r="AN342" t="str" cm="1">
        <f t="array" ref="AN342">_xlfn.IFS(AP342=TicketJuilletAoût2021!A1397,TicketJuilletAoût2021!B1397)</f>
        <v>MOELK</v>
      </c>
      <c r="AO342" s="23">
        <f t="shared" si="44"/>
        <v>52.649900000000002</v>
      </c>
      <c r="AP342">
        <f t="shared" si="46"/>
        <v>22725</v>
      </c>
    </row>
    <row r="343" spans="1:42" x14ac:dyDescent="0.25">
      <c r="A343">
        <v>21432</v>
      </c>
      <c r="B343">
        <v>50</v>
      </c>
      <c r="C343">
        <v>9.91</v>
      </c>
      <c r="D343">
        <v>4</v>
      </c>
      <c r="E343">
        <v>0.1</v>
      </c>
      <c r="F343" s="5">
        <f>DetailTicketJuilletAout2021[[#This Row],[Qte]]*(DetailTicketJuilletAout2021[[#This Row],[PrixUnit]]*(1-DetailTicketJuilletAout2021[[#This Row],[Remise%]]))</f>
        <v>35.676000000000002</v>
      </c>
      <c r="I343" s="5">
        <f>SUMIF(DétailTicketJuilletAoût2021!A338:A3370,DétailTicketJuilletAoût2021!J343,DétailTicketJuilletAoût2021!F338:F3370)</f>
        <v>35.909999999999997</v>
      </c>
      <c r="J343">
        <f t="shared" si="48"/>
        <v>21666</v>
      </c>
      <c r="M343" s="5">
        <f t="shared" si="47"/>
        <v>82.01</v>
      </c>
      <c r="N343">
        <f t="shared" si="49"/>
        <v>22721</v>
      </c>
      <c r="AE343" t="str" cm="1">
        <f t="array" ref="AE343">_xlfn.IFS(AG343=TicketJuilletAout2021[[#This Row],[NoTicket]],TicketJuilletAout2021[[#This Row],[CodeCli]])</f>
        <v>HALER</v>
      </c>
      <c r="AF343" s="20">
        <f t="shared" si="43"/>
        <v>54.88</v>
      </c>
      <c r="AG343">
        <f t="shared" si="45"/>
        <v>21671</v>
      </c>
      <c r="AN343" t="str" cm="1">
        <f t="array" ref="AN343">_xlfn.IFS(AP343=TicketJuilletAoût2021!A1398,TicketJuilletAoût2021!B1398)</f>
        <v>PAJAL</v>
      </c>
      <c r="AO343" s="23">
        <f t="shared" si="44"/>
        <v>26.901</v>
      </c>
      <c r="AP343">
        <f t="shared" si="46"/>
        <v>22726</v>
      </c>
    </row>
    <row r="344" spans="1:42" x14ac:dyDescent="0.25">
      <c r="A344">
        <v>21432</v>
      </c>
      <c r="B344">
        <v>69</v>
      </c>
      <c r="C344">
        <v>21.95</v>
      </c>
      <c r="D344">
        <v>4</v>
      </c>
      <c r="E344">
        <v>0.1</v>
      </c>
      <c r="F344" s="5">
        <f>DetailTicketJuilletAout2021[[#This Row],[Qte]]*(DetailTicketJuilletAout2021[[#This Row],[PrixUnit]]*(1-DetailTicketJuilletAout2021[[#This Row],[Remise%]]))</f>
        <v>79.02</v>
      </c>
      <c r="I344" s="5">
        <f>SUMIF(DétailTicketJuilletAoût2021!A339:A3371,DétailTicketJuilletAoût2021!J344,DétailTicketJuilletAoût2021!F339:F3371)</f>
        <v>29.28</v>
      </c>
      <c r="J344">
        <f t="shared" si="48"/>
        <v>21667</v>
      </c>
      <c r="M344" s="5">
        <f t="shared" si="47"/>
        <v>163.05799999999999</v>
      </c>
      <c r="N344">
        <f t="shared" si="49"/>
        <v>22722</v>
      </c>
      <c r="AE344" t="str" cm="1">
        <f t="array" ref="AE344">_xlfn.IFS(AG344=TicketJuilletAout2021[[#This Row],[NoTicket]],TicketJuilletAout2021[[#This Row],[CodeCli]])</f>
        <v>JÉBAZ</v>
      </c>
      <c r="AF344" s="20">
        <f t="shared" si="43"/>
        <v>39.409000000000006</v>
      </c>
      <c r="AG344">
        <f t="shared" si="45"/>
        <v>21672</v>
      </c>
      <c r="AN344" t="str" cm="1">
        <f t="array" ref="AN344">_xlfn.IFS(AP344=TicketJuilletAoût2021!A1399,TicketJuilletAoût2021!B1399)</f>
        <v>PABEL</v>
      </c>
      <c r="AO344" s="23">
        <f t="shared" si="44"/>
        <v>43.529399999999995</v>
      </c>
      <c r="AP344">
        <f t="shared" si="46"/>
        <v>22727</v>
      </c>
    </row>
    <row r="345" spans="1:42" x14ac:dyDescent="0.25">
      <c r="A345">
        <v>21433</v>
      </c>
      <c r="B345">
        <v>38</v>
      </c>
      <c r="C345">
        <v>160.68</v>
      </c>
      <c r="D345">
        <v>3</v>
      </c>
      <c r="E345">
        <v>0.05</v>
      </c>
      <c r="F345" s="5">
        <f>DetailTicketJuilletAout2021[[#This Row],[Qte]]*(DetailTicketJuilletAout2021[[#This Row],[PrixUnit]]*(1-DetailTicketJuilletAout2021[[#This Row],[Remise%]]))</f>
        <v>457.93799999999999</v>
      </c>
      <c r="I345" s="5">
        <f>SUMIF(DétailTicketJuilletAoût2021!A340:A3372,DétailTicketJuilletAoût2021!J345,DétailTicketJuilletAoût2021!F340:F3372)</f>
        <v>18.155999999999999</v>
      </c>
      <c r="J345">
        <f t="shared" si="48"/>
        <v>21668</v>
      </c>
      <c r="M345" s="5">
        <f t="shared" si="47"/>
        <v>454.62349999999998</v>
      </c>
      <c r="N345">
        <f t="shared" si="49"/>
        <v>22723</v>
      </c>
      <c r="AE345" t="str" cm="1">
        <f t="array" ref="AE345">_xlfn.IFS(AG345=TicketJuilletAout2021[[#This Row],[NoTicket]],TicketJuilletAout2021[[#This Row],[CodeCli]])</f>
        <v>ZOHED</v>
      </c>
      <c r="AF345" s="20">
        <f t="shared" si="43"/>
        <v>48.173333333333339</v>
      </c>
      <c r="AG345">
        <f t="shared" si="45"/>
        <v>21673</v>
      </c>
      <c r="AN345" t="str" cm="1">
        <f t="array" ref="AN345">_xlfn.IFS(AP345=TicketJuilletAoût2021!A1400,TicketJuilletAoût2021!B1400)</f>
        <v>DIGOM</v>
      </c>
      <c r="AO345" s="23">
        <f t="shared" si="44"/>
        <v>25.370666666666665</v>
      </c>
      <c r="AP345">
        <f t="shared" si="46"/>
        <v>22728</v>
      </c>
    </row>
    <row r="346" spans="1:42" x14ac:dyDescent="0.25">
      <c r="A346">
        <v>21433</v>
      </c>
      <c r="B346">
        <v>41</v>
      </c>
      <c r="C346">
        <v>5.79</v>
      </c>
      <c r="D346">
        <v>4</v>
      </c>
      <c r="E346">
        <v>0</v>
      </c>
      <c r="F346" s="5">
        <f>DetailTicketJuilletAout2021[[#This Row],[Qte]]*(DetailTicketJuilletAout2021[[#This Row],[PrixUnit]]*(1-DetailTicketJuilletAout2021[[#This Row],[Remise%]]))</f>
        <v>23.16</v>
      </c>
      <c r="I346" s="5">
        <f>SUMIF(DétailTicketJuilletAoût2021!A341:A3373,DétailTicketJuilletAoût2021!J346,DétailTicketJuilletAoût2021!F341:F3373)</f>
        <v>166.01</v>
      </c>
      <c r="J346">
        <f t="shared" si="48"/>
        <v>21669</v>
      </c>
      <c r="M346" s="5">
        <f t="shared" si="47"/>
        <v>53.97</v>
      </c>
      <c r="N346">
        <f t="shared" si="49"/>
        <v>22724</v>
      </c>
      <c r="AE346" t="str" cm="1">
        <f t="array" ref="AE346">_xlfn.IFS(AG346=TicketJuilletAout2021[[#This Row],[NoTicket]],TicketJuilletAout2021[[#This Row],[CodeCli]])</f>
        <v>ANLER</v>
      </c>
      <c r="AF346" s="20">
        <f t="shared" si="43"/>
        <v>62.125250000000001</v>
      </c>
      <c r="AG346">
        <f t="shared" si="45"/>
        <v>21674</v>
      </c>
      <c r="AN346" t="str" cm="1">
        <f t="array" ref="AN346">_xlfn.IFS(AP346=TicketJuilletAoût2021!A1401,TicketJuilletAoût2021!B1401)</f>
        <v>CÉDAU</v>
      </c>
      <c r="AO346" s="23">
        <f t="shared" si="44"/>
        <v>88.634999999999991</v>
      </c>
      <c r="AP346">
        <f t="shared" si="46"/>
        <v>22729</v>
      </c>
    </row>
    <row r="347" spans="1:42" x14ac:dyDescent="0.25">
      <c r="A347">
        <v>21433</v>
      </c>
      <c r="B347">
        <v>44</v>
      </c>
      <c r="C347">
        <v>11.89</v>
      </c>
      <c r="D347">
        <v>4</v>
      </c>
      <c r="E347">
        <v>0.05</v>
      </c>
      <c r="F347" s="5">
        <f>DetailTicketJuilletAout2021[[#This Row],[Qte]]*(DetailTicketJuilletAout2021[[#This Row],[PrixUnit]]*(1-DetailTicketJuilletAout2021[[#This Row],[Remise%]]))</f>
        <v>45.182000000000002</v>
      </c>
      <c r="I347" s="5">
        <f>SUMIF(DétailTicketJuilletAoût2021!A342:A3374,DétailTicketJuilletAoût2021!J347,DétailTicketJuilletAoût2021!F342:F3374)</f>
        <v>148.28800000000001</v>
      </c>
      <c r="J347">
        <f t="shared" si="48"/>
        <v>21670</v>
      </c>
      <c r="M347" s="5">
        <f t="shared" si="47"/>
        <v>263.24950000000001</v>
      </c>
      <c r="N347">
        <f t="shared" si="49"/>
        <v>22725</v>
      </c>
      <c r="AE347" t="str" cm="1">
        <f t="array" ref="AE347">_xlfn.IFS(AG347=TicketJuilletAout2021[[#This Row],[NoTicket]],TicketJuilletAout2021[[#This Row],[CodeCli]])</f>
        <v>ANLER</v>
      </c>
      <c r="AF347" s="20">
        <f t="shared" si="43"/>
        <v>85.978666666666683</v>
      </c>
      <c r="AG347">
        <f t="shared" si="45"/>
        <v>21675</v>
      </c>
      <c r="AN347" t="str" cm="1">
        <f t="array" ref="AN347">_xlfn.IFS(AP347=TicketJuilletAoût2021!A1402,TicketJuilletAoût2021!B1402)</f>
        <v>DIDAL</v>
      </c>
      <c r="AO347" s="23">
        <f t="shared" si="44"/>
        <v>58.78</v>
      </c>
      <c r="AP347">
        <f t="shared" si="46"/>
        <v>22730</v>
      </c>
    </row>
    <row r="348" spans="1:42" x14ac:dyDescent="0.25">
      <c r="A348">
        <v>21433</v>
      </c>
      <c r="B348">
        <v>65</v>
      </c>
      <c r="C348">
        <v>12.81</v>
      </c>
      <c r="D348">
        <v>4</v>
      </c>
      <c r="E348">
        <v>0.05</v>
      </c>
      <c r="F348" s="5">
        <f>DetailTicketJuilletAout2021[[#This Row],[Qte]]*(DetailTicketJuilletAout2021[[#This Row],[PrixUnit]]*(1-DetailTicketJuilletAout2021[[#This Row],[Remise%]]))</f>
        <v>48.677999999999997</v>
      </c>
      <c r="I348" s="5">
        <f>SUMIF(DétailTicketJuilletAoût2021!A343:A3375,DétailTicketJuilletAoût2021!J348,DétailTicketJuilletAoût2021!F343:F3375)</f>
        <v>54.88</v>
      </c>
      <c r="J348">
        <f t="shared" si="48"/>
        <v>21671</v>
      </c>
      <c r="M348" s="5">
        <f t="shared" si="47"/>
        <v>53.802</v>
      </c>
      <c r="N348">
        <f t="shared" si="49"/>
        <v>22726</v>
      </c>
      <c r="AE348" t="str" cm="1">
        <f t="array" ref="AE348">_xlfn.IFS(AG348=TicketJuilletAout2021[[#This Row],[NoTicket]],TicketJuilletAout2021[[#This Row],[CodeCli]])</f>
        <v>PILED</v>
      </c>
      <c r="AF348" s="20">
        <f t="shared" si="43"/>
        <v>23.1</v>
      </c>
      <c r="AG348">
        <f t="shared" si="45"/>
        <v>21676</v>
      </c>
      <c r="AN348" t="str" cm="1">
        <f t="array" ref="AN348">_xlfn.IFS(AP348=TicketJuilletAoût2021!A1403,TicketJuilletAoût2021!B1403)</f>
        <v>DACOU</v>
      </c>
      <c r="AO348" s="23">
        <f t="shared" si="44"/>
        <v>69.970500000000001</v>
      </c>
      <c r="AP348">
        <f t="shared" si="46"/>
        <v>22731</v>
      </c>
    </row>
    <row r="349" spans="1:42" x14ac:dyDescent="0.25">
      <c r="A349">
        <v>21434</v>
      </c>
      <c r="B349">
        <v>24</v>
      </c>
      <c r="C349">
        <v>2.74</v>
      </c>
      <c r="D349">
        <v>4</v>
      </c>
      <c r="E349">
        <v>0</v>
      </c>
      <c r="F349" s="5">
        <f>DetailTicketJuilletAout2021[[#This Row],[Qte]]*(DetailTicketJuilletAout2021[[#This Row],[PrixUnit]]*(1-DetailTicketJuilletAout2021[[#This Row],[Remise%]]))</f>
        <v>10.96</v>
      </c>
      <c r="I349" s="5">
        <f>SUMIF(DétailTicketJuilletAoût2021!A344:A3376,DétailTicketJuilletAoût2021!J349,DétailTicketJuilletAoût2021!F344:F3376)</f>
        <v>78.818000000000012</v>
      </c>
      <c r="J349">
        <f t="shared" si="48"/>
        <v>21672</v>
      </c>
      <c r="M349" s="5">
        <f t="shared" si="47"/>
        <v>217.64699999999999</v>
      </c>
      <c r="N349">
        <f t="shared" si="49"/>
        <v>22727</v>
      </c>
      <c r="AE349" t="str" cm="1">
        <f t="array" ref="AE349">_xlfn.IFS(AG349=TicketJuilletAout2021[[#This Row],[NoTicket]],TicketJuilletAout2021[[#This Row],[CodeCli]])</f>
        <v>CHLEC</v>
      </c>
      <c r="AF349" s="20">
        <f t="shared" si="43"/>
        <v>59.379999999999995</v>
      </c>
      <c r="AG349">
        <f t="shared" si="45"/>
        <v>21677</v>
      </c>
      <c r="AN349" t="str" cm="1">
        <f t="array" ref="AN349">_xlfn.IFS(AP349=TicketJuilletAoût2021!A1404,TicketJuilletAoût2021!B1404)</f>
        <v>PILED</v>
      </c>
      <c r="AO349" s="23">
        <f t="shared" si="44"/>
        <v>23.1</v>
      </c>
      <c r="AP349">
        <f t="shared" si="46"/>
        <v>22732</v>
      </c>
    </row>
    <row r="350" spans="1:42" x14ac:dyDescent="0.25">
      <c r="A350">
        <v>21434</v>
      </c>
      <c r="B350">
        <v>54</v>
      </c>
      <c r="C350">
        <v>4.57</v>
      </c>
      <c r="D350">
        <v>3</v>
      </c>
      <c r="E350">
        <v>0.15</v>
      </c>
      <c r="F350" s="5">
        <f>DetailTicketJuilletAout2021[[#This Row],[Qte]]*(DetailTicketJuilletAout2021[[#This Row],[PrixUnit]]*(1-DetailTicketJuilletAout2021[[#This Row],[Remise%]]))</f>
        <v>11.653500000000001</v>
      </c>
      <c r="I350" s="5">
        <f>SUMIF(DétailTicketJuilletAoût2021!A345:A3377,DétailTicketJuilletAoût2021!J350,DétailTicketJuilletAoût2021!F345:F3377)</f>
        <v>144.52000000000001</v>
      </c>
      <c r="J350">
        <f t="shared" si="48"/>
        <v>21673</v>
      </c>
      <c r="M350" s="5">
        <f t="shared" si="47"/>
        <v>76.111999999999995</v>
      </c>
      <c r="N350">
        <f t="shared" si="49"/>
        <v>22728</v>
      </c>
      <c r="AE350" t="str" cm="1">
        <f t="array" ref="AE350">_xlfn.IFS(AG350=TicketJuilletAout2021[[#This Row],[NoTicket]],TicketJuilletAout2021[[#This Row],[CodeCli]])</f>
        <v>CHLAB</v>
      </c>
      <c r="AF350" s="20">
        <f t="shared" si="43"/>
        <v>62.493333333333339</v>
      </c>
      <c r="AG350">
        <f t="shared" si="45"/>
        <v>21678</v>
      </c>
      <c r="AN350" t="str" cm="1">
        <f t="array" ref="AN350">_xlfn.IFS(AP350=TicketJuilletAoût2021!A1405,TicketJuilletAoût2021!B1405)</f>
        <v>CHROU</v>
      </c>
      <c r="AO350" s="23">
        <f t="shared" si="44"/>
        <v>37.799999999999997</v>
      </c>
      <c r="AP350">
        <f t="shared" si="46"/>
        <v>22733</v>
      </c>
    </row>
    <row r="351" spans="1:42" x14ac:dyDescent="0.25">
      <c r="A351">
        <v>21435</v>
      </c>
      <c r="B351">
        <v>11</v>
      </c>
      <c r="C351">
        <v>12.81</v>
      </c>
      <c r="D351">
        <v>4</v>
      </c>
      <c r="E351">
        <v>0.2</v>
      </c>
      <c r="F351" s="5">
        <f>DetailTicketJuilletAout2021[[#This Row],[Qte]]*(DetailTicketJuilletAout2021[[#This Row],[PrixUnit]]*(1-DetailTicketJuilletAout2021[[#This Row],[Remise%]]))</f>
        <v>40.992000000000004</v>
      </c>
      <c r="I351" s="5">
        <f>SUMIF(DétailTicketJuilletAoût2021!A346:A3378,DétailTicketJuilletAoût2021!J351,DétailTicketJuilletAoût2021!F346:F3378)</f>
        <v>124.2505</v>
      </c>
      <c r="J351">
        <f t="shared" si="48"/>
        <v>21674</v>
      </c>
      <c r="M351" s="5">
        <f t="shared" si="47"/>
        <v>177.26999999999998</v>
      </c>
      <c r="N351">
        <f t="shared" si="49"/>
        <v>22729</v>
      </c>
      <c r="AE351" t="str" cm="1">
        <f t="array" ref="AE351">_xlfn.IFS(AG351=TicketJuilletAout2021[[#This Row],[NoTicket]],TicketJuilletAout2021[[#This Row],[CodeCli]])</f>
        <v>BETIZ</v>
      </c>
      <c r="AF351" s="20">
        <f t="shared" si="43"/>
        <v>34.69733333333334</v>
      </c>
      <c r="AG351">
        <f t="shared" si="45"/>
        <v>21679</v>
      </c>
      <c r="AN351" t="str" cm="1">
        <f t="array" ref="AN351">_xlfn.IFS(AP351=TicketJuilletAoût2021!A1406,TicketJuilletAoût2021!B1406)</f>
        <v>CHLAB</v>
      </c>
      <c r="AO351" s="23">
        <f t="shared" si="44"/>
        <v>62.894999999999996</v>
      </c>
      <c r="AP351">
        <f t="shared" si="46"/>
        <v>22734</v>
      </c>
    </row>
    <row r="352" spans="1:42" x14ac:dyDescent="0.25">
      <c r="A352">
        <v>21435</v>
      </c>
      <c r="B352">
        <v>38</v>
      </c>
      <c r="C352">
        <v>160.68</v>
      </c>
      <c r="D352">
        <v>4</v>
      </c>
      <c r="E352">
        <v>0.2</v>
      </c>
      <c r="F352" s="5">
        <f>DetailTicketJuilletAout2021[[#This Row],[Qte]]*(DetailTicketJuilletAout2021[[#This Row],[PrixUnit]]*(1-DetailTicketJuilletAout2021[[#This Row],[Remise%]]))</f>
        <v>514.17600000000004</v>
      </c>
      <c r="I352" s="5">
        <f>SUMIF(DétailTicketJuilletAoût2021!A347:A3379,DétailTicketJuilletAoût2021!J352,DétailTicketJuilletAoût2021!F347:F3379)</f>
        <v>257.93600000000004</v>
      </c>
      <c r="J352">
        <f t="shared" si="48"/>
        <v>21675</v>
      </c>
      <c r="M352" s="5">
        <f t="shared" si="47"/>
        <v>117.56</v>
      </c>
      <c r="N352">
        <f t="shared" si="49"/>
        <v>22730</v>
      </c>
      <c r="AE352" t="str" cm="1">
        <f t="array" ref="AE352">_xlfn.IFS(AG352=TicketJuilletAout2021[[#This Row],[NoTicket]],TicketJuilletAout2021[[#This Row],[CodeCli]])</f>
        <v>ALCLE</v>
      </c>
      <c r="AF352" s="20">
        <f t="shared" si="43"/>
        <v>100</v>
      </c>
      <c r="AG352">
        <f t="shared" si="45"/>
        <v>21680</v>
      </c>
      <c r="AN352" t="str" cm="1">
        <f t="array" ref="AN352">_xlfn.IFS(AP352=TicketJuilletAoût2021!A1407,TicketJuilletAoût2021!B1407)</f>
        <v>CLHAL</v>
      </c>
      <c r="AO352" s="23">
        <f t="shared" si="44"/>
        <v>67.84</v>
      </c>
      <c r="AP352">
        <f t="shared" si="46"/>
        <v>22735</v>
      </c>
    </row>
    <row r="353" spans="1:42" x14ac:dyDescent="0.25">
      <c r="A353">
        <v>21436</v>
      </c>
      <c r="B353">
        <v>1</v>
      </c>
      <c r="C353">
        <v>10.98</v>
      </c>
      <c r="D353">
        <v>4</v>
      </c>
      <c r="E353">
        <v>0</v>
      </c>
      <c r="F353" s="5">
        <f>DetailTicketJuilletAout2021[[#This Row],[Qte]]*(DetailTicketJuilletAout2021[[#This Row],[PrixUnit]]*(1-DetailTicketJuilletAout2021[[#This Row],[Remise%]]))</f>
        <v>43.92</v>
      </c>
      <c r="I353" s="5">
        <f>SUMIF(DétailTicketJuilletAoût2021!A348:A3380,DétailTicketJuilletAoût2021!J353,DétailTicketJuilletAoût2021!F348:F3380)</f>
        <v>46.2</v>
      </c>
      <c r="J353">
        <f t="shared" si="48"/>
        <v>21676</v>
      </c>
      <c r="M353" s="5">
        <f t="shared" si="47"/>
        <v>139.941</v>
      </c>
      <c r="N353">
        <f t="shared" si="49"/>
        <v>22731</v>
      </c>
      <c r="AE353" t="str" cm="1">
        <f t="array" ref="AE353">_xlfn.IFS(AG353=TicketJuilletAout2021[[#This Row],[NoTicket]],TicketJuilletAout2021[[#This Row],[CodeCli]])</f>
        <v>SYBEL</v>
      </c>
      <c r="AF353" s="20">
        <f t="shared" si="43"/>
        <v>150</v>
      </c>
      <c r="AG353">
        <f t="shared" si="45"/>
        <v>21681</v>
      </c>
      <c r="AN353" t="str" cm="1">
        <f t="array" ref="AN353">_xlfn.IFS(AP353=TicketJuilletAoût2021!A1408,TicketJuilletAoût2021!B1408)</f>
        <v>ROHAM</v>
      </c>
      <c r="AO353" s="23">
        <f t="shared" si="44"/>
        <v>97.86</v>
      </c>
      <c r="AP353">
        <f t="shared" si="46"/>
        <v>22736</v>
      </c>
    </row>
    <row r="354" spans="1:42" x14ac:dyDescent="0.25">
      <c r="A354">
        <v>21436</v>
      </c>
      <c r="B354">
        <v>29</v>
      </c>
      <c r="C354">
        <v>75.459999999999994</v>
      </c>
      <c r="D354">
        <v>4</v>
      </c>
      <c r="E354">
        <v>0</v>
      </c>
      <c r="F354" s="5">
        <f>DetailTicketJuilletAout2021[[#This Row],[Qte]]*(DetailTicketJuilletAout2021[[#This Row],[PrixUnit]]*(1-DetailTicketJuilletAout2021[[#This Row],[Remise%]]))</f>
        <v>301.83999999999997</v>
      </c>
      <c r="I354" s="5">
        <f>SUMIF(DétailTicketJuilletAoût2021!A349:A3381,DétailTicketJuilletAoût2021!J354,DétailTicketJuilletAoût2021!F349:F3381)</f>
        <v>178.14</v>
      </c>
      <c r="J354">
        <f t="shared" si="48"/>
        <v>21677</v>
      </c>
      <c r="M354" s="5">
        <f t="shared" si="47"/>
        <v>46.2</v>
      </c>
      <c r="N354">
        <f t="shared" si="49"/>
        <v>22732</v>
      </c>
      <c r="AE354" t="str" cm="1">
        <f t="array" ref="AE354">_xlfn.IFS(AG354=TicketJuilletAout2021[[#This Row],[NoTicket]],TicketJuilletAout2021[[#This Row],[CodeCli]])</f>
        <v>PASAU</v>
      </c>
      <c r="AF354" s="20">
        <f t="shared" si="43"/>
        <v>28.424999999999997</v>
      </c>
      <c r="AG354">
        <f t="shared" si="45"/>
        <v>21682</v>
      </c>
      <c r="AN354" t="str" cm="1">
        <f t="array" ref="AN354">_xlfn.IFS(AP354=TicketJuilletAoût2021!A1409,TicketJuilletAoût2021!B1409)</f>
        <v>ARBLA</v>
      </c>
      <c r="AO354" s="23">
        <f t="shared" si="44"/>
        <v>46.130625000000002</v>
      </c>
      <c r="AP354">
        <f t="shared" si="46"/>
        <v>22737</v>
      </c>
    </row>
    <row r="355" spans="1:42" x14ac:dyDescent="0.25">
      <c r="A355">
        <v>21437</v>
      </c>
      <c r="B355">
        <v>24</v>
      </c>
      <c r="C355">
        <v>2.74</v>
      </c>
      <c r="D355">
        <v>3</v>
      </c>
      <c r="E355">
        <v>0</v>
      </c>
      <c r="F355" s="5">
        <f>DetailTicketJuilletAout2021[[#This Row],[Qte]]*(DetailTicketJuilletAout2021[[#This Row],[PrixUnit]]*(1-DetailTicketJuilletAout2021[[#This Row],[Remise%]]))</f>
        <v>8.2200000000000006</v>
      </c>
      <c r="I355" s="5">
        <f>SUMIF(DétailTicketJuilletAoût2021!A350:A3382,DétailTicketJuilletAoût2021!J355,DétailTicketJuilletAoût2021!F350:F3382)</f>
        <v>187.48000000000002</v>
      </c>
      <c r="J355">
        <f t="shared" si="48"/>
        <v>21678</v>
      </c>
      <c r="M355" s="5">
        <f t="shared" si="47"/>
        <v>37.799999999999997</v>
      </c>
      <c r="N355">
        <f t="shared" si="49"/>
        <v>22733</v>
      </c>
      <c r="AE355" t="str" cm="1">
        <f t="array" ref="AE355">_xlfn.IFS(AG355=TicketJuilletAout2021[[#This Row],[NoTicket]],TicketJuilletAout2021[[#This Row],[CodeCli]])</f>
        <v>NAROU</v>
      </c>
      <c r="AF355" s="20">
        <f t="shared" si="43"/>
        <v>72.02000000000001</v>
      </c>
      <c r="AG355">
        <f t="shared" si="45"/>
        <v>21683</v>
      </c>
      <c r="AN355" t="str" cm="1">
        <f t="array" ref="AN355">_xlfn.IFS(AP355=TicketJuilletAoût2021!A1410,TicketJuilletAoût2021!B1410)</f>
        <v>RARAB</v>
      </c>
      <c r="AO355" s="23">
        <f t="shared" si="44"/>
        <v>19.763999999999999</v>
      </c>
      <c r="AP355">
        <f t="shared" si="46"/>
        <v>22738</v>
      </c>
    </row>
    <row r="356" spans="1:42" x14ac:dyDescent="0.25">
      <c r="A356">
        <v>21437</v>
      </c>
      <c r="B356">
        <v>57</v>
      </c>
      <c r="C356">
        <v>11.89</v>
      </c>
      <c r="D356">
        <v>3</v>
      </c>
      <c r="E356">
        <v>0</v>
      </c>
      <c r="F356" s="5">
        <f>DetailTicketJuilletAout2021[[#This Row],[Qte]]*(DetailTicketJuilletAout2021[[#This Row],[PrixUnit]]*(1-DetailTicketJuilletAout2021[[#This Row],[Remise%]]))</f>
        <v>35.67</v>
      </c>
      <c r="I356" s="5">
        <f>SUMIF(DétailTicketJuilletAoût2021!A351:A3383,DétailTicketJuilletAoût2021!J356,DétailTicketJuilletAoût2021!F351:F3383)</f>
        <v>104.09200000000001</v>
      </c>
      <c r="J356">
        <f t="shared" si="48"/>
        <v>21679</v>
      </c>
      <c r="M356" s="5">
        <f t="shared" si="47"/>
        <v>125.78999999999999</v>
      </c>
      <c r="N356">
        <f t="shared" si="49"/>
        <v>22734</v>
      </c>
      <c r="AE356" t="str" cm="1">
        <f t="array" ref="AE356">_xlfn.IFS(AG356=TicketJuilletAout2021[[#This Row],[NoTicket]],TicketJuilletAout2021[[#This Row],[CodeCli]])</f>
        <v>ZOHED</v>
      </c>
      <c r="AF356" s="20">
        <f t="shared" si="43"/>
        <v>29.73</v>
      </c>
      <c r="AG356">
        <f t="shared" si="45"/>
        <v>21684</v>
      </c>
      <c r="AN356" t="str" cm="1">
        <f t="array" ref="AN356">_xlfn.IFS(AP356=TicketJuilletAoût2021!A1411,TicketJuilletAoût2021!B1411)</f>
        <v>CLHAL</v>
      </c>
      <c r="AO356" s="23">
        <f t="shared" si="44"/>
        <v>47.86</v>
      </c>
      <c r="AP356">
        <f t="shared" si="46"/>
        <v>22739</v>
      </c>
    </row>
    <row r="357" spans="1:42" x14ac:dyDescent="0.25">
      <c r="A357">
        <v>21438</v>
      </c>
      <c r="B357">
        <v>31</v>
      </c>
      <c r="C357">
        <v>7.62</v>
      </c>
      <c r="D357">
        <v>3</v>
      </c>
      <c r="E357">
        <v>0</v>
      </c>
      <c r="F357" s="5">
        <f>DetailTicketJuilletAout2021[[#This Row],[Qte]]*(DetailTicketJuilletAout2021[[#This Row],[PrixUnit]]*(1-DetailTicketJuilletAout2021[[#This Row],[Remise%]]))</f>
        <v>22.86</v>
      </c>
      <c r="I357" s="5">
        <f>SUMIF(DétailTicketJuilletAoût2021!A352:A3384,DétailTicketJuilletAoût2021!J357,DétailTicketJuilletAoût2021!F352:F3384)</f>
        <v>200</v>
      </c>
      <c r="J357">
        <f t="shared" si="48"/>
        <v>21680</v>
      </c>
      <c r="M357" s="5">
        <f t="shared" si="47"/>
        <v>271.36</v>
      </c>
      <c r="N357">
        <f t="shared" si="49"/>
        <v>22735</v>
      </c>
      <c r="AE357" t="str" cm="1">
        <f t="array" ref="AE357">_xlfn.IFS(AG357=TicketJuilletAout2021[[#This Row],[NoTicket]],TicketJuilletAout2021[[#This Row],[CodeCli]])</f>
        <v>MOELK</v>
      </c>
      <c r="AF357" s="20">
        <f t="shared" si="43"/>
        <v>45.731999999999999</v>
      </c>
      <c r="AG357">
        <f t="shared" si="45"/>
        <v>21685</v>
      </c>
      <c r="AN357" t="str" cm="1">
        <f t="array" ref="AN357">_xlfn.IFS(AP357=TicketJuilletAoût2021!A1412,TicketJuilletAoût2021!B1412)</f>
        <v>JEMAN</v>
      </c>
      <c r="AO357" s="23">
        <f t="shared" si="44"/>
        <v>43.96275</v>
      </c>
      <c r="AP357">
        <f t="shared" si="46"/>
        <v>22740</v>
      </c>
    </row>
    <row r="358" spans="1:42" x14ac:dyDescent="0.25">
      <c r="A358">
        <v>21438</v>
      </c>
      <c r="B358">
        <v>55</v>
      </c>
      <c r="C358">
        <v>14.64</v>
      </c>
      <c r="D358">
        <v>4</v>
      </c>
      <c r="E358">
        <v>0</v>
      </c>
      <c r="F358" s="5">
        <f>DetailTicketJuilletAout2021[[#This Row],[Qte]]*(DetailTicketJuilletAout2021[[#This Row],[PrixUnit]]*(1-DetailTicketJuilletAout2021[[#This Row],[Remise%]]))</f>
        <v>58.56</v>
      </c>
      <c r="I358" s="5">
        <f>SUMIF(DétailTicketJuilletAoût2021!A353:A3385,DétailTicketJuilletAoût2021!J358,DétailTicketJuilletAoût2021!F353:F3385)</f>
        <v>150</v>
      </c>
      <c r="J358">
        <f t="shared" si="48"/>
        <v>21681</v>
      </c>
      <c r="M358" s="5">
        <f t="shared" si="47"/>
        <v>195.72</v>
      </c>
      <c r="N358">
        <f t="shared" si="49"/>
        <v>22736</v>
      </c>
      <c r="AE358" t="str" cm="1">
        <f t="array" ref="AE358">_xlfn.IFS(AG358=TicketJuilletAout2021[[#This Row],[NoTicket]],TicketJuilletAout2021[[#This Row],[CodeCli]])</f>
        <v>LOHUE</v>
      </c>
      <c r="AF358" s="20">
        <f t="shared" si="43"/>
        <v>42.264000000000003</v>
      </c>
      <c r="AG358">
        <f t="shared" si="45"/>
        <v>21686</v>
      </c>
      <c r="AN358" t="str" cm="1">
        <f t="array" ref="AN358">_xlfn.IFS(AP358=TicketJuilletAoût2021!A1413,TicketJuilletAoût2021!B1413)</f>
        <v>CECHA</v>
      </c>
      <c r="AO358" s="23">
        <f t="shared" si="44"/>
        <v>21.96</v>
      </c>
      <c r="AP358">
        <f t="shared" si="46"/>
        <v>22741</v>
      </c>
    </row>
    <row r="359" spans="1:42" x14ac:dyDescent="0.25">
      <c r="A359">
        <v>21438</v>
      </c>
      <c r="B359">
        <v>69</v>
      </c>
      <c r="C359">
        <v>21.95</v>
      </c>
      <c r="D359">
        <v>3</v>
      </c>
      <c r="E359">
        <v>0</v>
      </c>
      <c r="F359" s="5">
        <f>DetailTicketJuilletAout2021[[#This Row],[Qte]]*(DetailTicketJuilletAout2021[[#This Row],[PrixUnit]]*(1-DetailTicketJuilletAout2021[[#This Row],[Remise%]]))</f>
        <v>65.849999999999994</v>
      </c>
      <c r="I359" s="5">
        <f>SUMIF(DétailTicketJuilletAoût2021!A354:A3386,DétailTicketJuilletAoût2021!J359,DétailTicketJuilletAoût2021!F354:F3386)</f>
        <v>56.849999999999994</v>
      </c>
      <c r="J359">
        <f t="shared" si="48"/>
        <v>21682</v>
      </c>
      <c r="M359" s="5">
        <f t="shared" si="47"/>
        <v>184.52250000000001</v>
      </c>
      <c r="N359">
        <f t="shared" si="49"/>
        <v>22737</v>
      </c>
      <c r="AE359" t="str" cm="1">
        <f t="array" ref="AE359">_xlfn.IFS(AG359=TicketJuilletAout2021[[#This Row],[NoTicket]],TicketJuilletAout2021[[#This Row],[CodeCli]])</f>
        <v>JÉBAZ</v>
      </c>
      <c r="AF359" s="20">
        <f t="shared" si="43"/>
        <v>79.57674999999999</v>
      </c>
      <c r="AG359">
        <f t="shared" si="45"/>
        <v>21687</v>
      </c>
      <c r="AN359" t="str" cm="1">
        <f t="array" ref="AN359">_xlfn.IFS(AP359=TicketJuilletAoût2021!A1414,TicketJuilletAoût2021!B1414)</f>
        <v>MIGAL</v>
      </c>
      <c r="AO359" s="23">
        <f t="shared" si="44"/>
        <v>62.403333333333336</v>
      </c>
      <c r="AP359">
        <f t="shared" si="46"/>
        <v>22742</v>
      </c>
    </row>
    <row r="360" spans="1:42" x14ac:dyDescent="0.25">
      <c r="A360">
        <v>21439</v>
      </c>
      <c r="B360">
        <v>10</v>
      </c>
      <c r="C360">
        <v>18.899999999999999</v>
      </c>
      <c r="D360">
        <v>3</v>
      </c>
      <c r="E360">
        <v>0.2</v>
      </c>
      <c r="F360" s="5">
        <f>DetailTicketJuilletAout2021[[#This Row],[Qte]]*(DetailTicketJuilletAout2021[[#This Row],[PrixUnit]]*(1-DetailTicketJuilletAout2021[[#This Row],[Remise%]]))</f>
        <v>45.36</v>
      </c>
      <c r="I360" s="5">
        <f>SUMIF(DétailTicketJuilletAoût2021!A355:A3387,DétailTicketJuilletAoût2021!J360,DétailTicketJuilletAoût2021!F355:F3387)</f>
        <v>144.04000000000002</v>
      </c>
      <c r="J360">
        <f t="shared" si="48"/>
        <v>21683</v>
      </c>
      <c r="M360" s="5">
        <f t="shared" si="47"/>
        <v>19.763999999999999</v>
      </c>
      <c r="N360">
        <f t="shared" si="49"/>
        <v>22738</v>
      </c>
      <c r="AE360" t="str" cm="1">
        <f t="array" ref="AE360">_xlfn.IFS(AG360=TicketJuilletAout2021[[#This Row],[NoTicket]],TicketJuilletAout2021[[#This Row],[CodeCli]])</f>
        <v>CEGRO</v>
      </c>
      <c r="AF360" s="20">
        <f t="shared" si="43"/>
        <v>68.048000000000002</v>
      </c>
      <c r="AG360">
        <f t="shared" si="45"/>
        <v>21688</v>
      </c>
      <c r="AN360" t="str" cm="1">
        <f t="array" ref="AN360">_xlfn.IFS(AP360=TicketJuilletAoût2021!A1415,TicketJuilletAoût2021!B1415)</f>
        <v>ERBEC</v>
      </c>
      <c r="AO360" s="23">
        <f t="shared" si="44"/>
        <v>60.67</v>
      </c>
      <c r="AP360">
        <f t="shared" si="46"/>
        <v>22743</v>
      </c>
    </row>
    <row r="361" spans="1:42" x14ac:dyDescent="0.25">
      <c r="A361">
        <v>21439</v>
      </c>
      <c r="B361">
        <v>26</v>
      </c>
      <c r="C361">
        <v>18.899999999999999</v>
      </c>
      <c r="D361">
        <v>4</v>
      </c>
      <c r="E361">
        <v>0</v>
      </c>
      <c r="F361" s="5">
        <f>DetailTicketJuilletAout2021[[#This Row],[Qte]]*(DetailTicketJuilletAout2021[[#This Row],[PrixUnit]]*(1-DetailTicketJuilletAout2021[[#This Row],[Remise%]]))</f>
        <v>75.599999999999994</v>
      </c>
      <c r="I361" s="5">
        <f>SUMIF(DétailTicketJuilletAoût2021!A356:A3388,DétailTicketJuilletAoût2021!J361,DétailTicketJuilletAoût2021!F356:F3388)</f>
        <v>29.73</v>
      </c>
      <c r="J361">
        <f t="shared" si="48"/>
        <v>21684</v>
      </c>
      <c r="M361" s="5">
        <f t="shared" si="47"/>
        <v>95.72</v>
      </c>
      <c r="N361">
        <f t="shared" si="49"/>
        <v>22739</v>
      </c>
      <c r="AE361" t="str" cm="1">
        <f t="array" ref="AE361">_xlfn.IFS(AG361=TicketJuilletAout2021[[#This Row],[NoTicket]],TicketJuilletAout2021[[#This Row],[CodeCli]])</f>
        <v>MOELK</v>
      </c>
      <c r="AF361" s="20">
        <f t="shared" si="43"/>
        <v>68.611999999999995</v>
      </c>
      <c r="AG361">
        <f t="shared" si="45"/>
        <v>21689</v>
      </c>
      <c r="AN361" t="str" cm="1">
        <f t="array" ref="AN361">_xlfn.IFS(AP361=TicketJuilletAoût2021!A1416,TicketJuilletAoût2021!B1416)</f>
        <v>DAMIC</v>
      </c>
      <c r="AO361" s="23">
        <f t="shared" si="44"/>
        <v>20.533333333333335</v>
      </c>
      <c r="AP361">
        <f t="shared" si="46"/>
        <v>22744</v>
      </c>
    </row>
    <row r="362" spans="1:42" x14ac:dyDescent="0.25">
      <c r="A362">
        <v>21439</v>
      </c>
      <c r="B362">
        <v>60</v>
      </c>
      <c r="C362">
        <v>20.73</v>
      </c>
      <c r="D362">
        <v>4</v>
      </c>
      <c r="E362">
        <v>0.2</v>
      </c>
      <c r="F362" s="5">
        <f>DetailTicketJuilletAout2021[[#This Row],[Qte]]*(DetailTicketJuilletAout2021[[#This Row],[PrixUnit]]*(1-DetailTicketJuilletAout2021[[#This Row],[Remise%]]))</f>
        <v>66.335999999999999</v>
      </c>
      <c r="I362" s="5">
        <f>SUMIF(DétailTicketJuilletAoût2021!A357:A3389,DétailTicketJuilletAoût2021!J362,DétailTicketJuilletAoût2021!F357:F3389)</f>
        <v>91.463999999999999</v>
      </c>
      <c r="J362">
        <f t="shared" si="48"/>
        <v>21685</v>
      </c>
      <c r="M362" s="5">
        <f t="shared" si="47"/>
        <v>175.851</v>
      </c>
      <c r="N362">
        <f t="shared" si="49"/>
        <v>22740</v>
      </c>
      <c r="AE362" t="str" cm="1">
        <f t="array" ref="AE362">_xlfn.IFS(AG362=TicketJuilletAout2021[[#This Row],[NoTicket]],TicketJuilletAout2021[[#This Row],[CodeCli]])</f>
        <v>DIGOM</v>
      </c>
      <c r="AF362" s="20">
        <f t="shared" si="43"/>
        <v>86.91</v>
      </c>
      <c r="AG362">
        <f t="shared" si="45"/>
        <v>21690</v>
      </c>
      <c r="AN362" t="str" cm="1">
        <f t="array" ref="AN362">_xlfn.IFS(AP362=TicketJuilletAoût2021!A1417,TicketJuilletAoût2021!B1417)</f>
        <v>CHLAB</v>
      </c>
      <c r="AO362" s="23">
        <f t="shared" si="44"/>
        <v>34.518299999999996</v>
      </c>
      <c r="AP362">
        <f t="shared" si="46"/>
        <v>22745</v>
      </c>
    </row>
    <row r="363" spans="1:42" x14ac:dyDescent="0.25">
      <c r="A363">
        <v>21440</v>
      </c>
      <c r="B363">
        <v>24</v>
      </c>
      <c r="C363">
        <v>2.74</v>
      </c>
      <c r="D363">
        <v>4</v>
      </c>
      <c r="E363">
        <v>0.05</v>
      </c>
      <c r="F363" s="5">
        <f>DetailTicketJuilletAout2021[[#This Row],[Qte]]*(DetailTicketJuilletAout2021[[#This Row],[PrixUnit]]*(1-DetailTicketJuilletAout2021[[#This Row],[Remise%]]))</f>
        <v>10.412000000000001</v>
      </c>
      <c r="I363" s="5">
        <f>SUMIF(DétailTicketJuilletAoût2021!A358:A3390,DétailTicketJuilletAoût2021!J363,DétailTicketJuilletAoût2021!F358:F3390)</f>
        <v>84.528000000000006</v>
      </c>
      <c r="J363">
        <f t="shared" si="48"/>
        <v>21686</v>
      </c>
      <c r="M363" s="5">
        <f t="shared" si="47"/>
        <v>21.96</v>
      </c>
      <c r="N363">
        <f t="shared" si="49"/>
        <v>22741</v>
      </c>
      <c r="AE363" t="str" cm="1">
        <f t="array" ref="AE363">_xlfn.IFS(AG363=TicketJuilletAout2021[[#This Row],[NoTicket]],TicketJuilletAout2021[[#This Row],[CodeCli]])</f>
        <v>CHBOT</v>
      </c>
      <c r="AF363" s="20">
        <f t="shared" si="43"/>
        <v>59.96</v>
      </c>
      <c r="AG363">
        <f t="shared" si="45"/>
        <v>21691</v>
      </c>
      <c r="AN363" t="str" cm="1">
        <f t="array" ref="AN363">_xlfn.IFS(AP363=TicketJuilletAoût2021!A1418,TicketJuilletAoût2021!B1418)</f>
        <v>CHDUD</v>
      </c>
      <c r="AO363" s="23">
        <f t="shared" si="44"/>
        <v>22.490000000000002</v>
      </c>
      <c r="AP363">
        <f t="shared" si="46"/>
        <v>22746</v>
      </c>
    </row>
    <row r="364" spans="1:42" x14ac:dyDescent="0.25">
      <c r="A364">
        <v>21440</v>
      </c>
      <c r="B364">
        <v>34</v>
      </c>
      <c r="C364">
        <v>8.5399999999999991</v>
      </c>
      <c r="D364">
        <v>4</v>
      </c>
      <c r="E364">
        <v>0.05</v>
      </c>
      <c r="F364" s="5">
        <f>DetailTicketJuilletAout2021[[#This Row],[Qte]]*(DetailTicketJuilletAout2021[[#This Row],[PrixUnit]]*(1-DetailTicketJuilletAout2021[[#This Row],[Remise%]]))</f>
        <v>32.451999999999998</v>
      </c>
      <c r="I364" s="5">
        <f>SUMIF(DétailTicketJuilletAoût2021!A359:A3391,DétailTicketJuilletAoût2021!J364,DétailTicketJuilletAoût2021!F359:F3391)</f>
        <v>318.30699999999996</v>
      </c>
      <c r="J364">
        <f t="shared" si="48"/>
        <v>21687</v>
      </c>
      <c r="M364" s="5">
        <f t="shared" si="47"/>
        <v>187.21</v>
      </c>
      <c r="N364">
        <f t="shared" si="49"/>
        <v>22742</v>
      </c>
      <c r="AE364" t="str" cm="1">
        <f t="array" ref="AE364">_xlfn.IFS(AG364=TicketJuilletAout2021[[#This Row],[NoTicket]],TicketJuilletAout2021[[#This Row],[CodeCli]])</f>
        <v>CÉDAU</v>
      </c>
      <c r="AF364" s="20">
        <f t="shared" si="43"/>
        <v>32.58</v>
      </c>
      <c r="AG364">
        <f t="shared" si="45"/>
        <v>21692</v>
      </c>
      <c r="AN364" t="str" cm="1">
        <f t="array" ref="AN364">_xlfn.IFS(AP364=TicketJuilletAoût2021!A1419,TicketJuilletAoût2021!B1419)</f>
        <v>JÉBAZ</v>
      </c>
      <c r="AO364" s="23">
        <f t="shared" si="44"/>
        <v>43.64</v>
      </c>
      <c r="AP364">
        <f t="shared" si="46"/>
        <v>22747</v>
      </c>
    </row>
    <row r="365" spans="1:42" x14ac:dyDescent="0.25">
      <c r="A365">
        <v>21440</v>
      </c>
      <c r="B365">
        <v>36</v>
      </c>
      <c r="C365">
        <v>11.59</v>
      </c>
      <c r="D365">
        <v>3</v>
      </c>
      <c r="E365">
        <v>0.05</v>
      </c>
      <c r="F365" s="5">
        <f>DetailTicketJuilletAout2021[[#This Row],[Qte]]*(DetailTicketJuilletAout2021[[#This Row],[PrixUnit]]*(1-DetailTicketJuilletAout2021[[#This Row],[Remise%]]))</f>
        <v>33.031499999999994</v>
      </c>
      <c r="I365" s="5">
        <f>SUMIF(DétailTicketJuilletAoût2021!A360:A3392,DétailTicketJuilletAoût2021!J365,DétailTicketJuilletAoût2021!F360:F3392)</f>
        <v>204.14400000000001</v>
      </c>
      <c r="J365">
        <f t="shared" si="48"/>
        <v>21688</v>
      </c>
      <c r="M365" s="5">
        <f t="shared" si="47"/>
        <v>121.34</v>
      </c>
      <c r="N365">
        <f t="shared" si="49"/>
        <v>22743</v>
      </c>
      <c r="AE365" t="str" cm="1">
        <f t="array" ref="AE365">_xlfn.IFS(AG365=TicketJuilletAout2021[[#This Row],[NoTicket]],TicketJuilletAout2021[[#This Row],[CodeCli]])</f>
        <v xml:space="preserve">DELE </v>
      </c>
      <c r="AF365" s="20">
        <f t="shared" si="43"/>
        <v>72.160000000000011</v>
      </c>
      <c r="AG365">
        <f t="shared" si="45"/>
        <v>21693</v>
      </c>
      <c r="AN365" t="str" cm="1">
        <f t="array" ref="AN365">_xlfn.IFS(AP365=TicketJuilletAoût2021!A1420,TicketJuilletAoût2021!B1420)</f>
        <v>FAMAR</v>
      </c>
      <c r="AO365" s="23">
        <f t="shared" si="44"/>
        <v>38.875</v>
      </c>
      <c r="AP365">
        <f t="shared" si="46"/>
        <v>22748</v>
      </c>
    </row>
    <row r="366" spans="1:42" x14ac:dyDescent="0.25">
      <c r="A366">
        <v>21441</v>
      </c>
      <c r="B366">
        <v>16</v>
      </c>
      <c r="C366">
        <v>10.67</v>
      </c>
      <c r="D366">
        <v>4</v>
      </c>
      <c r="E366">
        <v>0.05</v>
      </c>
      <c r="F366" s="5">
        <f>DetailTicketJuilletAout2021[[#This Row],[Qte]]*(DetailTicketJuilletAout2021[[#This Row],[PrixUnit]]*(1-DetailTicketJuilletAout2021[[#This Row],[Remise%]]))</f>
        <v>40.545999999999999</v>
      </c>
      <c r="I366" s="5">
        <f>SUMIF(DétailTicketJuilletAoût2021!A361:A3393,DétailTicketJuilletAoût2021!J366,DétailTicketJuilletAoût2021!F361:F3393)</f>
        <v>343.06</v>
      </c>
      <c r="J366">
        <f t="shared" si="48"/>
        <v>21689</v>
      </c>
      <c r="M366" s="5">
        <f t="shared" si="47"/>
        <v>61.6</v>
      </c>
      <c r="N366">
        <f t="shared" si="49"/>
        <v>22744</v>
      </c>
      <c r="AE366" t="str" cm="1">
        <f t="array" ref="AE366">_xlfn.IFS(AG366=TicketJuilletAout2021[[#This Row],[NoTicket]],TicketJuilletAout2021[[#This Row],[CodeCli]])</f>
        <v>MOELK</v>
      </c>
      <c r="AF366" s="20">
        <f t="shared" si="43"/>
        <v>69.207999999999998</v>
      </c>
      <c r="AG366">
        <f t="shared" si="45"/>
        <v>21694</v>
      </c>
      <c r="AN366" t="str" cm="1">
        <f t="array" ref="AN366">_xlfn.IFS(AP366=TicketJuilletAoût2021!A1421,TicketJuilletAoût2021!B1421)</f>
        <v>FAMAR</v>
      </c>
      <c r="AO366" s="23">
        <f t="shared" si="44"/>
        <v>41.23</v>
      </c>
      <c r="AP366">
        <f t="shared" si="46"/>
        <v>22749</v>
      </c>
    </row>
    <row r="367" spans="1:42" x14ac:dyDescent="0.25">
      <c r="A367">
        <v>21441</v>
      </c>
      <c r="B367">
        <v>31</v>
      </c>
      <c r="C367">
        <v>7.62</v>
      </c>
      <c r="D367">
        <v>4</v>
      </c>
      <c r="E367">
        <v>0.05</v>
      </c>
      <c r="F367" s="5">
        <f>DetailTicketJuilletAout2021[[#This Row],[Qte]]*(DetailTicketJuilletAout2021[[#This Row],[PrixUnit]]*(1-DetailTicketJuilletAout2021[[#This Row],[Remise%]]))</f>
        <v>28.956</v>
      </c>
      <c r="I367" s="5">
        <f>SUMIF(DétailTicketJuilletAoût2021!A362:A3394,DétailTicketJuilletAoût2021!J367,DétailTicketJuilletAoût2021!F362:F3394)</f>
        <v>86.91</v>
      </c>
      <c r="J367">
        <f t="shared" si="48"/>
        <v>21690</v>
      </c>
      <c r="M367" s="5">
        <f t="shared" si="47"/>
        <v>172.5915</v>
      </c>
      <c r="N367">
        <f t="shared" si="49"/>
        <v>22745</v>
      </c>
      <c r="AE367" t="str" cm="1">
        <f t="array" ref="AE367">_xlfn.IFS(AG367=TicketJuilletAout2021[[#This Row],[NoTicket]],TicketJuilletAout2021[[#This Row],[CodeCli]])</f>
        <v>NAROU</v>
      </c>
      <c r="AF367" s="20">
        <f t="shared" si="43"/>
        <v>17.151000000000003</v>
      </c>
      <c r="AG367">
        <f t="shared" si="45"/>
        <v>21695</v>
      </c>
      <c r="AN367" t="str" cm="1">
        <f t="array" ref="AN367">_xlfn.IFS(AP367=TicketJuilletAoût2021!A1422,TicketJuilletAoût2021!B1422)</f>
        <v>SYBEL</v>
      </c>
      <c r="AO367" s="23">
        <f t="shared" si="44"/>
        <v>24.393333333333334</v>
      </c>
      <c r="AP367">
        <f t="shared" si="46"/>
        <v>22750</v>
      </c>
    </row>
    <row r="368" spans="1:42" x14ac:dyDescent="0.25">
      <c r="A368">
        <v>21441</v>
      </c>
      <c r="B368">
        <v>60</v>
      </c>
      <c r="C368">
        <v>20.73</v>
      </c>
      <c r="D368">
        <v>4</v>
      </c>
      <c r="E368">
        <v>0.05</v>
      </c>
      <c r="F368" s="5">
        <f>DetailTicketJuilletAout2021[[#This Row],[Qte]]*(DetailTicketJuilletAout2021[[#This Row],[PrixUnit]]*(1-DetailTicketJuilletAout2021[[#This Row],[Remise%]]))</f>
        <v>78.774000000000001</v>
      </c>
      <c r="I368" s="5">
        <f>SUMIF(DétailTicketJuilletAoût2021!A363:A3395,DétailTicketJuilletAoût2021!J368,DétailTicketJuilletAoût2021!F363:F3395)</f>
        <v>179.88</v>
      </c>
      <c r="J368">
        <f t="shared" si="48"/>
        <v>21691</v>
      </c>
      <c r="M368" s="5">
        <f t="shared" si="47"/>
        <v>44.980000000000004</v>
      </c>
      <c r="N368">
        <f t="shared" si="49"/>
        <v>22746</v>
      </c>
      <c r="AE368" t="str" cm="1">
        <f t="array" ref="AE368">_xlfn.IFS(AG368=TicketJuilletAout2021[[#This Row],[NoTicket]],TicketJuilletAout2021[[#This Row],[CodeCli]])</f>
        <v>NOBEL</v>
      </c>
      <c r="AF368" s="20">
        <f t="shared" si="43"/>
        <v>49.800000000000004</v>
      </c>
      <c r="AG368">
        <f t="shared" si="45"/>
        <v>21696</v>
      </c>
      <c r="AN368" t="str" cm="1">
        <f t="array" ref="AN368">_xlfn.IFS(AP368=TicketJuilletAoût2021!A1423,TicketJuilletAoût2021!B1423)</f>
        <v>MIGAL</v>
      </c>
      <c r="AO368" s="23">
        <f t="shared" si="44"/>
        <v>88.93</v>
      </c>
      <c r="AP368">
        <f t="shared" si="46"/>
        <v>22751</v>
      </c>
    </row>
    <row r="369" spans="1:42" x14ac:dyDescent="0.25">
      <c r="A369">
        <v>21442</v>
      </c>
      <c r="B369">
        <v>28</v>
      </c>
      <c r="C369">
        <v>27.75</v>
      </c>
      <c r="D369">
        <v>3</v>
      </c>
      <c r="E369">
        <v>0</v>
      </c>
      <c r="F369" s="5">
        <f>DetailTicketJuilletAout2021[[#This Row],[Qte]]*(DetailTicketJuilletAout2021[[#This Row],[PrixUnit]]*(1-DetailTicketJuilletAout2021[[#This Row],[Remise%]]))</f>
        <v>83.25</v>
      </c>
      <c r="I369" s="5">
        <f>SUMIF(DétailTicketJuilletAoût2021!A364:A3396,DétailTicketJuilletAoût2021!J369,DétailTicketJuilletAoût2021!F364:F3396)</f>
        <v>32.58</v>
      </c>
      <c r="J369">
        <f t="shared" si="48"/>
        <v>21692</v>
      </c>
      <c r="M369" s="5">
        <f t="shared" si="47"/>
        <v>174.56</v>
      </c>
      <c r="N369">
        <f t="shared" si="49"/>
        <v>22747</v>
      </c>
      <c r="AE369" t="str" cm="1">
        <f t="array" ref="AE369">_xlfn.IFS(AG369=TicketJuilletAout2021[[#This Row],[NoTicket]],TicketJuilletAout2021[[#This Row],[CodeCli]])</f>
        <v>FRLAN</v>
      </c>
      <c r="AF369" s="20">
        <f t="shared" si="43"/>
        <v>73.16</v>
      </c>
      <c r="AG369">
        <f t="shared" si="45"/>
        <v>21697</v>
      </c>
      <c r="AN369" t="str" cm="1">
        <f t="array" ref="AN369">_xlfn.IFS(AP369=TicketJuilletAoût2021!A1424,TicketJuilletAoût2021!B1424)</f>
        <v>CHBON</v>
      </c>
      <c r="AO369" s="23">
        <f t="shared" si="44"/>
        <v>57.256666666666668</v>
      </c>
      <c r="AP369">
        <f t="shared" si="46"/>
        <v>22752</v>
      </c>
    </row>
    <row r="370" spans="1:42" x14ac:dyDescent="0.25">
      <c r="A370">
        <v>21442</v>
      </c>
      <c r="B370">
        <v>29</v>
      </c>
      <c r="C370">
        <v>75.459999999999994</v>
      </c>
      <c r="D370">
        <v>3</v>
      </c>
      <c r="E370">
        <v>0</v>
      </c>
      <c r="F370" s="5">
        <f>DetailTicketJuilletAout2021[[#This Row],[Qte]]*(DetailTicketJuilletAout2021[[#This Row],[PrixUnit]]*(1-DetailTicketJuilletAout2021[[#This Row],[Remise%]]))</f>
        <v>226.38</v>
      </c>
      <c r="I370" s="5">
        <f>SUMIF(DétailTicketJuilletAoût2021!A365:A3397,DétailTicketJuilletAoût2021!J370,DétailTicketJuilletAoût2021!F365:F3397)</f>
        <v>216.48000000000002</v>
      </c>
      <c r="J370">
        <f t="shared" si="48"/>
        <v>21693</v>
      </c>
      <c r="M370" s="5">
        <f t="shared" si="47"/>
        <v>77.75</v>
      </c>
      <c r="N370">
        <f t="shared" si="49"/>
        <v>22748</v>
      </c>
      <c r="AE370" t="str" cm="1">
        <f t="array" ref="AE370">_xlfn.IFS(AG370=TicketJuilletAout2021[[#This Row],[NoTicket]],TicketJuilletAout2021[[#This Row],[CodeCli]])</f>
        <v>HALER</v>
      </c>
      <c r="AF370" s="20">
        <f t="shared" si="43"/>
        <v>246.34899999999999</v>
      </c>
      <c r="AG370">
        <f t="shared" si="45"/>
        <v>21698</v>
      </c>
      <c r="AN370" t="str" cm="1">
        <f t="array" ref="AN370">_xlfn.IFS(AP370=TicketJuilletAoût2021!A1425,TicketJuilletAoût2021!B1425)</f>
        <v>SORET</v>
      </c>
      <c r="AO370" s="23">
        <f t="shared" si="44"/>
        <v>51.323333333333331</v>
      </c>
      <c r="AP370">
        <f t="shared" si="46"/>
        <v>22753</v>
      </c>
    </row>
    <row r="371" spans="1:42" x14ac:dyDescent="0.25">
      <c r="A371">
        <v>21442</v>
      </c>
      <c r="B371">
        <v>38</v>
      </c>
      <c r="C371">
        <v>160.68</v>
      </c>
      <c r="D371">
        <v>4</v>
      </c>
      <c r="E371">
        <v>0</v>
      </c>
      <c r="F371" s="5">
        <f>DetailTicketJuilletAout2021[[#This Row],[Qte]]*(DetailTicketJuilletAout2021[[#This Row],[PrixUnit]]*(1-DetailTicketJuilletAout2021[[#This Row],[Remise%]]))</f>
        <v>642.72</v>
      </c>
      <c r="I371" s="5">
        <f>SUMIF(DétailTicketJuilletAoût2021!A366:A3398,DétailTicketJuilletAoût2021!J371,DétailTicketJuilletAoût2021!F366:F3398)</f>
        <v>346.04</v>
      </c>
      <c r="J371">
        <f t="shared" si="48"/>
        <v>21694</v>
      </c>
      <c r="M371" s="5">
        <f t="shared" si="47"/>
        <v>123.68999999999998</v>
      </c>
      <c r="N371">
        <f t="shared" si="49"/>
        <v>22749</v>
      </c>
      <c r="AE371" t="str" cm="1">
        <f t="array" ref="AE371">_xlfn.IFS(AG371=TicketJuilletAout2021[[#This Row],[NoTicket]],TicketJuilletAout2021[[#This Row],[CodeCli]])</f>
        <v>HALER</v>
      </c>
      <c r="AF371" s="20">
        <f t="shared" si="43"/>
        <v>106.89599999999999</v>
      </c>
      <c r="AG371">
        <f t="shared" si="45"/>
        <v>21699</v>
      </c>
      <c r="AN371" t="str" cm="1">
        <f t="array" ref="AN371">_xlfn.IFS(AP371=TicketJuilletAoût2021!A1426,TicketJuilletAoût2021!B1426)</f>
        <v>ALCLE</v>
      </c>
      <c r="AO371" s="23">
        <f t="shared" si="44"/>
        <v>67.003499999999988</v>
      </c>
      <c r="AP371">
        <f t="shared" si="46"/>
        <v>22754</v>
      </c>
    </row>
    <row r="372" spans="1:42" x14ac:dyDescent="0.25">
      <c r="A372">
        <v>21442</v>
      </c>
      <c r="B372">
        <v>49</v>
      </c>
      <c r="C372">
        <v>12.2</v>
      </c>
      <c r="D372">
        <v>3</v>
      </c>
      <c r="E372">
        <v>0</v>
      </c>
      <c r="F372" s="5">
        <f>DetailTicketJuilletAout2021[[#This Row],[Qte]]*(DetailTicketJuilletAout2021[[#This Row],[PrixUnit]]*(1-DetailTicketJuilletAout2021[[#This Row],[Remise%]]))</f>
        <v>36.599999999999994</v>
      </c>
      <c r="I372" s="5">
        <f>SUMIF(DétailTicketJuilletAoût2021!A367:A3399,DétailTicketJuilletAoût2021!J372,DétailTicketJuilletAoût2021!F367:F3399)</f>
        <v>34.302000000000007</v>
      </c>
      <c r="J372">
        <f t="shared" si="48"/>
        <v>21695</v>
      </c>
      <c r="M372" s="5">
        <f t="shared" si="47"/>
        <v>73.180000000000007</v>
      </c>
      <c r="N372">
        <f t="shared" si="49"/>
        <v>22750</v>
      </c>
      <c r="AE372" t="str" cm="1">
        <f t="array" ref="AE372">_xlfn.IFS(AG372=TicketJuilletAout2021[[#This Row],[NoTicket]],TicketJuilletAout2021[[#This Row],[CodeCli]])</f>
        <v>JÉBAZ</v>
      </c>
      <c r="AF372" s="20">
        <f t="shared" si="43"/>
        <v>66.983333333333334</v>
      </c>
      <c r="AG372">
        <f t="shared" si="45"/>
        <v>21700</v>
      </c>
      <c r="AN372" t="str" cm="1">
        <f t="array" ref="AN372">_xlfn.IFS(AP372=TicketJuilletAoût2021!A1427,TicketJuilletAoût2021!B1427)</f>
        <v>LOHUE</v>
      </c>
      <c r="AO372" s="23">
        <f t="shared" si="44"/>
        <v>71.06283333333333</v>
      </c>
      <c r="AP372">
        <f t="shared" si="46"/>
        <v>22755</v>
      </c>
    </row>
    <row r="373" spans="1:42" x14ac:dyDescent="0.25">
      <c r="A373">
        <v>21442</v>
      </c>
      <c r="B373">
        <v>54</v>
      </c>
      <c r="C373">
        <v>4.57</v>
      </c>
      <c r="D373">
        <v>3</v>
      </c>
      <c r="E373">
        <v>0</v>
      </c>
      <c r="F373" s="5">
        <f>DetailTicketJuilletAout2021[[#This Row],[Qte]]*(DetailTicketJuilletAout2021[[#This Row],[PrixUnit]]*(1-DetailTicketJuilletAout2021[[#This Row],[Remise%]]))</f>
        <v>13.71</v>
      </c>
      <c r="I373" s="5">
        <f>SUMIF(DétailTicketJuilletAoût2021!A368:A3400,DétailTicketJuilletAoût2021!J373,DétailTicketJuilletAoût2021!F368:F3400)</f>
        <v>149.4</v>
      </c>
      <c r="J373">
        <f t="shared" si="48"/>
        <v>21696</v>
      </c>
      <c r="M373" s="5">
        <f t="shared" si="47"/>
        <v>266.79000000000002</v>
      </c>
      <c r="N373">
        <f t="shared" si="49"/>
        <v>22751</v>
      </c>
      <c r="AE373" t="str" cm="1">
        <f t="array" ref="AE373">_xlfn.IFS(AG373=TicketJuilletAout2021[[#This Row],[NoTicket]],TicketJuilletAout2021[[#This Row],[CodeCli]])</f>
        <v>JÉBAZ</v>
      </c>
      <c r="AF373" s="20">
        <f t="shared" si="43"/>
        <v>35.445</v>
      </c>
      <c r="AG373">
        <f t="shared" si="45"/>
        <v>21701</v>
      </c>
      <c r="AN373" t="str" cm="1">
        <f t="array" ref="AN373">_xlfn.IFS(AP373=TicketJuilletAoût2021!A1428,TicketJuilletAoût2021!B1428)</f>
        <v>CHLEC</v>
      </c>
      <c r="AO373" s="23">
        <f t="shared" si="44"/>
        <v>127.97839999999999</v>
      </c>
      <c r="AP373">
        <f t="shared" si="46"/>
        <v>22756</v>
      </c>
    </row>
    <row r="374" spans="1:42" x14ac:dyDescent="0.25">
      <c r="A374">
        <v>21443</v>
      </c>
      <c r="B374">
        <v>39</v>
      </c>
      <c r="C374">
        <v>10.98</v>
      </c>
      <c r="D374">
        <v>4</v>
      </c>
      <c r="E374">
        <v>0.1</v>
      </c>
      <c r="F374" s="5">
        <f>DetailTicketJuilletAout2021[[#This Row],[Qte]]*(DetailTicketJuilletAout2021[[#This Row],[PrixUnit]]*(1-DetailTicketJuilletAout2021[[#This Row],[Remise%]]))</f>
        <v>39.528000000000006</v>
      </c>
      <c r="I374" s="5">
        <f>SUMIF(DétailTicketJuilletAoût2021!A369:A3401,DétailTicketJuilletAoût2021!J374,DétailTicketJuilletAoût2021!F369:F3401)</f>
        <v>73.16</v>
      </c>
      <c r="J374">
        <f t="shared" si="48"/>
        <v>21697</v>
      </c>
      <c r="M374" s="5">
        <f t="shared" si="47"/>
        <v>171.77</v>
      </c>
      <c r="N374">
        <f t="shared" si="49"/>
        <v>22752</v>
      </c>
      <c r="AE374" t="str" cm="1">
        <f t="array" ref="AE374">_xlfn.IFS(AG374=TicketJuilletAout2021[[#This Row],[NoTicket]],TicketJuilletAout2021[[#This Row],[CodeCli]])</f>
        <v>VIGUI</v>
      </c>
      <c r="AF374" s="20">
        <f t="shared" si="43"/>
        <v>17.38</v>
      </c>
      <c r="AG374">
        <f t="shared" si="45"/>
        <v>21702</v>
      </c>
      <c r="AN374" t="str" cm="1">
        <f t="array" ref="AN374">_xlfn.IFS(AP374=TicketJuilletAoût2021!A1429,TicketJuilletAoût2021!B1429)</f>
        <v>DAMIC</v>
      </c>
      <c r="AO374" s="23">
        <f t="shared" si="44"/>
        <v>48.03</v>
      </c>
      <c r="AP374">
        <f t="shared" si="46"/>
        <v>22757</v>
      </c>
    </row>
    <row r="375" spans="1:42" x14ac:dyDescent="0.25">
      <c r="A375">
        <v>21443</v>
      </c>
      <c r="B375">
        <v>60</v>
      </c>
      <c r="C375">
        <v>20.73</v>
      </c>
      <c r="D375">
        <v>4</v>
      </c>
      <c r="E375">
        <v>0.1</v>
      </c>
      <c r="F375" s="5">
        <f>DetailTicketJuilletAout2021[[#This Row],[Qte]]*(DetailTicketJuilletAout2021[[#This Row],[PrixUnit]]*(1-DetailTicketJuilletAout2021[[#This Row],[Remise%]]))</f>
        <v>74.628</v>
      </c>
      <c r="I375" s="5">
        <f>SUMIF(DétailTicketJuilletAoût2021!A370:A3402,DétailTicketJuilletAoût2021!J375,DétailTicketJuilletAoût2021!F370:F3402)</f>
        <v>985.39599999999996</v>
      </c>
      <c r="J375">
        <f t="shared" si="48"/>
        <v>21698</v>
      </c>
      <c r="M375" s="5">
        <f t="shared" si="47"/>
        <v>153.97</v>
      </c>
      <c r="N375">
        <f t="shared" si="49"/>
        <v>22753</v>
      </c>
      <c r="AE375" t="str" cm="1">
        <f t="array" ref="AE375">_xlfn.IFS(AG375=TicketJuilletAout2021[[#This Row],[NoTicket]],TicketJuilletAout2021[[#This Row],[CodeCli]])</f>
        <v>GAANT</v>
      </c>
      <c r="AF375" s="20">
        <f t="shared" si="43"/>
        <v>38.902500000000003</v>
      </c>
      <c r="AG375">
        <f t="shared" si="45"/>
        <v>21703</v>
      </c>
      <c r="AN375" t="str" cm="1">
        <f t="array" ref="AN375">_xlfn.IFS(AP375=TicketJuilletAoût2021!A1430,TicketJuilletAoût2021!B1430)</f>
        <v>REDAN</v>
      </c>
      <c r="AO375" s="23">
        <f t="shared" si="44"/>
        <v>37.5</v>
      </c>
      <c r="AP375">
        <f t="shared" si="46"/>
        <v>22758</v>
      </c>
    </row>
    <row r="376" spans="1:42" x14ac:dyDescent="0.25">
      <c r="A376">
        <v>21444</v>
      </c>
      <c r="B376">
        <v>25</v>
      </c>
      <c r="C376">
        <v>8.5399999999999991</v>
      </c>
      <c r="D376">
        <v>4</v>
      </c>
      <c r="E376">
        <v>0</v>
      </c>
      <c r="F376" s="5">
        <f>DetailTicketJuilletAout2021[[#This Row],[Qte]]*(DetailTicketJuilletAout2021[[#This Row],[PrixUnit]]*(1-DetailTicketJuilletAout2021[[#This Row],[Remise%]]))</f>
        <v>34.159999999999997</v>
      </c>
      <c r="I376" s="5">
        <f>SUMIF(DétailTicketJuilletAoût2021!A371:A3403,DétailTicketJuilletAoût2021!J376,DétailTicketJuilletAoût2021!F371:F3403)</f>
        <v>106.89599999999999</v>
      </c>
      <c r="J376">
        <f t="shared" si="48"/>
        <v>21699</v>
      </c>
      <c r="M376" s="5">
        <f t="shared" si="47"/>
        <v>201.01049999999998</v>
      </c>
      <c r="N376">
        <f t="shared" si="49"/>
        <v>22754</v>
      </c>
      <c r="AE376" t="str" cm="1">
        <f t="array" ref="AE376">_xlfn.IFS(AG376=TicketJuilletAout2021[[#This Row],[NoTicket]],TicketJuilletAout2021[[#This Row],[CodeCli]])</f>
        <v>CHDUD</v>
      </c>
      <c r="AF376" s="20">
        <f t="shared" si="43"/>
        <v>36.839999999999996</v>
      </c>
      <c r="AG376">
        <f t="shared" si="45"/>
        <v>21704</v>
      </c>
      <c r="AN376" t="str" cm="1">
        <f t="array" ref="AN376">_xlfn.IFS(AP376=TicketJuilletAoût2021!A1431,TicketJuilletAoût2021!B1431)</f>
        <v>FAMAR</v>
      </c>
      <c r="AO376" s="23">
        <f t="shared" si="44"/>
        <v>52.594999999999999</v>
      </c>
      <c r="AP376">
        <f t="shared" si="46"/>
        <v>22759</v>
      </c>
    </row>
    <row r="377" spans="1:42" x14ac:dyDescent="0.25">
      <c r="A377">
        <v>21444</v>
      </c>
      <c r="B377">
        <v>51</v>
      </c>
      <c r="C377">
        <v>32.32</v>
      </c>
      <c r="D377">
        <v>3</v>
      </c>
      <c r="E377">
        <v>0</v>
      </c>
      <c r="F377" s="5">
        <f>DetailTicketJuilletAout2021[[#This Row],[Qte]]*(DetailTicketJuilletAout2021[[#This Row],[PrixUnit]]*(1-DetailTicketJuilletAout2021[[#This Row],[Remise%]]))</f>
        <v>96.960000000000008</v>
      </c>
      <c r="I377" s="5">
        <f>SUMIF(DétailTicketJuilletAoût2021!A372:A3404,DétailTicketJuilletAoût2021!J377,DétailTicketJuilletAoût2021!F372:F3404)</f>
        <v>200.95</v>
      </c>
      <c r="J377">
        <f t="shared" si="48"/>
        <v>21700</v>
      </c>
      <c r="M377" s="5">
        <f t="shared" si="47"/>
        <v>213.1885</v>
      </c>
      <c r="N377">
        <f t="shared" si="49"/>
        <v>22755</v>
      </c>
      <c r="AE377" t="str" cm="1">
        <f t="array" ref="AE377">_xlfn.IFS(AG377=TicketJuilletAout2021[[#This Row],[NoTicket]],TicketJuilletAout2021[[#This Row],[CodeCli]])</f>
        <v>ERDEB</v>
      </c>
      <c r="AF377" s="20">
        <f t="shared" si="43"/>
        <v>29.858800000000002</v>
      </c>
      <c r="AG377">
        <f t="shared" si="45"/>
        <v>21705</v>
      </c>
      <c r="AN377" t="str" cm="1">
        <f t="array" ref="AN377">_xlfn.IFS(AP377=TicketJuilletAoût2021!A1432,TicketJuilletAoût2021!B1432)</f>
        <v>DACOU</v>
      </c>
      <c r="AO377" s="23">
        <f t="shared" si="44"/>
        <v>45.72</v>
      </c>
      <c r="AP377">
        <f t="shared" si="46"/>
        <v>22760</v>
      </c>
    </row>
    <row r="378" spans="1:42" x14ac:dyDescent="0.25">
      <c r="A378">
        <v>21444</v>
      </c>
      <c r="B378">
        <v>54</v>
      </c>
      <c r="C378">
        <v>4.57</v>
      </c>
      <c r="D378">
        <v>3</v>
      </c>
      <c r="E378">
        <v>0</v>
      </c>
      <c r="F378" s="5">
        <f>DetailTicketJuilletAout2021[[#This Row],[Qte]]*(DetailTicketJuilletAout2021[[#This Row],[PrixUnit]]*(1-DetailTicketJuilletAout2021[[#This Row],[Remise%]]))</f>
        <v>13.71</v>
      </c>
      <c r="I378" s="5">
        <f>SUMIF(DétailTicketJuilletAoût2021!A373:A3405,DétailTicketJuilletAoût2021!J378,DétailTicketJuilletAoût2021!F373:F3405)</f>
        <v>70.89</v>
      </c>
      <c r="J378">
        <f t="shared" si="48"/>
        <v>21701</v>
      </c>
      <c r="M378" s="5">
        <f t="shared" si="47"/>
        <v>639.89199999999994</v>
      </c>
      <c r="N378">
        <f t="shared" si="49"/>
        <v>22756</v>
      </c>
      <c r="AE378" t="str" cm="1">
        <f t="array" ref="AE378">_xlfn.IFS(AG378=TicketJuilletAout2021[[#This Row],[NoTicket]],TicketJuilletAout2021[[#This Row],[CodeCli]])</f>
        <v>CHGAS</v>
      </c>
      <c r="AF378" s="20">
        <f t="shared" si="43"/>
        <v>191.89333333333332</v>
      </c>
      <c r="AG378">
        <f t="shared" si="45"/>
        <v>21706</v>
      </c>
      <c r="AN378" t="str" cm="1">
        <f t="array" ref="AN378">_xlfn.IFS(AP378=TicketJuilletAoût2021!A1433,TicketJuilletAoût2021!B1433)</f>
        <v>SYLEJ</v>
      </c>
      <c r="AO378" s="23">
        <f t="shared" si="44"/>
        <v>21.649333333333335</v>
      </c>
      <c r="AP378">
        <f t="shared" si="46"/>
        <v>22761</v>
      </c>
    </row>
    <row r="379" spans="1:42" x14ac:dyDescent="0.25">
      <c r="A379">
        <v>21445</v>
      </c>
      <c r="B379">
        <v>31</v>
      </c>
      <c r="C379">
        <v>7.62</v>
      </c>
      <c r="D379">
        <v>3</v>
      </c>
      <c r="E379">
        <v>0</v>
      </c>
      <c r="F379" s="5">
        <f>DetailTicketJuilletAout2021[[#This Row],[Qte]]*(DetailTicketJuilletAout2021[[#This Row],[PrixUnit]]*(1-DetailTicketJuilletAout2021[[#This Row],[Remise%]]))</f>
        <v>22.86</v>
      </c>
      <c r="I379" s="5">
        <f>SUMIF(DétailTicketJuilletAoût2021!A374:A3406,DétailTicketJuilletAoût2021!J379,DétailTicketJuilletAoût2021!F374:F3406)</f>
        <v>34.76</v>
      </c>
      <c r="J379">
        <f t="shared" si="48"/>
        <v>21702</v>
      </c>
      <c r="M379" s="5">
        <f t="shared" si="47"/>
        <v>48.03</v>
      </c>
      <c r="N379">
        <f t="shared" si="49"/>
        <v>22757</v>
      </c>
      <c r="AE379" t="str" cm="1">
        <f t="array" ref="AE379">_xlfn.IFS(AG379=TicketJuilletAout2021[[#This Row],[NoTicket]],TicketJuilletAout2021[[#This Row],[CodeCli]])</f>
        <v>MALAZ</v>
      </c>
      <c r="AF379" s="20">
        <f t="shared" si="43"/>
        <v>72.36</v>
      </c>
      <c r="AG379">
        <f t="shared" si="45"/>
        <v>21707</v>
      </c>
      <c r="AN379" t="str" cm="1">
        <f t="array" ref="AN379">_xlfn.IFS(AP379=TicketJuilletAoût2021!A1434,TicketJuilletAoût2021!B1434)</f>
        <v>JÉBAZ</v>
      </c>
      <c r="AO379" s="23">
        <f t="shared" si="44"/>
        <v>21.716999999999999</v>
      </c>
      <c r="AP379">
        <f t="shared" si="46"/>
        <v>22762</v>
      </c>
    </row>
    <row r="380" spans="1:42" x14ac:dyDescent="0.25">
      <c r="A380">
        <v>21445</v>
      </c>
      <c r="B380">
        <v>75</v>
      </c>
      <c r="C380">
        <v>4.7300000000000004</v>
      </c>
      <c r="D380">
        <v>4</v>
      </c>
      <c r="E380">
        <v>0</v>
      </c>
      <c r="F380" s="5">
        <f>DetailTicketJuilletAout2021[[#This Row],[Qte]]*(DetailTicketJuilletAout2021[[#This Row],[PrixUnit]]*(1-DetailTicketJuilletAout2021[[#This Row],[Remise%]]))</f>
        <v>18.920000000000002</v>
      </c>
      <c r="I380" s="5">
        <f>SUMIF(DétailTicketJuilletAoût2021!A375:A3407,DétailTicketJuilletAoût2021!J380,DétailTicketJuilletAoût2021!F375:F3407)</f>
        <v>155.61000000000001</v>
      </c>
      <c r="J380">
        <f t="shared" si="48"/>
        <v>21703</v>
      </c>
      <c r="M380" s="5">
        <f t="shared" si="47"/>
        <v>75</v>
      </c>
      <c r="N380">
        <f t="shared" si="49"/>
        <v>22758</v>
      </c>
      <c r="AE380" t="str" cm="1">
        <f t="array" ref="AE380">_xlfn.IFS(AG380=TicketJuilletAout2021[[#This Row],[NoTicket]],TicketJuilletAout2021[[#This Row],[CodeCli]])</f>
        <v>JEHOU</v>
      </c>
      <c r="AF380" s="20">
        <f t="shared" si="43"/>
        <v>75.713333333333324</v>
      </c>
      <c r="AG380">
        <f t="shared" si="45"/>
        <v>21708</v>
      </c>
      <c r="AN380" t="str" cm="1">
        <f t="array" ref="AN380">_xlfn.IFS(AP380=TicketJuilletAoût2021!A1435,TicketJuilletAoût2021!B1435)</f>
        <v>FAMAR</v>
      </c>
      <c r="AO380" s="23">
        <f t="shared" si="44"/>
        <v>72.47</v>
      </c>
      <c r="AP380">
        <f t="shared" si="46"/>
        <v>22763</v>
      </c>
    </row>
    <row r="381" spans="1:42" x14ac:dyDescent="0.25">
      <c r="A381">
        <v>21445</v>
      </c>
      <c r="B381">
        <v>76</v>
      </c>
      <c r="C381">
        <v>10.98</v>
      </c>
      <c r="D381">
        <v>4</v>
      </c>
      <c r="E381">
        <v>0</v>
      </c>
      <c r="F381" s="5">
        <f>DetailTicketJuilletAout2021[[#This Row],[Qte]]*(DetailTicketJuilletAout2021[[#This Row],[PrixUnit]]*(1-DetailTicketJuilletAout2021[[#This Row],[Remise%]]))</f>
        <v>43.92</v>
      </c>
      <c r="I381" s="5">
        <f>SUMIF(DétailTicketJuilletAoût2021!A376:A3408,DétailTicketJuilletAoût2021!J381,DétailTicketJuilletAoût2021!F376:F3408)</f>
        <v>73.679999999999993</v>
      </c>
      <c r="J381">
        <f t="shared" si="48"/>
        <v>21704</v>
      </c>
      <c r="M381" s="5">
        <f t="shared" si="47"/>
        <v>105.19</v>
      </c>
      <c r="N381">
        <f t="shared" si="49"/>
        <v>22759</v>
      </c>
      <c r="AE381" t="str" cm="1">
        <f t="array" ref="AE381">_xlfn.IFS(AG381=TicketJuilletAout2021[[#This Row],[NoTicket]],TicketJuilletAout2021[[#This Row],[CodeCli]])</f>
        <v>MOELK</v>
      </c>
      <c r="AF381" s="20">
        <f t="shared" si="43"/>
        <v>89.573250000000002</v>
      </c>
      <c r="AG381">
        <f t="shared" si="45"/>
        <v>21709</v>
      </c>
      <c r="AN381" t="str" cm="1">
        <f t="array" ref="AN381">_xlfn.IFS(AP381=TicketJuilletAoût2021!A1436,TicketJuilletAoût2021!B1436)</f>
        <v>CHLAB</v>
      </c>
      <c r="AO381" s="23">
        <f t="shared" si="44"/>
        <v>63.337499999999999</v>
      </c>
      <c r="AP381">
        <f t="shared" si="46"/>
        <v>22764</v>
      </c>
    </row>
    <row r="382" spans="1:42" x14ac:dyDescent="0.25">
      <c r="A382">
        <v>21446</v>
      </c>
      <c r="B382">
        <v>69</v>
      </c>
      <c r="C382">
        <v>21.95</v>
      </c>
      <c r="D382">
        <v>3</v>
      </c>
      <c r="E382">
        <v>0</v>
      </c>
      <c r="F382" s="5">
        <f>DetailTicketJuilletAout2021[[#This Row],[Qte]]*(DetailTicketJuilletAout2021[[#This Row],[PrixUnit]]*(1-DetailTicketJuilletAout2021[[#This Row],[Remise%]]))</f>
        <v>65.849999999999994</v>
      </c>
      <c r="I382" s="5">
        <f>SUMIF(DétailTicketJuilletAoût2021!A377:A3409,DétailTicketJuilletAoût2021!J382,DétailTicketJuilletAoût2021!F377:F3409)</f>
        <v>149.29400000000001</v>
      </c>
      <c r="J382">
        <f t="shared" si="48"/>
        <v>21705</v>
      </c>
      <c r="M382" s="5">
        <f t="shared" si="47"/>
        <v>45.72</v>
      </c>
      <c r="N382">
        <f t="shared" si="49"/>
        <v>22760</v>
      </c>
      <c r="AE382" t="str" cm="1">
        <f t="array" ref="AE382">_xlfn.IFS(AG382=TicketJuilletAout2021[[#This Row],[NoTicket]],TicketJuilletAout2021[[#This Row],[CodeCli]])</f>
        <v>JEBOR</v>
      </c>
      <c r="AF382" s="20">
        <f t="shared" si="43"/>
        <v>41.160000000000004</v>
      </c>
      <c r="AG382">
        <f t="shared" si="45"/>
        <v>21710</v>
      </c>
      <c r="AN382" t="str" cm="1">
        <f t="array" ref="AN382">_xlfn.IFS(AP382=TicketJuilletAoût2021!A1437,TicketJuilletAoût2021!B1437)</f>
        <v>CHLAB</v>
      </c>
      <c r="AO382" s="23">
        <f t="shared" si="44"/>
        <v>62.493333333333339</v>
      </c>
      <c r="AP382">
        <f t="shared" si="46"/>
        <v>22765</v>
      </c>
    </row>
    <row r="383" spans="1:42" x14ac:dyDescent="0.25">
      <c r="A383">
        <v>21446</v>
      </c>
      <c r="B383">
        <v>71</v>
      </c>
      <c r="C383">
        <v>13.11</v>
      </c>
      <c r="D383">
        <v>4</v>
      </c>
      <c r="E383">
        <v>0</v>
      </c>
      <c r="F383" s="5">
        <f>DetailTicketJuilletAout2021[[#This Row],[Qte]]*(DetailTicketJuilletAout2021[[#This Row],[PrixUnit]]*(1-DetailTicketJuilletAout2021[[#This Row],[Remise%]]))</f>
        <v>52.44</v>
      </c>
      <c r="I383" s="5">
        <f>SUMIF(DétailTicketJuilletAoût2021!A378:A3410,DétailTicketJuilletAoût2021!J383,DétailTicketJuilletAoût2021!F378:F3410)</f>
        <v>575.67999999999995</v>
      </c>
      <c r="J383">
        <f t="shared" si="48"/>
        <v>21706</v>
      </c>
      <c r="M383" s="5">
        <f t="shared" si="47"/>
        <v>64.948000000000008</v>
      </c>
      <c r="N383">
        <f t="shared" si="49"/>
        <v>22761</v>
      </c>
      <c r="AE383" t="str" cm="1">
        <f t="array" ref="AE383">_xlfn.IFS(AG383=TicketJuilletAout2021[[#This Row],[NoTicket]],TicketJuilletAout2021[[#This Row],[CodeCli]])</f>
        <v>JELEC</v>
      </c>
      <c r="AF383" s="20">
        <f t="shared" si="43"/>
        <v>192.17500000000001</v>
      </c>
      <c r="AG383">
        <f t="shared" si="45"/>
        <v>21711</v>
      </c>
      <c r="AN383" t="str" cm="1">
        <f t="array" ref="AN383">_xlfn.IFS(AP383=TicketJuilletAoût2021!A1438,TicketJuilletAoût2021!B1438)</f>
        <v>JEHOU</v>
      </c>
      <c r="AO383" s="23">
        <f t="shared" si="44"/>
        <v>75.713333333333324</v>
      </c>
      <c r="AP383">
        <f t="shared" si="46"/>
        <v>22766</v>
      </c>
    </row>
    <row r="384" spans="1:42" x14ac:dyDescent="0.25">
      <c r="A384">
        <v>21447</v>
      </c>
      <c r="B384">
        <v>11</v>
      </c>
      <c r="C384">
        <v>12.81</v>
      </c>
      <c r="D384">
        <v>3</v>
      </c>
      <c r="E384">
        <v>0</v>
      </c>
      <c r="F384" s="5">
        <f>DetailTicketJuilletAout2021[[#This Row],[Qte]]*(DetailTicketJuilletAout2021[[#This Row],[PrixUnit]]*(1-DetailTicketJuilletAout2021[[#This Row],[Remise%]]))</f>
        <v>38.43</v>
      </c>
      <c r="I384" s="5">
        <f>SUMIF(DétailTicketJuilletAoût2021!A379:A3411,DétailTicketJuilletAoût2021!J384,DétailTicketJuilletAoût2021!F379:F3411)</f>
        <v>217.08</v>
      </c>
      <c r="J384">
        <f t="shared" si="48"/>
        <v>21707</v>
      </c>
      <c r="M384" s="5">
        <f t="shared" si="47"/>
        <v>21.716999999999999</v>
      </c>
      <c r="N384">
        <f t="shared" si="49"/>
        <v>22762</v>
      </c>
      <c r="AE384" t="str" cm="1">
        <f t="array" ref="AE384">_xlfn.IFS(AG384=TicketJuilletAout2021[[#This Row],[NoTicket]],TicketJuilletAout2021[[#This Row],[CodeCli]])</f>
        <v>CHBES</v>
      </c>
      <c r="AF384" s="20">
        <f t="shared" si="43"/>
        <v>55.331000000000003</v>
      </c>
      <c r="AG384">
        <f t="shared" si="45"/>
        <v>21712</v>
      </c>
      <c r="AN384" t="str" cm="1">
        <f t="array" ref="AN384">_xlfn.IFS(AP384=TicketJuilletAoût2021!A1439,TicketJuilletAoût2021!B1439)</f>
        <v>MOELK</v>
      </c>
      <c r="AO384" s="23">
        <f t="shared" si="44"/>
        <v>38.35</v>
      </c>
      <c r="AP384">
        <f t="shared" si="46"/>
        <v>22767</v>
      </c>
    </row>
    <row r="385" spans="1:42" x14ac:dyDescent="0.25">
      <c r="A385">
        <v>21448</v>
      </c>
      <c r="B385">
        <v>65</v>
      </c>
      <c r="C385">
        <v>12.81</v>
      </c>
      <c r="D385">
        <v>4</v>
      </c>
      <c r="E385">
        <v>0</v>
      </c>
      <c r="F385" s="5">
        <f>DetailTicketJuilletAout2021[[#This Row],[Qte]]*(DetailTicketJuilletAout2021[[#This Row],[PrixUnit]]*(1-DetailTicketJuilletAout2021[[#This Row],[Remise%]]))</f>
        <v>51.24</v>
      </c>
      <c r="I385" s="5">
        <f>SUMIF(DétailTicketJuilletAoût2021!A380:A3412,DétailTicketJuilletAoût2021!J385,DétailTicketJuilletAoût2021!F380:F3412)</f>
        <v>227.14</v>
      </c>
      <c r="J385">
        <f t="shared" si="48"/>
        <v>21708</v>
      </c>
      <c r="M385" s="5">
        <f t="shared" si="47"/>
        <v>217.41</v>
      </c>
      <c r="N385">
        <f t="shared" si="49"/>
        <v>22763</v>
      </c>
      <c r="AE385" t="str" cm="1">
        <f t="array" ref="AE385">_xlfn.IFS(AG385=TicketJuilletAout2021[[#This Row],[NoTicket]],TicketJuilletAout2021[[#This Row],[CodeCli]])</f>
        <v>CÉDAU</v>
      </c>
      <c r="AF385" s="20">
        <f t="shared" si="43"/>
        <v>21.42</v>
      </c>
      <c r="AG385">
        <f t="shared" si="45"/>
        <v>21713</v>
      </c>
      <c r="AN385" t="str" cm="1">
        <f t="array" ref="AN385">_xlfn.IFS(AP385=TicketJuilletAoût2021!A1440,TicketJuilletAoût2021!B1440)</f>
        <v>ANLER</v>
      </c>
      <c r="AO385" s="23">
        <f t="shared" si="44"/>
        <v>251.62</v>
      </c>
      <c r="AP385">
        <f t="shared" si="46"/>
        <v>22768</v>
      </c>
    </row>
    <row r="386" spans="1:42" x14ac:dyDescent="0.25">
      <c r="A386">
        <v>21448</v>
      </c>
      <c r="B386">
        <v>77</v>
      </c>
      <c r="C386">
        <v>7.93</v>
      </c>
      <c r="D386">
        <v>4</v>
      </c>
      <c r="E386">
        <v>0</v>
      </c>
      <c r="F386" s="5">
        <f>DetailTicketJuilletAout2021[[#This Row],[Qte]]*(DetailTicketJuilletAout2021[[#This Row],[PrixUnit]]*(1-DetailTicketJuilletAout2021[[#This Row],[Remise%]]))</f>
        <v>31.72</v>
      </c>
      <c r="I386" s="5">
        <f>SUMIF(DétailTicketJuilletAoût2021!A381:A3413,DétailTicketJuilletAoût2021!J386,DétailTicketJuilletAoût2021!F381:F3413)</f>
        <v>179.1465</v>
      </c>
      <c r="J386">
        <f t="shared" si="48"/>
        <v>21709</v>
      </c>
      <c r="M386" s="5">
        <f t="shared" si="47"/>
        <v>253.35</v>
      </c>
      <c r="N386">
        <f t="shared" si="49"/>
        <v>22764</v>
      </c>
      <c r="AE386" t="str" cm="1">
        <f t="array" ref="AE386">_xlfn.IFS(AG386=TicketJuilletAout2021[[#This Row],[NoTicket]],TicketJuilletAout2021[[#This Row],[CodeCli]])</f>
        <v>PAJAL</v>
      </c>
      <c r="AF386" s="20">
        <f t="shared" si="43"/>
        <v>23.24175</v>
      </c>
      <c r="AG386">
        <f t="shared" si="45"/>
        <v>21714</v>
      </c>
      <c r="AN386" t="str" cm="1">
        <f t="array" ref="AN386">_xlfn.IFS(AP386=TicketJuilletAoût2021!A1441,TicketJuilletAoût2021!B1441)</f>
        <v>FAMAR</v>
      </c>
      <c r="AO386" s="23">
        <f t="shared" si="44"/>
        <v>51.69</v>
      </c>
      <c r="AP386">
        <f t="shared" si="46"/>
        <v>22769</v>
      </c>
    </row>
    <row r="387" spans="1:42" x14ac:dyDescent="0.25">
      <c r="A387">
        <v>21449</v>
      </c>
      <c r="B387">
        <v>2</v>
      </c>
      <c r="C387">
        <v>14.48</v>
      </c>
      <c r="D387">
        <v>1</v>
      </c>
      <c r="E387">
        <v>0</v>
      </c>
      <c r="F387" s="5">
        <f>DetailTicketJuilletAout2021[[#This Row],[Qte]]*(DetailTicketJuilletAout2021[[#This Row],[PrixUnit]]*(1-DetailTicketJuilletAout2021[[#This Row],[Remise%]]))</f>
        <v>14.48</v>
      </c>
      <c r="I387" s="5">
        <f>SUMIF(DétailTicketJuilletAoût2021!A382:A3414,DétailTicketJuilletAoût2021!J387,DétailTicketJuilletAoût2021!F382:F3414)</f>
        <v>41.160000000000004</v>
      </c>
      <c r="J387">
        <f t="shared" si="48"/>
        <v>21710</v>
      </c>
      <c r="M387" s="5">
        <f t="shared" si="47"/>
        <v>187.48000000000002</v>
      </c>
      <c r="N387">
        <f t="shared" si="49"/>
        <v>22765</v>
      </c>
      <c r="AE387" t="str" cm="1">
        <f t="array" ref="AE387">_xlfn.IFS(AG387=TicketJuilletAout2021[[#This Row],[NoTicket]],TicketJuilletAout2021[[#This Row],[CodeCli]])</f>
        <v>CHLEC</v>
      </c>
      <c r="AF387" s="20">
        <f t="shared" ref="AF387:AF450" si="50">I392/COUNTIF(A387:A3419,AG387)</f>
        <v>69.387625</v>
      </c>
      <c r="AG387">
        <f t="shared" si="45"/>
        <v>21715</v>
      </c>
      <c r="AN387" t="str" cm="1">
        <f t="array" ref="AN387">_xlfn.IFS(AP387=TicketJuilletAoût2021!A1442,TicketJuilletAoût2021!B1442)</f>
        <v>GESEF</v>
      </c>
      <c r="AO387" s="23">
        <f t="shared" ref="AO387:AO450" si="51">M392/COUNTIF(A3421:A5029,AP387)</f>
        <v>69.426666666666662</v>
      </c>
      <c r="AP387">
        <f t="shared" si="46"/>
        <v>22770</v>
      </c>
    </row>
    <row r="388" spans="1:42" x14ac:dyDescent="0.25">
      <c r="A388">
        <v>21449</v>
      </c>
      <c r="B388">
        <v>34</v>
      </c>
      <c r="C388">
        <v>8.5399999999999991</v>
      </c>
      <c r="D388">
        <v>3</v>
      </c>
      <c r="E388">
        <v>0</v>
      </c>
      <c r="F388" s="5">
        <f>DetailTicketJuilletAout2021[[#This Row],[Qte]]*(DetailTicketJuilletAout2021[[#This Row],[PrixUnit]]*(1-DetailTicketJuilletAout2021[[#This Row],[Remise%]]))</f>
        <v>25.619999999999997</v>
      </c>
      <c r="I388" s="5">
        <f>SUMIF(DétailTicketJuilletAoût2021!A383:A3415,DétailTicketJuilletAoût2021!J388,DétailTicketJuilletAoût2021!F383:F3415)</f>
        <v>384.35</v>
      </c>
      <c r="J388">
        <f t="shared" si="48"/>
        <v>21711</v>
      </c>
      <c r="M388" s="5">
        <f t="shared" si="47"/>
        <v>227.14</v>
      </c>
      <c r="N388">
        <f t="shared" si="49"/>
        <v>22766</v>
      </c>
      <c r="AE388" t="str" cm="1">
        <f t="array" ref="AE388">_xlfn.IFS(AG388=TicketJuilletAout2021[[#This Row],[NoTicket]],TicketJuilletAout2021[[#This Row],[CodeCli]])</f>
        <v>CHBON</v>
      </c>
      <c r="AF388" s="20">
        <f t="shared" si="50"/>
        <v>111.06250000000001</v>
      </c>
      <c r="AG388">
        <f t="shared" ref="AG388:AG451" si="52">AG387+1</f>
        <v>21716</v>
      </c>
      <c r="AN388" t="str" cm="1">
        <f t="array" ref="AN388">_xlfn.IFS(AP388=TicketJuilletAoût2021!A1443,TicketJuilletAoût2021!B1443)</f>
        <v>ZOHED</v>
      </c>
      <c r="AO388" s="23">
        <f t="shared" si="51"/>
        <v>36.89</v>
      </c>
      <c r="AP388">
        <f t="shared" ref="AP388:AP451" si="53">AP387+1</f>
        <v>22771</v>
      </c>
    </row>
    <row r="389" spans="1:42" x14ac:dyDescent="0.25">
      <c r="A389">
        <v>21449</v>
      </c>
      <c r="B389">
        <v>44</v>
      </c>
      <c r="C389">
        <v>14.83</v>
      </c>
      <c r="D389">
        <v>4</v>
      </c>
      <c r="E389">
        <v>0</v>
      </c>
      <c r="F389" s="5">
        <f>DetailTicketJuilletAout2021[[#This Row],[Qte]]*(DetailTicketJuilletAout2021[[#This Row],[PrixUnit]]*(1-DetailTicketJuilletAout2021[[#This Row],[Remise%]]))</f>
        <v>59.32</v>
      </c>
      <c r="I389" s="5">
        <f>SUMIF(DétailTicketJuilletAoût2021!A384:A3416,DétailTicketJuilletAoût2021!J389,DétailTicketJuilletAoût2021!F384:F3416)</f>
        <v>110.66200000000001</v>
      </c>
      <c r="J389">
        <f t="shared" si="48"/>
        <v>21712</v>
      </c>
      <c r="M389" s="5">
        <f t="shared" si="47"/>
        <v>153.4</v>
      </c>
      <c r="N389">
        <f t="shared" si="49"/>
        <v>22767</v>
      </c>
      <c r="AE389" t="str" cm="1">
        <f t="array" ref="AE389">_xlfn.IFS(AG389=TicketJuilletAout2021[[#This Row],[NoTicket]],TicketJuilletAout2021[[#This Row],[CodeCli]])</f>
        <v>NISCH</v>
      </c>
      <c r="AF389" s="20">
        <f t="shared" si="50"/>
        <v>55.705999999999996</v>
      </c>
      <c r="AG389">
        <f t="shared" si="52"/>
        <v>21717</v>
      </c>
      <c r="AN389" t="str" cm="1">
        <f t="array" ref="AN389">_xlfn.IFS(AP389=TicketJuilletAoût2021!A1444,TicketJuilletAoût2021!B1444)</f>
        <v>JEHOU</v>
      </c>
      <c r="AO389" s="23">
        <f t="shared" si="51"/>
        <v>79.122499999999988</v>
      </c>
      <c r="AP389">
        <f t="shared" si="53"/>
        <v>22772</v>
      </c>
    </row>
    <row r="390" spans="1:42" x14ac:dyDescent="0.25">
      <c r="A390">
        <v>21449</v>
      </c>
      <c r="B390">
        <v>47</v>
      </c>
      <c r="C390">
        <v>7.24</v>
      </c>
      <c r="D390">
        <v>1</v>
      </c>
      <c r="E390">
        <v>0</v>
      </c>
      <c r="F390" s="5">
        <f>DetailTicketJuilletAout2021[[#This Row],[Qte]]*(DetailTicketJuilletAout2021[[#This Row],[PrixUnit]]*(1-DetailTicketJuilletAout2021[[#This Row],[Remise%]]))</f>
        <v>7.24</v>
      </c>
      <c r="I390" s="5">
        <f>SUMIF(DétailTicketJuilletAoût2021!A385:A3417,DétailTicketJuilletAoût2021!J390,DétailTicketJuilletAoût2021!F385:F3417)</f>
        <v>21.42</v>
      </c>
      <c r="J390">
        <f t="shared" si="48"/>
        <v>21713</v>
      </c>
      <c r="M390" s="5">
        <f t="shared" si="47"/>
        <v>503.24</v>
      </c>
      <c r="N390">
        <f t="shared" si="49"/>
        <v>22768</v>
      </c>
      <c r="AE390" t="str" cm="1">
        <f t="array" ref="AE390">_xlfn.IFS(AG390=TicketJuilletAout2021[[#This Row],[NoTicket]],TicketJuilletAout2021[[#This Row],[CodeCli]])</f>
        <v>CLJAN</v>
      </c>
      <c r="AF390" s="20">
        <f t="shared" si="50"/>
        <v>45.275000000000006</v>
      </c>
      <c r="AG390">
        <f t="shared" si="52"/>
        <v>21718</v>
      </c>
      <c r="AN390" t="str" cm="1">
        <f t="array" ref="AN390">_xlfn.IFS(AP390=TicketJuilletAoût2021!A1445,TicketJuilletAoût2021!B1445)</f>
        <v>CHGRA</v>
      </c>
      <c r="AO390" s="23">
        <f t="shared" si="51"/>
        <v>29.836449999999996</v>
      </c>
      <c r="AP390">
        <f t="shared" si="53"/>
        <v>22773</v>
      </c>
    </row>
    <row r="391" spans="1:42" x14ac:dyDescent="0.25">
      <c r="A391">
        <v>21449</v>
      </c>
      <c r="B391">
        <v>54</v>
      </c>
      <c r="C391">
        <v>4.57</v>
      </c>
      <c r="D391">
        <v>4</v>
      </c>
      <c r="E391">
        <v>0</v>
      </c>
      <c r="F391" s="5">
        <f>DetailTicketJuilletAout2021[[#This Row],[Qte]]*(DetailTicketJuilletAout2021[[#This Row],[PrixUnit]]*(1-DetailTicketJuilletAout2021[[#This Row],[Remise%]]))</f>
        <v>18.28</v>
      </c>
      <c r="I391" s="5">
        <f>SUMIF(DétailTicketJuilletAoût2021!A386:A3418,DétailTicketJuilletAoût2021!J391,DétailTicketJuilletAoût2021!F386:F3418)</f>
        <v>46.483499999999999</v>
      </c>
      <c r="J391">
        <f t="shared" si="48"/>
        <v>21714</v>
      </c>
      <c r="M391" s="5">
        <f t="shared" si="47"/>
        <v>103.38</v>
      </c>
      <c r="N391">
        <f t="shared" si="49"/>
        <v>22769</v>
      </c>
      <c r="AE391" t="str" cm="1">
        <f t="array" ref="AE391">_xlfn.IFS(AG391=TicketJuilletAout2021[[#This Row],[NoTicket]],TicketJuilletAout2021[[#This Row],[CodeCli]])</f>
        <v>PABEL</v>
      </c>
      <c r="AF391" s="20">
        <f t="shared" si="50"/>
        <v>69.774500000000003</v>
      </c>
      <c r="AG391">
        <f t="shared" si="52"/>
        <v>21719</v>
      </c>
      <c r="AN391" t="str" cm="1">
        <f t="array" ref="AN391">_xlfn.IFS(AP391=TicketJuilletAoût2021!A1446,TicketJuilletAoût2021!B1446)</f>
        <v>JALES</v>
      </c>
      <c r="AO391" s="23">
        <f t="shared" si="51"/>
        <v>35.58</v>
      </c>
      <c r="AP391">
        <f t="shared" si="53"/>
        <v>22774</v>
      </c>
    </row>
    <row r="392" spans="1:42" x14ac:dyDescent="0.25">
      <c r="A392">
        <v>21449</v>
      </c>
      <c r="B392">
        <v>65</v>
      </c>
      <c r="C392">
        <v>12.81</v>
      </c>
      <c r="D392">
        <v>4</v>
      </c>
      <c r="E392">
        <v>0</v>
      </c>
      <c r="F392" s="5">
        <f>DetailTicketJuilletAout2021[[#This Row],[Qte]]*(DetailTicketJuilletAout2021[[#This Row],[PrixUnit]]*(1-DetailTicketJuilletAout2021[[#This Row],[Remise%]]))</f>
        <v>51.24</v>
      </c>
      <c r="I392" s="5">
        <f>SUMIF(DétailTicketJuilletAoût2021!A387:A3419,DétailTicketJuilletAoût2021!J392,DétailTicketJuilletAoût2021!F387:F3419)</f>
        <v>277.5505</v>
      </c>
      <c r="J392">
        <f t="shared" si="48"/>
        <v>21715</v>
      </c>
      <c r="M392" s="5">
        <f t="shared" ref="M392:M455" si="54">SUMIF(A3421:A5029,N392,F3421:F5029)</f>
        <v>208.28</v>
      </c>
      <c r="N392">
        <f t="shared" si="49"/>
        <v>22770</v>
      </c>
      <c r="AE392" t="str" cm="1">
        <f t="array" ref="AE392">_xlfn.IFS(AG392=TicketJuilletAout2021[[#This Row],[NoTicket]],TicketJuilletAout2021[[#This Row],[CodeCli]])</f>
        <v>RARAB</v>
      </c>
      <c r="AF392" s="20">
        <f t="shared" si="50"/>
        <v>58.70333333333334</v>
      </c>
      <c r="AG392">
        <f t="shared" si="52"/>
        <v>21720</v>
      </c>
      <c r="AN392" t="str" cm="1">
        <f t="array" ref="AN392">_xlfn.IFS(AP392=TicketJuilletAoût2021!A1447,TicketJuilletAoût2021!B1447)</f>
        <v>REDAN</v>
      </c>
      <c r="AO392" s="23">
        <f t="shared" si="51"/>
        <v>52.44</v>
      </c>
      <c r="AP392">
        <f t="shared" si="53"/>
        <v>22775</v>
      </c>
    </row>
    <row r="393" spans="1:42" x14ac:dyDescent="0.25">
      <c r="A393">
        <v>21449</v>
      </c>
      <c r="B393">
        <v>77</v>
      </c>
      <c r="C393">
        <v>7.93</v>
      </c>
      <c r="D393">
        <v>4</v>
      </c>
      <c r="E393">
        <v>0</v>
      </c>
      <c r="F393" s="5">
        <f>DetailTicketJuilletAout2021[[#This Row],[Qte]]*(DetailTicketJuilletAout2021[[#This Row],[PrixUnit]]*(1-DetailTicketJuilletAout2021[[#This Row],[Remise%]]))</f>
        <v>31.72</v>
      </c>
      <c r="I393" s="5">
        <f>SUMIF(DétailTicketJuilletAoût2021!A388:A3420,DétailTicketJuilletAoût2021!J393,DétailTicketJuilletAoût2021!F388:F3420)</f>
        <v>444.25000000000006</v>
      </c>
      <c r="J393">
        <f t="shared" ref="J393:J456" si="55">J392+1</f>
        <v>21716</v>
      </c>
      <c r="M393" s="5">
        <f t="shared" si="54"/>
        <v>110.67</v>
      </c>
      <c r="N393">
        <f t="shared" ref="N393:N456" si="56">N392+1</f>
        <v>22771</v>
      </c>
      <c r="AE393" t="str" cm="1">
        <f t="array" ref="AE393">_xlfn.IFS(AG393=TicketJuilletAout2021[[#This Row],[NoTicket]],TicketJuilletAout2021[[#This Row],[CodeCli]])</f>
        <v>ALDUV</v>
      </c>
      <c r="AF393" s="20">
        <f t="shared" si="50"/>
        <v>190.24</v>
      </c>
      <c r="AG393">
        <f t="shared" si="52"/>
        <v>21721</v>
      </c>
      <c r="AN393" t="str" cm="1">
        <f t="array" ref="AN393">_xlfn.IFS(AP393=TicketJuilletAoût2021!A1448,TicketJuilletAoût2021!B1448)</f>
        <v>GESEF</v>
      </c>
      <c r="AO393" s="23">
        <f t="shared" si="51"/>
        <v>69.36</v>
      </c>
      <c r="AP393">
        <f t="shared" si="53"/>
        <v>22776</v>
      </c>
    </row>
    <row r="394" spans="1:42" x14ac:dyDescent="0.25">
      <c r="A394">
        <v>21449</v>
      </c>
      <c r="B394">
        <v>78</v>
      </c>
      <c r="C394">
        <v>16.77</v>
      </c>
      <c r="D394">
        <v>3</v>
      </c>
      <c r="E394">
        <v>0</v>
      </c>
      <c r="F394" s="5">
        <f>DetailTicketJuilletAout2021[[#This Row],[Qte]]*(DetailTicketJuilletAout2021[[#This Row],[PrixUnit]]*(1-DetailTicketJuilletAout2021[[#This Row],[Remise%]]))</f>
        <v>50.31</v>
      </c>
      <c r="I394" s="5">
        <f>SUMIF(DétailTicketJuilletAoût2021!A389:A3421,DétailTicketJuilletAoût2021!J394,DétailTicketJuilletAoût2021!F389:F3421)</f>
        <v>167.11799999999999</v>
      </c>
      <c r="J394">
        <f t="shared" si="55"/>
        <v>21717</v>
      </c>
      <c r="M394" s="5">
        <f t="shared" si="54"/>
        <v>316.48999999999995</v>
      </c>
      <c r="N394">
        <f t="shared" si="56"/>
        <v>22772</v>
      </c>
      <c r="AE394" t="str" cm="1">
        <f t="array" ref="AE394">_xlfn.IFS(AG394=TicketJuilletAout2021[[#This Row],[NoTicket]],TicketJuilletAout2021[[#This Row],[CodeCli]])</f>
        <v>PAJAL</v>
      </c>
      <c r="AF394" s="20">
        <f t="shared" si="50"/>
        <v>48.015000000000001</v>
      </c>
      <c r="AG394">
        <f t="shared" si="52"/>
        <v>21722</v>
      </c>
      <c r="AN394" t="str" cm="1">
        <f t="array" ref="AN394">_xlfn.IFS(AP394=TicketJuilletAoût2021!A1449,TicketJuilletAoût2021!B1449)</f>
        <v>MAEUS</v>
      </c>
      <c r="AO394" s="23">
        <f t="shared" si="51"/>
        <v>69.846000000000004</v>
      </c>
      <c r="AP394">
        <f t="shared" si="53"/>
        <v>22777</v>
      </c>
    </row>
    <row r="395" spans="1:42" x14ac:dyDescent="0.25">
      <c r="A395">
        <v>21450</v>
      </c>
      <c r="B395">
        <v>21</v>
      </c>
      <c r="C395">
        <v>6.1</v>
      </c>
      <c r="D395">
        <v>4</v>
      </c>
      <c r="E395">
        <v>0.1</v>
      </c>
      <c r="F395" s="5">
        <f>DetailTicketJuilletAout2021[[#This Row],[Qte]]*(DetailTicketJuilletAout2021[[#This Row],[PrixUnit]]*(1-DetailTicketJuilletAout2021[[#This Row],[Remise%]]))</f>
        <v>21.96</v>
      </c>
      <c r="I395" s="5">
        <f>SUMIF(DétailTicketJuilletAoût2021!A390:A3422,DétailTicketJuilletAoût2021!J395,DétailTicketJuilletAoût2021!F390:F3422)</f>
        <v>90.550000000000011</v>
      </c>
      <c r="J395">
        <f t="shared" si="55"/>
        <v>21718</v>
      </c>
      <c r="M395" s="5">
        <f t="shared" si="54"/>
        <v>298.36449999999996</v>
      </c>
      <c r="N395">
        <f t="shared" si="56"/>
        <v>22773</v>
      </c>
      <c r="AE395" t="str" cm="1">
        <f t="array" ref="AE395">_xlfn.IFS(AG395=TicketJuilletAout2021[[#This Row],[NoTicket]],TicketJuilletAout2021[[#This Row],[CodeCli]])</f>
        <v>NAROU</v>
      </c>
      <c r="AF395" s="20">
        <f t="shared" si="50"/>
        <v>57.019999999999996</v>
      </c>
      <c r="AG395">
        <f t="shared" si="52"/>
        <v>21723</v>
      </c>
      <c r="AN395" t="str" cm="1">
        <f t="array" ref="AN395">_xlfn.IFS(AP395=TicketJuilletAoût2021!A1450,TicketJuilletAoût2021!B1450)</f>
        <v>ANLER</v>
      </c>
      <c r="AO395" s="23">
        <f t="shared" si="51"/>
        <v>47.207999999999998</v>
      </c>
      <c r="AP395">
        <f t="shared" si="53"/>
        <v>22778</v>
      </c>
    </row>
    <row r="396" spans="1:42" x14ac:dyDescent="0.25">
      <c r="A396">
        <v>21450</v>
      </c>
      <c r="B396">
        <v>28</v>
      </c>
      <c r="C396">
        <v>27.75</v>
      </c>
      <c r="D396">
        <v>4</v>
      </c>
      <c r="E396">
        <v>0.1</v>
      </c>
      <c r="F396" s="5">
        <f>DetailTicketJuilletAout2021[[#This Row],[Qte]]*(DetailTicketJuilletAout2021[[#This Row],[PrixUnit]]*(1-DetailTicketJuilletAout2021[[#This Row],[Remise%]]))</f>
        <v>99.9</v>
      </c>
      <c r="I396" s="5">
        <f>SUMIF(DétailTicketJuilletAoût2021!A391:A3423,DétailTicketJuilletAoût2021!J396,DétailTicketJuilletAoût2021!F391:F3423)</f>
        <v>209.3235</v>
      </c>
      <c r="J396">
        <f t="shared" si="55"/>
        <v>21719</v>
      </c>
      <c r="M396" s="5">
        <f t="shared" si="54"/>
        <v>106.74</v>
      </c>
      <c r="N396">
        <f t="shared" si="56"/>
        <v>22774</v>
      </c>
      <c r="AE396" t="str" cm="1">
        <f t="array" ref="AE396">_xlfn.IFS(AG396=TicketJuilletAout2021[[#This Row],[NoTicket]],TicketJuilletAout2021[[#This Row],[CodeCli]])</f>
        <v>OLFER</v>
      </c>
      <c r="AF396" s="20">
        <f t="shared" si="50"/>
        <v>35.124000000000002</v>
      </c>
      <c r="AG396">
        <f t="shared" si="52"/>
        <v>21724</v>
      </c>
      <c r="AN396" t="str" cm="1">
        <f t="array" ref="AN396">_xlfn.IFS(AP396=TicketJuilletAoût2021!A1451,TicketJuilletAoût2021!B1451)</f>
        <v>JEBOR</v>
      </c>
      <c r="AO396" s="23">
        <f t="shared" si="51"/>
        <v>85.803166666666684</v>
      </c>
      <c r="AP396">
        <f t="shared" si="53"/>
        <v>22779</v>
      </c>
    </row>
    <row r="397" spans="1:42" x14ac:dyDescent="0.25">
      <c r="A397">
        <v>21450</v>
      </c>
      <c r="B397">
        <v>57</v>
      </c>
      <c r="C397">
        <v>11.89</v>
      </c>
      <c r="D397">
        <v>3</v>
      </c>
      <c r="E397">
        <v>0</v>
      </c>
      <c r="F397" s="5">
        <f>DetailTicketJuilletAout2021[[#This Row],[Qte]]*(DetailTicketJuilletAout2021[[#This Row],[PrixUnit]]*(1-DetailTicketJuilletAout2021[[#This Row],[Remise%]]))</f>
        <v>35.67</v>
      </c>
      <c r="I397" s="5">
        <f>SUMIF(DétailTicketJuilletAoût2021!A392:A3424,DétailTicketJuilletAoût2021!J397,DétailTicketJuilletAoût2021!F392:F3424)</f>
        <v>176.11</v>
      </c>
      <c r="J397">
        <f t="shared" si="55"/>
        <v>21720</v>
      </c>
      <c r="M397" s="5">
        <f t="shared" si="54"/>
        <v>52.44</v>
      </c>
      <c r="N397">
        <f t="shared" si="56"/>
        <v>22775</v>
      </c>
      <c r="AE397" t="str" cm="1">
        <f t="array" ref="AE397">_xlfn.IFS(AG397=TicketJuilletAout2021[[#This Row],[NoTicket]],TicketJuilletAout2021[[#This Row],[CodeCli]])</f>
        <v>CLHAL</v>
      </c>
      <c r="AF397" s="20">
        <f t="shared" si="50"/>
        <v>54.20000000000001</v>
      </c>
      <c r="AG397">
        <f t="shared" si="52"/>
        <v>21725</v>
      </c>
      <c r="AN397" t="str" cm="1">
        <f t="array" ref="AN397">_xlfn.IFS(AP397=TicketJuilletAoût2021!A1452,TicketJuilletAoût2021!B1452)</f>
        <v>JEBOR</v>
      </c>
      <c r="AO397" s="23">
        <f t="shared" si="51"/>
        <v>41.160000000000004</v>
      </c>
      <c r="AP397">
        <f t="shared" si="53"/>
        <v>22780</v>
      </c>
    </row>
    <row r="398" spans="1:42" x14ac:dyDescent="0.25">
      <c r="A398">
        <v>21450</v>
      </c>
      <c r="B398">
        <v>64</v>
      </c>
      <c r="C398">
        <v>20.28</v>
      </c>
      <c r="D398">
        <v>3</v>
      </c>
      <c r="E398">
        <v>0.1</v>
      </c>
      <c r="F398" s="5">
        <f>DetailTicketJuilletAout2021[[#This Row],[Qte]]*(DetailTicketJuilletAout2021[[#This Row],[PrixUnit]]*(1-DetailTicketJuilletAout2021[[#This Row],[Remise%]]))</f>
        <v>54.756000000000007</v>
      </c>
      <c r="I398" s="5">
        <f>SUMIF(DétailTicketJuilletAoût2021!A393:A3425,DétailTicketJuilletAoût2021!J398,DétailTicketJuilletAoût2021!F393:F3425)</f>
        <v>190.24</v>
      </c>
      <c r="J398">
        <f t="shared" si="55"/>
        <v>21721</v>
      </c>
      <c r="M398" s="5">
        <f t="shared" si="54"/>
        <v>138.72</v>
      </c>
      <c r="N398">
        <f t="shared" si="56"/>
        <v>22776</v>
      </c>
      <c r="AE398" t="str" cm="1">
        <f t="array" ref="AE398">_xlfn.IFS(AG398=TicketJuilletAout2021[[#This Row],[NoTicket]],TicketJuilletAout2021[[#This Row],[CodeCli]])</f>
        <v>YAKAL</v>
      </c>
      <c r="AF398" s="20">
        <f t="shared" si="50"/>
        <v>100.367</v>
      </c>
      <c r="AG398">
        <f t="shared" si="52"/>
        <v>21726</v>
      </c>
      <c r="AN398" t="str" cm="1">
        <f t="array" ref="AN398">_xlfn.IFS(AP398=TicketJuilletAoût2021!A1453,TicketJuilletAoût2021!B1453)</f>
        <v>ERDUR</v>
      </c>
      <c r="AO398" s="23">
        <f t="shared" si="51"/>
        <v>173.57500000000002</v>
      </c>
      <c r="AP398">
        <f t="shared" si="53"/>
        <v>22781</v>
      </c>
    </row>
    <row r="399" spans="1:42" x14ac:dyDescent="0.25">
      <c r="A399">
        <v>21451</v>
      </c>
      <c r="B399">
        <v>29</v>
      </c>
      <c r="C399">
        <v>75.459999999999994</v>
      </c>
      <c r="D399">
        <v>3</v>
      </c>
      <c r="E399">
        <v>0</v>
      </c>
      <c r="F399" s="5">
        <f>DetailTicketJuilletAout2021[[#This Row],[Qte]]*(DetailTicketJuilletAout2021[[#This Row],[PrixUnit]]*(1-DetailTicketJuilletAout2021[[#This Row],[Remise%]]))</f>
        <v>226.38</v>
      </c>
      <c r="I399" s="5">
        <f>SUMIF(DétailTicketJuilletAoût2021!A394:A3426,DétailTicketJuilletAoût2021!J399,DétailTicketJuilletAoût2021!F394:F3426)</f>
        <v>96.03</v>
      </c>
      <c r="J399">
        <f t="shared" si="55"/>
        <v>21722</v>
      </c>
      <c r="M399" s="5">
        <f t="shared" si="54"/>
        <v>139.69200000000001</v>
      </c>
      <c r="N399">
        <f t="shared" si="56"/>
        <v>22777</v>
      </c>
      <c r="AE399" t="str" cm="1">
        <f t="array" ref="AE399">_xlfn.IFS(AG399=TicketJuilletAout2021[[#This Row],[NoTicket]],TicketJuilletAout2021[[#This Row],[CodeCli]])</f>
        <v>DAMIC</v>
      </c>
      <c r="AF399" s="20">
        <f t="shared" si="50"/>
        <v>100.30000000000001</v>
      </c>
      <c r="AG399">
        <f t="shared" si="52"/>
        <v>21727</v>
      </c>
      <c r="AN399" t="str" cm="1">
        <f t="array" ref="AN399">_xlfn.IFS(AP399=TicketJuilletAoût2021!A1454,TicketJuilletAoût2021!B1454)</f>
        <v>ERSWE</v>
      </c>
      <c r="AO399" s="23">
        <f t="shared" si="51"/>
        <v>32.94</v>
      </c>
      <c r="AP399">
        <f t="shared" si="53"/>
        <v>22782</v>
      </c>
    </row>
    <row r="400" spans="1:42" x14ac:dyDescent="0.25">
      <c r="A400">
        <v>21451</v>
      </c>
      <c r="B400">
        <v>56</v>
      </c>
      <c r="C400">
        <v>23.17</v>
      </c>
      <c r="D400">
        <v>4</v>
      </c>
      <c r="E400">
        <v>0.25</v>
      </c>
      <c r="F400" s="5">
        <f>DetailTicketJuilletAout2021[[#This Row],[Qte]]*(DetailTicketJuilletAout2021[[#This Row],[PrixUnit]]*(1-DetailTicketJuilletAout2021[[#This Row],[Remise%]]))</f>
        <v>69.510000000000005</v>
      </c>
      <c r="I400" s="5">
        <f>SUMIF(DétailTicketJuilletAoût2021!A395:A3427,DétailTicketJuilletAoût2021!J400,DétailTicketJuilletAoût2021!F395:F3427)</f>
        <v>114.03999999999999</v>
      </c>
      <c r="J400">
        <f t="shared" si="55"/>
        <v>21723</v>
      </c>
      <c r="M400" s="5">
        <f t="shared" si="54"/>
        <v>141.624</v>
      </c>
      <c r="N400">
        <f t="shared" si="56"/>
        <v>22778</v>
      </c>
      <c r="AE400" t="str" cm="1">
        <f t="array" ref="AE400">_xlfn.IFS(AG400=TicketJuilletAout2021[[#This Row],[NoTicket]],TicketJuilletAout2021[[#This Row],[CodeCli]])</f>
        <v>ERSWE</v>
      </c>
      <c r="AF400" s="20">
        <f t="shared" si="50"/>
        <v>42.845624999999998</v>
      </c>
      <c r="AG400">
        <f t="shared" si="52"/>
        <v>21728</v>
      </c>
      <c r="AN400" t="str" cm="1">
        <f t="array" ref="AN400">_xlfn.IFS(AP400=TicketJuilletAoût2021!A1455,TicketJuilletAoût2021!B1455)</f>
        <v>REDAN</v>
      </c>
      <c r="AO400" s="23">
        <f t="shared" si="51"/>
        <v>40.094999999999999</v>
      </c>
      <c r="AP400">
        <f t="shared" si="53"/>
        <v>22783</v>
      </c>
    </row>
    <row r="401" spans="1:42" x14ac:dyDescent="0.25">
      <c r="A401">
        <v>21452</v>
      </c>
      <c r="B401">
        <v>1</v>
      </c>
      <c r="C401">
        <v>10.98</v>
      </c>
      <c r="D401">
        <v>4</v>
      </c>
      <c r="E401">
        <v>0.15</v>
      </c>
      <c r="F401" s="5">
        <f>DetailTicketJuilletAout2021[[#This Row],[Qte]]*(DetailTicketJuilletAout2021[[#This Row],[PrixUnit]]*(1-DetailTicketJuilletAout2021[[#This Row],[Remise%]]))</f>
        <v>37.332000000000001</v>
      </c>
      <c r="I401" s="5">
        <f>SUMIF(DétailTicketJuilletAoût2021!A396:A3428,DétailTicketJuilletAoût2021!J401,DétailTicketJuilletAoût2021!F396:F3428)</f>
        <v>70.248000000000005</v>
      </c>
      <c r="J401">
        <f t="shared" si="55"/>
        <v>21724</v>
      </c>
      <c r="M401" s="5">
        <f t="shared" si="54"/>
        <v>257.40950000000004</v>
      </c>
      <c r="N401">
        <f t="shared" si="56"/>
        <v>22779</v>
      </c>
      <c r="AE401" t="str" cm="1">
        <f t="array" ref="AE401">_xlfn.IFS(AG401=TicketJuilletAout2021[[#This Row],[NoTicket]],TicketJuilletAout2021[[#This Row],[CodeCli]])</f>
        <v>BEAVI</v>
      </c>
      <c r="AF401" s="20">
        <f t="shared" si="50"/>
        <v>43.174666666666667</v>
      </c>
      <c r="AG401">
        <f t="shared" si="52"/>
        <v>21729</v>
      </c>
      <c r="AN401" t="str" cm="1">
        <f t="array" ref="AN401">_xlfn.IFS(AP401=TicketJuilletAoût2021!A1456,TicketJuilletAoût2021!B1456)</f>
        <v>ARBLA</v>
      </c>
      <c r="AO401" s="23">
        <f t="shared" si="51"/>
        <v>175.959</v>
      </c>
      <c r="AP401">
        <f t="shared" si="53"/>
        <v>22784</v>
      </c>
    </row>
    <row r="402" spans="1:42" x14ac:dyDescent="0.25">
      <c r="A402">
        <v>21452</v>
      </c>
      <c r="B402">
        <v>2</v>
      </c>
      <c r="C402">
        <v>14.48</v>
      </c>
      <c r="D402">
        <v>1</v>
      </c>
      <c r="E402">
        <v>0</v>
      </c>
      <c r="F402" s="5">
        <f>DetailTicketJuilletAout2021[[#This Row],[Qte]]*(DetailTicketJuilletAout2021[[#This Row],[PrixUnit]]*(1-DetailTicketJuilletAout2021[[#This Row],[Remise%]]))</f>
        <v>14.48</v>
      </c>
      <c r="I402" s="5">
        <f>SUMIF(DétailTicketJuilletAoût2021!A397:A3429,DétailTicketJuilletAoût2021!J402,DétailTicketJuilletAoût2021!F397:F3429)</f>
        <v>162.60000000000002</v>
      </c>
      <c r="J402">
        <f t="shared" si="55"/>
        <v>21725</v>
      </c>
      <c r="M402" s="5">
        <f t="shared" si="54"/>
        <v>41.160000000000004</v>
      </c>
      <c r="N402">
        <f t="shared" si="56"/>
        <v>22780</v>
      </c>
      <c r="AE402" t="str" cm="1">
        <f t="array" ref="AE402">_xlfn.IFS(AG402=TicketJuilletAout2021[[#This Row],[NoTicket]],TicketJuilletAout2021[[#This Row],[CodeCli]])</f>
        <v>CHDUD</v>
      </c>
      <c r="AF402" s="20">
        <f t="shared" si="50"/>
        <v>37.715000000000003</v>
      </c>
      <c r="AG402">
        <f t="shared" si="52"/>
        <v>21730</v>
      </c>
      <c r="AN402" t="str" cm="1">
        <f t="array" ref="AN402">_xlfn.IFS(AP402=TicketJuilletAoût2021!A1457,TicketJuilletAoût2021!B1457)</f>
        <v>REDAN</v>
      </c>
      <c r="AO402" s="23">
        <f t="shared" si="51"/>
        <v>35</v>
      </c>
      <c r="AP402">
        <f t="shared" si="53"/>
        <v>22785</v>
      </c>
    </row>
    <row r="403" spans="1:42" x14ac:dyDescent="0.25">
      <c r="A403">
        <v>21452</v>
      </c>
      <c r="B403">
        <v>10</v>
      </c>
      <c r="C403">
        <v>23.63</v>
      </c>
      <c r="D403">
        <v>4</v>
      </c>
      <c r="E403">
        <v>0</v>
      </c>
      <c r="F403" s="5">
        <f>DetailTicketJuilletAout2021[[#This Row],[Qte]]*(DetailTicketJuilletAout2021[[#This Row],[PrixUnit]]*(1-DetailTicketJuilletAout2021[[#This Row],[Remise%]]))</f>
        <v>94.52</v>
      </c>
      <c r="I403" s="5">
        <f>SUMIF(DétailTicketJuilletAoût2021!A398:A3430,DétailTicketJuilletAoût2021!J403,DétailTicketJuilletAoût2021!F398:F3430)</f>
        <v>301.101</v>
      </c>
      <c r="J403">
        <f t="shared" si="55"/>
        <v>21726</v>
      </c>
      <c r="M403" s="5">
        <f t="shared" si="54"/>
        <v>347.15000000000003</v>
      </c>
      <c r="N403">
        <f t="shared" si="56"/>
        <v>22781</v>
      </c>
      <c r="AE403" t="str" cm="1">
        <f t="array" ref="AE403">_xlfn.IFS(AG403=TicketJuilletAout2021[[#This Row],[NoTicket]],TicketJuilletAout2021[[#This Row],[CodeCli]])</f>
        <v>YATAN</v>
      </c>
      <c r="AF403" s="20">
        <f t="shared" si="50"/>
        <v>105.2</v>
      </c>
      <c r="AG403">
        <f t="shared" si="52"/>
        <v>21731</v>
      </c>
      <c r="AN403" t="str" cm="1">
        <f t="array" ref="AN403">_xlfn.IFS(AP403=TicketJuilletAoût2021!A1458,TicketJuilletAoût2021!B1458)</f>
        <v>JELEC</v>
      </c>
      <c r="AO403" s="23">
        <f t="shared" si="51"/>
        <v>81.25333333333333</v>
      </c>
      <c r="AP403">
        <f t="shared" si="53"/>
        <v>22786</v>
      </c>
    </row>
    <row r="404" spans="1:42" x14ac:dyDescent="0.25">
      <c r="A404">
        <v>21452</v>
      </c>
      <c r="B404">
        <v>44</v>
      </c>
      <c r="C404">
        <v>14.83</v>
      </c>
      <c r="D404">
        <v>4</v>
      </c>
      <c r="E404">
        <v>0</v>
      </c>
      <c r="F404" s="5">
        <f>DetailTicketJuilletAout2021[[#This Row],[Qte]]*(DetailTicketJuilletAout2021[[#This Row],[PrixUnit]]*(1-DetailTicketJuilletAout2021[[#This Row],[Remise%]]))</f>
        <v>59.32</v>
      </c>
      <c r="I404" s="5">
        <f>SUMIF(DétailTicketJuilletAoût2021!A399:A3431,DétailTicketJuilletAoût2021!J404,DétailTicketJuilletAoût2021!F399:F3431)</f>
        <v>200.60000000000002</v>
      </c>
      <c r="J404">
        <f t="shared" si="55"/>
        <v>21727</v>
      </c>
      <c r="M404" s="5">
        <f t="shared" si="54"/>
        <v>65.88</v>
      </c>
      <c r="N404">
        <f t="shared" si="56"/>
        <v>22782</v>
      </c>
      <c r="AE404" t="str" cm="1">
        <f t="array" ref="AE404">_xlfn.IFS(AG404=TicketJuilletAout2021[[#This Row],[NoTicket]],TicketJuilletAout2021[[#This Row],[CodeCli]])</f>
        <v>ALAUV</v>
      </c>
      <c r="AF404" s="20">
        <f t="shared" si="50"/>
        <v>49.059999999999995</v>
      </c>
      <c r="AG404">
        <f t="shared" si="52"/>
        <v>21732</v>
      </c>
      <c r="AN404" t="str" cm="1">
        <f t="array" ref="AN404">_xlfn.IFS(AP404=TicketJuilletAoût2021!A1459,TicketJuilletAoût2021!B1459)</f>
        <v>CHROU</v>
      </c>
      <c r="AO404" s="23">
        <f t="shared" si="51"/>
        <v>131.01</v>
      </c>
      <c r="AP404">
        <f t="shared" si="53"/>
        <v>22787</v>
      </c>
    </row>
    <row r="405" spans="1:42" x14ac:dyDescent="0.25">
      <c r="A405">
        <v>21452</v>
      </c>
      <c r="B405">
        <v>47</v>
      </c>
      <c r="C405">
        <v>7.24</v>
      </c>
      <c r="D405">
        <v>1</v>
      </c>
      <c r="E405">
        <v>0</v>
      </c>
      <c r="F405" s="5">
        <f>DetailTicketJuilletAout2021[[#This Row],[Qte]]*(DetailTicketJuilletAout2021[[#This Row],[PrixUnit]]*(1-DetailTicketJuilletAout2021[[#This Row],[Remise%]]))</f>
        <v>7.24</v>
      </c>
      <c r="I405" s="5">
        <f>SUMIF(DétailTicketJuilletAoût2021!A400:A3432,DétailTicketJuilletAoût2021!J405,DétailTicketJuilletAoût2021!F400:F3432)</f>
        <v>171.38249999999999</v>
      </c>
      <c r="J405">
        <f t="shared" si="55"/>
        <v>21728</v>
      </c>
      <c r="M405" s="5">
        <f t="shared" si="54"/>
        <v>80.19</v>
      </c>
      <c r="N405">
        <f t="shared" si="56"/>
        <v>22783</v>
      </c>
      <c r="AE405" t="str" cm="1">
        <f t="array" ref="AE405">_xlfn.IFS(AG405=TicketJuilletAout2021[[#This Row],[NoTicket]],TicketJuilletAout2021[[#This Row],[CodeCli]])</f>
        <v>PAJAL</v>
      </c>
      <c r="AF405" s="20">
        <f t="shared" si="50"/>
        <v>28.526250000000001</v>
      </c>
      <c r="AG405">
        <f t="shared" si="52"/>
        <v>21733</v>
      </c>
      <c r="AN405" t="str" cm="1">
        <f t="array" ref="AN405">_xlfn.IFS(AP405=TicketJuilletAoût2021!A1460,TicketJuilletAoût2021!B1460)</f>
        <v>CÉDAU</v>
      </c>
      <c r="AO405" s="23">
        <f t="shared" si="51"/>
        <v>57.347999999999999</v>
      </c>
      <c r="AP405">
        <f t="shared" si="53"/>
        <v>22788</v>
      </c>
    </row>
    <row r="406" spans="1:42" x14ac:dyDescent="0.25">
      <c r="A406">
        <v>21452</v>
      </c>
      <c r="B406">
        <v>64</v>
      </c>
      <c r="C406">
        <v>20.28</v>
      </c>
      <c r="D406">
        <v>3</v>
      </c>
      <c r="E406">
        <v>0</v>
      </c>
      <c r="F406" s="5">
        <f>DetailTicketJuilletAout2021[[#This Row],[Qte]]*(DetailTicketJuilletAout2021[[#This Row],[PrixUnit]]*(1-DetailTicketJuilletAout2021[[#This Row],[Remise%]]))</f>
        <v>60.84</v>
      </c>
      <c r="I406" s="5">
        <f>SUMIF(DétailTicketJuilletAoût2021!A401:A3433,DétailTicketJuilletAoût2021!J406,DétailTicketJuilletAoût2021!F401:F3433)</f>
        <v>388.572</v>
      </c>
      <c r="J406">
        <f t="shared" si="55"/>
        <v>21729</v>
      </c>
      <c r="M406" s="5">
        <f t="shared" si="54"/>
        <v>175.959</v>
      </c>
      <c r="N406">
        <f t="shared" si="56"/>
        <v>22784</v>
      </c>
      <c r="AE406" t="str" cm="1">
        <f t="array" ref="AE406">_xlfn.IFS(AG406=TicketJuilletAout2021[[#This Row],[NoTicket]],TicketJuilletAout2021[[#This Row],[CodeCli]])</f>
        <v>BRLEH</v>
      </c>
      <c r="AF406" s="20">
        <f t="shared" si="50"/>
        <v>45.510000000000005</v>
      </c>
      <c r="AG406">
        <f t="shared" si="52"/>
        <v>21734</v>
      </c>
      <c r="AN406" t="str" cm="1">
        <f t="array" ref="AN406">_xlfn.IFS(AP406=TicketJuilletAoût2021!A1461,TicketJuilletAoût2021!B1461)</f>
        <v>MOELK</v>
      </c>
      <c r="AO406" s="23">
        <f t="shared" si="51"/>
        <v>77.069499999999991</v>
      </c>
      <c r="AP406">
        <f t="shared" si="53"/>
        <v>22789</v>
      </c>
    </row>
    <row r="407" spans="1:42" x14ac:dyDescent="0.25">
      <c r="A407">
        <v>21452</v>
      </c>
      <c r="B407">
        <v>70</v>
      </c>
      <c r="C407">
        <v>11.43</v>
      </c>
      <c r="D407">
        <v>1</v>
      </c>
      <c r="E407">
        <v>0</v>
      </c>
      <c r="F407" s="5">
        <f>DetailTicketJuilletAout2021[[#This Row],[Qte]]*(DetailTicketJuilletAout2021[[#This Row],[PrixUnit]]*(1-DetailTicketJuilletAout2021[[#This Row],[Remise%]]))</f>
        <v>11.43</v>
      </c>
      <c r="I407" s="5">
        <f>SUMIF(DétailTicketJuilletAoût2021!A402:A3434,DétailTicketJuilletAoût2021!J407,DétailTicketJuilletAoût2021!F402:F3434)</f>
        <v>75.430000000000007</v>
      </c>
      <c r="J407">
        <f t="shared" si="55"/>
        <v>21730</v>
      </c>
      <c r="M407" s="5">
        <f t="shared" si="54"/>
        <v>105</v>
      </c>
      <c r="N407">
        <f t="shared" si="56"/>
        <v>22785</v>
      </c>
      <c r="AE407" t="str" cm="1">
        <f t="array" ref="AE407">_xlfn.IFS(AG407=TicketJuilletAout2021[[#This Row],[NoTicket]],TicketJuilletAout2021[[#This Row],[CodeCli]])</f>
        <v>ERDEB</v>
      </c>
      <c r="AF407" s="20">
        <f t="shared" si="50"/>
        <v>52.893000000000001</v>
      </c>
      <c r="AG407">
        <f t="shared" si="52"/>
        <v>21735</v>
      </c>
      <c r="AN407" t="str" cm="1">
        <f t="array" ref="AN407">_xlfn.IFS(AP407=TicketJuilletAoût2021!A1462,TicketJuilletAoût2021!B1462)</f>
        <v>SORET</v>
      </c>
      <c r="AO407" s="23">
        <f t="shared" si="51"/>
        <v>55.120000000000005</v>
      </c>
      <c r="AP407">
        <f t="shared" si="53"/>
        <v>22790</v>
      </c>
    </row>
    <row r="408" spans="1:42" x14ac:dyDescent="0.25">
      <c r="A408">
        <v>21452</v>
      </c>
      <c r="B408">
        <v>74</v>
      </c>
      <c r="C408">
        <v>6.1</v>
      </c>
      <c r="D408">
        <v>3</v>
      </c>
      <c r="E408">
        <v>0.15</v>
      </c>
      <c r="F408" s="5">
        <f>DetailTicketJuilletAout2021[[#This Row],[Qte]]*(DetailTicketJuilletAout2021[[#This Row],[PrixUnit]]*(1-DetailTicketJuilletAout2021[[#This Row],[Remise%]]))</f>
        <v>15.555</v>
      </c>
      <c r="I408" s="5">
        <f>SUMIF(DétailTicketJuilletAoût2021!A403:A3435,DétailTicketJuilletAoût2021!J408,DétailTicketJuilletAoût2021!F403:F3435)</f>
        <v>210.4</v>
      </c>
      <c r="J408">
        <f t="shared" si="55"/>
        <v>21731</v>
      </c>
      <c r="M408" s="5">
        <f t="shared" si="54"/>
        <v>243.76</v>
      </c>
      <c r="N408">
        <f t="shared" si="56"/>
        <v>22786</v>
      </c>
      <c r="AE408" t="str" cm="1">
        <f t="array" ref="AE408">_xlfn.IFS(AG408=TicketJuilletAout2021[[#This Row],[NoTicket]],TicketJuilletAout2021[[#This Row],[CodeCli]])</f>
        <v>JEHOU</v>
      </c>
      <c r="AF408" s="20">
        <f t="shared" si="50"/>
        <v>39.24</v>
      </c>
      <c r="AG408">
        <f t="shared" si="52"/>
        <v>21736</v>
      </c>
      <c r="AN408" t="str" cm="1">
        <f t="array" ref="AN408">_xlfn.IFS(AP408=TicketJuilletAoût2021!A1463,TicketJuilletAoût2021!B1463)</f>
        <v>SAJOU</v>
      </c>
      <c r="AO408" s="23">
        <f t="shared" si="51"/>
        <v>34.934285714285714</v>
      </c>
      <c r="AP408">
        <f t="shared" si="53"/>
        <v>22791</v>
      </c>
    </row>
    <row r="409" spans="1:42" x14ac:dyDescent="0.25">
      <c r="A409">
        <v>21452</v>
      </c>
      <c r="B409">
        <v>78</v>
      </c>
      <c r="C409">
        <v>16.77</v>
      </c>
      <c r="D409">
        <v>3</v>
      </c>
      <c r="E409">
        <v>0</v>
      </c>
      <c r="F409" s="5">
        <f>DetailTicketJuilletAout2021[[#This Row],[Qte]]*(DetailTicketJuilletAout2021[[#This Row],[PrixUnit]]*(1-DetailTicketJuilletAout2021[[#This Row],[Remise%]]))</f>
        <v>50.31</v>
      </c>
      <c r="I409" s="5">
        <f>SUMIF(DétailTicketJuilletAoût2021!A404:A3436,DétailTicketJuilletAoût2021!J409,DétailTicketJuilletAoût2021!F404:F3436)</f>
        <v>147.17999999999998</v>
      </c>
      <c r="J409">
        <f t="shared" si="55"/>
        <v>21732</v>
      </c>
      <c r="M409" s="5">
        <f t="shared" si="54"/>
        <v>393.03</v>
      </c>
      <c r="N409">
        <f t="shared" si="56"/>
        <v>22787</v>
      </c>
      <c r="AE409" t="str" cm="1">
        <f t="array" ref="AE409">_xlfn.IFS(AG409=TicketJuilletAout2021[[#This Row],[NoTicket]],TicketJuilletAout2021[[#This Row],[CodeCli]])</f>
        <v>DACOU</v>
      </c>
      <c r="AF409" s="20">
        <f t="shared" si="50"/>
        <v>17.568000000000001</v>
      </c>
      <c r="AG409">
        <f t="shared" si="52"/>
        <v>21737</v>
      </c>
      <c r="AN409" t="str" cm="1">
        <f t="array" ref="AN409">_xlfn.IFS(AP409=TicketJuilletAoût2021!A1464,TicketJuilletAoût2021!B1464)</f>
        <v>CHBES</v>
      </c>
      <c r="AO409" s="23">
        <f t="shared" si="51"/>
        <v>55.331000000000003</v>
      </c>
      <c r="AP409">
        <f t="shared" si="53"/>
        <v>22792</v>
      </c>
    </row>
    <row r="410" spans="1:42" x14ac:dyDescent="0.25">
      <c r="A410">
        <v>21453</v>
      </c>
      <c r="B410">
        <v>36</v>
      </c>
      <c r="C410">
        <v>11.59</v>
      </c>
      <c r="D410">
        <v>4</v>
      </c>
      <c r="E410">
        <v>0.2</v>
      </c>
      <c r="F410" s="5">
        <f>DetailTicketJuilletAout2021[[#This Row],[Qte]]*(DetailTicketJuilletAout2021[[#This Row],[PrixUnit]]*(1-DetailTicketJuilletAout2021[[#This Row],[Remise%]]))</f>
        <v>37.088000000000001</v>
      </c>
      <c r="I410" s="5">
        <f>SUMIF(DétailTicketJuilletAoût2021!A405:A3437,DétailTicketJuilletAoût2021!J410,DétailTicketJuilletAoût2021!F405:F3437)</f>
        <v>57.052500000000002</v>
      </c>
      <c r="J410">
        <f t="shared" si="55"/>
        <v>21733</v>
      </c>
      <c r="M410" s="5">
        <f t="shared" si="54"/>
        <v>114.696</v>
      </c>
      <c r="N410">
        <f t="shared" si="56"/>
        <v>22788</v>
      </c>
      <c r="AE410" t="str" cm="1">
        <f t="array" ref="AE410">_xlfn.IFS(AG410=TicketJuilletAout2021[[#This Row],[NoTicket]],TicketJuilletAout2021[[#This Row],[CodeCli]])</f>
        <v>HALER</v>
      </c>
      <c r="AF410" s="20">
        <f t="shared" si="50"/>
        <v>43.311</v>
      </c>
      <c r="AG410">
        <f t="shared" si="52"/>
        <v>21738</v>
      </c>
      <c r="AN410" t="str" cm="1">
        <f t="array" ref="AN410">_xlfn.IFS(AP410=TicketJuilletAoût2021!A1465,TicketJuilletAoût2021!B1465)</f>
        <v>MAFER</v>
      </c>
      <c r="AO410" s="23">
        <f t="shared" si="51"/>
        <v>53.04</v>
      </c>
      <c r="AP410">
        <f t="shared" si="53"/>
        <v>22793</v>
      </c>
    </row>
    <row r="411" spans="1:42" x14ac:dyDescent="0.25">
      <c r="A411">
        <v>21454</v>
      </c>
      <c r="B411">
        <v>20</v>
      </c>
      <c r="C411">
        <v>49.39</v>
      </c>
      <c r="D411">
        <v>4</v>
      </c>
      <c r="E411">
        <v>0.25</v>
      </c>
      <c r="F411" s="5">
        <f>DetailTicketJuilletAout2021[[#This Row],[Qte]]*(DetailTicketJuilletAout2021[[#This Row],[PrixUnit]]*(1-DetailTicketJuilletAout2021[[#This Row],[Remise%]]))</f>
        <v>148.17000000000002</v>
      </c>
      <c r="I411" s="5">
        <f>SUMIF(DétailTicketJuilletAoût2021!A406:A3438,DétailTicketJuilletAoût2021!J411,DétailTicketJuilletAoût2021!F406:F3438)</f>
        <v>91.02000000000001</v>
      </c>
      <c r="J411">
        <f t="shared" si="55"/>
        <v>21734</v>
      </c>
      <c r="M411" s="5">
        <f t="shared" si="54"/>
        <v>308.27799999999996</v>
      </c>
      <c r="N411">
        <f t="shared" si="56"/>
        <v>22789</v>
      </c>
      <c r="AE411" t="str" cm="1">
        <f t="array" ref="AE411">_xlfn.IFS(AG411=TicketJuilletAout2021[[#This Row],[NoTicket]],TicketJuilletAout2021[[#This Row],[CodeCli]])</f>
        <v>MOELK</v>
      </c>
      <c r="AF411" s="20">
        <f t="shared" si="50"/>
        <v>48.486666666666672</v>
      </c>
      <c r="AG411">
        <f t="shared" si="52"/>
        <v>21739</v>
      </c>
      <c r="AN411" t="str" cm="1">
        <f t="array" ref="AN411">_xlfn.IFS(AP411=TicketJuilletAoût2021!A1466,TicketJuilletAoût2021!B1466)</f>
        <v>JEBOR</v>
      </c>
      <c r="AO411" s="23">
        <f t="shared" si="51"/>
        <v>44.055</v>
      </c>
      <c r="AP411">
        <f t="shared" si="53"/>
        <v>22794</v>
      </c>
    </row>
    <row r="412" spans="1:42" x14ac:dyDescent="0.25">
      <c r="A412">
        <v>21454</v>
      </c>
      <c r="B412">
        <v>38</v>
      </c>
      <c r="C412">
        <v>160.68</v>
      </c>
      <c r="D412">
        <v>3</v>
      </c>
      <c r="E412">
        <v>0.25</v>
      </c>
      <c r="F412" s="5">
        <f>DetailTicketJuilletAout2021[[#This Row],[Qte]]*(DetailTicketJuilletAout2021[[#This Row],[PrixUnit]]*(1-DetailTicketJuilletAout2021[[#This Row],[Remise%]]))</f>
        <v>361.53000000000003</v>
      </c>
      <c r="I412" s="5">
        <f>SUMIF(DétailTicketJuilletAoût2021!A407:A3439,DétailTicketJuilletAoût2021!J412,DétailTicketJuilletAoût2021!F407:F3439)</f>
        <v>105.786</v>
      </c>
      <c r="J412">
        <f t="shared" si="55"/>
        <v>21735</v>
      </c>
      <c r="M412" s="5">
        <f t="shared" si="54"/>
        <v>220.48000000000002</v>
      </c>
      <c r="N412">
        <f t="shared" si="56"/>
        <v>22790</v>
      </c>
      <c r="AE412" t="str" cm="1">
        <f t="array" ref="AE412">_xlfn.IFS(AG412=TicketJuilletAout2021[[#This Row],[NoTicket]],TicketJuilletAout2021[[#This Row],[CodeCli]])</f>
        <v>ARBLA</v>
      </c>
      <c r="AF412" s="20">
        <f t="shared" si="50"/>
        <v>54.986999999999995</v>
      </c>
      <c r="AG412">
        <f t="shared" si="52"/>
        <v>21740</v>
      </c>
      <c r="AN412" t="str" cm="1">
        <f t="array" ref="AN412">_xlfn.IFS(AP412=TicketJuilletAoût2021!A1467,TicketJuilletAoût2021!B1467)</f>
        <v>MOELK</v>
      </c>
      <c r="AO412" s="23">
        <f t="shared" si="51"/>
        <v>28.417999999999996</v>
      </c>
      <c r="AP412">
        <f t="shared" si="53"/>
        <v>22795</v>
      </c>
    </row>
    <row r="413" spans="1:42" x14ac:dyDescent="0.25">
      <c r="A413">
        <v>21454</v>
      </c>
      <c r="B413">
        <v>60</v>
      </c>
      <c r="C413">
        <v>20.73</v>
      </c>
      <c r="D413">
        <v>4</v>
      </c>
      <c r="E413">
        <v>0.25</v>
      </c>
      <c r="F413" s="5">
        <f>DetailTicketJuilletAout2021[[#This Row],[Qte]]*(DetailTicketJuilletAout2021[[#This Row],[PrixUnit]]*(1-DetailTicketJuilletAout2021[[#This Row],[Remise%]]))</f>
        <v>62.19</v>
      </c>
      <c r="I413" s="5">
        <f>SUMIF(DétailTicketJuilletAoût2021!A408:A3440,DétailTicketJuilletAoût2021!J413,DétailTicketJuilletAoût2021!F408:F3440)</f>
        <v>117.72</v>
      </c>
      <c r="J413">
        <f t="shared" si="55"/>
        <v>21736</v>
      </c>
      <c r="M413" s="5">
        <f t="shared" si="54"/>
        <v>244.54000000000002</v>
      </c>
      <c r="N413">
        <f t="shared" si="56"/>
        <v>22791</v>
      </c>
      <c r="AE413" t="str" cm="1">
        <f t="array" ref="AE413">_xlfn.IFS(AG413=TicketJuilletAout2021[[#This Row],[NoTicket]],TicketJuilletAout2021[[#This Row],[CodeCli]])</f>
        <v>PABEL</v>
      </c>
      <c r="AF413" s="20">
        <f t="shared" si="50"/>
        <v>33.164499999999997</v>
      </c>
      <c r="AG413">
        <f t="shared" si="52"/>
        <v>21741</v>
      </c>
      <c r="AN413" t="str" cm="1">
        <f t="array" ref="AN413">_xlfn.IFS(AP413=TicketJuilletAoût2021!A1468,TicketJuilletAoût2021!B1468)</f>
        <v>OLLHE</v>
      </c>
      <c r="AO413" s="23">
        <f t="shared" si="51"/>
        <v>60.256500000000003</v>
      </c>
      <c r="AP413">
        <f t="shared" si="53"/>
        <v>22796</v>
      </c>
    </row>
    <row r="414" spans="1:42" x14ac:dyDescent="0.25">
      <c r="A414">
        <v>21454</v>
      </c>
      <c r="B414">
        <v>72</v>
      </c>
      <c r="C414">
        <v>21.19</v>
      </c>
      <c r="D414">
        <v>3</v>
      </c>
      <c r="E414">
        <v>0.25</v>
      </c>
      <c r="F414" s="5">
        <f>DetailTicketJuilletAout2021[[#This Row],[Qte]]*(DetailTicketJuilletAout2021[[#This Row],[PrixUnit]]*(1-DetailTicketJuilletAout2021[[#This Row],[Remise%]]))</f>
        <v>47.677500000000009</v>
      </c>
      <c r="I414" s="5">
        <f>SUMIF(DétailTicketJuilletAoût2021!A409:A3441,DétailTicketJuilletAoût2021!J414,DétailTicketJuilletAoût2021!F409:F3441)</f>
        <v>17.568000000000001</v>
      </c>
      <c r="J414">
        <f t="shared" si="55"/>
        <v>21737</v>
      </c>
      <c r="M414" s="5">
        <f t="shared" si="54"/>
        <v>110.66200000000001</v>
      </c>
      <c r="N414">
        <f t="shared" si="56"/>
        <v>22792</v>
      </c>
      <c r="AE414" t="str" cm="1">
        <f t="array" ref="AE414">_xlfn.IFS(AG414=TicketJuilletAout2021[[#This Row],[NoTicket]],TicketJuilletAout2021[[#This Row],[CodeCli]])</f>
        <v>PASAU</v>
      </c>
      <c r="AF414" s="20">
        <f t="shared" si="50"/>
        <v>185.22</v>
      </c>
      <c r="AG414">
        <f t="shared" si="52"/>
        <v>21742</v>
      </c>
      <c r="AN414" t="str" cm="1">
        <f t="array" ref="AN414">_xlfn.IFS(AP414=TicketJuilletAoût2021!A1469,TicketJuilletAoût2021!B1469)</f>
        <v>DAMIC</v>
      </c>
      <c r="AO414" s="23">
        <f t="shared" si="51"/>
        <v>51.675000000000004</v>
      </c>
      <c r="AP414">
        <f t="shared" si="53"/>
        <v>22797</v>
      </c>
    </row>
    <row r="415" spans="1:42" x14ac:dyDescent="0.25">
      <c r="A415">
        <v>21455</v>
      </c>
      <c r="B415">
        <v>58</v>
      </c>
      <c r="C415">
        <v>8.08</v>
      </c>
      <c r="D415">
        <v>4</v>
      </c>
      <c r="E415">
        <v>0.2</v>
      </c>
      <c r="F415" s="5">
        <f>DetailTicketJuilletAout2021[[#This Row],[Qte]]*(DetailTicketJuilletAout2021[[#This Row],[PrixUnit]]*(1-DetailTicketJuilletAout2021[[#This Row],[Remise%]]))</f>
        <v>25.856000000000002</v>
      </c>
      <c r="I415" s="5">
        <f>SUMIF(DétailTicketJuilletAoût2021!A410:A3442,DétailTicketJuilletAoût2021!J415,DétailTicketJuilletAoût2021!F410:F3442)</f>
        <v>129.93299999999999</v>
      </c>
      <c r="J415">
        <f t="shared" si="55"/>
        <v>21738</v>
      </c>
      <c r="M415" s="5">
        <f t="shared" si="54"/>
        <v>53.04</v>
      </c>
      <c r="N415">
        <f t="shared" si="56"/>
        <v>22793</v>
      </c>
      <c r="AE415" t="str" cm="1">
        <f t="array" ref="AE415">_xlfn.IFS(AG415=TicketJuilletAout2021[[#This Row],[NoTicket]],TicketJuilletAout2021[[#This Row],[CodeCli]])</f>
        <v>ERSWE</v>
      </c>
      <c r="AF415" s="20">
        <f t="shared" si="50"/>
        <v>34.024000000000001</v>
      </c>
      <c r="AG415">
        <f t="shared" si="52"/>
        <v>21743</v>
      </c>
      <c r="AN415" t="str" cm="1">
        <f t="array" ref="AN415">_xlfn.IFS(AP415=TicketJuilletAoût2021!A1470,TicketJuilletAoût2021!B1470)</f>
        <v>JEHOU</v>
      </c>
      <c r="AO415" s="23">
        <f t="shared" si="51"/>
        <v>32.128571428571426</v>
      </c>
      <c r="AP415">
        <f t="shared" si="53"/>
        <v>22798</v>
      </c>
    </row>
    <row r="416" spans="1:42" x14ac:dyDescent="0.25">
      <c r="A416">
        <v>21455</v>
      </c>
      <c r="B416">
        <v>71</v>
      </c>
      <c r="C416">
        <v>13.11</v>
      </c>
      <c r="D416">
        <v>4</v>
      </c>
      <c r="E416">
        <v>0.2</v>
      </c>
      <c r="F416" s="5">
        <f>DetailTicketJuilletAout2021[[#This Row],[Qte]]*(DetailTicketJuilletAout2021[[#This Row],[PrixUnit]]*(1-DetailTicketJuilletAout2021[[#This Row],[Remise%]]))</f>
        <v>41.951999999999998</v>
      </c>
      <c r="I416" s="5">
        <f>SUMIF(DétailTicketJuilletAoût2021!A411:A3443,DétailTicketJuilletAoût2021!J416,DétailTicketJuilletAoût2021!F411:F3443)</f>
        <v>290.92</v>
      </c>
      <c r="J416">
        <f t="shared" si="55"/>
        <v>21739</v>
      </c>
      <c r="M416" s="5">
        <f t="shared" si="54"/>
        <v>88.11</v>
      </c>
      <c r="N416">
        <f t="shared" si="56"/>
        <v>22794</v>
      </c>
      <c r="AE416" t="str" cm="1">
        <f t="array" ref="AE416">_xlfn.IFS(AG416=TicketJuilletAout2021[[#This Row],[NoTicket]],TicketJuilletAout2021[[#This Row],[CodeCli]])</f>
        <v>CHROU</v>
      </c>
      <c r="AF416" s="20">
        <f t="shared" si="50"/>
        <v>37.799999999999997</v>
      </c>
      <c r="AG416">
        <f t="shared" si="52"/>
        <v>21744</v>
      </c>
      <c r="AN416" t="str" cm="1">
        <f t="array" ref="AN416">_xlfn.IFS(AP416=TicketJuilletAoût2021!A1471,TicketJuilletAoût2021!B1471)</f>
        <v>LOHUE</v>
      </c>
      <c r="AO416" s="23">
        <f t="shared" si="51"/>
        <v>11.306750000000001</v>
      </c>
      <c r="AP416">
        <f t="shared" si="53"/>
        <v>22799</v>
      </c>
    </row>
    <row r="417" spans="1:42" x14ac:dyDescent="0.25">
      <c r="A417">
        <v>21456</v>
      </c>
      <c r="B417">
        <v>31</v>
      </c>
      <c r="C417">
        <v>7.62</v>
      </c>
      <c r="D417">
        <v>3</v>
      </c>
      <c r="E417">
        <v>0</v>
      </c>
      <c r="F417" s="5">
        <f>DetailTicketJuilletAout2021[[#This Row],[Qte]]*(DetailTicketJuilletAout2021[[#This Row],[PrixUnit]]*(1-DetailTicketJuilletAout2021[[#This Row],[Remise%]]))</f>
        <v>22.86</v>
      </c>
      <c r="I417" s="5">
        <f>SUMIF(DétailTicketJuilletAoût2021!A412:A3444,DétailTicketJuilletAoût2021!J417,DétailTicketJuilletAoût2021!F412:F3444)</f>
        <v>219.94799999999998</v>
      </c>
      <c r="J417">
        <f t="shared" si="55"/>
        <v>21740</v>
      </c>
      <c r="M417" s="5">
        <f t="shared" si="54"/>
        <v>85.253999999999991</v>
      </c>
      <c r="N417">
        <f t="shared" si="56"/>
        <v>22795</v>
      </c>
      <c r="AE417" t="str" cm="1">
        <f t="array" ref="AE417">_xlfn.IFS(AG417=TicketJuilletAout2021[[#This Row],[NoTicket]],TicketJuilletAout2021[[#This Row],[CodeCli]])</f>
        <v>FAMAR</v>
      </c>
      <c r="AF417" s="20">
        <f t="shared" si="50"/>
        <v>61.844999999999992</v>
      </c>
      <c r="AG417">
        <f t="shared" si="52"/>
        <v>21745</v>
      </c>
      <c r="AN417" t="str" cm="1">
        <f t="array" ref="AN417">_xlfn.IFS(AP417=TicketJuilletAoût2021!A1472,TicketJuilletAoût2021!B1472)</f>
        <v>ERSWE</v>
      </c>
      <c r="AO417" s="23">
        <f t="shared" si="51"/>
        <v>53.264250000000004</v>
      </c>
      <c r="AP417">
        <f t="shared" si="53"/>
        <v>22800</v>
      </c>
    </row>
    <row r="418" spans="1:42" x14ac:dyDescent="0.25">
      <c r="A418">
        <v>21456</v>
      </c>
      <c r="B418">
        <v>58</v>
      </c>
      <c r="C418">
        <v>8.08</v>
      </c>
      <c r="D418">
        <v>4</v>
      </c>
      <c r="E418">
        <v>0</v>
      </c>
      <c r="F418" s="5">
        <f>DetailTicketJuilletAout2021[[#This Row],[Qte]]*(DetailTicketJuilletAout2021[[#This Row],[PrixUnit]]*(1-DetailTicketJuilletAout2021[[#This Row],[Remise%]]))</f>
        <v>32.32</v>
      </c>
      <c r="I418" s="5">
        <f>SUMIF(DétailTicketJuilletAoût2021!A413:A3445,DétailTicketJuilletAoût2021!J418,DétailTicketJuilletAoût2021!F413:F3445)</f>
        <v>99.493499999999983</v>
      </c>
      <c r="J418">
        <f t="shared" si="55"/>
        <v>21741</v>
      </c>
      <c r="M418" s="5">
        <f t="shared" si="54"/>
        <v>60.256500000000003</v>
      </c>
      <c r="N418">
        <f t="shared" si="56"/>
        <v>22796</v>
      </c>
      <c r="AE418" t="str" cm="1">
        <f t="array" ref="AE418">_xlfn.IFS(AG418=TicketJuilletAout2021[[#This Row],[NoTicket]],TicketJuilletAout2021[[#This Row],[CodeCli]])</f>
        <v>LOHUE</v>
      </c>
      <c r="AF418" s="20">
        <f t="shared" si="50"/>
        <v>71.06283333333333</v>
      </c>
      <c r="AG418">
        <f t="shared" si="52"/>
        <v>21746</v>
      </c>
      <c r="AN418" t="str" cm="1">
        <f t="array" ref="AN418">_xlfn.IFS(AP418=TicketJuilletAoût2021!A1473,TicketJuilletAoût2021!B1473)</f>
        <v>CHLEC</v>
      </c>
      <c r="AO418" s="23">
        <f t="shared" si="51"/>
        <v>32.729999999999997</v>
      </c>
      <c r="AP418">
        <f t="shared" si="53"/>
        <v>22801</v>
      </c>
    </row>
    <row r="419" spans="1:42" x14ac:dyDescent="0.25">
      <c r="A419">
        <v>21457</v>
      </c>
      <c r="B419">
        <v>14</v>
      </c>
      <c r="C419">
        <v>14.18</v>
      </c>
      <c r="D419">
        <v>4</v>
      </c>
      <c r="E419">
        <v>0</v>
      </c>
      <c r="F419" s="5">
        <f>DetailTicketJuilletAout2021[[#This Row],[Qte]]*(DetailTicketJuilletAout2021[[#This Row],[PrixUnit]]*(1-DetailTicketJuilletAout2021[[#This Row],[Remise%]]))</f>
        <v>56.72</v>
      </c>
      <c r="I419" s="5">
        <f>SUMIF(DétailTicketJuilletAoût2021!A414:A3446,DétailTicketJuilletAoût2021!J419,DétailTicketJuilletAoût2021!F414:F3446)</f>
        <v>185.22</v>
      </c>
      <c r="J419">
        <f t="shared" si="55"/>
        <v>21742</v>
      </c>
      <c r="M419" s="5">
        <f t="shared" si="54"/>
        <v>103.35000000000001</v>
      </c>
      <c r="N419">
        <f t="shared" si="56"/>
        <v>22797</v>
      </c>
      <c r="AE419" t="str" cm="1">
        <f t="array" ref="AE419">_xlfn.IFS(AG419=TicketJuilletAout2021[[#This Row],[NoTicket]],TicketJuilletAout2021[[#This Row],[CodeCli]])</f>
        <v>CHROU</v>
      </c>
      <c r="AF419" s="20">
        <f t="shared" si="50"/>
        <v>100.61333333333333</v>
      </c>
      <c r="AG419">
        <f t="shared" si="52"/>
        <v>21747</v>
      </c>
      <c r="AN419" t="str" cm="1">
        <f t="array" ref="AN419">_xlfn.IFS(AP419=TicketJuilletAoût2021!A1474,TicketJuilletAoût2021!B1474)</f>
        <v>ANLER</v>
      </c>
      <c r="AO419" s="23">
        <f t="shared" si="51"/>
        <v>44.767499999999998</v>
      </c>
      <c r="AP419">
        <f t="shared" si="53"/>
        <v>22802</v>
      </c>
    </row>
    <row r="420" spans="1:42" x14ac:dyDescent="0.25">
      <c r="A420">
        <v>21457</v>
      </c>
      <c r="B420">
        <v>54</v>
      </c>
      <c r="C420">
        <v>4.57</v>
      </c>
      <c r="D420">
        <v>4</v>
      </c>
      <c r="E420">
        <v>0</v>
      </c>
      <c r="F420" s="5">
        <f>DetailTicketJuilletAout2021[[#This Row],[Qte]]*(DetailTicketJuilletAout2021[[#This Row],[PrixUnit]]*(1-DetailTicketJuilletAout2021[[#This Row],[Remise%]]))</f>
        <v>18.28</v>
      </c>
      <c r="I420" s="5">
        <f>SUMIF(DétailTicketJuilletAoût2021!A415:A3447,DétailTicketJuilletAoût2021!J420,DétailTicketJuilletAoût2021!F415:F3447)</f>
        <v>68.048000000000002</v>
      </c>
      <c r="J420">
        <f t="shared" si="55"/>
        <v>21743</v>
      </c>
      <c r="M420" s="5">
        <f t="shared" si="54"/>
        <v>224.9</v>
      </c>
      <c r="N420">
        <f t="shared" si="56"/>
        <v>22798</v>
      </c>
      <c r="AE420" t="str" cm="1">
        <f t="array" ref="AE420">_xlfn.IFS(AG420=TicketJuilletAout2021[[#This Row],[NoTicket]],TicketJuilletAout2021[[#This Row],[CodeCli]])</f>
        <v>ERDUR</v>
      </c>
      <c r="AF420" s="20">
        <f t="shared" si="50"/>
        <v>173.57500000000002</v>
      </c>
      <c r="AG420">
        <f t="shared" si="52"/>
        <v>21748</v>
      </c>
      <c r="AN420" t="str" cm="1">
        <f t="array" ref="AN420">_xlfn.IFS(AP420=TicketJuilletAoût2021!A1475,TicketJuilletAoût2021!B1475)</f>
        <v>ALCLE</v>
      </c>
      <c r="AO420" s="23">
        <f t="shared" si="51"/>
        <v>100</v>
      </c>
      <c r="AP420">
        <f t="shared" si="53"/>
        <v>22803</v>
      </c>
    </row>
    <row r="421" spans="1:42" x14ac:dyDescent="0.25">
      <c r="A421">
        <v>21458</v>
      </c>
      <c r="B421">
        <v>31</v>
      </c>
      <c r="C421">
        <v>7.62</v>
      </c>
      <c r="D421">
        <v>3</v>
      </c>
      <c r="E421">
        <v>0.05</v>
      </c>
      <c r="F421" s="5">
        <f>DetailTicketJuilletAout2021[[#This Row],[Qte]]*(DetailTicketJuilletAout2021[[#This Row],[PrixUnit]]*(1-DetailTicketJuilletAout2021[[#This Row],[Remise%]]))</f>
        <v>21.716999999999999</v>
      </c>
      <c r="I421" s="5">
        <f>SUMIF(DétailTicketJuilletAoût2021!A416:A3448,DétailTicketJuilletAoût2021!J421,DétailTicketJuilletAoût2021!F416:F3448)</f>
        <v>37.799999999999997</v>
      </c>
      <c r="J421">
        <f t="shared" si="55"/>
        <v>21744</v>
      </c>
      <c r="M421" s="5">
        <f t="shared" si="54"/>
        <v>22.613500000000002</v>
      </c>
      <c r="N421">
        <f t="shared" si="56"/>
        <v>22799</v>
      </c>
      <c r="AE421" t="str" cm="1">
        <f t="array" ref="AE421">_xlfn.IFS(AG421=TicketJuilletAout2021[[#This Row],[NoTicket]],TicketJuilletAout2021[[#This Row],[CodeCli]])</f>
        <v>CHLEC</v>
      </c>
      <c r="AF421" s="20">
        <f t="shared" si="50"/>
        <v>59.26400000000001</v>
      </c>
      <c r="AG421">
        <f t="shared" si="52"/>
        <v>21749</v>
      </c>
      <c r="AN421" t="str" cm="1">
        <f t="array" ref="AN421">_xlfn.IFS(AP421=TicketJuilletAoût2021!A1476,TicketJuilletAoût2021!B1476)</f>
        <v>PAJAL</v>
      </c>
      <c r="AO421" s="23">
        <f t="shared" si="51"/>
        <v>23.24175</v>
      </c>
      <c r="AP421">
        <f t="shared" si="53"/>
        <v>22804</v>
      </c>
    </row>
    <row r="422" spans="1:42" x14ac:dyDescent="0.25">
      <c r="A422">
        <v>21459</v>
      </c>
      <c r="B422">
        <v>28</v>
      </c>
      <c r="C422">
        <v>27.75</v>
      </c>
      <c r="D422">
        <v>3</v>
      </c>
      <c r="E422">
        <v>0.15</v>
      </c>
      <c r="F422" s="5">
        <f>DetailTicketJuilletAout2021[[#This Row],[Qte]]*(DetailTicketJuilletAout2021[[#This Row],[PrixUnit]]*(1-DetailTicketJuilletAout2021[[#This Row],[Remise%]]))</f>
        <v>70.762499999999989</v>
      </c>
      <c r="I422" s="5">
        <f>SUMIF(DétailTicketJuilletAoût2021!A417:A3449,DétailTicketJuilletAoût2021!J422,DétailTicketJuilletAoût2021!F417:F3449)</f>
        <v>185.53499999999997</v>
      </c>
      <c r="J422">
        <f t="shared" si="55"/>
        <v>21745</v>
      </c>
      <c r="M422" s="5">
        <f t="shared" si="54"/>
        <v>213.05700000000002</v>
      </c>
      <c r="N422">
        <f t="shared" si="56"/>
        <v>22800</v>
      </c>
      <c r="AE422" t="str" cm="1">
        <f t="array" ref="AE422">_xlfn.IFS(AG422=TicketJuilletAout2021[[#This Row],[NoTicket]],TicketJuilletAout2021[[#This Row],[CodeCli]])</f>
        <v>PAJAL</v>
      </c>
      <c r="AF422" s="20">
        <f t="shared" si="50"/>
        <v>63.66</v>
      </c>
      <c r="AG422">
        <f t="shared" si="52"/>
        <v>21750</v>
      </c>
      <c r="AN422" t="str" cm="1">
        <f t="array" ref="AN422">_xlfn.IFS(AP422=TicketJuilletAoût2021!A1477,TicketJuilletAoût2021!B1477)</f>
        <v>MALAZ</v>
      </c>
      <c r="AO422" s="23">
        <f t="shared" si="51"/>
        <v>42.68</v>
      </c>
      <c r="AP422">
        <f t="shared" si="53"/>
        <v>22805</v>
      </c>
    </row>
    <row r="423" spans="1:42" x14ac:dyDescent="0.25">
      <c r="A423">
        <v>21459</v>
      </c>
      <c r="B423">
        <v>39</v>
      </c>
      <c r="C423">
        <v>10.98</v>
      </c>
      <c r="D423">
        <v>3</v>
      </c>
      <c r="E423">
        <v>0.15</v>
      </c>
      <c r="F423" s="5">
        <f>DetailTicketJuilletAout2021[[#This Row],[Qte]]*(DetailTicketJuilletAout2021[[#This Row],[PrixUnit]]*(1-DetailTicketJuilletAout2021[[#This Row],[Remise%]]))</f>
        <v>27.999000000000002</v>
      </c>
      <c r="I423" s="5">
        <f>SUMIF(DétailTicketJuilletAoût2021!A418:A3450,DétailTicketJuilletAoût2021!J423,DétailTicketJuilletAoût2021!F418:F3450)</f>
        <v>213.1885</v>
      </c>
      <c r="J423">
        <f t="shared" si="55"/>
        <v>21746</v>
      </c>
      <c r="M423" s="5">
        <f t="shared" si="54"/>
        <v>98.19</v>
      </c>
      <c r="N423">
        <f t="shared" si="56"/>
        <v>22801</v>
      </c>
      <c r="AE423" t="str" cm="1">
        <f t="array" ref="AE423">_xlfn.IFS(AG423=TicketJuilletAout2021[[#This Row],[NoTicket]],TicketJuilletAout2021[[#This Row],[CodeCli]])</f>
        <v>OLFER</v>
      </c>
      <c r="AF423" s="20">
        <f t="shared" si="50"/>
        <v>43.44</v>
      </c>
      <c r="AG423">
        <f t="shared" si="52"/>
        <v>21751</v>
      </c>
      <c r="AN423" t="str" cm="1">
        <f t="array" ref="AN423">_xlfn.IFS(AP423=TicketJuilletAoût2021!A1478,TicketJuilletAoût2021!B1478)</f>
        <v>CHLAB</v>
      </c>
      <c r="AO423" s="23">
        <f t="shared" si="51"/>
        <v>63.608000000000004</v>
      </c>
      <c r="AP423">
        <f t="shared" si="53"/>
        <v>22806</v>
      </c>
    </row>
    <row r="424" spans="1:42" x14ac:dyDescent="0.25">
      <c r="A424">
        <v>21460</v>
      </c>
      <c r="B424">
        <v>71</v>
      </c>
      <c r="C424">
        <v>13.11</v>
      </c>
      <c r="D424">
        <v>4</v>
      </c>
      <c r="E424">
        <v>0</v>
      </c>
      <c r="F424" s="5">
        <f>DetailTicketJuilletAout2021[[#This Row],[Qte]]*(DetailTicketJuilletAout2021[[#This Row],[PrixUnit]]*(1-DetailTicketJuilletAout2021[[#This Row],[Remise%]]))</f>
        <v>52.44</v>
      </c>
      <c r="I424" s="5">
        <f>SUMIF(DétailTicketJuilletAoût2021!A419:A3451,DétailTicketJuilletAoût2021!J424,DétailTicketJuilletAoût2021!F419:F3451)</f>
        <v>301.83999999999997</v>
      </c>
      <c r="J424">
        <f t="shared" si="55"/>
        <v>21747</v>
      </c>
      <c r="M424" s="5">
        <f t="shared" si="54"/>
        <v>179.07</v>
      </c>
      <c r="N424">
        <f t="shared" si="56"/>
        <v>22802</v>
      </c>
      <c r="AE424" t="str" cm="1">
        <f t="array" ref="AE424">_xlfn.IFS(AG424=TicketJuilletAout2021[[#This Row],[NoTicket]],TicketJuilletAout2021[[#This Row],[CodeCli]])</f>
        <v>ERDEB</v>
      </c>
      <c r="AF424" s="20">
        <f t="shared" si="50"/>
        <v>30.552</v>
      </c>
      <c r="AG424">
        <f t="shared" si="52"/>
        <v>21752</v>
      </c>
      <c r="AN424" t="str" cm="1">
        <f t="array" ref="AN424">_xlfn.IFS(AP424=TicketJuilletAoût2021!A1479,TicketJuilletAoût2021!B1479)</f>
        <v>GECAU</v>
      </c>
      <c r="AO424" s="23">
        <f t="shared" si="51"/>
        <v>525.34</v>
      </c>
      <c r="AP424">
        <f t="shared" si="53"/>
        <v>22807</v>
      </c>
    </row>
    <row r="425" spans="1:42" x14ac:dyDescent="0.25">
      <c r="A425">
        <v>21461</v>
      </c>
      <c r="B425">
        <v>41</v>
      </c>
      <c r="C425">
        <v>5.79</v>
      </c>
      <c r="D425">
        <v>4</v>
      </c>
      <c r="E425">
        <v>0.1</v>
      </c>
      <c r="F425" s="5">
        <f>DetailTicketJuilletAout2021[[#This Row],[Qte]]*(DetailTicketJuilletAout2021[[#This Row],[PrixUnit]]*(1-DetailTicketJuilletAout2021[[#This Row],[Remise%]]))</f>
        <v>20.844000000000001</v>
      </c>
      <c r="I425" s="5">
        <f>SUMIF(DétailTicketJuilletAoût2021!A420:A3452,DétailTicketJuilletAoût2021!J425,DétailTicketJuilletAoût2021!F420:F3452)</f>
        <v>347.15000000000003</v>
      </c>
      <c r="J425">
        <f t="shared" si="55"/>
        <v>21748</v>
      </c>
      <c r="M425" s="5">
        <f t="shared" si="54"/>
        <v>200</v>
      </c>
      <c r="N425">
        <f t="shared" si="56"/>
        <v>22803</v>
      </c>
      <c r="AE425" t="str" cm="1">
        <f t="array" ref="AE425">_xlfn.IFS(AG425=TicketJuilletAout2021[[#This Row],[NoTicket]],TicketJuilletAout2021[[#This Row],[CodeCli]])</f>
        <v>JEHER</v>
      </c>
      <c r="AF425" s="20">
        <f t="shared" si="50"/>
        <v>89.026666666666657</v>
      </c>
      <c r="AG425">
        <f t="shared" si="52"/>
        <v>21753</v>
      </c>
      <c r="AN425" t="str" cm="1">
        <f t="array" ref="AN425">_xlfn.IFS(AP425=TicketJuilletAoût2021!A1480,TicketJuilletAoût2021!B1480)</f>
        <v>CEGRO</v>
      </c>
      <c r="AO425" s="23">
        <f t="shared" si="51"/>
        <v>55.877500000000005</v>
      </c>
      <c r="AP425">
        <f t="shared" si="53"/>
        <v>22808</v>
      </c>
    </row>
    <row r="426" spans="1:42" x14ac:dyDescent="0.25">
      <c r="A426">
        <v>21461</v>
      </c>
      <c r="B426">
        <v>63</v>
      </c>
      <c r="C426">
        <v>26.83</v>
      </c>
      <c r="D426">
        <v>4</v>
      </c>
      <c r="E426">
        <v>0.1</v>
      </c>
      <c r="F426" s="5">
        <f>DetailTicketJuilletAout2021[[#This Row],[Qte]]*(DetailTicketJuilletAout2021[[#This Row],[PrixUnit]]*(1-DetailTicketJuilletAout2021[[#This Row],[Remise%]]))</f>
        <v>96.587999999999994</v>
      </c>
      <c r="I426" s="5">
        <f>SUMIF(DétailTicketJuilletAoût2021!A421:A3453,DétailTicketJuilletAoût2021!J426,DétailTicketJuilletAoût2021!F421:F3453)</f>
        <v>118.52800000000002</v>
      </c>
      <c r="J426">
        <f t="shared" si="55"/>
        <v>21749</v>
      </c>
      <c r="M426" s="5">
        <f t="shared" si="54"/>
        <v>46.483499999999999</v>
      </c>
      <c r="N426">
        <f t="shared" si="56"/>
        <v>22804</v>
      </c>
      <c r="AE426" t="str" cm="1">
        <f t="array" ref="AE426">_xlfn.IFS(AG426=TicketJuilletAout2021[[#This Row],[NoTicket]],TicketJuilletAout2021[[#This Row],[CodeCli]])</f>
        <v>JEHOU</v>
      </c>
      <c r="AF426" s="20">
        <f t="shared" si="50"/>
        <v>394.59400000000005</v>
      </c>
      <c r="AG426">
        <f t="shared" si="52"/>
        <v>21754</v>
      </c>
      <c r="AN426" t="str" cm="1">
        <f t="array" ref="AN426">_xlfn.IFS(AP426=TicketJuilletAoût2021!A1481,TicketJuilletAoût2021!B1481)</f>
        <v>PALER</v>
      </c>
      <c r="AO426" s="23">
        <f t="shared" si="51"/>
        <v>55.039833333333327</v>
      </c>
      <c r="AP426">
        <f t="shared" si="53"/>
        <v>22809</v>
      </c>
    </row>
    <row r="427" spans="1:42" x14ac:dyDescent="0.25">
      <c r="A427">
        <v>21461</v>
      </c>
      <c r="B427">
        <v>65</v>
      </c>
      <c r="C427">
        <v>12.81</v>
      </c>
      <c r="D427">
        <v>3</v>
      </c>
      <c r="E427">
        <v>0.1</v>
      </c>
      <c r="F427" s="5">
        <f>DetailTicketJuilletAout2021[[#This Row],[Qte]]*(DetailTicketJuilletAout2021[[#This Row],[PrixUnit]]*(1-DetailTicketJuilletAout2021[[#This Row],[Remise%]]))</f>
        <v>34.587000000000003</v>
      </c>
      <c r="I427" s="5">
        <f>SUMIF(DétailTicketJuilletAoût2021!A422:A3454,DétailTicketJuilletAoût2021!J427,DétailTicketJuilletAoût2021!F422:F3454)</f>
        <v>190.98</v>
      </c>
      <c r="J427">
        <f t="shared" si="55"/>
        <v>21750</v>
      </c>
      <c r="M427" s="5">
        <f t="shared" si="54"/>
        <v>85.36</v>
      </c>
      <c r="N427">
        <f t="shared" si="56"/>
        <v>22805</v>
      </c>
      <c r="AE427" t="str" cm="1">
        <f t="array" ref="AE427">_xlfn.IFS(AG427=TicketJuilletAout2021[[#This Row],[NoTicket]],TicketJuilletAout2021[[#This Row],[CodeCli]])</f>
        <v>FRLAN</v>
      </c>
      <c r="AF427" s="20">
        <f t="shared" si="50"/>
        <v>78.653333333333336</v>
      </c>
      <c r="AG427">
        <f t="shared" si="52"/>
        <v>21755</v>
      </c>
      <c r="AN427" t="str" cm="1">
        <f t="array" ref="AN427">_xlfn.IFS(AP427=TicketJuilletAoût2021!A1482,TicketJuilletAoût2021!B1482)</f>
        <v>DIDAL</v>
      </c>
      <c r="AO427" s="23">
        <f t="shared" si="51"/>
        <v>53.62</v>
      </c>
      <c r="AP427">
        <f t="shared" si="53"/>
        <v>22810</v>
      </c>
    </row>
    <row r="428" spans="1:42" x14ac:dyDescent="0.25">
      <c r="A428">
        <v>21462</v>
      </c>
      <c r="B428">
        <v>30</v>
      </c>
      <c r="C428">
        <v>15.85</v>
      </c>
      <c r="D428">
        <v>4</v>
      </c>
      <c r="E428">
        <v>0.1</v>
      </c>
      <c r="F428" s="5">
        <f>DetailTicketJuilletAout2021[[#This Row],[Qte]]*(DetailTicketJuilletAout2021[[#This Row],[PrixUnit]]*(1-DetailTicketJuilletAout2021[[#This Row],[Remise%]]))</f>
        <v>57.06</v>
      </c>
      <c r="I428" s="5">
        <f>SUMIF(DétailTicketJuilletAoût2021!A423:A3455,DétailTicketJuilletAoût2021!J428,DétailTicketJuilletAoût2021!F423:F3455)</f>
        <v>43.44</v>
      </c>
      <c r="J428">
        <f t="shared" si="55"/>
        <v>21751</v>
      </c>
      <c r="M428" s="5">
        <f t="shared" si="54"/>
        <v>254.43200000000002</v>
      </c>
      <c r="N428">
        <f t="shared" si="56"/>
        <v>22806</v>
      </c>
      <c r="AE428" t="str" cm="1">
        <f t="array" ref="AE428">_xlfn.IFS(AG428=TicketJuilletAout2021[[#This Row],[NoTicket]],TicketJuilletAout2021[[#This Row],[CodeCli]])</f>
        <v>GAANT</v>
      </c>
      <c r="AF428" s="20">
        <f t="shared" si="50"/>
        <v>27.44</v>
      </c>
      <c r="AG428">
        <f t="shared" si="52"/>
        <v>21756</v>
      </c>
      <c r="AN428" t="str" cm="1">
        <f t="array" ref="AN428">_xlfn.IFS(AP428=TicketJuilletAoût2021!A1483,TicketJuilletAoût2021!B1483)</f>
        <v>LEHOS</v>
      </c>
      <c r="AO428" s="23">
        <f t="shared" si="51"/>
        <v>175.92000000000002</v>
      </c>
      <c r="AP428">
        <f t="shared" si="53"/>
        <v>22811</v>
      </c>
    </row>
    <row r="429" spans="1:42" x14ac:dyDescent="0.25">
      <c r="A429">
        <v>21462</v>
      </c>
      <c r="B429">
        <v>53</v>
      </c>
      <c r="C429">
        <v>19.97</v>
      </c>
      <c r="D429">
        <v>3</v>
      </c>
      <c r="E429">
        <v>0.1</v>
      </c>
      <c r="F429" s="5">
        <f>DetailTicketJuilletAout2021[[#This Row],[Qte]]*(DetailTicketJuilletAout2021[[#This Row],[PrixUnit]]*(1-DetailTicketJuilletAout2021[[#This Row],[Remise%]]))</f>
        <v>53.918999999999997</v>
      </c>
      <c r="I429" s="5">
        <f>SUMIF(DétailTicketJuilletAoût2021!A424:A3456,DétailTicketJuilletAoût2021!J429,DétailTicketJuilletAoût2021!F424:F3456)</f>
        <v>152.76</v>
      </c>
      <c r="J429">
        <f t="shared" si="55"/>
        <v>21752</v>
      </c>
      <c r="M429" s="5">
        <f t="shared" si="54"/>
        <v>1050.68</v>
      </c>
      <c r="N429">
        <f t="shared" si="56"/>
        <v>22807</v>
      </c>
      <c r="AE429" t="str" cm="1">
        <f t="array" ref="AE429">_xlfn.IFS(AG429=TicketJuilletAout2021[[#This Row],[NoTicket]],TicketJuilletAout2021[[#This Row],[CodeCli]])</f>
        <v>ERDEB</v>
      </c>
      <c r="AF429" s="20">
        <f t="shared" si="50"/>
        <v>61.073333333333331</v>
      </c>
      <c r="AG429">
        <f t="shared" si="52"/>
        <v>21757</v>
      </c>
      <c r="AN429" t="str" cm="1">
        <f t="array" ref="AN429">_xlfn.IFS(AP429=TicketJuilletAoût2021!A1484,TicketJuilletAoût2021!B1484)</f>
        <v>YAKAL</v>
      </c>
      <c r="AO429" s="23">
        <f t="shared" si="51"/>
        <v>55.8</v>
      </c>
      <c r="AP429">
        <f t="shared" si="53"/>
        <v>22812</v>
      </c>
    </row>
    <row r="430" spans="1:42" x14ac:dyDescent="0.25">
      <c r="A430">
        <v>21462</v>
      </c>
      <c r="B430">
        <v>60</v>
      </c>
      <c r="C430">
        <v>20.73</v>
      </c>
      <c r="D430">
        <v>4</v>
      </c>
      <c r="E430">
        <v>0.1</v>
      </c>
      <c r="F430" s="5">
        <f>DetailTicketJuilletAout2021[[#This Row],[Qte]]*(DetailTicketJuilletAout2021[[#This Row],[PrixUnit]]*(1-DetailTicketJuilletAout2021[[#This Row],[Remise%]]))</f>
        <v>74.628</v>
      </c>
      <c r="I430" s="5">
        <f>SUMIF(DétailTicketJuilletAoût2021!A425:A3457,DétailTicketJuilletAoût2021!J430,DétailTicketJuilletAoût2021!F425:F3457)</f>
        <v>267.08</v>
      </c>
      <c r="J430">
        <f t="shared" si="55"/>
        <v>21753</v>
      </c>
      <c r="M430" s="5">
        <f t="shared" si="54"/>
        <v>223.51000000000002</v>
      </c>
      <c r="N430">
        <f t="shared" si="56"/>
        <v>22808</v>
      </c>
      <c r="AE430" t="str" cm="1">
        <f t="array" ref="AE430">_xlfn.IFS(AG430=TicketJuilletAout2021[[#This Row],[NoTicket]],TicketJuilletAout2021[[#This Row],[CodeCli]])</f>
        <v>CHGRA</v>
      </c>
      <c r="AF430" s="20">
        <f t="shared" si="50"/>
        <v>55.643333333333338</v>
      </c>
      <c r="AG430">
        <f t="shared" si="52"/>
        <v>21758</v>
      </c>
      <c r="AN430" t="str" cm="1">
        <f t="array" ref="AN430">_xlfn.IFS(AP430=TicketJuilletAoût2021!A1485,TicketJuilletAoût2021!B1485)</f>
        <v>LODUR</v>
      </c>
      <c r="AO430" s="23">
        <f t="shared" si="51"/>
        <v>55.480000000000004</v>
      </c>
      <c r="AP430">
        <f t="shared" si="53"/>
        <v>22813</v>
      </c>
    </row>
    <row r="431" spans="1:42" x14ac:dyDescent="0.25">
      <c r="A431">
        <v>21462</v>
      </c>
      <c r="B431">
        <v>70</v>
      </c>
      <c r="C431">
        <v>9.15</v>
      </c>
      <c r="D431">
        <v>3</v>
      </c>
      <c r="E431">
        <v>0</v>
      </c>
      <c r="F431" s="5">
        <f>DetailTicketJuilletAout2021[[#This Row],[Qte]]*(DetailTicketJuilletAout2021[[#This Row],[PrixUnit]]*(1-DetailTicketJuilletAout2021[[#This Row],[Remise%]]))</f>
        <v>27.450000000000003</v>
      </c>
      <c r="I431" s="5">
        <f>SUMIF(DétailTicketJuilletAoût2021!A426:A3458,DétailTicketJuilletAoût2021!J431,DétailTicketJuilletAoût2021!F426:F3458)</f>
        <v>789.1880000000001</v>
      </c>
      <c r="J431">
        <f t="shared" si="55"/>
        <v>21754</v>
      </c>
      <c r="M431" s="5">
        <f t="shared" si="54"/>
        <v>165.11949999999999</v>
      </c>
      <c r="N431">
        <f t="shared" si="56"/>
        <v>22809</v>
      </c>
      <c r="AE431" t="str" cm="1">
        <f t="array" ref="AE431">_xlfn.IFS(AG431=TicketJuilletAout2021[[#This Row],[NoTicket]],TicketJuilletAout2021[[#This Row],[CodeCli]])</f>
        <v>SEADI</v>
      </c>
      <c r="AF431" s="20">
        <f t="shared" si="50"/>
        <v>33.430500000000002</v>
      </c>
      <c r="AG431">
        <f t="shared" si="52"/>
        <v>21759</v>
      </c>
      <c r="AN431" t="str" cm="1">
        <f t="array" ref="AN431">_xlfn.IFS(AP431=TicketJuilletAoût2021!A1486,TicketJuilletAoût2021!B1486)</f>
        <v>CHLEC</v>
      </c>
      <c r="AO431" s="23">
        <f t="shared" si="51"/>
        <v>104.72799999999999</v>
      </c>
      <c r="AP431">
        <f t="shared" si="53"/>
        <v>22814</v>
      </c>
    </row>
    <row r="432" spans="1:42" x14ac:dyDescent="0.25">
      <c r="A432">
        <v>21463</v>
      </c>
      <c r="B432">
        <v>74</v>
      </c>
      <c r="C432">
        <v>6.1</v>
      </c>
      <c r="D432">
        <v>4</v>
      </c>
      <c r="E432">
        <v>0</v>
      </c>
      <c r="F432" s="5">
        <f>DetailTicketJuilletAout2021[[#This Row],[Qte]]*(DetailTicketJuilletAout2021[[#This Row],[PrixUnit]]*(1-DetailTicketJuilletAout2021[[#This Row],[Remise%]]))</f>
        <v>24.4</v>
      </c>
      <c r="I432" s="5">
        <f>SUMIF(DétailTicketJuilletAoût2021!A427:A3459,DétailTicketJuilletAoût2021!J432,DétailTicketJuilletAoût2021!F427:F3459)</f>
        <v>235.96</v>
      </c>
      <c r="J432">
        <f t="shared" si="55"/>
        <v>21755</v>
      </c>
      <c r="M432" s="5">
        <f t="shared" si="54"/>
        <v>214.48</v>
      </c>
      <c r="N432">
        <f t="shared" si="56"/>
        <v>22810</v>
      </c>
      <c r="AE432" t="str" cm="1">
        <f t="array" ref="AE432">_xlfn.IFS(AG432=TicketJuilletAout2021[[#This Row],[NoTicket]],TicketJuilletAout2021[[#This Row],[CodeCli]])</f>
        <v>MOELK</v>
      </c>
      <c r="AF432" s="20">
        <f t="shared" si="50"/>
        <v>41.892499999999991</v>
      </c>
      <c r="AG432">
        <f t="shared" si="52"/>
        <v>21760</v>
      </c>
      <c r="AN432" t="str" cm="1">
        <f t="array" ref="AN432">_xlfn.IFS(AP432=TicketJuilletAoût2021!A1487,TicketJuilletAoût2021!B1487)</f>
        <v>CLJAN</v>
      </c>
      <c r="AO432" s="23">
        <f t="shared" si="51"/>
        <v>38.286000000000001</v>
      </c>
      <c r="AP432">
        <f t="shared" si="53"/>
        <v>22815</v>
      </c>
    </row>
    <row r="433" spans="1:42" x14ac:dyDescent="0.25">
      <c r="A433">
        <v>21464</v>
      </c>
      <c r="B433">
        <v>5</v>
      </c>
      <c r="C433">
        <v>12.96</v>
      </c>
      <c r="D433">
        <v>3</v>
      </c>
      <c r="E433">
        <v>0</v>
      </c>
      <c r="F433" s="5">
        <f>DetailTicketJuilletAout2021[[#This Row],[Qte]]*(DetailTicketJuilletAout2021[[#This Row],[PrixUnit]]*(1-DetailTicketJuilletAout2021[[#This Row],[Remise%]]))</f>
        <v>38.880000000000003</v>
      </c>
      <c r="I433" s="5">
        <f>SUMIF(DétailTicketJuilletAoût2021!A428:A3460,DétailTicketJuilletAoût2021!J433,DétailTicketJuilletAoût2021!F428:F3460)</f>
        <v>27.44</v>
      </c>
      <c r="J433">
        <f t="shared" si="55"/>
        <v>21756</v>
      </c>
      <c r="M433" s="5">
        <f t="shared" si="54"/>
        <v>351.84000000000003</v>
      </c>
      <c r="N433">
        <f t="shared" si="56"/>
        <v>22811</v>
      </c>
      <c r="AE433" t="str" cm="1">
        <f t="array" ref="AE433">_xlfn.IFS(AG433=TicketJuilletAout2021[[#This Row],[NoTicket]],TicketJuilletAout2021[[#This Row],[CodeCli]])</f>
        <v>JEBOR</v>
      </c>
      <c r="AF433" s="20">
        <f t="shared" si="50"/>
        <v>167.68</v>
      </c>
      <c r="AG433">
        <f t="shared" si="52"/>
        <v>21761</v>
      </c>
      <c r="AN433" t="str" cm="1">
        <f t="array" ref="AN433">_xlfn.IFS(AP433=TicketJuilletAoût2021!A1488,TicketJuilletAoût2021!B1488)</f>
        <v>JEHOU</v>
      </c>
      <c r="AO433" s="23">
        <f t="shared" si="51"/>
        <v>58.002499999999998</v>
      </c>
      <c r="AP433">
        <f t="shared" si="53"/>
        <v>22816</v>
      </c>
    </row>
    <row r="434" spans="1:42" x14ac:dyDescent="0.25">
      <c r="A434">
        <v>21464</v>
      </c>
      <c r="B434">
        <v>18</v>
      </c>
      <c r="C434">
        <v>38.11</v>
      </c>
      <c r="D434">
        <v>4</v>
      </c>
      <c r="E434">
        <v>0</v>
      </c>
      <c r="F434" s="5">
        <f>DetailTicketJuilletAout2021[[#This Row],[Qte]]*(DetailTicketJuilletAout2021[[#This Row],[PrixUnit]]*(1-DetailTicketJuilletAout2021[[#This Row],[Remise%]]))</f>
        <v>152.44</v>
      </c>
      <c r="I434" s="5">
        <f>SUMIF(DétailTicketJuilletAoût2021!A429:A3461,DétailTicketJuilletAoût2021!J434,DétailTicketJuilletAoût2021!F429:F3461)</f>
        <v>183.22</v>
      </c>
      <c r="J434">
        <f t="shared" si="55"/>
        <v>21757</v>
      </c>
      <c r="M434" s="5">
        <f t="shared" si="54"/>
        <v>111.6</v>
      </c>
      <c r="N434">
        <f t="shared" si="56"/>
        <v>22812</v>
      </c>
      <c r="AE434" t="str" cm="1">
        <f t="array" ref="AE434">_xlfn.IFS(AG434=TicketJuilletAout2021[[#This Row],[NoTicket]],TicketJuilletAout2021[[#This Row],[CodeCli]])</f>
        <v>PILED</v>
      </c>
      <c r="AF434" s="20">
        <f t="shared" si="50"/>
        <v>22.643333333333334</v>
      </c>
      <c r="AG434">
        <f t="shared" si="52"/>
        <v>21762</v>
      </c>
      <c r="AN434" t="str" cm="1">
        <f t="array" ref="AN434">_xlfn.IFS(AP434=TicketJuilletAoût2021!A1489,TicketJuilletAoût2021!B1489)</f>
        <v>CHBES</v>
      </c>
      <c r="AO434" s="23">
        <f t="shared" si="51"/>
        <v>39.78</v>
      </c>
      <c r="AP434">
        <f t="shared" si="53"/>
        <v>22817</v>
      </c>
    </row>
    <row r="435" spans="1:42" x14ac:dyDescent="0.25">
      <c r="A435">
        <v>21464</v>
      </c>
      <c r="B435">
        <v>29</v>
      </c>
      <c r="C435">
        <v>75.459999999999994</v>
      </c>
      <c r="D435">
        <v>4</v>
      </c>
      <c r="E435">
        <v>0</v>
      </c>
      <c r="F435" s="5">
        <f>DetailTicketJuilletAout2021[[#This Row],[Qte]]*(DetailTicketJuilletAout2021[[#This Row],[PrixUnit]]*(1-DetailTicketJuilletAout2021[[#This Row],[Remise%]]))</f>
        <v>301.83999999999997</v>
      </c>
      <c r="I435" s="5">
        <f>SUMIF(DétailTicketJuilletAoût2021!A430:A3462,DétailTicketJuilletAoût2021!J435,DétailTicketJuilletAoût2021!F430:F3462)</f>
        <v>166.93</v>
      </c>
      <c r="J435">
        <f t="shared" si="55"/>
        <v>21758</v>
      </c>
      <c r="M435" s="5">
        <f t="shared" si="54"/>
        <v>110.96000000000001</v>
      </c>
      <c r="N435">
        <f t="shared" si="56"/>
        <v>22813</v>
      </c>
      <c r="AE435" t="str" cm="1">
        <f t="array" ref="AE435">_xlfn.IFS(AG435=TicketJuilletAout2021[[#This Row],[NoTicket]],TicketJuilletAout2021[[#This Row],[CodeCli]])</f>
        <v>HALER</v>
      </c>
      <c r="AF435" s="20">
        <f t="shared" si="50"/>
        <v>40.762999999999998</v>
      </c>
      <c r="AG435">
        <f t="shared" si="52"/>
        <v>21763</v>
      </c>
      <c r="AN435" t="str" cm="1">
        <f t="array" ref="AN435">_xlfn.IFS(AP435=TicketJuilletAoût2021!A1490,TicketJuilletAoût2021!B1490)</f>
        <v>SYBEL</v>
      </c>
      <c r="AO435" s="23">
        <f t="shared" si="51"/>
        <v>62.655000000000001</v>
      </c>
      <c r="AP435">
        <f t="shared" si="53"/>
        <v>22818</v>
      </c>
    </row>
    <row r="436" spans="1:42" x14ac:dyDescent="0.25">
      <c r="A436">
        <v>21464</v>
      </c>
      <c r="B436">
        <v>33</v>
      </c>
      <c r="C436">
        <v>1.52</v>
      </c>
      <c r="D436">
        <v>4</v>
      </c>
      <c r="E436">
        <v>0</v>
      </c>
      <c r="F436" s="5">
        <f>DetailTicketJuilletAout2021[[#This Row],[Qte]]*(DetailTicketJuilletAout2021[[#This Row],[PrixUnit]]*(1-DetailTicketJuilletAout2021[[#This Row],[Remise%]]))</f>
        <v>6.08</v>
      </c>
      <c r="I436" s="5">
        <f>SUMIF(DétailTicketJuilletAoût2021!A431:A3463,DétailTicketJuilletAoût2021!J436,DétailTicketJuilletAoût2021!F431:F3463)</f>
        <v>66.861000000000004</v>
      </c>
      <c r="J436">
        <f t="shared" si="55"/>
        <v>21759</v>
      </c>
      <c r="M436" s="5">
        <f t="shared" si="54"/>
        <v>523.64</v>
      </c>
      <c r="N436">
        <f t="shared" si="56"/>
        <v>22814</v>
      </c>
      <c r="AE436" t="str" cm="1">
        <f t="array" ref="AE436">_xlfn.IFS(AG436=TicketJuilletAout2021[[#This Row],[NoTicket]],TicketJuilletAout2021[[#This Row],[CodeCli]])</f>
        <v>SEADI</v>
      </c>
      <c r="AF436" s="20">
        <f t="shared" si="50"/>
        <v>25.060000000000002</v>
      </c>
      <c r="AG436">
        <f t="shared" si="52"/>
        <v>21764</v>
      </c>
      <c r="AN436" t="str" cm="1">
        <f t="array" ref="AN436">_xlfn.IFS(AP436=TicketJuilletAoût2021!A1491,TicketJuilletAoût2021!B1491)</f>
        <v>CHBON</v>
      </c>
      <c r="AO436" s="23">
        <f t="shared" si="51"/>
        <v>111.06250000000001</v>
      </c>
      <c r="AP436">
        <f t="shared" si="53"/>
        <v>22819</v>
      </c>
    </row>
    <row r="437" spans="1:42" x14ac:dyDescent="0.25">
      <c r="A437">
        <v>21464</v>
      </c>
      <c r="B437">
        <v>74</v>
      </c>
      <c r="C437">
        <v>6.1</v>
      </c>
      <c r="D437">
        <v>4</v>
      </c>
      <c r="E437">
        <v>0</v>
      </c>
      <c r="F437" s="5">
        <f>DetailTicketJuilletAout2021[[#This Row],[Qte]]*(DetailTicketJuilletAout2021[[#This Row],[PrixUnit]]*(1-DetailTicketJuilletAout2021[[#This Row],[Remise%]]))</f>
        <v>24.4</v>
      </c>
      <c r="I437" s="5">
        <f>SUMIF(DétailTicketJuilletAoût2021!A432:A3464,DétailTicketJuilletAoût2021!J437,DétailTicketJuilletAoût2021!F432:F3464)</f>
        <v>167.56999999999996</v>
      </c>
      <c r="J437">
        <f t="shared" si="55"/>
        <v>21760</v>
      </c>
      <c r="M437" s="5">
        <f t="shared" si="54"/>
        <v>38.286000000000001</v>
      </c>
      <c r="N437">
        <f t="shared" si="56"/>
        <v>22815</v>
      </c>
      <c r="AE437" t="str" cm="1">
        <f t="array" ref="AE437">_xlfn.IFS(AG437=TicketJuilletAout2021[[#This Row],[NoTicket]],TicketJuilletAout2021[[#This Row],[CodeCli]])</f>
        <v>CHBOT</v>
      </c>
      <c r="AF437" s="20">
        <f t="shared" si="50"/>
        <v>21.36</v>
      </c>
      <c r="AG437">
        <f t="shared" si="52"/>
        <v>21765</v>
      </c>
      <c r="AN437" t="str" cm="1">
        <f t="array" ref="AN437">_xlfn.IFS(AP437=TicketJuilletAoût2021!A1492,TicketJuilletAoût2021!B1492)</f>
        <v>PAJAL</v>
      </c>
      <c r="AO437" s="23">
        <f t="shared" si="51"/>
        <v>63.66</v>
      </c>
      <c r="AP437">
        <f t="shared" si="53"/>
        <v>22820</v>
      </c>
    </row>
    <row r="438" spans="1:42" x14ac:dyDescent="0.25">
      <c r="A438">
        <v>21465</v>
      </c>
      <c r="B438">
        <v>13</v>
      </c>
      <c r="C438">
        <v>3.66</v>
      </c>
      <c r="D438">
        <v>3</v>
      </c>
      <c r="E438">
        <v>0</v>
      </c>
      <c r="F438" s="5">
        <f>DetailTicketJuilletAout2021[[#This Row],[Qte]]*(DetailTicketJuilletAout2021[[#This Row],[PrixUnit]]*(1-DetailTicketJuilletAout2021[[#This Row],[Remise%]]))</f>
        <v>10.98</v>
      </c>
      <c r="I438" s="5">
        <f>SUMIF(DétailTicketJuilletAoût2021!A433:A3465,DétailTicketJuilletAoût2021!J438,DétailTicketJuilletAoût2021!F433:F3465)</f>
        <v>167.68</v>
      </c>
      <c r="J438">
        <f t="shared" si="55"/>
        <v>21761</v>
      </c>
      <c r="M438" s="5">
        <f t="shared" si="54"/>
        <v>232.01</v>
      </c>
      <c r="N438">
        <f t="shared" si="56"/>
        <v>22816</v>
      </c>
      <c r="AE438" t="str" cm="1">
        <f t="array" ref="AE438">_xlfn.IFS(AG438=TicketJuilletAout2021[[#This Row],[NoTicket]],TicketJuilletAout2021[[#This Row],[CodeCli]])</f>
        <v>OLLHE</v>
      </c>
      <c r="AF438" s="20">
        <f t="shared" si="50"/>
        <v>47.27</v>
      </c>
      <c r="AG438">
        <f t="shared" si="52"/>
        <v>21766</v>
      </c>
      <c r="AN438" t="str" cm="1">
        <f t="array" ref="AN438">_xlfn.IFS(AP438=TicketJuilletAoût2021!A1493,TicketJuilletAoût2021!B1493)</f>
        <v>PABEL</v>
      </c>
      <c r="AO438" s="23">
        <f t="shared" si="51"/>
        <v>35.47</v>
      </c>
      <c r="AP438">
        <f t="shared" si="53"/>
        <v>22821</v>
      </c>
    </row>
    <row r="439" spans="1:42" x14ac:dyDescent="0.25">
      <c r="A439">
        <v>21465</v>
      </c>
      <c r="B439">
        <v>50</v>
      </c>
      <c r="C439">
        <v>9.91</v>
      </c>
      <c r="D439">
        <v>4</v>
      </c>
      <c r="E439">
        <v>0</v>
      </c>
      <c r="F439" s="5">
        <f>DetailTicketJuilletAout2021[[#This Row],[Qte]]*(DetailTicketJuilletAout2021[[#This Row],[PrixUnit]]*(1-DetailTicketJuilletAout2021[[#This Row],[Remise%]]))</f>
        <v>39.64</v>
      </c>
      <c r="I439" s="5">
        <f>SUMIF(DétailTicketJuilletAoût2021!A434:A3466,DétailTicketJuilletAoût2021!J439,DétailTicketJuilletAoût2021!F434:F3466)</f>
        <v>203.79000000000002</v>
      </c>
      <c r="J439">
        <f t="shared" si="55"/>
        <v>21762</v>
      </c>
      <c r="M439" s="5">
        <f t="shared" si="54"/>
        <v>79.56</v>
      </c>
      <c r="N439">
        <f t="shared" si="56"/>
        <v>22817</v>
      </c>
      <c r="AE439" t="str" cm="1">
        <f t="array" ref="AE439">_xlfn.IFS(AG439=TicketJuilletAout2021[[#This Row],[NoTicket]],TicketJuilletAout2021[[#This Row],[CodeCli]])</f>
        <v>BRLEH</v>
      </c>
      <c r="AF439" s="20">
        <f t="shared" si="50"/>
        <v>43.15</v>
      </c>
      <c r="AG439">
        <f t="shared" si="52"/>
        <v>21767</v>
      </c>
      <c r="AN439" t="str" cm="1">
        <f t="array" ref="AN439">_xlfn.IFS(AP439=TicketJuilletAoût2021!A1494,TicketJuilletAoût2021!B1494)</f>
        <v>GESEF</v>
      </c>
      <c r="AO439" s="23">
        <f t="shared" si="51"/>
        <v>68.709999999999994</v>
      </c>
      <c r="AP439">
        <f t="shared" si="53"/>
        <v>22822</v>
      </c>
    </row>
    <row r="440" spans="1:42" x14ac:dyDescent="0.25">
      <c r="A440">
        <v>21465</v>
      </c>
      <c r="B440">
        <v>56</v>
      </c>
      <c r="C440">
        <v>23.17</v>
      </c>
      <c r="D440">
        <v>3</v>
      </c>
      <c r="E440">
        <v>0</v>
      </c>
      <c r="F440" s="5">
        <f>DetailTicketJuilletAout2021[[#This Row],[Qte]]*(DetailTicketJuilletAout2021[[#This Row],[PrixUnit]]*(1-DetailTicketJuilletAout2021[[#This Row],[Remise%]]))</f>
        <v>69.510000000000005</v>
      </c>
      <c r="I440" s="5">
        <f>SUMIF(DétailTicketJuilletAoût2021!A435:A3467,DétailTicketJuilletAoût2021!J440,DétailTicketJuilletAoût2021!F435:F3467)</f>
        <v>122.28899999999999</v>
      </c>
      <c r="J440">
        <f t="shared" si="55"/>
        <v>21763</v>
      </c>
      <c r="M440" s="5">
        <f t="shared" si="54"/>
        <v>125.31</v>
      </c>
      <c r="N440">
        <f t="shared" si="56"/>
        <v>22818</v>
      </c>
      <c r="AE440" t="str" cm="1">
        <f t="array" ref="AE440">_xlfn.IFS(AG440=TicketJuilletAout2021[[#This Row],[NoTicket]],TicketJuilletAout2021[[#This Row],[CodeCli]])</f>
        <v>BETIZ</v>
      </c>
      <c r="AF440" s="20">
        <f t="shared" si="50"/>
        <v>83.236000000000004</v>
      </c>
      <c r="AG440">
        <f t="shared" si="52"/>
        <v>21768</v>
      </c>
      <c r="AN440" t="str" cm="1">
        <f t="array" ref="AN440">_xlfn.IFS(AP440=TicketJuilletAoût2021!A1495,TicketJuilletAoût2021!B1495)</f>
        <v>CÉDAU</v>
      </c>
      <c r="AO440" s="23">
        <f t="shared" si="51"/>
        <v>49.334000000000003</v>
      </c>
      <c r="AP440">
        <f t="shared" si="53"/>
        <v>22823</v>
      </c>
    </row>
    <row r="441" spans="1:42" x14ac:dyDescent="0.25">
      <c r="A441">
        <v>21466</v>
      </c>
      <c r="B441">
        <v>20</v>
      </c>
      <c r="C441">
        <v>49.39</v>
      </c>
      <c r="D441">
        <v>3</v>
      </c>
      <c r="E441">
        <v>0</v>
      </c>
      <c r="F441" s="5">
        <f>DetailTicketJuilletAout2021[[#This Row],[Qte]]*(DetailTicketJuilletAout2021[[#This Row],[PrixUnit]]*(1-DetailTicketJuilletAout2021[[#This Row],[Remise%]]))</f>
        <v>148.17000000000002</v>
      </c>
      <c r="I441" s="5">
        <f>SUMIF(DétailTicketJuilletAoût2021!A436:A3468,DétailTicketJuilletAoût2021!J441,DétailTicketJuilletAoût2021!F436:F3468)</f>
        <v>75.180000000000007</v>
      </c>
      <c r="J441">
        <f t="shared" si="55"/>
        <v>21764</v>
      </c>
      <c r="M441" s="5">
        <f t="shared" si="54"/>
        <v>444.25000000000006</v>
      </c>
      <c r="N441">
        <f t="shared" si="56"/>
        <v>22819</v>
      </c>
      <c r="AE441" t="str" cm="1">
        <f t="array" ref="AE441">_xlfn.IFS(AG441=TicketJuilletAout2021[[#This Row],[NoTicket]],TicketJuilletAout2021[[#This Row],[CodeCli]])</f>
        <v>ERSWE</v>
      </c>
      <c r="AF441" s="20">
        <f t="shared" si="50"/>
        <v>214.24666666666667</v>
      </c>
      <c r="AG441">
        <f t="shared" si="52"/>
        <v>21769</v>
      </c>
      <c r="AN441" t="str" cm="1">
        <f t="array" ref="AN441">_xlfn.IFS(AP441=TicketJuilletAoût2021!A1496,TicketJuilletAoût2021!B1496)</f>
        <v>DAMIC</v>
      </c>
      <c r="AO441" s="23">
        <f t="shared" si="51"/>
        <v>50.866666666666667</v>
      </c>
      <c r="AP441">
        <f t="shared" si="53"/>
        <v>22824</v>
      </c>
    </row>
    <row r="442" spans="1:42" x14ac:dyDescent="0.25">
      <c r="A442">
        <v>21466</v>
      </c>
      <c r="B442">
        <v>60</v>
      </c>
      <c r="C442">
        <v>20.73</v>
      </c>
      <c r="D442">
        <v>4</v>
      </c>
      <c r="E442">
        <v>0</v>
      </c>
      <c r="F442" s="5">
        <f>DetailTicketJuilletAout2021[[#This Row],[Qte]]*(DetailTicketJuilletAout2021[[#This Row],[PrixUnit]]*(1-DetailTicketJuilletAout2021[[#This Row],[Remise%]]))</f>
        <v>82.92</v>
      </c>
      <c r="I442" s="5">
        <f>SUMIF(DétailTicketJuilletAoût2021!A437:A3469,DétailTicketJuilletAoût2021!J442,DétailTicketJuilletAoût2021!F437:F3469)</f>
        <v>21.36</v>
      </c>
      <c r="J442">
        <f t="shared" si="55"/>
        <v>21765</v>
      </c>
      <c r="M442" s="5">
        <f t="shared" si="54"/>
        <v>190.98</v>
      </c>
      <c r="N442">
        <f t="shared" si="56"/>
        <v>22820</v>
      </c>
      <c r="AE442" t="str" cm="1">
        <f t="array" ref="AE442">_xlfn.IFS(AG442=TicketJuilletAout2021[[#This Row],[NoTicket]],TicketJuilletAout2021[[#This Row],[CodeCli]])</f>
        <v>ZOHED</v>
      </c>
      <c r="AF442" s="20">
        <f t="shared" si="50"/>
        <v>84.294666666666672</v>
      </c>
      <c r="AG442">
        <f t="shared" si="52"/>
        <v>21770</v>
      </c>
      <c r="AN442" t="str" cm="1">
        <f t="array" ref="AN442">_xlfn.IFS(AP442=TicketJuilletAoût2021!A1497,TicketJuilletAoût2021!B1497)</f>
        <v>NISCH</v>
      </c>
      <c r="AO442" s="23">
        <f t="shared" si="51"/>
        <v>67.08</v>
      </c>
      <c r="AP442">
        <f t="shared" si="53"/>
        <v>22825</v>
      </c>
    </row>
    <row r="443" spans="1:42" x14ac:dyDescent="0.25">
      <c r="A443">
        <v>21467</v>
      </c>
      <c r="B443">
        <v>7</v>
      </c>
      <c r="C443">
        <v>18.29</v>
      </c>
      <c r="D443">
        <v>4</v>
      </c>
      <c r="E443">
        <v>0.2</v>
      </c>
      <c r="F443" s="5">
        <f>DetailTicketJuilletAout2021[[#This Row],[Qte]]*(DetailTicketJuilletAout2021[[#This Row],[PrixUnit]]*(1-DetailTicketJuilletAout2021[[#This Row],[Remise%]]))</f>
        <v>58.527999999999999</v>
      </c>
      <c r="I443" s="5">
        <f>SUMIF(DétailTicketJuilletAoût2021!A438:A3470,DétailTicketJuilletAoût2021!J443,DétailTicketJuilletAoût2021!F438:F3470)</f>
        <v>141.81</v>
      </c>
      <c r="J443">
        <f t="shared" si="55"/>
        <v>21766</v>
      </c>
      <c r="M443" s="5">
        <f t="shared" si="54"/>
        <v>106.41</v>
      </c>
      <c r="N443">
        <f t="shared" si="56"/>
        <v>22821</v>
      </c>
      <c r="AE443" t="str" cm="1">
        <f t="array" ref="AE443">_xlfn.IFS(AG443=TicketJuilletAout2021[[#This Row],[NoTicket]],TicketJuilletAout2021[[#This Row],[CodeCli]])</f>
        <v>JEHOU</v>
      </c>
      <c r="AF443" s="20">
        <f t="shared" si="50"/>
        <v>30.870000000000005</v>
      </c>
      <c r="AG443">
        <f t="shared" si="52"/>
        <v>21771</v>
      </c>
      <c r="AN443" t="str" cm="1">
        <f t="array" ref="AN443">_xlfn.IFS(AP443=TicketJuilletAoût2021!A1498,TicketJuilletAoût2021!B1498)</f>
        <v>PALEC</v>
      </c>
      <c r="AO443" s="23">
        <f t="shared" si="51"/>
        <v>105.73399999999999</v>
      </c>
      <c r="AP443">
        <f t="shared" si="53"/>
        <v>22826</v>
      </c>
    </row>
    <row r="444" spans="1:42" x14ac:dyDescent="0.25">
      <c r="A444">
        <v>21467</v>
      </c>
      <c r="B444">
        <v>60</v>
      </c>
      <c r="C444">
        <v>20.73</v>
      </c>
      <c r="D444">
        <v>3</v>
      </c>
      <c r="E444">
        <v>0.2</v>
      </c>
      <c r="F444" s="5">
        <f>DetailTicketJuilletAout2021[[#This Row],[Qte]]*(DetailTicketJuilletAout2021[[#This Row],[PrixUnit]]*(1-DetailTicketJuilletAout2021[[#This Row],[Remise%]]))</f>
        <v>49.751999999999995</v>
      </c>
      <c r="I444" s="5">
        <f>SUMIF(DétailTicketJuilletAoût2021!A439:A3471,DétailTicketJuilletAoût2021!J444,DétailTicketJuilletAoût2021!F439:F3471)</f>
        <v>129.44999999999999</v>
      </c>
      <c r="J444">
        <f t="shared" si="55"/>
        <v>21767</v>
      </c>
      <c r="M444" s="5">
        <f t="shared" si="54"/>
        <v>206.13</v>
      </c>
      <c r="N444">
        <f t="shared" si="56"/>
        <v>22822</v>
      </c>
      <c r="AE444" t="str" cm="1">
        <f t="array" ref="AE444">_xlfn.IFS(AG444=TicketJuilletAout2021[[#This Row],[NoTicket]],TicketJuilletAout2021[[#This Row],[CodeCli]])</f>
        <v>DAMIC</v>
      </c>
      <c r="AF444" s="20">
        <f t="shared" si="50"/>
        <v>43.74</v>
      </c>
      <c r="AG444">
        <f t="shared" si="52"/>
        <v>21772</v>
      </c>
      <c r="AN444" t="str" cm="1">
        <f t="array" ref="AN444">_xlfn.IFS(AP444=TicketJuilletAoût2021!A1499,TicketJuilletAoût2021!B1499)</f>
        <v>CHBES</v>
      </c>
      <c r="AO444" s="23">
        <f t="shared" si="51"/>
        <v>90.314999999999998</v>
      </c>
      <c r="AP444">
        <f t="shared" si="53"/>
        <v>22827</v>
      </c>
    </row>
    <row r="445" spans="1:42" x14ac:dyDescent="0.25">
      <c r="A445">
        <v>21467</v>
      </c>
      <c r="B445">
        <v>68</v>
      </c>
      <c r="C445">
        <v>7.62</v>
      </c>
      <c r="D445">
        <v>4</v>
      </c>
      <c r="E445">
        <v>0.2</v>
      </c>
      <c r="F445" s="5">
        <f>DetailTicketJuilletAout2021[[#This Row],[Qte]]*(DetailTicketJuilletAout2021[[#This Row],[PrixUnit]]*(1-DetailTicketJuilletAout2021[[#This Row],[Remise%]]))</f>
        <v>24.384</v>
      </c>
      <c r="I445" s="5">
        <f>SUMIF(DétailTicketJuilletAoût2021!A440:A3472,DétailTicketJuilletAoût2021!J445,DétailTicketJuilletAoût2021!F440:F3472)</f>
        <v>166.47200000000001</v>
      </c>
      <c r="J445">
        <f t="shared" si="55"/>
        <v>21768</v>
      </c>
      <c r="M445" s="5">
        <f t="shared" si="54"/>
        <v>197.33600000000001</v>
      </c>
      <c r="N445">
        <f t="shared" si="56"/>
        <v>22823</v>
      </c>
      <c r="AE445" t="str" cm="1">
        <f t="array" ref="AE445">_xlfn.IFS(AG445=TicketJuilletAout2021[[#This Row],[NoTicket]],TicketJuilletAout2021[[#This Row],[CodeCli]])</f>
        <v>ARBLA</v>
      </c>
      <c r="AF445" s="20">
        <f t="shared" si="50"/>
        <v>117.26400000000001</v>
      </c>
      <c r="AG445">
        <f t="shared" si="52"/>
        <v>21773</v>
      </c>
      <c r="AN445" t="str" cm="1">
        <f t="array" ref="AN445">_xlfn.IFS(AP445=TicketJuilletAoût2021!A1500,TicketJuilletAoût2021!B1500)</f>
        <v>LODUR</v>
      </c>
      <c r="AO445" s="23">
        <f t="shared" si="51"/>
        <v>53.853333333333332</v>
      </c>
      <c r="AP445">
        <f t="shared" si="53"/>
        <v>22828</v>
      </c>
    </row>
    <row r="446" spans="1:42" x14ac:dyDescent="0.25">
      <c r="A446">
        <v>21468</v>
      </c>
      <c r="B446">
        <v>24</v>
      </c>
      <c r="C446">
        <v>2.74</v>
      </c>
      <c r="D446">
        <v>4</v>
      </c>
      <c r="E446">
        <v>0</v>
      </c>
      <c r="F446" s="5">
        <f>DetailTicketJuilletAout2021[[#This Row],[Qte]]*(DetailTicketJuilletAout2021[[#This Row],[PrixUnit]]*(1-DetailTicketJuilletAout2021[[#This Row],[Remise%]]))</f>
        <v>10.96</v>
      </c>
      <c r="I446" s="5">
        <f>SUMIF(DétailTicketJuilletAoût2021!A441:A3473,DétailTicketJuilletAoût2021!J446,DétailTicketJuilletAoût2021!F441:F3473)</f>
        <v>642.74</v>
      </c>
      <c r="J446">
        <f t="shared" si="55"/>
        <v>21769</v>
      </c>
      <c r="M446" s="5">
        <f t="shared" si="54"/>
        <v>152.6</v>
      </c>
      <c r="N446">
        <f t="shared" si="56"/>
        <v>22824</v>
      </c>
      <c r="AE446" t="str" cm="1">
        <f t="array" ref="AE446">_xlfn.IFS(AG446=TicketJuilletAout2021[[#This Row],[NoTicket]],TicketJuilletAout2021[[#This Row],[CodeCli]])</f>
        <v>SYBEL</v>
      </c>
      <c r="AF446" s="20">
        <f t="shared" si="50"/>
        <v>100.62</v>
      </c>
      <c r="AG446">
        <f t="shared" si="52"/>
        <v>21774</v>
      </c>
      <c r="AN446" t="str" cm="1">
        <f t="array" ref="AN446">_xlfn.IFS(AP446=TicketJuilletAoût2021!A1501,TicketJuilletAoût2021!B1501)</f>
        <v>LOHUE</v>
      </c>
      <c r="AO446" s="23">
        <f t="shared" si="51"/>
        <v>67.69</v>
      </c>
      <c r="AP446">
        <f t="shared" si="53"/>
        <v>22829</v>
      </c>
    </row>
    <row r="447" spans="1:42" x14ac:dyDescent="0.25">
      <c r="A447">
        <v>21468</v>
      </c>
      <c r="B447">
        <v>34</v>
      </c>
      <c r="C447">
        <v>8.5399999999999991</v>
      </c>
      <c r="D447">
        <v>4</v>
      </c>
      <c r="E447">
        <v>0</v>
      </c>
      <c r="F447" s="5">
        <f>DetailTicketJuilletAout2021[[#This Row],[Qte]]*(DetailTicketJuilletAout2021[[#This Row],[PrixUnit]]*(1-DetailTicketJuilletAout2021[[#This Row],[Remise%]]))</f>
        <v>34.159999999999997</v>
      </c>
      <c r="I447" s="5">
        <f>SUMIF(DétailTicketJuilletAoût2021!A442:A3474,DétailTicketJuilletAoût2021!J447,DétailTicketJuilletAoût2021!F442:F3474)</f>
        <v>252.88400000000001</v>
      </c>
      <c r="J447">
        <f t="shared" si="55"/>
        <v>21770</v>
      </c>
      <c r="M447" s="5">
        <f t="shared" si="54"/>
        <v>67.08</v>
      </c>
      <c r="N447">
        <f t="shared" si="56"/>
        <v>22825</v>
      </c>
      <c r="AE447" t="str" cm="1">
        <f t="array" ref="AE447">_xlfn.IFS(AG447=TicketJuilletAout2021[[#This Row],[NoTicket]],TicketJuilletAout2021[[#This Row],[CodeCli]])</f>
        <v>CHLAB</v>
      </c>
      <c r="AF447" s="20">
        <f t="shared" si="50"/>
        <v>105.9425</v>
      </c>
      <c r="AG447">
        <f t="shared" si="52"/>
        <v>21775</v>
      </c>
      <c r="AN447" t="str" cm="1">
        <f t="array" ref="AN447">_xlfn.IFS(AP447=TicketJuilletAoût2021!A1502,TicketJuilletAoût2021!B1502)</f>
        <v>SORET</v>
      </c>
      <c r="AO447" s="23">
        <f t="shared" si="51"/>
        <v>172.88</v>
      </c>
      <c r="AP447">
        <f t="shared" si="53"/>
        <v>22830</v>
      </c>
    </row>
    <row r="448" spans="1:42" x14ac:dyDescent="0.25">
      <c r="A448">
        <v>21469</v>
      </c>
      <c r="B448">
        <v>24</v>
      </c>
      <c r="C448">
        <v>2.74</v>
      </c>
      <c r="D448">
        <v>4</v>
      </c>
      <c r="E448">
        <v>0</v>
      </c>
      <c r="F448" s="5">
        <f>DetailTicketJuilletAout2021[[#This Row],[Qte]]*(DetailTicketJuilletAout2021[[#This Row],[PrixUnit]]*(1-DetailTicketJuilletAout2021[[#This Row],[Remise%]]))</f>
        <v>10.96</v>
      </c>
      <c r="I448" s="5">
        <f>SUMIF(DétailTicketJuilletAoût2021!A443:A3475,DétailTicketJuilletAoût2021!J448,DétailTicketJuilletAoût2021!F443:F3475)</f>
        <v>30.870000000000005</v>
      </c>
      <c r="J448">
        <f t="shared" si="55"/>
        <v>21771</v>
      </c>
      <c r="M448" s="5">
        <f t="shared" si="54"/>
        <v>211.46799999999999</v>
      </c>
      <c r="N448">
        <f t="shared" si="56"/>
        <v>22826</v>
      </c>
      <c r="AE448" t="str" cm="1">
        <f t="array" ref="AE448">_xlfn.IFS(AG448=TicketJuilletAout2021[[#This Row],[NoTicket]],TicketJuilletAout2021[[#This Row],[CodeCli]])</f>
        <v>ARBLA</v>
      </c>
      <c r="AF448" s="20">
        <f t="shared" si="50"/>
        <v>87.65333333333335</v>
      </c>
      <c r="AG448">
        <f t="shared" si="52"/>
        <v>21776</v>
      </c>
      <c r="AN448" t="str" cm="1">
        <f t="array" ref="AN448">_xlfn.IFS(AP448=TicketJuilletAoût2021!A1503,TicketJuilletAoût2021!B1503)</f>
        <v>ALAUV</v>
      </c>
      <c r="AO448" s="23">
        <f t="shared" si="51"/>
        <v>13.471</v>
      </c>
      <c r="AP448">
        <f t="shared" si="53"/>
        <v>22831</v>
      </c>
    </row>
    <row r="449" spans="1:42" x14ac:dyDescent="0.25">
      <c r="A449">
        <v>21469</v>
      </c>
      <c r="B449">
        <v>28</v>
      </c>
      <c r="C449">
        <v>27.75</v>
      </c>
      <c r="D449">
        <v>4</v>
      </c>
      <c r="E449">
        <v>0</v>
      </c>
      <c r="F449" s="5">
        <f>DetailTicketJuilletAout2021[[#This Row],[Qte]]*(DetailTicketJuilletAout2021[[#This Row],[PrixUnit]]*(1-DetailTicketJuilletAout2021[[#This Row],[Remise%]]))</f>
        <v>111</v>
      </c>
      <c r="I449" s="5">
        <f>SUMIF(DétailTicketJuilletAoût2021!A444:A3476,DétailTicketJuilletAoût2021!J449,DétailTicketJuilletAoût2021!F444:F3476)</f>
        <v>87.48</v>
      </c>
      <c r="J449">
        <f t="shared" si="55"/>
        <v>21772</v>
      </c>
      <c r="M449" s="5">
        <f t="shared" si="54"/>
        <v>180.63</v>
      </c>
      <c r="N449">
        <f t="shared" si="56"/>
        <v>22827</v>
      </c>
      <c r="AE449" t="str" cm="1">
        <f t="array" ref="AE449">_xlfn.IFS(AG449=TicketJuilletAout2021[[#This Row],[NoTicket]],TicketJuilletAout2021[[#This Row],[CodeCli]])</f>
        <v>FRLAN</v>
      </c>
      <c r="AF449" s="20">
        <f t="shared" si="50"/>
        <v>82.63</v>
      </c>
      <c r="AG449">
        <f t="shared" si="52"/>
        <v>21777</v>
      </c>
      <c r="AN449" t="str" cm="1">
        <f t="array" ref="AN449">_xlfn.IFS(AP449=TicketJuilletAoût2021!A1504,TicketJuilletAoût2021!B1504)</f>
        <v>OLLHE</v>
      </c>
      <c r="AO449" s="23">
        <f t="shared" si="51"/>
        <v>36.58</v>
      </c>
      <c r="AP449">
        <f t="shared" si="53"/>
        <v>22832</v>
      </c>
    </row>
    <row r="450" spans="1:42" x14ac:dyDescent="0.25">
      <c r="A450">
        <v>21469</v>
      </c>
      <c r="B450">
        <v>59</v>
      </c>
      <c r="C450">
        <v>33.54</v>
      </c>
      <c r="D450">
        <v>4</v>
      </c>
      <c r="E450">
        <v>0</v>
      </c>
      <c r="F450" s="5">
        <f>DetailTicketJuilletAout2021[[#This Row],[Qte]]*(DetailTicketJuilletAout2021[[#This Row],[PrixUnit]]*(1-DetailTicketJuilletAout2021[[#This Row],[Remise%]]))</f>
        <v>134.16</v>
      </c>
      <c r="I450" s="5">
        <f>SUMIF(DétailTicketJuilletAoût2021!A445:A3477,DétailTicketJuilletAoût2021!J450,DétailTicketJuilletAoût2021!F445:F3477)</f>
        <v>586.32000000000005</v>
      </c>
      <c r="J450">
        <f t="shared" si="55"/>
        <v>21773</v>
      </c>
      <c r="M450" s="5">
        <f t="shared" si="54"/>
        <v>161.56</v>
      </c>
      <c r="N450">
        <f t="shared" si="56"/>
        <v>22828</v>
      </c>
      <c r="AE450" t="str" cm="1">
        <f t="array" ref="AE450">_xlfn.IFS(AG450=TicketJuilletAout2021[[#This Row],[NoTicket]],TicketJuilletAout2021[[#This Row],[CodeCli]])</f>
        <v>CHLAB</v>
      </c>
      <c r="AF450" s="20">
        <f t="shared" si="50"/>
        <v>62.894999999999996</v>
      </c>
      <c r="AG450">
        <f t="shared" si="52"/>
        <v>21778</v>
      </c>
      <c r="AN450" t="str" cm="1">
        <f t="array" ref="AN450">_xlfn.IFS(AP450=TicketJuilletAoût2021!A1505,TicketJuilletAoût2021!B1505)</f>
        <v>PASAU</v>
      </c>
      <c r="AO450" s="23">
        <f t="shared" si="51"/>
        <v>28.424999999999997</v>
      </c>
      <c r="AP450">
        <f t="shared" si="53"/>
        <v>22833</v>
      </c>
    </row>
    <row r="451" spans="1:42" x14ac:dyDescent="0.25">
      <c r="A451">
        <v>21469</v>
      </c>
      <c r="B451">
        <v>71</v>
      </c>
      <c r="C451">
        <v>13.11</v>
      </c>
      <c r="D451">
        <v>4</v>
      </c>
      <c r="E451">
        <v>0</v>
      </c>
      <c r="F451" s="5">
        <f>DetailTicketJuilletAout2021[[#This Row],[Qte]]*(DetailTicketJuilletAout2021[[#This Row],[PrixUnit]]*(1-DetailTicketJuilletAout2021[[#This Row],[Remise%]]))</f>
        <v>52.44</v>
      </c>
      <c r="I451" s="5">
        <f>SUMIF(DétailTicketJuilletAoût2021!A446:A3478,DétailTicketJuilletAoût2021!J451,DétailTicketJuilletAoût2021!F446:F3478)</f>
        <v>100.62</v>
      </c>
      <c r="J451">
        <f t="shared" si="55"/>
        <v>21774</v>
      </c>
      <c r="M451" s="5">
        <f t="shared" si="54"/>
        <v>203.07</v>
      </c>
      <c r="N451">
        <f t="shared" si="56"/>
        <v>22829</v>
      </c>
      <c r="AE451" t="str" cm="1">
        <f t="array" ref="AE451">_xlfn.IFS(AG451=TicketJuilletAout2021[[#This Row],[NoTicket]],TicketJuilletAout2021[[#This Row],[CodeCli]])</f>
        <v>RARAB</v>
      </c>
      <c r="AF451" s="20">
        <f t="shared" ref="AF451:AF514" si="57">I456/COUNTIF(A451:A3483,AG451)</f>
        <v>27.635625000000001</v>
      </c>
      <c r="AG451">
        <f t="shared" si="52"/>
        <v>21779</v>
      </c>
      <c r="AN451" t="str" cm="1">
        <f t="array" ref="AN451">_xlfn.IFS(AP451=TicketJuilletAoût2021!A1506,TicketJuilletAoût2021!B1506)</f>
        <v>ERDEB</v>
      </c>
      <c r="AO451" s="23">
        <f t="shared" ref="AO451:AO514" si="58">M456/COUNTIF(A3485:A5093,AP451)</f>
        <v>30.552</v>
      </c>
      <c r="AP451">
        <f t="shared" si="53"/>
        <v>22834</v>
      </c>
    </row>
    <row r="452" spans="1:42" x14ac:dyDescent="0.25">
      <c r="A452">
        <v>21470</v>
      </c>
      <c r="B452">
        <v>45</v>
      </c>
      <c r="C452">
        <v>5.79</v>
      </c>
      <c r="D452">
        <v>4</v>
      </c>
      <c r="E452">
        <v>0.2</v>
      </c>
      <c r="F452" s="5">
        <f>DetailTicketJuilletAout2021[[#This Row],[Qte]]*(DetailTicketJuilletAout2021[[#This Row],[PrixUnit]]*(1-DetailTicketJuilletAout2021[[#This Row],[Remise%]]))</f>
        <v>18.528000000000002</v>
      </c>
      <c r="I452" s="5">
        <f>SUMIF(DétailTicketJuilletAoût2021!A447:A3479,DétailTicketJuilletAoût2021!J452,DétailTicketJuilletAoût2021!F447:F3479)</f>
        <v>423.77</v>
      </c>
      <c r="J452">
        <f t="shared" si="55"/>
        <v>21775</v>
      </c>
      <c r="M452" s="5">
        <f t="shared" si="54"/>
        <v>345.76</v>
      </c>
      <c r="N452">
        <f t="shared" si="56"/>
        <v>22830</v>
      </c>
      <c r="AE452" t="str" cm="1">
        <f t="array" ref="AE452">_xlfn.IFS(AG452=TicketJuilletAout2021[[#This Row],[NoTicket]],TicketJuilletAout2021[[#This Row],[CodeCli]])</f>
        <v>CHLEC</v>
      </c>
      <c r="AF452" s="20">
        <f t="shared" si="57"/>
        <v>127.97839999999999</v>
      </c>
      <c r="AG452">
        <f t="shared" ref="AG452:AG515" si="59">AG451+1</f>
        <v>21780</v>
      </c>
      <c r="AN452" t="str" cm="1">
        <f t="array" ref="AN452">_xlfn.IFS(AP452=TicketJuilletAoût2021!A1507,TicketJuilletAoût2021!B1507)</f>
        <v>CHLEC</v>
      </c>
      <c r="AO452" s="23">
        <f t="shared" si="58"/>
        <v>62.709499999999991</v>
      </c>
      <c r="AP452">
        <f t="shared" ref="AP452:AP515" si="60">AP451+1</f>
        <v>22835</v>
      </c>
    </row>
    <row r="453" spans="1:42" x14ac:dyDescent="0.25">
      <c r="A453">
        <v>21470</v>
      </c>
      <c r="B453">
        <v>52</v>
      </c>
      <c r="C453">
        <v>4.2699999999999996</v>
      </c>
      <c r="D453">
        <v>3</v>
      </c>
      <c r="E453">
        <v>0.2</v>
      </c>
      <c r="F453" s="5">
        <f>DetailTicketJuilletAout2021[[#This Row],[Qte]]*(DetailTicketJuilletAout2021[[#This Row],[PrixUnit]]*(1-DetailTicketJuilletAout2021[[#This Row],[Remise%]]))</f>
        <v>10.247999999999999</v>
      </c>
      <c r="I453" s="5">
        <f>SUMIF(DétailTicketJuilletAoût2021!A448:A3480,DétailTicketJuilletAoût2021!J453,DétailTicketJuilletAoût2021!F448:F3480)</f>
        <v>262.96000000000004</v>
      </c>
      <c r="J453">
        <f t="shared" si="55"/>
        <v>21776</v>
      </c>
      <c r="M453" s="5">
        <f t="shared" si="54"/>
        <v>26.942</v>
      </c>
      <c r="N453">
        <f t="shared" si="56"/>
        <v>22831</v>
      </c>
      <c r="AE453" t="str" cm="1">
        <f t="array" ref="AE453">_xlfn.IFS(AG453=TicketJuilletAout2021[[#This Row],[NoTicket]],TicketJuilletAout2021[[#This Row],[CodeCli]])</f>
        <v>CECHA</v>
      </c>
      <c r="AF453" s="20">
        <f t="shared" si="57"/>
        <v>29.28</v>
      </c>
      <c r="AG453">
        <f t="shared" si="59"/>
        <v>21781</v>
      </c>
      <c r="AN453" t="str" cm="1">
        <f t="array" ref="AN453">_xlfn.IFS(AP453=TicketJuilletAoût2021!A1508,TicketJuilletAoût2021!B1508)</f>
        <v>CEGRO</v>
      </c>
      <c r="AO453" s="23">
        <f t="shared" si="58"/>
        <v>207.33275</v>
      </c>
      <c r="AP453">
        <f t="shared" si="60"/>
        <v>22836</v>
      </c>
    </row>
    <row r="454" spans="1:42" x14ac:dyDescent="0.25">
      <c r="A454">
        <v>21470</v>
      </c>
      <c r="B454">
        <v>53</v>
      </c>
      <c r="C454">
        <v>19.97</v>
      </c>
      <c r="D454">
        <v>3</v>
      </c>
      <c r="E454">
        <v>0</v>
      </c>
      <c r="F454" s="5">
        <f>DetailTicketJuilletAout2021[[#This Row],[Qte]]*(DetailTicketJuilletAout2021[[#This Row],[PrixUnit]]*(1-DetailTicketJuilletAout2021[[#This Row],[Remise%]]))</f>
        <v>59.91</v>
      </c>
      <c r="I454" s="5">
        <f>SUMIF(DétailTicketJuilletAoût2021!A449:A3481,DétailTicketJuilletAoût2021!J454,DétailTicketJuilletAoût2021!F449:F3481)</f>
        <v>247.89</v>
      </c>
      <c r="J454">
        <f t="shared" si="55"/>
        <v>21777</v>
      </c>
      <c r="M454" s="5">
        <f t="shared" si="54"/>
        <v>73.16</v>
      </c>
      <c r="N454">
        <f t="shared" si="56"/>
        <v>22832</v>
      </c>
      <c r="AE454" t="str" cm="1">
        <f t="array" ref="AE454">_xlfn.IFS(AG454=TicketJuilletAout2021[[#This Row],[NoTicket]],TicketJuilletAout2021[[#This Row],[CodeCli]])</f>
        <v>MOELK</v>
      </c>
      <c r="AF454" s="20">
        <f t="shared" si="57"/>
        <v>38.35</v>
      </c>
      <c r="AG454">
        <f t="shared" si="59"/>
        <v>21782</v>
      </c>
      <c r="AN454" t="str" cm="1">
        <f t="array" ref="AN454">_xlfn.IFS(AP454=TicketJuilletAoût2021!A1509,TicketJuilletAoût2021!B1509)</f>
        <v>RARAB</v>
      </c>
      <c r="AO454" s="23">
        <f t="shared" si="58"/>
        <v>36.491624999999999</v>
      </c>
      <c r="AP454">
        <f t="shared" si="60"/>
        <v>22837</v>
      </c>
    </row>
    <row r="455" spans="1:42" x14ac:dyDescent="0.25">
      <c r="A455">
        <v>21471</v>
      </c>
      <c r="B455">
        <v>10</v>
      </c>
      <c r="C455">
        <v>18.899999999999999</v>
      </c>
      <c r="D455">
        <v>4</v>
      </c>
      <c r="E455">
        <v>0</v>
      </c>
      <c r="F455" s="5">
        <f>DetailTicketJuilletAout2021[[#This Row],[Qte]]*(DetailTicketJuilletAout2021[[#This Row],[PrixUnit]]*(1-DetailTicketJuilletAout2021[[#This Row],[Remise%]]))</f>
        <v>75.599999999999994</v>
      </c>
      <c r="I455" s="5">
        <f>SUMIF(DétailTicketJuilletAoût2021!A450:A3482,DétailTicketJuilletAoût2021!J455,DétailTicketJuilletAoût2021!F450:F3482)</f>
        <v>125.78999999999999</v>
      </c>
      <c r="J455">
        <f t="shared" si="55"/>
        <v>21778</v>
      </c>
      <c r="M455" s="5">
        <f t="shared" si="54"/>
        <v>56.849999999999994</v>
      </c>
      <c r="N455">
        <f t="shared" si="56"/>
        <v>22833</v>
      </c>
      <c r="AE455" t="str" cm="1">
        <f t="array" ref="AE455">_xlfn.IFS(AG455=TicketJuilletAout2021[[#This Row],[NoTicket]],TicketJuilletAout2021[[#This Row],[CodeCli]])</f>
        <v>ERSWE</v>
      </c>
      <c r="AF455" s="20">
        <f t="shared" si="57"/>
        <v>61.284999999999989</v>
      </c>
      <c r="AG455">
        <f t="shared" si="59"/>
        <v>21783</v>
      </c>
      <c r="AN455" t="str" cm="1">
        <f t="array" ref="AN455">_xlfn.IFS(AP455=TicketJuilletAoût2021!A1510,TicketJuilletAoût2021!B1510)</f>
        <v>NOBEL</v>
      </c>
      <c r="AO455" s="23">
        <f t="shared" si="58"/>
        <v>73.786666666666676</v>
      </c>
      <c r="AP455">
        <f t="shared" si="60"/>
        <v>22838</v>
      </c>
    </row>
    <row r="456" spans="1:42" x14ac:dyDescent="0.25">
      <c r="A456">
        <v>21471</v>
      </c>
      <c r="B456">
        <v>55</v>
      </c>
      <c r="C456">
        <v>14.64</v>
      </c>
      <c r="D456">
        <v>4</v>
      </c>
      <c r="E456">
        <v>0</v>
      </c>
      <c r="F456" s="5">
        <f>DetailTicketJuilletAout2021[[#This Row],[Qte]]*(DetailTicketJuilletAout2021[[#This Row],[PrixUnit]]*(1-DetailTicketJuilletAout2021[[#This Row],[Remise%]]))</f>
        <v>58.56</v>
      </c>
      <c r="I456" s="5">
        <f>SUMIF(DétailTicketJuilletAoût2021!A451:A3483,DétailTicketJuilletAoût2021!J456,DétailTicketJuilletAoût2021!F451:F3483)</f>
        <v>110.5425</v>
      </c>
      <c r="J456">
        <f t="shared" si="55"/>
        <v>21779</v>
      </c>
      <c r="M456" s="5">
        <f t="shared" ref="M456:M519" si="61">SUMIF(A3485:A5093,N456,F3485:F5093)</f>
        <v>152.76</v>
      </c>
      <c r="N456">
        <f t="shared" si="56"/>
        <v>22834</v>
      </c>
      <c r="AE456" t="str" cm="1">
        <f t="array" ref="AE456">_xlfn.IFS(AG456=TicketJuilletAout2021[[#This Row],[NoTicket]],TicketJuilletAout2021[[#This Row],[CodeCli]])</f>
        <v>MALAZ</v>
      </c>
      <c r="AF456" s="20">
        <f t="shared" si="57"/>
        <v>42.68</v>
      </c>
      <c r="AG456">
        <f t="shared" si="59"/>
        <v>21784</v>
      </c>
      <c r="AN456" t="str" cm="1">
        <f t="array" ref="AN456">_xlfn.IFS(AP456=TicketJuilletAoût2021!A1511,TicketJuilletAoût2021!B1511)</f>
        <v>MOELK</v>
      </c>
      <c r="AO456" s="23">
        <f t="shared" si="58"/>
        <v>129.38750000000002</v>
      </c>
      <c r="AP456">
        <f t="shared" si="60"/>
        <v>22839</v>
      </c>
    </row>
    <row r="457" spans="1:42" x14ac:dyDescent="0.25">
      <c r="A457">
        <v>21471</v>
      </c>
      <c r="B457">
        <v>62</v>
      </c>
      <c r="C457">
        <v>30.03</v>
      </c>
      <c r="D457">
        <v>3</v>
      </c>
      <c r="E457">
        <v>0</v>
      </c>
      <c r="F457" s="5">
        <f>DetailTicketJuilletAout2021[[#This Row],[Qte]]*(DetailTicketJuilletAout2021[[#This Row],[PrixUnit]]*(1-DetailTicketJuilletAout2021[[#This Row],[Remise%]]))</f>
        <v>90.09</v>
      </c>
      <c r="I457" s="5">
        <f>SUMIF(DétailTicketJuilletAoût2021!A452:A3484,DétailTicketJuilletAoût2021!J457,DétailTicketJuilletAoût2021!F452:F3484)</f>
        <v>639.89199999999994</v>
      </c>
      <c r="J457">
        <f t="shared" ref="J457:J520" si="62">J456+1</f>
        <v>21780</v>
      </c>
      <c r="M457" s="5">
        <f t="shared" si="61"/>
        <v>250.83799999999997</v>
      </c>
      <c r="N457">
        <f t="shared" ref="N457:N520" si="63">N456+1</f>
        <v>22835</v>
      </c>
      <c r="AE457" t="str" cm="1">
        <f t="array" ref="AE457">_xlfn.IFS(AG457=TicketJuilletAout2021[[#This Row],[NoTicket]],TicketJuilletAout2021[[#This Row],[CodeCli]])</f>
        <v>REDAN</v>
      </c>
      <c r="AF457" s="20">
        <f t="shared" si="57"/>
        <v>72.656666666666666</v>
      </c>
      <c r="AG457">
        <f t="shared" si="59"/>
        <v>21785</v>
      </c>
      <c r="AN457" t="str" cm="1">
        <f t="array" ref="AN457">_xlfn.IFS(AP457=TicketJuilletAoût2021!A1512,TicketJuilletAoût2021!B1512)</f>
        <v>CHLAB</v>
      </c>
      <c r="AO457" s="23">
        <f t="shared" si="58"/>
        <v>257.33</v>
      </c>
      <c r="AP457">
        <f t="shared" si="60"/>
        <v>22840</v>
      </c>
    </row>
    <row r="458" spans="1:42" x14ac:dyDescent="0.25">
      <c r="A458">
        <v>21471</v>
      </c>
      <c r="B458">
        <v>70</v>
      </c>
      <c r="C458">
        <v>9.15</v>
      </c>
      <c r="D458">
        <v>3</v>
      </c>
      <c r="E458">
        <v>0</v>
      </c>
      <c r="F458" s="5">
        <f>DetailTicketJuilletAout2021[[#This Row],[Qte]]*(DetailTicketJuilletAout2021[[#This Row],[PrixUnit]]*(1-DetailTicketJuilletAout2021[[#This Row],[Remise%]]))</f>
        <v>27.450000000000003</v>
      </c>
      <c r="I458" s="5">
        <f>SUMIF(DétailTicketJuilletAoût2021!A453:A3485,DétailTicketJuilletAoût2021!J458,DétailTicketJuilletAoût2021!F453:F3485)</f>
        <v>29.28</v>
      </c>
      <c r="J458">
        <f t="shared" si="62"/>
        <v>21781</v>
      </c>
      <c r="M458" s="5">
        <f t="shared" si="61"/>
        <v>414.66550000000001</v>
      </c>
      <c r="N458">
        <f t="shared" si="63"/>
        <v>22836</v>
      </c>
      <c r="AE458" t="str" cm="1">
        <f t="array" ref="AE458">_xlfn.IFS(AG458=TicketJuilletAout2021[[#This Row],[NoTicket]],TicketJuilletAout2021[[#This Row],[CodeCli]])</f>
        <v>PABEL</v>
      </c>
      <c r="AF458" s="20">
        <f t="shared" si="57"/>
        <v>35.47</v>
      </c>
      <c r="AG458">
        <f t="shared" si="59"/>
        <v>21786</v>
      </c>
      <c r="AN458" t="str" cm="1">
        <f t="array" ref="AN458">_xlfn.IFS(AP458=TicketJuilletAoût2021!A1513,TicketJuilletAoût2021!B1513)</f>
        <v>CHROU</v>
      </c>
      <c r="AO458" s="23">
        <f t="shared" si="58"/>
        <v>56.475000000000001</v>
      </c>
      <c r="AP458">
        <f t="shared" si="60"/>
        <v>22841</v>
      </c>
    </row>
    <row r="459" spans="1:42" x14ac:dyDescent="0.25">
      <c r="A459">
        <v>21472</v>
      </c>
      <c r="B459">
        <v>31</v>
      </c>
      <c r="C459">
        <v>7.62</v>
      </c>
      <c r="D459">
        <v>4</v>
      </c>
      <c r="E459">
        <v>0.1</v>
      </c>
      <c r="F459" s="5">
        <f>DetailTicketJuilletAout2021[[#This Row],[Qte]]*(DetailTicketJuilletAout2021[[#This Row],[PrixUnit]]*(1-DetailTicketJuilletAout2021[[#This Row],[Remise%]]))</f>
        <v>27.432000000000002</v>
      </c>
      <c r="I459" s="5">
        <f>SUMIF(DétailTicketJuilletAoût2021!A454:A3486,DétailTicketJuilletAoût2021!J459,DétailTicketJuilletAoût2021!F454:F3486)</f>
        <v>153.4</v>
      </c>
      <c r="J459">
        <f t="shared" si="62"/>
        <v>21782</v>
      </c>
      <c r="M459" s="5">
        <f t="shared" si="61"/>
        <v>145.9665</v>
      </c>
      <c r="N459">
        <f t="shared" si="63"/>
        <v>22837</v>
      </c>
      <c r="AE459" t="str" cm="1">
        <f t="array" ref="AE459">_xlfn.IFS(AG459=TicketJuilletAout2021[[#This Row],[NoTicket]],TicketJuilletAout2021[[#This Row],[CodeCli]])</f>
        <v>NAROU</v>
      </c>
      <c r="AF459" s="20">
        <f t="shared" si="57"/>
        <v>62.954999999999998</v>
      </c>
      <c r="AG459">
        <f t="shared" si="59"/>
        <v>21787</v>
      </c>
      <c r="AN459" t="str" cm="1">
        <f t="array" ref="AN459">_xlfn.IFS(AP459=TicketJuilletAoût2021!A1514,TicketJuilletAoût2021!B1514)</f>
        <v>BRLEH</v>
      </c>
      <c r="AO459" s="23">
        <f t="shared" si="58"/>
        <v>10.115</v>
      </c>
      <c r="AP459">
        <f t="shared" si="60"/>
        <v>22842</v>
      </c>
    </row>
    <row r="460" spans="1:42" x14ac:dyDescent="0.25">
      <c r="A460">
        <v>21472</v>
      </c>
      <c r="B460">
        <v>35</v>
      </c>
      <c r="C460">
        <v>10.98</v>
      </c>
      <c r="D460">
        <v>3</v>
      </c>
      <c r="E460">
        <v>0.1</v>
      </c>
      <c r="F460" s="5">
        <f>DetailTicketJuilletAout2021[[#This Row],[Qte]]*(DetailTicketJuilletAout2021[[#This Row],[PrixUnit]]*(1-DetailTicketJuilletAout2021[[#This Row],[Remise%]]))</f>
        <v>29.646000000000004</v>
      </c>
      <c r="I460" s="5">
        <f>SUMIF(DétailTicketJuilletAoût2021!A455:A3487,DétailTicketJuilletAoût2021!J460,DétailTicketJuilletAoût2021!F455:F3487)</f>
        <v>183.85499999999996</v>
      </c>
      <c r="J460">
        <f t="shared" si="62"/>
        <v>21783</v>
      </c>
      <c r="M460" s="5">
        <f t="shared" si="61"/>
        <v>221.36</v>
      </c>
      <c r="N460">
        <f t="shared" si="63"/>
        <v>22838</v>
      </c>
      <c r="AE460" t="str" cm="1">
        <f t="array" ref="AE460">_xlfn.IFS(AG460=TicketJuilletAout2021[[#This Row],[NoTicket]],TicketJuilletAout2021[[#This Row],[CodeCli]])</f>
        <v>PILED</v>
      </c>
      <c r="AF460" s="20">
        <f t="shared" si="57"/>
        <v>104.21333333333332</v>
      </c>
      <c r="AG460">
        <f t="shared" si="59"/>
        <v>21788</v>
      </c>
      <c r="AN460" t="str" cm="1">
        <f t="array" ref="AN460">_xlfn.IFS(AP460=TicketJuilletAoût2021!A1515,TicketJuilletAoût2021!B1515)</f>
        <v>NAROU</v>
      </c>
      <c r="AO460" s="23">
        <f t="shared" si="58"/>
        <v>26.577388888888887</v>
      </c>
      <c r="AP460">
        <f t="shared" si="60"/>
        <v>22843</v>
      </c>
    </row>
    <row r="461" spans="1:42" x14ac:dyDescent="0.25">
      <c r="A461">
        <v>21472</v>
      </c>
      <c r="B461">
        <v>46</v>
      </c>
      <c r="C461">
        <v>7.32</v>
      </c>
      <c r="D461">
        <v>3</v>
      </c>
      <c r="E461">
        <v>0</v>
      </c>
      <c r="F461" s="5">
        <f>DetailTicketJuilletAout2021[[#This Row],[Qte]]*(DetailTicketJuilletAout2021[[#This Row],[PrixUnit]]*(1-DetailTicketJuilletAout2021[[#This Row],[Remise%]]))</f>
        <v>21.96</v>
      </c>
      <c r="I461" s="5">
        <f>SUMIF(DétailTicketJuilletAoût2021!A456:A3488,DétailTicketJuilletAoût2021!J461,DétailTicketJuilletAoût2021!F456:F3488)</f>
        <v>85.36</v>
      </c>
      <c r="J461">
        <f t="shared" si="62"/>
        <v>21784</v>
      </c>
      <c r="M461" s="5">
        <f t="shared" si="61"/>
        <v>517.55000000000007</v>
      </c>
      <c r="N461">
        <f t="shared" si="63"/>
        <v>22839</v>
      </c>
      <c r="AE461" t="str" cm="1">
        <f t="array" ref="AE461">_xlfn.IFS(AG461=TicketJuilletAout2021[[#This Row],[NoTicket]],TicketJuilletAout2021[[#This Row],[CodeCli]])</f>
        <v>CLHAL</v>
      </c>
      <c r="AF461" s="20">
        <f t="shared" si="57"/>
        <v>42.945500000000003</v>
      </c>
      <c r="AG461">
        <f t="shared" si="59"/>
        <v>21789</v>
      </c>
      <c r="AN461" t="str" cm="1">
        <f t="array" ref="AN461">_xlfn.IFS(AP461=TicketJuilletAoût2021!A1516,TicketJuilletAoût2021!B1516)</f>
        <v>CHLEC</v>
      </c>
      <c r="AO461" s="23">
        <f t="shared" si="58"/>
        <v>49.489999999999995</v>
      </c>
      <c r="AP461">
        <f t="shared" si="60"/>
        <v>22844</v>
      </c>
    </row>
    <row r="462" spans="1:42" x14ac:dyDescent="0.25">
      <c r="A462">
        <v>21472</v>
      </c>
      <c r="B462">
        <v>72</v>
      </c>
      <c r="C462">
        <v>21.19</v>
      </c>
      <c r="D462">
        <v>3</v>
      </c>
      <c r="E462">
        <v>0.1</v>
      </c>
      <c r="F462" s="5">
        <f>DetailTicketJuilletAout2021[[#This Row],[Qte]]*(DetailTicketJuilletAout2021[[#This Row],[PrixUnit]]*(1-DetailTicketJuilletAout2021[[#This Row],[Remise%]]))</f>
        <v>57.213000000000008</v>
      </c>
      <c r="I462" s="5">
        <f>SUMIF(DétailTicketJuilletAoût2021!A457:A3489,DétailTicketJuilletAoût2021!J462,DétailTicketJuilletAoût2021!F457:F3489)</f>
        <v>217.97</v>
      </c>
      <c r="J462">
        <f t="shared" si="62"/>
        <v>21785</v>
      </c>
      <c r="M462" s="5">
        <f t="shared" si="61"/>
        <v>771.99</v>
      </c>
      <c r="N462">
        <f t="shared" si="63"/>
        <v>22840</v>
      </c>
      <c r="AE462" t="str" cm="1">
        <f t="array" ref="AE462">_xlfn.IFS(AG462=TicketJuilletAout2021[[#This Row],[NoTicket]],TicketJuilletAout2021[[#This Row],[CodeCli]])</f>
        <v>BEGAL</v>
      </c>
      <c r="AF462" s="20">
        <f t="shared" si="57"/>
        <v>61.58</v>
      </c>
      <c r="AG462">
        <f t="shared" si="59"/>
        <v>21790</v>
      </c>
      <c r="AN462" t="str" cm="1">
        <f t="array" ref="AN462">_xlfn.IFS(AP462=TicketJuilletAoût2021!A1517,TicketJuilletAoût2021!B1517)</f>
        <v>CECHA</v>
      </c>
      <c r="AO462" s="23">
        <f t="shared" si="58"/>
        <v>50.76</v>
      </c>
      <c r="AP462">
        <f t="shared" si="60"/>
        <v>22845</v>
      </c>
    </row>
    <row r="463" spans="1:42" x14ac:dyDescent="0.25">
      <c r="A463">
        <v>21473</v>
      </c>
      <c r="B463">
        <v>13</v>
      </c>
      <c r="C463">
        <v>3.66</v>
      </c>
      <c r="D463">
        <v>4</v>
      </c>
      <c r="E463">
        <v>0</v>
      </c>
      <c r="F463" s="5">
        <f>DetailTicketJuilletAout2021[[#This Row],[Qte]]*(DetailTicketJuilletAout2021[[#This Row],[PrixUnit]]*(1-DetailTicketJuilletAout2021[[#This Row],[Remise%]]))</f>
        <v>14.64</v>
      </c>
      <c r="I463" s="5">
        <f>SUMIF(DétailTicketJuilletAoût2021!A458:A3490,DétailTicketJuilletAoût2021!J463,DétailTicketJuilletAoût2021!F458:F3490)</f>
        <v>106.41</v>
      </c>
      <c r="J463">
        <f t="shared" si="62"/>
        <v>21786</v>
      </c>
      <c r="M463" s="5">
        <f t="shared" si="61"/>
        <v>112.95</v>
      </c>
      <c r="N463">
        <f t="shared" si="63"/>
        <v>22841</v>
      </c>
      <c r="AE463" t="str" cm="1">
        <f t="array" ref="AE463">_xlfn.IFS(AG463=TicketJuilletAout2021[[#This Row],[NoTicket]],TicketJuilletAout2021[[#This Row],[CodeCli]])</f>
        <v>BRLEH</v>
      </c>
      <c r="AF463" s="20">
        <f t="shared" si="57"/>
        <v>105.45</v>
      </c>
      <c r="AG463">
        <f t="shared" si="59"/>
        <v>21791</v>
      </c>
      <c r="AN463" t="str" cm="1">
        <f t="array" ref="AN463">_xlfn.IFS(AP463=TicketJuilletAoût2021!A1518,TicketJuilletAoût2021!B1518)</f>
        <v>CLHAL</v>
      </c>
      <c r="AO463" s="23">
        <f t="shared" si="58"/>
        <v>28.630333333333329</v>
      </c>
      <c r="AP463">
        <f t="shared" si="60"/>
        <v>22846</v>
      </c>
    </row>
    <row r="464" spans="1:42" x14ac:dyDescent="0.25">
      <c r="A464">
        <v>21474</v>
      </c>
      <c r="B464">
        <v>69</v>
      </c>
      <c r="C464">
        <v>21.95</v>
      </c>
      <c r="D464">
        <v>4</v>
      </c>
      <c r="E464">
        <v>0</v>
      </c>
      <c r="F464" s="5">
        <f>DetailTicketJuilletAout2021[[#This Row],[Qte]]*(DetailTicketJuilletAout2021[[#This Row],[PrixUnit]]*(1-DetailTicketJuilletAout2021[[#This Row],[Remise%]]))</f>
        <v>87.8</v>
      </c>
      <c r="I464" s="5">
        <f>SUMIF(DétailTicketJuilletAoût2021!A459:A3491,DétailTicketJuilletAoût2021!J464,DétailTicketJuilletAoût2021!F459:F3491)</f>
        <v>125.91</v>
      </c>
      <c r="J464">
        <f t="shared" si="62"/>
        <v>21787</v>
      </c>
      <c r="M464" s="5">
        <f t="shared" si="61"/>
        <v>10.115</v>
      </c>
      <c r="N464">
        <f t="shared" si="63"/>
        <v>22842</v>
      </c>
      <c r="AE464" t="str" cm="1">
        <f t="array" ref="AE464">_xlfn.IFS(AG464=TicketJuilletAout2021[[#This Row],[NoTicket]],TicketJuilletAout2021[[#This Row],[CodeCli]])</f>
        <v>LEHOS</v>
      </c>
      <c r="AF464" s="20">
        <f t="shared" si="57"/>
        <v>28.66</v>
      </c>
      <c r="AG464">
        <f t="shared" si="59"/>
        <v>21792</v>
      </c>
      <c r="AN464" t="str" cm="1">
        <f t="array" ref="AN464">_xlfn.IFS(AP464=TicketJuilletAoût2021!A1519,TicketJuilletAoût2021!B1519)</f>
        <v>ERDEB</v>
      </c>
      <c r="AO464" s="23">
        <f t="shared" si="58"/>
        <v>43.493333333333332</v>
      </c>
      <c r="AP464">
        <f t="shared" si="60"/>
        <v>22847</v>
      </c>
    </row>
    <row r="465" spans="1:42" x14ac:dyDescent="0.25">
      <c r="A465">
        <v>21475</v>
      </c>
      <c r="B465">
        <v>2</v>
      </c>
      <c r="C465">
        <v>11.59</v>
      </c>
      <c r="D465">
        <v>3</v>
      </c>
      <c r="E465">
        <v>0.25</v>
      </c>
      <c r="F465" s="5">
        <f>DetailTicketJuilletAout2021[[#This Row],[Qte]]*(DetailTicketJuilletAout2021[[#This Row],[PrixUnit]]*(1-DetailTicketJuilletAout2021[[#This Row],[Remise%]]))</f>
        <v>26.077499999999997</v>
      </c>
      <c r="I465" s="5">
        <f>SUMIF(DétailTicketJuilletAoût2021!A460:A3492,DétailTicketJuilletAoût2021!J465,DétailTicketJuilletAoût2021!F460:F3492)</f>
        <v>312.64</v>
      </c>
      <c r="J465">
        <f t="shared" si="62"/>
        <v>21788</v>
      </c>
      <c r="M465" s="5">
        <f t="shared" si="61"/>
        <v>239.19649999999999</v>
      </c>
      <c r="N465">
        <f t="shared" si="63"/>
        <v>22843</v>
      </c>
      <c r="AE465" t="str" cm="1">
        <f t="array" ref="AE465">_xlfn.IFS(AG465=TicketJuilletAout2021[[#This Row],[NoTicket]],TicketJuilletAout2021[[#This Row],[CodeCli]])</f>
        <v>MOELK</v>
      </c>
      <c r="AF465" s="20">
        <f t="shared" si="57"/>
        <v>50</v>
      </c>
      <c r="AG465">
        <f t="shared" si="59"/>
        <v>21793</v>
      </c>
      <c r="AN465" t="str" cm="1">
        <f t="array" ref="AN465">_xlfn.IFS(AP465=TicketJuilletAoût2021!A1520,TicketJuilletAoût2021!B1520)</f>
        <v>ZOHED</v>
      </c>
      <c r="AO465" s="23">
        <f t="shared" si="58"/>
        <v>22.297499999999999</v>
      </c>
      <c r="AP465">
        <f t="shared" si="60"/>
        <v>22848</v>
      </c>
    </row>
    <row r="466" spans="1:42" x14ac:dyDescent="0.25">
      <c r="A466">
        <v>21475</v>
      </c>
      <c r="B466">
        <v>14</v>
      </c>
      <c r="C466">
        <v>14.18</v>
      </c>
      <c r="D466">
        <v>3</v>
      </c>
      <c r="E466">
        <v>0.25</v>
      </c>
      <c r="F466" s="5">
        <f>DetailTicketJuilletAout2021[[#This Row],[Qte]]*(DetailTicketJuilletAout2021[[#This Row],[PrixUnit]]*(1-DetailTicketJuilletAout2021[[#This Row],[Remise%]]))</f>
        <v>31.905000000000001</v>
      </c>
      <c r="I466" s="5">
        <f>SUMIF(DétailTicketJuilletAoût2021!A461:A3493,DétailTicketJuilletAoût2021!J466,DétailTicketJuilletAoût2021!F461:F3493)</f>
        <v>128.8365</v>
      </c>
      <c r="J466">
        <f t="shared" si="62"/>
        <v>21789</v>
      </c>
      <c r="M466" s="5">
        <f t="shared" si="61"/>
        <v>247.45</v>
      </c>
      <c r="N466">
        <f t="shared" si="63"/>
        <v>22844</v>
      </c>
      <c r="AE466" t="str" cm="1">
        <f t="array" ref="AE466">_xlfn.IFS(AG466=TicketJuilletAout2021[[#This Row],[NoTicket]],TicketJuilletAout2021[[#This Row],[CodeCli]])</f>
        <v>ERSWE</v>
      </c>
      <c r="AF466" s="20">
        <f t="shared" si="57"/>
        <v>90.954999999999998</v>
      </c>
      <c r="AG466">
        <f t="shared" si="59"/>
        <v>21794</v>
      </c>
      <c r="AN466" t="str" cm="1">
        <f t="array" ref="AN466">_xlfn.IFS(AP466=TicketJuilletAoût2021!A1521,TicketJuilletAoût2021!B1521)</f>
        <v>JÉBAZ</v>
      </c>
      <c r="AO466" s="23">
        <f t="shared" si="58"/>
        <v>64.096499999999992</v>
      </c>
      <c r="AP466">
        <f t="shared" si="60"/>
        <v>22849</v>
      </c>
    </row>
    <row r="467" spans="1:42" x14ac:dyDescent="0.25">
      <c r="A467">
        <v>21475</v>
      </c>
      <c r="B467">
        <v>25</v>
      </c>
      <c r="C467">
        <v>8.5399999999999991</v>
      </c>
      <c r="D467">
        <v>4</v>
      </c>
      <c r="E467">
        <v>0.25</v>
      </c>
      <c r="F467" s="5">
        <f>DetailTicketJuilletAout2021[[#This Row],[Qte]]*(DetailTicketJuilletAout2021[[#This Row],[PrixUnit]]*(1-DetailTicketJuilletAout2021[[#This Row],[Remise%]]))</f>
        <v>25.619999999999997</v>
      </c>
      <c r="I467" s="5">
        <f>SUMIF(DétailTicketJuilletAoût2021!A462:A3494,DétailTicketJuilletAoût2021!J467,DétailTicketJuilletAoût2021!F462:F3494)</f>
        <v>123.16</v>
      </c>
      <c r="J467">
        <f t="shared" si="62"/>
        <v>21790</v>
      </c>
      <c r="M467" s="5">
        <f t="shared" si="61"/>
        <v>101.52</v>
      </c>
      <c r="N467">
        <f t="shared" si="63"/>
        <v>22845</v>
      </c>
      <c r="AE467" t="str" cm="1">
        <f t="array" ref="AE467">_xlfn.IFS(AG467=TicketJuilletAout2021[[#This Row],[NoTicket]],TicketJuilletAout2021[[#This Row],[CodeCli]])</f>
        <v>MOELK</v>
      </c>
      <c r="AF467" s="20">
        <f t="shared" si="57"/>
        <v>55.647500000000008</v>
      </c>
      <c r="AG467">
        <f t="shared" si="59"/>
        <v>21795</v>
      </c>
      <c r="AN467" t="str" cm="1">
        <f t="array" ref="AN467">_xlfn.IFS(AP467=TicketJuilletAoût2021!A1522,TicketJuilletAoût2021!B1522)</f>
        <v>VIVAN</v>
      </c>
      <c r="AO467" s="23">
        <f t="shared" si="58"/>
        <v>19.52</v>
      </c>
      <c r="AP467">
        <f t="shared" si="60"/>
        <v>22850</v>
      </c>
    </row>
    <row r="468" spans="1:42" x14ac:dyDescent="0.25">
      <c r="A468">
        <v>21475</v>
      </c>
      <c r="B468">
        <v>26</v>
      </c>
      <c r="C468">
        <v>18.899999999999999</v>
      </c>
      <c r="D468">
        <v>4</v>
      </c>
      <c r="E468">
        <v>0.25</v>
      </c>
      <c r="F468" s="5">
        <f>DetailTicketJuilletAout2021[[#This Row],[Qte]]*(DetailTicketJuilletAout2021[[#This Row],[PrixUnit]]*(1-DetailTicketJuilletAout2021[[#This Row],[Remise%]]))</f>
        <v>56.699999999999996</v>
      </c>
      <c r="I468" s="5">
        <f>SUMIF(DétailTicketJuilletAoût2021!A463:A3495,DétailTicketJuilletAoût2021!J468,DétailTicketJuilletAoût2021!F463:F3495)</f>
        <v>316.35000000000002</v>
      </c>
      <c r="J468">
        <f t="shared" si="62"/>
        <v>21791</v>
      </c>
      <c r="M468" s="5">
        <f t="shared" si="61"/>
        <v>85.890999999999991</v>
      </c>
      <c r="N468">
        <f t="shared" si="63"/>
        <v>22846</v>
      </c>
      <c r="AE468" t="str" cm="1">
        <f t="array" ref="AE468">_xlfn.IFS(AG468=TicketJuilletAout2021[[#This Row],[NoTicket]],TicketJuilletAout2021[[#This Row],[CodeCli]])</f>
        <v>MOELK</v>
      </c>
      <c r="AF468" s="20">
        <f t="shared" si="57"/>
        <v>47.704500000000003</v>
      </c>
      <c r="AG468">
        <f t="shared" si="59"/>
        <v>21796</v>
      </c>
      <c r="AN468" t="str" cm="1">
        <f t="array" ref="AN468">_xlfn.IFS(AP468=TicketJuilletAoût2021!A1523,TicketJuilletAoût2021!B1523)</f>
        <v>CHDUD</v>
      </c>
      <c r="AO468" s="23">
        <f t="shared" si="58"/>
        <v>21.066375000000001</v>
      </c>
      <c r="AP468">
        <f t="shared" si="60"/>
        <v>22851</v>
      </c>
    </row>
    <row r="469" spans="1:42" x14ac:dyDescent="0.25">
      <c r="A469">
        <v>21475</v>
      </c>
      <c r="B469">
        <v>31</v>
      </c>
      <c r="C469">
        <v>7.62</v>
      </c>
      <c r="D469">
        <v>3</v>
      </c>
      <c r="E469">
        <v>0</v>
      </c>
      <c r="F469" s="5">
        <f>DetailTicketJuilletAout2021[[#This Row],[Qte]]*(DetailTicketJuilletAout2021[[#This Row],[PrixUnit]]*(1-DetailTicketJuilletAout2021[[#This Row],[Remise%]]))</f>
        <v>22.86</v>
      </c>
      <c r="I469" s="5">
        <f>SUMIF(DétailTicketJuilletAoût2021!A464:A3496,DétailTicketJuilletAoût2021!J469,DétailTicketJuilletAoût2021!F464:F3496)</f>
        <v>57.32</v>
      </c>
      <c r="J469">
        <f t="shared" si="62"/>
        <v>21792</v>
      </c>
      <c r="M469" s="5">
        <f t="shared" si="61"/>
        <v>130.47999999999999</v>
      </c>
      <c r="N469">
        <f t="shared" si="63"/>
        <v>22847</v>
      </c>
      <c r="AE469" t="str" cm="1">
        <f t="array" ref="AE469">_xlfn.IFS(AG469=TicketJuilletAout2021[[#This Row],[NoTicket]],TicketJuilletAout2021[[#This Row],[CodeCli]])</f>
        <v>FAMAR</v>
      </c>
      <c r="AF469" s="20">
        <f t="shared" si="57"/>
        <v>60.135000000000005</v>
      </c>
      <c r="AG469">
        <f t="shared" si="59"/>
        <v>21797</v>
      </c>
      <c r="AN469" t="str" cm="1">
        <f t="array" ref="AN469">_xlfn.IFS(AP469=TicketJuilletAoût2021!A1524,TicketJuilletAoût2021!B1524)</f>
        <v>PASAU</v>
      </c>
      <c r="AO469" s="23">
        <f t="shared" si="58"/>
        <v>37.190000000000005</v>
      </c>
      <c r="AP469">
        <f t="shared" si="60"/>
        <v>22852</v>
      </c>
    </row>
    <row r="470" spans="1:42" x14ac:dyDescent="0.25">
      <c r="A470">
        <v>21476</v>
      </c>
      <c r="B470">
        <v>13</v>
      </c>
      <c r="C470">
        <v>3.66</v>
      </c>
      <c r="D470">
        <v>4</v>
      </c>
      <c r="E470">
        <v>0</v>
      </c>
      <c r="F470" s="5">
        <f>DetailTicketJuilletAout2021[[#This Row],[Qte]]*(DetailTicketJuilletAout2021[[#This Row],[PrixUnit]]*(1-DetailTicketJuilletAout2021[[#This Row],[Remise%]]))</f>
        <v>14.64</v>
      </c>
      <c r="I470" s="5">
        <f>SUMIF(DétailTicketJuilletAoût2021!A465:A3497,DétailTicketJuilletAoût2021!J470,DétailTicketJuilletAoût2021!F465:F3497)</f>
        <v>150</v>
      </c>
      <c r="J470">
        <f t="shared" si="62"/>
        <v>21793</v>
      </c>
      <c r="M470" s="5">
        <f t="shared" si="61"/>
        <v>22.297499999999999</v>
      </c>
      <c r="N470">
        <f t="shared" si="63"/>
        <v>22848</v>
      </c>
      <c r="AE470" t="str" cm="1">
        <f t="array" ref="AE470">_xlfn.IFS(AG470=TicketJuilletAout2021[[#This Row],[NoTicket]],TicketJuilletAout2021[[#This Row],[CodeCli]])</f>
        <v>GECAU</v>
      </c>
      <c r="AF470" s="20">
        <f t="shared" si="57"/>
        <v>92.893333333333317</v>
      </c>
      <c r="AG470">
        <f t="shared" si="59"/>
        <v>21798</v>
      </c>
      <c r="AN470" t="str" cm="1">
        <f t="array" ref="AN470">_xlfn.IFS(AP470=TicketJuilletAoût2021!A1525,TicketJuilletAoût2021!B1525)</f>
        <v>PILED</v>
      </c>
      <c r="AO470" s="23">
        <f t="shared" si="58"/>
        <v>74.13333333333334</v>
      </c>
      <c r="AP470">
        <f t="shared" si="60"/>
        <v>22853</v>
      </c>
    </row>
    <row r="471" spans="1:42" x14ac:dyDescent="0.25">
      <c r="A471">
        <v>21476</v>
      </c>
      <c r="B471">
        <v>62</v>
      </c>
      <c r="C471">
        <v>30.03</v>
      </c>
      <c r="D471">
        <v>4</v>
      </c>
      <c r="E471">
        <v>0</v>
      </c>
      <c r="F471" s="5">
        <f>DetailTicketJuilletAout2021[[#This Row],[Qte]]*(DetailTicketJuilletAout2021[[#This Row],[PrixUnit]]*(1-DetailTicketJuilletAout2021[[#This Row],[Remise%]]))</f>
        <v>120.12</v>
      </c>
      <c r="I471" s="5">
        <f>SUMIF(DétailTicketJuilletAoût2021!A466:A3498,DétailTicketJuilletAoût2021!J471,DétailTicketJuilletAoût2021!F466:F3498)</f>
        <v>181.91</v>
      </c>
      <c r="J471">
        <f t="shared" si="62"/>
        <v>21794</v>
      </c>
      <c r="M471" s="5">
        <f t="shared" si="61"/>
        <v>128.19299999999998</v>
      </c>
      <c r="N471">
        <f t="shared" si="63"/>
        <v>22849</v>
      </c>
      <c r="AE471" t="str" cm="1">
        <f t="array" ref="AE471">_xlfn.IFS(AG471=TicketJuilletAout2021[[#This Row],[NoTicket]],TicketJuilletAout2021[[#This Row],[CodeCli]])</f>
        <v>ERDEB</v>
      </c>
      <c r="AF471" s="20">
        <f t="shared" si="57"/>
        <v>40.827000000000005</v>
      </c>
      <c r="AG471">
        <f t="shared" si="59"/>
        <v>21799</v>
      </c>
      <c r="AN471" t="str" cm="1">
        <f t="array" ref="AN471">_xlfn.IFS(AP471=TicketJuilletAoût2021!A1526,TicketJuilletAoût2021!B1526)</f>
        <v>CHLEC</v>
      </c>
      <c r="AO471" s="23">
        <f t="shared" si="58"/>
        <v>46.997333333333337</v>
      </c>
      <c r="AP471">
        <f t="shared" si="60"/>
        <v>22854</v>
      </c>
    </row>
    <row r="472" spans="1:42" x14ac:dyDescent="0.25">
      <c r="A472">
        <v>21477</v>
      </c>
      <c r="B472">
        <v>46</v>
      </c>
      <c r="C472">
        <v>7.32</v>
      </c>
      <c r="D472">
        <v>3</v>
      </c>
      <c r="E472">
        <v>0.1</v>
      </c>
      <c r="F472" s="5">
        <f>DetailTicketJuilletAout2021[[#This Row],[Qte]]*(DetailTicketJuilletAout2021[[#This Row],[PrixUnit]]*(1-DetailTicketJuilletAout2021[[#This Row],[Remise%]]))</f>
        <v>19.763999999999999</v>
      </c>
      <c r="I472" s="5">
        <f>SUMIF(DétailTicketJuilletAoût2021!A467:A3499,DétailTicketJuilletAoût2021!J472,DétailTicketJuilletAoût2021!F467:F3499)</f>
        <v>222.59000000000003</v>
      </c>
      <c r="J472">
        <f t="shared" si="62"/>
        <v>21795</v>
      </c>
      <c r="M472" s="5">
        <f t="shared" si="61"/>
        <v>58.559999999999995</v>
      </c>
      <c r="N472">
        <f t="shared" si="63"/>
        <v>22850</v>
      </c>
      <c r="AE472" t="str" cm="1">
        <f t="array" ref="AE472">_xlfn.IFS(AG472=TicketJuilletAout2021[[#This Row],[NoTicket]],TicketJuilletAout2021[[#This Row],[CodeCli]])</f>
        <v>CHBES</v>
      </c>
      <c r="AF472" s="20">
        <f t="shared" si="57"/>
        <v>70.657499999999999</v>
      </c>
      <c r="AG472">
        <f t="shared" si="59"/>
        <v>21800</v>
      </c>
      <c r="AN472" t="str" cm="1">
        <f t="array" ref="AN472">_xlfn.IFS(AP472=TicketJuilletAoût2021!A1527,TicketJuilletAoût2021!B1527)</f>
        <v>DIGOM</v>
      </c>
      <c r="AO472" s="23">
        <f t="shared" si="58"/>
        <v>17.491500000000002</v>
      </c>
      <c r="AP472">
        <f t="shared" si="60"/>
        <v>22855</v>
      </c>
    </row>
    <row r="473" spans="1:42" x14ac:dyDescent="0.25">
      <c r="A473">
        <v>21477</v>
      </c>
      <c r="B473">
        <v>53</v>
      </c>
      <c r="C473">
        <v>19.97</v>
      </c>
      <c r="D473">
        <v>4</v>
      </c>
      <c r="E473">
        <v>0.1</v>
      </c>
      <c r="F473" s="5">
        <f>DetailTicketJuilletAout2021[[#This Row],[Qte]]*(DetailTicketJuilletAout2021[[#This Row],[PrixUnit]]*(1-DetailTicketJuilletAout2021[[#This Row],[Remise%]]))</f>
        <v>71.891999999999996</v>
      </c>
      <c r="I473" s="5">
        <f>SUMIF(DétailTicketJuilletAoût2021!A468:A3500,DétailTicketJuilletAoût2021!J473,DétailTicketJuilletAoût2021!F468:F3500)</f>
        <v>238.52250000000001</v>
      </c>
      <c r="J473">
        <f t="shared" si="62"/>
        <v>21796</v>
      </c>
      <c r="M473" s="5">
        <f t="shared" si="61"/>
        <v>252.79650000000001</v>
      </c>
      <c r="N473">
        <f t="shared" si="63"/>
        <v>22851</v>
      </c>
      <c r="AE473" t="str" cm="1">
        <f t="array" ref="AE473">_xlfn.IFS(AG473=TicketJuilletAout2021[[#This Row],[NoTicket]],TicketJuilletAout2021[[#This Row],[CodeCli]])</f>
        <v>PALER</v>
      </c>
      <c r="AF473" s="20">
        <f t="shared" si="57"/>
        <v>71.459999999999994</v>
      </c>
      <c r="AG473">
        <f t="shared" si="59"/>
        <v>21801</v>
      </c>
      <c r="AN473" t="str" cm="1">
        <f t="array" ref="AN473">_xlfn.IFS(AP473=TicketJuilletAoût2021!A1528,TicketJuilletAoût2021!B1528)</f>
        <v>NAROU</v>
      </c>
      <c r="AO473" s="23">
        <f t="shared" si="58"/>
        <v>46.116</v>
      </c>
      <c r="AP473">
        <f t="shared" si="60"/>
        <v>22856</v>
      </c>
    </row>
    <row r="474" spans="1:42" x14ac:dyDescent="0.25">
      <c r="A474">
        <v>21477</v>
      </c>
      <c r="B474">
        <v>69</v>
      </c>
      <c r="C474">
        <v>21.95</v>
      </c>
      <c r="D474">
        <v>4</v>
      </c>
      <c r="E474">
        <v>0</v>
      </c>
      <c r="F474" s="5">
        <f>DetailTicketJuilletAout2021[[#This Row],[Qte]]*(DetailTicketJuilletAout2021[[#This Row],[PrixUnit]]*(1-DetailTicketJuilletAout2021[[#This Row],[Remise%]]))</f>
        <v>87.8</v>
      </c>
      <c r="I474" s="5">
        <f>SUMIF(DétailTicketJuilletAoût2021!A469:A3501,DétailTicketJuilletAoût2021!J474,DétailTicketJuilletAoût2021!F469:F3501)</f>
        <v>120.27000000000001</v>
      </c>
      <c r="J474">
        <f t="shared" si="62"/>
        <v>21797</v>
      </c>
      <c r="M474" s="5">
        <f t="shared" si="61"/>
        <v>74.38000000000001</v>
      </c>
      <c r="N474">
        <f t="shared" si="63"/>
        <v>22852</v>
      </c>
      <c r="AE474" t="str" cm="1">
        <f t="array" ref="AE474">_xlfn.IFS(AG474=TicketJuilletAout2021[[#This Row],[NoTicket]],TicketJuilletAout2021[[#This Row],[CodeCli]])</f>
        <v>BEAVI</v>
      </c>
      <c r="AF474" s="20">
        <f t="shared" si="57"/>
        <v>53.5</v>
      </c>
      <c r="AG474">
        <f t="shared" si="59"/>
        <v>21802</v>
      </c>
      <c r="AN474" t="str" cm="1">
        <f t="array" ref="AN474">_xlfn.IFS(AP474=TicketJuilletAoût2021!A1529,TicketJuilletAoût2021!B1529)</f>
        <v>JÉBAZ</v>
      </c>
      <c r="AO474" s="23">
        <f t="shared" si="58"/>
        <v>85.461999999999989</v>
      </c>
      <c r="AP474">
        <f t="shared" si="60"/>
        <v>22857</v>
      </c>
    </row>
    <row r="475" spans="1:42" x14ac:dyDescent="0.25">
      <c r="A475">
        <v>21478</v>
      </c>
      <c r="B475">
        <v>23</v>
      </c>
      <c r="C475">
        <v>5.49</v>
      </c>
      <c r="D475">
        <v>3</v>
      </c>
      <c r="E475">
        <v>0</v>
      </c>
      <c r="F475" s="5">
        <f>DetailTicketJuilletAout2021[[#This Row],[Qte]]*(DetailTicketJuilletAout2021[[#This Row],[PrixUnit]]*(1-DetailTicketJuilletAout2021[[#This Row],[Remise%]]))</f>
        <v>16.47</v>
      </c>
      <c r="I475" s="5">
        <f>SUMIF(DétailTicketJuilletAoût2021!A470:A3502,DétailTicketJuilletAoût2021!J475,DétailTicketJuilletAoût2021!F470:F3502)</f>
        <v>278.67999999999995</v>
      </c>
      <c r="J475">
        <f t="shared" si="62"/>
        <v>21798</v>
      </c>
      <c r="M475" s="5">
        <f t="shared" si="61"/>
        <v>222.4</v>
      </c>
      <c r="N475">
        <f t="shared" si="63"/>
        <v>22853</v>
      </c>
      <c r="AE475" t="str" cm="1">
        <f t="array" ref="AE475">_xlfn.IFS(AG475=TicketJuilletAout2021[[#This Row],[NoTicket]],TicketJuilletAout2021[[#This Row],[CodeCli]])</f>
        <v>ARBLA</v>
      </c>
      <c r="AF475" s="20">
        <f t="shared" si="57"/>
        <v>56.201999999999991</v>
      </c>
      <c r="AG475">
        <f t="shared" si="59"/>
        <v>21803</v>
      </c>
      <c r="AN475" t="str" cm="1">
        <f t="array" ref="AN475">_xlfn.IFS(AP475=TicketJuilletAoût2021!A1530,TicketJuilletAoût2021!B1530)</f>
        <v>ZOHED</v>
      </c>
      <c r="AO475" s="23">
        <f t="shared" si="58"/>
        <v>29.73</v>
      </c>
      <c r="AP475">
        <f t="shared" si="60"/>
        <v>22858</v>
      </c>
    </row>
    <row r="476" spans="1:42" x14ac:dyDescent="0.25">
      <c r="A476">
        <v>21478</v>
      </c>
      <c r="B476">
        <v>71</v>
      </c>
      <c r="C476">
        <v>13.11</v>
      </c>
      <c r="D476">
        <v>4</v>
      </c>
      <c r="E476">
        <v>0</v>
      </c>
      <c r="F476" s="5">
        <f>DetailTicketJuilletAout2021[[#This Row],[Qte]]*(DetailTicketJuilletAout2021[[#This Row],[PrixUnit]]*(1-DetailTicketJuilletAout2021[[#This Row],[Remise%]]))</f>
        <v>52.44</v>
      </c>
      <c r="I476" s="5">
        <f>SUMIF(DétailTicketJuilletAoût2021!A471:A3503,DétailTicketJuilletAoût2021!J476,DétailTicketJuilletAoût2021!F471:F3503)</f>
        <v>122.48100000000001</v>
      </c>
      <c r="J476">
        <f t="shared" si="62"/>
        <v>21799</v>
      </c>
      <c r="M476" s="5">
        <f t="shared" si="61"/>
        <v>140.99200000000002</v>
      </c>
      <c r="N476">
        <f t="shared" si="63"/>
        <v>22854</v>
      </c>
      <c r="AE476" t="str" cm="1">
        <f t="array" ref="AE476">_xlfn.IFS(AG476=TicketJuilletAout2021[[#This Row],[NoTicket]],TicketJuilletAout2021[[#This Row],[CodeCli]])</f>
        <v>MOELK</v>
      </c>
      <c r="AF476" s="20">
        <f t="shared" si="57"/>
        <v>35.479999999999997</v>
      </c>
      <c r="AG476">
        <f t="shared" si="59"/>
        <v>21804</v>
      </c>
      <c r="AN476" t="str" cm="1">
        <f t="array" ref="AN476">_xlfn.IFS(AP476=TicketJuilletAoût2021!A1531,TicketJuilletAoût2021!B1531)</f>
        <v>JEHOU</v>
      </c>
      <c r="AO476" s="23">
        <f t="shared" si="58"/>
        <v>394.59400000000005</v>
      </c>
      <c r="AP476">
        <f t="shared" si="60"/>
        <v>22859</v>
      </c>
    </row>
    <row r="477" spans="1:42" x14ac:dyDescent="0.25">
      <c r="A477">
        <v>21478</v>
      </c>
      <c r="B477">
        <v>72</v>
      </c>
      <c r="C477">
        <v>21.19</v>
      </c>
      <c r="D477">
        <v>3</v>
      </c>
      <c r="E477">
        <v>0</v>
      </c>
      <c r="F477" s="5">
        <f>DetailTicketJuilletAout2021[[#This Row],[Qte]]*(DetailTicketJuilletAout2021[[#This Row],[PrixUnit]]*(1-DetailTicketJuilletAout2021[[#This Row],[Remise%]]))</f>
        <v>63.570000000000007</v>
      </c>
      <c r="I477" s="5">
        <f>SUMIF(DétailTicketJuilletAoût2021!A472:A3504,DétailTicketJuilletAoût2021!J477,DétailTicketJuilletAoût2021!F472:F3504)</f>
        <v>282.63</v>
      </c>
      <c r="J477">
        <f t="shared" si="62"/>
        <v>21800</v>
      </c>
      <c r="M477" s="5">
        <f t="shared" si="61"/>
        <v>69.966000000000008</v>
      </c>
      <c r="N477">
        <f t="shared" si="63"/>
        <v>22855</v>
      </c>
      <c r="AE477" t="str" cm="1">
        <f t="array" ref="AE477">_xlfn.IFS(AG477=TicketJuilletAout2021[[#This Row],[NoTicket]],TicketJuilletAout2021[[#This Row],[CodeCli]])</f>
        <v>CHLAB</v>
      </c>
      <c r="AF477" s="20">
        <f t="shared" si="57"/>
        <v>95.12</v>
      </c>
      <c r="AG477">
        <f t="shared" si="59"/>
        <v>21805</v>
      </c>
      <c r="AN477" t="str" cm="1">
        <f t="array" ref="AN477">_xlfn.IFS(AP477=TicketJuilletAoût2021!A1532,TicketJuilletAoût2021!B1532)</f>
        <v>PILED</v>
      </c>
      <c r="AO477" s="23">
        <f t="shared" si="58"/>
        <v>104.21333333333332</v>
      </c>
      <c r="AP477">
        <f t="shared" si="60"/>
        <v>22860</v>
      </c>
    </row>
    <row r="478" spans="1:42" x14ac:dyDescent="0.25">
      <c r="A478">
        <v>21479</v>
      </c>
      <c r="B478">
        <v>21</v>
      </c>
      <c r="C478">
        <v>6.1</v>
      </c>
      <c r="D478">
        <v>4</v>
      </c>
      <c r="E478">
        <v>0.15</v>
      </c>
      <c r="F478" s="5">
        <f>DetailTicketJuilletAout2021[[#This Row],[Qte]]*(DetailTicketJuilletAout2021[[#This Row],[PrixUnit]]*(1-DetailTicketJuilletAout2021[[#This Row],[Remise%]]))</f>
        <v>20.74</v>
      </c>
      <c r="I478" s="5">
        <f>SUMIF(DétailTicketJuilletAoût2021!A473:A3505,DétailTicketJuilletAoût2021!J478,DétailTicketJuilletAoût2021!F473:F3505)</f>
        <v>214.38</v>
      </c>
      <c r="J478">
        <f t="shared" si="62"/>
        <v>21801</v>
      </c>
      <c r="M478" s="5">
        <f t="shared" si="61"/>
        <v>92.231999999999999</v>
      </c>
      <c r="N478">
        <f t="shared" si="63"/>
        <v>22856</v>
      </c>
      <c r="AE478" t="str" cm="1">
        <f t="array" ref="AE478">_xlfn.IFS(AG478=TicketJuilletAout2021[[#This Row],[NoTicket]],TicketJuilletAout2021[[#This Row],[CodeCli]])</f>
        <v>JÉBAZ</v>
      </c>
      <c r="AF478" s="20">
        <f t="shared" si="57"/>
        <v>90.56</v>
      </c>
      <c r="AG478">
        <f t="shared" si="59"/>
        <v>21806</v>
      </c>
      <c r="AN478" t="str" cm="1">
        <f t="array" ref="AN478">_xlfn.IFS(AP478=TicketJuilletAoût2021!A1533,TicketJuilletAoût2021!B1533)</f>
        <v>JEHOU</v>
      </c>
      <c r="AO478" s="23">
        <f t="shared" si="58"/>
        <v>29.28</v>
      </c>
      <c r="AP478">
        <f t="shared" si="60"/>
        <v>22861</v>
      </c>
    </row>
    <row r="479" spans="1:42" x14ac:dyDescent="0.25">
      <c r="A479">
        <v>21479</v>
      </c>
      <c r="B479">
        <v>51</v>
      </c>
      <c r="C479">
        <v>32.32</v>
      </c>
      <c r="D479">
        <v>4</v>
      </c>
      <c r="E479">
        <v>0.15</v>
      </c>
      <c r="F479" s="5">
        <f>DetailTicketJuilletAout2021[[#This Row],[Qte]]*(DetailTicketJuilletAout2021[[#This Row],[PrixUnit]]*(1-DetailTicketJuilletAout2021[[#This Row],[Remise%]]))</f>
        <v>109.88799999999999</v>
      </c>
      <c r="I479" s="5">
        <f>SUMIF(DétailTicketJuilletAoût2021!A474:A3506,DétailTicketJuilletAoût2021!J479,DétailTicketJuilletAoût2021!F474:F3506)</f>
        <v>107</v>
      </c>
      <c r="J479">
        <f t="shared" si="62"/>
        <v>21802</v>
      </c>
      <c r="M479" s="5">
        <f t="shared" si="61"/>
        <v>170.92399999999998</v>
      </c>
      <c r="N479">
        <f t="shared" si="63"/>
        <v>22857</v>
      </c>
      <c r="AE479" t="str" cm="1">
        <f t="array" ref="AE479">_xlfn.IFS(AG479=TicketJuilletAout2021[[#This Row],[NoTicket]],TicketJuilletAout2021[[#This Row],[CodeCli]])</f>
        <v>ALAUV</v>
      </c>
      <c r="AF479" s="20">
        <f t="shared" si="57"/>
        <v>41.266666666666666</v>
      </c>
      <c r="AG479">
        <f t="shared" si="59"/>
        <v>21807</v>
      </c>
      <c r="AN479" t="str" cm="1">
        <f t="array" ref="AN479">_xlfn.IFS(AP479=TicketJuilletAoût2021!A1534,TicketJuilletAoût2021!B1534)</f>
        <v>JEMAN</v>
      </c>
      <c r="AO479" s="23">
        <f t="shared" si="58"/>
        <v>36.965000000000003</v>
      </c>
      <c r="AP479">
        <f t="shared" si="60"/>
        <v>22862</v>
      </c>
    </row>
    <row r="480" spans="1:42" x14ac:dyDescent="0.25">
      <c r="A480">
        <v>21480</v>
      </c>
      <c r="B480">
        <v>35</v>
      </c>
      <c r="C480">
        <v>10.98</v>
      </c>
      <c r="D480">
        <v>3</v>
      </c>
      <c r="E480">
        <v>0</v>
      </c>
      <c r="F480" s="5">
        <f>DetailTicketJuilletAout2021[[#This Row],[Qte]]*(DetailTicketJuilletAout2021[[#This Row],[PrixUnit]]*(1-DetailTicketJuilletAout2021[[#This Row],[Remise%]]))</f>
        <v>32.94</v>
      </c>
      <c r="I480" s="5">
        <f>SUMIF(DétailTicketJuilletAoût2021!A475:A3507,DétailTicketJuilletAoût2021!J480,DétailTicketJuilletAoût2021!F475:F3507)</f>
        <v>56.201999999999991</v>
      </c>
      <c r="J480">
        <f t="shared" si="62"/>
        <v>21803</v>
      </c>
      <c r="M480" s="5">
        <f t="shared" si="61"/>
        <v>29.73</v>
      </c>
      <c r="N480">
        <f t="shared" si="63"/>
        <v>22858</v>
      </c>
      <c r="AE480" t="str" cm="1">
        <f t="array" ref="AE480">_xlfn.IFS(AG480=TicketJuilletAout2021[[#This Row],[NoTicket]],TicketJuilletAout2021[[#This Row],[CodeCli]])</f>
        <v>DIDAL</v>
      </c>
      <c r="AF480" s="20">
        <f t="shared" si="57"/>
        <v>57.175000000000004</v>
      </c>
      <c r="AG480">
        <f t="shared" si="59"/>
        <v>21808</v>
      </c>
      <c r="AN480" t="str" cm="1">
        <f t="array" ref="AN480">_xlfn.IFS(AP480=TicketJuilletAoût2021!A1535,TicketJuilletAoût2021!B1535)</f>
        <v>CHLEC</v>
      </c>
      <c r="AO480" s="23">
        <f t="shared" si="58"/>
        <v>68.67</v>
      </c>
      <c r="AP480">
        <f t="shared" si="60"/>
        <v>22863</v>
      </c>
    </row>
    <row r="481" spans="1:42" x14ac:dyDescent="0.25">
      <c r="A481">
        <v>21480</v>
      </c>
      <c r="B481">
        <v>55</v>
      </c>
      <c r="C481">
        <v>14.64</v>
      </c>
      <c r="D481">
        <v>4</v>
      </c>
      <c r="E481">
        <v>0.1</v>
      </c>
      <c r="F481" s="5">
        <f>DetailTicketJuilletAout2021[[#This Row],[Qte]]*(DetailTicketJuilletAout2021[[#This Row],[PrixUnit]]*(1-DetailTicketJuilletAout2021[[#This Row],[Remise%]]))</f>
        <v>52.704000000000001</v>
      </c>
      <c r="I481" s="5">
        <f>SUMIF(DétailTicketJuilletAoût2021!A476:A3508,DétailTicketJuilletAoût2021!J481,DétailTicketJuilletAoût2021!F476:F3508)</f>
        <v>141.91999999999999</v>
      </c>
      <c r="J481">
        <f t="shared" si="62"/>
        <v>21804</v>
      </c>
      <c r="M481" s="5">
        <f t="shared" si="61"/>
        <v>789.1880000000001</v>
      </c>
      <c r="N481">
        <f t="shared" si="63"/>
        <v>22859</v>
      </c>
      <c r="AE481" t="str" cm="1">
        <f t="array" ref="AE481">_xlfn.IFS(AG481=TicketJuilletAout2021[[#This Row],[NoTicket]],TicketJuilletAout2021[[#This Row],[CodeCli]])</f>
        <v>DACOU</v>
      </c>
      <c r="AF481" s="20">
        <f t="shared" si="57"/>
        <v>118.03749999999998</v>
      </c>
      <c r="AG481">
        <f t="shared" si="59"/>
        <v>21809</v>
      </c>
      <c r="AN481" t="str" cm="1">
        <f t="array" ref="AN481">_xlfn.IFS(AP481=TicketJuilletAoût2021!A1536,TicketJuilletAoût2021!B1536)</f>
        <v>RIDAB</v>
      </c>
      <c r="AO481" s="23">
        <f t="shared" si="58"/>
        <v>82.176666666666662</v>
      </c>
      <c r="AP481">
        <f t="shared" si="60"/>
        <v>22864</v>
      </c>
    </row>
    <row r="482" spans="1:42" x14ac:dyDescent="0.25">
      <c r="A482">
        <v>21481</v>
      </c>
      <c r="B482">
        <v>68</v>
      </c>
      <c r="C482">
        <v>7.62</v>
      </c>
      <c r="D482">
        <v>4</v>
      </c>
      <c r="E482">
        <v>0</v>
      </c>
      <c r="F482" s="5">
        <f>DetailTicketJuilletAout2021[[#This Row],[Qte]]*(DetailTicketJuilletAout2021[[#This Row],[PrixUnit]]*(1-DetailTicketJuilletAout2021[[#This Row],[Remise%]]))</f>
        <v>30.48</v>
      </c>
      <c r="I482" s="5">
        <f>SUMIF(DétailTicketJuilletAoût2021!A477:A3509,DétailTicketJuilletAoût2021!J482,DétailTicketJuilletAoût2021!F477:F3509)</f>
        <v>95.12</v>
      </c>
      <c r="J482">
        <f t="shared" si="62"/>
        <v>21805</v>
      </c>
      <c r="M482" s="5">
        <f t="shared" si="61"/>
        <v>312.64</v>
      </c>
      <c r="N482">
        <f t="shared" si="63"/>
        <v>22860</v>
      </c>
      <c r="AE482" t="str" cm="1">
        <f t="array" ref="AE482">_xlfn.IFS(AG482=TicketJuilletAout2021[[#This Row],[NoTicket]],TicketJuilletAout2021[[#This Row],[CodeCli]])</f>
        <v>PABEL</v>
      </c>
      <c r="AF482" s="20">
        <f t="shared" si="57"/>
        <v>77.91</v>
      </c>
      <c r="AG482">
        <f t="shared" si="59"/>
        <v>21810</v>
      </c>
      <c r="AN482" t="str" cm="1">
        <f t="array" ref="AN482">_xlfn.IFS(AP482=TicketJuilletAoût2021!A1537,TicketJuilletAoût2021!B1537)</f>
        <v>MALAZ</v>
      </c>
      <c r="AO482" s="23">
        <f t="shared" si="58"/>
        <v>51.224999999999994</v>
      </c>
      <c r="AP482">
        <f t="shared" si="60"/>
        <v>22865</v>
      </c>
    </row>
    <row r="483" spans="1:42" x14ac:dyDescent="0.25">
      <c r="A483">
        <v>21481</v>
      </c>
      <c r="B483">
        <v>71</v>
      </c>
      <c r="C483">
        <v>13.11</v>
      </c>
      <c r="D483">
        <v>3</v>
      </c>
      <c r="E483">
        <v>0</v>
      </c>
      <c r="F483" s="5">
        <f>DetailTicketJuilletAout2021[[#This Row],[Qte]]*(DetailTicketJuilletAout2021[[#This Row],[PrixUnit]]*(1-DetailTicketJuilletAout2021[[#This Row],[Remise%]]))</f>
        <v>39.33</v>
      </c>
      <c r="I483" s="5">
        <f>SUMIF(DétailTicketJuilletAoût2021!A478:A3510,DétailTicketJuilletAoût2021!J483,DétailTicketJuilletAoût2021!F478:F3510)</f>
        <v>181.12</v>
      </c>
      <c r="J483">
        <f t="shared" si="62"/>
        <v>21806</v>
      </c>
      <c r="M483" s="5">
        <f t="shared" si="61"/>
        <v>29.28</v>
      </c>
      <c r="N483">
        <f t="shared" si="63"/>
        <v>22861</v>
      </c>
      <c r="AE483" t="str" cm="1">
        <f t="array" ref="AE483">_xlfn.IFS(AG483=TicketJuilletAout2021[[#This Row],[NoTicket]],TicketJuilletAout2021[[#This Row],[CodeCli]])</f>
        <v>RARAB</v>
      </c>
      <c r="AF483" s="20">
        <f t="shared" si="57"/>
        <v>38.263333333333335</v>
      </c>
      <c r="AG483">
        <f t="shared" si="59"/>
        <v>21811</v>
      </c>
      <c r="AN483" t="str" cm="1">
        <f t="array" ref="AN483">_xlfn.IFS(AP483=TicketJuilletAoût2021!A1538,TicketJuilletAoût2021!B1538)</f>
        <v>JEMAN</v>
      </c>
      <c r="AO483" s="23">
        <f t="shared" si="58"/>
        <v>59.14725</v>
      </c>
      <c r="AP483">
        <f t="shared" si="60"/>
        <v>22866</v>
      </c>
    </row>
    <row r="484" spans="1:42" x14ac:dyDescent="0.25">
      <c r="A484">
        <v>21481</v>
      </c>
      <c r="B484">
        <v>76</v>
      </c>
      <c r="C484">
        <v>10.98</v>
      </c>
      <c r="D484">
        <v>3</v>
      </c>
      <c r="E484">
        <v>0</v>
      </c>
      <c r="F484" s="5">
        <f>DetailTicketJuilletAout2021[[#This Row],[Qte]]*(DetailTicketJuilletAout2021[[#This Row],[PrixUnit]]*(1-DetailTicketJuilletAout2021[[#This Row],[Remise%]]))</f>
        <v>32.94</v>
      </c>
      <c r="I484" s="5">
        <f>SUMIF(DétailTicketJuilletAoût2021!A479:A3511,DétailTicketJuilletAoût2021!J484,DétailTicketJuilletAoût2021!F479:F3511)</f>
        <v>123.8</v>
      </c>
      <c r="J484">
        <f t="shared" si="62"/>
        <v>21807</v>
      </c>
      <c r="M484" s="5">
        <f t="shared" si="61"/>
        <v>73.930000000000007</v>
      </c>
      <c r="N484">
        <f t="shared" si="63"/>
        <v>22862</v>
      </c>
      <c r="AE484" t="str" cm="1">
        <f t="array" ref="AE484">_xlfn.IFS(AG484=TicketJuilletAout2021[[#This Row],[NoTicket]],TicketJuilletAout2021[[#This Row],[CodeCli]])</f>
        <v>FAMAR</v>
      </c>
      <c r="AF484" s="20">
        <f t="shared" si="57"/>
        <v>49.045333333333332</v>
      </c>
      <c r="AG484">
        <f t="shared" si="59"/>
        <v>21812</v>
      </c>
      <c r="AN484" t="str" cm="1">
        <f t="array" ref="AN484">_xlfn.IFS(AP484=TicketJuilletAoût2021!A1539,TicketJuilletAoût2021!B1539)</f>
        <v>JEHOU</v>
      </c>
      <c r="AO484" s="23">
        <f t="shared" si="58"/>
        <v>115.54500000000002</v>
      </c>
      <c r="AP484">
        <f t="shared" si="60"/>
        <v>22867</v>
      </c>
    </row>
    <row r="485" spans="1:42" x14ac:dyDescent="0.25">
      <c r="A485">
        <v>21481</v>
      </c>
      <c r="B485">
        <v>77</v>
      </c>
      <c r="C485">
        <v>7.93</v>
      </c>
      <c r="D485">
        <v>4</v>
      </c>
      <c r="E485">
        <v>0</v>
      </c>
      <c r="F485" s="5">
        <f>DetailTicketJuilletAout2021[[#This Row],[Qte]]*(DetailTicketJuilletAout2021[[#This Row],[PrixUnit]]*(1-DetailTicketJuilletAout2021[[#This Row],[Remise%]]))</f>
        <v>31.72</v>
      </c>
      <c r="I485" s="5">
        <f>SUMIF(DétailTicketJuilletAoût2021!A480:A3512,DétailTicketJuilletAoût2021!J485,DétailTicketJuilletAoût2021!F480:F3512)</f>
        <v>114.35000000000001</v>
      </c>
      <c r="J485">
        <f t="shared" si="62"/>
        <v>21808</v>
      </c>
      <c r="M485" s="5">
        <f t="shared" si="61"/>
        <v>343.35</v>
      </c>
      <c r="N485">
        <f t="shared" si="63"/>
        <v>22863</v>
      </c>
      <c r="AE485" t="str" cm="1">
        <f t="array" ref="AE485">_xlfn.IFS(AG485=TicketJuilletAout2021[[#This Row],[NoTicket]],TicketJuilletAout2021[[#This Row],[CodeCli]])</f>
        <v>SYLEJ</v>
      </c>
      <c r="AF485" s="20">
        <f t="shared" si="57"/>
        <v>68.428499999999985</v>
      </c>
      <c r="AG485">
        <f t="shared" si="59"/>
        <v>21813</v>
      </c>
      <c r="AN485" t="str" cm="1">
        <f t="array" ref="AN485">_xlfn.IFS(AP485=TicketJuilletAoût2021!A1540,TicketJuilletAoût2021!B1540)</f>
        <v>CLJAN</v>
      </c>
      <c r="AO485" s="23">
        <f t="shared" si="58"/>
        <v>44.006666666666661</v>
      </c>
      <c r="AP485">
        <f t="shared" si="60"/>
        <v>22868</v>
      </c>
    </row>
    <row r="486" spans="1:42" x14ac:dyDescent="0.25">
      <c r="A486">
        <v>21482</v>
      </c>
      <c r="B486">
        <v>29</v>
      </c>
      <c r="C486">
        <v>75.459999999999994</v>
      </c>
      <c r="D486">
        <v>3</v>
      </c>
      <c r="E486">
        <v>0</v>
      </c>
      <c r="F486" s="5">
        <f>DetailTicketJuilletAout2021[[#This Row],[Qte]]*(DetailTicketJuilletAout2021[[#This Row],[PrixUnit]]*(1-DetailTicketJuilletAout2021[[#This Row],[Remise%]]))</f>
        <v>226.38</v>
      </c>
      <c r="I486" s="5">
        <f>SUMIF(DétailTicketJuilletAoût2021!A481:A3513,DétailTicketJuilletAoût2021!J486,DétailTicketJuilletAoût2021!F481:F3513)</f>
        <v>354.11249999999995</v>
      </c>
      <c r="J486">
        <f t="shared" si="62"/>
        <v>21809</v>
      </c>
      <c r="M486" s="5">
        <f t="shared" si="61"/>
        <v>246.53</v>
      </c>
      <c r="N486">
        <f t="shared" si="63"/>
        <v>22864</v>
      </c>
      <c r="AE486" t="str" cm="1">
        <f t="array" ref="AE486">_xlfn.IFS(AG486=TicketJuilletAout2021[[#This Row],[NoTicket]],TicketJuilletAout2021[[#This Row],[CodeCli]])</f>
        <v>FAMAR</v>
      </c>
      <c r="AF486" s="20">
        <f t="shared" si="57"/>
        <v>41.160000000000004</v>
      </c>
      <c r="AG486">
        <f t="shared" si="59"/>
        <v>21814</v>
      </c>
      <c r="AN486" t="str" cm="1">
        <f t="array" ref="AN486">_xlfn.IFS(AP486=TicketJuilletAoût2021!A1541,TicketJuilletAoût2021!B1541)</f>
        <v>JAHEN</v>
      </c>
      <c r="AO486" s="23">
        <f t="shared" si="58"/>
        <v>53.864999999999995</v>
      </c>
      <c r="AP486">
        <f t="shared" si="60"/>
        <v>22869</v>
      </c>
    </row>
    <row r="487" spans="1:42" x14ac:dyDescent="0.25">
      <c r="A487">
        <v>21482</v>
      </c>
      <c r="B487">
        <v>35</v>
      </c>
      <c r="C487">
        <v>10.98</v>
      </c>
      <c r="D487">
        <v>3</v>
      </c>
      <c r="E487">
        <v>0</v>
      </c>
      <c r="F487" s="5">
        <f>DetailTicketJuilletAout2021[[#This Row],[Qte]]*(DetailTicketJuilletAout2021[[#This Row],[PrixUnit]]*(1-DetailTicketJuilletAout2021[[#This Row],[Remise%]]))</f>
        <v>32.94</v>
      </c>
      <c r="I487" s="5">
        <f>SUMIF(DétailTicketJuilletAoût2021!A482:A3514,DétailTicketJuilletAoût2021!J487,DétailTicketJuilletAoût2021!F482:F3514)</f>
        <v>311.64</v>
      </c>
      <c r="J487">
        <f t="shared" si="62"/>
        <v>21810</v>
      </c>
      <c r="M487" s="5">
        <f t="shared" si="61"/>
        <v>102.44999999999999</v>
      </c>
      <c r="N487">
        <f t="shared" si="63"/>
        <v>22865</v>
      </c>
      <c r="AE487" t="str" cm="1">
        <f t="array" ref="AE487">_xlfn.IFS(AG487=TicketJuilletAout2021[[#This Row],[NoTicket]],TicketJuilletAout2021[[#This Row],[CodeCli]])</f>
        <v>JEHOU</v>
      </c>
      <c r="AF487" s="20">
        <f t="shared" si="57"/>
        <v>63.673333333333339</v>
      </c>
      <c r="AG487">
        <f t="shared" si="59"/>
        <v>21815</v>
      </c>
      <c r="AN487" t="str" cm="1">
        <f t="array" ref="AN487">_xlfn.IFS(AP487=TicketJuilletAoût2021!A1542,TicketJuilletAoût2021!B1542)</f>
        <v>MOELK</v>
      </c>
      <c r="AO487" s="23">
        <f t="shared" si="58"/>
        <v>149.58750000000001</v>
      </c>
      <c r="AP487">
        <f t="shared" si="60"/>
        <v>22870</v>
      </c>
    </row>
    <row r="488" spans="1:42" x14ac:dyDescent="0.25">
      <c r="A488">
        <v>21482</v>
      </c>
      <c r="B488">
        <v>49</v>
      </c>
      <c r="C488">
        <v>12.2</v>
      </c>
      <c r="D488">
        <v>3</v>
      </c>
      <c r="E488">
        <v>0</v>
      </c>
      <c r="F488" s="5">
        <f>DetailTicketJuilletAout2021[[#This Row],[Qte]]*(DetailTicketJuilletAout2021[[#This Row],[PrixUnit]]*(1-DetailTicketJuilletAout2021[[#This Row],[Remise%]]))</f>
        <v>36.599999999999994</v>
      </c>
      <c r="I488" s="5">
        <f>SUMIF(DétailTicketJuilletAoût2021!A483:A3515,DétailTicketJuilletAoût2021!J488,DétailTicketJuilletAoût2021!F483:F3515)</f>
        <v>114.79</v>
      </c>
      <c r="J488">
        <f t="shared" si="62"/>
        <v>21811</v>
      </c>
      <c r="M488" s="5">
        <f t="shared" si="61"/>
        <v>118.2945</v>
      </c>
      <c r="N488">
        <f t="shared" si="63"/>
        <v>22866</v>
      </c>
      <c r="AE488" t="str" cm="1">
        <f t="array" ref="AE488">_xlfn.IFS(AG488=TicketJuilletAout2021[[#This Row],[NoTicket]],TicketJuilletAout2021[[#This Row],[CodeCli]])</f>
        <v>BRLEH</v>
      </c>
      <c r="AF488" s="20">
        <f t="shared" si="57"/>
        <v>59.006666666666668</v>
      </c>
      <c r="AG488">
        <f t="shared" si="59"/>
        <v>21816</v>
      </c>
      <c r="AN488" t="str" cm="1">
        <f t="array" ref="AN488">_xlfn.IFS(AP488=TicketJuilletAoût2021!A1543,TicketJuilletAoût2021!B1543)</f>
        <v>JEHOU</v>
      </c>
      <c r="AO488" s="23">
        <f t="shared" si="58"/>
        <v>53.269999999999996</v>
      </c>
      <c r="AP488">
        <f t="shared" si="60"/>
        <v>22871</v>
      </c>
    </row>
    <row r="489" spans="1:42" x14ac:dyDescent="0.25">
      <c r="A489">
        <v>21483</v>
      </c>
      <c r="B489">
        <v>30</v>
      </c>
      <c r="C489">
        <v>15.85</v>
      </c>
      <c r="D489">
        <v>4</v>
      </c>
      <c r="E489">
        <v>0</v>
      </c>
      <c r="F489" s="5">
        <f>DetailTicketJuilletAout2021[[#This Row],[Qte]]*(DetailTicketJuilletAout2021[[#This Row],[PrixUnit]]*(1-DetailTicketJuilletAout2021[[#This Row],[Remise%]]))</f>
        <v>63.4</v>
      </c>
      <c r="I489" s="5">
        <f>SUMIF(DétailTicketJuilletAoût2021!A484:A3516,DétailTicketJuilletAoût2021!J489,DétailTicketJuilletAoût2021!F484:F3516)</f>
        <v>147.136</v>
      </c>
      <c r="J489">
        <f t="shared" si="62"/>
        <v>21812</v>
      </c>
      <c r="M489" s="5">
        <f t="shared" si="61"/>
        <v>231.09000000000003</v>
      </c>
      <c r="N489">
        <f t="shared" si="63"/>
        <v>22867</v>
      </c>
      <c r="AE489" t="str" cm="1">
        <f t="array" ref="AE489">_xlfn.IFS(AG489=TicketJuilletAout2021[[#This Row],[NoTicket]],TicketJuilletAout2021[[#This Row],[CodeCli]])</f>
        <v>PALER</v>
      </c>
      <c r="AF489" s="20">
        <f t="shared" si="57"/>
        <v>47.0655</v>
      </c>
      <c r="AG489">
        <f t="shared" si="59"/>
        <v>21817</v>
      </c>
      <c r="AN489" t="str" cm="1">
        <f t="array" ref="AN489">_xlfn.IFS(AP489=TicketJuilletAoût2021!A1544,TicketJuilletAoût2021!B1544)</f>
        <v>LOHUE</v>
      </c>
      <c r="AO489" s="23">
        <f t="shared" si="58"/>
        <v>42.264000000000003</v>
      </c>
      <c r="AP489">
        <f t="shared" si="60"/>
        <v>22872</v>
      </c>
    </row>
    <row r="490" spans="1:42" x14ac:dyDescent="0.25">
      <c r="A490">
        <v>21483</v>
      </c>
      <c r="B490">
        <v>56</v>
      </c>
      <c r="C490">
        <v>23.17</v>
      </c>
      <c r="D490">
        <v>4</v>
      </c>
      <c r="E490">
        <v>0</v>
      </c>
      <c r="F490" s="5">
        <f>DetailTicketJuilletAout2021[[#This Row],[Qte]]*(DetailTicketJuilletAout2021[[#This Row],[PrixUnit]]*(1-DetailTicketJuilletAout2021[[#This Row],[Remise%]]))</f>
        <v>92.68</v>
      </c>
      <c r="I490" s="5">
        <f>SUMIF(DétailTicketJuilletAoût2021!A485:A3517,DétailTicketJuilletAoût2021!J490,DétailTicketJuilletAoût2021!F485:F3517)</f>
        <v>136.85699999999997</v>
      </c>
      <c r="J490">
        <f t="shared" si="62"/>
        <v>21813</v>
      </c>
      <c r="M490" s="5">
        <f t="shared" si="61"/>
        <v>132.01999999999998</v>
      </c>
      <c r="N490">
        <f t="shared" si="63"/>
        <v>22868</v>
      </c>
      <c r="AE490" t="str" cm="1">
        <f t="array" ref="AE490">_xlfn.IFS(AG490=TicketJuilletAout2021[[#This Row],[NoTicket]],TicketJuilletAout2021[[#This Row],[CodeCli]])</f>
        <v>ERSWE</v>
      </c>
      <c r="AF490" s="20">
        <f t="shared" si="57"/>
        <v>32.94</v>
      </c>
      <c r="AG490">
        <f t="shared" si="59"/>
        <v>21818</v>
      </c>
      <c r="AN490" t="str" cm="1">
        <f t="array" ref="AN490">_xlfn.IFS(AP490=TicketJuilletAoût2021!A1545,TicketJuilletAoût2021!B1545)</f>
        <v>GAANT</v>
      </c>
      <c r="AO490" s="23">
        <f t="shared" si="58"/>
        <v>27.44</v>
      </c>
      <c r="AP490">
        <f t="shared" si="60"/>
        <v>22873</v>
      </c>
    </row>
    <row r="491" spans="1:42" x14ac:dyDescent="0.25">
      <c r="A491">
        <v>21483</v>
      </c>
      <c r="B491">
        <v>65</v>
      </c>
      <c r="C491">
        <v>12.81</v>
      </c>
      <c r="D491">
        <v>3</v>
      </c>
      <c r="E491">
        <v>0</v>
      </c>
      <c r="F491" s="5">
        <f>DetailTicketJuilletAout2021[[#This Row],[Qte]]*(DetailTicketJuilletAout2021[[#This Row],[PrixUnit]]*(1-DetailTicketJuilletAout2021[[#This Row],[Remise%]]))</f>
        <v>38.43</v>
      </c>
      <c r="I491" s="5">
        <f>SUMIF(DétailTicketJuilletAoût2021!A486:A3518,DétailTicketJuilletAoût2021!J491,DétailTicketJuilletAoût2021!F486:F3518)</f>
        <v>41.160000000000004</v>
      </c>
      <c r="J491">
        <f t="shared" si="62"/>
        <v>21814</v>
      </c>
      <c r="M491" s="5">
        <f t="shared" si="61"/>
        <v>53.864999999999995</v>
      </c>
      <c r="N491">
        <f t="shared" si="63"/>
        <v>22869</v>
      </c>
      <c r="AE491" t="str" cm="1">
        <f t="array" ref="AE491">_xlfn.IFS(AG491=TicketJuilletAout2021[[#This Row],[NoTicket]],TicketJuilletAout2021[[#This Row],[CodeCli]])</f>
        <v>MAHEN</v>
      </c>
      <c r="AF491" s="20">
        <f t="shared" si="57"/>
        <v>23.78</v>
      </c>
      <c r="AG491">
        <f t="shared" si="59"/>
        <v>21819</v>
      </c>
      <c r="AN491" t="str" cm="1">
        <f t="array" ref="AN491">_xlfn.IFS(AP491=TicketJuilletAoût2021!A1546,TicketJuilletAoût2021!B1546)</f>
        <v>BEGAL</v>
      </c>
      <c r="AO491" s="23">
        <f t="shared" si="58"/>
        <v>61.58</v>
      </c>
      <c r="AP491">
        <f t="shared" si="60"/>
        <v>22874</v>
      </c>
    </row>
    <row r="492" spans="1:42" x14ac:dyDescent="0.25">
      <c r="A492">
        <v>21483</v>
      </c>
      <c r="B492">
        <v>71</v>
      </c>
      <c r="C492">
        <v>13.11</v>
      </c>
      <c r="D492">
        <v>4</v>
      </c>
      <c r="E492">
        <v>0</v>
      </c>
      <c r="F492" s="5">
        <f>DetailTicketJuilletAout2021[[#This Row],[Qte]]*(DetailTicketJuilletAout2021[[#This Row],[PrixUnit]]*(1-DetailTicketJuilletAout2021[[#This Row],[Remise%]]))</f>
        <v>52.44</v>
      </c>
      <c r="I492" s="5">
        <f>SUMIF(DétailTicketJuilletAoût2021!A487:A3519,DétailTicketJuilletAoût2021!J492,DétailTicketJuilletAoût2021!F487:F3519)</f>
        <v>191.02</v>
      </c>
      <c r="J492">
        <f t="shared" si="62"/>
        <v>21815</v>
      </c>
      <c r="M492" s="5">
        <f t="shared" si="61"/>
        <v>299.17500000000001</v>
      </c>
      <c r="N492">
        <f t="shared" si="63"/>
        <v>22870</v>
      </c>
      <c r="AE492" t="str" cm="1">
        <f t="array" ref="AE492">_xlfn.IFS(AG492=TicketJuilletAout2021[[#This Row],[NoTicket]],TicketJuilletAout2021[[#This Row],[CodeCli]])</f>
        <v>MAFER</v>
      </c>
      <c r="AF492" s="20">
        <f t="shared" si="57"/>
        <v>53.04</v>
      </c>
      <c r="AG492">
        <f t="shared" si="59"/>
        <v>21820</v>
      </c>
      <c r="AN492" t="str" cm="1">
        <f t="array" ref="AN492">_xlfn.IFS(AP492=TicketJuilletAoût2021!A1547,TicketJuilletAoût2021!B1547)</f>
        <v>ZOHED</v>
      </c>
      <c r="AO492" s="23">
        <f t="shared" si="58"/>
        <v>44.896000000000001</v>
      </c>
      <c r="AP492">
        <f t="shared" si="60"/>
        <v>22875</v>
      </c>
    </row>
    <row r="493" spans="1:42" x14ac:dyDescent="0.25">
      <c r="A493">
        <v>21484</v>
      </c>
      <c r="B493">
        <v>23</v>
      </c>
      <c r="C493">
        <v>5.49</v>
      </c>
      <c r="D493">
        <v>4</v>
      </c>
      <c r="E493">
        <v>0</v>
      </c>
      <c r="F493" s="5">
        <f>DetailTicketJuilletAout2021[[#This Row],[Qte]]*(DetailTicketJuilletAout2021[[#This Row],[PrixUnit]]*(1-DetailTicketJuilletAout2021[[#This Row],[Remise%]]))</f>
        <v>21.96</v>
      </c>
      <c r="I493" s="5">
        <f>SUMIF(DétailTicketJuilletAoût2021!A488:A3520,DétailTicketJuilletAoût2021!J493,DétailTicketJuilletAoût2021!F488:F3520)</f>
        <v>177.02</v>
      </c>
      <c r="J493">
        <f t="shared" si="62"/>
        <v>21816</v>
      </c>
      <c r="M493" s="5">
        <f t="shared" si="61"/>
        <v>213.07999999999998</v>
      </c>
      <c r="N493">
        <f t="shared" si="63"/>
        <v>22871</v>
      </c>
      <c r="AE493" t="str" cm="1">
        <f t="array" ref="AE493">_xlfn.IFS(AG493=TicketJuilletAout2021[[#This Row],[NoTicket]],TicketJuilletAout2021[[#This Row],[CodeCli]])</f>
        <v>MAHEN</v>
      </c>
      <c r="AF493" s="20">
        <f t="shared" si="57"/>
        <v>39.64</v>
      </c>
      <c r="AG493">
        <f t="shared" si="59"/>
        <v>21821</v>
      </c>
      <c r="AN493" t="str" cm="1">
        <f t="array" ref="AN493">_xlfn.IFS(AP493=TicketJuilletAoût2021!A1548,TicketJuilletAoût2021!B1548)</f>
        <v>MICOL</v>
      </c>
      <c r="AO493" s="23">
        <f t="shared" si="58"/>
        <v>28.349999999999998</v>
      </c>
      <c r="AP493">
        <f t="shared" si="60"/>
        <v>22876</v>
      </c>
    </row>
    <row r="494" spans="1:42" x14ac:dyDescent="0.25">
      <c r="A494">
        <v>21484</v>
      </c>
      <c r="B494">
        <v>63</v>
      </c>
      <c r="C494">
        <v>26.83</v>
      </c>
      <c r="D494">
        <v>4</v>
      </c>
      <c r="E494">
        <v>0</v>
      </c>
      <c r="F494" s="5">
        <f>DetailTicketJuilletAout2021[[#This Row],[Qte]]*(DetailTicketJuilletAout2021[[#This Row],[PrixUnit]]*(1-DetailTicketJuilletAout2021[[#This Row],[Remise%]]))</f>
        <v>107.32</v>
      </c>
      <c r="I494" s="5">
        <f>SUMIF(DétailTicketJuilletAoût2021!A489:A3521,DétailTicketJuilletAoût2021!J494,DétailTicketJuilletAoût2021!F489:F3521)</f>
        <v>94.131</v>
      </c>
      <c r="J494">
        <f t="shared" si="62"/>
        <v>21817</v>
      </c>
      <c r="M494" s="5">
        <f t="shared" si="61"/>
        <v>84.528000000000006</v>
      </c>
      <c r="N494">
        <f t="shared" si="63"/>
        <v>22872</v>
      </c>
      <c r="AE494" t="str" cm="1">
        <f t="array" ref="AE494">_xlfn.IFS(AG494=TicketJuilletAout2021[[#This Row],[NoTicket]],TicketJuilletAout2021[[#This Row],[CodeCli]])</f>
        <v>CHLAB</v>
      </c>
      <c r="AF494" s="20">
        <f t="shared" si="57"/>
        <v>63.608000000000004</v>
      </c>
      <c r="AG494">
        <f t="shared" si="59"/>
        <v>21822</v>
      </c>
      <c r="AN494" t="str" cm="1">
        <f t="array" ref="AN494">_xlfn.IFS(AP494=TicketJuilletAoût2021!A1549,TicketJuilletAoût2021!B1549)</f>
        <v>JELEC</v>
      </c>
      <c r="AO494" s="23">
        <f t="shared" si="58"/>
        <v>40.619999999999997</v>
      </c>
      <c r="AP494">
        <f t="shared" si="60"/>
        <v>22877</v>
      </c>
    </row>
    <row r="495" spans="1:42" x14ac:dyDescent="0.25">
      <c r="A495">
        <v>21485</v>
      </c>
      <c r="B495">
        <v>16</v>
      </c>
      <c r="C495">
        <v>10.67</v>
      </c>
      <c r="D495">
        <v>3</v>
      </c>
      <c r="E495">
        <v>0.15</v>
      </c>
      <c r="F495" s="5">
        <f>DetailTicketJuilletAout2021[[#This Row],[Qte]]*(DetailTicketJuilletAout2021[[#This Row],[PrixUnit]]*(1-DetailTicketJuilletAout2021[[#This Row],[Remise%]]))</f>
        <v>27.208500000000001</v>
      </c>
      <c r="I495" s="5">
        <f>SUMIF(DétailTicketJuilletAoût2021!A490:A3522,DétailTicketJuilletAoût2021!J495,DétailTicketJuilletAoût2021!F490:F3522)</f>
        <v>65.88</v>
      </c>
      <c r="J495">
        <f t="shared" si="62"/>
        <v>21818</v>
      </c>
      <c r="M495" s="5">
        <f t="shared" si="61"/>
        <v>27.44</v>
      </c>
      <c r="N495">
        <f t="shared" si="63"/>
        <v>22873</v>
      </c>
      <c r="AE495" t="str" cm="1">
        <f t="array" ref="AE495">_xlfn.IFS(AG495=TicketJuilletAout2021[[#This Row],[NoTicket]],TicketJuilletAout2021[[#This Row],[CodeCli]])</f>
        <v>CLHAL</v>
      </c>
      <c r="AF495" s="20">
        <f t="shared" si="57"/>
        <v>46.336000000000006</v>
      </c>
      <c r="AG495">
        <f t="shared" si="59"/>
        <v>21823</v>
      </c>
      <c r="AN495" t="str" cm="1">
        <f t="array" ref="AN495">_xlfn.IFS(AP495=TicketJuilletAoût2021!A1550,TicketJuilletAoût2021!B1550)</f>
        <v>CHBOT</v>
      </c>
      <c r="AO495" s="23">
        <f t="shared" si="58"/>
        <v>63.626666666666665</v>
      </c>
      <c r="AP495">
        <f t="shared" si="60"/>
        <v>22878</v>
      </c>
    </row>
    <row r="496" spans="1:42" x14ac:dyDescent="0.25">
      <c r="A496">
        <v>21485</v>
      </c>
      <c r="B496">
        <v>48</v>
      </c>
      <c r="C496">
        <v>7.77</v>
      </c>
      <c r="D496">
        <v>4</v>
      </c>
      <c r="E496">
        <v>0.15</v>
      </c>
      <c r="F496" s="5">
        <f>DetailTicketJuilletAout2021[[#This Row],[Qte]]*(DetailTicketJuilletAout2021[[#This Row],[PrixUnit]]*(1-DetailTicketJuilletAout2021[[#This Row],[Remise%]]))</f>
        <v>26.417999999999999</v>
      </c>
      <c r="I496" s="5">
        <f>SUMIF(DétailTicketJuilletAoût2021!A491:A3523,DétailTicketJuilletAoût2021!J496,DétailTicketJuilletAoût2021!F491:F3523)</f>
        <v>47.56</v>
      </c>
      <c r="J496">
        <f t="shared" si="62"/>
        <v>21819</v>
      </c>
      <c r="M496" s="5">
        <f t="shared" si="61"/>
        <v>123.16</v>
      </c>
      <c r="N496">
        <f t="shared" si="63"/>
        <v>22874</v>
      </c>
      <c r="AE496" t="str" cm="1">
        <f t="array" ref="AE496">_xlfn.IFS(AG496=TicketJuilletAout2021[[#This Row],[NoTicket]],TicketJuilletAout2021[[#This Row],[CodeCli]])</f>
        <v>GESEF</v>
      </c>
      <c r="AF496" s="20">
        <f t="shared" si="57"/>
        <v>68.709999999999994</v>
      </c>
      <c r="AG496">
        <f t="shared" si="59"/>
        <v>21824</v>
      </c>
      <c r="AN496" t="str" cm="1">
        <f t="array" ref="AN496">_xlfn.IFS(AP496=TicketJuilletAoût2021!A1551,TicketJuilletAoût2021!B1551)</f>
        <v>NAROU</v>
      </c>
      <c r="AO496" s="23">
        <f t="shared" si="58"/>
        <v>3.5566666666666671</v>
      </c>
      <c r="AP496">
        <f t="shared" si="60"/>
        <v>22879</v>
      </c>
    </row>
    <row r="497" spans="1:42" x14ac:dyDescent="0.25">
      <c r="A497">
        <v>21486</v>
      </c>
      <c r="B497">
        <v>26</v>
      </c>
      <c r="C497">
        <v>18.899999999999999</v>
      </c>
      <c r="D497">
        <v>3</v>
      </c>
      <c r="E497">
        <v>0.05</v>
      </c>
      <c r="F497" s="5">
        <f>DetailTicketJuilletAout2021[[#This Row],[Qte]]*(DetailTicketJuilletAout2021[[#This Row],[PrixUnit]]*(1-DetailTicketJuilletAout2021[[#This Row],[Remise%]]))</f>
        <v>53.864999999999995</v>
      </c>
      <c r="I497" s="5">
        <f>SUMIF(DétailTicketJuilletAoût2021!A492:A3524,DétailTicketJuilletAoût2021!J497,DétailTicketJuilletAoût2021!F492:F3524)</f>
        <v>53.04</v>
      </c>
      <c r="J497">
        <f t="shared" si="62"/>
        <v>21820</v>
      </c>
      <c r="M497" s="5">
        <f t="shared" si="61"/>
        <v>44.896000000000001</v>
      </c>
      <c r="N497">
        <f t="shared" si="63"/>
        <v>22875</v>
      </c>
      <c r="AE497" t="str" cm="1">
        <f t="array" ref="AE497">_xlfn.IFS(AG497=TicketJuilletAout2021[[#This Row],[NoTicket]],TicketJuilletAout2021[[#This Row],[CodeCli]])</f>
        <v>CLHAL</v>
      </c>
      <c r="AF497" s="20">
        <f t="shared" si="57"/>
        <v>26.077500000000001</v>
      </c>
      <c r="AG497">
        <f t="shared" si="59"/>
        <v>21825</v>
      </c>
      <c r="AN497" t="str" cm="1">
        <f t="array" ref="AN497">_xlfn.IFS(AP497=TicketJuilletAoût2021!A1552,TicketJuilletAoût2021!B1552)</f>
        <v>ARBLA</v>
      </c>
      <c r="AO497" s="23">
        <f t="shared" si="58"/>
        <v>62.561999999999998</v>
      </c>
      <c r="AP497">
        <f t="shared" si="60"/>
        <v>22880</v>
      </c>
    </row>
    <row r="498" spans="1:42" x14ac:dyDescent="0.25">
      <c r="A498">
        <v>21486</v>
      </c>
      <c r="B498">
        <v>42</v>
      </c>
      <c r="C498">
        <v>8.5399999999999991</v>
      </c>
      <c r="D498">
        <v>3</v>
      </c>
      <c r="E498">
        <v>0.05</v>
      </c>
      <c r="F498" s="5">
        <f>DetailTicketJuilletAout2021[[#This Row],[Qte]]*(DetailTicketJuilletAout2021[[#This Row],[PrixUnit]]*(1-DetailTicketJuilletAout2021[[#This Row],[Remise%]]))</f>
        <v>24.338999999999999</v>
      </c>
      <c r="I498" s="5">
        <f>SUMIF(DétailTicketJuilletAoût2021!A493:A3525,DétailTicketJuilletAoût2021!J498,DétailTicketJuilletAoût2021!F493:F3525)</f>
        <v>79.28</v>
      </c>
      <c r="J498">
        <f t="shared" si="62"/>
        <v>21821</v>
      </c>
      <c r="M498" s="5">
        <f t="shared" si="61"/>
        <v>28.349999999999998</v>
      </c>
      <c r="N498">
        <f t="shared" si="63"/>
        <v>22876</v>
      </c>
      <c r="AE498" t="str" cm="1">
        <f t="array" ref="AE498">_xlfn.IFS(AG498=TicketJuilletAout2021[[#This Row],[NoTicket]],TicketJuilletAout2021[[#This Row],[CodeCli]])</f>
        <v>ZOHED</v>
      </c>
      <c r="AF498" s="20">
        <f t="shared" si="57"/>
        <v>44.896000000000001</v>
      </c>
      <c r="AG498">
        <f t="shared" si="59"/>
        <v>21826</v>
      </c>
      <c r="AN498" t="str" cm="1">
        <f t="array" ref="AN498">_xlfn.IFS(AP498=TicketJuilletAoût2021!A1553,TicketJuilletAoût2021!B1553)</f>
        <v>OLLHE</v>
      </c>
      <c r="AO498" s="23">
        <f t="shared" si="58"/>
        <v>43.901875000000004</v>
      </c>
      <c r="AP498">
        <f t="shared" si="60"/>
        <v>22881</v>
      </c>
    </row>
    <row r="499" spans="1:42" x14ac:dyDescent="0.25">
      <c r="A499">
        <v>21486</v>
      </c>
      <c r="B499">
        <v>49</v>
      </c>
      <c r="C499">
        <v>12.2</v>
      </c>
      <c r="D499">
        <v>3</v>
      </c>
      <c r="E499">
        <v>0.05</v>
      </c>
      <c r="F499" s="5">
        <f>DetailTicketJuilletAout2021[[#This Row],[Qte]]*(DetailTicketJuilletAout2021[[#This Row],[PrixUnit]]*(1-DetailTicketJuilletAout2021[[#This Row],[Remise%]]))</f>
        <v>34.769999999999996</v>
      </c>
      <c r="I499" s="5">
        <f>SUMIF(DétailTicketJuilletAoût2021!A494:A3526,DétailTicketJuilletAoût2021!J499,DétailTicketJuilletAoût2021!F494:F3526)</f>
        <v>254.43200000000002</v>
      </c>
      <c r="J499">
        <f t="shared" si="62"/>
        <v>21822</v>
      </c>
      <c r="M499" s="5">
        <f t="shared" si="61"/>
        <v>81.239999999999995</v>
      </c>
      <c r="N499">
        <f t="shared" si="63"/>
        <v>22877</v>
      </c>
      <c r="AE499" t="str" cm="1">
        <f t="array" ref="AE499">_xlfn.IFS(AG499=TicketJuilletAout2021[[#This Row],[NoTicket]],TicketJuilletAout2021[[#This Row],[CodeCli]])</f>
        <v>ARBLA</v>
      </c>
      <c r="AF499" s="20">
        <f t="shared" si="57"/>
        <v>108.43</v>
      </c>
      <c r="AG499">
        <f t="shared" si="59"/>
        <v>21827</v>
      </c>
      <c r="AN499" t="str" cm="1">
        <f t="array" ref="AN499">_xlfn.IFS(AP499=TicketJuilletAoût2021!A1554,TicketJuilletAoût2021!B1554)</f>
        <v>ANLER</v>
      </c>
      <c r="AO499" s="23">
        <f t="shared" si="58"/>
        <v>30.30892857142857</v>
      </c>
      <c r="AP499">
        <f t="shared" si="60"/>
        <v>22882</v>
      </c>
    </row>
    <row r="500" spans="1:42" x14ac:dyDescent="0.25">
      <c r="A500">
        <v>21487</v>
      </c>
      <c r="B500">
        <v>3</v>
      </c>
      <c r="C500">
        <v>6.1</v>
      </c>
      <c r="D500">
        <v>4</v>
      </c>
      <c r="E500">
        <v>0</v>
      </c>
      <c r="F500" s="5">
        <f>DetailTicketJuilletAout2021[[#This Row],[Qte]]*(DetailTicketJuilletAout2021[[#This Row],[PrixUnit]]*(1-DetailTicketJuilletAout2021[[#This Row],[Remise%]]))</f>
        <v>24.4</v>
      </c>
      <c r="I500" s="5">
        <f>SUMIF(DétailTicketJuilletAoût2021!A495:A3527,DétailTicketJuilletAoût2021!J500,DétailTicketJuilletAoût2021!F495:F3527)</f>
        <v>46.336000000000006</v>
      </c>
      <c r="J500">
        <f t="shared" si="62"/>
        <v>21823</v>
      </c>
      <c r="M500" s="5">
        <f t="shared" si="61"/>
        <v>190.88</v>
      </c>
      <c r="N500">
        <f t="shared" si="63"/>
        <v>22878</v>
      </c>
      <c r="AE500" t="str" cm="1">
        <f t="array" ref="AE500">_xlfn.IFS(AG500=TicketJuilletAout2021[[#This Row],[NoTicket]],TicketJuilletAout2021[[#This Row],[CodeCli]])</f>
        <v>SYLEJ</v>
      </c>
      <c r="AF500" s="20">
        <f t="shared" si="57"/>
        <v>70.652500000000003</v>
      </c>
      <c r="AG500">
        <f t="shared" si="59"/>
        <v>21828</v>
      </c>
      <c r="AN500" t="str" cm="1">
        <f t="array" ref="AN500">_xlfn.IFS(AP500=TicketJuilletAoût2021!A1555,TicketJuilletAoût2021!B1555)</f>
        <v>JÉBAZ</v>
      </c>
      <c r="AO500" s="23">
        <f t="shared" si="58"/>
        <v>45.773333333333333</v>
      </c>
      <c r="AP500">
        <f t="shared" si="60"/>
        <v>22883</v>
      </c>
    </row>
    <row r="501" spans="1:42" x14ac:dyDescent="0.25">
      <c r="A501">
        <v>21488</v>
      </c>
      <c r="B501">
        <v>1</v>
      </c>
      <c r="C501">
        <v>10.98</v>
      </c>
      <c r="D501">
        <v>4</v>
      </c>
      <c r="E501">
        <v>0</v>
      </c>
      <c r="F501" s="5">
        <f>DetailTicketJuilletAout2021[[#This Row],[Qte]]*(DetailTicketJuilletAout2021[[#This Row],[PrixUnit]]*(1-DetailTicketJuilletAout2021[[#This Row],[Remise%]]))</f>
        <v>43.92</v>
      </c>
      <c r="I501" s="5">
        <f>SUMIF(DétailTicketJuilletAoût2021!A496:A3528,DétailTicketJuilletAoût2021!J501,DétailTicketJuilletAoût2021!F496:F3528)</f>
        <v>206.13</v>
      </c>
      <c r="J501">
        <f t="shared" si="62"/>
        <v>21824</v>
      </c>
      <c r="M501" s="5">
        <f t="shared" si="61"/>
        <v>32.010000000000005</v>
      </c>
      <c r="N501">
        <f t="shared" si="63"/>
        <v>22879</v>
      </c>
      <c r="AE501" t="str" cm="1">
        <f t="array" ref="AE501">_xlfn.IFS(AG501=TicketJuilletAout2021[[#This Row],[NoTicket]],TicketJuilletAout2021[[#This Row],[CodeCli]])</f>
        <v>BETIZ</v>
      </c>
      <c r="AF501" s="20">
        <f t="shared" si="57"/>
        <v>63.293333333333329</v>
      </c>
      <c r="AG501">
        <f t="shared" si="59"/>
        <v>21829</v>
      </c>
      <c r="AN501" t="str" cm="1">
        <f t="array" ref="AN501">_xlfn.IFS(AP501=TicketJuilletAoût2021!A1556,TicketJuilletAoût2021!B1556)</f>
        <v>ARBLA</v>
      </c>
      <c r="AO501" s="23">
        <f t="shared" si="58"/>
        <v>40.86</v>
      </c>
      <c r="AP501">
        <f t="shared" si="60"/>
        <v>22884</v>
      </c>
    </row>
    <row r="502" spans="1:42" x14ac:dyDescent="0.25">
      <c r="A502">
        <v>21488</v>
      </c>
      <c r="B502">
        <v>21</v>
      </c>
      <c r="C502">
        <v>6.1</v>
      </c>
      <c r="D502">
        <v>3</v>
      </c>
      <c r="E502">
        <v>0.1</v>
      </c>
      <c r="F502" s="5">
        <f>DetailTicketJuilletAout2021[[#This Row],[Qte]]*(DetailTicketJuilletAout2021[[#This Row],[PrixUnit]]*(1-DetailTicketJuilletAout2021[[#This Row],[Remise%]]))</f>
        <v>16.47</v>
      </c>
      <c r="I502" s="5">
        <f>SUMIF(DétailTicketJuilletAoût2021!A497:A3529,DétailTicketJuilletAoût2021!J502,DétailTicketJuilletAoût2021!F497:F3529)</f>
        <v>26.077500000000001</v>
      </c>
      <c r="J502">
        <f t="shared" si="62"/>
        <v>21825</v>
      </c>
      <c r="M502" s="5">
        <f t="shared" si="61"/>
        <v>312.81</v>
      </c>
      <c r="N502">
        <f t="shared" si="63"/>
        <v>22880</v>
      </c>
      <c r="AE502" t="str" cm="1">
        <f t="array" ref="AE502">_xlfn.IFS(AG502=TicketJuilletAout2021[[#This Row],[NoTicket]],TicketJuilletAout2021[[#This Row],[CodeCli]])</f>
        <v>MOELK</v>
      </c>
      <c r="AF502" s="20">
        <f t="shared" si="57"/>
        <v>49.859999999999992</v>
      </c>
      <c r="AG502">
        <f t="shared" si="59"/>
        <v>21830</v>
      </c>
      <c r="AN502" t="str" cm="1">
        <f t="array" ref="AN502">_xlfn.IFS(AP502=TicketJuilletAoût2021!A1557,TicketJuilletAoût2021!B1557)</f>
        <v>ARBLA</v>
      </c>
      <c r="AO502" s="23">
        <f t="shared" si="58"/>
        <v>183.24</v>
      </c>
      <c r="AP502">
        <f t="shared" si="60"/>
        <v>22885</v>
      </c>
    </row>
    <row r="503" spans="1:42" x14ac:dyDescent="0.25">
      <c r="A503">
        <v>21488</v>
      </c>
      <c r="B503">
        <v>28</v>
      </c>
      <c r="C503">
        <v>27.75</v>
      </c>
      <c r="D503">
        <v>3</v>
      </c>
      <c r="E503">
        <v>0.1</v>
      </c>
      <c r="F503" s="5">
        <f>DetailTicketJuilletAout2021[[#This Row],[Qte]]*(DetailTicketJuilletAout2021[[#This Row],[PrixUnit]]*(1-DetailTicketJuilletAout2021[[#This Row],[Remise%]]))</f>
        <v>74.925000000000011</v>
      </c>
      <c r="I503" s="5">
        <f>SUMIF(DétailTicketJuilletAoût2021!A498:A3530,DétailTicketJuilletAoût2021!J503,DétailTicketJuilletAoût2021!F498:F3530)</f>
        <v>44.896000000000001</v>
      </c>
      <c r="J503">
        <f t="shared" si="62"/>
        <v>21826</v>
      </c>
      <c r="M503" s="5">
        <f t="shared" si="61"/>
        <v>175.60750000000002</v>
      </c>
      <c r="N503">
        <f t="shared" si="63"/>
        <v>22881</v>
      </c>
      <c r="AE503" t="str" cm="1">
        <f t="array" ref="AE503">_xlfn.IFS(AG503=TicketJuilletAout2021[[#This Row],[NoTicket]],TicketJuilletAout2021[[#This Row],[CodeCli]])</f>
        <v>GAANT</v>
      </c>
      <c r="AF503" s="20">
        <f t="shared" si="57"/>
        <v>112.81333333333333</v>
      </c>
      <c r="AG503">
        <f t="shared" si="59"/>
        <v>21831</v>
      </c>
      <c r="AN503" t="str" cm="1">
        <f t="array" ref="AN503">_xlfn.IFS(AP503=TicketJuilletAoût2021!A1558,TicketJuilletAoût2021!B1558)</f>
        <v>ROHAM</v>
      </c>
      <c r="AO503" s="23">
        <f t="shared" si="58"/>
        <v>78.67</v>
      </c>
      <c r="AP503">
        <f t="shared" si="60"/>
        <v>22886</v>
      </c>
    </row>
    <row r="504" spans="1:42" x14ac:dyDescent="0.25">
      <c r="A504">
        <v>21488</v>
      </c>
      <c r="B504">
        <v>36</v>
      </c>
      <c r="C504">
        <v>11.59</v>
      </c>
      <c r="D504">
        <v>4</v>
      </c>
      <c r="E504">
        <v>0.1</v>
      </c>
      <c r="F504" s="5">
        <f>DetailTicketJuilletAout2021[[#This Row],[Qte]]*(DetailTicketJuilletAout2021[[#This Row],[PrixUnit]]*(1-DetailTicketJuilletAout2021[[#This Row],[Remise%]]))</f>
        <v>41.724000000000004</v>
      </c>
      <c r="I504" s="5">
        <f>SUMIF(DétailTicketJuilletAoût2021!A499:A3531,DétailTicketJuilletAoût2021!J504,DétailTicketJuilletAoût2021!F499:F3531)</f>
        <v>433.72</v>
      </c>
      <c r="J504">
        <f t="shared" si="62"/>
        <v>21827</v>
      </c>
      <c r="M504" s="5">
        <f t="shared" si="61"/>
        <v>212.16249999999999</v>
      </c>
      <c r="N504">
        <f t="shared" si="63"/>
        <v>22882</v>
      </c>
      <c r="AE504" t="str" cm="1">
        <f t="array" ref="AE504">_xlfn.IFS(AG504=TicketJuilletAout2021[[#This Row],[NoTicket]],TicketJuilletAout2021[[#This Row],[CodeCli]])</f>
        <v>CLJAN</v>
      </c>
      <c r="AF504" s="20">
        <f t="shared" si="57"/>
        <v>61.891333333333328</v>
      </c>
      <c r="AG504">
        <f t="shared" si="59"/>
        <v>21832</v>
      </c>
      <c r="AN504" t="str" cm="1">
        <f t="array" ref="AN504">_xlfn.IFS(AP504=TicketJuilletAoût2021!A1559,TicketJuilletAoût2021!B1559)</f>
        <v>CLJAN</v>
      </c>
      <c r="AO504" s="23">
        <f t="shared" si="58"/>
        <v>45.275000000000006</v>
      </c>
      <c r="AP504">
        <f t="shared" si="60"/>
        <v>22887</v>
      </c>
    </row>
    <row r="505" spans="1:42" x14ac:dyDescent="0.25">
      <c r="A505">
        <v>21488</v>
      </c>
      <c r="B505">
        <v>40</v>
      </c>
      <c r="C505">
        <v>11.28</v>
      </c>
      <c r="D505">
        <v>4</v>
      </c>
      <c r="E505">
        <v>0.1</v>
      </c>
      <c r="F505" s="5">
        <f>DetailTicketJuilletAout2021[[#This Row],[Qte]]*(DetailTicketJuilletAout2021[[#This Row],[PrixUnit]]*(1-DetailTicketJuilletAout2021[[#This Row],[Remise%]]))</f>
        <v>40.607999999999997</v>
      </c>
      <c r="I505" s="5">
        <f>SUMIF(DétailTicketJuilletAoût2021!A500:A3532,DétailTicketJuilletAoût2021!J505,DétailTicketJuilletAoût2021!F500:F3532)</f>
        <v>282.61</v>
      </c>
      <c r="J505">
        <f t="shared" si="62"/>
        <v>21828</v>
      </c>
      <c r="M505" s="5">
        <f t="shared" si="61"/>
        <v>137.32</v>
      </c>
      <c r="N505">
        <f t="shared" si="63"/>
        <v>22883</v>
      </c>
      <c r="AE505" t="str" cm="1">
        <f t="array" ref="AE505">_xlfn.IFS(AG505=TicketJuilletAout2021[[#This Row],[NoTicket]],TicketJuilletAout2021[[#This Row],[CodeCli]])</f>
        <v>ERDUR</v>
      </c>
      <c r="AF505" s="20">
        <f t="shared" si="57"/>
        <v>39.683833333333332</v>
      </c>
      <c r="AG505">
        <f t="shared" si="59"/>
        <v>21833</v>
      </c>
      <c r="AN505" t="str" cm="1">
        <f t="array" ref="AN505">_xlfn.IFS(AP505=TicketJuilletAoût2021!A1560,TicketJuilletAoût2021!B1560)</f>
        <v>NISCH</v>
      </c>
      <c r="AO505" s="23">
        <f t="shared" si="58"/>
        <v>52.579833333333333</v>
      </c>
      <c r="AP505">
        <f t="shared" si="60"/>
        <v>22888</v>
      </c>
    </row>
    <row r="506" spans="1:42" x14ac:dyDescent="0.25">
      <c r="A506">
        <v>21489</v>
      </c>
      <c r="B506">
        <v>11</v>
      </c>
      <c r="C506">
        <v>12.81</v>
      </c>
      <c r="D506">
        <v>3</v>
      </c>
      <c r="E506">
        <v>0</v>
      </c>
      <c r="F506" s="5">
        <f>DetailTicketJuilletAout2021[[#This Row],[Qte]]*(DetailTicketJuilletAout2021[[#This Row],[PrixUnit]]*(1-DetailTicketJuilletAout2021[[#This Row],[Remise%]]))</f>
        <v>38.43</v>
      </c>
      <c r="I506" s="5">
        <f>SUMIF(DétailTicketJuilletAoût2021!A501:A3533,DétailTicketJuilletAoût2021!J506,DétailTicketJuilletAoût2021!F501:F3533)</f>
        <v>379.76</v>
      </c>
      <c r="J506">
        <f t="shared" si="62"/>
        <v>21829</v>
      </c>
      <c r="M506" s="5">
        <f t="shared" si="61"/>
        <v>163.44</v>
      </c>
      <c r="N506">
        <f t="shared" si="63"/>
        <v>22884</v>
      </c>
      <c r="AE506" t="str" cm="1">
        <f t="array" ref="AE506">_xlfn.IFS(AG506=TicketJuilletAout2021[[#This Row],[NoTicket]],TicketJuilletAout2021[[#This Row],[CodeCli]])</f>
        <v>RIDAN</v>
      </c>
      <c r="AF506" s="20">
        <f t="shared" si="57"/>
        <v>82.320000000000007</v>
      </c>
      <c r="AG506">
        <f t="shared" si="59"/>
        <v>21834</v>
      </c>
      <c r="AN506" t="str" cm="1">
        <f t="array" ref="AN506">_xlfn.IFS(AP506=TicketJuilletAoût2021!A1561,TicketJuilletAoût2021!B1561)</f>
        <v>YATAN</v>
      </c>
      <c r="AO506" s="23">
        <f t="shared" si="58"/>
        <v>119.47199999999999</v>
      </c>
      <c r="AP506">
        <f t="shared" si="60"/>
        <v>22889</v>
      </c>
    </row>
    <row r="507" spans="1:42" x14ac:dyDescent="0.25">
      <c r="A507">
        <v>21489</v>
      </c>
      <c r="B507">
        <v>69</v>
      </c>
      <c r="C507">
        <v>21.95</v>
      </c>
      <c r="D507">
        <v>4</v>
      </c>
      <c r="E507">
        <v>0</v>
      </c>
      <c r="F507" s="5">
        <f>DetailTicketJuilletAout2021[[#This Row],[Qte]]*(DetailTicketJuilletAout2021[[#This Row],[PrixUnit]]*(1-DetailTicketJuilletAout2021[[#This Row],[Remise%]]))</f>
        <v>87.8</v>
      </c>
      <c r="I507" s="5">
        <f>SUMIF(DétailTicketJuilletAoût2021!A502:A3534,DétailTicketJuilletAoût2021!J507,DétailTicketJuilletAoût2021!F502:F3534)</f>
        <v>149.57999999999998</v>
      </c>
      <c r="J507">
        <f t="shared" si="62"/>
        <v>21830</v>
      </c>
      <c r="M507" s="5">
        <f t="shared" si="61"/>
        <v>732.96</v>
      </c>
      <c r="N507">
        <f t="shared" si="63"/>
        <v>22885</v>
      </c>
      <c r="AE507" t="str" cm="1">
        <f t="array" ref="AE507">_xlfn.IFS(AG507=TicketJuilletAout2021[[#This Row],[NoTicket]],TicketJuilletAout2021[[#This Row],[CodeCli]])</f>
        <v>LEHOS</v>
      </c>
      <c r="AF507" s="20">
        <f t="shared" si="57"/>
        <v>29.880000000000003</v>
      </c>
      <c r="AG507">
        <f t="shared" si="59"/>
        <v>21835</v>
      </c>
      <c r="AN507" t="str" cm="1">
        <f t="array" ref="AN507">_xlfn.IFS(AP507=TicketJuilletAoût2021!A1562,TicketJuilletAoût2021!B1562)</f>
        <v>SYLEJ</v>
      </c>
      <c r="AO507" s="23">
        <f t="shared" si="58"/>
        <v>50.425428571428576</v>
      </c>
      <c r="AP507">
        <f t="shared" si="60"/>
        <v>22890</v>
      </c>
    </row>
    <row r="508" spans="1:42" x14ac:dyDescent="0.25">
      <c r="A508">
        <v>21489</v>
      </c>
      <c r="B508">
        <v>71</v>
      </c>
      <c r="C508">
        <v>13.11</v>
      </c>
      <c r="D508">
        <v>4</v>
      </c>
      <c r="E508">
        <v>0</v>
      </c>
      <c r="F508" s="5">
        <f>DetailTicketJuilletAout2021[[#This Row],[Qte]]*(DetailTicketJuilletAout2021[[#This Row],[PrixUnit]]*(1-DetailTicketJuilletAout2021[[#This Row],[Remise%]]))</f>
        <v>52.44</v>
      </c>
      <c r="I508" s="5">
        <f>SUMIF(DétailTicketJuilletAoût2021!A503:A3535,DétailTicketJuilletAoût2021!J508,DétailTicketJuilletAoût2021!F503:F3535)</f>
        <v>338.44</v>
      </c>
      <c r="J508">
        <f t="shared" si="62"/>
        <v>21831</v>
      </c>
      <c r="M508" s="5">
        <f t="shared" si="61"/>
        <v>314.68</v>
      </c>
      <c r="N508">
        <f t="shared" si="63"/>
        <v>22886</v>
      </c>
      <c r="AE508" t="str" cm="1">
        <f t="array" ref="AE508">_xlfn.IFS(AG508=TicketJuilletAout2021[[#This Row],[NoTicket]],TicketJuilletAout2021[[#This Row],[CodeCli]])</f>
        <v>NISCH</v>
      </c>
      <c r="AF508" s="20">
        <f t="shared" si="57"/>
        <v>29.065000000000001</v>
      </c>
      <c r="AG508">
        <f t="shared" si="59"/>
        <v>21836</v>
      </c>
      <c r="AN508" t="str" cm="1">
        <f t="array" ref="AN508">_xlfn.IFS(AP508=TicketJuilletAoût2021!A1563,TicketJuilletAoût2021!B1563)</f>
        <v>PILED</v>
      </c>
      <c r="AO508" s="23">
        <f t="shared" si="58"/>
        <v>57.730666666666671</v>
      </c>
      <c r="AP508">
        <f t="shared" si="60"/>
        <v>22891</v>
      </c>
    </row>
    <row r="509" spans="1:42" x14ac:dyDescent="0.25">
      <c r="A509">
        <v>21490</v>
      </c>
      <c r="B509">
        <v>37</v>
      </c>
      <c r="C509">
        <v>15.85</v>
      </c>
      <c r="D509">
        <v>4</v>
      </c>
      <c r="E509">
        <v>0</v>
      </c>
      <c r="F509" s="5">
        <f>DetailTicketJuilletAout2021[[#This Row],[Qte]]*(DetailTicketJuilletAout2021[[#This Row],[PrixUnit]]*(1-DetailTicketJuilletAout2021[[#This Row],[Remise%]]))</f>
        <v>63.4</v>
      </c>
      <c r="I509" s="5">
        <f>SUMIF(DétailTicketJuilletAoût2021!A504:A3536,DétailTicketJuilletAoût2021!J509,DétailTicketJuilletAoût2021!F504:F3536)</f>
        <v>185.67399999999998</v>
      </c>
      <c r="J509">
        <f t="shared" si="62"/>
        <v>21832</v>
      </c>
      <c r="M509" s="5">
        <f t="shared" si="61"/>
        <v>90.550000000000011</v>
      </c>
      <c r="N509">
        <f t="shared" si="63"/>
        <v>22887</v>
      </c>
      <c r="AE509" t="str" cm="1">
        <f t="array" ref="AE509">_xlfn.IFS(AG509=TicketJuilletAout2021[[#This Row],[NoTicket]],TicketJuilletAout2021[[#This Row],[CodeCli]])</f>
        <v>FAMAR</v>
      </c>
      <c r="AF509" s="20">
        <f t="shared" si="57"/>
        <v>47.053125000000001</v>
      </c>
      <c r="AG509">
        <f t="shared" si="59"/>
        <v>21837</v>
      </c>
      <c r="AN509" t="str" cm="1">
        <f t="array" ref="AN509">_xlfn.IFS(AP509=TicketJuilletAoût2021!A1564,TicketJuilletAoût2021!B1564)</f>
        <v>ERBEC</v>
      </c>
      <c r="AO509" s="23">
        <f t="shared" si="58"/>
        <v>72.02000000000001</v>
      </c>
      <c r="AP509">
        <f t="shared" si="60"/>
        <v>22892</v>
      </c>
    </row>
    <row r="510" spans="1:42" x14ac:dyDescent="0.25">
      <c r="A510">
        <v>21490</v>
      </c>
      <c r="B510">
        <v>54</v>
      </c>
      <c r="C510">
        <v>4.57</v>
      </c>
      <c r="D510">
        <v>4</v>
      </c>
      <c r="E510">
        <v>0</v>
      </c>
      <c r="F510" s="5">
        <f>DetailTicketJuilletAout2021[[#This Row],[Qte]]*(DetailTicketJuilletAout2021[[#This Row],[PrixUnit]]*(1-DetailTicketJuilletAout2021[[#This Row],[Remise%]]))</f>
        <v>18.28</v>
      </c>
      <c r="I510" s="5">
        <f>SUMIF(DétailTicketJuilletAoût2021!A505:A3537,DétailTicketJuilletAoût2021!J510,DétailTicketJuilletAoût2021!F505:F3537)</f>
        <v>238.10300000000001</v>
      </c>
      <c r="J510">
        <f t="shared" si="62"/>
        <v>21833</v>
      </c>
      <c r="M510" s="5">
        <f t="shared" si="61"/>
        <v>157.73949999999999</v>
      </c>
      <c r="N510">
        <f t="shared" si="63"/>
        <v>22888</v>
      </c>
      <c r="AE510" t="str" cm="1">
        <f t="array" ref="AE510">_xlfn.IFS(AG510=TicketJuilletAout2021[[#This Row],[NoTicket]],TicketJuilletAout2021[[#This Row],[CodeCli]])</f>
        <v>PHFRO</v>
      </c>
      <c r="AF510" s="20">
        <f t="shared" si="57"/>
        <v>61.248000000000005</v>
      </c>
      <c r="AG510">
        <f t="shared" si="59"/>
        <v>21838</v>
      </c>
      <c r="AN510" t="str" cm="1">
        <f t="array" ref="AN510">_xlfn.IFS(AP510=TicketJuilletAoût2021!A1565,TicketJuilletAoût2021!B1565)</f>
        <v>PAJAL</v>
      </c>
      <c r="AO510" s="23">
        <f t="shared" si="58"/>
        <v>49.089999999999996</v>
      </c>
      <c r="AP510">
        <f t="shared" si="60"/>
        <v>22893</v>
      </c>
    </row>
    <row r="511" spans="1:42" x14ac:dyDescent="0.25">
      <c r="A511">
        <v>21490</v>
      </c>
      <c r="B511">
        <v>62</v>
      </c>
      <c r="C511">
        <v>30.03</v>
      </c>
      <c r="D511">
        <v>3</v>
      </c>
      <c r="E511">
        <v>0</v>
      </c>
      <c r="F511" s="5">
        <f>DetailTicketJuilletAout2021[[#This Row],[Qte]]*(DetailTicketJuilletAout2021[[#This Row],[PrixUnit]]*(1-DetailTicketJuilletAout2021[[#This Row],[Remise%]]))</f>
        <v>90.09</v>
      </c>
      <c r="I511" s="5">
        <f>SUMIF(DétailTicketJuilletAoût2021!A506:A3538,DétailTicketJuilletAoût2021!J511,DétailTicketJuilletAoût2021!F506:F3538)</f>
        <v>164.64000000000001</v>
      </c>
      <c r="J511">
        <f t="shared" si="62"/>
        <v>21834</v>
      </c>
      <c r="M511" s="5">
        <f t="shared" si="61"/>
        <v>119.47199999999999</v>
      </c>
      <c r="N511">
        <f t="shared" si="63"/>
        <v>22889</v>
      </c>
      <c r="AE511" t="str" cm="1">
        <f t="array" ref="AE511">_xlfn.IFS(AG511=TicketJuilletAout2021[[#This Row],[NoTicket]],TicketJuilletAout2021[[#This Row],[CodeCli]])</f>
        <v>MOELK</v>
      </c>
      <c r="AF511" s="20">
        <f t="shared" si="57"/>
        <v>64.037142857142868</v>
      </c>
      <c r="AG511">
        <f t="shared" si="59"/>
        <v>21839</v>
      </c>
      <c r="AN511" t="str" cm="1">
        <f t="array" ref="AN511">_xlfn.IFS(AP511=TicketJuilletAoût2021!A1566,TicketJuilletAoût2021!B1566)</f>
        <v>ALAUV</v>
      </c>
      <c r="AO511" s="23">
        <f t="shared" si="58"/>
        <v>22.56</v>
      </c>
      <c r="AP511">
        <f t="shared" si="60"/>
        <v>22894</v>
      </c>
    </row>
    <row r="512" spans="1:42" x14ac:dyDescent="0.25">
      <c r="A512">
        <v>21491</v>
      </c>
      <c r="B512">
        <v>14</v>
      </c>
      <c r="C512">
        <v>14.18</v>
      </c>
      <c r="D512">
        <v>4</v>
      </c>
      <c r="E512">
        <v>0</v>
      </c>
      <c r="F512" s="5">
        <f>DetailTicketJuilletAout2021[[#This Row],[Qte]]*(DetailTicketJuilletAout2021[[#This Row],[PrixUnit]]*(1-DetailTicketJuilletAout2021[[#This Row],[Remise%]]))</f>
        <v>56.72</v>
      </c>
      <c r="I512" s="5">
        <f>SUMIF(DétailTicketJuilletAoût2021!A507:A3539,DétailTicketJuilletAoût2021!J512,DétailTicketJuilletAoût2021!F507:F3539)</f>
        <v>59.760000000000005</v>
      </c>
      <c r="J512">
        <f t="shared" si="62"/>
        <v>21835</v>
      </c>
      <c r="M512" s="5">
        <f t="shared" si="61"/>
        <v>352.97800000000001</v>
      </c>
      <c r="N512">
        <f t="shared" si="63"/>
        <v>22890</v>
      </c>
      <c r="AE512" t="str" cm="1">
        <f t="array" ref="AE512">_xlfn.IFS(AG512=TicketJuilletAout2021[[#This Row],[NoTicket]],TicketJuilletAout2021[[#This Row],[CodeCli]])</f>
        <v>ERDUR</v>
      </c>
      <c r="AF512" s="20">
        <f t="shared" si="57"/>
        <v>42.330000000000005</v>
      </c>
      <c r="AG512">
        <f t="shared" si="59"/>
        <v>21840</v>
      </c>
      <c r="AN512" t="str" cm="1">
        <f t="array" ref="AN512">_xlfn.IFS(AP512=TicketJuilletAoût2021!A1567,TicketJuilletAoût2021!B1567)</f>
        <v>GECAU</v>
      </c>
      <c r="AO512" s="23">
        <f t="shared" si="58"/>
        <v>54.72</v>
      </c>
      <c r="AP512">
        <f t="shared" si="60"/>
        <v>22895</v>
      </c>
    </row>
    <row r="513" spans="1:42" x14ac:dyDescent="0.25">
      <c r="A513">
        <v>21491</v>
      </c>
      <c r="B513">
        <v>21</v>
      </c>
      <c r="C513">
        <v>6.1</v>
      </c>
      <c r="D513">
        <v>4</v>
      </c>
      <c r="E513">
        <v>0</v>
      </c>
      <c r="F513" s="5">
        <f>DetailTicketJuilletAout2021[[#This Row],[Qte]]*(DetailTicketJuilletAout2021[[#This Row],[PrixUnit]]*(1-DetailTicketJuilletAout2021[[#This Row],[Remise%]]))</f>
        <v>24.4</v>
      </c>
      <c r="I513" s="5">
        <f>SUMIF(DétailTicketJuilletAoût2021!A508:A3540,DétailTicketJuilletAoût2021!J513,DétailTicketJuilletAoût2021!F508:F3540)</f>
        <v>116.26</v>
      </c>
      <c r="J513">
        <f t="shared" si="62"/>
        <v>21836</v>
      </c>
      <c r="M513" s="5">
        <f t="shared" si="61"/>
        <v>173.19200000000001</v>
      </c>
      <c r="N513">
        <f t="shared" si="63"/>
        <v>22891</v>
      </c>
      <c r="AE513" t="str" cm="1">
        <f t="array" ref="AE513">_xlfn.IFS(AG513=TicketJuilletAout2021[[#This Row],[NoTicket]],TicketJuilletAout2021[[#This Row],[CodeCli]])</f>
        <v>MALAZ</v>
      </c>
      <c r="AF513" s="20">
        <f t="shared" si="57"/>
        <v>97.56</v>
      </c>
      <c r="AG513">
        <f t="shared" si="59"/>
        <v>21841</v>
      </c>
      <c r="AN513" t="str" cm="1">
        <f t="array" ref="AN513">_xlfn.IFS(AP513=TicketJuilletAoût2021!A1568,TicketJuilletAoût2021!B1568)</f>
        <v>CHBON</v>
      </c>
      <c r="AO513" s="23">
        <f t="shared" si="58"/>
        <v>75.765000000000001</v>
      </c>
      <c r="AP513">
        <f t="shared" si="60"/>
        <v>22896</v>
      </c>
    </row>
    <row r="514" spans="1:42" x14ac:dyDescent="0.25">
      <c r="A514">
        <v>21492</v>
      </c>
      <c r="B514">
        <v>33</v>
      </c>
      <c r="C514">
        <v>1.52</v>
      </c>
      <c r="D514">
        <v>3</v>
      </c>
      <c r="E514">
        <v>0</v>
      </c>
      <c r="F514" s="5">
        <f>DetailTicketJuilletAout2021[[#This Row],[Qte]]*(DetailTicketJuilletAout2021[[#This Row],[PrixUnit]]*(1-DetailTicketJuilletAout2021[[#This Row],[Remise%]]))</f>
        <v>4.5600000000000005</v>
      </c>
      <c r="I514" s="5">
        <f>SUMIF(DétailTicketJuilletAoût2021!A509:A3541,DétailTicketJuilletAoût2021!J514,DétailTicketJuilletAoût2021!F509:F3541)</f>
        <v>188.21250000000001</v>
      </c>
      <c r="J514">
        <f t="shared" si="62"/>
        <v>21837</v>
      </c>
      <c r="M514" s="5">
        <f t="shared" si="61"/>
        <v>144.04000000000002</v>
      </c>
      <c r="N514">
        <f t="shared" si="63"/>
        <v>22892</v>
      </c>
      <c r="AE514" t="str" cm="1">
        <f t="array" ref="AE514">_xlfn.IFS(AG514=TicketJuilletAout2021[[#This Row],[NoTicket]],TicketJuilletAout2021[[#This Row],[CodeCli]])</f>
        <v>YATAN</v>
      </c>
      <c r="AF514" s="20">
        <f t="shared" si="57"/>
        <v>70.504999999999995</v>
      </c>
      <c r="AG514">
        <f t="shared" si="59"/>
        <v>21842</v>
      </c>
      <c r="AN514" t="str" cm="1">
        <f t="array" ref="AN514">_xlfn.IFS(AP514=TicketJuilletAoût2021!A1569,TicketJuilletAoût2021!B1569)</f>
        <v>CHBES</v>
      </c>
      <c r="AO514" s="23">
        <f t="shared" si="58"/>
        <v>38.456000000000003</v>
      </c>
      <c r="AP514">
        <f t="shared" si="60"/>
        <v>22897</v>
      </c>
    </row>
    <row r="515" spans="1:42" x14ac:dyDescent="0.25">
      <c r="A515">
        <v>21492</v>
      </c>
      <c r="B515">
        <v>59</v>
      </c>
      <c r="C515">
        <v>33.54</v>
      </c>
      <c r="D515">
        <v>4</v>
      </c>
      <c r="E515">
        <v>0</v>
      </c>
      <c r="F515" s="5">
        <f>DetailTicketJuilletAout2021[[#This Row],[Qte]]*(DetailTicketJuilletAout2021[[#This Row],[PrixUnit]]*(1-DetailTicketJuilletAout2021[[#This Row],[Remise%]]))</f>
        <v>134.16</v>
      </c>
      <c r="I515" s="5">
        <f>SUMIF(DétailTicketJuilletAoût2021!A510:A3542,DétailTicketJuilletAoût2021!J515,DétailTicketJuilletAoût2021!F510:F3542)</f>
        <v>244.99200000000002</v>
      </c>
      <c r="J515">
        <f t="shared" si="62"/>
        <v>21838</v>
      </c>
      <c r="M515" s="5">
        <f t="shared" si="61"/>
        <v>147.26999999999998</v>
      </c>
      <c r="N515">
        <f t="shared" si="63"/>
        <v>22893</v>
      </c>
      <c r="AE515" t="str" cm="1">
        <f t="array" ref="AE515">_xlfn.IFS(AG515=TicketJuilletAout2021[[#This Row],[NoTicket]],TicketJuilletAout2021[[#This Row],[CodeCli]])</f>
        <v>ALCLE</v>
      </c>
      <c r="AF515" s="20">
        <f t="shared" ref="AF515:AF578" si="64">I520/COUNTIF(A515:A3547,AG515)</f>
        <v>23.903750000000002</v>
      </c>
      <c r="AG515">
        <f t="shared" si="59"/>
        <v>21843</v>
      </c>
      <c r="AN515" t="str" cm="1">
        <f t="array" ref="AN515">_xlfn.IFS(AP515=TicketJuilletAoût2021!A1570,TicketJuilletAoût2021!B1570)</f>
        <v>RARAB</v>
      </c>
      <c r="AO515" s="23">
        <f t="shared" ref="AO515:AO522" si="65">M520/COUNTIF(A3549:A5157,AP515)</f>
        <v>58.70333333333334</v>
      </c>
      <c r="AP515">
        <f t="shared" si="60"/>
        <v>22898</v>
      </c>
    </row>
    <row r="516" spans="1:42" x14ac:dyDescent="0.25">
      <c r="A516">
        <v>21493</v>
      </c>
      <c r="B516">
        <v>41</v>
      </c>
      <c r="C516">
        <v>5.79</v>
      </c>
      <c r="D516">
        <v>3</v>
      </c>
      <c r="E516">
        <v>0.2</v>
      </c>
      <c r="F516" s="5">
        <f>DetailTicketJuilletAout2021[[#This Row],[Qte]]*(DetailTicketJuilletAout2021[[#This Row],[PrixUnit]]*(1-DetailTicketJuilletAout2021[[#This Row],[Remise%]]))</f>
        <v>13.896000000000001</v>
      </c>
      <c r="I516" s="5">
        <f>SUMIF(DétailTicketJuilletAoût2021!A511:A3543,DétailTicketJuilletAoût2021!J516,DétailTicketJuilletAoût2021!F511:F3543)</f>
        <v>448.26000000000005</v>
      </c>
      <c r="J516">
        <f t="shared" si="62"/>
        <v>21839</v>
      </c>
      <c r="M516" s="5">
        <f t="shared" si="61"/>
        <v>45.12</v>
      </c>
      <c r="N516">
        <f t="shared" si="63"/>
        <v>22894</v>
      </c>
      <c r="AE516" t="str" cm="1">
        <f t="array" ref="AE516">_xlfn.IFS(AG516=TicketJuilletAout2021[[#This Row],[NoTicket]],TicketJuilletAout2021[[#This Row],[CodeCli]])</f>
        <v>REDAN</v>
      </c>
      <c r="AF516" s="20">
        <f t="shared" si="64"/>
        <v>78.47999999999999</v>
      </c>
      <c r="AG516">
        <f t="shared" ref="AG516:AG579" si="66">AG515+1</f>
        <v>21844</v>
      </c>
      <c r="AN516" t="str" cm="1">
        <f t="array" ref="AN516">_xlfn.IFS(AP516=TicketJuilletAoût2021!A1571,TicketJuilletAoût2021!B1571)</f>
        <v>SYLEJ</v>
      </c>
      <c r="AO516" s="23">
        <f t="shared" si="65"/>
        <v>70.652500000000003</v>
      </c>
      <c r="AP516">
        <f t="shared" ref="AP516:AP522" si="67">AP515+1</f>
        <v>22899</v>
      </c>
    </row>
    <row r="517" spans="1:42" x14ac:dyDescent="0.25">
      <c r="A517">
        <v>21493</v>
      </c>
      <c r="B517">
        <v>44</v>
      </c>
      <c r="C517">
        <v>11.89</v>
      </c>
      <c r="D517">
        <v>3</v>
      </c>
      <c r="E517">
        <v>0.2</v>
      </c>
      <c r="F517" s="5">
        <f>DetailTicketJuilletAout2021[[#This Row],[Qte]]*(DetailTicketJuilletAout2021[[#This Row],[PrixUnit]]*(1-DetailTicketJuilletAout2021[[#This Row],[Remise%]]))</f>
        <v>28.536000000000001</v>
      </c>
      <c r="I517" s="5">
        <f>SUMIF(DétailTicketJuilletAoût2021!A512:A3544,DétailTicketJuilletAoût2021!J517,DétailTicketJuilletAoût2021!F512:F3544)</f>
        <v>126.99000000000001</v>
      </c>
      <c r="J517">
        <f t="shared" si="62"/>
        <v>21840</v>
      </c>
      <c r="M517" s="5">
        <f t="shared" si="61"/>
        <v>109.44</v>
      </c>
      <c r="N517">
        <f t="shared" si="63"/>
        <v>22895</v>
      </c>
      <c r="AE517" t="str" cm="1">
        <f t="array" ref="AE517">_xlfn.IFS(AG517=TicketJuilletAout2021[[#This Row],[NoTicket]],TicketJuilletAout2021[[#This Row],[CodeCli]])</f>
        <v>CHBON</v>
      </c>
      <c r="AF517" s="20">
        <f t="shared" si="64"/>
        <v>32.31666666666667</v>
      </c>
      <c r="AG517">
        <f t="shared" si="66"/>
        <v>21845</v>
      </c>
      <c r="AN517" t="str" cm="1">
        <f t="array" ref="AN517">_xlfn.IFS(AP517=TicketJuilletAoût2021!A1572,TicketJuilletAoût2021!B1572)</f>
        <v>PABEL</v>
      </c>
      <c r="AO517" s="23">
        <f t="shared" si="65"/>
        <v>50.133333333333333</v>
      </c>
      <c r="AP517">
        <f t="shared" si="67"/>
        <v>22900</v>
      </c>
    </row>
    <row r="518" spans="1:42" x14ac:dyDescent="0.25">
      <c r="A518">
        <v>21493</v>
      </c>
      <c r="B518">
        <v>59</v>
      </c>
      <c r="C518">
        <v>33.54</v>
      </c>
      <c r="D518">
        <v>4</v>
      </c>
      <c r="E518">
        <v>0.2</v>
      </c>
      <c r="F518" s="5">
        <f>DetailTicketJuilletAout2021[[#This Row],[Qte]]*(DetailTicketJuilletAout2021[[#This Row],[PrixUnit]]*(1-DetailTicketJuilletAout2021[[#This Row],[Remise%]]))</f>
        <v>107.328</v>
      </c>
      <c r="I518" s="5">
        <f>SUMIF(DétailTicketJuilletAoût2021!A513:A3545,DétailTicketJuilletAoût2021!J518,DétailTicketJuilletAoût2021!F513:F3545)</f>
        <v>97.56</v>
      </c>
      <c r="J518">
        <f t="shared" si="62"/>
        <v>21841</v>
      </c>
      <c r="M518" s="5">
        <f t="shared" si="61"/>
        <v>151.53</v>
      </c>
      <c r="N518">
        <f t="shared" si="63"/>
        <v>22896</v>
      </c>
      <c r="AE518" t="str" cm="1">
        <f t="array" ref="AE518">_xlfn.IFS(AG518=TicketJuilletAout2021[[#This Row],[NoTicket]],TicketJuilletAout2021[[#This Row],[CodeCli]])</f>
        <v>CHLEC</v>
      </c>
      <c r="AF518" s="20">
        <f t="shared" si="64"/>
        <v>34.983000000000004</v>
      </c>
      <c r="AG518">
        <f t="shared" si="66"/>
        <v>21846</v>
      </c>
      <c r="AN518" t="str" cm="1">
        <f t="array" ref="AN518">_xlfn.IFS(AP518=TicketJuilletAoût2021!A1573,TicketJuilletAoût2021!B1573)</f>
        <v>RARAB</v>
      </c>
      <c r="AO518" s="23">
        <f t="shared" si="65"/>
        <v>63.870000000000005</v>
      </c>
      <c r="AP518">
        <f t="shared" si="67"/>
        <v>22901</v>
      </c>
    </row>
    <row r="519" spans="1:42" x14ac:dyDescent="0.25">
      <c r="A519">
        <v>21494</v>
      </c>
      <c r="B519">
        <v>14</v>
      </c>
      <c r="C519">
        <v>14.18</v>
      </c>
      <c r="D519">
        <v>3</v>
      </c>
      <c r="E519">
        <v>0.1</v>
      </c>
      <c r="F519" s="5">
        <f>DetailTicketJuilletAout2021[[#This Row],[Qte]]*(DetailTicketJuilletAout2021[[#This Row],[PrixUnit]]*(1-DetailTicketJuilletAout2021[[#This Row],[Remise%]]))</f>
        <v>38.286000000000001</v>
      </c>
      <c r="I519" s="5">
        <f>SUMIF(DétailTicketJuilletAoût2021!A514:A3546,DétailTicketJuilletAoût2021!J519,DétailTicketJuilletAoût2021!F514:F3546)</f>
        <v>211.51499999999999</v>
      </c>
      <c r="J519">
        <f t="shared" si="62"/>
        <v>21842</v>
      </c>
      <c r="M519" s="5">
        <f t="shared" si="61"/>
        <v>76.912000000000006</v>
      </c>
      <c r="N519">
        <f t="shared" si="63"/>
        <v>22897</v>
      </c>
      <c r="AE519" t="str" cm="1">
        <f t="array" ref="AE519">_xlfn.IFS(AG519=TicketJuilletAout2021[[#This Row],[NoTicket]],TicketJuilletAout2021[[#This Row],[CodeCli]])</f>
        <v>ARBLA</v>
      </c>
      <c r="AF519" s="20">
        <f t="shared" si="64"/>
        <v>57.63600000000001</v>
      </c>
      <c r="AG519">
        <f t="shared" si="66"/>
        <v>21847</v>
      </c>
      <c r="AN519" t="str" cm="1">
        <f t="array" ref="AN519">_xlfn.IFS(AP519=TicketJuilletAoût2021!A1574,TicketJuilletAoût2021!B1574)</f>
        <v>RARAB</v>
      </c>
      <c r="AO519" s="23">
        <f t="shared" si="65"/>
        <v>39.024000000000001</v>
      </c>
      <c r="AP519">
        <f t="shared" si="67"/>
        <v>22902</v>
      </c>
    </row>
    <row r="520" spans="1:42" x14ac:dyDescent="0.25">
      <c r="A520">
        <v>21495</v>
      </c>
      <c r="B520">
        <v>1</v>
      </c>
      <c r="C520">
        <v>10.98</v>
      </c>
      <c r="D520">
        <v>3</v>
      </c>
      <c r="E520">
        <v>0</v>
      </c>
      <c r="F520" s="5">
        <f>DetailTicketJuilletAout2021[[#This Row],[Qte]]*(DetailTicketJuilletAout2021[[#This Row],[PrixUnit]]*(1-DetailTicketJuilletAout2021[[#This Row],[Remise%]]))</f>
        <v>32.94</v>
      </c>
      <c r="I520" s="5">
        <f>SUMIF(DétailTicketJuilletAoût2021!A515:A3547,DétailTicketJuilletAoût2021!J520,DétailTicketJuilletAoût2021!F515:F3547)</f>
        <v>47.807500000000005</v>
      </c>
      <c r="J520">
        <f t="shared" si="62"/>
        <v>21843</v>
      </c>
      <c r="M520" s="5">
        <f t="shared" ref="M520:M527" si="68">SUMIF(A3549:A5157,N520,F3549:F5157)</f>
        <v>176.11</v>
      </c>
      <c r="N520">
        <f t="shared" si="63"/>
        <v>22898</v>
      </c>
      <c r="AE520" t="str" cm="1">
        <f t="array" ref="AE520">_xlfn.IFS(AG520=TicketJuilletAout2021[[#This Row],[NoTicket]],TicketJuilletAout2021[[#This Row],[CodeCli]])</f>
        <v>OLLHE</v>
      </c>
      <c r="AF520" s="20">
        <f t="shared" si="64"/>
        <v>46.800000000000004</v>
      </c>
      <c r="AG520">
        <f t="shared" si="66"/>
        <v>21848</v>
      </c>
      <c r="AN520" t="str" cm="1">
        <f t="array" ref="AN520">_xlfn.IFS(AP520=TicketJuilletAoût2021!A1575,TicketJuilletAoût2021!B1575)</f>
        <v>MOELK</v>
      </c>
      <c r="AO520" s="23">
        <f t="shared" si="65"/>
        <v>46.6355</v>
      </c>
      <c r="AP520">
        <f t="shared" si="67"/>
        <v>22903</v>
      </c>
    </row>
    <row r="521" spans="1:42" x14ac:dyDescent="0.25">
      <c r="A521">
        <v>21495</v>
      </c>
      <c r="B521">
        <v>62</v>
      </c>
      <c r="C521">
        <v>30.03</v>
      </c>
      <c r="D521">
        <v>3</v>
      </c>
      <c r="E521">
        <v>0</v>
      </c>
      <c r="F521" s="5">
        <f>DetailTicketJuilletAout2021[[#This Row],[Qte]]*(DetailTicketJuilletAout2021[[#This Row],[PrixUnit]]*(1-DetailTicketJuilletAout2021[[#This Row],[Remise%]]))</f>
        <v>90.09</v>
      </c>
      <c r="I521" s="5">
        <f>SUMIF(DétailTicketJuilletAoût2021!A516:A3548,DétailTicketJuilletAoût2021!J521,DétailTicketJuilletAoût2021!F516:F3548)</f>
        <v>313.91999999999996</v>
      </c>
      <c r="J521">
        <f t="shared" ref="J521:J584" si="69">J520+1</f>
        <v>21844</v>
      </c>
      <c r="M521" s="5">
        <f t="shared" si="68"/>
        <v>282.61</v>
      </c>
      <c r="N521">
        <f t="shared" ref="N521:N527" si="70">N520+1</f>
        <v>22899</v>
      </c>
      <c r="AE521" t="str" cm="1">
        <f t="array" ref="AE521">_xlfn.IFS(AG521=TicketJuilletAout2021[[#This Row],[NoTicket]],TicketJuilletAout2021[[#This Row],[CodeCli]])</f>
        <v>MIGAL</v>
      </c>
      <c r="AF521" s="20">
        <f t="shared" si="64"/>
        <v>42.68</v>
      </c>
      <c r="AG521">
        <f t="shared" si="66"/>
        <v>21849</v>
      </c>
      <c r="AN521" t="str" cm="1">
        <f t="array" ref="AN521">_xlfn.IFS(AP521=TicketJuilletAoût2021!A1576,TicketJuilletAoût2021!B1576)</f>
        <v>MAFER</v>
      </c>
      <c r="AO521" s="23">
        <f t="shared" si="65"/>
        <v>367.90666666666669</v>
      </c>
      <c r="AP521">
        <f t="shared" si="67"/>
        <v>22904</v>
      </c>
    </row>
    <row r="522" spans="1:42" x14ac:dyDescent="0.25">
      <c r="A522">
        <v>21495</v>
      </c>
      <c r="B522">
        <v>76</v>
      </c>
      <c r="C522">
        <v>10.98</v>
      </c>
      <c r="D522">
        <v>4</v>
      </c>
      <c r="E522">
        <v>0</v>
      </c>
      <c r="F522" s="5">
        <f>DetailTicketJuilletAout2021[[#This Row],[Qte]]*(DetailTicketJuilletAout2021[[#This Row],[PrixUnit]]*(1-DetailTicketJuilletAout2021[[#This Row],[Remise%]]))</f>
        <v>43.92</v>
      </c>
      <c r="I522" s="5">
        <f>SUMIF(DétailTicketJuilletAoût2021!A517:A3549,DétailTicketJuilletAoût2021!J522,DétailTicketJuilletAoût2021!F517:F3549)</f>
        <v>96.95</v>
      </c>
      <c r="J522">
        <f t="shared" si="69"/>
        <v>21845</v>
      </c>
      <c r="M522" s="5">
        <f t="shared" si="68"/>
        <v>150.4</v>
      </c>
      <c r="N522">
        <f t="shared" si="70"/>
        <v>22900</v>
      </c>
      <c r="AE522" t="str" cm="1">
        <f t="array" ref="AE522">_xlfn.IFS(AG522=TicketJuilletAout2021[[#This Row],[NoTicket]],TicketJuilletAout2021[[#This Row],[CodeCli]])</f>
        <v>CLHAL</v>
      </c>
      <c r="AF522" s="20">
        <f t="shared" si="64"/>
        <v>67.84</v>
      </c>
      <c r="AG522">
        <f t="shared" si="66"/>
        <v>21850</v>
      </c>
      <c r="AN522" t="str" cm="1">
        <f t="array" ref="AN522">_xlfn.IFS(AP522=TicketJuilletAoût2021!A1577,TicketJuilletAoût2021!B1577)</f>
        <v>MIGAL</v>
      </c>
      <c r="AO522" s="23">
        <f t="shared" si="65"/>
        <v>38.545333333333332</v>
      </c>
      <c r="AP522">
        <f t="shared" si="67"/>
        <v>22905</v>
      </c>
    </row>
    <row r="523" spans="1:42" x14ac:dyDescent="0.25">
      <c r="A523">
        <v>21496</v>
      </c>
      <c r="B523">
        <v>19</v>
      </c>
      <c r="C523">
        <v>5.49</v>
      </c>
      <c r="D523">
        <v>4</v>
      </c>
      <c r="E523">
        <v>0.05</v>
      </c>
      <c r="F523" s="5">
        <f>DetailTicketJuilletAout2021[[#This Row],[Qte]]*(DetailTicketJuilletAout2021[[#This Row],[PrixUnit]]*(1-DetailTicketJuilletAout2021[[#This Row],[Remise%]]))</f>
        <v>20.861999999999998</v>
      </c>
      <c r="I523" s="5">
        <f>SUMIF(DétailTicketJuilletAoût2021!A518:A3550,DétailTicketJuilletAoût2021!J523,DétailTicketJuilletAoût2021!F518:F3550)</f>
        <v>69.966000000000008</v>
      </c>
      <c r="J523">
        <f t="shared" si="69"/>
        <v>21846</v>
      </c>
      <c r="M523" s="5">
        <f t="shared" si="68"/>
        <v>191.61</v>
      </c>
      <c r="N523">
        <f t="shared" si="70"/>
        <v>22901</v>
      </c>
      <c r="AE523" t="str" cm="1">
        <f t="array" ref="AE523">_xlfn.IFS(AG523=TicketJuilletAout2021[[#This Row],[NoTicket]],TicketJuilletAout2021[[#This Row],[CodeCli]])</f>
        <v>ZOHED</v>
      </c>
      <c r="AF523" s="20">
        <f t="shared" si="64"/>
        <v>64.025999999999996</v>
      </c>
      <c r="AG523">
        <f t="shared" si="66"/>
        <v>21851</v>
      </c>
    </row>
    <row r="524" spans="1:42" x14ac:dyDescent="0.25">
      <c r="A524">
        <v>21496</v>
      </c>
      <c r="B524">
        <v>33</v>
      </c>
      <c r="C524">
        <v>1.52</v>
      </c>
      <c r="D524">
        <v>4</v>
      </c>
      <c r="E524">
        <v>0</v>
      </c>
      <c r="F524" s="5">
        <f>DetailTicketJuilletAout2021[[#This Row],[Qte]]*(DetailTicketJuilletAout2021[[#This Row],[PrixUnit]]*(1-DetailTicketJuilletAout2021[[#This Row],[Remise%]]))</f>
        <v>6.08</v>
      </c>
      <c r="I524" s="5">
        <f>SUMIF(DétailTicketJuilletAoût2021!A519:A3551,DétailTicketJuilletAoût2021!J524,DétailTicketJuilletAoût2021!F519:F3551)</f>
        <v>57.63600000000001</v>
      </c>
      <c r="J524">
        <f t="shared" si="69"/>
        <v>21847</v>
      </c>
      <c r="M524" s="5">
        <f t="shared" si="68"/>
        <v>78.048000000000002</v>
      </c>
      <c r="N524">
        <f t="shared" si="70"/>
        <v>22902</v>
      </c>
      <c r="AE524" t="str" cm="1">
        <f t="array" ref="AE524">_xlfn.IFS(AG524=TicketJuilletAout2021[[#This Row],[NoTicket]],TicketJuilletAout2021[[#This Row],[CodeCli]])</f>
        <v>DAMIC</v>
      </c>
      <c r="AF524" s="20">
        <f t="shared" si="64"/>
        <v>48.03</v>
      </c>
      <c r="AG524">
        <f t="shared" si="66"/>
        <v>21852</v>
      </c>
    </row>
    <row r="525" spans="1:42" x14ac:dyDescent="0.25">
      <c r="A525">
        <v>21497</v>
      </c>
      <c r="B525">
        <v>17</v>
      </c>
      <c r="C525">
        <v>23.78</v>
      </c>
      <c r="D525">
        <v>4</v>
      </c>
      <c r="E525">
        <v>0</v>
      </c>
      <c r="F525" s="5">
        <f>DetailTicketJuilletAout2021[[#This Row],[Qte]]*(DetailTicketJuilletAout2021[[#This Row],[PrixUnit]]*(1-DetailTicketJuilletAout2021[[#This Row],[Remise%]]))</f>
        <v>95.12</v>
      </c>
      <c r="I525" s="5">
        <f>SUMIF(DétailTicketJuilletAoût2021!A520:A3552,DétailTicketJuilletAoût2021!J525,DétailTicketJuilletAoût2021!F520:F3552)</f>
        <v>140.4</v>
      </c>
      <c r="J525">
        <f t="shared" si="69"/>
        <v>21848</v>
      </c>
      <c r="M525" s="5">
        <f t="shared" si="68"/>
        <v>139.90649999999999</v>
      </c>
      <c r="N525">
        <f t="shared" si="70"/>
        <v>22903</v>
      </c>
      <c r="AE525" t="str" cm="1">
        <f t="array" ref="AE525">_xlfn.IFS(AG525=TicketJuilletAout2021[[#This Row],[NoTicket]],TicketJuilletAout2021[[#This Row],[CodeCli]])</f>
        <v>CHLEC</v>
      </c>
      <c r="AF525" s="20">
        <f t="shared" si="64"/>
        <v>65.84</v>
      </c>
      <c r="AG525">
        <f t="shared" si="66"/>
        <v>21853</v>
      </c>
    </row>
    <row r="526" spans="1:42" x14ac:dyDescent="0.25">
      <c r="A526">
        <v>21497</v>
      </c>
      <c r="B526">
        <v>33</v>
      </c>
      <c r="C526">
        <v>1.52</v>
      </c>
      <c r="D526">
        <v>3</v>
      </c>
      <c r="E526">
        <v>0</v>
      </c>
      <c r="F526" s="5">
        <f>DetailTicketJuilletAout2021[[#This Row],[Qte]]*(DetailTicketJuilletAout2021[[#This Row],[PrixUnit]]*(1-DetailTicketJuilletAout2021[[#This Row],[Remise%]]))</f>
        <v>4.5600000000000005</v>
      </c>
      <c r="I526" s="5">
        <f>SUMIF(DétailTicketJuilletAoût2021!A521:A3553,DétailTicketJuilletAoût2021!J526,DétailTicketJuilletAoût2021!F521:F3553)</f>
        <v>42.68</v>
      </c>
      <c r="J526">
        <f t="shared" si="69"/>
        <v>21849</v>
      </c>
      <c r="M526" s="5">
        <f t="shared" si="68"/>
        <v>1103.72</v>
      </c>
      <c r="N526">
        <f t="shared" si="70"/>
        <v>22904</v>
      </c>
      <c r="AE526" t="str" cm="1">
        <f t="array" ref="AE526">_xlfn.IFS(AG526=TicketJuilletAout2021[[#This Row],[NoTicket]],TicketJuilletAout2021[[#This Row],[CodeCli]])</f>
        <v>ANLER</v>
      </c>
      <c r="AF526" s="20">
        <f t="shared" si="64"/>
        <v>251.62</v>
      </c>
      <c r="AG526">
        <f t="shared" si="66"/>
        <v>21854</v>
      </c>
    </row>
    <row r="527" spans="1:42" x14ac:dyDescent="0.25">
      <c r="A527">
        <v>21498</v>
      </c>
      <c r="B527">
        <v>19</v>
      </c>
      <c r="C527">
        <v>5.49</v>
      </c>
      <c r="D527">
        <v>3</v>
      </c>
      <c r="E527">
        <v>0</v>
      </c>
      <c r="F527" s="5">
        <f>DetailTicketJuilletAout2021[[#This Row],[Qte]]*(DetailTicketJuilletAout2021[[#This Row],[PrixUnit]]*(1-DetailTicketJuilletAout2021[[#This Row],[Remise%]]))</f>
        <v>16.47</v>
      </c>
      <c r="I527" s="5">
        <f>SUMIF(DétailTicketJuilletAoût2021!A522:A3554,DétailTicketJuilletAoût2021!J527,DétailTicketJuilletAoût2021!F522:F3554)</f>
        <v>271.36</v>
      </c>
      <c r="J527">
        <f t="shared" si="69"/>
        <v>21850</v>
      </c>
      <c r="M527" s="5">
        <f t="shared" si="68"/>
        <v>115.636</v>
      </c>
      <c r="N527">
        <f t="shared" si="70"/>
        <v>22905</v>
      </c>
      <c r="AE527" t="str" cm="1">
        <f t="array" ref="AE527">_xlfn.IFS(AG527=TicketJuilletAout2021[[#This Row],[NoTicket]],TicketJuilletAout2021[[#This Row],[CodeCli]])</f>
        <v>CHLEC</v>
      </c>
      <c r="AF527" s="20">
        <f t="shared" si="64"/>
        <v>46.156666666666666</v>
      </c>
      <c r="AG527">
        <f t="shared" si="66"/>
        <v>21855</v>
      </c>
    </row>
    <row r="528" spans="1:42" x14ac:dyDescent="0.25">
      <c r="A528">
        <v>21498</v>
      </c>
      <c r="B528">
        <v>53</v>
      </c>
      <c r="C528">
        <v>19.97</v>
      </c>
      <c r="D528">
        <v>4</v>
      </c>
      <c r="E528">
        <v>0</v>
      </c>
      <c r="F528" s="5">
        <f>DetailTicketJuilletAout2021[[#This Row],[Qte]]*(DetailTicketJuilletAout2021[[#This Row],[PrixUnit]]*(1-DetailTicketJuilletAout2021[[#This Row],[Remise%]]))</f>
        <v>79.88</v>
      </c>
      <c r="I528" s="5">
        <f>SUMIF(DétailTicketJuilletAoût2021!A523:A3555,DétailTicketJuilletAoût2021!J528,DétailTicketJuilletAoût2021!F523:F3555)</f>
        <v>256.10399999999998</v>
      </c>
      <c r="J528">
        <f t="shared" si="69"/>
        <v>21851</v>
      </c>
      <c r="M528" s="16">
        <f>SUM(M7:M527)/521</f>
        <v>177.56035662188097</v>
      </c>
      <c r="N528" s="13" t="s">
        <v>3648</v>
      </c>
      <c r="AE528" t="str" cm="1">
        <f t="array" ref="AE528">_xlfn.IFS(AG528=TicketJuilletAout2021[[#This Row],[NoTicket]],TicketJuilletAout2021[[#This Row],[CodeCli]])</f>
        <v>REDAN</v>
      </c>
      <c r="AF528" s="20">
        <f t="shared" si="64"/>
        <v>40.094999999999999</v>
      </c>
      <c r="AG528">
        <f t="shared" si="66"/>
        <v>21856</v>
      </c>
    </row>
    <row r="529" spans="1:33" x14ac:dyDescent="0.25">
      <c r="A529">
        <v>21498</v>
      </c>
      <c r="B529">
        <v>57</v>
      </c>
      <c r="C529">
        <v>11.89</v>
      </c>
      <c r="D529">
        <v>3</v>
      </c>
      <c r="E529">
        <v>0</v>
      </c>
      <c r="F529" s="5">
        <f>DetailTicketJuilletAout2021[[#This Row],[Qte]]*(DetailTicketJuilletAout2021[[#This Row],[PrixUnit]]*(1-DetailTicketJuilletAout2021[[#This Row],[Remise%]]))</f>
        <v>35.67</v>
      </c>
      <c r="I529" s="5">
        <f>SUMIF(DétailTicketJuilletAoût2021!A524:A3556,DétailTicketJuilletAoût2021!J529,DétailTicketJuilletAoût2021!F524:F3556)</f>
        <v>48.03</v>
      </c>
      <c r="J529">
        <f t="shared" si="69"/>
        <v>21852</v>
      </c>
      <c r="AE529" t="str" cm="1">
        <f t="array" ref="AE529">_xlfn.IFS(AG529=TicketJuilletAout2021[[#This Row],[NoTicket]],TicketJuilletAout2021[[#This Row],[CodeCli]])</f>
        <v>CHGAS</v>
      </c>
      <c r="AF529" s="20">
        <f t="shared" si="64"/>
        <v>68.599999999999994</v>
      </c>
      <c r="AG529">
        <f t="shared" si="66"/>
        <v>21857</v>
      </c>
    </row>
    <row r="530" spans="1:33" x14ac:dyDescent="0.25">
      <c r="A530">
        <v>21499</v>
      </c>
      <c r="B530">
        <v>38</v>
      </c>
      <c r="C530">
        <v>160.68</v>
      </c>
      <c r="D530">
        <v>4</v>
      </c>
      <c r="E530">
        <v>0</v>
      </c>
      <c r="F530" s="5">
        <f>DetailTicketJuilletAout2021[[#This Row],[Qte]]*(DetailTicketJuilletAout2021[[#This Row],[PrixUnit]]*(1-DetailTicketJuilletAout2021[[#This Row],[Remise%]]))</f>
        <v>642.72</v>
      </c>
      <c r="I530" s="5">
        <f>SUMIF(DétailTicketJuilletAoût2021!A525:A3557,DétailTicketJuilletAoût2021!J530,DétailTicketJuilletAoût2021!F525:F3557)</f>
        <v>65.84</v>
      </c>
      <c r="J530">
        <f t="shared" si="69"/>
        <v>21853</v>
      </c>
      <c r="AE530" t="str" cm="1">
        <f t="array" ref="AE530">_xlfn.IFS(AG530=TicketJuilletAout2021[[#This Row],[NoTicket]],TicketJuilletAout2021[[#This Row],[CodeCli]])</f>
        <v>CHLEC</v>
      </c>
      <c r="AF530" s="20">
        <f t="shared" si="64"/>
        <v>62.709499999999991</v>
      </c>
      <c r="AG530">
        <f t="shared" si="66"/>
        <v>21858</v>
      </c>
    </row>
    <row r="531" spans="1:33" x14ac:dyDescent="0.25">
      <c r="A531">
        <v>21499</v>
      </c>
      <c r="B531">
        <v>46</v>
      </c>
      <c r="C531">
        <v>7.32</v>
      </c>
      <c r="D531">
        <v>4</v>
      </c>
      <c r="E531">
        <v>0.25</v>
      </c>
      <c r="F531" s="5">
        <f>DetailTicketJuilletAout2021[[#This Row],[Qte]]*(DetailTicketJuilletAout2021[[#This Row],[PrixUnit]]*(1-DetailTicketJuilletAout2021[[#This Row],[Remise%]]))</f>
        <v>21.96</v>
      </c>
      <c r="I531" s="5">
        <f>SUMIF(DétailTicketJuilletAoût2021!A526:A3558,DétailTicketJuilletAoût2021!J531,DétailTicketJuilletAoût2021!F526:F3558)</f>
        <v>503.24</v>
      </c>
      <c r="J531">
        <f t="shared" si="69"/>
        <v>21854</v>
      </c>
      <c r="AE531" t="str" cm="1">
        <f t="array" ref="AE531">_xlfn.IFS(AG531=TicketJuilletAout2021[[#This Row],[NoTicket]],TicketJuilletAout2021[[#This Row],[CodeCli]])</f>
        <v>BRLEH</v>
      </c>
      <c r="AF531" s="20">
        <f t="shared" si="64"/>
        <v>25.607999999999997</v>
      </c>
      <c r="AG531">
        <f t="shared" si="66"/>
        <v>21859</v>
      </c>
    </row>
    <row r="532" spans="1:33" x14ac:dyDescent="0.25">
      <c r="A532">
        <v>21499</v>
      </c>
      <c r="B532">
        <v>68</v>
      </c>
      <c r="C532">
        <v>7.62</v>
      </c>
      <c r="D532">
        <v>3</v>
      </c>
      <c r="E532">
        <v>0.25</v>
      </c>
      <c r="F532" s="5">
        <f>DetailTicketJuilletAout2021[[#This Row],[Qte]]*(DetailTicketJuilletAout2021[[#This Row],[PrixUnit]]*(1-DetailTicketJuilletAout2021[[#This Row],[Remise%]]))</f>
        <v>17.145</v>
      </c>
      <c r="I532" s="5">
        <f>SUMIF(DétailTicketJuilletAoût2021!A527:A3559,DétailTicketJuilletAoût2021!J532,DétailTicketJuilletAoût2021!F527:F3559)</f>
        <v>138.47</v>
      </c>
      <c r="J532">
        <f t="shared" si="69"/>
        <v>21855</v>
      </c>
      <c r="AE532" t="str" cm="1">
        <f t="array" ref="AE532">_xlfn.IFS(AG532=TicketJuilletAout2021[[#This Row],[NoTicket]],TicketJuilletAout2021[[#This Row],[CodeCli]])</f>
        <v>JEHOU</v>
      </c>
      <c r="AF532" s="20">
        <f t="shared" si="64"/>
        <v>29.28</v>
      </c>
      <c r="AG532">
        <f t="shared" si="66"/>
        <v>21860</v>
      </c>
    </row>
    <row r="533" spans="1:33" x14ac:dyDescent="0.25">
      <c r="A533">
        <v>21499</v>
      </c>
      <c r="B533">
        <v>77</v>
      </c>
      <c r="C533">
        <v>7.93</v>
      </c>
      <c r="D533">
        <v>3</v>
      </c>
      <c r="E533">
        <v>0</v>
      </c>
      <c r="F533" s="5">
        <f>DetailTicketJuilletAout2021[[#This Row],[Qte]]*(DetailTicketJuilletAout2021[[#This Row],[PrixUnit]]*(1-DetailTicketJuilletAout2021[[#This Row],[Remise%]]))</f>
        <v>23.79</v>
      </c>
      <c r="I533" s="5">
        <f>SUMIF(DétailTicketJuilletAoût2021!A528:A3560,DétailTicketJuilletAoût2021!J533,DétailTicketJuilletAoût2021!F528:F3560)</f>
        <v>80.19</v>
      </c>
      <c r="J533">
        <f t="shared" si="69"/>
        <v>21856</v>
      </c>
      <c r="AE533" t="str" cm="1">
        <f t="array" ref="AE533">_xlfn.IFS(AG533=TicketJuilletAout2021[[#This Row],[NoTicket]],TicketJuilletAout2021[[#This Row],[CodeCli]])</f>
        <v>CECHA</v>
      </c>
      <c r="AF533" s="20">
        <f t="shared" si="64"/>
        <v>76.14</v>
      </c>
      <c r="AG533">
        <f t="shared" si="66"/>
        <v>21861</v>
      </c>
    </row>
    <row r="534" spans="1:33" x14ac:dyDescent="0.25">
      <c r="A534">
        <v>21500</v>
      </c>
      <c r="B534">
        <v>2</v>
      </c>
      <c r="C534">
        <v>11.59</v>
      </c>
      <c r="D534">
        <v>4</v>
      </c>
      <c r="E534">
        <v>0</v>
      </c>
      <c r="F534" s="5">
        <f>DetailTicketJuilletAout2021[[#This Row],[Qte]]*(DetailTicketJuilletAout2021[[#This Row],[PrixUnit]]*(1-DetailTicketJuilletAout2021[[#This Row],[Remise%]]))</f>
        <v>46.36</v>
      </c>
      <c r="I534" s="5">
        <f>SUMIF(DétailTicketJuilletAoût2021!A529:A3561,DétailTicketJuilletAoût2021!J534,DétailTicketJuilletAoût2021!F529:F3561)</f>
        <v>137.19999999999999</v>
      </c>
      <c r="J534">
        <f t="shared" si="69"/>
        <v>21857</v>
      </c>
      <c r="AE534" t="str" cm="1">
        <f t="array" ref="AE534">_xlfn.IFS(AG534=TicketJuilletAout2021[[#This Row],[NoTicket]],TicketJuilletAout2021[[#This Row],[CodeCli]])</f>
        <v>JEMAN</v>
      </c>
      <c r="AF534" s="20">
        <f t="shared" si="64"/>
        <v>36.965000000000003</v>
      </c>
      <c r="AG534">
        <f t="shared" si="66"/>
        <v>21862</v>
      </c>
    </row>
    <row r="535" spans="1:33" x14ac:dyDescent="0.25">
      <c r="A535">
        <v>21500</v>
      </c>
      <c r="B535">
        <v>47</v>
      </c>
      <c r="C535">
        <v>5.79</v>
      </c>
      <c r="D535">
        <v>4</v>
      </c>
      <c r="E535">
        <v>0</v>
      </c>
      <c r="F535" s="5">
        <f>DetailTicketJuilletAout2021[[#This Row],[Qte]]*(DetailTicketJuilletAout2021[[#This Row],[PrixUnit]]*(1-DetailTicketJuilletAout2021[[#This Row],[Remise%]]))</f>
        <v>23.16</v>
      </c>
      <c r="I535" s="5">
        <f>SUMIF(DétailTicketJuilletAoût2021!A530:A3562,DétailTicketJuilletAoût2021!J535,DétailTicketJuilletAoût2021!F530:F3562)</f>
        <v>250.83799999999997</v>
      </c>
      <c r="J535">
        <f t="shared" si="69"/>
        <v>21858</v>
      </c>
      <c r="AE535" t="str" cm="1">
        <f t="array" ref="AE535">_xlfn.IFS(AG535=TicketJuilletAout2021[[#This Row],[NoTicket]],TicketJuilletAout2021[[#This Row],[CodeCli]])</f>
        <v>CLJAN</v>
      </c>
      <c r="AF535" s="20">
        <f t="shared" si="64"/>
        <v>36.812000000000005</v>
      </c>
      <c r="AG535">
        <f t="shared" si="66"/>
        <v>21863</v>
      </c>
    </row>
    <row r="536" spans="1:33" x14ac:dyDescent="0.25">
      <c r="A536">
        <v>21500</v>
      </c>
      <c r="B536">
        <v>61</v>
      </c>
      <c r="C536">
        <v>17.38</v>
      </c>
      <c r="D536">
        <v>4</v>
      </c>
      <c r="E536">
        <v>0</v>
      </c>
      <c r="F536" s="5">
        <f>DetailTicketJuilletAout2021[[#This Row],[Qte]]*(DetailTicketJuilletAout2021[[#This Row],[PrixUnit]]*(1-DetailTicketJuilletAout2021[[#This Row],[Remise%]]))</f>
        <v>69.52</v>
      </c>
      <c r="I536" s="5">
        <f>SUMIF(DétailTicketJuilletAoût2021!A531:A3563,DétailTicketJuilletAoût2021!J536,DétailTicketJuilletAoût2021!F531:F3563)</f>
        <v>25.607999999999997</v>
      </c>
      <c r="J536">
        <f t="shared" si="69"/>
        <v>21859</v>
      </c>
      <c r="AE536" t="str" cm="1">
        <f t="array" ref="AE536">_xlfn.IFS(AG536=TicketJuilletAout2021[[#This Row],[NoTicket]],TicketJuilletAout2021[[#This Row],[CodeCli]])</f>
        <v>MICOL</v>
      </c>
      <c r="AF536" s="20">
        <f t="shared" si="64"/>
        <v>28.349999999999998</v>
      </c>
      <c r="AG536">
        <f t="shared" si="66"/>
        <v>21864</v>
      </c>
    </row>
    <row r="537" spans="1:33" x14ac:dyDescent="0.25">
      <c r="A537">
        <v>21500</v>
      </c>
      <c r="B537">
        <v>74</v>
      </c>
      <c r="C537">
        <v>6.1</v>
      </c>
      <c r="D537">
        <v>4</v>
      </c>
      <c r="E537">
        <v>0</v>
      </c>
      <c r="F537" s="5">
        <f>DetailTicketJuilletAout2021[[#This Row],[Qte]]*(DetailTicketJuilletAout2021[[#This Row],[PrixUnit]]*(1-DetailTicketJuilletAout2021[[#This Row],[Remise%]]))</f>
        <v>24.4</v>
      </c>
      <c r="I537" s="5">
        <f>SUMIF(DétailTicketJuilletAoût2021!A532:A3564,DétailTicketJuilletAoût2021!J537,DétailTicketJuilletAoût2021!F532:F3564)</f>
        <v>29.28</v>
      </c>
      <c r="J537">
        <f t="shared" si="69"/>
        <v>21860</v>
      </c>
      <c r="AE537" t="str" cm="1">
        <f t="array" ref="AE537">_xlfn.IFS(AG537=TicketJuilletAout2021[[#This Row],[NoTicket]],TicketJuilletAout2021[[#This Row],[CodeCli]])</f>
        <v>DAMIC</v>
      </c>
      <c r="AF537" s="20">
        <f t="shared" si="64"/>
        <v>420.76</v>
      </c>
      <c r="AG537">
        <f t="shared" si="66"/>
        <v>21865</v>
      </c>
    </row>
    <row r="538" spans="1:33" x14ac:dyDescent="0.25">
      <c r="A538">
        <v>21501</v>
      </c>
      <c r="B538">
        <v>60</v>
      </c>
      <c r="C538">
        <v>20.73</v>
      </c>
      <c r="D538">
        <v>4</v>
      </c>
      <c r="E538">
        <v>0.05</v>
      </c>
      <c r="F538" s="5">
        <f>DetailTicketJuilletAout2021[[#This Row],[Qte]]*(DetailTicketJuilletAout2021[[#This Row],[PrixUnit]]*(1-DetailTicketJuilletAout2021[[#This Row],[Remise%]]))</f>
        <v>78.774000000000001</v>
      </c>
      <c r="I538" s="5">
        <f>SUMIF(DétailTicketJuilletAoût2021!A533:A3565,DétailTicketJuilletAoût2021!J538,DétailTicketJuilletAoût2021!F533:F3565)</f>
        <v>152.28</v>
      </c>
      <c r="J538">
        <f t="shared" si="69"/>
        <v>21861</v>
      </c>
      <c r="AE538" t="str" cm="1">
        <f t="array" ref="AE538">_xlfn.IFS(AG538=TicketJuilletAout2021[[#This Row],[NoTicket]],TicketJuilletAout2021[[#This Row],[CodeCli]])</f>
        <v>NISCH</v>
      </c>
      <c r="AF538" s="20">
        <f t="shared" si="64"/>
        <v>52.579833333333333</v>
      </c>
      <c r="AG538">
        <f t="shared" si="66"/>
        <v>21866</v>
      </c>
    </row>
    <row r="539" spans="1:33" x14ac:dyDescent="0.25">
      <c r="A539">
        <v>21501</v>
      </c>
      <c r="B539">
        <v>69</v>
      </c>
      <c r="C539">
        <v>21.95</v>
      </c>
      <c r="D539">
        <v>3</v>
      </c>
      <c r="E539">
        <v>0.05</v>
      </c>
      <c r="F539" s="5">
        <f>DetailTicketJuilletAout2021[[#This Row],[Qte]]*(DetailTicketJuilletAout2021[[#This Row],[PrixUnit]]*(1-DetailTicketJuilletAout2021[[#This Row],[Remise%]]))</f>
        <v>62.557499999999997</v>
      </c>
      <c r="I539" s="5">
        <f>SUMIF(DétailTicketJuilletAoût2021!A534:A3566,DétailTicketJuilletAoût2021!J539,DétailTicketJuilletAoût2021!F534:F3566)</f>
        <v>73.930000000000007</v>
      </c>
      <c r="J539">
        <f t="shared" si="69"/>
        <v>21862</v>
      </c>
      <c r="AE539" t="str" cm="1">
        <f t="array" ref="AE539">_xlfn.IFS(AG539=TicketJuilletAout2021[[#This Row],[NoTicket]],TicketJuilletAout2021[[#This Row],[CodeCli]])</f>
        <v>THLOP</v>
      </c>
      <c r="AF539" s="20">
        <f t="shared" si="64"/>
        <v>59.16</v>
      </c>
      <c r="AG539">
        <f t="shared" si="66"/>
        <v>21867</v>
      </c>
    </row>
    <row r="540" spans="1:33" x14ac:dyDescent="0.25">
      <c r="A540">
        <v>21502</v>
      </c>
      <c r="B540">
        <v>9</v>
      </c>
      <c r="C540">
        <v>59.15</v>
      </c>
      <c r="D540">
        <v>3</v>
      </c>
      <c r="E540">
        <v>0.1</v>
      </c>
      <c r="F540" s="5">
        <f>DetailTicketJuilletAout2021[[#This Row],[Qte]]*(DetailTicketJuilletAout2021[[#This Row],[PrixUnit]]*(1-DetailTicketJuilletAout2021[[#This Row],[Remise%]]))</f>
        <v>159.70499999999998</v>
      </c>
      <c r="I540" s="5">
        <f>SUMIF(DétailTicketJuilletAoût2021!A535:A3567,DétailTicketJuilletAoût2021!J540,DétailTicketJuilletAoût2021!F535:F3567)</f>
        <v>110.43600000000001</v>
      </c>
      <c r="J540">
        <f t="shared" si="69"/>
        <v>21863</v>
      </c>
      <c r="AE540" t="str" cm="1">
        <f t="array" ref="AE540">_xlfn.IFS(AG540=TicketJuilletAout2021[[#This Row],[NoTicket]],TicketJuilletAout2021[[#This Row],[CodeCli]])</f>
        <v>PABEL</v>
      </c>
      <c r="AF540" s="20">
        <f t="shared" si="64"/>
        <v>50.133333333333333</v>
      </c>
      <c r="AG540">
        <f t="shared" si="66"/>
        <v>21868</v>
      </c>
    </row>
    <row r="541" spans="1:33" x14ac:dyDescent="0.25">
      <c r="A541">
        <v>21502</v>
      </c>
      <c r="B541">
        <v>13</v>
      </c>
      <c r="C541">
        <v>3.66</v>
      </c>
      <c r="D541">
        <v>4</v>
      </c>
      <c r="E541">
        <v>0.1</v>
      </c>
      <c r="F541" s="5">
        <f>DetailTicketJuilletAout2021[[#This Row],[Qte]]*(DetailTicketJuilletAout2021[[#This Row],[PrixUnit]]*(1-DetailTicketJuilletAout2021[[#This Row],[Remise%]]))</f>
        <v>13.176</v>
      </c>
      <c r="I541" s="5">
        <f>SUMIF(DétailTicketJuilletAoût2021!A536:A3568,DétailTicketJuilletAoût2021!J541,DétailTicketJuilletAoût2021!F536:F3568)</f>
        <v>28.349999999999998</v>
      </c>
      <c r="J541">
        <f t="shared" si="69"/>
        <v>21864</v>
      </c>
      <c r="AE541" t="str" cm="1">
        <f t="array" ref="AE541">_xlfn.IFS(AG541=TicketJuilletAout2021[[#This Row],[NoTicket]],TicketJuilletAout2021[[#This Row],[CodeCli]])</f>
        <v>CÉDAU</v>
      </c>
      <c r="AF541" s="20">
        <f t="shared" si="64"/>
        <v>161.98925</v>
      </c>
      <c r="AG541">
        <f t="shared" si="66"/>
        <v>21869</v>
      </c>
    </row>
    <row r="542" spans="1:33" x14ac:dyDescent="0.25">
      <c r="A542">
        <v>21502</v>
      </c>
      <c r="B542">
        <v>70</v>
      </c>
      <c r="C542">
        <v>9.15</v>
      </c>
      <c r="D542">
        <v>4</v>
      </c>
      <c r="E542">
        <v>0.1</v>
      </c>
      <c r="F542" s="5">
        <f>DetailTicketJuilletAout2021[[#This Row],[Qte]]*(DetailTicketJuilletAout2021[[#This Row],[PrixUnit]]*(1-DetailTicketJuilletAout2021[[#This Row],[Remise%]]))</f>
        <v>32.940000000000005</v>
      </c>
      <c r="I542" s="5">
        <f>SUMIF(DétailTicketJuilletAoût2021!A537:A3569,DétailTicketJuilletAoût2021!J542,DétailTicketJuilletAoût2021!F537:F3569)</f>
        <v>841.52</v>
      </c>
      <c r="J542">
        <f t="shared" si="69"/>
        <v>21865</v>
      </c>
      <c r="AE542" t="str" cm="1">
        <f t="array" ref="AE542">_xlfn.IFS(AG542=TicketJuilletAout2021[[#This Row],[NoTicket]],TicketJuilletAout2021[[#This Row],[CodeCli]])</f>
        <v>ARBLA</v>
      </c>
      <c r="AF542" s="20">
        <f t="shared" si="64"/>
        <v>21.797750000000001</v>
      </c>
      <c r="AG542">
        <f t="shared" si="66"/>
        <v>21870</v>
      </c>
    </row>
    <row r="543" spans="1:33" x14ac:dyDescent="0.25">
      <c r="A543">
        <v>21502</v>
      </c>
      <c r="B543">
        <v>73</v>
      </c>
      <c r="C543">
        <v>9.15</v>
      </c>
      <c r="D543">
        <v>3</v>
      </c>
      <c r="E543">
        <v>0.1</v>
      </c>
      <c r="F543" s="5">
        <f>DetailTicketJuilletAout2021[[#This Row],[Qte]]*(DetailTicketJuilletAout2021[[#This Row],[PrixUnit]]*(1-DetailTicketJuilletAout2021[[#This Row],[Remise%]]))</f>
        <v>24.705000000000005</v>
      </c>
      <c r="I543" s="5">
        <f>SUMIF(DétailTicketJuilletAoût2021!A538:A3570,DétailTicketJuilletAoût2021!J543,DétailTicketJuilletAoût2021!F538:F3570)</f>
        <v>157.73949999999999</v>
      </c>
      <c r="J543">
        <f t="shared" si="69"/>
        <v>21866</v>
      </c>
      <c r="AE543" t="str" cm="1">
        <f t="array" ref="AE543">_xlfn.IFS(AG543=TicketJuilletAout2021[[#This Row],[NoTicket]],TicketJuilletAout2021[[#This Row],[CodeCli]])</f>
        <v>CHBON</v>
      </c>
      <c r="AF543" s="20">
        <f t="shared" si="64"/>
        <v>83.995000000000005</v>
      </c>
      <c r="AG543">
        <f t="shared" si="66"/>
        <v>21871</v>
      </c>
    </row>
    <row r="544" spans="1:33" x14ac:dyDescent="0.25">
      <c r="A544">
        <v>21503</v>
      </c>
      <c r="B544">
        <v>19</v>
      </c>
      <c r="C544">
        <v>5.49</v>
      </c>
      <c r="D544">
        <v>4</v>
      </c>
      <c r="E544">
        <v>0.15</v>
      </c>
      <c r="F544" s="5">
        <f>DetailTicketJuilletAout2021[[#This Row],[Qte]]*(DetailTicketJuilletAout2021[[#This Row],[PrixUnit]]*(1-DetailTicketJuilletAout2021[[#This Row],[Remise%]]))</f>
        <v>18.666</v>
      </c>
      <c r="I544" s="5">
        <f>SUMIF(DétailTicketJuilletAoût2021!A539:A3571,DétailTicketJuilletAoût2021!J544,DétailTicketJuilletAoût2021!F539:F3571)</f>
        <v>118.32</v>
      </c>
      <c r="J544">
        <f t="shared" si="69"/>
        <v>21867</v>
      </c>
      <c r="AE544" t="str" cm="1">
        <f t="array" ref="AE544">_xlfn.IFS(AG544=TicketJuilletAout2021[[#This Row],[NoTicket]],TicketJuilletAout2021[[#This Row],[CodeCli]])</f>
        <v>BRLEH</v>
      </c>
      <c r="AF544" s="20">
        <f t="shared" si="64"/>
        <v>75.815749999999994</v>
      </c>
      <c r="AG544">
        <f t="shared" si="66"/>
        <v>21872</v>
      </c>
    </row>
    <row r="545" spans="1:33" x14ac:dyDescent="0.25">
      <c r="A545">
        <v>21503</v>
      </c>
      <c r="B545">
        <v>26</v>
      </c>
      <c r="C545">
        <v>18.899999999999999</v>
      </c>
      <c r="D545">
        <v>3</v>
      </c>
      <c r="E545">
        <v>0</v>
      </c>
      <c r="F545" s="5">
        <f>DetailTicketJuilletAout2021[[#This Row],[Qte]]*(DetailTicketJuilletAout2021[[#This Row],[PrixUnit]]*(1-DetailTicketJuilletAout2021[[#This Row],[Remise%]]))</f>
        <v>56.699999999999996</v>
      </c>
      <c r="I545" s="5">
        <f>SUMIF(DétailTicketJuilletAoût2021!A540:A3572,DétailTicketJuilletAoût2021!J545,DétailTicketJuilletAoût2021!F540:F3572)</f>
        <v>150.4</v>
      </c>
      <c r="J545">
        <f t="shared" si="69"/>
        <v>21868</v>
      </c>
      <c r="AE545" t="str" cm="1">
        <f t="array" ref="AE545">_xlfn.IFS(AG545=TicketJuilletAout2021[[#This Row],[NoTicket]],TicketJuilletAout2021[[#This Row],[CodeCli]])</f>
        <v>ERDEB</v>
      </c>
      <c r="AF545" s="20">
        <f t="shared" si="64"/>
        <v>189.73400000000001</v>
      </c>
      <c r="AG545">
        <f t="shared" si="66"/>
        <v>21873</v>
      </c>
    </row>
    <row r="546" spans="1:33" x14ac:dyDescent="0.25">
      <c r="A546">
        <v>21503</v>
      </c>
      <c r="B546">
        <v>53</v>
      </c>
      <c r="C546">
        <v>19.97</v>
      </c>
      <c r="D546">
        <v>4</v>
      </c>
      <c r="E546">
        <v>0.15</v>
      </c>
      <c r="F546" s="5">
        <f>DetailTicketJuilletAout2021[[#This Row],[Qte]]*(DetailTicketJuilletAout2021[[#This Row],[PrixUnit]]*(1-DetailTicketJuilletAout2021[[#This Row],[Remise%]]))</f>
        <v>67.897999999999996</v>
      </c>
      <c r="I546" s="5">
        <f>SUMIF(DétailTicketJuilletAoût2021!A541:A3573,DétailTicketJuilletAoût2021!J546,DétailTicketJuilletAoût2021!F541:F3573)</f>
        <v>323.9785</v>
      </c>
      <c r="J546">
        <f t="shared" si="69"/>
        <v>21869</v>
      </c>
      <c r="AE546" t="str" cm="1">
        <f t="array" ref="AE546">_xlfn.IFS(AG546=TicketJuilletAout2021[[#This Row],[NoTicket]],TicketJuilletAout2021[[#This Row],[CodeCli]])</f>
        <v xml:space="preserve">DELE </v>
      </c>
      <c r="AF546" s="20">
        <f t="shared" si="64"/>
        <v>39.426666666666669</v>
      </c>
      <c r="AG546">
        <f t="shared" si="66"/>
        <v>21874</v>
      </c>
    </row>
    <row r="547" spans="1:33" x14ac:dyDescent="0.25">
      <c r="A547">
        <v>21503</v>
      </c>
      <c r="B547">
        <v>77</v>
      </c>
      <c r="C547">
        <v>7.93</v>
      </c>
      <c r="D547">
        <v>4</v>
      </c>
      <c r="E547">
        <v>0.15</v>
      </c>
      <c r="F547" s="5">
        <f>DetailTicketJuilletAout2021[[#This Row],[Qte]]*(DetailTicketJuilletAout2021[[#This Row],[PrixUnit]]*(1-DetailTicketJuilletAout2021[[#This Row],[Remise%]]))</f>
        <v>26.962</v>
      </c>
      <c r="I547" s="5">
        <f>SUMIF(DétailTicketJuilletAoût2021!A542:A3574,DétailTicketJuilletAoût2021!J547,DétailTicketJuilletAoût2021!F542:F3574)</f>
        <v>43.595500000000001</v>
      </c>
      <c r="J547">
        <f t="shared" si="69"/>
        <v>21870</v>
      </c>
      <c r="AE547" t="str" cm="1">
        <f t="array" ref="AE547">_xlfn.IFS(AG547=TicketJuilletAout2021[[#This Row],[NoTicket]],TicketJuilletAout2021[[#This Row],[CodeCli]])</f>
        <v>CLHAL</v>
      </c>
      <c r="AF547" s="20">
        <f t="shared" si="64"/>
        <v>25.32</v>
      </c>
      <c r="AG547">
        <f t="shared" si="66"/>
        <v>21875</v>
      </c>
    </row>
    <row r="548" spans="1:33" x14ac:dyDescent="0.25">
      <c r="A548">
        <v>21504</v>
      </c>
      <c r="B548">
        <v>26</v>
      </c>
      <c r="C548">
        <v>18.899999999999999</v>
      </c>
      <c r="D548">
        <v>4</v>
      </c>
      <c r="E548">
        <v>0</v>
      </c>
      <c r="F548" s="5">
        <f>DetailTicketJuilletAout2021[[#This Row],[Qte]]*(DetailTicketJuilletAout2021[[#This Row],[PrixUnit]]*(1-DetailTicketJuilletAout2021[[#This Row],[Remise%]]))</f>
        <v>75.599999999999994</v>
      </c>
      <c r="I548" s="5">
        <f>SUMIF(DétailTicketJuilletAoût2021!A543:A3575,DétailTicketJuilletAoût2021!J548,DétailTicketJuilletAoût2021!F543:F3575)</f>
        <v>335.98</v>
      </c>
      <c r="J548">
        <f t="shared" si="69"/>
        <v>21871</v>
      </c>
      <c r="AE548" t="str" cm="1">
        <f t="array" ref="AE548">_xlfn.IFS(AG548=TicketJuilletAout2021[[#This Row],[NoTicket]],TicketJuilletAout2021[[#This Row],[CodeCli]])</f>
        <v>BEAVI</v>
      </c>
      <c r="AF548" s="20">
        <f t="shared" si="64"/>
        <v>37.311999999999998</v>
      </c>
      <c r="AG548">
        <f t="shared" si="66"/>
        <v>21876</v>
      </c>
    </row>
    <row r="549" spans="1:33" x14ac:dyDescent="0.25">
      <c r="A549">
        <v>21505</v>
      </c>
      <c r="B549">
        <v>31</v>
      </c>
      <c r="C549">
        <v>7.62</v>
      </c>
      <c r="D549">
        <v>4</v>
      </c>
      <c r="E549">
        <v>0</v>
      </c>
      <c r="F549" s="5">
        <f>DetailTicketJuilletAout2021[[#This Row],[Qte]]*(DetailTicketJuilletAout2021[[#This Row],[PrixUnit]]*(1-DetailTicketJuilletAout2021[[#This Row],[Remise%]]))</f>
        <v>30.48</v>
      </c>
      <c r="I549" s="5">
        <f>SUMIF(DétailTicketJuilletAoût2021!A544:A3576,DétailTicketJuilletAoût2021!J549,DétailTicketJuilletAoût2021!F544:F3576)</f>
        <v>151.63149999999999</v>
      </c>
      <c r="J549">
        <f t="shared" si="69"/>
        <v>21872</v>
      </c>
      <c r="AE549" t="str" cm="1">
        <f t="array" ref="AE549">_xlfn.IFS(AG549=TicketJuilletAout2021[[#This Row],[NoTicket]],TicketJuilletAout2021[[#This Row],[CodeCli]])</f>
        <v>CHLEC</v>
      </c>
      <c r="AF549" s="20">
        <f t="shared" si="64"/>
        <v>59.966250000000002</v>
      </c>
      <c r="AG549">
        <f t="shared" si="66"/>
        <v>21877</v>
      </c>
    </row>
    <row r="550" spans="1:33" x14ac:dyDescent="0.25">
      <c r="A550">
        <v>21505</v>
      </c>
      <c r="B550">
        <v>59</v>
      </c>
      <c r="C550">
        <v>33.54</v>
      </c>
      <c r="D550">
        <v>3</v>
      </c>
      <c r="E550">
        <v>0</v>
      </c>
      <c r="F550" s="5">
        <f>DetailTicketJuilletAout2021[[#This Row],[Qte]]*(DetailTicketJuilletAout2021[[#This Row],[PrixUnit]]*(1-DetailTicketJuilletAout2021[[#This Row],[Remise%]]))</f>
        <v>100.62</v>
      </c>
      <c r="I550" s="5">
        <f>SUMIF(DétailTicketJuilletAoût2021!A545:A3577,DétailTicketJuilletAoût2021!J550,DétailTicketJuilletAoût2021!F545:F3577)</f>
        <v>379.46800000000002</v>
      </c>
      <c r="J550">
        <f t="shared" si="69"/>
        <v>21873</v>
      </c>
      <c r="AE550" t="str" cm="1">
        <f t="array" ref="AE550">_xlfn.IFS(AG550=TicketJuilletAout2021[[#This Row],[NoTicket]],TicketJuilletAout2021[[#This Row],[CodeCli]])</f>
        <v>NAROU</v>
      </c>
      <c r="AF550" s="20">
        <f t="shared" si="64"/>
        <v>60.707999999999998</v>
      </c>
      <c r="AG550">
        <f t="shared" si="66"/>
        <v>21878</v>
      </c>
    </row>
    <row r="551" spans="1:33" x14ac:dyDescent="0.25">
      <c r="A551">
        <v>21506</v>
      </c>
      <c r="B551">
        <v>35</v>
      </c>
      <c r="C551">
        <v>10.98</v>
      </c>
      <c r="D551">
        <v>4</v>
      </c>
      <c r="E551">
        <v>0.2</v>
      </c>
      <c r="F551" s="5">
        <f>DetailTicketJuilletAout2021[[#This Row],[Qte]]*(DetailTicketJuilletAout2021[[#This Row],[PrixUnit]]*(1-DetailTicketJuilletAout2021[[#This Row],[Remise%]]))</f>
        <v>35.136000000000003</v>
      </c>
      <c r="I551" s="5">
        <f>SUMIF(DétailTicketJuilletAoût2021!A546:A3578,DétailTicketJuilletAoût2021!J551,DétailTicketJuilletAoût2021!F546:F3578)</f>
        <v>118.28</v>
      </c>
      <c r="J551">
        <f t="shared" si="69"/>
        <v>21874</v>
      </c>
      <c r="AE551" t="str" cm="1">
        <f t="array" ref="AE551">_xlfn.IFS(AG551=TicketJuilletAout2021[[#This Row],[NoTicket]],TicketJuilletAout2021[[#This Row],[CodeCli]])</f>
        <v>ERBEC</v>
      </c>
      <c r="AF551" s="20">
        <f t="shared" si="64"/>
        <v>48.03</v>
      </c>
      <c r="AG551">
        <f t="shared" si="66"/>
        <v>21879</v>
      </c>
    </row>
    <row r="552" spans="1:33" x14ac:dyDescent="0.25">
      <c r="A552">
        <v>21506</v>
      </c>
      <c r="B552">
        <v>38</v>
      </c>
      <c r="C552">
        <v>160.68</v>
      </c>
      <c r="D552">
        <v>3</v>
      </c>
      <c r="E552">
        <v>0.2</v>
      </c>
      <c r="F552" s="5">
        <f>DetailTicketJuilletAout2021[[#This Row],[Qte]]*(DetailTicketJuilletAout2021[[#This Row],[PrixUnit]]*(1-DetailTicketJuilletAout2021[[#This Row],[Remise%]]))</f>
        <v>385.63200000000006</v>
      </c>
      <c r="I552" s="5">
        <f>SUMIF(DétailTicketJuilletAoût2021!A547:A3579,DétailTicketJuilletAoût2021!J552,DétailTicketJuilletAoût2021!F547:F3579)</f>
        <v>50.64</v>
      </c>
      <c r="J552">
        <f t="shared" si="69"/>
        <v>21875</v>
      </c>
      <c r="AE552" t="str" cm="1">
        <f t="array" ref="AE552">_xlfn.IFS(AG552=TicketJuilletAout2021[[#This Row],[NoTicket]],TicketJuilletAout2021[[#This Row],[CodeCli]])</f>
        <v>GAANT</v>
      </c>
      <c r="AF552" s="20">
        <f t="shared" si="64"/>
        <v>128.06</v>
      </c>
      <c r="AG552">
        <f t="shared" si="66"/>
        <v>21880</v>
      </c>
    </row>
    <row r="553" spans="1:33" x14ac:dyDescent="0.25">
      <c r="A553">
        <v>21506</v>
      </c>
      <c r="B553">
        <v>68</v>
      </c>
      <c r="C553">
        <v>7.62</v>
      </c>
      <c r="D553">
        <v>3</v>
      </c>
      <c r="E553">
        <v>0.2</v>
      </c>
      <c r="F553" s="5">
        <f>DetailTicketJuilletAout2021[[#This Row],[Qte]]*(DetailTicketJuilletAout2021[[#This Row],[PrixUnit]]*(1-DetailTicketJuilletAout2021[[#This Row],[Remise%]]))</f>
        <v>18.288</v>
      </c>
      <c r="I553" s="5">
        <f>SUMIF(DétailTicketJuilletAoût2021!A548:A3580,DétailTicketJuilletAoût2021!J553,DétailTicketJuilletAoût2021!F548:F3580)</f>
        <v>74.623999999999995</v>
      </c>
      <c r="J553">
        <f t="shared" si="69"/>
        <v>21876</v>
      </c>
      <c r="AE553" t="str" cm="1">
        <f t="array" ref="AE553">_xlfn.IFS(AG553=TicketJuilletAout2021[[#This Row],[NoTicket]],TicketJuilletAout2021[[#This Row],[CodeCli]])</f>
        <v>CHBES</v>
      </c>
      <c r="AF553" s="20">
        <f t="shared" si="64"/>
        <v>48.652000000000008</v>
      </c>
      <c r="AG553">
        <f t="shared" si="66"/>
        <v>21881</v>
      </c>
    </row>
    <row r="554" spans="1:33" x14ac:dyDescent="0.25">
      <c r="A554">
        <v>21507</v>
      </c>
      <c r="B554">
        <v>55</v>
      </c>
      <c r="C554">
        <v>14.64</v>
      </c>
      <c r="D554">
        <v>4</v>
      </c>
      <c r="E554">
        <v>0.25</v>
      </c>
      <c r="F554" s="5">
        <f>DetailTicketJuilletAout2021[[#This Row],[Qte]]*(DetailTicketJuilletAout2021[[#This Row],[PrixUnit]]*(1-DetailTicketJuilletAout2021[[#This Row],[Remise%]]))</f>
        <v>43.92</v>
      </c>
      <c r="I554" s="5">
        <f>SUMIF(DétailTicketJuilletAoût2021!A549:A3581,DétailTicketJuilletAoût2021!J554,DétailTicketJuilletAoût2021!F549:F3581)</f>
        <v>119.9325</v>
      </c>
      <c r="J554">
        <f t="shared" si="69"/>
        <v>21877</v>
      </c>
      <c r="AE554" t="str" cm="1">
        <f t="array" ref="AE554">_xlfn.IFS(AG554=TicketJuilletAout2021[[#This Row],[NoTicket]],TicketJuilletAout2021[[#This Row],[CodeCli]])</f>
        <v>MAEUS</v>
      </c>
      <c r="AF554" s="20">
        <f t="shared" si="64"/>
        <v>74.460000000000008</v>
      </c>
      <c r="AG554">
        <f t="shared" si="66"/>
        <v>21882</v>
      </c>
    </row>
    <row r="555" spans="1:33" x14ac:dyDescent="0.25">
      <c r="A555">
        <v>21507</v>
      </c>
      <c r="B555">
        <v>76</v>
      </c>
      <c r="C555">
        <v>10.98</v>
      </c>
      <c r="D555">
        <v>3</v>
      </c>
      <c r="E555">
        <v>0.25</v>
      </c>
      <c r="F555" s="5">
        <f>DetailTicketJuilletAout2021[[#This Row],[Qte]]*(DetailTicketJuilletAout2021[[#This Row],[PrixUnit]]*(1-DetailTicketJuilletAout2021[[#This Row],[Remise%]]))</f>
        <v>24.704999999999998</v>
      </c>
      <c r="I555" s="5">
        <f>SUMIF(DétailTicketJuilletAoût2021!A550:A3582,DétailTicketJuilletAoût2021!J555,DétailTicketJuilletAoût2021!F550:F3582)</f>
        <v>242.83199999999999</v>
      </c>
      <c r="J555">
        <f t="shared" si="69"/>
        <v>21878</v>
      </c>
      <c r="AE555" t="str" cm="1">
        <f t="array" ref="AE555">_xlfn.IFS(AG555=TicketJuilletAout2021[[#This Row],[NoTicket]],TicketJuilletAout2021[[#This Row],[CodeCli]])</f>
        <v>JALES</v>
      </c>
      <c r="AF555" s="20">
        <f t="shared" si="64"/>
        <v>139.61250000000001</v>
      </c>
      <c r="AG555">
        <f t="shared" si="66"/>
        <v>21883</v>
      </c>
    </row>
    <row r="556" spans="1:33" x14ac:dyDescent="0.25">
      <c r="A556">
        <v>21508</v>
      </c>
      <c r="B556">
        <v>56</v>
      </c>
      <c r="C556">
        <v>23.17</v>
      </c>
      <c r="D556">
        <v>4</v>
      </c>
      <c r="E556">
        <v>0</v>
      </c>
      <c r="F556" s="5">
        <f>DetailTicketJuilletAout2021[[#This Row],[Qte]]*(DetailTicketJuilletAout2021[[#This Row],[PrixUnit]]*(1-DetailTicketJuilletAout2021[[#This Row],[Remise%]]))</f>
        <v>92.68</v>
      </c>
      <c r="I556" s="5">
        <f>SUMIF(DétailTicketJuilletAoût2021!A551:A3583,DétailTicketJuilletAoût2021!J556,DétailTicketJuilletAoût2021!F551:F3583)</f>
        <v>48.03</v>
      </c>
      <c r="J556">
        <f t="shared" si="69"/>
        <v>21879</v>
      </c>
      <c r="AE556" t="str" cm="1">
        <f t="array" ref="AE556">_xlfn.IFS(AG556=TicketJuilletAout2021[[#This Row],[NoTicket]],TicketJuilletAout2021[[#This Row],[CodeCli]])</f>
        <v>OLFER</v>
      </c>
      <c r="AF556" s="20">
        <f t="shared" si="64"/>
        <v>75.631875000000008</v>
      </c>
      <c r="AG556">
        <f t="shared" si="66"/>
        <v>21884</v>
      </c>
    </row>
    <row r="557" spans="1:33" x14ac:dyDescent="0.25">
      <c r="A557">
        <v>21508</v>
      </c>
      <c r="B557">
        <v>64</v>
      </c>
      <c r="C557">
        <v>20.28</v>
      </c>
      <c r="D557">
        <v>4</v>
      </c>
      <c r="E557">
        <v>0</v>
      </c>
      <c r="F557" s="5">
        <f>DetailTicketJuilletAout2021[[#This Row],[Qte]]*(DetailTicketJuilletAout2021[[#This Row],[PrixUnit]]*(1-DetailTicketJuilletAout2021[[#This Row],[Remise%]]))</f>
        <v>81.12</v>
      </c>
      <c r="I557" s="5">
        <f>SUMIF(DétailTicketJuilletAoût2021!A552:A3584,DétailTicketJuilletAoût2021!J557,DétailTicketJuilletAoût2021!F552:F3584)</f>
        <v>256.12</v>
      </c>
      <c r="J557">
        <f t="shared" si="69"/>
        <v>21880</v>
      </c>
      <c r="AE557" t="str" cm="1">
        <f t="array" ref="AE557">_xlfn.IFS(AG557=TicketJuilletAout2021[[#This Row],[NoTicket]],TicketJuilletAout2021[[#This Row],[CodeCli]])</f>
        <v>YAKAL</v>
      </c>
      <c r="AF557" s="20">
        <f t="shared" si="64"/>
        <v>73.273499999999999</v>
      </c>
      <c r="AG557">
        <f t="shared" si="66"/>
        <v>21885</v>
      </c>
    </row>
    <row r="558" spans="1:33" x14ac:dyDescent="0.25">
      <c r="A558">
        <v>21509</v>
      </c>
      <c r="B558">
        <v>14</v>
      </c>
      <c r="C558">
        <v>14.18</v>
      </c>
      <c r="D558">
        <v>3</v>
      </c>
      <c r="E558">
        <v>0</v>
      </c>
      <c r="F558" s="5">
        <f>DetailTicketJuilletAout2021[[#This Row],[Qte]]*(DetailTicketJuilletAout2021[[#This Row],[PrixUnit]]*(1-DetailTicketJuilletAout2021[[#This Row],[Remise%]]))</f>
        <v>42.54</v>
      </c>
      <c r="I558" s="5">
        <f>SUMIF(DétailTicketJuilletAoût2021!A553:A3585,DétailTicketJuilletAoût2021!J558,DétailTicketJuilletAoût2021!F553:F3585)</f>
        <v>145.95600000000002</v>
      </c>
      <c r="J558">
        <f t="shared" si="69"/>
        <v>21881</v>
      </c>
      <c r="AE558" t="str" cm="1">
        <f t="array" ref="AE558">_xlfn.IFS(AG558=TicketJuilletAout2021[[#This Row],[NoTicket]],TicketJuilletAout2021[[#This Row],[CodeCli]])</f>
        <v>MAEUS</v>
      </c>
      <c r="AF558" s="20">
        <f t="shared" si="64"/>
        <v>75.662000000000006</v>
      </c>
      <c r="AG558">
        <f t="shared" si="66"/>
        <v>21886</v>
      </c>
    </row>
    <row r="559" spans="1:33" x14ac:dyDescent="0.25">
      <c r="A559">
        <v>21510</v>
      </c>
      <c r="B559">
        <v>46</v>
      </c>
      <c r="C559">
        <v>7.32</v>
      </c>
      <c r="D559">
        <v>3</v>
      </c>
      <c r="E559">
        <v>0</v>
      </c>
      <c r="F559" s="5">
        <f>DetailTicketJuilletAout2021[[#This Row],[Qte]]*(DetailTicketJuilletAout2021[[#This Row],[PrixUnit]]*(1-DetailTicketJuilletAout2021[[#This Row],[Remise%]]))</f>
        <v>21.96</v>
      </c>
      <c r="I559" s="5">
        <f>SUMIF(DétailTicketJuilletAoût2021!A554:A3586,DétailTicketJuilletAoût2021!J559,DétailTicketJuilletAoût2021!F554:F3586)</f>
        <v>223.38000000000002</v>
      </c>
      <c r="J559">
        <f t="shared" si="69"/>
        <v>21882</v>
      </c>
      <c r="AE559" t="str" cm="1">
        <f t="array" ref="AE559">_xlfn.IFS(AG559=TicketJuilletAout2021[[#This Row],[NoTicket]],TicketJuilletAout2021[[#This Row],[CodeCli]])</f>
        <v>BEGAL</v>
      </c>
      <c r="AF559" s="20">
        <f t="shared" si="64"/>
        <v>423.2</v>
      </c>
      <c r="AG559">
        <f t="shared" si="66"/>
        <v>21887</v>
      </c>
    </row>
    <row r="560" spans="1:33" x14ac:dyDescent="0.25">
      <c r="A560">
        <v>21511</v>
      </c>
      <c r="B560">
        <v>50</v>
      </c>
      <c r="C560">
        <v>9.91</v>
      </c>
      <c r="D560">
        <v>3</v>
      </c>
      <c r="E560">
        <v>0</v>
      </c>
      <c r="F560" s="5">
        <f>DetailTicketJuilletAout2021[[#This Row],[Qte]]*(DetailTicketJuilletAout2021[[#This Row],[PrixUnit]]*(1-DetailTicketJuilletAout2021[[#This Row],[Remise%]]))</f>
        <v>29.73</v>
      </c>
      <c r="I560" s="5">
        <f>SUMIF(DétailTicketJuilletAoût2021!A555:A3587,DétailTicketJuilletAoût2021!J560,DétailTicketJuilletAoût2021!F555:F3587)</f>
        <v>279.22500000000002</v>
      </c>
      <c r="J560">
        <f t="shared" si="69"/>
        <v>21883</v>
      </c>
      <c r="AE560" t="str" cm="1">
        <f t="array" ref="AE560">_xlfn.IFS(AG560=TicketJuilletAout2021[[#This Row],[NoTicket]],TicketJuilletAout2021[[#This Row],[CodeCli]])</f>
        <v>JAHEN</v>
      </c>
      <c r="AF560" s="20">
        <f t="shared" si="64"/>
        <v>39.826666666666668</v>
      </c>
      <c r="AG560">
        <f t="shared" si="66"/>
        <v>21888</v>
      </c>
    </row>
    <row r="561" spans="1:33" x14ac:dyDescent="0.25">
      <c r="A561">
        <v>21511</v>
      </c>
      <c r="B561">
        <v>63</v>
      </c>
      <c r="C561">
        <v>26.83</v>
      </c>
      <c r="D561">
        <v>3</v>
      </c>
      <c r="E561">
        <v>0.25</v>
      </c>
      <c r="F561" s="5">
        <f>DetailTicketJuilletAout2021[[#This Row],[Qte]]*(DetailTicketJuilletAout2021[[#This Row],[PrixUnit]]*(1-DetailTicketJuilletAout2021[[#This Row],[Remise%]]))</f>
        <v>60.367499999999993</v>
      </c>
      <c r="I561" s="5">
        <f>SUMIF(DétailTicketJuilletAoût2021!A556:A3588,DétailTicketJuilletAoût2021!J561,DétailTicketJuilletAoût2021!F556:F3588)</f>
        <v>302.52750000000003</v>
      </c>
      <c r="J561">
        <f t="shared" si="69"/>
        <v>21884</v>
      </c>
      <c r="AE561" t="str" cm="1">
        <f t="array" ref="AE561">_xlfn.IFS(AG561=TicketJuilletAout2021[[#This Row],[NoTicket]],TicketJuilletAout2021[[#This Row],[CodeCli]])</f>
        <v>LEHOS</v>
      </c>
      <c r="AF561" s="20">
        <f t="shared" si="64"/>
        <v>46.058999999999997</v>
      </c>
      <c r="AG561">
        <f t="shared" si="66"/>
        <v>21889</v>
      </c>
    </row>
    <row r="562" spans="1:33" x14ac:dyDescent="0.25">
      <c r="A562">
        <v>21512</v>
      </c>
      <c r="B562">
        <v>17</v>
      </c>
      <c r="C562">
        <v>23.78</v>
      </c>
      <c r="D562">
        <v>3</v>
      </c>
      <c r="E562">
        <v>0.2</v>
      </c>
      <c r="F562" s="5">
        <f>DetailTicketJuilletAout2021[[#This Row],[Qte]]*(DetailTicketJuilletAout2021[[#This Row],[PrixUnit]]*(1-DetailTicketJuilletAout2021[[#This Row],[Remise%]]))</f>
        <v>57.072000000000003</v>
      </c>
      <c r="I562" s="5">
        <f>SUMIF(DétailTicketJuilletAoût2021!A557:A3589,DétailTicketJuilletAoût2021!J562,DétailTicketJuilletAoût2021!F557:F3589)</f>
        <v>219.82049999999998</v>
      </c>
      <c r="J562">
        <f t="shared" si="69"/>
        <v>21885</v>
      </c>
      <c r="AE562" t="str" cm="1">
        <f t="array" ref="AE562">_xlfn.IFS(AG562=TicketJuilletAout2021[[#This Row],[NoTicket]],TicketJuilletAout2021[[#This Row],[CodeCli]])</f>
        <v>PILED</v>
      </c>
      <c r="AF562" s="20">
        <f t="shared" si="64"/>
        <v>60.260750000000002</v>
      </c>
      <c r="AG562">
        <f t="shared" si="66"/>
        <v>21890</v>
      </c>
    </row>
    <row r="563" spans="1:33" x14ac:dyDescent="0.25">
      <c r="A563">
        <v>21512</v>
      </c>
      <c r="B563">
        <v>21</v>
      </c>
      <c r="C563">
        <v>6.1</v>
      </c>
      <c r="D563">
        <v>4</v>
      </c>
      <c r="E563">
        <v>0</v>
      </c>
      <c r="F563" s="5">
        <f>DetailTicketJuilletAout2021[[#This Row],[Qte]]*(DetailTicketJuilletAout2021[[#This Row],[PrixUnit]]*(1-DetailTicketJuilletAout2021[[#This Row],[Remise%]]))</f>
        <v>24.4</v>
      </c>
      <c r="I563" s="5">
        <f>SUMIF(DétailTicketJuilletAoût2021!A558:A3590,DétailTicketJuilletAoût2021!J563,DétailTicketJuilletAoût2021!F558:F3590)</f>
        <v>226.98600000000002</v>
      </c>
      <c r="J563">
        <f t="shared" si="69"/>
        <v>21886</v>
      </c>
      <c r="AE563" t="str" cm="1">
        <f t="array" ref="AE563">_xlfn.IFS(AG563=TicketJuilletAout2021[[#This Row],[NoTicket]],TicketJuilletAout2021[[#This Row],[CodeCli]])</f>
        <v>YAKAL</v>
      </c>
      <c r="AF563" s="20">
        <f t="shared" si="64"/>
        <v>16.02</v>
      </c>
      <c r="AG563">
        <f t="shared" si="66"/>
        <v>21891</v>
      </c>
    </row>
    <row r="564" spans="1:33" x14ac:dyDescent="0.25">
      <c r="A564">
        <v>21512</v>
      </c>
      <c r="B564">
        <v>56</v>
      </c>
      <c r="C564">
        <v>23.17</v>
      </c>
      <c r="D564">
        <v>3</v>
      </c>
      <c r="E564">
        <v>0</v>
      </c>
      <c r="F564" s="5">
        <f>DetailTicketJuilletAout2021[[#This Row],[Qte]]*(DetailTicketJuilletAout2021[[#This Row],[PrixUnit]]*(1-DetailTicketJuilletAout2021[[#This Row],[Remise%]]))</f>
        <v>69.510000000000005</v>
      </c>
      <c r="I564" s="5">
        <f>SUMIF(DétailTicketJuilletAoût2021!A559:A3591,DétailTicketJuilletAoût2021!J564,DétailTicketJuilletAoût2021!F559:F3591)</f>
        <v>846.4</v>
      </c>
      <c r="J564">
        <f t="shared" si="69"/>
        <v>21887</v>
      </c>
      <c r="AE564" t="str" cm="1">
        <f t="array" ref="AE564">_xlfn.IFS(AG564=TicketJuilletAout2021[[#This Row],[NoTicket]],TicketJuilletAout2021[[#This Row],[CodeCli]])</f>
        <v>VIGUI</v>
      </c>
      <c r="AF564" s="20">
        <f t="shared" si="64"/>
        <v>35.56</v>
      </c>
      <c r="AG564">
        <f t="shared" si="66"/>
        <v>21892</v>
      </c>
    </row>
    <row r="565" spans="1:33" x14ac:dyDescent="0.25">
      <c r="A565">
        <v>21512</v>
      </c>
      <c r="B565">
        <v>59</v>
      </c>
      <c r="C565">
        <v>33.54</v>
      </c>
      <c r="D565">
        <v>4</v>
      </c>
      <c r="E565">
        <v>0.2</v>
      </c>
      <c r="F565" s="5">
        <f>DetailTicketJuilletAout2021[[#This Row],[Qte]]*(DetailTicketJuilletAout2021[[#This Row],[PrixUnit]]*(1-DetailTicketJuilletAout2021[[#This Row],[Remise%]]))</f>
        <v>107.328</v>
      </c>
      <c r="I565" s="5">
        <f>SUMIF(DétailTicketJuilletAoût2021!A560:A3592,DétailTicketJuilletAoût2021!J565,DétailTicketJuilletAoût2021!F560:F3592)</f>
        <v>119.48</v>
      </c>
      <c r="J565">
        <f t="shared" si="69"/>
        <v>21888</v>
      </c>
      <c r="AE565" t="str" cm="1">
        <f t="array" ref="AE565">_xlfn.IFS(AG565=TicketJuilletAout2021[[#This Row],[NoTicket]],TicketJuilletAout2021[[#This Row],[CodeCli]])</f>
        <v>RARAB</v>
      </c>
      <c r="AF565" s="20">
        <f t="shared" si="64"/>
        <v>40.162999999999997</v>
      </c>
      <c r="AG565">
        <f t="shared" si="66"/>
        <v>21893</v>
      </c>
    </row>
    <row r="566" spans="1:33" x14ac:dyDescent="0.25">
      <c r="A566">
        <v>21513</v>
      </c>
      <c r="B566">
        <v>17</v>
      </c>
      <c r="C566">
        <v>23.78</v>
      </c>
      <c r="D566">
        <v>4</v>
      </c>
      <c r="E566">
        <v>0.25</v>
      </c>
      <c r="F566" s="5">
        <f>DetailTicketJuilletAout2021[[#This Row],[Qte]]*(DetailTicketJuilletAout2021[[#This Row],[PrixUnit]]*(1-DetailTicketJuilletAout2021[[#This Row],[Remise%]]))</f>
        <v>71.34</v>
      </c>
      <c r="I566" s="5">
        <f>SUMIF(DétailTicketJuilletAoût2021!A561:A3593,DétailTicketJuilletAoût2021!J566,DétailTicketJuilletAoût2021!F561:F3593)</f>
        <v>368.47199999999998</v>
      </c>
      <c r="J566">
        <f t="shared" si="69"/>
        <v>21889</v>
      </c>
      <c r="AE566" t="str" cm="1">
        <f t="array" ref="AE566">_xlfn.IFS(AG566=TicketJuilletAout2021[[#This Row],[NoTicket]],TicketJuilletAout2021[[#This Row],[CodeCli]])</f>
        <v>DACOU</v>
      </c>
      <c r="AF566" s="20">
        <f t="shared" si="64"/>
        <v>45.127000000000002</v>
      </c>
      <c r="AG566">
        <f t="shared" si="66"/>
        <v>21894</v>
      </c>
    </row>
    <row r="567" spans="1:33" x14ac:dyDescent="0.25">
      <c r="A567">
        <v>21513</v>
      </c>
      <c r="B567">
        <v>40</v>
      </c>
      <c r="C567">
        <v>11.28</v>
      </c>
      <c r="D567">
        <v>4</v>
      </c>
      <c r="E567">
        <v>0.25</v>
      </c>
      <c r="F567" s="5">
        <f>DetailTicketJuilletAout2021[[#This Row],[Qte]]*(DetailTicketJuilletAout2021[[#This Row],[PrixUnit]]*(1-DetailTicketJuilletAout2021[[#This Row],[Remise%]]))</f>
        <v>33.839999999999996</v>
      </c>
      <c r="I567" s="5">
        <f>SUMIF(DétailTicketJuilletAoût2021!A562:A3594,DétailTicketJuilletAoût2021!J567,DétailTicketJuilletAoût2021!F562:F3594)</f>
        <v>120.5215</v>
      </c>
      <c r="J567">
        <f t="shared" si="69"/>
        <v>21890</v>
      </c>
      <c r="AE567" t="str" cm="1">
        <f t="array" ref="AE567">_xlfn.IFS(AG567=TicketJuilletAout2021[[#This Row],[NoTicket]],TicketJuilletAout2021[[#This Row],[CodeCli]])</f>
        <v>CHDUD</v>
      </c>
      <c r="AF567" s="20">
        <f t="shared" si="64"/>
        <v>36.893000000000001</v>
      </c>
      <c r="AG567">
        <f t="shared" si="66"/>
        <v>21895</v>
      </c>
    </row>
    <row r="568" spans="1:33" x14ac:dyDescent="0.25">
      <c r="A568">
        <v>21513</v>
      </c>
      <c r="B568">
        <v>47</v>
      </c>
      <c r="C568">
        <v>5.79</v>
      </c>
      <c r="D568">
        <v>3</v>
      </c>
      <c r="E568">
        <v>0.25</v>
      </c>
      <c r="F568" s="5">
        <f>DetailTicketJuilletAout2021[[#This Row],[Qte]]*(DetailTicketJuilletAout2021[[#This Row],[PrixUnit]]*(1-DetailTicketJuilletAout2021[[#This Row],[Remise%]]))</f>
        <v>13.0275</v>
      </c>
      <c r="I568" s="5">
        <f>SUMIF(DétailTicketJuilletAoût2021!A563:A3595,DétailTicketJuilletAoût2021!J568,DétailTicketJuilletAoût2021!F563:F3595)</f>
        <v>16.02</v>
      </c>
      <c r="J568">
        <f t="shared" si="69"/>
        <v>21891</v>
      </c>
      <c r="AE568" t="str" cm="1">
        <f t="array" ref="AE568">_xlfn.IFS(AG568=TicketJuilletAout2021[[#This Row],[NoTicket]],TicketJuilletAout2021[[#This Row],[CodeCli]])</f>
        <v>JAHEN</v>
      </c>
      <c r="AF568" s="20">
        <f t="shared" si="64"/>
        <v>24.969312500000001</v>
      </c>
      <c r="AG568">
        <f t="shared" si="66"/>
        <v>21896</v>
      </c>
    </row>
    <row r="569" spans="1:33" x14ac:dyDescent="0.25">
      <c r="A569">
        <v>21514</v>
      </c>
      <c r="B569">
        <v>26</v>
      </c>
      <c r="C569">
        <v>18.899999999999999</v>
      </c>
      <c r="D569">
        <v>4</v>
      </c>
      <c r="E569">
        <v>0</v>
      </c>
      <c r="F569" s="5">
        <f>DetailTicketJuilletAout2021[[#This Row],[Qte]]*(DetailTicketJuilletAout2021[[#This Row],[PrixUnit]]*(1-DetailTicketJuilletAout2021[[#This Row],[Remise%]]))</f>
        <v>75.599999999999994</v>
      </c>
      <c r="I569" s="5">
        <f>SUMIF(DétailTicketJuilletAoût2021!A564:A3596,DétailTicketJuilletAoût2021!J569,DétailTicketJuilletAoût2021!F564:F3596)</f>
        <v>106.68</v>
      </c>
      <c r="J569">
        <f t="shared" si="69"/>
        <v>21892</v>
      </c>
      <c r="AE569" t="str" cm="1">
        <f t="array" ref="AE569">_xlfn.IFS(AG569=TicketJuilletAout2021[[#This Row],[NoTicket]],TicketJuilletAout2021[[#This Row],[CodeCli]])</f>
        <v>MOELK</v>
      </c>
      <c r="AF569" s="20">
        <f t="shared" si="64"/>
        <v>7.32</v>
      </c>
      <c r="AG569">
        <f t="shared" si="66"/>
        <v>21897</v>
      </c>
    </row>
    <row r="570" spans="1:33" x14ac:dyDescent="0.25">
      <c r="A570">
        <v>21514</v>
      </c>
      <c r="B570">
        <v>54</v>
      </c>
      <c r="C570">
        <v>4.57</v>
      </c>
      <c r="D570">
        <v>3</v>
      </c>
      <c r="E570">
        <v>0</v>
      </c>
      <c r="F570" s="5">
        <f>DetailTicketJuilletAout2021[[#This Row],[Qte]]*(DetailTicketJuilletAout2021[[#This Row],[PrixUnit]]*(1-DetailTicketJuilletAout2021[[#This Row],[Remise%]]))</f>
        <v>13.71</v>
      </c>
      <c r="I570" s="5">
        <f>SUMIF(DétailTicketJuilletAoût2021!A565:A3597,DétailTicketJuilletAoût2021!J570,DétailTicketJuilletAoût2021!F565:F3597)</f>
        <v>160.65199999999999</v>
      </c>
      <c r="J570">
        <f t="shared" si="69"/>
        <v>21893</v>
      </c>
      <c r="AE570" t="str" cm="1">
        <f t="array" ref="AE570">_xlfn.IFS(AG570=TicketJuilletAout2021[[#This Row],[NoTicket]],TicketJuilletAout2021[[#This Row],[CodeCli]])</f>
        <v>HALER</v>
      </c>
      <c r="AF570" s="20">
        <f t="shared" si="64"/>
        <v>339.76274999999998</v>
      </c>
      <c r="AG570">
        <f t="shared" si="66"/>
        <v>21898</v>
      </c>
    </row>
    <row r="571" spans="1:33" x14ac:dyDescent="0.25">
      <c r="A571">
        <v>21515</v>
      </c>
      <c r="B571">
        <v>56</v>
      </c>
      <c r="C571">
        <v>23.17</v>
      </c>
      <c r="D571">
        <v>3</v>
      </c>
      <c r="E571">
        <v>0</v>
      </c>
      <c r="F571" s="5">
        <f>DetailTicketJuilletAout2021[[#This Row],[Qte]]*(DetailTicketJuilletAout2021[[#This Row],[PrixUnit]]*(1-DetailTicketJuilletAout2021[[#This Row],[Remise%]]))</f>
        <v>69.510000000000005</v>
      </c>
      <c r="I571" s="5">
        <f>SUMIF(DétailTicketJuilletAoût2021!A566:A3598,DétailTicketJuilletAoût2021!J571,DétailTicketJuilletAoût2021!F566:F3598)</f>
        <v>135.381</v>
      </c>
      <c r="J571">
        <f t="shared" si="69"/>
        <v>21894</v>
      </c>
      <c r="AE571" t="str" cm="1">
        <f t="array" ref="AE571">_xlfn.IFS(AG571=TicketJuilletAout2021[[#This Row],[NoTicket]],TicketJuilletAout2021[[#This Row],[CodeCli]])</f>
        <v>CHBES</v>
      </c>
      <c r="AF571" s="20">
        <f t="shared" si="64"/>
        <v>201.68899999999999</v>
      </c>
      <c r="AG571">
        <f t="shared" si="66"/>
        <v>21899</v>
      </c>
    </row>
    <row r="572" spans="1:33" x14ac:dyDescent="0.25">
      <c r="A572">
        <v>21516</v>
      </c>
      <c r="B572">
        <v>11</v>
      </c>
      <c r="C572">
        <v>12.81</v>
      </c>
      <c r="D572">
        <v>4</v>
      </c>
      <c r="E572">
        <v>0</v>
      </c>
      <c r="F572" s="5">
        <f>DetailTicketJuilletAout2021[[#This Row],[Qte]]*(DetailTicketJuilletAout2021[[#This Row],[PrixUnit]]*(1-DetailTicketJuilletAout2021[[#This Row],[Remise%]]))</f>
        <v>51.24</v>
      </c>
      <c r="I572" s="5">
        <f>SUMIF(DétailTicketJuilletAoût2021!A567:A3599,DétailTicketJuilletAoût2021!J572,DétailTicketJuilletAoût2021!F567:F3599)</f>
        <v>73.786000000000001</v>
      </c>
      <c r="J572">
        <f t="shared" si="69"/>
        <v>21895</v>
      </c>
      <c r="AE572" t="str" cm="1">
        <f t="array" ref="AE572">_xlfn.IFS(AG572=TicketJuilletAout2021[[#This Row],[NoTicket]],TicketJuilletAout2021[[#This Row],[CodeCli]])</f>
        <v>NISCH</v>
      </c>
      <c r="AF572" s="20">
        <f t="shared" si="64"/>
        <v>47.564999999999998</v>
      </c>
      <c r="AG572">
        <f t="shared" si="66"/>
        <v>21900</v>
      </c>
    </row>
    <row r="573" spans="1:33" x14ac:dyDescent="0.25">
      <c r="A573">
        <v>21516</v>
      </c>
      <c r="B573">
        <v>76</v>
      </c>
      <c r="C573">
        <v>10.98</v>
      </c>
      <c r="D573">
        <v>4</v>
      </c>
      <c r="E573">
        <v>0.15</v>
      </c>
      <c r="F573" s="5">
        <f>DetailTicketJuilletAout2021[[#This Row],[Qte]]*(DetailTicketJuilletAout2021[[#This Row],[PrixUnit]]*(1-DetailTicketJuilletAout2021[[#This Row],[Remise%]]))</f>
        <v>37.332000000000001</v>
      </c>
      <c r="I573" s="5">
        <f>SUMIF(DétailTicketJuilletAoût2021!A568:A3600,DétailTicketJuilletAoût2021!J573,DétailTicketJuilletAoût2021!F568:F3600)</f>
        <v>199.75450000000001</v>
      </c>
      <c r="J573">
        <f t="shared" si="69"/>
        <v>21896</v>
      </c>
      <c r="AE573" t="str" cm="1">
        <f t="array" ref="AE573">_xlfn.IFS(AG573=TicketJuilletAout2021[[#This Row],[NoTicket]],TicketJuilletAout2021[[#This Row],[CodeCli]])</f>
        <v>MICOL</v>
      </c>
      <c r="AF573" s="20">
        <f t="shared" si="64"/>
        <v>53.123666666666672</v>
      </c>
      <c r="AG573">
        <f t="shared" si="66"/>
        <v>21901</v>
      </c>
    </row>
    <row r="574" spans="1:33" x14ac:dyDescent="0.25">
      <c r="A574">
        <v>21517</v>
      </c>
      <c r="B574">
        <v>2</v>
      </c>
      <c r="C574">
        <v>11.59</v>
      </c>
      <c r="D574">
        <v>4</v>
      </c>
      <c r="E574">
        <v>0</v>
      </c>
      <c r="F574" s="5">
        <f>DetailTicketJuilletAout2021[[#This Row],[Qte]]*(DetailTicketJuilletAout2021[[#This Row],[PrixUnit]]*(1-DetailTicketJuilletAout2021[[#This Row],[Remise%]]))</f>
        <v>46.36</v>
      </c>
      <c r="I574" s="5">
        <f>SUMIF(DétailTicketJuilletAoût2021!A569:A3601,DétailTicketJuilletAoût2021!J574,DétailTicketJuilletAoût2021!F569:F3601)</f>
        <v>7.32</v>
      </c>
      <c r="J574">
        <f t="shared" si="69"/>
        <v>21897</v>
      </c>
      <c r="AE574" t="str" cm="1">
        <f t="array" ref="AE574">_xlfn.IFS(AG574=TicketJuilletAout2021[[#This Row],[NoTicket]],TicketJuilletAout2021[[#This Row],[CodeCli]])</f>
        <v>ALCLE</v>
      </c>
      <c r="AF574" s="20">
        <f t="shared" si="64"/>
        <v>86.91</v>
      </c>
      <c r="AG574">
        <f t="shared" si="66"/>
        <v>21902</v>
      </c>
    </row>
    <row r="575" spans="1:33" x14ac:dyDescent="0.25">
      <c r="A575">
        <v>21517</v>
      </c>
      <c r="B575">
        <v>22</v>
      </c>
      <c r="C575">
        <v>12.81</v>
      </c>
      <c r="D575">
        <v>4</v>
      </c>
      <c r="E575">
        <v>0</v>
      </c>
      <c r="F575" s="5">
        <f>DetailTicketJuilletAout2021[[#This Row],[Qte]]*(DetailTicketJuilletAout2021[[#This Row],[PrixUnit]]*(1-DetailTicketJuilletAout2021[[#This Row],[Remise%]]))</f>
        <v>51.24</v>
      </c>
      <c r="I575" s="5">
        <f>SUMIF(DétailTicketJuilletAoût2021!A570:A3602,DétailTicketJuilletAoût2021!J575,DétailTicketJuilletAoût2021!F570:F3602)</f>
        <v>679.52549999999997</v>
      </c>
      <c r="J575">
        <f t="shared" si="69"/>
        <v>21898</v>
      </c>
      <c r="AE575" t="str" cm="1">
        <f t="array" ref="AE575">_xlfn.IFS(AG575=TicketJuilletAout2021[[#This Row],[NoTicket]],TicketJuilletAout2021[[#This Row],[CodeCli]])</f>
        <v>PHFRO</v>
      </c>
      <c r="AF575" s="20">
        <f t="shared" si="64"/>
        <v>101.38</v>
      </c>
      <c r="AG575">
        <f t="shared" si="66"/>
        <v>21903</v>
      </c>
    </row>
    <row r="576" spans="1:33" x14ac:dyDescent="0.25">
      <c r="A576">
        <v>21517</v>
      </c>
      <c r="B576">
        <v>72</v>
      </c>
      <c r="C576">
        <v>21.19</v>
      </c>
      <c r="D576">
        <v>4</v>
      </c>
      <c r="E576">
        <v>0</v>
      </c>
      <c r="F576" s="5">
        <f>DetailTicketJuilletAout2021[[#This Row],[Qte]]*(DetailTicketJuilletAout2021[[#This Row],[PrixUnit]]*(1-DetailTicketJuilletAout2021[[#This Row],[Remise%]]))</f>
        <v>84.76</v>
      </c>
      <c r="I576" s="5">
        <f>SUMIF(DétailTicketJuilletAoût2021!A571:A3603,DétailTicketJuilletAoût2021!J576,DétailTicketJuilletAoût2021!F571:F3603)</f>
        <v>806.75599999999997</v>
      </c>
      <c r="J576">
        <f t="shared" si="69"/>
        <v>21899</v>
      </c>
      <c r="AE576" t="str" cm="1">
        <f t="array" ref="AE576">_xlfn.IFS(AG576=TicketJuilletAout2021[[#This Row],[NoTicket]],TicketJuilletAout2021[[#This Row],[CodeCli]])</f>
        <v>ROHAM</v>
      </c>
      <c r="AF576" s="20">
        <f t="shared" si="64"/>
        <v>97.86</v>
      </c>
      <c r="AG576">
        <f t="shared" si="66"/>
        <v>21904</v>
      </c>
    </row>
    <row r="577" spans="1:33" x14ac:dyDescent="0.25">
      <c r="A577">
        <v>21518</v>
      </c>
      <c r="B577">
        <v>46</v>
      </c>
      <c r="C577">
        <v>7.32</v>
      </c>
      <c r="D577">
        <v>4</v>
      </c>
      <c r="E577">
        <v>0</v>
      </c>
      <c r="F577" s="5">
        <f>DetailTicketJuilletAout2021[[#This Row],[Qte]]*(DetailTicketJuilletAout2021[[#This Row],[PrixUnit]]*(1-DetailTicketJuilletAout2021[[#This Row],[Remise%]]))</f>
        <v>29.28</v>
      </c>
      <c r="I577" s="5">
        <f>SUMIF(DétailTicketJuilletAoût2021!A572:A3604,DétailTicketJuilletAoût2021!J577,DétailTicketJuilletAoût2021!F572:F3604)</f>
        <v>95.13</v>
      </c>
      <c r="J577">
        <f t="shared" si="69"/>
        <v>21900</v>
      </c>
      <c r="AE577" t="str" cm="1">
        <f t="array" ref="AE577">_xlfn.IFS(AG577=TicketJuilletAout2021[[#This Row],[NoTicket]],TicketJuilletAout2021[[#This Row],[CodeCli]])</f>
        <v>JEMAN</v>
      </c>
      <c r="AF577" s="20">
        <f t="shared" si="64"/>
        <v>62.961749999999995</v>
      </c>
      <c r="AG577">
        <f t="shared" si="66"/>
        <v>21905</v>
      </c>
    </row>
    <row r="578" spans="1:33" x14ac:dyDescent="0.25">
      <c r="A578">
        <v>21518</v>
      </c>
      <c r="B578">
        <v>56</v>
      </c>
      <c r="C578">
        <v>23.17</v>
      </c>
      <c r="D578">
        <v>3</v>
      </c>
      <c r="E578">
        <v>0.1</v>
      </c>
      <c r="F578" s="5">
        <f>DetailTicketJuilletAout2021[[#This Row],[Qte]]*(DetailTicketJuilletAout2021[[#This Row],[PrixUnit]]*(1-DetailTicketJuilletAout2021[[#This Row],[Remise%]]))</f>
        <v>62.559000000000005</v>
      </c>
      <c r="I578" s="5">
        <f>SUMIF(DétailTicketJuilletAoût2021!A573:A3605,DétailTicketJuilletAoût2021!J578,DétailTicketJuilletAoût2021!F573:F3605)</f>
        <v>318.74200000000002</v>
      </c>
      <c r="J578">
        <f t="shared" si="69"/>
        <v>21901</v>
      </c>
      <c r="AE578" t="str" cm="1">
        <f t="array" ref="AE578">_xlfn.IFS(AG578=TicketJuilletAout2021[[#This Row],[NoTicket]],TicketJuilletAout2021[[#This Row],[CodeCli]])</f>
        <v>REDAN</v>
      </c>
      <c r="AF578" s="20">
        <f t="shared" si="64"/>
        <v>37.5</v>
      </c>
      <c r="AG578">
        <f t="shared" si="66"/>
        <v>21906</v>
      </c>
    </row>
    <row r="579" spans="1:33" x14ac:dyDescent="0.25">
      <c r="A579">
        <v>21518</v>
      </c>
      <c r="B579">
        <v>64</v>
      </c>
      <c r="C579">
        <v>20.28</v>
      </c>
      <c r="D579">
        <v>3</v>
      </c>
      <c r="E579">
        <v>0.1</v>
      </c>
      <c r="F579" s="5">
        <f>DetailTicketJuilletAout2021[[#This Row],[Qte]]*(DetailTicketJuilletAout2021[[#This Row],[PrixUnit]]*(1-DetailTicketJuilletAout2021[[#This Row],[Remise%]]))</f>
        <v>54.756000000000007</v>
      </c>
      <c r="I579" s="5">
        <f>SUMIF(DétailTicketJuilletAoût2021!A574:A3606,DétailTicketJuilletAoût2021!J579,DétailTicketJuilletAoût2021!F574:F3606)</f>
        <v>86.91</v>
      </c>
      <c r="J579">
        <f t="shared" si="69"/>
        <v>21902</v>
      </c>
      <c r="AE579" t="str" cm="1">
        <f t="array" ref="AE579">_xlfn.IFS(AG579=TicketJuilletAout2021[[#This Row],[NoTicket]],TicketJuilletAout2021[[#This Row],[CodeCli]])</f>
        <v>ERBEC</v>
      </c>
      <c r="AF579" s="20">
        <f t="shared" ref="AF579:AF642" si="71">I584/COUNTIF(A579:A3611,AG579)</f>
        <v>85.06</v>
      </c>
      <c r="AG579">
        <f t="shared" si="66"/>
        <v>21907</v>
      </c>
    </row>
    <row r="580" spans="1:33" x14ac:dyDescent="0.25">
      <c r="A580">
        <v>21518</v>
      </c>
      <c r="B580">
        <v>75</v>
      </c>
      <c r="C580">
        <v>4.7300000000000004</v>
      </c>
      <c r="D580">
        <v>3</v>
      </c>
      <c r="E580">
        <v>0.1</v>
      </c>
      <c r="F580" s="5">
        <f>DetailTicketJuilletAout2021[[#This Row],[Qte]]*(DetailTicketJuilletAout2021[[#This Row],[PrixUnit]]*(1-DetailTicketJuilletAout2021[[#This Row],[Remise%]]))</f>
        <v>12.771000000000001</v>
      </c>
      <c r="I580" s="5">
        <f>SUMIF(DétailTicketJuilletAoût2021!A575:A3607,DétailTicketJuilletAoût2021!J580,DétailTicketJuilletAoût2021!F575:F3607)</f>
        <v>202.76</v>
      </c>
      <c r="J580">
        <f t="shared" si="69"/>
        <v>21903</v>
      </c>
      <c r="AE580" t="str" cm="1">
        <f t="array" ref="AE580">_xlfn.IFS(AG580=TicketJuilletAout2021[[#This Row],[NoTicket]],TicketJuilletAout2021[[#This Row],[CodeCli]])</f>
        <v>JEBOR</v>
      </c>
      <c r="AF580" s="20">
        <f t="shared" si="71"/>
        <v>44.055</v>
      </c>
      <c r="AG580">
        <f t="shared" ref="AG580:AG643" si="72">AG579+1</f>
        <v>21908</v>
      </c>
    </row>
    <row r="581" spans="1:33" x14ac:dyDescent="0.25">
      <c r="A581">
        <v>21519</v>
      </c>
      <c r="B581">
        <v>53</v>
      </c>
      <c r="C581">
        <v>19.97</v>
      </c>
      <c r="D581">
        <v>4</v>
      </c>
      <c r="E581">
        <v>0</v>
      </c>
      <c r="F581" s="5">
        <f>DetailTicketJuilletAout2021[[#This Row],[Qte]]*(DetailTicketJuilletAout2021[[#This Row],[PrixUnit]]*(1-DetailTicketJuilletAout2021[[#This Row],[Remise%]]))</f>
        <v>79.88</v>
      </c>
      <c r="I581" s="5">
        <f>SUMIF(DétailTicketJuilletAoût2021!A576:A3608,DétailTicketJuilletAoût2021!J581,DétailTicketJuilletAoût2021!F576:F3608)</f>
        <v>195.72</v>
      </c>
      <c r="J581">
        <f t="shared" si="69"/>
        <v>21904</v>
      </c>
      <c r="AE581" t="str" cm="1">
        <f t="array" ref="AE581">_xlfn.IFS(AG581=TicketJuilletAout2021[[#This Row],[NoTicket]],TicketJuilletAout2021[[#This Row],[CodeCli]])</f>
        <v>FAMAR</v>
      </c>
      <c r="AF581" s="20">
        <f t="shared" si="71"/>
        <v>67.84</v>
      </c>
      <c r="AG581">
        <f t="shared" si="72"/>
        <v>21909</v>
      </c>
    </row>
    <row r="582" spans="1:33" x14ac:dyDescent="0.25">
      <c r="A582">
        <v>21520</v>
      </c>
      <c r="B582">
        <v>19</v>
      </c>
      <c r="C582">
        <v>5.49</v>
      </c>
      <c r="D582">
        <v>4</v>
      </c>
      <c r="E582">
        <v>0.2</v>
      </c>
      <c r="F582" s="5">
        <f>DetailTicketJuilletAout2021[[#This Row],[Qte]]*(DetailTicketJuilletAout2021[[#This Row],[PrixUnit]]*(1-DetailTicketJuilletAout2021[[#This Row],[Remise%]]))</f>
        <v>17.568000000000001</v>
      </c>
      <c r="I582" s="5">
        <f>SUMIF(DétailTicketJuilletAoût2021!A577:A3609,DétailTicketJuilletAoût2021!J582,DétailTicketJuilletAoût2021!F577:F3609)</f>
        <v>251.84699999999998</v>
      </c>
      <c r="J582">
        <f t="shared" si="69"/>
        <v>21905</v>
      </c>
      <c r="AE582" t="str" cm="1">
        <f t="array" ref="AE582">_xlfn.IFS(AG582=TicketJuilletAout2021[[#This Row],[NoTicket]],TicketJuilletAout2021[[#This Row],[CodeCli]])</f>
        <v>GECAU</v>
      </c>
      <c r="AF582" s="20">
        <f t="shared" si="71"/>
        <v>525.34</v>
      </c>
      <c r="AG582">
        <f t="shared" si="72"/>
        <v>21910</v>
      </c>
    </row>
    <row r="583" spans="1:33" x14ac:dyDescent="0.25">
      <c r="A583">
        <v>21520</v>
      </c>
      <c r="B583">
        <v>34</v>
      </c>
      <c r="C583">
        <v>8.5399999999999991</v>
      </c>
      <c r="D583">
        <v>3</v>
      </c>
      <c r="E583">
        <v>0.2</v>
      </c>
      <c r="F583" s="5">
        <f>DetailTicketJuilletAout2021[[#This Row],[Qte]]*(DetailTicketJuilletAout2021[[#This Row],[PrixUnit]]*(1-DetailTicketJuilletAout2021[[#This Row],[Remise%]]))</f>
        <v>20.495999999999999</v>
      </c>
      <c r="I583" s="5">
        <f>SUMIF(DétailTicketJuilletAoût2021!A578:A3610,DétailTicketJuilletAoût2021!J583,DétailTicketJuilletAoût2021!F578:F3610)</f>
        <v>75</v>
      </c>
      <c r="J583">
        <f t="shared" si="69"/>
        <v>21906</v>
      </c>
      <c r="AE583" t="str" cm="1">
        <f t="array" ref="AE583">_xlfn.IFS(AG583=TicketJuilletAout2021[[#This Row],[NoTicket]],TicketJuilletAout2021[[#This Row],[CodeCli]])</f>
        <v>GAANT</v>
      </c>
      <c r="AF583" s="20">
        <f t="shared" si="71"/>
        <v>61.357500000000002</v>
      </c>
      <c r="AG583">
        <f t="shared" si="72"/>
        <v>21911</v>
      </c>
    </row>
    <row r="584" spans="1:33" x14ac:dyDescent="0.25">
      <c r="A584">
        <v>21520</v>
      </c>
      <c r="B584">
        <v>57</v>
      </c>
      <c r="C584">
        <v>11.89</v>
      </c>
      <c r="D584">
        <v>4</v>
      </c>
      <c r="E584">
        <v>0.2</v>
      </c>
      <c r="F584" s="5">
        <f>DetailTicketJuilletAout2021[[#This Row],[Qte]]*(DetailTicketJuilletAout2021[[#This Row],[PrixUnit]]*(1-DetailTicketJuilletAout2021[[#This Row],[Remise%]]))</f>
        <v>38.048000000000002</v>
      </c>
      <c r="I584" s="5">
        <f>SUMIF(DétailTicketJuilletAoût2021!A579:A3611,DétailTicketJuilletAoût2021!J584,DétailTicketJuilletAoût2021!F579:F3611)</f>
        <v>170.12</v>
      </c>
      <c r="J584">
        <f t="shared" si="69"/>
        <v>21907</v>
      </c>
      <c r="AE584" t="str" cm="1">
        <f t="array" ref="AE584">_xlfn.IFS(AG584=TicketJuilletAout2021[[#This Row],[NoTicket]],TicketJuilletAout2021[[#This Row],[CodeCli]])</f>
        <v>CEGRO</v>
      </c>
      <c r="AF584" s="20">
        <f t="shared" si="71"/>
        <v>55.877500000000005</v>
      </c>
      <c r="AG584">
        <f t="shared" si="72"/>
        <v>21912</v>
      </c>
    </row>
    <row r="585" spans="1:33" x14ac:dyDescent="0.25">
      <c r="A585">
        <v>21521</v>
      </c>
      <c r="B585">
        <v>12</v>
      </c>
      <c r="C585">
        <v>23.17</v>
      </c>
      <c r="D585">
        <v>4</v>
      </c>
      <c r="E585">
        <v>0</v>
      </c>
      <c r="F585" s="5">
        <f>DetailTicketJuilletAout2021[[#This Row],[Qte]]*(DetailTicketJuilletAout2021[[#This Row],[PrixUnit]]*(1-DetailTicketJuilletAout2021[[#This Row],[Remise%]]))</f>
        <v>92.68</v>
      </c>
      <c r="I585" s="5">
        <f>SUMIF(DétailTicketJuilletAoût2021!A580:A3612,DétailTicketJuilletAoût2021!J585,DétailTicketJuilletAoût2021!F580:F3612)</f>
        <v>88.11</v>
      </c>
      <c r="J585">
        <f t="shared" ref="J585:J648" si="73">J584+1</f>
        <v>21908</v>
      </c>
      <c r="AE585" t="str" cm="1">
        <f t="array" ref="AE585">_xlfn.IFS(AG585=TicketJuilletAout2021[[#This Row],[NoTicket]],TicketJuilletAout2021[[#This Row],[CodeCli]])</f>
        <v>ALDUV</v>
      </c>
      <c r="AF585" s="20">
        <f t="shared" si="71"/>
        <v>256.72000000000003</v>
      </c>
      <c r="AG585">
        <f t="shared" si="72"/>
        <v>21913</v>
      </c>
    </row>
    <row r="586" spans="1:33" x14ac:dyDescent="0.25">
      <c r="A586">
        <v>21521</v>
      </c>
      <c r="B586">
        <v>16</v>
      </c>
      <c r="C586">
        <v>10.67</v>
      </c>
      <c r="D586">
        <v>4</v>
      </c>
      <c r="E586">
        <v>0</v>
      </c>
      <c r="F586" s="5">
        <f>DetailTicketJuilletAout2021[[#This Row],[Qte]]*(DetailTicketJuilletAout2021[[#This Row],[PrixUnit]]*(1-DetailTicketJuilletAout2021[[#This Row],[Remise%]]))</f>
        <v>42.68</v>
      </c>
      <c r="I586" s="5">
        <f>SUMIF(DétailTicketJuilletAoût2021!A581:A3613,DétailTicketJuilletAoût2021!J586,DétailTicketJuilletAoût2021!F581:F3613)</f>
        <v>135.68</v>
      </c>
      <c r="J586">
        <f t="shared" si="73"/>
        <v>21909</v>
      </c>
      <c r="AE586" t="str" cm="1">
        <f t="array" ref="AE586">_xlfn.IFS(AG586=TicketJuilletAout2021[[#This Row],[NoTicket]],TicketJuilletAout2021[[#This Row],[CodeCli]])</f>
        <v>CÉDAU</v>
      </c>
      <c r="AF586" s="20">
        <f t="shared" si="71"/>
        <v>49.334000000000003</v>
      </c>
      <c r="AG586">
        <f t="shared" si="72"/>
        <v>21914</v>
      </c>
    </row>
    <row r="587" spans="1:33" x14ac:dyDescent="0.25">
      <c r="A587">
        <v>21521</v>
      </c>
      <c r="B587">
        <v>64</v>
      </c>
      <c r="C587">
        <v>20.28</v>
      </c>
      <c r="D587">
        <v>4</v>
      </c>
      <c r="E587">
        <v>0</v>
      </c>
      <c r="F587" s="5">
        <f>DetailTicketJuilletAout2021[[#This Row],[Qte]]*(DetailTicketJuilletAout2021[[#This Row],[PrixUnit]]*(1-DetailTicketJuilletAout2021[[#This Row],[Remise%]]))</f>
        <v>81.12</v>
      </c>
      <c r="I587" s="5">
        <f>SUMIF(DétailTicketJuilletAoût2021!A582:A3614,DétailTicketJuilletAoût2021!J587,DétailTicketJuilletAoût2021!F582:F3614)</f>
        <v>1050.68</v>
      </c>
      <c r="J587">
        <f t="shared" si="73"/>
        <v>21910</v>
      </c>
      <c r="AE587" t="str" cm="1">
        <f t="array" ref="AE587">_xlfn.IFS(AG587=TicketJuilletAout2021[[#This Row],[NoTicket]],TicketJuilletAout2021[[#This Row],[CodeCli]])</f>
        <v>OLLHE</v>
      </c>
      <c r="AF587" s="20">
        <f t="shared" si="71"/>
        <v>61.923000000000002</v>
      </c>
      <c r="AG587">
        <f t="shared" si="72"/>
        <v>21915</v>
      </c>
    </row>
    <row r="588" spans="1:33" x14ac:dyDescent="0.25">
      <c r="A588">
        <v>21521</v>
      </c>
      <c r="B588">
        <v>74</v>
      </c>
      <c r="C588">
        <v>6.1</v>
      </c>
      <c r="D588">
        <v>3</v>
      </c>
      <c r="E588">
        <v>0</v>
      </c>
      <c r="F588" s="5">
        <f>DetailTicketJuilletAout2021[[#This Row],[Qte]]*(DetailTicketJuilletAout2021[[#This Row],[PrixUnit]]*(1-DetailTicketJuilletAout2021[[#This Row],[Remise%]]))</f>
        <v>18.299999999999997</v>
      </c>
      <c r="I588" s="5">
        <f>SUMIF(DétailTicketJuilletAoût2021!A583:A3615,DétailTicketJuilletAoût2021!J588,DétailTicketJuilletAoût2021!F583:F3615)</f>
        <v>245.43</v>
      </c>
      <c r="J588">
        <f t="shared" si="73"/>
        <v>21911</v>
      </c>
      <c r="AE588" t="str" cm="1">
        <f t="array" ref="AE588">_xlfn.IFS(AG588=TicketJuilletAout2021[[#This Row],[NoTicket]],TicketJuilletAout2021[[#This Row],[CodeCli]])</f>
        <v>CEGRO</v>
      </c>
      <c r="AF588" s="20">
        <f t="shared" si="71"/>
        <v>207.33275</v>
      </c>
      <c r="AG588">
        <f t="shared" si="72"/>
        <v>21916</v>
      </c>
    </row>
    <row r="589" spans="1:33" x14ac:dyDescent="0.25">
      <c r="A589">
        <v>21522</v>
      </c>
      <c r="B589">
        <v>2</v>
      </c>
      <c r="C589">
        <v>11.59</v>
      </c>
      <c r="D589">
        <v>3</v>
      </c>
      <c r="E589">
        <v>0.15</v>
      </c>
      <c r="F589" s="5">
        <f>DetailTicketJuilletAout2021[[#This Row],[Qte]]*(DetailTicketJuilletAout2021[[#This Row],[PrixUnit]]*(1-DetailTicketJuilletAout2021[[#This Row],[Remise%]]))</f>
        <v>29.554499999999997</v>
      </c>
      <c r="I589" s="5">
        <f>SUMIF(DétailTicketJuilletAoût2021!A584:A3616,DétailTicketJuilletAoût2021!J589,DétailTicketJuilletAoût2021!F584:F3616)</f>
        <v>223.51000000000002</v>
      </c>
      <c r="J589">
        <f t="shared" si="73"/>
        <v>21912</v>
      </c>
      <c r="AE589" t="str" cm="1">
        <f t="array" ref="AE589">_xlfn.IFS(AG589=TicketJuilletAout2021[[#This Row],[NoTicket]],TicketJuilletAout2021[[#This Row],[CodeCli]])</f>
        <v>PALEC</v>
      </c>
      <c r="AF589" s="20">
        <f t="shared" si="71"/>
        <v>99.695999999999998</v>
      </c>
      <c r="AG589">
        <f t="shared" si="72"/>
        <v>21917</v>
      </c>
    </row>
    <row r="590" spans="1:33" x14ac:dyDescent="0.25">
      <c r="A590">
        <v>21522</v>
      </c>
      <c r="B590">
        <v>16</v>
      </c>
      <c r="C590">
        <v>10.67</v>
      </c>
      <c r="D590">
        <v>3</v>
      </c>
      <c r="E590">
        <v>0.15</v>
      </c>
      <c r="F590" s="5">
        <f>DetailTicketJuilletAout2021[[#This Row],[Qte]]*(DetailTicketJuilletAout2021[[#This Row],[PrixUnit]]*(1-DetailTicketJuilletAout2021[[#This Row],[Remise%]]))</f>
        <v>27.208500000000001</v>
      </c>
      <c r="I590" s="5">
        <f>SUMIF(DétailTicketJuilletAoût2021!A585:A3617,DétailTicketJuilletAoût2021!J590,DétailTicketJuilletAoût2021!F585:F3617)</f>
        <v>1026.8800000000001</v>
      </c>
      <c r="J590">
        <f t="shared" si="73"/>
        <v>21913</v>
      </c>
      <c r="AE590" t="str" cm="1">
        <f t="array" ref="AE590">_xlfn.IFS(AG590=TicketJuilletAout2021[[#This Row],[NoTicket]],TicketJuilletAout2021[[#This Row],[CodeCli]])</f>
        <v>CHLEC</v>
      </c>
      <c r="AF590" s="20">
        <f t="shared" si="71"/>
        <v>68.67</v>
      </c>
      <c r="AG590">
        <f t="shared" si="72"/>
        <v>21918</v>
      </c>
    </row>
    <row r="591" spans="1:33" x14ac:dyDescent="0.25">
      <c r="A591">
        <v>21522</v>
      </c>
      <c r="B591">
        <v>29</v>
      </c>
      <c r="C591">
        <v>75.459999999999994</v>
      </c>
      <c r="D591">
        <v>3</v>
      </c>
      <c r="E591">
        <v>0.15</v>
      </c>
      <c r="F591" s="5">
        <f>DetailTicketJuilletAout2021[[#This Row],[Qte]]*(DetailTicketJuilletAout2021[[#This Row],[PrixUnit]]*(1-DetailTicketJuilletAout2021[[#This Row],[Remise%]]))</f>
        <v>192.42299999999997</v>
      </c>
      <c r="I591" s="5">
        <f>SUMIF(DétailTicketJuilletAoût2021!A586:A3618,DétailTicketJuilletAoût2021!J591,DétailTicketJuilletAoût2021!F586:F3618)</f>
        <v>197.33600000000001</v>
      </c>
      <c r="J591">
        <f t="shared" si="73"/>
        <v>21914</v>
      </c>
      <c r="AE591" t="str" cm="1">
        <f t="array" ref="AE591">_xlfn.IFS(AG591=TicketJuilletAout2021[[#This Row],[NoTicket]],TicketJuilletAout2021[[#This Row],[CodeCli]])</f>
        <v>JEHOU</v>
      </c>
      <c r="AF591" s="20">
        <f t="shared" si="71"/>
        <v>26.927500000000002</v>
      </c>
      <c r="AG591">
        <f t="shared" si="72"/>
        <v>21919</v>
      </c>
    </row>
    <row r="592" spans="1:33" x14ac:dyDescent="0.25">
      <c r="A592">
        <v>21522</v>
      </c>
      <c r="B592">
        <v>61</v>
      </c>
      <c r="C592">
        <v>17.38</v>
      </c>
      <c r="D592">
        <v>4</v>
      </c>
      <c r="E592">
        <v>0.15</v>
      </c>
      <c r="F592" s="5">
        <f>DetailTicketJuilletAout2021[[#This Row],[Qte]]*(DetailTicketJuilletAout2021[[#This Row],[PrixUnit]]*(1-DetailTicketJuilletAout2021[[#This Row],[Remise%]]))</f>
        <v>59.091999999999992</v>
      </c>
      <c r="I592" s="5">
        <f>SUMIF(DétailTicketJuilletAoût2021!A587:A3619,DétailTicketJuilletAoût2021!J592,DétailTicketJuilletAoût2021!F587:F3619)</f>
        <v>185.76900000000001</v>
      </c>
      <c r="J592">
        <f t="shared" si="73"/>
        <v>21915</v>
      </c>
      <c r="AE592" t="str" cm="1">
        <f t="array" ref="AE592">_xlfn.IFS(AG592=TicketJuilletAout2021[[#This Row],[NoTicket]],TicketJuilletAout2021[[#This Row],[CodeCli]])</f>
        <v>RARAB</v>
      </c>
      <c r="AF592" s="20">
        <f t="shared" si="71"/>
        <v>63.870000000000005</v>
      </c>
      <c r="AG592">
        <f t="shared" si="72"/>
        <v>21920</v>
      </c>
    </row>
    <row r="593" spans="1:33" x14ac:dyDescent="0.25">
      <c r="A593">
        <v>21523</v>
      </c>
      <c r="B593">
        <v>27</v>
      </c>
      <c r="C593">
        <v>26.83</v>
      </c>
      <c r="D593">
        <v>4</v>
      </c>
      <c r="E593">
        <v>0</v>
      </c>
      <c r="F593" s="5">
        <f>DetailTicketJuilletAout2021[[#This Row],[Qte]]*(DetailTicketJuilletAout2021[[#This Row],[PrixUnit]]*(1-DetailTicketJuilletAout2021[[#This Row],[Remise%]]))</f>
        <v>107.32</v>
      </c>
      <c r="I593" s="5">
        <f>SUMIF(DétailTicketJuilletAoût2021!A588:A3620,DétailTicketJuilletAoût2021!J593,DétailTicketJuilletAoût2021!F588:F3620)</f>
        <v>414.66550000000001</v>
      </c>
      <c r="J593">
        <f t="shared" si="73"/>
        <v>21916</v>
      </c>
      <c r="AE593" t="str" cm="1">
        <f t="array" ref="AE593">_xlfn.IFS(AG593=TicketJuilletAout2021[[#This Row],[NoTicket]],TicketJuilletAout2021[[#This Row],[CodeCli]])</f>
        <v>CEGRO</v>
      </c>
      <c r="AF593" s="20">
        <f t="shared" si="71"/>
        <v>61.335000000000008</v>
      </c>
      <c r="AG593">
        <f t="shared" si="72"/>
        <v>21921</v>
      </c>
    </row>
    <row r="594" spans="1:33" x14ac:dyDescent="0.25">
      <c r="A594">
        <v>21524</v>
      </c>
      <c r="B594">
        <v>11</v>
      </c>
      <c r="C594">
        <v>12.81</v>
      </c>
      <c r="D594">
        <v>3</v>
      </c>
      <c r="E594">
        <v>0</v>
      </c>
      <c r="F594" s="5">
        <f>DetailTicketJuilletAout2021[[#This Row],[Qte]]*(DetailTicketJuilletAout2021[[#This Row],[PrixUnit]]*(1-DetailTicketJuilletAout2021[[#This Row],[Remise%]]))</f>
        <v>38.43</v>
      </c>
      <c r="I594" s="5">
        <f>SUMIF(DétailTicketJuilletAoût2021!A589:A3621,DétailTicketJuilletAoût2021!J594,DétailTicketJuilletAoût2021!F589:F3621)</f>
        <v>199.392</v>
      </c>
      <c r="J594">
        <f t="shared" si="73"/>
        <v>21917</v>
      </c>
      <c r="AE594" t="str" cm="1">
        <f t="array" ref="AE594">_xlfn.IFS(AG594=TicketJuilletAout2021[[#This Row],[NoTicket]],TicketJuilletAout2021[[#This Row],[CodeCli]])</f>
        <v>RARAB</v>
      </c>
      <c r="AF594" s="20">
        <f t="shared" si="71"/>
        <v>39.024000000000001</v>
      </c>
      <c r="AG594">
        <f t="shared" si="72"/>
        <v>21922</v>
      </c>
    </row>
    <row r="595" spans="1:33" x14ac:dyDescent="0.25">
      <c r="A595">
        <v>21524</v>
      </c>
      <c r="B595">
        <v>54</v>
      </c>
      <c r="C595">
        <v>4.57</v>
      </c>
      <c r="D595">
        <v>4</v>
      </c>
      <c r="E595">
        <v>0</v>
      </c>
      <c r="F595" s="5">
        <f>DetailTicketJuilletAout2021[[#This Row],[Qte]]*(DetailTicketJuilletAout2021[[#This Row],[PrixUnit]]*(1-DetailTicketJuilletAout2021[[#This Row],[Remise%]]))</f>
        <v>18.28</v>
      </c>
      <c r="I595" s="5">
        <f>SUMIF(DétailTicketJuilletAoût2021!A590:A3622,DétailTicketJuilletAoût2021!J595,DétailTicketJuilletAoût2021!F590:F3622)</f>
        <v>343.35</v>
      </c>
      <c r="J595">
        <f t="shared" si="73"/>
        <v>21918</v>
      </c>
      <c r="AE595" t="str" cm="1">
        <f t="array" ref="AE595">_xlfn.IFS(AG595=TicketJuilletAout2021[[#This Row],[NoTicket]],TicketJuilletAout2021[[#This Row],[CodeCli]])</f>
        <v>MIGAL</v>
      </c>
      <c r="AF595" s="20">
        <f t="shared" si="71"/>
        <v>97.1875</v>
      </c>
      <c r="AG595">
        <f t="shared" si="72"/>
        <v>21923</v>
      </c>
    </row>
    <row r="596" spans="1:33" x14ac:dyDescent="0.25">
      <c r="A596">
        <v>21524</v>
      </c>
      <c r="B596">
        <v>66</v>
      </c>
      <c r="C596">
        <v>10.37</v>
      </c>
      <c r="D596">
        <v>4</v>
      </c>
      <c r="E596">
        <v>0</v>
      </c>
      <c r="F596" s="5">
        <f>DetailTicketJuilletAout2021[[#This Row],[Qte]]*(DetailTicketJuilletAout2021[[#This Row],[PrixUnit]]*(1-DetailTicketJuilletAout2021[[#This Row],[Remise%]]))</f>
        <v>41.48</v>
      </c>
      <c r="I596" s="5">
        <f>SUMIF(DétailTicketJuilletAoût2021!A591:A3623,DétailTicketJuilletAoût2021!J596,DétailTicketJuilletAoût2021!F591:F3623)</f>
        <v>107.71000000000001</v>
      </c>
      <c r="J596">
        <f t="shared" si="73"/>
        <v>21919</v>
      </c>
      <c r="AE596" t="str" cm="1">
        <f t="array" ref="AE596">_xlfn.IFS(AG596=TicketJuilletAout2021[[#This Row],[NoTicket]],TicketJuilletAout2021[[#This Row],[CodeCli]])</f>
        <v>CHGRA</v>
      </c>
      <c r="AF596" s="20">
        <f t="shared" si="71"/>
        <v>69.587500000000006</v>
      </c>
      <c r="AG596">
        <f t="shared" si="72"/>
        <v>21924</v>
      </c>
    </row>
    <row r="597" spans="1:33" x14ac:dyDescent="0.25">
      <c r="A597">
        <v>21525</v>
      </c>
      <c r="B597">
        <v>11</v>
      </c>
      <c r="C597">
        <v>12.81</v>
      </c>
      <c r="D597">
        <v>4</v>
      </c>
      <c r="E597">
        <v>0.2</v>
      </c>
      <c r="F597" s="5">
        <f>DetailTicketJuilletAout2021[[#This Row],[Qte]]*(DetailTicketJuilletAout2021[[#This Row],[PrixUnit]]*(1-DetailTicketJuilletAout2021[[#This Row],[Remise%]]))</f>
        <v>40.992000000000004</v>
      </c>
      <c r="I597" s="5">
        <f>SUMIF(DétailTicketJuilletAoût2021!A592:A3624,DétailTicketJuilletAoût2021!J597,DétailTicketJuilletAoût2021!F592:F3624)</f>
        <v>191.61</v>
      </c>
      <c r="J597">
        <f t="shared" si="73"/>
        <v>21920</v>
      </c>
      <c r="AE597" t="str" cm="1">
        <f t="array" ref="AE597">_xlfn.IFS(AG597=TicketJuilletAout2021[[#This Row],[NoTicket]],TicketJuilletAout2021[[#This Row],[CodeCli]])</f>
        <v>JAHEN</v>
      </c>
      <c r="AF597" s="20">
        <f t="shared" si="71"/>
        <v>121.19999999999999</v>
      </c>
      <c r="AG597">
        <f t="shared" si="72"/>
        <v>21925</v>
      </c>
    </row>
    <row r="598" spans="1:33" x14ac:dyDescent="0.25">
      <c r="A598">
        <v>21525</v>
      </c>
      <c r="B598">
        <v>28</v>
      </c>
      <c r="C598">
        <v>27.75</v>
      </c>
      <c r="D598">
        <v>4</v>
      </c>
      <c r="E598">
        <v>0</v>
      </c>
      <c r="F598" s="5">
        <f>DetailTicketJuilletAout2021[[#This Row],[Qte]]*(DetailTicketJuilletAout2021[[#This Row],[PrixUnit]]*(1-DetailTicketJuilletAout2021[[#This Row],[Remise%]]))</f>
        <v>111</v>
      </c>
      <c r="I598" s="5">
        <f>SUMIF(DétailTicketJuilletAoût2021!A593:A3625,DétailTicketJuilletAoût2021!J598,DétailTicketJuilletAoût2021!F593:F3625)</f>
        <v>122.67000000000002</v>
      </c>
      <c r="J598">
        <f t="shared" si="73"/>
        <v>21921</v>
      </c>
      <c r="AE598" t="str" cm="1">
        <f t="array" ref="AE598">_xlfn.IFS(AG598=TicketJuilletAout2021[[#This Row],[NoTicket]],TicketJuilletAout2021[[#This Row],[CodeCli]])</f>
        <v>BETIZ</v>
      </c>
      <c r="AF598" s="20">
        <f t="shared" si="71"/>
        <v>48.03</v>
      </c>
      <c r="AG598">
        <f t="shared" si="72"/>
        <v>21926</v>
      </c>
    </row>
    <row r="599" spans="1:33" x14ac:dyDescent="0.25">
      <c r="A599">
        <v>21526</v>
      </c>
      <c r="B599">
        <v>17</v>
      </c>
      <c r="C599">
        <v>23.78</v>
      </c>
      <c r="D599">
        <v>4</v>
      </c>
      <c r="E599">
        <v>0</v>
      </c>
      <c r="F599" s="5">
        <f>DetailTicketJuilletAout2021[[#This Row],[Qte]]*(DetailTicketJuilletAout2021[[#This Row],[PrixUnit]]*(1-DetailTicketJuilletAout2021[[#This Row],[Remise%]]))</f>
        <v>95.12</v>
      </c>
      <c r="I599" s="5">
        <f>SUMIF(DétailTicketJuilletAoût2021!A594:A3626,DétailTicketJuilletAoût2021!J599,DétailTicketJuilletAoût2021!F594:F3626)</f>
        <v>78.048000000000002</v>
      </c>
      <c r="J599">
        <f t="shared" si="73"/>
        <v>21922</v>
      </c>
      <c r="AE599" t="str" cm="1">
        <f t="array" ref="AE599">_xlfn.IFS(AG599=TicketJuilletAout2021[[#This Row],[NoTicket]],TicketJuilletAout2021[[#This Row],[CodeCli]])</f>
        <v>ARBLA</v>
      </c>
      <c r="AF599" s="20">
        <f t="shared" si="71"/>
        <v>40.539000000000001</v>
      </c>
      <c r="AG599">
        <f t="shared" si="72"/>
        <v>21927</v>
      </c>
    </row>
    <row r="600" spans="1:33" x14ac:dyDescent="0.25">
      <c r="A600">
        <v>21526</v>
      </c>
      <c r="B600">
        <v>26</v>
      </c>
      <c r="C600">
        <v>18.899999999999999</v>
      </c>
      <c r="D600">
        <v>4</v>
      </c>
      <c r="E600">
        <v>0</v>
      </c>
      <c r="F600" s="5">
        <f>DetailTicketJuilletAout2021[[#This Row],[Qte]]*(DetailTicketJuilletAout2021[[#This Row],[PrixUnit]]*(1-DetailTicketJuilletAout2021[[#This Row],[Remise%]]))</f>
        <v>75.599999999999994</v>
      </c>
      <c r="I600" s="5">
        <f>SUMIF(DétailTicketJuilletAoût2021!A595:A3627,DétailTicketJuilletAoût2021!J600,DétailTicketJuilletAoût2021!F595:F3627)</f>
        <v>388.75</v>
      </c>
      <c r="J600">
        <f t="shared" si="73"/>
        <v>21923</v>
      </c>
      <c r="AE600" t="str" cm="1">
        <f t="array" ref="AE600">_xlfn.IFS(AG600=TicketJuilletAout2021[[#This Row],[NoTicket]],TicketJuilletAout2021[[#This Row],[CodeCli]])</f>
        <v>MIGAL</v>
      </c>
      <c r="AF600" s="20">
        <f t="shared" si="71"/>
        <v>35.82</v>
      </c>
      <c r="AG600">
        <f t="shared" si="72"/>
        <v>21928</v>
      </c>
    </row>
    <row r="601" spans="1:33" x14ac:dyDescent="0.25">
      <c r="A601">
        <v>21526</v>
      </c>
      <c r="B601">
        <v>35</v>
      </c>
      <c r="C601">
        <v>10.98</v>
      </c>
      <c r="D601">
        <v>4</v>
      </c>
      <c r="E601">
        <v>0</v>
      </c>
      <c r="F601" s="5">
        <f>DetailTicketJuilletAout2021[[#This Row],[Qte]]*(DetailTicketJuilletAout2021[[#This Row],[PrixUnit]]*(1-DetailTicketJuilletAout2021[[#This Row],[Remise%]]))</f>
        <v>43.92</v>
      </c>
      <c r="I601" s="5">
        <f>SUMIF(DétailTicketJuilletAoût2021!A596:A3628,DétailTicketJuilletAoût2021!J601,DétailTicketJuilletAoût2021!F596:F3628)</f>
        <v>278.35000000000002</v>
      </c>
      <c r="J601">
        <f t="shared" si="73"/>
        <v>21924</v>
      </c>
      <c r="AE601" t="str" cm="1">
        <f t="array" ref="AE601">_xlfn.IFS(AG601=TicketJuilletAout2021[[#This Row],[NoTicket]],TicketJuilletAout2021[[#This Row],[CodeCli]])</f>
        <v>MOELK</v>
      </c>
      <c r="AF601" s="20">
        <f t="shared" si="71"/>
        <v>43.701333333333345</v>
      </c>
      <c r="AG601">
        <f t="shared" si="72"/>
        <v>21929</v>
      </c>
    </row>
    <row r="602" spans="1:33" x14ac:dyDescent="0.25">
      <c r="A602">
        <v>21526</v>
      </c>
      <c r="B602">
        <v>41</v>
      </c>
      <c r="C602">
        <v>5.79</v>
      </c>
      <c r="D602">
        <v>3</v>
      </c>
      <c r="E602">
        <v>0</v>
      </c>
      <c r="F602" s="5">
        <f>DetailTicketJuilletAout2021[[#This Row],[Qte]]*(DetailTicketJuilletAout2021[[#This Row],[PrixUnit]]*(1-DetailTicketJuilletAout2021[[#This Row],[Remise%]]))</f>
        <v>17.37</v>
      </c>
      <c r="I602" s="5">
        <f>SUMIF(DétailTicketJuilletAoût2021!A597:A3629,DétailTicketJuilletAoût2021!J602,DétailTicketJuilletAoût2021!F597:F3629)</f>
        <v>121.19999999999999</v>
      </c>
      <c r="J602">
        <f t="shared" si="73"/>
        <v>21925</v>
      </c>
      <c r="AE602" t="str" cm="1">
        <f t="array" ref="AE602">_xlfn.IFS(AG602=TicketJuilletAout2021[[#This Row],[NoTicket]],TicketJuilletAout2021[[#This Row],[CodeCli]])</f>
        <v>CHNIE</v>
      </c>
      <c r="AF602" s="20">
        <f t="shared" si="71"/>
        <v>172.345</v>
      </c>
      <c r="AG602">
        <f t="shared" si="72"/>
        <v>21930</v>
      </c>
    </row>
    <row r="603" spans="1:33" x14ac:dyDescent="0.25">
      <c r="A603">
        <v>21527</v>
      </c>
      <c r="B603">
        <v>39</v>
      </c>
      <c r="C603">
        <v>10.98</v>
      </c>
      <c r="D603">
        <v>4</v>
      </c>
      <c r="E603">
        <v>0</v>
      </c>
      <c r="F603" s="5">
        <f>DetailTicketJuilletAout2021[[#This Row],[Qte]]*(DetailTicketJuilletAout2021[[#This Row],[PrixUnit]]*(1-DetailTicketJuilletAout2021[[#This Row],[Remise%]]))</f>
        <v>43.92</v>
      </c>
      <c r="I603" s="5">
        <f>SUMIF(DétailTicketJuilletAoût2021!A598:A3630,DétailTicketJuilletAoût2021!J603,DétailTicketJuilletAoût2021!F598:F3630)</f>
        <v>48.03</v>
      </c>
      <c r="J603">
        <f t="shared" si="73"/>
        <v>21926</v>
      </c>
      <c r="AE603" t="str" cm="1">
        <f t="array" ref="AE603">_xlfn.IFS(AG603=TicketJuilletAout2021[[#This Row],[NoTicket]],TicketJuilletAout2021[[#This Row],[CodeCli]])</f>
        <v>CHBES</v>
      </c>
      <c r="AF603" s="20">
        <f t="shared" si="71"/>
        <v>51.856000000000002</v>
      </c>
      <c r="AG603">
        <f t="shared" si="72"/>
        <v>21931</v>
      </c>
    </row>
    <row r="604" spans="1:33" x14ac:dyDescent="0.25">
      <c r="A604">
        <v>21527</v>
      </c>
      <c r="B604">
        <v>54</v>
      </c>
      <c r="C604">
        <v>4.57</v>
      </c>
      <c r="D604">
        <v>4</v>
      </c>
      <c r="E604">
        <v>0</v>
      </c>
      <c r="F604" s="5">
        <f>DetailTicketJuilletAout2021[[#This Row],[Qte]]*(DetailTicketJuilletAout2021[[#This Row],[PrixUnit]]*(1-DetailTicketJuilletAout2021[[#This Row],[Remise%]]))</f>
        <v>18.28</v>
      </c>
      <c r="I604" s="5">
        <f>SUMIF(DétailTicketJuilletAoût2021!A599:A3631,DétailTicketJuilletAoût2021!J604,DétailTicketJuilletAoût2021!F599:F3631)</f>
        <v>202.69499999999999</v>
      </c>
      <c r="J604">
        <f t="shared" si="73"/>
        <v>21927</v>
      </c>
      <c r="AE604" t="str" cm="1">
        <f t="array" ref="AE604">_xlfn.IFS(AG604=TicketJuilletAout2021[[#This Row],[NoTicket]],TicketJuilletAout2021[[#This Row],[CodeCli]])</f>
        <v>JAHEN</v>
      </c>
      <c r="AF604" s="20">
        <f t="shared" si="71"/>
        <v>20.858999999999998</v>
      </c>
      <c r="AG604">
        <f t="shared" si="72"/>
        <v>21932</v>
      </c>
    </row>
    <row r="605" spans="1:33" x14ac:dyDescent="0.25">
      <c r="A605">
        <v>21528</v>
      </c>
      <c r="B605">
        <v>19</v>
      </c>
      <c r="C605">
        <v>5.49</v>
      </c>
      <c r="D605">
        <v>4</v>
      </c>
      <c r="E605">
        <v>0.1</v>
      </c>
      <c r="F605" s="5">
        <f>DetailTicketJuilletAout2021[[#This Row],[Qte]]*(DetailTicketJuilletAout2021[[#This Row],[PrixUnit]]*(1-DetailTicketJuilletAout2021[[#This Row],[Remise%]]))</f>
        <v>19.764000000000003</v>
      </c>
      <c r="I605" s="5">
        <f>SUMIF(DétailTicketJuilletAoût2021!A600:A3632,DétailTicketJuilletAoût2021!J605,DétailTicketJuilletAoût2021!F600:F3632)</f>
        <v>107.46</v>
      </c>
      <c r="J605">
        <f t="shared" si="73"/>
        <v>21928</v>
      </c>
      <c r="AE605" t="str" cm="1">
        <f t="array" ref="AE605">_xlfn.IFS(AG605=TicketJuilletAout2021[[#This Row],[NoTicket]],TicketJuilletAout2021[[#This Row],[CodeCli]])</f>
        <v>CHDUD</v>
      </c>
      <c r="AF605" s="20">
        <f t="shared" si="71"/>
        <v>67.953499999999991</v>
      </c>
      <c r="AG605">
        <f t="shared" si="72"/>
        <v>21933</v>
      </c>
    </row>
    <row r="606" spans="1:33" x14ac:dyDescent="0.25">
      <c r="A606">
        <v>21528</v>
      </c>
      <c r="B606">
        <v>24</v>
      </c>
      <c r="C606">
        <v>2.74</v>
      </c>
      <c r="D606">
        <v>3</v>
      </c>
      <c r="E606">
        <v>0.1</v>
      </c>
      <c r="F606" s="5">
        <f>DetailTicketJuilletAout2021[[#This Row],[Qte]]*(DetailTicketJuilletAout2021[[#This Row],[PrixUnit]]*(1-DetailTicketJuilletAout2021[[#This Row],[Remise%]]))</f>
        <v>7.3980000000000006</v>
      </c>
      <c r="I606" s="5">
        <f>SUMIF(DétailTicketJuilletAoût2021!A601:A3633,DétailTicketJuilletAoût2021!J606,DétailTicketJuilletAoût2021!F601:F3633)</f>
        <v>262.20800000000008</v>
      </c>
      <c r="J606">
        <f t="shared" si="73"/>
        <v>21929</v>
      </c>
      <c r="AE606" t="str" cm="1">
        <f t="array" ref="AE606">_xlfn.IFS(AG606=TicketJuilletAout2021[[#This Row],[NoTicket]],TicketJuilletAout2021[[#This Row],[CodeCli]])</f>
        <v>ALCLE</v>
      </c>
      <c r="AF606" s="20">
        <f t="shared" si="71"/>
        <v>108.94666666666667</v>
      </c>
      <c r="AG606">
        <f t="shared" si="72"/>
        <v>21934</v>
      </c>
    </row>
    <row r="607" spans="1:33" x14ac:dyDescent="0.25">
      <c r="A607">
        <v>21528</v>
      </c>
      <c r="B607">
        <v>31</v>
      </c>
      <c r="C607">
        <v>7.62</v>
      </c>
      <c r="D607">
        <v>4</v>
      </c>
      <c r="E607">
        <v>0.1</v>
      </c>
      <c r="F607" s="5">
        <f>DetailTicketJuilletAout2021[[#This Row],[Qte]]*(DetailTicketJuilletAout2021[[#This Row],[PrixUnit]]*(1-DetailTicketJuilletAout2021[[#This Row],[Remise%]]))</f>
        <v>27.432000000000002</v>
      </c>
      <c r="I607" s="5">
        <f>SUMIF(DétailTicketJuilletAoût2021!A602:A3634,DétailTicketJuilletAoût2021!J607,DétailTicketJuilletAoût2021!F602:F3634)</f>
        <v>344.69</v>
      </c>
      <c r="J607">
        <f t="shared" si="73"/>
        <v>21930</v>
      </c>
      <c r="AE607" t="str" cm="1">
        <f t="array" ref="AE607">_xlfn.IFS(AG607=TicketJuilletAout2021[[#This Row],[NoTicket]],TicketJuilletAout2021[[#This Row],[CodeCli]])</f>
        <v>NOBEL</v>
      </c>
      <c r="AF607" s="20">
        <f t="shared" si="71"/>
        <v>190.24</v>
      </c>
      <c r="AG607">
        <f t="shared" si="72"/>
        <v>21935</v>
      </c>
    </row>
    <row r="608" spans="1:33" x14ac:dyDescent="0.25">
      <c r="A608">
        <v>21528</v>
      </c>
      <c r="B608">
        <v>52</v>
      </c>
      <c r="C608">
        <v>4.2699999999999996</v>
      </c>
      <c r="D608">
        <v>4</v>
      </c>
      <c r="E608">
        <v>0.1</v>
      </c>
      <c r="F608" s="5">
        <f>DetailTicketJuilletAout2021[[#This Row],[Qte]]*(DetailTicketJuilletAout2021[[#This Row],[PrixUnit]]*(1-DetailTicketJuilletAout2021[[#This Row],[Remise%]]))</f>
        <v>15.371999999999998</v>
      </c>
      <c r="I608" s="5">
        <f>SUMIF(DétailTicketJuilletAoût2021!A603:A3635,DétailTicketJuilletAoût2021!J608,DétailTicketJuilletAoût2021!F603:F3635)</f>
        <v>103.712</v>
      </c>
      <c r="J608">
        <f t="shared" si="73"/>
        <v>21931</v>
      </c>
      <c r="AE608" t="str" cm="1">
        <f t="array" ref="AE608">_xlfn.IFS(AG608=TicketJuilletAout2021[[#This Row],[NoTicket]],TicketJuilletAout2021[[#This Row],[CodeCli]])</f>
        <v>CHLEC</v>
      </c>
      <c r="AF608" s="20">
        <f t="shared" si="71"/>
        <v>47.94</v>
      </c>
      <c r="AG608">
        <f t="shared" si="72"/>
        <v>21936</v>
      </c>
    </row>
    <row r="609" spans="1:33" x14ac:dyDescent="0.25">
      <c r="A609">
        <v>21529</v>
      </c>
      <c r="B609">
        <v>7</v>
      </c>
      <c r="C609">
        <v>4.25</v>
      </c>
      <c r="D609">
        <v>1</v>
      </c>
      <c r="E609">
        <v>0</v>
      </c>
      <c r="F609" s="5">
        <f>DetailTicketJuilletAout2021[[#This Row],[Qte]]*(DetailTicketJuilletAout2021[[#This Row],[PrixUnit]]*(1-DetailTicketJuilletAout2021[[#This Row],[Remise%]]))</f>
        <v>4.25</v>
      </c>
      <c r="I609" s="5">
        <f>SUMIF(DétailTicketJuilletAoût2021!A604:A3636,DétailTicketJuilletAoût2021!J609,DétailTicketJuilletAoût2021!F604:F3636)</f>
        <v>62.576999999999998</v>
      </c>
      <c r="J609">
        <f t="shared" si="73"/>
        <v>21932</v>
      </c>
      <c r="AE609" t="str" cm="1">
        <f t="array" ref="AE609">_xlfn.IFS(AG609=TicketJuilletAout2021[[#This Row],[NoTicket]],TicketJuilletAout2021[[#This Row],[CodeCli]])</f>
        <v>PILED</v>
      </c>
      <c r="AF609" s="20">
        <f t="shared" si="71"/>
        <v>58.045999999999999</v>
      </c>
      <c r="AG609">
        <f t="shared" si="72"/>
        <v>21937</v>
      </c>
    </row>
    <row r="610" spans="1:33" x14ac:dyDescent="0.25">
      <c r="A610">
        <v>21529</v>
      </c>
      <c r="B610">
        <v>19</v>
      </c>
      <c r="C610">
        <v>5.49</v>
      </c>
      <c r="D610">
        <v>3</v>
      </c>
      <c r="E610">
        <v>0</v>
      </c>
      <c r="F610" s="5">
        <f>DetailTicketJuilletAout2021[[#This Row],[Qte]]*(DetailTicketJuilletAout2021[[#This Row],[PrixUnit]]*(1-DetailTicketJuilletAout2021[[#This Row],[Remise%]]))</f>
        <v>16.47</v>
      </c>
      <c r="I610" s="5">
        <f>SUMIF(DétailTicketJuilletAoût2021!A605:A3637,DétailTicketJuilletAoût2021!J610,DétailTicketJuilletAoût2021!F605:F3637)</f>
        <v>271.81399999999996</v>
      </c>
      <c r="J610">
        <f t="shared" si="73"/>
        <v>21933</v>
      </c>
      <c r="AE610" t="str" cm="1">
        <f t="array" ref="AE610">_xlfn.IFS(AG610=TicketJuilletAout2021[[#This Row],[NoTicket]],TicketJuilletAout2021[[#This Row],[CodeCli]])</f>
        <v>SEADI</v>
      </c>
      <c r="AF610" s="20">
        <f t="shared" si="71"/>
        <v>37.724999999999994</v>
      </c>
      <c r="AG610">
        <f t="shared" si="72"/>
        <v>21938</v>
      </c>
    </row>
    <row r="611" spans="1:33" x14ac:dyDescent="0.25">
      <c r="A611">
        <v>21529</v>
      </c>
      <c r="B611">
        <v>27</v>
      </c>
      <c r="C611">
        <v>26.83</v>
      </c>
      <c r="D611">
        <v>4</v>
      </c>
      <c r="E611">
        <v>0.25</v>
      </c>
      <c r="F611" s="5">
        <f>DetailTicketJuilletAout2021[[#This Row],[Qte]]*(DetailTicketJuilletAout2021[[#This Row],[PrixUnit]]*(1-DetailTicketJuilletAout2021[[#This Row],[Remise%]]))</f>
        <v>80.489999999999995</v>
      </c>
      <c r="I611" s="5">
        <f>SUMIF(DétailTicketJuilletAoût2021!A606:A3638,DétailTicketJuilletAoût2021!J611,DétailTicketJuilletAoût2021!F606:F3638)</f>
        <v>326.84000000000003</v>
      </c>
      <c r="J611">
        <f t="shared" si="73"/>
        <v>21934</v>
      </c>
      <c r="AE611" t="str" cm="1">
        <f t="array" ref="AE611">_xlfn.IFS(AG611=TicketJuilletAout2021[[#This Row],[NoTicket]],TicketJuilletAout2021[[#This Row],[CodeCli]])</f>
        <v>JEHOU</v>
      </c>
      <c r="AF611" s="20">
        <f t="shared" si="71"/>
        <v>119.825</v>
      </c>
      <c r="AG611">
        <f t="shared" si="72"/>
        <v>21939</v>
      </c>
    </row>
    <row r="612" spans="1:33" x14ac:dyDescent="0.25">
      <c r="A612">
        <v>21529</v>
      </c>
      <c r="B612">
        <v>44</v>
      </c>
      <c r="C612">
        <v>11.89</v>
      </c>
      <c r="D612">
        <v>3</v>
      </c>
      <c r="E612">
        <v>0</v>
      </c>
      <c r="F612" s="5">
        <f>DetailTicketJuilletAout2021[[#This Row],[Qte]]*(DetailTicketJuilletAout2021[[#This Row],[PrixUnit]]*(1-DetailTicketJuilletAout2021[[#This Row],[Remise%]]))</f>
        <v>35.67</v>
      </c>
      <c r="I612" s="5">
        <f>SUMIF(DétailTicketJuilletAoût2021!A607:A3639,DétailTicketJuilletAoût2021!J612,DétailTicketJuilletAoût2021!F607:F3639)</f>
        <v>190.24</v>
      </c>
      <c r="J612">
        <f t="shared" si="73"/>
        <v>21935</v>
      </c>
      <c r="AE612" t="str" cm="1">
        <f t="array" ref="AE612">_xlfn.IFS(AG612=TicketJuilletAout2021[[#This Row],[NoTicket]],TicketJuilletAout2021[[#This Row],[CodeCli]])</f>
        <v>JUBOY</v>
      </c>
      <c r="AF612" s="20">
        <f t="shared" si="71"/>
        <v>90.453333333333333</v>
      </c>
      <c r="AG612">
        <f t="shared" si="72"/>
        <v>21940</v>
      </c>
    </row>
    <row r="613" spans="1:33" x14ac:dyDescent="0.25">
      <c r="A613">
        <v>21529</v>
      </c>
      <c r="B613">
        <v>54</v>
      </c>
      <c r="C613">
        <v>4.57</v>
      </c>
      <c r="D613">
        <v>4</v>
      </c>
      <c r="E613">
        <v>0.1</v>
      </c>
      <c r="F613" s="5">
        <f>DetailTicketJuilletAout2021[[#This Row],[Qte]]*(DetailTicketJuilletAout2021[[#This Row],[PrixUnit]]*(1-DetailTicketJuilletAout2021[[#This Row],[Remise%]]))</f>
        <v>16.452000000000002</v>
      </c>
      <c r="I613" s="5">
        <f>SUMIF(DétailTicketJuilletAoût2021!A608:A3640,DétailTicketJuilletAoût2021!J613,DétailTicketJuilletAoût2021!F608:F3640)</f>
        <v>95.88</v>
      </c>
      <c r="J613">
        <f t="shared" si="73"/>
        <v>21936</v>
      </c>
      <c r="AE613" t="str" cm="1">
        <f t="array" ref="AE613">_xlfn.IFS(AG613=TicketJuilletAout2021[[#This Row],[NoTicket]],TicketJuilletAout2021[[#This Row],[CodeCli]])</f>
        <v>ERDEB</v>
      </c>
      <c r="AF613" s="20">
        <f t="shared" si="71"/>
        <v>25.724999999999994</v>
      </c>
      <c r="AG613">
        <f t="shared" si="72"/>
        <v>21941</v>
      </c>
    </row>
    <row r="614" spans="1:33" x14ac:dyDescent="0.25">
      <c r="A614">
        <v>21529</v>
      </c>
      <c r="B614">
        <v>60</v>
      </c>
      <c r="C614">
        <v>20.73</v>
      </c>
      <c r="D614">
        <v>3</v>
      </c>
      <c r="E614">
        <v>0.25</v>
      </c>
      <c r="F614" s="5">
        <f>DetailTicketJuilletAout2021[[#This Row],[Qte]]*(DetailTicketJuilletAout2021[[#This Row],[PrixUnit]]*(1-DetailTicketJuilletAout2021[[#This Row],[Remise%]]))</f>
        <v>46.642499999999998</v>
      </c>
      <c r="I614" s="5">
        <f>SUMIF(DétailTicketJuilletAoût2021!A609:A3641,DétailTicketJuilletAoût2021!J614,DétailTicketJuilletAoût2021!F609:F3641)</f>
        <v>232.184</v>
      </c>
      <c r="J614">
        <f t="shared" si="73"/>
        <v>21937</v>
      </c>
      <c r="AE614" t="str" cm="1">
        <f t="array" ref="AE614">_xlfn.IFS(AG614=TicketJuilletAout2021[[#This Row],[NoTicket]],TicketJuilletAout2021[[#This Row],[CodeCli]])</f>
        <v>JEHER</v>
      </c>
      <c r="AF614" s="20">
        <f t="shared" si="71"/>
        <v>101.38</v>
      </c>
      <c r="AG614">
        <f t="shared" si="72"/>
        <v>21942</v>
      </c>
    </row>
    <row r="615" spans="1:33" x14ac:dyDescent="0.25">
      <c r="A615">
        <v>21529</v>
      </c>
      <c r="B615">
        <v>65</v>
      </c>
      <c r="C615">
        <v>12.81</v>
      </c>
      <c r="D615">
        <v>3</v>
      </c>
      <c r="E615">
        <v>0</v>
      </c>
      <c r="F615" s="5">
        <f>DetailTicketJuilletAout2021[[#This Row],[Qte]]*(DetailTicketJuilletAout2021[[#This Row],[PrixUnit]]*(1-DetailTicketJuilletAout2021[[#This Row],[Remise%]]))</f>
        <v>38.43</v>
      </c>
      <c r="I615" s="5">
        <f>SUMIF(DétailTicketJuilletAoût2021!A610:A3642,DétailTicketJuilletAoût2021!J615,DétailTicketJuilletAoût2021!F610:F3642)</f>
        <v>75.449999999999989</v>
      </c>
      <c r="J615">
        <f t="shared" si="73"/>
        <v>21938</v>
      </c>
      <c r="AE615" t="str" cm="1">
        <f t="array" ref="AE615">_xlfn.IFS(AG615=TicketJuilletAout2021[[#This Row],[NoTicket]],TicketJuilletAout2021[[#This Row],[CodeCli]])</f>
        <v>CHLAB</v>
      </c>
      <c r="AF615" s="20">
        <f t="shared" si="71"/>
        <v>82.044000000000011</v>
      </c>
      <c r="AG615">
        <f t="shared" si="72"/>
        <v>21943</v>
      </c>
    </row>
    <row r="616" spans="1:33" x14ac:dyDescent="0.25">
      <c r="A616">
        <v>21529</v>
      </c>
      <c r="B616">
        <v>71</v>
      </c>
      <c r="C616">
        <v>13.11</v>
      </c>
      <c r="D616">
        <v>4</v>
      </c>
      <c r="E616">
        <v>0</v>
      </c>
      <c r="F616" s="5">
        <f>DetailTicketJuilletAout2021[[#This Row],[Qte]]*(DetailTicketJuilletAout2021[[#This Row],[PrixUnit]]*(1-DetailTicketJuilletAout2021[[#This Row],[Remise%]]))</f>
        <v>52.44</v>
      </c>
      <c r="I616" s="5">
        <f>SUMIF(DétailTicketJuilletAoût2021!A611:A3643,DétailTicketJuilletAoût2021!J616,DétailTicketJuilletAoût2021!F611:F3643)</f>
        <v>359.47500000000002</v>
      </c>
      <c r="J616">
        <f t="shared" si="73"/>
        <v>21939</v>
      </c>
      <c r="AE616" t="str" cm="1">
        <f t="array" ref="AE616">_xlfn.IFS(AG616=TicketJuilletAout2021[[#This Row],[NoTicket]],TicketJuilletAout2021[[#This Row],[CodeCli]])</f>
        <v>ANLER</v>
      </c>
      <c r="AF616" s="20">
        <f t="shared" si="71"/>
        <v>34.695</v>
      </c>
      <c r="AG616">
        <f t="shared" si="72"/>
        <v>21944</v>
      </c>
    </row>
    <row r="617" spans="1:33" x14ac:dyDescent="0.25">
      <c r="A617">
        <v>21529</v>
      </c>
      <c r="B617">
        <v>761</v>
      </c>
      <c r="C617">
        <v>3.64</v>
      </c>
      <c r="D617">
        <v>1</v>
      </c>
      <c r="E617">
        <v>0</v>
      </c>
      <c r="F617" s="5">
        <f>DetailTicketJuilletAout2021[[#This Row],[Qte]]*(DetailTicketJuilletAout2021[[#This Row],[PrixUnit]]*(1-DetailTicketJuilletAout2021[[#This Row],[Remise%]]))</f>
        <v>3.64</v>
      </c>
      <c r="I617" s="5">
        <f>SUMIF(DétailTicketJuilletAoût2021!A612:A3644,DétailTicketJuilletAoût2021!J617,DétailTicketJuilletAoût2021!F612:F3644)</f>
        <v>271.36</v>
      </c>
      <c r="J617">
        <f t="shared" si="73"/>
        <v>21940</v>
      </c>
      <c r="AE617" t="str" cm="1">
        <f t="array" ref="AE617">_xlfn.IFS(AG617=TicketJuilletAout2021[[#This Row],[NoTicket]],TicketJuilletAout2021[[#This Row],[CodeCli]])</f>
        <v>NAROU</v>
      </c>
      <c r="AF617" s="20">
        <f t="shared" si="71"/>
        <v>34.594999999999999</v>
      </c>
      <c r="AG617">
        <f t="shared" si="72"/>
        <v>21945</v>
      </c>
    </row>
    <row r="618" spans="1:33" x14ac:dyDescent="0.25">
      <c r="A618">
        <v>21529</v>
      </c>
      <c r="B618">
        <v>1448</v>
      </c>
      <c r="C618">
        <v>9.77</v>
      </c>
      <c r="D618">
        <v>1</v>
      </c>
      <c r="E618">
        <v>0</v>
      </c>
      <c r="F618" s="5">
        <f>DetailTicketJuilletAout2021[[#This Row],[Qte]]*(DetailTicketJuilletAout2021[[#This Row],[PrixUnit]]*(1-DetailTicketJuilletAout2021[[#This Row],[Remise%]]))</f>
        <v>9.77</v>
      </c>
      <c r="I618" s="5">
        <f>SUMIF(DétailTicketJuilletAoût2021!A613:A3645,DétailTicketJuilletAoût2021!J618,DétailTicketJuilletAoût2021!F613:F3645)</f>
        <v>77.174999999999983</v>
      </c>
      <c r="J618">
        <f t="shared" si="73"/>
        <v>21941</v>
      </c>
      <c r="AE618" t="str" cm="1">
        <f t="array" ref="AE618">_xlfn.IFS(AG618=TicketJuilletAout2021[[#This Row],[NoTicket]],TicketJuilletAout2021[[#This Row],[CodeCli]])</f>
        <v>CLHAL</v>
      </c>
      <c r="AF618" s="20">
        <f t="shared" si="71"/>
        <v>48.78</v>
      </c>
      <c r="AG618">
        <f t="shared" si="72"/>
        <v>21946</v>
      </c>
    </row>
    <row r="619" spans="1:33" x14ac:dyDescent="0.25">
      <c r="A619">
        <v>21529</v>
      </c>
      <c r="B619">
        <v>1495</v>
      </c>
      <c r="C619">
        <v>12.41</v>
      </c>
      <c r="D619">
        <v>1</v>
      </c>
      <c r="E619">
        <v>0</v>
      </c>
      <c r="F619" s="5">
        <f>DetailTicketJuilletAout2021[[#This Row],[Qte]]*(DetailTicketJuilletAout2021[[#This Row],[PrixUnit]]*(1-DetailTicketJuilletAout2021[[#This Row],[Remise%]]))</f>
        <v>12.41</v>
      </c>
      <c r="I619" s="5">
        <f>SUMIF(DétailTicketJuilletAoût2021!A614:A3646,DétailTicketJuilletAoût2021!J619,DétailTicketJuilletAoût2021!F614:F3646)</f>
        <v>202.76</v>
      </c>
      <c r="J619">
        <f t="shared" si="73"/>
        <v>21942</v>
      </c>
      <c r="AE619" t="str" cm="1">
        <f t="array" ref="AE619">_xlfn.IFS(AG619=TicketJuilletAout2021[[#This Row],[NoTicket]],TicketJuilletAout2021[[#This Row],[CodeCli]])</f>
        <v>ARBLA</v>
      </c>
      <c r="AF619" s="20">
        <f t="shared" si="71"/>
        <v>407.83499999999998</v>
      </c>
      <c r="AG619">
        <f t="shared" si="72"/>
        <v>21947</v>
      </c>
    </row>
    <row r="620" spans="1:33" x14ac:dyDescent="0.25">
      <c r="A620">
        <v>21529</v>
      </c>
      <c r="B620">
        <v>2650</v>
      </c>
      <c r="C620">
        <v>8.5399999999999991</v>
      </c>
      <c r="D620">
        <v>4</v>
      </c>
      <c r="E620">
        <v>0.25</v>
      </c>
      <c r="F620" s="5">
        <f>DetailTicketJuilletAout2021[[#This Row],[Qte]]*(DetailTicketJuilletAout2021[[#This Row],[PrixUnit]]*(1-DetailTicketJuilletAout2021[[#This Row],[Remise%]]))</f>
        <v>25.619999999999997</v>
      </c>
      <c r="I620" s="5">
        <f>SUMIF(DétailTicketJuilletAoût2021!A615:A3647,DétailTicketJuilletAoût2021!J620,DétailTicketJuilletAoût2021!F615:F3647)</f>
        <v>410.22</v>
      </c>
      <c r="J620">
        <f t="shared" si="73"/>
        <v>21943</v>
      </c>
      <c r="AE620" t="str" cm="1">
        <f t="array" ref="AE620">_xlfn.IFS(AG620=TicketJuilletAout2021[[#This Row],[NoTicket]],TicketJuilletAout2021[[#This Row],[CodeCli]])</f>
        <v>JEHOU</v>
      </c>
      <c r="AF620" s="20">
        <f t="shared" si="71"/>
        <v>28.962500000000002</v>
      </c>
      <c r="AG620">
        <f t="shared" si="72"/>
        <v>21948</v>
      </c>
    </row>
    <row r="621" spans="1:33" x14ac:dyDescent="0.25">
      <c r="A621">
        <v>21530</v>
      </c>
      <c r="B621">
        <v>26</v>
      </c>
      <c r="C621">
        <v>18.899999999999999</v>
      </c>
      <c r="D621">
        <v>4</v>
      </c>
      <c r="E621">
        <v>0</v>
      </c>
      <c r="F621" s="5">
        <f>DetailTicketJuilletAout2021[[#This Row],[Qte]]*(DetailTicketJuilletAout2021[[#This Row],[PrixUnit]]*(1-DetailTicketJuilletAout2021[[#This Row],[Remise%]]))</f>
        <v>75.599999999999994</v>
      </c>
      <c r="I621" s="5">
        <f>SUMIF(DétailTicketJuilletAoût2021!A616:A3648,DétailTicketJuilletAoût2021!J621,DétailTicketJuilletAoût2021!F616:F3648)</f>
        <v>69.39</v>
      </c>
      <c r="J621">
        <f t="shared" si="73"/>
        <v>21944</v>
      </c>
      <c r="AE621" t="str" cm="1">
        <f t="array" ref="AE621">_xlfn.IFS(AG621=TicketJuilletAout2021[[#This Row],[NoTicket]],TicketJuilletAout2021[[#This Row],[CodeCli]])</f>
        <v>CHROU</v>
      </c>
      <c r="AF621" s="20">
        <f t="shared" si="71"/>
        <v>100</v>
      </c>
      <c r="AG621">
        <f t="shared" si="72"/>
        <v>21949</v>
      </c>
    </row>
    <row r="622" spans="1:33" x14ac:dyDescent="0.25">
      <c r="A622">
        <v>21530</v>
      </c>
      <c r="B622">
        <v>40</v>
      </c>
      <c r="C622">
        <v>11.28</v>
      </c>
      <c r="D622">
        <v>3</v>
      </c>
      <c r="E622">
        <v>0</v>
      </c>
      <c r="F622" s="5">
        <f>DetailTicketJuilletAout2021[[#This Row],[Qte]]*(DetailTicketJuilletAout2021[[#This Row],[PrixUnit]]*(1-DetailTicketJuilletAout2021[[#This Row],[Remise%]]))</f>
        <v>33.839999999999996</v>
      </c>
      <c r="I622" s="5">
        <f>SUMIF(DétailTicketJuilletAoût2021!A617:A3649,DétailTicketJuilletAoût2021!J622,DétailTicketJuilletAoût2021!F617:F3649)</f>
        <v>69.19</v>
      </c>
      <c r="J622">
        <f t="shared" si="73"/>
        <v>21945</v>
      </c>
      <c r="AE622" t="str" cm="1">
        <f t="array" ref="AE622">_xlfn.IFS(AG622=TicketJuilletAout2021[[#This Row],[NoTicket]],TicketJuilletAout2021[[#This Row],[CodeCli]])</f>
        <v>PABEL</v>
      </c>
      <c r="AF622" s="20">
        <f t="shared" si="71"/>
        <v>51.216000000000001</v>
      </c>
      <c r="AG622">
        <f t="shared" si="72"/>
        <v>21950</v>
      </c>
    </row>
    <row r="623" spans="1:33" x14ac:dyDescent="0.25">
      <c r="A623">
        <v>21531</v>
      </c>
      <c r="B623">
        <v>10</v>
      </c>
      <c r="C623">
        <v>18.899999999999999</v>
      </c>
      <c r="D623">
        <v>4</v>
      </c>
      <c r="E623">
        <v>0</v>
      </c>
      <c r="F623" s="5">
        <f>DetailTicketJuilletAout2021[[#This Row],[Qte]]*(DetailTicketJuilletAout2021[[#This Row],[PrixUnit]]*(1-DetailTicketJuilletAout2021[[#This Row],[Remise%]]))</f>
        <v>75.599999999999994</v>
      </c>
      <c r="I623" s="5">
        <f>SUMIF(DétailTicketJuilletAoût2021!A618:A3650,DétailTicketJuilletAoût2021!J623,DétailTicketJuilletAoût2021!F618:F3650)</f>
        <v>97.56</v>
      </c>
      <c r="J623">
        <f t="shared" si="73"/>
        <v>21946</v>
      </c>
      <c r="AE623" t="str" cm="1">
        <f t="array" ref="AE623">_xlfn.IFS(AG623=TicketJuilletAout2021[[#This Row],[NoTicket]],TicketJuilletAout2021[[#This Row],[CodeCli]])</f>
        <v>MAEUS</v>
      </c>
      <c r="AF623" s="20">
        <f t="shared" si="71"/>
        <v>40.247500000000002</v>
      </c>
      <c r="AG623">
        <f t="shared" si="72"/>
        <v>21951</v>
      </c>
    </row>
    <row r="624" spans="1:33" x14ac:dyDescent="0.25">
      <c r="A624">
        <v>21531</v>
      </c>
      <c r="B624">
        <v>27</v>
      </c>
      <c r="C624">
        <v>26.83</v>
      </c>
      <c r="D624">
        <v>4</v>
      </c>
      <c r="E624">
        <v>0.25</v>
      </c>
      <c r="F624" s="5">
        <f>DetailTicketJuilletAout2021[[#This Row],[Qte]]*(DetailTicketJuilletAout2021[[#This Row],[PrixUnit]]*(1-DetailTicketJuilletAout2021[[#This Row],[Remise%]]))</f>
        <v>80.489999999999995</v>
      </c>
      <c r="I624" s="5">
        <f>SUMIF(DétailTicketJuilletAoût2021!A619:A3651,DétailTicketJuilletAoût2021!J624,DétailTicketJuilletAoût2021!F619:F3651)</f>
        <v>815.67</v>
      </c>
      <c r="J624">
        <f t="shared" si="73"/>
        <v>21947</v>
      </c>
      <c r="AE624" t="str" cm="1">
        <f t="array" ref="AE624">_xlfn.IFS(AG624=TicketJuilletAout2021[[#This Row],[NoTicket]],TicketJuilletAout2021[[#This Row],[CodeCli]])</f>
        <v xml:space="preserve">DELE </v>
      </c>
      <c r="AF624" s="20">
        <f t="shared" si="71"/>
        <v>108.24</v>
      </c>
      <c r="AG624">
        <f t="shared" si="72"/>
        <v>21952</v>
      </c>
    </row>
    <row r="625" spans="1:33" x14ac:dyDescent="0.25">
      <c r="A625">
        <v>21531</v>
      </c>
      <c r="B625">
        <v>44</v>
      </c>
      <c r="C625">
        <v>11.89</v>
      </c>
      <c r="D625">
        <v>3</v>
      </c>
      <c r="E625">
        <v>0</v>
      </c>
      <c r="F625" s="5">
        <f>DetailTicketJuilletAout2021[[#This Row],[Qte]]*(DetailTicketJuilletAout2021[[#This Row],[PrixUnit]]*(1-DetailTicketJuilletAout2021[[#This Row],[Remise%]]))</f>
        <v>35.67</v>
      </c>
      <c r="I625" s="5">
        <f>SUMIF(DétailTicketJuilletAoût2021!A620:A3652,DétailTicketJuilletAoût2021!J625,DétailTicketJuilletAoût2021!F620:F3652)</f>
        <v>86.887500000000003</v>
      </c>
      <c r="J625">
        <f t="shared" si="73"/>
        <v>21948</v>
      </c>
      <c r="AE625" t="str" cm="1">
        <f t="array" ref="AE625">_xlfn.IFS(AG625=TicketJuilletAout2021[[#This Row],[NoTicket]],TicketJuilletAout2021[[#This Row],[CodeCli]])</f>
        <v>FAMAR</v>
      </c>
      <c r="AF625" s="20">
        <f t="shared" si="71"/>
        <v>78.596666666666664</v>
      </c>
      <c r="AG625">
        <f t="shared" si="72"/>
        <v>21953</v>
      </c>
    </row>
    <row r="626" spans="1:33" x14ac:dyDescent="0.25">
      <c r="A626">
        <v>21531</v>
      </c>
      <c r="B626">
        <v>52</v>
      </c>
      <c r="C626">
        <v>4.2699999999999996</v>
      </c>
      <c r="D626">
        <v>3</v>
      </c>
      <c r="E626">
        <v>0</v>
      </c>
      <c r="F626" s="5">
        <f>DetailTicketJuilletAout2021[[#This Row],[Qte]]*(DetailTicketJuilletAout2021[[#This Row],[PrixUnit]]*(1-DetailTicketJuilletAout2021[[#This Row],[Remise%]]))</f>
        <v>12.809999999999999</v>
      </c>
      <c r="I626" s="5">
        <f>SUMIF(DétailTicketJuilletAoût2021!A621:A3653,DétailTicketJuilletAoût2021!J626,DétailTicketJuilletAoût2021!F621:F3653)</f>
        <v>100</v>
      </c>
      <c r="J626">
        <f t="shared" si="73"/>
        <v>21949</v>
      </c>
      <c r="AE626" t="str" cm="1">
        <f t="array" ref="AE626">_xlfn.IFS(AG626=TicketJuilletAout2021[[#This Row],[NoTicket]],TicketJuilletAout2021[[#This Row],[CodeCli]])</f>
        <v>JELEC</v>
      </c>
      <c r="AF626" s="20">
        <f t="shared" si="71"/>
        <v>79.545874999999995</v>
      </c>
      <c r="AG626">
        <f t="shared" si="72"/>
        <v>21954</v>
      </c>
    </row>
    <row r="627" spans="1:33" x14ac:dyDescent="0.25">
      <c r="A627">
        <v>21531</v>
      </c>
      <c r="B627">
        <v>54</v>
      </c>
      <c r="C627">
        <v>4.57</v>
      </c>
      <c r="D627">
        <v>4</v>
      </c>
      <c r="E627">
        <v>0.1</v>
      </c>
      <c r="F627" s="5">
        <f>DetailTicketJuilletAout2021[[#This Row],[Qte]]*(DetailTicketJuilletAout2021[[#This Row],[PrixUnit]]*(1-DetailTicketJuilletAout2021[[#This Row],[Remise%]]))</f>
        <v>16.452000000000002</v>
      </c>
      <c r="I627" s="5">
        <f>SUMIF(DétailTicketJuilletAoût2021!A622:A3654,DétailTicketJuilletAoût2021!J627,DétailTicketJuilletAoût2021!F622:F3654)</f>
        <v>153.648</v>
      </c>
      <c r="J627">
        <f t="shared" si="73"/>
        <v>21950</v>
      </c>
      <c r="AE627" t="str" cm="1">
        <f t="array" ref="AE627">_xlfn.IFS(AG627=TicketJuilletAout2021[[#This Row],[NoTicket]],TicketJuilletAout2021[[#This Row],[CodeCli]])</f>
        <v>FRLAN</v>
      </c>
      <c r="AF627" s="20">
        <f t="shared" si="71"/>
        <v>80.949999999999989</v>
      </c>
      <c r="AG627">
        <f t="shared" si="72"/>
        <v>21955</v>
      </c>
    </row>
    <row r="628" spans="1:33" x14ac:dyDescent="0.25">
      <c r="A628">
        <v>21531</v>
      </c>
      <c r="B628">
        <v>60</v>
      </c>
      <c r="C628">
        <v>20.73</v>
      </c>
      <c r="D628">
        <v>3</v>
      </c>
      <c r="E628">
        <v>0.25</v>
      </c>
      <c r="F628" s="5">
        <f>DetailTicketJuilletAout2021[[#This Row],[Qte]]*(DetailTicketJuilletAout2021[[#This Row],[PrixUnit]]*(1-DetailTicketJuilletAout2021[[#This Row],[Remise%]]))</f>
        <v>46.642499999999998</v>
      </c>
      <c r="I628" s="5">
        <f>SUMIF(DétailTicketJuilletAoût2021!A623:A3655,DétailTicketJuilletAoût2021!J628,DétailTicketJuilletAoût2021!F623:F3655)</f>
        <v>160.99</v>
      </c>
      <c r="J628">
        <f t="shared" si="73"/>
        <v>21951</v>
      </c>
      <c r="AE628" t="str" cm="1">
        <f t="array" ref="AE628">_xlfn.IFS(AG628=TicketJuilletAout2021[[#This Row],[NoTicket]],TicketJuilletAout2021[[#This Row],[CodeCli]])</f>
        <v>JELEC</v>
      </c>
      <c r="AF628" s="20">
        <f t="shared" si="71"/>
        <v>94.52</v>
      </c>
      <c r="AG628">
        <f t="shared" si="72"/>
        <v>21956</v>
      </c>
    </row>
    <row r="629" spans="1:33" x14ac:dyDescent="0.25">
      <c r="A629">
        <v>21531</v>
      </c>
      <c r="B629">
        <v>62</v>
      </c>
      <c r="C629">
        <v>30.03</v>
      </c>
      <c r="D629">
        <v>3</v>
      </c>
      <c r="E629">
        <v>0</v>
      </c>
      <c r="F629" s="5">
        <f>DetailTicketJuilletAout2021[[#This Row],[Qte]]*(DetailTicketJuilletAout2021[[#This Row],[PrixUnit]]*(1-DetailTicketJuilletAout2021[[#This Row],[Remise%]]))</f>
        <v>90.09</v>
      </c>
      <c r="I629" s="5">
        <f>SUMIF(DétailTicketJuilletAoût2021!A624:A3656,DétailTicketJuilletAoût2021!J629,DétailTicketJuilletAoût2021!F624:F3656)</f>
        <v>216.48</v>
      </c>
      <c r="J629">
        <f t="shared" si="73"/>
        <v>21952</v>
      </c>
      <c r="AE629" t="str" cm="1">
        <f t="array" ref="AE629">_xlfn.IFS(AG629=TicketJuilletAout2021[[#This Row],[NoTicket]],TicketJuilletAout2021[[#This Row],[CodeCli]])</f>
        <v>JEHOU</v>
      </c>
      <c r="AF629" s="20">
        <f t="shared" si="71"/>
        <v>33.917999999999999</v>
      </c>
      <c r="AG629">
        <f t="shared" si="72"/>
        <v>21957</v>
      </c>
    </row>
    <row r="630" spans="1:33" x14ac:dyDescent="0.25">
      <c r="A630">
        <v>21531</v>
      </c>
      <c r="B630">
        <v>65</v>
      </c>
      <c r="C630">
        <v>12.81</v>
      </c>
      <c r="D630">
        <v>3</v>
      </c>
      <c r="E630">
        <v>0</v>
      </c>
      <c r="F630" s="5">
        <f>DetailTicketJuilletAout2021[[#This Row],[Qte]]*(DetailTicketJuilletAout2021[[#This Row],[PrixUnit]]*(1-DetailTicketJuilletAout2021[[#This Row],[Remise%]]))</f>
        <v>38.43</v>
      </c>
      <c r="I630" s="5">
        <f>SUMIF(DétailTicketJuilletAoût2021!A625:A3657,DétailTicketJuilletAoût2021!J630,DétailTicketJuilletAoût2021!F625:F3657)</f>
        <v>235.79</v>
      </c>
      <c r="J630">
        <f t="shared" si="73"/>
        <v>21953</v>
      </c>
      <c r="AE630" t="str" cm="1">
        <f t="array" ref="AE630">_xlfn.IFS(AG630=TicketJuilletAout2021[[#This Row],[NoTicket]],TicketJuilletAout2021[[#This Row],[CodeCli]])</f>
        <v>FAMAR</v>
      </c>
      <c r="AF630" s="20">
        <f t="shared" si="71"/>
        <v>51.69</v>
      </c>
      <c r="AG630">
        <f t="shared" si="72"/>
        <v>21958</v>
      </c>
    </row>
    <row r="631" spans="1:33" x14ac:dyDescent="0.25">
      <c r="A631">
        <v>21531</v>
      </c>
      <c r="B631">
        <v>71</v>
      </c>
      <c r="C631">
        <v>13.11</v>
      </c>
      <c r="D631">
        <v>4</v>
      </c>
      <c r="E631">
        <v>0</v>
      </c>
      <c r="F631" s="5">
        <f>DetailTicketJuilletAout2021[[#This Row],[Qte]]*(DetailTicketJuilletAout2021[[#This Row],[PrixUnit]]*(1-DetailTicketJuilletAout2021[[#This Row],[Remise%]]))</f>
        <v>52.44</v>
      </c>
      <c r="I631" s="5">
        <f>SUMIF(DétailTicketJuilletAoût2021!A626:A3658,DétailTicketJuilletAoût2021!J631,DétailTicketJuilletAoût2021!F626:F3658)</f>
        <v>318.18349999999998</v>
      </c>
      <c r="J631">
        <f t="shared" si="73"/>
        <v>21954</v>
      </c>
      <c r="AE631" t="str" cm="1">
        <f t="array" ref="AE631">_xlfn.IFS(AG631=TicketJuilletAout2021[[#This Row],[NoTicket]],TicketJuilletAout2021[[#This Row],[CodeCli]])</f>
        <v>CHDUD</v>
      </c>
      <c r="AF631" s="20">
        <f t="shared" si="71"/>
        <v>86.257500000000007</v>
      </c>
      <c r="AG631">
        <f t="shared" si="72"/>
        <v>21959</v>
      </c>
    </row>
    <row r="632" spans="1:33" x14ac:dyDescent="0.25">
      <c r="A632">
        <v>21531</v>
      </c>
      <c r="B632">
        <v>761</v>
      </c>
      <c r="C632">
        <v>3.64</v>
      </c>
      <c r="D632">
        <v>1</v>
      </c>
      <c r="E632">
        <v>0</v>
      </c>
      <c r="F632" s="5">
        <f>DetailTicketJuilletAout2021[[#This Row],[Qte]]*(DetailTicketJuilletAout2021[[#This Row],[PrixUnit]]*(1-DetailTicketJuilletAout2021[[#This Row],[Remise%]]))</f>
        <v>3.64</v>
      </c>
      <c r="I632" s="5">
        <f>SUMIF(DétailTicketJuilletAoût2021!A627:A3659,DétailTicketJuilletAoût2021!J632,DétailTicketJuilletAoût2021!F627:F3659)</f>
        <v>161.89999999999998</v>
      </c>
      <c r="J632">
        <f t="shared" si="73"/>
        <v>21955</v>
      </c>
      <c r="AE632" t="str" cm="1">
        <f t="array" ref="AE632">_xlfn.IFS(AG632=TicketJuilletAout2021[[#This Row],[NoTicket]],TicketJuilletAout2021[[#This Row],[CodeCli]])</f>
        <v>ARBLA</v>
      </c>
      <c r="AF632" s="20">
        <f t="shared" si="71"/>
        <v>175.959</v>
      </c>
      <c r="AG632">
        <f t="shared" si="72"/>
        <v>21960</v>
      </c>
    </row>
    <row r="633" spans="1:33" x14ac:dyDescent="0.25">
      <c r="A633">
        <v>21531</v>
      </c>
      <c r="B633">
        <v>2650</v>
      </c>
      <c r="C633">
        <v>8.5399999999999991</v>
      </c>
      <c r="D633">
        <v>4</v>
      </c>
      <c r="E633">
        <v>0.25</v>
      </c>
      <c r="F633" s="5">
        <f>DetailTicketJuilletAout2021[[#This Row],[Qte]]*(DetailTicketJuilletAout2021[[#This Row],[PrixUnit]]*(1-DetailTicketJuilletAout2021[[#This Row],[Remise%]]))</f>
        <v>25.619999999999997</v>
      </c>
      <c r="I633" s="5">
        <f>SUMIF(DétailTicketJuilletAoût2021!A628:A3660,DétailTicketJuilletAoût2021!J633,DétailTicketJuilletAoût2021!F628:F3660)</f>
        <v>94.52</v>
      </c>
      <c r="J633">
        <f t="shared" si="73"/>
        <v>21956</v>
      </c>
      <c r="AE633" t="str" cm="1">
        <f t="array" ref="AE633">_xlfn.IFS(AG633=TicketJuilletAout2021[[#This Row],[NoTicket]],TicketJuilletAout2021[[#This Row],[CodeCli]])</f>
        <v>FRLAN</v>
      </c>
      <c r="AF633" s="20">
        <f t="shared" si="71"/>
        <v>58.346666666666664</v>
      </c>
      <c r="AG633">
        <f t="shared" si="72"/>
        <v>21961</v>
      </c>
    </row>
    <row r="634" spans="1:33" x14ac:dyDescent="0.25">
      <c r="A634">
        <v>21532</v>
      </c>
      <c r="B634">
        <v>10</v>
      </c>
      <c r="C634">
        <v>18.899999999999999</v>
      </c>
      <c r="D634">
        <v>3</v>
      </c>
      <c r="E634">
        <v>0.2</v>
      </c>
      <c r="F634" s="5">
        <f>DetailTicketJuilletAout2021[[#This Row],[Qte]]*(DetailTicketJuilletAout2021[[#This Row],[PrixUnit]]*(1-DetailTicketJuilletAout2021[[#This Row],[Remise%]]))</f>
        <v>45.36</v>
      </c>
      <c r="I634" s="5">
        <f>SUMIF(DétailTicketJuilletAoût2021!A629:A3661,DétailTicketJuilletAoût2021!J634,DétailTicketJuilletAoût2021!F629:F3661)</f>
        <v>101.75399999999999</v>
      </c>
      <c r="J634">
        <f t="shared" si="73"/>
        <v>21957</v>
      </c>
      <c r="AE634" t="str" cm="1">
        <f t="array" ref="AE634">_xlfn.IFS(AG634=TicketJuilletAout2021[[#This Row],[NoTicket]],TicketJuilletAout2021[[#This Row],[CodeCli]])</f>
        <v>REDAN</v>
      </c>
      <c r="AF634" s="20">
        <f t="shared" si="71"/>
        <v>35</v>
      </c>
      <c r="AG634">
        <f t="shared" si="72"/>
        <v>21962</v>
      </c>
    </row>
    <row r="635" spans="1:33" x14ac:dyDescent="0.25">
      <c r="A635">
        <v>21532</v>
      </c>
      <c r="B635">
        <v>54</v>
      </c>
      <c r="C635">
        <v>4.57</v>
      </c>
      <c r="D635">
        <v>4</v>
      </c>
      <c r="E635">
        <v>0.2</v>
      </c>
      <c r="F635" s="5">
        <f>DetailTicketJuilletAout2021[[#This Row],[Qte]]*(DetailTicketJuilletAout2021[[#This Row],[PrixUnit]]*(1-DetailTicketJuilletAout2021[[#This Row],[Remise%]]))</f>
        <v>14.624000000000002</v>
      </c>
      <c r="I635" s="5">
        <f>SUMIF(DétailTicketJuilletAoût2021!A630:A3662,DétailTicketJuilletAoût2021!J635,DétailTicketJuilletAoût2021!F630:F3662)</f>
        <v>103.38</v>
      </c>
      <c r="J635">
        <f t="shared" si="73"/>
        <v>21958</v>
      </c>
      <c r="AE635" t="str" cm="1">
        <f t="array" ref="AE635">_xlfn.IFS(AG635=TicketJuilletAout2021[[#This Row],[NoTicket]],TicketJuilletAout2021[[#This Row],[CodeCli]])</f>
        <v>MICOL</v>
      </c>
      <c r="AF635" s="20">
        <f t="shared" si="71"/>
        <v>45.72</v>
      </c>
      <c r="AG635">
        <f t="shared" si="72"/>
        <v>21963</v>
      </c>
    </row>
    <row r="636" spans="1:33" x14ac:dyDescent="0.25">
      <c r="A636">
        <v>21533</v>
      </c>
      <c r="B636">
        <v>55</v>
      </c>
      <c r="C636">
        <v>14.64</v>
      </c>
      <c r="D636">
        <v>4</v>
      </c>
      <c r="E636">
        <v>0.1</v>
      </c>
      <c r="F636" s="5">
        <f>DetailTicketJuilletAout2021[[#This Row],[Qte]]*(DetailTicketJuilletAout2021[[#This Row],[PrixUnit]]*(1-DetailTicketJuilletAout2021[[#This Row],[Remise%]]))</f>
        <v>52.704000000000001</v>
      </c>
      <c r="I636" s="5">
        <f>SUMIF(DétailTicketJuilletAoût2021!A631:A3663,DétailTicketJuilletAoût2021!J636,DétailTicketJuilletAoût2021!F631:F3663)</f>
        <v>172.51500000000001</v>
      </c>
      <c r="J636">
        <f t="shared" si="73"/>
        <v>21959</v>
      </c>
      <c r="AE636" t="str" cm="1">
        <f t="array" ref="AE636">_xlfn.IFS(AG636=TicketJuilletAout2021[[#This Row],[NoTicket]],TicketJuilletAout2021[[#This Row],[CodeCli]])</f>
        <v>MOELK</v>
      </c>
      <c r="AF636" s="20">
        <f t="shared" si="71"/>
        <v>28.417999999999996</v>
      </c>
      <c r="AG636">
        <f t="shared" si="72"/>
        <v>21964</v>
      </c>
    </row>
    <row r="637" spans="1:33" x14ac:dyDescent="0.25">
      <c r="A637">
        <v>21533</v>
      </c>
      <c r="B637">
        <v>64</v>
      </c>
      <c r="C637">
        <v>20.28</v>
      </c>
      <c r="D637">
        <v>3</v>
      </c>
      <c r="E637">
        <v>0.1</v>
      </c>
      <c r="F637" s="5">
        <f>DetailTicketJuilletAout2021[[#This Row],[Qte]]*(DetailTicketJuilletAout2021[[#This Row],[PrixUnit]]*(1-DetailTicketJuilletAout2021[[#This Row],[Remise%]]))</f>
        <v>54.756000000000007</v>
      </c>
      <c r="I637" s="5">
        <f>SUMIF(DétailTicketJuilletAoût2021!A632:A3664,DétailTicketJuilletAoût2021!J637,DétailTicketJuilletAoût2021!F632:F3664)</f>
        <v>175.959</v>
      </c>
      <c r="J637">
        <f t="shared" si="73"/>
        <v>21960</v>
      </c>
      <c r="AE637" t="str" cm="1">
        <f t="array" ref="AE637">_xlfn.IFS(AG637=TicketJuilletAout2021[[#This Row],[NoTicket]],TicketJuilletAout2021[[#This Row],[CodeCli]])</f>
        <v>CHROU</v>
      </c>
      <c r="AF637" s="20">
        <f t="shared" si="71"/>
        <v>13.4</v>
      </c>
      <c r="AG637">
        <f t="shared" si="72"/>
        <v>21965</v>
      </c>
    </row>
    <row r="638" spans="1:33" x14ac:dyDescent="0.25">
      <c r="A638">
        <v>21533</v>
      </c>
      <c r="B638">
        <v>65</v>
      </c>
      <c r="C638">
        <v>12.81</v>
      </c>
      <c r="D638">
        <v>3</v>
      </c>
      <c r="E638">
        <v>0.1</v>
      </c>
      <c r="F638" s="5">
        <f>DetailTicketJuilletAout2021[[#This Row],[Qte]]*(DetailTicketJuilletAout2021[[#This Row],[PrixUnit]]*(1-DetailTicketJuilletAout2021[[#This Row],[Remise%]]))</f>
        <v>34.587000000000003</v>
      </c>
      <c r="I638" s="5">
        <f>SUMIF(DétailTicketJuilletAoût2021!A633:A3665,DétailTicketJuilletAoût2021!J638,DétailTicketJuilletAoût2021!F633:F3665)</f>
        <v>175.04</v>
      </c>
      <c r="J638">
        <f t="shared" si="73"/>
        <v>21961</v>
      </c>
      <c r="AE638" t="str" cm="1">
        <f t="array" ref="AE638">_xlfn.IFS(AG638=TicketJuilletAout2021[[#This Row],[NoTicket]],TicketJuilletAout2021[[#This Row],[CodeCli]])</f>
        <v>PALER</v>
      </c>
      <c r="AF638" s="20">
        <f t="shared" si="71"/>
        <v>55.039833333333327</v>
      </c>
      <c r="AG638">
        <f t="shared" si="72"/>
        <v>21966</v>
      </c>
    </row>
    <row r="639" spans="1:33" x14ac:dyDescent="0.25">
      <c r="A639">
        <v>21533</v>
      </c>
      <c r="B639">
        <v>77</v>
      </c>
      <c r="C639">
        <v>7.93</v>
      </c>
      <c r="D639">
        <v>4</v>
      </c>
      <c r="E639">
        <v>0.1</v>
      </c>
      <c r="F639" s="5">
        <f>DetailTicketJuilletAout2021[[#This Row],[Qte]]*(DetailTicketJuilletAout2021[[#This Row],[PrixUnit]]*(1-DetailTicketJuilletAout2021[[#This Row],[Remise%]]))</f>
        <v>28.547999999999998</v>
      </c>
      <c r="I639" s="5">
        <f>SUMIF(DétailTicketJuilletAoût2021!A634:A3666,DétailTicketJuilletAoût2021!J639,DétailTicketJuilletAoût2021!F634:F3666)</f>
        <v>105</v>
      </c>
      <c r="J639">
        <f t="shared" si="73"/>
        <v>21962</v>
      </c>
      <c r="AE639" t="str" cm="1">
        <f t="array" ref="AE639">_xlfn.IFS(AG639=TicketJuilletAout2021[[#This Row],[NoTicket]],TicketJuilletAout2021[[#This Row],[CodeCli]])</f>
        <v>MIGAL</v>
      </c>
      <c r="AF639" s="20">
        <f t="shared" si="71"/>
        <v>30.215</v>
      </c>
      <c r="AG639">
        <f t="shared" si="72"/>
        <v>21967</v>
      </c>
    </row>
    <row r="640" spans="1:33" x14ac:dyDescent="0.25">
      <c r="A640">
        <v>21534</v>
      </c>
      <c r="B640">
        <v>28</v>
      </c>
      <c r="C640">
        <v>27.75</v>
      </c>
      <c r="D640">
        <v>4</v>
      </c>
      <c r="E640">
        <v>0</v>
      </c>
      <c r="F640" s="5">
        <f>DetailTicketJuilletAout2021[[#This Row],[Qte]]*(DetailTicketJuilletAout2021[[#This Row],[PrixUnit]]*(1-DetailTicketJuilletAout2021[[#This Row],[Remise%]]))</f>
        <v>111</v>
      </c>
      <c r="I640" s="5">
        <f>SUMIF(DétailTicketJuilletAoût2021!A635:A3667,DétailTicketJuilletAoût2021!J640,DétailTicketJuilletAoût2021!F635:F3667)</f>
        <v>45.72</v>
      </c>
      <c r="J640">
        <f t="shared" si="73"/>
        <v>21963</v>
      </c>
      <c r="AE640" t="str" cm="1">
        <f t="array" ref="AE640">_xlfn.IFS(AG640=TicketJuilletAout2021[[#This Row],[NoTicket]],TicketJuilletAout2021[[#This Row],[CodeCli]])</f>
        <v>DAMIC</v>
      </c>
      <c r="AF640" s="20">
        <f t="shared" si="71"/>
        <v>50.866666666666667</v>
      </c>
      <c r="AG640">
        <f t="shared" si="72"/>
        <v>21968</v>
      </c>
    </row>
    <row r="641" spans="1:33" x14ac:dyDescent="0.25">
      <c r="A641">
        <v>21534</v>
      </c>
      <c r="B641">
        <v>44</v>
      </c>
      <c r="C641">
        <v>11.89</v>
      </c>
      <c r="D641">
        <v>4</v>
      </c>
      <c r="E641">
        <v>0.05</v>
      </c>
      <c r="F641" s="5">
        <f>DetailTicketJuilletAout2021[[#This Row],[Qte]]*(DetailTicketJuilletAout2021[[#This Row],[PrixUnit]]*(1-DetailTicketJuilletAout2021[[#This Row],[Remise%]]))</f>
        <v>45.182000000000002</v>
      </c>
      <c r="I641" s="5">
        <f>SUMIF(DétailTicketJuilletAoût2021!A636:A3668,DétailTicketJuilletAoût2021!J641,DétailTicketJuilletAoût2021!F636:F3668)</f>
        <v>85.253999999999991</v>
      </c>
      <c r="J641">
        <f t="shared" si="73"/>
        <v>21964</v>
      </c>
      <c r="AE641" t="str" cm="1">
        <f t="array" ref="AE641">_xlfn.IFS(AG641=TicketJuilletAout2021[[#This Row],[NoTicket]],TicketJuilletAout2021[[#This Row],[CodeCli]])</f>
        <v>SAJOU</v>
      </c>
      <c r="AF641" s="20">
        <f t="shared" si="71"/>
        <v>42.68</v>
      </c>
      <c r="AG641">
        <f t="shared" si="72"/>
        <v>21969</v>
      </c>
    </row>
    <row r="642" spans="1:33" x14ac:dyDescent="0.25">
      <c r="A642">
        <v>21535</v>
      </c>
      <c r="B642">
        <v>27</v>
      </c>
      <c r="C642">
        <v>26.83</v>
      </c>
      <c r="D642">
        <v>4</v>
      </c>
      <c r="E642">
        <v>0.25</v>
      </c>
      <c r="F642" s="5">
        <f>DetailTicketJuilletAout2021[[#This Row],[Qte]]*(DetailTicketJuilletAout2021[[#This Row],[PrixUnit]]*(1-DetailTicketJuilletAout2021[[#This Row],[Remise%]]))</f>
        <v>80.489999999999995</v>
      </c>
      <c r="I642" s="5">
        <f>SUMIF(DétailTicketJuilletAoût2021!A637:A3669,DétailTicketJuilletAoût2021!J642,DétailTicketJuilletAoût2021!F637:F3669)</f>
        <v>13.4</v>
      </c>
      <c r="J642">
        <f t="shared" si="73"/>
        <v>21965</v>
      </c>
      <c r="AE642" t="str" cm="1">
        <f t="array" ref="AE642">_xlfn.IFS(AG642=TicketJuilletAout2021[[#This Row],[NoTicket]],TicketJuilletAout2021[[#This Row],[CodeCli]])</f>
        <v>JELEC</v>
      </c>
      <c r="AF642" s="20">
        <f t="shared" si="71"/>
        <v>40.619999999999997</v>
      </c>
      <c r="AG642">
        <f t="shared" si="72"/>
        <v>21970</v>
      </c>
    </row>
    <row r="643" spans="1:33" x14ac:dyDescent="0.25">
      <c r="A643">
        <v>21535</v>
      </c>
      <c r="B643">
        <v>44</v>
      </c>
      <c r="C643">
        <v>11.89</v>
      </c>
      <c r="D643">
        <v>3</v>
      </c>
      <c r="E643">
        <v>0</v>
      </c>
      <c r="F643" s="5">
        <f>DetailTicketJuilletAout2021[[#This Row],[Qte]]*(DetailTicketJuilletAout2021[[#This Row],[PrixUnit]]*(1-DetailTicketJuilletAout2021[[#This Row],[Remise%]]))</f>
        <v>35.67</v>
      </c>
      <c r="I643" s="5">
        <f>SUMIF(DétailTicketJuilletAoût2021!A638:A3670,DétailTicketJuilletAoût2021!J643,DétailTicketJuilletAoût2021!F638:F3670)</f>
        <v>165.11949999999999</v>
      </c>
      <c r="J643">
        <f t="shared" si="73"/>
        <v>21966</v>
      </c>
      <c r="AE643" t="str" cm="1">
        <f t="array" ref="AE643">_xlfn.IFS(AG643=TicketJuilletAout2021[[#This Row],[NoTicket]],TicketJuilletAout2021[[#This Row],[CodeCli]])</f>
        <v>ALCLE</v>
      </c>
      <c r="AF643" s="20">
        <f t="shared" ref="AF643:AF706" si="74">I648/COUNTIF(A643:A3675,AG643)</f>
        <v>325.40999999999997</v>
      </c>
      <c r="AG643">
        <f t="shared" si="72"/>
        <v>21971</v>
      </c>
    </row>
    <row r="644" spans="1:33" x14ac:dyDescent="0.25">
      <c r="A644">
        <v>21535</v>
      </c>
      <c r="B644">
        <v>48</v>
      </c>
      <c r="C644">
        <v>7.77</v>
      </c>
      <c r="D644">
        <v>4</v>
      </c>
      <c r="E644">
        <v>0.1</v>
      </c>
      <c r="F644" s="5">
        <f>DetailTicketJuilletAout2021[[#This Row],[Qte]]*(DetailTicketJuilletAout2021[[#This Row],[PrixUnit]]*(1-DetailTicketJuilletAout2021[[#This Row],[Remise%]]))</f>
        <v>27.971999999999998</v>
      </c>
      <c r="I644" s="5">
        <f>SUMIF(DétailTicketJuilletAoût2021!A639:A3671,DétailTicketJuilletAoût2021!J644,DétailTicketJuilletAoût2021!F639:F3671)</f>
        <v>120.86</v>
      </c>
      <c r="J644">
        <f t="shared" si="73"/>
        <v>21967</v>
      </c>
      <c r="AE644" t="str" cm="1">
        <f t="array" ref="AE644">_xlfn.IFS(AG644=TicketJuilletAout2021[[#This Row],[NoTicket]],TicketJuilletAout2021[[#This Row],[CodeCli]])</f>
        <v>CHBOT</v>
      </c>
      <c r="AF644" s="20">
        <f t="shared" si="74"/>
        <v>63.626666666666665</v>
      </c>
      <c r="AG644">
        <f t="shared" ref="AG644:AG707" si="75">AG643+1</f>
        <v>21972</v>
      </c>
    </row>
    <row r="645" spans="1:33" x14ac:dyDescent="0.25">
      <c r="A645">
        <v>21535</v>
      </c>
      <c r="B645">
        <v>52</v>
      </c>
      <c r="C645">
        <v>4.2699999999999996</v>
      </c>
      <c r="D645">
        <v>3</v>
      </c>
      <c r="E645">
        <v>0</v>
      </c>
      <c r="F645" s="5">
        <f>DetailTicketJuilletAout2021[[#This Row],[Qte]]*(DetailTicketJuilletAout2021[[#This Row],[PrixUnit]]*(1-DetailTicketJuilletAout2021[[#This Row],[Remise%]]))</f>
        <v>12.809999999999999</v>
      </c>
      <c r="I645" s="5">
        <f>SUMIF(DétailTicketJuilletAoût2021!A640:A3672,DétailTicketJuilletAoût2021!J645,DétailTicketJuilletAoût2021!F640:F3672)</f>
        <v>152.6</v>
      </c>
      <c r="J645">
        <f t="shared" si="73"/>
        <v>21968</v>
      </c>
      <c r="AE645" t="str" cm="1">
        <f t="array" ref="AE645">_xlfn.IFS(AG645=TicketJuilletAout2021[[#This Row],[NoTicket]],TicketJuilletAout2021[[#This Row],[CodeCli]])</f>
        <v>ANLER</v>
      </c>
      <c r="AF645" s="20">
        <f t="shared" si="74"/>
        <v>74.746000000000009</v>
      </c>
      <c r="AG645">
        <f t="shared" si="75"/>
        <v>21973</v>
      </c>
    </row>
    <row r="646" spans="1:33" x14ac:dyDescent="0.25">
      <c r="A646">
        <v>21535</v>
      </c>
      <c r="B646">
        <v>54</v>
      </c>
      <c r="C646">
        <v>4.57</v>
      </c>
      <c r="D646">
        <v>4</v>
      </c>
      <c r="E646">
        <v>0.1</v>
      </c>
      <c r="F646" s="5">
        <f>DetailTicketJuilletAout2021[[#This Row],[Qte]]*(DetailTicketJuilletAout2021[[#This Row],[PrixUnit]]*(1-DetailTicketJuilletAout2021[[#This Row],[Remise%]]))</f>
        <v>16.452000000000002</v>
      </c>
      <c r="I646" s="5">
        <f>SUMIF(DétailTicketJuilletAoût2021!A641:A3673,DétailTicketJuilletAoût2021!J646,DétailTicketJuilletAoût2021!F641:F3673)</f>
        <v>42.68</v>
      </c>
      <c r="J646">
        <f t="shared" si="73"/>
        <v>21969</v>
      </c>
      <c r="AE646" t="str" cm="1">
        <f t="array" ref="AE646">_xlfn.IFS(AG646=TicketJuilletAout2021[[#This Row],[NoTicket]],TicketJuilletAout2021[[#This Row],[CodeCli]])</f>
        <v>YATAN</v>
      </c>
      <c r="AF646" s="20">
        <f t="shared" si="74"/>
        <v>119.47199999999999</v>
      </c>
      <c r="AG646">
        <f t="shared" si="75"/>
        <v>21974</v>
      </c>
    </row>
    <row r="647" spans="1:33" x14ac:dyDescent="0.25">
      <c r="A647">
        <v>21535</v>
      </c>
      <c r="B647">
        <v>62</v>
      </c>
      <c r="C647">
        <v>30.03</v>
      </c>
      <c r="D647">
        <v>3</v>
      </c>
      <c r="E647">
        <v>0</v>
      </c>
      <c r="F647" s="5">
        <f>DetailTicketJuilletAout2021[[#This Row],[Qte]]*(DetailTicketJuilletAout2021[[#This Row],[PrixUnit]]*(1-DetailTicketJuilletAout2021[[#This Row],[Remise%]]))</f>
        <v>90.09</v>
      </c>
      <c r="I647" s="5">
        <f>SUMIF(DétailTicketJuilletAoût2021!A642:A3674,DétailTicketJuilletAoût2021!J647,DétailTicketJuilletAoût2021!F642:F3674)</f>
        <v>81.239999999999995</v>
      </c>
      <c r="J647">
        <f t="shared" si="73"/>
        <v>21970</v>
      </c>
      <c r="AE647" t="str" cm="1">
        <f t="array" ref="AE647">_xlfn.IFS(AG647=TicketJuilletAout2021[[#This Row],[NoTicket]],TicketJuilletAout2021[[#This Row],[CodeCli]])</f>
        <v>CHBES</v>
      </c>
      <c r="AF647" s="20">
        <f t="shared" si="74"/>
        <v>98.085999999999999</v>
      </c>
      <c r="AG647">
        <f t="shared" si="75"/>
        <v>21975</v>
      </c>
    </row>
    <row r="648" spans="1:33" x14ac:dyDescent="0.25">
      <c r="A648">
        <v>21535</v>
      </c>
      <c r="B648">
        <v>65</v>
      </c>
      <c r="C648">
        <v>12.81</v>
      </c>
      <c r="D648">
        <v>3</v>
      </c>
      <c r="E648">
        <v>0</v>
      </c>
      <c r="F648" s="5">
        <f>DetailTicketJuilletAout2021[[#This Row],[Qte]]*(DetailTicketJuilletAout2021[[#This Row],[PrixUnit]]*(1-DetailTicketJuilletAout2021[[#This Row],[Remise%]]))</f>
        <v>38.43</v>
      </c>
      <c r="I648" s="5">
        <f>SUMIF(DétailTicketJuilletAoût2021!A643:A3675,DétailTicketJuilletAoût2021!J648,DétailTicketJuilletAoût2021!F643:F3675)</f>
        <v>650.81999999999994</v>
      </c>
      <c r="J648">
        <f t="shared" si="73"/>
        <v>21971</v>
      </c>
      <c r="AE648" t="str" cm="1">
        <f t="array" ref="AE648">_xlfn.IFS(AG648=TicketJuilletAout2021[[#This Row],[NoTicket]],TicketJuilletAout2021[[#This Row],[CodeCli]])</f>
        <v>MOELK</v>
      </c>
      <c r="AF648" s="20">
        <f t="shared" si="74"/>
        <v>46.6355</v>
      </c>
      <c r="AG648">
        <f t="shared" si="75"/>
        <v>21976</v>
      </c>
    </row>
    <row r="649" spans="1:33" x14ac:dyDescent="0.25">
      <c r="A649">
        <v>21535</v>
      </c>
      <c r="B649">
        <v>70</v>
      </c>
      <c r="C649">
        <v>9.15</v>
      </c>
      <c r="D649">
        <v>3</v>
      </c>
      <c r="E649">
        <v>0.1</v>
      </c>
      <c r="F649" s="5">
        <f>DetailTicketJuilletAout2021[[#This Row],[Qte]]*(DetailTicketJuilletAout2021[[#This Row],[PrixUnit]]*(1-DetailTicketJuilletAout2021[[#This Row],[Remise%]]))</f>
        <v>24.705000000000005</v>
      </c>
      <c r="I649" s="5">
        <f>SUMIF(DétailTicketJuilletAoût2021!A644:A3676,DétailTicketJuilletAoût2021!J649,DétailTicketJuilletAoût2021!F644:F3676)</f>
        <v>190.88</v>
      </c>
      <c r="J649">
        <f t="shared" ref="J649:J712" si="76">J648+1</f>
        <v>21972</v>
      </c>
      <c r="AE649" t="str" cm="1">
        <f t="array" ref="AE649">_xlfn.IFS(AG649=TicketJuilletAout2021[[#This Row],[NoTicket]],TicketJuilletAout2021[[#This Row],[CodeCli]])</f>
        <v>CHLEC</v>
      </c>
      <c r="AF649" s="20">
        <f t="shared" si="74"/>
        <v>53.59</v>
      </c>
      <c r="AG649">
        <f t="shared" si="75"/>
        <v>21977</v>
      </c>
    </row>
    <row r="650" spans="1:33" x14ac:dyDescent="0.25">
      <c r="A650">
        <v>21535</v>
      </c>
      <c r="B650">
        <v>71</v>
      </c>
      <c r="C650">
        <v>13.11</v>
      </c>
      <c r="D650">
        <v>4</v>
      </c>
      <c r="E650">
        <v>0</v>
      </c>
      <c r="F650" s="5">
        <f>DetailTicketJuilletAout2021[[#This Row],[Qte]]*(DetailTicketJuilletAout2021[[#This Row],[PrixUnit]]*(1-DetailTicketJuilletAout2021[[#This Row],[Remise%]]))</f>
        <v>52.44</v>
      </c>
      <c r="I650" s="5">
        <f>SUMIF(DétailTicketJuilletAoût2021!A645:A3677,DétailTicketJuilletAoût2021!J650,DétailTicketJuilletAoût2021!F645:F3677)</f>
        <v>74.746000000000009</v>
      </c>
      <c r="J650">
        <f t="shared" si="76"/>
        <v>21973</v>
      </c>
      <c r="AE650" t="str" cm="1">
        <f t="array" ref="AE650">_xlfn.IFS(AG650=TicketJuilletAout2021[[#This Row],[NoTicket]],TicketJuilletAout2021[[#This Row],[CodeCli]])</f>
        <v>YATAN</v>
      </c>
      <c r="AF650" s="20">
        <f t="shared" si="74"/>
        <v>72.58</v>
      </c>
      <c r="AG650">
        <f t="shared" si="75"/>
        <v>21978</v>
      </c>
    </row>
    <row r="651" spans="1:33" x14ac:dyDescent="0.25">
      <c r="A651">
        <v>21536</v>
      </c>
      <c r="B651">
        <v>16</v>
      </c>
      <c r="C651">
        <v>10.67</v>
      </c>
      <c r="D651">
        <v>3</v>
      </c>
      <c r="E651">
        <v>0.2</v>
      </c>
      <c r="F651" s="5">
        <f>DetailTicketJuilletAout2021[[#This Row],[Qte]]*(DetailTicketJuilletAout2021[[#This Row],[PrixUnit]]*(1-DetailTicketJuilletAout2021[[#This Row],[Remise%]]))</f>
        <v>25.607999999999997</v>
      </c>
      <c r="I651" s="5">
        <f>SUMIF(DétailTicketJuilletAoût2021!A646:A3678,DétailTicketJuilletAoût2021!J651,DétailTicketJuilletAoût2021!F646:F3678)</f>
        <v>119.47199999999999</v>
      </c>
      <c r="J651">
        <f t="shared" si="76"/>
        <v>21974</v>
      </c>
      <c r="AE651" t="str" cm="1">
        <f t="array" ref="AE651">_xlfn.IFS(AG651=TicketJuilletAout2021[[#This Row],[NoTicket]],TicketJuilletAout2021[[#This Row],[CodeCli]])</f>
        <v>ERSWE</v>
      </c>
      <c r="AF651" s="20">
        <f t="shared" si="74"/>
        <v>218.245</v>
      </c>
      <c r="AG651">
        <f t="shared" si="75"/>
        <v>21979</v>
      </c>
    </row>
    <row r="652" spans="1:33" x14ac:dyDescent="0.25">
      <c r="A652">
        <v>21536</v>
      </c>
      <c r="B652">
        <v>33</v>
      </c>
      <c r="C652">
        <v>1.52</v>
      </c>
      <c r="D652">
        <v>3</v>
      </c>
      <c r="E652">
        <v>0.2</v>
      </c>
      <c r="F652" s="5">
        <f>DetailTicketJuilletAout2021[[#This Row],[Qte]]*(DetailTicketJuilletAout2021[[#This Row],[PrixUnit]]*(1-DetailTicketJuilletAout2021[[#This Row],[Remise%]]))</f>
        <v>3.6480000000000006</v>
      </c>
      <c r="I652" s="5">
        <f>SUMIF(DétailTicketJuilletAoût2021!A647:A3679,DétailTicketJuilletAoût2021!J652,DétailTicketJuilletAoût2021!F647:F3679)</f>
        <v>490.43</v>
      </c>
      <c r="J652">
        <f t="shared" si="76"/>
        <v>21975</v>
      </c>
      <c r="AE652" t="str" cm="1">
        <f t="array" ref="AE652">_xlfn.IFS(AG652=TicketJuilletAout2021[[#This Row],[NoTicket]],TicketJuilletAout2021[[#This Row],[CodeCli]])</f>
        <v>RIDAB</v>
      </c>
      <c r="AF652" s="20">
        <f t="shared" si="74"/>
        <v>18.28</v>
      </c>
      <c r="AG652">
        <f t="shared" si="75"/>
        <v>21980</v>
      </c>
    </row>
    <row r="653" spans="1:33" x14ac:dyDescent="0.25">
      <c r="A653">
        <v>21536</v>
      </c>
      <c r="B653">
        <v>46</v>
      </c>
      <c r="C653">
        <v>7.32</v>
      </c>
      <c r="D653">
        <v>4</v>
      </c>
      <c r="E653">
        <v>0.2</v>
      </c>
      <c r="F653" s="5">
        <f>DetailTicketJuilletAout2021[[#This Row],[Qte]]*(DetailTicketJuilletAout2021[[#This Row],[PrixUnit]]*(1-DetailTicketJuilletAout2021[[#This Row],[Remise%]]))</f>
        <v>23.424000000000003</v>
      </c>
      <c r="I653" s="5">
        <f>SUMIF(DétailTicketJuilletAoût2021!A648:A3680,DétailTicketJuilletAoût2021!J653,DétailTicketJuilletAoût2021!F648:F3680)</f>
        <v>139.90649999999999</v>
      </c>
      <c r="J653">
        <f t="shared" si="76"/>
        <v>21976</v>
      </c>
      <c r="AE653" t="str" cm="1">
        <f t="array" ref="AE653">_xlfn.IFS(AG653=TicketJuilletAout2021[[#This Row],[NoTicket]],TicketJuilletAout2021[[#This Row],[CodeCli]])</f>
        <v>JEMAN</v>
      </c>
      <c r="AF653" s="20">
        <f t="shared" si="74"/>
        <v>46.648000000000003</v>
      </c>
      <c r="AG653">
        <f t="shared" si="75"/>
        <v>21981</v>
      </c>
    </row>
    <row r="654" spans="1:33" x14ac:dyDescent="0.25">
      <c r="A654">
        <v>21537</v>
      </c>
      <c r="B654">
        <v>39</v>
      </c>
      <c r="C654">
        <v>10.98</v>
      </c>
      <c r="D654">
        <v>3</v>
      </c>
      <c r="E654">
        <v>0</v>
      </c>
      <c r="F654" s="5">
        <f>DetailTicketJuilletAout2021[[#This Row],[Qte]]*(DetailTicketJuilletAout2021[[#This Row],[PrixUnit]]*(1-DetailTicketJuilletAout2021[[#This Row],[Remise%]]))</f>
        <v>32.94</v>
      </c>
      <c r="I654" s="5">
        <f>SUMIF(DétailTicketJuilletAoût2021!A649:A3681,DétailTicketJuilletAoût2021!J654,DétailTicketJuilletAoût2021!F649:F3681)</f>
        <v>214.36</v>
      </c>
      <c r="J654">
        <f t="shared" si="76"/>
        <v>21977</v>
      </c>
      <c r="AE654" t="str" cm="1">
        <f t="array" ref="AE654">_xlfn.IFS(AG654=TicketJuilletAout2021[[#This Row],[NoTicket]],TicketJuilletAout2021[[#This Row],[CodeCli]])</f>
        <v>YAKAL</v>
      </c>
      <c r="AF654" s="20">
        <f t="shared" si="74"/>
        <v>34.29</v>
      </c>
      <c r="AG654">
        <f t="shared" si="75"/>
        <v>21982</v>
      </c>
    </row>
    <row r="655" spans="1:33" x14ac:dyDescent="0.25">
      <c r="A655">
        <v>21537</v>
      </c>
      <c r="B655">
        <v>53</v>
      </c>
      <c r="C655">
        <v>19.97</v>
      </c>
      <c r="D655">
        <v>4</v>
      </c>
      <c r="E655">
        <v>0</v>
      </c>
      <c r="F655" s="5">
        <f>DetailTicketJuilletAout2021[[#This Row],[Qte]]*(DetailTicketJuilletAout2021[[#This Row],[PrixUnit]]*(1-DetailTicketJuilletAout2021[[#This Row],[Remise%]]))</f>
        <v>79.88</v>
      </c>
      <c r="I655" s="5">
        <f>SUMIF(DétailTicketJuilletAoût2021!A650:A3682,DétailTicketJuilletAoût2021!J655,DétailTicketJuilletAoût2021!F650:F3682)</f>
        <v>145.16</v>
      </c>
      <c r="J655">
        <f t="shared" si="76"/>
        <v>21978</v>
      </c>
      <c r="AE655" t="str" cm="1">
        <f t="array" ref="AE655">_xlfn.IFS(AG655=TicketJuilletAout2021[[#This Row],[NoTicket]],TicketJuilletAout2021[[#This Row],[CodeCli]])</f>
        <v>NAROU</v>
      </c>
      <c r="AF655" s="20">
        <f t="shared" si="74"/>
        <v>35.67</v>
      </c>
      <c r="AG655">
        <f t="shared" si="75"/>
        <v>21983</v>
      </c>
    </row>
    <row r="656" spans="1:33" x14ac:dyDescent="0.25">
      <c r="A656">
        <v>21537</v>
      </c>
      <c r="B656">
        <v>61</v>
      </c>
      <c r="C656">
        <v>17.38</v>
      </c>
      <c r="D656">
        <v>3</v>
      </c>
      <c r="E656">
        <v>0</v>
      </c>
      <c r="F656" s="5">
        <f>DetailTicketJuilletAout2021[[#This Row],[Qte]]*(DetailTicketJuilletAout2021[[#This Row],[PrixUnit]]*(1-DetailTicketJuilletAout2021[[#This Row],[Remise%]]))</f>
        <v>52.14</v>
      </c>
      <c r="I656" s="5">
        <f>SUMIF(DétailTicketJuilletAoût2021!A651:A3683,DétailTicketJuilletAoût2021!J656,DétailTicketJuilletAoût2021!F651:F3683)</f>
        <v>436.49</v>
      </c>
      <c r="J656">
        <f t="shared" si="76"/>
        <v>21979</v>
      </c>
      <c r="AE656" t="str" cm="1">
        <f t="array" ref="AE656">_xlfn.IFS(AG656=TicketJuilletAout2021[[#This Row],[NoTicket]],TicketJuilletAout2021[[#This Row],[CodeCli]])</f>
        <v>REDAN</v>
      </c>
      <c r="AF656" s="20">
        <f t="shared" si="74"/>
        <v>87.069749999999999</v>
      </c>
      <c r="AG656">
        <f t="shared" si="75"/>
        <v>21984</v>
      </c>
    </row>
    <row r="657" spans="1:33" x14ac:dyDescent="0.25">
      <c r="A657">
        <v>21537</v>
      </c>
      <c r="B657">
        <v>71</v>
      </c>
      <c r="C657">
        <v>13.11</v>
      </c>
      <c r="D657">
        <v>3</v>
      </c>
      <c r="E657">
        <v>0</v>
      </c>
      <c r="F657" s="5">
        <f>DetailTicketJuilletAout2021[[#This Row],[Qte]]*(DetailTicketJuilletAout2021[[#This Row],[PrixUnit]]*(1-DetailTicketJuilletAout2021[[#This Row],[Remise%]]))</f>
        <v>39.33</v>
      </c>
      <c r="I657" s="5">
        <f>SUMIF(DétailTicketJuilletAoût2021!A652:A3684,DétailTicketJuilletAoût2021!J657,DétailTicketJuilletAoût2021!F652:F3684)</f>
        <v>18.28</v>
      </c>
      <c r="J657">
        <f t="shared" si="76"/>
        <v>21980</v>
      </c>
      <c r="AE657" t="str" cm="1">
        <f t="array" ref="AE657">_xlfn.IFS(AG657=TicketJuilletAout2021[[#This Row],[NoTicket]],TicketJuilletAout2021[[#This Row],[CodeCli]])</f>
        <v>DAMIC</v>
      </c>
      <c r="AF657" s="20">
        <f t="shared" si="74"/>
        <v>30.03</v>
      </c>
      <c r="AG657">
        <f t="shared" si="75"/>
        <v>21985</v>
      </c>
    </row>
    <row r="658" spans="1:33" x14ac:dyDescent="0.25">
      <c r="A658">
        <v>21538</v>
      </c>
      <c r="B658">
        <v>21</v>
      </c>
      <c r="C658">
        <v>6.1</v>
      </c>
      <c r="D658">
        <v>3</v>
      </c>
      <c r="E658">
        <v>0.15</v>
      </c>
      <c r="F658" s="5">
        <f>DetailTicketJuilletAout2021[[#This Row],[Qte]]*(DetailTicketJuilletAout2021[[#This Row],[PrixUnit]]*(1-DetailTicketJuilletAout2021[[#This Row],[Remise%]]))</f>
        <v>15.555</v>
      </c>
      <c r="I658" s="5">
        <f>SUMIF(DétailTicketJuilletAoût2021!A653:A3685,DétailTicketJuilletAoût2021!J658,DétailTicketJuilletAoût2021!F653:F3685)</f>
        <v>46.648000000000003</v>
      </c>
      <c r="J658">
        <f t="shared" si="76"/>
        <v>21981</v>
      </c>
      <c r="AE658" t="str" cm="1">
        <f t="array" ref="AE658">_xlfn.IFS(AG658=TicketJuilletAout2021[[#This Row],[NoTicket]],TicketJuilletAout2021[[#This Row],[CodeCli]])</f>
        <v>CHLAB</v>
      </c>
      <c r="AF658" s="20">
        <f t="shared" si="74"/>
        <v>76.37</v>
      </c>
      <c r="AG658">
        <f t="shared" si="75"/>
        <v>21986</v>
      </c>
    </row>
    <row r="659" spans="1:33" x14ac:dyDescent="0.25">
      <c r="A659">
        <v>21538</v>
      </c>
      <c r="B659">
        <v>49</v>
      </c>
      <c r="C659">
        <v>12.2</v>
      </c>
      <c r="D659">
        <v>3</v>
      </c>
      <c r="E659">
        <v>0.15</v>
      </c>
      <c r="F659" s="5">
        <f>DetailTicketJuilletAout2021[[#This Row],[Qte]]*(DetailTicketJuilletAout2021[[#This Row],[PrixUnit]]*(1-DetailTicketJuilletAout2021[[#This Row],[Remise%]]))</f>
        <v>31.11</v>
      </c>
      <c r="I659" s="5">
        <f>SUMIF(DétailTicketJuilletAoût2021!A654:A3686,DétailTicketJuilletAoût2021!J659,DétailTicketJuilletAoût2021!F654:F3686)</f>
        <v>34.29</v>
      </c>
      <c r="J659">
        <f t="shared" si="76"/>
        <v>21982</v>
      </c>
      <c r="AE659" t="str" cm="1">
        <f t="array" ref="AE659">_xlfn.IFS(AG659=TicketJuilletAout2021[[#This Row],[NoTicket]],TicketJuilletAout2021[[#This Row],[CodeCli]])</f>
        <v>YAKAL</v>
      </c>
      <c r="AF659" s="20">
        <f t="shared" si="74"/>
        <v>39.102000000000004</v>
      </c>
      <c r="AG659">
        <f t="shared" si="75"/>
        <v>21987</v>
      </c>
    </row>
    <row r="660" spans="1:33" x14ac:dyDescent="0.25">
      <c r="A660">
        <v>21539</v>
      </c>
      <c r="B660">
        <v>52</v>
      </c>
      <c r="C660">
        <v>4.2699999999999996</v>
      </c>
      <c r="D660">
        <v>3</v>
      </c>
      <c r="E660">
        <v>0</v>
      </c>
      <c r="F660" s="5">
        <f>DetailTicketJuilletAout2021[[#This Row],[Qte]]*(DetailTicketJuilletAout2021[[#This Row],[PrixUnit]]*(1-DetailTicketJuilletAout2021[[#This Row],[Remise%]]))</f>
        <v>12.809999999999999</v>
      </c>
      <c r="I660" s="5">
        <f>SUMIF(DétailTicketJuilletAoût2021!A655:A3687,DétailTicketJuilletAoût2021!J660,DétailTicketJuilletAoût2021!F655:F3687)</f>
        <v>71.34</v>
      </c>
      <c r="J660">
        <f t="shared" si="76"/>
        <v>21983</v>
      </c>
      <c r="AE660" t="str" cm="1">
        <f t="array" ref="AE660">_xlfn.IFS(AG660=TicketJuilletAout2021[[#This Row],[NoTicket]],TicketJuilletAout2021[[#This Row],[CodeCli]])</f>
        <v xml:space="preserve">DELE </v>
      </c>
      <c r="AF660" s="20">
        <f t="shared" si="74"/>
        <v>86.6</v>
      </c>
      <c r="AG660">
        <f t="shared" si="75"/>
        <v>21988</v>
      </c>
    </row>
    <row r="661" spans="1:33" x14ac:dyDescent="0.25">
      <c r="A661">
        <v>21540</v>
      </c>
      <c r="B661">
        <v>26</v>
      </c>
      <c r="C661">
        <v>18.899999999999999</v>
      </c>
      <c r="D661">
        <v>3</v>
      </c>
      <c r="E661">
        <v>0</v>
      </c>
      <c r="F661" s="5">
        <f>DetailTicketJuilletAout2021[[#This Row],[Qte]]*(DetailTicketJuilletAout2021[[#This Row],[PrixUnit]]*(1-DetailTicketJuilletAout2021[[#This Row],[Remise%]]))</f>
        <v>56.699999999999996</v>
      </c>
      <c r="I661" s="5">
        <f>SUMIF(DétailTicketJuilletAoût2021!A656:A3688,DétailTicketJuilletAoût2021!J661,DétailTicketJuilletAoût2021!F656:F3688)</f>
        <v>174.1395</v>
      </c>
      <c r="J661">
        <f t="shared" si="76"/>
        <v>21984</v>
      </c>
      <c r="AE661" t="str" cm="1">
        <f t="array" ref="AE661">_xlfn.IFS(AG661=TicketJuilletAout2021[[#This Row],[NoTicket]],TicketJuilletAout2021[[#This Row],[CodeCli]])</f>
        <v>MAFER</v>
      </c>
      <c r="AF661" s="20">
        <f t="shared" si="74"/>
        <v>23.8</v>
      </c>
      <c r="AG661">
        <f t="shared" si="75"/>
        <v>21989</v>
      </c>
    </row>
    <row r="662" spans="1:33" x14ac:dyDescent="0.25">
      <c r="A662">
        <v>21540</v>
      </c>
      <c r="B662">
        <v>28</v>
      </c>
      <c r="C662">
        <v>27.75</v>
      </c>
      <c r="D662">
        <v>3</v>
      </c>
      <c r="E662">
        <v>0</v>
      </c>
      <c r="F662" s="5">
        <f>DetailTicketJuilletAout2021[[#This Row],[Qte]]*(DetailTicketJuilletAout2021[[#This Row],[PrixUnit]]*(1-DetailTicketJuilletAout2021[[#This Row],[Remise%]]))</f>
        <v>83.25</v>
      </c>
      <c r="I662" s="5">
        <f>SUMIF(DétailTicketJuilletAoût2021!A657:A3689,DétailTicketJuilletAoût2021!J662,DétailTicketJuilletAoût2021!F657:F3689)</f>
        <v>90.09</v>
      </c>
      <c r="J662">
        <f t="shared" si="76"/>
        <v>21985</v>
      </c>
      <c r="AE662" t="str" cm="1">
        <f t="array" ref="AE662">_xlfn.IFS(AG662=TicketJuilletAout2021[[#This Row],[NoTicket]],TicketJuilletAout2021[[#This Row],[CodeCli]])</f>
        <v>DACOU</v>
      </c>
      <c r="AF662" s="20">
        <f t="shared" si="74"/>
        <v>42.735750000000003</v>
      </c>
      <c r="AG662">
        <f t="shared" si="75"/>
        <v>21990</v>
      </c>
    </row>
    <row r="663" spans="1:33" x14ac:dyDescent="0.25">
      <c r="A663">
        <v>21540</v>
      </c>
      <c r="B663">
        <v>43</v>
      </c>
      <c r="C663">
        <v>28.05</v>
      </c>
      <c r="D663">
        <v>3</v>
      </c>
      <c r="E663">
        <v>0</v>
      </c>
      <c r="F663" s="5">
        <f>DetailTicketJuilletAout2021[[#This Row],[Qte]]*(DetailTicketJuilletAout2021[[#This Row],[PrixUnit]]*(1-DetailTicketJuilletAout2021[[#This Row],[Remise%]]))</f>
        <v>84.15</v>
      </c>
      <c r="I663" s="5">
        <f>SUMIF(DétailTicketJuilletAoût2021!A658:A3690,DétailTicketJuilletAoût2021!J663,DétailTicketJuilletAoût2021!F658:F3690)</f>
        <v>152.74</v>
      </c>
      <c r="J663">
        <f t="shared" si="76"/>
        <v>21986</v>
      </c>
      <c r="AE663" t="str" cm="1">
        <f t="array" ref="AE663">_xlfn.IFS(AG663=TicketJuilletAout2021[[#This Row],[NoTicket]],TicketJuilletAout2021[[#This Row],[CodeCli]])</f>
        <v>ALDUV</v>
      </c>
      <c r="AF663" s="20">
        <f t="shared" si="74"/>
        <v>57.933333333333337</v>
      </c>
      <c r="AG663">
        <f t="shared" si="75"/>
        <v>21991</v>
      </c>
    </row>
    <row r="664" spans="1:33" x14ac:dyDescent="0.25">
      <c r="A664">
        <v>21540</v>
      </c>
      <c r="B664">
        <v>56</v>
      </c>
      <c r="C664">
        <v>23.17</v>
      </c>
      <c r="D664">
        <v>4</v>
      </c>
      <c r="E664">
        <v>0</v>
      </c>
      <c r="F664" s="5">
        <f>DetailTicketJuilletAout2021[[#This Row],[Qte]]*(DetailTicketJuilletAout2021[[#This Row],[PrixUnit]]*(1-DetailTicketJuilletAout2021[[#This Row],[Remise%]]))</f>
        <v>92.68</v>
      </c>
      <c r="I664" s="5">
        <f>SUMIF(DétailTicketJuilletAoût2021!A659:A3691,DétailTicketJuilletAoût2021!J664,DétailTicketJuilletAoût2021!F659:F3691)</f>
        <v>39.102000000000004</v>
      </c>
      <c r="J664">
        <f t="shared" si="76"/>
        <v>21987</v>
      </c>
      <c r="AE664" t="str" cm="1">
        <f t="array" ref="AE664">_xlfn.IFS(AG664=TicketJuilletAout2021[[#This Row],[NoTicket]],TicketJuilletAout2021[[#This Row],[CodeCli]])</f>
        <v>FRLAN</v>
      </c>
      <c r="AF664" s="20">
        <f t="shared" si="74"/>
        <v>58.533333333333331</v>
      </c>
      <c r="AG664">
        <f t="shared" si="75"/>
        <v>21992</v>
      </c>
    </row>
    <row r="665" spans="1:33" x14ac:dyDescent="0.25">
      <c r="A665">
        <v>21540</v>
      </c>
      <c r="B665">
        <v>71</v>
      </c>
      <c r="C665">
        <v>13.11</v>
      </c>
      <c r="D665">
        <v>4</v>
      </c>
      <c r="E665">
        <v>0</v>
      </c>
      <c r="F665" s="5">
        <f>DetailTicketJuilletAout2021[[#This Row],[Qte]]*(DetailTicketJuilletAout2021[[#This Row],[PrixUnit]]*(1-DetailTicketJuilletAout2021[[#This Row],[Remise%]]))</f>
        <v>52.44</v>
      </c>
      <c r="I665" s="5">
        <f>SUMIF(DétailTicketJuilletAoût2021!A660:A3692,DétailTicketJuilletAoût2021!J665,DétailTicketJuilletAoût2021!F660:F3692)</f>
        <v>86.6</v>
      </c>
      <c r="J665">
        <f t="shared" si="76"/>
        <v>21988</v>
      </c>
      <c r="AE665" t="str" cm="1">
        <f t="array" ref="AE665">_xlfn.IFS(AG665=TicketJuilletAout2021[[#This Row],[NoTicket]],TicketJuilletAout2021[[#This Row],[CodeCli]])</f>
        <v>JELEC</v>
      </c>
      <c r="AF665" s="20">
        <f t="shared" si="74"/>
        <v>72.160000000000011</v>
      </c>
      <c r="AG665">
        <f t="shared" si="75"/>
        <v>21993</v>
      </c>
    </row>
    <row r="666" spans="1:33" x14ac:dyDescent="0.25">
      <c r="A666">
        <v>21541</v>
      </c>
      <c r="B666">
        <v>7</v>
      </c>
      <c r="C666">
        <v>18.29</v>
      </c>
      <c r="D666">
        <v>4</v>
      </c>
      <c r="E666">
        <v>0.05</v>
      </c>
      <c r="F666" s="5">
        <f>DetailTicketJuilletAout2021[[#This Row],[Qte]]*(DetailTicketJuilletAout2021[[#This Row],[PrixUnit]]*(1-DetailTicketJuilletAout2021[[#This Row],[Remise%]]))</f>
        <v>69.501999999999995</v>
      </c>
      <c r="I666" s="5">
        <f>SUMIF(DétailTicketJuilletAoût2021!A661:A3693,DétailTicketJuilletAoût2021!J666,DétailTicketJuilletAoût2021!F661:F3693)</f>
        <v>23.8</v>
      </c>
      <c r="J666">
        <f t="shared" si="76"/>
        <v>21989</v>
      </c>
      <c r="AE666" t="str" cm="1">
        <f t="array" ref="AE666">_xlfn.IFS(AG666=TicketJuilletAout2021[[#This Row],[NoTicket]],TicketJuilletAout2021[[#This Row],[CodeCli]])</f>
        <v>ERSWE</v>
      </c>
      <c r="AF666" s="20">
        <f t="shared" si="74"/>
        <v>159.56625</v>
      </c>
      <c r="AG666">
        <f t="shared" si="75"/>
        <v>21994</v>
      </c>
    </row>
    <row r="667" spans="1:33" x14ac:dyDescent="0.25">
      <c r="A667">
        <v>21541</v>
      </c>
      <c r="B667">
        <v>46</v>
      </c>
      <c r="C667">
        <v>7.32</v>
      </c>
      <c r="D667">
        <v>3</v>
      </c>
      <c r="E667">
        <v>0.05</v>
      </c>
      <c r="F667" s="5">
        <f>DetailTicketJuilletAout2021[[#This Row],[Qte]]*(DetailTicketJuilletAout2021[[#This Row],[PrixUnit]]*(1-DetailTicketJuilletAout2021[[#This Row],[Remise%]]))</f>
        <v>20.861999999999998</v>
      </c>
      <c r="I667" s="5">
        <f>SUMIF(DétailTicketJuilletAoût2021!A662:A3694,DétailTicketJuilletAoût2021!J667,DétailTicketJuilletAoût2021!F662:F3694)</f>
        <v>85.471500000000006</v>
      </c>
      <c r="J667">
        <f t="shared" si="76"/>
        <v>21990</v>
      </c>
      <c r="AE667" t="str" cm="1">
        <f t="array" ref="AE667">_xlfn.IFS(AG667=TicketJuilletAout2021[[#This Row],[NoTicket]],TicketJuilletAout2021[[#This Row],[CodeCli]])</f>
        <v>PABEL</v>
      </c>
      <c r="AF667" s="20">
        <f t="shared" si="74"/>
        <v>27.363333333333333</v>
      </c>
      <c r="AG667">
        <f t="shared" si="75"/>
        <v>21995</v>
      </c>
    </row>
    <row r="668" spans="1:33" x14ac:dyDescent="0.25">
      <c r="A668">
        <v>21541</v>
      </c>
      <c r="B668">
        <v>72</v>
      </c>
      <c r="C668">
        <v>21.19</v>
      </c>
      <c r="D668">
        <v>3</v>
      </c>
      <c r="E668">
        <v>0</v>
      </c>
      <c r="F668" s="5">
        <f>DetailTicketJuilletAout2021[[#This Row],[Qte]]*(DetailTicketJuilletAout2021[[#This Row],[PrixUnit]]*(1-DetailTicketJuilletAout2021[[#This Row],[Remise%]]))</f>
        <v>63.570000000000007</v>
      </c>
      <c r="I668" s="5">
        <f>SUMIF(DétailTicketJuilletAoût2021!A663:A3695,DétailTicketJuilletAoût2021!J668,DétailTicketJuilletAoût2021!F663:F3695)</f>
        <v>173.8</v>
      </c>
      <c r="J668">
        <f t="shared" si="76"/>
        <v>21991</v>
      </c>
      <c r="AE668" t="str" cm="1">
        <f t="array" ref="AE668">_xlfn.IFS(AG668=TicketJuilletAout2021[[#This Row],[NoTicket]],TicketJuilletAout2021[[#This Row],[CodeCli]])</f>
        <v>PABEL</v>
      </c>
      <c r="AF668" s="20">
        <f t="shared" si="74"/>
        <v>49.38</v>
      </c>
      <c r="AG668">
        <f t="shared" si="75"/>
        <v>21996</v>
      </c>
    </row>
    <row r="669" spans="1:33" x14ac:dyDescent="0.25">
      <c r="A669">
        <v>21542</v>
      </c>
      <c r="B669">
        <v>68</v>
      </c>
      <c r="C669">
        <v>7.62</v>
      </c>
      <c r="D669">
        <v>3</v>
      </c>
      <c r="E669">
        <v>0.25</v>
      </c>
      <c r="F669" s="5">
        <f>DetailTicketJuilletAout2021[[#This Row],[Qte]]*(DetailTicketJuilletAout2021[[#This Row],[PrixUnit]]*(1-DetailTicketJuilletAout2021[[#This Row],[Remise%]]))</f>
        <v>17.145</v>
      </c>
      <c r="I669" s="5">
        <f>SUMIF(DétailTicketJuilletAoût2021!A664:A3696,DétailTicketJuilletAoût2021!J669,DétailTicketJuilletAoût2021!F664:F3696)</f>
        <v>175.6</v>
      </c>
      <c r="J669">
        <f t="shared" si="76"/>
        <v>21992</v>
      </c>
      <c r="AE669" t="str" cm="1">
        <f t="array" ref="AE669">_xlfn.IFS(AG669=TicketJuilletAout2021[[#This Row],[NoTicket]],TicketJuilletAout2021[[#This Row],[CodeCli]])</f>
        <v>CHGRA</v>
      </c>
      <c r="AF669" s="20">
        <f t="shared" si="74"/>
        <v>48.99</v>
      </c>
      <c r="AG669">
        <f t="shared" si="75"/>
        <v>21997</v>
      </c>
    </row>
    <row r="670" spans="1:33" x14ac:dyDescent="0.25">
      <c r="A670">
        <v>21542</v>
      </c>
      <c r="B670">
        <v>75</v>
      </c>
      <c r="C670">
        <v>4.7300000000000004</v>
      </c>
      <c r="D670">
        <v>4</v>
      </c>
      <c r="E670">
        <v>0.25</v>
      </c>
      <c r="F670" s="5">
        <f>DetailTicketJuilletAout2021[[#This Row],[Qte]]*(DetailTicketJuilletAout2021[[#This Row],[PrixUnit]]*(1-DetailTicketJuilletAout2021[[#This Row],[Remise%]]))</f>
        <v>14.190000000000001</v>
      </c>
      <c r="I670" s="5">
        <f>SUMIF(DétailTicketJuilletAoût2021!A665:A3697,DétailTicketJuilletAoût2021!J670,DétailTicketJuilletAoût2021!F665:F3697)</f>
        <v>216.48000000000002</v>
      </c>
      <c r="J670">
        <f t="shared" si="76"/>
        <v>21993</v>
      </c>
      <c r="AE670" t="str" cm="1">
        <f t="array" ref="AE670">_xlfn.IFS(AG670=TicketJuilletAout2021[[#This Row],[NoTicket]],TicketJuilletAout2021[[#This Row],[CodeCli]])</f>
        <v>GECAU</v>
      </c>
      <c r="AF670" s="20">
        <f t="shared" si="74"/>
        <v>65.14</v>
      </c>
      <c r="AG670">
        <f t="shared" si="75"/>
        <v>21998</v>
      </c>
    </row>
    <row r="671" spans="1:33" x14ac:dyDescent="0.25">
      <c r="A671">
        <v>21543</v>
      </c>
      <c r="B671">
        <v>21</v>
      </c>
      <c r="C671">
        <v>6.1</v>
      </c>
      <c r="D671">
        <v>3</v>
      </c>
      <c r="E671">
        <v>0.25</v>
      </c>
      <c r="F671" s="5">
        <f>DetailTicketJuilletAout2021[[#This Row],[Qte]]*(DetailTicketJuilletAout2021[[#This Row],[PrixUnit]]*(1-DetailTicketJuilletAout2021[[#This Row],[Remise%]]))</f>
        <v>13.724999999999998</v>
      </c>
      <c r="I671" s="5">
        <f>SUMIF(DétailTicketJuilletAoût2021!A666:A3698,DétailTicketJuilletAoût2021!J671,DétailTicketJuilletAoût2021!F666:F3698)</f>
        <v>319.13249999999999</v>
      </c>
      <c r="J671">
        <f t="shared" si="76"/>
        <v>21994</v>
      </c>
      <c r="AE671" t="str" cm="1">
        <f t="array" ref="AE671">_xlfn.IFS(AG671=TicketJuilletAout2021[[#This Row],[NoTicket]],TicketJuilletAout2021[[#This Row],[CodeCli]])</f>
        <v>LODUR</v>
      </c>
      <c r="AF671" s="20">
        <f t="shared" si="74"/>
        <v>81.344999999999999</v>
      </c>
      <c r="AG671">
        <f t="shared" si="75"/>
        <v>21999</v>
      </c>
    </row>
    <row r="672" spans="1:33" x14ac:dyDescent="0.25">
      <c r="A672">
        <v>21543</v>
      </c>
      <c r="B672">
        <v>30</v>
      </c>
      <c r="C672">
        <v>15.85</v>
      </c>
      <c r="D672">
        <v>3</v>
      </c>
      <c r="E672">
        <v>0.25</v>
      </c>
      <c r="F672" s="5">
        <f>DetailTicketJuilletAout2021[[#This Row],[Qte]]*(DetailTicketJuilletAout2021[[#This Row],[PrixUnit]]*(1-DetailTicketJuilletAout2021[[#This Row],[Remise%]]))</f>
        <v>35.662499999999994</v>
      </c>
      <c r="I672" s="5">
        <f>SUMIF(DétailTicketJuilletAoût2021!A667:A3699,DétailTicketJuilletAoût2021!J672,DétailTicketJuilletAoût2021!F667:F3699)</f>
        <v>82.09</v>
      </c>
      <c r="J672">
        <f t="shared" si="76"/>
        <v>21995</v>
      </c>
      <c r="AE672" t="str" cm="1">
        <f t="array" ref="AE672">_xlfn.IFS(AG672=TicketJuilletAout2021[[#This Row],[NoTicket]],TicketJuilletAout2021[[#This Row],[CodeCli]])</f>
        <v>GESEF</v>
      </c>
      <c r="AF672" s="20">
        <f t="shared" si="74"/>
        <v>49.740000000000009</v>
      </c>
      <c r="AG672">
        <f t="shared" si="75"/>
        <v>22000</v>
      </c>
    </row>
    <row r="673" spans="1:33" x14ac:dyDescent="0.25">
      <c r="A673">
        <v>21543</v>
      </c>
      <c r="B673">
        <v>55</v>
      </c>
      <c r="C673">
        <v>14.64</v>
      </c>
      <c r="D673">
        <v>4</v>
      </c>
      <c r="E673">
        <v>0.25</v>
      </c>
      <c r="F673" s="5">
        <f>DetailTicketJuilletAout2021[[#This Row],[Qte]]*(DetailTicketJuilletAout2021[[#This Row],[PrixUnit]]*(1-DetailTicketJuilletAout2021[[#This Row],[Remise%]]))</f>
        <v>43.92</v>
      </c>
      <c r="I673" s="5">
        <f>SUMIF(DétailTicketJuilletAoût2021!A668:A3700,DétailTicketJuilletAoût2021!J673,DétailTicketJuilletAoût2021!F668:F3700)</f>
        <v>49.38</v>
      </c>
      <c r="J673">
        <f t="shared" si="76"/>
        <v>21996</v>
      </c>
      <c r="AE673" t="str" cm="1">
        <f t="array" ref="AE673">_xlfn.IFS(AG673=TicketJuilletAout2021[[#This Row],[NoTicket]],TicketJuilletAout2021[[#This Row],[CodeCli]])</f>
        <v>RARAB</v>
      </c>
      <c r="AF673" s="20">
        <f t="shared" si="74"/>
        <v>37.96</v>
      </c>
      <c r="AG673">
        <f t="shared" si="75"/>
        <v>22001</v>
      </c>
    </row>
    <row r="674" spans="1:33" x14ac:dyDescent="0.25">
      <c r="A674">
        <v>21544</v>
      </c>
      <c r="B674">
        <v>13</v>
      </c>
      <c r="C674">
        <v>3.66</v>
      </c>
      <c r="D674">
        <v>3</v>
      </c>
      <c r="E674">
        <v>0</v>
      </c>
      <c r="F674" s="5">
        <f>DetailTicketJuilletAout2021[[#This Row],[Qte]]*(DetailTicketJuilletAout2021[[#This Row],[PrixUnit]]*(1-DetailTicketJuilletAout2021[[#This Row],[Remise%]]))</f>
        <v>10.98</v>
      </c>
      <c r="I674" s="5">
        <f>SUMIF(DétailTicketJuilletAoût2021!A669:A3701,DétailTicketJuilletAoût2021!J674,DétailTicketJuilletAoût2021!F669:F3701)</f>
        <v>146.97</v>
      </c>
      <c r="J674">
        <f t="shared" si="76"/>
        <v>21997</v>
      </c>
      <c r="AE674" t="str" cm="1">
        <f t="array" ref="AE674">_xlfn.IFS(AG674=TicketJuilletAout2021[[#This Row],[NoTicket]],TicketJuilletAout2021[[#This Row],[CodeCli]])</f>
        <v>CLHAL</v>
      </c>
      <c r="AF674" s="20">
        <f t="shared" si="74"/>
        <v>37.049999999999997</v>
      </c>
      <c r="AG674">
        <f t="shared" si="75"/>
        <v>22002</v>
      </c>
    </row>
    <row r="675" spans="1:33" x14ac:dyDescent="0.25">
      <c r="A675">
        <v>21544</v>
      </c>
      <c r="B675">
        <v>23</v>
      </c>
      <c r="C675">
        <v>5.49</v>
      </c>
      <c r="D675">
        <v>3</v>
      </c>
      <c r="E675">
        <v>0</v>
      </c>
      <c r="F675" s="5">
        <f>DetailTicketJuilletAout2021[[#This Row],[Qte]]*(DetailTicketJuilletAout2021[[#This Row],[PrixUnit]]*(1-DetailTicketJuilletAout2021[[#This Row],[Remise%]]))</f>
        <v>16.47</v>
      </c>
      <c r="I675" s="5">
        <f>SUMIF(DétailTicketJuilletAoût2021!A670:A3702,DétailTicketJuilletAoût2021!J675,DétailTicketJuilletAoût2021!F670:F3702)</f>
        <v>195.42</v>
      </c>
      <c r="J675">
        <f t="shared" si="76"/>
        <v>21998</v>
      </c>
      <c r="AE675" t="str" cm="1">
        <f t="array" ref="AE675">_xlfn.IFS(AG675=TicketJuilletAout2021[[#This Row],[NoTicket]],TicketJuilletAout2021[[#This Row],[CodeCli]])</f>
        <v>ZOHED</v>
      </c>
      <c r="AF675" s="20">
        <f t="shared" si="74"/>
        <v>77.75</v>
      </c>
      <c r="AG675">
        <f t="shared" si="75"/>
        <v>22003</v>
      </c>
    </row>
    <row r="676" spans="1:33" x14ac:dyDescent="0.25">
      <c r="A676">
        <v>21545</v>
      </c>
      <c r="B676">
        <v>19</v>
      </c>
      <c r="C676">
        <v>5.49</v>
      </c>
      <c r="D676">
        <v>3</v>
      </c>
      <c r="E676">
        <v>0</v>
      </c>
      <c r="F676" s="5">
        <f>DetailTicketJuilletAout2021[[#This Row],[Qte]]*(DetailTicketJuilletAout2021[[#This Row],[PrixUnit]]*(1-DetailTicketJuilletAout2021[[#This Row],[Remise%]]))</f>
        <v>16.47</v>
      </c>
      <c r="I676" s="5">
        <f>SUMIF(DétailTicketJuilletAoût2021!A671:A3703,DétailTicketJuilletAoût2021!J676,DétailTicketJuilletAoût2021!F671:F3703)</f>
        <v>162.69</v>
      </c>
      <c r="J676">
        <f t="shared" si="76"/>
        <v>21999</v>
      </c>
      <c r="AE676" t="str" cm="1">
        <f t="array" ref="AE676">_xlfn.IFS(AG676=TicketJuilletAout2021[[#This Row],[NoTicket]],TicketJuilletAout2021[[#This Row],[CodeCli]])</f>
        <v>DAMIC</v>
      </c>
      <c r="AF676" s="20">
        <f t="shared" si="74"/>
        <v>64.484999999999999</v>
      </c>
      <c r="AG676">
        <f t="shared" si="75"/>
        <v>22004</v>
      </c>
    </row>
    <row r="677" spans="1:33" x14ac:dyDescent="0.25">
      <c r="A677">
        <v>21545</v>
      </c>
      <c r="B677">
        <v>42</v>
      </c>
      <c r="C677">
        <v>8.5399999999999991</v>
      </c>
      <c r="D677">
        <v>4</v>
      </c>
      <c r="E677">
        <v>0</v>
      </c>
      <c r="F677" s="5">
        <f>DetailTicketJuilletAout2021[[#This Row],[Qte]]*(DetailTicketJuilletAout2021[[#This Row],[PrixUnit]]*(1-DetailTicketJuilletAout2021[[#This Row],[Remise%]]))</f>
        <v>34.159999999999997</v>
      </c>
      <c r="I677" s="5">
        <f>SUMIF(DétailTicketJuilletAoût2021!A672:A3704,DétailTicketJuilletAoût2021!J677,DétailTicketJuilletAoût2021!F672:F3704)</f>
        <v>99.480000000000018</v>
      </c>
      <c r="J677">
        <f t="shared" si="76"/>
        <v>22000</v>
      </c>
      <c r="AE677" t="str" cm="1">
        <f t="array" ref="AE677">_xlfn.IFS(AG677=TicketJuilletAout2021[[#This Row],[NoTicket]],TicketJuilletAout2021[[#This Row],[CodeCli]])</f>
        <v>CÉDAU</v>
      </c>
      <c r="AF677" s="20">
        <f t="shared" si="74"/>
        <v>57.314666666666675</v>
      </c>
      <c r="AG677">
        <f t="shared" si="75"/>
        <v>22005</v>
      </c>
    </row>
    <row r="678" spans="1:33" x14ac:dyDescent="0.25">
      <c r="A678">
        <v>21546</v>
      </c>
      <c r="B678">
        <v>4</v>
      </c>
      <c r="C678">
        <v>13.42</v>
      </c>
      <c r="D678">
        <v>4</v>
      </c>
      <c r="E678">
        <v>0.2</v>
      </c>
      <c r="F678" s="5">
        <f>DetailTicketJuilletAout2021[[#This Row],[Qte]]*(DetailTicketJuilletAout2021[[#This Row],[PrixUnit]]*(1-DetailTicketJuilletAout2021[[#This Row],[Remise%]]))</f>
        <v>42.944000000000003</v>
      </c>
      <c r="I678" s="5">
        <f>SUMIF(DétailTicketJuilletAoût2021!A673:A3705,DétailTicketJuilletAoût2021!J678,DétailTicketJuilletAoût2021!F673:F3705)</f>
        <v>113.88</v>
      </c>
      <c r="J678">
        <f t="shared" si="76"/>
        <v>22001</v>
      </c>
      <c r="AE678" t="str" cm="1">
        <f t="array" ref="AE678">_xlfn.IFS(AG678=TicketJuilletAout2021[[#This Row],[NoTicket]],TicketJuilletAout2021[[#This Row],[CodeCli]])</f>
        <v>JEHOU</v>
      </c>
      <c r="AF678" s="20">
        <f t="shared" si="74"/>
        <v>33.997300000000003</v>
      </c>
      <c r="AG678">
        <f t="shared" si="75"/>
        <v>22006</v>
      </c>
    </row>
    <row r="679" spans="1:33" x14ac:dyDescent="0.25">
      <c r="A679">
        <v>21546</v>
      </c>
      <c r="B679">
        <v>43</v>
      </c>
      <c r="C679">
        <v>28.05</v>
      </c>
      <c r="D679">
        <v>4</v>
      </c>
      <c r="E679">
        <v>0</v>
      </c>
      <c r="F679" s="5">
        <f>DetailTicketJuilletAout2021[[#This Row],[Qte]]*(DetailTicketJuilletAout2021[[#This Row],[PrixUnit]]*(1-DetailTicketJuilletAout2021[[#This Row],[Remise%]]))</f>
        <v>112.2</v>
      </c>
      <c r="I679" s="5">
        <f>SUMIF(DétailTicketJuilletAoût2021!A674:A3706,DétailTicketJuilletAoût2021!J679,DétailTicketJuilletAoût2021!F674:F3706)</f>
        <v>37.049999999999997</v>
      </c>
      <c r="J679">
        <f t="shared" si="76"/>
        <v>22002</v>
      </c>
      <c r="AE679" t="str" cm="1">
        <f t="array" ref="AE679">_xlfn.IFS(AG679=TicketJuilletAout2021[[#This Row],[NoTicket]],TicketJuilletAout2021[[#This Row],[CodeCli]])</f>
        <v>DAMIC</v>
      </c>
      <c r="AF679" s="20">
        <f t="shared" si="74"/>
        <v>27.54</v>
      </c>
      <c r="AG679">
        <f t="shared" si="75"/>
        <v>22007</v>
      </c>
    </row>
    <row r="680" spans="1:33" x14ac:dyDescent="0.25">
      <c r="A680">
        <v>21546</v>
      </c>
      <c r="B680">
        <v>56</v>
      </c>
      <c r="C680">
        <v>23.17</v>
      </c>
      <c r="D680">
        <v>3</v>
      </c>
      <c r="E680">
        <v>0.2</v>
      </c>
      <c r="F680" s="5">
        <f>DetailTicketJuilletAout2021[[#This Row],[Qte]]*(DetailTicketJuilletAout2021[[#This Row],[PrixUnit]]*(1-DetailTicketJuilletAout2021[[#This Row],[Remise%]]))</f>
        <v>55.608000000000004</v>
      </c>
      <c r="I680" s="5">
        <f>SUMIF(DétailTicketJuilletAoût2021!A675:A3707,DétailTicketJuilletAoût2021!J680,DétailTicketJuilletAoût2021!F675:F3707)</f>
        <v>155.5</v>
      </c>
      <c r="J680">
        <f t="shared" si="76"/>
        <v>22003</v>
      </c>
      <c r="AE680" t="str" cm="1">
        <f t="array" ref="AE680">_xlfn.IFS(AG680=TicketJuilletAout2021[[#This Row],[NoTicket]],TicketJuilletAout2021[[#This Row],[CodeCli]])</f>
        <v>MALAZ</v>
      </c>
      <c r="AF680" s="20">
        <f t="shared" si="74"/>
        <v>54.120000000000005</v>
      </c>
      <c r="AG680">
        <f t="shared" si="75"/>
        <v>22008</v>
      </c>
    </row>
    <row r="681" spans="1:33" x14ac:dyDescent="0.25">
      <c r="A681">
        <v>21546</v>
      </c>
      <c r="B681">
        <v>60</v>
      </c>
      <c r="C681">
        <v>20.73</v>
      </c>
      <c r="D681">
        <v>3</v>
      </c>
      <c r="E681">
        <v>0</v>
      </c>
      <c r="F681" s="5">
        <f>DetailTicketJuilletAout2021[[#This Row],[Qte]]*(DetailTicketJuilletAout2021[[#This Row],[PrixUnit]]*(1-DetailTicketJuilletAout2021[[#This Row],[Remise%]]))</f>
        <v>62.19</v>
      </c>
      <c r="I681" s="5">
        <f>SUMIF(DétailTicketJuilletAoût2021!A676:A3708,DétailTicketJuilletAoût2021!J681,DétailTicketJuilletAoût2021!F676:F3708)</f>
        <v>128.97</v>
      </c>
      <c r="J681">
        <f t="shared" si="76"/>
        <v>22004</v>
      </c>
      <c r="AE681" t="str" cm="1">
        <f t="array" ref="AE681">_xlfn.IFS(AG681=TicketJuilletAout2021[[#This Row],[NoTicket]],TicketJuilletAout2021[[#This Row],[CodeCli]])</f>
        <v>JUBOY</v>
      </c>
      <c r="AF681" s="20">
        <f t="shared" si="74"/>
        <v>103.16000000000001</v>
      </c>
      <c r="AG681">
        <f t="shared" si="75"/>
        <v>22009</v>
      </c>
    </row>
    <row r="682" spans="1:33" x14ac:dyDescent="0.25">
      <c r="A682">
        <v>21547</v>
      </c>
      <c r="B682">
        <v>24</v>
      </c>
      <c r="C682">
        <v>2.74</v>
      </c>
      <c r="D682">
        <v>3</v>
      </c>
      <c r="E682">
        <v>0</v>
      </c>
      <c r="F682" s="5">
        <f>DetailTicketJuilletAout2021[[#This Row],[Qte]]*(DetailTicketJuilletAout2021[[#This Row],[PrixUnit]]*(1-DetailTicketJuilletAout2021[[#This Row],[Remise%]]))</f>
        <v>8.2200000000000006</v>
      </c>
      <c r="I682" s="5">
        <f>SUMIF(DétailTicketJuilletAoût2021!A677:A3709,DétailTicketJuilletAoût2021!J682,DétailTicketJuilletAoût2021!F677:F3709)</f>
        <v>171.94400000000002</v>
      </c>
      <c r="J682">
        <f t="shared" si="76"/>
        <v>22005</v>
      </c>
      <c r="AE682" t="str" cm="1">
        <f t="array" ref="AE682">_xlfn.IFS(AG682=TicketJuilletAout2021[[#This Row],[NoTicket]],TicketJuilletAout2021[[#This Row],[CodeCli]])</f>
        <v>SAJOU</v>
      </c>
      <c r="AF682" s="20">
        <f t="shared" si="74"/>
        <v>42.08</v>
      </c>
      <c r="AG682">
        <f t="shared" si="75"/>
        <v>22010</v>
      </c>
    </row>
    <row r="683" spans="1:33" x14ac:dyDescent="0.25">
      <c r="A683">
        <v>21547</v>
      </c>
      <c r="B683">
        <v>29</v>
      </c>
      <c r="C683">
        <v>75.459999999999994</v>
      </c>
      <c r="D683">
        <v>4</v>
      </c>
      <c r="E683">
        <v>0.1</v>
      </c>
      <c r="F683" s="5">
        <f>DetailTicketJuilletAout2021[[#This Row],[Qte]]*(DetailTicketJuilletAout2021[[#This Row],[PrixUnit]]*(1-DetailTicketJuilletAout2021[[#This Row],[Remise%]]))</f>
        <v>271.65600000000001</v>
      </c>
      <c r="I683" s="5">
        <f>SUMIF(DétailTicketJuilletAoût2021!A678:A3710,DétailTicketJuilletAoût2021!J683,DétailTicketJuilletAoût2021!F678:F3710)</f>
        <v>339.97300000000001</v>
      </c>
      <c r="J683">
        <f t="shared" si="76"/>
        <v>22006</v>
      </c>
      <c r="AE683" t="str" cm="1">
        <f t="array" ref="AE683">_xlfn.IFS(AG683=TicketJuilletAout2021[[#This Row],[NoTicket]],TicketJuilletAout2021[[#This Row],[CodeCli]])</f>
        <v>ERDEB</v>
      </c>
      <c r="AF683" s="20">
        <f t="shared" si="74"/>
        <v>29.323333333333334</v>
      </c>
      <c r="AG683">
        <f t="shared" si="75"/>
        <v>22011</v>
      </c>
    </row>
    <row r="684" spans="1:33" x14ac:dyDescent="0.25">
      <c r="A684">
        <v>21547</v>
      </c>
      <c r="B684">
        <v>40</v>
      </c>
      <c r="C684">
        <v>11.28</v>
      </c>
      <c r="D684">
        <v>3</v>
      </c>
      <c r="E684">
        <v>0</v>
      </c>
      <c r="F684" s="5">
        <f>DetailTicketJuilletAout2021[[#This Row],[Qte]]*(DetailTicketJuilletAout2021[[#This Row],[PrixUnit]]*(1-DetailTicketJuilletAout2021[[#This Row],[Remise%]]))</f>
        <v>33.839999999999996</v>
      </c>
      <c r="I684" s="5">
        <f>SUMIF(DétailTicketJuilletAoût2021!A679:A3711,DétailTicketJuilletAoût2021!J684,DétailTicketJuilletAoût2021!F679:F3711)</f>
        <v>55.08</v>
      </c>
      <c r="J684">
        <f t="shared" si="76"/>
        <v>22007</v>
      </c>
      <c r="AE684" t="str" cm="1">
        <f t="array" ref="AE684">_xlfn.IFS(AG684=TicketJuilletAout2021[[#This Row],[NoTicket]],TicketJuilletAout2021[[#This Row],[CodeCli]])</f>
        <v>MIGAL</v>
      </c>
      <c r="AF684" s="20">
        <f t="shared" si="74"/>
        <v>47.88</v>
      </c>
      <c r="AG684">
        <f t="shared" si="75"/>
        <v>22012</v>
      </c>
    </row>
    <row r="685" spans="1:33" x14ac:dyDescent="0.25">
      <c r="A685">
        <v>21547</v>
      </c>
      <c r="B685">
        <v>45</v>
      </c>
      <c r="C685">
        <v>5.79</v>
      </c>
      <c r="D685">
        <v>3</v>
      </c>
      <c r="E685">
        <v>0.1</v>
      </c>
      <c r="F685" s="5">
        <f>DetailTicketJuilletAout2021[[#This Row],[Qte]]*(DetailTicketJuilletAout2021[[#This Row],[PrixUnit]]*(1-DetailTicketJuilletAout2021[[#This Row],[Remise%]]))</f>
        <v>15.633000000000001</v>
      </c>
      <c r="I685" s="5">
        <f>SUMIF(DétailTicketJuilletAoût2021!A680:A3712,DétailTicketJuilletAoût2021!J685,DétailTicketJuilletAoût2021!F680:F3712)</f>
        <v>216.48000000000002</v>
      </c>
      <c r="J685">
        <f t="shared" si="76"/>
        <v>22008</v>
      </c>
      <c r="AE685" t="str" cm="1">
        <f t="array" ref="AE685">_xlfn.IFS(AG685=TicketJuilletAout2021[[#This Row],[NoTicket]],TicketJuilletAout2021[[#This Row],[CodeCli]])</f>
        <v>ERDUR</v>
      </c>
      <c r="AF685" s="20">
        <f t="shared" si="74"/>
        <v>28.236750000000001</v>
      </c>
      <c r="AG685">
        <f t="shared" si="75"/>
        <v>22013</v>
      </c>
    </row>
    <row r="686" spans="1:33" x14ac:dyDescent="0.25">
      <c r="A686">
        <v>21547</v>
      </c>
      <c r="B686">
        <v>50</v>
      </c>
      <c r="C686">
        <v>9.91</v>
      </c>
      <c r="D686">
        <v>3</v>
      </c>
      <c r="E686">
        <v>0</v>
      </c>
      <c r="F686" s="5">
        <f>DetailTicketJuilletAout2021[[#This Row],[Qte]]*(DetailTicketJuilletAout2021[[#This Row],[PrixUnit]]*(1-DetailTicketJuilletAout2021[[#This Row],[Remise%]]))</f>
        <v>29.73</v>
      </c>
      <c r="I686" s="5">
        <f>SUMIF(DétailTicketJuilletAoût2021!A681:A3713,DétailTicketJuilletAoût2021!J686,DétailTicketJuilletAoût2021!F681:F3713)</f>
        <v>309.48</v>
      </c>
      <c r="J686">
        <f t="shared" si="76"/>
        <v>22009</v>
      </c>
      <c r="AE686" t="str" cm="1">
        <f t="array" ref="AE686">_xlfn.IFS(AG686=TicketJuilletAout2021[[#This Row],[NoTicket]],TicketJuilletAout2021[[#This Row],[CodeCli]])</f>
        <v>FAMAR</v>
      </c>
      <c r="AF686" s="20">
        <f t="shared" si="74"/>
        <v>73.246750000000006</v>
      </c>
      <c r="AG686">
        <f t="shared" si="75"/>
        <v>22014</v>
      </c>
    </row>
    <row r="687" spans="1:33" x14ac:dyDescent="0.25">
      <c r="A687">
        <v>21548</v>
      </c>
      <c r="B687">
        <v>11</v>
      </c>
      <c r="C687">
        <v>12.81</v>
      </c>
      <c r="D687">
        <v>4</v>
      </c>
      <c r="E687">
        <v>0</v>
      </c>
      <c r="F687" s="5">
        <f>DetailTicketJuilletAout2021[[#This Row],[Qte]]*(DetailTicketJuilletAout2021[[#This Row],[PrixUnit]]*(1-DetailTicketJuilletAout2021[[#This Row],[Remise%]]))</f>
        <v>51.24</v>
      </c>
      <c r="I687" s="5">
        <f>SUMIF(DétailTicketJuilletAoût2021!A682:A3714,DétailTicketJuilletAoût2021!J687,DétailTicketJuilletAoût2021!F682:F3714)</f>
        <v>84.16</v>
      </c>
      <c r="J687">
        <f t="shared" si="76"/>
        <v>22010</v>
      </c>
      <c r="AE687" t="str" cm="1">
        <f t="array" ref="AE687">_xlfn.IFS(AG687=TicketJuilletAout2021[[#This Row],[NoTicket]],TicketJuilletAout2021[[#This Row],[CodeCli]])</f>
        <v>GAANT</v>
      </c>
      <c r="AF687" s="20">
        <f t="shared" si="74"/>
        <v>82.474999999999994</v>
      </c>
      <c r="AG687">
        <f t="shared" si="75"/>
        <v>22015</v>
      </c>
    </row>
    <row r="688" spans="1:33" x14ac:dyDescent="0.25">
      <c r="A688">
        <v>21548</v>
      </c>
      <c r="B688">
        <v>46</v>
      </c>
      <c r="C688">
        <v>7.32</v>
      </c>
      <c r="D688">
        <v>4</v>
      </c>
      <c r="E688">
        <v>0</v>
      </c>
      <c r="F688" s="5">
        <f>DetailTicketJuilletAout2021[[#This Row],[Qte]]*(DetailTicketJuilletAout2021[[#This Row],[PrixUnit]]*(1-DetailTicketJuilletAout2021[[#This Row],[Remise%]]))</f>
        <v>29.28</v>
      </c>
      <c r="I688" s="5">
        <f>SUMIF(DétailTicketJuilletAoût2021!A683:A3715,DétailTicketJuilletAoût2021!J688,DétailTicketJuilletAoût2021!F683:F3715)</f>
        <v>87.97</v>
      </c>
      <c r="J688">
        <f t="shared" si="76"/>
        <v>22011</v>
      </c>
      <c r="AE688" t="str" cm="1">
        <f t="array" ref="AE688">_xlfn.IFS(AG688=TicketJuilletAout2021[[#This Row],[NoTicket]],TicketJuilletAout2021[[#This Row],[CodeCli]])</f>
        <v>ANLER</v>
      </c>
      <c r="AF688" s="20">
        <f t="shared" si="74"/>
        <v>57.179999999999993</v>
      </c>
      <c r="AG688">
        <f t="shared" si="75"/>
        <v>22016</v>
      </c>
    </row>
    <row r="689" spans="1:33" x14ac:dyDescent="0.25">
      <c r="A689">
        <v>21549</v>
      </c>
      <c r="B689">
        <v>24</v>
      </c>
      <c r="C689">
        <v>2.74</v>
      </c>
      <c r="D689">
        <v>3</v>
      </c>
      <c r="E689">
        <v>0</v>
      </c>
      <c r="F689" s="5">
        <f>DetailTicketJuilletAout2021[[#This Row],[Qte]]*(DetailTicketJuilletAout2021[[#This Row],[PrixUnit]]*(1-DetailTicketJuilletAout2021[[#This Row],[Remise%]]))</f>
        <v>8.2200000000000006</v>
      </c>
      <c r="I689" s="5">
        <f>SUMIF(DétailTicketJuilletAoût2021!A684:A3716,DétailTicketJuilletAoût2021!J689,DétailTicketJuilletAoût2021!F684:F3716)</f>
        <v>191.52</v>
      </c>
      <c r="J689">
        <f t="shared" si="76"/>
        <v>22012</v>
      </c>
      <c r="AE689" t="str" cm="1">
        <f t="array" ref="AE689">_xlfn.IFS(AG689=TicketJuilletAout2021[[#This Row],[NoTicket]],TicketJuilletAout2021[[#This Row],[CodeCli]])</f>
        <v>YAKAL</v>
      </c>
      <c r="AF689" s="20">
        <f t="shared" si="74"/>
        <v>68.14</v>
      </c>
      <c r="AG689">
        <f t="shared" si="75"/>
        <v>22017</v>
      </c>
    </row>
    <row r="690" spans="1:33" x14ac:dyDescent="0.25">
      <c r="A690">
        <v>21549</v>
      </c>
      <c r="B690">
        <v>25</v>
      </c>
      <c r="C690">
        <v>8.5399999999999991</v>
      </c>
      <c r="D690">
        <v>4</v>
      </c>
      <c r="E690">
        <v>0</v>
      </c>
      <c r="F690" s="5">
        <f>DetailTicketJuilletAout2021[[#This Row],[Qte]]*(DetailTicketJuilletAout2021[[#This Row],[PrixUnit]]*(1-DetailTicketJuilletAout2021[[#This Row],[Remise%]]))</f>
        <v>34.159999999999997</v>
      </c>
      <c r="I690" s="5">
        <f>SUMIF(DétailTicketJuilletAoût2021!A685:A3717,DétailTicketJuilletAoût2021!J690,DétailTicketJuilletAoût2021!F685:F3717)</f>
        <v>56.473500000000001</v>
      </c>
      <c r="J690">
        <f t="shared" si="76"/>
        <v>22013</v>
      </c>
      <c r="AE690" t="str" cm="1">
        <f t="array" ref="AE690">_xlfn.IFS(AG690=TicketJuilletAout2021[[#This Row],[NoTicket]],TicketJuilletAout2021[[#This Row],[CodeCli]])</f>
        <v>HALER</v>
      </c>
      <c r="AF690" s="20">
        <f t="shared" si="74"/>
        <v>34.752000000000002</v>
      </c>
      <c r="AG690">
        <f t="shared" si="75"/>
        <v>22018</v>
      </c>
    </row>
    <row r="691" spans="1:33" x14ac:dyDescent="0.25">
      <c r="A691">
        <v>21550</v>
      </c>
      <c r="B691">
        <v>30</v>
      </c>
      <c r="C691">
        <v>15.85</v>
      </c>
      <c r="D691">
        <v>4</v>
      </c>
      <c r="E691">
        <v>0</v>
      </c>
      <c r="F691" s="5">
        <f>DetailTicketJuilletAout2021[[#This Row],[Qte]]*(DetailTicketJuilletAout2021[[#This Row],[PrixUnit]]*(1-DetailTicketJuilletAout2021[[#This Row],[Remise%]]))</f>
        <v>63.4</v>
      </c>
      <c r="I691" s="5">
        <f>SUMIF(DétailTicketJuilletAoût2021!A686:A3718,DétailTicketJuilletAoût2021!J691,DétailTicketJuilletAoût2021!F686:F3718)</f>
        <v>292.98700000000002</v>
      </c>
      <c r="J691">
        <f t="shared" si="76"/>
        <v>22014</v>
      </c>
      <c r="AE691" t="str" cm="1">
        <f t="array" ref="AE691">_xlfn.IFS(AG691=TicketJuilletAout2021[[#This Row],[NoTicket]],TicketJuilletAout2021[[#This Row],[CodeCli]])</f>
        <v>MICOL</v>
      </c>
      <c r="AF691" s="20">
        <f t="shared" si="74"/>
        <v>85.524999999999991</v>
      </c>
      <c r="AG691">
        <f t="shared" si="75"/>
        <v>22019</v>
      </c>
    </row>
    <row r="692" spans="1:33" x14ac:dyDescent="0.25">
      <c r="A692">
        <v>21550</v>
      </c>
      <c r="B692">
        <v>43</v>
      </c>
      <c r="C692">
        <v>28.05</v>
      </c>
      <c r="D692">
        <v>4</v>
      </c>
      <c r="E692">
        <v>0</v>
      </c>
      <c r="F692" s="5">
        <f>DetailTicketJuilletAout2021[[#This Row],[Qte]]*(DetailTicketJuilletAout2021[[#This Row],[PrixUnit]]*(1-DetailTicketJuilletAout2021[[#This Row],[Remise%]]))</f>
        <v>112.2</v>
      </c>
      <c r="I692" s="5">
        <f>SUMIF(DétailTicketJuilletAoût2021!A687:A3719,DétailTicketJuilletAoût2021!J692,DétailTicketJuilletAoût2021!F687:F3719)</f>
        <v>164.95</v>
      </c>
      <c r="J692">
        <f t="shared" si="76"/>
        <v>22015</v>
      </c>
      <c r="AE692" t="str" cm="1">
        <f t="array" ref="AE692">_xlfn.IFS(AG692=TicketJuilletAout2021[[#This Row],[NoTicket]],TicketJuilletAout2021[[#This Row],[CodeCli]])</f>
        <v>ARBLA</v>
      </c>
      <c r="AF692" s="20">
        <f t="shared" si="74"/>
        <v>46.130625000000002</v>
      </c>
      <c r="AG692">
        <f t="shared" si="75"/>
        <v>22020</v>
      </c>
    </row>
    <row r="693" spans="1:33" x14ac:dyDescent="0.25">
      <c r="A693">
        <v>21551</v>
      </c>
      <c r="B693">
        <v>2</v>
      </c>
      <c r="C693">
        <v>11.59</v>
      </c>
      <c r="D693">
        <v>3</v>
      </c>
      <c r="E693">
        <v>0.15</v>
      </c>
      <c r="F693" s="5">
        <f>DetailTicketJuilletAout2021[[#This Row],[Qte]]*(DetailTicketJuilletAout2021[[#This Row],[PrixUnit]]*(1-DetailTicketJuilletAout2021[[#This Row],[Remise%]]))</f>
        <v>29.554499999999997</v>
      </c>
      <c r="I693" s="5">
        <f>SUMIF(DétailTicketJuilletAoût2021!A688:A3720,DétailTicketJuilletAoût2021!J693,DétailTicketJuilletAoût2021!F688:F3720)</f>
        <v>57.179999999999993</v>
      </c>
      <c r="J693">
        <f t="shared" si="76"/>
        <v>22016</v>
      </c>
      <c r="AE693" t="str" cm="1">
        <f t="array" ref="AE693">_xlfn.IFS(AG693=TicketJuilletAout2021[[#This Row],[NoTicket]],TicketJuilletAout2021[[#This Row],[CodeCli]])</f>
        <v>NISCH</v>
      </c>
      <c r="AF693" s="20">
        <f t="shared" si="74"/>
        <v>38.22025</v>
      </c>
      <c r="AG693">
        <f t="shared" si="75"/>
        <v>22021</v>
      </c>
    </row>
    <row r="694" spans="1:33" x14ac:dyDescent="0.25">
      <c r="A694">
        <v>21551</v>
      </c>
      <c r="B694">
        <v>10</v>
      </c>
      <c r="C694">
        <v>23.63</v>
      </c>
      <c r="D694">
        <v>4</v>
      </c>
      <c r="E694">
        <v>0</v>
      </c>
      <c r="F694" s="5">
        <f>DetailTicketJuilletAout2021[[#This Row],[Qte]]*(DetailTicketJuilletAout2021[[#This Row],[PrixUnit]]*(1-DetailTicketJuilletAout2021[[#This Row],[Remise%]]))</f>
        <v>94.52</v>
      </c>
      <c r="I694" s="5">
        <f>SUMIF(DétailTicketJuilletAoût2021!A689:A3721,DétailTicketJuilletAoût2021!J694,DétailTicketJuilletAoût2021!F689:F3721)</f>
        <v>204.42000000000002</v>
      </c>
      <c r="J694">
        <f t="shared" si="76"/>
        <v>22017</v>
      </c>
      <c r="AE694" t="str" cm="1">
        <f t="array" ref="AE694">_xlfn.IFS(AG694=TicketJuilletAout2021[[#This Row],[NoTicket]],TicketJuilletAout2021[[#This Row],[CodeCli]])</f>
        <v>FAMAR</v>
      </c>
      <c r="AF694" s="20">
        <f t="shared" si="74"/>
        <v>52.594999999999999</v>
      </c>
      <c r="AG694">
        <f t="shared" si="75"/>
        <v>22022</v>
      </c>
    </row>
    <row r="695" spans="1:33" x14ac:dyDescent="0.25">
      <c r="A695">
        <v>21551</v>
      </c>
      <c r="B695">
        <v>16</v>
      </c>
      <c r="C695">
        <v>10.67</v>
      </c>
      <c r="D695">
        <v>3</v>
      </c>
      <c r="E695">
        <v>0.15</v>
      </c>
      <c r="F695" s="5">
        <f>DetailTicketJuilletAout2021[[#This Row],[Qte]]*(DetailTicketJuilletAout2021[[#This Row],[PrixUnit]]*(1-DetailTicketJuilletAout2021[[#This Row],[Remise%]]))</f>
        <v>27.208500000000001</v>
      </c>
      <c r="I695" s="5">
        <f>SUMIF(DétailTicketJuilletAoût2021!A690:A3722,DétailTicketJuilletAoût2021!J695,DétailTicketJuilletAoût2021!F690:F3722)</f>
        <v>34.752000000000002</v>
      </c>
      <c r="J695">
        <f t="shared" si="76"/>
        <v>22018</v>
      </c>
      <c r="AE695" t="str" cm="1">
        <f t="array" ref="AE695">_xlfn.IFS(AG695=TicketJuilletAout2021[[#This Row],[NoTicket]],TicketJuilletAout2021[[#This Row],[CodeCli]])</f>
        <v>MOELK</v>
      </c>
      <c r="AF695" s="20">
        <f t="shared" si="74"/>
        <v>60.026875000000004</v>
      </c>
      <c r="AG695">
        <f t="shared" si="75"/>
        <v>22023</v>
      </c>
    </row>
    <row r="696" spans="1:33" x14ac:dyDescent="0.25">
      <c r="A696">
        <v>21551</v>
      </c>
      <c r="B696">
        <v>44</v>
      </c>
      <c r="C696">
        <v>11.89</v>
      </c>
      <c r="D696">
        <v>4</v>
      </c>
      <c r="E696">
        <v>0.15</v>
      </c>
      <c r="F696" s="5">
        <f>DetailTicketJuilletAout2021[[#This Row],[Qte]]*(DetailTicketJuilletAout2021[[#This Row],[PrixUnit]]*(1-DetailTicketJuilletAout2021[[#This Row],[Remise%]]))</f>
        <v>40.426000000000002</v>
      </c>
      <c r="I696" s="5">
        <f>SUMIF(DétailTicketJuilletAoût2021!A691:A3723,DétailTicketJuilletAoût2021!J696,DétailTicketJuilletAoût2021!F691:F3723)</f>
        <v>171.04999999999998</v>
      </c>
      <c r="J696">
        <f t="shared" si="76"/>
        <v>22019</v>
      </c>
      <c r="AE696" t="str" cm="1">
        <f t="array" ref="AE696">_xlfn.IFS(AG696=TicketJuilletAout2021[[#This Row],[NoTicket]],TicketJuilletAout2021[[#This Row],[CodeCli]])</f>
        <v>DACOU</v>
      </c>
      <c r="AF696" s="20">
        <f t="shared" si="74"/>
        <v>45.72</v>
      </c>
      <c r="AG696">
        <f t="shared" si="75"/>
        <v>22024</v>
      </c>
    </row>
    <row r="697" spans="1:33" x14ac:dyDescent="0.25">
      <c r="A697">
        <v>21551</v>
      </c>
      <c r="B697">
        <v>78</v>
      </c>
      <c r="C697">
        <v>16.77</v>
      </c>
      <c r="D697">
        <v>3</v>
      </c>
      <c r="E697">
        <v>0</v>
      </c>
      <c r="F697" s="5">
        <f>DetailTicketJuilletAout2021[[#This Row],[Qte]]*(DetailTicketJuilletAout2021[[#This Row],[PrixUnit]]*(1-DetailTicketJuilletAout2021[[#This Row],[Remise%]]))</f>
        <v>50.31</v>
      </c>
      <c r="I697" s="5">
        <f>SUMIF(DétailTicketJuilletAoût2021!A692:A3724,DétailTicketJuilletAoût2021!J697,DétailTicketJuilletAoût2021!F692:F3724)</f>
        <v>184.52250000000001</v>
      </c>
      <c r="J697">
        <f t="shared" si="76"/>
        <v>22020</v>
      </c>
      <c r="AE697" t="str" cm="1">
        <f t="array" ref="AE697">_xlfn.IFS(AG697=TicketJuilletAout2021[[#This Row],[NoTicket]],TicketJuilletAout2021[[#This Row],[CodeCli]])</f>
        <v>SYBEL</v>
      </c>
      <c r="AF697" s="20">
        <f t="shared" si="74"/>
        <v>34.303333333333335</v>
      </c>
      <c r="AG697">
        <f t="shared" si="75"/>
        <v>22025</v>
      </c>
    </row>
    <row r="698" spans="1:33" x14ac:dyDescent="0.25">
      <c r="A698">
        <v>21552</v>
      </c>
      <c r="B698">
        <v>18</v>
      </c>
      <c r="C698">
        <v>38.11</v>
      </c>
      <c r="D698">
        <v>3</v>
      </c>
      <c r="E698">
        <v>0</v>
      </c>
      <c r="F698" s="5">
        <f>DetailTicketJuilletAout2021[[#This Row],[Qte]]*(DetailTicketJuilletAout2021[[#This Row],[PrixUnit]]*(1-DetailTicketJuilletAout2021[[#This Row],[Remise%]]))</f>
        <v>114.33</v>
      </c>
      <c r="I698" s="5">
        <f>SUMIF(DétailTicketJuilletAoût2021!A693:A3725,DétailTicketJuilletAoût2021!J698,DétailTicketJuilletAoût2021!F693:F3725)</f>
        <v>76.4405</v>
      </c>
      <c r="J698">
        <f t="shared" si="76"/>
        <v>22021</v>
      </c>
      <c r="AE698" t="str" cm="1">
        <f t="array" ref="AE698">_xlfn.IFS(AG698=TicketJuilletAout2021[[#This Row],[NoTicket]],TicketJuilletAout2021[[#This Row],[CodeCli]])</f>
        <v>GESEF</v>
      </c>
      <c r="AF698" s="20">
        <f t="shared" si="74"/>
        <v>69.426666666666662</v>
      </c>
      <c r="AG698">
        <f t="shared" si="75"/>
        <v>22026</v>
      </c>
    </row>
    <row r="699" spans="1:33" x14ac:dyDescent="0.25">
      <c r="A699">
        <v>21552</v>
      </c>
      <c r="B699">
        <v>23</v>
      </c>
      <c r="C699">
        <v>5.49</v>
      </c>
      <c r="D699">
        <v>4</v>
      </c>
      <c r="E699">
        <v>0</v>
      </c>
      <c r="F699" s="5">
        <f>DetailTicketJuilletAout2021[[#This Row],[Qte]]*(DetailTicketJuilletAout2021[[#This Row],[PrixUnit]]*(1-DetailTicketJuilletAout2021[[#This Row],[Remise%]]))</f>
        <v>21.96</v>
      </c>
      <c r="I699" s="5">
        <f>SUMIF(DétailTicketJuilletAoût2021!A694:A3726,DétailTicketJuilletAoût2021!J699,DétailTicketJuilletAoût2021!F694:F3726)</f>
        <v>105.19</v>
      </c>
      <c r="J699">
        <f t="shared" si="76"/>
        <v>22022</v>
      </c>
      <c r="AE699" t="str" cm="1">
        <f t="array" ref="AE699">_xlfn.IFS(AG699=TicketJuilletAout2021[[#This Row],[NoTicket]],TicketJuilletAout2021[[#This Row],[CodeCli]])</f>
        <v>CECHA</v>
      </c>
      <c r="AF699" s="20">
        <f t="shared" si="74"/>
        <v>25.754999999999999</v>
      </c>
      <c r="AG699">
        <f t="shared" si="75"/>
        <v>22027</v>
      </c>
    </row>
    <row r="700" spans="1:33" x14ac:dyDescent="0.25">
      <c r="A700">
        <v>21552</v>
      </c>
      <c r="B700">
        <v>64</v>
      </c>
      <c r="C700">
        <v>20.28</v>
      </c>
      <c r="D700">
        <v>4</v>
      </c>
      <c r="E700">
        <v>0</v>
      </c>
      <c r="F700" s="5">
        <f>DetailTicketJuilletAout2021[[#This Row],[Qte]]*(DetailTicketJuilletAout2021[[#This Row],[PrixUnit]]*(1-DetailTicketJuilletAout2021[[#This Row],[Remise%]]))</f>
        <v>81.12</v>
      </c>
      <c r="I700" s="5">
        <f>SUMIF(DétailTicketJuilletAoût2021!A695:A3727,DétailTicketJuilletAoût2021!J700,DétailTicketJuilletAoût2021!F695:F3727)</f>
        <v>240.10750000000002</v>
      </c>
      <c r="J700">
        <f t="shared" si="76"/>
        <v>22023</v>
      </c>
      <c r="AE700" t="str" cm="1">
        <f t="array" ref="AE700">_xlfn.IFS(AG700=TicketJuilletAout2021[[#This Row],[NoTicket]],TicketJuilletAout2021[[#This Row],[CodeCli]])</f>
        <v>ZOHED</v>
      </c>
      <c r="AF700" s="20">
        <f t="shared" si="74"/>
        <v>36.89</v>
      </c>
      <c r="AG700">
        <f t="shared" si="75"/>
        <v>22028</v>
      </c>
    </row>
    <row r="701" spans="1:33" x14ac:dyDescent="0.25">
      <c r="A701">
        <v>21553</v>
      </c>
      <c r="B701">
        <v>7</v>
      </c>
      <c r="C701">
        <v>18.29</v>
      </c>
      <c r="D701">
        <v>3</v>
      </c>
      <c r="E701">
        <v>0</v>
      </c>
      <c r="F701" s="5">
        <f>DetailTicketJuilletAout2021[[#This Row],[Qte]]*(DetailTicketJuilletAout2021[[#This Row],[PrixUnit]]*(1-DetailTicketJuilletAout2021[[#This Row],[Remise%]]))</f>
        <v>54.87</v>
      </c>
      <c r="I701" s="5">
        <f>SUMIF(DétailTicketJuilletAoût2021!A696:A3728,DétailTicketJuilletAoût2021!J701,DétailTicketJuilletAoût2021!F696:F3728)</f>
        <v>45.72</v>
      </c>
      <c r="J701">
        <f t="shared" si="76"/>
        <v>22024</v>
      </c>
      <c r="AE701" t="str" cm="1">
        <f t="array" ref="AE701">_xlfn.IFS(AG701=TicketJuilletAout2021[[#This Row],[NoTicket]],TicketJuilletAout2021[[#This Row],[CodeCli]])</f>
        <v>SYBEL</v>
      </c>
      <c r="AF701" s="20">
        <f t="shared" si="74"/>
        <v>41.041499999999999</v>
      </c>
      <c r="AG701">
        <f t="shared" si="75"/>
        <v>22029</v>
      </c>
    </row>
    <row r="702" spans="1:33" x14ac:dyDescent="0.25">
      <c r="A702">
        <v>21553</v>
      </c>
      <c r="B702">
        <v>56</v>
      </c>
      <c r="C702">
        <v>23.17</v>
      </c>
      <c r="D702">
        <v>3</v>
      </c>
      <c r="E702">
        <v>0</v>
      </c>
      <c r="F702" s="5">
        <f>DetailTicketJuilletAout2021[[#This Row],[Qte]]*(DetailTicketJuilletAout2021[[#This Row],[PrixUnit]]*(1-DetailTicketJuilletAout2021[[#This Row],[Remise%]]))</f>
        <v>69.510000000000005</v>
      </c>
      <c r="I702" s="5">
        <f>SUMIF(DétailTicketJuilletAoût2021!A697:A3729,DétailTicketJuilletAoût2021!J702,DétailTicketJuilletAoût2021!F697:F3729)</f>
        <v>102.91</v>
      </c>
      <c r="J702">
        <f t="shared" si="76"/>
        <v>22025</v>
      </c>
      <c r="AE702" t="str" cm="1">
        <f t="array" ref="AE702">_xlfn.IFS(AG702=TicketJuilletAout2021[[#This Row],[NoTicket]],TicketJuilletAout2021[[#This Row],[CodeCli]])</f>
        <v>JELEC</v>
      </c>
      <c r="AF702" s="20">
        <f t="shared" si="74"/>
        <v>81.25333333333333</v>
      </c>
      <c r="AG702">
        <f t="shared" si="75"/>
        <v>22030</v>
      </c>
    </row>
    <row r="703" spans="1:33" x14ac:dyDescent="0.25">
      <c r="A703">
        <v>21554</v>
      </c>
      <c r="B703">
        <v>24</v>
      </c>
      <c r="C703">
        <v>2.74</v>
      </c>
      <c r="D703">
        <v>4</v>
      </c>
      <c r="E703">
        <v>0.05</v>
      </c>
      <c r="F703" s="5">
        <f>DetailTicketJuilletAout2021[[#This Row],[Qte]]*(DetailTicketJuilletAout2021[[#This Row],[PrixUnit]]*(1-DetailTicketJuilletAout2021[[#This Row],[Remise%]]))</f>
        <v>10.412000000000001</v>
      </c>
      <c r="I703" s="5">
        <f>SUMIF(DétailTicketJuilletAoût2021!A698:A3730,DétailTicketJuilletAoût2021!J703,DétailTicketJuilletAoût2021!F698:F3730)</f>
        <v>208.28</v>
      </c>
      <c r="J703">
        <f t="shared" si="76"/>
        <v>22026</v>
      </c>
      <c r="AE703" t="str" cm="1">
        <f t="array" ref="AE703">_xlfn.IFS(AG703=TicketJuilletAout2021[[#This Row],[NoTicket]],TicketJuilletAout2021[[#This Row],[CodeCli]])</f>
        <v>GESEF</v>
      </c>
      <c r="AF703" s="20">
        <f t="shared" si="74"/>
        <v>104.0125</v>
      </c>
      <c r="AG703">
        <f t="shared" si="75"/>
        <v>22031</v>
      </c>
    </row>
    <row r="704" spans="1:33" x14ac:dyDescent="0.25">
      <c r="A704">
        <v>21554</v>
      </c>
      <c r="B704">
        <v>51</v>
      </c>
      <c r="C704">
        <v>32.32</v>
      </c>
      <c r="D704">
        <v>4</v>
      </c>
      <c r="E704">
        <v>0</v>
      </c>
      <c r="F704" s="5">
        <f>DetailTicketJuilletAout2021[[#This Row],[Qte]]*(DetailTicketJuilletAout2021[[#This Row],[PrixUnit]]*(1-DetailTicketJuilletAout2021[[#This Row],[Remise%]]))</f>
        <v>129.28</v>
      </c>
      <c r="I704" s="5">
        <f>SUMIF(DétailTicketJuilletAoût2021!A699:A3731,DétailTicketJuilletAoût2021!J704,DétailTicketJuilletAoût2021!F699:F3731)</f>
        <v>51.51</v>
      </c>
      <c r="J704">
        <f t="shared" si="76"/>
        <v>22027</v>
      </c>
      <c r="AE704" t="str" cm="1">
        <f t="array" ref="AE704">_xlfn.IFS(AG704=TicketJuilletAout2021[[#This Row],[NoTicket]],TicketJuilletAout2021[[#This Row],[CodeCli]])</f>
        <v>NISCH</v>
      </c>
      <c r="AF704" s="20">
        <f t="shared" si="74"/>
        <v>67.08</v>
      </c>
      <c r="AG704">
        <f t="shared" si="75"/>
        <v>22032</v>
      </c>
    </row>
    <row r="705" spans="1:33" x14ac:dyDescent="0.25">
      <c r="A705">
        <v>21555</v>
      </c>
      <c r="B705">
        <v>33</v>
      </c>
      <c r="C705">
        <v>1.52</v>
      </c>
      <c r="D705">
        <v>4</v>
      </c>
      <c r="E705">
        <v>0</v>
      </c>
      <c r="F705" s="5">
        <f>DetailTicketJuilletAout2021[[#This Row],[Qte]]*(DetailTicketJuilletAout2021[[#This Row],[PrixUnit]]*(1-DetailTicketJuilletAout2021[[#This Row],[Remise%]]))</f>
        <v>6.08</v>
      </c>
      <c r="I705" s="5">
        <f>SUMIF(DétailTicketJuilletAoût2021!A700:A3732,DétailTicketJuilletAoût2021!J705,DétailTicketJuilletAoût2021!F700:F3732)</f>
        <v>110.67</v>
      </c>
      <c r="J705">
        <f t="shared" si="76"/>
        <v>22028</v>
      </c>
      <c r="AE705" t="str" cm="1">
        <f t="array" ref="AE705">_xlfn.IFS(AG705=TicketJuilletAout2021[[#This Row],[NoTicket]],TicketJuilletAout2021[[#This Row],[CodeCli]])</f>
        <v>ERDUR</v>
      </c>
      <c r="AF705" s="20">
        <f t="shared" si="74"/>
        <v>19.126666666666665</v>
      </c>
      <c r="AG705">
        <f t="shared" si="75"/>
        <v>22033</v>
      </c>
    </row>
    <row r="706" spans="1:33" x14ac:dyDescent="0.25">
      <c r="A706">
        <v>21555</v>
      </c>
      <c r="B706">
        <v>71</v>
      </c>
      <c r="C706">
        <v>13.11</v>
      </c>
      <c r="D706">
        <v>4</v>
      </c>
      <c r="E706">
        <v>0</v>
      </c>
      <c r="F706" s="5">
        <f>DetailTicketJuilletAout2021[[#This Row],[Qte]]*(DetailTicketJuilletAout2021[[#This Row],[PrixUnit]]*(1-DetailTicketJuilletAout2021[[#This Row],[Remise%]]))</f>
        <v>52.44</v>
      </c>
      <c r="I706" s="5">
        <f>SUMIF(DétailTicketJuilletAoût2021!A701:A3733,DétailTicketJuilletAoût2021!J706,DétailTicketJuilletAoût2021!F701:F3733)</f>
        <v>328.33199999999999</v>
      </c>
      <c r="J706">
        <f t="shared" si="76"/>
        <v>22029</v>
      </c>
      <c r="AE706" t="str" cm="1">
        <f t="array" ref="AE706">_xlfn.IFS(AG706=TicketJuilletAout2021[[#This Row],[NoTicket]],TicketJuilletAout2021[[#This Row],[CodeCli]])</f>
        <v>PALEC</v>
      </c>
      <c r="AF706" s="20">
        <f t="shared" si="74"/>
        <v>105.73399999999999</v>
      </c>
      <c r="AG706">
        <f t="shared" si="75"/>
        <v>22034</v>
      </c>
    </row>
    <row r="707" spans="1:33" x14ac:dyDescent="0.25">
      <c r="A707">
        <v>21556</v>
      </c>
      <c r="B707">
        <v>14</v>
      </c>
      <c r="C707">
        <v>14.18</v>
      </c>
      <c r="D707">
        <v>4</v>
      </c>
      <c r="E707">
        <v>0</v>
      </c>
      <c r="F707" s="5">
        <f>DetailTicketJuilletAout2021[[#This Row],[Qte]]*(DetailTicketJuilletAout2021[[#This Row],[PrixUnit]]*(1-DetailTicketJuilletAout2021[[#This Row],[Remise%]]))</f>
        <v>56.72</v>
      </c>
      <c r="I707" s="5">
        <f>SUMIF(DétailTicketJuilletAoût2021!A702:A3734,DétailTicketJuilletAoût2021!J707,DétailTicketJuilletAoût2021!F702:F3734)</f>
        <v>243.76</v>
      </c>
      <c r="J707">
        <f t="shared" si="76"/>
        <v>22030</v>
      </c>
      <c r="AE707" t="str" cm="1">
        <f t="array" ref="AE707">_xlfn.IFS(AG707=TicketJuilletAout2021[[#This Row],[NoTicket]],TicketJuilletAout2021[[#This Row],[CodeCli]])</f>
        <v>CLHAL</v>
      </c>
      <c r="AF707" s="20">
        <f t="shared" ref="AF707:AF770" si="77">I712/COUNTIF(A707:A3739,AG707)</f>
        <v>135.261</v>
      </c>
      <c r="AG707">
        <f t="shared" si="75"/>
        <v>22035</v>
      </c>
    </row>
    <row r="708" spans="1:33" x14ac:dyDescent="0.25">
      <c r="A708">
        <v>21556</v>
      </c>
      <c r="B708">
        <v>28</v>
      </c>
      <c r="C708">
        <v>27.75</v>
      </c>
      <c r="D708">
        <v>4</v>
      </c>
      <c r="E708">
        <v>0</v>
      </c>
      <c r="F708" s="5">
        <f>DetailTicketJuilletAout2021[[#This Row],[Qte]]*(DetailTicketJuilletAout2021[[#This Row],[PrixUnit]]*(1-DetailTicketJuilletAout2021[[#This Row],[Remise%]]))</f>
        <v>111</v>
      </c>
      <c r="I708" s="5">
        <f>SUMIF(DétailTicketJuilletAoût2021!A703:A3735,DétailTicketJuilletAoût2021!J708,DétailTicketJuilletAoût2021!F703:F3735)</f>
        <v>416.05</v>
      </c>
      <c r="J708">
        <f t="shared" si="76"/>
        <v>22031</v>
      </c>
      <c r="AE708" t="str" cm="1">
        <f t="array" ref="AE708">_xlfn.IFS(AG708=TicketJuilletAout2021[[#This Row],[NoTicket]],TicketJuilletAout2021[[#This Row],[CodeCli]])</f>
        <v>RARAB</v>
      </c>
      <c r="AF708" s="20">
        <f t="shared" si="77"/>
        <v>36.491624999999999</v>
      </c>
      <c r="AG708">
        <f t="shared" ref="AG708:AG771" si="78">AG707+1</f>
        <v>22036</v>
      </c>
    </row>
    <row r="709" spans="1:33" x14ac:dyDescent="0.25">
      <c r="A709">
        <v>21556</v>
      </c>
      <c r="B709">
        <v>40</v>
      </c>
      <c r="C709">
        <v>11.28</v>
      </c>
      <c r="D709">
        <v>3</v>
      </c>
      <c r="E709">
        <v>0</v>
      </c>
      <c r="F709" s="5">
        <f>DetailTicketJuilletAout2021[[#This Row],[Qte]]*(DetailTicketJuilletAout2021[[#This Row],[PrixUnit]]*(1-DetailTicketJuilletAout2021[[#This Row],[Remise%]]))</f>
        <v>33.839999999999996</v>
      </c>
      <c r="I709" s="5">
        <f>SUMIF(DétailTicketJuilletAoût2021!A704:A3736,DétailTicketJuilletAoût2021!J709,DétailTicketJuilletAoût2021!F704:F3736)</f>
        <v>67.08</v>
      </c>
      <c r="J709">
        <f t="shared" si="76"/>
        <v>22032</v>
      </c>
      <c r="AE709" t="str" cm="1">
        <f t="array" ref="AE709">_xlfn.IFS(AG709=TicketJuilletAout2021[[#This Row],[NoTicket]],TicketJuilletAout2021[[#This Row],[CodeCli]])</f>
        <v>REDAN</v>
      </c>
      <c r="AF709" s="20">
        <f t="shared" si="77"/>
        <v>19.040000000000003</v>
      </c>
      <c r="AG709">
        <f t="shared" si="78"/>
        <v>22037</v>
      </c>
    </row>
    <row r="710" spans="1:33" x14ac:dyDescent="0.25">
      <c r="A710">
        <v>21556</v>
      </c>
      <c r="B710">
        <v>75</v>
      </c>
      <c r="C710">
        <v>4.7300000000000004</v>
      </c>
      <c r="D710">
        <v>4</v>
      </c>
      <c r="E710">
        <v>0</v>
      </c>
      <c r="F710" s="5">
        <f>DetailTicketJuilletAout2021[[#This Row],[Qte]]*(DetailTicketJuilletAout2021[[#This Row],[PrixUnit]]*(1-DetailTicketJuilletAout2021[[#This Row],[Remise%]]))</f>
        <v>18.920000000000002</v>
      </c>
      <c r="I710" s="5">
        <f>SUMIF(DétailTicketJuilletAoût2021!A705:A3737,DétailTicketJuilletAoût2021!J710,DétailTicketJuilletAoût2021!F705:F3737)</f>
        <v>57.379999999999995</v>
      </c>
      <c r="J710">
        <f t="shared" si="76"/>
        <v>22033</v>
      </c>
      <c r="AE710" t="str" cm="1">
        <f t="array" ref="AE710">_xlfn.IFS(AG710=TicketJuilletAout2021[[#This Row],[NoTicket]],TicketJuilletAout2021[[#This Row],[CodeCli]])</f>
        <v>NOBEL</v>
      </c>
      <c r="AF710" s="20">
        <f t="shared" si="77"/>
        <v>73.786666666666676</v>
      </c>
      <c r="AG710">
        <f t="shared" si="78"/>
        <v>22038</v>
      </c>
    </row>
    <row r="711" spans="1:33" x14ac:dyDescent="0.25">
      <c r="A711">
        <v>21557</v>
      </c>
      <c r="B711">
        <v>31</v>
      </c>
      <c r="C711">
        <v>7.62</v>
      </c>
      <c r="D711">
        <v>3</v>
      </c>
      <c r="E711">
        <v>0.15</v>
      </c>
      <c r="F711" s="5">
        <f>DetailTicketJuilletAout2021[[#This Row],[Qte]]*(DetailTicketJuilletAout2021[[#This Row],[PrixUnit]]*(1-DetailTicketJuilletAout2021[[#This Row],[Remise%]]))</f>
        <v>19.431000000000001</v>
      </c>
      <c r="I711" s="5">
        <f>SUMIF(DétailTicketJuilletAoût2021!A706:A3738,DétailTicketJuilletAoût2021!J711,DétailTicketJuilletAoût2021!F706:F3738)</f>
        <v>211.46799999999999</v>
      </c>
      <c r="J711">
        <f t="shared" si="76"/>
        <v>22034</v>
      </c>
      <c r="AE711" t="str" cm="1">
        <f t="array" ref="AE711">_xlfn.IFS(AG711=TicketJuilletAout2021[[#This Row],[NoTicket]],TicketJuilletAout2021[[#This Row],[CodeCli]])</f>
        <v>NAROU</v>
      </c>
      <c r="AF711" s="20">
        <f t="shared" si="77"/>
        <v>37.113555555555557</v>
      </c>
      <c r="AG711">
        <f t="shared" si="78"/>
        <v>22039</v>
      </c>
    </row>
    <row r="712" spans="1:33" x14ac:dyDescent="0.25">
      <c r="A712">
        <v>21557</v>
      </c>
      <c r="B712">
        <v>66</v>
      </c>
      <c r="C712">
        <v>10.37</v>
      </c>
      <c r="D712">
        <v>4</v>
      </c>
      <c r="E712">
        <v>0.15</v>
      </c>
      <c r="F712" s="5">
        <f>DetailTicketJuilletAout2021[[#This Row],[Qte]]*(DetailTicketJuilletAout2021[[#This Row],[PrixUnit]]*(1-DetailTicketJuilletAout2021[[#This Row],[Remise%]]))</f>
        <v>35.257999999999996</v>
      </c>
      <c r="I712" s="5">
        <f>SUMIF(DétailTicketJuilletAoût2021!A707:A3739,DétailTicketJuilletAoût2021!J712,DétailTicketJuilletAoût2021!F707:F3739)</f>
        <v>270.52199999999999</v>
      </c>
      <c r="J712">
        <f t="shared" si="76"/>
        <v>22035</v>
      </c>
      <c r="AE712" t="str" cm="1">
        <f t="array" ref="AE712">_xlfn.IFS(AG712=TicketJuilletAout2021[[#This Row],[NoTicket]],TicketJuilletAout2021[[#This Row],[CodeCli]])</f>
        <v>RIDAB</v>
      </c>
      <c r="AF712" s="20">
        <f t="shared" si="77"/>
        <v>82.176666666666662</v>
      </c>
      <c r="AG712">
        <f t="shared" si="78"/>
        <v>22040</v>
      </c>
    </row>
    <row r="713" spans="1:33" x14ac:dyDescent="0.25">
      <c r="A713">
        <v>21557</v>
      </c>
      <c r="B713">
        <v>76</v>
      </c>
      <c r="C713">
        <v>10.98</v>
      </c>
      <c r="D713">
        <v>3</v>
      </c>
      <c r="E713">
        <v>0.15</v>
      </c>
      <c r="F713" s="5">
        <f>DetailTicketJuilletAout2021[[#This Row],[Qte]]*(DetailTicketJuilletAout2021[[#This Row],[PrixUnit]]*(1-DetailTicketJuilletAout2021[[#This Row],[Remise%]]))</f>
        <v>27.999000000000002</v>
      </c>
      <c r="I713" s="5">
        <f>SUMIF(DétailTicketJuilletAoût2021!A708:A3740,DétailTicketJuilletAoût2021!J713,DétailTicketJuilletAoût2021!F708:F3740)</f>
        <v>145.9665</v>
      </c>
      <c r="J713">
        <f t="shared" ref="J713:J776" si="79">J712+1</f>
        <v>22036</v>
      </c>
      <c r="AE713" t="str" cm="1">
        <f t="array" ref="AE713">_xlfn.IFS(AG713=TicketJuilletAout2021[[#This Row],[NoTicket]],TicketJuilletAout2021[[#This Row],[CodeCli]])</f>
        <v>BRLEH</v>
      </c>
      <c r="AF713" s="20">
        <f t="shared" si="77"/>
        <v>15.172499999999999</v>
      </c>
      <c r="AG713">
        <f t="shared" si="78"/>
        <v>22041</v>
      </c>
    </row>
    <row r="714" spans="1:33" x14ac:dyDescent="0.25">
      <c r="A714">
        <v>21558</v>
      </c>
      <c r="B714">
        <v>55</v>
      </c>
      <c r="C714">
        <v>14.64</v>
      </c>
      <c r="D714">
        <v>4</v>
      </c>
      <c r="E714">
        <v>0.05</v>
      </c>
      <c r="F714" s="5">
        <f>DetailTicketJuilletAout2021[[#This Row],[Qte]]*(DetailTicketJuilletAout2021[[#This Row],[PrixUnit]]*(1-DetailTicketJuilletAout2021[[#This Row],[Remise%]]))</f>
        <v>55.631999999999998</v>
      </c>
      <c r="I714" s="5">
        <f>SUMIF(DétailTicketJuilletAoût2021!A709:A3741,DétailTicketJuilletAoût2021!J714,DétailTicketJuilletAoût2021!F709:F3741)</f>
        <v>19.040000000000003</v>
      </c>
      <c r="J714">
        <f t="shared" si="79"/>
        <v>22037</v>
      </c>
      <c r="AE714" t="str" cm="1">
        <f t="array" ref="AE714">_xlfn.IFS(AG714=TicketJuilletAout2021[[#This Row],[NoTicket]],TicketJuilletAout2021[[#This Row],[CodeCli]])</f>
        <v>NAROU</v>
      </c>
      <c r="AF714" s="20">
        <f t="shared" si="77"/>
        <v>3.5566666666666671</v>
      </c>
      <c r="AG714">
        <f t="shared" si="78"/>
        <v>22042</v>
      </c>
    </row>
    <row r="715" spans="1:33" x14ac:dyDescent="0.25">
      <c r="A715">
        <v>21558</v>
      </c>
      <c r="B715">
        <v>70</v>
      </c>
      <c r="C715">
        <v>9.15</v>
      </c>
      <c r="D715">
        <v>4</v>
      </c>
      <c r="E715">
        <v>0</v>
      </c>
      <c r="F715" s="5">
        <f>DetailTicketJuilletAout2021[[#This Row],[Qte]]*(DetailTicketJuilletAout2021[[#This Row],[PrixUnit]]*(1-DetailTicketJuilletAout2021[[#This Row],[Remise%]]))</f>
        <v>36.6</v>
      </c>
      <c r="I715" s="5">
        <f>SUMIF(DétailTicketJuilletAoût2021!A710:A3742,DétailTicketJuilletAoût2021!J715,DétailTicketJuilletAoût2021!F710:F3742)</f>
        <v>221.36</v>
      </c>
      <c r="J715">
        <f t="shared" si="79"/>
        <v>22038</v>
      </c>
      <c r="AE715" t="str" cm="1">
        <f t="array" ref="AE715">_xlfn.IFS(AG715=TicketJuilletAout2021[[#This Row],[NoTicket]],TicketJuilletAout2021[[#This Row],[CodeCli]])</f>
        <v>PABEL</v>
      </c>
      <c r="AF715" s="20">
        <f t="shared" si="77"/>
        <v>37.585999999999999</v>
      </c>
      <c r="AG715">
        <f t="shared" si="78"/>
        <v>22043</v>
      </c>
    </row>
    <row r="716" spans="1:33" x14ac:dyDescent="0.25">
      <c r="A716">
        <v>21559</v>
      </c>
      <c r="B716">
        <v>1</v>
      </c>
      <c r="C716">
        <v>10.98</v>
      </c>
      <c r="D716">
        <v>4</v>
      </c>
      <c r="E716">
        <v>0</v>
      </c>
      <c r="F716" s="5">
        <f>DetailTicketJuilletAout2021[[#This Row],[Qte]]*(DetailTicketJuilletAout2021[[#This Row],[PrixUnit]]*(1-DetailTicketJuilletAout2021[[#This Row],[Remise%]]))</f>
        <v>43.92</v>
      </c>
      <c r="I716" s="5">
        <f>SUMIF(DétailTicketJuilletAoût2021!A711:A3743,DétailTicketJuilletAoût2021!J716,DétailTicketJuilletAoût2021!F711:F3743)</f>
        <v>334.02199999999999</v>
      </c>
      <c r="J716">
        <f t="shared" si="79"/>
        <v>22039</v>
      </c>
      <c r="AE716" t="str" cm="1">
        <f t="array" ref="AE716">_xlfn.IFS(AG716=TicketJuilletAout2021[[#This Row],[NoTicket]],TicketJuilletAout2021[[#This Row],[CodeCli]])</f>
        <v>ARBLA</v>
      </c>
      <c r="AF716" s="20">
        <f t="shared" si="77"/>
        <v>62.561999999999998</v>
      </c>
      <c r="AG716">
        <f t="shared" si="78"/>
        <v>22044</v>
      </c>
    </row>
    <row r="717" spans="1:33" x14ac:dyDescent="0.25">
      <c r="A717">
        <v>21559</v>
      </c>
      <c r="B717">
        <v>21</v>
      </c>
      <c r="C717">
        <v>6.1</v>
      </c>
      <c r="D717">
        <v>3</v>
      </c>
      <c r="E717">
        <v>0.25</v>
      </c>
      <c r="F717" s="5">
        <f>DetailTicketJuilletAout2021[[#This Row],[Qte]]*(DetailTicketJuilletAout2021[[#This Row],[PrixUnit]]*(1-DetailTicketJuilletAout2021[[#This Row],[Remise%]]))</f>
        <v>13.724999999999998</v>
      </c>
      <c r="I717" s="5">
        <f>SUMIF(DétailTicketJuilletAoût2021!A712:A3744,DétailTicketJuilletAoût2021!J717,DétailTicketJuilletAoût2021!F712:F3744)</f>
        <v>246.53</v>
      </c>
      <c r="J717">
        <f t="shared" si="79"/>
        <v>22040</v>
      </c>
      <c r="AE717" t="str" cm="1">
        <f t="array" ref="AE717">_xlfn.IFS(AG717=TicketJuilletAout2021[[#This Row],[NoTicket]],TicketJuilletAout2021[[#This Row],[CodeCli]])</f>
        <v>LOHUE</v>
      </c>
      <c r="AF717" s="20">
        <f t="shared" si="77"/>
        <v>88.128</v>
      </c>
      <c r="AG717">
        <f t="shared" si="78"/>
        <v>22045</v>
      </c>
    </row>
    <row r="718" spans="1:33" x14ac:dyDescent="0.25">
      <c r="A718">
        <v>21559</v>
      </c>
      <c r="B718">
        <v>39</v>
      </c>
      <c r="C718">
        <v>10.98</v>
      </c>
      <c r="D718">
        <v>3</v>
      </c>
      <c r="E718">
        <v>0.25</v>
      </c>
      <c r="F718" s="5">
        <f>DetailTicketJuilletAout2021[[#This Row],[Qte]]*(DetailTicketJuilletAout2021[[#This Row],[PrixUnit]]*(1-DetailTicketJuilletAout2021[[#This Row],[Remise%]]))</f>
        <v>24.704999999999998</v>
      </c>
      <c r="I718" s="5">
        <f>SUMIF(DétailTicketJuilletAoût2021!A713:A3745,DétailTicketJuilletAoût2021!J718,DétailTicketJuilletAoût2021!F713:F3745)</f>
        <v>15.172499999999999</v>
      </c>
      <c r="J718">
        <f t="shared" si="79"/>
        <v>22041</v>
      </c>
      <c r="AE718" t="str" cm="1">
        <f t="array" ref="AE718">_xlfn.IFS(AG718=TicketJuilletAout2021[[#This Row],[NoTicket]],TicketJuilletAout2021[[#This Row],[CodeCli]])</f>
        <v>MAFER</v>
      </c>
      <c r="AF718" s="20">
        <f t="shared" si="77"/>
        <v>367.90666666666669</v>
      </c>
      <c r="AG718">
        <f t="shared" si="78"/>
        <v>22046</v>
      </c>
    </row>
    <row r="719" spans="1:33" x14ac:dyDescent="0.25">
      <c r="A719">
        <v>21560</v>
      </c>
      <c r="B719">
        <v>10</v>
      </c>
      <c r="C719">
        <v>18.899999999999999</v>
      </c>
      <c r="D719">
        <v>3</v>
      </c>
      <c r="E719">
        <v>0.05</v>
      </c>
      <c r="F719" s="5">
        <f>DetailTicketJuilletAout2021[[#This Row],[Qte]]*(DetailTicketJuilletAout2021[[#This Row],[PrixUnit]]*(1-DetailTicketJuilletAout2021[[#This Row],[Remise%]]))</f>
        <v>53.864999999999995</v>
      </c>
      <c r="I719" s="5">
        <f>SUMIF(DétailTicketJuilletAoût2021!A714:A3746,DétailTicketJuilletAoût2021!J719,DétailTicketJuilletAoût2021!F714:F3746)</f>
        <v>32.010000000000005</v>
      </c>
      <c r="J719">
        <f t="shared" si="79"/>
        <v>22042</v>
      </c>
      <c r="AE719" t="str" cm="1">
        <f t="array" ref="AE719">_xlfn.IFS(AG719=TicketJuilletAout2021[[#This Row],[NoTicket]],TicketJuilletAout2021[[#This Row],[CodeCli]])</f>
        <v>PILED</v>
      </c>
      <c r="AF719" s="20">
        <f t="shared" si="77"/>
        <v>12.463714285714289</v>
      </c>
      <c r="AG719">
        <f t="shared" si="78"/>
        <v>22047</v>
      </c>
    </row>
    <row r="720" spans="1:33" x14ac:dyDescent="0.25">
      <c r="A720">
        <v>21561</v>
      </c>
      <c r="B720">
        <v>38</v>
      </c>
      <c r="C720">
        <v>160.68</v>
      </c>
      <c r="D720">
        <v>3</v>
      </c>
      <c r="E720">
        <v>0</v>
      </c>
      <c r="F720" s="5">
        <f>DetailTicketJuilletAout2021[[#This Row],[Qte]]*(DetailTicketJuilletAout2021[[#This Row],[PrixUnit]]*(1-DetailTicketJuilletAout2021[[#This Row],[Remise%]]))</f>
        <v>482.04</v>
      </c>
      <c r="I720" s="5">
        <f>SUMIF(DétailTicketJuilletAoût2021!A715:A3747,DétailTicketJuilletAoût2021!J720,DétailTicketJuilletAoût2021!F715:F3747)</f>
        <v>75.171999999999997</v>
      </c>
      <c r="J720">
        <f t="shared" si="79"/>
        <v>22043</v>
      </c>
      <c r="AE720" t="str" cm="1">
        <f t="array" ref="AE720">_xlfn.IFS(AG720=TicketJuilletAout2021[[#This Row],[NoTicket]],TicketJuilletAout2021[[#This Row],[CodeCli]])</f>
        <v>SYLEJ</v>
      </c>
      <c r="AF720" s="20">
        <f t="shared" si="77"/>
        <v>50.425428571428576</v>
      </c>
      <c r="AG720">
        <f t="shared" si="78"/>
        <v>22048</v>
      </c>
    </row>
    <row r="721" spans="1:33" x14ac:dyDescent="0.25">
      <c r="A721">
        <v>21561</v>
      </c>
      <c r="B721">
        <v>53</v>
      </c>
      <c r="C721">
        <v>19.97</v>
      </c>
      <c r="D721">
        <v>3</v>
      </c>
      <c r="E721">
        <v>0</v>
      </c>
      <c r="F721" s="5">
        <f>DetailTicketJuilletAout2021[[#This Row],[Qte]]*(DetailTicketJuilletAout2021[[#This Row],[PrixUnit]]*(1-DetailTicketJuilletAout2021[[#This Row],[Remise%]]))</f>
        <v>59.91</v>
      </c>
      <c r="I721" s="5">
        <f>SUMIF(DétailTicketJuilletAoût2021!A716:A3748,DétailTicketJuilletAoût2021!J721,DétailTicketJuilletAoût2021!F716:F3748)</f>
        <v>312.81</v>
      </c>
      <c r="J721">
        <f t="shared" si="79"/>
        <v>22044</v>
      </c>
      <c r="AE721" t="str" cm="1">
        <f t="array" ref="AE721">_xlfn.IFS(AG721=TicketJuilletAout2021[[#This Row],[NoTicket]],TicketJuilletAout2021[[#This Row],[CodeCli]])</f>
        <v>DIGOM</v>
      </c>
      <c r="AF721" s="20">
        <f t="shared" si="77"/>
        <v>36.879999999999995</v>
      </c>
      <c r="AG721">
        <f t="shared" si="78"/>
        <v>22049</v>
      </c>
    </row>
    <row r="722" spans="1:33" x14ac:dyDescent="0.25">
      <c r="A722">
        <v>21561</v>
      </c>
      <c r="B722">
        <v>59</v>
      </c>
      <c r="C722">
        <v>33.54</v>
      </c>
      <c r="D722">
        <v>4</v>
      </c>
      <c r="E722">
        <v>0</v>
      </c>
      <c r="F722" s="5">
        <f>DetailTicketJuilletAout2021[[#This Row],[Qte]]*(DetailTicketJuilletAout2021[[#This Row],[PrixUnit]]*(1-DetailTicketJuilletAout2021[[#This Row],[Remise%]]))</f>
        <v>134.16</v>
      </c>
      <c r="I722" s="5">
        <f>SUMIF(DétailTicketJuilletAoût2021!A717:A3749,DétailTicketJuilletAoût2021!J722,DétailTicketJuilletAoût2021!F717:F3749)</f>
        <v>88.128</v>
      </c>
      <c r="J722">
        <f t="shared" si="79"/>
        <v>22045</v>
      </c>
      <c r="AE722" t="str" cm="1">
        <f t="array" ref="AE722">_xlfn.IFS(AG722=TicketJuilletAout2021[[#This Row],[NoTicket]],TicketJuilletAout2021[[#This Row],[CodeCli]])</f>
        <v>CHLEC</v>
      </c>
      <c r="AF722" s="20">
        <f t="shared" si="77"/>
        <v>66.066666666666663</v>
      </c>
      <c r="AG722">
        <f t="shared" si="78"/>
        <v>22050</v>
      </c>
    </row>
    <row r="723" spans="1:33" x14ac:dyDescent="0.25">
      <c r="A723">
        <v>21561</v>
      </c>
      <c r="B723">
        <v>64</v>
      </c>
      <c r="C723">
        <v>20.28</v>
      </c>
      <c r="D723">
        <v>3</v>
      </c>
      <c r="E723">
        <v>0</v>
      </c>
      <c r="F723" s="5">
        <f>DetailTicketJuilletAout2021[[#This Row],[Qte]]*(DetailTicketJuilletAout2021[[#This Row],[PrixUnit]]*(1-DetailTicketJuilletAout2021[[#This Row],[Remise%]]))</f>
        <v>60.84</v>
      </c>
      <c r="I723" s="5">
        <f>SUMIF(DétailTicketJuilletAoût2021!A718:A3750,DétailTicketJuilletAoût2021!J723,DétailTicketJuilletAoût2021!F718:F3750)</f>
        <v>1103.72</v>
      </c>
      <c r="J723">
        <f t="shared" si="79"/>
        <v>22046</v>
      </c>
      <c r="AE723" t="str" cm="1">
        <f t="array" ref="AE723">_xlfn.IFS(AG723=TicketJuilletAout2021[[#This Row],[NoTicket]],TicketJuilletAout2021[[#This Row],[CodeCli]])</f>
        <v>PAMAR</v>
      </c>
      <c r="AF723" s="20">
        <f t="shared" si="77"/>
        <v>36.6</v>
      </c>
      <c r="AG723">
        <f t="shared" si="78"/>
        <v>22051</v>
      </c>
    </row>
    <row r="724" spans="1:33" x14ac:dyDescent="0.25">
      <c r="A724">
        <v>21562</v>
      </c>
      <c r="B724">
        <v>47</v>
      </c>
      <c r="C724">
        <v>5.79</v>
      </c>
      <c r="D724">
        <v>3</v>
      </c>
      <c r="E724">
        <v>0</v>
      </c>
      <c r="F724" s="5">
        <f>DetailTicketJuilletAout2021[[#This Row],[Qte]]*(DetailTicketJuilletAout2021[[#This Row],[PrixUnit]]*(1-DetailTicketJuilletAout2021[[#This Row],[Remise%]]))</f>
        <v>17.37</v>
      </c>
      <c r="I724" s="5">
        <f>SUMIF(DétailTicketJuilletAoût2021!A719:A3751,DétailTicketJuilletAoût2021!J724,DétailTicketJuilletAoût2021!F719:F3751)</f>
        <v>87.246000000000024</v>
      </c>
      <c r="J724">
        <f t="shared" si="79"/>
        <v>22047</v>
      </c>
      <c r="AE724" t="str" cm="1">
        <f t="array" ref="AE724">_xlfn.IFS(AG724=TicketJuilletAout2021[[#This Row],[NoTicket]],TicketJuilletAout2021[[#This Row],[CodeCli]])</f>
        <v>JALES</v>
      </c>
      <c r="AF724" s="20">
        <f t="shared" si="77"/>
        <v>12.816000000000001</v>
      </c>
      <c r="AG724">
        <f t="shared" si="78"/>
        <v>22052</v>
      </c>
    </row>
    <row r="725" spans="1:33" x14ac:dyDescent="0.25">
      <c r="A725">
        <v>21562</v>
      </c>
      <c r="B725">
        <v>59</v>
      </c>
      <c r="C725">
        <v>33.54</v>
      </c>
      <c r="D725">
        <v>4</v>
      </c>
      <c r="E725">
        <v>0</v>
      </c>
      <c r="F725" s="5">
        <f>DetailTicketJuilletAout2021[[#This Row],[Qte]]*(DetailTicketJuilletAout2021[[#This Row],[PrixUnit]]*(1-DetailTicketJuilletAout2021[[#This Row],[Remise%]]))</f>
        <v>134.16</v>
      </c>
      <c r="I725" s="5">
        <f>SUMIF(DétailTicketJuilletAoût2021!A720:A3752,DétailTicketJuilletAoût2021!J725,DétailTicketJuilletAoût2021!F720:F3752)</f>
        <v>352.97800000000001</v>
      </c>
      <c r="J725">
        <f t="shared" si="79"/>
        <v>22048</v>
      </c>
      <c r="AE725" t="str" cm="1">
        <f t="array" ref="AE725">_xlfn.IFS(AG725=TicketJuilletAout2021[[#This Row],[NoTicket]],TicketJuilletAout2021[[#This Row],[CodeCli]])</f>
        <v>JEHER</v>
      </c>
      <c r="AF725" s="20">
        <f t="shared" si="77"/>
        <v>377.48</v>
      </c>
      <c r="AG725">
        <f t="shared" si="78"/>
        <v>22053</v>
      </c>
    </row>
    <row r="726" spans="1:33" x14ac:dyDescent="0.25">
      <c r="A726">
        <v>21563</v>
      </c>
      <c r="B726">
        <v>49</v>
      </c>
      <c r="C726">
        <v>12.2</v>
      </c>
      <c r="D726">
        <v>3</v>
      </c>
      <c r="E726">
        <v>0</v>
      </c>
      <c r="F726" s="5">
        <f>DetailTicketJuilletAout2021[[#This Row],[Qte]]*(DetailTicketJuilletAout2021[[#This Row],[PrixUnit]]*(1-DetailTicketJuilletAout2021[[#This Row],[Remise%]]))</f>
        <v>36.599999999999994</v>
      </c>
      <c r="I726" s="5">
        <f>SUMIF(DétailTicketJuilletAoût2021!A721:A3753,DétailTicketJuilletAoût2021!J726,DétailTicketJuilletAoût2021!F721:F3753)</f>
        <v>73.759999999999991</v>
      </c>
      <c r="J726">
        <f t="shared" si="79"/>
        <v>22049</v>
      </c>
      <c r="AE726" t="str" cm="1">
        <f t="array" ref="AE726">_xlfn.IFS(AG726=TicketJuilletAout2021[[#This Row],[NoTicket]],TicketJuilletAout2021[[#This Row],[CodeCli]])</f>
        <v>JUBOY</v>
      </c>
      <c r="AF726" s="20">
        <f t="shared" si="77"/>
        <v>63.120000000000005</v>
      </c>
      <c r="AG726">
        <f t="shared" si="78"/>
        <v>22054</v>
      </c>
    </row>
    <row r="727" spans="1:33" x14ac:dyDescent="0.25">
      <c r="A727">
        <v>21563</v>
      </c>
      <c r="B727">
        <v>60</v>
      </c>
      <c r="C727">
        <v>20.73</v>
      </c>
      <c r="D727">
        <v>3</v>
      </c>
      <c r="E727">
        <v>0</v>
      </c>
      <c r="F727" s="5">
        <f>DetailTicketJuilletAout2021[[#This Row],[Qte]]*(DetailTicketJuilletAout2021[[#This Row],[PrixUnit]]*(1-DetailTicketJuilletAout2021[[#This Row],[Remise%]]))</f>
        <v>62.19</v>
      </c>
      <c r="I727" s="5">
        <f>SUMIF(DétailTicketJuilletAoût2021!A722:A3754,DétailTicketJuilletAoût2021!J727,DétailTicketJuilletAoût2021!F722:F3754)</f>
        <v>198.2</v>
      </c>
      <c r="J727">
        <f t="shared" si="79"/>
        <v>22050</v>
      </c>
      <c r="AE727" t="str" cm="1">
        <f t="array" ref="AE727">_xlfn.IFS(AG727=TicketJuilletAout2021[[#This Row],[NoTicket]],TicketJuilletAout2021[[#This Row],[CodeCli]])</f>
        <v>JUBOY</v>
      </c>
      <c r="AF727" s="20">
        <f t="shared" si="77"/>
        <v>49.400000000000006</v>
      </c>
      <c r="AG727">
        <f t="shared" si="78"/>
        <v>22055</v>
      </c>
    </row>
    <row r="728" spans="1:33" x14ac:dyDescent="0.25">
      <c r="A728">
        <v>21564</v>
      </c>
      <c r="B728">
        <v>40</v>
      </c>
      <c r="C728">
        <v>11.28</v>
      </c>
      <c r="D728">
        <v>4</v>
      </c>
      <c r="E728">
        <v>0</v>
      </c>
      <c r="F728" s="5">
        <f>DetailTicketJuilletAout2021[[#This Row],[Qte]]*(DetailTicketJuilletAout2021[[#This Row],[PrixUnit]]*(1-DetailTicketJuilletAout2021[[#This Row],[Remise%]]))</f>
        <v>45.12</v>
      </c>
      <c r="I728" s="5">
        <f>SUMIF(DétailTicketJuilletAoût2021!A723:A3755,DétailTicketJuilletAoût2021!J728,DétailTicketJuilletAoût2021!F723:F3755)</f>
        <v>36.6</v>
      </c>
      <c r="J728">
        <f t="shared" si="79"/>
        <v>22051</v>
      </c>
      <c r="AE728" t="str" cm="1">
        <f t="array" ref="AE728">_xlfn.IFS(AG728=TicketJuilletAout2021[[#This Row],[NoTicket]],TicketJuilletAout2021[[#This Row],[CodeCli]])</f>
        <v>PHFRO</v>
      </c>
      <c r="AF728" s="20">
        <f t="shared" si="77"/>
        <v>134.16</v>
      </c>
      <c r="AG728">
        <f t="shared" si="78"/>
        <v>22056</v>
      </c>
    </row>
    <row r="729" spans="1:33" x14ac:dyDescent="0.25">
      <c r="A729">
        <v>21565</v>
      </c>
      <c r="B729">
        <v>34</v>
      </c>
      <c r="C729">
        <v>8.5399999999999991</v>
      </c>
      <c r="D729">
        <v>3</v>
      </c>
      <c r="E729">
        <v>0.05</v>
      </c>
      <c r="F729" s="5">
        <f>DetailTicketJuilletAout2021[[#This Row],[Qte]]*(DetailTicketJuilletAout2021[[#This Row],[PrixUnit]]*(1-DetailTicketJuilletAout2021[[#This Row],[Remise%]]))</f>
        <v>24.338999999999999</v>
      </c>
      <c r="I729" s="5">
        <f>SUMIF(DétailTicketJuilletAoût2021!A724:A3756,DétailTicketJuilletAoût2021!J729,DétailTicketJuilletAoût2021!F724:F3756)</f>
        <v>12.816000000000001</v>
      </c>
      <c r="J729">
        <f t="shared" si="79"/>
        <v>22052</v>
      </c>
      <c r="AE729" t="str" cm="1">
        <f t="array" ref="AE729">_xlfn.IFS(AG729=TicketJuilletAout2021[[#This Row],[NoTicket]],TicketJuilletAout2021[[#This Row],[CodeCli]])</f>
        <v>GESEF</v>
      </c>
      <c r="AF729" s="20">
        <f t="shared" si="77"/>
        <v>72.88</v>
      </c>
      <c r="AG729">
        <f t="shared" si="78"/>
        <v>22057</v>
      </c>
    </row>
    <row r="730" spans="1:33" x14ac:dyDescent="0.25">
      <c r="A730">
        <v>21565</v>
      </c>
      <c r="B730">
        <v>77</v>
      </c>
      <c r="C730">
        <v>7.93</v>
      </c>
      <c r="D730">
        <v>3</v>
      </c>
      <c r="E730">
        <v>0.05</v>
      </c>
      <c r="F730" s="5">
        <f>DetailTicketJuilletAout2021[[#This Row],[Qte]]*(DetailTicketJuilletAout2021[[#This Row],[PrixUnit]]*(1-DetailTicketJuilletAout2021[[#This Row],[Remise%]]))</f>
        <v>22.600499999999997</v>
      </c>
      <c r="I730" s="5">
        <f>SUMIF(DétailTicketJuilletAoût2021!A725:A3757,DétailTicketJuilletAoût2021!J730,DétailTicketJuilletAoût2021!F725:F3757)</f>
        <v>377.48</v>
      </c>
      <c r="J730">
        <f t="shared" si="79"/>
        <v>22053</v>
      </c>
      <c r="AE730" t="str" cm="1">
        <f t="array" ref="AE730">_xlfn.IFS(AG730=TicketJuilletAout2021[[#This Row],[NoTicket]],TicketJuilletAout2021[[#This Row],[CodeCli]])</f>
        <v>NAROU</v>
      </c>
      <c r="AF730" s="20">
        <f t="shared" si="77"/>
        <v>104.28</v>
      </c>
      <c r="AG730">
        <f t="shared" si="78"/>
        <v>22058</v>
      </c>
    </row>
    <row r="731" spans="1:33" x14ac:dyDescent="0.25">
      <c r="A731">
        <v>21566</v>
      </c>
      <c r="B731">
        <v>21</v>
      </c>
      <c r="C731">
        <v>6.1</v>
      </c>
      <c r="D731">
        <v>4</v>
      </c>
      <c r="E731">
        <v>0</v>
      </c>
      <c r="F731" s="5">
        <f>DetailTicketJuilletAout2021[[#This Row],[Qte]]*(DetailTicketJuilletAout2021[[#This Row],[PrixUnit]]*(1-DetailTicketJuilletAout2021[[#This Row],[Remise%]]))</f>
        <v>24.4</v>
      </c>
      <c r="I731" s="5">
        <f>SUMIF(DétailTicketJuilletAoût2021!A726:A3758,DétailTicketJuilletAoût2021!J731,DétailTicketJuilletAoût2021!F726:F3758)</f>
        <v>126.24000000000001</v>
      </c>
      <c r="J731">
        <f t="shared" si="79"/>
        <v>22054</v>
      </c>
      <c r="AE731" t="str" cm="1">
        <f t="array" ref="AE731">_xlfn.IFS(AG731=TicketJuilletAout2021[[#This Row],[NoTicket]],TicketJuilletAout2021[[#This Row],[CodeCli]])</f>
        <v>REDAN</v>
      </c>
      <c r="AF731" s="20">
        <f t="shared" si="77"/>
        <v>81.335000000000008</v>
      </c>
      <c r="AG731">
        <f t="shared" si="78"/>
        <v>22059</v>
      </c>
    </row>
    <row r="732" spans="1:33" x14ac:dyDescent="0.25">
      <c r="A732">
        <v>21566</v>
      </c>
      <c r="B732">
        <v>40</v>
      </c>
      <c r="C732">
        <v>11.28</v>
      </c>
      <c r="D732">
        <v>4</v>
      </c>
      <c r="E732">
        <v>0</v>
      </c>
      <c r="F732" s="5">
        <f>DetailTicketJuilletAout2021[[#This Row],[Qte]]*(DetailTicketJuilletAout2021[[#This Row],[PrixUnit]]*(1-DetailTicketJuilletAout2021[[#This Row],[Remise%]]))</f>
        <v>45.12</v>
      </c>
      <c r="I732" s="5">
        <f>SUMIF(DétailTicketJuilletAoût2021!A727:A3759,DétailTicketJuilletAoût2021!J732,DétailTicketJuilletAoût2021!F727:F3759)</f>
        <v>148.20000000000002</v>
      </c>
      <c r="J732">
        <f t="shared" si="79"/>
        <v>22055</v>
      </c>
      <c r="AE732" t="str" cm="1">
        <f t="array" ref="AE732">_xlfn.IFS(AG732=TicketJuilletAout2021[[#This Row],[NoTicket]],TicketJuilletAout2021[[#This Row],[CodeCli]])</f>
        <v>YATAN</v>
      </c>
      <c r="AF732" s="20">
        <f t="shared" si="77"/>
        <v>50.896625</v>
      </c>
      <c r="AG732">
        <f t="shared" si="78"/>
        <v>22060</v>
      </c>
    </row>
    <row r="733" spans="1:33" x14ac:dyDescent="0.25">
      <c r="A733">
        <v>21566</v>
      </c>
      <c r="B733">
        <v>51</v>
      </c>
      <c r="C733">
        <v>32.32</v>
      </c>
      <c r="D733">
        <v>4</v>
      </c>
      <c r="E733">
        <v>0</v>
      </c>
      <c r="F733" s="5">
        <f>DetailTicketJuilletAout2021[[#This Row],[Qte]]*(DetailTicketJuilletAout2021[[#This Row],[PrixUnit]]*(1-DetailTicketJuilletAout2021[[#This Row],[Remise%]]))</f>
        <v>129.28</v>
      </c>
      <c r="I733" s="5">
        <f>SUMIF(DétailTicketJuilletAoût2021!A728:A3760,DétailTicketJuilletAoût2021!J733,DétailTicketJuilletAoût2021!F728:F3760)</f>
        <v>134.16</v>
      </c>
      <c r="J733">
        <f t="shared" si="79"/>
        <v>22056</v>
      </c>
      <c r="AE733" t="str" cm="1">
        <f t="array" ref="AE733">_xlfn.IFS(AG733=TicketJuilletAout2021[[#This Row],[NoTicket]],TicketJuilletAout2021[[#This Row],[CodeCli]])</f>
        <v>CHLEC</v>
      </c>
      <c r="AF733" s="20">
        <f t="shared" si="77"/>
        <v>70.23</v>
      </c>
      <c r="AG733">
        <f t="shared" si="78"/>
        <v>22061</v>
      </c>
    </row>
    <row r="734" spans="1:33" x14ac:dyDescent="0.25">
      <c r="A734">
        <v>21567</v>
      </c>
      <c r="B734">
        <v>2</v>
      </c>
      <c r="C734">
        <v>11.59</v>
      </c>
      <c r="D734">
        <v>3</v>
      </c>
      <c r="E734">
        <v>0.1</v>
      </c>
      <c r="F734" s="5">
        <f>DetailTicketJuilletAout2021[[#This Row],[Qte]]*(DetailTicketJuilletAout2021[[#This Row],[PrixUnit]]*(1-DetailTicketJuilletAout2021[[#This Row],[Remise%]]))</f>
        <v>31.293000000000003</v>
      </c>
      <c r="I734" s="5">
        <f>SUMIF(DétailTicketJuilletAoût2021!A729:A3761,DétailTicketJuilletAoût2021!J734,DétailTicketJuilletAoût2021!F729:F3761)</f>
        <v>145.76</v>
      </c>
      <c r="J734">
        <f t="shared" si="79"/>
        <v>22057</v>
      </c>
      <c r="AE734" t="str" cm="1">
        <f t="array" ref="AE734">_xlfn.IFS(AG734=TicketJuilletAout2021[[#This Row],[NoTicket]],TicketJuilletAout2021[[#This Row],[CodeCli]])</f>
        <v>REDAN</v>
      </c>
      <c r="AF734" s="20">
        <f t="shared" si="77"/>
        <v>14.280000000000001</v>
      </c>
      <c r="AG734">
        <f t="shared" si="78"/>
        <v>22062</v>
      </c>
    </row>
    <row r="735" spans="1:33" x14ac:dyDescent="0.25">
      <c r="A735">
        <v>21567</v>
      </c>
      <c r="B735">
        <v>3</v>
      </c>
      <c r="C735">
        <v>6.1</v>
      </c>
      <c r="D735">
        <v>3</v>
      </c>
      <c r="E735">
        <v>0.1</v>
      </c>
      <c r="F735" s="5">
        <f>DetailTicketJuilletAout2021[[#This Row],[Qte]]*(DetailTicketJuilletAout2021[[#This Row],[PrixUnit]]*(1-DetailTicketJuilletAout2021[[#This Row],[Remise%]]))</f>
        <v>16.47</v>
      </c>
      <c r="I735" s="5">
        <f>SUMIF(DétailTicketJuilletAoût2021!A730:A3762,DétailTicketJuilletAoût2021!J735,DétailTicketJuilletAoût2021!F730:F3762)</f>
        <v>104.28</v>
      </c>
      <c r="J735">
        <f t="shared" si="79"/>
        <v>22058</v>
      </c>
      <c r="AE735" t="str" cm="1">
        <f t="array" ref="AE735">_xlfn.IFS(AG735=TicketJuilletAout2021[[#This Row],[NoTicket]],TicketJuilletAout2021[[#This Row],[CodeCli]])</f>
        <v>DAMIC</v>
      </c>
      <c r="AF735" s="20">
        <f t="shared" si="77"/>
        <v>803.72</v>
      </c>
      <c r="AG735">
        <f t="shared" si="78"/>
        <v>22063</v>
      </c>
    </row>
    <row r="736" spans="1:33" x14ac:dyDescent="0.25">
      <c r="A736">
        <v>21567</v>
      </c>
      <c r="B736">
        <v>55</v>
      </c>
      <c r="C736">
        <v>14.64</v>
      </c>
      <c r="D736">
        <v>3</v>
      </c>
      <c r="E736">
        <v>0.1</v>
      </c>
      <c r="F736" s="5">
        <f>DetailTicketJuilletAout2021[[#This Row],[Qte]]*(DetailTicketJuilletAout2021[[#This Row],[PrixUnit]]*(1-DetailTicketJuilletAout2021[[#This Row],[Remise%]]))</f>
        <v>39.527999999999999</v>
      </c>
      <c r="I736" s="5">
        <f>SUMIF(DétailTicketJuilletAoût2021!A731:A3763,DétailTicketJuilletAoût2021!J736,DétailTicketJuilletAoût2021!F731:F3763)</f>
        <v>325.34000000000003</v>
      </c>
      <c r="J736">
        <f t="shared" si="79"/>
        <v>22059</v>
      </c>
      <c r="AE736" t="str" cm="1">
        <f t="array" ref="AE736">_xlfn.IFS(AG736=TicketJuilletAout2021[[#This Row],[NoTicket]],TicketJuilletAout2021[[#This Row],[CodeCli]])</f>
        <v>GESEF</v>
      </c>
      <c r="AF736" s="20">
        <f t="shared" si="77"/>
        <v>104.42500000000001</v>
      </c>
      <c r="AG736">
        <f t="shared" si="78"/>
        <v>22064</v>
      </c>
    </row>
    <row r="737" spans="1:33" x14ac:dyDescent="0.25">
      <c r="A737">
        <v>21567</v>
      </c>
      <c r="B737">
        <v>70</v>
      </c>
      <c r="C737">
        <v>9.15</v>
      </c>
      <c r="D737">
        <v>4</v>
      </c>
      <c r="E737">
        <v>0.1</v>
      </c>
      <c r="F737" s="5">
        <f>DetailTicketJuilletAout2021[[#This Row],[Qte]]*(DetailTicketJuilletAout2021[[#This Row],[PrixUnit]]*(1-DetailTicketJuilletAout2021[[#This Row],[Remise%]]))</f>
        <v>32.940000000000005</v>
      </c>
      <c r="I737" s="5">
        <f>SUMIF(DétailTicketJuilletAoût2021!A732:A3764,DétailTicketJuilletAoût2021!J737,DétailTicketJuilletAoût2021!F732:F3764)</f>
        <v>203.5865</v>
      </c>
      <c r="J737">
        <f t="shared" si="79"/>
        <v>22060</v>
      </c>
      <c r="AE737" t="str" cm="1">
        <f t="array" ref="AE737">_xlfn.IFS(AG737=TicketJuilletAout2021[[#This Row],[NoTicket]],TicketJuilletAout2021[[#This Row],[CodeCli]])</f>
        <v>MOELK</v>
      </c>
      <c r="AF737" s="20">
        <f t="shared" si="77"/>
        <v>37.649000000000001</v>
      </c>
      <c r="AG737">
        <f t="shared" si="78"/>
        <v>22065</v>
      </c>
    </row>
    <row r="738" spans="1:33" x14ac:dyDescent="0.25">
      <c r="A738">
        <v>21568</v>
      </c>
      <c r="B738">
        <v>11</v>
      </c>
      <c r="C738">
        <v>12.81</v>
      </c>
      <c r="D738">
        <v>4</v>
      </c>
      <c r="E738">
        <v>0</v>
      </c>
      <c r="F738" s="5">
        <f>DetailTicketJuilletAout2021[[#This Row],[Qte]]*(DetailTicketJuilletAout2021[[#This Row],[PrixUnit]]*(1-DetailTicketJuilletAout2021[[#This Row],[Remise%]]))</f>
        <v>51.24</v>
      </c>
      <c r="I738" s="5">
        <f>SUMIF(DétailTicketJuilletAoût2021!A733:A3765,DétailTicketJuilletAoût2021!J738,DétailTicketJuilletAoût2021!F733:F3765)</f>
        <v>421.38</v>
      </c>
      <c r="J738">
        <f t="shared" si="79"/>
        <v>22061</v>
      </c>
      <c r="AE738" t="str" cm="1">
        <f t="array" ref="AE738">_xlfn.IFS(AG738=TicketJuilletAout2021[[#This Row],[NoTicket]],TicketJuilletAout2021[[#This Row],[CodeCli]])</f>
        <v>MOELK</v>
      </c>
      <c r="AF738" s="20">
        <f t="shared" si="77"/>
        <v>35.51</v>
      </c>
      <c r="AG738">
        <f t="shared" si="78"/>
        <v>22066</v>
      </c>
    </row>
    <row r="739" spans="1:33" x14ac:dyDescent="0.25">
      <c r="A739">
        <v>21568</v>
      </c>
      <c r="B739">
        <v>51</v>
      </c>
      <c r="C739">
        <v>32.32</v>
      </c>
      <c r="D739">
        <v>3</v>
      </c>
      <c r="E739">
        <v>0</v>
      </c>
      <c r="F739" s="5">
        <f>DetailTicketJuilletAout2021[[#This Row],[Qte]]*(DetailTicketJuilletAout2021[[#This Row],[PrixUnit]]*(1-DetailTicketJuilletAout2021[[#This Row],[Remise%]]))</f>
        <v>96.960000000000008</v>
      </c>
      <c r="I739" s="5">
        <f>SUMIF(DétailTicketJuilletAoût2021!A734:A3766,DétailTicketJuilletAoût2021!J739,DétailTicketJuilletAoût2021!F734:F3766)</f>
        <v>14.280000000000001</v>
      </c>
      <c r="J739">
        <f t="shared" si="79"/>
        <v>22062</v>
      </c>
      <c r="AE739" t="str" cm="1">
        <f t="array" ref="AE739">_xlfn.IFS(AG739=TicketJuilletAout2021[[#This Row],[NoTicket]],TicketJuilletAout2021[[#This Row],[CodeCli]])</f>
        <v>ERSWE</v>
      </c>
      <c r="AF739" s="20">
        <f t="shared" si="77"/>
        <v>90.956999999999994</v>
      </c>
      <c r="AG739">
        <f t="shared" si="78"/>
        <v>22067</v>
      </c>
    </row>
    <row r="740" spans="1:33" x14ac:dyDescent="0.25">
      <c r="A740">
        <v>21568</v>
      </c>
      <c r="B740">
        <v>74</v>
      </c>
      <c r="C740">
        <v>6.1</v>
      </c>
      <c r="D740">
        <v>4</v>
      </c>
      <c r="E740">
        <v>0</v>
      </c>
      <c r="F740" s="5">
        <f>DetailTicketJuilletAout2021[[#This Row],[Qte]]*(DetailTicketJuilletAout2021[[#This Row],[PrixUnit]]*(1-DetailTicketJuilletAout2021[[#This Row],[Remise%]]))</f>
        <v>24.4</v>
      </c>
      <c r="I740" s="5">
        <f>SUMIF(DétailTicketJuilletAoût2021!A735:A3767,DétailTicketJuilletAoût2021!J740,DétailTicketJuilletAoût2021!F735:F3767)</f>
        <v>803.72</v>
      </c>
      <c r="J740">
        <f t="shared" si="79"/>
        <v>22063</v>
      </c>
      <c r="AE740" t="str" cm="1">
        <f t="array" ref="AE740">_xlfn.IFS(AG740=TicketJuilletAout2021[[#This Row],[NoTicket]],TicketJuilletAout2021[[#This Row],[CodeCli]])</f>
        <v>RIDAB</v>
      </c>
      <c r="AF740" s="20">
        <f t="shared" si="77"/>
        <v>97.377499999999998</v>
      </c>
      <c r="AG740">
        <f t="shared" si="78"/>
        <v>22068</v>
      </c>
    </row>
    <row r="741" spans="1:33" x14ac:dyDescent="0.25">
      <c r="A741">
        <v>21569</v>
      </c>
      <c r="B741">
        <v>19</v>
      </c>
      <c r="C741">
        <v>5.49</v>
      </c>
      <c r="D741">
        <v>4</v>
      </c>
      <c r="E741">
        <v>0</v>
      </c>
      <c r="F741" s="5">
        <f>DetailTicketJuilletAout2021[[#This Row],[Qte]]*(DetailTicketJuilletAout2021[[#This Row],[PrixUnit]]*(1-DetailTicketJuilletAout2021[[#This Row],[Remise%]]))</f>
        <v>21.96</v>
      </c>
      <c r="I741" s="5">
        <f>SUMIF(DétailTicketJuilletAoût2021!A736:A3768,DétailTicketJuilletAoût2021!J741,DétailTicketJuilletAoût2021!F736:F3768)</f>
        <v>208.85000000000002</v>
      </c>
      <c r="J741">
        <f t="shared" si="79"/>
        <v>22064</v>
      </c>
      <c r="AE741" t="str" cm="1">
        <f t="array" ref="AE741">_xlfn.IFS(AG741=TicketJuilletAout2021[[#This Row],[NoTicket]],TicketJuilletAout2021[[#This Row],[CodeCli]])</f>
        <v>DIDAL</v>
      </c>
      <c r="AF741" s="20">
        <f t="shared" si="77"/>
        <v>103.77000000000002</v>
      </c>
      <c r="AG741">
        <f t="shared" si="78"/>
        <v>22069</v>
      </c>
    </row>
    <row r="742" spans="1:33" x14ac:dyDescent="0.25">
      <c r="A742">
        <v>21569</v>
      </c>
      <c r="B742">
        <v>26</v>
      </c>
      <c r="C742">
        <v>18.899999999999999</v>
      </c>
      <c r="D742">
        <v>3</v>
      </c>
      <c r="E742">
        <v>0</v>
      </c>
      <c r="F742" s="5">
        <f>DetailTicketJuilletAout2021[[#This Row],[Qte]]*(DetailTicketJuilletAout2021[[#This Row],[PrixUnit]]*(1-DetailTicketJuilletAout2021[[#This Row],[Remise%]]))</f>
        <v>56.699999999999996</v>
      </c>
      <c r="I742" s="5">
        <f>SUMIF(DétailTicketJuilletAoût2021!A737:A3769,DétailTicketJuilletAoût2021!J742,DétailTicketJuilletAoût2021!F737:F3769)</f>
        <v>75.298000000000002</v>
      </c>
      <c r="J742">
        <f t="shared" si="79"/>
        <v>22065</v>
      </c>
      <c r="AE742" t="str" cm="1">
        <f t="array" ref="AE742">_xlfn.IFS(AG742=TicketJuilletAout2021[[#This Row],[NoTicket]],TicketJuilletAout2021[[#This Row],[CodeCli]])</f>
        <v>ALCLE</v>
      </c>
      <c r="AF742" s="20">
        <f t="shared" si="77"/>
        <v>96.365000000000009</v>
      </c>
      <c r="AG742">
        <f t="shared" si="78"/>
        <v>22070</v>
      </c>
    </row>
    <row r="743" spans="1:33" x14ac:dyDescent="0.25">
      <c r="A743">
        <v>21569</v>
      </c>
      <c r="B743">
        <v>54</v>
      </c>
      <c r="C743">
        <v>4.57</v>
      </c>
      <c r="D743">
        <v>3</v>
      </c>
      <c r="E743">
        <v>0.25</v>
      </c>
      <c r="F743" s="5">
        <f>DetailTicketJuilletAout2021[[#This Row],[Qte]]*(DetailTicketJuilletAout2021[[#This Row],[PrixUnit]]*(1-DetailTicketJuilletAout2021[[#This Row],[Remise%]]))</f>
        <v>10.282500000000001</v>
      </c>
      <c r="I743" s="5">
        <f>SUMIF(DétailTicketJuilletAoût2021!A738:A3770,DétailTicketJuilletAoût2021!J743,DétailTicketJuilletAoût2021!F738:F3770)</f>
        <v>106.53</v>
      </c>
      <c r="J743">
        <f t="shared" si="79"/>
        <v>22066</v>
      </c>
      <c r="AE743" t="str" cm="1">
        <f t="array" ref="AE743">_xlfn.IFS(AG743=TicketJuilletAout2021[[#This Row],[NoTicket]],TicketJuilletAout2021[[#This Row],[CodeCli]])</f>
        <v>BEAVI</v>
      </c>
      <c r="AF743" s="20">
        <f t="shared" si="77"/>
        <v>50.166666666666664</v>
      </c>
      <c r="AG743">
        <f t="shared" si="78"/>
        <v>22071</v>
      </c>
    </row>
    <row r="744" spans="1:33" x14ac:dyDescent="0.25">
      <c r="A744">
        <v>21570</v>
      </c>
      <c r="B744">
        <v>59</v>
      </c>
      <c r="C744">
        <v>33.54</v>
      </c>
      <c r="D744">
        <v>3</v>
      </c>
      <c r="E744">
        <v>0</v>
      </c>
      <c r="F744" s="5">
        <f>DetailTicketJuilletAout2021[[#This Row],[Qte]]*(DetailTicketJuilletAout2021[[#This Row],[PrixUnit]]*(1-DetailTicketJuilletAout2021[[#This Row],[Remise%]]))</f>
        <v>100.62</v>
      </c>
      <c r="I744" s="5">
        <f>SUMIF(DétailTicketJuilletAoût2021!A739:A3771,DétailTicketJuilletAoût2021!J744,DétailTicketJuilletAoût2021!F739:F3771)</f>
        <v>272.87099999999998</v>
      </c>
      <c r="J744">
        <f t="shared" si="79"/>
        <v>22067</v>
      </c>
      <c r="AE744" t="str" cm="1">
        <f t="array" ref="AE744">_xlfn.IFS(AG744=TicketJuilletAout2021[[#This Row],[NoTicket]],TicketJuilletAout2021[[#This Row],[CodeCli]])</f>
        <v>CHLEC</v>
      </c>
      <c r="AF744" s="20">
        <f t="shared" si="77"/>
        <v>50.638499999999993</v>
      </c>
      <c r="AG744">
        <f t="shared" si="78"/>
        <v>22072</v>
      </c>
    </row>
    <row r="745" spans="1:33" x14ac:dyDescent="0.25">
      <c r="A745">
        <v>21570</v>
      </c>
      <c r="B745">
        <v>73</v>
      </c>
      <c r="C745">
        <v>9.15</v>
      </c>
      <c r="D745">
        <v>3</v>
      </c>
      <c r="E745">
        <v>0.2</v>
      </c>
      <c r="F745" s="5">
        <f>DetailTicketJuilletAout2021[[#This Row],[Qte]]*(DetailTicketJuilletAout2021[[#This Row],[PrixUnit]]*(1-DetailTicketJuilletAout2021[[#This Row],[Remise%]]))</f>
        <v>21.96</v>
      </c>
      <c r="I745" s="5">
        <f>SUMIF(DétailTicketJuilletAoût2021!A740:A3772,DétailTicketJuilletAoût2021!J745,DétailTicketJuilletAoût2021!F740:F3772)</f>
        <v>389.51</v>
      </c>
      <c r="J745">
        <f t="shared" si="79"/>
        <v>22068</v>
      </c>
      <c r="AE745" t="str" cm="1">
        <f t="array" ref="AE745">_xlfn.IFS(AG745=TicketJuilletAout2021[[#This Row],[NoTicket]],TicketJuilletAout2021[[#This Row],[CodeCli]])</f>
        <v>ARBLA</v>
      </c>
      <c r="AF745" s="20">
        <f t="shared" si="77"/>
        <v>39.223999999999997</v>
      </c>
      <c r="AG745">
        <f t="shared" si="78"/>
        <v>22073</v>
      </c>
    </row>
    <row r="746" spans="1:33" x14ac:dyDescent="0.25">
      <c r="A746">
        <v>21571</v>
      </c>
      <c r="B746">
        <v>11</v>
      </c>
      <c r="C746">
        <v>12.81</v>
      </c>
      <c r="D746">
        <v>4</v>
      </c>
      <c r="E746">
        <v>0.25</v>
      </c>
      <c r="F746" s="5">
        <f>DetailTicketJuilletAout2021[[#This Row],[Qte]]*(DetailTicketJuilletAout2021[[#This Row],[PrixUnit]]*(1-DetailTicketJuilletAout2021[[#This Row],[Remise%]]))</f>
        <v>38.43</v>
      </c>
      <c r="I746" s="5">
        <f>SUMIF(DétailTicketJuilletAoût2021!A741:A3773,DétailTicketJuilletAoût2021!J746,DétailTicketJuilletAoût2021!F741:F3773)</f>
        <v>311.31000000000006</v>
      </c>
      <c r="J746">
        <f t="shared" si="79"/>
        <v>22069</v>
      </c>
      <c r="AE746" t="str" cm="1">
        <f t="array" ref="AE746">_xlfn.IFS(AG746=TicketJuilletAout2021[[#This Row],[NoTicket]],TicketJuilletAout2021[[#This Row],[CodeCli]])</f>
        <v>BEGAL</v>
      </c>
      <c r="AF746" s="20">
        <f t="shared" si="77"/>
        <v>106.12</v>
      </c>
      <c r="AG746">
        <f t="shared" si="78"/>
        <v>22074</v>
      </c>
    </row>
    <row r="747" spans="1:33" x14ac:dyDescent="0.25">
      <c r="A747">
        <v>21571</v>
      </c>
      <c r="B747">
        <v>16</v>
      </c>
      <c r="C747">
        <v>10.67</v>
      </c>
      <c r="D747">
        <v>4</v>
      </c>
      <c r="E747">
        <v>0</v>
      </c>
      <c r="F747" s="5">
        <f>DetailTicketJuilletAout2021[[#This Row],[Qte]]*(DetailTicketJuilletAout2021[[#This Row],[PrixUnit]]*(1-DetailTicketJuilletAout2021[[#This Row],[Remise%]]))</f>
        <v>42.68</v>
      </c>
      <c r="I747" s="5">
        <f>SUMIF(DétailTicketJuilletAoût2021!A742:A3774,DétailTicketJuilletAoût2021!J747,DétailTicketJuilletAoût2021!F742:F3774)</f>
        <v>192.73000000000002</v>
      </c>
      <c r="J747">
        <f t="shared" si="79"/>
        <v>22070</v>
      </c>
      <c r="AE747" t="str" cm="1">
        <f t="array" ref="AE747">_xlfn.IFS(AG747=TicketJuilletAout2021[[#This Row],[NoTicket]],TicketJuilletAout2021[[#This Row],[CodeCli]])</f>
        <v>REDAN</v>
      </c>
      <c r="AF747" s="20">
        <f t="shared" si="77"/>
        <v>149.79000000000002</v>
      </c>
      <c r="AG747">
        <f t="shared" si="78"/>
        <v>22075</v>
      </c>
    </row>
    <row r="748" spans="1:33" x14ac:dyDescent="0.25">
      <c r="A748">
        <v>21572</v>
      </c>
      <c r="B748">
        <v>59</v>
      </c>
      <c r="C748">
        <v>33.54</v>
      </c>
      <c r="D748">
        <v>4</v>
      </c>
      <c r="E748">
        <v>0</v>
      </c>
      <c r="F748" s="5">
        <f>DetailTicketJuilletAout2021[[#This Row],[Qte]]*(DetailTicketJuilletAout2021[[#This Row],[PrixUnit]]*(1-DetailTicketJuilletAout2021[[#This Row],[Remise%]]))</f>
        <v>134.16</v>
      </c>
      <c r="I748" s="5">
        <f>SUMIF(DétailTicketJuilletAoût2021!A743:A3775,DétailTicketJuilletAoût2021!J748,DétailTicketJuilletAoût2021!F743:F3775)</f>
        <v>150.5</v>
      </c>
      <c r="J748">
        <f t="shared" si="79"/>
        <v>22071</v>
      </c>
      <c r="AE748" t="str" cm="1">
        <f t="array" ref="AE748">_xlfn.IFS(AG748=TicketJuilletAout2021[[#This Row],[NoTicket]],TicketJuilletAout2021[[#This Row],[CodeCli]])</f>
        <v>ZOHED</v>
      </c>
      <c r="AF748" s="20">
        <f t="shared" si="77"/>
        <v>159.29599999999999</v>
      </c>
      <c r="AG748">
        <f t="shared" si="78"/>
        <v>22076</v>
      </c>
    </row>
    <row r="749" spans="1:33" x14ac:dyDescent="0.25">
      <c r="A749">
        <v>21572</v>
      </c>
      <c r="B749">
        <v>68</v>
      </c>
      <c r="C749">
        <v>7.62</v>
      </c>
      <c r="D749">
        <v>3</v>
      </c>
      <c r="E749">
        <v>0</v>
      </c>
      <c r="F749" s="5">
        <f>DetailTicketJuilletAout2021[[#This Row],[Qte]]*(DetailTicketJuilletAout2021[[#This Row],[PrixUnit]]*(1-DetailTicketJuilletAout2021[[#This Row],[Remise%]]))</f>
        <v>22.86</v>
      </c>
      <c r="I749" s="5">
        <f>SUMIF(DétailTicketJuilletAoût2021!A744:A3776,DétailTicketJuilletAoût2021!J749,DétailTicketJuilletAoût2021!F744:F3776)</f>
        <v>202.55399999999997</v>
      </c>
      <c r="J749">
        <f t="shared" si="79"/>
        <v>22072</v>
      </c>
      <c r="AE749" t="str" cm="1">
        <f t="array" ref="AE749">_xlfn.IFS(AG749=TicketJuilletAout2021[[#This Row],[NoTicket]],TicketJuilletAout2021[[#This Row],[CodeCli]])</f>
        <v>SORET</v>
      </c>
      <c r="AF749" s="20">
        <f t="shared" si="77"/>
        <v>112.44</v>
      </c>
      <c r="AG749">
        <f t="shared" si="78"/>
        <v>22077</v>
      </c>
    </row>
    <row r="750" spans="1:33" x14ac:dyDescent="0.25">
      <c r="A750">
        <v>21572</v>
      </c>
      <c r="B750">
        <v>75</v>
      </c>
      <c r="C750">
        <v>4.7300000000000004</v>
      </c>
      <c r="D750">
        <v>3</v>
      </c>
      <c r="E750">
        <v>0</v>
      </c>
      <c r="F750" s="5">
        <f>DetailTicketJuilletAout2021[[#This Row],[Qte]]*(DetailTicketJuilletAout2021[[#This Row],[PrixUnit]]*(1-DetailTicketJuilletAout2021[[#This Row],[Remise%]]))</f>
        <v>14.190000000000001</v>
      </c>
      <c r="I750" s="5">
        <f>SUMIF(DétailTicketJuilletAoût2021!A745:A3777,DétailTicketJuilletAoût2021!J750,DétailTicketJuilletAoût2021!F745:F3777)</f>
        <v>117.672</v>
      </c>
      <c r="J750">
        <f t="shared" si="79"/>
        <v>22073</v>
      </c>
      <c r="AE750" t="str" cm="1">
        <f t="array" ref="AE750">_xlfn.IFS(AG750=TicketJuilletAout2021[[#This Row],[NoTicket]],TicketJuilletAout2021[[#This Row],[CodeCli]])</f>
        <v>ARBLA</v>
      </c>
      <c r="AF750" s="20">
        <f t="shared" si="77"/>
        <v>32.01</v>
      </c>
      <c r="AG750">
        <f t="shared" si="78"/>
        <v>22078</v>
      </c>
    </row>
    <row r="751" spans="1:33" x14ac:dyDescent="0.25">
      <c r="A751">
        <v>21573</v>
      </c>
      <c r="B751">
        <v>44</v>
      </c>
      <c r="C751">
        <v>11.89</v>
      </c>
      <c r="D751">
        <v>4</v>
      </c>
      <c r="E751">
        <v>0.15</v>
      </c>
      <c r="F751" s="5">
        <f>DetailTicketJuilletAout2021[[#This Row],[Qte]]*(DetailTicketJuilletAout2021[[#This Row],[PrixUnit]]*(1-DetailTicketJuilletAout2021[[#This Row],[Remise%]]))</f>
        <v>40.426000000000002</v>
      </c>
      <c r="I751" s="5">
        <f>SUMIF(DétailTicketJuilletAoût2021!A746:A3778,DétailTicketJuilletAoût2021!J751,DétailTicketJuilletAoût2021!F746:F3778)</f>
        <v>106.12</v>
      </c>
      <c r="J751">
        <f t="shared" si="79"/>
        <v>22074</v>
      </c>
      <c r="AE751" t="str" cm="1">
        <f t="array" ref="AE751">_xlfn.IFS(AG751=TicketJuilletAout2021[[#This Row],[NoTicket]],TicketJuilletAout2021[[#This Row],[CodeCli]])</f>
        <v>JEMAN</v>
      </c>
      <c r="AF751" s="20">
        <f t="shared" si="77"/>
        <v>43.38750000000001</v>
      </c>
      <c r="AG751">
        <f t="shared" si="78"/>
        <v>22079</v>
      </c>
    </row>
    <row r="752" spans="1:33" x14ac:dyDescent="0.25">
      <c r="A752">
        <v>21573</v>
      </c>
      <c r="B752">
        <v>77</v>
      </c>
      <c r="C752">
        <v>7.93</v>
      </c>
      <c r="D752">
        <v>4</v>
      </c>
      <c r="E752">
        <v>0.15</v>
      </c>
      <c r="F752" s="5">
        <f>DetailTicketJuilletAout2021[[#This Row],[Qte]]*(DetailTicketJuilletAout2021[[#This Row],[PrixUnit]]*(1-DetailTicketJuilletAout2021[[#This Row],[Remise%]]))</f>
        <v>26.962</v>
      </c>
      <c r="I752" s="5">
        <f>SUMIF(DétailTicketJuilletAoût2021!A747:A3779,DétailTicketJuilletAoût2021!J752,DétailTicketJuilletAoût2021!F747:F3779)</f>
        <v>299.58000000000004</v>
      </c>
      <c r="J752">
        <f t="shared" si="79"/>
        <v>22075</v>
      </c>
      <c r="AE752" t="str" cm="1">
        <f t="array" ref="AE752">_xlfn.IFS(AG752=TicketJuilletAout2021[[#This Row],[NoTicket]],TicketJuilletAout2021[[#This Row],[CodeCli]])</f>
        <v xml:space="preserve">DELE </v>
      </c>
      <c r="AF752" s="20">
        <f t="shared" si="77"/>
        <v>35.177500000000002</v>
      </c>
      <c r="AG752">
        <f t="shared" si="78"/>
        <v>22080</v>
      </c>
    </row>
    <row r="753" spans="1:33" x14ac:dyDescent="0.25">
      <c r="A753">
        <v>21574</v>
      </c>
      <c r="B753">
        <v>25</v>
      </c>
      <c r="C753">
        <v>8.5399999999999991</v>
      </c>
      <c r="D753">
        <v>4</v>
      </c>
      <c r="E753">
        <v>0.05</v>
      </c>
      <c r="F753" s="5">
        <f>DetailTicketJuilletAout2021[[#This Row],[Qte]]*(DetailTicketJuilletAout2021[[#This Row],[PrixUnit]]*(1-DetailTicketJuilletAout2021[[#This Row],[Remise%]]))</f>
        <v>32.451999999999998</v>
      </c>
      <c r="I753" s="5">
        <f>SUMIF(DétailTicketJuilletAoût2021!A748:A3780,DétailTicketJuilletAoût2021!J753,DétailTicketJuilletAoût2021!F748:F3780)</f>
        <v>159.29599999999999</v>
      </c>
      <c r="J753">
        <f t="shared" si="79"/>
        <v>22076</v>
      </c>
      <c r="AE753" t="str" cm="1">
        <f t="array" ref="AE753">_xlfn.IFS(AG753=TicketJuilletAout2021[[#This Row],[NoTicket]],TicketJuilletAout2021[[#This Row],[CodeCli]])</f>
        <v>OLLHE</v>
      </c>
      <c r="AF753" s="20">
        <f t="shared" si="77"/>
        <v>67.541833333333329</v>
      </c>
      <c r="AG753">
        <f t="shared" si="78"/>
        <v>22081</v>
      </c>
    </row>
    <row r="754" spans="1:33" x14ac:dyDescent="0.25">
      <c r="A754">
        <v>21574</v>
      </c>
      <c r="B754">
        <v>42</v>
      </c>
      <c r="C754">
        <v>8.5399999999999991</v>
      </c>
      <c r="D754">
        <v>3</v>
      </c>
      <c r="E754">
        <v>0.05</v>
      </c>
      <c r="F754" s="5">
        <f>DetailTicketJuilletAout2021[[#This Row],[Qte]]*(DetailTicketJuilletAout2021[[#This Row],[PrixUnit]]*(1-DetailTicketJuilletAout2021[[#This Row],[Remise%]]))</f>
        <v>24.338999999999999</v>
      </c>
      <c r="I754" s="5">
        <f>SUMIF(DétailTicketJuilletAoût2021!A749:A3781,DétailTicketJuilletAoût2021!J754,DétailTicketJuilletAoût2021!F749:F3781)</f>
        <v>224.88</v>
      </c>
      <c r="J754">
        <f t="shared" si="79"/>
        <v>22077</v>
      </c>
      <c r="AE754" t="str" cm="1">
        <f t="array" ref="AE754">_xlfn.IFS(AG754=TicketJuilletAout2021[[#This Row],[NoTicket]],TicketJuilletAout2021[[#This Row],[CodeCli]])</f>
        <v>ALCLE</v>
      </c>
      <c r="AF754" s="20">
        <f t="shared" si="77"/>
        <v>25</v>
      </c>
      <c r="AG754">
        <f t="shared" si="78"/>
        <v>22082</v>
      </c>
    </row>
    <row r="755" spans="1:33" x14ac:dyDescent="0.25">
      <c r="A755">
        <v>21575</v>
      </c>
      <c r="B755">
        <v>65</v>
      </c>
      <c r="C755">
        <v>12.81</v>
      </c>
      <c r="D755">
        <v>4</v>
      </c>
      <c r="E755">
        <v>0.1</v>
      </c>
      <c r="F755" s="5">
        <f>DetailTicketJuilletAout2021[[#This Row],[Qte]]*(DetailTicketJuilletAout2021[[#This Row],[PrixUnit]]*(1-DetailTicketJuilletAout2021[[#This Row],[Remise%]]))</f>
        <v>46.116</v>
      </c>
      <c r="I755" s="5">
        <f>SUMIF(DétailTicketJuilletAoût2021!A750:A3782,DétailTicketJuilletAoût2021!J755,DétailTicketJuilletAoût2021!F750:F3782)</f>
        <v>32.01</v>
      </c>
      <c r="J755">
        <f t="shared" si="79"/>
        <v>22078</v>
      </c>
      <c r="AE755" t="str" cm="1">
        <f t="array" ref="AE755">_xlfn.IFS(AG755=TicketJuilletAout2021[[#This Row],[NoTicket]],TicketJuilletAout2021[[#This Row],[CodeCli]])</f>
        <v>REDAN</v>
      </c>
      <c r="AF755" s="20">
        <f t="shared" si="77"/>
        <v>60.029999999999994</v>
      </c>
      <c r="AG755">
        <f t="shared" si="78"/>
        <v>22083</v>
      </c>
    </row>
    <row r="756" spans="1:33" x14ac:dyDescent="0.25">
      <c r="A756">
        <v>21575</v>
      </c>
      <c r="B756">
        <v>66</v>
      </c>
      <c r="C756">
        <v>10.37</v>
      </c>
      <c r="D756">
        <v>4</v>
      </c>
      <c r="E756">
        <v>0.1</v>
      </c>
      <c r="F756" s="5">
        <f>DetailTicketJuilletAout2021[[#This Row],[Qte]]*(DetailTicketJuilletAout2021[[#This Row],[PrixUnit]]*(1-DetailTicketJuilletAout2021[[#This Row],[Remise%]]))</f>
        <v>37.332000000000001</v>
      </c>
      <c r="I756" s="5">
        <f>SUMIF(DétailTicketJuilletAoût2021!A751:A3783,DétailTicketJuilletAoût2021!J756,DétailTicketJuilletAoût2021!F751:F3783)</f>
        <v>130.16250000000002</v>
      </c>
      <c r="J756">
        <f t="shared" si="79"/>
        <v>22079</v>
      </c>
      <c r="AE756" t="str" cm="1">
        <f t="array" ref="AE756">_xlfn.IFS(AG756=TicketJuilletAout2021[[#This Row],[NoTicket]],TicketJuilletAout2021[[#This Row],[CodeCli]])</f>
        <v>MOELK</v>
      </c>
      <c r="AF756" s="20">
        <f t="shared" si="77"/>
        <v>36.751624999999997</v>
      </c>
      <c r="AG756">
        <f t="shared" si="78"/>
        <v>22084</v>
      </c>
    </row>
    <row r="757" spans="1:33" x14ac:dyDescent="0.25">
      <c r="A757">
        <v>21575</v>
      </c>
      <c r="B757">
        <v>69</v>
      </c>
      <c r="C757">
        <v>21.95</v>
      </c>
      <c r="D757">
        <v>4</v>
      </c>
      <c r="E757">
        <v>0.1</v>
      </c>
      <c r="F757" s="5">
        <f>DetailTicketJuilletAout2021[[#This Row],[Qte]]*(DetailTicketJuilletAout2021[[#This Row],[PrixUnit]]*(1-DetailTicketJuilletAout2021[[#This Row],[Remise%]]))</f>
        <v>79.02</v>
      </c>
      <c r="I757" s="5">
        <f>SUMIF(DétailTicketJuilletAoût2021!A752:A3784,DétailTicketJuilletAoût2021!J757,DétailTicketJuilletAoût2021!F752:F3784)</f>
        <v>140.71</v>
      </c>
      <c r="J757">
        <f t="shared" si="79"/>
        <v>22080</v>
      </c>
      <c r="AE757" t="str" cm="1">
        <f t="array" ref="AE757">_xlfn.IFS(AG757=TicketJuilletAout2021[[#This Row],[NoTicket]],TicketJuilletAout2021[[#This Row],[CodeCli]])</f>
        <v>CHGAS</v>
      </c>
      <c r="AF757" s="20">
        <f t="shared" si="77"/>
        <v>44.120000000000005</v>
      </c>
      <c r="AG757">
        <f t="shared" si="78"/>
        <v>22085</v>
      </c>
    </row>
    <row r="758" spans="1:33" x14ac:dyDescent="0.25">
      <c r="A758">
        <v>21576</v>
      </c>
      <c r="B758">
        <v>56</v>
      </c>
      <c r="C758">
        <v>23.17</v>
      </c>
      <c r="D758">
        <v>3</v>
      </c>
      <c r="E758">
        <v>0</v>
      </c>
      <c r="F758" s="5">
        <f>DetailTicketJuilletAout2021[[#This Row],[Qte]]*(DetailTicketJuilletAout2021[[#This Row],[PrixUnit]]*(1-DetailTicketJuilletAout2021[[#This Row],[Remise%]]))</f>
        <v>69.510000000000005</v>
      </c>
      <c r="I758" s="5">
        <f>SUMIF(DétailTicketJuilletAoût2021!A753:A3785,DétailTicketJuilletAoût2021!J758,DétailTicketJuilletAoût2021!F753:F3785)</f>
        <v>202.62549999999999</v>
      </c>
      <c r="J758">
        <f t="shared" si="79"/>
        <v>22081</v>
      </c>
      <c r="AE758" t="str" cm="1">
        <f t="array" ref="AE758">_xlfn.IFS(AG758=TicketJuilletAout2021[[#This Row],[NoTicket]],TicketJuilletAout2021[[#This Row],[CodeCli]])</f>
        <v>YATAN</v>
      </c>
      <c r="AF758" s="20">
        <f t="shared" si="77"/>
        <v>75</v>
      </c>
      <c r="AG758">
        <f t="shared" si="78"/>
        <v>22086</v>
      </c>
    </row>
    <row r="759" spans="1:33" x14ac:dyDescent="0.25">
      <c r="A759">
        <v>21577</v>
      </c>
      <c r="B759">
        <v>23</v>
      </c>
      <c r="C759">
        <v>5.49</v>
      </c>
      <c r="D759">
        <v>4</v>
      </c>
      <c r="E759">
        <v>0</v>
      </c>
      <c r="F759" s="5">
        <f>DetailTicketJuilletAout2021[[#This Row],[Qte]]*(DetailTicketJuilletAout2021[[#This Row],[PrixUnit]]*(1-DetailTicketJuilletAout2021[[#This Row],[Remise%]]))</f>
        <v>21.96</v>
      </c>
      <c r="I759" s="5">
        <f>SUMIF(DétailTicketJuilletAoût2021!A754:A3786,DétailTicketJuilletAoût2021!J759,DétailTicketJuilletAoût2021!F754:F3786)</f>
        <v>75</v>
      </c>
      <c r="J759">
        <f t="shared" si="79"/>
        <v>22082</v>
      </c>
      <c r="AE759" t="str" cm="1">
        <f t="array" ref="AE759">_xlfn.IFS(AG759=TicketJuilletAout2021[[#This Row],[NoTicket]],TicketJuilletAout2021[[#This Row],[CodeCli]])</f>
        <v>FRLAN</v>
      </c>
      <c r="AF759" s="20">
        <f t="shared" si="77"/>
        <v>111.28</v>
      </c>
      <c r="AG759">
        <f t="shared" si="78"/>
        <v>22087</v>
      </c>
    </row>
    <row r="760" spans="1:33" x14ac:dyDescent="0.25">
      <c r="A760">
        <v>21577</v>
      </c>
      <c r="B760">
        <v>41</v>
      </c>
      <c r="C760">
        <v>5.79</v>
      </c>
      <c r="D760">
        <v>3</v>
      </c>
      <c r="E760">
        <v>0</v>
      </c>
      <c r="F760" s="5">
        <f>DetailTicketJuilletAout2021[[#This Row],[Qte]]*(DetailTicketJuilletAout2021[[#This Row],[PrixUnit]]*(1-DetailTicketJuilletAout2021[[#This Row],[Remise%]]))</f>
        <v>17.37</v>
      </c>
      <c r="I760" s="5">
        <f>SUMIF(DétailTicketJuilletAoût2021!A755:A3787,DétailTicketJuilletAoût2021!J760,DétailTicketJuilletAoût2021!F755:F3787)</f>
        <v>240.11999999999998</v>
      </c>
      <c r="J760">
        <f t="shared" si="79"/>
        <v>22083</v>
      </c>
      <c r="AE760" t="str" cm="1">
        <f t="array" ref="AE760">_xlfn.IFS(AG760=TicketJuilletAout2021[[#This Row],[NoTicket]],TicketJuilletAout2021[[#This Row],[CodeCli]])</f>
        <v>HALER</v>
      </c>
      <c r="AF760" s="20">
        <f t="shared" si="77"/>
        <v>168.995</v>
      </c>
      <c r="AG760">
        <f t="shared" si="78"/>
        <v>22088</v>
      </c>
    </row>
    <row r="761" spans="1:33" x14ac:dyDescent="0.25">
      <c r="A761">
        <v>21577</v>
      </c>
      <c r="B761">
        <v>77</v>
      </c>
      <c r="C761">
        <v>7.93</v>
      </c>
      <c r="D761">
        <v>4</v>
      </c>
      <c r="E761">
        <v>0</v>
      </c>
      <c r="F761" s="5">
        <f>DetailTicketJuilletAout2021[[#This Row],[Qte]]*(DetailTicketJuilletAout2021[[#This Row],[PrixUnit]]*(1-DetailTicketJuilletAout2021[[#This Row],[Remise%]]))</f>
        <v>31.72</v>
      </c>
      <c r="I761" s="5">
        <f>SUMIF(DétailTicketJuilletAoût2021!A756:A3788,DétailTicketJuilletAoût2021!J761,DétailTicketJuilletAoût2021!F756:F3788)</f>
        <v>147.00649999999999</v>
      </c>
      <c r="J761">
        <f t="shared" si="79"/>
        <v>22084</v>
      </c>
      <c r="AE761" t="str" cm="1">
        <f t="array" ref="AE761">_xlfn.IFS(AG761=TicketJuilletAout2021[[#This Row],[NoTicket]],TicketJuilletAout2021[[#This Row],[CodeCli]])</f>
        <v>VIVAN</v>
      </c>
      <c r="AF761" s="20">
        <f t="shared" si="77"/>
        <v>170.54333333333335</v>
      </c>
      <c r="AG761">
        <f t="shared" si="78"/>
        <v>22089</v>
      </c>
    </row>
    <row r="762" spans="1:33" x14ac:dyDescent="0.25">
      <c r="A762">
        <v>21578</v>
      </c>
      <c r="B762">
        <v>31</v>
      </c>
      <c r="C762">
        <v>7.62</v>
      </c>
      <c r="D762">
        <v>3</v>
      </c>
      <c r="E762">
        <v>0.05</v>
      </c>
      <c r="F762" s="5">
        <f>DetailTicketJuilletAout2021[[#This Row],[Qte]]*(DetailTicketJuilletAout2021[[#This Row],[PrixUnit]]*(1-DetailTicketJuilletAout2021[[#This Row],[Remise%]]))</f>
        <v>21.716999999999999</v>
      </c>
      <c r="I762" s="5">
        <f>SUMIF(DétailTicketJuilletAoût2021!A757:A3789,DétailTicketJuilletAoût2021!J762,DétailTicketJuilletAoût2021!F757:F3789)</f>
        <v>132.36000000000001</v>
      </c>
      <c r="J762">
        <f t="shared" si="79"/>
        <v>22085</v>
      </c>
      <c r="AE762" t="str" cm="1">
        <f t="array" ref="AE762">_xlfn.IFS(AG762=TicketJuilletAout2021[[#This Row],[NoTicket]],TicketJuilletAout2021[[#This Row],[CodeCli]])</f>
        <v>CHLEC</v>
      </c>
      <c r="AF762" s="20">
        <f t="shared" si="77"/>
        <v>74.004666666666665</v>
      </c>
      <c r="AG762">
        <f t="shared" si="78"/>
        <v>22090</v>
      </c>
    </row>
    <row r="763" spans="1:33" x14ac:dyDescent="0.25">
      <c r="A763">
        <v>21579</v>
      </c>
      <c r="B763">
        <v>56</v>
      </c>
      <c r="C763">
        <v>23.17</v>
      </c>
      <c r="D763">
        <v>4</v>
      </c>
      <c r="E763">
        <v>0</v>
      </c>
      <c r="F763" s="5">
        <f>DetailTicketJuilletAout2021[[#This Row],[Qte]]*(DetailTicketJuilletAout2021[[#This Row],[PrixUnit]]*(1-DetailTicketJuilletAout2021[[#This Row],[Remise%]]))</f>
        <v>92.68</v>
      </c>
      <c r="I763" s="5">
        <f>SUMIF(DétailTicketJuilletAoût2021!A758:A3790,DétailTicketJuilletAoût2021!J763,DétailTicketJuilletAoût2021!F758:F3790)</f>
        <v>150</v>
      </c>
      <c r="J763">
        <f t="shared" si="79"/>
        <v>22086</v>
      </c>
      <c r="AE763" t="str" cm="1">
        <f t="array" ref="AE763">_xlfn.IFS(AG763=TicketJuilletAout2021[[#This Row],[NoTicket]],TicketJuilletAout2021[[#This Row],[CodeCli]])</f>
        <v>JELEC</v>
      </c>
      <c r="AF763" s="20">
        <f t="shared" si="77"/>
        <v>53.506666666666668</v>
      </c>
      <c r="AG763">
        <f t="shared" si="78"/>
        <v>22091</v>
      </c>
    </row>
    <row r="764" spans="1:33" x14ac:dyDescent="0.25">
      <c r="A764">
        <v>21579</v>
      </c>
      <c r="B764">
        <v>72</v>
      </c>
      <c r="C764">
        <v>21.19</v>
      </c>
      <c r="D764">
        <v>3</v>
      </c>
      <c r="E764">
        <v>0</v>
      </c>
      <c r="F764" s="5">
        <f>DetailTicketJuilletAout2021[[#This Row],[Qte]]*(DetailTicketJuilletAout2021[[#This Row],[PrixUnit]]*(1-DetailTicketJuilletAout2021[[#This Row],[Remise%]]))</f>
        <v>63.570000000000007</v>
      </c>
      <c r="I764" s="5">
        <f>SUMIF(DétailTicketJuilletAoût2021!A759:A3791,DétailTicketJuilletAoût2021!J764,DétailTicketJuilletAoût2021!F759:F3791)</f>
        <v>222.56</v>
      </c>
      <c r="J764">
        <f t="shared" si="79"/>
        <v>22087</v>
      </c>
      <c r="AE764" t="str" cm="1">
        <f t="array" ref="AE764">_xlfn.IFS(AG764=TicketJuilletAout2021[[#This Row],[NoTicket]],TicketJuilletAout2021[[#This Row],[CodeCli]])</f>
        <v>DACOU</v>
      </c>
      <c r="AF764" s="20">
        <f t="shared" si="77"/>
        <v>41.005000000000003</v>
      </c>
      <c r="AG764">
        <f t="shared" si="78"/>
        <v>22092</v>
      </c>
    </row>
    <row r="765" spans="1:33" x14ac:dyDescent="0.25">
      <c r="A765">
        <v>21579</v>
      </c>
      <c r="B765">
        <v>77</v>
      </c>
      <c r="C765">
        <v>7.93</v>
      </c>
      <c r="D765">
        <v>3</v>
      </c>
      <c r="E765">
        <v>0</v>
      </c>
      <c r="F765" s="5">
        <f>DetailTicketJuilletAout2021[[#This Row],[Qte]]*(DetailTicketJuilletAout2021[[#This Row],[PrixUnit]]*(1-DetailTicketJuilletAout2021[[#This Row],[Remise%]]))</f>
        <v>23.79</v>
      </c>
      <c r="I765" s="5">
        <f>SUMIF(DétailTicketJuilletAoût2021!A760:A3792,DétailTicketJuilletAoût2021!J765,DétailTicketJuilletAoût2021!F760:F3792)</f>
        <v>337.99</v>
      </c>
      <c r="J765">
        <f t="shared" si="79"/>
        <v>22088</v>
      </c>
      <c r="AE765" t="str" cm="1">
        <f t="array" ref="AE765">_xlfn.IFS(AG765=TicketJuilletAout2021[[#This Row],[NoTicket]],TicketJuilletAout2021[[#This Row],[CodeCli]])</f>
        <v>PALEC</v>
      </c>
      <c r="AF765" s="20">
        <f t="shared" si="77"/>
        <v>39.025500000000001</v>
      </c>
      <c r="AG765">
        <f t="shared" si="78"/>
        <v>22093</v>
      </c>
    </row>
    <row r="766" spans="1:33" x14ac:dyDescent="0.25">
      <c r="A766">
        <v>21580</v>
      </c>
      <c r="B766">
        <v>24</v>
      </c>
      <c r="C766">
        <v>3.35</v>
      </c>
      <c r="D766">
        <v>4</v>
      </c>
      <c r="E766">
        <v>0</v>
      </c>
      <c r="F766" s="5">
        <f>DetailTicketJuilletAout2021[[#This Row],[Qte]]*(DetailTicketJuilletAout2021[[#This Row],[PrixUnit]]*(1-DetailTicketJuilletAout2021[[#This Row],[Remise%]]))</f>
        <v>13.4</v>
      </c>
      <c r="I766" s="5">
        <f>SUMIF(DétailTicketJuilletAoût2021!A761:A3793,DétailTicketJuilletAoût2021!J766,DétailTicketJuilletAoût2021!F761:F3793)</f>
        <v>511.63000000000005</v>
      </c>
      <c r="J766">
        <f t="shared" si="79"/>
        <v>22089</v>
      </c>
      <c r="AE766" t="str" cm="1">
        <f t="array" ref="AE766">_xlfn.IFS(AG766=TicketJuilletAout2021[[#This Row],[NoTicket]],TicketJuilletAout2021[[#This Row],[CodeCli]])</f>
        <v>ERDEB</v>
      </c>
      <c r="AF766" s="20">
        <f t="shared" si="77"/>
        <v>54.352666666666664</v>
      </c>
      <c r="AG766">
        <f t="shared" si="78"/>
        <v>22094</v>
      </c>
    </row>
    <row r="767" spans="1:33" x14ac:dyDescent="0.25">
      <c r="A767">
        <v>21580</v>
      </c>
      <c r="B767">
        <v>40</v>
      </c>
      <c r="C767">
        <v>14.03</v>
      </c>
      <c r="D767">
        <v>4</v>
      </c>
      <c r="E767">
        <v>0</v>
      </c>
      <c r="F767" s="5">
        <f>DetailTicketJuilletAout2021[[#This Row],[Qte]]*(DetailTicketJuilletAout2021[[#This Row],[PrixUnit]]*(1-DetailTicketJuilletAout2021[[#This Row],[Remise%]]))</f>
        <v>56.12</v>
      </c>
      <c r="I767" s="5">
        <f>SUMIF(DétailTicketJuilletAoût2021!A762:A3794,DétailTicketJuilletAoût2021!J767,DétailTicketJuilletAoût2021!F762:F3794)</f>
        <v>222.01399999999998</v>
      </c>
      <c r="J767">
        <f t="shared" si="79"/>
        <v>22090</v>
      </c>
      <c r="AE767" t="str" cm="1">
        <f t="array" ref="AE767">_xlfn.IFS(AG767=TicketJuilletAout2021[[#This Row],[NoTicket]],TicketJuilletAout2021[[#This Row],[CodeCli]])</f>
        <v>LODUR</v>
      </c>
      <c r="AF767" s="20">
        <f t="shared" si="77"/>
        <v>32.47</v>
      </c>
      <c r="AG767">
        <f t="shared" si="78"/>
        <v>22095</v>
      </c>
    </row>
    <row r="768" spans="1:33" x14ac:dyDescent="0.25">
      <c r="A768">
        <v>21580</v>
      </c>
      <c r="B768">
        <v>42</v>
      </c>
      <c r="C768">
        <v>10.67</v>
      </c>
      <c r="D768">
        <v>3</v>
      </c>
      <c r="E768">
        <v>0</v>
      </c>
      <c r="F768" s="5">
        <f>DetailTicketJuilletAout2021[[#This Row],[Qte]]*(DetailTicketJuilletAout2021[[#This Row],[PrixUnit]]*(1-DetailTicketJuilletAout2021[[#This Row],[Remise%]]))</f>
        <v>32.01</v>
      </c>
      <c r="I768" s="5">
        <f>SUMIF(DétailTicketJuilletAoût2021!A763:A3795,DétailTicketJuilletAoût2021!J768,DétailTicketJuilletAoût2021!F763:F3795)</f>
        <v>160.52000000000001</v>
      </c>
      <c r="J768">
        <f t="shared" si="79"/>
        <v>22091</v>
      </c>
      <c r="AE768" t="str" cm="1">
        <f t="array" ref="AE768">_xlfn.IFS(AG768=TicketJuilletAout2021[[#This Row],[NoTicket]],TicketJuilletAout2021[[#This Row],[CodeCli]])</f>
        <v>RARAB</v>
      </c>
      <c r="AF768" s="20">
        <f t="shared" si="77"/>
        <v>19.763999999999999</v>
      </c>
      <c r="AG768">
        <f t="shared" si="78"/>
        <v>22096</v>
      </c>
    </row>
    <row r="769" spans="1:33" x14ac:dyDescent="0.25">
      <c r="A769">
        <v>21581</v>
      </c>
      <c r="B769">
        <v>28</v>
      </c>
      <c r="C769">
        <v>34.76</v>
      </c>
      <c r="D769">
        <v>3</v>
      </c>
      <c r="E769">
        <v>0</v>
      </c>
      <c r="F769" s="5">
        <f>DetailTicketJuilletAout2021[[#This Row],[Qte]]*(DetailTicketJuilletAout2021[[#This Row],[PrixUnit]]*(1-DetailTicketJuilletAout2021[[#This Row],[Remise%]]))</f>
        <v>104.28</v>
      </c>
      <c r="I769" s="5">
        <f>SUMIF(DétailTicketJuilletAoût2021!A764:A3796,DétailTicketJuilletAoût2021!J769,DétailTicketJuilletAoût2021!F764:F3796)</f>
        <v>82.01</v>
      </c>
      <c r="J769">
        <f t="shared" si="79"/>
        <v>22092</v>
      </c>
      <c r="AE769" t="str" cm="1">
        <f t="array" ref="AE769">_xlfn.IFS(AG769=TicketJuilletAout2021[[#This Row],[NoTicket]],TicketJuilletAout2021[[#This Row],[CodeCli]])</f>
        <v>ALDUV</v>
      </c>
      <c r="AF769" s="20">
        <f t="shared" si="77"/>
        <v>59.160000000000004</v>
      </c>
      <c r="AG769">
        <f t="shared" si="78"/>
        <v>22097</v>
      </c>
    </row>
    <row r="770" spans="1:33" x14ac:dyDescent="0.25">
      <c r="A770">
        <v>21581</v>
      </c>
      <c r="B770">
        <v>49</v>
      </c>
      <c r="C770">
        <v>15.24</v>
      </c>
      <c r="D770">
        <v>3</v>
      </c>
      <c r="E770">
        <v>0</v>
      </c>
      <c r="F770" s="5">
        <f>DetailTicketJuilletAout2021[[#This Row],[Qte]]*(DetailTicketJuilletAout2021[[#This Row],[PrixUnit]]*(1-DetailTicketJuilletAout2021[[#This Row],[Remise%]]))</f>
        <v>45.72</v>
      </c>
      <c r="I770" s="5">
        <f>SUMIF(DétailTicketJuilletAoût2021!A765:A3797,DétailTicketJuilletAoût2021!J770,DétailTicketJuilletAoût2021!F765:F3797)</f>
        <v>78.051000000000002</v>
      </c>
      <c r="J770">
        <f t="shared" si="79"/>
        <v>22093</v>
      </c>
      <c r="AE770" t="str" cm="1">
        <f t="array" ref="AE770">_xlfn.IFS(AG770=TicketJuilletAout2021[[#This Row],[NoTicket]],TicketJuilletAout2021[[#This Row],[CodeCli]])</f>
        <v>CLHAL</v>
      </c>
      <c r="AF770" s="20">
        <f t="shared" si="77"/>
        <v>47.86</v>
      </c>
      <c r="AG770">
        <f t="shared" si="78"/>
        <v>22098</v>
      </c>
    </row>
    <row r="771" spans="1:33" x14ac:dyDescent="0.25">
      <c r="A771">
        <v>21582</v>
      </c>
      <c r="B771">
        <v>15</v>
      </c>
      <c r="C771">
        <v>11.89</v>
      </c>
      <c r="D771">
        <v>4</v>
      </c>
      <c r="E771">
        <v>0.05</v>
      </c>
      <c r="F771" s="5">
        <f>DetailTicketJuilletAout2021[[#This Row],[Qte]]*(DetailTicketJuilletAout2021[[#This Row],[PrixUnit]]*(1-DetailTicketJuilletAout2021[[#This Row],[Remise%]]))</f>
        <v>45.182000000000002</v>
      </c>
      <c r="I771" s="5">
        <f>SUMIF(DétailTicketJuilletAoût2021!A766:A3798,DétailTicketJuilletAoût2021!J771,DétailTicketJuilletAoût2021!F766:F3798)</f>
        <v>163.05799999999999</v>
      </c>
      <c r="J771">
        <f t="shared" si="79"/>
        <v>22094</v>
      </c>
      <c r="AE771" t="str" cm="1">
        <f t="array" ref="AE771">_xlfn.IFS(AG771=TicketJuilletAout2021[[#This Row],[NoTicket]],TicketJuilletAout2021[[#This Row],[CodeCli]])</f>
        <v>CHLEC</v>
      </c>
      <c r="AF771" s="20">
        <f t="shared" ref="AF771:AF834" si="80">I776/COUNTIF(A771:A3803,AG771)</f>
        <v>74.943333333333342</v>
      </c>
      <c r="AG771">
        <f t="shared" si="78"/>
        <v>22099</v>
      </c>
    </row>
    <row r="772" spans="1:33" x14ac:dyDescent="0.25">
      <c r="A772">
        <v>21582</v>
      </c>
      <c r="B772">
        <v>28</v>
      </c>
      <c r="C772">
        <v>34.76</v>
      </c>
      <c r="D772">
        <v>4</v>
      </c>
      <c r="E772">
        <v>0.05</v>
      </c>
      <c r="F772" s="5">
        <f>DetailTicketJuilletAout2021[[#This Row],[Qte]]*(DetailTicketJuilletAout2021[[#This Row],[PrixUnit]]*(1-DetailTicketJuilletAout2021[[#This Row],[Remise%]]))</f>
        <v>132.08799999999999</v>
      </c>
      <c r="I772" s="5">
        <f>SUMIF(DétailTicketJuilletAoût2021!A767:A3799,DétailTicketJuilletAoût2021!J772,DétailTicketJuilletAoût2021!F767:F3799)</f>
        <v>129.88</v>
      </c>
      <c r="J772">
        <f t="shared" si="79"/>
        <v>22095</v>
      </c>
      <c r="AE772" t="str" cm="1">
        <f t="array" ref="AE772">_xlfn.IFS(AG772=TicketJuilletAout2021[[#This Row],[NoTicket]],TicketJuilletAout2021[[#This Row],[CodeCli]])</f>
        <v>CHROU</v>
      </c>
      <c r="AF772" s="20">
        <f t="shared" si="80"/>
        <v>131.01</v>
      </c>
      <c r="AG772">
        <f t="shared" ref="AG772:AG835" si="81">AG771+1</f>
        <v>22100</v>
      </c>
    </row>
    <row r="773" spans="1:33" x14ac:dyDescent="0.25">
      <c r="A773">
        <v>21583</v>
      </c>
      <c r="B773">
        <v>54</v>
      </c>
      <c r="C773">
        <v>5.64</v>
      </c>
      <c r="D773">
        <v>3</v>
      </c>
      <c r="E773">
        <v>0</v>
      </c>
      <c r="F773" s="5">
        <f>DetailTicketJuilletAout2021[[#This Row],[Qte]]*(DetailTicketJuilletAout2021[[#This Row],[PrixUnit]]*(1-DetailTicketJuilletAout2021[[#This Row],[Remise%]]))</f>
        <v>16.919999999999998</v>
      </c>
      <c r="I773" s="5">
        <f>SUMIF(DétailTicketJuilletAoût2021!A768:A3800,DétailTicketJuilletAoût2021!J773,DétailTicketJuilletAoût2021!F768:F3800)</f>
        <v>19.763999999999999</v>
      </c>
      <c r="J773">
        <f t="shared" si="79"/>
        <v>22096</v>
      </c>
      <c r="AE773" t="str" cm="1">
        <f t="array" ref="AE773">_xlfn.IFS(AG773=TicketJuilletAout2021[[#This Row],[NoTicket]],TicketJuilletAout2021[[#This Row],[CodeCli]])</f>
        <v>GECAU</v>
      </c>
      <c r="AF773" s="20">
        <f t="shared" si="80"/>
        <v>48.78</v>
      </c>
      <c r="AG773">
        <f t="shared" si="81"/>
        <v>22101</v>
      </c>
    </row>
    <row r="774" spans="1:33" x14ac:dyDescent="0.25">
      <c r="A774">
        <v>21584</v>
      </c>
      <c r="B774">
        <v>45</v>
      </c>
      <c r="C774">
        <v>7.32</v>
      </c>
      <c r="D774">
        <v>3</v>
      </c>
      <c r="E774">
        <v>0</v>
      </c>
      <c r="F774" s="5">
        <f>DetailTicketJuilletAout2021[[#This Row],[Qte]]*(DetailTicketJuilletAout2021[[#This Row],[PrixUnit]]*(1-DetailTicketJuilletAout2021[[#This Row],[Remise%]]))</f>
        <v>21.96</v>
      </c>
      <c r="I774" s="5">
        <f>SUMIF(DétailTicketJuilletAoût2021!A769:A3801,DétailTicketJuilletAoût2021!J774,DétailTicketJuilletAoût2021!F769:F3801)</f>
        <v>118.32000000000001</v>
      </c>
      <c r="J774">
        <f t="shared" si="79"/>
        <v>22097</v>
      </c>
      <c r="AE774" t="str" cm="1">
        <f t="array" ref="AE774">_xlfn.IFS(AG774=TicketJuilletAout2021[[#This Row],[NoTicket]],TicketJuilletAout2021[[#This Row],[CodeCli]])</f>
        <v>OLLHE</v>
      </c>
      <c r="AF774" s="20">
        <f t="shared" si="80"/>
        <v>60.256500000000003</v>
      </c>
      <c r="AG774">
        <f t="shared" si="81"/>
        <v>22102</v>
      </c>
    </row>
    <row r="775" spans="1:33" x14ac:dyDescent="0.25">
      <c r="A775">
        <v>21584</v>
      </c>
      <c r="B775">
        <v>53</v>
      </c>
      <c r="C775">
        <v>25</v>
      </c>
      <c r="D775">
        <v>4</v>
      </c>
      <c r="E775">
        <v>0</v>
      </c>
      <c r="F775" s="5">
        <f>DetailTicketJuilletAout2021[[#This Row],[Qte]]*(DetailTicketJuilletAout2021[[#This Row],[PrixUnit]]*(1-DetailTicketJuilletAout2021[[#This Row],[Remise%]]))</f>
        <v>100</v>
      </c>
      <c r="I775" s="5">
        <f>SUMIF(DétailTicketJuilletAoût2021!A770:A3802,DétailTicketJuilletAoût2021!J775,DétailTicketJuilletAoût2021!F770:F3802)</f>
        <v>95.72</v>
      </c>
      <c r="J775">
        <f t="shared" si="79"/>
        <v>22098</v>
      </c>
      <c r="AE775" t="str" cm="1">
        <f t="array" ref="AE775">_xlfn.IFS(AG775=TicketJuilletAout2021[[#This Row],[NoTicket]],TicketJuilletAout2021[[#This Row],[CodeCli]])</f>
        <v>ARBLA</v>
      </c>
      <c r="AF775" s="20">
        <f t="shared" si="80"/>
        <v>111.202</v>
      </c>
      <c r="AG775">
        <f t="shared" si="81"/>
        <v>22103</v>
      </c>
    </row>
    <row r="776" spans="1:33" x14ac:dyDescent="0.25">
      <c r="A776">
        <v>21584</v>
      </c>
      <c r="B776">
        <v>67</v>
      </c>
      <c r="C776">
        <v>10.67</v>
      </c>
      <c r="D776">
        <v>3</v>
      </c>
      <c r="E776">
        <v>0</v>
      </c>
      <c r="F776" s="5">
        <f>DetailTicketJuilletAout2021[[#This Row],[Qte]]*(DetailTicketJuilletAout2021[[#This Row],[PrixUnit]]*(1-DetailTicketJuilletAout2021[[#This Row],[Remise%]]))</f>
        <v>32.01</v>
      </c>
      <c r="I776" s="5">
        <f>SUMIF(DétailTicketJuilletAoût2021!A771:A3803,DétailTicketJuilletAoût2021!J776,DétailTicketJuilletAoût2021!F771:F3803)</f>
        <v>224.83</v>
      </c>
      <c r="J776">
        <f t="shared" si="79"/>
        <v>22099</v>
      </c>
      <c r="AE776" t="str" cm="1">
        <f t="array" ref="AE776">_xlfn.IFS(AG776=TicketJuilletAout2021[[#This Row],[NoTicket]],TicketJuilletAout2021[[#This Row],[CodeCli]])</f>
        <v>DAMIC</v>
      </c>
      <c r="AF776" s="20">
        <f t="shared" si="80"/>
        <v>51.675000000000004</v>
      </c>
      <c r="AG776">
        <f t="shared" si="81"/>
        <v>22104</v>
      </c>
    </row>
    <row r="777" spans="1:33" x14ac:dyDescent="0.25">
      <c r="A777">
        <v>21585</v>
      </c>
      <c r="B777">
        <v>14</v>
      </c>
      <c r="C777">
        <v>17.68</v>
      </c>
      <c r="D777">
        <v>4</v>
      </c>
      <c r="E777">
        <v>0</v>
      </c>
      <c r="F777" s="5">
        <f>DetailTicketJuilletAout2021[[#This Row],[Qte]]*(DetailTicketJuilletAout2021[[#This Row],[PrixUnit]]*(1-DetailTicketJuilletAout2021[[#This Row],[Remise%]]))</f>
        <v>70.72</v>
      </c>
      <c r="I777" s="5">
        <f>SUMIF(DétailTicketJuilletAoût2021!A772:A3804,DétailTicketJuilletAoût2021!J777,DétailTicketJuilletAoût2021!F772:F3804)</f>
        <v>393.03</v>
      </c>
      <c r="J777">
        <f t="shared" ref="J777:J840" si="82">J776+1</f>
        <v>22100</v>
      </c>
      <c r="AE777" t="str" cm="1">
        <f t="array" ref="AE777">_xlfn.IFS(AG777=TicketJuilletAout2021[[#This Row],[NoTicket]],TicketJuilletAout2021[[#This Row],[CodeCli]])</f>
        <v>SYBEL</v>
      </c>
      <c r="AF777" s="20">
        <f t="shared" si="80"/>
        <v>98.330000000000013</v>
      </c>
      <c r="AG777">
        <f t="shared" si="81"/>
        <v>22105</v>
      </c>
    </row>
    <row r="778" spans="1:33" x14ac:dyDescent="0.25">
      <c r="A778">
        <v>21585</v>
      </c>
      <c r="B778">
        <v>65</v>
      </c>
      <c r="C778">
        <v>16.010000000000002</v>
      </c>
      <c r="D778">
        <v>3</v>
      </c>
      <c r="E778">
        <v>0</v>
      </c>
      <c r="F778" s="5">
        <f>DetailTicketJuilletAout2021[[#This Row],[Qte]]*(DetailTicketJuilletAout2021[[#This Row],[PrixUnit]]*(1-DetailTicketJuilletAout2021[[#This Row],[Remise%]]))</f>
        <v>48.03</v>
      </c>
      <c r="I778" s="5">
        <f>SUMIF(DétailTicketJuilletAoût2021!A773:A3805,DétailTicketJuilletAoût2021!J778,DétailTicketJuilletAoût2021!F773:F3805)</f>
        <v>97.56</v>
      </c>
      <c r="J778">
        <f t="shared" si="82"/>
        <v>22101</v>
      </c>
      <c r="AE778" t="str" cm="1">
        <f t="array" ref="AE778">_xlfn.IFS(AG778=TicketJuilletAout2021[[#This Row],[NoTicket]],TicketJuilletAout2021[[#This Row],[CodeCli]])</f>
        <v>DIDAL</v>
      </c>
      <c r="AF778" s="20">
        <f t="shared" si="80"/>
        <v>53.62</v>
      </c>
      <c r="AG778">
        <f t="shared" si="81"/>
        <v>22106</v>
      </c>
    </row>
    <row r="779" spans="1:33" x14ac:dyDescent="0.25">
      <c r="A779">
        <v>21586</v>
      </c>
      <c r="B779">
        <v>2</v>
      </c>
      <c r="C779">
        <v>14.48</v>
      </c>
      <c r="D779">
        <v>4</v>
      </c>
      <c r="E779">
        <v>0</v>
      </c>
      <c r="F779" s="5">
        <f>DetailTicketJuilletAout2021[[#This Row],[Qte]]*(DetailTicketJuilletAout2021[[#This Row],[PrixUnit]]*(1-DetailTicketJuilletAout2021[[#This Row],[Remise%]]))</f>
        <v>57.92</v>
      </c>
      <c r="I779" s="5">
        <f>SUMIF(DétailTicketJuilletAoût2021!A774:A3806,DétailTicketJuilletAoût2021!J779,DétailTicketJuilletAoût2021!F774:F3806)</f>
        <v>60.256500000000003</v>
      </c>
      <c r="J779">
        <f t="shared" si="82"/>
        <v>22102</v>
      </c>
      <c r="AE779" t="str" cm="1">
        <f t="array" ref="AE779">_xlfn.IFS(AG779=TicketJuilletAout2021[[#This Row],[NoTicket]],TicketJuilletAout2021[[#This Row],[CodeCli]])</f>
        <v>CLJAN</v>
      </c>
      <c r="AF779" s="20">
        <f t="shared" si="80"/>
        <v>30.865500000000004</v>
      </c>
      <c r="AG779">
        <f t="shared" si="81"/>
        <v>22107</v>
      </c>
    </row>
    <row r="780" spans="1:33" x14ac:dyDescent="0.25">
      <c r="A780">
        <v>21586</v>
      </c>
      <c r="B780">
        <v>21</v>
      </c>
      <c r="C780">
        <v>7.62</v>
      </c>
      <c r="D780">
        <v>4</v>
      </c>
      <c r="E780">
        <v>0</v>
      </c>
      <c r="F780" s="5">
        <f>DetailTicketJuilletAout2021[[#This Row],[Qte]]*(DetailTicketJuilletAout2021[[#This Row],[PrixUnit]]*(1-DetailTicketJuilletAout2021[[#This Row],[Remise%]]))</f>
        <v>30.48</v>
      </c>
      <c r="I780" s="5">
        <f>SUMIF(DétailTicketJuilletAoût2021!A775:A3807,DétailTicketJuilletAoût2021!J780,DétailTicketJuilletAoût2021!F775:F3807)</f>
        <v>556.01</v>
      </c>
      <c r="J780">
        <f t="shared" si="82"/>
        <v>22103</v>
      </c>
      <c r="AE780" t="str" cm="1">
        <f t="array" ref="AE780">_xlfn.IFS(AG780=TicketJuilletAout2021[[#This Row],[NoTicket]],TicketJuilletAout2021[[#This Row],[CodeCli]])</f>
        <v>LEHOS</v>
      </c>
      <c r="AF780" s="20">
        <f t="shared" si="80"/>
        <v>175.92000000000002</v>
      </c>
      <c r="AG780">
        <f t="shared" si="81"/>
        <v>22108</v>
      </c>
    </row>
    <row r="781" spans="1:33" x14ac:dyDescent="0.25">
      <c r="A781">
        <v>21586</v>
      </c>
      <c r="B781">
        <v>53</v>
      </c>
      <c r="C781">
        <v>25</v>
      </c>
      <c r="D781">
        <v>4</v>
      </c>
      <c r="E781">
        <v>0</v>
      </c>
      <c r="F781" s="5">
        <f>DetailTicketJuilletAout2021[[#This Row],[Qte]]*(DetailTicketJuilletAout2021[[#This Row],[PrixUnit]]*(1-DetailTicketJuilletAout2021[[#This Row],[Remise%]]))</f>
        <v>100</v>
      </c>
      <c r="I781" s="5">
        <f>SUMIF(DétailTicketJuilletAoût2021!A776:A3808,DétailTicketJuilletAoût2021!J781,DétailTicketJuilletAoût2021!F776:F3808)</f>
        <v>103.35000000000001</v>
      </c>
      <c r="J781">
        <f t="shared" si="82"/>
        <v>22104</v>
      </c>
      <c r="AE781" t="str" cm="1">
        <f t="array" ref="AE781">_xlfn.IFS(AG781=TicketJuilletAout2021[[#This Row],[NoTicket]],TicketJuilletAout2021[[#This Row],[CodeCli]])</f>
        <v>GESEF</v>
      </c>
      <c r="AF781" s="20">
        <f t="shared" si="80"/>
        <v>45.956249999999997</v>
      </c>
      <c r="AG781">
        <f t="shared" si="81"/>
        <v>22109</v>
      </c>
    </row>
    <row r="782" spans="1:33" x14ac:dyDescent="0.25">
      <c r="A782">
        <v>21586</v>
      </c>
      <c r="B782">
        <v>61</v>
      </c>
      <c r="C782">
        <v>21.65</v>
      </c>
      <c r="D782">
        <v>3</v>
      </c>
      <c r="E782">
        <v>0</v>
      </c>
      <c r="F782" s="5">
        <f>DetailTicketJuilletAout2021[[#This Row],[Qte]]*(DetailTicketJuilletAout2021[[#This Row],[PrixUnit]]*(1-DetailTicketJuilletAout2021[[#This Row],[Remise%]]))</f>
        <v>64.949999999999989</v>
      </c>
      <c r="I782" s="5">
        <f>SUMIF(DétailTicketJuilletAoût2021!A777:A3809,DétailTicketJuilletAoût2021!J782,DétailTicketJuilletAoût2021!F777:F3809)</f>
        <v>196.66000000000003</v>
      </c>
      <c r="J782">
        <f t="shared" si="82"/>
        <v>22105</v>
      </c>
      <c r="AE782" t="str" cm="1">
        <f t="array" ref="AE782">_xlfn.IFS(AG782=TicketJuilletAout2021[[#This Row],[NoTicket]],TicketJuilletAout2021[[#This Row],[CodeCli]])</f>
        <v>CHBES</v>
      </c>
      <c r="AF782" s="20">
        <f t="shared" si="80"/>
        <v>90.314999999999998</v>
      </c>
      <c r="AG782">
        <f t="shared" si="81"/>
        <v>22110</v>
      </c>
    </row>
    <row r="783" spans="1:33" x14ac:dyDescent="0.25">
      <c r="A783">
        <v>21587</v>
      </c>
      <c r="B783">
        <v>62</v>
      </c>
      <c r="C783">
        <v>37.5</v>
      </c>
      <c r="D783">
        <v>4</v>
      </c>
      <c r="E783">
        <v>0</v>
      </c>
      <c r="F783" s="5">
        <f>DetailTicketJuilletAout2021[[#This Row],[Qte]]*(DetailTicketJuilletAout2021[[#This Row],[PrixUnit]]*(1-DetailTicketJuilletAout2021[[#This Row],[Remise%]]))</f>
        <v>150</v>
      </c>
      <c r="I783" s="5">
        <f>SUMIF(DétailTicketJuilletAoût2021!A778:A3810,DétailTicketJuilletAoût2021!J783,DétailTicketJuilletAoût2021!F778:F3810)</f>
        <v>214.48</v>
      </c>
      <c r="J783">
        <f t="shared" si="82"/>
        <v>22106</v>
      </c>
      <c r="AE783" t="str" cm="1">
        <f t="array" ref="AE783">_xlfn.IFS(AG783=TicketJuilletAout2021[[#This Row],[NoTicket]],TicketJuilletAout2021[[#This Row],[CodeCli]])</f>
        <v>SYLEJ</v>
      </c>
      <c r="AF783" s="20">
        <f t="shared" si="80"/>
        <v>110.535</v>
      </c>
      <c r="AG783">
        <f t="shared" si="81"/>
        <v>22111</v>
      </c>
    </row>
    <row r="784" spans="1:33" x14ac:dyDescent="0.25">
      <c r="A784">
        <v>21588</v>
      </c>
      <c r="B784">
        <v>25</v>
      </c>
      <c r="C784">
        <v>10.67</v>
      </c>
      <c r="D784">
        <v>4</v>
      </c>
      <c r="E784">
        <v>0.1</v>
      </c>
      <c r="F784" s="5">
        <f>DetailTicketJuilletAout2021[[#This Row],[Qte]]*(DetailTicketJuilletAout2021[[#This Row],[PrixUnit]]*(1-DetailTicketJuilletAout2021[[#This Row],[Remise%]]))</f>
        <v>38.411999999999999</v>
      </c>
      <c r="I784" s="5">
        <f>SUMIF(DétailTicketJuilletAoût2021!A779:A3811,DétailTicketJuilletAoût2021!J784,DétailTicketJuilletAoût2021!F779:F3811)</f>
        <v>61.731000000000009</v>
      </c>
      <c r="J784">
        <f t="shared" si="82"/>
        <v>22107</v>
      </c>
      <c r="AE784" t="str" cm="1">
        <f t="array" ref="AE784">_xlfn.IFS(AG784=TicketJuilletAout2021[[#This Row],[NoTicket]],TicketJuilletAout2021[[#This Row],[CodeCli]])</f>
        <v>MOELK</v>
      </c>
      <c r="AF784" s="20">
        <f t="shared" si="80"/>
        <v>129.38750000000002</v>
      </c>
      <c r="AG784">
        <f t="shared" si="81"/>
        <v>22112</v>
      </c>
    </row>
    <row r="785" spans="1:33" x14ac:dyDescent="0.25">
      <c r="A785">
        <v>21588</v>
      </c>
      <c r="B785">
        <v>70</v>
      </c>
      <c r="C785">
        <v>11.43</v>
      </c>
      <c r="D785">
        <v>4</v>
      </c>
      <c r="E785">
        <v>0.1</v>
      </c>
      <c r="F785" s="5">
        <f>DetailTicketJuilletAout2021[[#This Row],[Qte]]*(DetailTicketJuilletAout2021[[#This Row],[PrixUnit]]*(1-DetailTicketJuilletAout2021[[#This Row],[Remise%]]))</f>
        <v>41.148000000000003</v>
      </c>
      <c r="I785" s="5">
        <f>SUMIF(DétailTicketJuilletAoût2021!A780:A3812,DétailTicketJuilletAoût2021!J785,DétailTicketJuilletAoût2021!F780:F3812)</f>
        <v>351.84000000000003</v>
      </c>
      <c r="J785">
        <f t="shared" si="82"/>
        <v>22108</v>
      </c>
      <c r="AE785" t="str" cm="1">
        <f t="array" ref="AE785">_xlfn.IFS(AG785=TicketJuilletAout2021[[#This Row],[NoTicket]],TicketJuilletAout2021[[#This Row],[CodeCli]])</f>
        <v>MOELK</v>
      </c>
      <c r="AF785" s="20">
        <f t="shared" si="80"/>
        <v>42.252000000000002</v>
      </c>
      <c r="AG785">
        <f t="shared" si="81"/>
        <v>22113</v>
      </c>
    </row>
    <row r="786" spans="1:33" x14ac:dyDescent="0.25">
      <c r="A786">
        <v>21589</v>
      </c>
      <c r="B786">
        <v>43</v>
      </c>
      <c r="C786">
        <v>35.06</v>
      </c>
      <c r="D786">
        <v>4</v>
      </c>
      <c r="E786">
        <v>0.15</v>
      </c>
      <c r="F786" s="5">
        <f>DetailTicketJuilletAout2021[[#This Row],[Qte]]*(DetailTicketJuilletAout2021[[#This Row],[PrixUnit]]*(1-DetailTicketJuilletAout2021[[#This Row],[Remise%]]))</f>
        <v>119.20400000000001</v>
      </c>
      <c r="I786" s="5">
        <f>SUMIF(DétailTicketJuilletAoût2021!A781:A3813,DétailTicketJuilletAoût2021!J786,DétailTicketJuilletAoût2021!F781:F3813)</f>
        <v>91.912499999999994</v>
      </c>
      <c r="J786">
        <f t="shared" si="82"/>
        <v>22109</v>
      </c>
      <c r="AE786" t="str" cm="1">
        <f t="array" ref="AE786">_xlfn.IFS(AG786=TicketJuilletAout2021[[#This Row],[NoTicket]],TicketJuilletAout2021[[#This Row],[CodeCli]])</f>
        <v>CHLAB</v>
      </c>
      <c r="AF786" s="20">
        <f t="shared" si="80"/>
        <v>257.33</v>
      </c>
      <c r="AG786">
        <f t="shared" si="81"/>
        <v>22114</v>
      </c>
    </row>
    <row r="787" spans="1:33" x14ac:dyDescent="0.25">
      <c r="A787">
        <v>21589</v>
      </c>
      <c r="B787">
        <v>48</v>
      </c>
      <c r="C787">
        <v>9.76</v>
      </c>
      <c r="D787">
        <v>4</v>
      </c>
      <c r="E787">
        <v>0.15</v>
      </c>
      <c r="F787" s="5">
        <f>DetailTicketJuilletAout2021[[#This Row],[Qte]]*(DetailTicketJuilletAout2021[[#This Row],[PrixUnit]]*(1-DetailTicketJuilletAout2021[[#This Row],[Remise%]]))</f>
        <v>33.183999999999997</v>
      </c>
      <c r="I787" s="5">
        <f>SUMIF(DétailTicketJuilletAoût2021!A782:A3814,DétailTicketJuilletAoût2021!J787,DétailTicketJuilletAoût2021!F782:F3814)</f>
        <v>180.63</v>
      </c>
      <c r="J787">
        <f t="shared" si="82"/>
        <v>22110</v>
      </c>
      <c r="AE787" t="str" cm="1">
        <f t="array" ref="AE787">_xlfn.IFS(AG787=TicketJuilletAout2021[[#This Row],[NoTicket]],TicketJuilletAout2021[[#This Row],[CodeCli]])</f>
        <v>ERDUR</v>
      </c>
      <c r="AF787" s="20">
        <f t="shared" si="80"/>
        <v>82.044000000000011</v>
      </c>
      <c r="AG787">
        <f t="shared" si="81"/>
        <v>22115</v>
      </c>
    </row>
    <row r="788" spans="1:33" x14ac:dyDescent="0.25">
      <c r="A788">
        <v>21590</v>
      </c>
      <c r="B788">
        <v>13</v>
      </c>
      <c r="C788">
        <v>4.57</v>
      </c>
      <c r="D788">
        <v>4</v>
      </c>
      <c r="E788">
        <v>0</v>
      </c>
      <c r="F788" s="5">
        <f>DetailTicketJuilletAout2021[[#This Row],[Qte]]*(DetailTicketJuilletAout2021[[#This Row],[PrixUnit]]*(1-DetailTicketJuilletAout2021[[#This Row],[Remise%]]))</f>
        <v>18.28</v>
      </c>
      <c r="I788" s="5">
        <f>SUMIF(DétailTicketJuilletAoût2021!A783:A3815,DétailTicketJuilletAoût2021!J788,DétailTicketJuilletAoût2021!F783:F3815)</f>
        <v>221.07</v>
      </c>
      <c r="J788">
        <f t="shared" si="82"/>
        <v>22111</v>
      </c>
      <c r="AE788" t="str" cm="1">
        <f t="array" ref="AE788">_xlfn.IFS(AG788=TicketJuilletAout2021[[#This Row],[NoTicket]],TicketJuilletAout2021[[#This Row],[CodeCli]])</f>
        <v>PILED</v>
      </c>
      <c r="AF788" s="20">
        <f t="shared" si="80"/>
        <v>57.730666666666671</v>
      </c>
      <c r="AG788">
        <f t="shared" si="81"/>
        <v>22116</v>
      </c>
    </row>
    <row r="789" spans="1:33" x14ac:dyDescent="0.25">
      <c r="A789">
        <v>21590</v>
      </c>
      <c r="B789">
        <v>39</v>
      </c>
      <c r="C789">
        <v>13.72</v>
      </c>
      <c r="D789">
        <v>4</v>
      </c>
      <c r="E789">
        <v>0</v>
      </c>
      <c r="F789" s="5">
        <f>DetailTicketJuilletAout2021[[#This Row],[Qte]]*(DetailTicketJuilletAout2021[[#This Row],[PrixUnit]]*(1-DetailTicketJuilletAout2021[[#This Row],[Remise%]]))</f>
        <v>54.88</v>
      </c>
      <c r="I789" s="5">
        <f>SUMIF(DétailTicketJuilletAoût2021!A784:A3816,DétailTicketJuilletAoût2021!J789,DétailTicketJuilletAoût2021!F784:F3816)</f>
        <v>517.55000000000007</v>
      </c>
      <c r="J789">
        <f t="shared" si="82"/>
        <v>22112</v>
      </c>
      <c r="AE789" t="str" cm="1">
        <f t="array" ref="AE789">_xlfn.IFS(AG789=TicketJuilletAout2021[[#This Row],[NoTicket]],TicketJuilletAout2021[[#This Row],[CodeCli]])</f>
        <v>MIGAL</v>
      </c>
      <c r="AF789" s="20">
        <f t="shared" si="80"/>
        <v>41.082500000000003</v>
      </c>
      <c r="AG789">
        <f t="shared" si="81"/>
        <v>22117</v>
      </c>
    </row>
    <row r="790" spans="1:33" x14ac:dyDescent="0.25">
      <c r="A790">
        <v>21591</v>
      </c>
      <c r="B790">
        <v>28</v>
      </c>
      <c r="C790">
        <v>34.76</v>
      </c>
      <c r="D790">
        <v>4</v>
      </c>
      <c r="E790">
        <v>0</v>
      </c>
      <c r="F790" s="5">
        <f>DetailTicketJuilletAout2021[[#This Row],[Qte]]*(DetailTicketJuilletAout2021[[#This Row],[PrixUnit]]*(1-DetailTicketJuilletAout2021[[#This Row],[Remise%]]))</f>
        <v>139.04</v>
      </c>
      <c r="I790" s="5">
        <f>SUMIF(DétailTicketJuilletAoût2021!A785:A3817,DétailTicketJuilletAoût2021!J790,DétailTicketJuilletAoût2021!F785:F3817)</f>
        <v>211.26000000000002</v>
      </c>
      <c r="J790">
        <f t="shared" si="82"/>
        <v>22113</v>
      </c>
      <c r="AE790" t="str" cm="1">
        <f t="array" ref="AE790">_xlfn.IFS(AG790=TicketJuilletAout2021[[#This Row],[NoTicket]],TicketJuilletAout2021[[#This Row],[CodeCli]])</f>
        <v>ERBEC</v>
      </c>
      <c r="AF790" s="20">
        <f t="shared" si="80"/>
        <v>72.02000000000001</v>
      </c>
      <c r="AG790">
        <f t="shared" si="81"/>
        <v>22118</v>
      </c>
    </row>
    <row r="791" spans="1:33" x14ac:dyDescent="0.25">
      <c r="A791">
        <v>21592</v>
      </c>
      <c r="B791">
        <v>29</v>
      </c>
      <c r="C791">
        <v>94.37</v>
      </c>
      <c r="D791">
        <v>3</v>
      </c>
      <c r="E791">
        <v>0</v>
      </c>
      <c r="F791" s="5">
        <f>DetailTicketJuilletAout2021[[#This Row],[Qte]]*(DetailTicketJuilletAout2021[[#This Row],[PrixUnit]]*(1-DetailTicketJuilletAout2021[[#This Row],[Remise%]]))</f>
        <v>283.11</v>
      </c>
      <c r="I791" s="5">
        <f>SUMIF(DétailTicketJuilletAoût2021!A786:A3818,DétailTicketJuilletAoût2021!J791,DétailTicketJuilletAoût2021!F786:F3818)</f>
        <v>771.99</v>
      </c>
      <c r="J791">
        <f t="shared" si="82"/>
        <v>22114</v>
      </c>
      <c r="AE791" t="str" cm="1">
        <f t="array" ref="AE791">_xlfn.IFS(AG791=TicketJuilletAout2021[[#This Row],[NoTicket]],TicketJuilletAout2021[[#This Row],[CodeCli]])</f>
        <v>JELEC</v>
      </c>
      <c r="AF791" s="20">
        <f t="shared" si="80"/>
        <v>45.72</v>
      </c>
      <c r="AG791">
        <f t="shared" si="81"/>
        <v>22119</v>
      </c>
    </row>
    <row r="792" spans="1:33" x14ac:dyDescent="0.25">
      <c r="A792">
        <v>21592</v>
      </c>
      <c r="B792">
        <v>75</v>
      </c>
      <c r="C792">
        <v>5.95</v>
      </c>
      <c r="D792">
        <v>3</v>
      </c>
      <c r="E792">
        <v>0.1</v>
      </c>
      <c r="F792" s="5">
        <f>DetailTicketJuilletAout2021[[#This Row],[Qte]]*(DetailTicketJuilletAout2021[[#This Row],[PrixUnit]]*(1-DetailTicketJuilletAout2021[[#This Row],[Remise%]]))</f>
        <v>16.065000000000001</v>
      </c>
      <c r="I792" s="5">
        <f>SUMIF(DétailTicketJuilletAoût2021!A787:A3819,DétailTicketJuilletAoût2021!J792,DétailTicketJuilletAoût2021!F787:F3819)</f>
        <v>164.08800000000002</v>
      </c>
      <c r="J792">
        <f t="shared" si="82"/>
        <v>22115</v>
      </c>
      <c r="AE792" t="str" cm="1">
        <f t="array" ref="AE792">_xlfn.IFS(AG792=TicketJuilletAout2021[[#This Row],[NoTicket]],TicketJuilletAout2021[[#This Row],[CodeCli]])</f>
        <v>MIGAL</v>
      </c>
      <c r="AF792" s="20">
        <f t="shared" si="80"/>
        <v>38.545333333333332</v>
      </c>
      <c r="AG792">
        <f t="shared" si="81"/>
        <v>22120</v>
      </c>
    </row>
    <row r="793" spans="1:33" x14ac:dyDescent="0.25">
      <c r="A793">
        <v>21593</v>
      </c>
      <c r="B793">
        <v>4</v>
      </c>
      <c r="C793">
        <v>16.77</v>
      </c>
      <c r="D793">
        <v>4</v>
      </c>
      <c r="E793">
        <v>0.15</v>
      </c>
      <c r="F793" s="5">
        <f>DetailTicketJuilletAout2021[[#This Row],[Qte]]*(DetailTicketJuilletAout2021[[#This Row],[PrixUnit]]*(1-DetailTicketJuilletAout2021[[#This Row],[Remise%]]))</f>
        <v>57.017999999999994</v>
      </c>
      <c r="I793" s="5">
        <f>SUMIF(DétailTicketJuilletAoût2021!A788:A3820,DétailTicketJuilletAoût2021!J793,DétailTicketJuilletAoût2021!F788:F3820)</f>
        <v>173.19200000000001</v>
      </c>
      <c r="J793">
        <f t="shared" si="82"/>
        <v>22116</v>
      </c>
      <c r="AE793" t="str" cm="1">
        <f t="array" ref="AE793">_xlfn.IFS(AG793=TicketJuilletAout2021[[#This Row],[NoTicket]],TicketJuilletAout2021[[#This Row],[CodeCli]])</f>
        <v>RARAB</v>
      </c>
      <c r="AF793" s="20">
        <f t="shared" si="80"/>
        <v>62.805</v>
      </c>
      <c r="AG793">
        <f t="shared" si="81"/>
        <v>22121</v>
      </c>
    </row>
    <row r="794" spans="1:33" x14ac:dyDescent="0.25">
      <c r="A794">
        <v>21593</v>
      </c>
      <c r="B794">
        <v>7</v>
      </c>
      <c r="C794">
        <v>22.87</v>
      </c>
      <c r="D794">
        <v>4</v>
      </c>
      <c r="E794">
        <v>0.15</v>
      </c>
      <c r="F794" s="5">
        <f>DetailTicketJuilletAout2021[[#This Row],[Qte]]*(DetailTicketJuilletAout2021[[#This Row],[PrixUnit]]*(1-DetailTicketJuilletAout2021[[#This Row],[Remise%]]))</f>
        <v>77.757999999999996</v>
      </c>
      <c r="I794" s="5">
        <f>SUMIF(DétailTicketJuilletAoût2021!A789:A3821,DétailTicketJuilletAoût2021!J794,DétailTicketJuilletAoût2021!F789:F3821)</f>
        <v>164.33</v>
      </c>
      <c r="J794">
        <f t="shared" si="82"/>
        <v>22117</v>
      </c>
      <c r="AE794" t="str" cm="1">
        <f t="array" ref="AE794">_xlfn.IFS(AG794=TicketJuilletAout2021[[#This Row],[NoTicket]],TicketJuilletAout2021[[#This Row],[CodeCli]])</f>
        <v>HALER</v>
      </c>
      <c r="AF794" s="20">
        <f t="shared" si="80"/>
        <v>22.86</v>
      </c>
      <c r="AG794">
        <f t="shared" si="81"/>
        <v>22122</v>
      </c>
    </row>
    <row r="795" spans="1:33" x14ac:dyDescent="0.25">
      <c r="A795">
        <v>21593</v>
      </c>
      <c r="B795">
        <v>8</v>
      </c>
      <c r="C795">
        <v>30.49</v>
      </c>
      <c r="D795">
        <v>4</v>
      </c>
      <c r="E795">
        <v>0.15</v>
      </c>
      <c r="F795" s="5">
        <f>DetailTicketJuilletAout2021[[#This Row],[Qte]]*(DetailTicketJuilletAout2021[[#This Row],[PrixUnit]]*(1-DetailTicketJuilletAout2021[[#This Row],[Remise%]]))</f>
        <v>103.666</v>
      </c>
      <c r="I795" s="5">
        <f>SUMIF(DétailTicketJuilletAoût2021!A790:A3822,DétailTicketJuilletAoût2021!J795,DétailTicketJuilletAoût2021!F790:F3822)</f>
        <v>144.04000000000002</v>
      </c>
      <c r="J795">
        <f t="shared" si="82"/>
        <v>22118</v>
      </c>
      <c r="AE795" t="str" cm="1">
        <f t="array" ref="AE795">_xlfn.IFS(AG795=TicketJuilletAout2021[[#This Row],[NoTicket]],TicketJuilletAout2021[[#This Row],[CodeCli]])</f>
        <v>SYLEJ</v>
      </c>
      <c r="AF795" s="20">
        <f t="shared" si="80"/>
        <v>67.686000000000007</v>
      </c>
      <c r="AG795">
        <f t="shared" si="81"/>
        <v>22123</v>
      </c>
    </row>
    <row r="796" spans="1:33" x14ac:dyDescent="0.25">
      <c r="A796">
        <v>21594</v>
      </c>
      <c r="B796">
        <v>24</v>
      </c>
      <c r="C796">
        <v>3.35</v>
      </c>
      <c r="D796">
        <v>4</v>
      </c>
      <c r="E796">
        <v>0.15</v>
      </c>
      <c r="F796" s="5">
        <f>DetailTicketJuilletAout2021[[#This Row],[Qte]]*(DetailTicketJuilletAout2021[[#This Row],[PrixUnit]]*(1-DetailTicketJuilletAout2021[[#This Row],[Remise%]]))</f>
        <v>11.39</v>
      </c>
      <c r="I796" s="5">
        <f>SUMIF(DétailTicketJuilletAoût2021!A791:A3823,DétailTicketJuilletAoût2021!J796,DétailTicketJuilletAoût2021!F791:F3823)</f>
        <v>45.72</v>
      </c>
      <c r="J796">
        <f t="shared" si="82"/>
        <v>22119</v>
      </c>
      <c r="AE796" t="str" cm="1">
        <f t="array" ref="AE796">_xlfn.IFS(AG796=TicketJuilletAout2021[[#This Row],[NoTicket]],TicketJuilletAout2021[[#This Row],[CodeCli]])</f>
        <v>PAMAR</v>
      </c>
      <c r="AF796" s="20">
        <f t="shared" si="80"/>
        <v>72.88</v>
      </c>
      <c r="AG796">
        <f t="shared" si="81"/>
        <v>22124</v>
      </c>
    </row>
    <row r="797" spans="1:33" x14ac:dyDescent="0.25">
      <c r="A797">
        <v>21594</v>
      </c>
      <c r="B797">
        <v>46</v>
      </c>
      <c r="C797">
        <v>9.15</v>
      </c>
      <c r="D797">
        <v>4</v>
      </c>
      <c r="E797">
        <v>0.15</v>
      </c>
      <c r="F797" s="5">
        <f>DetailTicketJuilletAout2021[[#This Row],[Qte]]*(DetailTicketJuilletAout2021[[#This Row],[PrixUnit]]*(1-DetailTicketJuilletAout2021[[#This Row],[Remise%]]))</f>
        <v>31.11</v>
      </c>
      <c r="I797" s="5">
        <f>SUMIF(DétailTicketJuilletAoût2021!A792:A3824,DétailTicketJuilletAoût2021!J797,DétailTicketJuilletAoût2021!F792:F3824)</f>
        <v>115.636</v>
      </c>
      <c r="J797">
        <f t="shared" si="82"/>
        <v>22120</v>
      </c>
      <c r="AE797" t="str" cm="1">
        <f t="array" ref="AE797">_xlfn.IFS(AG797=TicketJuilletAout2021[[#This Row],[NoTicket]],TicketJuilletAout2021[[#This Row],[CodeCli]])</f>
        <v>MAFER</v>
      </c>
      <c r="AF797" s="20">
        <f t="shared" si="80"/>
        <v>64.040000000000006</v>
      </c>
      <c r="AG797">
        <f t="shared" si="81"/>
        <v>22125</v>
      </c>
    </row>
    <row r="798" spans="1:33" x14ac:dyDescent="0.25">
      <c r="A798">
        <v>21594</v>
      </c>
      <c r="B798">
        <v>47</v>
      </c>
      <c r="C798">
        <v>7.32</v>
      </c>
      <c r="D798">
        <v>4</v>
      </c>
      <c r="E798">
        <v>0.15</v>
      </c>
      <c r="F798" s="5">
        <f>DetailTicketJuilletAout2021[[#This Row],[Qte]]*(DetailTicketJuilletAout2021[[#This Row],[PrixUnit]]*(1-DetailTicketJuilletAout2021[[#This Row],[Remise%]]))</f>
        <v>24.888000000000002</v>
      </c>
      <c r="I798" s="5">
        <f>SUMIF(DétailTicketJuilletAoût2021!A793:A3825,DétailTicketJuilletAoût2021!J798,DétailTicketJuilletAoût2021!F793:F3825)</f>
        <v>251.22</v>
      </c>
      <c r="J798">
        <f t="shared" si="82"/>
        <v>22121</v>
      </c>
      <c r="AE798" t="str" cm="1">
        <f t="array" ref="AE798">_xlfn.IFS(AG798=TicketJuilletAout2021[[#This Row],[NoTicket]],TicketJuilletAout2021[[#This Row],[CodeCli]])</f>
        <v xml:space="preserve">DELE </v>
      </c>
      <c r="AF798" s="20">
        <f t="shared" si="80"/>
        <v>150</v>
      </c>
      <c r="AG798">
        <f t="shared" si="81"/>
        <v>22126</v>
      </c>
    </row>
    <row r="799" spans="1:33" x14ac:dyDescent="0.25">
      <c r="A799">
        <v>21594</v>
      </c>
      <c r="B799">
        <v>60</v>
      </c>
      <c r="C799">
        <v>25.92</v>
      </c>
      <c r="D799">
        <v>4</v>
      </c>
      <c r="E799">
        <v>0.15</v>
      </c>
      <c r="F799" s="5">
        <f>DetailTicketJuilletAout2021[[#This Row],[Qte]]*(DetailTicketJuilletAout2021[[#This Row],[PrixUnit]]*(1-DetailTicketJuilletAout2021[[#This Row],[Remise%]]))</f>
        <v>88.128</v>
      </c>
      <c r="I799" s="5">
        <f>SUMIF(DétailTicketJuilletAoût2021!A794:A3826,DétailTicketJuilletAoût2021!J799,DétailTicketJuilletAoût2021!F794:F3826)</f>
        <v>22.86</v>
      </c>
      <c r="J799">
        <f t="shared" si="82"/>
        <v>22122</v>
      </c>
      <c r="AE799" t="str" cm="1">
        <f t="array" ref="AE799">_xlfn.IFS(AG799=TicketJuilletAout2021[[#This Row],[NoTicket]],TicketJuilletAout2021[[#This Row],[CodeCli]])</f>
        <v>GESEF</v>
      </c>
      <c r="AF799" s="20">
        <f t="shared" si="80"/>
        <v>64.259999999999991</v>
      </c>
      <c r="AG799">
        <f t="shared" si="81"/>
        <v>22127</v>
      </c>
    </row>
    <row r="800" spans="1:33" x14ac:dyDescent="0.25">
      <c r="A800">
        <v>21595</v>
      </c>
      <c r="B800">
        <v>21</v>
      </c>
      <c r="C800">
        <v>7.62</v>
      </c>
      <c r="D800">
        <v>3</v>
      </c>
      <c r="E800">
        <v>0.2</v>
      </c>
      <c r="F800" s="5">
        <f>DetailTicketJuilletAout2021[[#This Row],[Qte]]*(DetailTicketJuilletAout2021[[#This Row],[PrixUnit]]*(1-DetailTicketJuilletAout2021[[#This Row],[Remise%]]))</f>
        <v>18.288</v>
      </c>
      <c r="I800" s="5">
        <f>SUMIF(DétailTicketJuilletAoût2021!A795:A3827,DétailTicketJuilletAoût2021!J800,DétailTicketJuilletAoût2021!F795:F3827)</f>
        <v>135.37200000000001</v>
      </c>
      <c r="J800">
        <f t="shared" si="82"/>
        <v>22123</v>
      </c>
      <c r="AE800" t="str" cm="1">
        <f t="array" ref="AE800">_xlfn.IFS(AG800=TicketJuilletAout2021[[#This Row],[NoTicket]],TicketJuilletAout2021[[#This Row],[CodeCli]])</f>
        <v>PAJAL</v>
      </c>
      <c r="AF800" s="20">
        <f t="shared" si="80"/>
        <v>75.794166666666655</v>
      </c>
      <c r="AG800">
        <f t="shared" si="81"/>
        <v>22128</v>
      </c>
    </row>
    <row r="801" spans="1:33" x14ac:dyDescent="0.25">
      <c r="A801">
        <v>21595</v>
      </c>
      <c r="B801">
        <v>32</v>
      </c>
      <c r="C801">
        <v>24.39</v>
      </c>
      <c r="D801">
        <v>4</v>
      </c>
      <c r="E801">
        <v>0.2</v>
      </c>
      <c r="F801" s="5">
        <f>DetailTicketJuilletAout2021[[#This Row],[Qte]]*(DetailTicketJuilletAout2021[[#This Row],[PrixUnit]]*(1-DetailTicketJuilletAout2021[[#This Row],[Remise%]]))</f>
        <v>78.048000000000002</v>
      </c>
      <c r="I801" s="5">
        <f>SUMIF(DétailTicketJuilletAoût2021!A796:A3828,DétailTicketJuilletAoût2021!J801,DétailTicketJuilletAoût2021!F796:F3828)</f>
        <v>145.76</v>
      </c>
      <c r="J801">
        <f t="shared" si="82"/>
        <v>22124</v>
      </c>
      <c r="AE801" t="str" cm="1">
        <f t="array" ref="AE801">_xlfn.IFS(AG801=TicketJuilletAout2021[[#This Row],[NoTicket]],TicketJuilletAout2021[[#This Row],[CodeCli]])</f>
        <v>DIDAL</v>
      </c>
      <c r="AF801" s="20">
        <f t="shared" si="80"/>
        <v>33.783749999999998</v>
      </c>
      <c r="AG801">
        <f t="shared" si="81"/>
        <v>22129</v>
      </c>
    </row>
    <row r="802" spans="1:33" x14ac:dyDescent="0.25">
      <c r="A802">
        <v>21595</v>
      </c>
      <c r="B802">
        <v>61</v>
      </c>
      <c r="C802">
        <v>21.65</v>
      </c>
      <c r="D802">
        <v>4</v>
      </c>
      <c r="E802">
        <v>0.2</v>
      </c>
      <c r="F802" s="5">
        <f>DetailTicketJuilletAout2021[[#This Row],[Qte]]*(DetailTicketJuilletAout2021[[#This Row],[PrixUnit]]*(1-DetailTicketJuilletAout2021[[#This Row],[Remise%]]))</f>
        <v>69.28</v>
      </c>
      <c r="I802" s="5">
        <f>SUMIF(DétailTicketJuilletAoût2021!A797:A3829,DétailTicketJuilletAoût2021!J802,DétailTicketJuilletAoût2021!F797:F3829)</f>
        <v>64.040000000000006</v>
      </c>
      <c r="J802">
        <f t="shared" si="82"/>
        <v>22125</v>
      </c>
      <c r="AE802" t="str" cm="1">
        <f t="array" ref="AE802">_xlfn.IFS(AG802=TicketJuilletAout2021[[#This Row],[NoTicket]],TicketJuilletAout2021[[#This Row],[CodeCli]])</f>
        <v>GESEF</v>
      </c>
      <c r="AF802" s="20">
        <f t="shared" si="80"/>
        <v>28.349999999999998</v>
      </c>
      <c r="AG802">
        <f t="shared" si="81"/>
        <v>22130</v>
      </c>
    </row>
    <row r="803" spans="1:33" x14ac:dyDescent="0.25">
      <c r="A803">
        <v>21596</v>
      </c>
      <c r="B803">
        <v>20</v>
      </c>
      <c r="C803">
        <v>61.74</v>
      </c>
      <c r="D803">
        <v>3</v>
      </c>
      <c r="E803">
        <v>0</v>
      </c>
      <c r="F803" s="5">
        <f>DetailTicketJuilletAout2021[[#This Row],[Qte]]*(DetailTicketJuilletAout2021[[#This Row],[PrixUnit]]*(1-DetailTicketJuilletAout2021[[#This Row],[Remise%]]))</f>
        <v>185.22</v>
      </c>
      <c r="I803" s="5">
        <f>SUMIF(DétailTicketJuilletAoût2021!A798:A3830,DétailTicketJuilletAoût2021!J803,DétailTicketJuilletAoût2021!F798:F3830)</f>
        <v>150</v>
      </c>
      <c r="J803">
        <f t="shared" si="82"/>
        <v>22126</v>
      </c>
      <c r="AE803" t="str" cm="1">
        <f t="array" ref="AE803">_xlfn.IFS(AG803=TicketJuilletAout2021[[#This Row],[NoTicket]],TicketJuilletAout2021[[#This Row],[CodeCli]])</f>
        <v>BRLEH</v>
      </c>
      <c r="AF803" s="20">
        <f t="shared" si="80"/>
        <v>69.52000000000001</v>
      </c>
      <c r="AG803">
        <f t="shared" si="81"/>
        <v>22131</v>
      </c>
    </row>
    <row r="804" spans="1:33" x14ac:dyDescent="0.25">
      <c r="A804">
        <v>21596</v>
      </c>
      <c r="B804">
        <v>28</v>
      </c>
      <c r="C804">
        <v>34.76</v>
      </c>
      <c r="D804">
        <v>3</v>
      </c>
      <c r="E804">
        <v>0</v>
      </c>
      <c r="F804" s="5">
        <f>DetailTicketJuilletAout2021[[#This Row],[Qte]]*(DetailTicketJuilletAout2021[[#This Row],[PrixUnit]]*(1-DetailTicketJuilletAout2021[[#This Row],[Remise%]]))</f>
        <v>104.28</v>
      </c>
      <c r="I804" s="5">
        <f>SUMIF(DétailTicketJuilletAoût2021!A799:A3831,DétailTicketJuilletAoût2021!J804,DétailTicketJuilletAoût2021!F799:F3831)</f>
        <v>128.51999999999998</v>
      </c>
      <c r="J804">
        <f t="shared" si="82"/>
        <v>22127</v>
      </c>
      <c r="AE804" t="str" cm="1">
        <f t="array" ref="AE804">_xlfn.IFS(AG804=TicketJuilletAout2021[[#This Row],[NoTicket]],TicketJuilletAout2021[[#This Row],[CodeCli]])</f>
        <v>REDAN</v>
      </c>
      <c r="AF804" s="20">
        <f t="shared" si="80"/>
        <v>49.392000000000003</v>
      </c>
      <c r="AG804">
        <f t="shared" si="81"/>
        <v>22132</v>
      </c>
    </row>
    <row r="805" spans="1:33" x14ac:dyDescent="0.25">
      <c r="A805">
        <v>21596</v>
      </c>
      <c r="B805">
        <v>56</v>
      </c>
      <c r="C805">
        <v>28.97</v>
      </c>
      <c r="D805">
        <v>4</v>
      </c>
      <c r="E805">
        <v>0</v>
      </c>
      <c r="F805" s="5">
        <f>DetailTicketJuilletAout2021[[#This Row],[Qte]]*(DetailTicketJuilletAout2021[[#This Row],[PrixUnit]]*(1-DetailTicketJuilletAout2021[[#This Row],[Remise%]]))</f>
        <v>115.88</v>
      </c>
      <c r="I805" s="5">
        <f>SUMIF(DétailTicketJuilletAoût2021!A800:A3832,DétailTicketJuilletAoût2021!J805,DétailTicketJuilletAoût2021!F800:F3832)</f>
        <v>227.38249999999996</v>
      </c>
      <c r="J805">
        <f t="shared" si="82"/>
        <v>22128</v>
      </c>
      <c r="AE805" t="str" cm="1">
        <f t="array" ref="AE805">_xlfn.IFS(AG805=TicketJuilletAout2021[[#This Row],[NoTicket]],TicketJuilletAout2021[[#This Row],[CodeCli]])</f>
        <v>CÉDAU</v>
      </c>
      <c r="AF805" s="20">
        <f t="shared" si="80"/>
        <v>10.72</v>
      </c>
      <c r="AG805">
        <f t="shared" si="81"/>
        <v>22133</v>
      </c>
    </row>
    <row r="806" spans="1:33" x14ac:dyDescent="0.25">
      <c r="A806">
        <v>21596</v>
      </c>
      <c r="B806">
        <v>65</v>
      </c>
      <c r="C806">
        <v>16.010000000000002</v>
      </c>
      <c r="D806">
        <v>3</v>
      </c>
      <c r="E806">
        <v>0</v>
      </c>
      <c r="F806" s="5">
        <f>DetailTicketJuilletAout2021[[#This Row],[Qte]]*(DetailTicketJuilletAout2021[[#This Row],[PrixUnit]]*(1-DetailTicketJuilletAout2021[[#This Row],[Remise%]]))</f>
        <v>48.03</v>
      </c>
      <c r="I806" s="5">
        <f>SUMIF(DétailTicketJuilletAoût2021!A801:A3833,DétailTicketJuilletAoût2021!J806,DétailTicketJuilletAoût2021!F801:F3833)</f>
        <v>67.567499999999995</v>
      </c>
      <c r="J806">
        <f t="shared" si="82"/>
        <v>22129</v>
      </c>
      <c r="AE806" t="str" cm="1">
        <f t="array" ref="AE806">_xlfn.IFS(AG806=TicketJuilletAout2021[[#This Row],[NoTicket]],TicketJuilletAout2021[[#This Row],[CodeCli]])</f>
        <v>DAMIC</v>
      </c>
      <c r="AF806" s="20">
        <f t="shared" si="80"/>
        <v>76.712000000000003</v>
      </c>
      <c r="AG806">
        <f t="shared" si="81"/>
        <v>22134</v>
      </c>
    </row>
    <row r="807" spans="1:33" x14ac:dyDescent="0.25">
      <c r="A807">
        <v>21596</v>
      </c>
      <c r="B807">
        <v>75</v>
      </c>
      <c r="C807">
        <v>5.95</v>
      </c>
      <c r="D807">
        <v>4</v>
      </c>
      <c r="E807">
        <v>0</v>
      </c>
      <c r="F807" s="5">
        <f>DetailTicketJuilletAout2021[[#This Row],[Qte]]*(DetailTicketJuilletAout2021[[#This Row],[PrixUnit]]*(1-DetailTicketJuilletAout2021[[#This Row],[Remise%]]))</f>
        <v>23.8</v>
      </c>
      <c r="I807" s="5">
        <f>SUMIF(DétailTicketJuilletAoût2021!A802:A3834,DétailTicketJuilletAoût2021!J807,DétailTicketJuilletAoût2021!F802:F3834)</f>
        <v>28.349999999999998</v>
      </c>
      <c r="J807">
        <f t="shared" si="82"/>
        <v>22130</v>
      </c>
      <c r="AE807" t="str" cm="1">
        <f t="array" ref="AE807">_xlfn.IFS(AG807=TicketJuilletAout2021[[#This Row],[NoTicket]],TicketJuilletAout2021[[#This Row],[CodeCli]])</f>
        <v>BETIZ</v>
      </c>
      <c r="AF807" s="20">
        <f t="shared" si="80"/>
        <v>82.686000000000007</v>
      </c>
      <c r="AG807">
        <f t="shared" si="81"/>
        <v>22135</v>
      </c>
    </row>
    <row r="808" spans="1:33" x14ac:dyDescent="0.25">
      <c r="A808">
        <v>21597</v>
      </c>
      <c r="B808">
        <v>9</v>
      </c>
      <c r="C808">
        <v>73.94</v>
      </c>
      <c r="D808">
        <v>4</v>
      </c>
      <c r="E808">
        <v>0.15</v>
      </c>
      <c r="F808" s="5">
        <f>DetailTicketJuilletAout2021[[#This Row],[Qte]]*(DetailTicketJuilletAout2021[[#This Row],[PrixUnit]]*(1-DetailTicketJuilletAout2021[[#This Row],[Remise%]]))</f>
        <v>251.39599999999999</v>
      </c>
      <c r="I808" s="5">
        <f>SUMIF(DétailTicketJuilletAoût2021!A803:A3835,DétailTicketJuilletAoût2021!J808,DétailTicketJuilletAoût2021!F803:F3835)</f>
        <v>139.04000000000002</v>
      </c>
      <c r="J808">
        <f t="shared" si="82"/>
        <v>22131</v>
      </c>
      <c r="AE808" t="str" cm="1">
        <f t="array" ref="AE808">_xlfn.IFS(AG808=TicketJuilletAout2021[[#This Row],[NoTicket]],TicketJuilletAout2021[[#This Row],[CodeCli]])</f>
        <v>MICOL</v>
      </c>
      <c r="AF808" s="20">
        <f t="shared" si="80"/>
        <v>19.664999999999999</v>
      </c>
      <c r="AG808">
        <f t="shared" si="81"/>
        <v>22136</v>
      </c>
    </row>
    <row r="809" spans="1:33" x14ac:dyDescent="0.25">
      <c r="A809">
        <v>21597</v>
      </c>
      <c r="B809">
        <v>16</v>
      </c>
      <c r="C809">
        <v>13.26</v>
      </c>
      <c r="D809">
        <v>4</v>
      </c>
      <c r="E809">
        <v>0</v>
      </c>
      <c r="F809" s="5">
        <f>DetailTicketJuilletAout2021[[#This Row],[Qte]]*(DetailTicketJuilletAout2021[[#This Row],[PrixUnit]]*(1-DetailTicketJuilletAout2021[[#This Row],[Remise%]]))</f>
        <v>53.04</v>
      </c>
      <c r="I809" s="5">
        <f>SUMIF(DétailTicketJuilletAoût2021!A804:A3836,DétailTicketJuilletAoût2021!J809,DétailTicketJuilletAoût2021!F804:F3836)</f>
        <v>49.392000000000003</v>
      </c>
      <c r="J809">
        <f t="shared" si="82"/>
        <v>22132</v>
      </c>
      <c r="AE809" t="str" cm="1">
        <f t="array" ref="AE809">_xlfn.IFS(AG809=TicketJuilletAout2021[[#This Row],[NoTicket]],TicketJuilletAout2021[[#This Row],[CodeCli]])</f>
        <v>NAROU</v>
      </c>
      <c r="AF809" s="20">
        <f t="shared" si="80"/>
        <v>55.524999999999991</v>
      </c>
      <c r="AG809">
        <f t="shared" si="81"/>
        <v>22137</v>
      </c>
    </row>
    <row r="810" spans="1:33" x14ac:dyDescent="0.25">
      <c r="A810">
        <v>21597</v>
      </c>
      <c r="B810">
        <v>27</v>
      </c>
      <c r="C810">
        <v>33.54</v>
      </c>
      <c r="D810">
        <v>4</v>
      </c>
      <c r="E810">
        <v>0</v>
      </c>
      <c r="F810" s="5">
        <f>DetailTicketJuilletAout2021[[#This Row],[Qte]]*(DetailTicketJuilletAout2021[[#This Row],[PrixUnit]]*(1-DetailTicketJuilletAout2021[[#This Row],[Remise%]]))</f>
        <v>134.16</v>
      </c>
      <c r="I810" s="5">
        <f>SUMIF(DétailTicketJuilletAoût2021!A805:A3837,DétailTicketJuilletAoût2021!J810,DétailTicketJuilletAoût2021!F805:F3837)</f>
        <v>10.72</v>
      </c>
      <c r="J810">
        <f t="shared" si="82"/>
        <v>22133</v>
      </c>
      <c r="AE810" t="str" cm="1">
        <f t="array" ref="AE810">_xlfn.IFS(AG810=TicketJuilletAout2021[[#This Row],[NoTicket]],TicketJuilletAout2021[[#This Row],[CodeCli]])</f>
        <v>DIDAL</v>
      </c>
      <c r="AF810" s="20">
        <f t="shared" si="80"/>
        <v>75.72</v>
      </c>
      <c r="AG810">
        <f t="shared" si="81"/>
        <v>22138</v>
      </c>
    </row>
    <row r="811" spans="1:33" x14ac:dyDescent="0.25">
      <c r="A811">
        <v>21597</v>
      </c>
      <c r="B811">
        <v>33</v>
      </c>
      <c r="C811">
        <v>1.83</v>
      </c>
      <c r="D811">
        <v>4</v>
      </c>
      <c r="E811">
        <v>0.15</v>
      </c>
      <c r="F811" s="5">
        <f>DetailTicketJuilletAout2021[[#This Row],[Qte]]*(DetailTicketJuilletAout2021[[#This Row],[PrixUnit]]*(1-DetailTicketJuilletAout2021[[#This Row],[Remise%]]))</f>
        <v>6.2220000000000004</v>
      </c>
      <c r="I811" s="5">
        <f>SUMIF(DétailTicketJuilletAoût2021!A806:A3838,DétailTicketJuilletAoût2021!J811,DétailTicketJuilletAoût2021!F806:F3838)</f>
        <v>153.42400000000001</v>
      </c>
      <c r="J811">
        <f t="shared" si="82"/>
        <v>22134</v>
      </c>
      <c r="AE811" t="str" cm="1">
        <f t="array" ref="AE811">_xlfn.IFS(AG811=TicketJuilletAout2021[[#This Row],[NoTicket]],TicketJuilletAout2021[[#This Row],[CodeCli]])</f>
        <v>RIDAN</v>
      </c>
      <c r="AF811" s="20">
        <f t="shared" si="80"/>
        <v>45.72</v>
      </c>
      <c r="AG811">
        <f t="shared" si="81"/>
        <v>22139</v>
      </c>
    </row>
    <row r="812" spans="1:33" x14ac:dyDescent="0.25">
      <c r="A812">
        <v>21597</v>
      </c>
      <c r="B812">
        <v>60</v>
      </c>
      <c r="C812">
        <v>25.92</v>
      </c>
      <c r="D812">
        <v>4</v>
      </c>
      <c r="E812">
        <v>0.15</v>
      </c>
      <c r="F812" s="5">
        <f>DetailTicketJuilletAout2021[[#This Row],[Qte]]*(DetailTicketJuilletAout2021[[#This Row],[PrixUnit]]*(1-DetailTicketJuilletAout2021[[#This Row],[Remise%]]))</f>
        <v>88.128</v>
      </c>
      <c r="I812" s="5">
        <f>SUMIF(DétailTicketJuilletAoût2021!A807:A3839,DétailTicketJuilletAoût2021!J812,DétailTicketJuilletAoût2021!F807:F3839)</f>
        <v>248.05800000000002</v>
      </c>
      <c r="J812">
        <f t="shared" si="82"/>
        <v>22135</v>
      </c>
      <c r="AE812" t="str" cm="1">
        <f t="array" ref="AE812">_xlfn.IFS(AG812=TicketJuilletAout2021[[#This Row],[NoTicket]],TicketJuilletAout2021[[#This Row],[CodeCli]])</f>
        <v>NOBEL</v>
      </c>
      <c r="AF812" s="20">
        <f t="shared" si="80"/>
        <v>64.946666666666673</v>
      </c>
      <c r="AG812">
        <f t="shared" si="81"/>
        <v>22140</v>
      </c>
    </row>
    <row r="813" spans="1:33" x14ac:dyDescent="0.25">
      <c r="A813">
        <v>21598</v>
      </c>
      <c r="B813">
        <v>18</v>
      </c>
      <c r="C813">
        <v>47.56</v>
      </c>
      <c r="D813">
        <v>3</v>
      </c>
      <c r="E813">
        <v>0.1</v>
      </c>
      <c r="F813" s="5">
        <f>DetailTicketJuilletAout2021[[#This Row],[Qte]]*(DetailTicketJuilletAout2021[[#This Row],[PrixUnit]]*(1-DetailTicketJuilletAout2021[[#This Row],[Remise%]]))</f>
        <v>128.41200000000001</v>
      </c>
      <c r="I813" s="5">
        <f>SUMIF(DétailTicketJuilletAoût2021!A808:A3840,DétailTicketJuilletAoût2021!J813,DétailTicketJuilletAoût2021!F808:F3840)</f>
        <v>39.33</v>
      </c>
      <c r="J813">
        <f t="shared" si="82"/>
        <v>22136</v>
      </c>
      <c r="AE813" t="str" cm="1">
        <f t="array" ref="AE813">_xlfn.IFS(AG813=TicketJuilletAout2021[[#This Row],[NoTicket]],TicketJuilletAout2021[[#This Row],[CodeCli]])</f>
        <v>CHDUD</v>
      </c>
      <c r="AF813" s="20">
        <f t="shared" si="80"/>
        <v>70.13</v>
      </c>
      <c r="AG813">
        <f t="shared" si="81"/>
        <v>22141</v>
      </c>
    </row>
    <row r="814" spans="1:33" x14ac:dyDescent="0.25">
      <c r="A814">
        <v>21598</v>
      </c>
      <c r="B814">
        <v>41</v>
      </c>
      <c r="C814">
        <v>7.32</v>
      </c>
      <c r="D814">
        <v>4</v>
      </c>
      <c r="E814">
        <v>0.1</v>
      </c>
      <c r="F814" s="5">
        <f>DetailTicketJuilletAout2021[[#This Row],[Qte]]*(DetailTicketJuilletAout2021[[#This Row],[PrixUnit]]*(1-DetailTicketJuilletAout2021[[#This Row],[Remise%]]))</f>
        <v>26.352</v>
      </c>
      <c r="I814" s="5">
        <f>SUMIF(DétailTicketJuilletAoût2021!A809:A3841,DétailTicketJuilletAoût2021!J814,DétailTicketJuilletAoût2021!F809:F3841)</f>
        <v>222.09999999999997</v>
      </c>
      <c r="J814">
        <f t="shared" si="82"/>
        <v>22137</v>
      </c>
      <c r="AE814" t="str" cm="1">
        <f t="array" ref="AE814">_xlfn.IFS(AG814=TicketJuilletAout2021[[#This Row],[NoTicket]],TicketJuilletAout2021[[#This Row],[CodeCli]])</f>
        <v>LEHOS</v>
      </c>
      <c r="AF814" s="20">
        <f t="shared" si="80"/>
        <v>71.66</v>
      </c>
      <c r="AG814">
        <f t="shared" si="81"/>
        <v>22142</v>
      </c>
    </row>
    <row r="815" spans="1:33" x14ac:dyDescent="0.25">
      <c r="A815">
        <v>21598</v>
      </c>
      <c r="B815">
        <v>42</v>
      </c>
      <c r="C815">
        <v>10.67</v>
      </c>
      <c r="D815">
        <v>3</v>
      </c>
      <c r="E815">
        <v>0</v>
      </c>
      <c r="F815" s="5">
        <f>DetailTicketJuilletAout2021[[#This Row],[Qte]]*(DetailTicketJuilletAout2021[[#This Row],[PrixUnit]]*(1-DetailTicketJuilletAout2021[[#This Row],[Remise%]]))</f>
        <v>32.01</v>
      </c>
      <c r="I815" s="5">
        <f>SUMIF(DétailTicketJuilletAoût2021!A810:A3842,DétailTicketJuilletAoût2021!J815,DétailTicketJuilletAoût2021!F810:F3842)</f>
        <v>227.16</v>
      </c>
      <c r="J815">
        <f t="shared" si="82"/>
        <v>22138</v>
      </c>
      <c r="AE815" t="str" cm="1">
        <f t="array" ref="AE815">_xlfn.IFS(AG815=TicketJuilletAout2021[[#This Row],[NoTicket]],TicketJuilletAout2021[[#This Row],[CodeCli]])</f>
        <v>HALER</v>
      </c>
      <c r="AF815" s="20">
        <f t="shared" si="80"/>
        <v>103.68</v>
      </c>
      <c r="AG815">
        <f t="shared" si="81"/>
        <v>22143</v>
      </c>
    </row>
    <row r="816" spans="1:33" x14ac:dyDescent="0.25">
      <c r="A816">
        <v>21599</v>
      </c>
      <c r="B816">
        <v>52</v>
      </c>
      <c r="C816">
        <v>5.34</v>
      </c>
      <c r="D816">
        <v>4</v>
      </c>
      <c r="E816">
        <v>0</v>
      </c>
      <c r="F816" s="5">
        <f>DetailTicketJuilletAout2021[[#This Row],[Qte]]*(DetailTicketJuilletAout2021[[#This Row],[PrixUnit]]*(1-DetailTicketJuilletAout2021[[#This Row],[Remise%]]))</f>
        <v>21.36</v>
      </c>
      <c r="I816" s="5">
        <f>SUMIF(DétailTicketJuilletAoût2021!A811:A3843,DétailTicketJuilletAoût2021!J816,DétailTicketJuilletAoût2021!F811:F3843)</f>
        <v>45.72</v>
      </c>
      <c r="J816">
        <f t="shared" si="82"/>
        <v>22139</v>
      </c>
      <c r="AE816" t="str" cm="1">
        <f t="array" ref="AE816">_xlfn.IFS(AG816=TicketJuilletAout2021[[#This Row],[NoTicket]],TicketJuilletAout2021[[#This Row],[CodeCli]])</f>
        <v>DACOU</v>
      </c>
      <c r="AF816" s="20">
        <f t="shared" si="80"/>
        <v>41.223333333333336</v>
      </c>
      <c r="AG816">
        <f t="shared" si="81"/>
        <v>22144</v>
      </c>
    </row>
    <row r="817" spans="1:33" x14ac:dyDescent="0.25">
      <c r="A817">
        <v>21599</v>
      </c>
      <c r="B817">
        <v>59</v>
      </c>
      <c r="C817">
        <v>41.92</v>
      </c>
      <c r="D817">
        <v>4</v>
      </c>
      <c r="E817">
        <v>0</v>
      </c>
      <c r="F817" s="5">
        <f>DetailTicketJuilletAout2021[[#This Row],[Qte]]*(DetailTicketJuilletAout2021[[#This Row],[PrixUnit]]*(1-DetailTicketJuilletAout2021[[#This Row],[Remise%]]))</f>
        <v>167.68</v>
      </c>
      <c r="I817" s="5">
        <f>SUMIF(DétailTicketJuilletAoût2021!A812:A3844,DétailTicketJuilletAoût2021!J817,DétailTicketJuilletAoût2021!F812:F3844)</f>
        <v>194.84</v>
      </c>
      <c r="J817">
        <f t="shared" si="82"/>
        <v>22140</v>
      </c>
      <c r="AE817" t="str" cm="1">
        <f t="array" ref="AE817">_xlfn.IFS(AG817=TicketJuilletAout2021[[#This Row],[NoTicket]],TicketJuilletAout2021[[#This Row],[CodeCli]])</f>
        <v>ERSWE</v>
      </c>
      <c r="AF817" s="20">
        <f t="shared" si="80"/>
        <v>29.884999999999994</v>
      </c>
      <c r="AG817">
        <f t="shared" si="81"/>
        <v>22145</v>
      </c>
    </row>
    <row r="818" spans="1:33" x14ac:dyDescent="0.25">
      <c r="A818">
        <v>21599</v>
      </c>
      <c r="B818">
        <v>70</v>
      </c>
      <c r="C818">
        <v>11.43</v>
      </c>
      <c r="D818">
        <v>4</v>
      </c>
      <c r="E818">
        <v>0</v>
      </c>
      <c r="F818" s="5">
        <f>DetailTicketJuilletAout2021[[#This Row],[Qte]]*(DetailTicketJuilletAout2021[[#This Row],[PrixUnit]]*(1-DetailTicketJuilletAout2021[[#This Row],[Remise%]]))</f>
        <v>45.72</v>
      </c>
      <c r="I818" s="5">
        <f>SUMIF(DétailTicketJuilletAoût2021!A813:A3845,DétailTicketJuilletAoût2021!J818,DétailTicketJuilletAoût2021!F813:F3845)</f>
        <v>210.39</v>
      </c>
      <c r="J818">
        <f t="shared" si="82"/>
        <v>22141</v>
      </c>
      <c r="AE818" t="str" cm="1">
        <f t="array" ref="AE818">_xlfn.IFS(AG818=TicketJuilletAout2021[[#This Row],[NoTicket]],TicketJuilletAout2021[[#This Row],[CodeCli]])</f>
        <v>MOELK</v>
      </c>
      <c r="AF818" s="20">
        <f t="shared" si="80"/>
        <v>61.490400000000001</v>
      </c>
      <c r="AG818">
        <f t="shared" si="81"/>
        <v>22146</v>
      </c>
    </row>
    <row r="819" spans="1:33" x14ac:dyDescent="0.25">
      <c r="A819">
        <v>21600</v>
      </c>
      <c r="B819">
        <v>24</v>
      </c>
      <c r="C819">
        <v>3.35</v>
      </c>
      <c r="D819">
        <v>4</v>
      </c>
      <c r="E819">
        <v>0</v>
      </c>
      <c r="F819" s="5">
        <f>DetailTicketJuilletAout2021[[#This Row],[Qte]]*(DetailTicketJuilletAout2021[[#This Row],[PrixUnit]]*(1-DetailTicketJuilletAout2021[[#This Row],[Remise%]]))</f>
        <v>13.4</v>
      </c>
      <c r="I819" s="5">
        <f>SUMIF(DétailTicketJuilletAoût2021!A814:A3846,DétailTicketJuilletAoût2021!J819,DétailTicketJuilletAoût2021!F814:F3846)</f>
        <v>143.32</v>
      </c>
      <c r="J819">
        <f t="shared" si="82"/>
        <v>22142</v>
      </c>
      <c r="AE819" t="str" cm="1">
        <f t="array" ref="AE819">_xlfn.IFS(AG819=TicketJuilletAout2021[[#This Row],[NoTicket]],TicketJuilletAout2021[[#This Row],[CodeCli]])</f>
        <v>JEMAN</v>
      </c>
      <c r="AF819" s="20">
        <f t="shared" si="80"/>
        <v>35.85</v>
      </c>
      <c r="AG819">
        <f t="shared" si="81"/>
        <v>22147</v>
      </c>
    </row>
    <row r="820" spans="1:33" x14ac:dyDescent="0.25">
      <c r="A820">
        <v>21600</v>
      </c>
      <c r="B820">
        <v>38</v>
      </c>
      <c r="C820">
        <v>200.93</v>
      </c>
      <c r="D820">
        <v>4</v>
      </c>
      <c r="E820">
        <v>0</v>
      </c>
      <c r="F820" s="5">
        <f>DetailTicketJuilletAout2021[[#This Row],[Qte]]*(DetailTicketJuilletAout2021[[#This Row],[PrixUnit]]*(1-DetailTicketJuilletAout2021[[#This Row],[Remise%]]))</f>
        <v>803.72</v>
      </c>
      <c r="I820" s="5">
        <f>SUMIF(DétailTicketJuilletAoût2021!A815:A3847,DétailTicketJuilletAoût2021!J820,DétailTicketJuilletAoût2021!F815:F3847)</f>
        <v>103.68</v>
      </c>
      <c r="J820">
        <f t="shared" si="82"/>
        <v>22143</v>
      </c>
      <c r="AE820" t="str" cm="1">
        <f t="array" ref="AE820">_xlfn.IFS(AG820=TicketJuilletAout2021[[#This Row],[NoTicket]],TicketJuilletAout2021[[#This Row],[CodeCli]])</f>
        <v>CHLAB</v>
      </c>
      <c r="AF820" s="20">
        <f t="shared" si="80"/>
        <v>35.359999999999992</v>
      </c>
      <c r="AG820">
        <f t="shared" si="81"/>
        <v>22148</v>
      </c>
    </row>
    <row r="821" spans="1:33" x14ac:dyDescent="0.25">
      <c r="A821">
        <v>21600</v>
      </c>
      <c r="B821">
        <v>44</v>
      </c>
      <c r="C821">
        <v>14.79</v>
      </c>
      <c r="D821">
        <v>4</v>
      </c>
      <c r="E821">
        <v>0</v>
      </c>
      <c r="F821" s="5">
        <f>DetailTicketJuilletAout2021[[#This Row],[Qte]]*(DetailTicketJuilletAout2021[[#This Row],[PrixUnit]]*(1-DetailTicketJuilletAout2021[[#This Row],[Remise%]]))</f>
        <v>59.16</v>
      </c>
      <c r="I821" s="5">
        <f>SUMIF(DétailTicketJuilletAoût2021!A816:A3848,DétailTicketJuilletAoût2021!J821,DétailTicketJuilletAoût2021!F816:F3848)</f>
        <v>247.34</v>
      </c>
      <c r="J821">
        <f t="shared" si="82"/>
        <v>22144</v>
      </c>
      <c r="AE821" t="str" cm="1">
        <f t="array" ref="AE821">_xlfn.IFS(AG821=TicketJuilletAout2021[[#This Row],[NoTicket]],TicketJuilletAout2021[[#This Row],[CodeCli]])</f>
        <v>ERBEC</v>
      </c>
      <c r="AF821" s="20">
        <f t="shared" si="80"/>
        <v>39.517142857142858</v>
      </c>
      <c r="AG821">
        <f t="shared" si="81"/>
        <v>22149</v>
      </c>
    </row>
    <row r="822" spans="1:33" x14ac:dyDescent="0.25">
      <c r="A822">
        <v>21601</v>
      </c>
      <c r="B822">
        <v>10</v>
      </c>
      <c r="C822">
        <v>23.63</v>
      </c>
      <c r="D822">
        <v>4</v>
      </c>
      <c r="E822">
        <v>0.05</v>
      </c>
      <c r="F822" s="5">
        <f>DetailTicketJuilletAout2021[[#This Row],[Qte]]*(DetailTicketJuilletAout2021[[#This Row],[PrixUnit]]*(1-DetailTicketJuilletAout2021[[#This Row],[Remise%]]))</f>
        <v>89.793999999999997</v>
      </c>
      <c r="I822" s="5">
        <f>SUMIF(DétailTicketJuilletAoût2021!A817:A3849,DétailTicketJuilletAoût2021!J822,DétailTicketJuilletAoût2021!F817:F3849)</f>
        <v>89.654999999999987</v>
      </c>
      <c r="J822">
        <f t="shared" si="82"/>
        <v>22145</v>
      </c>
      <c r="AE822" t="str" cm="1">
        <f t="array" ref="AE822">_xlfn.IFS(AG822=TicketJuilletAout2021[[#This Row],[NoTicket]],TicketJuilletAout2021[[#This Row],[CodeCli]])</f>
        <v>PABEL</v>
      </c>
      <c r="AF822" s="20">
        <f t="shared" si="80"/>
        <v>77.619166666666658</v>
      </c>
      <c r="AG822">
        <f t="shared" si="81"/>
        <v>22150</v>
      </c>
    </row>
    <row r="823" spans="1:33" x14ac:dyDescent="0.25">
      <c r="A823">
        <v>21601</v>
      </c>
      <c r="B823">
        <v>56</v>
      </c>
      <c r="C823">
        <v>28.97</v>
      </c>
      <c r="D823">
        <v>3</v>
      </c>
      <c r="E823">
        <v>0</v>
      </c>
      <c r="F823" s="5">
        <f>DetailTicketJuilletAout2021[[#This Row],[Qte]]*(DetailTicketJuilletAout2021[[#This Row],[PrixUnit]]*(1-DetailTicketJuilletAout2021[[#This Row],[Remise%]]))</f>
        <v>86.91</v>
      </c>
      <c r="I823" s="5">
        <f>SUMIF(DétailTicketJuilletAoût2021!A818:A3850,DétailTicketJuilletAoût2021!J823,DétailTicketJuilletAoût2021!F818:F3850)</f>
        <v>307.452</v>
      </c>
      <c r="J823">
        <f t="shared" si="82"/>
        <v>22146</v>
      </c>
      <c r="AE823" t="str" cm="1">
        <f t="array" ref="AE823">_xlfn.IFS(AG823=TicketJuilletAout2021[[#This Row],[NoTicket]],TicketJuilletAout2021[[#This Row],[CodeCli]])</f>
        <v>CHGRA</v>
      </c>
      <c r="AF823" s="20">
        <f t="shared" si="80"/>
        <v>41.160000000000004</v>
      </c>
      <c r="AG823">
        <f t="shared" si="81"/>
        <v>22151</v>
      </c>
    </row>
    <row r="824" spans="1:33" x14ac:dyDescent="0.25">
      <c r="A824">
        <v>21601</v>
      </c>
      <c r="B824">
        <v>60</v>
      </c>
      <c r="C824">
        <v>25.92</v>
      </c>
      <c r="D824">
        <v>4</v>
      </c>
      <c r="E824">
        <v>0.05</v>
      </c>
      <c r="F824" s="5">
        <f>DetailTicketJuilletAout2021[[#This Row],[Qte]]*(DetailTicketJuilletAout2021[[#This Row],[PrixUnit]]*(1-DetailTicketJuilletAout2021[[#This Row],[Remise%]]))</f>
        <v>98.495999999999995</v>
      </c>
      <c r="I824" s="5">
        <f>SUMIF(DétailTicketJuilletAoût2021!A819:A3851,DétailTicketJuilletAoût2021!J824,DétailTicketJuilletAoût2021!F819:F3851)</f>
        <v>71.7</v>
      </c>
      <c r="J824">
        <f t="shared" si="82"/>
        <v>22147</v>
      </c>
      <c r="AE824" t="str" cm="1">
        <f t="array" ref="AE824">_xlfn.IFS(AG824=TicketJuilletAout2021[[#This Row],[NoTicket]],TicketJuilletAout2021[[#This Row],[CodeCli]])</f>
        <v>ANLER</v>
      </c>
      <c r="AF824" s="20">
        <f t="shared" si="80"/>
        <v>33.518249999999995</v>
      </c>
      <c r="AG824">
        <f t="shared" si="81"/>
        <v>22152</v>
      </c>
    </row>
    <row r="825" spans="1:33" x14ac:dyDescent="0.25">
      <c r="A825">
        <v>21602</v>
      </c>
      <c r="B825">
        <v>24</v>
      </c>
      <c r="C825">
        <v>3.35</v>
      </c>
      <c r="D825">
        <v>4</v>
      </c>
      <c r="E825">
        <v>0</v>
      </c>
      <c r="F825" s="5">
        <f>DetailTicketJuilletAout2021[[#This Row],[Qte]]*(DetailTicketJuilletAout2021[[#This Row],[PrixUnit]]*(1-DetailTicketJuilletAout2021[[#This Row],[Remise%]]))</f>
        <v>13.4</v>
      </c>
      <c r="I825" s="5">
        <f>SUMIF(DétailTicketJuilletAoût2021!A820:A3852,DétailTicketJuilletAoût2021!J825,DétailTicketJuilletAoût2021!F820:F3852)</f>
        <v>106.07999999999998</v>
      </c>
      <c r="J825">
        <f t="shared" si="82"/>
        <v>22148</v>
      </c>
      <c r="AE825" t="str" cm="1">
        <f t="array" ref="AE825">_xlfn.IFS(AG825=TicketJuilletAout2021[[#This Row],[NoTicket]],TicketJuilletAout2021[[#This Row],[CodeCli]])</f>
        <v>JEMAN</v>
      </c>
      <c r="AF825" s="20">
        <f t="shared" si="80"/>
        <v>52.136000000000003</v>
      </c>
      <c r="AG825">
        <f t="shared" si="81"/>
        <v>22153</v>
      </c>
    </row>
    <row r="826" spans="1:33" x14ac:dyDescent="0.25">
      <c r="A826">
        <v>21602</v>
      </c>
      <c r="B826">
        <v>53</v>
      </c>
      <c r="C826">
        <v>25</v>
      </c>
      <c r="D826">
        <v>4</v>
      </c>
      <c r="E826">
        <v>0</v>
      </c>
      <c r="F826" s="5">
        <f>DetailTicketJuilletAout2021[[#This Row],[Qte]]*(DetailTicketJuilletAout2021[[#This Row],[PrixUnit]]*(1-DetailTicketJuilletAout2021[[#This Row],[Remise%]]))</f>
        <v>100</v>
      </c>
      <c r="I826" s="5">
        <f>SUMIF(DétailTicketJuilletAoût2021!A821:A3853,DétailTicketJuilletAoût2021!J826,DétailTicketJuilletAoût2021!F821:F3853)</f>
        <v>276.62</v>
      </c>
      <c r="J826">
        <f t="shared" si="82"/>
        <v>22149</v>
      </c>
      <c r="AE826" t="str" cm="1">
        <f t="array" ref="AE826">_xlfn.IFS(AG826=TicketJuilletAout2021[[#This Row],[NoTicket]],TicketJuilletAout2021[[#This Row],[CodeCli]])</f>
        <v>CHLEC</v>
      </c>
      <c r="AF826" s="20">
        <f t="shared" si="80"/>
        <v>54.542499999999997</v>
      </c>
      <c r="AG826">
        <f t="shared" si="81"/>
        <v>22154</v>
      </c>
    </row>
    <row r="827" spans="1:33" x14ac:dyDescent="0.25">
      <c r="A827">
        <v>21603</v>
      </c>
      <c r="B827">
        <v>35</v>
      </c>
      <c r="C827">
        <v>13.72</v>
      </c>
      <c r="D827">
        <v>4</v>
      </c>
      <c r="E827">
        <v>0</v>
      </c>
      <c r="F827" s="5">
        <f>DetailTicketJuilletAout2021[[#This Row],[Qte]]*(DetailTicketJuilletAout2021[[#This Row],[PrixUnit]]*(1-DetailTicketJuilletAout2021[[#This Row],[Remise%]]))</f>
        <v>54.88</v>
      </c>
      <c r="I827" s="5">
        <f>SUMIF(DétailTicketJuilletAoût2021!A822:A3854,DétailTicketJuilletAoût2021!J827,DétailTicketJuilletAoût2021!F822:F3854)</f>
        <v>232.85749999999999</v>
      </c>
      <c r="J827">
        <f t="shared" si="82"/>
        <v>22150</v>
      </c>
      <c r="AE827" t="str" cm="1">
        <f t="array" ref="AE827">_xlfn.IFS(AG827=TicketJuilletAout2021[[#This Row],[NoTicket]],TicketJuilletAout2021[[#This Row],[CodeCli]])</f>
        <v>SORET</v>
      </c>
      <c r="AF827" s="20">
        <f t="shared" si="80"/>
        <v>37.045000000000002</v>
      </c>
      <c r="AG827">
        <f t="shared" si="81"/>
        <v>22155</v>
      </c>
    </row>
    <row r="828" spans="1:33" x14ac:dyDescent="0.25">
      <c r="A828">
        <v>21603</v>
      </c>
      <c r="B828">
        <v>41</v>
      </c>
      <c r="C828">
        <v>7.32</v>
      </c>
      <c r="D828">
        <v>4</v>
      </c>
      <c r="E828">
        <v>0</v>
      </c>
      <c r="F828" s="5">
        <f>DetailTicketJuilletAout2021[[#This Row],[Qte]]*(DetailTicketJuilletAout2021[[#This Row],[PrixUnit]]*(1-DetailTicketJuilletAout2021[[#This Row],[Remise%]]))</f>
        <v>29.28</v>
      </c>
      <c r="I828" s="5">
        <f>SUMIF(DétailTicketJuilletAoût2021!A823:A3855,DétailTicketJuilletAoût2021!J828,DétailTicketJuilletAoût2021!F823:F3855)</f>
        <v>41.160000000000004</v>
      </c>
      <c r="J828">
        <f t="shared" si="82"/>
        <v>22151</v>
      </c>
      <c r="AE828" t="str" cm="1">
        <f t="array" ref="AE828">_xlfn.IFS(AG828=TicketJuilletAout2021[[#This Row],[NoTicket]],TicketJuilletAout2021[[#This Row],[CodeCli]])</f>
        <v>OLFER</v>
      </c>
      <c r="AF828" s="20">
        <f t="shared" si="80"/>
        <v>50.387999999999998</v>
      </c>
      <c r="AG828">
        <f t="shared" si="81"/>
        <v>22156</v>
      </c>
    </row>
    <row r="829" spans="1:33" x14ac:dyDescent="0.25">
      <c r="A829">
        <v>21603</v>
      </c>
      <c r="B829">
        <v>68</v>
      </c>
      <c r="C829">
        <v>9.4499999999999993</v>
      </c>
      <c r="D829">
        <v>4</v>
      </c>
      <c r="E829">
        <v>0</v>
      </c>
      <c r="F829" s="5">
        <f>DetailTicketJuilletAout2021[[#This Row],[Qte]]*(DetailTicketJuilletAout2021[[#This Row],[PrixUnit]]*(1-DetailTicketJuilletAout2021[[#This Row],[Remise%]]))</f>
        <v>37.799999999999997</v>
      </c>
      <c r="I829" s="5">
        <f>SUMIF(DétailTicketJuilletAoût2021!A824:A3856,DétailTicketJuilletAoût2021!J829,DétailTicketJuilletAoût2021!F824:F3856)</f>
        <v>134.07299999999998</v>
      </c>
      <c r="J829">
        <f t="shared" si="82"/>
        <v>22152</v>
      </c>
      <c r="AE829" t="str" cm="1">
        <f t="array" ref="AE829">_xlfn.IFS(AG829=TicketJuilletAout2021[[#This Row],[NoTicket]],TicketJuilletAout2021[[#This Row],[CodeCli]])</f>
        <v>ERDUR</v>
      </c>
      <c r="AF829" s="20">
        <f t="shared" si="80"/>
        <v>39.737500000000004</v>
      </c>
      <c r="AG829">
        <f t="shared" si="81"/>
        <v>22157</v>
      </c>
    </row>
    <row r="830" spans="1:33" x14ac:dyDescent="0.25">
      <c r="A830">
        <v>21604</v>
      </c>
      <c r="B830">
        <v>1</v>
      </c>
      <c r="C830">
        <v>13.72</v>
      </c>
      <c r="D830">
        <v>3</v>
      </c>
      <c r="E830">
        <v>0.2</v>
      </c>
      <c r="F830" s="5">
        <f>DetailTicketJuilletAout2021[[#This Row],[Qte]]*(DetailTicketJuilletAout2021[[#This Row],[PrixUnit]]*(1-DetailTicketJuilletAout2021[[#This Row],[Remise%]]))</f>
        <v>32.928000000000004</v>
      </c>
      <c r="I830" s="5">
        <f>SUMIF(DétailTicketJuilletAoût2021!A825:A3857,DétailTicketJuilletAoût2021!J830,DétailTicketJuilletAoût2021!F825:F3857)</f>
        <v>104.27200000000001</v>
      </c>
      <c r="J830">
        <f t="shared" si="82"/>
        <v>22153</v>
      </c>
      <c r="AE830" t="str" cm="1">
        <f t="array" ref="AE830">_xlfn.IFS(AG830=TicketJuilletAout2021[[#This Row],[NoTicket]],TicketJuilletAout2021[[#This Row],[CodeCli]])</f>
        <v>FAMAR</v>
      </c>
      <c r="AF830" s="20">
        <f t="shared" si="80"/>
        <v>34.564999999999998</v>
      </c>
      <c r="AG830">
        <f t="shared" si="81"/>
        <v>22158</v>
      </c>
    </row>
    <row r="831" spans="1:33" x14ac:dyDescent="0.25">
      <c r="A831">
        <v>21604</v>
      </c>
      <c r="B831">
        <v>8</v>
      </c>
      <c r="C831">
        <v>30.49</v>
      </c>
      <c r="D831">
        <v>3</v>
      </c>
      <c r="E831">
        <v>0</v>
      </c>
      <c r="F831" s="5">
        <f>DetailTicketJuilletAout2021[[#This Row],[Qte]]*(DetailTicketJuilletAout2021[[#This Row],[PrixUnit]]*(1-DetailTicketJuilletAout2021[[#This Row],[Remise%]]))</f>
        <v>91.47</v>
      </c>
      <c r="I831" s="5">
        <f>SUMIF(DétailTicketJuilletAoût2021!A826:A3858,DétailTicketJuilletAoût2021!J831,DétailTicketJuilletAoût2021!F826:F3858)</f>
        <v>218.17</v>
      </c>
      <c r="J831">
        <f t="shared" si="82"/>
        <v>22154</v>
      </c>
      <c r="AE831" t="str" cm="1">
        <f t="array" ref="AE831">_xlfn.IFS(AG831=TicketJuilletAout2021[[#This Row],[NoTicket]],TicketJuilletAout2021[[#This Row],[CodeCli]])</f>
        <v>ALCLE</v>
      </c>
      <c r="AF831" s="20">
        <f t="shared" si="80"/>
        <v>59.285820000000001</v>
      </c>
      <c r="AG831">
        <f t="shared" si="81"/>
        <v>22159</v>
      </c>
    </row>
    <row r="832" spans="1:33" x14ac:dyDescent="0.25">
      <c r="A832">
        <v>21604</v>
      </c>
      <c r="B832">
        <v>30</v>
      </c>
      <c r="C832">
        <v>19.670000000000002</v>
      </c>
      <c r="D832">
        <v>3</v>
      </c>
      <c r="E832">
        <v>0.2</v>
      </c>
      <c r="F832" s="5">
        <f>DetailTicketJuilletAout2021[[#This Row],[Qte]]*(DetailTicketJuilletAout2021[[#This Row],[PrixUnit]]*(1-DetailTicketJuilletAout2021[[#This Row],[Remise%]]))</f>
        <v>47.208000000000006</v>
      </c>
      <c r="I832" s="5">
        <f>SUMIF(DétailTicketJuilletAoût2021!A827:A3859,DétailTicketJuilletAoût2021!J832,DétailTicketJuilletAoût2021!F827:F3859)</f>
        <v>74.09</v>
      </c>
      <c r="J832">
        <f t="shared" si="82"/>
        <v>22155</v>
      </c>
      <c r="AE832" t="str" cm="1">
        <f t="array" ref="AE832">_xlfn.IFS(AG832=TicketJuilletAout2021[[#This Row],[NoTicket]],TicketJuilletAout2021[[#This Row],[CodeCli]])</f>
        <v>JEHOU</v>
      </c>
      <c r="AF832" s="20">
        <f t="shared" si="80"/>
        <v>49.338666666666676</v>
      </c>
      <c r="AG832">
        <f t="shared" si="81"/>
        <v>22160</v>
      </c>
    </row>
    <row r="833" spans="1:33" x14ac:dyDescent="0.25">
      <c r="A833">
        <v>21604</v>
      </c>
      <c r="B833">
        <v>40</v>
      </c>
      <c r="C833">
        <v>14.03</v>
      </c>
      <c r="D833">
        <v>3</v>
      </c>
      <c r="E833">
        <v>0.2</v>
      </c>
      <c r="F833" s="5">
        <f>DetailTicketJuilletAout2021[[#This Row],[Qte]]*(DetailTicketJuilletAout2021[[#This Row],[PrixUnit]]*(1-DetailTicketJuilletAout2021[[#This Row],[Remise%]]))</f>
        <v>33.671999999999997</v>
      </c>
      <c r="I833" s="5">
        <f>SUMIF(DétailTicketJuilletAoût2021!A828:A3860,DétailTicketJuilletAoût2021!J833,DétailTicketJuilletAoût2021!F828:F3860)</f>
        <v>50.387999999999998</v>
      </c>
      <c r="J833">
        <f t="shared" si="82"/>
        <v>22156</v>
      </c>
      <c r="AE833" t="str" cm="1">
        <f t="array" ref="AE833">_xlfn.IFS(AG833=TicketJuilletAout2021[[#This Row],[NoTicket]],TicketJuilletAout2021[[#This Row],[CodeCli]])</f>
        <v>JEBOR</v>
      </c>
      <c r="AF833" s="20">
        <f t="shared" si="80"/>
        <v>38.880000000000003</v>
      </c>
      <c r="AG833">
        <f t="shared" si="81"/>
        <v>22161</v>
      </c>
    </row>
    <row r="834" spans="1:33" x14ac:dyDescent="0.25">
      <c r="A834">
        <v>21605</v>
      </c>
      <c r="B834">
        <v>17</v>
      </c>
      <c r="C834">
        <v>29.73</v>
      </c>
      <c r="D834">
        <v>3</v>
      </c>
      <c r="E834">
        <v>0.1</v>
      </c>
      <c r="F834" s="5">
        <f>DetailTicketJuilletAout2021[[#This Row],[Qte]]*(DetailTicketJuilletAout2021[[#This Row],[PrixUnit]]*(1-DetailTicketJuilletAout2021[[#This Row],[Remise%]]))</f>
        <v>80.271000000000001</v>
      </c>
      <c r="I834" s="5">
        <f>SUMIF(DétailTicketJuilletAoût2021!A829:A3861,DétailTicketJuilletAoût2021!J834,DétailTicketJuilletAoût2021!F829:F3861)</f>
        <v>119.21250000000001</v>
      </c>
      <c r="J834">
        <f t="shared" si="82"/>
        <v>22157</v>
      </c>
      <c r="AE834" t="str" cm="1">
        <f t="array" ref="AE834">_xlfn.IFS(AG834=TicketJuilletAout2021[[#This Row],[NoTicket]],TicketJuilletAout2021[[#This Row],[CodeCli]])</f>
        <v>JEMAN</v>
      </c>
      <c r="AF834" s="20">
        <f t="shared" si="80"/>
        <v>85.64</v>
      </c>
      <c r="AG834">
        <f t="shared" si="81"/>
        <v>22162</v>
      </c>
    </row>
    <row r="835" spans="1:33" x14ac:dyDescent="0.25">
      <c r="A835">
        <v>21605</v>
      </c>
      <c r="B835">
        <v>20</v>
      </c>
      <c r="C835">
        <v>61.74</v>
      </c>
      <c r="D835">
        <v>4</v>
      </c>
      <c r="E835">
        <v>0.1</v>
      </c>
      <c r="F835" s="5">
        <f>DetailTicketJuilletAout2021[[#This Row],[Qte]]*(DetailTicketJuilletAout2021[[#This Row],[PrixUnit]]*(1-DetailTicketJuilletAout2021[[#This Row],[Remise%]]))</f>
        <v>222.26400000000001</v>
      </c>
      <c r="I835" s="5">
        <f>SUMIF(DétailTicketJuilletAoût2021!A830:A3862,DétailTicketJuilletAoût2021!J835,DétailTicketJuilletAoût2021!F830:F3862)</f>
        <v>103.69499999999999</v>
      </c>
      <c r="J835">
        <f t="shared" si="82"/>
        <v>22158</v>
      </c>
      <c r="AE835" t="str" cm="1">
        <f t="array" ref="AE835">_xlfn.IFS(AG835=TicketJuilletAout2021[[#This Row],[NoTicket]],TicketJuilletAout2021[[#This Row],[CodeCli]])</f>
        <v>FRMIC</v>
      </c>
      <c r="AF835" s="20">
        <f t="shared" ref="AF835:AF898" si="83">I840/COUNTIF(A835:A3867,AG835)</f>
        <v>38.942</v>
      </c>
      <c r="AG835">
        <f t="shared" si="81"/>
        <v>22163</v>
      </c>
    </row>
    <row r="836" spans="1:33" x14ac:dyDescent="0.25">
      <c r="A836">
        <v>21605</v>
      </c>
      <c r="B836">
        <v>37</v>
      </c>
      <c r="C836">
        <v>19.82</v>
      </c>
      <c r="D836">
        <v>4</v>
      </c>
      <c r="E836">
        <v>0.1</v>
      </c>
      <c r="F836" s="5">
        <f>DetailTicketJuilletAout2021[[#This Row],[Qte]]*(DetailTicketJuilletAout2021[[#This Row],[PrixUnit]]*(1-DetailTicketJuilletAout2021[[#This Row],[Remise%]]))</f>
        <v>71.352000000000004</v>
      </c>
      <c r="I836" s="5">
        <f>SUMIF(DétailTicketJuilletAoût2021!A831:A3863,DétailTicketJuilletAoût2021!J836,DétailTicketJuilletAoût2021!F831:F3863)</f>
        <v>1482.1455000000001</v>
      </c>
      <c r="J836">
        <f t="shared" si="82"/>
        <v>22159</v>
      </c>
      <c r="AE836" t="str" cm="1">
        <f t="array" ref="AE836">_xlfn.IFS(AG836=TicketJuilletAout2021[[#This Row],[NoTicket]],TicketJuilletAout2021[[#This Row],[CodeCli]])</f>
        <v>JEHOU</v>
      </c>
      <c r="AF836" s="20">
        <f t="shared" si="83"/>
        <v>22.645714285714288</v>
      </c>
      <c r="AG836">
        <f t="shared" ref="AG836:AG899" si="84">AG835+1</f>
        <v>22164</v>
      </c>
    </row>
    <row r="837" spans="1:33" x14ac:dyDescent="0.25">
      <c r="A837">
        <v>21605</v>
      </c>
      <c r="B837">
        <v>41</v>
      </c>
      <c r="C837">
        <v>7.32</v>
      </c>
      <c r="D837">
        <v>4</v>
      </c>
      <c r="E837">
        <v>0.1</v>
      </c>
      <c r="F837" s="5">
        <f>DetailTicketJuilletAout2021[[#This Row],[Qte]]*(DetailTicketJuilletAout2021[[#This Row],[PrixUnit]]*(1-DetailTicketJuilletAout2021[[#This Row],[Remise%]]))</f>
        <v>26.352</v>
      </c>
      <c r="I837" s="5">
        <f>SUMIF(DétailTicketJuilletAoût2021!A832:A3864,DétailTicketJuilletAoût2021!J837,DétailTicketJuilletAoût2021!F832:F3864)</f>
        <v>148.01600000000002</v>
      </c>
      <c r="J837">
        <f t="shared" si="82"/>
        <v>22160</v>
      </c>
      <c r="AE837" t="str" cm="1">
        <f t="array" ref="AE837">_xlfn.IFS(AG837=TicketJuilletAout2021[[#This Row],[NoTicket]],TicketJuilletAout2021[[#This Row],[CodeCli]])</f>
        <v>JUBOY</v>
      </c>
      <c r="AF837" s="20">
        <f t="shared" si="83"/>
        <v>37.050000000000004</v>
      </c>
      <c r="AG837">
        <f t="shared" si="84"/>
        <v>22165</v>
      </c>
    </row>
    <row r="838" spans="1:33" x14ac:dyDescent="0.25">
      <c r="A838">
        <v>21606</v>
      </c>
      <c r="B838">
        <v>10</v>
      </c>
      <c r="C838">
        <v>23.63</v>
      </c>
      <c r="D838">
        <v>4</v>
      </c>
      <c r="E838">
        <v>0</v>
      </c>
      <c r="F838" s="5">
        <f>DetailTicketJuilletAout2021[[#This Row],[Qte]]*(DetailTicketJuilletAout2021[[#This Row],[PrixUnit]]*(1-DetailTicketJuilletAout2021[[#This Row],[Remise%]]))</f>
        <v>94.52</v>
      </c>
      <c r="I838" s="5">
        <f>SUMIF(DétailTicketJuilletAoût2021!A833:A3865,DétailTicketJuilletAoût2021!J838,DétailTicketJuilletAoût2021!F833:F3865)</f>
        <v>38.880000000000003</v>
      </c>
      <c r="J838">
        <f t="shared" si="82"/>
        <v>22161</v>
      </c>
      <c r="AE838" t="str" cm="1">
        <f t="array" ref="AE838">_xlfn.IFS(AG838=TicketJuilletAout2021[[#This Row],[NoTicket]],TicketJuilletAout2021[[#This Row],[CodeCli]])</f>
        <v>CLJAN</v>
      </c>
      <c r="AF838" s="20">
        <f t="shared" si="83"/>
        <v>42.930666666666667</v>
      </c>
      <c r="AG838">
        <f t="shared" si="84"/>
        <v>22166</v>
      </c>
    </row>
    <row r="839" spans="1:33" x14ac:dyDescent="0.25">
      <c r="A839">
        <v>21606</v>
      </c>
      <c r="B839">
        <v>30</v>
      </c>
      <c r="C839">
        <v>19.670000000000002</v>
      </c>
      <c r="D839">
        <v>4</v>
      </c>
      <c r="E839">
        <v>0</v>
      </c>
      <c r="F839" s="5">
        <f>DetailTicketJuilletAout2021[[#This Row],[Qte]]*(DetailTicketJuilletAout2021[[#This Row],[PrixUnit]]*(1-DetailTicketJuilletAout2021[[#This Row],[Remise%]]))</f>
        <v>78.680000000000007</v>
      </c>
      <c r="I839" s="5">
        <f>SUMIF(DétailTicketJuilletAoût2021!A834:A3866,DétailTicketJuilletAoût2021!J839,DétailTicketJuilletAoût2021!F834:F3866)</f>
        <v>171.28</v>
      </c>
      <c r="J839">
        <f t="shared" si="82"/>
        <v>22162</v>
      </c>
      <c r="AE839" t="str" cm="1">
        <f t="array" ref="AE839">_xlfn.IFS(AG839=TicketJuilletAout2021[[#This Row],[NoTicket]],TicketJuilletAout2021[[#This Row],[CodeCli]])</f>
        <v>JAHEN</v>
      </c>
      <c r="AF839" s="20">
        <f t="shared" si="83"/>
        <v>57.016666666666673</v>
      </c>
      <c r="AG839">
        <f t="shared" si="84"/>
        <v>22167</v>
      </c>
    </row>
    <row r="840" spans="1:33" x14ac:dyDescent="0.25">
      <c r="A840">
        <v>21606</v>
      </c>
      <c r="B840">
        <v>43</v>
      </c>
      <c r="C840">
        <v>35.06</v>
      </c>
      <c r="D840">
        <v>4</v>
      </c>
      <c r="E840">
        <v>0</v>
      </c>
      <c r="F840" s="5">
        <f>DetailTicketJuilletAout2021[[#This Row],[Qte]]*(DetailTicketJuilletAout2021[[#This Row],[PrixUnit]]*(1-DetailTicketJuilletAout2021[[#This Row],[Remise%]]))</f>
        <v>140.24</v>
      </c>
      <c r="I840" s="5">
        <f>SUMIF(DétailTicketJuilletAoût2021!A835:A3867,DétailTicketJuilletAoût2021!J840,DétailTicketJuilletAoût2021!F835:F3867)</f>
        <v>194.71</v>
      </c>
      <c r="J840">
        <f t="shared" si="82"/>
        <v>22163</v>
      </c>
      <c r="AE840" t="str" cm="1">
        <f t="array" ref="AE840">_xlfn.IFS(AG840=TicketJuilletAout2021[[#This Row],[NoTicket]],TicketJuilletAout2021[[#This Row],[CodeCli]])</f>
        <v>MAEUS</v>
      </c>
      <c r="AF840" s="20">
        <f t="shared" si="83"/>
        <v>42.451499999999996</v>
      </c>
      <c r="AG840">
        <f t="shared" si="84"/>
        <v>22168</v>
      </c>
    </row>
    <row r="841" spans="1:33" x14ac:dyDescent="0.25">
      <c r="A841">
        <v>21606</v>
      </c>
      <c r="B841">
        <v>54</v>
      </c>
      <c r="C841">
        <v>5.64</v>
      </c>
      <c r="D841">
        <v>4</v>
      </c>
      <c r="E841">
        <v>0</v>
      </c>
      <c r="F841" s="5">
        <f>DetailTicketJuilletAout2021[[#This Row],[Qte]]*(DetailTicketJuilletAout2021[[#This Row],[PrixUnit]]*(1-DetailTicketJuilletAout2021[[#This Row],[Remise%]]))</f>
        <v>22.56</v>
      </c>
      <c r="I841" s="5">
        <f>SUMIF(DétailTicketJuilletAoût2021!A836:A3868,DétailTicketJuilletAoût2021!J841,DétailTicketJuilletAoût2021!F836:F3868)</f>
        <v>158.52000000000001</v>
      </c>
      <c r="J841">
        <f t="shared" ref="J841:J904" si="85">J840+1</f>
        <v>22164</v>
      </c>
      <c r="AE841" t="str" cm="1">
        <f t="array" ref="AE841">_xlfn.IFS(AG841=TicketJuilletAout2021[[#This Row],[NoTicket]],TicketJuilletAout2021[[#This Row],[CodeCli]])</f>
        <v>BRLEH</v>
      </c>
      <c r="AF841" s="20">
        <f t="shared" si="83"/>
        <v>53.783749999999998</v>
      </c>
      <c r="AG841">
        <f t="shared" si="84"/>
        <v>22169</v>
      </c>
    </row>
    <row r="842" spans="1:33" x14ac:dyDescent="0.25">
      <c r="A842">
        <v>21607</v>
      </c>
      <c r="B842">
        <v>36</v>
      </c>
      <c r="C842">
        <v>14.48</v>
      </c>
      <c r="D842">
        <v>3</v>
      </c>
      <c r="E842">
        <v>0</v>
      </c>
      <c r="F842" s="5">
        <f>DetailTicketJuilletAout2021[[#This Row],[Qte]]*(DetailTicketJuilletAout2021[[#This Row],[PrixUnit]]*(1-DetailTicketJuilletAout2021[[#This Row],[Remise%]]))</f>
        <v>43.44</v>
      </c>
      <c r="I842" s="5">
        <f>SUMIF(DétailTicketJuilletAoût2021!A837:A3869,DétailTicketJuilletAoût2021!J842,DétailTicketJuilletAoût2021!F837:F3869)</f>
        <v>111.15</v>
      </c>
      <c r="J842">
        <f t="shared" si="85"/>
        <v>22165</v>
      </c>
      <c r="AE842" t="str" cm="1">
        <f t="array" ref="AE842">_xlfn.IFS(AG842=TicketJuilletAout2021[[#This Row],[NoTicket]],TicketJuilletAout2021[[#This Row],[CodeCli]])</f>
        <v>CHBON</v>
      </c>
      <c r="AF842" s="20">
        <f t="shared" si="83"/>
        <v>57.927500000000002</v>
      </c>
      <c r="AG842">
        <f t="shared" si="84"/>
        <v>22170</v>
      </c>
    </row>
    <row r="843" spans="1:33" x14ac:dyDescent="0.25">
      <c r="A843">
        <v>21607</v>
      </c>
      <c r="B843">
        <v>40</v>
      </c>
      <c r="C843">
        <v>14.03</v>
      </c>
      <c r="D843">
        <v>4</v>
      </c>
      <c r="E843">
        <v>0.1</v>
      </c>
      <c r="F843" s="5">
        <f>DetailTicketJuilletAout2021[[#This Row],[Qte]]*(DetailTicketJuilletAout2021[[#This Row],[PrixUnit]]*(1-DetailTicketJuilletAout2021[[#This Row],[Remise%]]))</f>
        <v>50.507999999999996</v>
      </c>
      <c r="I843" s="5">
        <f>SUMIF(DétailTicketJuilletAoût2021!A838:A3870,DétailTicketJuilletAoût2021!J843,DétailTicketJuilletAoût2021!F838:F3870)</f>
        <v>128.792</v>
      </c>
      <c r="J843">
        <f t="shared" si="85"/>
        <v>22166</v>
      </c>
      <c r="AE843" t="str" cm="1">
        <f t="array" ref="AE843">_xlfn.IFS(AG843=TicketJuilletAout2021[[#This Row],[NoTicket]],TicketJuilletAout2021[[#This Row],[CodeCli]])</f>
        <v>CHLEC</v>
      </c>
      <c r="AF843" s="20">
        <f t="shared" si="83"/>
        <v>65.955999999999989</v>
      </c>
      <c r="AG843">
        <f t="shared" si="84"/>
        <v>22171</v>
      </c>
    </row>
    <row r="844" spans="1:33" x14ac:dyDescent="0.25">
      <c r="A844">
        <v>21608</v>
      </c>
      <c r="B844">
        <v>1</v>
      </c>
      <c r="C844">
        <v>13.72</v>
      </c>
      <c r="D844">
        <v>4</v>
      </c>
      <c r="E844">
        <v>0.15</v>
      </c>
      <c r="F844" s="5">
        <f>DetailTicketJuilletAout2021[[#This Row],[Qte]]*(DetailTicketJuilletAout2021[[#This Row],[PrixUnit]]*(1-DetailTicketJuilletAout2021[[#This Row],[Remise%]]))</f>
        <v>46.648000000000003</v>
      </c>
      <c r="I844" s="5">
        <f>SUMIF(DétailTicketJuilletAoût2021!A839:A3871,DétailTicketJuilletAoût2021!J844,DétailTicketJuilletAoût2021!F839:F3871)</f>
        <v>171.05</v>
      </c>
      <c r="J844">
        <f t="shared" si="85"/>
        <v>22167</v>
      </c>
      <c r="AE844" t="str" cm="1">
        <f t="array" ref="AE844">_xlfn.IFS(AG844=TicketJuilletAout2021[[#This Row],[NoTicket]],TicketJuilletAout2021[[#This Row],[CodeCli]])</f>
        <v>ARBLA</v>
      </c>
      <c r="AF844" s="20">
        <f t="shared" si="83"/>
        <v>15.641749999999998</v>
      </c>
      <c r="AG844">
        <f t="shared" si="84"/>
        <v>22172</v>
      </c>
    </row>
    <row r="845" spans="1:33" x14ac:dyDescent="0.25">
      <c r="A845">
        <v>21608</v>
      </c>
      <c r="B845">
        <v>13</v>
      </c>
      <c r="C845">
        <v>4.57</v>
      </c>
      <c r="D845">
        <v>4</v>
      </c>
      <c r="E845">
        <v>0</v>
      </c>
      <c r="F845" s="5">
        <f>DetailTicketJuilletAout2021[[#This Row],[Qte]]*(DetailTicketJuilletAout2021[[#This Row],[PrixUnit]]*(1-DetailTicketJuilletAout2021[[#This Row],[Remise%]]))</f>
        <v>18.28</v>
      </c>
      <c r="I845" s="5">
        <f>SUMIF(DétailTicketJuilletAoût2021!A840:A3872,DétailTicketJuilletAoût2021!J845,DétailTicketJuilletAoût2021!F840:F3872)</f>
        <v>84.902999999999992</v>
      </c>
      <c r="J845">
        <f t="shared" si="85"/>
        <v>22168</v>
      </c>
      <c r="AE845" t="str" cm="1">
        <f t="array" ref="AE845">_xlfn.IFS(AG845=TicketJuilletAout2021[[#This Row],[NoTicket]],TicketJuilletAout2021[[#This Row],[CodeCli]])</f>
        <v>PAJAL</v>
      </c>
      <c r="AF845" s="20">
        <f t="shared" si="83"/>
        <v>40.896000000000008</v>
      </c>
      <c r="AG845">
        <f t="shared" si="84"/>
        <v>22173</v>
      </c>
    </row>
    <row r="846" spans="1:33" x14ac:dyDescent="0.25">
      <c r="A846">
        <v>21608</v>
      </c>
      <c r="B846">
        <v>56</v>
      </c>
      <c r="C846">
        <v>28.97</v>
      </c>
      <c r="D846">
        <v>3</v>
      </c>
      <c r="E846">
        <v>0.15</v>
      </c>
      <c r="F846" s="5">
        <f>DetailTicketJuilletAout2021[[#This Row],[Qte]]*(DetailTicketJuilletAout2021[[#This Row],[PrixUnit]]*(1-DetailTicketJuilletAout2021[[#This Row],[Remise%]]))</f>
        <v>73.873499999999993</v>
      </c>
      <c r="I846" s="5">
        <f>SUMIF(DétailTicketJuilletAoût2021!A841:A3873,DétailTicketJuilletAoût2021!J846,DétailTicketJuilletAoût2021!F841:F3873)</f>
        <v>107.5675</v>
      </c>
      <c r="J846">
        <f t="shared" si="85"/>
        <v>22169</v>
      </c>
      <c r="AE846" t="str" cm="1">
        <f t="array" ref="AE846">_xlfn.IFS(AG846=TicketJuilletAout2021[[#This Row],[NoTicket]],TicketJuilletAout2021[[#This Row],[CodeCli]])</f>
        <v>JUBOY</v>
      </c>
      <c r="AF846" s="20">
        <f t="shared" si="83"/>
        <v>47.339999999999996</v>
      </c>
      <c r="AG846">
        <f t="shared" si="84"/>
        <v>22174</v>
      </c>
    </row>
    <row r="847" spans="1:33" x14ac:dyDescent="0.25">
      <c r="A847">
        <v>21609</v>
      </c>
      <c r="B847">
        <v>4</v>
      </c>
      <c r="C847">
        <v>16.77</v>
      </c>
      <c r="D847">
        <v>4</v>
      </c>
      <c r="E847">
        <v>0.1</v>
      </c>
      <c r="F847" s="5">
        <f>DetailTicketJuilletAout2021[[#This Row],[Qte]]*(DetailTicketJuilletAout2021[[#This Row],[PrixUnit]]*(1-DetailTicketJuilletAout2021[[#This Row],[Remise%]]))</f>
        <v>60.372</v>
      </c>
      <c r="I847" s="5">
        <f>SUMIF(DétailTicketJuilletAoût2021!A842:A3874,DétailTicketJuilletAoût2021!J847,DétailTicketJuilletAoût2021!F842:F3874)</f>
        <v>231.71</v>
      </c>
      <c r="J847">
        <f t="shared" si="85"/>
        <v>22170</v>
      </c>
      <c r="AE847" t="str" cm="1">
        <f t="array" ref="AE847">_xlfn.IFS(AG847=TicketJuilletAout2021[[#This Row],[NoTicket]],TicketJuilletAout2021[[#This Row],[CodeCli]])</f>
        <v>JEHER</v>
      </c>
      <c r="AF847" s="20">
        <f t="shared" si="83"/>
        <v>283.11</v>
      </c>
      <c r="AG847">
        <f t="shared" si="84"/>
        <v>22175</v>
      </c>
    </row>
    <row r="848" spans="1:33" x14ac:dyDescent="0.25">
      <c r="A848">
        <v>21609</v>
      </c>
      <c r="B848">
        <v>36</v>
      </c>
      <c r="C848">
        <v>14.48</v>
      </c>
      <c r="D848">
        <v>3</v>
      </c>
      <c r="E848">
        <v>0.1</v>
      </c>
      <c r="F848" s="5">
        <f>DetailTicketJuilletAout2021[[#This Row],[Qte]]*(DetailTicketJuilletAout2021[[#This Row],[PrixUnit]]*(1-DetailTicketJuilletAout2021[[#This Row],[Remise%]]))</f>
        <v>39.096000000000004</v>
      </c>
      <c r="I848" s="5">
        <f>SUMIF(DétailTicketJuilletAoût2021!A843:A3875,DétailTicketJuilletAoût2021!J848,DétailTicketJuilletAoût2021!F843:F3875)</f>
        <v>329.78</v>
      </c>
      <c r="J848">
        <f t="shared" si="85"/>
        <v>22171</v>
      </c>
      <c r="AE848" t="str" cm="1">
        <f t="array" ref="AE848">_xlfn.IFS(AG848=TicketJuilletAout2021[[#This Row],[NoTicket]],TicketJuilletAout2021[[#This Row],[CodeCli]])</f>
        <v>JALES</v>
      </c>
      <c r="AF848" s="20">
        <f t="shared" si="83"/>
        <v>8.5440000000000005</v>
      </c>
      <c r="AG848">
        <f t="shared" si="84"/>
        <v>22176</v>
      </c>
    </row>
    <row r="849" spans="1:33" x14ac:dyDescent="0.25">
      <c r="A849">
        <v>21610</v>
      </c>
      <c r="B849">
        <v>11</v>
      </c>
      <c r="C849">
        <v>16.010000000000002</v>
      </c>
      <c r="D849">
        <v>4</v>
      </c>
      <c r="E849">
        <v>0</v>
      </c>
      <c r="F849" s="5">
        <f>DetailTicketJuilletAout2021[[#This Row],[Qte]]*(DetailTicketJuilletAout2021[[#This Row],[PrixUnit]]*(1-DetailTicketJuilletAout2021[[#This Row],[Remise%]]))</f>
        <v>64.040000000000006</v>
      </c>
      <c r="I849" s="5">
        <f>SUMIF(DétailTicketJuilletAoût2021!A844:A3876,DétailTicketJuilletAoût2021!J849,DétailTicketJuilletAoût2021!F844:F3876)</f>
        <v>31.283499999999997</v>
      </c>
      <c r="J849">
        <f t="shared" si="85"/>
        <v>22172</v>
      </c>
      <c r="AE849" t="str" cm="1">
        <f t="array" ref="AE849">_xlfn.IFS(AG849=TicketJuilletAout2021[[#This Row],[NoTicket]],TicketJuilletAout2021[[#This Row],[CodeCli]])</f>
        <v>JAHEN</v>
      </c>
      <c r="AF849" s="20">
        <f t="shared" si="83"/>
        <v>17.835000000000001</v>
      </c>
      <c r="AG849">
        <f t="shared" si="84"/>
        <v>22177</v>
      </c>
    </row>
    <row r="850" spans="1:33" x14ac:dyDescent="0.25">
      <c r="A850">
        <v>21610</v>
      </c>
      <c r="B850">
        <v>33</v>
      </c>
      <c r="C850">
        <v>1.83</v>
      </c>
      <c r="D850">
        <v>4</v>
      </c>
      <c r="E850">
        <v>0.2</v>
      </c>
      <c r="F850" s="5">
        <f>DetailTicketJuilletAout2021[[#This Row],[Qte]]*(DetailTicketJuilletAout2021[[#This Row],[PrixUnit]]*(1-DetailTicketJuilletAout2021[[#This Row],[Remise%]]))</f>
        <v>5.8560000000000008</v>
      </c>
      <c r="I850" s="5">
        <f>SUMIF(DétailTicketJuilletAoût2021!A845:A3877,DétailTicketJuilletAoût2021!J850,DétailTicketJuilletAoût2021!F845:F3877)</f>
        <v>122.68800000000002</v>
      </c>
      <c r="J850">
        <f t="shared" si="85"/>
        <v>22173</v>
      </c>
      <c r="AE850" t="str" cm="1">
        <f t="array" ref="AE850">_xlfn.IFS(AG850=TicketJuilletAout2021[[#This Row],[NoTicket]],TicketJuilletAout2021[[#This Row],[CodeCli]])</f>
        <v>MOELK</v>
      </c>
      <c r="AF850" s="20">
        <f t="shared" si="83"/>
        <v>39.677500000000002</v>
      </c>
      <c r="AG850">
        <f t="shared" si="84"/>
        <v>22178</v>
      </c>
    </row>
    <row r="851" spans="1:33" x14ac:dyDescent="0.25">
      <c r="A851">
        <v>21610</v>
      </c>
      <c r="B851">
        <v>72</v>
      </c>
      <c r="C851">
        <v>26.53</v>
      </c>
      <c r="D851">
        <v>4</v>
      </c>
      <c r="E851">
        <v>0</v>
      </c>
      <c r="F851" s="5">
        <f>DetailTicketJuilletAout2021[[#This Row],[Qte]]*(DetailTicketJuilletAout2021[[#This Row],[PrixUnit]]*(1-DetailTicketJuilletAout2021[[#This Row],[Remise%]]))</f>
        <v>106.12</v>
      </c>
      <c r="I851" s="5">
        <f>SUMIF(DétailTicketJuilletAoût2021!A846:A3878,DétailTicketJuilletAoût2021!J851,DétailTicketJuilletAoût2021!F846:F3878)</f>
        <v>94.679999999999993</v>
      </c>
      <c r="J851">
        <f t="shared" si="85"/>
        <v>22174</v>
      </c>
      <c r="AE851" t="str" cm="1">
        <f t="array" ref="AE851">_xlfn.IFS(AG851=TicketJuilletAout2021[[#This Row],[NoTicket]],TicketJuilletAout2021[[#This Row],[CodeCli]])</f>
        <v>MOELK</v>
      </c>
      <c r="AF851" s="20">
        <f t="shared" si="83"/>
        <v>34.1205</v>
      </c>
      <c r="AG851">
        <f t="shared" si="84"/>
        <v>22179</v>
      </c>
    </row>
    <row r="852" spans="1:33" x14ac:dyDescent="0.25">
      <c r="A852">
        <v>21611</v>
      </c>
      <c r="B852">
        <v>55</v>
      </c>
      <c r="C852">
        <v>18.29</v>
      </c>
      <c r="D852">
        <v>4</v>
      </c>
      <c r="E852">
        <v>0</v>
      </c>
      <c r="F852" s="5">
        <f>DetailTicketJuilletAout2021[[#This Row],[Qte]]*(DetailTicketJuilletAout2021[[#This Row],[PrixUnit]]*(1-DetailTicketJuilletAout2021[[#This Row],[Remise%]]))</f>
        <v>73.16</v>
      </c>
      <c r="I852" s="5">
        <f>SUMIF(DétailTicketJuilletAoût2021!A847:A3879,DétailTicketJuilletAoût2021!J852,DétailTicketJuilletAoût2021!F847:F3879)</f>
        <v>283.11</v>
      </c>
      <c r="J852">
        <f t="shared" si="85"/>
        <v>22175</v>
      </c>
      <c r="AE852" t="str" cm="1">
        <f t="array" ref="AE852">_xlfn.IFS(AG852=TicketJuilletAout2021[[#This Row],[NoTicket]],TicketJuilletAout2021[[#This Row],[CodeCli]])</f>
        <v>DACOU</v>
      </c>
      <c r="AF852" s="20">
        <f t="shared" si="83"/>
        <v>19.651833333333332</v>
      </c>
      <c r="AG852">
        <f t="shared" si="84"/>
        <v>22180</v>
      </c>
    </row>
    <row r="853" spans="1:33" x14ac:dyDescent="0.25">
      <c r="A853">
        <v>21611</v>
      </c>
      <c r="B853">
        <v>68</v>
      </c>
      <c r="C853">
        <v>9.4499999999999993</v>
      </c>
      <c r="D853">
        <v>3</v>
      </c>
      <c r="E853">
        <v>0</v>
      </c>
      <c r="F853" s="5">
        <f>DetailTicketJuilletAout2021[[#This Row],[Qte]]*(DetailTicketJuilletAout2021[[#This Row],[PrixUnit]]*(1-DetailTicketJuilletAout2021[[#This Row],[Remise%]]))</f>
        <v>28.349999999999998</v>
      </c>
      <c r="I853" s="5">
        <f>SUMIF(DétailTicketJuilletAoût2021!A848:A3880,DétailTicketJuilletAoût2021!J853,DétailTicketJuilletAoût2021!F848:F3880)</f>
        <v>8.5440000000000005</v>
      </c>
      <c r="J853">
        <f t="shared" si="85"/>
        <v>22176</v>
      </c>
      <c r="AE853" t="str" cm="1">
        <f t="array" ref="AE853">_xlfn.IFS(AG853=TicketJuilletAout2021[[#This Row],[NoTicket]],TicketJuilletAout2021[[#This Row],[CodeCli]])</f>
        <v>JAHEN</v>
      </c>
      <c r="AF853" s="20">
        <f t="shared" si="83"/>
        <v>90.899999999999991</v>
      </c>
      <c r="AG853">
        <f t="shared" si="84"/>
        <v>22181</v>
      </c>
    </row>
    <row r="854" spans="1:33" x14ac:dyDescent="0.25">
      <c r="A854">
        <v>21611</v>
      </c>
      <c r="B854">
        <v>69</v>
      </c>
      <c r="C854">
        <v>27.44</v>
      </c>
      <c r="D854">
        <v>4</v>
      </c>
      <c r="E854">
        <v>0</v>
      </c>
      <c r="F854" s="5">
        <f>DetailTicketJuilletAout2021[[#This Row],[Qte]]*(DetailTicketJuilletAout2021[[#This Row],[PrixUnit]]*(1-DetailTicketJuilletAout2021[[#This Row],[Remise%]]))</f>
        <v>109.76</v>
      </c>
      <c r="I854" s="5">
        <f>SUMIF(DétailTicketJuilletAoût2021!A849:A3881,DétailTicketJuilletAoût2021!J854,DétailTicketJuilletAoût2021!F849:F3881)</f>
        <v>35.67</v>
      </c>
      <c r="J854">
        <f t="shared" si="85"/>
        <v>22177</v>
      </c>
      <c r="AE854" t="str" cm="1">
        <f t="array" ref="AE854">_xlfn.IFS(AG854=TicketJuilletAout2021[[#This Row],[NoTicket]],TicketJuilletAout2021[[#This Row],[CodeCli]])</f>
        <v>CÉDAU</v>
      </c>
      <c r="AF854" s="20">
        <f t="shared" si="83"/>
        <v>18.056333333333331</v>
      </c>
      <c r="AG854">
        <f t="shared" si="84"/>
        <v>22182</v>
      </c>
    </row>
    <row r="855" spans="1:33" x14ac:dyDescent="0.25">
      <c r="A855">
        <v>21612</v>
      </c>
      <c r="B855">
        <v>17</v>
      </c>
      <c r="C855">
        <v>29.73</v>
      </c>
      <c r="D855">
        <v>3</v>
      </c>
      <c r="E855">
        <v>0</v>
      </c>
      <c r="F855" s="5">
        <f>DetailTicketJuilletAout2021[[#This Row],[Qte]]*(DetailTicketJuilletAout2021[[#This Row],[PrixUnit]]*(1-DetailTicketJuilletAout2021[[#This Row],[Remise%]]))</f>
        <v>89.19</v>
      </c>
      <c r="I855" s="5">
        <f>SUMIF(DétailTicketJuilletAoût2021!A850:A3882,DétailTicketJuilletAoût2021!J855,DétailTicketJuilletAoût2021!F850:F3882)</f>
        <v>158.71</v>
      </c>
      <c r="J855">
        <f t="shared" si="85"/>
        <v>22178</v>
      </c>
      <c r="AE855" t="str" cm="1">
        <f t="array" ref="AE855">_xlfn.IFS(AG855=TicketJuilletAout2021[[#This Row],[NoTicket]],TicketJuilletAout2021[[#This Row],[CodeCli]])</f>
        <v>ERDUR</v>
      </c>
      <c r="AF855" s="20">
        <f t="shared" si="83"/>
        <v>50.392749999999999</v>
      </c>
      <c r="AG855">
        <f t="shared" si="84"/>
        <v>22183</v>
      </c>
    </row>
    <row r="856" spans="1:33" x14ac:dyDescent="0.25">
      <c r="A856">
        <v>21612</v>
      </c>
      <c r="B856">
        <v>43</v>
      </c>
      <c r="C856">
        <v>35.06</v>
      </c>
      <c r="D856">
        <v>3</v>
      </c>
      <c r="E856">
        <v>0</v>
      </c>
      <c r="F856" s="5">
        <f>DetailTicketJuilletAout2021[[#This Row],[Qte]]*(DetailTicketJuilletAout2021[[#This Row],[PrixUnit]]*(1-DetailTicketJuilletAout2021[[#This Row],[Remise%]]))</f>
        <v>105.18</v>
      </c>
      <c r="I856" s="5">
        <f>SUMIF(DétailTicketJuilletAoût2021!A851:A3883,DétailTicketJuilletAoût2021!J856,DétailTicketJuilletAoût2021!F851:F3883)</f>
        <v>170.60249999999999</v>
      </c>
      <c r="J856">
        <f t="shared" si="85"/>
        <v>22179</v>
      </c>
      <c r="AE856" t="str" cm="1">
        <f t="array" ref="AE856">_xlfn.IFS(AG856=TicketJuilletAout2021[[#This Row],[NoTicket]],TicketJuilletAout2021[[#This Row],[CodeCli]])</f>
        <v>ARBLA</v>
      </c>
      <c r="AF856" s="20">
        <f t="shared" si="83"/>
        <v>28.041200000000003</v>
      </c>
      <c r="AG856">
        <f t="shared" si="84"/>
        <v>22184</v>
      </c>
    </row>
    <row r="857" spans="1:33" x14ac:dyDescent="0.25">
      <c r="A857">
        <v>21612</v>
      </c>
      <c r="B857">
        <v>61</v>
      </c>
      <c r="C857">
        <v>21.65</v>
      </c>
      <c r="D857">
        <v>3</v>
      </c>
      <c r="E857">
        <v>0</v>
      </c>
      <c r="F857" s="5">
        <f>DetailTicketJuilletAout2021[[#This Row],[Qte]]*(DetailTicketJuilletAout2021[[#This Row],[PrixUnit]]*(1-DetailTicketJuilletAout2021[[#This Row],[Remise%]]))</f>
        <v>64.949999999999989</v>
      </c>
      <c r="I857" s="5">
        <f>SUMIF(DétailTicketJuilletAoût2021!A852:A3884,DétailTicketJuilletAoût2021!J857,DétailTicketJuilletAoût2021!F852:F3884)</f>
        <v>176.8665</v>
      </c>
      <c r="J857">
        <f t="shared" si="85"/>
        <v>22180</v>
      </c>
      <c r="AE857" t="str" cm="1">
        <f t="array" ref="AE857">_xlfn.IFS(AG857=TicketJuilletAout2021[[#This Row],[NoTicket]],TicketJuilletAout2021[[#This Row],[CodeCli]])</f>
        <v>BETIZ</v>
      </c>
      <c r="AF857" s="20">
        <f t="shared" si="83"/>
        <v>32.020000000000003</v>
      </c>
      <c r="AG857">
        <f t="shared" si="84"/>
        <v>22185</v>
      </c>
    </row>
    <row r="858" spans="1:33" x14ac:dyDescent="0.25">
      <c r="A858">
        <v>21612</v>
      </c>
      <c r="B858">
        <v>76</v>
      </c>
      <c r="C858">
        <v>13.72</v>
      </c>
      <c r="D858">
        <v>4</v>
      </c>
      <c r="E858">
        <v>0</v>
      </c>
      <c r="F858" s="5">
        <f>DetailTicketJuilletAout2021[[#This Row],[Qte]]*(DetailTicketJuilletAout2021[[#This Row],[PrixUnit]]*(1-DetailTicketJuilletAout2021[[#This Row],[Remise%]]))</f>
        <v>54.88</v>
      </c>
      <c r="I858" s="5">
        <f>SUMIF(DétailTicketJuilletAoût2021!A853:A3885,DétailTicketJuilletAoût2021!J858,DétailTicketJuilletAoût2021!F853:F3885)</f>
        <v>90.899999999999991</v>
      </c>
      <c r="J858">
        <f t="shared" si="85"/>
        <v>22181</v>
      </c>
      <c r="AE858" t="str" cm="1">
        <f t="array" ref="AE858">_xlfn.IFS(AG858=TicketJuilletAout2021[[#This Row],[NoTicket]],TicketJuilletAout2021[[#This Row],[CodeCli]])</f>
        <v>MOELK</v>
      </c>
      <c r="AF858" s="20">
        <f t="shared" si="83"/>
        <v>58.568249999999999</v>
      </c>
      <c r="AG858">
        <f t="shared" si="84"/>
        <v>22186</v>
      </c>
    </row>
    <row r="859" spans="1:33" x14ac:dyDescent="0.25">
      <c r="A859">
        <v>21613</v>
      </c>
      <c r="B859">
        <v>59</v>
      </c>
      <c r="C859">
        <v>41.92</v>
      </c>
      <c r="D859">
        <v>4</v>
      </c>
      <c r="E859">
        <v>0</v>
      </c>
      <c r="F859" s="5">
        <f>DetailTicketJuilletAout2021[[#This Row],[Qte]]*(DetailTicketJuilletAout2021[[#This Row],[PrixUnit]]*(1-DetailTicketJuilletAout2021[[#This Row],[Remise%]]))</f>
        <v>167.68</v>
      </c>
      <c r="I859" s="5">
        <f>SUMIF(DétailTicketJuilletAoût2021!A854:A3886,DétailTicketJuilletAoût2021!J859,DétailTicketJuilletAoût2021!F854:F3886)</f>
        <v>54.168999999999997</v>
      </c>
      <c r="J859">
        <f t="shared" si="85"/>
        <v>22182</v>
      </c>
      <c r="AE859" t="str" cm="1">
        <f t="array" ref="AE859">_xlfn.IFS(AG859=TicketJuilletAout2021[[#This Row],[NoTicket]],TicketJuilletAout2021[[#This Row],[CodeCli]])</f>
        <v>DIGOM</v>
      </c>
      <c r="AF859" s="20">
        <f t="shared" si="83"/>
        <v>57.94</v>
      </c>
      <c r="AG859">
        <f t="shared" si="84"/>
        <v>22187</v>
      </c>
    </row>
    <row r="860" spans="1:33" x14ac:dyDescent="0.25">
      <c r="A860">
        <v>21614</v>
      </c>
      <c r="B860">
        <v>30</v>
      </c>
      <c r="C860">
        <v>19.670000000000002</v>
      </c>
      <c r="D860">
        <v>4</v>
      </c>
      <c r="E860">
        <v>0</v>
      </c>
      <c r="F860" s="5">
        <f>DetailTicketJuilletAout2021[[#This Row],[Qte]]*(DetailTicketJuilletAout2021[[#This Row],[PrixUnit]]*(1-DetailTicketJuilletAout2021[[#This Row],[Remise%]]))</f>
        <v>78.680000000000007</v>
      </c>
      <c r="I860" s="5">
        <f>SUMIF(DétailTicketJuilletAoût2021!A855:A3887,DétailTicketJuilletAoût2021!J860,DétailTicketJuilletAoût2021!F855:F3887)</f>
        <v>100.7855</v>
      </c>
      <c r="J860">
        <f t="shared" si="85"/>
        <v>22183</v>
      </c>
      <c r="AE860" t="str" cm="1">
        <f t="array" ref="AE860">_xlfn.IFS(AG860=TicketJuilletAout2021[[#This Row],[NoTicket]],TicketJuilletAout2021[[#This Row],[CodeCli]])</f>
        <v>PAJAL</v>
      </c>
      <c r="AF860" s="20">
        <f t="shared" si="83"/>
        <v>54.552166666666665</v>
      </c>
      <c r="AG860">
        <f t="shared" si="84"/>
        <v>22188</v>
      </c>
    </row>
    <row r="861" spans="1:33" x14ac:dyDescent="0.25">
      <c r="A861">
        <v>21614</v>
      </c>
      <c r="B861">
        <v>66</v>
      </c>
      <c r="C861">
        <v>12.96</v>
      </c>
      <c r="D861">
        <v>3</v>
      </c>
      <c r="E861">
        <v>0</v>
      </c>
      <c r="F861" s="5">
        <f>DetailTicketJuilletAout2021[[#This Row],[Qte]]*(DetailTicketJuilletAout2021[[#This Row],[PrixUnit]]*(1-DetailTicketJuilletAout2021[[#This Row],[Remise%]]))</f>
        <v>38.880000000000003</v>
      </c>
      <c r="I861" s="5">
        <f>SUMIF(DétailTicketJuilletAoût2021!A856:A3888,DétailTicketJuilletAoût2021!J861,DétailTicketJuilletAoût2021!F856:F3888)</f>
        <v>140.20600000000002</v>
      </c>
      <c r="J861">
        <f t="shared" si="85"/>
        <v>22184</v>
      </c>
      <c r="AE861" t="str" cm="1">
        <f t="array" ref="AE861">_xlfn.IFS(AG861=TicketJuilletAout2021[[#This Row],[NoTicket]],TicketJuilletAout2021[[#This Row],[CodeCli]])</f>
        <v>GESEF</v>
      </c>
      <c r="AF861" s="20">
        <f t="shared" si="83"/>
        <v>43.144999999999996</v>
      </c>
      <c r="AG861">
        <f t="shared" si="84"/>
        <v>22189</v>
      </c>
    </row>
    <row r="862" spans="1:33" x14ac:dyDescent="0.25">
      <c r="A862">
        <v>21615</v>
      </c>
      <c r="B862">
        <v>4</v>
      </c>
      <c r="C862">
        <v>16.77</v>
      </c>
      <c r="D862">
        <v>4</v>
      </c>
      <c r="E862">
        <v>0.05</v>
      </c>
      <c r="F862" s="5">
        <f>DetailTicketJuilletAout2021[[#This Row],[Qte]]*(DetailTicketJuilletAout2021[[#This Row],[PrixUnit]]*(1-DetailTicketJuilletAout2021[[#This Row],[Remise%]]))</f>
        <v>63.725999999999992</v>
      </c>
      <c r="I862" s="5">
        <f>SUMIF(DétailTicketJuilletAoût2021!A857:A3889,DétailTicketJuilletAoût2021!J862,DétailTicketJuilletAoût2021!F857:F3889)</f>
        <v>32.020000000000003</v>
      </c>
      <c r="J862">
        <f t="shared" si="85"/>
        <v>22185</v>
      </c>
      <c r="AE862" t="str" cm="1">
        <f t="array" ref="AE862">_xlfn.IFS(AG862=TicketJuilletAout2021[[#This Row],[NoTicket]],TicketJuilletAout2021[[#This Row],[CodeCli]])</f>
        <v xml:space="preserve">DELE </v>
      </c>
      <c r="AF862" s="20">
        <f t="shared" si="83"/>
        <v>112.5</v>
      </c>
      <c r="AG862">
        <f t="shared" si="84"/>
        <v>22190</v>
      </c>
    </row>
    <row r="863" spans="1:33" x14ac:dyDescent="0.25">
      <c r="A863">
        <v>21615</v>
      </c>
      <c r="B863">
        <v>72</v>
      </c>
      <c r="C863">
        <v>26.53</v>
      </c>
      <c r="D863">
        <v>3</v>
      </c>
      <c r="E863">
        <v>0</v>
      </c>
      <c r="F863" s="5">
        <f>DetailTicketJuilletAout2021[[#This Row],[Qte]]*(DetailTicketJuilletAout2021[[#This Row],[PrixUnit]]*(1-DetailTicketJuilletAout2021[[#This Row],[Remise%]]))</f>
        <v>79.59</v>
      </c>
      <c r="I863" s="5">
        <f>SUMIF(DétailTicketJuilletAoût2021!A858:A3890,DétailTicketJuilletAoût2021!J863,DétailTicketJuilletAoût2021!F858:F3890)</f>
        <v>117.1365</v>
      </c>
      <c r="J863">
        <f t="shared" si="85"/>
        <v>22186</v>
      </c>
      <c r="AE863" t="str" cm="1">
        <f t="array" ref="AE863">_xlfn.IFS(AG863=TicketJuilletAout2021[[#This Row],[NoTicket]],TicketJuilletAout2021[[#This Row],[CodeCli]])</f>
        <v>CHBOT</v>
      </c>
      <c r="AF863" s="20">
        <f t="shared" si="83"/>
        <v>45.734999999999999</v>
      </c>
      <c r="AG863">
        <f t="shared" si="84"/>
        <v>22191</v>
      </c>
    </row>
    <row r="864" spans="1:33" x14ac:dyDescent="0.25">
      <c r="A864">
        <v>21615</v>
      </c>
      <c r="B864">
        <v>73</v>
      </c>
      <c r="C864">
        <v>11.43</v>
      </c>
      <c r="D864">
        <v>3</v>
      </c>
      <c r="E864">
        <v>0.05</v>
      </c>
      <c r="F864" s="5">
        <f>DetailTicketJuilletAout2021[[#This Row],[Qte]]*(DetailTicketJuilletAout2021[[#This Row],[PrixUnit]]*(1-DetailTicketJuilletAout2021[[#This Row],[Remise%]]))</f>
        <v>32.575499999999998</v>
      </c>
      <c r="I864" s="5">
        <f>SUMIF(DétailTicketJuilletAoût2021!A859:A3891,DétailTicketJuilletAoût2021!J864,DétailTicketJuilletAoût2021!F859:F3891)</f>
        <v>57.94</v>
      </c>
      <c r="J864">
        <f t="shared" si="85"/>
        <v>22187</v>
      </c>
      <c r="AE864" t="str" cm="1">
        <f t="array" ref="AE864">_xlfn.IFS(AG864=TicketJuilletAout2021[[#This Row],[NoTicket]],TicketJuilletAout2021[[#This Row],[CodeCli]])</f>
        <v>BEGAL</v>
      </c>
      <c r="AF864" s="20">
        <f t="shared" si="83"/>
        <v>61.05</v>
      </c>
      <c r="AG864">
        <f t="shared" si="84"/>
        <v>22192</v>
      </c>
    </row>
    <row r="865" spans="1:33" x14ac:dyDescent="0.25">
      <c r="A865">
        <v>21616</v>
      </c>
      <c r="B865">
        <v>30</v>
      </c>
      <c r="C865">
        <v>19.670000000000002</v>
      </c>
      <c r="D865">
        <v>4</v>
      </c>
      <c r="E865">
        <v>0</v>
      </c>
      <c r="F865" s="5">
        <f>DetailTicketJuilletAout2021[[#This Row],[Qte]]*(DetailTicketJuilletAout2021[[#This Row],[PrixUnit]]*(1-DetailTicketJuilletAout2021[[#This Row],[Remise%]]))</f>
        <v>78.680000000000007</v>
      </c>
      <c r="I865" s="5">
        <f>SUMIF(DétailTicketJuilletAoût2021!A860:A3892,DétailTicketJuilletAoût2021!J865,DétailTicketJuilletAoût2021!F860:F3892)</f>
        <v>163.65649999999999</v>
      </c>
      <c r="J865">
        <f t="shared" si="85"/>
        <v>22188</v>
      </c>
      <c r="AE865" t="str" cm="1">
        <f t="array" ref="AE865">_xlfn.IFS(AG865=TicketJuilletAout2021[[#This Row],[NoTicket]],TicketJuilletAout2021[[#This Row],[CodeCli]])</f>
        <v>NAROU</v>
      </c>
      <c r="AF865" s="20">
        <f t="shared" si="83"/>
        <v>41.704500000000003</v>
      </c>
      <c r="AG865">
        <f t="shared" si="84"/>
        <v>22193</v>
      </c>
    </row>
    <row r="866" spans="1:33" x14ac:dyDescent="0.25">
      <c r="A866">
        <v>21616</v>
      </c>
      <c r="B866">
        <v>40</v>
      </c>
      <c r="C866">
        <v>14.03</v>
      </c>
      <c r="D866">
        <v>4</v>
      </c>
      <c r="E866">
        <v>0.2</v>
      </c>
      <c r="F866" s="5">
        <f>DetailTicketJuilletAout2021[[#This Row],[Qte]]*(DetailTicketJuilletAout2021[[#This Row],[PrixUnit]]*(1-DetailTicketJuilletAout2021[[#This Row],[Remise%]]))</f>
        <v>44.896000000000001</v>
      </c>
      <c r="I866" s="5">
        <f>SUMIF(DétailTicketJuilletAoût2021!A861:A3893,DétailTicketJuilletAoût2021!J866,DétailTicketJuilletAoût2021!F861:F3893)</f>
        <v>86.289999999999992</v>
      </c>
      <c r="J866">
        <f t="shared" si="85"/>
        <v>22189</v>
      </c>
      <c r="AE866" t="str" cm="1">
        <f t="array" ref="AE866">_xlfn.IFS(AG866=TicketJuilletAout2021[[#This Row],[NoTicket]],TicketJuilletAout2021[[#This Row],[CodeCli]])</f>
        <v>CLJAN</v>
      </c>
      <c r="AF866" s="20">
        <f t="shared" si="83"/>
        <v>34.825749999999999</v>
      </c>
      <c r="AG866">
        <f t="shared" si="84"/>
        <v>22194</v>
      </c>
    </row>
    <row r="867" spans="1:33" x14ac:dyDescent="0.25">
      <c r="A867">
        <v>21616</v>
      </c>
      <c r="B867">
        <v>54</v>
      </c>
      <c r="C867">
        <v>5.64</v>
      </c>
      <c r="D867">
        <v>4</v>
      </c>
      <c r="E867">
        <v>0.2</v>
      </c>
      <c r="F867" s="5">
        <f>DetailTicketJuilletAout2021[[#This Row],[Qte]]*(DetailTicketJuilletAout2021[[#This Row],[PrixUnit]]*(1-DetailTicketJuilletAout2021[[#This Row],[Remise%]]))</f>
        <v>18.047999999999998</v>
      </c>
      <c r="I867" s="5">
        <f>SUMIF(DétailTicketJuilletAoût2021!A862:A3894,DétailTicketJuilletAoût2021!J867,DétailTicketJuilletAoût2021!F862:F3894)</f>
        <v>112.5</v>
      </c>
      <c r="J867">
        <f t="shared" si="85"/>
        <v>22190</v>
      </c>
      <c r="AE867" t="str" cm="1">
        <f t="array" ref="AE867">_xlfn.IFS(AG867=TicketJuilletAout2021[[#This Row],[NoTicket]],TicketJuilletAout2021[[#This Row],[CodeCli]])</f>
        <v>ERBEC</v>
      </c>
      <c r="AF867" s="20">
        <f t="shared" si="83"/>
        <v>32.020000000000003</v>
      </c>
      <c r="AG867">
        <f t="shared" si="84"/>
        <v>22195</v>
      </c>
    </row>
    <row r="868" spans="1:33" x14ac:dyDescent="0.25">
      <c r="A868">
        <v>21617</v>
      </c>
      <c r="B868">
        <v>11</v>
      </c>
      <c r="C868">
        <v>16.010000000000002</v>
      </c>
      <c r="D868">
        <v>4</v>
      </c>
      <c r="E868">
        <v>0.1</v>
      </c>
      <c r="F868" s="5">
        <f>DetailTicketJuilletAout2021[[#This Row],[Qte]]*(DetailTicketJuilletAout2021[[#This Row],[PrixUnit]]*(1-DetailTicketJuilletAout2021[[#This Row],[Remise%]]))</f>
        <v>57.63600000000001</v>
      </c>
      <c r="I868" s="5">
        <f>SUMIF(DétailTicketJuilletAoût2021!A863:A3895,DétailTicketJuilletAoût2021!J868,DétailTicketJuilletAoût2021!F863:F3895)</f>
        <v>91.47</v>
      </c>
      <c r="J868">
        <f t="shared" si="85"/>
        <v>22191</v>
      </c>
      <c r="AE868" t="str" cm="1">
        <f t="array" ref="AE868">_xlfn.IFS(AG868=TicketJuilletAout2021[[#This Row],[NoTicket]],TicketJuilletAout2021[[#This Row],[CodeCli]])</f>
        <v>DAMIC</v>
      </c>
      <c r="AF868" s="20">
        <f t="shared" si="83"/>
        <v>20.02</v>
      </c>
      <c r="AG868">
        <f t="shared" si="84"/>
        <v>22196</v>
      </c>
    </row>
    <row r="869" spans="1:33" x14ac:dyDescent="0.25">
      <c r="A869">
        <v>21617</v>
      </c>
      <c r="B869">
        <v>40</v>
      </c>
      <c r="C869">
        <v>14.03</v>
      </c>
      <c r="D869">
        <v>4</v>
      </c>
      <c r="E869">
        <v>0.1</v>
      </c>
      <c r="F869" s="5">
        <f>DetailTicketJuilletAout2021[[#This Row],[Qte]]*(DetailTicketJuilletAout2021[[#This Row],[PrixUnit]]*(1-DetailTicketJuilletAout2021[[#This Row],[Remise%]]))</f>
        <v>50.507999999999996</v>
      </c>
      <c r="I869" s="5">
        <f>SUMIF(DétailTicketJuilletAoût2021!A864:A3896,DétailTicketJuilletAoût2021!J869,DétailTicketJuilletAoût2021!F864:F3896)</f>
        <v>122.1</v>
      </c>
      <c r="J869">
        <f t="shared" si="85"/>
        <v>22192</v>
      </c>
      <c r="AE869" t="str" cm="1">
        <f t="array" ref="AE869">_xlfn.IFS(AG869=TicketJuilletAout2021[[#This Row],[NoTicket]],TicketJuilletAout2021[[#This Row],[CodeCli]])</f>
        <v>ERDUR</v>
      </c>
      <c r="AF869" s="20">
        <f t="shared" si="83"/>
        <v>29.081000000000003</v>
      </c>
      <c r="AG869">
        <f t="shared" si="84"/>
        <v>22197</v>
      </c>
    </row>
    <row r="870" spans="1:33" x14ac:dyDescent="0.25">
      <c r="A870">
        <v>21617</v>
      </c>
      <c r="B870">
        <v>57</v>
      </c>
      <c r="C870">
        <v>14.94</v>
      </c>
      <c r="D870">
        <v>4</v>
      </c>
      <c r="E870">
        <v>0.1</v>
      </c>
      <c r="F870" s="5">
        <f>DetailTicketJuilletAout2021[[#This Row],[Qte]]*(DetailTicketJuilletAout2021[[#This Row],[PrixUnit]]*(1-DetailTicketJuilletAout2021[[#This Row],[Remise%]]))</f>
        <v>53.783999999999999</v>
      </c>
      <c r="I870" s="5">
        <f>SUMIF(DétailTicketJuilletAoût2021!A865:A3897,DétailTicketJuilletAoût2021!J870,DétailTicketJuilletAoût2021!F865:F3897)</f>
        <v>166.81800000000001</v>
      </c>
      <c r="J870">
        <f t="shared" si="85"/>
        <v>22193</v>
      </c>
      <c r="AE870" t="str" cm="1">
        <f t="array" ref="AE870">_xlfn.IFS(AG870=TicketJuilletAout2021[[#This Row],[NoTicket]],TicketJuilletAout2021[[#This Row],[CodeCli]])</f>
        <v>CHLAB</v>
      </c>
      <c r="AF870" s="20">
        <f t="shared" si="83"/>
        <v>52.59</v>
      </c>
      <c r="AG870">
        <f t="shared" si="84"/>
        <v>22198</v>
      </c>
    </row>
    <row r="871" spans="1:33" x14ac:dyDescent="0.25">
      <c r="A871">
        <v>21617</v>
      </c>
      <c r="B871">
        <v>59</v>
      </c>
      <c r="C871">
        <v>41.92</v>
      </c>
      <c r="D871">
        <v>4</v>
      </c>
      <c r="E871">
        <v>0.1</v>
      </c>
      <c r="F871" s="5">
        <f>DetailTicketJuilletAout2021[[#This Row],[Qte]]*(DetailTicketJuilletAout2021[[#This Row],[PrixUnit]]*(1-DetailTicketJuilletAout2021[[#This Row],[Remise%]]))</f>
        <v>150.91200000000001</v>
      </c>
      <c r="I871" s="5">
        <f>SUMIF(DétailTicketJuilletAoût2021!A866:A3898,DétailTicketJuilletAoût2021!J871,DétailTicketJuilletAoût2021!F866:F3898)</f>
        <v>208.9545</v>
      </c>
      <c r="J871">
        <f t="shared" si="85"/>
        <v>22194</v>
      </c>
      <c r="AE871" t="str" cm="1">
        <f t="array" ref="AE871">_xlfn.IFS(AG871=TicketJuilletAout2021[[#This Row],[NoTicket]],TicketJuilletAout2021[[#This Row],[CodeCli]])</f>
        <v>RIDAN</v>
      </c>
      <c r="AF871" s="20">
        <f t="shared" si="83"/>
        <v>61.740000000000009</v>
      </c>
      <c r="AG871">
        <f t="shared" si="84"/>
        <v>22199</v>
      </c>
    </row>
    <row r="872" spans="1:33" x14ac:dyDescent="0.25">
      <c r="A872">
        <v>21618</v>
      </c>
      <c r="B872">
        <v>12</v>
      </c>
      <c r="C872">
        <v>28.97</v>
      </c>
      <c r="D872">
        <v>4</v>
      </c>
      <c r="E872">
        <v>0.25</v>
      </c>
      <c r="F872" s="5">
        <f>DetailTicketJuilletAout2021[[#This Row],[Qte]]*(DetailTicketJuilletAout2021[[#This Row],[PrixUnit]]*(1-DetailTicketJuilletAout2021[[#This Row],[Remise%]]))</f>
        <v>86.91</v>
      </c>
      <c r="I872" s="5">
        <f>SUMIF(DétailTicketJuilletAoût2021!A867:A3899,DétailTicketJuilletAoût2021!J872,DétailTicketJuilletAoût2021!F867:F3899)</f>
        <v>32.020000000000003</v>
      </c>
      <c r="J872">
        <f t="shared" si="85"/>
        <v>22195</v>
      </c>
      <c r="AE872" t="str" cm="1">
        <f t="array" ref="AE872">_xlfn.IFS(AG872=TicketJuilletAout2021[[#This Row],[NoTicket]],TicketJuilletAout2021[[#This Row],[CodeCli]])</f>
        <v>SYBEL</v>
      </c>
      <c r="AF872" s="20">
        <f t="shared" si="83"/>
        <v>36.520000000000003</v>
      </c>
      <c r="AG872">
        <f t="shared" si="84"/>
        <v>22200</v>
      </c>
    </row>
    <row r="873" spans="1:33" x14ac:dyDescent="0.25">
      <c r="A873">
        <v>21618</v>
      </c>
      <c r="B873">
        <v>31</v>
      </c>
      <c r="C873">
        <v>9.4499999999999993</v>
      </c>
      <c r="D873">
        <v>3</v>
      </c>
      <c r="E873">
        <v>0</v>
      </c>
      <c r="F873" s="5">
        <f>DetailTicketJuilletAout2021[[#This Row],[Qte]]*(DetailTicketJuilletAout2021[[#This Row],[PrixUnit]]*(1-DetailTicketJuilletAout2021[[#This Row],[Remise%]]))</f>
        <v>28.349999999999998</v>
      </c>
      <c r="I873" s="5">
        <f>SUMIF(DétailTicketJuilletAoût2021!A868:A3900,DétailTicketJuilletAoût2021!J873,DétailTicketJuilletAoût2021!F868:F3900)</f>
        <v>60.06</v>
      </c>
      <c r="J873">
        <f t="shared" si="85"/>
        <v>22196</v>
      </c>
      <c r="AE873" t="str" cm="1">
        <f t="array" ref="AE873">_xlfn.IFS(AG873=TicketJuilletAout2021[[#This Row],[NoTicket]],TicketJuilletAout2021[[#This Row],[CodeCli]])</f>
        <v>YAKAL</v>
      </c>
      <c r="AF873" s="20">
        <f t="shared" si="83"/>
        <v>26.068000000000001</v>
      </c>
      <c r="AG873">
        <f t="shared" si="84"/>
        <v>22201</v>
      </c>
    </row>
    <row r="874" spans="1:33" x14ac:dyDescent="0.25">
      <c r="A874">
        <v>21618</v>
      </c>
      <c r="B874">
        <v>33</v>
      </c>
      <c r="C874">
        <v>1.83</v>
      </c>
      <c r="D874">
        <v>3</v>
      </c>
      <c r="E874">
        <v>0</v>
      </c>
      <c r="F874" s="5">
        <f>DetailTicketJuilletAout2021[[#This Row],[Qte]]*(DetailTicketJuilletAout2021[[#This Row],[PrixUnit]]*(1-DetailTicketJuilletAout2021[[#This Row],[Remise%]]))</f>
        <v>5.49</v>
      </c>
      <c r="I874" s="5">
        <f>SUMIF(DétailTicketJuilletAoût2021!A869:A3901,DétailTicketJuilletAoût2021!J874,DétailTicketJuilletAoût2021!F869:F3901)</f>
        <v>174.48600000000002</v>
      </c>
      <c r="J874">
        <f t="shared" si="85"/>
        <v>22197</v>
      </c>
      <c r="AE874" t="str" cm="1">
        <f t="array" ref="AE874">_xlfn.IFS(AG874=TicketJuilletAout2021[[#This Row],[NoTicket]],TicketJuilletAout2021[[#This Row],[CodeCli]])</f>
        <v>DAMIC</v>
      </c>
      <c r="AF874" s="20">
        <f t="shared" si="83"/>
        <v>69.28</v>
      </c>
      <c r="AG874">
        <f t="shared" si="84"/>
        <v>22202</v>
      </c>
    </row>
    <row r="875" spans="1:33" x14ac:dyDescent="0.25">
      <c r="A875">
        <v>21618</v>
      </c>
      <c r="B875">
        <v>60</v>
      </c>
      <c r="C875">
        <v>25.92</v>
      </c>
      <c r="D875">
        <v>3</v>
      </c>
      <c r="E875">
        <v>0.25</v>
      </c>
      <c r="F875" s="5">
        <f>DetailTicketJuilletAout2021[[#This Row],[Qte]]*(DetailTicketJuilletAout2021[[#This Row],[PrixUnit]]*(1-DetailTicketJuilletAout2021[[#This Row],[Remise%]]))</f>
        <v>58.320000000000007</v>
      </c>
      <c r="I875" s="5">
        <f>SUMIF(DétailTicketJuilletAoût2021!A870:A3902,DétailTicketJuilletAoût2021!J875,DétailTicketJuilletAoût2021!F870:F3902)</f>
        <v>105.18</v>
      </c>
      <c r="J875">
        <f t="shared" si="85"/>
        <v>22198</v>
      </c>
      <c r="AE875" t="str" cm="1">
        <f t="array" ref="AE875">_xlfn.IFS(AG875=TicketJuilletAout2021[[#This Row],[NoTicket]],TicketJuilletAout2021[[#This Row],[CodeCli]])</f>
        <v>PALER</v>
      </c>
      <c r="AF875" s="20">
        <f t="shared" si="83"/>
        <v>23.785</v>
      </c>
      <c r="AG875">
        <f t="shared" si="84"/>
        <v>22203</v>
      </c>
    </row>
    <row r="876" spans="1:33" x14ac:dyDescent="0.25">
      <c r="A876">
        <v>21619</v>
      </c>
      <c r="B876">
        <v>31</v>
      </c>
      <c r="C876">
        <v>9.4499999999999993</v>
      </c>
      <c r="D876">
        <v>3</v>
      </c>
      <c r="E876">
        <v>0</v>
      </c>
      <c r="F876" s="5">
        <f>DetailTicketJuilletAout2021[[#This Row],[Qte]]*(DetailTicketJuilletAout2021[[#This Row],[PrixUnit]]*(1-DetailTicketJuilletAout2021[[#This Row],[Remise%]]))</f>
        <v>28.349999999999998</v>
      </c>
      <c r="I876" s="5">
        <f>SUMIF(DétailTicketJuilletAoût2021!A871:A3903,DétailTicketJuilletAoût2021!J876,DétailTicketJuilletAoût2021!F871:F3903)</f>
        <v>123.48000000000002</v>
      </c>
      <c r="J876">
        <f t="shared" si="85"/>
        <v>22199</v>
      </c>
      <c r="AE876" t="str" cm="1">
        <f t="array" ref="AE876">_xlfn.IFS(AG876=TicketJuilletAout2021[[#This Row],[NoTicket]],TicketJuilletAout2021[[#This Row],[CodeCli]])</f>
        <v>DIGOM</v>
      </c>
      <c r="AF876" s="20">
        <f t="shared" si="83"/>
        <v>22.983750000000001</v>
      </c>
      <c r="AG876">
        <f t="shared" si="84"/>
        <v>22204</v>
      </c>
    </row>
    <row r="877" spans="1:33" x14ac:dyDescent="0.25">
      <c r="A877">
        <v>21619</v>
      </c>
      <c r="B877">
        <v>51</v>
      </c>
      <c r="C877">
        <v>40.4</v>
      </c>
      <c r="D877">
        <v>4</v>
      </c>
      <c r="E877">
        <v>0</v>
      </c>
      <c r="F877" s="5">
        <f>DetailTicketJuilletAout2021[[#This Row],[Qte]]*(DetailTicketJuilletAout2021[[#This Row],[PrixUnit]]*(1-DetailTicketJuilletAout2021[[#This Row],[Remise%]]))</f>
        <v>161.6</v>
      </c>
      <c r="I877" s="5">
        <f>SUMIF(DétailTicketJuilletAoût2021!A872:A3904,DétailTicketJuilletAoût2021!J877,DétailTicketJuilletAoût2021!F872:F3904)</f>
        <v>73.040000000000006</v>
      </c>
      <c r="J877">
        <f t="shared" si="85"/>
        <v>22200</v>
      </c>
      <c r="AE877" t="str" cm="1">
        <f t="array" ref="AE877">_xlfn.IFS(AG877=TicketJuilletAout2021[[#This Row],[NoTicket]],TicketJuilletAout2021[[#This Row],[CodeCli]])</f>
        <v>CHGRA</v>
      </c>
      <c r="AF877" s="20">
        <f t="shared" si="83"/>
        <v>219.06999999999996</v>
      </c>
      <c r="AG877">
        <f t="shared" si="84"/>
        <v>22205</v>
      </c>
    </row>
    <row r="878" spans="1:33" x14ac:dyDescent="0.25">
      <c r="A878">
        <v>21619</v>
      </c>
      <c r="B878">
        <v>58</v>
      </c>
      <c r="C878">
        <v>10.06</v>
      </c>
      <c r="D878">
        <v>3</v>
      </c>
      <c r="E878">
        <v>0</v>
      </c>
      <c r="F878" s="5">
        <f>DetailTicketJuilletAout2021[[#This Row],[Qte]]*(DetailTicketJuilletAout2021[[#This Row],[PrixUnit]]*(1-DetailTicketJuilletAout2021[[#This Row],[Remise%]]))</f>
        <v>30.18</v>
      </c>
      <c r="I878" s="5">
        <f>SUMIF(DétailTicketJuilletAoût2021!A873:A3905,DétailTicketJuilletAoût2021!J878,DétailTicketJuilletAoût2021!F873:F3905)</f>
        <v>26.068000000000001</v>
      </c>
      <c r="J878">
        <f t="shared" si="85"/>
        <v>22201</v>
      </c>
      <c r="AE878" t="str" cm="1">
        <f t="array" ref="AE878">_xlfn.IFS(AG878=TicketJuilletAout2021[[#This Row],[NoTicket]],TicketJuilletAout2021[[#This Row],[CodeCli]])</f>
        <v>PABEL</v>
      </c>
      <c r="AF878" s="20">
        <f t="shared" si="83"/>
        <v>20.375</v>
      </c>
      <c r="AG878">
        <f t="shared" si="84"/>
        <v>22206</v>
      </c>
    </row>
    <row r="879" spans="1:33" x14ac:dyDescent="0.25">
      <c r="A879">
        <v>21619</v>
      </c>
      <c r="B879">
        <v>72</v>
      </c>
      <c r="C879">
        <v>26.53</v>
      </c>
      <c r="D879">
        <v>3</v>
      </c>
      <c r="E879">
        <v>0</v>
      </c>
      <c r="F879" s="5">
        <f>DetailTicketJuilletAout2021[[#This Row],[Qte]]*(DetailTicketJuilletAout2021[[#This Row],[PrixUnit]]*(1-DetailTicketJuilletAout2021[[#This Row],[Remise%]]))</f>
        <v>79.59</v>
      </c>
      <c r="I879" s="5">
        <f>SUMIF(DétailTicketJuilletAoût2021!A874:A3906,DétailTicketJuilletAoût2021!J879,DétailTicketJuilletAoût2021!F874:F3906)</f>
        <v>138.56</v>
      </c>
      <c r="J879">
        <f t="shared" si="85"/>
        <v>22202</v>
      </c>
      <c r="AE879" t="str" cm="1">
        <f t="array" ref="AE879">_xlfn.IFS(AG879=TicketJuilletAout2021[[#This Row],[NoTicket]],TicketJuilletAout2021[[#This Row],[CodeCli]])</f>
        <v>NAROU</v>
      </c>
      <c r="AF879" s="20">
        <f t="shared" si="83"/>
        <v>40.456666666666663</v>
      </c>
      <c r="AG879">
        <f t="shared" si="84"/>
        <v>22207</v>
      </c>
    </row>
    <row r="880" spans="1:33" x14ac:dyDescent="0.25">
      <c r="A880">
        <v>21619</v>
      </c>
      <c r="B880">
        <v>73</v>
      </c>
      <c r="C880">
        <v>11.43</v>
      </c>
      <c r="D880">
        <v>4</v>
      </c>
      <c r="E880">
        <v>0</v>
      </c>
      <c r="F880" s="5">
        <f>DetailTicketJuilletAout2021[[#This Row],[Qte]]*(DetailTicketJuilletAout2021[[#This Row],[PrixUnit]]*(1-DetailTicketJuilletAout2021[[#This Row],[Remise%]]))</f>
        <v>45.72</v>
      </c>
      <c r="I880" s="5">
        <f>SUMIF(DétailTicketJuilletAoût2021!A875:A3907,DétailTicketJuilletAoût2021!J880,DétailTicketJuilletAoût2021!F875:F3907)</f>
        <v>47.57</v>
      </c>
      <c r="J880">
        <f t="shared" si="85"/>
        <v>22203</v>
      </c>
      <c r="AE880" t="str" cm="1">
        <f t="array" ref="AE880">_xlfn.IFS(AG880=TicketJuilletAout2021[[#This Row],[NoTicket]],TicketJuilletAout2021[[#This Row],[CodeCli]])</f>
        <v>PAJAL</v>
      </c>
      <c r="AF880" s="20">
        <f t="shared" si="83"/>
        <v>48.37</v>
      </c>
      <c r="AG880">
        <f t="shared" si="84"/>
        <v>22208</v>
      </c>
    </row>
    <row r="881" spans="1:33" x14ac:dyDescent="0.25">
      <c r="A881">
        <v>21620</v>
      </c>
      <c r="B881">
        <v>70</v>
      </c>
      <c r="C881">
        <v>11.43</v>
      </c>
      <c r="D881">
        <v>4</v>
      </c>
      <c r="E881">
        <v>0</v>
      </c>
      <c r="F881" s="5">
        <f>DetailTicketJuilletAout2021[[#This Row],[Qte]]*(DetailTicketJuilletAout2021[[#This Row],[PrixUnit]]*(1-DetailTicketJuilletAout2021[[#This Row],[Remise%]]))</f>
        <v>45.72</v>
      </c>
      <c r="I881" s="5">
        <f>SUMIF(DétailTicketJuilletAoût2021!A876:A3908,DétailTicketJuilletAoût2021!J881,DétailTicketJuilletAoût2021!F876:F3908)</f>
        <v>45.967500000000001</v>
      </c>
      <c r="J881">
        <f t="shared" si="85"/>
        <v>22204</v>
      </c>
      <c r="AE881" t="str" cm="1">
        <f t="array" ref="AE881">_xlfn.IFS(AG881=TicketJuilletAout2021[[#This Row],[NoTicket]],TicketJuilletAout2021[[#This Row],[CodeCli]])</f>
        <v>JÉBAZ</v>
      </c>
      <c r="AF881" s="20">
        <f t="shared" si="83"/>
        <v>98.544000000000025</v>
      </c>
      <c r="AG881">
        <f t="shared" si="84"/>
        <v>22209</v>
      </c>
    </row>
    <row r="882" spans="1:33" x14ac:dyDescent="0.25">
      <c r="A882">
        <v>21620</v>
      </c>
      <c r="B882">
        <v>72</v>
      </c>
      <c r="C882">
        <v>26.53</v>
      </c>
      <c r="D882">
        <v>3</v>
      </c>
      <c r="E882">
        <v>0</v>
      </c>
      <c r="F882" s="5">
        <f>DetailTicketJuilletAout2021[[#This Row],[Qte]]*(DetailTicketJuilletAout2021[[#This Row],[PrixUnit]]*(1-DetailTicketJuilletAout2021[[#This Row],[Remise%]]))</f>
        <v>79.59</v>
      </c>
      <c r="I882" s="5">
        <f>SUMIF(DétailTicketJuilletAoût2021!A877:A3909,DétailTicketJuilletAoût2021!J882,DétailTicketJuilletAoût2021!F877:F3909)</f>
        <v>657.20999999999992</v>
      </c>
      <c r="J882">
        <f t="shared" si="85"/>
        <v>22205</v>
      </c>
      <c r="AE882" t="str" cm="1">
        <f t="array" ref="AE882">_xlfn.IFS(AG882=TicketJuilletAout2021[[#This Row],[NoTicket]],TicketJuilletAout2021[[#This Row],[CodeCli]])</f>
        <v>BRLEH</v>
      </c>
      <c r="AF882" s="20">
        <f t="shared" si="83"/>
        <v>44.97</v>
      </c>
      <c r="AG882">
        <f t="shared" si="84"/>
        <v>22210</v>
      </c>
    </row>
    <row r="883" spans="1:33" x14ac:dyDescent="0.25">
      <c r="A883">
        <v>21621</v>
      </c>
      <c r="B883">
        <v>13</v>
      </c>
      <c r="C883">
        <v>4.57</v>
      </c>
      <c r="D883">
        <v>4</v>
      </c>
      <c r="E883">
        <v>0</v>
      </c>
      <c r="F883" s="5">
        <f>DetailTicketJuilletAout2021[[#This Row],[Qte]]*(DetailTicketJuilletAout2021[[#This Row],[PrixUnit]]*(1-DetailTicketJuilletAout2021[[#This Row],[Remise%]]))</f>
        <v>18.28</v>
      </c>
      <c r="I883" s="5">
        <f>SUMIF(DétailTicketJuilletAoût2021!A878:A3910,DétailTicketJuilletAoût2021!J883,DétailTicketJuilletAoût2021!F878:F3910)</f>
        <v>61.125</v>
      </c>
      <c r="J883">
        <f t="shared" si="85"/>
        <v>22206</v>
      </c>
      <c r="AE883" t="str" cm="1">
        <f t="array" ref="AE883">_xlfn.IFS(AG883=TicketJuilletAout2021[[#This Row],[NoTicket]],TicketJuilletAout2021[[#This Row],[CodeCli]])</f>
        <v>BETIZ</v>
      </c>
      <c r="AF883" s="20">
        <f t="shared" si="83"/>
        <v>65.849999999999994</v>
      </c>
      <c r="AG883">
        <f t="shared" si="84"/>
        <v>22211</v>
      </c>
    </row>
    <row r="884" spans="1:33" x14ac:dyDescent="0.25">
      <c r="A884">
        <v>21621</v>
      </c>
      <c r="B884">
        <v>21</v>
      </c>
      <c r="C884">
        <v>7.62</v>
      </c>
      <c r="D884">
        <v>4</v>
      </c>
      <c r="E884">
        <v>0</v>
      </c>
      <c r="F884" s="5">
        <f>DetailTicketJuilletAout2021[[#This Row],[Qte]]*(DetailTicketJuilletAout2021[[#This Row],[PrixUnit]]*(1-DetailTicketJuilletAout2021[[#This Row],[Remise%]]))</f>
        <v>30.48</v>
      </c>
      <c r="I884" s="5">
        <f>SUMIF(DétailTicketJuilletAoût2021!A879:A3911,DétailTicketJuilletAoût2021!J884,DétailTicketJuilletAoût2021!F879:F3911)</f>
        <v>121.36999999999999</v>
      </c>
      <c r="J884">
        <f t="shared" si="85"/>
        <v>22207</v>
      </c>
      <c r="AE884" t="str" cm="1">
        <f t="array" ref="AE884">_xlfn.IFS(AG884=TicketJuilletAout2021[[#This Row],[NoTicket]],TicketJuilletAout2021[[#This Row],[CodeCli]])</f>
        <v>ERDEB</v>
      </c>
      <c r="AF884" s="20">
        <f t="shared" si="83"/>
        <v>29.208000000000006</v>
      </c>
      <c r="AG884">
        <f t="shared" si="84"/>
        <v>22212</v>
      </c>
    </row>
    <row r="885" spans="1:33" x14ac:dyDescent="0.25">
      <c r="A885">
        <v>21621</v>
      </c>
      <c r="B885">
        <v>33</v>
      </c>
      <c r="C885">
        <v>1.83</v>
      </c>
      <c r="D885">
        <v>4</v>
      </c>
      <c r="E885">
        <v>0</v>
      </c>
      <c r="F885" s="5">
        <f>DetailTicketJuilletAout2021[[#This Row],[Qte]]*(DetailTicketJuilletAout2021[[#This Row],[PrixUnit]]*(1-DetailTicketJuilletAout2021[[#This Row],[Remise%]]))</f>
        <v>7.32</v>
      </c>
      <c r="I885" s="5">
        <f>SUMIF(DétailTicketJuilletAoût2021!A880:A3912,DétailTicketJuilletAoût2021!J885,DétailTicketJuilletAoût2021!F880:F3912)</f>
        <v>193.48</v>
      </c>
      <c r="J885">
        <f t="shared" si="85"/>
        <v>22208</v>
      </c>
      <c r="AE885" t="str" cm="1">
        <f t="array" ref="AE885">_xlfn.IFS(AG885=TicketJuilletAout2021[[#This Row],[NoTicket]],TicketJuilletAout2021[[#This Row],[CodeCli]])</f>
        <v>PILED</v>
      </c>
      <c r="AF885" s="20">
        <f t="shared" si="83"/>
        <v>17.455555555555559</v>
      </c>
      <c r="AG885">
        <f t="shared" si="84"/>
        <v>22213</v>
      </c>
    </row>
    <row r="886" spans="1:33" x14ac:dyDescent="0.25">
      <c r="A886">
        <v>21621</v>
      </c>
      <c r="B886">
        <v>49</v>
      </c>
      <c r="C886">
        <v>15.24</v>
      </c>
      <c r="D886">
        <v>4</v>
      </c>
      <c r="E886">
        <v>0</v>
      </c>
      <c r="F886" s="5">
        <f>DetailTicketJuilletAout2021[[#This Row],[Qte]]*(DetailTicketJuilletAout2021[[#This Row],[PrixUnit]]*(1-DetailTicketJuilletAout2021[[#This Row],[Remise%]]))</f>
        <v>60.96</v>
      </c>
      <c r="I886" s="5">
        <f>SUMIF(DétailTicketJuilletAoût2021!A881:A3913,DétailTicketJuilletAoût2021!J886,DétailTicketJuilletAoût2021!F881:F3913)</f>
        <v>295.63200000000006</v>
      </c>
      <c r="J886">
        <f t="shared" si="85"/>
        <v>22209</v>
      </c>
      <c r="AE886" t="str" cm="1">
        <f t="array" ref="AE886">_xlfn.IFS(AG886=TicketJuilletAout2021[[#This Row],[NoTicket]],TicketJuilletAout2021[[#This Row],[CodeCli]])</f>
        <v>REDAN</v>
      </c>
      <c r="AF886" s="20">
        <f t="shared" si="83"/>
        <v>9.5200000000000014</v>
      </c>
      <c r="AG886">
        <f t="shared" si="84"/>
        <v>22214</v>
      </c>
    </row>
    <row r="887" spans="1:33" x14ac:dyDescent="0.25">
      <c r="A887">
        <v>21622</v>
      </c>
      <c r="B887">
        <v>3</v>
      </c>
      <c r="C887">
        <v>7.62</v>
      </c>
      <c r="D887">
        <v>4</v>
      </c>
      <c r="E887">
        <v>0</v>
      </c>
      <c r="F887" s="5">
        <f>DetailTicketJuilletAout2021[[#This Row],[Qte]]*(DetailTicketJuilletAout2021[[#This Row],[PrixUnit]]*(1-DetailTicketJuilletAout2021[[#This Row],[Remise%]]))</f>
        <v>30.48</v>
      </c>
      <c r="I887" s="5">
        <f>SUMIF(DétailTicketJuilletAoût2021!A882:A3914,DétailTicketJuilletAoût2021!J887,DétailTicketJuilletAoût2021!F882:F3914)</f>
        <v>89.94</v>
      </c>
      <c r="J887">
        <f t="shared" si="85"/>
        <v>22210</v>
      </c>
      <c r="AE887" t="str" cm="1">
        <f t="array" ref="AE887">_xlfn.IFS(AG887=TicketJuilletAout2021[[#This Row],[NoTicket]],TicketJuilletAout2021[[#This Row],[CodeCli]])</f>
        <v>MOELK</v>
      </c>
      <c r="AF887" s="20">
        <f t="shared" si="83"/>
        <v>28.236750000000001</v>
      </c>
      <c r="AG887">
        <f t="shared" si="84"/>
        <v>22215</v>
      </c>
    </row>
    <row r="888" spans="1:33" x14ac:dyDescent="0.25">
      <c r="A888">
        <v>21622</v>
      </c>
      <c r="B888">
        <v>26</v>
      </c>
      <c r="C888">
        <v>23.78</v>
      </c>
      <c r="D888">
        <v>3</v>
      </c>
      <c r="E888">
        <v>0</v>
      </c>
      <c r="F888" s="5">
        <f>DetailTicketJuilletAout2021[[#This Row],[Qte]]*(DetailTicketJuilletAout2021[[#This Row],[PrixUnit]]*(1-DetailTicketJuilletAout2021[[#This Row],[Remise%]]))</f>
        <v>71.34</v>
      </c>
      <c r="I888" s="5">
        <f>SUMIF(DétailTicketJuilletAoût2021!A883:A3915,DétailTicketJuilletAoût2021!J888,DétailTicketJuilletAoût2021!F883:F3915)</f>
        <v>65.849999999999994</v>
      </c>
      <c r="J888">
        <f t="shared" si="85"/>
        <v>22211</v>
      </c>
      <c r="AE888" t="str" cm="1">
        <f t="array" ref="AE888">_xlfn.IFS(AG888=TicketJuilletAout2021[[#This Row],[NoTicket]],TicketJuilletAout2021[[#This Row],[CodeCli]])</f>
        <v>DAMIC</v>
      </c>
      <c r="AF888" s="20">
        <f t="shared" si="83"/>
        <v>602.79</v>
      </c>
      <c r="AG888">
        <f t="shared" si="84"/>
        <v>22216</v>
      </c>
    </row>
    <row r="889" spans="1:33" x14ac:dyDescent="0.25">
      <c r="A889">
        <v>21622</v>
      </c>
      <c r="B889">
        <v>38</v>
      </c>
      <c r="C889">
        <v>200.93</v>
      </c>
      <c r="D889">
        <v>3</v>
      </c>
      <c r="E889">
        <v>0</v>
      </c>
      <c r="F889" s="5">
        <f>DetailTicketJuilletAout2021[[#This Row],[Qte]]*(DetailTicketJuilletAout2021[[#This Row],[PrixUnit]]*(1-DetailTicketJuilletAout2021[[#This Row],[Remise%]]))</f>
        <v>602.79</v>
      </c>
      <c r="I889" s="5">
        <f>SUMIF(DétailTicketJuilletAoût2021!A884:A3916,DétailTicketJuilletAoût2021!J889,DétailTicketJuilletAoût2021!F884:F3916)</f>
        <v>146.04000000000002</v>
      </c>
      <c r="J889">
        <f t="shared" si="85"/>
        <v>22212</v>
      </c>
      <c r="AE889" t="str" cm="1">
        <f t="array" ref="AE889">_xlfn.IFS(AG889=TicketJuilletAout2021[[#This Row],[NoTicket]],TicketJuilletAout2021[[#This Row],[CodeCli]])</f>
        <v>GESEF</v>
      </c>
      <c r="AF889" s="20">
        <f t="shared" si="83"/>
        <v>75.460000000000008</v>
      </c>
      <c r="AG889">
        <f t="shared" si="84"/>
        <v>22217</v>
      </c>
    </row>
    <row r="890" spans="1:33" x14ac:dyDescent="0.25">
      <c r="A890">
        <v>21622</v>
      </c>
      <c r="B890">
        <v>68</v>
      </c>
      <c r="C890">
        <v>9.4499999999999993</v>
      </c>
      <c r="D890">
        <v>3</v>
      </c>
      <c r="E890">
        <v>0</v>
      </c>
      <c r="F890" s="5">
        <f>DetailTicketJuilletAout2021[[#This Row],[Qte]]*(DetailTicketJuilletAout2021[[#This Row],[PrixUnit]]*(1-DetailTicketJuilletAout2021[[#This Row],[Remise%]]))</f>
        <v>28.349999999999998</v>
      </c>
      <c r="I890" s="5">
        <f>SUMIF(DétailTicketJuilletAoût2021!A885:A3917,DétailTicketJuilletAoût2021!J890,DétailTicketJuilletAoût2021!F885:F3917)</f>
        <v>157.10000000000002</v>
      </c>
      <c r="J890">
        <f t="shared" si="85"/>
        <v>22213</v>
      </c>
      <c r="AE890" t="str" cm="1">
        <f t="array" ref="AE890">_xlfn.IFS(AG890=TicketJuilletAout2021[[#This Row],[NoTicket]],TicketJuilletAout2021[[#This Row],[CodeCli]])</f>
        <v>GESEF</v>
      </c>
      <c r="AF890" s="20">
        <f t="shared" si="83"/>
        <v>34.875</v>
      </c>
      <c r="AG890">
        <f t="shared" si="84"/>
        <v>22218</v>
      </c>
    </row>
    <row r="891" spans="1:33" x14ac:dyDescent="0.25">
      <c r="A891">
        <v>21623</v>
      </c>
      <c r="B891">
        <v>24</v>
      </c>
      <c r="C891">
        <v>3.35</v>
      </c>
      <c r="D891">
        <v>3</v>
      </c>
      <c r="E891">
        <v>0.1</v>
      </c>
      <c r="F891" s="5">
        <f>DetailTicketJuilletAout2021[[#This Row],[Qte]]*(DetailTicketJuilletAout2021[[#This Row],[PrixUnit]]*(1-DetailTicketJuilletAout2021[[#This Row],[Remise%]]))</f>
        <v>9.0449999999999999</v>
      </c>
      <c r="I891" s="5">
        <f>SUMIF(DétailTicketJuilletAoût2021!A886:A3918,DétailTicketJuilletAoût2021!J891,DétailTicketJuilletAoût2021!F886:F3918)</f>
        <v>9.5200000000000014</v>
      </c>
      <c r="J891">
        <f t="shared" si="85"/>
        <v>22214</v>
      </c>
      <c r="AE891" t="str" cm="1">
        <f t="array" ref="AE891">_xlfn.IFS(AG891=TicketJuilletAout2021[[#This Row],[NoTicket]],TicketJuilletAout2021[[#This Row],[CodeCli]])</f>
        <v>JAHEN</v>
      </c>
      <c r="AF891" s="20">
        <f t="shared" si="83"/>
        <v>28.965</v>
      </c>
      <c r="AG891">
        <f t="shared" si="84"/>
        <v>22219</v>
      </c>
    </row>
    <row r="892" spans="1:33" x14ac:dyDescent="0.25">
      <c r="A892">
        <v>21623</v>
      </c>
      <c r="B892">
        <v>38</v>
      </c>
      <c r="C892">
        <v>200.93</v>
      </c>
      <c r="D892">
        <v>4</v>
      </c>
      <c r="E892">
        <v>0.1</v>
      </c>
      <c r="F892" s="5">
        <f>DetailTicketJuilletAout2021[[#This Row],[Qte]]*(DetailTicketJuilletAout2021[[#This Row],[PrixUnit]]*(1-DetailTicketJuilletAout2021[[#This Row],[Remise%]]))</f>
        <v>723.34800000000007</v>
      </c>
      <c r="I892" s="5">
        <f>SUMIF(DétailTicketJuilletAoût2021!A887:A3919,DétailTicketJuilletAoût2021!J892,DétailTicketJuilletAoût2021!F887:F3919)</f>
        <v>56.473500000000001</v>
      </c>
      <c r="J892">
        <f t="shared" si="85"/>
        <v>22215</v>
      </c>
      <c r="AE892" t="str" cm="1">
        <f t="array" ref="AE892">_xlfn.IFS(AG892=TicketJuilletAout2021[[#This Row],[NoTicket]],TicketJuilletAout2021[[#This Row],[CodeCli]])</f>
        <v>MOELK</v>
      </c>
      <c r="AF892" s="20">
        <f t="shared" si="83"/>
        <v>30.744</v>
      </c>
      <c r="AG892">
        <f t="shared" si="84"/>
        <v>22220</v>
      </c>
    </row>
    <row r="893" spans="1:33" x14ac:dyDescent="0.25">
      <c r="A893">
        <v>21623</v>
      </c>
      <c r="B893">
        <v>65</v>
      </c>
      <c r="C893">
        <v>16.010000000000002</v>
      </c>
      <c r="D893">
        <v>3</v>
      </c>
      <c r="E893">
        <v>0.1</v>
      </c>
      <c r="F893" s="5">
        <f>DetailTicketJuilletAout2021[[#This Row],[Qte]]*(DetailTicketJuilletAout2021[[#This Row],[PrixUnit]]*(1-DetailTicketJuilletAout2021[[#This Row],[Remise%]]))</f>
        <v>43.227000000000004</v>
      </c>
      <c r="I893" s="5">
        <f>SUMIF(DétailTicketJuilletAoût2021!A888:A3920,DétailTicketJuilletAoût2021!J893,DétailTicketJuilletAoût2021!F888:F3920)</f>
        <v>602.79</v>
      </c>
      <c r="J893">
        <f t="shared" si="85"/>
        <v>22216</v>
      </c>
      <c r="AE893" t="str" cm="1">
        <f t="array" ref="AE893">_xlfn.IFS(AG893=TicketJuilletAout2021[[#This Row],[NoTicket]],TicketJuilletAout2021[[#This Row],[CodeCli]])</f>
        <v>SORET</v>
      </c>
      <c r="AF893" s="20">
        <f t="shared" si="83"/>
        <v>79.28</v>
      </c>
      <c r="AG893">
        <f t="shared" si="84"/>
        <v>22221</v>
      </c>
    </row>
    <row r="894" spans="1:33" x14ac:dyDescent="0.25">
      <c r="A894">
        <v>21623</v>
      </c>
      <c r="B894">
        <v>71</v>
      </c>
      <c r="C894">
        <v>16.46</v>
      </c>
      <c r="D894">
        <v>4</v>
      </c>
      <c r="E894">
        <v>0.1</v>
      </c>
      <c r="F894" s="5">
        <f>DetailTicketJuilletAout2021[[#This Row],[Qte]]*(DetailTicketJuilletAout2021[[#This Row],[PrixUnit]]*(1-DetailTicketJuilletAout2021[[#This Row],[Remise%]]))</f>
        <v>59.256000000000007</v>
      </c>
      <c r="I894" s="5">
        <f>SUMIF(DétailTicketJuilletAoût2021!A889:A3921,DétailTicketJuilletAoût2021!J894,DétailTicketJuilletAoût2021!F889:F3921)</f>
        <v>150.92000000000002</v>
      </c>
      <c r="J894">
        <f t="shared" si="85"/>
        <v>22217</v>
      </c>
      <c r="AE894" t="str" cm="1">
        <f t="array" ref="AE894">_xlfn.IFS(AG894=TicketJuilletAout2021[[#This Row],[NoTicket]],TicketJuilletAout2021[[#This Row],[CodeCli]])</f>
        <v>ARBLA</v>
      </c>
      <c r="AF894" s="20">
        <f t="shared" si="83"/>
        <v>21.34</v>
      </c>
      <c r="AG894">
        <f t="shared" si="84"/>
        <v>22222</v>
      </c>
    </row>
    <row r="895" spans="1:33" x14ac:dyDescent="0.25">
      <c r="A895">
        <v>21624</v>
      </c>
      <c r="B895">
        <v>11</v>
      </c>
      <c r="C895">
        <v>16.010000000000002</v>
      </c>
      <c r="D895">
        <v>4</v>
      </c>
      <c r="E895">
        <v>0.05</v>
      </c>
      <c r="F895" s="5">
        <f>DetailTicketJuilletAout2021[[#This Row],[Qte]]*(DetailTicketJuilletAout2021[[#This Row],[PrixUnit]]*(1-DetailTicketJuilletAout2021[[#This Row],[Remise%]]))</f>
        <v>60.838000000000001</v>
      </c>
      <c r="I895" s="5">
        <f>SUMIF(DétailTicketJuilletAoût2021!A890:A3922,DétailTicketJuilletAoût2021!J895,DétailTicketJuilletAoût2021!F890:F3922)</f>
        <v>69.75</v>
      </c>
      <c r="J895">
        <f t="shared" si="85"/>
        <v>22218</v>
      </c>
      <c r="AE895" t="str" cm="1">
        <f t="array" ref="AE895">_xlfn.IFS(AG895=TicketJuilletAout2021[[#This Row],[NoTicket]],TicketJuilletAout2021[[#This Row],[CodeCli]])</f>
        <v>ALAUV</v>
      </c>
      <c r="AF895" s="20">
        <f t="shared" si="83"/>
        <v>30.95</v>
      </c>
      <c r="AG895">
        <f t="shared" si="84"/>
        <v>22223</v>
      </c>
    </row>
    <row r="896" spans="1:33" x14ac:dyDescent="0.25">
      <c r="A896">
        <v>21624</v>
      </c>
      <c r="B896">
        <v>54</v>
      </c>
      <c r="C896">
        <v>5.64</v>
      </c>
      <c r="D896">
        <v>3</v>
      </c>
      <c r="E896">
        <v>0.05</v>
      </c>
      <c r="F896" s="5">
        <f>DetailTicketJuilletAout2021[[#This Row],[Qte]]*(DetailTicketJuilletAout2021[[#This Row],[PrixUnit]]*(1-DetailTicketJuilletAout2021[[#This Row],[Remise%]]))</f>
        <v>16.073999999999998</v>
      </c>
      <c r="I896" s="5">
        <f>SUMIF(DétailTicketJuilletAoût2021!A891:A3923,DétailTicketJuilletAoût2021!J896,DétailTicketJuilletAoût2021!F891:F3923)</f>
        <v>86.894999999999996</v>
      </c>
      <c r="J896">
        <f t="shared" si="85"/>
        <v>22219</v>
      </c>
      <c r="AE896" t="str" cm="1">
        <f t="array" ref="AE896">_xlfn.IFS(AG896=TicketJuilletAout2021[[#This Row],[NoTicket]],TicketJuilletAout2021[[#This Row],[CodeCli]])</f>
        <v>PHFRO</v>
      </c>
      <c r="AF896" s="20">
        <f t="shared" si="83"/>
        <v>3.04</v>
      </c>
      <c r="AG896">
        <f t="shared" si="84"/>
        <v>22224</v>
      </c>
    </row>
    <row r="897" spans="1:33" x14ac:dyDescent="0.25">
      <c r="A897">
        <v>21625</v>
      </c>
      <c r="B897">
        <v>12</v>
      </c>
      <c r="C897">
        <v>28.97</v>
      </c>
      <c r="D897">
        <v>3</v>
      </c>
      <c r="E897">
        <v>0.15</v>
      </c>
      <c r="F897" s="5">
        <f>DetailTicketJuilletAout2021[[#This Row],[Qte]]*(DetailTicketJuilletAout2021[[#This Row],[PrixUnit]]*(1-DetailTicketJuilletAout2021[[#This Row],[Remise%]]))</f>
        <v>73.873499999999993</v>
      </c>
      <c r="I897" s="5">
        <f>SUMIF(DétailTicketJuilletAoût2021!A892:A3924,DétailTicketJuilletAoût2021!J897,DétailTicketJuilletAoût2021!F892:F3924)</f>
        <v>61.488</v>
      </c>
      <c r="J897">
        <f t="shared" si="85"/>
        <v>22220</v>
      </c>
      <c r="AE897" t="str" cm="1">
        <f t="array" ref="AE897">_xlfn.IFS(AG897=TicketJuilletAout2021[[#This Row],[NoTicket]],TicketJuilletAout2021[[#This Row],[CodeCli]])</f>
        <v>JÉBAZ</v>
      </c>
      <c r="AF897" s="20">
        <f t="shared" si="83"/>
        <v>47.823333333333331</v>
      </c>
      <c r="AG897">
        <f t="shared" si="84"/>
        <v>22225</v>
      </c>
    </row>
    <row r="898" spans="1:33" x14ac:dyDescent="0.25">
      <c r="A898">
        <v>21625</v>
      </c>
      <c r="B898">
        <v>23</v>
      </c>
      <c r="C898">
        <v>6.86</v>
      </c>
      <c r="D898">
        <v>4</v>
      </c>
      <c r="E898">
        <v>0.15</v>
      </c>
      <c r="F898" s="5">
        <f>DetailTicketJuilletAout2021[[#This Row],[Qte]]*(DetailTicketJuilletAout2021[[#This Row],[PrixUnit]]*(1-DetailTicketJuilletAout2021[[#This Row],[Remise%]]))</f>
        <v>23.324000000000002</v>
      </c>
      <c r="I898" s="5">
        <f>SUMIF(DétailTicketJuilletAoût2021!A893:A3925,DétailTicketJuilletAoût2021!J898,DétailTicketJuilletAoût2021!F893:F3925)</f>
        <v>158.56</v>
      </c>
      <c r="J898">
        <f t="shared" si="85"/>
        <v>22221</v>
      </c>
      <c r="AE898" t="str" cm="1">
        <f t="array" ref="AE898">_xlfn.IFS(AG898=TicketJuilletAout2021[[#This Row],[NoTicket]],TicketJuilletAout2021[[#This Row],[CodeCli]])</f>
        <v>LEHOS</v>
      </c>
      <c r="AF898" s="20">
        <f t="shared" si="83"/>
        <v>32.262062499999999</v>
      </c>
      <c r="AG898">
        <f t="shared" si="84"/>
        <v>22226</v>
      </c>
    </row>
    <row r="899" spans="1:33" x14ac:dyDescent="0.25">
      <c r="A899">
        <v>21626</v>
      </c>
      <c r="B899">
        <v>28</v>
      </c>
      <c r="C899">
        <v>34.76</v>
      </c>
      <c r="D899">
        <v>4</v>
      </c>
      <c r="E899">
        <v>0</v>
      </c>
      <c r="F899" s="5">
        <f>DetailTicketJuilletAout2021[[#This Row],[Qte]]*(DetailTicketJuilletAout2021[[#This Row],[PrixUnit]]*(1-DetailTicketJuilletAout2021[[#This Row],[Remise%]]))</f>
        <v>139.04</v>
      </c>
      <c r="I899" s="5">
        <f>SUMIF(DétailTicketJuilletAoût2021!A894:A3926,DétailTicketJuilletAoût2021!J899,DétailTicketJuilletAoût2021!F894:F3926)</f>
        <v>21.34</v>
      </c>
      <c r="J899">
        <f t="shared" si="85"/>
        <v>22222</v>
      </c>
      <c r="AE899" t="str" cm="1">
        <f t="array" ref="AE899">_xlfn.IFS(AG899=TicketJuilletAout2021[[#This Row],[NoTicket]],TicketJuilletAout2021[[#This Row],[CodeCli]])</f>
        <v>JEHOU</v>
      </c>
      <c r="AF899" s="20">
        <f t="shared" ref="AF899:AF962" si="86">I904/COUNTIF(A899:A3931,AG899)</f>
        <v>63</v>
      </c>
      <c r="AG899">
        <f t="shared" si="84"/>
        <v>22227</v>
      </c>
    </row>
    <row r="900" spans="1:33" x14ac:dyDescent="0.25">
      <c r="A900">
        <v>21626</v>
      </c>
      <c r="B900">
        <v>67</v>
      </c>
      <c r="C900">
        <v>10.67</v>
      </c>
      <c r="D900">
        <v>4</v>
      </c>
      <c r="E900">
        <v>0</v>
      </c>
      <c r="F900" s="5">
        <f>DetailTicketJuilletAout2021[[#This Row],[Qte]]*(DetailTicketJuilletAout2021[[#This Row],[PrixUnit]]*(1-DetailTicketJuilletAout2021[[#This Row],[Remise%]]))</f>
        <v>42.68</v>
      </c>
      <c r="I900" s="5">
        <f>SUMIF(DétailTicketJuilletAoût2021!A895:A3927,DétailTicketJuilletAoût2021!J900,DétailTicketJuilletAoût2021!F895:F3927)</f>
        <v>92.85</v>
      </c>
      <c r="J900">
        <f t="shared" si="85"/>
        <v>22223</v>
      </c>
      <c r="AE900" t="str" cm="1">
        <f t="array" ref="AE900">_xlfn.IFS(AG900=TicketJuilletAout2021[[#This Row],[NoTicket]],TicketJuilletAout2021[[#This Row],[CodeCli]])</f>
        <v>PAJAL</v>
      </c>
      <c r="AF900" s="20">
        <f t="shared" si="86"/>
        <v>19.893750000000001</v>
      </c>
      <c r="AG900">
        <f t="shared" ref="AG900:AG963" si="87">AG899+1</f>
        <v>22228</v>
      </c>
    </row>
    <row r="901" spans="1:33" x14ac:dyDescent="0.25">
      <c r="A901">
        <v>21627</v>
      </c>
      <c r="B901">
        <v>11</v>
      </c>
      <c r="C901">
        <v>16.010000000000002</v>
      </c>
      <c r="D901">
        <v>4</v>
      </c>
      <c r="E901">
        <v>0</v>
      </c>
      <c r="F901" s="5">
        <f>DetailTicketJuilletAout2021[[#This Row],[Qte]]*(DetailTicketJuilletAout2021[[#This Row],[PrixUnit]]*(1-DetailTicketJuilletAout2021[[#This Row],[Remise%]]))</f>
        <v>64.040000000000006</v>
      </c>
      <c r="I901" s="5">
        <f>SUMIF(DétailTicketJuilletAoût2021!A896:A3928,DétailTicketJuilletAoût2021!J901,DétailTicketJuilletAoût2021!F896:F3928)</f>
        <v>3.04</v>
      </c>
      <c r="J901">
        <f t="shared" si="85"/>
        <v>22224</v>
      </c>
      <c r="AE901" t="str" cm="1">
        <f t="array" ref="AE901">_xlfn.IFS(AG901=TicketJuilletAout2021[[#This Row],[NoTicket]],TicketJuilletAout2021[[#This Row],[CodeCli]])</f>
        <v>BRLEH</v>
      </c>
      <c r="AF901" s="20">
        <f t="shared" si="86"/>
        <v>32.798750000000005</v>
      </c>
      <c r="AG901">
        <f t="shared" si="87"/>
        <v>22229</v>
      </c>
    </row>
    <row r="902" spans="1:33" x14ac:dyDescent="0.25">
      <c r="A902">
        <v>21628</v>
      </c>
      <c r="B902">
        <v>7</v>
      </c>
      <c r="C902">
        <v>22.87</v>
      </c>
      <c r="D902">
        <v>4</v>
      </c>
      <c r="E902">
        <v>0</v>
      </c>
      <c r="F902" s="5">
        <f>DetailTicketJuilletAout2021[[#This Row],[Qte]]*(DetailTicketJuilletAout2021[[#This Row],[PrixUnit]]*(1-DetailTicketJuilletAout2021[[#This Row],[Remise%]]))</f>
        <v>91.48</v>
      </c>
      <c r="I902" s="5">
        <f>SUMIF(DétailTicketJuilletAoût2021!A897:A3929,DétailTicketJuilletAoût2021!J902,DétailTicketJuilletAoût2021!F897:F3929)</f>
        <v>143.47</v>
      </c>
      <c r="J902">
        <f t="shared" si="85"/>
        <v>22225</v>
      </c>
      <c r="AE902" t="str" cm="1">
        <f t="array" ref="AE902">_xlfn.IFS(AG902=TicketJuilletAout2021[[#This Row],[NoTicket]],TicketJuilletAout2021[[#This Row],[CodeCli]])</f>
        <v>MAEUS</v>
      </c>
      <c r="AF902" s="20">
        <f t="shared" si="86"/>
        <v>73.372500000000002</v>
      </c>
      <c r="AG902">
        <f t="shared" si="87"/>
        <v>22230</v>
      </c>
    </row>
    <row r="903" spans="1:33" x14ac:dyDescent="0.25">
      <c r="A903">
        <v>21628</v>
      </c>
      <c r="B903">
        <v>35</v>
      </c>
      <c r="C903">
        <v>13.72</v>
      </c>
      <c r="D903">
        <v>3</v>
      </c>
      <c r="E903">
        <v>0</v>
      </c>
      <c r="F903" s="5">
        <f>DetailTicketJuilletAout2021[[#This Row],[Qte]]*(DetailTicketJuilletAout2021[[#This Row],[PrixUnit]]*(1-DetailTicketJuilletAout2021[[#This Row],[Remise%]]))</f>
        <v>41.160000000000004</v>
      </c>
      <c r="I903" s="5">
        <f>SUMIF(DétailTicketJuilletAoût2021!A898:A3930,DétailTicketJuilletAoût2021!J903,DétailTicketJuilletAoût2021!F898:F3930)</f>
        <v>258.09649999999999</v>
      </c>
      <c r="J903">
        <f t="shared" si="85"/>
        <v>22226</v>
      </c>
      <c r="AE903" t="str" cm="1">
        <f t="array" ref="AE903">_xlfn.IFS(AG903=TicketJuilletAout2021[[#This Row],[NoTicket]],TicketJuilletAout2021[[#This Row],[CodeCli]])</f>
        <v>GESEF</v>
      </c>
      <c r="AF903" s="20">
        <f t="shared" si="86"/>
        <v>20.282499999999999</v>
      </c>
      <c r="AG903">
        <f t="shared" si="87"/>
        <v>22231</v>
      </c>
    </row>
    <row r="904" spans="1:33" x14ac:dyDescent="0.25">
      <c r="A904">
        <v>21628</v>
      </c>
      <c r="B904">
        <v>62</v>
      </c>
      <c r="C904">
        <v>37.5</v>
      </c>
      <c r="D904">
        <v>3</v>
      </c>
      <c r="E904">
        <v>0</v>
      </c>
      <c r="F904" s="5">
        <f>DetailTicketJuilletAout2021[[#This Row],[Qte]]*(DetailTicketJuilletAout2021[[#This Row],[PrixUnit]]*(1-DetailTicketJuilletAout2021[[#This Row],[Remise%]]))</f>
        <v>112.5</v>
      </c>
      <c r="I904" s="5">
        <f>SUMIF(DétailTicketJuilletAoût2021!A899:A3931,DétailTicketJuilletAoût2021!J904,DétailTicketJuilletAoût2021!F899:F3931)</f>
        <v>252</v>
      </c>
      <c r="J904">
        <f t="shared" si="85"/>
        <v>22227</v>
      </c>
      <c r="AE904" t="str" cm="1">
        <f t="array" ref="AE904">_xlfn.IFS(AG904=TicketJuilletAout2021[[#This Row],[NoTicket]],TicketJuilletAout2021[[#This Row],[CodeCli]])</f>
        <v>ERSWE</v>
      </c>
      <c r="AF904" s="20">
        <f t="shared" si="86"/>
        <v>160.685</v>
      </c>
      <c r="AG904">
        <f t="shared" si="87"/>
        <v>22232</v>
      </c>
    </row>
    <row r="905" spans="1:33" x14ac:dyDescent="0.25">
      <c r="A905">
        <v>21629</v>
      </c>
      <c r="B905">
        <v>32</v>
      </c>
      <c r="C905">
        <v>24.39</v>
      </c>
      <c r="D905">
        <v>3</v>
      </c>
      <c r="E905">
        <v>0.15</v>
      </c>
      <c r="F905" s="5">
        <f>DetailTicketJuilletAout2021[[#This Row],[Qte]]*(DetailTicketJuilletAout2021[[#This Row],[PrixUnit]]*(1-DetailTicketJuilletAout2021[[#This Row],[Remise%]]))</f>
        <v>62.194500000000005</v>
      </c>
      <c r="I905" s="5">
        <f>SUMIF(DétailTicketJuilletAoût2021!A900:A3932,DétailTicketJuilletAoût2021!J905,DétailTicketJuilletAoût2021!F900:F3932)</f>
        <v>39.787500000000001</v>
      </c>
      <c r="J905">
        <f t="shared" ref="J905:J968" si="88">J904+1</f>
        <v>22228</v>
      </c>
      <c r="AE905" t="str" cm="1">
        <f t="array" ref="AE905">_xlfn.IFS(AG905=TicketJuilletAout2021[[#This Row],[NoTicket]],TicketJuilletAout2021[[#This Row],[CodeCli]])</f>
        <v>BETIZ</v>
      </c>
      <c r="AF905" s="20">
        <f t="shared" si="86"/>
        <v>59.454000000000008</v>
      </c>
      <c r="AG905">
        <f t="shared" si="87"/>
        <v>22233</v>
      </c>
    </row>
    <row r="906" spans="1:33" x14ac:dyDescent="0.25">
      <c r="A906">
        <v>21629</v>
      </c>
      <c r="B906">
        <v>36</v>
      </c>
      <c r="C906">
        <v>14.48</v>
      </c>
      <c r="D906">
        <v>4</v>
      </c>
      <c r="E906">
        <v>0</v>
      </c>
      <c r="F906" s="5">
        <f>DetailTicketJuilletAout2021[[#This Row],[Qte]]*(DetailTicketJuilletAout2021[[#This Row],[PrixUnit]]*(1-DetailTicketJuilletAout2021[[#This Row],[Remise%]]))</f>
        <v>57.92</v>
      </c>
      <c r="I906" s="5">
        <f>SUMIF(DétailTicketJuilletAoût2021!A901:A3933,DétailTicketJuilletAoût2021!J906,DétailTicketJuilletAoût2021!F901:F3933)</f>
        <v>65.597500000000011</v>
      </c>
      <c r="J906">
        <f t="shared" si="88"/>
        <v>22229</v>
      </c>
      <c r="AE906" t="str" cm="1">
        <f t="array" ref="AE906">_xlfn.IFS(AG906=TicketJuilletAout2021[[#This Row],[NoTicket]],TicketJuilletAout2021[[#This Row],[CodeCli]])</f>
        <v>JEHOU</v>
      </c>
      <c r="AF906" s="20">
        <f t="shared" si="86"/>
        <v>35.527333333333331</v>
      </c>
      <c r="AG906">
        <f t="shared" si="87"/>
        <v>22234</v>
      </c>
    </row>
    <row r="907" spans="1:33" x14ac:dyDescent="0.25">
      <c r="A907">
        <v>21630</v>
      </c>
      <c r="B907">
        <v>34</v>
      </c>
      <c r="C907">
        <v>10.67</v>
      </c>
      <c r="D907">
        <v>4</v>
      </c>
      <c r="E907">
        <v>0.25</v>
      </c>
      <c r="F907" s="5">
        <f>DetailTicketJuilletAout2021[[#This Row],[Qte]]*(DetailTicketJuilletAout2021[[#This Row],[PrixUnit]]*(1-DetailTicketJuilletAout2021[[#This Row],[Remise%]]))</f>
        <v>32.01</v>
      </c>
      <c r="I907" s="5">
        <f>SUMIF(DétailTicketJuilletAoût2021!A902:A3934,DétailTicketJuilletAoût2021!J907,DétailTicketJuilletAoût2021!F902:F3934)</f>
        <v>293.49</v>
      </c>
      <c r="J907">
        <f t="shared" si="88"/>
        <v>22230</v>
      </c>
      <c r="AE907" t="str" cm="1">
        <f t="array" ref="AE907">_xlfn.IFS(AG907=TicketJuilletAout2021[[#This Row],[NoTicket]],TicketJuilletAout2021[[#This Row],[CodeCli]])</f>
        <v>ERSWE</v>
      </c>
      <c r="AF907" s="20">
        <f t="shared" si="86"/>
        <v>30.032499999999999</v>
      </c>
      <c r="AG907">
        <f t="shared" si="87"/>
        <v>22235</v>
      </c>
    </row>
    <row r="908" spans="1:33" x14ac:dyDescent="0.25">
      <c r="A908">
        <v>21630</v>
      </c>
      <c r="B908">
        <v>41</v>
      </c>
      <c r="C908">
        <v>7.32</v>
      </c>
      <c r="D908">
        <v>4</v>
      </c>
      <c r="E908">
        <v>0</v>
      </c>
      <c r="F908" s="5">
        <f>DetailTicketJuilletAout2021[[#This Row],[Qte]]*(DetailTicketJuilletAout2021[[#This Row],[PrixUnit]]*(1-DetailTicketJuilletAout2021[[#This Row],[Remise%]]))</f>
        <v>29.28</v>
      </c>
      <c r="I908" s="5">
        <f>SUMIF(DétailTicketJuilletAoût2021!A903:A3935,DétailTicketJuilletAoût2021!J908,DétailTicketJuilletAoût2021!F903:F3935)</f>
        <v>40.564999999999998</v>
      </c>
      <c r="J908">
        <f t="shared" si="88"/>
        <v>22231</v>
      </c>
      <c r="AE908" t="str" cm="1">
        <f t="array" ref="AE908">_xlfn.IFS(AG908=TicketJuilletAout2021[[#This Row],[NoTicket]],TicketJuilletAout2021[[#This Row],[CodeCli]])</f>
        <v>ANLER</v>
      </c>
      <c r="AF908" s="20">
        <f t="shared" si="86"/>
        <v>24.020000000000003</v>
      </c>
      <c r="AG908">
        <f t="shared" si="87"/>
        <v>22236</v>
      </c>
    </row>
    <row r="909" spans="1:33" x14ac:dyDescent="0.25">
      <c r="A909">
        <v>21631</v>
      </c>
      <c r="B909">
        <v>31</v>
      </c>
      <c r="C909">
        <v>9.4499999999999993</v>
      </c>
      <c r="D909">
        <v>4</v>
      </c>
      <c r="E909">
        <v>0.15</v>
      </c>
      <c r="F909" s="5">
        <f>DetailTicketJuilletAout2021[[#This Row],[Qte]]*(DetailTicketJuilletAout2021[[#This Row],[PrixUnit]]*(1-DetailTicketJuilletAout2021[[#This Row],[Remise%]]))</f>
        <v>32.129999999999995</v>
      </c>
      <c r="I909" s="5">
        <f>SUMIF(DétailTicketJuilletAoût2021!A904:A3936,DétailTicketJuilletAoût2021!J909,DétailTicketJuilletAoût2021!F904:F3936)</f>
        <v>482.05500000000001</v>
      </c>
      <c r="J909">
        <f t="shared" si="88"/>
        <v>22232</v>
      </c>
      <c r="AE909" t="str" cm="1">
        <f t="array" ref="AE909">_xlfn.IFS(AG909=TicketJuilletAout2021[[#This Row],[NoTicket]],TicketJuilletAout2021[[#This Row],[CodeCli]])</f>
        <v>LODUR</v>
      </c>
      <c r="AF909" s="20">
        <f t="shared" si="86"/>
        <v>58.550000000000004</v>
      </c>
      <c r="AG909">
        <f t="shared" si="87"/>
        <v>22237</v>
      </c>
    </row>
    <row r="910" spans="1:33" x14ac:dyDescent="0.25">
      <c r="A910">
        <v>21631</v>
      </c>
      <c r="B910">
        <v>45</v>
      </c>
      <c r="C910">
        <v>7.32</v>
      </c>
      <c r="D910">
        <v>4</v>
      </c>
      <c r="E910">
        <v>0.15</v>
      </c>
      <c r="F910" s="5">
        <f>DetailTicketJuilletAout2021[[#This Row],[Qte]]*(DetailTicketJuilletAout2021[[#This Row],[PrixUnit]]*(1-DetailTicketJuilletAout2021[[#This Row],[Remise%]]))</f>
        <v>24.888000000000002</v>
      </c>
      <c r="I910" s="5">
        <f>SUMIF(DétailTicketJuilletAoût2021!A905:A3937,DétailTicketJuilletAoût2021!J910,DétailTicketJuilletAoût2021!F905:F3937)</f>
        <v>118.90800000000002</v>
      </c>
      <c r="J910">
        <f t="shared" si="88"/>
        <v>22233</v>
      </c>
      <c r="AE910" t="str" cm="1">
        <f t="array" ref="AE910">_xlfn.IFS(AG910=TicketJuilletAout2021[[#This Row],[NoTicket]],TicketJuilletAout2021[[#This Row],[CodeCli]])</f>
        <v>RARAB</v>
      </c>
      <c r="AF910" s="20">
        <f t="shared" si="86"/>
        <v>25.306666666666668</v>
      </c>
      <c r="AG910">
        <f t="shared" si="87"/>
        <v>22238</v>
      </c>
    </row>
    <row r="911" spans="1:33" x14ac:dyDescent="0.25">
      <c r="A911">
        <v>21631</v>
      </c>
      <c r="B911">
        <v>51</v>
      </c>
      <c r="C911">
        <v>40.4</v>
      </c>
      <c r="D911">
        <v>3</v>
      </c>
      <c r="E911">
        <v>0.15</v>
      </c>
      <c r="F911" s="5">
        <f>DetailTicketJuilletAout2021[[#This Row],[Qte]]*(DetailTicketJuilletAout2021[[#This Row],[PrixUnit]]*(1-DetailTicketJuilletAout2021[[#This Row],[Remise%]]))</f>
        <v>103.01999999999998</v>
      </c>
      <c r="I911" s="5">
        <f>SUMIF(DétailTicketJuilletAoût2021!A906:A3938,DétailTicketJuilletAoût2021!J911,DétailTicketJuilletAoût2021!F906:F3938)</f>
        <v>106.58199999999999</v>
      </c>
      <c r="J911">
        <f t="shared" si="88"/>
        <v>22234</v>
      </c>
      <c r="AE911" t="str" cm="1">
        <f t="array" ref="AE911">_xlfn.IFS(AG911=TicketJuilletAout2021[[#This Row],[NoTicket]],TicketJuilletAout2021[[#This Row],[CodeCli]])</f>
        <v>ERDEB</v>
      </c>
      <c r="AF911" s="20">
        <f t="shared" si="86"/>
        <v>19.700000000000003</v>
      </c>
      <c r="AG911">
        <f t="shared" si="87"/>
        <v>22239</v>
      </c>
    </row>
    <row r="912" spans="1:33" x14ac:dyDescent="0.25">
      <c r="A912">
        <v>21632</v>
      </c>
      <c r="B912">
        <v>17</v>
      </c>
      <c r="C912">
        <v>29.73</v>
      </c>
      <c r="D912">
        <v>4</v>
      </c>
      <c r="E912">
        <v>0.1</v>
      </c>
      <c r="F912" s="5">
        <f>DetailTicketJuilletAout2021[[#This Row],[Qte]]*(DetailTicketJuilletAout2021[[#This Row],[PrixUnit]]*(1-DetailTicketJuilletAout2021[[#This Row],[Remise%]]))</f>
        <v>107.02800000000001</v>
      </c>
      <c r="I912" s="5">
        <f>SUMIF(DétailTicketJuilletAoût2021!A907:A3939,DétailTicketJuilletAoût2021!J912,DétailTicketJuilletAoût2021!F907:F3939)</f>
        <v>60.064999999999998</v>
      </c>
      <c r="J912">
        <f t="shared" si="88"/>
        <v>22235</v>
      </c>
      <c r="AE912" t="str" cm="1">
        <f t="array" ref="AE912">_xlfn.IFS(AG912=TicketJuilletAout2021[[#This Row],[NoTicket]],TicketJuilletAout2021[[#This Row],[CodeCli]])</f>
        <v>ZOHED</v>
      </c>
      <c r="AF912" s="20">
        <f t="shared" si="86"/>
        <v>119.47199999999999</v>
      </c>
      <c r="AG912">
        <f t="shared" si="87"/>
        <v>22240</v>
      </c>
    </row>
    <row r="913" spans="1:33" x14ac:dyDescent="0.25">
      <c r="A913">
        <v>21632</v>
      </c>
      <c r="B913">
        <v>19</v>
      </c>
      <c r="C913">
        <v>7.01</v>
      </c>
      <c r="D913">
        <v>4</v>
      </c>
      <c r="E913">
        <v>0</v>
      </c>
      <c r="F913" s="5">
        <f>DetailTicketJuilletAout2021[[#This Row],[Qte]]*(DetailTicketJuilletAout2021[[#This Row],[PrixUnit]]*(1-DetailTicketJuilletAout2021[[#This Row],[Remise%]]))</f>
        <v>28.04</v>
      </c>
      <c r="I913" s="5">
        <f>SUMIF(DétailTicketJuilletAoût2021!A908:A3940,DétailTicketJuilletAoût2021!J913,DétailTicketJuilletAoût2021!F908:F3940)</f>
        <v>48.040000000000006</v>
      </c>
      <c r="J913">
        <f t="shared" si="88"/>
        <v>22236</v>
      </c>
      <c r="AE913" t="str" cm="1">
        <f t="array" ref="AE913">_xlfn.IFS(AG913=TicketJuilletAout2021[[#This Row],[NoTicket]],TicketJuilletAout2021[[#This Row],[CodeCli]])</f>
        <v>CHLAB</v>
      </c>
      <c r="AF913" s="20">
        <f t="shared" si="86"/>
        <v>57.196000000000005</v>
      </c>
      <c r="AG913">
        <f t="shared" si="87"/>
        <v>22241</v>
      </c>
    </row>
    <row r="914" spans="1:33" x14ac:dyDescent="0.25">
      <c r="A914">
        <v>21632</v>
      </c>
      <c r="B914">
        <v>21</v>
      </c>
      <c r="C914">
        <v>7.62</v>
      </c>
      <c r="D914">
        <v>4</v>
      </c>
      <c r="E914">
        <v>0.1</v>
      </c>
      <c r="F914" s="5">
        <f>DetailTicketJuilletAout2021[[#This Row],[Qte]]*(DetailTicketJuilletAout2021[[#This Row],[PrixUnit]]*(1-DetailTicketJuilletAout2021[[#This Row],[Remise%]]))</f>
        <v>27.432000000000002</v>
      </c>
      <c r="I914" s="5">
        <f>SUMIF(DétailTicketJuilletAoût2021!A909:A3941,DétailTicketJuilletAoût2021!J914,DétailTicketJuilletAoût2021!F909:F3941)</f>
        <v>117.10000000000001</v>
      </c>
      <c r="J914">
        <f t="shared" si="88"/>
        <v>22237</v>
      </c>
      <c r="AE914" t="str" cm="1">
        <f t="array" ref="AE914">_xlfn.IFS(AG914=TicketJuilletAout2021[[#This Row],[NoTicket]],TicketJuilletAout2021[[#This Row],[CodeCli]])</f>
        <v>CHLEC</v>
      </c>
      <c r="AF914" s="20">
        <f t="shared" si="86"/>
        <v>37.919750000000008</v>
      </c>
      <c r="AG914">
        <f t="shared" si="87"/>
        <v>22242</v>
      </c>
    </row>
    <row r="915" spans="1:33" x14ac:dyDescent="0.25">
      <c r="A915">
        <v>21632</v>
      </c>
      <c r="B915">
        <v>61</v>
      </c>
      <c r="C915">
        <v>21.65</v>
      </c>
      <c r="D915">
        <v>4</v>
      </c>
      <c r="E915">
        <v>0.1</v>
      </c>
      <c r="F915" s="5">
        <f>DetailTicketJuilletAout2021[[#This Row],[Qte]]*(DetailTicketJuilletAout2021[[#This Row],[PrixUnit]]*(1-DetailTicketJuilletAout2021[[#This Row],[Remise%]]))</f>
        <v>77.94</v>
      </c>
      <c r="I915" s="5">
        <f>SUMIF(DétailTicketJuilletAoût2021!A910:A3942,DétailTicketJuilletAoût2021!J915,DétailTicketJuilletAoût2021!F910:F3942)</f>
        <v>75.92</v>
      </c>
      <c r="J915">
        <f t="shared" si="88"/>
        <v>22238</v>
      </c>
      <c r="AE915" t="str" cm="1">
        <f t="array" ref="AE915">_xlfn.IFS(AG915=TicketJuilletAout2021[[#This Row],[NoTicket]],TicketJuilletAout2021[[#This Row],[CodeCli]])</f>
        <v>CLJAN</v>
      </c>
      <c r="AF915" s="20">
        <f t="shared" si="86"/>
        <v>39.64</v>
      </c>
      <c r="AG915">
        <f t="shared" si="87"/>
        <v>22243</v>
      </c>
    </row>
    <row r="916" spans="1:33" x14ac:dyDescent="0.25">
      <c r="A916">
        <v>21633</v>
      </c>
      <c r="B916">
        <v>16</v>
      </c>
      <c r="C916">
        <v>13.26</v>
      </c>
      <c r="D916">
        <v>3</v>
      </c>
      <c r="E916">
        <v>0.15</v>
      </c>
      <c r="F916" s="5">
        <f>DetailTicketJuilletAout2021[[#This Row],[Qte]]*(DetailTicketJuilletAout2021[[#This Row],[PrixUnit]]*(1-DetailTicketJuilletAout2021[[#This Row],[Remise%]]))</f>
        <v>33.812999999999995</v>
      </c>
      <c r="I916" s="5">
        <f>SUMIF(DétailTicketJuilletAoût2021!A911:A3943,DétailTicketJuilletAoût2021!J916,DétailTicketJuilletAoût2021!F911:F3943)</f>
        <v>78.800000000000011</v>
      </c>
      <c r="J916">
        <f t="shared" si="88"/>
        <v>22239</v>
      </c>
      <c r="AE916" t="str" cm="1">
        <f t="array" ref="AE916">_xlfn.IFS(AG916=TicketJuilletAout2021[[#This Row],[NoTicket]],TicketJuilletAout2021[[#This Row],[CodeCli]])</f>
        <v>YAKAL</v>
      </c>
      <c r="AF916" s="20">
        <f t="shared" si="86"/>
        <v>21.96</v>
      </c>
      <c r="AG916">
        <f t="shared" si="87"/>
        <v>22244</v>
      </c>
    </row>
    <row r="917" spans="1:33" x14ac:dyDescent="0.25">
      <c r="A917">
        <v>21633</v>
      </c>
      <c r="B917">
        <v>35</v>
      </c>
      <c r="C917">
        <v>13.72</v>
      </c>
      <c r="D917">
        <v>3</v>
      </c>
      <c r="E917">
        <v>0.15</v>
      </c>
      <c r="F917" s="5">
        <f>DetailTicketJuilletAout2021[[#This Row],[Qte]]*(DetailTicketJuilletAout2021[[#This Row],[PrixUnit]]*(1-DetailTicketJuilletAout2021[[#This Row],[Remise%]]))</f>
        <v>34.986000000000004</v>
      </c>
      <c r="I917" s="5">
        <f>SUMIF(DétailTicketJuilletAoût2021!A912:A3944,DétailTicketJuilletAoût2021!J917,DétailTicketJuilletAoût2021!F912:F3944)</f>
        <v>119.47199999999999</v>
      </c>
      <c r="J917">
        <f t="shared" si="88"/>
        <v>22240</v>
      </c>
      <c r="AE917" t="str" cm="1">
        <f t="array" ref="AE917">_xlfn.IFS(AG917=TicketJuilletAout2021[[#This Row],[NoTicket]],TicketJuilletAout2021[[#This Row],[CodeCli]])</f>
        <v>ZOHED</v>
      </c>
      <c r="AF917" s="20">
        <f t="shared" si="86"/>
        <v>54.120000000000005</v>
      </c>
      <c r="AG917">
        <f t="shared" si="87"/>
        <v>22245</v>
      </c>
    </row>
    <row r="918" spans="1:33" x14ac:dyDescent="0.25">
      <c r="A918">
        <v>21633</v>
      </c>
      <c r="B918">
        <v>44</v>
      </c>
      <c r="C918">
        <v>14.79</v>
      </c>
      <c r="D918">
        <v>3</v>
      </c>
      <c r="E918">
        <v>0</v>
      </c>
      <c r="F918" s="5">
        <f>DetailTicketJuilletAout2021[[#This Row],[Qte]]*(DetailTicketJuilletAout2021[[#This Row],[PrixUnit]]*(1-DetailTicketJuilletAout2021[[#This Row],[Remise%]]))</f>
        <v>44.37</v>
      </c>
      <c r="I918" s="5">
        <f>SUMIF(DétailTicketJuilletAoût2021!A913:A3945,DétailTicketJuilletAoût2021!J918,DétailTicketJuilletAoût2021!F913:F3945)</f>
        <v>285.98</v>
      </c>
      <c r="J918">
        <f t="shared" si="88"/>
        <v>22241</v>
      </c>
      <c r="AE918" t="str" cm="1">
        <f t="array" ref="AE918">_xlfn.IFS(AG918=TicketJuilletAout2021[[#This Row],[NoTicket]],TicketJuilletAout2021[[#This Row],[CodeCli]])</f>
        <v>BEAVI</v>
      </c>
      <c r="AF918" s="20">
        <f t="shared" si="86"/>
        <v>39.533333333333331</v>
      </c>
      <c r="AG918">
        <f t="shared" si="87"/>
        <v>22246</v>
      </c>
    </row>
    <row r="919" spans="1:33" x14ac:dyDescent="0.25">
      <c r="A919">
        <v>21634</v>
      </c>
      <c r="B919">
        <v>69</v>
      </c>
      <c r="C919">
        <v>27.44</v>
      </c>
      <c r="D919">
        <v>4</v>
      </c>
      <c r="E919">
        <v>0</v>
      </c>
      <c r="F919" s="5">
        <f>DetailTicketJuilletAout2021[[#This Row],[Qte]]*(DetailTicketJuilletAout2021[[#This Row],[PrixUnit]]*(1-DetailTicketJuilletAout2021[[#This Row],[Remise%]]))</f>
        <v>109.76</v>
      </c>
      <c r="I919" s="5">
        <f>SUMIF(DétailTicketJuilletAoût2021!A914:A3946,DétailTicketJuilletAoût2021!J919,DétailTicketJuilletAoût2021!F914:F3946)</f>
        <v>151.67900000000003</v>
      </c>
      <c r="J919">
        <f t="shared" si="88"/>
        <v>22242</v>
      </c>
      <c r="AE919" t="str" cm="1">
        <f t="array" ref="AE919">_xlfn.IFS(AG919=TicketJuilletAout2021[[#This Row],[NoTicket]],TicketJuilletAout2021[[#This Row],[CodeCli]])</f>
        <v>JEMAN</v>
      </c>
      <c r="AF919" s="20">
        <f t="shared" si="86"/>
        <v>31.635000000000005</v>
      </c>
      <c r="AG919">
        <f t="shared" si="87"/>
        <v>22247</v>
      </c>
    </row>
    <row r="920" spans="1:33" x14ac:dyDescent="0.25">
      <c r="A920">
        <v>21634</v>
      </c>
      <c r="B920">
        <v>75</v>
      </c>
      <c r="C920">
        <v>5.95</v>
      </c>
      <c r="D920">
        <v>3</v>
      </c>
      <c r="E920">
        <v>0</v>
      </c>
      <c r="F920" s="5">
        <f>DetailTicketJuilletAout2021[[#This Row],[Qte]]*(DetailTicketJuilletAout2021[[#This Row],[PrixUnit]]*(1-DetailTicketJuilletAout2021[[#This Row],[Remise%]]))</f>
        <v>17.850000000000001</v>
      </c>
      <c r="I920" s="5">
        <f>SUMIF(DétailTicketJuilletAoût2021!A915:A3947,DétailTicketJuilletAoût2021!J920,DétailTicketJuilletAoût2021!F915:F3947)</f>
        <v>79.28</v>
      </c>
      <c r="J920">
        <f t="shared" si="88"/>
        <v>22243</v>
      </c>
      <c r="AE920" t="str" cm="1">
        <f t="array" ref="AE920">_xlfn.IFS(AG920=TicketJuilletAout2021[[#This Row],[NoTicket]],TicketJuilletAout2021[[#This Row],[CodeCli]])</f>
        <v xml:space="preserve">DELE </v>
      </c>
      <c r="AF920" s="20">
        <f t="shared" si="86"/>
        <v>25.534999999999997</v>
      </c>
      <c r="AG920">
        <f t="shared" si="87"/>
        <v>22248</v>
      </c>
    </row>
    <row r="921" spans="1:33" x14ac:dyDescent="0.25">
      <c r="A921">
        <v>21635</v>
      </c>
      <c r="B921">
        <v>11</v>
      </c>
      <c r="C921">
        <v>16.010000000000002</v>
      </c>
      <c r="D921">
        <v>4</v>
      </c>
      <c r="E921">
        <v>0</v>
      </c>
      <c r="F921" s="5">
        <f>DetailTicketJuilletAout2021[[#This Row],[Qte]]*(DetailTicketJuilletAout2021[[#This Row],[PrixUnit]]*(1-DetailTicketJuilletAout2021[[#This Row],[Remise%]]))</f>
        <v>64.040000000000006</v>
      </c>
      <c r="I921" s="5">
        <f>SUMIF(DétailTicketJuilletAoût2021!A916:A3948,DétailTicketJuilletAoût2021!J921,DétailTicketJuilletAoût2021!F916:F3948)</f>
        <v>21.96</v>
      </c>
      <c r="J921">
        <f t="shared" si="88"/>
        <v>22244</v>
      </c>
      <c r="AE921" t="str" cm="1">
        <f t="array" ref="AE921">_xlfn.IFS(AG921=TicketJuilletAout2021[[#This Row],[NoTicket]],TicketJuilletAout2021[[#This Row],[CodeCli]])</f>
        <v>CÉDAU</v>
      </c>
      <c r="AF921" s="20">
        <f t="shared" si="86"/>
        <v>40.616999999999997</v>
      </c>
      <c r="AG921">
        <f t="shared" si="87"/>
        <v>22249</v>
      </c>
    </row>
    <row r="922" spans="1:33" x14ac:dyDescent="0.25">
      <c r="A922">
        <v>21635</v>
      </c>
      <c r="B922">
        <v>16</v>
      </c>
      <c r="C922">
        <v>13.26</v>
      </c>
      <c r="D922">
        <v>4</v>
      </c>
      <c r="E922">
        <v>0</v>
      </c>
      <c r="F922" s="5">
        <f>DetailTicketJuilletAout2021[[#This Row],[Qte]]*(DetailTicketJuilletAout2021[[#This Row],[PrixUnit]]*(1-DetailTicketJuilletAout2021[[#This Row],[Remise%]]))</f>
        <v>53.04</v>
      </c>
      <c r="I922" s="5">
        <f>SUMIF(DétailTicketJuilletAoût2021!A917:A3949,DétailTicketJuilletAoût2021!J922,DétailTicketJuilletAoût2021!F917:F3949)</f>
        <v>108.24000000000001</v>
      </c>
      <c r="J922">
        <f t="shared" si="88"/>
        <v>22245</v>
      </c>
      <c r="AE922" t="str" cm="1">
        <f t="array" ref="AE922">_xlfn.IFS(AG922=TicketJuilletAout2021[[#This Row],[NoTicket]],TicketJuilletAout2021[[#This Row],[CodeCli]])</f>
        <v>PAMAR</v>
      </c>
      <c r="AF922" s="20">
        <f t="shared" si="86"/>
        <v>46.34</v>
      </c>
      <c r="AG922">
        <f t="shared" si="87"/>
        <v>22250</v>
      </c>
    </row>
    <row r="923" spans="1:33" x14ac:dyDescent="0.25">
      <c r="A923">
        <v>21635</v>
      </c>
      <c r="B923">
        <v>22</v>
      </c>
      <c r="C923">
        <v>16.010000000000002</v>
      </c>
      <c r="D923">
        <v>3</v>
      </c>
      <c r="E923">
        <v>0</v>
      </c>
      <c r="F923" s="5">
        <f>DetailTicketJuilletAout2021[[#This Row],[Qte]]*(DetailTicketJuilletAout2021[[#This Row],[PrixUnit]]*(1-DetailTicketJuilletAout2021[[#This Row],[Remise%]]))</f>
        <v>48.03</v>
      </c>
      <c r="I923" s="5">
        <f>SUMIF(DétailTicketJuilletAoût2021!A918:A3950,DétailTicketJuilletAoût2021!J923,DétailTicketJuilletAoût2021!F918:F3950)</f>
        <v>118.6</v>
      </c>
      <c r="J923">
        <f t="shared" si="88"/>
        <v>22246</v>
      </c>
      <c r="AE923" t="str" cm="1">
        <f t="array" ref="AE923">_xlfn.IFS(AG923=TicketJuilletAout2021[[#This Row],[NoTicket]],TicketJuilletAout2021[[#This Row],[CodeCli]])</f>
        <v>CHROU</v>
      </c>
      <c r="AF923" s="20">
        <f t="shared" si="86"/>
        <v>21.96</v>
      </c>
      <c r="AG923">
        <f t="shared" si="87"/>
        <v>22251</v>
      </c>
    </row>
    <row r="924" spans="1:33" x14ac:dyDescent="0.25">
      <c r="A924">
        <v>21635</v>
      </c>
      <c r="B924">
        <v>31</v>
      </c>
      <c r="C924">
        <v>9.4499999999999993</v>
      </c>
      <c r="D924">
        <v>3</v>
      </c>
      <c r="E924">
        <v>0</v>
      </c>
      <c r="F924" s="5">
        <f>DetailTicketJuilletAout2021[[#This Row],[Qte]]*(DetailTicketJuilletAout2021[[#This Row],[PrixUnit]]*(1-DetailTicketJuilletAout2021[[#This Row],[Remise%]]))</f>
        <v>28.349999999999998</v>
      </c>
      <c r="I924" s="5">
        <f>SUMIF(DétailTicketJuilletAoût2021!A919:A3951,DétailTicketJuilletAoût2021!J924,DétailTicketJuilletAoût2021!F919:F3951)</f>
        <v>94.905000000000015</v>
      </c>
      <c r="J924">
        <f t="shared" si="88"/>
        <v>22247</v>
      </c>
      <c r="AE924" t="str" cm="1">
        <f t="array" ref="AE924">_xlfn.IFS(AG924=TicketJuilletAout2021[[#This Row],[NoTicket]],TicketJuilletAout2021[[#This Row],[CodeCli]])</f>
        <v>ZOHED</v>
      </c>
      <c r="AF924" s="20">
        <f t="shared" si="86"/>
        <v>63.221000000000004</v>
      </c>
      <c r="AG924">
        <f t="shared" si="87"/>
        <v>22252</v>
      </c>
    </row>
    <row r="925" spans="1:33" x14ac:dyDescent="0.25">
      <c r="A925">
        <v>21635</v>
      </c>
      <c r="B925">
        <v>35</v>
      </c>
      <c r="C925">
        <v>13.72</v>
      </c>
      <c r="D925">
        <v>4</v>
      </c>
      <c r="E925">
        <v>0</v>
      </c>
      <c r="F925" s="5">
        <f>DetailTicketJuilletAout2021[[#This Row],[Qte]]*(DetailTicketJuilletAout2021[[#This Row],[PrixUnit]]*(1-DetailTicketJuilletAout2021[[#This Row],[Remise%]]))</f>
        <v>54.88</v>
      </c>
      <c r="I925" s="5">
        <f>SUMIF(DétailTicketJuilletAoût2021!A920:A3952,DétailTicketJuilletAoût2021!J925,DétailTicketJuilletAoût2021!F920:F3952)</f>
        <v>102.13999999999999</v>
      </c>
      <c r="J925">
        <f t="shared" si="88"/>
        <v>22248</v>
      </c>
      <c r="AE925" t="str" cm="1">
        <f t="array" ref="AE925">_xlfn.IFS(AG925=TicketJuilletAout2021[[#This Row],[NoTicket]],TicketJuilletAout2021[[#This Row],[CodeCli]])</f>
        <v>ANLER</v>
      </c>
      <c r="AF925" s="20">
        <f t="shared" si="86"/>
        <v>38.499000000000002</v>
      </c>
      <c r="AG925">
        <f t="shared" si="87"/>
        <v>22253</v>
      </c>
    </row>
    <row r="926" spans="1:33" x14ac:dyDescent="0.25">
      <c r="A926">
        <v>21636</v>
      </c>
      <c r="B926">
        <v>16</v>
      </c>
      <c r="C926">
        <v>13.26</v>
      </c>
      <c r="D926">
        <v>3</v>
      </c>
      <c r="E926">
        <v>0.05</v>
      </c>
      <c r="F926" s="5">
        <f>DetailTicketJuilletAout2021[[#This Row],[Qte]]*(DetailTicketJuilletAout2021[[#This Row],[PrixUnit]]*(1-DetailTicketJuilletAout2021[[#This Row],[Remise%]]))</f>
        <v>37.790999999999997</v>
      </c>
      <c r="I926" s="5">
        <f>SUMIF(DétailTicketJuilletAoût2021!A921:A3953,DétailTicketJuilletAoût2021!J926,DétailTicketJuilletAoût2021!F921:F3953)</f>
        <v>121.851</v>
      </c>
      <c r="J926">
        <f t="shared" si="88"/>
        <v>22249</v>
      </c>
      <c r="AE926" t="str" cm="1">
        <f t="array" ref="AE926">_xlfn.IFS(AG926=TicketJuilletAout2021[[#This Row],[NoTicket]],TicketJuilletAout2021[[#This Row],[CodeCli]])</f>
        <v>CLHAL</v>
      </c>
      <c r="AF926" s="20">
        <f t="shared" si="86"/>
        <v>24.7</v>
      </c>
      <c r="AG926">
        <f t="shared" si="87"/>
        <v>22254</v>
      </c>
    </row>
    <row r="927" spans="1:33" x14ac:dyDescent="0.25">
      <c r="A927">
        <v>21636</v>
      </c>
      <c r="B927">
        <v>23</v>
      </c>
      <c r="C927">
        <v>6.86</v>
      </c>
      <c r="D927">
        <v>3</v>
      </c>
      <c r="E927">
        <v>0.05</v>
      </c>
      <c r="F927" s="5">
        <f>DetailTicketJuilletAout2021[[#This Row],[Qte]]*(DetailTicketJuilletAout2021[[#This Row],[PrixUnit]]*(1-DetailTicketJuilletAout2021[[#This Row],[Remise%]]))</f>
        <v>19.551000000000002</v>
      </c>
      <c r="I927" s="5">
        <f>SUMIF(DétailTicketJuilletAoût2021!A922:A3954,DétailTicketJuilletAoût2021!J927,DétailTicketJuilletAoût2021!F922:F3954)</f>
        <v>46.34</v>
      </c>
      <c r="J927">
        <f t="shared" si="88"/>
        <v>22250</v>
      </c>
      <c r="AE927" t="str" cm="1">
        <f t="array" ref="AE927">_xlfn.IFS(AG927=TicketJuilletAout2021[[#This Row],[NoTicket]],TicketJuilletAout2021[[#This Row],[CodeCli]])</f>
        <v>VIGUI</v>
      </c>
      <c r="AF927" s="20">
        <f t="shared" si="86"/>
        <v>26.669999999999998</v>
      </c>
      <c r="AG927">
        <f t="shared" si="87"/>
        <v>22255</v>
      </c>
    </row>
    <row r="928" spans="1:33" x14ac:dyDescent="0.25">
      <c r="A928">
        <v>21636</v>
      </c>
      <c r="B928">
        <v>62</v>
      </c>
      <c r="C928">
        <v>37.5</v>
      </c>
      <c r="D928">
        <v>3</v>
      </c>
      <c r="E928">
        <v>0.05</v>
      </c>
      <c r="F928" s="5">
        <f>DetailTicketJuilletAout2021[[#This Row],[Qte]]*(DetailTicketJuilletAout2021[[#This Row],[PrixUnit]]*(1-DetailTicketJuilletAout2021[[#This Row],[Remise%]]))</f>
        <v>106.875</v>
      </c>
      <c r="I928" s="5">
        <f>SUMIF(DétailTicketJuilletAoût2021!A923:A3955,DétailTicketJuilletAoût2021!J928,DétailTicketJuilletAoût2021!F923:F3955)</f>
        <v>21.96</v>
      </c>
      <c r="J928">
        <f t="shared" si="88"/>
        <v>22251</v>
      </c>
      <c r="AE928" t="str" cm="1">
        <f t="array" ref="AE928">_xlfn.IFS(AG928=TicketJuilletAout2021[[#This Row],[NoTicket]],TicketJuilletAout2021[[#This Row],[CodeCli]])</f>
        <v>MAHEN</v>
      </c>
      <c r="AF928" s="20">
        <f t="shared" si="86"/>
        <v>69.510000000000005</v>
      </c>
      <c r="AG928">
        <f t="shared" si="87"/>
        <v>22256</v>
      </c>
    </row>
    <row r="929" spans="1:33" x14ac:dyDescent="0.25">
      <c r="A929">
        <v>21636</v>
      </c>
      <c r="B929">
        <v>77</v>
      </c>
      <c r="C929">
        <v>9.91</v>
      </c>
      <c r="D929">
        <v>4</v>
      </c>
      <c r="E929">
        <v>0.05</v>
      </c>
      <c r="F929" s="5">
        <f>DetailTicketJuilletAout2021[[#This Row],[Qte]]*(DetailTicketJuilletAout2021[[#This Row],[PrixUnit]]*(1-DetailTicketJuilletAout2021[[#This Row],[Remise%]]))</f>
        <v>37.658000000000001</v>
      </c>
      <c r="I929" s="5">
        <f>SUMIF(DétailTicketJuilletAoût2021!A924:A3956,DétailTicketJuilletAoût2021!J929,DétailTicketJuilletAoût2021!F924:F3956)</f>
        <v>189.66300000000001</v>
      </c>
      <c r="J929">
        <f t="shared" si="88"/>
        <v>22252</v>
      </c>
      <c r="AE929" t="str" cm="1">
        <f t="array" ref="AE929">_xlfn.IFS(AG929=TicketJuilletAout2021[[#This Row],[NoTicket]],TicketJuilletAout2021[[#This Row],[CodeCli]])</f>
        <v>YAKAL</v>
      </c>
      <c r="AF929" s="20">
        <f t="shared" si="86"/>
        <v>10.68</v>
      </c>
      <c r="AG929">
        <f t="shared" si="87"/>
        <v>22257</v>
      </c>
    </row>
    <row r="930" spans="1:33" x14ac:dyDescent="0.25">
      <c r="A930">
        <v>21637</v>
      </c>
      <c r="B930">
        <v>14</v>
      </c>
      <c r="C930">
        <v>17.68</v>
      </c>
      <c r="D930">
        <v>3</v>
      </c>
      <c r="E930">
        <v>0.2</v>
      </c>
      <c r="F930" s="5">
        <f>DetailTicketJuilletAout2021[[#This Row],[Qte]]*(DetailTicketJuilletAout2021[[#This Row],[PrixUnit]]*(1-DetailTicketJuilletAout2021[[#This Row],[Remise%]]))</f>
        <v>42.432000000000002</v>
      </c>
      <c r="I930" s="5">
        <f>SUMIF(DétailTicketJuilletAoût2021!A925:A3957,DétailTicketJuilletAoût2021!J930,DétailTicketJuilletAoût2021!F925:F3957)</f>
        <v>115.497</v>
      </c>
      <c r="J930">
        <f t="shared" si="88"/>
        <v>22253</v>
      </c>
      <c r="AE930" t="str" cm="1">
        <f t="array" ref="AE930">_xlfn.IFS(AG930=TicketJuilletAout2021[[#This Row],[NoTicket]],TicketJuilletAout2021[[#This Row],[CodeCli]])</f>
        <v>OLLHE</v>
      </c>
      <c r="AF930" s="20">
        <f t="shared" si="86"/>
        <v>49.292333333333325</v>
      </c>
      <c r="AG930">
        <f t="shared" si="87"/>
        <v>22258</v>
      </c>
    </row>
    <row r="931" spans="1:33" x14ac:dyDescent="0.25">
      <c r="A931">
        <v>21637</v>
      </c>
      <c r="B931">
        <v>19</v>
      </c>
      <c r="C931">
        <v>7.01</v>
      </c>
      <c r="D931">
        <v>3</v>
      </c>
      <c r="E931">
        <v>0.2</v>
      </c>
      <c r="F931" s="5">
        <f>DetailTicketJuilletAout2021[[#This Row],[Qte]]*(DetailTicketJuilletAout2021[[#This Row],[PrixUnit]]*(1-DetailTicketJuilletAout2021[[#This Row],[Remise%]]))</f>
        <v>16.824000000000002</v>
      </c>
      <c r="I931" s="5">
        <f>SUMIF(DétailTicketJuilletAoût2021!A926:A3958,DétailTicketJuilletAoût2021!J931,DétailTicketJuilletAoût2021!F926:F3958)</f>
        <v>24.7</v>
      </c>
      <c r="J931">
        <f t="shared" si="88"/>
        <v>22254</v>
      </c>
      <c r="AE931" t="str" cm="1">
        <f t="array" ref="AE931">_xlfn.IFS(AG931=TicketJuilletAout2021[[#This Row],[NoTicket]],TicketJuilletAout2021[[#This Row],[CodeCli]])</f>
        <v>JEHOU</v>
      </c>
      <c r="AF931" s="20">
        <f t="shared" si="86"/>
        <v>20.580000000000002</v>
      </c>
      <c r="AG931">
        <f t="shared" si="87"/>
        <v>22259</v>
      </c>
    </row>
    <row r="932" spans="1:33" x14ac:dyDescent="0.25">
      <c r="A932">
        <v>21637</v>
      </c>
      <c r="B932">
        <v>24</v>
      </c>
      <c r="C932">
        <v>3.35</v>
      </c>
      <c r="D932">
        <v>4</v>
      </c>
      <c r="E932">
        <v>0.2</v>
      </c>
      <c r="F932" s="5">
        <f>DetailTicketJuilletAout2021[[#This Row],[Qte]]*(DetailTicketJuilletAout2021[[#This Row],[PrixUnit]]*(1-DetailTicketJuilletAout2021[[#This Row],[Remise%]]))</f>
        <v>10.72</v>
      </c>
      <c r="I932" s="5">
        <f>SUMIF(DétailTicketJuilletAoût2021!A927:A3959,DétailTicketJuilletAoût2021!J932,DétailTicketJuilletAoût2021!F927:F3959)</f>
        <v>80.009999999999991</v>
      </c>
      <c r="J932">
        <f t="shared" si="88"/>
        <v>22255</v>
      </c>
      <c r="AE932" t="str" cm="1">
        <f t="array" ref="AE932">_xlfn.IFS(AG932=TicketJuilletAout2021[[#This Row],[NoTicket]],TicketJuilletAout2021[[#This Row],[CodeCli]])</f>
        <v>DACOU</v>
      </c>
      <c r="AF932" s="20">
        <f t="shared" si="86"/>
        <v>13.616999999999999</v>
      </c>
      <c r="AG932">
        <f t="shared" si="87"/>
        <v>22260</v>
      </c>
    </row>
    <row r="933" spans="1:33" x14ac:dyDescent="0.25">
      <c r="A933">
        <v>21637</v>
      </c>
      <c r="B933">
        <v>51</v>
      </c>
      <c r="C933">
        <v>40.4</v>
      </c>
      <c r="D933">
        <v>3</v>
      </c>
      <c r="E933">
        <v>0.2</v>
      </c>
      <c r="F933" s="5">
        <f>DetailTicketJuilletAout2021[[#This Row],[Qte]]*(DetailTicketJuilletAout2021[[#This Row],[PrixUnit]]*(1-DetailTicketJuilletAout2021[[#This Row],[Remise%]]))</f>
        <v>96.960000000000008</v>
      </c>
      <c r="I933" s="5">
        <f>SUMIF(DétailTicketJuilletAoût2021!A928:A3960,DétailTicketJuilletAoût2021!J933,DétailTicketJuilletAoût2021!F928:F3960)</f>
        <v>69.510000000000005</v>
      </c>
      <c r="J933">
        <f t="shared" si="88"/>
        <v>22256</v>
      </c>
      <c r="AE933" t="str" cm="1">
        <f t="array" ref="AE933">_xlfn.IFS(AG933=TicketJuilletAout2021[[#This Row],[NoTicket]],TicketJuilletAout2021[[#This Row],[CodeCli]])</f>
        <v>CÉDAU</v>
      </c>
      <c r="AF933" s="20">
        <f t="shared" si="86"/>
        <v>42.274666666666668</v>
      </c>
      <c r="AG933">
        <f t="shared" si="87"/>
        <v>22261</v>
      </c>
    </row>
    <row r="934" spans="1:33" x14ac:dyDescent="0.25">
      <c r="A934">
        <v>21637</v>
      </c>
      <c r="B934">
        <v>56</v>
      </c>
      <c r="C934">
        <v>28.97</v>
      </c>
      <c r="D934">
        <v>3</v>
      </c>
      <c r="E934">
        <v>0.2</v>
      </c>
      <c r="F934" s="5">
        <f>DetailTicketJuilletAout2021[[#This Row],[Qte]]*(DetailTicketJuilletAout2021[[#This Row],[PrixUnit]]*(1-DetailTicketJuilletAout2021[[#This Row],[Remise%]]))</f>
        <v>69.528000000000006</v>
      </c>
      <c r="I934" s="5">
        <f>SUMIF(DétailTicketJuilletAoût2021!A929:A3961,DétailTicketJuilletAoût2021!J934,DétailTicketJuilletAoût2021!F929:F3961)</f>
        <v>10.68</v>
      </c>
      <c r="J934">
        <f t="shared" si="88"/>
        <v>22257</v>
      </c>
      <c r="AE934" t="str" cm="1">
        <f t="array" ref="AE934">_xlfn.IFS(AG934=TicketJuilletAout2021[[#This Row],[NoTicket]],TicketJuilletAout2021[[#This Row],[CodeCli]])</f>
        <v>FAMAR</v>
      </c>
      <c r="AF934" s="20">
        <f t="shared" si="86"/>
        <v>33.420500000000004</v>
      </c>
      <c r="AG934">
        <f t="shared" si="87"/>
        <v>22262</v>
      </c>
    </row>
    <row r="935" spans="1:33" x14ac:dyDescent="0.25">
      <c r="A935">
        <v>21638</v>
      </c>
      <c r="B935">
        <v>72</v>
      </c>
      <c r="C935">
        <v>26.53</v>
      </c>
      <c r="D935">
        <v>3</v>
      </c>
      <c r="E935">
        <v>0</v>
      </c>
      <c r="F935" s="5">
        <f>DetailTicketJuilletAout2021[[#This Row],[Qte]]*(DetailTicketJuilletAout2021[[#This Row],[PrixUnit]]*(1-DetailTicketJuilletAout2021[[#This Row],[Remise%]]))</f>
        <v>79.59</v>
      </c>
      <c r="I935" s="5">
        <f>SUMIF(DétailTicketJuilletAoût2021!A930:A3962,DétailTicketJuilletAoût2021!J935,DétailTicketJuilletAoût2021!F930:F3962)</f>
        <v>147.87699999999998</v>
      </c>
      <c r="J935">
        <f t="shared" si="88"/>
        <v>22258</v>
      </c>
      <c r="AE935" t="str" cm="1">
        <f t="array" ref="AE935">_xlfn.IFS(AG935=TicketJuilletAout2021[[#This Row],[NoTicket]],TicketJuilletAout2021[[#This Row],[CodeCli]])</f>
        <v>DAMIC</v>
      </c>
      <c r="AF935" s="20">
        <f t="shared" si="86"/>
        <v>47.945</v>
      </c>
      <c r="AG935">
        <f t="shared" si="87"/>
        <v>22263</v>
      </c>
    </row>
    <row r="936" spans="1:33" x14ac:dyDescent="0.25">
      <c r="A936">
        <v>21639</v>
      </c>
      <c r="B936">
        <v>64</v>
      </c>
      <c r="C936">
        <v>25.31</v>
      </c>
      <c r="D936">
        <v>3</v>
      </c>
      <c r="E936">
        <v>0</v>
      </c>
      <c r="F936" s="5">
        <f>DetailTicketJuilletAout2021[[#This Row],[Qte]]*(DetailTicketJuilletAout2021[[#This Row],[PrixUnit]]*(1-DetailTicketJuilletAout2021[[#This Row],[Remise%]]))</f>
        <v>75.929999999999993</v>
      </c>
      <c r="I936" s="5">
        <f>SUMIF(DétailTicketJuilletAoût2021!A931:A3963,DétailTicketJuilletAoût2021!J936,DétailTicketJuilletAoût2021!F931:F3963)</f>
        <v>20.580000000000002</v>
      </c>
      <c r="J936">
        <f t="shared" si="88"/>
        <v>22259</v>
      </c>
      <c r="AE936" t="str" cm="1">
        <f t="array" ref="AE936">_xlfn.IFS(AG936=TicketJuilletAout2021[[#This Row],[NoTicket]],TicketJuilletAout2021[[#This Row],[CodeCli]])</f>
        <v>YATAN</v>
      </c>
      <c r="AF936" s="20">
        <f t="shared" si="86"/>
        <v>47.892500000000005</v>
      </c>
      <c r="AG936">
        <f t="shared" si="87"/>
        <v>22264</v>
      </c>
    </row>
    <row r="937" spans="1:33" x14ac:dyDescent="0.25">
      <c r="A937">
        <v>21639</v>
      </c>
      <c r="B937">
        <v>75</v>
      </c>
      <c r="C937">
        <v>5.95</v>
      </c>
      <c r="D937">
        <v>3</v>
      </c>
      <c r="E937">
        <v>0</v>
      </c>
      <c r="F937" s="5">
        <f>DetailTicketJuilletAout2021[[#This Row],[Qte]]*(DetailTicketJuilletAout2021[[#This Row],[PrixUnit]]*(1-DetailTicketJuilletAout2021[[#This Row],[Remise%]]))</f>
        <v>17.850000000000001</v>
      </c>
      <c r="I937" s="5">
        <f>SUMIF(DétailTicketJuilletAoût2021!A932:A3964,DétailTicketJuilletAoût2021!J937,DétailTicketJuilletAoût2021!F932:F3964)</f>
        <v>13.616999999999999</v>
      </c>
      <c r="J937">
        <f t="shared" si="88"/>
        <v>22260</v>
      </c>
      <c r="AE937" t="str" cm="1">
        <f t="array" ref="AE937">_xlfn.IFS(AG937=TicketJuilletAout2021[[#This Row],[NoTicket]],TicketJuilletAout2021[[#This Row],[CodeCli]])</f>
        <v>JEHOU</v>
      </c>
      <c r="AF937" s="20">
        <f t="shared" si="86"/>
        <v>28.400999999999996</v>
      </c>
      <c r="AG937">
        <f t="shared" si="87"/>
        <v>22265</v>
      </c>
    </row>
    <row r="938" spans="1:33" x14ac:dyDescent="0.25">
      <c r="A938">
        <v>21640</v>
      </c>
      <c r="B938">
        <v>47</v>
      </c>
      <c r="C938">
        <v>7.32</v>
      </c>
      <c r="D938">
        <v>3</v>
      </c>
      <c r="E938">
        <v>0</v>
      </c>
      <c r="F938" s="5">
        <f>DetailTicketJuilletAout2021[[#This Row],[Qte]]*(DetailTicketJuilletAout2021[[#This Row],[PrixUnit]]*(1-DetailTicketJuilletAout2021[[#This Row],[Remise%]]))</f>
        <v>21.96</v>
      </c>
      <c r="I938" s="5">
        <f>SUMIF(DétailTicketJuilletAoût2021!A933:A3965,DétailTicketJuilletAoût2021!J938,DétailTicketJuilletAoût2021!F933:F3965)</f>
        <v>126.82400000000001</v>
      </c>
      <c r="J938">
        <f t="shared" si="88"/>
        <v>22261</v>
      </c>
      <c r="AE938" t="str" cm="1">
        <f t="array" ref="AE938">_xlfn.IFS(AG938=TicketJuilletAout2021[[#This Row],[NoTicket]],TicketJuilletAout2021[[#This Row],[CodeCli]])</f>
        <v>GESEF</v>
      </c>
      <c r="AF938" s="20">
        <f t="shared" si="86"/>
        <v>29.189999999999998</v>
      </c>
      <c r="AG938">
        <f t="shared" si="87"/>
        <v>22266</v>
      </c>
    </row>
    <row r="939" spans="1:33" x14ac:dyDescent="0.25">
      <c r="A939">
        <v>21640</v>
      </c>
      <c r="B939">
        <v>51</v>
      </c>
      <c r="C939">
        <v>40.4</v>
      </c>
      <c r="D939">
        <v>3</v>
      </c>
      <c r="E939">
        <v>0</v>
      </c>
      <c r="F939" s="5">
        <f>DetailTicketJuilletAout2021[[#This Row],[Qte]]*(DetailTicketJuilletAout2021[[#This Row],[PrixUnit]]*(1-DetailTicketJuilletAout2021[[#This Row],[Remise%]]))</f>
        <v>121.19999999999999</v>
      </c>
      <c r="I939" s="5">
        <f>SUMIF(DétailTicketJuilletAoût2021!A934:A3966,DétailTicketJuilletAoût2021!J939,DétailTicketJuilletAoût2021!F934:F3966)</f>
        <v>66.841000000000008</v>
      </c>
      <c r="J939">
        <f t="shared" si="88"/>
        <v>22262</v>
      </c>
      <c r="AE939" t="str" cm="1">
        <f t="array" ref="AE939">_xlfn.IFS(AG939=TicketJuilletAout2021[[#This Row],[NoTicket]],TicketJuilletAout2021[[#This Row],[CodeCli]])</f>
        <v>ERDEB</v>
      </c>
      <c r="AF939" s="20">
        <f t="shared" si="86"/>
        <v>35.262</v>
      </c>
      <c r="AG939">
        <f t="shared" si="87"/>
        <v>22267</v>
      </c>
    </row>
    <row r="940" spans="1:33" x14ac:dyDescent="0.25">
      <c r="A940">
        <v>21640</v>
      </c>
      <c r="B940">
        <v>52</v>
      </c>
      <c r="C940">
        <v>5.34</v>
      </c>
      <c r="D940">
        <v>3</v>
      </c>
      <c r="E940">
        <v>0</v>
      </c>
      <c r="F940" s="5">
        <f>DetailTicketJuilletAout2021[[#This Row],[Qte]]*(DetailTicketJuilletAout2021[[#This Row],[PrixUnit]]*(1-DetailTicketJuilletAout2021[[#This Row],[Remise%]]))</f>
        <v>16.02</v>
      </c>
      <c r="I940" s="5">
        <f>SUMIF(DétailTicketJuilletAoût2021!A935:A3967,DétailTicketJuilletAoût2021!J940,DétailTicketJuilletAoût2021!F935:F3967)</f>
        <v>95.89</v>
      </c>
      <c r="J940">
        <f t="shared" si="88"/>
        <v>22263</v>
      </c>
      <c r="AE940" t="str" cm="1">
        <f t="array" ref="AE940">_xlfn.IFS(AG940=TicketJuilletAout2021[[#This Row],[NoTicket]],TicketJuilletAout2021[[#This Row],[CodeCli]])</f>
        <v>PILED</v>
      </c>
      <c r="AF940" s="20">
        <f t="shared" si="86"/>
        <v>42.1175</v>
      </c>
      <c r="AG940">
        <f t="shared" si="87"/>
        <v>22268</v>
      </c>
    </row>
    <row r="941" spans="1:33" x14ac:dyDescent="0.25">
      <c r="A941">
        <v>21640</v>
      </c>
      <c r="B941">
        <v>53</v>
      </c>
      <c r="C941">
        <v>25</v>
      </c>
      <c r="D941">
        <v>4</v>
      </c>
      <c r="E941">
        <v>0</v>
      </c>
      <c r="F941" s="5">
        <f>DetailTicketJuilletAout2021[[#This Row],[Qte]]*(DetailTicketJuilletAout2021[[#This Row],[PrixUnit]]*(1-DetailTicketJuilletAout2021[[#This Row],[Remise%]]))</f>
        <v>100</v>
      </c>
      <c r="I941" s="5">
        <f>SUMIF(DétailTicketJuilletAoût2021!A936:A3968,DétailTicketJuilletAoût2021!J941,DétailTicketJuilletAoût2021!F936:F3968)</f>
        <v>143.67750000000001</v>
      </c>
      <c r="J941">
        <f t="shared" si="88"/>
        <v>22264</v>
      </c>
      <c r="AE941" t="str" cm="1">
        <f t="array" ref="AE941">_xlfn.IFS(AG941=TicketJuilletAout2021[[#This Row],[NoTicket]],TicketJuilletAout2021[[#This Row],[CodeCli]])</f>
        <v>ZOHED</v>
      </c>
      <c r="AF941" s="20">
        <f t="shared" si="86"/>
        <v>23.707499999999996</v>
      </c>
      <c r="AG941">
        <f t="shared" si="87"/>
        <v>22269</v>
      </c>
    </row>
    <row r="942" spans="1:33" x14ac:dyDescent="0.25">
      <c r="A942">
        <v>21640</v>
      </c>
      <c r="B942">
        <v>73</v>
      </c>
      <c r="C942">
        <v>11.43</v>
      </c>
      <c r="D942">
        <v>4</v>
      </c>
      <c r="E942">
        <v>0</v>
      </c>
      <c r="F942" s="5">
        <f>DetailTicketJuilletAout2021[[#This Row],[Qte]]*(DetailTicketJuilletAout2021[[#This Row],[PrixUnit]]*(1-DetailTicketJuilletAout2021[[#This Row],[Remise%]]))</f>
        <v>45.72</v>
      </c>
      <c r="I942" s="5">
        <f>SUMIF(DétailTicketJuilletAoût2021!A937:A3969,DétailTicketJuilletAoût2021!J942,DétailTicketJuilletAoût2021!F937:F3969)</f>
        <v>85.202999999999989</v>
      </c>
      <c r="J942">
        <f t="shared" si="88"/>
        <v>22265</v>
      </c>
      <c r="AE942" t="str" cm="1">
        <f t="array" ref="AE942">_xlfn.IFS(AG942=TicketJuilletAout2021[[#This Row],[NoTicket]],TicketJuilletAout2021[[#This Row],[CodeCli]])</f>
        <v>ALCLE</v>
      </c>
      <c r="AF942" s="20">
        <f t="shared" si="86"/>
        <v>68.596666666666678</v>
      </c>
      <c r="AG942">
        <f t="shared" si="87"/>
        <v>22270</v>
      </c>
    </row>
    <row r="943" spans="1:33" x14ac:dyDescent="0.25">
      <c r="A943">
        <v>21641</v>
      </c>
      <c r="B943">
        <v>41</v>
      </c>
      <c r="C943">
        <v>7.32</v>
      </c>
      <c r="D943">
        <v>4</v>
      </c>
      <c r="E943">
        <v>0.05</v>
      </c>
      <c r="F943" s="5">
        <f>DetailTicketJuilletAout2021[[#This Row],[Qte]]*(DetailTicketJuilletAout2021[[#This Row],[PrixUnit]]*(1-DetailTicketJuilletAout2021[[#This Row],[Remise%]]))</f>
        <v>27.815999999999999</v>
      </c>
      <c r="I943" s="5">
        <f>SUMIF(DétailTicketJuilletAoût2021!A938:A3970,DétailTicketJuilletAoût2021!J943,DétailTicketJuilletAoût2021!F938:F3970)</f>
        <v>87.57</v>
      </c>
      <c r="J943">
        <f t="shared" si="88"/>
        <v>22266</v>
      </c>
      <c r="AE943" t="str" cm="1">
        <f t="array" ref="AE943">_xlfn.IFS(AG943=TicketJuilletAout2021[[#This Row],[NoTicket]],TicketJuilletAout2021[[#This Row],[CodeCli]])</f>
        <v>MOELK</v>
      </c>
      <c r="AF943" s="20">
        <f t="shared" si="86"/>
        <v>31.7072</v>
      </c>
      <c r="AG943">
        <f t="shared" si="87"/>
        <v>22271</v>
      </c>
    </row>
    <row r="944" spans="1:33" x14ac:dyDescent="0.25">
      <c r="A944">
        <v>21641</v>
      </c>
      <c r="B944">
        <v>55</v>
      </c>
      <c r="C944">
        <v>18.29</v>
      </c>
      <c r="D944">
        <v>4</v>
      </c>
      <c r="E944">
        <v>0.05</v>
      </c>
      <c r="F944" s="5">
        <f>DetailTicketJuilletAout2021[[#This Row],[Qte]]*(DetailTicketJuilletAout2021[[#This Row],[PrixUnit]]*(1-DetailTicketJuilletAout2021[[#This Row],[Remise%]]))</f>
        <v>69.501999999999995</v>
      </c>
      <c r="I944" s="5">
        <f>SUMIF(DétailTicketJuilletAoût2021!A939:A3971,DétailTicketJuilletAoût2021!J944,DétailTicketJuilletAoût2021!F939:F3971)</f>
        <v>70.524000000000001</v>
      </c>
      <c r="J944">
        <f t="shared" si="88"/>
        <v>22267</v>
      </c>
      <c r="AE944" t="str" cm="1">
        <f t="array" ref="AE944">_xlfn.IFS(AG944=TicketJuilletAout2021[[#This Row],[NoTicket]],TicketJuilletAout2021[[#This Row],[CodeCli]])</f>
        <v>CHLEC</v>
      </c>
      <c r="AF944" s="20">
        <f t="shared" si="86"/>
        <v>45.796000000000006</v>
      </c>
      <c r="AG944">
        <f t="shared" si="87"/>
        <v>22272</v>
      </c>
    </row>
    <row r="945" spans="1:33" x14ac:dyDescent="0.25">
      <c r="A945">
        <v>21642</v>
      </c>
      <c r="B945">
        <v>30</v>
      </c>
      <c r="C945">
        <v>19.670000000000002</v>
      </c>
      <c r="D945">
        <v>3</v>
      </c>
      <c r="E945">
        <v>0</v>
      </c>
      <c r="F945" s="5">
        <f>DetailTicketJuilletAout2021[[#This Row],[Qte]]*(DetailTicketJuilletAout2021[[#This Row],[PrixUnit]]*(1-DetailTicketJuilletAout2021[[#This Row],[Remise%]]))</f>
        <v>59.010000000000005</v>
      </c>
      <c r="I945" s="5">
        <f>SUMIF(DétailTicketJuilletAoût2021!A940:A3972,DétailTicketJuilletAoût2021!J945,DétailTicketJuilletAoût2021!F940:F3972)</f>
        <v>84.234999999999999</v>
      </c>
      <c r="J945">
        <f t="shared" si="88"/>
        <v>22268</v>
      </c>
      <c r="AE945" t="str" cm="1">
        <f t="array" ref="AE945">_xlfn.IFS(AG945=TicketJuilletAout2021[[#This Row],[NoTicket]],TicketJuilletAout2021[[#This Row],[CodeCli]])</f>
        <v>CLHAL</v>
      </c>
      <c r="AF945" s="20">
        <f t="shared" si="86"/>
        <v>43.082000000000001</v>
      </c>
      <c r="AG945">
        <f t="shared" si="87"/>
        <v>22273</v>
      </c>
    </row>
    <row r="946" spans="1:33" x14ac:dyDescent="0.25">
      <c r="A946">
        <v>21642</v>
      </c>
      <c r="B946">
        <v>62</v>
      </c>
      <c r="C946">
        <v>37.5</v>
      </c>
      <c r="D946">
        <v>4</v>
      </c>
      <c r="E946">
        <v>0.25</v>
      </c>
      <c r="F946" s="5">
        <f>DetailTicketJuilletAout2021[[#This Row],[Qte]]*(DetailTicketJuilletAout2021[[#This Row],[PrixUnit]]*(1-DetailTicketJuilletAout2021[[#This Row],[Remise%]]))</f>
        <v>112.5</v>
      </c>
      <c r="I946" s="5">
        <f>SUMIF(DétailTicketJuilletAoût2021!A941:A3973,DétailTicketJuilletAoût2021!J946,DétailTicketJuilletAoût2021!F941:F3973)</f>
        <v>94.829999999999984</v>
      </c>
      <c r="J946">
        <f t="shared" si="88"/>
        <v>22269</v>
      </c>
      <c r="AE946" t="str" cm="1">
        <f t="array" ref="AE946">_xlfn.IFS(AG946=TicketJuilletAout2021[[#This Row],[NoTicket]],TicketJuilletAout2021[[#This Row],[CodeCli]])</f>
        <v>CLJAN</v>
      </c>
      <c r="AF946" s="20">
        <f t="shared" si="86"/>
        <v>32.648333333333333</v>
      </c>
      <c r="AG946">
        <f t="shared" si="87"/>
        <v>22274</v>
      </c>
    </row>
    <row r="947" spans="1:33" x14ac:dyDescent="0.25">
      <c r="A947">
        <v>21643</v>
      </c>
      <c r="B947">
        <v>44</v>
      </c>
      <c r="C947">
        <v>14.79</v>
      </c>
      <c r="D947">
        <v>4</v>
      </c>
      <c r="E947">
        <v>0</v>
      </c>
      <c r="F947" s="5">
        <f>DetailTicketJuilletAout2021[[#This Row],[Qte]]*(DetailTicketJuilletAout2021[[#This Row],[PrixUnit]]*(1-DetailTicketJuilletAout2021[[#This Row],[Remise%]]))</f>
        <v>59.16</v>
      </c>
      <c r="I947" s="5">
        <f>SUMIF(DétailTicketJuilletAoût2021!A942:A3974,DétailTicketJuilletAoût2021!J947,DétailTicketJuilletAoût2021!F942:F3974)</f>
        <v>205.79000000000002</v>
      </c>
      <c r="J947">
        <f t="shared" si="88"/>
        <v>22270</v>
      </c>
      <c r="AE947" t="str" cm="1">
        <f t="array" ref="AE947">_xlfn.IFS(AG947=TicketJuilletAout2021[[#This Row],[NoTicket]],TicketJuilletAout2021[[#This Row],[CodeCli]])</f>
        <v>ARBLA</v>
      </c>
      <c r="AF947" s="20">
        <f t="shared" si="86"/>
        <v>35.671499999999995</v>
      </c>
      <c r="AG947">
        <f t="shared" si="87"/>
        <v>22275</v>
      </c>
    </row>
    <row r="948" spans="1:33" x14ac:dyDescent="0.25">
      <c r="A948">
        <v>21643</v>
      </c>
      <c r="B948">
        <v>51</v>
      </c>
      <c r="C948">
        <v>40.4</v>
      </c>
      <c r="D948">
        <v>4</v>
      </c>
      <c r="E948">
        <v>0</v>
      </c>
      <c r="F948" s="5">
        <f>DetailTicketJuilletAout2021[[#This Row],[Qte]]*(DetailTicketJuilletAout2021[[#This Row],[PrixUnit]]*(1-DetailTicketJuilletAout2021[[#This Row],[Remise%]]))</f>
        <v>161.6</v>
      </c>
      <c r="I948" s="5">
        <f>SUMIF(DétailTicketJuilletAoût2021!A943:A3975,DétailTicketJuilletAoût2021!J948,DétailTicketJuilletAoût2021!F943:F3975)</f>
        <v>158.536</v>
      </c>
      <c r="J948">
        <f t="shared" si="88"/>
        <v>22271</v>
      </c>
      <c r="AE948" t="str" cm="1">
        <f t="array" ref="AE948">_xlfn.IFS(AG948=TicketJuilletAout2021[[#This Row],[NoTicket]],TicketJuilletAout2021[[#This Row],[CodeCli]])</f>
        <v>ALCLE</v>
      </c>
      <c r="AF948" s="20">
        <f t="shared" si="86"/>
        <v>16.666666666666668</v>
      </c>
      <c r="AG948">
        <f t="shared" si="87"/>
        <v>22276</v>
      </c>
    </row>
    <row r="949" spans="1:33" x14ac:dyDescent="0.25">
      <c r="A949">
        <v>21644</v>
      </c>
      <c r="B949">
        <v>33</v>
      </c>
      <c r="C949">
        <v>1.83</v>
      </c>
      <c r="D949">
        <v>3</v>
      </c>
      <c r="E949">
        <v>0.1</v>
      </c>
      <c r="F949" s="5">
        <f>DetailTicketJuilletAout2021[[#This Row],[Qte]]*(DetailTicketJuilletAout2021[[#This Row],[PrixUnit]]*(1-DetailTicketJuilletAout2021[[#This Row],[Remise%]]))</f>
        <v>4.9409999999999998</v>
      </c>
      <c r="I949" s="5">
        <f>SUMIF(DétailTicketJuilletAoût2021!A944:A3976,DétailTicketJuilletAoût2021!J949,DétailTicketJuilletAoût2021!F944:F3976)</f>
        <v>183.18400000000003</v>
      </c>
      <c r="J949">
        <f t="shared" si="88"/>
        <v>22272</v>
      </c>
      <c r="AE949" t="str" cm="1">
        <f t="array" ref="AE949">_xlfn.IFS(AG949=TicketJuilletAout2021[[#This Row],[NoTicket]],TicketJuilletAout2021[[#This Row],[CodeCli]])</f>
        <v>SORET</v>
      </c>
      <c r="AF949" s="20">
        <f t="shared" si="86"/>
        <v>27.365000000000002</v>
      </c>
      <c r="AG949">
        <f t="shared" si="87"/>
        <v>22277</v>
      </c>
    </row>
    <row r="950" spans="1:33" x14ac:dyDescent="0.25">
      <c r="A950">
        <v>21644</v>
      </c>
      <c r="B950">
        <v>62</v>
      </c>
      <c r="C950">
        <v>37.5</v>
      </c>
      <c r="D950">
        <v>4</v>
      </c>
      <c r="E950">
        <v>0.1</v>
      </c>
      <c r="F950" s="5">
        <f>DetailTicketJuilletAout2021[[#This Row],[Qte]]*(DetailTicketJuilletAout2021[[#This Row],[PrixUnit]]*(1-DetailTicketJuilletAout2021[[#This Row],[Remise%]]))</f>
        <v>135</v>
      </c>
      <c r="I950" s="5">
        <f>SUMIF(DétailTicketJuilletAoût2021!A945:A3977,DétailTicketJuilletAoût2021!J950,DétailTicketJuilletAoût2021!F945:F3977)</f>
        <v>215.41</v>
      </c>
      <c r="J950">
        <f t="shared" si="88"/>
        <v>22273</v>
      </c>
      <c r="AE950" t="str" cm="1">
        <f t="array" ref="AE950">_xlfn.IFS(AG950=TicketJuilletAout2021[[#This Row],[NoTicket]],TicketJuilletAout2021[[#This Row],[CodeCli]])</f>
        <v>ALCLE</v>
      </c>
      <c r="AF950" s="20">
        <f t="shared" si="86"/>
        <v>42.402771999999985</v>
      </c>
      <c r="AG950">
        <f t="shared" si="87"/>
        <v>22278</v>
      </c>
    </row>
    <row r="951" spans="1:33" x14ac:dyDescent="0.25">
      <c r="A951">
        <v>21645</v>
      </c>
      <c r="B951">
        <v>36</v>
      </c>
      <c r="C951">
        <v>14.48</v>
      </c>
      <c r="D951">
        <v>3</v>
      </c>
      <c r="E951">
        <v>0</v>
      </c>
      <c r="F951" s="5">
        <f>DetailTicketJuilletAout2021[[#This Row],[Qte]]*(DetailTicketJuilletAout2021[[#This Row],[PrixUnit]]*(1-DetailTicketJuilletAout2021[[#This Row],[Remise%]]))</f>
        <v>43.44</v>
      </c>
      <c r="I951" s="5">
        <f>SUMIF(DétailTicketJuilletAoût2021!A946:A3978,DétailTicketJuilletAoût2021!J951,DétailTicketJuilletAoût2021!F946:F3978)</f>
        <v>97.944999999999993</v>
      </c>
      <c r="J951">
        <f t="shared" si="88"/>
        <v>22274</v>
      </c>
      <c r="AE951" t="str" cm="1">
        <f t="array" ref="AE951">_xlfn.IFS(AG951=TicketJuilletAout2021[[#This Row],[NoTicket]],TicketJuilletAout2021[[#This Row],[CodeCli]])</f>
        <v>GAANT</v>
      </c>
      <c r="AF951" s="20">
        <f t="shared" si="86"/>
        <v>32.94</v>
      </c>
      <c r="AG951">
        <f t="shared" si="87"/>
        <v>22279</v>
      </c>
    </row>
    <row r="952" spans="1:33" x14ac:dyDescent="0.25">
      <c r="A952">
        <v>21645</v>
      </c>
      <c r="B952">
        <v>52</v>
      </c>
      <c r="C952">
        <v>5.34</v>
      </c>
      <c r="D952">
        <v>4</v>
      </c>
      <c r="E952">
        <v>0</v>
      </c>
      <c r="F952" s="5">
        <f>DetailTicketJuilletAout2021[[#This Row],[Qte]]*(DetailTicketJuilletAout2021[[#This Row],[PrixUnit]]*(1-DetailTicketJuilletAout2021[[#This Row],[Remise%]]))</f>
        <v>21.36</v>
      </c>
      <c r="I952" s="5">
        <f>SUMIF(DétailTicketJuilletAoût2021!A947:A3979,DétailTicketJuilletAoût2021!J952,DétailTicketJuilletAoût2021!F947:F3979)</f>
        <v>71.342999999999989</v>
      </c>
      <c r="J952">
        <f t="shared" si="88"/>
        <v>22275</v>
      </c>
      <c r="AE952" t="str" cm="1">
        <f t="array" ref="AE952">_xlfn.IFS(AG952=TicketJuilletAout2021[[#This Row],[NoTicket]],TicketJuilletAout2021[[#This Row],[CodeCli]])</f>
        <v>FAMAR</v>
      </c>
      <c r="AF952" s="20">
        <f t="shared" si="86"/>
        <v>23.627499999999998</v>
      </c>
      <c r="AG952">
        <f t="shared" si="87"/>
        <v>22280</v>
      </c>
    </row>
    <row r="953" spans="1:33" x14ac:dyDescent="0.25">
      <c r="A953">
        <v>21646</v>
      </c>
      <c r="B953">
        <v>17</v>
      </c>
      <c r="C953">
        <v>29.73</v>
      </c>
      <c r="D953">
        <v>4</v>
      </c>
      <c r="E953">
        <v>0.05</v>
      </c>
      <c r="F953" s="5">
        <f>DetailTicketJuilletAout2021[[#This Row],[Qte]]*(DetailTicketJuilletAout2021[[#This Row],[PrixUnit]]*(1-DetailTicketJuilletAout2021[[#This Row],[Remise%]]))</f>
        <v>112.97399999999999</v>
      </c>
      <c r="I953" s="5">
        <f>SUMIF(DétailTicketJuilletAoût2021!A948:A3980,DétailTicketJuilletAoût2021!J953,DétailTicketJuilletAoût2021!F948:F3980)</f>
        <v>50</v>
      </c>
      <c r="J953">
        <f t="shared" si="88"/>
        <v>22276</v>
      </c>
      <c r="AE953" t="str" cm="1">
        <f t="array" ref="AE953">_xlfn.IFS(AG953=TicketJuilletAout2021[[#This Row],[NoTicket]],TicketJuilletAout2021[[#This Row],[CodeCli]])</f>
        <v>PHFRO</v>
      </c>
      <c r="AF953" s="20">
        <f t="shared" si="86"/>
        <v>101.52625</v>
      </c>
      <c r="AG953">
        <f t="shared" si="87"/>
        <v>22281</v>
      </c>
    </row>
    <row r="954" spans="1:33" x14ac:dyDescent="0.25">
      <c r="A954">
        <v>21646</v>
      </c>
      <c r="B954">
        <v>31</v>
      </c>
      <c r="C954">
        <v>9.4499999999999993</v>
      </c>
      <c r="D954">
        <v>4</v>
      </c>
      <c r="E954">
        <v>0.05</v>
      </c>
      <c r="F954" s="5">
        <f>DetailTicketJuilletAout2021[[#This Row],[Qte]]*(DetailTicketJuilletAout2021[[#This Row],[PrixUnit]]*(1-DetailTicketJuilletAout2021[[#This Row],[Remise%]]))</f>
        <v>35.909999999999997</v>
      </c>
      <c r="I954" s="5">
        <f>SUMIF(DétailTicketJuilletAoût2021!A949:A3981,DétailTicketJuilletAoût2021!J954,DétailTicketJuilletAoût2021!F949:F3981)</f>
        <v>54.730000000000004</v>
      </c>
      <c r="J954">
        <f t="shared" si="88"/>
        <v>22277</v>
      </c>
      <c r="AE954" t="str" cm="1">
        <f t="array" ref="AE954">_xlfn.IFS(AG954=TicketJuilletAout2021[[#This Row],[NoTicket]],TicketJuilletAout2021[[#This Row],[CodeCli]])</f>
        <v>SYLEJ</v>
      </c>
      <c r="AF954" s="20">
        <f t="shared" si="86"/>
        <v>28.99988888888889</v>
      </c>
      <c r="AG954">
        <f t="shared" si="87"/>
        <v>22282</v>
      </c>
    </row>
    <row r="955" spans="1:33" x14ac:dyDescent="0.25">
      <c r="A955">
        <v>21646</v>
      </c>
      <c r="B955">
        <v>55</v>
      </c>
      <c r="C955">
        <v>18.29</v>
      </c>
      <c r="D955">
        <v>3</v>
      </c>
      <c r="E955">
        <v>0.05</v>
      </c>
      <c r="F955" s="5">
        <f>DetailTicketJuilletAout2021[[#This Row],[Qte]]*(DetailTicketJuilletAout2021[[#This Row],[PrixUnit]]*(1-DetailTicketJuilletAout2021[[#This Row],[Remise%]]))</f>
        <v>52.126499999999993</v>
      </c>
      <c r="I955" s="5">
        <f>SUMIF(DétailTicketJuilletAoût2021!A950:A3982,DétailTicketJuilletAoût2021!J955,DétailTicketJuilletAoût2021!F950:F3982)</f>
        <v>1060.0692999999997</v>
      </c>
      <c r="J955">
        <f t="shared" si="88"/>
        <v>22278</v>
      </c>
      <c r="AE955" t="str" cm="1">
        <f t="array" ref="AE955">_xlfn.IFS(AG955=TicketJuilletAout2021[[#This Row],[NoTicket]],TicketJuilletAout2021[[#This Row],[CodeCli]])</f>
        <v>CÉDAU</v>
      </c>
      <c r="AF955" s="20">
        <f t="shared" si="86"/>
        <v>27.816000000000003</v>
      </c>
      <c r="AG955">
        <f t="shared" si="87"/>
        <v>22283</v>
      </c>
    </row>
    <row r="956" spans="1:33" x14ac:dyDescent="0.25">
      <c r="A956">
        <v>21647</v>
      </c>
      <c r="B956">
        <v>24</v>
      </c>
      <c r="C956">
        <v>3.35</v>
      </c>
      <c r="D956">
        <v>3</v>
      </c>
      <c r="E956">
        <v>0.1</v>
      </c>
      <c r="F956" s="5">
        <f>DetailTicketJuilletAout2021[[#This Row],[Qte]]*(DetailTicketJuilletAout2021[[#This Row],[PrixUnit]]*(1-DetailTicketJuilletAout2021[[#This Row],[Remise%]]))</f>
        <v>9.0449999999999999</v>
      </c>
      <c r="I956" s="5">
        <f>SUMIF(DétailTicketJuilletAoût2021!A951:A3983,DétailTicketJuilletAoût2021!J956,DétailTicketJuilletAoût2021!F951:F3983)</f>
        <v>32.94</v>
      </c>
      <c r="J956">
        <f t="shared" si="88"/>
        <v>22279</v>
      </c>
      <c r="AE956" t="str" cm="1">
        <f t="array" ref="AE956">_xlfn.IFS(AG956=TicketJuilletAout2021[[#This Row],[NoTicket]],TicketJuilletAout2021[[#This Row],[CodeCli]])</f>
        <v>ERDUR</v>
      </c>
      <c r="AF956" s="20">
        <f t="shared" si="86"/>
        <v>29.155000000000001</v>
      </c>
      <c r="AG956">
        <f t="shared" si="87"/>
        <v>22284</v>
      </c>
    </row>
    <row r="957" spans="1:33" x14ac:dyDescent="0.25">
      <c r="A957">
        <v>21647</v>
      </c>
      <c r="B957">
        <v>64</v>
      </c>
      <c r="C957">
        <v>25.31</v>
      </c>
      <c r="D957">
        <v>4</v>
      </c>
      <c r="E957">
        <v>0.1</v>
      </c>
      <c r="F957" s="5">
        <f>DetailTicketJuilletAout2021[[#This Row],[Qte]]*(DetailTicketJuilletAout2021[[#This Row],[PrixUnit]]*(1-DetailTicketJuilletAout2021[[#This Row],[Remise%]]))</f>
        <v>91.116</v>
      </c>
      <c r="I957" s="5">
        <f>SUMIF(DétailTicketJuilletAoût2021!A952:A3984,DétailTicketJuilletAoût2021!J957,DétailTicketJuilletAoût2021!F952:F3984)</f>
        <v>70.882499999999993</v>
      </c>
      <c r="J957">
        <f t="shared" si="88"/>
        <v>22280</v>
      </c>
      <c r="AE957" t="str" cm="1">
        <f t="array" ref="AE957">_xlfn.IFS(AG957=TicketJuilletAout2021[[#This Row],[NoTicket]],TicketJuilletAout2021[[#This Row],[CodeCli]])</f>
        <v>CHLEC</v>
      </c>
      <c r="AF957" s="20">
        <f t="shared" si="86"/>
        <v>48.48</v>
      </c>
      <c r="AG957">
        <f t="shared" si="87"/>
        <v>22285</v>
      </c>
    </row>
    <row r="958" spans="1:33" x14ac:dyDescent="0.25">
      <c r="A958">
        <v>21648</v>
      </c>
      <c r="B958">
        <v>11</v>
      </c>
      <c r="C958">
        <v>16.010000000000002</v>
      </c>
      <c r="D958">
        <v>3</v>
      </c>
      <c r="E958">
        <v>0.15</v>
      </c>
      <c r="F958" s="5">
        <f>DetailTicketJuilletAout2021[[#This Row],[Qte]]*(DetailTicketJuilletAout2021[[#This Row],[PrixUnit]]*(1-DetailTicketJuilletAout2021[[#This Row],[Remise%]]))</f>
        <v>40.825500000000005</v>
      </c>
      <c r="I958" s="5">
        <f>SUMIF(DétailTicketJuilletAoût2021!A953:A3985,DétailTicketJuilletAoût2021!J958,DétailTicketJuilletAoût2021!F953:F3985)</f>
        <v>203.05250000000001</v>
      </c>
      <c r="J958">
        <f t="shared" si="88"/>
        <v>22281</v>
      </c>
      <c r="AE958" t="str" cm="1">
        <f t="array" ref="AE958">_xlfn.IFS(AG958=TicketJuilletAout2021[[#This Row],[NoTicket]],TicketJuilletAout2021[[#This Row],[CodeCli]])</f>
        <v>CHLEC</v>
      </c>
      <c r="AF958" s="20">
        <f t="shared" si="86"/>
        <v>18.97625</v>
      </c>
      <c r="AG958">
        <f t="shared" si="87"/>
        <v>22286</v>
      </c>
    </row>
    <row r="959" spans="1:33" x14ac:dyDescent="0.25">
      <c r="A959">
        <v>21648</v>
      </c>
      <c r="B959">
        <v>18</v>
      </c>
      <c r="C959">
        <v>47.56</v>
      </c>
      <c r="D959">
        <v>4</v>
      </c>
      <c r="E959">
        <v>0.15</v>
      </c>
      <c r="F959" s="5">
        <f>DetailTicketJuilletAout2021[[#This Row],[Qte]]*(DetailTicketJuilletAout2021[[#This Row],[PrixUnit]]*(1-DetailTicketJuilletAout2021[[#This Row],[Remise%]]))</f>
        <v>161.70400000000001</v>
      </c>
      <c r="I959" s="5">
        <f>SUMIF(DétailTicketJuilletAoût2021!A954:A3986,DétailTicketJuilletAoût2021!J959,DétailTicketJuilletAoût2021!F954:F3986)</f>
        <v>260.99900000000002</v>
      </c>
      <c r="J959">
        <f t="shared" si="88"/>
        <v>22282</v>
      </c>
      <c r="AE959" t="str" cm="1">
        <f t="array" ref="AE959">_xlfn.IFS(AG959=TicketJuilletAout2021[[#This Row],[NoTicket]],TicketJuilletAout2021[[#This Row],[CodeCli]])</f>
        <v>NISCH</v>
      </c>
      <c r="AF959" s="20">
        <f t="shared" si="86"/>
        <v>25.105333333333331</v>
      </c>
      <c r="AG959">
        <f t="shared" si="87"/>
        <v>22287</v>
      </c>
    </row>
    <row r="960" spans="1:33" x14ac:dyDescent="0.25">
      <c r="A960">
        <v>21648</v>
      </c>
      <c r="B960">
        <v>76</v>
      </c>
      <c r="C960">
        <v>13.72</v>
      </c>
      <c r="D960">
        <v>4</v>
      </c>
      <c r="E960">
        <v>0</v>
      </c>
      <c r="F960" s="5">
        <f>DetailTicketJuilletAout2021[[#This Row],[Qte]]*(DetailTicketJuilletAout2021[[#This Row],[PrixUnit]]*(1-DetailTicketJuilletAout2021[[#This Row],[Remise%]]))</f>
        <v>54.88</v>
      </c>
      <c r="I960" s="5">
        <f>SUMIF(DétailTicketJuilletAoût2021!A955:A3987,DétailTicketJuilletAoût2021!J960,DétailTicketJuilletAoût2021!F955:F3987)</f>
        <v>27.816000000000003</v>
      </c>
      <c r="J960">
        <f t="shared" si="88"/>
        <v>22283</v>
      </c>
      <c r="AE960" t="str" cm="1">
        <f t="array" ref="AE960">_xlfn.IFS(AG960=TicketJuilletAout2021[[#This Row],[NoTicket]],TicketJuilletAout2021[[#This Row],[CodeCli]])</f>
        <v>LOHUE</v>
      </c>
      <c r="AF960" s="20">
        <f t="shared" si="86"/>
        <v>48.722500000000004</v>
      </c>
      <c r="AG960">
        <f t="shared" si="87"/>
        <v>22288</v>
      </c>
    </row>
    <row r="961" spans="1:33" x14ac:dyDescent="0.25">
      <c r="A961">
        <v>21649</v>
      </c>
      <c r="B961">
        <v>31</v>
      </c>
      <c r="C961">
        <v>9.4499999999999993</v>
      </c>
      <c r="D961">
        <v>4</v>
      </c>
      <c r="E961">
        <v>0.2</v>
      </c>
      <c r="F961" s="5">
        <f>DetailTicketJuilletAout2021[[#This Row],[Qte]]*(DetailTicketJuilletAout2021[[#This Row],[PrixUnit]]*(1-DetailTicketJuilletAout2021[[#This Row],[Remise%]]))</f>
        <v>30.24</v>
      </c>
      <c r="I961" s="5">
        <f>SUMIF(DétailTicketJuilletAoût2021!A956:A3988,DétailTicketJuilletAoût2021!J961,DétailTicketJuilletAoût2021!F956:F3988)</f>
        <v>87.465000000000003</v>
      </c>
      <c r="J961">
        <f t="shared" si="88"/>
        <v>22284</v>
      </c>
      <c r="AE961" t="str" cm="1">
        <f t="array" ref="AE961">_xlfn.IFS(AG961=TicketJuilletAout2021[[#This Row],[NoTicket]],TicketJuilletAout2021[[#This Row],[CodeCli]])</f>
        <v>OLFER</v>
      </c>
      <c r="AF961" s="20">
        <f t="shared" si="86"/>
        <v>37.790999999999997</v>
      </c>
      <c r="AG961">
        <f t="shared" si="87"/>
        <v>22289</v>
      </c>
    </row>
    <row r="962" spans="1:33" x14ac:dyDescent="0.25">
      <c r="A962">
        <v>21649</v>
      </c>
      <c r="B962">
        <v>51</v>
      </c>
      <c r="C962">
        <v>40.4</v>
      </c>
      <c r="D962">
        <v>4</v>
      </c>
      <c r="E962">
        <v>0</v>
      </c>
      <c r="F962" s="5">
        <f>DetailTicketJuilletAout2021[[#This Row],[Qte]]*(DetailTicketJuilletAout2021[[#This Row],[PrixUnit]]*(1-DetailTicketJuilletAout2021[[#This Row],[Remise%]]))</f>
        <v>161.6</v>
      </c>
      <c r="I962" s="5">
        <f>SUMIF(DétailTicketJuilletAoût2021!A957:A3989,DétailTicketJuilletAoût2021!J962,DétailTicketJuilletAoût2021!F957:F3989)</f>
        <v>96.96</v>
      </c>
      <c r="J962">
        <f t="shared" si="88"/>
        <v>22285</v>
      </c>
      <c r="AE962" t="str" cm="1">
        <f t="array" ref="AE962">_xlfn.IFS(AG962=TicketJuilletAout2021[[#This Row],[NoTicket]],TicketJuilletAout2021[[#This Row],[CodeCli]])</f>
        <v>ANLER</v>
      </c>
      <c r="AF962" s="20">
        <f t="shared" si="86"/>
        <v>42.583333333333336</v>
      </c>
      <c r="AG962">
        <f t="shared" si="87"/>
        <v>22290</v>
      </c>
    </row>
    <row r="963" spans="1:33" x14ac:dyDescent="0.25">
      <c r="A963">
        <v>21649</v>
      </c>
      <c r="B963">
        <v>59</v>
      </c>
      <c r="C963">
        <v>41.92</v>
      </c>
      <c r="D963">
        <v>3</v>
      </c>
      <c r="E963">
        <v>0.2</v>
      </c>
      <c r="F963" s="5">
        <f>DetailTicketJuilletAout2021[[#This Row],[Qte]]*(DetailTicketJuilletAout2021[[#This Row],[PrixUnit]]*(1-DetailTicketJuilletAout2021[[#This Row],[Remise%]]))</f>
        <v>100.608</v>
      </c>
      <c r="I963" s="5">
        <f>SUMIF(DétailTicketJuilletAoût2021!A958:A3990,DétailTicketJuilletAoût2021!J963,DétailTicketJuilletAoût2021!F958:F3990)</f>
        <v>37.952500000000001</v>
      </c>
      <c r="J963">
        <f t="shared" si="88"/>
        <v>22286</v>
      </c>
      <c r="AE963" t="str" cm="1">
        <f t="array" ref="AE963">_xlfn.IFS(AG963=TicketJuilletAout2021[[#This Row],[NoTicket]],TicketJuilletAout2021[[#This Row],[CodeCli]])</f>
        <v>CHLEC</v>
      </c>
      <c r="AF963" s="20">
        <f t="shared" ref="AF963:AF1026" si="89">I968/COUNTIF(A963:A3995,AG963)</f>
        <v>39.677499999999995</v>
      </c>
      <c r="AG963">
        <f t="shared" si="87"/>
        <v>22291</v>
      </c>
    </row>
    <row r="964" spans="1:33" x14ac:dyDescent="0.25">
      <c r="A964">
        <v>21650</v>
      </c>
      <c r="B964">
        <v>2</v>
      </c>
      <c r="C964">
        <v>14.48</v>
      </c>
      <c r="D964">
        <v>1</v>
      </c>
      <c r="E964">
        <v>0</v>
      </c>
      <c r="F964" s="5">
        <f>DetailTicketJuilletAout2021[[#This Row],[Qte]]*(DetailTicketJuilletAout2021[[#This Row],[PrixUnit]]*(1-DetailTicketJuilletAout2021[[#This Row],[Remise%]]))</f>
        <v>14.48</v>
      </c>
      <c r="I964" s="5">
        <f>SUMIF(DétailTicketJuilletAoût2021!A959:A3991,DétailTicketJuilletAoût2021!J964,DétailTicketJuilletAoût2021!F959:F3991)</f>
        <v>75.315999999999988</v>
      </c>
      <c r="J964">
        <f t="shared" si="88"/>
        <v>22287</v>
      </c>
      <c r="AE964" t="str" cm="1">
        <f t="array" ref="AE964">_xlfn.IFS(AG964=TicketJuilletAout2021[[#This Row],[NoTicket]],TicketJuilletAout2021[[#This Row],[CodeCli]])</f>
        <v>CHGRA</v>
      </c>
      <c r="AF964" s="20">
        <f t="shared" si="89"/>
        <v>58.85</v>
      </c>
      <c r="AG964">
        <f t="shared" ref="AG964:AG1027" si="90">AG963+1</f>
        <v>22292</v>
      </c>
    </row>
    <row r="965" spans="1:33" x14ac:dyDescent="0.25">
      <c r="A965">
        <v>21650</v>
      </c>
      <c r="B965">
        <v>10</v>
      </c>
      <c r="C965">
        <v>23.63</v>
      </c>
      <c r="D965">
        <v>4</v>
      </c>
      <c r="E965">
        <v>0</v>
      </c>
      <c r="F965" s="5">
        <f>DetailTicketJuilletAout2021[[#This Row],[Qte]]*(DetailTicketJuilletAout2021[[#This Row],[PrixUnit]]*(1-DetailTicketJuilletAout2021[[#This Row],[Remise%]]))</f>
        <v>94.52</v>
      </c>
      <c r="I965" s="5">
        <f>SUMIF(DétailTicketJuilletAoût2021!A960:A3992,DétailTicketJuilletAoût2021!J965,DétailTicketJuilletAoût2021!F960:F3992)</f>
        <v>194.89000000000001</v>
      </c>
      <c r="J965">
        <f t="shared" si="88"/>
        <v>22288</v>
      </c>
      <c r="AE965" t="str" cm="1">
        <f t="array" ref="AE965">_xlfn.IFS(AG965=TicketJuilletAout2021[[#This Row],[NoTicket]],TicketJuilletAout2021[[#This Row],[CodeCli]])</f>
        <v>JEMAN</v>
      </c>
      <c r="AF965" s="20">
        <f t="shared" si="89"/>
        <v>39.102000000000004</v>
      </c>
      <c r="AG965">
        <f t="shared" si="90"/>
        <v>22293</v>
      </c>
    </row>
    <row r="966" spans="1:33" x14ac:dyDescent="0.25">
      <c r="A966">
        <v>21650</v>
      </c>
      <c r="B966">
        <v>44</v>
      </c>
      <c r="C966">
        <v>14.83</v>
      </c>
      <c r="D966">
        <v>4</v>
      </c>
      <c r="E966">
        <v>0</v>
      </c>
      <c r="F966" s="5">
        <f>DetailTicketJuilletAout2021[[#This Row],[Qte]]*(DetailTicketJuilletAout2021[[#This Row],[PrixUnit]]*(1-DetailTicketJuilletAout2021[[#This Row],[Remise%]]))</f>
        <v>59.32</v>
      </c>
      <c r="I966" s="5">
        <f>SUMIF(DétailTicketJuilletAoût2021!A961:A3993,DétailTicketJuilletAoût2021!J966,DétailTicketJuilletAoût2021!F961:F3993)</f>
        <v>37.790999999999997</v>
      </c>
      <c r="J966">
        <f t="shared" si="88"/>
        <v>22289</v>
      </c>
      <c r="AE966" t="str" cm="1">
        <f t="array" ref="AE966">_xlfn.IFS(AG966=TicketJuilletAout2021[[#This Row],[NoTicket]],TicketJuilletAout2021[[#This Row],[CodeCli]])</f>
        <v>MIGAL</v>
      </c>
      <c r="AF966" s="20">
        <f t="shared" si="89"/>
        <v>18.299999999999997</v>
      </c>
      <c r="AG966">
        <f t="shared" si="90"/>
        <v>22294</v>
      </c>
    </row>
    <row r="967" spans="1:33" x14ac:dyDescent="0.25">
      <c r="A967">
        <v>21650</v>
      </c>
      <c r="B967">
        <v>47</v>
      </c>
      <c r="C967">
        <v>7.24</v>
      </c>
      <c r="D967">
        <v>1</v>
      </c>
      <c r="E967">
        <v>0</v>
      </c>
      <c r="F967" s="5">
        <f>DetailTicketJuilletAout2021[[#This Row],[Qte]]*(DetailTicketJuilletAout2021[[#This Row],[PrixUnit]]*(1-DetailTicketJuilletAout2021[[#This Row],[Remise%]]))</f>
        <v>7.24</v>
      </c>
      <c r="I967" s="5">
        <f>SUMIF(DétailTicketJuilletAoût2021!A962:A3994,DétailTicketJuilletAoût2021!J967,DétailTicketJuilletAoût2021!F962:F3994)</f>
        <v>127.75000000000001</v>
      </c>
      <c r="J967">
        <f t="shared" si="88"/>
        <v>22290</v>
      </c>
      <c r="AE967" t="str" cm="1">
        <f t="array" ref="AE967">_xlfn.IFS(AG967=TicketJuilletAout2021[[#This Row],[NoTicket]],TicketJuilletAout2021[[#This Row],[CodeCli]])</f>
        <v>JEBOR</v>
      </c>
      <c r="AF967" s="20">
        <f t="shared" si="89"/>
        <v>36.494249999999994</v>
      </c>
      <c r="AG967">
        <f t="shared" si="90"/>
        <v>22295</v>
      </c>
    </row>
    <row r="968" spans="1:33" x14ac:dyDescent="0.25">
      <c r="A968">
        <v>21650</v>
      </c>
      <c r="B968">
        <v>70</v>
      </c>
      <c r="C968">
        <v>11.43</v>
      </c>
      <c r="D968">
        <v>1</v>
      </c>
      <c r="E968">
        <v>0</v>
      </c>
      <c r="F968" s="5">
        <f>DetailTicketJuilletAout2021[[#This Row],[Qte]]*(DetailTicketJuilletAout2021[[#This Row],[PrixUnit]]*(1-DetailTicketJuilletAout2021[[#This Row],[Remise%]]))</f>
        <v>11.43</v>
      </c>
      <c r="I968" s="5">
        <f>SUMIF(DétailTicketJuilletAoût2021!A963:A3995,DétailTicketJuilletAoût2021!J968,DétailTicketJuilletAoût2021!F963:F3995)</f>
        <v>158.70999999999998</v>
      </c>
      <c r="J968">
        <f t="shared" si="88"/>
        <v>22291</v>
      </c>
      <c r="AE968" t="str" cm="1">
        <f t="array" ref="AE968">_xlfn.IFS(AG968=TicketJuilletAout2021[[#This Row],[NoTicket]],TicketJuilletAout2021[[#This Row],[CodeCli]])</f>
        <v>ZOHED</v>
      </c>
      <c r="AF968" s="20">
        <f t="shared" si="89"/>
        <v>52.404800000000002</v>
      </c>
      <c r="AG968">
        <f t="shared" si="90"/>
        <v>22296</v>
      </c>
    </row>
    <row r="969" spans="1:33" x14ac:dyDescent="0.25">
      <c r="A969">
        <v>21650</v>
      </c>
      <c r="B969">
        <v>78</v>
      </c>
      <c r="C969">
        <v>16.77</v>
      </c>
      <c r="D969">
        <v>3</v>
      </c>
      <c r="E969">
        <v>0</v>
      </c>
      <c r="F969" s="5">
        <f>DetailTicketJuilletAout2021[[#This Row],[Qte]]*(DetailTicketJuilletAout2021[[#This Row],[PrixUnit]]*(1-DetailTicketJuilletAout2021[[#This Row],[Remise%]]))</f>
        <v>50.31</v>
      </c>
      <c r="I969" s="5">
        <f>SUMIF(DétailTicketJuilletAoût2021!A964:A3996,DétailTicketJuilletAoût2021!J969,DétailTicketJuilletAoût2021!F964:F3996)</f>
        <v>176.55</v>
      </c>
      <c r="J969">
        <f t="shared" ref="J969:J1032" si="91">J968+1</f>
        <v>22292</v>
      </c>
      <c r="AE969" t="str" cm="1">
        <f t="array" ref="AE969">_xlfn.IFS(AG969=TicketJuilletAout2021[[#This Row],[NoTicket]],TicketJuilletAout2021[[#This Row],[CodeCli]])</f>
        <v>ANLER</v>
      </c>
      <c r="AF969" s="20">
        <f t="shared" si="89"/>
        <v>22.345500000000001</v>
      </c>
      <c r="AG969">
        <f t="shared" si="90"/>
        <v>22297</v>
      </c>
    </row>
    <row r="970" spans="1:33" x14ac:dyDescent="0.25">
      <c r="A970">
        <v>21650</v>
      </c>
      <c r="B970">
        <v>598</v>
      </c>
      <c r="C970">
        <v>7.24</v>
      </c>
      <c r="D970">
        <v>1</v>
      </c>
      <c r="E970">
        <v>0</v>
      </c>
      <c r="F970" s="5">
        <f>DetailTicketJuilletAout2021[[#This Row],[Qte]]*(DetailTicketJuilletAout2021[[#This Row],[PrixUnit]]*(1-DetailTicketJuilletAout2021[[#This Row],[Remise%]]))</f>
        <v>7.24</v>
      </c>
      <c r="I970" s="5">
        <f>SUMIF(DétailTicketJuilletAoût2021!A965:A3997,DétailTicketJuilletAoût2021!J970,DétailTicketJuilletAoût2021!F965:F3997)</f>
        <v>78.204000000000008</v>
      </c>
      <c r="J970">
        <f t="shared" si="91"/>
        <v>22293</v>
      </c>
      <c r="AE970" t="str" cm="1">
        <f t="array" ref="AE970">_xlfn.IFS(AG970=TicketJuilletAout2021[[#This Row],[NoTicket]],TicketJuilletAout2021[[#This Row],[CodeCli]])</f>
        <v>CHGAS</v>
      </c>
      <c r="AF970" s="20">
        <f t="shared" si="89"/>
        <v>33.089999999999996</v>
      </c>
      <c r="AG970">
        <f t="shared" si="90"/>
        <v>22298</v>
      </c>
    </row>
    <row r="971" spans="1:33" x14ac:dyDescent="0.25">
      <c r="A971">
        <v>21651</v>
      </c>
      <c r="B971">
        <v>31</v>
      </c>
      <c r="C971">
        <v>9.4499999999999993</v>
      </c>
      <c r="D971">
        <v>3</v>
      </c>
      <c r="E971">
        <v>0.2</v>
      </c>
      <c r="F971" s="5">
        <f>DetailTicketJuilletAout2021[[#This Row],[Qte]]*(DetailTicketJuilletAout2021[[#This Row],[PrixUnit]]*(1-DetailTicketJuilletAout2021[[#This Row],[Remise%]]))</f>
        <v>22.68</v>
      </c>
      <c r="I971" s="5">
        <f>SUMIF(DétailTicketJuilletAoût2021!A966:A3998,DétailTicketJuilletAoût2021!J971,DétailTicketJuilletAoût2021!F966:F3998)</f>
        <v>36.599999999999994</v>
      </c>
      <c r="J971">
        <f t="shared" si="91"/>
        <v>22294</v>
      </c>
      <c r="AE971" t="str" cm="1">
        <f t="array" ref="AE971">_xlfn.IFS(AG971=TicketJuilletAout2021[[#This Row],[NoTicket]],TicketJuilletAout2021[[#This Row],[CodeCli]])</f>
        <v>MOELK</v>
      </c>
      <c r="AF971" s="20">
        <f t="shared" si="89"/>
        <v>25.853750000000002</v>
      </c>
      <c r="AG971">
        <f t="shared" si="90"/>
        <v>22299</v>
      </c>
    </row>
    <row r="972" spans="1:33" x14ac:dyDescent="0.25">
      <c r="A972">
        <v>21651</v>
      </c>
      <c r="B972">
        <v>76</v>
      </c>
      <c r="C972">
        <v>13.72</v>
      </c>
      <c r="D972">
        <v>3</v>
      </c>
      <c r="E972">
        <v>0</v>
      </c>
      <c r="F972" s="5">
        <f>DetailTicketJuilletAout2021[[#This Row],[Qte]]*(DetailTicketJuilletAout2021[[#This Row],[PrixUnit]]*(1-DetailTicketJuilletAout2021[[#This Row],[Remise%]]))</f>
        <v>41.160000000000004</v>
      </c>
      <c r="I972" s="5">
        <f>SUMIF(DétailTicketJuilletAoût2021!A967:A3999,DétailTicketJuilletAoût2021!J972,DétailTicketJuilletAoût2021!F967:F3999)</f>
        <v>72.988499999999988</v>
      </c>
      <c r="J972">
        <f t="shared" si="91"/>
        <v>22295</v>
      </c>
      <c r="AE972" t="str" cm="1">
        <f t="array" ref="AE972">_xlfn.IFS(AG972=TicketJuilletAout2021[[#This Row],[NoTicket]],TicketJuilletAout2021[[#This Row],[CodeCli]])</f>
        <v>REDAN</v>
      </c>
      <c r="AF972" s="20">
        <f t="shared" si="89"/>
        <v>43.449999999999996</v>
      </c>
      <c r="AG972">
        <f t="shared" si="90"/>
        <v>22300</v>
      </c>
    </row>
    <row r="973" spans="1:33" x14ac:dyDescent="0.25">
      <c r="A973">
        <v>21652</v>
      </c>
      <c r="B973">
        <v>11</v>
      </c>
      <c r="C973">
        <v>16.010000000000002</v>
      </c>
      <c r="D973">
        <v>4</v>
      </c>
      <c r="E973">
        <v>0.05</v>
      </c>
      <c r="F973" s="5">
        <f>DetailTicketJuilletAout2021[[#This Row],[Qte]]*(DetailTicketJuilletAout2021[[#This Row],[PrixUnit]]*(1-DetailTicketJuilletAout2021[[#This Row],[Remise%]]))</f>
        <v>60.838000000000001</v>
      </c>
      <c r="I973" s="5">
        <f>SUMIF(DétailTicketJuilletAoût2021!A968:A4000,DétailTicketJuilletAoût2021!J973,DétailTicketJuilletAoût2021!F968:F4000)</f>
        <v>262.024</v>
      </c>
      <c r="J973">
        <f t="shared" si="91"/>
        <v>22296</v>
      </c>
      <c r="AE973" t="str" cm="1">
        <f t="array" ref="AE973">_xlfn.IFS(AG973=TicketJuilletAout2021[[#This Row],[NoTicket]],TicketJuilletAout2021[[#This Row],[CodeCli]])</f>
        <v>CEGRO</v>
      </c>
      <c r="AF973" s="20">
        <f t="shared" si="89"/>
        <v>14.478</v>
      </c>
      <c r="AG973">
        <f t="shared" si="90"/>
        <v>22301</v>
      </c>
    </row>
    <row r="974" spans="1:33" x14ac:dyDescent="0.25">
      <c r="A974">
        <v>21652</v>
      </c>
      <c r="B974">
        <v>56</v>
      </c>
      <c r="C974">
        <v>28.97</v>
      </c>
      <c r="D974">
        <v>4</v>
      </c>
      <c r="E974">
        <v>0.05</v>
      </c>
      <c r="F974" s="5">
        <f>DetailTicketJuilletAout2021[[#This Row],[Qte]]*(DetailTicketJuilletAout2021[[#This Row],[PrixUnit]]*(1-DetailTicketJuilletAout2021[[#This Row],[Remise%]]))</f>
        <v>110.08599999999998</v>
      </c>
      <c r="I974" s="5">
        <f>SUMIF(DétailTicketJuilletAoût2021!A969:A4001,DétailTicketJuilletAoût2021!J974,DétailTicketJuilletAoût2021!F969:F4001)</f>
        <v>89.382000000000005</v>
      </c>
      <c r="J974">
        <f t="shared" si="91"/>
        <v>22297</v>
      </c>
      <c r="AE974" t="str" cm="1">
        <f t="array" ref="AE974">_xlfn.IFS(AG974=TicketJuilletAout2021[[#This Row],[NoTicket]],TicketJuilletAout2021[[#This Row],[CodeCli]])</f>
        <v>CLJAN</v>
      </c>
      <c r="AF974" s="20">
        <f t="shared" si="89"/>
        <v>26.22</v>
      </c>
      <c r="AG974">
        <f t="shared" si="90"/>
        <v>22302</v>
      </c>
    </row>
    <row r="975" spans="1:33" x14ac:dyDescent="0.25">
      <c r="A975">
        <v>21653</v>
      </c>
      <c r="B975">
        <v>14</v>
      </c>
      <c r="C975">
        <v>17.68</v>
      </c>
      <c r="D975">
        <v>4</v>
      </c>
      <c r="E975">
        <v>0.15</v>
      </c>
      <c r="F975" s="5">
        <f>DetailTicketJuilletAout2021[[#This Row],[Qte]]*(DetailTicketJuilletAout2021[[#This Row],[PrixUnit]]*(1-DetailTicketJuilletAout2021[[#This Row],[Remise%]]))</f>
        <v>60.111999999999995</v>
      </c>
      <c r="I975" s="5">
        <f>SUMIF(DétailTicketJuilletAoût2021!A970:A4002,DétailTicketJuilletAoût2021!J975,DétailTicketJuilletAoût2021!F970:F4002)</f>
        <v>99.27</v>
      </c>
      <c r="J975">
        <f t="shared" si="91"/>
        <v>22298</v>
      </c>
      <c r="AE975" t="str" cm="1">
        <f t="array" ref="AE975">_xlfn.IFS(AG975=TicketJuilletAout2021[[#This Row],[NoTicket]],TicketJuilletAout2021[[#This Row],[CodeCli]])</f>
        <v>MIGAL</v>
      </c>
      <c r="AF975" s="20">
        <f t="shared" si="89"/>
        <v>31.919999999999998</v>
      </c>
      <c r="AG975">
        <f t="shared" si="90"/>
        <v>22303</v>
      </c>
    </row>
    <row r="976" spans="1:33" x14ac:dyDescent="0.25">
      <c r="A976">
        <v>21653</v>
      </c>
      <c r="B976">
        <v>42</v>
      </c>
      <c r="C976">
        <v>10.67</v>
      </c>
      <c r="D976">
        <v>3</v>
      </c>
      <c r="E976">
        <v>0.15</v>
      </c>
      <c r="F976" s="5">
        <f>DetailTicketJuilletAout2021[[#This Row],[Qte]]*(DetailTicketJuilletAout2021[[#This Row],[PrixUnit]]*(1-DetailTicketJuilletAout2021[[#This Row],[Remise%]]))</f>
        <v>27.208500000000001</v>
      </c>
      <c r="I976" s="5">
        <f>SUMIF(DétailTicketJuilletAoût2021!A971:A4003,DétailTicketJuilletAoût2021!J976,DétailTicketJuilletAoût2021!F971:F4003)</f>
        <v>103.41500000000001</v>
      </c>
      <c r="J976">
        <f t="shared" si="91"/>
        <v>22299</v>
      </c>
      <c r="AE976" t="str" cm="1">
        <f t="array" ref="AE976">_xlfn.IFS(AG976=TicketJuilletAout2021[[#This Row],[NoTicket]],TicketJuilletAout2021[[#This Row],[CodeCli]])</f>
        <v>DIDAL</v>
      </c>
      <c r="AF976" s="20">
        <f t="shared" si="89"/>
        <v>40.784999999999997</v>
      </c>
      <c r="AG976">
        <f t="shared" si="90"/>
        <v>22304</v>
      </c>
    </row>
    <row r="977" spans="1:33" x14ac:dyDescent="0.25">
      <c r="A977">
        <v>21654</v>
      </c>
      <c r="B977">
        <v>16</v>
      </c>
      <c r="C977">
        <v>13.26</v>
      </c>
      <c r="D977">
        <v>4</v>
      </c>
      <c r="E977">
        <v>0.1</v>
      </c>
      <c r="F977" s="5">
        <f>DetailTicketJuilletAout2021[[#This Row],[Qte]]*(DetailTicketJuilletAout2021[[#This Row],[PrixUnit]]*(1-DetailTicketJuilletAout2021[[#This Row],[Remise%]]))</f>
        <v>47.735999999999997</v>
      </c>
      <c r="I977" s="5">
        <f>SUMIF(DétailTicketJuilletAoût2021!A972:A4004,DétailTicketJuilletAoût2021!J977,DétailTicketJuilletAoût2021!F972:F4004)</f>
        <v>173.79999999999998</v>
      </c>
      <c r="J977">
        <f t="shared" si="91"/>
        <v>22300</v>
      </c>
      <c r="AE977" t="str" cm="1">
        <f t="array" ref="AE977">_xlfn.IFS(AG977=TicketJuilletAout2021[[#This Row],[NoTicket]],TicketJuilletAout2021[[#This Row],[CodeCli]])</f>
        <v>PABEL</v>
      </c>
      <c r="AF977" s="20">
        <f t="shared" si="89"/>
        <v>58.432500000000005</v>
      </c>
      <c r="AG977">
        <f t="shared" si="90"/>
        <v>22305</v>
      </c>
    </row>
    <row r="978" spans="1:33" x14ac:dyDescent="0.25">
      <c r="A978">
        <v>21654</v>
      </c>
      <c r="B978">
        <v>32</v>
      </c>
      <c r="C978">
        <v>24.39</v>
      </c>
      <c r="D978">
        <v>4</v>
      </c>
      <c r="E978">
        <v>0.1</v>
      </c>
      <c r="F978" s="5">
        <f>DetailTicketJuilletAout2021[[#This Row],[Qte]]*(DetailTicketJuilletAout2021[[#This Row],[PrixUnit]]*(1-DetailTicketJuilletAout2021[[#This Row],[Remise%]]))</f>
        <v>87.804000000000002</v>
      </c>
      <c r="I978" s="5">
        <f>SUMIF(DétailTicketJuilletAoût2021!A973:A4005,DétailTicketJuilletAoût2021!J978,DétailTicketJuilletAoût2021!F973:F4005)</f>
        <v>14.478</v>
      </c>
      <c r="J978">
        <f t="shared" si="91"/>
        <v>22301</v>
      </c>
      <c r="AE978" t="str" cm="1">
        <f t="array" ref="AE978">_xlfn.IFS(AG978=TicketJuilletAout2021[[#This Row],[NoTicket]],TicketJuilletAout2021[[#This Row],[CodeCli]])</f>
        <v>VIGUI</v>
      </c>
      <c r="AF978" s="20">
        <f t="shared" si="89"/>
        <v>13.035</v>
      </c>
      <c r="AG978">
        <f t="shared" si="90"/>
        <v>22306</v>
      </c>
    </row>
    <row r="979" spans="1:33" x14ac:dyDescent="0.25">
      <c r="A979">
        <v>21654</v>
      </c>
      <c r="B979">
        <v>40</v>
      </c>
      <c r="C979">
        <v>14.03</v>
      </c>
      <c r="D979">
        <v>4</v>
      </c>
      <c r="E979">
        <v>0</v>
      </c>
      <c r="F979" s="5">
        <f>DetailTicketJuilletAout2021[[#This Row],[Qte]]*(DetailTicketJuilletAout2021[[#This Row],[PrixUnit]]*(1-DetailTicketJuilletAout2021[[#This Row],[Remise%]]))</f>
        <v>56.12</v>
      </c>
      <c r="I979" s="5">
        <f>SUMIF(DétailTicketJuilletAoût2021!A974:A4006,DétailTicketJuilletAoût2021!J979,DétailTicketJuilletAoût2021!F974:F4006)</f>
        <v>26.22</v>
      </c>
      <c r="J979">
        <f t="shared" si="91"/>
        <v>22302</v>
      </c>
      <c r="AE979" t="str" cm="1">
        <f t="array" ref="AE979">_xlfn.IFS(AG979=TicketJuilletAout2021[[#This Row],[NoTicket]],TicketJuilletAout2021[[#This Row],[CodeCli]])</f>
        <v>CHBON</v>
      </c>
      <c r="AF979" s="20">
        <f t="shared" si="89"/>
        <v>23.323333333333334</v>
      </c>
      <c r="AG979">
        <f t="shared" si="90"/>
        <v>22307</v>
      </c>
    </row>
    <row r="980" spans="1:33" x14ac:dyDescent="0.25">
      <c r="A980">
        <v>21654</v>
      </c>
      <c r="B980">
        <v>75</v>
      </c>
      <c r="C980">
        <v>5.95</v>
      </c>
      <c r="D980">
        <v>4</v>
      </c>
      <c r="E980">
        <v>0.1</v>
      </c>
      <c r="F980" s="5">
        <f>DetailTicketJuilletAout2021[[#This Row],[Qte]]*(DetailTicketJuilletAout2021[[#This Row],[PrixUnit]]*(1-DetailTicketJuilletAout2021[[#This Row],[Remise%]]))</f>
        <v>21.42</v>
      </c>
      <c r="I980" s="5">
        <f>SUMIF(DétailTicketJuilletAoût2021!A975:A4007,DétailTicketJuilletAoût2021!J980,DétailTicketJuilletAoût2021!F975:F4007)</f>
        <v>127.67999999999999</v>
      </c>
      <c r="J980">
        <f t="shared" si="91"/>
        <v>22303</v>
      </c>
      <c r="AE980" t="str" cm="1">
        <f t="array" ref="AE980">_xlfn.IFS(AG980=TicketJuilletAout2021[[#This Row],[NoTicket]],TicketJuilletAout2021[[#This Row],[CodeCli]])</f>
        <v>CHLEC</v>
      </c>
      <c r="AF980" s="20">
        <f t="shared" si="89"/>
        <v>25.380000000000003</v>
      </c>
      <c r="AG980">
        <f t="shared" si="90"/>
        <v>22308</v>
      </c>
    </row>
    <row r="981" spans="1:33" x14ac:dyDescent="0.25">
      <c r="A981">
        <v>21655</v>
      </c>
      <c r="B981">
        <v>17</v>
      </c>
      <c r="C981">
        <v>29.73</v>
      </c>
      <c r="D981">
        <v>4</v>
      </c>
      <c r="E981">
        <v>0</v>
      </c>
      <c r="F981" s="5">
        <f>DetailTicketJuilletAout2021[[#This Row],[Qte]]*(DetailTicketJuilletAout2021[[#This Row],[PrixUnit]]*(1-DetailTicketJuilletAout2021[[#This Row],[Remise%]]))</f>
        <v>118.92</v>
      </c>
      <c r="I981" s="5">
        <f>SUMIF(DétailTicketJuilletAoût2021!A976:A4008,DétailTicketJuilletAoût2021!J981,DétailTicketJuilletAoût2021!F976:F4008)</f>
        <v>81.569999999999993</v>
      </c>
      <c r="J981">
        <f t="shared" si="91"/>
        <v>22304</v>
      </c>
      <c r="AE981" t="str" cm="1">
        <f t="array" ref="AE981">_xlfn.IFS(AG981=TicketJuilletAout2021[[#This Row],[NoTicket]],TicketJuilletAout2021[[#This Row],[CodeCli]])</f>
        <v>ARBLA</v>
      </c>
      <c r="AF981" s="20">
        <f t="shared" si="89"/>
        <v>43.227000000000004</v>
      </c>
      <c r="AG981">
        <f t="shared" si="90"/>
        <v>22309</v>
      </c>
    </row>
    <row r="982" spans="1:33" x14ac:dyDescent="0.25">
      <c r="A982">
        <v>21655</v>
      </c>
      <c r="B982">
        <v>34</v>
      </c>
      <c r="C982">
        <v>10.67</v>
      </c>
      <c r="D982">
        <v>3</v>
      </c>
      <c r="E982">
        <v>0</v>
      </c>
      <c r="F982" s="5">
        <f>DetailTicketJuilletAout2021[[#This Row],[Qte]]*(DetailTicketJuilletAout2021[[#This Row],[PrixUnit]]*(1-DetailTicketJuilletAout2021[[#This Row],[Remise%]]))</f>
        <v>32.01</v>
      </c>
      <c r="I982" s="5">
        <f>SUMIF(DétailTicketJuilletAoût2021!A977:A4009,DétailTicketJuilletAoût2021!J982,DétailTicketJuilletAoût2021!F977:F4009)</f>
        <v>233.73000000000002</v>
      </c>
      <c r="J982">
        <f t="shared" si="91"/>
        <v>22305</v>
      </c>
      <c r="AE982" t="str" cm="1">
        <f t="array" ref="AE982">_xlfn.IFS(AG982=TicketJuilletAout2021[[#This Row],[NoTicket]],TicketJuilletAout2021[[#This Row],[CodeCli]])</f>
        <v>ARBLA</v>
      </c>
      <c r="AF982" s="20">
        <f t="shared" si="89"/>
        <v>23.203749999999999</v>
      </c>
      <c r="AG982">
        <f t="shared" si="90"/>
        <v>22310</v>
      </c>
    </row>
    <row r="983" spans="1:33" x14ac:dyDescent="0.25">
      <c r="A983">
        <v>21655</v>
      </c>
      <c r="B983">
        <v>53</v>
      </c>
      <c r="C983">
        <v>25</v>
      </c>
      <c r="D983">
        <v>3</v>
      </c>
      <c r="E983">
        <v>0</v>
      </c>
      <c r="F983" s="5">
        <f>DetailTicketJuilletAout2021[[#This Row],[Qte]]*(DetailTicketJuilletAout2021[[#This Row],[PrixUnit]]*(1-DetailTicketJuilletAout2021[[#This Row],[Remise%]]))</f>
        <v>75</v>
      </c>
      <c r="I983" s="5">
        <f>SUMIF(DétailTicketJuilletAoût2021!A978:A4010,DétailTicketJuilletAoût2021!J983,DétailTicketJuilletAoût2021!F978:F4010)</f>
        <v>26.07</v>
      </c>
      <c r="J983">
        <f t="shared" si="91"/>
        <v>22306</v>
      </c>
      <c r="AE983" t="str" cm="1">
        <f t="array" ref="AE983">_xlfn.IFS(AG983=TicketJuilletAout2021[[#This Row],[NoTicket]],TicketJuilletAout2021[[#This Row],[CodeCli]])</f>
        <v>GAANT</v>
      </c>
      <c r="AF983" s="20">
        <f t="shared" si="89"/>
        <v>59.15</v>
      </c>
      <c r="AG983">
        <f t="shared" si="90"/>
        <v>22311</v>
      </c>
    </row>
    <row r="984" spans="1:33" x14ac:dyDescent="0.25">
      <c r="A984">
        <v>21656</v>
      </c>
      <c r="B984">
        <v>33</v>
      </c>
      <c r="C984">
        <v>1.83</v>
      </c>
      <c r="D984">
        <v>4</v>
      </c>
      <c r="E984">
        <v>0</v>
      </c>
      <c r="F984" s="5">
        <f>DetailTicketJuilletAout2021[[#This Row],[Qte]]*(DetailTicketJuilletAout2021[[#This Row],[PrixUnit]]*(1-DetailTicketJuilletAout2021[[#This Row],[Remise%]]))</f>
        <v>7.32</v>
      </c>
      <c r="I984" s="5">
        <f>SUMIF(DétailTicketJuilletAoût2021!A979:A4011,DétailTicketJuilletAoût2021!J984,DétailTicketJuilletAoût2021!F979:F4011)</f>
        <v>69.97</v>
      </c>
      <c r="J984">
        <f t="shared" si="91"/>
        <v>22307</v>
      </c>
      <c r="AE984" t="str" cm="1">
        <f t="array" ref="AE984">_xlfn.IFS(AG984=TicketJuilletAout2021[[#This Row],[NoTicket]],TicketJuilletAout2021[[#This Row],[CodeCli]])</f>
        <v>DIGOM</v>
      </c>
      <c r="AF984" s="20">
        <f t="shared" si="89"/>
        <v>53.59</v>
      </c>
      <c r="AG984">
        <f t="shared" si="90"/>
        <v>22312</v>
      </c>
    </row>
    <row r="985" spans="1:33" x14ac:dyDescent="0.25">
      <c r="A985">
        <v>21656</v>
      </c>
      <c r="B985">
        <v>40</v>
      </c>
      <c r="C985">
        <v>14.03</v>
      </c>
      <c r="D985">
        <v>4</v>
      </c>
      <c r="E985">
        <v>0</v>
      </c>
      <c r="F985" s="5">
        <f>DetailTicketJuilletAout2021[[#This Row],[Qte]]*(DetailTicketJuilletAout2021[[#This Row],[PrixUnit]]*(1-DetailTicketJuilletAout2021[[#This Row],[Remise%]]))</f>
        <v>56.12</v>
      </c>
      <c r="I985" s="5">
        <f>SUMIF(DétailTicketJuilletAoût2021!A980:A4012,DétailTicketJuilletAoût2021!J985,DétailTicketJuilletAoût2021!F980:F4012)</f>
        <v>50.760000000000005</v>
      </c>
      <c r="J985">
        <f t="shared" si="91"/>
        <v>22308</v>
      </c>
      <c r="AE985" t="str" cm="1">
        <f t="array" ref="AE985">_xlfn.IFS(AG985=TicketJuilletAout2021[[#This Row],[NoTicket]],TicketJuilletAout2021[[#This Row],[CodeCli]])</f>
        <v>ERDUR</v>
      </c>
      <c r="AF985" s="20">
        <f t="shared" si="89"/>
        <v>18.8245</v>
      </c>
      <c r="AG985">
        <f t="shared" si="90"/>
        <v>22313</v>
      </c>
    </row>
    <row r="986" spans="1:33" x14ac:dyDescent="0.25">
      <c r="A986">
        <v>21656</v>
      </c>
      <c r="B986">
        <v>62</v>
      </c>
      <c r="C986">
        <v>37.5</v>
      </c>
      <c r="D986">
        <v>4</v>
      </c>
      <c r="E986">
        <v>0</v>
      </c>
      <c r="F986" s="5">
        <f>DetailTicketJuilletAout2021[[#This Row],[Qte]]*(DetailTicketJuilletAout2021[[#This Row],[PrixUnit]]*(1-DetailTicketJuilletAout2021[[#This Row],[Remise%]]))</f>
        <v>150</v>
      </c>
      <c r="I986" s="5">
        <f>SUMIF(DétailTicketJuilletAoût2021!A981:A4013,DétailTicketJuilletAoût2021!J986,DétailTicketJuilletAoût2021!F981:F4013)</f>
        <v>43.227000000000004</v>
      </c>
      <c r="J986">
        <f t="shared" si="91"/>
        <v>22309</v>
      </c>
      <c r="AE986" t="str" cm="1">
        <f t="array" ref="AE986">_xlfn.IFS(AG986=TicketJuilletAout2021[[#This Row],[NoTicket]],TicketJuilletAout2021[[#This Row],[CodeCli]])</f>
        <v>DACOU</v>
      </c>
      <c r="AF986" s="20">
        <f t="shared" si="89"/>
        <v>86.174499999999981</v>
      </c>
      <c r="AG986">
        <f t="shared" si="90"/>
        <v>22314</v>
      </c>
    </row>
    <row r="987" spans="1:33" x14ac:dyDescent="0.25">
      <c r="A987">
        <v>21656</v>
      </c>
      <c r="B987">
        <v>64</v>
      </c>
      <c r="C987">
        <v>25.31</v>
      </c>
      <c r="D987">
        <v>4</v>
      </c>
      <c r="E987">
        <v>0</v>
      </c>
      <c r="F987" s="5">
        <f>DetailTicketJuilletAout2021[[#This Row],[Qte]]*(DetailTicketJuilletAout2021[[#This Row],[PrixUnit]]*(1-DetailTicketJuilletAout2021[[#This Row],[Remise%]]))</f>
        <v>101.24</v>
      </c>
      <c r="I987" s="5">
        <f>SUMIF(DétailTicketJuilletAoût2021!A982:A4014,DétailTicketJuilletAoût2021!J987,DétailTicketJuilletAoût2021!F982:F4014)</f>
        <v>92.814999999999998</v>
      </c>
      <c r="J987">
        <f t="shared" si="91"/>
        <v>22310</v>
      </c>
      <c r="AE987" t="str" cm="1">
        <f t="array" ref="AE987">_xlfn.IFS(AG987=TicketJuilletAout2021[[#This Row],[NoTicket]],TicketJuilletAout2021[[#This Row],[CodeCli]])</f>
        <v>ERDEB</v>
      </c>
      <c r="AF987" s="20">
        <f t="shared" si="89"/>
        <v>21.496666666666666</v>
      </c>
      <c r="AG987">
        <f t="shared" si="90"/>
        <v>22315</v>
      </c>
    </row>
    <row r="988" spans="1:33" x14ac:dyDescent="0.25">
      <c r="A988">
        <v>21657</v>
      </c>
      <c r="B988">
        <v>59</v>
      </c>
      <c r="C988">
        <v>41.92</v>
      </c>
      <c r="D988">
        <v>4</v>
      </c>
      <c r="E988">
        <v>0</v>
      </c>
      <c r="F988" s="5">
        <f>DetailTicketJuilletAout2021[[#This Row],[Qte]]*(DetailTicketJuilletAout2021[[#This Row],[PrixUnit]]*(1-DetailTicketJuilletAout2021[[#This Row],[Remise%]]))</f>
        <v>167.68</v>
      </c>
      <c r="I988" s="5">
        <f>SUMIF(DétailTicketJuilletAoût2021!A983:A4015,DétailTicketJuilletAoût2021!J988,DétailTicketJuilletAoût2021!F983:F4015)</f>
        <v>118.3</v>
      </c>
      <c r="J988">
        <f t="shared" si="91"/>
        <v>22311</v>
      </c>
      <c r="AE988" t="str" cm="1">
        <f t="array" ref="AE988">_xlfn.IFS(AG988=TicketJuilletAout2021[[#This Row],[NoTicket]],TicketJuilletAout2021[[#This Row],[CodeCli]])</f>
        <v>SAJOU</v>
      </c>
      <c r="AF988" s="20">
        <f t="shared" si="89"/>
        <v>31.560000000000002</v>
      </c>
      <c r="AG988">
        <f t="shared" si="90"/>
        <v>22316</v>
      </c>
    </row>
    <row r="989" spans="1:33" x14ac:dyDescent="0.25">
      <c r="A989">
        <v>21657</v>
      </c>
      <c r="B989">
        <v>63</v>
      </c>
      <c r="C989">
        <v>33.54</v>
      </c>
      <c r="D989">
        <v>4</v>
      </c>
      <c r="E989">
        <v>0</v>
      </c>
      <c r="F989" s="5">
        <f>DetailTicketJuilletAout2021[[#This Row],[Qte]]*(DetailTicketJuilletAout2021[[#This Row],[PrixUnit]]*(1-DetailTicketJuilletAout2021[[#This Row],[Remise%]]))</f>
        <v>134.16</v>
      </c>
      <c r="I989" s="5">
        <f>SUMIF(DétailTicketJuilletAoût2021!A984:A4016,DétailTicketJuilletAoût2021!J989,DétailTicketJuilletAoût2021!F984:F4016)</f>
        <v>107.18</v>
      </c>
      <c r="J989">
        <f t="shared" si="91"/>
        <v>22312</v>
      </c>
      <c r="AE989" t="str" cm="1">
        <f t="array" ref="AE989">_xlfn.IFS(AG989=TicketJuilletAout2021[[#This Row],[NoTicket]],TicketJuilletAout2021[[#This Row],[CodeCli]])</f>
        <v>JUBOY</v>
      </c>
      <c r="AF989" s="20">
        <f t="shared" si="89"/>
        <v>76.226666666666674</v>
      </c>
      <c r="AG989">
        <f t="shared" si="90"/>
        <v>22317</v>
      </c>
    </row>
    <row r="990" spans="1:33" x14ac:dyDescent="0.25">
      <c r="A990">
        <v>21657</v>
      </c>
      <c r="B990">
        <v>72</v>
      </c>
      <c r="C990">
        <v>26.53</v>
      </c>
      <c r="D990">
        <v>3</v>
      </c>
      <c r="E990">
        <v>0</v>
      </c>
      <c r="F990" s="5">
        <f>DetailTicketJuilletAout2021[[#This Row],[Qte]]*(DetailTicketJuilletAout2021[[#This Row],[PrixUnit]]*(1-DetailTicketJuilletAout2021[[#This Row],[Remise%]]))</f>
        <v>79.59</v>
      </c>
      <c r="I990" s="5">
        <f>SUMIF(DétailTicketJuilletAoût2021!A985:A4017,DétailTicketJuilletAoût2021!J990,DétailTicketJuilletAoût2021!F985:F4017)</f>
        <v>37.649000000000001</v>
      </c>
      <c r="J990">
        <f t="shared" si="91"/>
        <v>22313</v>
      </c>
      <c r="AE990" t="str" cm="1">
        <f t="array" ref="AE990">_xlfn.IFS(AG990=TicketJuilletAout2021[[#This Row],[NoTicket]],TicketJuilletAout2021[[#This Row],[CodeCli]])</f>
        <v>NAROU</v>
      </c>
      <c r="AF990" s="20">
        <f t="shared" si="89"/>
        <v>24.488500000000002</v>
      </c>
      <c r="AG990">
        <f t="shared" si="90"/>
        <v>22318</v>
      </c>
    </row>
    <row r="991" spans="1:33" x14ac:dyDescent="0.25">
      <c r="A991">
        <v>21657</v>
      </c>
      <c r="B991">
        <v>76</v>
      </c>
      <c r="C991">
        <v>13.72</v>
      </c>
      <c r="D991">
        <v>4</v>
      </c>
      <c r="E991">
        <v>0</v>
      </c>
      <c r="F991" s="5">
        <f>DetailTicketJuilletAout2021[[#This Row],[Qte]]*(DetailTicketJuilletAout2021[[#This Row],[PrixUnit]]*(1-DetailTicketJuilletAout2021[[#This Row],[Remise%]]))</f>
        <v>54.88</v>
      </c>
      <c r="I991" s="5">
        <f>SUMIF(DétailTicketJuilletAoût2021!A986:A4018,DétailTicketJuilletAoût2021!J991,DétailTicketJuilletAoût2021!F986:F4018)</f>
        <v>258.52349999999996</v>
      </c>
      <c r="J991">
        <f t="shared" si="91"/>
        <v>22314</v>
      </c>
      <c r="AE991" t="str" cm="1">
        <f t="array" ref="AE991">_xlfn.IFS(AG991=TicketJuilletAout2021[[#This Row],[NoTicket]],TicketJuilletAout2021[[#This Row],[CodeCli]])</f>
        <v>CLHAL</v>
      </c>
      <c r="AF991" s="20">
        <f t="shared" si="89"/>
        <v>36.585000000000001</v>
      </c>
      <c r="AG991">
        <f t="shared" si="90"/>
        <v>22319</v>
      </c>
    </row>
    <row r="992" spans="1:33" x14ac:dyDescent="0.25">
      <c r="A992">
        <v>21658</v>
      </c>
      <c r="B992">
        <v>1</v>
      </c>
      <c r="C992">
        <v>13.72</v>
      </c>
      <c r="D992">
        <v>4</v>
      </c>
      <c r="E992">
        <v>0</v>
      </c>
      <c r="F992" s="5">
        <f>DetailTicketJuilletAout2021[[#This Row],[Qte]]*(DetailTicketJuilletAout2021[[#This Row],[PrixUnit]]*(1-DetailTicketJuilletAout2021[[#This Row],[Remise%]]))</f>
        <v>54.88</v>
      </c>
      <c r="I992" s="5">
        <f>SUMIF(DétailTicketJuilletAoût2021!A987:A4019,DétailTicketJuilletAoût2021!J992,DétailTicketJuilletAoût2021!F987:F4019)</f>
        <v>64.489999999999995</v>
      </c>
      <c r="J992">
        <f t="shared" si="91"/>
        <v>22315</v>
      </c>
      <c r="AE992" t="str" cm="1">
        <f t="array" ref="AE992">_xlfn.IFS(AG992=TicketJuilletAout2021[[#This Row],[NoTicket]],TicketJuilletAout2021[[#This Row],[CodeCli]])</f>
        <v>ARBLA</v>
      </c>
      <c r="AF992" s="20">
        <f t="shared" si="89"/>
        <v>305.87624999999997</v>
      </c>
      <c r="AG992">
        <f t="shared" si="90"/>
        <v>22320</v>
      </c>
    </row>
    <row r="993" spans="1:33" x14ac:dyDescent="0.25">
      <c r="A993">
        <v>21658</v>
      </c>
      <c r="B993">
        <v>31</v>
      </c>
      <c r="C993">
        <v>9.4499999999999993</v>
      </c>
      <c r="D993">
        <v>3</v>
      </c>
      <c r="E993">
        <v>0</v>
      </c>
      <c r="F993" s="5">
        <f>DetailTicketJuilletAout2021[[#This Row],[Qte]]*(DetailTicketJuilletAout2021[[#This Row],[PrixUnit]]*(1-DetailTicketJuilletAout2021[[#This Row],[Remise%]]))</f>
        <v>28.349999999999998</v>
      </c>
      <c r="I993" s="5">
        <f>SUMIF(DétailTicketJuilletAoût2021!A988:A4020,DétailTicketJuilletAoût2021!J993,DétailTicketJuilletAoût2021!F988:F4020)</f>
        <v>63.120000000000005</v>
      </c>
      <c r="J993">
        <f t="shared" si="91"/>
        <v>22316</v>
      </c>
      <c r="AE993" t="str" cm="1">
        <f t="array" ref="AE993">_xlfn.IFS(AG993=TicketJuilletAout2021[[#This Row],[NoTicket]],TicketJuilletAout2021[[#This Row],[CodeCli]])</f>
        <v>JEHOU</v>
      </c>
      <c r="AF993" s="20">
        <f t="shared" si="89"/>
        <v>19.587500000000002</v>
      </c>
      <c r="AG993">
        <f t="shared" si="90"/>
        <v>22321</v>
      </c>
    </row>
    <row r="994" spans="1:33" x14ac:dyDescent="0.25">
      <c r="A994">
        <v>21658</v>
      </c>
      <c r="B994">
        <v>44</v>
      </c>
      <c r="C994">
        <v>14.79</v>
      </c>
      <c r="D994">
        <v>3</v>
      </c>
      <c r="E994">
        <v>0</v>
      </c>
      <c r="F994" s="5">
        <f>DetailTicketJuilletAout2021[[#This Row],[Qte]]*(DetailTicketJuilletAout2021[[#This Row],[PrixUnit]]*(1-DetailTicketJuilletAout2021[[#This Row],[Remise%]]))</f>
        <v>44.37</v>
      </c>
      <c r="I994" s="5">
        <f>SUMIF(DétailTicketJuilletAoût2021!A989:A4021,DétailTicketJuilletAoût2021!J994,DétailTicketJuilletAoût2021!F989:F4021)</f>
        <v>228.68</v>
      </c>
      <c r="J994">
        <f t="shared" si="91"/>
        <v>22317</v>
      </c>
      <c r="AE994" t="str" cm="1">
        <f t="array" ref="AE994">_xlfn.IFS(AG994=TicketJuilletAout2021[[#This Row],[NoTicket]],TicketJuilletAout2021[[#This Row],[CodeCli]])</f>
        <v>CHROU</v>
      </c>
      <c r="AF994" s="20">
        <f t="shared" si="89"/>
        <v>75</v>
      </c>
      <c r="AG994">
        <f t="shared" si="90"/>
        <v>22322</v>
      </c>
    </row>
    <row r="995" spans="1:33" x14ac:dyDescent="0.25">
      <c r="A995">
        <v>21659</v>
      </c>
      <c r="B995">
        <v>39</v>
      </c>
      <c r="C995">
        <v>13.72</v>
      </c>
      <c r="D995">
        <v>4</v>
      </c>
      <c r="E995">
        <v>0</v>
      </c>
      <c r="F995" s="5">
        <f>DetailTicketJuilletAout2021[[#This Row],[Qte]]*(DetailTicketJuilletAout2021[[#This Row],[PrixUnit]]*(1-DetailTicketJuilletAout2021[[#This Row],[Remise%]]))</f>
        <v>54.88</v>
      </c>
      <c r="I995" s="5">
        <f>SUMIF(DétailTicketJuilletAoût2021!A990:A4022,DétailTicketJuilletAoût2021!J995,DétailTicketJuilletAoût2021!F990:F4022)</f>
        <v>48.977000000000004</v>
      </c>
      <c r="J995">
        <f t="shared" si="91"/>
        <v>22318</v>
      </c>
      <c r="AE995" t="str" cm="1">
        <f t="array" ref="AE995">_xlfn.IFS(AG995=TicketJuilletAout2021[[#This Row],[NoTicket]],TicketJuilletAout2021[[#This Row],[CodeCli]])</f>
        <v>FAMAR</v>
      </c>
      <c r="AF995" s="20">
        <f t="shared" si="89"/>
        <v>53.854500000000002</v>
      </c>
      <c r="AG995">
        <f t="shared" si="90"/>
        <v>22323</v>
      </c>
    </row>
    <row r="996" spans="1:33" x14ac:dyDescent="0.25">
      <c r="A996">
        <v>21659</v>
      </c>
      <c r="B996">
        <v>75</v>
      </c>
      <c r="C996">
        <v>5.95</v>
      </c>
      <c r="D996">
        <v>3</v>
      </c>
      <c r="E996">
        <v>0</v>
      </c>
      <c r="F996" s="5">
        <f>DetailTicketJuilletAout2021[[#This Row],[Qte]]*(DetailTicketJuilletAout2021[[#This Row],[PrixUnit]]*(1-DetailTicketJuilletAout2021[[#This Row],[Remise%]]))</f>
        <v>17.850000000000001</v>
      </c>
      <c r="I996" s="5">
        <f>SUMIF(DétailTicketJuilletAoût2021!A991:A4023,DétailTicketJuilletAoût2021!J996,DétailTicketJuilletAoût2021!F991:F4023)</f>
        <v>73.17</v>
      </c>
      <c r="J996">
        <f t="shared" si="91"/>
        <v>22319</v>
      </c>
      <c r="AE996" t="str" cm="1">
        <f t="array" ref="AE996">_xlfn.IFS(AG996=TicketJuilletAout2021[[#This Row],[NoTicket]],TicketJuilletAout2021[[#This Row],[CodeCli]])</f>
        <v>JEBOR</v>
      </c>
      <c r="AF996" s="20">
        <f t="shared" si="89"/>
        <v>37.659999999999997</v>
      </c>
      <c r="AG996">
        <f t="shared" si="90"/>
        <v>22324</v>
      </c>
    </row>
    <row r="997" spans="1:33" x14ac:dyDescent="0.25">
      <c r="A997">
        <v>21659</v>
      </c>
      <c r="B997">
        <v>77</v>
      </c>
      <c r="C997">
        <v>9.91</v>
      </c>
      <c r="D997">
        <v>4</v>
      </c>
      <c r="E997">
        <v>0</v>
      </c>
      <c r="F997" s="5">
        <f>DetailTicketJuilletAout2021[[#This Row],[Qte]]*(DetailTicketJuilletAout2021[[#This Row],[PrixUnit]]*(1-DetailTicketJuilletAout2021[[#This Row],[Remise%]]))</f>
        <v>39.64</v>
      </c>
      <c r="I997" s="5">
        <f>SUMIF(DétailTicketJuilletAoût2021!A992:A4024,DétailTicketJuilletAoût2021!J997,DétailTicketJuilletAoût2021!F992:F4024)</f>
        <v>611.75249999999994</v>
      </c>
      <c r="J997">
        <f t="shared" si="91"/>
        <v>22320</v>
      </c>
      <c r="AE997" t="str" cm="1">
        <f t="array" ref="AE997">_xlfn.IFS(AG997=TicketJuilletAout2021[[#This Row],[NoTicket]],TicketJuilletAout2021[[#This Row],[CodeCli]])</f>
        <v>RARAB</v>
      </c>
      <c r="AF997" s="20">
        <f t="shared" si="89"/>
        <v>27.033333333333335</v>
      </c>
      <c r="AG997">
        <f t="shared" si="90"/>
        <v>22325</v>
      </c>
    </row>
    <row r="998" spans="1:33" x14ac:dyDescent="0.25">
      <c r="A998">
        <v>21660</v>
      </c>
      <c r="B998">
        <v>35</v>
      </c>
      <c r="C998">
        <v>13.72</v>
      </c>
      <c r="D998">
        <v>3</v>
      </c>
      <c r="E998">
        <v>0</v>
      </c>
      <c r="F998" s="5">
        <f>DetailTicketJuilletAout2021[[#This Row],[Qte]]*(DetailTicketJuilletAout2021[[#This Row],[PrixUnit]]*(1-DetailTicketJuilletAout2021[[#This Row],[Remise%]]))</f>
        <v>41.160000000000004</v>
      </c>
      <c r="I998" s="5">
        <f>SUMIF(DétailTicketJuilletAoût2021!A993:A4025,DétailTicketJuilletAoût2021!J998,DétailTicketJuilletAoût2021!F993:F4025)</f>
        <v>58.762500000000003</v>
      </c>
      <c r="J998">
        <f t="shared" si="91"/>
        <v>22321</v>
      </c>
      <c r="AE998" t="str" cm="1">
        <f t="array" ref="AE998">_xlfn.IFS(AG998=TicketJuilletAout2021[[#This Row],[NoTicket]],TicketJuilletAout2021[[#This Row],[CodeCli]])</f>
        <v>MOELK</v>
      </c>
      <c r="AF998" s="20">
        <f t="shared" si="89"/>
        <v>33.391666666666666</v>
      </c>
      <c r="AG998">
        <f t="shared" si="90"/>
        <v>22326</v>
      </c>
    </row>
    <row r="999" spans="1:33" x14ac:dyDescent="0.25">
      <c r="A999">
        <v>21660</v>
      </c>
      <c r="B999">
        <v>57</v>
      </c>
      <c r="C999">
        <v>14.94</v>
      </c>
      <c r="D999">
        <v>4</v>
      </c>
      <c r="E999">
        <v>0</v>
      </c>
      <c r="F999" s="5">
        <f>DetailTicketJuilletAout2021[[#This Row],[Qte]]*(DetailTicketJuilletAout2021[[#This Row],[PrixUnit]]*(1-DetailTicketJuilletAout2021[[#This Row],[Remise%]]))</f>
        <v>59.76</v>
      </c>
      <c r="I999" s="5">
        <f>SUMIF(DétailTicketJuilletAoût2021!A994:A4026,DétailTicketJuilletAoût2021!J999,DétailTicketJuilletAoût2021!F994:F4026)</f>
        <v>75</v>
      </c>
      <c r="J999">
        <f t="shared" si="91"/>
        <v>22322</v>
      </c>
      <c r="AE999" t="str" cm="1">
        <f t="array" ref="AE999">_xlfn.IFS(AG999=TicketJuilletAout2021[[#This Row],[NoTicket]],TicketJuilletAout2021[[#This Row],[CodeCli]])</f>
        <v>HALER</v>
      </c>
      <c r="AF999" s="20">
        <f t="shared" si="89"/>
        <v>31.373999999999999</v>
      </c>
      <c r="AG999">
        <f t="shared" si="90"/>
        <v>22327</v>
      </c>
    </row>
    <row r="1000" spans="1:33" x14ac:dyDescent="0.25">
      <c r="A1000">
        <v>21661</v>
      </c>
      <c r="B1000">
        <v>15</v>
      </c>
      <c r="C1000">
        <v>11.89</v>
      </c>
      <c r="D1000">
        <v>4</v>
      </c>
      <c r="E1000">
        <v>0</v>
      </c>
      <c r="F1000" s="5">
        <f>DetailTicketJuilletAout2021[[#This Row],[Qte]]*(DetailTicketJuilletAout2021[[#This Row],[PrixUnit]]*(1-DetailTicketJuilletAout2021[[#This Row],[Remise%]]))</f>
        <v>47.56</v>
      </c>
      <c r="I1000" s="5">
        <f>SUMIF(DétailTicketJuilletAoût2021!A995:A4027,DétailTicketJuilletAoût2021!J1000,DétailTicketJuilletAoût2021!F995:F4027)</f>
        <v>215.41800000000001</v>
      </c>
      <c r="J1000">
        <f t="shared" si="91"/>
        <v>22323</v>
      </c>
      <c r="AE1000" t="str" cm="1">
        <f t="array" ref="AE1000">_xlfn.IFS(AG1000=TicketJuilletAout2021[[#This Row],[NoTicket]],TicketJuilletAout2021[[#This Row],[CodeCli]])</f>
        <v>GAANT</v>
      </c>
      <c r="AF1000" s="20">
        <f t="shared" si="89"/>
        <v>28.462499999999999</v>
      </c>
      <c r="AG1000">
        <f t="shared" si="90"/>
        <v>22328</v>
      </c>
    </row>
    <row r="1001" spans="1:33" x14ac:dyDescent="0.25">
      <c r="A1001">
        <v>21661</v>
      </c>
      <c r="B1001">
        <v>75</v>
      </c>
      <c r="C1001">
        <v>5.95</v>
      </c>
      <c r="D1001">
        <v>3</v>
      </c>
      <c r="E1001">
        <v>0</v>
      </c>
      <c r="F1001" s="5">
        <f>DetailTicketJuilletAout2021[[#This Row],[Qte]]*(DetailTicketJuilletAout2021[[#This Row],[PrixUnit]]*(1-DetailTicketJuilletAout2021[[#This Row],[Remise%]]))</f>
        <v>17.850000000000001</v>
      </c>
      <c r="I1001" s="5">
        <f>SUMIF(DétailTicketJuilletAoût2021!A996:A4028,DétailTicketJuilletAoût2021!J1001,DétailTicketJuilletAoût2021!F996:F4028)</f>
        <v>75.319999999999993</v>
      </c>
      <c r="J1001">
        <f t="shared" si="91"/>
        <v>22324</v>
      </c>
      <c r="AE1001" t="str" cm="1">
        <f t="array" ref="AE1001">_xlfn.IFS(AG1001=TicketJuilletAout2021[[#This Row],[NoTicket]],TicketJuilletAout2021[[#This Row],[CodeCli]])</f>
        <v>MAHEN</v>
      </c>
      <c r="AF1001" s="20">
        <f t="shared" si="89"/>
        <v>29.417826086956516</v>
      </c>
      <c r="AG1001">
        <f t="shared" si="90"/>
        <v>22329</v>
      </c>
    </row>
    <row r="1002" spans="1:33" x14ac:dyDescent="0.25">
      <c r="A1002">
        <v>21662</v>
      </c>
      <c r="B1002">
        <v>14</v>
      </c>
      <c r="C1002">
        <v>17.68</v>
      </c>
      <c r="D1002">
        <v>4</v>
      </c>
      <c r="E1002">
        <v>0.05</v>
      </c>
      <c r="F1002" s="5">
        <f>DetailTicketJuilletAout2021[[#This Row],[Qte]]*(DetailTicketJuilletAout2021[[#This Row],[PrixUnit]]*(1-DetailTicketJuilletAout2021[[#This Row],[Remise%]]))</f>
        <v>67.183999999999997</v>
      </c>
      <c r="I1002" s="5">
        <f>SUMIF(DétailTicketJuilletAoût2021!A997:A4029,DétailTicketJuilletAoût2021!J1002,DétailTicketJuilletAoût2021!F997:F4029)</f>
        <v>81.100000000000009</v>
      </c>
      <c r="J1002">
        <f t="shared" si="91"/>
        <v>22325</v>
      </c>
      <c r="AE1002" t="str" cm="1">
        <f t="array" ref="AE1002">_xlfn.IFS(AG1002=TicketJuilletAout2021[[#This Row],[NoTicket]],TicketJuilletAout2021[[#This Row],[CodeCli]])</f>
        <v>ARBLA</v>
      </c>
      <c r="AF1002" s="20">
        <f t="shared" si="89"/>
        <v>41.240250000000003</v>
      </c>
      <c r="AG1002">
        <f t="shared" si="90"/>
        <v>22330</v>
      </c>
    </row>
    <row r="1003" spans="1:33" x14ac:dyDescent="0.25">
      <c r="A1003">
        <v>21662</v>
      </c>
      <c r="B1003">
        <v>41</v>
      </c>
      <c r="C1003">
        <v>7.32</v>
      </c>
      <c r="D1003">
        <v>4</v>
      </c>
      <c r="E1003">
        <v>0.05</v>
      </c>
      <c r="F1003" s="5">
        <f>DetailTicketJuilletAout2021[[#This Row],[Qte]]*(DetailTicketJuilletAout2021[[#This Row],[PrixUnit]]*(1-DetailTicketJuilletAout2021[[#This Row],[Remise%]]))</f>
        <v>27.815999999999999</v>
      </c>
      <c r="I1003" s="5">
        <f>SUMIF(DétailTicketJuilletAoût2021!A998:A4030,DétailTicketJuilletAoût2021!J1003,DétailTicketJuilletAoût2021!F998:F4030)</f>
        <v>200.35</v>
      </c>
      <c r="J1003">
        <f t="shared" si="91"/>
        <v>22326</v>
      </c>
      <c r="AE1003" t="str" cm="1">
        <f t="array" ref="AE1003">_xlfn.IFS(AG1003=TicketJuilletAout2021[[#This Row],[NoTicket]],TicketJuilletAout2021[[#This Row],[CodeCli]])</f>
        <v>JÉBAZ</v>
      </c>
      <c r="AF1003" s="20">
        <f t="shared" si="89"/>
        <v>23.630000000000003</v>
      </c>
      <c r="AG1003">
        <f t="shared" si="90"/>
        <v>22331</v>
      </c>
    </row>
    <row r="1004" spans="1:33" x14ac:dyDescent="0.25">
      <c r="A1004">
        <v>21662</v>
      </c>
      <c r="B1004">
        <v>65</v>
      </c>
      <c r="C1004">
        <v>16.010000000000002</v>
      </c>
      <c r="D1004">
        <v>3</v>
      </c>
      <c r="E1004">
        <v>0.05</v>
      </c>
      <c r="F1004" s="5">
        <f>DetailTicketJuilletAout2021[[#This Row],[Qte]]*(DetailTicketJuilletAout2021[[#This Row],[PrixUnit]]*(1-DetailTicketJuilletAout2021[[#This Row],[Remise%]]))</f>
        <v>45.628500000000003</v>
      </c>
      <c r="I1004" s="5">
        <f>SUMIF(DétailTicketJuilletAoût2021!A999:A4031,DétailTicketJuilletAoût2021!J1004,DétailTicketJuilletAoût2021!F999:F4031)</f>
        <v>94.122</v>
      </c>
      <c r="J1004">
        <f t="shared" si="91"/>
        <v>22327</v>
      </c>
      <c r="AE1004" t="str" cm="1">
        <f t="array" ref="AE1004">_xlfn.IFS(AG1004=TicketJuilletAout2021[[#This Row],[NoTicket]],TicketJuilletAout2021[[#This Row],[CodeCli]])</f>
        <v>PABEL</v>
      </c>
      <c r="AF1004" s="20">
        <f t="shared" si="89"/>
        <v>22.109666666666666</v>
      </c>
      <c r="AG1004">
        <f t="shared" si="90"/>
        <v>22332</v>
      </c>
    </row>
    <row r="1005" spans="1:33" x14ac:dyDescent="0.25">
      <c r="A1005">
        <v>21663</v>
      </c>
      <c r="B1005">
        <v>75</v>
      </c>
      <c r="C1005">
        <v>5.95</v>
      </c>
      <c r="D1005">
        <v>4</v>
      </c>
      <c r="E1005">
        <v>0.2</v>
      </c>
      <c r="F1005" s="5">
        <f>DetailTicketJuilletAout2021[[#This Row],[Qte]]*(DetailTicketJuilletAout2021[[#This Row],[PrixUnit]]*(1-DetailTicketJuilletAout2021[[#This Row],[Remise%]]))</f>
        <v>19.040000000000003</v>
      </c>
      <c r="I1005" s="5">
        <f>SUMIF(DétailTicketJuilletAoût2021!A1000:A4032,DétailTicketJuilletAoût2021!J1005,DétailTicketJuilletAoût2021!F1000:F4032)</f>
        <v>113.85</v>
      </c>
      <c r="J1005">
        <f t="shared" si="91"/>
        <v>22328</v>
      </c>
      <c r="AE1005" t="str" cm="1">
        <f t="array" ref="AE1005">_xlfn.IFS(AG1005=TicketJuilletAout2021[[#This Row],[NoTicket]],TicketJuilletAout2021[[#This Row],[CodeCli]])</f>
        <v>ARBLA</v>
      </c>
      <c r="AF1005" s="20">
        <f t="shared" si="89"/>
        <v>78.176000000000002</v>
      </c>
      <c r="AG1005">
        <f t="shared" si="90"/>
        <v>22333</v>
      </c>
    </row>
    <row r="1006" spans="1:33" x14ac:dyDescent="0.25">
      <c r="A1006">
        <v>21664</v>
      </c>
      <c r="B1006">
        <v>57</v>
      </c>
      <c r="C1006">
        <v>14.94</v>
      </c>
      <c r="D1006">
        <v>4</v>
      </c>
      <c r="E1006">
        <v>0</v>
      </c>
      <c r="F1006" s="5">
        <f>DetailTicketJuilletAout2021[[#This Row],[Qte]]*(DetailTicketJuilletAout2021[[#This Row],[PrixUnit]]*(1-DetailTicketJuilletAout2021[[#This Row],[Remise%]]))</f>
        <v>59.76</v>
      </c>
      <c r="I1006" s="5">
        <f>SUMIF(DétailTicketJuilletAoût2021!A1001:A4033,DétailTicketJuilletAoût2021!J1006,DétailTicketJuilletAoût2021!F1001:F4033)</f>
        <v>676.6099999999999</v>
      </c>
      <c r="J1006">
        <f t="shared" si="91"/>
        <v>22329</v>
      </c>
      <c r="AE1006" t="str" cm="1">
        <f t="array" ref="AE1006">_xlfn.IFS(AG1006=TicketJuilletAout2021[[#This Row],[NoTicket]],TicketJuilletAout2021[[#This Row],[CodeCli]])</f>
        <v>ERSWE</v>
      </c>
      <c r="AF1006" s="20">
        <f t="shared" si="89"/>
        <v>25.129681818181815</v>
      </c>
      <c r="AG1006">
        <f t="shared" si="90"/>
        <v>22334</v>
      </c>
    </row>
    <row r="1007" spans="1:33" x14ac:dyDescent="0.25">
      <c r="A1007">
        <v>21664</v>
      </c>
      <c r="B1007">
        <v>76</v>
      </c>
      <c r="C1007">
        <v>13.72</v>
      </c>
      <c r="D1007">
        <v>4</v>
      </c>
      <c r="E1007">
        <v>0</v>
      </c>
      <c r="F1007" s="5">
        <f>DetailTicketJuilletAout2021[[#This Row],[Qte]]*(DetailTicketJuilletAout2021[[#This Row],[PrixUnit]]*(1-DetailTicketJuilletAout2021[[#This Row],[Remise%]]))</f>
        <v>54.88</v>
      </c>
      <c r="I1007" s="5">
        <f>SUMIF(DétailTicketJuilletAoût2021!A1002:A4034,DétailTicketJuilletAoût2021!J1007,DétailTicketJuilletAoût2021!F1002:F4034)</f>
        <v>164.96100000000001</v>
      </c>
      <c r="J1007">
        <f t="shared" si="91"/>
        <v>22330</v>
      </c>
      <c r="AE1007" t="str" cm="1">
        <f t="array" ref="AE1007">_xlfn.IFS(AG1007=TicketJuilletAout2021[[#This Row],[NoTicket]],TicketJuilletAout2021[[#This Row],[CodeCli]])</f>
        <v>SYBEL</v>
      </c>
      <c r="AF1007" s="20">
        <f t="shared" si="89"/>
        <v>67.08</v>
      </c>
      <c r="AG1007">
        <f t="shared" si="90"/>
        <v>22335</v>
      </c>
    </row>
    <row r="1008" spans="1:33" x14ac:dyDescent="0.25">
      <c r="A1008">
        <v>21665</v>
      </c>
      <c r="B1008">
        <v>29</v>
      </c>
      <c r="C1008">
        <v>94.37</v>
      </c>
      <c r="D1008">
        <v>4</v>
      </c>
      <c r="E1008">
        <v>0</v>
      </c>
      <c r="F1008" s="5">
        <f>DetailTicketJuilletAout2021[[#This Row],[Qte]]*(DetailTicketJuilletAout2021[[#This Row],[PrixUnit]]*(1-DetailTicketJuilletAout2021[[#This Row],[Remise%]]))</f>
        <v>377.48</v>
      </c>
      <c r="I1008" s="5">
        <f>SUMIF(DétailTicketJuilletAoût2021!A1003:A4035,DétailTicketJuilletAoût2021!J1008,DétailTicketJuilletAoût2021!F1003:F4035)</f>
        <v>47.260000000000005</v>
      </c>
      <c r="J1008">
        <f t="shared" si="91"/>
        <v>22331</v>
      </c>
      <c r="AE1008" t="str" cm="1">
        <f t="array" ref="AE1008">_xlfn.IFS(AG1008=TicketJuilletAout2021[[#This Row],[NoTicket]],TicketJuilletAout2021[[#This Row],[CodeCli]])</f>
        <v>HALER</v>
      </c>
      <c r="AF1008" s="20">
        <f t="shared" si="89"/>
        <v>41.160000000000004</v>
      </c>
      <c r="AG1008">
        <f t="shared" si="90"/>
        <v>22336</v>
      </c>
    </row>
    <row r="1009" spans="1:33" x14ac:dyDescent="0.25">
      <c r="A1009">
        <v>21665</v>
      </c>
      <c r="B1009">
        <v>60</v>
      </c>
      <c r="C1009">
        <v>25.92</v>
      </c>
      <c r="D1009">
        <v>3</v>
      </c>
      <c r="E1009">
        <v>0.15</v>
      </c>
      <c r="F1009" s="5">
        <f>DetailTicketJuilletAout2021[[#This Row],[Qte]]*(DetailTicketJuilletAout2021[[#This Row],[PrixUnit]]*(1-DetailTicketJuilletAout2021[[#This Row],[Remise%]]))</f>
        <v>66.096000000000004</v>
      </c>
      <c r="I1009" s="5">
        <f>SUMIF(DétailTicketJuilletAoût2021!A1004:A4036,DétailTicketJuilletAoût2021!J1009,DétailTicketJuilletAoût2021!F1004:F4036)</f>
        <v>66.328999999999994</v>
      </c>
      <c r="J1009">
        <f t="shared" si="91"/>
        <v>22332</v>
      </c>
      <c r="AE1009" t="str" cm="1">
        <f t="array" ref="AE1009">_xlfn.IFS(AG1009=TicketJuilletAout2021[[#This Row],[NoTicket]],TicketJuilletAout2021[[#This Row],[CodeCli]])</f>
        <v>REDAN</v>
      </c>
      <c r="AF1009" s="20">
        <f t="shared" si="89"/>
        <v>28.125</v>
      </c>
      <c r="AG1009">
        <f t="shared" si="90"/>
        <v>22337</v>
      </c>
    </row>
    <row r="1010" spans="1:33" x14ac:dyDescent="0.25">
      <c r="A1010">
        <v>21665</v>
      </c>
      <c r="B1010">
        <v>69</v>
      </c>
      <c r="C1010">
        <v>27.44</v>
      </c>
      <c r="D1010">
        <v>4</v>
      </c>
      <c r="E1010">
        <v>0.15</v>
      </c>
      <c r="F1010" s="5">
        <f>DetailTicketJuilletAout2021[[#This Row],[Qte]]*(DetailTicketJuilletAout2021[[#This Row],[PrixUnit]]*(1-DetailTicketJuilletAout2021[[#This Row],[Remise%]]))</f>
        <v>93.296000000000006</v>
      </c>
      <c r="I1010" s="5">
        <f>SUMIF(DétailTicketJuilletAoût2021!A1005:A4037,DétailTicketJuilletAoût2021!J1010,DétailTicketJuilletAoût2021!F1005:F4037)</f>
        <v>390.88</v>
      </c>
      <c r="J1010">
        <f t="shared" si="91"/>
        <v>22333</v>
      </c>
      <c r="AE1010" t="str" cm="1">
        <f t="array" ref="AE1010">_xlfn.IFS(AG1010=TicketJuilletAout2021[[#This Row],[NoTicket]],TicketJuilletAout2021[[#This Row],[CodeCli]])</f>
        <v>JEMAN</v>
      </c>
      <c r="AF1010" s="20">
        <f t="shared" si="89"/>
        <v>43.96275</v>
      </c>
      <c r="AG1010">
        <f t="shared" si="90"/>
        <v>22338</v>
      </c>
    </row>
    <row r="1011" spans="1:33" x14ac:dyDescent="0.25">
      <c r="A1011">
        <v>21666</v>
      </c>
      <c r="B1011">
        <v>31</v>
      </c>
      <c r="C1011">
        <v>9.4499999999999993</v>
      </c>
      <c r="D1011">
        <v>4</v>
      </c>
      <c r="E1011">
        <v>0.05</v>
      </c>
      <c r="F1011" s="5">
        <f>DetailTicketJuilletAout2021[[#This Row],[Qte]]*(DetailTicketJuilletAout2021[[#This Row],[PrixUnit]]*(1-DetailTicketJuilletAout2021[[#This Row],[Remise%]]))</f>
        <v>35.909999999999997</v>
      </c>
      <c r="I1011" s="5">
        <f>SUMIF(DétailTicketJuilletAoût2021!A1006:A4038,DétailTicketJuilletAoût2021!J1011,DétailTicketJuilletAoût2021!F1006:F4038)</f>
        <v>276.42649999999998</v>
      </c>
      <c r="J1011">
        <f t="shared" si="91"/>
        <v>22334</v>
      </c>
      <c r="AE1011" t="str" cm="1">
        <f t="array" ref="AE1011">_xlfn.IFS(AG1011=TicketJuilletAout2021[[#This Row],[NoTicket]],TicketJuilletAout2021[[#This Row],[CodeCli]])</f>
        <v>CHLEC</v>
      </c>
      <c r="AF1011" s="20">
        <f t="shared" si="89"/>
        <v>43.677500000000002</v>
      </c>
      <c r="AG1011">
        <f t="shared" si="90"/>
        <v>22339</v>
      </c>
    </row>
    <row r="1012" spans="1:33" x14ac:dyDescent="0.25">
      <c r="A1012">
        <v>21667</v>
      </c>
      <c r="B1012">
        <v>47</v>
      </c>
      <c r="C1012">
        <v>7.32</v>
      </c>
      <c r="D1012">
        <v>4</v>
      </c>
      <c r="E1012">
        <v>0</v>
      </c>
      <c r="F1012" s="5">
        <f>DetailTicketJuilletAout2021[[#This Row],[Qte]]*(DetailTicketJuilletAout2021[[#This Row],[PrixUnit]]*(1-DetailTicketJuilletAout2021[[#This Row],[Remise%]]))</f>
        <v>29.28</v>
      </c>
      <c r="I1012" s="5">
        <f>SUMIF(DétailTicketJuilletAoût2021!A1007:A4039,DétailTicketJuilletAoût2021!J1012,DétailTicketJuilletAoût2021!F1007:F4039)</f>
        <v>67.08</v>
      </c>
      <c r="J1012">
        <f t="shared" si="91"/>
        <v>22335</v>
      </c>
      <c r="AE1012" t="str" cm="1">
        <f t="array" ref="AE1012">_xlfn.IFS(AG1012=TicketJuilletAout2021[[#This Row],[NoTicket]],TicketJuilletAout2021[[#This Row],[CodeCli]])</f>
        <v>CECHA</v>
      </c>
      <c r="AF1012" s="20">
        <f t="shared" si="89"/>
        <v>21.96</v>
      </c>
      <c r="AG1012">
        <f t="shared" si="90"/>
        <v>22340</v>
      </c>
    </row>
    <row r="1013" spans="1:33" x14ac:dyDescent="0.25">
      <c r="A1013">
        <v>21668</v>
      </c>
      <c r="B1013">
        <v>52</v>
      </c>
      <c r="C1013">
        <v>5.34</v>
      </c>
      <c r="D1013">
        <v>4</v>
      </c>
      <c r="E1013">
        <v>0.15</v>
      </c>
      <c r="F1013" s="5">
        <f>DetailTicketJuilletAout2021[[#This Row],[Qte]]*(DetailTicketJuilletAout2021[[#This Row],[PrixUnit]]*(1-DetailTicketJuilletAout2021[[#This Row],[Remise%]]))</f>
        <v>18.155999999999999</v>
      </c>
      <c r="I1013" s="5">
        <f>SUMIF(DétailTicketJuilletAoût2021!A1008:A4040,DétailTicketJuilletAoût2021!J1013,DétailTicketJuilletAoût2021!F1008:F4040)</f>
        <v>41.160000000000004</v>
      </c>
      <c r="J1013">
        <f t="shared" si="91"/>
        <v>22336</v>
      </c>
      <c r="AE1013" t="str" cm="1">
        <f t="array" ref="AE1013">_xlfn.IFS(AG1013=TicketJuilletAout2021[[#This Row],[NoTicket]],TicketJuilletAout2021[[#This Row],[CodeCli]])</f>
        <v>PHFRO</v>
      </c>
      <c r="AF1013" s="20">
        <f t="shared" si="89"/>
        <v>9.14</v>
      </c>
      <c r="AG1013">
        <f t="shared" si="90"/>
        <v>22341</v>
      </c>
    </row>
    <row r="1014" spans="1:33" x14ac:dyDescent="0.25">
      <c r="A1014">
        <v>21669</v>
      </c>
      <c r="B1014">
        <v>26</v>
      </c>
      <c r="C1014">
        <v>23.78</v>
      </c>
      <c r="D1014">
        <v>4</v>
      </c>
      <c r="E1014">
        <v>0</v>
      </c>
      <c r="F1014" s="5">
        <f>DetailTicketJuilletAout2021[[#This Row],[Qte]]*(DetailTicketJuilletAout2021[[#This Row],[PrixUnit]]*(1-DetailTicketJuilletAout2021[[#This Row],[Remise%]]))</f>
        <v>95.12</v>
      </c>
      <c r="I1014" s="5">
        <f>SUMIF(DétailTicketJuilletAoût2021!A1009:A4041,DétailTicketJuilletAoût2021!J1014,DétailTicketJuilletAoût2021!F1009:F4041)</f>
        <v>56.25</v>
      </c>
      <c r="J1014">
        <f t="shared" si="91"/>
        <v>22337</v>
      </c>
      <c r="AE1014" t="str" cm="1">
        <f t="array" ref="AE1014">_xlfn.IFS(AG1014=TicketJuilletAout2021[[#This Row],[NoTicket]],TicketJuilletAout2021[[#This Row],[CodeCli]])</f>
        <v>MIGAL</v>
      </c>
      <c r="AF1014" s="20">
        <f t="shared" si="89"/>
        <v>62.403333333333336</v>
      </c>
      <c r="AG1014">
        <f t="shared" si="90"/>
        <v>22342</v>
      </c>
    </row>
    <row r="1015" spans="1:33" x14ac:dyDescent="0.25">
      <c r="A1015">
        <v>21669</v>
      </c>
      <c r="B1015">
        <v>35</v>
      </c>
      <c r="C1015">
        <v>13.72</v>
      </c>
      <c r="D1015">
        <v>3</v>
      </c>
      <c r="E1015">
        <v>0</v>
      </c>
      <c r="F1015" s="5">
        <f>DetailTicketJuilletAout2021[[#This Row],[Qte]]*(DetailTicketJuilletAout2021[[#This Row],[PrixUnit]]*(1-DetailTicketJuilletAout2021[[#This Row],[Remise%]]))</f>
        <v>41.160000000000004</v>
      </c>
      <c r="I1015" s="5">
        <f>SUMIF(DétailTicketJuilletAoût2021!A1010:A4042,DétailTicketJuilletAoût2021!J1015,DétailTicketJuilletAoût2021!F1010:F4042)</f>
        <v>175.851</v>
      </c>
      <c r="J1015">
        <f t="shared" si="91"/>
        <v>22338</v>
      </c>
      <c r="AE1015" t="str" cm="1">
        <f t="array" ref="AE1015">_xlfn.IFS(AG1015=TicketJuilletAout2021[[#This Row],[NoTicket]],TicketJuilletAout2021[[#This Row],[CodeCli]])</f>
        <v>ALCLE</v>
      </c>
      <c r="AF1015" s="20">
        <f t="shared" si="89"/>
        <v>48.804666666666662</v>
      </c>
      <c r="AG1015">
        <f t="shared" si="90"/>
        <v>22343</v>
      </c>
    </row>
    <row r="1016" spans="1:33" x14ac:dyDescent="0.25">
      <c r="A1016">
        <v>21669</v>
      </c>
      <c r="B1016">
        <v>77</v>
      </c>
      <c r="C1016">
        <v>9.91</v>
      </c>
      <c r="D1016">
        <v>3</v>
      </c>
      <c r="E1016">
        <v>0</v>
      </c>
      <c r="F1016" s="5">
        <f>DetailTicketJuilletAout2021[[#This Row],[Qte]]*(DetailTicketJuilletAout2021[[#This Row],[PrixUnit]]*(1-DetailTicketJuilletAout2021[[#This Row],[Remise%]]))</f>
        <v>29.73</v>
      </c>
      <c r="I1016" s="5">
        <f>SUMIF(DétailTicketJuilletAoût2021!A1011:A4043,DétailTicketJuilletAoût2021!J1016,DétailTicketJuilletAoût2021!F1011:F4043)</f>
        <v>131.0325</v>
      </c>
      <c r="J1016">
        <f t="shared" si="91"/>
        <v>22339</v>
      </c>
      <c r="AE1016" t="str" cm="1">
        <f t="array" ref="AE1016">_xlfn.IFS(AG1016=TicketJuilletAout2021[[#This Row],[NoTicket]],TicketJuilletAout2021[[#This Row],[CodeCli]])</f>
        <v>ERBEC</v>
      </c>
      <c r="AF1016" s="20">
        <f t="shared" si="89"/>
        <v>60.67</v>
      </c>
      <c r="AG1016">
        <f t="shared" si="90"/>
        <v>22344</v>
      </c>
    </row>
    <row r="1017" spans="1:33" x14ac:dyDescent="0.25">
      <c r="A1017">
        <v>21670</v>
      </c>
      <c r="B1017">
        <v>18</v>
      </c>
      <c r="C1017">
        <v>47.56</v>
      </c>
      <c r="D1017">
        <v>3</v>
      </c>
      <c r="E1017">
        <v>0.2</v>
      </c>
      <c r="F1017" s="5">
        <f>DetailTicketJuilletAout2021[[#This Row],[Qte]]*(DetailTicketJuilletAout2021[[#This Row],[PrixUnit]]*(1-DetailTicketJuilletAout2021[[#This Row],[Remise%]]))</f>
        <v>114.14400000000001</v>
      </c>
      <c r="I1017" s="5">
        <f>SUMIF(DétailTicketJuilletAoût2021!A1012:A4044,DétailTicketJuilletAoût2021!J1017,DétailTicketJuilletAoût2021!F1012:F4044)</f>
        <v>21.96</v>
      </c>
      <c r="J1017">
        <f t="shared" si="91"/>
        <v>22340</v>
      </c>
      <c r="AE1017" t="str" cm="1">
        <f t="array" ref="AE1017">_xlfn.IFS(AG1017=TicketJuilletAout2021[[#This Row],[NoTicket]],TicketJuilletAout2021[[#This Row],[CodeCli]])</f>
        <v>DACOU</v>
      </c>
      <c r="AF1017" s="20">
        <f t="shared" si="89"/>
        <v>30.48</v>
      </c>
      <c r="AG1017">
        <f t="shared" si="90"/>
        <v>22345</v>
      </c>
    </row>
    <row r="1018" spans="1:33" x14ac:dyDescent="0.25">
      <c r="A1018">
        <v>21670</v>
      </c>
      <c r="B1018">
        <v>42</v>
      </c>
      <c r="C1018">
        <v>10.67</v>
      </c>
      <c r="D1018">
        <v>4</v>
      </c>
      <c r="E1018">
        <v>0.2</v>
      </c>
      <c r="F1018" s="5">
        <f>DetailTicketJuilletAout2021[[#This Row],[Qte]]*(DetailTicketJuilletAout2021[[#This Row],[PrixUnit]]*(1-DetailTicketJuilletAout2021[[#This Row],[Remise%]]))</f>
        <v>34.143999999999998</v>
      </c>
      <c r="I1018" s="5">
        <f>SUMIF(DétailTicketJuilletAoût2021!A1013:A4045,DétailTicketJuilletAoût2021!J1018,DétailTicketJuilletAoût2021!F1013:F4045)</f>
        <v>9.14</v>
      </c>
      <c r="J1018">
        <f t="shared" si="91"/>
        <v>22341</v>
      </c>
      <c r="AE1018" t="str" cm="1">
        <f t="array" ref="AE1018">_xlfn.IFS(AG1018=TicketJuilletAout2021[[#This Row],[NoTicket]],TicketJuilletAout2021[[#This Row],[CodeCli]])</f>
        <v>DAMIC</v>
      </c>
      <c r="AF1018" s="20">
        <f t="shared" si="89"/>
        <v>20.533333333333335</v>
      </c>
      <c r="AG1018">
        <f t="shared" si="90"/>
        <v>22346</v>
      </c>
    </row>
    <row r="1019" spans="1:33" x14ac:dyDescent="0.25">
      <c r="A1019">
        <v>21671</v>
      </c>
      <c r="B1019">
        <v>35</v>
      </c>
      <c r="C1019">
        <v>13.72</v>
      </c>
      <c r="D1019">
        <v>4</v>
      </c>
      <c r="E1019">
        <v>0</v>
      </c>
      <c r="F1019" s="5">
        <f>DetailTicketJuilletAout2021[[#This Row],[Qte]]*(DetailTicketJuilletAout2021[[#This Row],[PrixUnit]]*(1-DetailTicketJuilletAout2021[[#This Row],[Remise%]]))</f>
        <v>54.88</v>
      </c>
      <c r="I1019" s="5">
        <f>SUMIF(DétailTicketJuilletAoût2021!A1014:A4046,DétailTicketJuilletAoût2021!J1019,DétailTicketJuilletAoût2021!F1014:F4046)</f>
        <v>187.21</v>
      </c>
      <c r="J1019">
        <f t="shared" si="91"/>
        <v>22342</v>
      </c>
      <c r="AE1019" t="str" cm="1">
        <f t="array" ref="AE1019">_xlfn.IFS(AG1019=TicketJuilletAout2021[[#This Row],[NoTicket]],TicketJuilletAout2021[[#This Row],[CodeCli]])</f>
        <v>LOHUE</v>
      </c>
      <c r="AF1019" s="20">
        <f t="shared" si="89"/>
        <v>51.623333333333335</v>
      </c>
      <c r="AG1019">
        <f t="shared" si="90"/>
        <v>22347</v>
      </c>
    </row>
    <row r="1020" spans="1:33" x14ac:dyDescent="0.25">
      <c r="A1020">
        <v>21672</v>
      </c>
      <c r="B1020">
        <v>1</v>
      </c>
      <c r="C1020">
        <v>13.72</v>
      </c>
      <c r="D1020">
        <v>3</v>
      </c>
      <c r="E1020">
        <v>0</v>
      </c>
      <c r="F1020" s="5">
        <f>DetailTicketJuilletAout2021[[#This Row],[Qte]]*(DetailTicketJuilletAout2021[[#This Row],[PrixUnit]]*(1-DetailTicketJuilletAout2021[[#This Row],[Remise%]]))</f>
        <v>41.160000000000004</v>
      </c>
      <c r="I1020" s="5">
        <f>SUMIF(DétailTicketJuilletAoût2021!A1015:A4047,DétailTicketJuilletAoût2021!J1020,DétailTicketJuilletAoût2021!F1015:F4047)</f>
        <v>146.41399999999999</v>
      </c>
      <c r="J1020">
        <f t="shared" si="91"/>
        <v>22343</v>
      </c>
      <c r="AE1020" t="str" cm="1">
        <f t="array" ref="AE1020">_xlfn.IFS(AG1020=TicketJuilletAout2021[[#This Row],[NoTicket]],TicketJuilletAout2021[[#This Row],[CodeCli]])</f>
        <v>CHLAB</v>
      </c>
      <c r="AF1020" s="20">
        <f t="shared" si="89"/>
        <v>34.518299999999996</v>
      </c>
      <c r="AG1020">
        <f t="shared" si="90"/>
        <v>22348</v>
      </c>
    </row>
    <row r="1021" spans="1:33" x14ac:dyDescent="0.25">
      <c r="A1021">
        <v>21672</v>
      </c>
      <c r="B1021">
        <v>77</v>
      </c>
      <c r="C1021">
        <v>9.91</v>
      </c>
      <c r="D1021">
        <v>4</v>
      </c>
      <c r="E1021">
        <v>0.05</v>
      </c>
      <c r="F1021" s="5">
        <f>DetailTicketJuilletAout2021[[#This Row],[Qte]]*(DetailTicketJuilletAout2021[[#This Row],[PrixUnit]]*(1-DetailTicketJuilletAout2021[[#This Row],[Remise%]]))</f>
        <v>37.658000000000001</v>
      </c>
      <c r="I1021" s="5">
        <f>SUMIF(DétailTicketJuilletAoût2021!A1016:A4048,DétailTicketJuilletAoût2021!J1021,DétailTicketJuilletAoût2021!F1016:F4048)</f>
        <v>121.34</v>
      </c>
      <c r="J1021">
        <f t="shared" si="91"/>
        <v>22344</v>
      </c>
      <c r="AE1021" t="str" cm="1">
        <f t="array" ref="AE1021">_xlfn.IFS(AG1021=TicketJuilletAout2021[[#This Row],[NoTicket]],TicketJuilletAout2021[[#This Row],[CodeCli]])</f>
        <v>CHBON</v>
      </c>
      <c r="AF1021" s="20">
        <f t="shared" si="89"/>
        <v>40.44</v>
      </c>
      <c r="AG1021">
        <f t="shared" si="90"/>
        <v>22349</v>
      </c>
    </row>
    <row r="1022" spans="1:33" x14ac:dyDescent="0.25">
      <c r="A1022">
        <v>21673</v>
      </c>
      <c r="B1022">
        <v>3</v>
      </c>
      <c r="C1022">
        <v>7.62</v>
      </c>
      <c r="D1022">
        <v>4</v>
      </c>
      <c r="E1022">
        <v>0</v>
      </c>
      <c r="F1022" s="5">
        <f>DetailTicketJuilletAout2021[[#This Row],[Qte]]*(DetailTicketJuilletAout2021[[#This Row],[PrixUnit]]*(1-DetailTicketJuilletAout2021[[#This Row],[Remise%]]))</f>
        <v>30.48</v>
      </c>
      <c r="I1022" s="5">
        <f>SUMIF(DétailTicketJuilletAoût2021!A1017:A4049,DétailTicketJuilletAoût2021!J1022,DétailTicketJuilletAoût2021!F1017:F4049)</f>
        <v>30.48</v>
      </c>
      <c r="J1022">
        <f t="shared" si="91"/>
        <v>22345</v>
      </c>
      <c r="AE1022" t="str" cm="1">
        <f t="array" ref="AE1022">_xlfn.IFS(AG1022=TicketJuilletAout2021[[#This Row],[NoTicket]],TicketJuilletAout2021[[#This Row],[CodeCli]])</f>
        <v>CHDUD</v>
      </c>
      <c r="AF1022" s="20">
        <f t="shared" si="89"/>
        <v>22.490000000000002</v>
      </c>
      <c r="AG1022">
        <f t="shared" si="90"/>
        <v>22350</v>
      </c>
    </row>
    <row r="1023" spans="1:33" x14ac:dyDescent="0.25">
      <c r="A1023">
        <v>21673</v>
      </c>
      <c r="B1023">
        <v>7</v>
      </c>
      <c r="C1023">
        <v>22.87</v>
      </c>
      <c r="D1023">
        <v>4</v>
      </c>
      <c r="E1023">
        <v>0</v>
      </c>
      <c r="F1023" s="5">
        <f>DetailTicketJuilletAout2021[[#This Row],[Qte]]*(DetailTicketJuilletAout2021[[#This Row],[PrixUnit]]*(1-DetailTicketJuilletAout2021[[#This Row],[Remise%]]))</f>
        <v>91.48</v>
      </c>
      <c r="I1023" s="5">
        <f>SUMIF(DétailTicketJuilletAoût2021!A1018:A4050,DétailTicketJuilletAoût2021!J1023,DétailTicketJuilletAoût2021!F1018:F4050)</f>
        <v>61.6</v>
      </c>
      <c r="J1023">
        <f t="shared" si="91"/>
        <v>22346</v>
      </c>
      <c r="AE1023" t="str" cm="1">
        <f t="array" ref="AE1023">_xlfn.IFS(AG1023=TicketJuilletAout2021[[#This Row],[NoTicket]],TicketJuilletAout2021[[#This Row],[CodeCli]])</f>
        <v>DAMIC</v>
      </c>
      <c r="AF1023" s="20">
        <f t="shared" si="89"/>
        <v>36.022500000000001</v>
      </c>
      <c r="AG1023">
        <f t="shared" si="90"/>
        <v>22351</v>
      </c>
    </row>
    <row r="1024" spans="1:33" x14ac:dyDescent="0.25">
      <c r="A1024">
        <v>21673</v>
      </c>
      <c r="B1024">
        <v>54</v>
      </c>
      <c r="C1024">
        <v>5.64</v>
      </c>
      <c r="D1024">
        <v>4</v>
      </c>
      <c r="E1024">
        <v>0</v>
      </c>
      <c r="F1024" s="5">
        <f>DetailTicketJuilletAout2021[[#This Row],[Qte]]*(DetailTicketJuilletAout2021[[#This Row],[PrixUnit]]*(1-DetailTicketJuilletAout2021[[#This Row],[Remise%]]))</f>
        <v>22.56</v>
      </c>
      <c r="I1024" s="5">
        <f>SUMIF(DétailTicketJuilletAoût2021!A1019:A4051,DétailTicketJuilletAoût2021!J1024,DétailTicketJuilletAoût2021!F1019:F4051)</f>
        <v>154.87</v>
      </c>
      <c r="J1024">
        <f t="shared" si="91"/>
        <v>22347</v>
      </c>
      <c r="AE1024" t="str" cm="1">
        <f t="array" ref="AE1024">_xlfn.IFS(AG1024=TicketJuilletAout2021[[#This Row],[NoTicket]],TicketJuilletAout2021[[#This Row],[CodeCli]])</f>
        <v>JÉBAZ</v>
      </c>
      <c r="AF1024" s="20">
        <f t="shared" si="89"/>
        <v>43.64</v>
      </c>
      <c r="AG1024">
        <f t="shared" si="90"/>
        <v>22352</v>
      </c>
    </row>
    <row r="1025" spans="1:33" x14ac:dyDescent="0.25">
      <c r="A1025">
        <v>21674</v>
      </c>
      <c r="B1025">
        <v>15</v>
      </c>
      <c r="C1025">
        <v>11.89</v>
      </c>
      <c r="D1025">
        <v>3</v>
      </c>
      <c r="E1025">
        <v>0.05</v>
      </c>
      <c r="F1025" s="5">
        <f>DetailTicketJuilletAout2021[[#This Row],[Qte]]*(DetailTicketJuilletAout2021[[#This Row],[PrixUnit]]*(1-DetailTicketJuilletAout2021[[#This Row],[Remise%]]))</f>
        <v>33.886499999999998</v>
      </c>
      <c r="I1025" s="5">
        <f>SUMIF(DétailTicketJuilletAoût2021!A1020:A4052,DétailTicketJuilletAoût2021!J1025,DétailTicketJuilletAoût2021!F1020:F4052)</f>
        <v>172.5915</v>
      </c>
      <c r="J1025">
        <f t="shared" si="91"/>
        <v>22348</v>
      </c>
      <c r="AE1025" t="str" cm="1">
        <f t="array" ref="AE1025">_xlfn.IFS(AG1025=TicketJuilletAout2021[[#This Row],[NoTicket]],TicketJuilletAout2021[[#This Row],[CodeCli]])</f>
        <v>MOELK</v>
      </c>
      <c r="AF1025" s="20">
        <f t="shared" si="89"/>
        <v>42.819375000000001</v>
      </c>
      <c r="AG1025">
        <f t="shared" si="90"/>
        <v>22353</v>
      </c>
    </row>
    <row r="1026" spans="1:33" x14ac:dyDescent="0.25">
      <c r="A1026">
        <v>21674</v>
      </c>
      <c r="B1026">
        <v>26</v>
      </c>
      <c r="C1026">
        <v>23.78</v>
      </c>
      <c r="D1026">
        <v>4</v>
      </c>
      <c r="E1026">
        <v>0.05</v>
      </c>
      <c r="F1026" s="5">
        <f>DetailTicketJuilletAout2021[[#This Row],[Qte]]*(DetailTicketJuilletAout2021[[#This Row],[PrixUnit]]*(1-DetailTicketJuilletAout2021[[#This Row],[Remise%]]))</f>
        <v>90.364000000000004</v>
      </c>
      <c r="I1026" s="5">
        <f>SUMIF(DétailTicketJuilletAoût2021!A1021:A4053,DétailTicketJuilletAoût2021!J1026,DétailTicketJuilletAoût2021!F1021:F4053)</f>
        <v>121.32</v>
      </c>
      <c r="J1026">
        <f t="shared" si="91"/>
        <v>22349</v>
      </c>
      <c r="AE1026" t="str" cm="1">
        <f t="array" ref="AE1026">_xlfn.IFS(AG1026=TicketJuilletAout2021[[#This Row],[NoTicket]],TicketJuilletAout2021[[#This Row],[CodeCli]])</f>
        <v>FAMAR</v>
      </c>
      <c r="AF1026" s="20">
        <f t="shared" si="89"/>
        <v>38.875</v>
      </c>
      <c r="AG1026">
        <f t="shared" si="90"/>
        <v>22354</v>
      </c>
    </row>
    <row r="1027" spans="1:33" x14ac:dyDescent="0.25">
      <c r="A1027">
        <v>21675</v>
      </c>
      <c r="B1027">
        <v>20</v>
      </c>
      <c r="C1027">
        <v>61.74</v>
      </c>
      <c r="D1027">
        <v>3</v>
      </c>
      <c r="E1027">
        <v>0.2</v>
      </c>
      <c r="F1027" s="5">
        <f>DetailTicketJuilletAout2021[[#This Row],[Qte]]*(DetailTicketJuilletAout2021[[#This Row],[PrixUnit]]*(1-DetailTicketJuilletAout2021[[#This Row],[Remise%]]))</f>
        <v>148.17600000000002</v>
      </c>
      <c r="I1027" s="5">
        <f>SUMIF(DétailTicketJuilletAoût2021!A1022:A4054,DétailTicketJuilletAoût2021!J1027,DétailTicketJuilletAoût2021!F1022:F4054)</f>
        <v>44.980000000000004</v>
      </c>
      <c r="J1027">
        <f t="shared" si="91"/>
        <v>22350</v>
      </c>
      <c r="AE1027" t="str" cm="1">
        <f t="array" ref="AE1027">_xlfn.IFS(AG1027=TicketJuilletAout2021[[#This Row],[NoTicket]],TicketJuilletAout2021[[#This Row],[CodeCli]])</f>
        <v>SORET</v>
      </c>
      <c r="AF1027" s="20">
        <f t="shared" ref="AF1027:AF1056" si="92">I1032/COUNTIF(A1027:A4059,AG1027)</f>
        <v>36.993333333333332</v>
      </c>
      <c r="AG1027">
        <f t="shared" si="90"/>
        <v>22355</v>
      </c>
    </row>
    <row r="1028" spans="1:33" x14ac:dyDescent="0.25">
      <c r="A1028">
        <v>21675</v>
      </c>
      <c r="B1028">
        <v>69</v>
      </c>
      <c r="C1028">
        <v>27.44</v>
      </c>
      <c r="D1028">
        <v>3</v>
      </c>
      <c r="E1028">
        <v>0.2</v>
      </c>
      <c r="F1028" s="5">
        <f>DetailTicketJuilletAout2021[[#This Row],[Qte]]*(DetailTicketJuilletAout2021[[#This Row],[PrixUnit]]*(1-DetailTicketJuilletAout2021[[#This Row],[Remise%]]))</f>
        <v>65.856000000000009</v>
      </c>
      <c r="I1028" s="5">
        <f>SUMIF(DétailTicketJuilletAoût2021!A1023:A4055,DétailTicketJuilletAoût2021!J1028,DétailTicketJuilletAoût2021!F1023:F4055)</f>
        <v>36.022500000000001</v>
      </c>
      <c r="J1028">
        <f t="shared" si="91"/>
        <v>22351</v>
      </c>
      <c r="AE1028" t="str" cm="1">
        <f t="array" ref="AE1028">_xlfn.IFS(AG1028=TicketJuilletAout2021[[#This Row],[NoTicket]],TicketJuilletAout2021[[#This Row],[CodeCli]])</f>
        <v>FAMAR</v>
      </c>
      <c r="AF1028" s="20">
        <f t="shared" si="92"/>
        <v>41.23</v>
      </c>
      <c r="AG1028">
        <f t="shared" ref="AG1028:AG1056" si="93">AG1027+1</f>
        <v>22356</v>
      </c>
    </row>
    <row r="1029" spans="1:33" x14ac:dyDescent="0.25">
      <c r="A1029">
        <v>21675</v>
      </c>
      <c r="B1029">
        <v>76</v>
      </c>
      <c r="C1029">
        <v>13.72</v>
      </c>
      <c r="D1029">
        <v>4</v>
      </c>
      <c r="E1029">
        <v>0.2</v>
      </c>
      <c r="F1029" s="5">
        <f>DetailTicketJuilletAout2021[[#This Row],[Qte]]*(DetailTicketJuilletAout2021[[#This Row],[PrixUnit]]*(1-DetailTicketJuilletAout2021[[#This Row],[Remise%]]))</f>
        <v>43.904000000000003</v>
      </c>
      <c r="I1029" s="5">
        <f>SUMIF(DétailTicketJuilletAoût2021!A1024:A4056,DétailTicketJuilletAoût2021!J1029,DétailTicketJuilletAoût2021!F1024:F4056)</f>
        <v>174.56</v>
      </c>
      <c r="J1029">
        <f t="shared" si="91"/>
        <v>22352</v>
      </c>
      <c r="AE1029" t="str" cm="1">
        <f t="array" ref="AE1029">_xlfn.IFS(AG1029=TicketJuilletAout2021[[#This Row],[NoTicket]],TicketJuilletAout2021[[#This Row],[CodeCli]])</f>
        <v>CHLEC</v>
      </c>
      <c r="AF1029" s="20">
        <f t="shared" si="92"/>
        <v>95.983799999999988</v>
      </c>
      <c r="AG1029">
        <f t="shared" si="93"/>
        <v>22357</v>
      </c>
    </row>
    <row r="1030" spans="1:33" x14ac:dyDescent="0.25">
      <c r="A1030">
        <v>21676</v>
      </c>
      <c r="B1030">
        <v>52</v>
      </c>
      <c r="C1030">
        <v>5.34</v>
      </c>
      <c r="D1030">
        <v>3</v>
      </c>
      <c r="E1030">
        <v>0</v>
      </c>
      <c r="F1030" s="5">
        <f>DetailTicketJuilletAout2021[[#This Row],[Qte]]*(DetailTicketJuilletAout2021[[#This Row],[PrixUnit]]*(1-DetailTicketJuilletAout2021[[#This Row],[Remise%]]))</f>
        <v>16.02</v>
      </c>
      <c r="I1030" s="5">
        <f>SUMIF(DétailTicketJuilletAoût2021!A1025:A4057,DétailTicketJuilletAoût2021!J1030,DétailTicketJuilletAoût2021!F1025:F4057)</f>
        <v>171.2775</v>
      </c>
      <c r="J1030">
        <f t="shared" si="91"/>
        <v>22353</v>
      </c>
      <c r="AE1030" t="str" cm="1">
        <f t="array" ref="AE1030">_xlfn.IFS(AG1030=TicketJuilletAout2021[[#This Row],[NoTicket]],TicketJuilletAout2021[[#This Row],[CodeCli]])</f>
        <v>SYBEL</v>
      </c>
      <c r="AF1030" s="20">
        <f t="shared" si="92"/>
        <v>24.393333333333334</v>
      </c>
      <c r="AG1030">
        <f t="shared" si="93"/>
        <v>22358</v>
      </c>
    </row>
    <row r="1031" spans="1:33" x14ac:dyDescent="0.25">
      <c r="A1031">
        <v>21676</v>
      </c>
      <c r="B1031">
        <v>58</v>
      </c>
      <c r="C1031">
        <v>10.06</v>
      </c>
      <c r="D1031">
        <v>3</v>
      </c>
      <c r="E1031">
        <v>0</v>
      </c>
      <c r="F1031" s="5">
        <f>DetailTicketJuilletAout2021[[#This Row],[Qte]]*(DetailTicketJuilletAout2021[[#This Row],[PrixUnit]]*(1-DetailTicketJuilletAout2021[[#This Row],[Remise%]]))</f>
        <v>30.18</v>
      </c>
      <c r="I1031" s="5">
        <f>SUMIF(DétailTicketJuilletAoût2021!A1026:A4058,DétailTicketJuilletAoût2021!J1031,DétailTicketJuilletAoût2021!F1026:F4058)</f>
        <v>77.75</v>
      </c>
      <c r="J1031">
        <f t="shared" si="91"/>
        <v>22354</v>
      </c>
      <c r="AE1031" t="str" cm="1">
        <f t="array" ref="AE1031">_xlfn.IFS(AG1031=TicketJuilletAout2021[[#This Row],[NoTicket]],TicketJuilletAout2021[[#This Row],[CodeCli]])</f>
        <v>CHLEC</v>
      </c>
      <c r="AF1031" s="20">
        <f t="shared" si="92"/>
        <v>35.248000000000005</v>
      </c>
      <c r="AG1031">
        <f t="shared" si="93"/>
        <v>22359</v>
      </c>
    </row>
    <row r="1032" spans="1:33" x14ac:dyDescent="0.25">
      <c r="A1032">
        <v>21677</v>
      </c>
      <c r="B1032">
        <v>35</v>
      </c>
      <c r="C1032">
        <v>13.72</v>
      </c>
      <c r="D1032">
        <v>3</v>
      </c>
      <c r="E1032">
        <v>0.25</v>
      </c>
      <c r="F1032" s="5">
        <f>DetailTicketJuilletAout2021[[#This Row],[Qte]]*(DetailTicketJuilletAout2021[[#This Row],[PrixUnit]]*(1-DetailTicketJuilletAout2021[[#This Row],[Remise%]]))</f>
        <v>30.870000000000005</v>
      </c>
      <c r="I1032" s="5">
        <f>SUMIF(DétailTicketJuilletAoût2021!A1027:A4059,DétailTicketJuilletAoût2021!J1032,DétailTicketJuilletAoût2021!F1027:F4059)</f>
        <v>110.98</v>
      </c>
      <c r="J1032">
        <f t="shared" si="91"/>
        <v>22355</v>
      </c>
      <c r="AE1032" t="str" cm="1">
        <f t="array" ref="AE1032">_xlfn.IFS(AG1032=TicketJuilletAout2021[[#This Row],[NoTicket]],TicketJuilletAout2021[[#This Row],[CodeCli]])</f>
        <v>CHROU</v>
      </c>
      <c r="AF1032" s="20">
        <f t="shared" si="92"/>
        <v>56.475000000000001</v>
      </c>
      <c r="AG1032">
        <f t="shared" si="93"/>
        <v>22360</v>
      </c>
    </row>
    <row r="1033" spans="1:33" x14ac:dyDescent="0.25">
      <c r="A1033">
        <v>21677</v>
      </c>
      <c r="B1033">
        <v>61</v>
      </c>
      <c r="C1033">
        <v>21.65</v>
      </c>
      <c r="D1033">
        <v>4</v>
      </c>
      <c r="E1033">
        <v>0.25</v>
      </c>
      <c r="F1033" s="5">
        <f>DetailTicketJuilletAout2021[[#This Row],[Qte]]*(DetailTicketJuilletAout2021[[#This Row],[PrixUnit]]*(1-DetailTicketJuilletAout2021[[#This Row],[Remise%]]))</f>
        <v>64.949999999999989</v>
      </c>
      <c r="I1033" s="5">
        <f>SUMIF(DétailTicketJuilletAoût2021!A1028:A4060,DétailTicketJuilletAoût2021!J1033,DétailTicketJuilletAoût2021!F1028:F4060)</f>
        <v>123.68999999999998</v>
      </c>
      <c r="J1033">
        <f t="shared" ref="J1033:J1061" si="94">J1032+1</f>
        <v>22356</v>
      </c>
      <c r="AE1033" t="str" cm="1">
        <f t="array" ref="AE1033">_xlfn.IFS(AG1033=TicketJuilletAout2021[[#This Row],[NoTicket]],TicketJuilletAout2021[[#This Row],[CodeCli]])</f>
        <v>JEHOU</v>
      </c>
      <c r="AF1033" s="20">
        <f t="shared" si="92"/>
        <v>295.94550000000004</v>
      </c>
      <c r="AG1033">
        <f t="shared" si="93"/>
        <v>22361</v>
      </c>
    </row>
    <row r="1034" spans="1:33" x14ac:dyDescent="0.25">
      <c r="A1034">
        <v>21677</v>
      </c>
      <c r="B1034">
        <v>69</v>
      </c>
      <c r="C1034">
        <v>27.44</v>
      </c>
      <c r="D1034">
        <v>4</v>
      </c>
      <c r="E1034">
        <v>0.25</v>
      </c>
      <c r="F1034" s="5">
        <f>DetailTicketJuilletAout2021[[#This Row],[Qte]]*(DetailTicketJuilletAout2021[[#This Row],[PrixUnit]]*(1-DetailTicketJuilletAout2021[[#This Row],[Remise%]]))</f>
        <v>82.320000000000007</v>
      </c>
      <c r="I1034" s="5">
        <f>SUMIF(DétailTicketJuilletAoût2021!A1029:A4061,DétailTicketJuilletAoût2021!J1034,DétailTicketJuilletAoût2021!F1029:F4061)</f>
        <v>479.91899999999993</v>
      </c>
      <c r="J1034">
        <f t="shared" si="94"/>
        <v>22357</v>
      </c>
      <c r="AE1034" t="str" cm="1">
        <f t="array" ref="AE1034">_xlfn.IFS(AG1034=TicketJuilletAout2021[[#This Row],[NoTicket]],TicketJuilletAout2021[[#This Row],[CodeCli]])</f>
        <v>BRLEH</v>
      </c>
      <c r="AF1034" s="20">
        <f t="shared" si="92"/>
        <v>10.115</v>
      </c>
      <c r="AG1034">
        <f t="shared" si="93"/>
        <v>22362</v>
      </c>
    </row>
    <row r="1035" spans="1:33" x14ac:dyDescent="0.25">
      <c r="A1035">
        <v>21678</v>
      </c>
      <c r="B1035">
        <v>56</v>
      </c>
      <c r="C1035">
        <v>28.97</v>
      </c>
      <c r="D1035">
        <v>4</v>
      </c>
      <c r="E1035">
        <v>0.2</v>
      </c>
      <c r="F1035" s="5">
        <f>DetailTicketJuilletAout2021[[#This Row],[Qte]]*(DetailTicketJuilletAout2021[[#This Row],[PrixUnit]]*(1-DetailTicketJuilletAout2021[[#This Row],[Remise%]]))</f>
        <v>92.704000000000008</v>
      </c>
      <c r="I1035" s="5">
        <f>SUMIF(DétailTicketJuilletAoût2021!A1030:A4062,DétailTicketJuilletAoût2021!J1035,DétailTicketJuilletAoût2021!F1030:F4062)</f>
        <v>73.180000000000007</v>
      </c>
      <c r="J1035">
        <f t="shared" si="94"/>
        <v>22358</v>
      </c>
      <c r="AE1035" t="str" cm="1">
        <f t="array" ref="AE1035">_xlfn.IFS(AG1035=TicketJuilletAout2021[[#This Row],[NoTicket]],TicketJuilletAout2021[[#This Row],[CodeCli]])</f>
        <v>RIDAB</v>
      </c>
      <c r="AF1035" s="20">
        <f t="shared" si="92"/>
        <v>60.273333333333333</v>
      </c>
      <c r="AG1035">
        <f t="shared" si="93"/>
        <v>22363</v>
      </c>
    </row>
    <row r="1036" spans="1:33" x14ac:dyDescent="0.25">
      <c r="A1036">
        <v>21678</v>
      </c>
      <c r="B1036">
        <v>63</v>
      </c>
      <c r="C1036">
        <v>33.54</v>
      </c>
      <c r="D1036">
        <v>3</v>
      </c>
      <c r="E1036">
        <v>0.2</v>
      </c>
      <c r="F1036" s="5">
        <f>DetailTicketJuilletAout2021[[#This Row],[Qte]]*(DetailTicketJuilletAout2021[[#This Row],[PrixUnit]]*(1-DetailTicketJuilletAout2021[[#This Row],[Remise%]]))</f>
        <v>80.496000000000009</v>
      </c>
      <c r="I1036" s="5">
        <f>SUMIF(DétailTicketJuilletAoût2021!A1031:A4063,DétailTicketJuilletAoût2021!J1036,DétailTicketJuilletAoût2021!F1031:F4063)</f>
        <v>105.74400000000001</v>
      </c>
      <c r="J1036">
        <f t="shared" si="94"/>
        <v>22359</v>
      </c>
      <c r="AE1036" t="str" cm="1">
        <f t="array" ref="AE1036">_xlfn.IFS(AG1036=TicketJuilletAout2021[[#This Row],[NoTicket]],TicketJuilletAout2021[[#This Row],[CodeCli]])</f>
        <v>NAROU</v>
      </c>
      <c r="AF1036" s="20">
        <f t="shared" si="92"/>
        <v>26.577388888888887</v>
      </c>
      <c r="AG1036">
        <f t="shared" si="93"/>
        <v>22364</v>
      </c>
    </row>
    <row r="1037" spans="1:33" x14ac:dyDescent="0.25">
      <c r="A1037">
        <v>21678</v>
      </c>
      <c r="B1037">
        <v>75</v>
      </c>
      <c r="C1037">
        <v>5.95</v>
      </c>
      <c r="D1037">
        <v>3</v>
      </c>
      <c r="E1037">
        <v>0.2</v>
      </c>
      <c r="F1037" s="5">
        <f>DetailTicketJuilletAout2021[[#This Row],[Qte]]*(DetailTicketJuilletAout2021[[#This Row],[PrixUnit]]*(1-DetailTicketJuilletAout2021[[#This Row],[Remise%]]))</f>
        <v>14.280000000000001</v>
      </c>
      <c r="I1037" s="5">
        <f>SUMIF(DétailTicketJuilletAoût2021!A1032:A4064,DétailTicketJuilletAoût2021!J1037,DétailTicketJuilletAoût2021!F1032:F4064)</f>
        <v>112.95</v>
      </c>
      <c r="J1037">
        <f t="shared" si="94"/>
        <v>22360</v>
      </c>
      <c r="AE1037" t="str" cm="1">
        <f t="array" ref="AE1037">_xlfn.IFS(AG1037=TicketJuilletAout2021[[#This Row],[NoTicket]],TicketJuilletAout2021[[#This Row],[CodeCli]])</f>
        <v>JEHOU</v>
      </c>
      <c r="AF1037" s="20">
        <f t="shared" si="92"/>
        <v>18.3325</v>
      </c>
      <c r="AG1037">
        <f t="shared" si="93"/>
        <v>22365</v>
      </c>
    </row>
    <row r="1038" spans="1:33" x14ac:dyDescent="0.25">
      <c r="A1038">
        <v>21679</v>
      </c>
      <c r="B1038">
        <v>24</v>
      </c>
      <c r="C1038">
        <v>3.35</v>
      </c>
      <c r="D1038">
        <v>3</v>
      </c>
      <c r="E1038">
        <v>0.2</v>
      </c>
      <c r="F1038" s="5">
        <f>DetailTicketJuilletAout2021[[#This Row],[Qte]]*(DetailTicketJuilletAout2021[[#This Row],[PrixUnit]]*(1-DetailTicketJuilletAout2021[[#This Row],[Remise%]]))</f>
        <v>8.0400000000000009</v>
      </c>
      <c r="I1038" s="5">
        <f>SUMIF(DétailTicketJuilletAoût2021!A1033:A4065,DétailTicketJuilletAoût2021!J1038,DétailTicketJuilletAoût2021!F1033:F4065)</f>
        <v>591.89100000000008</v>
      </c>
      <c r="J1038">
        <f t="shared" si="94"/>
        <v>22361</v>
      </c>
      <c r="AE1038" t="str" cm="1">
        <f t="array" ref="AE1038">_xlfn.IFS(AG1038=TicketJuilletAout2021[[#This Row],[NoTicket]],TicketJuilletAout2021[[#This Row],[CodeCli]])</f>
        <v>CHLEC</v>
      </c>
      <c r="AF1038" s="20">
        <f t="shared" si="92"/>
        <v>49.489999999999995</v>
      </c>
      <c r="AG1038">
        <f t="shared" si="93"/>
        <v>22366</v>
      </c>
    </row>
    <row r="1039" spans="1:33" x14ac:dyDescent="0.25">
      <c r="A1039">
        <v>21679</v>
      </c>
      <c r="B1039">
        <v>57</v>
      </c>
      <c r="C1039">
        <v>14.94</v>
      </c>
      <c r="D1039">
        <v>3</v>
      </c>
      <c r="E1039">
        <v>0</v>
      </c>
      <c r="F1039" s="5">
        <f>DetailTicketJuilletAout2021[[#This Row],[Qte]]*(DetailTicketJuilletAout2021[[#This Row],[PrixUnit]]*(1-DetailTicketJuilletAout2021[[#This Row],[Remise%]]))</f>
        <v>44.82</v>
      </c>
      <c r="I1039" s="5">
        <f>SUMIF(DétailTicketJuilletAoût2021!A1034:A4066,DétailTicketJuilletAoût2021!J1039,DétailTicketJuilletAoût2021!F1034:F4066)</f>
        <v>10.115</v>
      </c>
      <c r="J1039">
        <f t="shared" si="94"/>
        <v>22362</v>
      </c>
      <c r="AE1039" t="str" cm="1">
        <f t="array" ref="AE1039">_xlfn.IFS(AG1039=TicketJuilletAout2021[[#This Row],[NoTicket]],TicketJuilletAout2021[[#This Row],[CodeCli]])</f>
        <v>JEMAN</v>
      </c>
      <c r="AF1039" s="20">
        <f t="shared" si="92"/>
        <v>26.295000000000002</v>
      </c>
      <c r="AG1039">
        <f t="shared" si="93"/>
        <v>22367</v>
      </c>
    </row>
    <row r="1040" spans="1:33" x14ac:dyDescent="0.25">
      <c r="A1040">
        <v>21679</v>
      </c>
      <c r="B1040">
        <v>65</v>
      </c>
      <c r="C1040">
        <v>16.010000000000002</v>
      </c>
      <c r="D1040">
        <v>4</v>
      </c>
      <c r="E1040">
        <v>0.2</v>
      </c>
      <c r="F1040" s="5">
        <f>DetailTicketJuilletAout2021[[#This Row],[Qte]]*(DetailTicketJuilletAout2021[[#This Row],[PrixUnit]]*(1-DetailTicketJuilletAout2021[[#This Row],[Remise%]]))</f>
        <v>51.232000000000006</v>
      </c>
      <c r="I1040" s="5">
        <f>SUMIF(DétailTicketJuilletAoût2021!A1035:A4067,DétailTicketJuilletAoût2021!J1040,DétailTicketJuilletAoût2021!F1035:F4067)</f>
        <v>180.82</v>
      </c>
      <c r="J1040">
        <f t="shared" si="94"/>
        <v>22363</v>
      </c>
      <c r="AE1040" t="str" cm="1">
        <f t="array" ref="AE1040">_xlfn.IFS(AG1040=TicketJuilletAout2021[[#This Row],[NoTicket]],TicketJuilletAout2021[[#This Row],[CodeCli]])</f>
        <v>CECHA</v>
      </c>
      <c r="AF1040" s="20">
        <f t="shared" si="92"/>
        <v>50.76</v>
      </c>
      <c r="AG1040">
        <f t="shared" si="93"/>
        <v>22368</v>
      </c>
    </row>
    <row r="1041" spans="1:33" x14ac:dyDescent="0.25">
      <c r="A1041">
        <v>21680</v>
      </c>
      <c r="B1041">
        <v>27</v>
      </c>
      <c r="C1041">
        <v>33.54</v>
      </c>
      <c r="D1041">
        <v>4</v>
      </c>
      <c r="E1041">
        <v>0</v>
      </c>
      <c r="F1041" s="5">
        <f>DetailTicketJuilletAout2021[[#This Row],[Qte]]*(DetailTicketJuilletAout2021[[#This Row],[PrixUnit]]*(1-DetailTicketJuilletAout2021[[#This Row],[Remise%]]))</f>
        <v>134.16</v>
      </c>
      <c r="I1041" s="5">
        <f>SUMIF(DétailTicketJuilletAoût2021!A1036:A4068,DétailTicketJuilletAoût2021!J1041,DétailTicketJuilletAoût2021!F1036:F4068)</f>
        <v>239.19649999999999</v>
      </c>
      <c r="J1041">
        <f t="shared" si="94"/>
        <v>22364</v>
      </c>
      <c r="AE1041" t="str" cm="1">
        <f t="array" ref="AE1041">_xlfn.IFS(AG1041=TicketJuilletAout2021[[#This Row],[NoTicket]],TicketJuilletAout2021[[#This Row],[CodeCli]])</f>
        <v>JEHOU</v>
      </c>
      <c r="AF1041" s="20">
        <f t="shared" si="92"/>
        <v>21.96</v>
      </c>
      <c r="AG1041">
        <f t="shared" si="93"/>
        <v>22369</v>
      </c>
    </row>
    <row r="1042" spans="1:33" x14ac:dyDescent="0.25">
      <c r="A1042">
        <v>21680</v>
      </c>
      <c r="B1042">
        <v>71</v>
      </c>
      <c r="C1042">
        <v>16.46</v>
      </c>
      <c r="D1042">
        <v>4</v>
      </c>
      <c r="E1042">
        <v>0</v>
      </c>
      <c r="F1042" s="5">
        <f>DetailTicketJuilletAout2021[[#This Row],[Qte]]*(DetailTicketJuilletAout2021[[#This Row],[PrixUnit]]*(1-DetailTicketJuilletAout2021[[#This Row],[Remise%]]))</f>
        <v>65.84</v>
      </c>
      <c r="I1042" s="5">
        <f>SUMIF(DétailTicketJuilletAoût2021!A1037:A4069,DétailTicketJuilletAoût2021!J1042,DétailTicketJuilletAoût2021!F1037:F4069)</f>
        <v>73.33</v>
      </c>
      <c r="J1042">
        <f t="shared" si="94"/>
        <v>22365</v>
      </c>
      <c r="AE1042" t="str" cm="1">
        <f t="array" ref="AE1042">_xlfn.IFS(AG1042=TicketJuilletAout2021[[#This Row],[NoTicket]],TicketJuilletAout2021[[#This Row],[CodeCli]])</f>
        <v>CLHAL</v>
      </c>
      <c r="AF1042" s="20">
        <f t="shared" si="92"/>
        <v>28.630333333333329</v>
      </c>
      <c r="AG1042">
        <f t="shared" si="93"/>
        <v>22370</v>
      </c>
    </row>
    <row r="1043" spans="1:33" x14ac:dyDescent="0.25">
      <c r="A1043">
        <v>21681</v>
      </c>
      <c r="B1043">
        <v>62</v>
      </c>
      <c r="C1043">
        <v>37.5</v>
      </c>
      <c r="D1043">
        <v>4</v>
      </c>
      <c r="E1043">
        <v>0</v>
      </c>
      <c r="F1043" s="5">
        <f>DetailTicketJuilletAout2021[[#This Row],[Qte]]*(DetailTicketJuilletAout2021[[#This Row],[PrixUnit]]*(1-DetailTicketJuilletAout2021[[#This Row],[Remise%]]))</f>
        <v>150</v>
      </c>
      <c r="I1043" s="5">
        <f>SUMIF(DétailTicketJuilletAoût2021!A1038:A4070,DétailTicketJuilletAoût2021!J1043,DétailTicketJuilletAoût2021!F1038:F4070)</f>
        <v>247.45</v>
      </c>
      <c r="J1043">
        <f t="shared" si="94"/>
        <v>22366</v>
      </c>
      <c r="AE1043" t="str" cm="1">
        <f t="array" ref="AE1043">_xlfn.IFS(AG1043=TicketJuilletAout2021[[#This Row],[NoTicket]],TicketJuilletAout2021[[#This Row],[CodeCli]])</f>
        <v>JEHER</v>
      </c>
      <c r="AF1043" s="20">
        <f t="shared" si="92"/>
        <v>66.77</v>
      </c>
      <c r="AG1043">
        <f t="shared" si="93"/>
        <v>22371</v>
      </c>
    </row>
    <row r="1044" spans="1:33" x14ac:dyDescent="0.25">
      <c r="A1044">
        <v>21682</v>
      </c>
      <c r="B1044">
        <v>54</v>
      </c>
      <c r="C1044">
        <v>5.64</v>
      </c>
      <c r="D1044">
        <v>4</v>
      </c>
      <c r="E1044">
        <v>0</v>
      </c>
      <c r="F1044" s="5">
        <f>DetailTicketJuilletAout2021[[#This Row],[Qte]]*(DetailTicketJuilletAout2021[[#This Row],[PrixUnit]]*(1-DetailTicketJuilletAout2021[[#This Row],[Remise%]]))</f>
        <v>22.56</v>
      </c>
      <c r="I1044" s="5">
        <f>SUMIF(DétailTicketJuilletAoût2021!A1039:A4071,DétailTicketJuilletAoût2021!J1044,DétailTicketJuilletAoût2021!F1039:F4071)</f>
        <v>52.59</v>
      </c>
      <c r="J1044">
        <f t="shared" si="94"/>
        <v>22367</v>
      </c>
      <c r="AE1044" t="str" cm="1">
        <f t="array" ref="AE1044">_xlfn.IFS(AG1044=TicketJuilletAout2021[[#This Row],[NoTicket]],TicketJuilletAout2021[[#This Row],[CodeCli]])</f>
        <v>ERDEB</v>
      </c>
      <c r="AF1044" s="20">
        <f t="shared" si="92"/>
        <v>43.493333333333332</v>
      </c>
      <c r="AG1044">
        <f t="shared" si="93"/>
        <v>22372</v>
      </c>
    </row>
    <row r="1045" spans="1:33" x14ac:dyDescent="0.25">
      <c r="A1045">
        <v>21682</v>
      </c>
      <c r="B1045">
        <v>73</v>
      </c>
      <c r="C1045">
        <v>11.43</v>
      </c>
      <c r="D1045">
        <v>3</v>
      </c>
      <c r="E1045">
        <v>0</v>
      </c>
      <c r="F1045" s="5">
        <f>DetailTicketJuilletAout2021[[#This Row],[Qte]]*(DetailTicketJuilletAout2021[[#This Row],[PrixUnit]]*(1-DetailTicketJuilletAout2021[[#This Row],[Remise%]]))</f>
        <v>34.29</v>
      </c>
      <c r="I1045" s="5">
        <f>SUMIF(DétailTicketJuilletAoût2021!A1040:A4072,DétailTicketJuilletAoût2021!J1045,DétailTicketJuilletAoût2021!F1040:F4072)</f>
        <v>101.52</v>
      </c>
      <c r="J1045">
        <f t="shared" si="94"/>
        <v>22368</v>
      </c>
      <c r="AE1045" t="str" cm="1">
        <f t="array" ref="AE1045">_xlfn.IFS(AG1045=TicketJuilletAout2021[[#This Row],[NoTicket]],TicketJuilletAout2021[[#This Row],[CodeCli]])</f>
        <v>PHFRO</v>
      </c>
      <c r="AF1045" s="20">
        <f t="shared" si="92"/>
        <v>108.03637499999999</v>
      </c>
      <c r="AG1045">
        <f t="shared" si="93"/>
        <v>22373</v>
      </c>
    </row>
    <row r="1046" spans="1:33" x14ac:dyDescent="0.25">
      <c r="A1046">
        <v>21683</v>
      </c>
      <c r="B1046">
        <v>13</v>
      </c>
      <c r="C1046">
        <v>4.57</v>
      </c>
      <c r="D1046">
        <v>4</v>
      </c>
      <c r="E1046">
        <v>0</v>
      </c>
      <c r="F1046" s="5">
        <f>DetailTicketJuilletAout2021[[#This Row],[Qte]]*(DetailTicketJuilletAout2021[[#This Row],[PrixUnit]]*(1-DetailTicketJuilletAout2021[[#This Row],[Remise%]]))</f>
        <v>18.28</v>
      </c>
      <c r="I1046" s="5">
        <f>SUMIF(DétailTicketJuilletAoût2021!A1041:A4073,DétailTicketJuilletAoût2021!J1046,DétailTicketJuilletAoût2021!F1041:F4073)</f>
        <v>21.96</v>
      </c>
      <c r="J1046">
        <f t="shared" si="94"/>
        <v>22369</v>
      </c>
      <c r="AE1046" t="str" cm="1">
        <f t="array" ref="AE1046">_xlfn.IFS(AG1046=TicketJuilletAout2021[[#This Row],[NoTicket]],TicketJuilletAout2021[[#This Row],[CodeCli]])</f>
        <v>ZOHED</v>
      </c>
      <c r="AF1046" s="20">
        <f t="shared" si="92"/>
        <v>22.297499999999999</v>
      </c>
      <c r="AG1046">
        <f t="shared" si="93"/>
        <v>22374</v>
      </c>
    </row>
    <row r="1047" spans="1:33" x14ac:dyDescent="0.25">
      <c r="A1047">
        <v>21683</v>
      </c>
      <c r="B1047">
        <v>59</v>
      </c>
      <c r="C1047">
        <v>41.92</v>
      </c>
      <c r="D1047">
        <v>3</v>
      </c>
      <c r="E1047">
        <v>0</v>
      </c>
      <c r="F1047" s="5">
        <f>DetailTicketJuilletAout2021[[#This Row],[Qte]]*(DetailTicketJuilletAout2021[[#This Row],[PrixUnit]]*(1-DetailTicketJuilletAout2021[[#This Row],[Remise%]]))</f>
        <v>125.76</v>
      </c>
      <c r="I1047" s="5">
        <f>SUMIF(DétailTicketJuilletAoût2021!A1042:A4074,DétailTicketJuilletAoût2021!J1047,DétailTicketJuilletAoût2021!F1042:F4074)</f>
        <v>85.890999999999991</v>
      </c>
      <c r="J1047">
        <f t="shared" si="94"/>
        <v>22370</v>
      </c>
      <c r="AE1047" t="str" cm="1">
        <f t="array" ref="AE1047">_xlfn.IFS(AG1047=TicketJuilletAout2021[[#This Row],[NoTicket]],TicketJuilletAout2021[[#This Row],[CodeCli]])</f>
        <v>CHLEC</v>
      </c>
      <c r="AF1047" s="20">
        <f t="shared" si="92"/>
        <v>31.611499999999999</v>
      </c>
      <c r="AG1047">
        <f t="shared" si="93"/>
        <v>22375</v>
      </c>
    </row>
    <row r="1048" spans="1:33" x14ac:dyDescent="0.25">
      <c r="A1048">
        <v>21684</v>
      </c>
      <c r="B1048">
        <v>77</v>
      </c>
      <c r="C1048">
        <v>9.91</v>
      </c>
      <c r="D1048">
        <v>4</v>
      </c>
      <c r="E1048">
        <v>0.25</v>
      </c>
      <c r="F1048" s="5">
        <f>DetailTicketJuilletAout2021[[#This Row],[Qte]]*(DetailTicketJuilletAout2021[[#This Row],[PrixUnit]]*(1-DetailTicketJuilletAout2021[[#This Row],[Remise%]]))</f>
        <v>29.73</v>
      </c>
      <c r="I1048" s="5">
        <f>SUMIF(DétailTicketJuilletAoût2021!A1043:A4075,DétailTicketJuilletAoût2021!J1048,DétailTicketJuilletAoût2021!F1043:F4075)</f>
        <v>200.31</v>
      </c>
      <c r="J1048">
        <f t="shared" si="94"/>
        <v>22371</v>
      </c>
      <c r="AE1048" t="str" cm="1">
        <f t="array" ref="AE1048">_xlfn.IFS(AG1048=TicketJuilletAout2021[[#This Row],[NoTicket]],TicketJuilletAout2021[[#This Row],[CodeCli]])</f>
        <v>JÉBAZ</v>
      </c>
      <c r="AF1048" s="20">
        <f t="shared" si="92"/>
        <v>64.096499999999992</v>
      </c>
      <c r="AG1048">
        <f t="shared" si="93"/>
        <v>22376</v>
      </c>
    </row>
    <row r="1049" spans="1:33" x14ac:dyDescent="0.25">
      <c r="A1049">
        <v>21685</v>
      </c>
      <c r="B1049">
        <v>22</v>
      </c>
      <c r="C1049">
        <v>16.010000000000002</v>
      </c>
      <c r="D1049">
        <v>3</v>
      </c>
      <c r="E1049">
        <v>0</v>
      </c>
      <c r="F1049" s="5">
        <f>DetailTicketJuilletAout2021[[#This Row],[Qte]]*(DetailTicketJuilletAout2021[[#This Row],[PrixUnit]]*(1-DetailTicketJuilletAout2021[[#This Row],[Remise%]]))</f>
        <v>48.03</v>
      </c>
      <c r="I1049" s="5">
        <f>SUMIF(DétailTicketJuilletAoût2021!A1044:A4076,DétailTicketJuilletAoût2021!J1049,DétailTicketJuilletAoût2021!F1044:F4076)</f>
        <v>130.47999999999999</v>
      </c>
      <c r="J1049">
        <f t="shared" si="94"/>
        <v>22372</v>
      </c>
      <c r="AE1049" t="str" cm="1">
        <f t="array" ref="AE1049">_xlfn.IFS(AG1049=TicketJuilletAout2021[[#This Row],[NoTicket]],TicketJuilletAout2021[[#This Row],[CodeCli]])</f>
        <v>NOBEL</v>
      </c>
      <c r="AF1049" s="20">
        <f t="shared" si="92"/>
        <v>104.28</v>
      </c>
      <c r="AG1049">
        <f t="shared" si="93"/>
        <v>22377</v>
      </c>
    </row>
    <row r="1050" spans="1:33" x14ac:dyDescent="0.25">
      <c r="A1050">
        <v>21685</v>
      </c>
      <c r="B1050">
        <v>49</v>
      </c>
      <c r="C1050">
        <v>15.24</v>
      </c>
      <c r="D1050">
        <v>3</v>
      </c>
      <c r="E1050">
        <v>0.05</v>
      </c>
      <c r="F1050" s="5">
        <f>DetailTicketJuilletAout2021[[#This Row],[Qte]]*(DetailTicketJuilletAout2021[[#This Row],[PrixUnit]]*(1-DetailTicketJuilletAout2021[[#This Row],[Remise%]]))</f>
        <v>43.433999999999997</v>
      </c>
      <c r="I1050" s="5">
        <f>SUMIF(DétailTicketJuilletAoût2021!A1045:A4077,DétailTicketJuilletAoût2021!J1050,DétailTicketJuilletAoût2021!F1045:F4077)</f>
        <v>432.14549999999997</v>
      </c>
      <c r="J1050">
        <f t="shared" si="94"/>
        <v>22373</v>
      </c>
      <c r="AE1050" t="str" cm="1">
        <f t="array" ref="AE1050">_xlfn.IFS(AG1050=TicketJuilletAout2021[[#This Row],[NoTicket]],TicketJuilletAout2021[[#This Row],[CodeCli]])</f>
        <v>VIVAN</v>
      </c>
      <c r="AF1050" s="20">
        <f t="shared" si="92"/>
        <v>19.52</v>
      </c>
      <c r="AG1050">
        <f t="shared" si="93"/>
        <v>22378</v>
      </c>
    </row>
    <row r="1051" spans="1:33" x14ac:dyDescent="0.25">
      <c r="A1051">
        <v>21686</v>
      </c>
      <c r="B1051">
        <v>48</v>
      </c>
      <c r="C1051">
        <v>9.76</v>
      </c>
      <c r="D1051">
        <v>4</v>
      </c>
      <c r="E1051">
        <v>0.1</v>
      </c>
      <c r="F1051" s="5">
        <f>DetailTicketJuilletAout2021[[#This Row],[Qte]]*(DetailTicketJuilletAout2021[[#This Row],[PrixUnit]]*(1-DetailTicketJuilletAout2021[[#This Row],[Remise%]]))</f>
        <v>35.136000000000003</v>
      </c>
      <c r="I1051" s="5">
        <f>SUMIF(DétailTicketJuilletAoût2021!A1046:A4078,DétailTicketJuilletAoût2021!J1051,DétailTicketJuilletAoût2021!F1046:F4078)</f>
        <v>22.297499999999999</v>
      </c>
      <c r="J1051">
        <f t="shared" si="94"/>
        <v>22374</v>
      </c>
      <c r="AE1051" t="str" cm="1">
        <f t="array" ref="AE1051">_xlfn.IFS(AG1051=TicketJuilletAout2021[[#This Row],[NoTicket]],TicketJuilletAout2021[[#This Row],[CodeCli]])</f>
        <v>NAROU</v>
      </c>
      <c r="AF1051" s="20">
        <f t="shared" si="92"/>
        <v>34.587000000000003</v>
      </c>
      <c r="AG1051">
        <f t="shared" si="93"/>
        <v>22379</v>
      </c>
    </row>
    <row r="1052" spans="1:33" x14ac:dyDescent="0.25">
      <c r="A1052">
        <v>21686</v>
      </c>
      <c r="B1052">
        <v>76</v>
      </c>
      <c r="C1052">
        <v>13.72</v>
      </c>
      <c r="D1052">
        <v>4</v>
      </c>
      <c r="E1052">
        <v>0.1</v>
      </c>
      <c r="F1052" s="5">
        <f>DetailTicketJuilletAout2021[[#This Row],[Qte]]*(DetailTicketJuilletAout2021[[#This Row],[PrixUnit]]*(1-DetailTicketJuilletAout2021[[#This Row],[Remise%]]))</f>
        <v>49.392000000000003</v>
      </c>
      <c r="I1052" s="5">
        <f>SUMIF(DétailTicketJuilletAoût2021!A1047:A4079,DétailTicketJuilletAoût2021!J1052,DétailTicketJuilletAoût2021!F1047:F4079)</f>
        <v>63.222999999999999</v>
      </c>
      <c r="J1052">
        <f t="shared" si="94"/>
        <v>22375</v>
      </c>
      <c r="AE1052" t="str" cm="1">
        <f t="array" ref="AE1052">_xlfn.IFS(AG1052=TicketJuilletAout2021[[#This Row],[NoTicket]],TicketJuilletAout2021[[#This Row],[CodeCli]])</f>
        <v>CHDUD</v>
      </c>
      <c r="AF1052" s="20">
        <f t="shared" si="92"/>
        <v>21.066375000000001</v>
      </c>
      <c r="AG1052">
        <f t="shared" si="93"/>
        <v>22380</v>
      </c>
    </row>
    <row r="1053" spans="1:33" x14ac:dyDescent="0.25">
      <c r="A1053">
        <v>21687</v>
      </c>
      <c r="B1053">
        <v>16</v>
      </c>
      <c r="C1053">
        <v>13.26</v>
      </c>
      <c r="D1053">
        <v>3</v>
      </c>
      <c r="E1053">
        <v>0.05</v>
      </c>
      <c r="F1053" s="5">
        <f>DetailTicketJuilletAout2021[[#This Row],[Qte]]*(DetailTicketJuilletAout2021[[#This Row],[PrixUnit]]*(1-DetailTicketJuilletAout2021[[#This Row],[Remise%]]))</f>
        <v>37.790999999999997</v>
      </c>
      <c r="I1053" s="5">
        <f>SUMIF(DétailTicketJuilletAoût2021!A1048:A4080,DétailTicketJuilletAoût2021!J1053,DétailTicketJuilletAoût2021!F1048:F4080)</f>
        <v>128.19299999999998</v>
      </c>
      <c r="J1053">
        <f t="shared" si="94"/>
        <v>22376</v>
      </c>
      <c r="AE1053" t="str" cm="1">
        <f t="array" ref="AE1053">_xlfn.IFS(AG1053=TicketJuilletAout2021[[#This Row],[NoTicket]],TicketJuilletAout2021[[#This Row],[CodeCli]])</f>
        <v>DIGOM</v>
      </c>
      <c r="AF1053" s="20">
        <f t="shared" si="92"/>
        <v>12.964500000000001</v>
      </c>
      <c r="AG1053">
        <f t="shared" si="93"/>
        <v>22381</v>
      </c>
    </row>
    <row r="1054" spans="1:33" x14ac:dyDescent="0.25">
      <c r="A1054">
        <v>21687</v>
      </c>
      <c r="B1054">
        <v>59</v>
      </c>
      <c r="C1054">
        <v>41.92</v>
      </c>
      <c r="D1054">
        <v>3</v>
      </c>
      <c r="E1054">
        <v>0.05</v>
      </c>
      <c r="F1054" s="5">
        <f>DetailTicketJuilletAout2021[[#This Row],[Qte]]*(DetailTicketJuilletAout2021[[#This Row],[PrixUnit]]*(1-DetailTicketJuilletAout2021[[#This Row],[Remise%]]))</f>
        <v>119.47199999999999</v>
      </c>
      <c r="I1054" s="5">
        <f>SUMIF(DétailTicketJuilletAoût2021!A1049:A4081,DétailTicketJuilletAoût2021!J1054,DétailTicketJuilletAoût2021!F1049:F4081)</f>
        <v>104.28</v>
      </c>
      <c r="J1054">
        <f t="shared" si="94"/>
        <v>22377</v>
      </c>
      <c r="AE1054" t="str" cm="1">
        <f t="array" ref="AE1054">_xlfn.IFS(AG1054=TicketJuilletAout2021[[#This Row],[NoTicket]],TicketJuilletAout2021[[#This Row],[CodeCli]])</f>
        <v>PASAU</v>
      </c>
      <c r="AF1054" s="20">
        <f t="shared" si="92"/>
        <v>37.190000000000005</v>
      </c>
      <c r="AG1054">
        <f t="shared" si="93"/>
        <v>22382</v>
      </c>
    </row>
    <row r="1055" spans="1:33" x14ac:dyDescent="0.25">
      <c r="A1055">
        <v>21687</v>
      </c>
      <c r="B1055">
        <v>60</v>
      </c>
      <c r="C1055">
        <v>25.92</v>
      </c>
      <c r="D1055">
        <v>4</v>
      </c>
      <c r="E1055">
        <v>0.05</v>
      </c>
      <c r="F1055" s="5">
        <f>DetailTicketJuilletAout2021[[#This Row],[Qte]]*(DetailTicketJuilletAout2021[[#This Row],[PrixUnit]]*(1-DetailTicketJuilletAout2021[[#This Row],[Remise%]]))</f>
        <v>98.495999999999995</v>
      </c>
      <c r="I1055" s="5">
        <f>SUMIF(DétailTicketJuilletAoût2021!A1050:A4082,DétailTicketJuilletAoût2021!J1055,DétailTicketJuilletAoût2021!F1050:F4082)</f>
        <v>58.559999999999995</v>
      </c>
      <c r="J1055">
        <f t="shared" si="94"/>
        <v>22378</v>
      </c>
      <c r="AE1055" t="str" cm="1">
        <f t="array" ref="AE1055">_xlfn.IFS(AG1055=TicketJuilletAout2021[[#This Row],[NoTicket]],TicketJuilletAout2021[[#This Row],[CodeCli]])</f>
        <v>CLHAL</v>
      </c>
      <c r="AF1055" s="20">
        <f t="shared" si="92"/>
        <v>14.63</v>
      </c>
      <c r="AG1055">
        <f t="shared" si="93"/>
        <v>22383</v>
      </c>
    </row>
    <row r="1056" spans="1:33" x14ac:dyDescent="0.25">
      <c r="A1056">
        <v>21687</v>
      </c>
      <c r="B1056">
        <v>71</v>
      </c>
      <c r="C1056">
        <v>16.46</v>
      </c>
      <c r="D1056">
        <v>4</v>
      </c>
      <c r="E1056">
        <v>0.05</v>
      </c>
      <c r="F1056" s="5">
        <f>DetailTicketJuilletAout2021[[#This Row],[Qte]]*(DetailTicketJuilletAout2021[[#This Row],[PrixUnit]]*(1-DetailTicketJuilletAout2021[[#This Row],[Remise%]]))</f>
        <v>62.548000000000002</v>
      </c>
      <c r="I1056" s="5">
        <f>SUMIF(DétailTicketJuilletAoût2021!A1051:A4083,DétailTicketJuilletAoût2021!J1056,DétailTicketJuilletAoût2021!F1051:F4083)</f>
        <v>69.174000000000007</v>
      </c>
      <c r="J1056">
        <f t="shared" si="94"/>
        <v>22379</v>
      </c>
      <c r="AE1056" t="str" cm="1">
        <f t="array" ref="AE1056">_xlfn.IFS(AG1056=TicketJuilletAout2021[[#This Row],[NoTicket]],TicketJuilletAout2021[[#This Row],[CodeCli]])</f>
        <v>PILED</v>
      </c>
      <c r="AF1056" s="20">
        <f t="shared" si="92"/>
        <v>74.13333333333334</v>
      </c>
      <c r="AG1056">
        <f t="shared" si="93"/>
        <v>22384</v>
      </c>
    </row>
    <row r="1057" spans="1:10" x14ac:dyDescent="0.25">
      <c r="A1057">
        <v>21688</v>
      </c>
      <c r="B1057">
        <v>4</v>
      </c>
      <c r="C1057">
        <v>16.77</v>
      </c>
      <c r="D1057">
        <v>3</v>
      </c>
      <c r="E1057">
        <v>0.2</v>
      </c>
      <c r="F1057" s="5">
        <f>DetailTicketJuilletAout2021[[#This Row],[Qte]]*(DetailTicketJuilletAout2021[[#This Row],[PrixUnit]]*(1-DetailTicketJuilletAout2021[[#This Row],[Remise%]]))</f>
        <v>40.248000000000005</v>
      </c>
      <c r="I1057" s="5">
        <f>SUMIF(DétailTicketJuilletAoût2021!A1052:A4084,DétailTicketJuilletAoût2021!J1057,DétailTicketJuilletAoût2021!F1052:F4084)</f>
        <v>252.79650000000001</v>
      </c>
      <c r="J1057">
        <f t="shared" si="94"/>
        <v>22380</v>
      </c>
    </row>
    <row r="1058" spans="1:10" x14ac:dyDescent="0.25">
      <c r="A1058">
        <v>21688</v>
      </c>
      <c r="B1058">
        <v>55</v>
      </c>
      <c r="C1058">
        <v>18.29</v>
      </c>
      <c r="D1058">
        <v>3</v>
      </c>
      <c r="E1058">
        <v>0.2</v>
      </c>
      <c r="F1058" s="5">
        <f>DetailTicketJuilletAout2021[[#This Row],[Qte]]*(DetailTicketJuilletAout2021[[#This Row],[PrixUnit]]*(1-DetailTicketJuilletAout2021[[#This Row],[Remise%]]))</f>
        <v>43.896000000000001</v>
      </c>
      <c r="I1058" s="5">
        <f>SUMIF(DétailTicketJuilletAoût2021!A1053:A4085,DétailTicketJuilletAoût2021!J1058,DétailTicketJuilletAoût2021!F1053:F4085)</f>
        <v>51.858000000000004</v>
      </c>
      <c r="J1058">
        <f t="shared" si="94"/>
        <v>22381</v>
      </c>
    </row>
    <row r="1059" spans="1:10" x14ac:dyDescent="0.25">
      <c r="A1059">
        <v>21688</v>
      </c>
      <c r="B1059">
        <v>62</v>
      </c>
      <c r="C1059">
        <v>37.5</v>
      </c>
      <c r="D1059">
        <v>4</v>
      </c>
      <c r="E1059">
        <v>0.2</v>
      </c>
      <c r="F1059" s="5">
        <f>DetailTicketJuilletAout2021[[#This Row],[Qte]]*(DetailTicketJuilletAout2021[[#This Row],[PrixUnit]]*(1-DetailTicketJuilletAout2021[[#This Row],[Remise%]]))</f>
        <v>120</v>
      </c>
      <c r="I1059" s="5">
        <f>SUMIF(DétailTicketJuilletAoût2021!A1054:A4086,DétailTicketJuilletAoût2021!J1059,DétailTicketJuilletAoût2021!F1054:F4086)</f>
        <v>74.38000000000001</v>
      </c>
      <c r="J1059">
        <f t="shared" si="94"/>
        <v>22382</v>
      </c>
    </row>
    <row r="1060" spans="1:10" x14ac:dyDescent="0.25">
      <c r="A1060">
        <v>21689</v>
      </c>
      <c r="B1060">
        <v>7</v>
      </c>
      <c r="C1060">
        <v>22.87</v>
      </c>
      <c r="D1060">
        <v>3</v>
      </c>
      <c r="E1060">
        <v>0</v>
      </c>
      <c r="F1060" s="5">
        <f>DetailTicketJuilletAout2021[[#This Row],[Qte]]*(DetailTicketJuilletAout2021[[#This Row],[PrixUnit]]*(1-DetailTicketJuilletAout2021[[#This Row],[Remise%]]))</f>
        <v>68.61</v>
      </c>
      <c r="I1060" s="5">
        <f>SUMIF(DétailTicketJuilletAoût2021!A1055:A4087,DétailTicketJuilletAoût2021!J1060,DétailTicketJuilletAoût2021!F1055:F4087)</f>
        <v>29.26</v>
      </c>
      <c r="J1060">
        <f t="shared" si="94"/>
        <v>22383</v>
      </c>
    </row>
    <row r="1061" spans="1:10" x14ac:dyDescent="0.25">
      <c r="A1061">
        <v>21689</v>
      </c>
      <c r="B1061">
        <v>17</v>
      </c>
      <c r="C1061">
        <v>29.73</v>
      </c>
      <c r="D1061">
        <v>4</v>
      </c>
      <c r="E1061">
        <v>0</v>
      </c>
      <c r="F1061" s="5">
        <f>DetailTicketJuilletAout2021[[#This Row],[Qte]]*(DetailTicketJuilletAout2021[[#This Row],[PrixUnit]]*(1-DetailTicketJuilletAout2021[[#This Row],[Remise%]]))</f>
        <v>118.92</v>
      </c>
      <c r="I1061" s="5">
        <f>SUMIF(DétailTicketJuilletAoût2021!A1056:A4088,DétailTicketJuilletAoût2021!J1061,DétailTicketJuilletAoût2021!F1056:F4088)</f>
        <v>222.4</v>
      </c>
      <c r="J1061">
        <f t="shared" si="94"/>
        <v>22384</v>
      </c>
    </row>
    <row r="1062" spans="1:10" x14ac:dyDescent="0.25">
      <c r="A1062">
        <v>21689</v>
      </c>
      <c r="B1062">
        <v>33</v>
      </c>
      <c r="C1062">
        <v>1.83</v>
      </c>
      <c r="D1062">
        <v>4</v>
      </c>
      <c r="E1062">
        <v>0</v>
      </c>
      <c r="F1062" s="5">
        <f>DetailTicketJuilletAout2021[[#This Row],[Qte]]*(DetailTicketJuilletAout2021[[#This Row],[PrixUnit]]*(1-DetailTicketJuilletAout2021[[#This Row],[Remise%]]))</f>
        <v>7.32</v>
      </c>
      <c r="I1062" s="14">
        <f>SUM(I7:I1061)/1055</f>
        <v>170.53909791469204</v>
      </c>
      <c r="J1062" s="15" t="s">
        <v>3647</v>
      </c>
    </row>
    <row r="1063" spans="1:10" x14ac:dyDescent="0.25">
      <c r="A1063">
        <v>21689</v>
      </c>
      <c r="B1063">
        <v>40</v>
      </c>
      <c r="C1063">
        <v>14.03</v>
      </c>
      <c r="D1063">
        <v>3</v>
      </c>
      <c r="E1063">
        <v>0</v>
      </c>
      <c r="F1063" s="5">
        <f>DetailTicketJuilletAout2021[[#This Row],[Qte]]*(DetailTicketJuilletAout2021[[#This Row],[PrixUnit]]*(1-DetailTicketJuilletAout2021[[#This Row],[Remise%]]))</f>
        <v>42.089999999999996</v>
      </c>
    </row>
    <row r="1064" spans="1:10" x14ac:dyDescent="0.25">
      <c r="A1064">
        <v>21689</v>
      </c>
      <c r="B1064">
        <v>72</v>
      </c>
      <c r="C1064">
        <v>26.53</v>
      </c>
      <c r="D1064">
        <v>4</v>
      </c>
      <c r="E1064">
        <v>0</v>
      </c>
      <c r="F1064" s="5">
        <f>DetailTicketJuilletAout2021[[#This Row],[Qte]]*(DetailTicketJuilletAout2021[[#This Row],[PrixUnit]]*(1-DetailTicketJuilletAout2021[[#This Row],[Remise%]]))</f>
        <v>106.12</v>
      </c>
    </row>
    <row r="1065" spans="1:10" x14ac:dyDescent="0.25">
      <c r="A1065">
        <v>21690</v>
      </c>
      <c r="B1065">
        <v>56</v>
      </c>
      <c r="C1065">
        <v>28.97</v>
      </c>
      <c r="D1065">
        <v>3</v>
      </c>
      <c r="E1065">
        <v>0</v>
      </c>
      <c r="F1065" s="5">
        <f>DetailTicketJuilletAout2021[[#This Row],[Qte]]*(DetailTicketJuilletAout2021[[#This Row],[PrixUnit]]*(1-DetailTicketJuilletAout2021[[#This Row],[Remise%]]))</f>
        <v>86.91</v>
      </c>
    </row>
    <row r="1066" spans="1:10" x14ac:dyDescent="0.25">
      <c r="A1066">
        <v>21691</v>
      </c>
      <c r="B1066">
        <v>1</v>
      </c>
      <c r="C1066">
        <v>13.72</v>
      </c>
      <c r="D1066">
        <v>4</v>
      </c>
      <c r="E1066">
        <v>0</v>
      </c>
      <c r="F1066" s="5">
        <f>DetailTicketJuilletAout2021[[#This Row],[Qte]]*(DetailTicketJuilletAout2021[[#This Row],[PrixUnit]]*(1-DetailTicketJuilletAout2021[[#This Row],[Remise%]]))</f>
        <v>54.88</v>
      </c>
    </row>
    <row r="1067" spans="1:10" x14ac:dyDescent="0.25">
      <c r="A1067">
        <v>21691</v>
      </c>
      <c r="B1067">
        <v>10</v>
      </c>
      <c r="C1067">
        <v>23.63</v>
      </c>
      <c r="D1067">
        <v>4</v>
      </c>
      <c r="E1067">
        <v>0</v>
      </c>
      <c r="F1067" s="5">
        <f>DetailTicketJuilletAout2021[[#This Row],[Qte]]*(DetailTicketJuilletAout2021[[#This Row],[PrixUnit]]*(1-DetailTicketJuilletAout2021[[#This Row],[Remise%]]))</f>
        <v>94.52</v>
      </c>
    </row>
    <row r="1068" spans="1:10" x14ac:dyDescent="0.25">
      <c r="A1068">
        <v>21691</v>
      </c>
      <c r="B1068">
        <v>21</v>
      </c>
      <c r="C1068">
        <v>7.62</v>
      </c>
      <c r="D1068">
        <v>4</v>
      </c>
      <c r="E1068">
        <v>0</v>
      </c>
      <c r="F1068" s="5">
        <f>DetailTicketJuilletAout2021[[#This Row],[Qte]]*(DetailTicketJuilletAout2021[[#This Row],[PrixUnit]]*(1-DetailTicketJuilletAout2021[[#This Row],[Remise%]]))</f>
        <v>30.48</v>
      </c>
    </row>
    <row r="1069" spans="1:10" x14ac:dyDescent="0.25">
      <c r="A1069">
        <v>21692</v>
      </c>
      <c r="B1069">
        <v>36</v>
      </c>
      <c r="C1069">
        <v>14.48</v>
      </c>
      <c r="D1069">
        <v>3</v>
      </c>
      <c r="E1069">
        <v>0.25</v>
      </c>
      <c r="F1069" s="5">
        <f>DetailTicketJuilletAout2021[[#This Row],[Qte]]*(DetailTicketJuilletAout2021[[#This Row],[PrixUnit]]*(1-DetailTicketJuilletAout2021[[#This Row],[Remise%]]))</f>
        <v>32.58</v>
      </c>
    </row>
    <row r="1070" spans="1:10" x14ac:dyDescent="0.25">
      <c r="A1070">
        <v>21693</v>
      </c>
      <c r="B1070">
        <v>1</v>
      </c>
      <c r="C1070">
        <v>13.72</v>
      </c>
      <c r="D1070">
        <v>4</v>
      </c>
      <c r="E1070">
        <v>0</v>
      </c>
      <c r="F1070" s="5">
        <f>DetailTicketJuilletAout2021[[#This Row],[Qte]]*(DetailTicketJuilletAout2021[[#This Row],[PrixUnit]]*(1-DetailTicketJuilletAout2021[[#This Row],[Remise%]]))</f>
        <v>54.88</v>
      </c>
    </row>
    <row r="1071" spans="1:10" x14ac:dyDescent="0.25">
      <c r="A1071">
        <v>21693</v>
      </c>
      <c r="B1071">
        <v>2</v>
      </c>
      <c r="C1071">
        <v>14.48</v>
      </c>
      <c r="D1071">
        <v>4</v>
      </c>
      <c r="E1071">
        <v>0</v>
      </c>
      <c r="F1071" s="5">
        <f>DetailTicketJuilletAout2021[[#This Row],[Qte]]*(DetailTicketJuilletAout2021[[#This Row],[PrixUnit]]*(1-DetailTicketJuilletAout2021[[#This Row],[Remise%]]))</f>
        <v>57.92</v>
      </c>
    </row>
    <row r="1072" spans="1:10" x14ac:dyDescent="0.25">
      <c r="A1072">
        <v>21693</v>
      </c>
      <c r="B1072">
        <v>60</v>
      </c>
      <c r="C1072">
        <v>25.92</v>
      </c>
      <c r="D1072">
        <v>4</v>
      </c>
      <c r="E1072">
        <v>0</v>
      </c>
      <c r="F1072" s="5">
        <f>DetailTicketJuilletAout2021[[#This Row],[Qte]]*(DetailTicketJuilletAout2021[[#This Row],[PrixUnit]]*(1-DetailTicketJuilletAout2021[[#This Row],[Remise%]]))</f>
        <v>103.68</v>
      </c>
    </row>
    <row r="1073" spans="1:6" x14ac:dyDescent="0.25">
      <c r="A1073">
        <v>21694</v>
      </c>
      <c r="B1073">
        <v>10</v>
      </c>
      <c r="C1073">
        <v>23.63</v>
      </c>
      <c r="D1073">
        <v>4</v>
      </c>
      <c r="E1073">
        <v>0</v>
      </c>
      <c r="F1073" s="5">
        <f>DetailTicketJuilletAout2021[[#This Row],[Qte]]*(DetailTicketJuilletAout2021[[#This Row],[PrixUnit]]*(1-DetailTicketJuilletAout2021[[#This Row],[Remise%]]))</f>
        <v>94.52</v>
      </c>
    </row>
    <row r="1074" spans="1:6" x14ac:dyDescent="0.25">
      <c r="A1074">
        <v>21694</v>
      </c>
      <c r="B1074">
        <v>36</v>
      </c>
      <c r="C1074">
        <v>14.48</v>
      </c>
      <c r="D1074">
        <v>4</v>
      </c>
      <c r="E1074">
        <v>0</v>
      </c>
      <c r="F1074" s="5">
        <f>DetailTicketJuilletAout2021[[#This Row],[Qte]]*(DetailTicketJuilletAout2021[[#This Row],[PrixUnit]]*(1-DetailTicketJuilletAout2021[[#This Row],[Remise%]]))</f>
        <v>57.92</v>
      </c>
    </row>
    <row r="1075" spans="1:6" x14ac:dyDescent="0.25">
      <c r="A1075">
        <v>21694</v>
      </c>
      <c r="B1075">
        <v>49</v>
      </c>
      <c r="C1075">
        <v>15.24</v>
      </c>
      <c r="D1075">
        <v>4</v>
      </c>
      <c r="E1075">
        <v>0</v>
      </c>
      <c r="F1075" s="5">
        <f>DetailTicketJuilletAout2021[[#This Row],[Qte]]*(DetailTicketJuilletAout2021[[#This Row],[PrixUnit]]*(1-DetailTicketJuilletAout2021[[#This Row],[Remise%]]))</f>
        <v>60.96</v>
      </c>
    </row>
    <row r="1076" spans="1:6" x14ac:dyDescent="0.25">
      <c r="A1076">
        <v>21694</v>
      </c>
      <c r="B1076">
        <v>60</v>
      </c>
      <c r="C1076">
        <v>25.92</v>
      </c>
      <c r="D1076">
        <v>3</v>
      </c>
      <c r="E1076">
        <v>0</v>
      </c>
      <c r="F1076" s="5">
        <f>DetailTicketJuilletAout2021[[#This Row],[Qte]]*(DetailTicketJuilletAout2021[[#This Row],[PrixUnit]]*(1-DetailTicketJuilletAout2021[[#This Row],[Remise%]]))</f>
        <v>77.760000000000005</v>
      </c>
    </row>
    <row r="1077" spans="1:6" x14ac:dyDescent="0.25">
      <c r="A1077">
        <v>21694</v>
      </c>
      <c r="B1077">
        <v>76</v>
      </c>
      <c r="C1077">
        <v>13.72</v>
      </c>
      <c r="D1077">
        <v>4</v>
      </c>
      <c r="E1077">
        <v>0</v>
      </c>
      <c r="F1077" s="5">
        <f>DetailTicketJuilletAout2021[[#This Row],[Qte]]*(DetailTicketJuilletAout2021[[#This Row],[PrixUnit]]*(1-DetailTicketJuilletAout2021[[#This Row],[Remise%]]))</f>
        <v>54.88</v>
      </c>
    </row>
    <row r="1078" spans="1:6" x14ac:dyDescent="0.25">
      <c r="A1078">
        <v>21695</v>
      </c>
      <c r="B1078">
        <v>13</v>
      </c>
      <c r="C1078">
        <v>4.57</v>
      </c>
      <c r="D1078">
        <v>4</v>
      </c>
      <c r="E1078">
        <v>0.1</v>
      </c>
      <c r="F1078" s="5">
        <f>DetailTicketJuilletAout2021[[#This Row],[Qte]]*(DetailTicketJuilletAout2021[[#This Row],[PrixUnit]]*(1-DetailTicketJuilletAout2021[[#This Row],[Remise%]]))</f>
        <v>16.452000000000002</v>
      </c>
    </row>
    <row r="1079" spans="1:6" x14ac:dyDescent="0.25">
      <c r="A1079">
        <v>21695</v>
      </c>
      <c r="B1079">
        <v>75</v>
      </c>
      <c r="C1079">
        <v>5.95</v>
      </c>
      <c r="D1079">
        <v>3</v>
      </c>
      <c r="E1079">
        <v>0</v>
      </c>
      <c r="F1079" s="5">
        <f>DetailTicketJuilletAout2021[[#This Row],[Qte]]*(DetailTicketJuilletAout2021[[#This Row],[PrixUnit]]*(1-DetailTicketJuilletAout2021[[#This Row],[Remise%]]))</f>
        <v>17.850000000000001</v>
      </c>
    </row>
    <row r="1080" spans="1:6" x14ac:dyDescent="0.25">
      <c r="A1080">
        <v>21696</v>
      </c>
      <c r="B1080">
        <v>11</v>
      </c>
      <c r="C1080">
        <v>16.010000000000002</v>
      </c>
      <c r="D1080">
        <v>4</v>
      </c>
      <c r="E1080">
        <v>0</v>
      </c>
      <c r="F1080" s="5">
        <f>DetailTicketJuilletAout2021[[#This Row],[Qte]]*(DetailTicketJuilletAout2021[[#This Row],[PrixUnit]]*(1-DetailTicketJuilletAout2021[[#This Row],[Remise%]]))</f>
        <v>64.040000000000006</v>
      </c>
    </row>
    <row r="1081" spans="1:6" x14ac:dyDescent="0.25">
      <c r="A1081">
        <v>21696</v>
      </c>
      <c r="B1081">
        <v>21</v>
      </c>
      <c r="C1081">
        <v>7.62</v>
      </c>
      <c r="D1081">
        <v>4</v>
      </c>
      <c r="E1081">
        <v>0</v>
      </c>
      <c r="F1081" s="5">
        <f>DetailTicketJuilletAout2021[[#This Row],[Qte]]*(DetailTicketJuilletAout2021[[#This Row],[PrixUnit]]*(1-DetailTicketJuilletAout2021[[#This Row],[Remise%]]))</f>
        <v>30.48</v>
      </c>
    </row>
    <row r="1082" spans="1:6" x14ac:dyDescent="0.25">
      <c r="A1082">
        <v>21696</v>
      </c>
      <c r="B1082">
        <v>39</v>
      </c>
      <c r="C1082">
        <v>13.72</v>
      </c>
      <c r="D1082">
        <v>4</v>
      </c>
      <c r="E1082">
        <v>0</v>
      </c>
      <c r="F1082" s="5">
        <f>DetailTicketJuilletAout2021[[#This Row],[Qte]]*(DetailTicketJuilletAout2021[[#This Row],[PrixUnit]]*(1-DetailTicketJuilletAout2021[[#This Row],[Remise%]]))</f>
        <v>54.88</v>
      </c>
    </row>
    <row r="1083" spans="1:6" x14ac:dyDescent="0.25">
      <c r="A1083">
        <v>21697</v>
      </c>
      <c r="B1083">
        <v>55</v>
      </c>
      <c r="C1083">
        <v>18.29</v>
      </c>
      <c r="D1083">
        <v>4</v>
      </c>
      <c r="E1083">
        <v>0</v>
      </c>
      <c r="F1083" s="5">
        <f>DetailTicketJuilletAout2021[[#This Row],[Qte]]*(DetailTicketJuilletAout2021[[#This Row],[PrixUnit]]*(1-DetailTicketJuilletAout2021[[#This Row],[Remise%]]))</f>
        <v>73.16</v>
      </c>
    </row>
    <row r="1084" spans="1:6" x14ac:dyDescent="0.25">
      <c r="A1084">
        <v>21698</v>
      </c>
      <c r="B1084">
        <v>38</v>
      </c>
      <c r="C1084">
        <v>200.93</v>
      </c>
      <c r="D1084">
        <v>4</v>
      </c>
      <c r="E1084">
        <v>0.05</v>
      </c>
      <c r="F1084" s="5">
        <f>DetailTicketJuilletAout2021[[#This Row],[Qte]]*(DetailTicketJuilletAout2021[[#This Row],[PrixUnit]]*(1-DetailTicketJuilletAout2021[[#This Row],[Remise%]]))</f>
        <v>763.53399999999999</v>
      </c>
    </row>
    <row r="1085" spans="1:6" x14ac:dyDescent="0.25">
      <c r="A1085">
        <v>21698</v>
      </c>
      <c r="B1085">
        <v>56</v>
      </c>
      <c r="C1085">
        <v>28.97</v>
      </c>
      <c r="D1085">
        <v>4</v>
      </c>
      <c r="E1085">
        <v>0</v>
      </c>
      <c r="F1085" s="5">
        <f>DetailTicketJuilletAout2021[[#This Row],[Qte]]*(DetailTicketJuilletAout2021[[#This Row],[PrixUnit]]*(1-DetailTicketJuilletAout2021[[#This Row],[Remise%]]))</f>
        <v>115.88</v>
      </c>
    </row>
    <row r="1086" spans="1:6" x14ac:dyDescent="0.25">
      <c r="A1086">
        <v>21698</v>
      </c>
      <c r="B1086">
        <v>70</v>
      </c>
      <c r="C1086">
        <v>11.43</v>
      </c>
      <c r="D1086">
        <v>4</v>
      </c>
      <c r="E1086">
        <v>0.05</v>
      </c>
      <c r="F1086" s="5">
        <f>DetailTicketJuilletAout2021[[#This Row],[Qte]]*(DetailTicketJuilletAout2021[[#This Row],[PrixUnit]]*(1-DetailTicketJuilletAout2021[[#This Row],[Remise%]]))</f>
        <v>43.433999999999997</v>
      </c>
    </row>
    <row r="1087" spans="1:6" x14ac:dyDescent="0.25">
      <c r="A1087">
        <v>21698</v>
      </c>
      <c r="B1087">
        <v>71</v>
      </c>
      <c r="C1087">
        <v>16.46</v>
      </c>
      <c r="D1087">
        <v>4</v>
      </c>
      <c r="E1087">
        <v>0.05</v>
      </c>
      <c r="F1087" s="5">
        <f>DetailTicketJuilletAout2021[[#This Row],[Qte]]*(DetailTicketJuilletAout2021[[#This Row],[PrixUnit]]*(1-DetailTicketJuilletAout2021[[#This Row],[Remise%]]))</f>
        <v>62.548000000000002</v>
      </c>
    </row>
    <row r="1088" spans="1:6" x14ac:dyDescent="0.25">
      <c r="A1088">
        <v>21699</v>
      </c>
      <c r="B1088">
        <v>59</v>
      </c>
      <c r="C1088">
        <v>41.92</v>
      </c>
      <c r="D1088">
        <v>3</v>
      </c>
      <c r="E1088">
        <v>0.15</v>
      </c>
      <c r="F1088" s="5">
        <f>DetailTicketJuilletAout2021[[#This Row],[Qte]]*(DetailTicketJuilletAout2021[[#This Row],[PrixUnit]]*(1-DetailTicketJuilletAout2021[[#This Row],[Remise%]]))</f>
        <v>106.89599999999999</v>
      </c>
    </row>
    <row r="1089" spans="1:6" x14ac:dyDescent="0.25">
      <c r="A1089">
        <v>21700</v>
      </c>
      <c r="B1089">
        <v>6</v>
      </c>
      <c r="C1089">
        <v>19.059999999999999</v>
      </c>
      <c r="D1089">
        <v>4</v>
      </c>
      <c r="E1089">
        <v>0</v>
      </c>
      <c r="F1089" s="5">
        <f>DetailTicketJuilletAout2021[[#This Row],[Qte]]*(DetailTicketJuilletAout2021[[#This Row],[PrixUnit]]*(1-DetailTicketJuilletAout2021[[#This Row],[Remise%]]))</f>
        <v>76.239999999999995</v>
      </c>
    </row>
    <row r="1090" spans="1:6" x14ac:dyDescent="0.25">
      <c r="A1090">
        <v>21700</v>
      </c>
      <c r="B1090">
        <v>56</v>
      </c>
      <c r="C1090">
        <v>28.97</v>
      </c>
      <c r="D1090">
        <v>3</v>
      </c>
      <c r="E1090">
        <v>0</v>
      </c>
      <c r="F1090" s="5">
        <f>DetailTicketJuilletAout2021[[#This Row],[Qte]]*(DetailTicketJuilletAout2021[[#This Row],[PrixUnit]]*(1-DetailTicketJuilletAout2021[[#This Row],[Remise%]]))</f>
        <v>86.91</v>
      </c>
    </row>
    <row r="1091" spans="1:6" x14ac:dyDescent="0.25">
      <c r="A1091">
        <v>21700</v>
      </c>
      <c r="B1091">
        <v>68</v>
      </c>
      <c r="C1091">
        <v>9.4499999999999993</v>
      </c>
      <c r="D1091">
        <v>4</v>
      </c>
      <c r="E1091">
        <v>0</v>
      </c>
      <c r="F1091" s="5">
        <f>DetailTicketJuilletAout2021[[#This Row],[Qte]]*(DetailTicketJuilletAout2021[[#This Row],[PrixUnit]]*(1-DetailTicketJuilletAout2021[[#This Row],[Remise%]]))</f>
        <v>37.799999999999997</v>
      </c>
    </row>
    <row r="1092" spans="1:6" x14ac:dyDescent="0.25">
      <c r="A1092">
        <v>21701</v>
      </c>
      <c r="B1092">
        <v>21</v>
      </c>
      <c r="C1092">
        <v>7.62</v>
      </c>
      <c r="D1092">
        <v>3</v>
      </c>
      <c r="E1092">
        <v>0</v>
      </c>
      <c r="F1092" s="5">
        <f>DetailTicketJuilletAout2021[[#This Row],[Qte]]*(DetailTicketJuilletAout2021[[#This Row],[PrixUnit]]*(1-DetailTicketJuilletAout2021[[#This Row],[Remise%]]))</f>
        <v>22.86</v>
      </c>
    </row>
    <row r="1093" spans="1:6" x14ac:dyDescent="0.25">
      <c r="A1093">
        <v>21701</v>
      </c>
      <c r="B1093">
        <v>22</v>
      </c>
      <c r="C1093">
        <v>16.010000000000002</v>
      </c>
      <c r="D1093">
        <v>3</v>
      </c>
      <c r="E1093">
        <v>0</v>
      </c>
      <c r="F1093" s="5">
        <f>DetailTicketJuilletAout2021[[#This Row],[Qte]]*(DetailTicketJuilletAout2021[[#This Row],[PrixUnit]]*(1-DetailTicketJuilletAout2021[[#This Row],[Remise%]]))</f>
        <v>48.03</v>
      </c>
    </row>
    <row r="1094" spans="1:6" x14ac:dyDescent="0.25">
      <c r="A1094">
        <v>21702</v>
      </c>
      <c r="B1094">
        <v>24</v>
      </c>
      <c r="C1094">
        <v>3.35</v>
      </c>
      <c r="D1094">
        <v>4</v>
      </c>
      <c r="E1094">
        <v>0</v>
      </c>
      <c r="F1094" s="5">
        <f>DetailTicketJuilletAout2021[[#This Row],[Qte]]*(DetailTicketJuilletAout2021[[#This Row],[PrixUnit]]*(1-DetailTicketJuilletAout2021[[#This Row],[Remise%]]))</f>
        <v>13.4</v>
      </c>
    </row>
    <row r="1095" spans="1:6" x14ac:dyDescent="0.25">
      <c r="A1095">
        <v>21702</v>
      </c>
      <c r="B1095">
        <v>52</v>
      </c>
      <c r="C1095">
        <v>5.34</v>
      </c>
      <c r="D1095">
        <v>4</v>
      </c>
      <c r="E1095">
        <v>0</v>
      </c>
      <c r="F1095" s="5">
        <f>DetailTicketJuilletAout2021[[#This Row],[Qte]]*(DetailTicketJuilletAout2021[[#This Row],[PrixUnit]]*(1-DetailTicketJuilletAout2021[[#This Row],[Remise%]]))</f>
        <v>21.36</v>
      </c>
    </row>
    <row r="1096" spans="1:6" x14ac:dyDescent="0.25">
      <c r="A1096">
        <v>21703</v>
      </c>
      <c r="B1096">
        <v>19</v>
      </c>
      <c r="C1096">
        <v>7.01</v>
      </c>
      <c r="D1096">
        <v>4</v>
      </c>
      <c r="E1096">
        <v>0</v>
      </c>
      <c r="F1096" s="5">
        <f>DetailTicketJuilletAout2021[[#This Row],[Qte]]*(DetailTicketJuilletAout2021[[#This Row],[PrixUnit]]*(1-DetailTicketJuilletAout2021[[#This Row],[Remise%]]))</f>
        <v>28.04</v>
      </c>
    </row>
    <row r="1097" spans="1:6" x14ac:dyDescent="0.25">
      <c r="A1097">
        <v>21703</v>
      </c>
      <c r="B1097">
        <v>23</v>
      </c>
      <c r="C1097">
        <v>6.86</v>
      </c>
      <c r="D1097">
        <v>4</v>
      </c>
      <c r="E1097">
        <v>0</v>
      </c>
      <c r="F1097" s="5">
        <f>DetailTicketJuilletAout2021[[#This Row],[Qte]]*(DetailTicketJuilletAout2021[[#This Row],[PrixUnit]]*(1-DetailTicketJuilletAout2021[[#This Row],[Remise%]]))</f>
        <v>27.44</v>
      </c>
    </row>
    <row r="1098" spans="1:6" x14ac:dyDescent="0.25">
      <c r="A1098">
        <v>21703</v>
      </c>
      <c r="B1098">
        <v>70</v>
      </c>
      <c r="C1098">
        <v>11.43</v>
      </c>
      <c r="D1098">
        <v>3</v>
      </c>
      <c r="E1098">
        <v>0</v>
      </c>
      <c r="F1098" s="5">
        <f>DetailTicketJuilletAout2021[[#This Row],[Qte]]*(DetailTicketJuilletAout2021[[#This Row],[PrixUnit]]*(1-DetailTicketJuilletAout2021[[#This Row],[Remise%]]))</f>
        <v>34.29</v>
      </c>
    </row>
    <row r="1099" spans="1:6" x14ac:dyDescent="0.25">
      <c r="A1099">
        <v>21703</v>
      </c>
      <c r="B1099">
        <v>71</v>
      </c>
      <c r="C1099">
        <v>16.46</v>
      </c>
      <c r="D1099">
        <v>4</v>
      </c>
      <c r="E1099">
        <v>0</v>
      </c>
      <c r="F1099" s="5">
        <f>DetailTicketJuilletAout2021[[#This Row],[Qte]]*(DetailTicketJuilletAout2021[[#This Row],[PrixUnit]]*(1-DetailTicketJuilletAout2021[[#This Row],[Remise%]]))</f>
        <v>65.84</v>
      </c>
    </row>
    <row r="1100" spans="1:6" x14ac:dyDescent="0.25">
      <c r="A1100">
        <v>21704</v>
      </c>
      <c r="B1100">
        <v>2</v>
      </c>
      <c r="C1100">
        <v>14.48</v>
      </c>
      <c r="D1100">
        <v>3</v>
      </c>
      <c r="E1100">
        <v>0</v>
      </c>
      <c r="F1100" s="5">
        <f>DetailTicketJuilletAout2021[[#This Row],[Qte]]*(DetailTicketJuilletAout2021[[#This Row],[PrixUnit]]*(1-DetailTicketJuilletAout2021[[#This Row],[Remise%]]))</f>
        <v>43.44</v>
      </c>
    </row>
    <row r="1101" spans="1:6" x14ac:dyDescent="0.25">
      <c r="A1101">
        <v>21704</v>
      </c>
      <c r="B1101">
        <v>68</v>
      </c>
      <c r="C1101">
        <v>9.4499999999999993</v>
      </c>
      <c r="D1101">
        <v>4</v>
      </c>
      <c r="E1101">
        <v>0.2</v>
      </c>
      <c r="F1101" s="5">
        <f>DetailTicketJuilletAout2021[[#This Row],[Qte]]*(DetailTicketJuilletAout2021[[#This Row],[PrixUnit]]*(1-DetailTicketJuilletAout2021[[#This Row],[Remise%]]))</f>
        <v>30.24</v>
      </c>
    </row>
    <row r="1102" spans="1:6" x14ac:dyDescent="0.25">
      <c r="A1102">
        <v>21705</v>
      </c>
      <c r="B1102">
        <v>14</v>
      </c>
      <c r="C1102">
        <v>17.68</v>
      </c>
      <c r="D1102">
        <v>3</v>
      </c>
      <c r="E1102">
        <v>0</v>
      </c>
      <c r="F1102" s="5">
        <f>DetailTicketJuilletAout2021[[#This Row],[Qte]]*(DetailTicketJuilletAout2021[[#This Row],[PrixUnit]]*(1-DetailTicketJuilletAout2021[[#This Row],[Remise%]]))</f>
        <v>53.04</v>
      </c>
    </row>
    <row r="1103" spans="1:6" x14ac:dyDescent="0.25">
      <c r="A1103">
        <v>21705</v>
      </c>
      <c r="B1103">
        <v>19</v>
      </c>
      <c r="C1103">
        <v>7.01</v>
      </c>
      <c r="D1103">
        <v>4</v>
      </c>
      <c r="E1103">
        <v>0.1</v>
      </c>
      <c r="F1103" s="5">
        <f>DetailTicketJuilletAout2021[[#This Row],[Qte]]*(DetailTicketJuilletAout2021[[#This Row],[PrixUnit]]*(1-DetailTicketJuilletAout2021[[#This Row],[Remise%]]))</f>
        <v>25.236000000000001</v>
      </c>
    </row>
    <row r="1104" spans="1:6" x14ac:dyDescent="0.25">
      <c r="A1104">
        <v>21705</v>
      </c>
      <c r="B1104">
        <v>21</v>
      </c>
      <c r="C1104">
        <v>7.62</v>
      </c>
      <c r="D1104">
        <v>3</v>
      </c>
      <c r="E1104">
        <v>0.1</v>
      </c>
      <c r="F1104" s="5">
        <f>DetailTicketJuilletAout2021[[#This Row],[Qte]]*(DetailTicketJuilletAout2021[[#This Row],[PrixUnit]]*(1-DetailTicketJuilletAout2021[[#This Row],[Remise%]]))</f>
        <v>20.574000000000002</v>
      </c>
    </row>
    <row r="1105" spans="1:6" x14ac:dyDescent="0.25">
      <c r="A1105">
        <v>21705</v>
      </c>
      <c r="B1105">
        <v>24</v>
      </c>
      <c r="C1105">
        <v>3.35</v>
      </c>
      <c r="D1105">
        <v>4</v>
      </c>
      <c r="E1105">
        <v>0</v>
      </c>
      <c r="F1105" s="5">
        <f>DetailTicketJuilletAout2021[[#This Row],[Qte]]*(DetailTicketJuilletAout2021[[#This Row],[PrixUnit]]*(1-DetailTicketJuilletAout2021[[#This Row],[Remise%]]))</f>
        <v>13.4</v>
      </c>
    </row>
    <row r="1106" spans="1:6" x14ac:dyDescent="0.25">
      <c r="A1106">
        <v>21705</v>
      </c>
      <c r="B1106">
        <v>35</v>
      </c>
      <c r="C1106">
        <v>13.72</v>
      </c>
      <c r="D1106">
        <v>3</v>
      </c>
      <c r="E1106">
        <v>0.1</v>
      </c>
      <c r="F1106" s="5">
        <f>DetailTicketJuilletAout2021[[#This Row],[Qte]]*(DetailTicketJuilletAout2021[[#This Row],[PrixUnit]]*(1-DetailTicketJuilletAout2021[[#This Row],[Remise%]]))</f>
        <v>37.044000000000004</v>
      </c>
    </row>
    <row r="1107" spans="1:6" x14ac:dyDescent="0.25">
      <c r="A1107">
        <v>21706</v>
      </c>
      <c r="B1107">
        <v>28</v>
      </c>
      <c r="C1107">
        <v>34.76</v>
      </c>
      <c r="D1107">
        <v>4</v>
      </c>
      <c r="E1107">
        <v>0</v>
      </c>
      <c r="F1107" s="5">
        <f>DetailTicketJuilletAout2021[[#This Row],[Qte]]*(DetailTicketJuilletAout2021[[#This Row],[PrixUnit]]*(1-DetailTicketJuilletAout2021[[#This Row],[Remise%]]))</f>
        <v>139.04</v>
      </c>
    </row>
    <row r="1108" spans="1:6" x14ac:dyDescent="0.25">
      <c r="A1108">
        <v>21706</v>
      </c>
      <c r="B1108">
        <v>29</v>
      </c>
      <c r="C1108">
        <v>94.37</v>
      </c>
      <c r="D1108">
        <v>4</v>
      </c>
      <c r="E1108">
        <v>0</v>
      </c>
      <c r="F1108" s="5">
        <f>DetailTicketJuilletAout2021[[#This Row],[Qte]]*(DetailTicketJuilletAout2021[[#This Row],[PrixUnit]]*(1-DetailTicketJuilletAout2021[[#This Row],[Remise%]]))</f>
        <v>377.48</v>
      </c>
    </row>
    <row r="1109" spans="1:6" x14ac:dyDescent="0.25">
      <c r="A1109">
        <v>21706</v>
      </c>
      <c r="B1109">
        <v>44</v>
      </c>
      <c r="C1109">
        <v>14.79</v>
      </c>
      <c r="D1109">
        <v>4</v>
      </c>
      <c r="E1109">
        <v>0</v>
      </c>
      <c r="F1109" s="5">
        <f>DetailTicketJuilletAout2021[[#This Row],[Qte]]*(DetailTicketJuilletAout2021[[#This Row],[PrixUnit]]*(1-DetailTicketJuilletAout2021[[#This Row],[Remise%]]))</f>
        <v>59.16</v>
      </c>
    </row>
    <row r="1110" spans="1:6" x14ac:dyDescent="0.25">
      <c r="A1110">
        <v>21707</v>
      </c>
      <c r="B1110">
        <v>14</v>
      </c>
      <c r="C1110">
        <v>17.68</v>
      </c>
      <c r="D1110">
        <v>4</v>
      </c>
      <c r="E1110">
        <v>0</v>
      </c>
      <c r="F1110" s="5">
        <f>DetailTicketJuilletAout2021[[#This Row],[Qte]]*(DetailTicketJuilletAout2021[[#This Row],[PrixUnit]]*(1-DetailTicketJuilletAout2021[[#This Row],[Remise%]]))</f>
        <v>70.72</v>
      </c>
    </row>
    <row r="1111" spans="1:6" x14ac:dyDescent="0.25">
      <c r="A1111">
        <v>21707</v>
      </c>
      <c r="B1111">
        <v>42</v>
      </c>
      <c r="C1111">
        <v>10.67</v>
      </c>
      <c r="D1111">
        <v>4</v>
      </c>
      <c r="E1111">
        <v>0</v>
      </c>
      <c r="F1111" s="5">
        <f>DetailTicketJuilletAout2021[[#This Row],[Qte]]*(DetailTicketJuilletAout2021[[#This Row],[PrixUnit]]*(1-DetailTicketJuilletAout2021[[#This Row],[Remise%]]))</f>
        <v>42.68</v>
      </c>
    </row>
    <row r="1112" spans="1:6" x14ac:dyDescent="0.25">
      <c r="A1112">
        <v>21707</v>
      </c>
      <c r="B1112">
        <v>60</v>
      </c>
      <c r="C1112">
        <v>25.92</v>
      </c>
      <c r="D1112">
        <v>4</v>
      </c>
      <c r="E1112">
        <v>0</v>
      </c>
      <c r="F1112" s="5">
        <f>DetailTicketJuilletAout2021[[#This Row],[Qte]]*(DetailTicketJuilletAout2021[[#This Row],[PrixUnit]]*(1-DetailTicketJuilletAout2021[[#This Row],[Remise%]]))</f>
        <v>103.68</v>
      </c>
    </row>
    <row r="1113" spans="1:6" x14ac:dyDescent="0.25">
      <c r="A1113">
        <v>21708</v>
      </c>
      <c r="B1113">
        <v>53</v>
      </c>
      <c r="C1113">
        <v>25</v>
      </c>
      <c r="D1113">
        <v>4</v>
      </c>
      <c r="E1113">
        <v>0</v>
      </c>
      <c r="F1113" s="5">
        <f>DetailTicketJuilletAout2021[[#This Row],[Qte]]*(DetailTicketJuilletAout2021[[#This Row],[PrixUnit]]*(1-DetailTicketJuilletAout2021[[#This Row],[Remise%]]))</f>
        <v>100</v>
      </c>
    </row>
    <row r="1114" spans="1:6" x14ac:dyDescent="0.25">
      <c r="A1114">
        <v>21708</v>
      </c>
      <c r="B1114">
        <v>60</v>
      </c>
      <c r="C1114">
        <v>25.92</v>
      </c>
      <c r="D1114">
        <v>3</v>
      </c>
      <c r="E1114">
        <v>0</v>
      </c>
      <c r="F1114" s="5">
        <f>DetailTicketJuilletAout2021[[#This Row],[Qte]]*(DetailTicketJuilletAout2021[[#This Row],[PrixUnit]]*(1-DetailTicketJuilletAout2021[[#This Row],[Remise%]]))</f>
        <v>77.760000000000005</v>
      </c>
    </row>
    <row r="1115" spans="1:6" x14ac:dyDescent="0.25">
      <c r="A1115">
        <v>21708</v>
      </c>
      <c r="B1115">
        <v>71</v>
      </c>
      <c r="C1115">
        <v>16.46</v>
      </c>
      <c r="D1115">
        <v>3</v>
      </c>
      <c r="E1115">
        <v>0</v>
      </c>
      <c r="F1115" s="5">
        <f>DetailTicketJuilletAout2021[[#This Row],[Qte]]*(DetailTicketJuilletAout2021[[#This Row],[PrixUnit]]*(1-DetailTicketJuilletAout2021[[#This Row],[Remise%]]))</f>
        <v>49.38</v>
      </c>
    </row>
    <row r="1116" spans="1:6" x14ac:dyDescent="0.25">
      <c r="A1116">
        <v>21709</v>
      </c>
      <c r="B1116">
        <v>62</v>
      </c>
      <c r="C1116">
        <v>37.5</v>
      </c>
      <c r="D1116">
        <v>4</v>
      </c>
      <c r="E1116">
        <v>0</v>
      </c>
      <c r="F1116" s="5">
        <f>DetailTicketJuilletAout2021[[#This Row],[Qte]]*(DetailTicketJuilletAout2021[[#This Row],[PrixUnit]]*(1-DetailTicketJuilletAout2021[[#This Row],[Remise%]]))</f>
        <v>150</v>
      </c>
    </row>
    <row r="1117" spans="1:6" x14ac:dyDescent="0.25">
      <c r="A1117">
        <v>21709</v>
      </c>
      <c r="B1117">
        <v>73</v>
      </c>
      <c r="C1117">
        <v>11.43</v>
      </c>
      <c r="D1117">
        <v>3</v>
      </c>
      <c r="E1117">
        <v>0.15</v>
      </c>
      <c r="F1117" s="5">
        <f>DetailTicketJuilletAout2021[[#This Row],[Qte]]*(DetailTicketJuilletAout2021[[#This Row],[PrixUnit]]*(1-DetailTicketJuilletAout2021[[#This Row],[Remise%]]))</f>
        <v>29.146499999999996</v>
      </c>
    </row>
    <row r="1118" spans="1:6" x14ac:dyDescent="0.25">
      <c r="A1118">
        <v>21710</v>
      </c>
      <c r="B1118">
        <v>1</v>
      </c>
      <c r="C1118">
        <v>13.72</v>
      </c>
      <c r="D1118">
        <v>3</v>
      </c>
      <c r="E1118">
        <v>0</v>
      </c>
      <c r="F1118" s="5">
        <f>DetailTicketJuilletAout2021[[#This Row],[Qte]]*(DetailTicketJuilletAout2021[[#This Row],[PrixUnit]]*(1-DetailTicketJuilletAout2021[[#This Row],[Remise%]]))</f>
        <v>41.160000000000004</v>
      </c>
    </row>
    <row r="1119" spans="1:6" x14ac:dyDescent="0.25">
      <c r="A1119">
        <v>21711</v>
      </c>
      <c r="B1119">
        <v>29</v>
      </c>
      <c r="C1119">
        <v>94.37</v>
      </c>
      <c r="D1119">
        <v>3</v>
      </c>
      <c r="E1119">
        <v>0</v>
      </c>
      <c r="F1119" s="5">
        <f>DetailTicketJuilletAout2021[[#This Row],[Qte]]*(DetailTicketJuilletAout2021[[#This Row],[PrixUnit]]*(1-DetailTicketJuilletAout2021[[#This Row],[Remise%]]))</f>
        <v>283.11</v>
      </c>
    </row>
    <row r="1120" spans="1:6" x14ac:dyDescent="0.25">
      <c r="A1120">
        <v>21711</v>
      </c>
      <c r="B1120">
        <v>64</v>
      </c>
      <c r="C1120">
        <v>25.31</v>
      </c>
      <c r="D1120">
        <v>4</v>
      </c>
      <c r="E1120">
        <v>0</v>
      </c>
      <c r="F1120" s="5">
        <f>DetailTicketJuilletAout2021[[#This Row],[Qte]]*(DetailTicketJuilletAout2021[[#This Row],[PrixUnit]]*(1-DetailTicketJuilletAout2021[[#This Row],[Remise%]]))</f>
        <v>101.24</v>
      </c>
    </row>
    <row r="1121" spans="1:6" x14ac:dyDescent="0.25">
      <c r="A1121">
        <v>21712</v>
      </c>
      <c r="B1121">
        <v>55</v>
      </c>
      <c r="C1121">
        <v>18.29</v>
      </c>
      <c r="D1121">
        <v>4</v>
      </c>
      <c r="E1121">
        <v>0.05</v>
      </c>
      <c r="F1121" s="5">
        <f>DetailTicketJuilletAout2021[[#This Row],[Qte]]*(DetailTicketJuilletAout2021[[#This Row],[PrixUnit]]*(1-DetailTicketJuilletAout2021[[#This Row],[Remise%]]))</f>
        <v>69.501999999999995</v>
      </c>
    </row>
    <row r="1122" spans="1:6" x14ac:dyDescent="0.25">
      <c r="A1122">
        <v>21712</v>
      </c>
      <c r="B1122">
        <v>76</v>
      </c>
      <c r="C1122">
        <v>13.72</v>
      </c>
      <c r="D1122">
        <v>3</v>
      </c>
      <c r="E1122">
        <v>0</v>
      </c>
      <c r="F1122" s="5">
        <f>DetailTicketJuilletAout2021[[#This Row],[Qte]]*(DetailTicketJuilletAout2021[[#This Row],[PrixUnit]]*(1-DetailTicketJuilletAout2021[[#This Row],[Remise%]]))</f>
        <v>41.160000000000004</v>
      </c>
    </row>
    <row r="1123" spans="1:6" x14ac:dyDescent="0.25">
      <c r="A1123">
        <v>21713</v>
      </c>
      <c r="B1123">
        <v>75</v>
      </c>
      <c r="C1123">
        <v>5.95</v>
      </c>
      <c r="D1123">
        <v>4</v>
      </c>
      <c r="E1123">
        <v>0.1</v>
      </c>
      <c r="F1123" s="5">
        <f>DetailTicketJuilletAout2021[[#This Row],[Qte]]*(DetailTicketJuilletAout2021[[#This Row],[PrixUnit]]*(1-DetailTicketJuilletAout2021[[#This Row],[Remise%]]))</f>
        <v>21.42</v>
      </c>
    </row>
    <row r="1124" spans="1:6" x14ac:dyDescent="0.25">
      <c r="A1124">
        <v>21714</v>
      </c>
      <c r="B1124">
        <v>2</v>
      </c>
      <c r="C1124">
        <v>14.48</v>
      </c>
      <c r="D1124">
        <v>3</v>
      </c>
      <c r="E1124">
        <v>0.05</v>
      </c>
      <c r="F1124" s="5">
        <f>DetailTicketJuilletAout2021[[#This Row],[Qte]]*(DetailTicketJuilletAout2021[[#This Row],[PrixUnit]]*(1-DetailTicketJuilletAout2021[[#This Row],[Remise%]]))</f>
        <v>41.268000000000001</v>
      </c>
    </row>
    <row r="1125" spans="1:6" x14ac:dyDescent="0.25">
      <c r="A1125">
        <v>21714</v>
      </c>
      <c r="B1125">
        <v>33</v>
      </c>
      <c r="C1125">
        <v>1.83</v>
      </c>
      <c r="D1125">
        <v>3</v>
      </c>
      <c r="E1125">
        <v>0.05</v>
      </c>
      <c r="F1125" s="5">
        <f>DetailTicketJuilletAout2021[[#This Row],[Qte]]*(DetailTicketJuilletAout2021[[#This Row],[PrixUnit]]*(1-DetailTicketJuilletAout2021[[#This Row],[Remise%]]))</f>
        <v>5.2154999999999996</v>
      </c>
    </row>
    <row r="1126" spans="1:6" x14ac:dyDescent="0.25">
      <c r="A1126">
        <v>21715</v>
      </c>
      <c r="B1126">
        <v>12</v>
      </c>
      <c r="C1126">
        <v>28.97</v>
      </c>
      <c r="D1126">
        <v>3</v>
      </c>
      <c r="E1126">
        <v>0.15</v>
      </c>
      <c r="F1126" s="5">
        <f>DetailTicketJuilletAout2021[[#This Row],[Qte]]*(DetailTicketJuilletAout2021[[#This Row],[PrixUnit]]*(1-DetailTicketJuilletAout2021[[#This Row],[Remise%]]))</f>
        <v>73.873499999999993</v>
      </c>
    </row>
    <row r="1127" spans="1:6" x14ac:dyDescent="0.25">
      <c r="A1127">
        <v>21715</v>
      </c>
      <c r="B1127">
        <v>13</v>
      </c>
      <c r="C1127">
        <v>4.57</v>
      </c>
      <c r="D1127">
        <v>4</v>
      </c>
      <c r="E1127">
        <v>0.15</v>
      </c>
      <c r="F1127" s="5">
        <f>DetailTicketJuilletAout2021[[#This Row],[Qte]]*(DetailTicketJuilletAout2021[[#This Row],[PrixUnit]]*(1-DetailTicketJuilletAout2021[[#This Row],[Remise%]]))</f>
        <v>15.538</v>
      </c>
    </row>
    <row r="1128" spans="1:6" x14ac:dyDescent="0.25">
      <c r="A1128">
        <v>21715</v>
      </c>
      <c r="B1128">
        <v>26</v>
      </c>
      <c r="C1128">
        <v>23.78</v>
      </c>
      <c r="D1128">
        <v>3</v>
      </c>
      <c r="E1128">
        <v>0.15</v>
      </c>
      <c r="F1128" s="5">
        <f>DetailTicketJuilletAout2021[[#This Row],[Qte]]*(DetailTicketJuilletAout2021[[#This Row],[PrixUnit]]*(1-DetailTicketJuilletAout2021[[#This Row],[Remise%]]))</f>
        <v>60.639000000000003</v>
      </c>
    </row>
    <row r="1129" spans="1:6" x14ac:dyDescent="0.25">
      <c r="A1129">
        <v>21715</v>
      </c>
      <c r="B1129">
        <v>62</v>
      </c>
      <c r="C1129">
        <v>37.5</v>
      </c>
      <c r="D1129">
        <v>4</v>
      </c>
      <c r="E1129">
        <v>0.15</v>
      </c>
      <c r="F1129" s="5">
        <f>DetailTicketJuilletAout2021[[#This Row],[Qte]]*(DetailTicketJuilletAout2021[[#This Row],[PrixUnit]]*(1-DetailTicketJuilletAout2021[[#This Row],[Remise%]]))</f>
        <v>127.5</v>
      </c>
    </row>
    <row r="1130" spans="1:6" x14ac:dyDescent="0.25">
      <c r="A1130">
        <v>21716</v>
      </c>
      <c r="B1130">
        <v>7</v>
      </c>
      <c r="C1130">
        <v>22.87</v>
      </c>
      <c r="D1130">
        <v>3</v>
      </c>
      <c r="E1130">
        <v>0</v>
      </c>
      <c r="F1130" s="5">
        <f>DetailTicketJuilletAout2021[[#This Row],[Qte]]*(DetailTicketJuilletAout2021[[#This Row],[PrixUnit]]*(1-DetailTicketJuilletAout2021[[#This Row],[Remise%]]))</f>
        <v>68.61</v>
      </c>
    </row>
    <row r="1131" spans="1:6" x14ac:dyDescent="0.25">
      <c r="A1131">
        <v>21716</v>
      </c>
      <c r="B1131">
        <v>18</v>
      </c>
      <c r="C1131">
        <v>47.56</v>
      </c>
      <c r="D1131">
        <v>4</v>
      </c>
      <c r="E1131">
        <v>0</v>
      </c>
      <c r="F1131" s="5">
        <f>DetailTicketJuilletAout2021[[#This Row],[Qte]]*(DetailTicketJuilletAout2021[[#This Row],[PrixUnit]]*(1-DetailTicketJuilletAout2021[[#This Row],[Remise%]]))</f>
        <v>190.24</v>
      </c>
    </row>
    <row r="1132" spans="1:6" x14ac:dyDescent="0.25">
      <c r="A1132">
        <v>21716</v>
      </c>
      <c r="B1132">
        <v>51</v>
      </c>
      <c r="C1132">
        <v>40.4</v>
      </c>
      <c r="D1132">
        <v>4</v>
      </c>
      <c r="E1132">
        <v>0</v>
      </c>
      <c r="F1132" s="5">
        <f>DetailTicketJuilletAout2021[[#This Row],[Qte]]*(DetailTicketJuilletAout2021[[#This Row],[PrixUnit]]*(1-DetailTicketJuilletAout2021[[#This Row],[Remise%]]))</f>
        <v>161.6</v>
      </c>
    </row>
    <row r="1133" spans="1:6" x14ac:dyDescent="0.25">
      <c r="A1133">
        <v>21716</v>
      </c>
      <c r="B1133">
        <v>75</v>
      </c>
      <c r="C1133">
        <v>5.95</v>
      </c>
      <c r="D1133">
        <v>4</v>
      </c>
      <c r="E1133">
        <v>0</v>
      </c>
      <c r="F1133" s="5">
        <f>DetailTicketJuilletAout2021[[#This Row],[Qte]]*(DetailTicketJuilletAout2021[[#This Row],[PrixUnit]]*(1-DetailTicketJuilletAout2021[[#This Row],[Remise%]]))</f>
        <v>23.8</v>
      </c>
    </row>
    <row r="1134" spans="1:6" x14ac:dyDescent="0.25">
      <c r="A1134">
        <v>21717</v>
      </c>
      <c r="B1134">
        <v>4</v>
      </c>
      <c r="C1134">
        <v>16.77</v>
      </c>
      <c r="D1134">
        <v>4</v>
      </c>
      <c r="E1134">
        <v>0.1</v>
      </c>
      <c r="F1134" s="5">
        <f>DetailTicketJuilletAout2021[[#This Row],[Qte]]*(DetailTicketJuilletAout2021[[#This Row],[PrixUnit]]*(1-DetailTicketJuilletAout2021[[#This Row],[Remise%]]))</f>
        <v>60.372</v>
      </c>
    </row>
    <row r="1135" spans="1:6" x14ac:dyDescent="0.25">
      <c r="A1135">
        <v>21717</v>
      </c>
      <c r="B1135">
        <v>5</v>
      </c>
      <c r="C1135">
        <v>16.309999999999999</v>
      </c>
      <c r="D1135">
        <v>4</v>
      </c>
      <c r="E1135">
        <v>0.1</v>
      </c>
      <c r="F1135" s="5">
        <f>DetailTicketJuilletAout2021[[#This Row],[Qte]]*(DetailTicketJuilletAout2021[[#This Row],[PrixUnit]]*(1-DetailTicketJuilletAout2021[[#This Row],[Remise%]]))</f>
        <v>58.715999999999994</v>
      </c>
    </row>
    <row r="1136" spans="1:6" x14ac:dyDescent="0.25">
      <c r="A1136">
        <v>21717</v>
      </c>
      <c r="B1136">
        <v>22</v>
      </c>
      <c r="C1136">
        <v>16.010000000000002</v>
      </c>
      <c r="D1136">
        <v>3</v>
      </c>
      <c r="E1136">
        <v>0</v>
      </c>
      <c r="F1136" s="5">
        <f>DetailTicketJuilletAout2021[[#This Row],[Qte]]*(DetailTicketJuilletAout2021[[#This Row],[PrixUnit]]*(1-DetailTicketJuilletAout2021[[#This Row],[Remise%]]))</f>
        <v>48.03</v>
      </c>
    </row>
    <row r="1137" spans="1:6" x14ac:dyDescent="0.25">
      <c r="A1137">
        <v>21718</v>
      </c>
      <c r="B1137">
        <v>4</v>
      </c>
      <c r="C1137">
        <v>16.77</v>
      </c>
      <c r="D1137">
        <v>3</v>
      </c>
      <c r="E1137">
        <v>0</v>
      </c>
      <c r="F1137" s="5">
        <f>DetailTicketJuilletAout2021[[#This Row],[Qte]]*(DetailTicketJuilletAout2021[[#This Row],[PrixUnit]]*(1-DetailTicketJuilletAout2021[[#This Row],[Remise%]]))</f>
        <v>50.31</v>
      </c>
    </row>
    <row r="1138" spans="1:6" x14ac:dyDescent="0.25">
      <c r="A1138">
        <v>21718</v>
      </c>
      <c r="B1138">
        <v>58</v>
      </c>
      <c r="C1138">
        <v>10.06</v>
      </c>
      <c r="D1138">
        <v>4</v>
      </c>
      <c r="E1138">
        <v>0</v>
      </c>
      <c r="F1138" s="5">
        <f>DetailTicketJuilletAout2021[[#This Row],[Qte]]*(DetailTicketJuilletAout2021[[#This Row],[PrixUnit]]*(1-DetailTicketJuilletAout2021[[#This Row],[Remise%]]))</f>
        <v>40.24</v>
      </c>
    </row>
    <row r="1139" spans="1:6" x14ac:dyDescent="0.25">
      <c r="A1139">
        <v>21719</v>
      </c>
      <c r="B1139">
        <v>11</v>
      </c>
      <c r="C1139">
        <v>16.010000000000002</v>
      </c>
      <c r="D1139">
        <v>4</v>
      </c>
      <c r="E1139">
        <v>0</v>
      </c>
      <c r="F1139" s="5">
        <f>DetailTicketJuilletAout2021[[#This Row],[Qte]]*(DetailTicketJuilletAout2021[[#This Row],[PrixUnit]]*(1-DetailTicketJuilletAout2021[[#This Row],[Remise%]]))</f>
        <v>64.040000000000006</v>
      </c>
    </row>
    <row r="1140" spans="1:6" x14ac:dyDescent="0.25">
      <c r="A1140">
        <v>21719</v>
      </c>
      <c r="B1140">
        <v>50</v>
      </c>
      <c r="C1140">
        <v>12.35</v>
      </c>
      <c r="D1140">
        <v>3</v>
      </c>
      <c r="E1140">
        <v>0.05</v>
      </c>
      <c r="F1140" s="5">
        <f>DetailTicketJuilletAout2021[[#This Row],[Qte]]*(DetailTicketJuilletAout2021[[#This Row],[PrixUnit]]*(1-DetailTicketJuilletAout2021[[#This Row],[Remise%]]))</f>
        <v>35.197499999999998</v>
      </c>
    </row>
    <row r="1141" spans="1:6" x14ac:dyDescent="0.25">
      <c r="A1141">
        <v>21719</v>
      </c>
      <c r="B1141">
        <v>56</v>
      </c>
      <c r="C1141">
        <v>28.97</v>
      </c>
      <c r="D1141">
        <v>4</v>
      </c>
      <c r="E1141">
        <v>0.05</v>
      </c>
      <c r="F1141" s="5">
        <f>DetailTicketJuilletAout2021[[#This Row],[Qte]]*(DetailTicketJuilletAout2021[[#This Row],[PrixUnit]]*(1-DetailTicketJuilletAout2021[[#This Row],[Remise%]]))</f>
        <v>110.08599999999998</v>
      </c>
    </row>
    <row r="1142" spans="1:6" x14ac:dyDescent="0.25">
      <c r="A1142">
        <v>21720</v>
      </c>
      <c r="B1142">
        <v>45</v>
      </c>
      <c r="C1142">
        <v>7.32</v>
      </c>
      <c r="D1142">
        <v>3</v>
      </c>
      <c r="E1142">
        <v>0</v>
      </c>
      <c r="F1142" s="5">
        <f>DetailTicketJuilletAout2021[[#This Row],[Qte]]*(DetailTicketJuilletAout2021[[#This Row],[PrixUnit]]*(1-DetailTicketJuilletAout2021[[#This Row],[Remise%]]))</f>
        <v>21.96</v>
      </c>
    </row>
    <row r="1143" spans="1:6" x14ac:dyDescent="0.25">
      <c r="A1143">
        <v>21720</v>
      </c>
      <c r="B1143">
        <v>65</v>
      </c>
      <c r="C1143">
        <v>16.010000000000002</v>
      </c>
      <c r="D1143">
        <v>3</v>
      </c>
      <c r="E1143">
        <v>0</v>
      </c>
      <c r="F1143" s="5">
        <f>DetailTicketJuilletAout2021[[#This Row],[Qte]]*(DetailTicketJuilletAout2021[[#This Row],[PrixUnit]]*(1-DetailTicketJuilletAout2021[[#This Row],[Remise%]]))</f>
        <v>48.03</v>
      </c>
    </row>
    <row r="1144" spans="1:6" x14ac:dyDescent="0.25">
      <c r="A1144">
        <v>21720</v>
      </c>
      <c r="B1144">
        <v>72</v>
      </c>
      <c r="C1144">
        <v>26.53</v>
      </c>
      <c r="D1144">
        <v>4</v>
      </c>
      <c r="E1144">
        <v>0</v>
      </c>
      <c r="F1144" s="5">
        <f>DetailTicketJuilletAout2021[[#This Row],[Qte]]*(DetailTicketJuilletAout2021[[#This Row],[PrixUnit]]*(1-DetailTicketJuilletAout2021[[#This Row],[Remise%]]))</f>
        <v>106.12</v>
      </c>
    </row>
    <row r="1145" spans="1:6" x14ac:dyDescent="0.25">
      <c r="A1145">
        <v>21721</v>
      </c>
      <c r="B1145">
        <v>18</v>
      </c>
      <c r="C1145">
        <v>47.56</v>
      </c>
      <c r="D1145">
        <v>4</v>
      </c>
      <c r="E1145">
        <v>0</v>
      </c>
      <c r="F1145" s="5">
        <f>DetailTicketJuilletAout2021[[#This Row],[Qte]]*(DetailTicketJuilletAout2021[[#This Row],[PrixUnit]]*(1-DetailTicketJuilletAout2021[[#This Row],[Remise%]]))</f>
        <v>190.24</v>
      </c>
    </row>
    <row r="1146" spans="1:6" x14ac:dyDescent="0.25">
      <c r="A1146">
        <v>21722</v>
      </c>
      <c r="B1146">
        <v>69</v>
      </c>
      <c r="C1146">
        <v>27.44</v>
      </c>
      <c r="D1146">
        <v>3</v>
      </c>
      <c r="E1146">
        <v>0.25</v>
      </c>
      <c r="F1146" s="5">
        <f>DetailTicketJuilletAout2021[[#This Row],[Qte]]*(DetailTicketJuilletAout2021[[#This Row],[PrixUnit]]*(1-DetailTicketJuilletAout2021[[#This Row],[Remise%]]))</f>
        <v>61.740000000000009</v>
      </c>
    </row>
    <row r="1147" spans="1:6" x14ac:dyDescent="0.25">
      <c r="A1147">
        <v>21722</v>
      </c>
      <c r="B1147">
        <v>70</v>
      </c>
      <c r="C1147">
        <v>11.43</v>
      </c>
      <c r="D1147">
        <v>4</v>
      </c>
      <c r="E1147">
        <v>0.25</v>
      </c>
      <c r="F1147" s="5">
        <f>DetailTicketJuilletAout2021[[#This Row],[Qte]]*(DetailTicketJuilletAout2021[[#This Row],[PrixUnit]]*(1-DetailTicketJuilletAout2021[[#This Row],[Remise%]]))</f>
        <v>34.29</v>
      </c>
    </row>
    <row r="1148" spans="1:6" x14ac:dyDescent="0.25">
      <c r="A1148">
        <v>21723</v>
      </c>
      <c r="B1148">
        <v>2</v>
      </c>
      <c r="C1148">
        <v>14.48</v>
      </c>
      <c r="D1148">
        <v>4</v>
      </c>
      <c r="E1148">
        <v>0</v>
      </c>
      <c r="F1148" s="5">
        <f>DetailTicketJuilletAout2021[[#This Row],[Qte]]*(DetailTicketJuilletAout2021[[#This Row],[PrixUnit]]*(1-DetailTicketJuilletAout2021[[#This Row],[Remise%]]))</f>
        <v>57.92</v>
      </c>
    </row>
    <row r="1149" spans="1:6" x14ac:dyDescent="0.25">
      <c r="A1149">
        <v>21723</v>
      </c>
      <c r="B1149">
        <v>40</v>
      </c>
      <c r="C1149">
        <v>14.03</v>
      </c>
      <c r="D1149">
        <v>4</v>
      </c>
      <c r="E1149">
        <v>0</v>
      </c>
      <c r="F1149" s="5">
        <f>DetailTicketJuilletAout2021[[#This Row],[Qte]]*(DetailTicketJuilletAout2021[[#This Row],[PrixUnit]]*(1-DetailTicketJuilletAout2021[[#This Row],[Remise%]]))</f>
        <v>56.12</v>
      </c>
    </row>
    <row r="1150" spans="1:6" x14ac:dyDescent="0.25">
      <c r="A1150">
        <v>21724</v>
      </c>
      <c r="B1150">
        <v>21</v>
      </c>
      <c r="C1150">
        <v>7.62</v>
      </c>
      <c r="D1150">
        <v>3</v>
      </c>
      <c r="E1150">
        <v>0.2</v>
      </c>
      <c r="F1150" s="5">
        <f>DetailTicketJuilletAout2021[[#This Row],[Qte]]*(DetailTicketJuilletAout2021[[#This Row],[PrixUnit]]*(1-DetailTicketJuilletAout2021[[#This Row],[Remise%]]))</f>
        <v>18.288</v>
      </c>
    </row>
    <row r="1151" spans="1:6" x14ac:dyDescent="0.25">
      <c r="A1151">
        <v>21724</v>
      </c>
      <c r="B1151">
        <v>61</v>
      </c>
      <c r="C1151">
        <v>21.65</v>
      </c>
      <c r="D1151">
        <v>3</v>
      </c>
      <c r="E1151">
        <v>0.2</v>
      </c>
      <c r="F1151" s="5">
        <f>DetailTicketJuilletAout2021[[#This Row],[Qte]]*(DetailTicketJuilletAout2021[[#This Row],[PrixUnit]]*(1-DetailTicketJuilletAout2021[[#This Row],[Remise%]]))</f>
        <v>51.96</v>
      </c>
    </row>
    <row r="1152" spans="1:6" x14ac:dyDescent="0.25">
      <c r="A1152">
        <v>21725</v>
      </c>
      <c r="B1152">
        <v>28</v>
      </c>
      <c r="C1152">
        <v>34.76</v>
      </c>
      <c r="D1152">
        <v>4</v>
      </c>
      <c r="E1152">
        <v>0.25</v>
      </c>
      <c r="F1152" s="5">
        <f>DetailTicketJuilletAout2021[[#This Row],[Qte]]*(DetailTicketJuilletAout2021[[#This Row],[PrixUnit]]*(1-DetailTicketJuilletAout2021[[#This Row],[Remise%]]))</f>
        <v>104.28</v>
      </c>
    </row>
    <row r="1153" spans="1:6" x14ac:dyDescent="0.25">
      <c r="A1153">
        <v>21725</v>
      </c>
      <c r="B1153">
        <v>39</v>
      </c>
      <c r="C1153">
        <v>13.72</v>
      </c>
      <c r="D1153">
        <v>3</v>
      </c>
      <c r="E1153">
        <v>0.25</v>
      </c>
      <c r="F1153" s="5">
        <f>DetailTicketJuilletAout2021[[#This Row],[Qte]]*(DetailTicketJuilletAout2021[[#This Row],[PrixUnit]]*(1-DetailTicketJuilletAout2021[[#This Row],[Remise%]]))</f>
        <v>30.870000000000005</v>
      </c>
    </row>
    <row r="1154" spans="1:6" x14ac:dyDescent="0.25">
      <c r="A1154">
        <v>21725</v>
      </c>
      <c r="B1154">
        <v>46</v>
      </c>
      <c r="C1154">
        <v>9.15</v>
      </c>
      <c r="D1154">
        <v>4</v>
      </c>
      <c r="E1154">
        <v>0.25</v>
      </c>
      <c r="F1154" s="5">
        <f>DetailTicketJuilletAout2021[[#This Row],[Qte]]*(DetailTicketJuilletAout2021[[#This Row],[PrixUnit]]*(1-DetailTicketJuilletAout2021[[#This Row],[Remise%]]))</f>
        <v>27.450000000000003</v>
      </c>
    </row>
    <row r="1155" spans="1:6" x14ac:dyDescent="0.25">
      <c r="A1155">
        <v>21726</v>
      </c>
      <c r="B1155">
        <v>18</v>
      </c>
      <c r="C1155">
        <v>47.56</v>
      </c>
      <c r="D1155">
        <v>4</v>
      </c>
      <c r="E1155">
        <v>0.1</v>
      </c>
      <c r="F1155" s="5">
        <f>DetailTicketJuilletAout2021[[#This Row],[Qte]]*(DetailTicketJuilletAout2021[[#This Row],[PrixUnit]]*(1-DetailTicketJuilletAout2021[[#This Row],[Remise%]]))</f>
        <v>171.21600000000001</v>
      </c>
    </row>
    <row r="1156" spans="1:6" x14ac:dyDescent="0.25">
      <c r="A1156">
        <v>21726</v>
      </c>
      <c r="B1156">
        <v>43</v>
      </c>
      <c r="C1156">
        <v>35.06</v>
      </c>
      <c r="D1156">
        <v>3</v>
      </c>
      <c r="E1156">
        <v>0</v>
      </c>
      <c r="F1156" s="5">
        <f>DetailTicketJuilletAout2021[[#This Row],[Qte]]*(DetailTicketJuilletAout2021[[#This Row],[PrixUnit]]*(1-DetailTicketJuilletAout2021[[#This Row],[Remise%]]))</f>
        <v>105.18</v>
      </c>
    </row>
    <row r="1157" spans="1:6" x14ac:dyDescent="0.25">
      <c r="A1157">
        <v>21726</v>
      </c>
      <c r="B1157">
        <v>46</v>
      </c>
      <c r="C1157">
        <v>9.15</v>
      </c>
      <c r="D1157">
        <v>3</v>
      </c>
      <c r="E1157">
        <v>0.1</v>
      </c>
      <c r="F1157" s="5">
        <f>DetailTicketJuilletAout2021[[#This Row],[Qte]]*(DetailTicketJuilletAout2021[[#This Row],[PrixUnit]]*(1-DetailTicketJuilletAout2021[[#This Row],[Remise%]]))</f>
        <v>24.705000000000005</v>
      </c>
    </row>
    <row r="1158" spans="1:6" x14ac:dyDescent="0.25">
      <c r="A1158">
        <v>21727</v>
      </c>
      <c r="B1158">
        <v>18</v>
      </c>
      <c r="C1158">
        <v>47.56</v>
      </c>
      <c r="D1158">
        <v>3</v>
      </c>
      <c r="E1158">
        <v>0</v>
      </c>
      <c r="F1158" s="5">
        <f>DetailTicketJuilletAout2021[[#This Row],[Qte]]*(DetailTicketJuilletAout2021[[#This Row],[PrixUnit]]*(1-DetailTicketJuilletAout2021[[#This Row],[Remise%]]))</f>
        <v>142.68</v>
      </c>
    </row>
    <row r="1159" spans="1:6" x14ac:dyDescent="0.25">
      <c r="A1159">
        <v>21727</v>
      </c>
      <c r="B1159">
        <v>36</v>
      </c>
      <c r="C1159">
        <v>14.48</v>
      </c>
      <c r="D1159">
        <v>4</v>
      </c>
      <c r="E1159">
        <v>0</v>
      </c>
      <c r="F1159" s="5">
        <f>DetailTicketJuilletAout2021[[#This Row],[Qte]]*(DetailTicketJuilletAout2021[[#This Row],[PrixUnit]]*(1-DetailTicketJuilletAout2021[[#This Row],[Remise%]]))</f>
        <v>57.92</v>
      </c>
    </row>
    <row r="1160" spans="1:6" x14ac:dyDescent="0.25">
      <c r="A1160">
        <v>21728</v>
      </c>
      <c r="B1160">
        <v>1</v>
      </c>
      <c r="C1160">
        <v>13.72</v>
      </c>
      <c r="D1160">
        <v>4</v>
      </c>
      <c r="E1160">
        <v>0.25</v>
      </c>
      <c r="F1160" s="5">
        <f>DetailTicketJuilletAout2021[[#This Row],[Qte]]*(DetailTicketJuilletAout2021[[#This Row],[PrixUnit]]*(1-DetailTicketJuilletAout2021[[#This Row],[Remise%]]))</f>
        <v>41.160000000000004</v>
      </c>
    </row>
    <row r="1161" spans="1:6" x14ac:dyDescent="0.25">
      <c r="A1161">
        <v>21728</v>
      </c>
      <c r="B1161">
        <v>10</v>
      </c>
      <c r="C1161">
        <v>23.63</v>
      </c>
      <c r="D1161">
        <v>4</v>
      </c>
      <c r="E1161">
        <v>0.25</v>
      </c>
      <c r="F1161" s="5">
        <f>DetailTicketJuilletAout2021[[#This Row],[Qte]]*(DetailTicketJuilletAout2021[[#This Row],[PrixUnit]]*(1-DetailTicketJuilletAout2021[[#This Row],[Remise%]]))</f>
        <v>70.89</v>
      </c>
    </row>
    <row r="1162" spans="1:6" x14ac:dyDescent="0.25">
      <c r="A1162">
        <v>21728</v>
      </c>
      <c r="B1162">
        <v>71</v>
      </c>
      <c r="C1162">
        <v>16.46</v>
      </c>
      <c r="D1162">
        <v>3</v>
      </c>
      <c r="E1162">
        <v>0.25</v>
      </c>
      <c r="F1162" s="5">
        <f>DetailTicketJuilletAout2021[[#This Row],[Qte]]*(DetailTicketJuilletAout2021[[#This Row],[PrixUnit]]*(1-DetailTicketJuilletAout2021[[#This Row],[Remise%]]))</f>
        <v>37.035000000000004</v>
      </c>
    </row>
    <row r="1163" spans="1:6" x14ac:dyDescent="0.25">
      <c r="A1163">
        <v>21728</v>
      </c>
      <c r="B1163">
        <v>77</v>
      </c>
      <c r="C1163">
        <v>9.91</v>
      </c>
      <c r="D1163">
        <v>3</v>
      </c>
      <c r="E1163">
        <v>0.25</v>
      </c>
      <c r="F1163" s="5">
        <f>DetailTicketJuilletAout2021[[#This Row],[Qte]]*(DetailTicketJuilletAout2021[[#This Row],[PrixUnit]]*(1-DetailTicketJuilletAout2021[[#This Row],[Remise%]]))</f>
        <v>22.297499999999999</v>
      </c>
    </row>
    <row r="1164" spans="1:6" x14ac:dyDescent="0.25">
      <c r="A1164">
        <v>21729</v>
      </c>
      <c r="B1164">
        <v>19</v>
      </c>
      <c r="C1164">
        <v>7.01</v>
      </c>
      <c r="D1164">
        <v>3</v>
      </c>
      <c r="E1164">
        <v>0</v>
      </c>
      <c r="F1164" s="5">
        <f>DetailTicketJuilletAout2021[[#This Row],[Qte]]*(DetailTicketJuilletAout2021[[#This Row],[PrixUnit]]*(1-DetailTicketJuilletAout2021[[#This Row],[Remise%]]))</f>
        <v>21.03</v>
      </c>
    </row>
    <row r="1165" spans="1:6" x14ac:dyDescent="0.25">
      <c r="A1165">
        <v>21729</v>
      </c>
      <c r="B1165">
        <v>27</v>
      </c>
      <c r="C1165">
        <v>26.83</v>
      </c>
      <c r="D1165">
        <v>4</v>
      </c>
      <c r="E1165">
        <v>0.25</v>
      </c>
      <c r="F1165" s="5">
        <f>DetailTicketJuilletAout2021[[#This Row],[Qte]]*(DetailTicketJuilletAout2021[[#This Row],[PrixUnit]]*(1-DetailTicketJuilletAout2021[[#This Row],[Remise%]]))</f>
        <v>80.489999999999995</v>
      </c>
    </row>
    <row r="1166" spans="1:6" x14ac:dyDescent="0.25">
      <c r="A1166">
        <v>21729</v>
      </c>
      <c r="B1166">
        <v>39</v>
      </c>
      <c r="C1166">
        <v>13.72</v>
      </c>
      <c r="D1166">
        <v>3</v>
      </c>
      <c r="E1166">
        <v>0</v>
      </c>
      <c r="F1166" s="5">
        <f>DetailTicketJuilletAout2021[[#This Row],[Qte]]*(DetailTicketJuilletAout2021[[#This Row],[PrixUnit]]*(1-DetailTicketJuilletAout2021[[#This Row],[Remise%]]))</f>
        <v>41.160000000000004</v>
      </c>
    </row>
    <row r="1167" spans="1:6" x14ac:dyDescent="0.25">
      <c r="A1167">
        <v>21729</v>
      </c>
      <c r="B1167">
        <v>44</v>
      </c>
      <c r="C1167">
        <v>11.89</v>
      </c>
      <c r="D1167">
        <v>3</v>
      </c>
      <c r="E1167">
        <v>0</v>
      </c>
      <c r="F1167" s="5">
        <f>DetailTicketJuilletAout2021[[#This Row],[Qte]]*(DetailTicketJuilletAout2021[[#This Row],[PrixUnit]]*(1-DetailTicketJuilletAout2021[[#This Row],[Remise%]]))</f>
        <v>35.67</v>
      </c>
    </row>
    <row r="1168" spans="1:6" x14ac:dyDescent="0.25">
      <c r="A1168">
        <v>21729</v>
      </c>
      <c r="B1168">
        <v>52</v>
      </c>
      <c r="C1168">
        <v>4.2699999999999996</v>
      </c>
      <c r="D1168">
        <v>3</v>
      </c>
      <c r="E1168">
        <v>0</v>
      </c>
      <c r="F1168" s="5">
        <f>DetailTicketJuilletAout2021[[#This Row],[Qte]]*(DetailTicketJuilletAout2021[[#This Row],[PrixUnit]]*(1-DetailTicketJuilletAout2021[[#This Row],[Remise%]]))</f>
        <v>12.809999999999999</v>
      </c>
    </row>
    <row r="1169" spans="1:6" x14ac:dyDescent="0.25">
      <c r="A1169">
        <v>21729</v>
      </c>
      <c r="B1169">
        <v>54</v>
      </c>
      <c r="C1169">
        <v>4.57</v>
      </c>
      <c r="D1169">
        <v>4</v>
      </c>
      <c r="E1169">
        <v>0.1</v>
      </c>
      <c r="F1169" s="5">
        <f>DetailTicketJuilletAout2021[[#This Row],[Qte]]*(DetailTicketJuilletAout2021[[#This Row],[PrixUnit]]*(1-DetailTicketJuilletAout2021[[#This Row],[Remise%]]))</f>
        <v>16.452000000000002</v>
      </c>
    </row>
    <row r="1170" spans="1:6" x14ac:dyDescent="0.25">
      <c r="A1170">
        <v>21729</v>
      </c>
      <c r="B1170">
        <v>62</v>
      </c>
      <c r="C1170">
        <v>30.03</v>
      </c>
      <c r="D1170">
        <v>3</v>
      </c>
      <c r="E1170">
        <v>0</v>
      </c>
      <c r="F1170" s="5">
        <f>DetailTicketJuilletAout2021[[#This Row],[Qte]]*(DetailTicketJuilletAout2021[[#This Row],[PrixUnit]]*(1-DetailTicketJuilletAout2021[[#This Row],[Remise%]]))</f>
        <v>90.09</v>
      </c>
    </row>
    <row r="1171" spans="1:6" x14ac:dyDescent="0.25">
      <c r="A1171">
        <v>21729</v>
      </c>
      <c r="B1171">
        <v>65</v>
      </c>
      <c r="C1171">
        <v>12.81</v>
      </c>
      <c r="D1171">
        <v>3</v>
      </c>
      <c r="E1171">
        <v>0</v>
      </c>
      <c r="F1171" s="5">
        <f>DetailTicketJuilletAout2021[[#This Row],[Qte]]*(DetailTicketJuilletAout2021[[#This Row],[PrixUnit]]*(1-DetailTicketJuilletAout2021[[#This Row],[Remise%]]))</f>
        <v>38.43</v>
      </c>
    </row>
    <row r="1172" spans="1:6" x14ac:dyDescent="0.25">
      <c r="A1172">
        <v>21729</v>
      </c>
      <c r="B1172">
        <v>71</v>
      </c>
      <c r="C1172">
        <v>13.11</v>
      </c>
      <c r="D1172">
        <v>4</v>
      </c>
      <c r="E1172">
        <v>0</v>
      </c>
      <c r="F1172" s="5">
        <f>DetailTicketJuilletAout2021[[#This Row],[Qte]]*(DetailTicketJuilletAout2021[[#This Row],[PrixUnit]]*(1-DetailTicketJuilletAout2021[[#This Row],[Remise%]]))</f>
        <v>52.44</v>
      </c>
    </row>
    <row r="1173" spans="1:6" x14ac:dyDescent="0.25">
      <c r="A1173">
        <v>21730</v>
      </c>
      <c r="B1173">
        <v>22</v>
      </c>
      <c r="C1173">
        <v>16.010000000000002</v>
      </c>
      <c r="D1173">
        <v>4</v>
      </c>
      <c r="E1173">
        <v>0</v>
      </c>
      <c r="F1173" s="5">
        <f>DetailTicketJuilletAout2021[[#This Row],[Qte]]*(DetailTicketJuilletAout2021[[#This Row],[PrixUnit]]*(1-DetailTicketJuilletAout2021[[#This Row],[Remise%]]))</f>
        <v>64.040000000000006</v>
      </c>
    </row>
    <row r="1174" spans="1:6" x14ac:dyDescent="0.25">
      <c r="A1174">
        <v>21730</v>
      </c>
      <c r="B1174">
        <v>24</v>
      </c>
      <c r="C1174">
        <v>3.35</v>
      </c>
      <c r="D1174">
        <v>4</v>
      </c>
      <c r="E1174">
        <v>0.15</v>
      </c>
      <c r="F1174" s="5">
        <f>DetailTicketJuilletAout2021[[#This Row],[Qte]]*(DetailTicketJuilletAout2021[[#This Row],[PrixUnit]]*(1-DetailTicketJuilletAout2021[[#This Row],[Remise%]]))</f>
        <v>11.39</v>
      </c>
    </row>
    <row r="1175" spans="1:6" x14ac:dyDescent="0.25">
      <c r="A1175">
        <v>21731</v>
      </c>
      <c r="B1175">
        <v>28</v>
      </c>
      <c r="C1175">
        <v>34.76</v>
      </c>
      <c r="D1175">
        <v>3</v>
      </c>
      <c r="E1175">
        <v>0</v>
      </c>
      <c r="F1175" s="5">
        <f>DetailTicketJuilletAout2021[[#This Row],[Qte]]*(DetailTicketJuilletAout2021[[#This Row],[PrixUnit]]*(1-DetailTicketJuilletAout2021[[#This Row],[Remise%]]))</f>
        <v>104.28</v>
      </c>
    </row>
    <row r="1176" spans="1:6" x14ac:dyDescent="0.25">
      <c r="A1176">
        <v>21731</v>
      </c>
      <c r="B1176">
        <v>72</v>
      </c>
      <c r="C1176">
        <v>26.53</v>
      </c>
      <c r="D1176">
        <v>4</v>
      </c>
      <c r="E1176">
        <v>0</v>
      </c>
      <c r="F1176" s="5">
        <f>DetailTicketJuilletAout2021[[#This Row],[Qte]]*(DetailTicketJuilletAout2021[[#This Row],[PrixUnit]]*(1-DetailTicketJuilletAout2021[[#This Row],[Remise%]]))</f>
        <v>106.12</v>
      </c>
    </row>
    <row r="1177" spans="1:6" x14ac:dyDescent="0.25">
      <c r="A1177">
        <v>21732</v>
      </c>
      <c r="B1177">
        <v>30</v>
      </c>
      <c r="C1177">
        <v>19.670000000000002</v>
      </c>
      <c r="D1177">
        <v>3</v>
      </c>
      <c r="E1177">
        <v>0</v>
      </c>
      <c r="F1177" s="5">
        <f>DetailTicketJuilletAout2021[[#This Row],[Qte]]*(DetailTicketJuilletAout2021[[#This Row],[PrixUnit]]*(1-DetailTicketJuilletAout2021[[#This Row],[Remise%]]))</f>
        <v>59.010000000000005</v>
      </c>
    </row>
    <row r="1178" spans="1:6" x14ac:dyDescent="0.25">
      <c r="A1178">
        <v>21732</v>
      </c>
      <c r="B1178">
        <v>53</v>
      </c>
      <c r="C1178">
        <v>25</v>
      </c>
      <c r="D1178">
        <v>3</v>
      </c>
      <c r="E1178">
        <v>0.05</v>
      </c>
      <c r="F1178" s="5">
        <f>DetailTicketJuilletAout2021[[#This Row],[Qte]]*(DetailTicketJuilletAout2021[[#This Row],[PrixUnit]]*(1-DetailTicketJuilletAout2021[[#This Row],[Remise%]]))</f>
        <v>71.25</v>
      </c>
    </row>
    <row r="1179" spans="1:6" x14ac:dyDescent="0.25">
      <c r="A1179">
        <v>21732</v>
      </c>
      <c r="B1179">
        <v>54</v>
      </c>
      <c r="C1179">
        <v>5.64</v>
      </c>
      <c r="D1179">
        <v>3</v>
      </c>
      <c r="E1179">
        <v>0</v>
      </c>
      <c r="F1179" s="5">
        <f>DetailTicketJuilletAout2021[[#This Row],[Qte]]*(DetailTicketJuilletAout2021[[#This Row],[PrixUnit]]*(1-DetailTicketJuilletAout2021[[#This Row],[Remise%]]))</f>
        <v>16.919999999999998</v>
      </c>
    </row>
    <row r="1180" spans="1:6" x14ac:dyDescent="0.25">
      <c r="A1180">
        <v>21733</v>
      </c>
      <c r="B1180">
        <v>19</v>
      </c>
      <c r="C1180">
        <v>7.01</v>
      </c>
      <c r="D1180">
        <v>4</v>
      </c>
      <c r="E1180">
        <v>0.25</v>
      </c>
      <c r="F1180" s="5">
        <f>DetailTicketJuilletAout2021[[#This Row],[Qte]]*(DetailTicketJuilletAout2021[[#This Row],[PrixUnit]]*(1-DetailTicketJuilletAout2021[[#This Row],[Remise%]]))</f>
        <v>21.03</v>
      </c>
    </row>
    <row r="1181" spans="1:6" x14ac:dyDescent="0.25">
      <c r="A1181">
        <v>21733</v>
      </c>
      <c r="B1181">
        <v>22</v>
      </c>
      <c r="C1181">
        <v>16.010000000000002</v>
      </c>
      <c r="D1181">
        <v>3</v>
      </c>
      <c r="E1181">
        <v>0.25</v>
      </c>
      <c r="F1181" s="5">
        <f>DetailTicketJuilletAout2021[[#This Row],[Qte]]*(DetailTicketJuilletAout2021[[#This Row],[PrixUnit]]*(1-DetailTicketJuilletAout2021[[#This Row],[Remise%]]))</f>
        <v>36.022500000000001</v>
      </c>
    </row>
    <row r="1182" spans="1:6" x14ac:dyDescent="0.25">
      <c r="A1182">
        <v>21734</v>
      </c>
      <c r="B1182">
        <v>30</v>
      </c>
      <c r="C1182">
        <v>19.670000000000002</v>
      </c>
      <c r="D1182">
        <v>4</v>
      </c>
      <c r="E1182">
        <v>0.25</v>
      </c>
      <c r="F1182" s="5">
        <f>DetailTicketJuilletAout2021[[#This Row],[Qte]]*(DetailTicketJuilletAout2021[[#This Row],[PrixUnit]]*(1-DetailTicketJuilletAout2021[[#This Row],[Remise%]]))</f>
        <v>59.010000000000005</v>
      </c>
    </row>
    <row r="1183" spans="1:6" x14ac:dyDescent="0.25">
      <c r="A1183">
        <v>21734</v>
      </c>
      <c r="B1183">
        <v>42</v>
      </c>
      <c r="C1183">
        <v>10.67</v>
      </c>
      <c r="D1183">
        <v>3</v>
      </c>
      <c r="E1183">
        <v>0</v>
      </c>
      <c r="F1183" s="5">
        <f>DetailTicketJuilletAout2021[[#This Row],[Qte]]*(DetailTicketJuilletAout2021[[#This Row],[PrixUnit]]*(1-DetailTicketJuilletAout2021[[#This Row],[Remise%]]))</f>
        <v>32.01</v>
      </c>
    </row>
    <row r="1184" spans="1:6" x14ac:dyDescent="0.25">
      <c r="A1184">
        <v>21735</v>
      </c>
      <c r="B1184">
        <v>16</v>
      </c>
      <c r="C1184">
        <v>13.26</v>
      </c>
      <c r="D1184">
        <v>3</v>
      </c>
      <c r="E1184">
        <v>0.1</v>
      </c>
      <c r="F1184" s="5">
        <f>DetailTicketJuilletAout2021[[#This Row],[Qte]]*(DetailTicketJuilletAout2021[[#This Row],[PrixUnit]]*(1-DetailTicketJuilletAout2021[[#This Row],[Remise%]]))</f>
        <v>35.802</v>
      </c>
    </row>
    <row r="1185" spans="1:6" x14ac:dyDescent="0.25">
      <c r="A1185">
        <v>21735</v>
      </c>
      <c r="B1185">
        <v>60</v>
      </c>
      <c r="C1185">
        <v>25.92</v>
      </c>
      <c r="D1185">
        <v>3</v>
      </c>
      <c r="E1185">
        <v>0.1</v>
      </c>
      <c r="F1185" s="5">
        <f>DetailTicketJuilletAout2021[[#This Row],[Qte]]*(DetailTicketJuilletAout2021[[#This Row],[PrixUnit]]*(1-DetailTicketJuilletAout2021[[#This Row],[Remise%]]))</f>
        <v>69.984000000000009</v>
      </c>
    </row>
    <row r="1186" spans="1:6" x14ac:dyDescent="0.25">
      <c r="A1186">
        <v>21736</v>
      </c>
      <c r="B1186">
        <v>4</v>
      </c>
      <c r="C1186">
        <v>16.77</v>
      </c>
      <c r="D1186">
        <v>4</v>
      </c>
      <c r="E1186">
        <v>0.1</v>
      </c>
      <c r="F1186" s="5">
        <f>DetailTicketJuilletAout2021[[#This Row],[Qte]]*(DetailTicketJuilletAout2021[[#This Row],[PrixUnit]]*(1-DetailTicketJuilletAout2021[[#This Row],[Remise%]]))</f>
        <v>60.372</v>
      </c>
    </row>
    <row r="1187" spans="1:6" x14ac:dyDescent="0.25">
      <c r="A1187">
        <v>21736</v>
      </c>
      <c r="B1187">
        <v>39</v>
      </c>
      <c r="C1187">
        <v>13.72</v>
      </c>
      <c r="D1187">
        <v>3</v>
      </c>
      <c r="E1187">
        <v>0.1</v>
      </c>
      <c r="F1187" s="5">
        <f>DetailTicketJuilletAout2021[[#This Row],[Qte]]*(DetailTicketJuilletAout2021[[#This Row],[PrixUnit]]*(1-DetailTicketJuilletAout2021[[#This Row],[Remise%]]))</f>
        <v>37.044000000000004</v>
      </c>
    </row>
    <row r="1188" spans="1:6" x14ac:dyDescent="0.25">
      <c r="A1188">
        <v>21736</v>
      </c>
      <c r="B1188">
        <v>54</v>
      </c>
      <c r="C1188">
        <v>5.64</v>
      </c>
      <c r="D1188">
        <v>4</v>
      </c>
      <c r="E1188">
        <v>0.1</v>
      </c>
      <c r="F1188" s="5">
        <f>DetailTicketJuilletAout2021[[#This Row],[Qte]]*(DetailTicketJuilletAout2021[[#This Row],[PrixUnit]]*(1-DetailTicketJuilletAout2021[[#This Row],[Remise%]]))</f>
        <v>20.303999999999998</v>
      </c>
    </row>
    <row r="1189" spans="1:6" x14ac:dyDescent="0.25">
      <c r="A1189">
        <v>21737</v>
      </c>
      <c r="B1189">
        <v>41</v>
      </c>
      <c r="C1189">
        <v>7.32</v>
      </c>
      <c r="D1189">
        <v>3</v>
      </c>
      <c r="E1189">
        <v>0.2</v>
      </c>
      <c r="F1189" s="5">
        <f>DetailTicketJuilletAout2021[[#This Row],[Qte]]*(DetailTicketJuilletAout2021[[#This Row],[PrixUnit]]*(1-DetailTicketJuilletAout2021[[#This Row],[Remise%]]))</f>
        <v>17.568000000000001</v>
      </c>
    </row>
    <row r="1190" spans="1:6" x14ac:dyDescent="0.25">
      <c r="A1190">
        <v>21738</v>
      </c>
      <c r="B1190">
        <v>14</v>
      </c>
      <c r="C1190">
        <v>17.68</v>
      </c>
      <c r="D1190">
        <v>4</v>
      </c>
      <c r="E1190">
        <v>0.1</v>
      </c>
      <c r="F1190" s="5">
        <f>DetailTicketJuilletAout2021[[#This Row],[Qte]]*(DetailTicketJuilletAout2021[[#This Row],[PrixUnit]]*(1-DetailTicketJuilletAout2021[[#This Row],[Remise%]]))</f>
        <v>63.648000000000003</v>
      </c>
    </row>
    <row r="1191" spans="1:6" x14ac:dyDescent="0.25">
      <c r="A1191">
        <v>21738</v>
      </c>
      <c r="B1191">
        <v>44</v>
      </c>
      <c r="C1191">
        <v>14.79</v>
      </c>
      <c r="D1191">
        <v>3</v>
      </c>
      <c r="E1191">
        <v>0.1</v>
      </c>
      <c r="F1191" s="5">
        <f>DetailTicketJuilletAout2021[[#This Row],[Qte]]*(DetailTicketJuilletAout2021[[#This Row],[PrixUnit]]*(1-DetailTicketJuilletAout2021[[#This Row],[Remise%]]))</f>
        <v>39.933</v>
      </c>
    </row>
    <row r="1192" spans="1:6" x14ac:dyDescent="0.25">
      <c r="A1192">
        <v>21738</v>
      </c>
      <c r="B1192">
        <v>47</v>
      </c>
      <c r="C1192">
        <v>7.32</v>
      </c>
      <c r="D1192">
        <v>4</v>
      </c>
      <c r="E1192">
        <v>0.1</v>
      </c>
      <c r="F1192" s="5">
        <f>DetailTicketJuilletAout2021[[#This Row],[Qte]]*(DetailTicketJuilletAout2021[[#This Row],[PrixUnit]]*(1-DetailTicketJuilletAout2021[[#This Row],[Remise%]]))</f>
        <v>26.352</v>
      </c>
    </row>
    <row r="1193" spans="1:6" x14ac:dyDescent="0.25">
      <c r="A1193">
        <v>21739</v>
      </c>
      <c r="B1193">
        <v>15</v>
      </c>
      <c r="C1193">
        <v>11.89</v>
      </c>
      <c r="D1193">
        <v>4</v>
      </c>
      <c r="E1193">
        <v>0</v>
      </c>
      <c r="F1193" s="5">
        <f>DetailTicketJuilletAout2021[[#This Row],[Qte]]*(DetailTicketJuilletAout2021[[#This Row],[PrixUnit]]*(1-DetailTicketJuilletAout2021[[#This Row],[Remise%]]))</f>
        <v>47.56</v>
      </c>
    </row>
    <row r="1194" spans="1:6" x14ac:dyDescent="0.25">
      <c r="A1194">
        <v>21739</v>
      </c>
      <c r="B1194">
        <v>41</v>
      </c>
      <c r="C1194">
        <v>7.32</v>
      </c>
      <c r="D1194">
        <v>3</v>
      </c>
      <c r="E1194">
        <v>0</v>
      </c>
      <c r="F1194" s="5">
        <f>DetailTicketJuilletAout2021[[#This Row],[Qte]]*(DetailTicketJuilletAout2021[[#This Row],[PrixUnit]]*(1-DetailTicketJuilletAout2021[[#This Row],[Remise%]]))</f>
        <v>21.96</v>
      </c>
    </row>
    <row r="1195" spans="1:6" x14ac:dyDescent="0.25">
      <c r="A1195">
        <v>21739</v>
      </c>
      <c r="B1195">
        <v>46</v>
      </c>
      <c r="C1195">
        <v>9.15</v>
      </c>
      <c r="D1195">
        <v>3</v>
      </c>
      <c r="E1195">
        <v>0</v>
      </c>
      <c r="F1195" s="5">
        <f>DetailTicketJuilletAout2021[[#This Row],[Qte]]*(DetailTicketJuilletAout2021[[#This Row],[PrixUnit]]*(1-DetailTicketJuilletAout2021[[#This Row],[Remise%]]))</f>
        <v>27.450000000000003</v>
      </c>
    </row>
    <row r="1196" spans="1:6" x14ac:dyDescent="0.25">
      <c r="A1196">
        <v>21739</v>
      </c>
      <c r="B1196">
        <v>47</v>
      </c>
      <c r="C1196">
        <v>7.32</v>
      </c>
      <c r="D1196">
        <v>4</v>
      </c>
      <c r="E1196">
        <v>0</v>
      </c>
      <c r="F1196" s="5">
        <f>DetailTicketJuilletAout2021[[#This Row],[Qte]]*(DetailTicketJuilletAout2021[[#This Row],[PrixUnit]]*(1-DetailTicketJuilletAout2021[[#This Row],[Remise%]]))</f>
        <v>29.28</v>
      </c>
    </row>
    <row r="1197" spans="1:6" x14ac:dyDescent="0.25">
      <c r="A1197">
        <v>21739</v>
      </c>
      <c r="B1197">
        <v>56</v>
      </c>
      <c r="C1197">
        <v>28.97</v>
      </c>
      <c r="D1197">
        <v>3</v>
      </c>
      <c r="E1197">
        <v>0</v>
      </c>
      <c r="F1197" s="5">
        <f>DetailTicketJuilletAout2021[[#This Row],[Qte]]*(DetailTicketJuilletAout2021[[#This Row],[PrixUnit]]*(1-DetailTicketJuilletAout2021[[#This Row],[Remise%]]))</f>
        <v>86.91</v>
      </c>
    </row>
    <row r="1198" spans="1:6" x14ac:dyDescent="0.25">
      <c r="A1198">
        <v>21739</v>
      </c>
      <c r="B1198">
        <v>60</v>
      </c>
      <c r="C1198">
        <v>25.92</v>
      </c>
      <c r="D1198">
        <v>3</v>
      </c>
      <c r="E1198">
        <v>0</v>
      </c>
      <c r="F1198" s="5">
        <f>DetailTicketJuilletAout2021[[#This Row],[Qte]]*(DetailTicketJuilletAout2021[[#This Row],[PrixUnit]]*(1-DetailTicketJuilletAout2021[[#This Row],[Remise%]]))</f>
        <v>77.760000000000005</v>
      </c>
    </row>
    <row r="1199" spans="1:6" x14ac:dyDescent="0.25">
      <c r="A1199">
        <v>21740</v>
      </c>
      <c r="B1199">
        <v>21</v>
      </c>
      <c r="C1199">
        <v>7.62</v>
      </c>
      <c r="D1199">
        <v>4</v>
      </c>
      <c r="E1199">
        <v>0</v>
      </c>
      <c r="F1199" s="5">
        <f>DetailTicketJuilletAout2021[[#This Row],[Qte]]*(DetailTicketJuilletAout2021[[#This Row],[PrixUnit]]*(1-DetailTicketJuilletAout2021[[#This Row],[Remise%]]))</f>
        <v>30.48</v>
      </c>
    </row>
    <row r="1200" spans="1:6" x14ac:dyDescent="0.25">
      <c r="A1200">
        <v>21740</v>
      </c>
      <c r="B1200">
        <v>40</v>
      </c>
      <c r="C1200">
        <v>14.03</v>
      </c>
      <c r="D1200">
        <v>4</v>
      </c>
      <c r="E1200">
        <v>0.05</v>
      </c>
      <c r="F1200" s="5">
        <f>DetailTicketJuilletAout2021[[#This Row],[Qte]]*(DetailTicketJuilletAout2021[[#This Row],[PrixUnit]]*(1-DetailTicketJuilletAout2021[[#This Row],[Remise%]]))</f>
        <v>53.313999999999993</v>
      </c>
    </row>
    <row r="1201" spans="1:6" x14ac:dyDescent="0.25">
      <c r="A1201">
        <v>21740</v>
      </c>
      <c r="B1201">
        <v>60</v>
      </c>
      <c r="C1201">
        <v>25.92</v>
      </c>
      <c r="D1201">
        <v>4</v>
      </c>
      <c r="E1201">
        <v>0.05</v>
      </c>
      <c r="F1201" s="5">
        <f>DetailTicketJuilletAout2021[[#This Row],[Qte]]*(DetailTicketJuilletAout2021[[#This Row],[PrixUnit]]*(1-DetailTicketJuilletAout2021[[#This Row],[Remise%]]))</f>
        <v>98.495999999999995</v>
      </c>
    </row>
    <row r="1202" spans="1:6" x14ac:dyDescent="0.25">
      <c r="A1202">
        <v>21740</v>
      </c>
      <c r="B1202">
        <v>77</v>
      </c>
      <c r="C1202">
        <v>9.91</v>
      </c>
      <c r="D1202">
        <v>4</v>
      </c>
      <c r="E1202">
        <v>0.05</v>
      </c>
      <c r="F1202" s="5">
        <f>DetailTicketJuilletAout2021[[#This Row],[Qte]]*(DetailTicketJuilletAout2021[[#This Row],[PrixUnit]]*(1-DetailTicketJuilletAout2021[[#This Row],[Remise%]]))</f>
        <v>37.658000000000001</v>
      </c>
    </row>
    <row r="1203" spans="1:6" x14ac:dyDescent="0.25">
      <c r="A1203">
        <v>21741</v>
      </c>
      <c r="B1203">
        <v>31</v>
      </c>
      <c r="C1203">
        <v>9.4499999999999993</v>
      </c>
      <c r="D1203">
        <v>3</v>
      </c>
      <c r="E1203">
        <v>0.05</v>
      </c>
      <c r="F1203" s="5">
        <f>DetailTicketJuilletAout2021[[#This Row],[Qte]]*(DetailTicketJuilletAout2021[[#This Row],[PrixUnit]]*(1-DetailTicketJuilletAout2021[[#This Row],[Remise%]]))</f>
        <v>26.932499999999997</v>
      </c>
    </row>
    <row r="1204" spans="1:6" x14ac:dyDescent="0.25">
      <c r="A1204">
        <v>21741</v>
      </c>
      <c r="B1204">
        <v>40</v>
      </c>
      <c r="C1204">
        <v>14.03</v>
      </c>
      <c r="D1204">
        <v>3</v>
      </c>
      <c r="E1204">
        <v>0.05</v>
      </c>
      <c r="F1204" s="5">
        <f>DetailTicketJuilletAout2021[[#This Row],[Qte]]*(DetailTicketJuilletAout2021[[#This Row],[PrixUnit]]*(1-DetailTicketJuilletAout2021[[#This Row],[Remise%]]))</f>
        <v>39.985499999999995</v>
      </c>
    </row>
    <row r="1205" spans="1:6" x14ac:dyDescent="0.25">
      <c r="A1205">
        <v>21741</v>
      </c>
      <c r="B1205">
        <v>70</v>
      </c>
      <c r="C1205">
        <v>11.43</v>
      </c>
      <c r="D1205">
        <v>3</v>
      </c>
      <c r="E1205">
        <v>0.05</v>
      </c>
      <c r="F1205" s="5">
        <f>DetailTicketJuilletAout2021[[#This Row],[Qte]]*(DetailTicketJuilletAout2021[[#This Row],[PrixUnit]]*(1-DetailTicketJuilletAout2021[[#This Row],[Remise%]]))</f>
        <v>32.575499999999998</v>
      </c>
    </row>
    <row r="1206" spans="1:6" x14ac:dyDescent="0.25">
      <c r="A1206">
        <v>21742</v>
      </c>
      <c r="B1206">
        <v>20</v>
      </c>
      <c r="C1206">
        <v>61.74</v>
      </c>
      <c r="D1206">
        <v>3</v>
      </c>
      <c r="E1206">
        <v>0</v>
      </c>
      <c r="F1206" s="5">
        <f>DetailTicketJuilletAout2021[[#This Row],[Qte]]*(DetailTicketJuilletAout2021[[#This Row],[PrixUnit]]*(1-DetailTicketJuilletAout2021[[#This Row],[Remise%]]))</f>
        <v>185.22</v>
      </c>
    </row>
    <row r="1207" spans="1:6" x14ac:dyDescent="0.25">
      <c r="A1207">
        <v>21743</v>
      </c>
      <c r="B1207">
        <v>39</v>
      </c>
      <c r="C1207">
        <v>13.72</v>
      </c>
      <c r="D1207">
        <v>4</v>
      </c>
      <c r="E1207">
        <v>0.2</v>
      </c>
      <c r="F1207" s="5">
        <f>DetailTicketJuilletAout2021[[#This Row],[Qte]]*(DetailTicketJuilletAout2021[[#This Row],[PrixUnit]]*(1-DetailTicketJuilletAout2021[[#This Row],[Remise%]]))</f>
        <v>43.904000000000003</v>
      </c>
    </row>
    <row r="1208" spans="1:6" x14ac:dyDescent="0.25">
      <c r="A1208">
        <v>21743</v>
      </c>
      <c r="B1208">
        <v>58</v>
      </c>
      <c r="C1208">
        <v>10.06</v>
      </c>
      <c r="D1208">
        <v>3</v>
      </c>
      <c r="E1208">
        <v>0.2</v>
      </c>
      <c r="F1208" s="5">
        <f>DetailTicketJuilletAout2021[[#This Row],[Qte]]*(DetailTicketJuilletAout2021[[#This Row],[PrixUnit]]*(1-DetailTicketJuilletAout2021[[#This Row],[Remise%]]))</f>
        <v>24.143999999999998</v>
      </c>
    </row>
    <row r="1209" spans="1:6" x14ac:dyDescent="0.25">
      <c r="A1209">
        <v>21744</v>
      </c>
      <c r="B1209">
        <v>68</v>
      </c>
      <c r="C1209">
        <v>9.4499999999999993</v>
      </c>
      <c r="D1209">
        <v>4</v>
      </c>
      <c r="E1209">
        <v>0</v>
      </c>
      <c r="F1209" s="5">
        <f>DetailTicketJuilletAout2021[[#This Row],[Qte]]*(DetailTicketJuilletAout2021[[#This Row],[PrixUnit]]*(1-DetailTicketJuilletAout2021[[#This Row],[Remise%]]))</f>
        <v>37.799999999999997</v>
      </c>
    </row>
    <row r="1210" spans="1:6" x14ac:dyDescent="0.25">
      <c r="A1210">
        <v>21745</v>
      </c>
      <c r="B1210">
        <v>40</v>
      </c>
      <c r="C1210">
        <v>14.03</v>
      </c>
      <c r="D1210">
        <v>3</v>
      </c>
      <c r="E1210">
        <v>0.05</v>
      </c>
      <c r="F1210" s="5">
        <f>DetailTicketJuilletAout2021[[#This Row],[Qte]]*(DetailTicketJuilletAout2021[[#This Row],[PrixUnit]]*(1-DetailTicketJuilletAout2021[[#This Row],[Remise%]]))</f>
        <v>39.985499999999995</v>
      </c>
    </row>
    <row r="1211" spans="1:6" x14ac:dyDescent="0.25">
      <c r="A1211">
        <v>21745</v>
      </c>
      <c r="B1211">
        <v>42</v>
      </c>
      <c r="C1211">
        <v>10.67</v>
      </c>
      <c r="D1211">
        <v>3</v>
      </c>
      <c r="E1211">
        <v>0.05</v>
      </c>
      <c r="F1211" s="5">
        <f>DetailTicketJuilletAout2021[[#This Row],[Qte]]*(DetailTicketJuilletAout2021[[#This Row],[PrixUnit]]*(1-DetailTicketJuilletAout2021[[#This Row],[Remise%]]))</f>
        <v>30.409500000000001</v>
      </c>
    </row>
    <row r="1212" spans="1:6" x14ac:dyDescent="0.25">
      <c r="A1212">
        <v>21745</v>
      </c>
      <c r="B1212">
        <v>51</v>
      </c>
      <c r="C1212">
        <v>40.4</v>
      </c>
      <c r="D1212">
        <v>3</v>
      </c>
      <c r="E1212">
        <v>0.05</v>
      </c>
      <c r="F1212" s="5">
        <f>DetailTicketJuilletAout2021[[#This Row],[Qte]]*(DetailTicketJuilletAout2021[[#This Row],[PrixUnit]]*(1-DetailTicketJuilletAout2021[[#This Row],[Remise%]]))</f>
        <v>115.13999999999999</v>
      </c>
    </row>
    <row r="1213" spans="1:6" x14ac:dyDescent="0.25">
      <c r="A1213">
        <v>21746</v>
      </c>
      <c r="B1213">
        <v>10</v>
      </c>
      <c r="C1213">
        <v>23.63</v>
      </c>
      <c r="D1213">
        <v>3</v>
      </c>
      <c r="E1213">
        <v>0.15</v>
      </c>
      <c r="F1213" s="5">
        <f>DetailTicketJuilletAout2021[[#This Row],[Qte]]*(DetailTicketJuilletAout2021[[#This Row],[PrixUnit]]*(1-DetailTicketJuilletAout2021[[#This Row],[Remise%]]))</f>
        <v>60.256500000000003</v>
      </c>
    </row>
    <row r="1214" spans="1:6" x14ac:dyDescent="0.25">
      <c r="A1214">
        <v>21746</v>
      </c>
      <c r="B1214">
        <v>56</v>
      </c>
      <c r="C1214">
        <v>28.97</v>
      </c>
      <c r="D1214">
        <v>4</v>
      </c>
      <c r="E1214">
        <v>0.15</v>
      </c>
      <c r="F1214" s="5">
        <f>DetailTicketJuilletAout2021[[#This Row],[Qte]]*(DetailTicketJuilletAout2021[[#This Row],[PrixUnit]]*(1-DetailTicketJuilletAout2021[[#This Row],[Remise%]]))</f>
        <v>98.49799999999999</v>
      </c>
    </row>
    <row r="1215" spans="1:6" x14ac:dyDescent="0.25">
      <c r="A1215">
        <v>21746</v>
      </c>
      <c r="B1215">
        <v>65</v>
      </c>
      <c r="C1215">
        <v>16.010000000000002</v>
      </c>
      <c r="D1215">
        <v>4</v>
      </c>
      <c r="E1215">
        <v>0.15</v>
      </c>
      <c r="F1215" s="5">
        <f>DetailTicketJuilletAout2021[[#This Row],[Qte]]*(DetailTicketJuilletAout2021[[#This Row],[PrixUnit]]*(1-DetailTicketJuilletAout2021[[#This Row],[Remise%]]))</f>
        <v>54.434000000000005</v>
      </c>
    </row>
    <row r="1216" spans="1:6" x14ac:dyDescent="0.25">
      <c r="A1216">
        <v>21747</v>
      </c>
      <c r="B1216">
        <v>51</v>
      </c>
      <c r="C1216">
        <v>40.4</v>
      </c>
      <c r="D1216">
        <v>3</v>
      </c>
      <c r="E1216">
        <v>0</v>
      </c>
      <c r="F1216" s="5">
        <f>DetailTicketJuilletAout2021[[#This Row],[Qte]]*(DetailTicketJuilletAout2021[[#This Row],[PrixUnit]]*(1-DetailTicketJuilletAout2021[[#This Row],[Remise%]]))</f>
        <v>121.19999999999999</v>
      </c>
    </row>
    <row r="1217" spans="1:6" x14ac:dyDescent="0.25">
      <c r="A1217">
        <v>21747</v>
      </c>
      <c r="B1217">
        <v>59</v>
      </c>
      <c r="C1217">
        <v>41.92</v>
      </c>
      <c r="D1217">
        <v>3</v>
      </c>
      <c r="E1217">
        <v>0</v>
      </c>
      <c r="F1217" s="5">
        <f>DetailTicketJuilletAout2021[[#This Row],[Qte]]*(DetailTicketJuilletAout2021[[#This Row],[PrixUnit]]*(1-DetailTicketJuilletAout2021[[#This Row],[Remise%]]))</f>
        <v>125.76</v>
      </c>
    </row>
    <row r="1218" spans="1:6" x14ac:dyDescent="0.25">
      <c r="A1218">
        <v>21747</v>
      </c>
      <c r="B1218">
        <v>76</v>
      </c>
      <c r="C1218">
        <v>13.72</v>
      </c>
      <c r="D1218">
        <v>4</v>
      </c>
      <c r="E1218">
        <v>0</v>
      </c>
      <c r="F1218" s="5">
        <f>DetailTicketJuilletAout2021[[#This Row],[Qte]]*(DetailTicketJuilletAout2021[[#This Row],[PrixUnit]]*(1-DetailTicketJuilletAout2021[[#This Row],[Remise%]]))</f>
        <v>54.88</v>
      </c>
    </row>
    <row r="1219" spans="1:6" x14ac:dyDescent="0.25">
      <c r="A1219">
        <v>21748</v>
      </c>
      <c r="B1219">
        <v>29</v>
      </c>
      <c r="C1219">
        <v>94.37</v>
      </c>
      <c r="D1219">
        <v>3</v>
      </c>
      <c r="E1219">
        <v>0</v>
      </c>
      <c r="F1219" s="5">
        <f>DetailTicketJuilletAout2021[[#This Row],[Qte]]*(DetailTicketJuilletAout2021[[#This Row],[PrixUnit]]*(1-DetailTicketJuilletAout2021[[#This Row],[Remise%]]))</f>
        <v>283.11</v>
      </c>
    </row>
    <row r="1220" spans="1:6" x14ac:dyDescent="0.25">
      <c r="A1220">
        <v>21748</v>
      </c>
      <c r="B1220">
        <v>65</v>
      </c>
      <c r="C1220">
        <v>16.010000000000002</v>
      </c>
      <c r="D1220">
        <v>4</v>
      </c>
      <c r="E1220">
        <v>0</v>
      </c>
      <c r="F1220" s="5">
        <f>DetailTicketJuilletAout2021[[#This Row],[Qte]]*(DetailTicketJuilletAout2021[[#This Row],[PrixUnit]]*(1-DetailTicketJuilletAout2021[[#This Row],[Remise%]]))</f>
        <v>64.040000000000006</v>
      </c>
    </row>
    <row r="1221" spans="1:6" x14ac:dyDescent="0.25">
      <c r="A1221">
        <v>21749</v>
      </c>
      <c r="B1221">
        <v>69</v>
      </c>
      <c r="C1221">
        <v>27.44</v>
      </c>
      <c r="D1221">
        <v>3</v>
      </c>
      <c r="E1221">
        <v>0.2</v>
      </c>
      <c r="F1221" s="5">
        <f>DetailTicketJuilletAout2021[[#This Row],[Qte]]*(DetailTicketJuilletAout2021[[#This Row],[PrixUnit]]*(1-DetailTicketJuilletAout2021[[#This Row],[Remise%]]))</f>
        <v>65.856000000000009</v>
      </c>
    </row>
    <row r="1222" spans="1:6" x14ac:dyDescent="0.25">
      <c r="A1222">
        <v>21749</v>
      </c>
      <c r="B1222">
        <v>71</v>
      </c>
      <c r="C1222">
        <v>16.46</v>
      </c>
      <c r="D1222">
        <v>4</v>
      </c>
      <c r="E1222">
        <v>0.2</v>
      </c>
      <c r="F1222" s="5">
        <f>DetailTicketJuilletAout2021[[#This Row],[Qte]]*(DetailTicketJuilletAout2021[[#This Row],[PrixUnit]]*(1-DetailTicketJuilletAout2021[[#This Row],[Remise%]]))</f>
        <v>52.672000000000004</v>
      </c>
    </row>
    <row r="1223" spans="1:6" x14ac:dyDescent="0.25">
      <c r="A1223">
        <v>21750</v>
      </c>
      <c r="B1223">
        <v>31</v>
      </c>
      <c r="C1223">
        <v>9.4499999999999993</v>
      </c>
      <c r="D1223">
        <v>4</v>
      </c>
      <c r="E1223">
        <v>0.1</v>
      </c>
      <c r="F1223" s="5">
        <f>DetailTicketJuilletAout2021[[#This Row],[Qte]]*(DetailTicketJuilletAout2021[[#This Row],[PrixUnit]]*(1-DetailTicketJuilletAout2021[[#This Row],[Remise%]]))</f>
        <v>34.019999999999996</v>
      </c>
    </row>
    <row r="1224" spans="1:6" x14ac:dyDescent="0.25">
      <c r="A1224">
        <v>21750</v>
      </c>
      <c r="B1224">
        <v>55</v>
      </c>
      <c r="C1224">
        <v>18.29</v>
      </c>
      <c r="D1224">
        <v>4</v>
      </c>
      <c r="E1224">
        <v>0.1</v>
      </c>
      <c r="F1224" s="5">
        <f>DetailTicketJuilletAout2021[[#This Row],[Qte]]*(DetailTicketJuilletAout2021[[#This Row],[PrixUnit]]*(1-DetailTicketJuilletAout2021[[#This Row],[Remise%]]))</f>
        <v>65.843999999999994</v>
      </c>
    </row>
    <row r="1225" spans="1:6" x14ac:dyDescent="0.25">
      <c r="A1225">
        <v>21750</v>
      </c>
      <c r="B1225">
        <v>64</v>
      </c>
      <c r="C1225">
        <v>25.31</v>
      </c>
      <c r="D1225">
        <v>4</v>
      </c>
      <c r="E1225">
        <v>0.1</v>
      </c>
      <c r="F1225" s="5">
        <f>DetailTicketJuilletAout2021[[#This Row],[Qte]]*(DetailTicketJuilletAout2021[[#This Row],[PrixUnit]]*(1-DetailTicketJuilletAout2021[[#This Row],[Remise%]]))</f>
        <v>91.116</v>
      </c>
    </row>
    <row r="1226" spans="1:6" x14ac:dyDescent="0.25">
      <c r="A1226">
        <v>21751</v>
      </c>
      <c r="B1226">
        <v>36</v>
      </c>
      <c r="C1226">
        <v>14.48</v>
      </c>
      <c r="D1226">
        <v>3</v>
      </c>
      <c r="E1226">
        <v>0</v>
      </c>
      <c r="F1226" s="5">
        <f>DetailTicketJuilletAout2021[[#This Row],[Qte]]*(DetailTicketJuilletAout2021[[#This Row],[PrixUnit]]*(1-DetailTicketJuilletAout2021[[#This Row],[Remise%]]))</f>
        <v>43.44</v>
      </c>
    </row>
    <row r="1227" spans="1:6" x14ac:dyDescent="0.25">
      <c r="A1227">
        <v>21752</v>
      </c>
      <c r="B1227">
        <v>23</v>
      </c>
      <c r="C1227">
        <v>6.86</v>
      </c>
      <c r="D1227">
        <v>3</v>
      </c>
      <c r="E1227">
        <v>0</v>
      </c>
      <c r="F1227" s="5">
        <f>DetailTicketJuilletAout2021[[#This Row],[Qte]]*(DetailTicketJuilletAout2021[[#This Row],[PrixUnit]]*(1-DetailTicketJuilletAout2021[[#This Row],[Remise%]]))</f>
        <v>20.580000000000002</v>
      </c>
    </row>
    <row r="1228" spans="1:6" x14ac:dyDescent="0.25">
      <c r="A1228">
        <v>21752</v>
      </c>
      <c r="B1228">
        <v>46</v>
      </c>
      <c r="C1228">
        <v>9.15</v>
      </c>
      <c r="D1228">
        <v>4</v>
      </c>
      <c r="E1228">
        <v>0</v>
      </c>
      <c r="F1228" s="5">
        <f>DetailTicketJuilletAout2021[[#This Row],[Qte]]*(DetailTicketJuilletAout2021[[#This Row],[PrixUnit]]*(1-DetailTicketJuilletAout2021[[#This Row],[Remise%]]))</f>
        <v>36.6</v>
      </c>
    </row>
    <row r="1229" spans="1:6" x14ac:dyDescent="0.25">
      <c r="A1229">
        <v>21752</v>
      </c>
      <c r="B1229">
        <v>67</v>
      </c>
      <c r="C1229">
        <v>10.67</v>
      </c>
      <c r="D1229">
        <v>3</v>
      </c>
      <c r="E1229">
        <v>0</v>
      </c>
      <c r="F1229" s="5">
        <f>DetailTicketJuilletAout2021[[#This Row],[Qte]]*(DetailTicketJuilletAout2021[[#This Row],[PrixUnit]]*(1-DetailTicketJuilletAout2021[[#This Row],[Remise%]]))</f>
        <v>32.01</v>
      </c>
    </row>
    <row r="1230" spans="1:6" x14ac:dyDescent="0.25">
      <c r="A1230">
        <v>21752</v>
      </c>
      <c r="B1230">
        <v>73</v>
      </c>
      <c r="C1230">
        <v>11.43</v>
      </c>
      <c r="D1230">
        <v>4</v>
      </c>
      <c r="E1230">
        <v>0</v>
      </c>
      <c r="F1230" s="5">
        <f>DetailTicketJuilletAout2021[[#This Row],[Qte]]*(DetailTicketJuilletAout2021[[#This Row],[PrixUnit]]*(1-DetailTicketJuilletAout2021[[#This Row],[Remise%]]))</f>
        <v>45.72</v>
      </c>
    </row>
    <row r="1231" spans="1:6" x14ac:dyDescent="0.25">
      <c r="A1231">
        <v>21752</v>
      </c>
      <c r="B1231">
        <v>75</v>
      </c>
      <c r="C1231">
        <v>5.95</v>
      </c>
      <c r="D1231">
        <v>3</v>
      </c>
      <c r="E1231">
        <v>0</v>
      </c>
      <c r="F1231" s="5">
        <f>DetailTicketJuilletAout2021[[#This Row],[Qte]]*(DetailTicketJuilletAout2021[[#This Row],[PrixUnit]]*(1-DetailTicketJuilletAout2021[[#This Row],[Remise%]]))</f>
        <v>17.850000000000001</v>
      </c>
    </row>
    <row r="1232" spans="1:6" x14ac:dyDescent="0.25">
      <c r="A1232">
        <v>21753</v>
      </c>
      <c r="B1232">
        <v>16</v>
      </c>
      <c r="C1232">
        <v>13.26</v>
      </c>
      <c r="D1232">
        <v>4</v>
      </c>
      <c r="E1232">
        <v>0</v>
      </c>
      <c r="F1232" s="5">
        <f>DetailTicketJuilletAout2021[[#This Row],[Qte]]*(DetailTicketJuilletAout2021[[#This Row],[PrixUnit]]*(1-DetailTicketJuilletAout2021[[#This Row],[Remise%]]))</f>
        <v>53.04</v>
      </c>
    </row>
    <row r="1233" spans="1:6" x14ac:dyDescent="0.25">
      <c r="A1233">
        <v>21753</v>
      </c>
      <c r="B1233">
        <v>62</v>
      </c>
      <c r="C1233">
        <v>37.5</v>
      </c>
      <c r="D1233">
        <v>4</v>
      </c>
      <c r="E1233">
        <v>0</v>
      </c>
      <c r="F1233" s="5">
        <f>DetailTicketJuilletAout2021[[#This Row],[Qte]]*(DetailTicketJuilletAout2021[[#This Row],[PrixUnit]]*(1-DetailTicketJuilletAout2021[[#This Row],[Remise%]]))</f>
        <v>150</v>
      </c>
    </row>
    <row r="1234" spans="1:6" x14ac:dyDescent="0.25">
      <c r="A1234">
        <v>21753</v>
      </c>
      <c r="B1234">
        <v>65</v>
      </c>
      <c r="C1234">
        <v>16.010000000000002</v>
      </c>
      <c r="D1234">
        <v>4</v>
      </c>
      <c r="E1234">
        <v>0</v>
      </c>
      <c r="F1234" s="5">
        <f>DetailTicketJuilletAout2021[[#This Row],[Qte]]*(DetailTicketJuilletAout2021[[#This Row],[PrixUnit]]*(1-DetailTicketJuilletAout2021[[#This Row],[Remise%]]))</f>
        <v>64.040000000000006</v>
      </c>
    </row>
    <row r="1235" spans="1:6" x14ac:dyDescent="0.25">
      <c r="A1235">
        <v>21754</v>
      </c>
      <c r="B1235">
        <v>38</v>
      </c>
      <c r="C1235">
        <v>200.93</v>
      </c>
      <c r="D1235">
        <v>4</v>
      </c>
      <c r="E1235">
        <v>0.1</v>
      </c>
      <c r="F1235" s="5">
        <f>DetailTicketJuilletAout2021[[#This Row],[Qte]]*(DetailTicketJuilletAout2021[[#This Row],[PrixUnit]]*(1-DetailTicketJuilletAout2021[[#This Row],[Remise%]]))</f>
        <v>723.34800000000007</v>
      </c>
    </row>
    <row r="1236" spans="1:6" x14ac:dyDescent="0.25">
      <c r="A1236">
        <v>21754</v>
      </c>
      <c r="B1236">
        <v>71</v>
      </c>
      <c r="C1236">
        <v>16.46</v>
      </c>
      <c r="D1236">
        <v>4</v>
      </c>
      <c r="E1236">
        <v>0</v>
      </c>
      <c r="F1236" s="5">
        <f>DetailTicketJuilletAout2021[[#This Row],[Qte]]*(DetailTicketJuilletAout2021[[#This Row],[PrixUnit]]*(1-DetailTicketJuilletAout2021[[#This Row],[Remise%]]))</f>
        <v>65.84</v>
      </c>
    </row>
    <row r="1237" spans="1:6" x14ac:dyDescent="0.25">
      <c r="A1237">
        <v>21755</v>
      </c>
      <c r="B1237">
        <v>16</v>
      </c>
      <c r="C1237">
        <v>13.26</v>
      </c>
      <c r="D1237">
        <v>4</v>
      </c>
      <c r="E1237">
        <v>0</v>
      </c>
      <c r="F1237" s="5">
        <f>DetailTicketJuilletAout2021[[#This Row],[Qte]]*(DetailTicketJuilletAout2021[[#This Row],[PrixUnit]]*(1-DetailTicketJuilletAout2021[[#This Row],[Remise%]]))</f>
        <v>53.04</v>
      </c>
    </row>
    <row r="1238" spans="1:6" x14ac:dyDescent="0.25">
      <c r="A1238">
        <v>21755</v>
      </c>
      <c r="B1238">
        <v>42</v>
      </c>
      <c r="C1238">
        <v>10.67</v>
      </c>
      <c r="D1238">
        <v>4</v>
      </c>
      <c r="E1238">
        <v>0</v>
      </c>
      <c r="F1238" s="5">
        <f>DetailTicketJuilletAout2021[[#This Row],[Qte]]*(DetailTicketJuilletAout2021[[#This Row],[PrixUnit]]*(1-DetailTicketJuilletAout2021[[#This Row],[Remise%]]))</f>
        <v>42.68</v>
      </c>
    </row>
    <row r="1239" spans="1:6" x14ac:dyDescent="0.25">
      <c r="A1239">
        <v>21755</v>
      </c>
      <c r="B1239">
        <v>43</v>
      </c>
      <c r="C1239">
        <v>35.06</v>
      </c>
      <c r="D1239">
        <v>4</v>
      </c>
      <c r="E1239">
        <v>0</v>
      </c>
      <c r="F1239" s="5">
        <f>DetailTicketJuilletAout2021[[#This Row],[Qte]]*(DetailTicketJuilletAout2021[[#This Row],[PrixUnit]]*(1-DetailTicketJuilletAout2021[[#This Row],[Remise%]]))</f>
        <v>140.24</v>
      </c>
    </row>
    <row r="1240" spans="1:6" x14ac:dyDescent="0.25">
      <c r="A1240">
        <v>21756</v>
      </c>
      <c r="B1240">
        <v>23</v>
      </c>
      <c r="C1240">
        <v>6.86</v>
      </c>
      <c r="D1240">
        <v>4</v>
      </c>
      <c r="E1240">
        <v>0</v>
      </c>
      <c r="F1240" s="5">
        <f>DetailTicketJuilletAout2021[[#This Row],[Qte]]*(DetailTicketJuilletAout2021[[#This Row],[PrixUnit]]*(1-DetailTicketJuilletAout2021[[#This Row],[Remise%]]))</f>
        <v>27.44</v>
      </c>
    </row>
    <row r="1241" spans="1:6" x14ac:dyDescent="0.25">
      <c r="A1241">
        <v>21757</v>
      </c>
      <c r="B1241">
        <v>14</v>
      </c>
      <c r="C1241">
        <v>17.68</v>
      </c>
      <c r="D1241">
        <v>3</v>
      </c>
      <c r="E1241">
        <v>0</v>
      </c>
      <c r="F1241" s="5">
        <f>DetailTicketJuilletAout2021[[#This Row],[Qte]]*(DetailTicketJuilletAout2021[[#This Row],[PrixUnit]]*(1-DetailTicketJuilletAout2021[[#This Row],[Remise%]]))</f>
        <v>53.04</v>
      </c>
    </row>
    <row r="1242" spans="1:6" x14ac:dyDescent="0.25">
      <c r="A1242">
        <v>21757</v>
      </c>
      <c r="B1242">
        <v>53</v>
      </c>
      <c r="C1242">
        <v>25</v>
      </c>
      <c r="D1242">
        <v>4</v>
      </c>
      <c r="E1242">
        <v>0</v>
      </c>
      <c r="F1242" s="5">
        <f>DetailTicketJuilletAout2021[[#This Row],[Qte]]*(DetailTicketJuilletAout2021[[#This Row],[PrixUnit]]*(1-DetailTicketJuilletAout2021[[#This Row],[Remise%]]))</f>
        <v>100</v>
      </c>
    </row>
    <row r="1243" spans="1:6" x14ac:dyDescent="0.25">
      <c r="A1243">
        <v>21757</v>
      </c>
      <c r="B1243">
        <v>58</v>
      </c>
      <c r="C1243">
        <v>10.06</v>
      </c>
      <c r="D1243">
        <v>3</v>
      </c>
      <c r="E1243">
        <v>0</v>
      </c>
      <c r="F1243" s="5">
        <f>DetailTicketJuilletAout2021[[#This Row],[Qte]]*(DetailTicketJuilletAout2021[[#This Row],[PrixUnit]]*(1-DetailTicketJuilletAout2021[[#This Row],[Remise%]]))</f>
        <v>30.18</v>
      </c>
    </row>
    <row r="1244" spans="1:6" x14ac:dyDescent="0.25">
      <c r="A1244">
        <v>21758</v>
      </c>
      <c r="B1244">
        <v>10</v>
      </c>
      <c r="C1244">
        <v>23.63</v>
      </c>
      <c r="D1244">
        <v>4</v>
      </c>
      <c r="E1244">
        <v>0</v>
      </c>
      <c r="F1244" s="5">
        <f>DetailTicketJuilletAout2021[[#This Row],[Qte]]*(DetailTicketJuilletAout2021[[#This Row],[PrixUnit]]*(1-DetailTicketJuilletAout2021[[#This Row],[Remise%]]))</f>
        <v>94.52</v>
      </c>
    </row>
    <row r="1245" spans="1:6" x14ac:dyDescent="0.25">
      <c r="A1245">
        <v>21758</v>
      </c>
      <c r="B1245">
        <v>19</v>
      </c>
      <c r="C1245">
        <v>7.01</v>
      </c>
      <c r="D1245">
        <v>4</v>
      </c>
      <c r="E1245">
        <v>0</v>
      </c>
      <c r="F1245" s="5">
        <f>DetailTicketJuilletAout2021[[#This Row],[Qte]]*(DetailTicketJuilletAout2021[[#This Row],[PrixUnit]]*(1-DetailTicketJuilletAout2021[[#This Row],[Remise%]]))</f>
        <v>28.04</v>
      </c>
    </row>
    <row r="1246" spans="1:6" x14ac:dyDescent="0.25">
      <c r="A1246">
        <v>21758</v>
      </c>
      <c r="B1246">
        <v>44</v>
      </c>
      <c r="C1246">
        <v>14.79</v>
      </c>
      <c r="D1246">
        <v>3</v>
      </c>
      <c r="E1246">
        <v>0</v>
      </c>
      <c r="F1246" s="5">
        <f>DetailTicketJuilletAout2021[[#This Row],[Qte]]*(DetailTicketJuilletAout2021[[#This Row],[PrixUnit]]*(1-DetailTicketJuilletAout2021[[#This Row],[Remise%]]))</f>
        <v>44.37</v>
      </c>
    </row>
    <row r="1247" spans="1:6" x14ac:dyDescent="0.25">
      <c r="A1247">
        <v>21759</v>
      </c>
      <c r="B1247">
        <v>26</v>
      </c>
      <c r="C1247">
        <v>23.78</v>
      </c>
      <c r="D1247">
        <v>3</v>
      </c>
      <c r="E1247">
        <v>0.15</v>
      </c>
      <c r="F1247" s="5">
        <f>DetailTicketJuilletAout2021[[#This Row],[Qte]]*(DetailTicketJuilletAout2021[[#This Row],[PrixUnit]]*(1-DetailTicketJuilletAout2021[[#This Row],[Remise%]]))</f>
        <v>60.639000000000003</v>
      </c>
    </row>
    <row r="1248" spans="1:6" x14ac:dyDescent="0.25">
      <c r="A1248">
        <v>21759</v>
      </c>
      <c r="B1248">
        <v>33</v>
      </c>
      <c r="C1248">
        <v>1.83</v>
      </c>
      <c r="D1248">
        <v>4</v>
      </c>
      <c r="E1248">
        <v>0.15</v>
      </c>
      <c r="F1248" s="5">
        <f>DetailTicketJuilletAout2021[[#This Row],[Qte]]*(DetailTicketJuilletAout2021[[#This Row],[PrixUnit]]*(1-DetailTicketJuilletAout2021[[#This Row],[Remise%]]))</f>
        <v>6.2220000000000004</v>
      </c>
    </row>
    <row r="1249" spans="1:6" x14ac:dyDescent="0.25">
      <c r="A1249">
        <v>21760</v>
      </c>
      <c r="B1249">
        <v>12</v>
      </c>
      <c r="C1249">
        <v>28.97</v>
      </c>
      <c r="D1249">
        <v>4</v>
      </c>
      <c r="E1249">
        <v>0</v>
      </c>
      <c r="F1249" s="5">
        <f>DetailTicketJuilletAout2021[[#This Row],[Qte]]*(DetailTicketJuilletAout2021[[#This Row],[PrixUnit]]*(1-DetailTicketJuilletAout2021[[#This Row],[Remise%]]))</f>
        <v>115.88</v>
      </c>
    </row>
    <row r="1250" spans="1:6" x14ac:dyDescent="0.25">
      <c r="A1250">
        <v>21760</v>
      </c>
      <c r="B1250">
        <v>33</v>
      </c>
      <c r="C1250">
        <v>1.83</v>
      </c>
      <c r="D1250">
        <v>3</v>
      </c>
      <c r="E1250">
        <v>0</v>
      </c>
      <c r="F1250" s="5">
        <f>DetailTicketJuilletAout2021[[#This Row],[Qte]]*(DetailTicketJuilletAout2021[[#This Row],[PrixUnit]]*(1-DetailTicketJuilletAout2021[[#This Row],[Remise%]]))</f>
        <v>5.49</v>
      </c>
    </row>
    <row r="1251" spans="1:6" x14ac:dyDescent="0.25">
      <c r="A1251">
        <v>21760</v>
      </c>
      <c r="B1251">
        <v>41</v>
      </c>
      <c r="C1251">
        <v>7.32</v>
      </c>
      <c r="D1251">
        <v>4</v>
      </c>
      <c r="E1251">
        <v>0</v>
      </c>
      <c r="F1251" s="5">
        <f>DetailTicketJuilletAout2021[[#This Row],[Qte]]*(DetailTicketJuilletAout2021[[#This Row],[PrixUnit]]*(1-DetailTicketJuilletAout2021[[#This Row],[Remise%]]))</f>
        <v>29.28</v>
      </c>
    </row>
    <row r="1252" spans="1:6" x14ac:dyDescent="0.25">
      <c r="A1252">
        <v>21760</v>
      </c>
      <c r="B1252">
        <v>54</v>
      </c>
      <c r="C1252">
        <v>5.64</v>
      </c>
      <c r="D1252">
        <v>3</v>
      </c>
      <c r="E1252">
        <v>0</v>
      </c>
      <c r="F1252" s="5">
        <f>DetailTicketJuilletAout2021[[#This Row],[Qte]]*(DetailTicketJuilletAout2021[[#This Row],[PrixUnit]]*(1-DetailTicketJuilletAout2021[[#This Row],[Remise%]]))</f>
        <v>16.919999999999998</v>
      </c>
    </row>
    <row r="1253" spans="1:6" x14ac:dyDescent="0.25">
      <c r="A1253">
        <v>21761</v>
      </c>
      <c r="B1253">
        <v>59</v>
      </c>
      <c r="C1253">
        <v>41.92</v>
      </c>
      <c r="D1253">
        <v>4</v>
      </c>
      <c r="E1253">
        <v>0</v>
      </c>
      <c r="F1253" s="5">
        <f>DetailTicketJuilletAout2021[[#This Row],[Qte]]*(DetailTicketJuilletAout2021[[#This Row],[PrixUnit]]*(1-DetailTicketJuilletAout2021[[#This Row],[Remise%]]))</f>
        <v>167.68</v>
      </c>
    </row>
    <row r="1254" spans="1:6" x14ac:dyDescent="0.25">
      <c r="A1254">
        <v>21762</v>
      </c>
      <c r="B1254">
        <v>2</v>
      </c>
      <c r="C1254">
        <v>14.48</v>
      </c>
      <c r="D1254">
        <v>1</v>
      </c>
      <c r="E1254">
        <v>0</v>
      </c>
      <c r="F1254" s="5">
        <f>DetailTicketJuilletAout2021[[#This Row],[Qte]]*(DetailTicketJuilletAout2021[[#This Row],[PrixUnit]]*(1-DetailTicketJuilletAout2021[[#This Row],[Remise%]]))</f>
        <v>14.48</v>
      </c>
    </row>
    <row r="1255" spans="1:6" x14ac:dyDescent="0.25">
      <c r="A1255">
        <v>21762</v>
      </c>
      <c r="B1255">
        <v>31</v>
      </c>
      <c r="C1255">
        <v>9.4499999999999993</v>
      </c>
      <c r="D1255">
        <v>3</v>
      </c>
      <c r="E1255">
        <v>0.25</v>
      </c>
      <c r="F1255" s="5">
        <f>DetailTicketJuilletAout2021[[#This Row],[Qte]]*(DetailTicketJuilletAout2021[[#This Row],[PrixUnit]]*(1-DetailTicketJuilletAout2021[[#This Row],[Remise%]]))</f>
        <v>21.262499999999999</v>
      </c>
    </row>
    <row r="1256" spans="1:6" x14ac:dyDescent="0.25">
      <c r="A1256">
        <v>21762</v>
      </c>
      <c r="B1256">
        <v>42</v>
      </c>
      <c r="C1256">
        <v>10.67</v>
      </c>
      <c r="D1256">
        <v>3</v>
      </c>
      <c r="E1256">
        <v>0.25</v>
      </c>
      <c r="F1256" s="5">
        <f>DetailTicketJuilletAout2021[[#This Row],[Qte]]*(DetailTicketJuilletAout2021[[#This Row],[PrixUnit]]*(1-DetailTicketJuilletAout2021[[#This Row],[Remise%]]))</f>
        <v>24.0075</v>
      </c>
    </row>
    <row r="1257" spans="1:6" x14ac:dyDescent="0.25">
      <c r="A1257">
        <v>21762</v>
      </c>
      <c r="B1257">
        <v>44</v>
      </c>
      <c r="C1257">
        <v>14.83</v>
      </c>
      <c r="D1257">
        <v>4</v>
      </c>
      <c r="E1257">
        <v>0</v>
      </c>
      <c r="F1257" s="5">
        <f>DetailTicketJuilletAout2021[[#This Row],[Qte]]*(DetailTicketJuilletAout2021[[#This Row],[PrixUnit]]*(1-DetailTicketJuilletAout2021[[#This Row],[Remise%]]))</f>
        <v>59.32</v>
      </c>
    </row>
    <row r="1258" spans="1:6" x14ac:dyDescent="0.25">
      <c r="A1258">
        <v>21762</v>
      </c>
      <c r="B1258">
        <v>46</v>
      </c>
      <c r="C1258">
        <v>9.15</v>
      </c>
      <c r="D1258">
        <v>1</v>
      </c>
      <c r="E1258">
        <v>0</v>
      </c>
      <c r="F1258" s="5">
        <f>DetailTicketJuilletAout2021[[#This Row],[Qte]]*(DetailTicketJuilletAout2021[[#This Row],[PrixUnit]]*(1-DetailTicketJuilletAout2021[[#This Row],[Remise%]]))</f>
        <v>9.15</v>
      </c>
    </row>
    <row r="1259" spans="1:6" x14ac:dyDescent="0.25">
      <c r="A1259">
        <v>21762</v>
      </c>
      <c r="B1259">
        <v>70</v>
      </c>
      <c r="C1259">
        <v>11.43</v>
      </c>
      <c r="D1259">
        <v>1</v>
      </c>
      <c r="E1259">
        <v>0</v>
      </c>
      <c r="F1259" s="5">
        <f>DetailTicketJuilletAout2021[[#This Row],[Qte]]*(DetailTicketJuilletAout2021[[#This Row],[PrixUnit]]*(1-DetailTicketJuilletAout2021[[#This Row],[Remise%]]))</f>
        <v>11.43</v>
      </c>
    </row>
    <row r="1260" spans="1:6" x14ac:dyDescent="0.25">
      <c r="A1260">
        <v>21762</v>
      </c>
      <c r="B1260">
        <v>78</v>
      </c>
      <c r="C1260">
        <v>16.77</v>
      </c>
      <c r="D1260">
        <v>3</v>
      </c>
      <c r="E1260">
        <v>0</v>
      </c>
      <c r="F1260" s="5">
        <f>DetailTicketJuilletAout2021[[#This Row],[Qte]]*(DetailTicketJuilletAout2021[[#This Row],[PrixUnit]]*(1-DetailTicketJuilletAout2021[[#This Row],[Remise%]]))</f>
        <v>50.31</v>
      </c>
    </row>
    <row r="1261" spans="1:6" x14ac:dyDescent="0.25">
      <c r="A1261">
        <v>21762</v>
      </c>
      <c r="B1261">
        <v>82</v>
      </c>
      <c r="C1261">
        <v>6.59</v>
      </c>
      <c r="D1261">
        <v>1</v>
      </c>
      <c r="E1261">
        <v>0</v>
      </c>
      <c r="F1261" s="5">
        <f>DetailTicketJuilletAout2021[[#This Row],[Qte]]*(DetailTicketJuilletAout2021[[#This Row],[PrixUnit]]*(1-DetailTicketJuilletAout2021[[#This Row],[Remise%]]))</f>
        <v>6.59</v>
      </c>
    </row>
    <row r="1262" spans="1:6" x14ac:dyDescent="0.25">
      <c r="A1262">
        <v>21762</v>
      </c>
      <c r="B1262">
        <v>598</v>
      </c>
      <c r="C1262">
        <v>7.24</v>
      </c>
      <c r="D1262">
        <v>1</v>
      </c>
      <c r="E1262">
        <v>0</v>
      </c>
      <c r="F1262" s="5">
        <f>DetailTicketJuilletAout2021[[#This Row],[Qte]]*(DetailTicketJuilletAout2021[[#This Row],[PrixUnit]]*(1-DetailTicketJuilletAout2021[[#This Row],[Remise%]]))</f>
        <v>7.24</v>
      </c>
    </row>
    <row r="1263" spans="1:6" x14ac:dyDescent="0.25">
      <c r="A1263">
        <v>21763</v>
      </c>
      <c r="B1263">
        <v>19</v>
      </c>
      <c r="C1263">
        <v>7.01</v>
      </c>
      <c r="D1263">
        <v>3</v>
      </c>
      <c r="E1263">
        <v>0.1</v>
      </c>
      <c r="F1263" s="5">
        <f>DetailTicketJuilletAout2021[[#This Row],[Qte]]*(DetailTicketJuilletAout2021[[#This Row],[PrixUnit]]*(1-DetailTicketJuilletAout2021[[#This Row],[Remise%]]))</f>
        <v>18.927</v>
      </c>
    </row>
    <row r="1264" spans="1:6" x14ac:dyDescent="0.25">
      <c r="A1264">
        <v>21763</v>
      </c>
      <c r="B1264">
        <v>21</v>
      </c>
      <c r="C1264">
        <v>7.62</v>
      </c>
      <c r="D1264">
        <v>4</v>
      </c>
      <c r="E1264">
        <v>0.1</v>
      </c>
      <c r="F1264" s="5">
        <f>DetailTicketJuilletAout2021[[#This Row],[Qte]]*(DetailTicketJuilletAout2021[[#This Row],[PrixUnit]]*(1-DetailTicketJuilletAout2021[[#This Row],[Remise%]]))</f>
        <v>27.432000000000002</v>
      </c>
    </row>
    <row r="1265" spans="1:6" x14ac:dyDescent="0.25">
      <c r="A1265">
        <v>21763</v>
      </c>
      <c r="B1265">
        <v>64</v>
      </c>
      <c r="C1265">
        <v>25.31</v>
      </c>
      <c r="D1265">
        <v>3</v>
      </c>
      <c r="E1265">
        <v>0</v>
      </c>
      <c r="F1265" s="5">
        <f>DetailTicketJuilletAout2021[[#This Row],[Qte]]*(DetailTicketJuilletAout2021[[#This Row],[PrixUnit]]*(1-DetailTicketJuilletAout2021[[#This Row],[Remise%]]))</f>
        <v>75.929999999999993</v>
      </c>
    </row>
    <row r="1266" spans="1:6" x14ac:dyDescent="0.25">
      <c r="A1266">
        <v>21764</v>
      </c>
      <c r="B1266">
        <v>33</v>
      </c>
      <c r="C1266">
        <v>1.83</v>
      </c>
      <c r="D1266">
        <v>3</v>
      </c>
      <c r="E1266">
        <v>0</v>
      </c>
      <c r="F1266" s="5">
        <f>DetailTicketJuilletAout2021[[#This Row],[Qte]]*(DetailTicketJuilletAout2021[[#This Row],[PrixUnit]]*(1-DetailTicketJuilletAout2021[[#This Row],[Remise%]]))</f>
        <v>5.49</v>
      </c>
    </row>
    <row r="1267" spans="1:6" x14ac:dyDescent="0.25">
      <c r="A1267">
        <v>21764</v>
      </c>
      <c r="B1267">
        <v>66</v>
      </c>
      <c r="C1267">
        <v>12.96</v>
      </c>
      <c r="D1267">
        <v>4</v>
      </c>
      <c r="E1267">
        <v>0</v>
      </c>
      <c r="F1267" s="5">
        <f>DetailTicketJuilletAout2021[[#This Row],[Qte]]*(DetailTicketJuilletAout2021[[#This Row],[PrixUnit]]*(1-DetailTicketJuilletAout2021[[#This Row],[Remise%]]))</f>
        <v>51.84</v>
      </c>
    </row>
    <row r="1268" spans="1:6" x14ac:dyDescent="0.25">
      <c r="A1268">
        <v>21764</v>
      </c>
      <c r="B1268">
        <v>75</v>
      </c>
      <c r="C1268">
        <v>5.95</v>
      </c>
      <c r="D1268">
        <v>3</v>
      </c>
      <c r="E1268">
        <v>0</v>
      </c>
      <c r="F1268" s="5">
        <f>DetailTicketJuilletAout2021[[#This Row],[Qte]]*(DetailTicketJuilletAout2021[[#This Row],[PrixUnit]]*(1-DetailTicketJuilletAout2021[[#This Row],[Remise%]]))</f>
        <v>17.850000000000001</v>
      </c>
    </row>
    <row r="1269" spans="1:6" x14ac:dyDescent="0.25">
      <c r="A1269">
        <v>21765</v>
      </c>
      <c r="B1269">
        <v>52</v>
      </c>
      <c r="C1269">
        <v>5.34</v>
      </c>
      <c r="D1269">
        <v>4</v>
      </c>
      <c r="E1269">
        <v>0</v>
      </c>
      <c r="F1269" s="5">
        <f>DetailTicketJuilletAout2021[[#This Row],[Qte]]*(DetailTicketJuilletAout2021[[#This Row],[PrixUnit]]*(1-DetailTicketJuilletAout2021[[#This Row],[Remise%]]))</f>
        <v>21.36</v>
      </c>
    </row>
    <row r="1270" spans="1:6" x14ac:dyDescent="0.25">
      <c r="A1270">
        <v>21766</v>
      </c>
      <c r="B1270">
        <v>40</v>
      </c>
      <c r="C1270">
        <v>14.03</v>
      </c>
      <c r="D1270">
        <v>3</v>
      </c>
      <c r="E1270">
        <v>0</v>
      </c>
      <c r="F1270" s="5">
        <f>DetailTicketJuilletAout2021[[#This Row],[Qte]]*(DetailTicketJuilletAout2021[[#This Row],[PrixUnit]]*(1-DetailTicketJuilletAout2021[[#This Row],[Remise%]]))</f>
        <v>42.089999999999996</v>
      </c>
    </row>
    <row r="1271" spans="1:6" x14ac:dyDescent="0.25">
      <c r="A1271">
        <v>21766</v>
      </c>
      <c r="B1271">
        <v>47</v>
      </c>
      <c r="C1271">
        <v>7.32</v>
      </c>
      <c r="D1271">
        <v>3</v>
      </c>
      <c r="E1271">
        <v>0</v>
      </c>
      <c r="F1271" s="5">
        <f>DetailTicketJuilletAout2021[[#This Row],[Qte]]*(DetailTicketJuilletAout2021[[#This Row],[PrixUnit]]*(1-DetailTicketJuilletAout2021[[#This Row],[Remise%]]))</f>
        <v>21.96</v>
      </c>
    </row>
    <row r="1272" spans="1:6" x14ac:dyDescent="0.25">
      <c r="A1272">
        <v>21766</v>
      </c>
      <c r="B1272">
        <v>60</v>
      </c>
      <c r="C1272">
        <v>25.92</v>
      </c>
      <c r="D1272">
        <v>3</v>
      </c>
      <c r="E1272">
        <v>0</v>
      </c>
      <c r="F1272" s="5">
        <f>DetailTicketJuilletAout2021[[#This Row],[Qte]]*(DetailTicketJuilletAout2021[[#This Row],[PrixUnit]]*(1-DetailTicketJuilletAout2021[[#This Row],[Remise%]]))</f>
        <v>77.760000000000005</v>
      </c>
    </row>
    <row r="1273" spans="1:6" x14ac:dyDescent="0.25">
      <c r="A1273">
        <v>21767</v>
      </c>
      <c r="B1273">
        <v>10</v>
      </c>
      <c r="C1273">
        <v>23.63</v>
      </c>
      <c r="D1273">
        <v>3</v>
      </c>
      <c r="E1273">
        <v>0</v>
      </c>
      <c r="F1273" s="5">
        <f>DetailTicketJuilletAout2021[[#This Row],[Qte]]*(DetailTicketJuilletAout2021[[#This Row],[PrixUnit]]*(1-DetailTicketJuilletAout2021[[#This Row],[Remise%]]))</f>
        <v>70.89</v>
      </c>
    </row>
    <row r="1274" spans="1:6" x14ac:dyDescent="0.25">
      <c r="A1274">
        <v>21767</v>
      </c>
      <c r="B1274">
        <v>41</v>
      </c>
      <c r="C1274">
        <v>7.32</v>
      </c>
      <c r="D1274">
        <v>4</v>
      </c>
      <c r="E1274">
        <v>0</v>
      </c>
      <c r="F1274" s="5">
        <f>DetailTicketJuilletAout2021[[#This Row],[Qte]]*(DetailTicketJuilletAout2021[[#This Row],[PrixUnit]]*(1-DetailTicketJuilletAout2021[[#This Row],[Remise%]]))</f>
        <v>29.28</v>
      </c>
    </row>
    <row r="1275" spans="1:6" x14ac:dyDescent="0.25">
      <c r="A1275">
        <v>21767</v>
      </c>
      <c r="B1275">
        <v>47</v>
      </c>
      <c r="C1275">
        <v>7.32</v>
      </c>
      <c r="D1275">
        <v>4</v>
      </c>
      <c r="E1275">
        <v>0</v>
      </c>
      <c r="F1275" s="5">
        <f>DetailTicketJuilletAout2021[[#This Row],[Qte]]*(DetailTicketJuilletAout2021[[#This Row],[PrixUnit]]*(1-DetailTicketJuilletAout2021[[#This Row],[Remise%]]))</f>
        <v>29.28</v>
      </c>
    </row>
    <row r="1276" spans="1:6" x14ac:dyDescent="0.25">
      <c r="A1276">
        <v>21768</v>
      </c>
      <c r="B1276">
        <v>17</v>
      </c>
      <c r="C1276">
        <v>29.73</v>
      </c>
      <c r="D1276">
        <v>3</v>
      </c>
      <c r="E1276">
        <v>0.2</v>
      </c>
      <c r="F1276" s="5">
        <f>DetailTicketJuilletAout2021[[#This Row],[Qte]]*(DetailTicketJuilletAout2021[[#This Row],[PrixUnit]]*(1-DetailTicketJuilletAout2021[[#This Row],[Remise%]]))</f>
        <v>71.352000000000004</v>
      </c>
    </row>
    <row r="1277" spans="1:6" x14ac:dyDescent="0.25">
      <c r="A1277">
        <v>21768</v>
      </c>
      <c r="B1277">
        <v>26</v>
      </c>
      <c r="C1277">
        <v>23.78</v>
      </c>
      <c r="D1277">
        <v>4</v>
      </c>
      <c r="E1277">
        <v>0</v>
      </c>
      <c r="F1277" s="5">
        <f>DetailTicketJuilletAout2021[[#This Row],[Qte]]*(DetailTicketJuilletAout2021[[#This Row],[PrixUnit]]*(1-DetailTicketJuilletAout2021[[#This Row],[Remise%]]))</f>
        <v>95.12</v>
      </c>
    </row>
    <row r="1278" spans="1:6" x14ac:dyDescent="0.25">
      <c r="A1278">
        <v>21769</v>
      </c>
      <c r="B1278">
        <v>9</v>
      </c>
      <c r="C1278">
        <v>73.94</v>
      </c>
      <c r="D1278">
        <v>4</v>
      </c>
      <c r="E1278">
        <v>0.25</v>
      </c>
      <c r="F1278" s="5">
        <f>DetailTicketJuilletAout2021[[#This Row],[Qte]]*(DetailTicketJuilletAout2021[[#This Row],[PrixUnit]]*(1-DetailTicketJuilletAout2021[[#This Row],[Remise%]]))</f>
        <v>221.82</v>
      </c>
    </row>
    <row r="1279" spans="1:6" x14ac:dyDescent="0.25">
      <c r="A1279">
        <v>21769</v>
      </c>
      <c r="B1279">
        <v>29</v>
      </c>
      <c r="C1279">
        <v>94.37</v>
      </c>
      <c r="D1279">
        <v>4</v>
      </c>
      <c r="E1279">
        <v>0</v>
      </c>
      <c r="F1279" s="5">
        <f>DetailTicketJuilletAout2021[[#This Row],[Qte]]*(DetailTicketJuilletAout2021[[#This Row],[PrixUnit]]*(1-DetailTicketJuilletAout2021[[#This Row],[Remise%]]))</f>
        <v>377.48</v>
      </c>
    </row>
    <row r="1280" spans="1:6" x14ac:dyDescent="0.25">
      <c r="A1280">
        <v>21769</v>
      </c>
      <c r="B1280">
        <v>36</v>
      </c>
      <c r="C1280">
        <v>14.48</v>
      </c>
      <c r="D1280">
        <v>4</v>
      </c>
      <c r="E1280">
        <v>0.25</v>
      </c>
      <c r="F1280" s="5">
        <f>DetailTicketJuilletAout2021[[#This Row],[Qte]]*(DetailTicketJuilletAout2021[[#This Row],[PrixUnit]]*(1-DetailTicketJuilletAout2021[[#This Row],[Remise%]]))</f>
        <v>43.44</v>
      </c>
    </row>
    <row r="1281" spans="1:6" x14ac:dyDescent="0.25">
      <c r="A1281">
        <v>21770</v>
      </c>
      <c r="B1281">
        <v>10</v>
      </c>
      <c r="C1281">
        <v>23.63</v>
      </c>
      <c r="D1281">
        <v>4</v>
      </c>
      <c r="E1281">
        <v>0.1</v>
      </c>
      <c r="F1281" s="5">
        <f>DetailTicketJuilletAout2021[[#This Row],[Qte]]*(DetailTicketJuilletAout2021[[#This Row],[PrixUnit]]*(1-DetailTicketJuilletAout2021[[#This Row],[Remise%]]))</f>
        <v>85.067999999999998</v>
      </c>
    </row>
    <row r="1282" spans="1:6" x14ac:dyDescent="0.25">
      <c r="A1282">
        <v>21770</v>
      </c>
      <c r="B1282">
        <v>28</v>
      </c>
      <c r="C1282">
        <v>34.76</v>
      </c>
      <c r="D1282">
        <v>4</v>
      </c>
      <c r="E1282">
        <v>0.1</v>
      </c>
      <c r="F1282" s="5">
        <f>DetailTicketJuilletAout2021[[#This Row],[Qte]]*(DetailTicketJuilletAout2021[[#This Row],[PrixUnit]]*(1-DetailTicketJuilletAout2021[[#This Row],[Remise%]]))</f>
        <v>125.136</v>
      </c>
    </row>
    <row r="1283" spans="1:6" x14ac:dyDescent="0.25">
      <c r="A1283">
        <v>21770</v>
      </c>
      <c r="B1283">
        <v>34</v>
      </c>
      <c r="C1283">
        <v>10.67</v>
      </c>
      <c r="D1283">
        <v>4</v>
      </c>
      <c r="E1283">
        <v>0</v>
      </c>
      <c r="F1283" s="5">
        <f>DetailTicketJuilletAout2021[[#This Row],[Qte]]*(DetailTicketJuilletAout2021[[#This Row],[PrixUnit]]*(1-DetailTicketJuilletAout2021[[#This Row],[Remise%]]))</f>
        <v>42.68</v>
      </c>
    </row>
    <row r="1284" spans="1:6" x14ac:dyDescent="0.25">
      <c r="A1284">
        <v>21771</v>
      </c>
      <c r="B1284">
        <v>1</v>
      </c>
      <c r="C1284">
        <v>13.72</v>
      </c>
      <c r="D1284">
        <v>3</v>
      </c>
      <c r="E1284">
        <v>0.25</v>
      </c>
      <c r="F1284" s="5">
        <f>DetailTicketJuilletAout2021[[#This Row],[Qte]]*(DetailTicketJuilletAout2021[[#This Row],[PrixUnit]]*(1-DetailTicketJuilletAout2021[[#This Row],[Remise%]]))</f>
        <v>30.870000000000005</v>
      </c>
    </row>
    <row r="1285" spans="1:6" x14ac:dyDescent="0.25">
      <c r="A1285">
        <v>21772</v>
      </c>
      <c r="B1285">
        <v>56</v>
      </c>
      <c r="C1285">
        <v>28.97</v>
      </c>
      <c r="D1285">
        <v>3</v>
      </c>
      <c r="E1285">
        <v>0.25</v>
      </c>
      <c r="F1285" s="5">
        <f>DetailTicketJuilletAout2021[[#This Row],[Qte]]*(DetailTicketJuilletAout2021[[#This Row],[PrixUnit]]*(1-DetailTicketJuilletAout2021[[#This Row],[Remise%]]))</f>
        <v>65.182500000000005</v>
      </c>
    </row>
    <row r="1286" spans="1:6" x14ac:dyDescent="0.25">
      <c r="A1286">
        <v>21772</v>
      </c>
      <c r="B1286">
        <v>77</v>
      </c>
      <c r="C1286">
        <v>9.91</v>
      </c>
      <c r="D1286">
        <v>3</v>
      </c>
      <c r="E1286">
        <v>0.25</v>
      </c>
      <c r="F1286" s="5">
        <f>DetailTicketJuilletAout2021[[#This Row],[Qte]]*(DetailTicketJuilletAout2021[[#This Row],[PrixUnit]]*(1-DetailTicketJuilletAout2021[[#This Row],[Remise%]]))</f>
        <v>22.297499999999999</v>
      </c>
    </row>
    <row r="1287" spans="1:6" x14ac:dyDescent="0.25">
      <c r="A1287">
        <v>21773</v>
      </c>
      <c r="B1287">
        <v>1</v>
      </c>
      <c r="C1287">
        <v>13.72</v>
      </c>
      <c r="D1287">
        <v>3</v>
      </c>
      <c r="E1287">
        <v>0</v>
      </c>
      <c r="F1287" s="5">
        <f>DetailTicketJuilletAout2021[[#This Row],[Qte]]*(DetailTicketJuilletAout2021[[#This Row],[PrixUnit]]*(1-DetailTicketJuilletAout2021[[#This Row],[Remise%]]))</f>
        <v>41.160000000000004</v>
      </c>
    </row>
    <row r="1288" spans="1:6" x14ac:dyDescent="0.25">
      <c r="A1288">
        <v>21773</v>
      </c>
      <c r="B1288">
        <v>29</v>
      </c>
      <c r="C1288">
        <v>94.37</v>
      </c>
      <c r="D1288">
        <v>3</v>
      </c>
      <c r="E1288">
        <v>0</v>
      </c>
      <c r="F1288" s="5">
        <f>DetailTicketJuilletAout2021[[#This Row],[Qte]]*(DetailTicketJuilletAout2021[[#This Row],[PrixUnit]]*(1-DetailTicketJuilletAout2021[[#This Row],[Remise%]]))</f>
        <v>283.11</v>
      </c>
    </row>
    <row r="1289" spans="1:6" x14ac:dyDescent="0.25">
      <c r="A1289">
        <v>21773</v>
      </c>
      <c r="B1289">
        <v>43</v>
      </c>
      <c r="C1289">
        <v>35.06</v>
      </c>
      <c r="D1289">
        <v>3</v>
      </c>
      <c r="E1289">
        <v>0</v>
      </c>
      <c r="F1289" s="5">
        <f>DetailTicketJuilletAout2021[[#This Row],[Qte]]*(DetailTicketJuilletAout2021[[#This Row],[PrixUnit]]*(1-DetailTicketJuilletAout2021[[#This Row],[Remise%]]))</f>
        <v>105.18</v>
      </c>
    </row>
    <row r="1290" spans="1:6" x14ac:dyDescent="0.25">
      <c r="A1290">
        <v>21773</v>
      </c>
      <c r="B1290">
        <v>44</v>
      </c>
      <c r="C1290">
        <v>14.79</v>
      </c>
      <c r="D1290">
        <v>3</v>
      </c>
      <c r="E1290">
        <v>0</v>
      </c>
      <c r="F1290" s="5">
        <f>DetailTicketJuilletAout2021[[#This Row],[Qte]]*(DetailTicketJuilletAout2021[[#This Row],[PrixUnit]]*(1-DetailTicketJuilletAout2021[[#This Row],[Remise%]]))</f>
        <v>44.37</v>
      </c>
    </row>
    <row r="1291" spans="1:6" x14ac:dyDescent="0.25">
      <c r="A1291">
        <v>21773</v>
      </c>
      <c r="B1291">
        <v>62</v>
      </c>
      <c r="C1291">
        <v>37.5</v>
      </c>
      <c r="D1291">
        <v>3</v>
      </c>
      <c r="E1291">
        <v>0</v>
      </c>
      <c r="F1291" s="5">
        <f>DetailTicketJuilletAout2021[[#This Row],[Qte]]*(DetailTicketJuilletAout2021[[#This Row],[PrixUnit]]*(1-DetailTicketJuilletAout2021[[#This Row],[Remise%]]))</f>
        <v>112.5</v>
      </c>
    </row>
    <row r="1292" spans="1:6" x14ac:dyDescent="0.25">
      <c r="A1292">
        <v>21774</v>
      </c>
      <c r="B1292">
        <v>63</v>
      </c>
      <c r="C1292">
        <v>33.54</v>
      </c>
      <c r="D1292">
        <v>3</v>
      </c>
      <c r="E1292">
        <v>0</v>
      </c>
      <c r="F1292" s="5">
        <f>DetailTicketJuilletAout2021[[#This Row],[Qte]]*(DetailTicketJuilletAout2021[[#This Row],[PrixUnit]]*(1-DetailTicketJuilletAout2021[[#This Row],[Remise%]]))</f>
        <v>100.62</v>
      </c>
    </row>
    <row r="1293" spans="1:6" x14ac:dyDescent="0.25">
      <c r="A1293">
        <v>21775</v>
      </c>
      <c r="B1293">
        <v>9</v>
      </c>
      <c r="C1293">
        <v>73.94</v>
      </c>
      <c r="D1293">
        <v>4</v>
      </c>
      <c r="E1293">
        <v>0</v>
      </c>
      <c r="F1293" s="5">
        <f>DetailTicketJuilletAout2021[[#This Row],[Qte]]*(DetailTicketJuilletAout2021[[#This Row],[PrixUnit]]*(1-DetailTicketJuilletAout2021[[#This Row],[Remise%]]))</f>
        <v>295.76</v>
      </c>
    </row>
    <row r="1294" spans="1:6" x14ac:dyDescent="0.25">
      <c r="A1294">
        <v>21775</v>
      </c>
      <c r="B1294">
        <v>54</v>
      </c>
      <c r="C1294">
        <v>5.64</v>
      </c>
      <c r="D1294">
        <v>4</v>
      </c>
      <c r="E1294">
        <v>0.15</v>
      </c>
      <c r="F1294" s="5">
        <f>DetailTicketJuilletAout2021[[#This Row],[Qte]]*(DetailTicketJuilletAout2021[[#This Row],[PrixUnit]]*(1-DetailTicketJuilletAout2021[[#This Row],[Remise%]]))</f>
        <v>19.175999999999998</v>
      </c>
    </row>
    <row r="1295" spans="1:6" x14ac:dyDescent="0.25">
      <c r="A1295">
        <v>21775</v>
      </c>
      <c r="B1295">
        <v>69</v>
      </c>
      <c r="C1295">
        <v>27.44</v>
      </c>
      <c r="D1295">
        <v>3</v>
      </c>
      <c r="E1295">
        <v>0.15</v>
      </c>
      <c r="F1295" s="5">
        <f>DetailTicketJuilletAout2021[[#This Row],[Qte]]*(DetailTicketJuilletAout2021[[#This Row],[PrixUnit]]*(1-DetailTicketJuilletAout2021[[#This Row],[Remise%]]))</f>
        <v>69.972000000000008</v>
      </c>
    </row>
    <row r="1296" spans="1:6" x14ac:dyDescent="0.25">
      <c r="A1296">
        <v>21775</v>
      </c>
      <c r="B1296">
        <v>73</v>
      </c>
      <c r="C1296">
        <v>11.43</v>
      </c>
      <c r="D1296">
        <v>4</v>
      </c>
      <c r="E1296">
        <v>0.15</v>
      </c>
      <c r="F1296" s="5">
        <f>DetailTicketJuilletAout2021[[#This Row],[Qte]]*(DetailTicketJuilletAout2021[[#This Row],[PrixUnit]]*(1-DetailTicketJuilletAout2021[[#This Row],[Remise%]]))</f>
        <v>38.861999999999995</v>
      </c>
    </row>
    <row r="1297" spans="1:6" x14ac:dyDescent="0.25">
      <c r="A1297">
        <v>21776</v>
      </c>
      <c r="B1297">
        <v>7</v>
      </c>
      <c r="C1297">
        <v>22.87</v>
      </c>
      <c r="D1297">
        <v>4</v>
      </c>
      <c r="E1297">
        <v>0</v>
      </c>
      <c r="F1297" s="5">
        <f>DetailTicketJuilletAout2021[[#This Row],[Qte]]*(DetailTicketJuilletAout2021[[#This Row],[PrixUnit]]*(1-DetailTicketJuilletAout2021[[#This Row],[Remise%]]))</f>
        <v>91.48</v>
      </c>
    </row>
    <row r="1298" spans="1:6" x14ac:dyDescent="0.25">
      <c r="A1298">
        <v>21776</v>
      </c>
      <c r="B1298">
        <v>59</v>
      </c>
      <c r="C1298">
        <v>41.92</v>
      </c>
      <c r="D1298">
        <v>3</v>
      </c>
      <c r="E1298">
        <v>0</v>
      </c>
      <c r="F1298" s="5">
        <f>DetailTicketJuilletAout2021[[#This Row],[Qte]]*(DetailTicketJuilletAout2021[[#This Row],[PrixUnit]]*(1-DetailTicketJuilletAout2021[[#This Row],[Remise%]]))</f>
        <v>125.76</v>
      </c>
    </row>
    <row r="1299" spans="1:6" x14ac:dyDescent="0.25">
      <c r="A1299">
        <v>21776</v>
      </c>
      <c r="B1299">
        <v>70</v>
      </c>
      <c r="C1299">
        <v>11.43</v>
      </c>
      <c r="D1299">
        <v>4</v>
      </c>
      <c r="E1299">
        <v>0</v>
      </c>
      <c r="F1299" s="5">
        <f>DetailTicketJuilletAout2021[[#This Row],[Qte]]*(DetailTicketJuilletAout2021[[#This Row],[PrixUnit]]*(1-DetailTicketJuilletAout2021[[#This Row],[Remise%]]))</f>
        <v>45.72</v>
      </c>
    </row>
    <row r="1300" spans="1:6" x14ac:dyDescent="0.25">
      <c r="A1300">
        <v>21777</v>
      </c>
      <c r="B1300">
        <v>8</v>
      </c>
      <c r="C1300">
        <v>30.49</v>
      </c>
      <c r="D1300">
        <v>4</v>
      </c>
      <c r="E1300">
        <v>0</v>
      </c>
      <c r="F1300" s="5">
        <f>DetailTicketJuilletAout2021[[#This Row],[Qte]]*(DetailTicketJuilletAout2021[[#This Row],[PrixUnit]]*(1-DetailTicketJuilletAout2021[[#This Row],[Remise%]]))</f>
        <v>121.96</v>
      </c>
    </row>
    <row r="1301" spans="1:6" x14ac:dyDescent="0.25">
      <c r="A1301">
        <v>21777</v>
      </c>
      <c r="B1301">
        <v>12</v>
      </c>
      <c r="C1301">
        <v>28.97</v>
      </c>
      <c r="D1301">
        <v>4</v>
      </c>
      <c r="E1301">
        <v>0</v>
      </c>
      <c r="F1301" s="5">
        <f>DetailTicketJuilletAout2021[[#This Row],[Qte]]*(DetailTicketJuilletAout2021[[#This Row],[PrixUnit]]*(1-DetailTicketJuilletAout2021[[#This Row],[Remise%]]))</f>
        <v>115.88</v>
      </c>
    </row>
    <row r="1302" spans="1:6" x14ac:dyDescent="0.25">
      <c r="A1302">
        <v>21777</v>
      </c>
      <c r="B1302">
        <v>24</v>
      </c>
      <c r="C1302">
        <v>3.35</v>
      </c>
      <c r="D1302">
        <v>3</v>
      </c>
      <c r="E1302">
        <v>0</v>
      </c>
      <c r="F1302" s="5">
        <f>DetailTicketJuilletAout2021[[#This Row],[Qte]]*(DetailTicketJuilletAout2021[[#This Row],[PrixUnit]]*(1-DetailTicketJuilletAout2021[[#This Row],[Remise%]]))</f>
        <v>10.050000000000001</v>
      </c>
    </row>
    <row r="1303" spans="1:6" x14ac:dyDescent="0.25">
      <c r="A1303">
        <v>21778</v>
      </c>
      <c r="B1303">
        <v>17</v>
      </c>
      <c r="C1303">
        <v>29.73</v>
      </c>
      <c r="D1303">
        <v>3</v>
      </c>
      <c r="E1303">
        <v>0</v>
      </c>
      <c r="F1303" s="5">
        <f>DetailTicketJuilletAout2021[[#This Row],[Qte]]*(DetailTicketJuilletAout2021[[#This Row],[PrixUnit]]*(1-DetailTicketJuilletAout2021[[#This Row],[Remise%]]))</f>
        <v>89.19</v>
      </c>
    </row>
    <row r="1304" spans="1:6" x14ac:dyDescent="0.25">
      <c r="A1304">
        <v>21778</v>
      </c>
      <c r="B1304">
        <v>46</v>
      </c>
      <c r="C1304">
        <v>9.15</v>
      </c>
      <c r="D1304">
        <v>4</v>
      </c>
      <c r="E1304">
        <v>0</v>
      </c>
      <c r="F1304" s="5">
        <f>DetailTicketJuilletAout2021[[#This Row],[Qte]]*(DetailTicketJuilletAout2021[[#This Row],[PrixUnit]]*(1-DetailTicketJuilletAout2021[[#This Row],[Remise%]]))</f>
        <v>36.6</v>
      </c>
    </row>
    <row r="1305" spans="1:6" x14ac:dyDescent="0.25">
      <c r="A1305">
        <v>21779</v>
      </c>
      <c r="B1305">
        <v>19</v>
      </c>
      <c r="C1305">
        <v>7.01</v>
      </c>
      <c r="D1305">
        <v>4</v>
      </c>
      <c r="E1305">
        <v>0.25</v>
      </c>
      <c r="F1305" s="5">
        <f>DetailTicketJuilletAout2021[[#This Row],[Qte]]*(DetailTicketJuilletAout2021[[#This Row],[PrixUnit]]*(1-DetailTicketJuilletAout2021[[#This Row],[Remise%]]))</f>
        <v>21.03</v>
      </c>
    </row>
    <row r="1306" spans="1:6" x14ac:dyDescent="0.25">
      <c r="A1306">
        <v>21779</v>
      </c>
      <c r="B1306">
        <v>35</v>
      </c>
      <c r="C1306">
        <v>13.72</v>
      </c>
      <c r="D1306">
        <v>4</v>
      </c>
      <c r="E1306">
        <v>0.25</v>
      </c>
      <c r="F1306" s="5">
        <f>DetailTicketJuilletAout2021[[#This Row],[Qte]]*(DetailTicketJuilletAout2021[[#This Row],[PrixUnit]]*(1-DetailTicketJuilletAout2021[[#This Row],[Remise%]]))</f>
        <v>41.160000000000004</v>
      </c>
    </row>
    <row r="1307" spans="1:6" x14ac:dyDescent="0.25">
      <c r="A1307">
        <v>21779</v>
      </c>
      <c r="B1307">
        <v>58</v>
      </c>
      <c r="C1307">
        <v>10.06</v>
      </c>
      <c r="D1307">
        <v>3</v>
      </c>
      <c r="E1307">
        <v>0.25</v>
      </c>
      <c r="F1307" s="5">
        <f>DetailTicketJuilletAout2021[[#This Row],[Qte]]*(DetailTicketJuilletAout2021[[#This Row],[PrixUnit]]*(1-DetailTicketJuilletAout2021[[#This Row],[Remise%]]))</f>
        <v>22.634999999999998</v>
      </c>
    </row>
    <row r="1308" spans="1:6" x14ac:dyDescent="0.25">
      <c r="A1308">
        <v>21779</v>
      </c>
      <c r="B1308">
        <v>70</v>
      </c>
      <c r="C1308">
        <v>11.43</v>
      </c>
      <c r="D1308">
        <v>3</v>
      </c>
      <c r="E1308">
        <v>0.25</v>
      </c>
      <c r="F1308" s="5">
        <f>DetailTicketJuilletAout2021[[#This Row],[Qte]]*(DetailTicketJuilletAout2021[[#This Row],[PrixUnit]]*(1-DetailTicketJuilletAout2021[[#This Row],[Remise%]]))</f>
        <v>25.717500000000001</v>
      </c>
    </row>
    <row r="1309" spans="1:6" x14ac:dyDescent="0.25">
      <c r="A1309">
        <v>21780</v>
      </c>
      <c r="B1309">
        <v>11</v>
      </c>
      <c r="C1309">
        <v>16.010000000000002</v>
      </c>
      <c r="D1309">
        <v>4</v>
      </c>
      <c r="E1309">
        <v>0</v>
      </c>
      <c r="F1309" s="5">
        <f>DetailTicketJuilletAout2021[[#This Row],[Qte]]*(DetailTicketJuilletAout2021[[#This Row],[PrixUnit]]*(1-DetailTicketJuilletAout2021[[#This Row],[Remise%]]))</f>
        <v>64.040000000000006</v>
      </c>
    </row>
    <row r="1310" spans="1:6" x14ac:dyDescent="0.25">
      <c r="A1310">
        <v>21780</v>
      </c>
      <c r="B1310">
        <v>17</v>
      </c>
      <c r="C1310">
        <v>29.73</v>
      </c>
      <c r="D1310">
        <v>4</v>
      </c>
      <c r="E1310">
        <v>0.05</v>
      </c>
      <c r="F1310" s="5">
        <f>DetailTicketJuilletAout2021[[#This Row],[Qte]]*(DetailTicketJuilletAout2021[[#This Row],[PrixUnit]]*(1-DetailTicketJuilletAout2021[[#This Row],[Remise%]]))</f>
        <v>112.97399999999999</v>
      </c>
    </row>
    <row r="1311" spans="1:6" x14ac:dyDescent="0.25">
      <c r="A1311">
        <v>21780</v>
      </c>
      <c r="B1311">
        <v>29</v>
      </c>
      <c r="C1311">
        <v>94.37</v>
      </c>
      <c r="D1311">
        <v>4</v>
      </c>
      <c r="E1311">
        <v>0.05</v>
      </c>
      <c r="F1311" s="5">
        <f>DetailTicketJuilletAout2021[[#This Row],[Qte]]*(DetailTicketJuilletAout2021[[#This Row],[PrixUnit]]*(1-DetailTicketJuilletAout2021[[#This Row],[Remise%]]))</f>
        <v>358.60599999999999</v>
      </c>
    </row>
    <row r="1312" spans="1:6" x14ac:dyDescent="0.25">
      <c r="A1312">
        <v>21780</v>
      </c>
      <c r="B1312">
        <v>65</v>
      </c>
      <c r="C1312">
        <v>16.010000000000002</v>
      </c>
      <c r="D1312">
        <v>4</v>
      </c>
      <c r="E1312">
        <v>0.05</v>
      </c>
      <c r="F1312" s="5">
        <f>DetailTicketJuilletAout2021[[#This Row],[Qte]]*(DetailTicketJuilletAout2021[[#This Row],[PrixUnit]]*(1-DetailTicketJuilletAout2021[[#This Row],[Remise%]]))</f>
        <v>60.838000000000001</v>
      </c>
    </row>
    <row r="1313" spans="1:6" x14ac:dyDescent="0.25">
      <c r="A1313">
        <v>21780</v>
      </c>
      <c r="B1313">
        <v>70</v>
      </c>
      <c r="C1313">
        <v>11.43</v>
      </c>
      <c r="D1313">
        <v>4</v>
      </c>
      <c r="E1313">
        <v>0.05</v>
      </c>
      <c r="F1313" s="5">
        <f>DetailTicketJuilletAout2021[[#This Row],[Qte]]*(DetailTicketJuilletAout2021[[#This Row],[PrixUnit]]*(1-DetailTicketJuilletAout2021[[#This Row],[Remise%]]))</f>
        <v>43.433999999999997</v>
      </c>
    </row>
    <row r="1314" spans="1:6" x14ac:dyDescent="0.25">
      <c r="A1314">
        <v>21781</v>
      </c>
      <c r="B1314">
        <v>47</v>
      </c>
      <c r="C1314">
        <v>7.32</v>
      </c>
      <c r="D1314">
        <v>4</v>
      </c>
      <c r="E1314">
        <v>0</v>
      </c>
      <c r="F1314" s="5">
        <f>DetailTicketJuilletAout2021[[#This Row],[Qte]]*(DetailTicketJuilletAout2021[[#This Row],[PrixUnit]]*(1-DetailTicketJuilletAout2021[[#This Row],[Remise%]]))</f>
        <v>29.28</v>
      </c>
    </row>
    <row r="1315" spans="1:6" x14ac:dyDescent="0.25">
      <c r="A1315">
        <v>21782</v>
      </c>
      <c r="B1315">
        <v>1</v>
      </c>
      <c r="C1315">
        <v>13.72</v>
      </c>
      <c r="D1315">
        <v>4</v>
      </c>
      <c r="E1315">
        <v>0.2</v>
      </c>
      <c r="F1315" s="5">
        <f>DetailTicketJuilletAout2021[[#This Row],[Qte]]*(DetailTicketJuilletAout2021[[#This Row],[PrixUnit]]*(1-DetailTicketJuilletAout2021[[#This Row],[Remise%]]))</f>
        <v>43.904000000000003</v>
      </c>
    </row>
    <row r="1316" spans="1:6" x14ac:dyDescent="0.25">
      <c r="A1316">
        <v>21782</v>
      </c>
      <c r="B1316">
        <v>34</v>
      </c>
      <c r="C1316">
        <v>10.67</v>
      </c>
      <c r="D1316">
        <v>4</v>
      </c>
      <c r="E1316">
        <v>0.2</v>
      </c>
      <c r="F1316" s="5">
        <f>DetailTicketJuilletAout2021[[#This Row],[Qte]]*(DetailTicketJuilletAout2021[[#This Row],[PrixUnit]]*(1-DetailTicketJuilletAout2021[[#This Row],[Remise%]]))</f>
        <v>34.143999999999998</v>
      </c>
    </row>
    <row r="1317" spans="1:6" x14ac:dyDescent="0.25">
      <c r="A1317">
        <v>21782</v>
      </c>
      <c r="B1317">
        <v>68</v>
      </c>
      <c r="C1317">
        <v>9.4499999999999993</v>
      </c>
      <c r="D1317">
        <v>3</v>
      </c>
      <c r="E1317">
        <v>0.2</v>
      </c>
      <c r="F1317" s="5">
        <f>DetailTicketJuilletAout2021[[#This Row],[Qte]]*(DetailTicketJuilletAout2021[[#This Row],[PrixUnit]]*(1-DetailTicketJuilletAout2021[[#This Row],[Remise%]]))</f>
        <v>22.68</v>
      </c>
    </row>
    <row r="1318" spans="1:6" x14ac:dyDescent="0.25">
      <c r="A1318">
        <v>21782</v>
      </c>
      <c r="B1318">
        <v>71</v>
      </c>
      <c r="C1318">
        <v>16.46</v>
      </c>
      <c r="D1318">
        <v>4</v>
      </c>
      <c r="E1318">
        <v>0.2</v>
      </c>
      <c r="F1318" s="5">
        <f>DetailTicketJuilletAout2021[[#This Row],[Qte]]*(DetailTicketJuilletAout2021[[#This Row],[PrixUnit]]*(1-DetailTicketJuilletAout2021[[#This Row],[Remise%]]))</f>
        <v>52.672000000000004</v>
      </c>
    </row>
    <row r="1319" spans="1:6" x14ac:dyDescent="0.25">
      <c r="A1319">
        <v>21783</v>
      </c>
      <c r="B1319">
        <v>59</v>
      </c>
      <c r="C1319">
        <v>41.92</v>
      </c>
      <c r="D1319">
        <v>3</v>
      </c>
      <c r="E1319">
        <v>0.15</v>
      </c>
      <c r="F1319" s="5">
        <f>DetailTicketJuilletAout2021[[#This Row],[Qte]]*(DetailTicketJuilletAout2021[[#This Row],[PrixUnit]]*(1-DetailTicketJuilletAout2021[[#This Row],[Remise%]]))</f>
        <v>106.89599999999999</v>
      </c>
    </row>
    <row r="1320" spans="1:6" x14ac:dyDescent="0.25">
      <c r="A1320">
        <v>21783</v>
      </c>
      <c r="B1320">
        <v>71</v>
      </c>
      <c r="C1320">
        <v>16.46</v>
      </c>
      <c r="D1320">
        <v>3</v>
      </c>
      <c r="E1320">
        <v>0.15</v>
      </c>
      <c r="F1320" s="5">
        <f>DetailTicketJuilletAout2021[[#This Row],[Qte]]*(DetailTicketJuilletAout2021[[#This Row],[PrixUnit]]*(1-DetailTicketJuilletAout2021[[#This Row],[Remise%]]))</f>
        <v>41.972999999999999</v>
      </c>
    </row>
    <row r="1321" spans="1:6" x14ac:dyDescent="0.25">
      <c r="A1321">
        <v>21783</v>
      </c>
      <c r="B1321">
        <v>76</v>
      </c>
      <c r="C1321">
        <v>13.72</v>
      </c>
      <c r="D1321">
        <v>3</v>
      </c>
      <c r="E1321">
        <v>0.15</v>
      </c>
      <c r="F1321" s="5">
        <f>DetailTicketJuilletAout2021[[#This Row],[Qte]]*(DetailTicketJuilletAout2021[[#This Row],[PrixUnit]]*(1-DetailTicketJuilletAout2021[[#This Row],[Remise%]]))</f>
        <v>34.986000000000004</v>
      </c>
    </row>
    <row r="1322" spans="1:6" x14ac:dyDescent="0.25">
      <c r="A1322">
        <v>21784</v>
      </c>
      <c r="B1322">
        <v>3</v>
      </c>
      <c r="C1322">
        <v>7.62</v>
      </c>
      <c r="D1322">
        <v>4</v>
      </c>
      <c r="E1322">
        <v>0</v>
      </c>
      <c r="F1322" s="5">
        <f>DetailTicketJuilletAout2021[[#This Row],[Qte]]*(DetailTicketJuilletAout2021[[#This Row],[PrixUnit]]*(1-DetailTicketJuilletAout2021[[#This Row],[Remise%]]))</f>
        <v>30.48</v>
      </c>
    </row>
    <row r="1323" spans="1:6" x14ac:dyDescent="0.25">
      <c r="A1323">
        <v>21784</v>
      </c>
      <c r="B1323">
        <v>76</v>
      </c>
      <c r="C1323">
        <v>13.72</v>
      </c>
      <c r="D1323">
        <v>4</v>
      </c>
      <c r="E1323">
        <v>0</v>
      </c>
      <c r="F1323" s="5">
        <f>DetailTicketJuilletAout2021[[#This Row],[Qte]]*(DetailTicketJuilletAout2021[[#This Row],[PrixUnit]]*(1-DetailTicketJuilletAout2021[[#This Row],[Remise%]]))</f>
        <v>54.88</v>
      </c>
    </row>
    <row r="1324" spans="1:6" x14ac:dyDescent="0.25">
      <c r="A1324">
        <v>21785</v>
      </c>
      <c r="B1324">
        <v>2</v>
      </c>
      <c r="C1324">
        <v>14.48</v>
      </c>
      <c r="D1324">
        <v>4</v>
      </c>
      <c r="E1324">
        <v>0</v>
      </c>
      <c r="F1324" s="5">
        <f>DetailTicketJuilletAout2021[[#This Row],[Qte]]*(DetailTicketJuilletAout2021[[#This Row],[PrixUnit]]*(1-DetailTicketJuilletAout2021[[#This Row],[Remise%]]))</f>
        <v>57.92</v>
      </c>
    </row>
    <row r="1325" spans="1:6" x14ac:dyDescent="0.25">
      <c r="A1325">
        <v>21785</v>
      </c>
      <c r="B1325">
        <v>59</v>
      </c>
      <c r="C1325">
        <v>41.92</v>
      </c>
      <c r="D1325">
        <v>3</v>
      </c>
      <c r="E1325">
        <v>0</v>
      </c>
      <c r="F1325" s="5">
        <f>DetailTicketJuilletAout2021[[#This Row],[Qte]]*(DetailTicketJuilletAout2021[[#This Row],[PrixUnit]]*(1-DetailTicketJuilletAout2021[[#This Row],[Remise%]]))</f>
        <v>125.76</v>
      </c>
    </row>
    <row r="1326" spans="1:6" x14ac:dyDescent="0.25">
      <c r="A1326">
        <v>21785</v>
      </c>
      <c r="B1326">
        <v>73</v>
      </c>
      <c r="C1326">
        <v>11.43</v>
      </c>
      <c r="D1326">
        <v>3</v>
      </c>
      <c r="E1326">
        <v>0</v>
      </c>
      <c r="F1326" s="5">
        <f>DetailTicketJuilletAout2021[[#This Row],[Qte]]*(DetailTicketJuilletAout2021[[#This Row],[PrixUnit]]*(1-DetailTicketJuilletAout2021[[#This Row],[Remise%]]))</f>
        <v>34.29</v>
      </c>
    </row>
    <row r="1327" spans="1:6" x14ac:dyDescent="0.25">
      <c r="A1327">
        <v>21786</v>
      </c>
      <c r="B1327">
        <v>4</v>
      </c>
      <c r="C1327">
        <v>16.77</v>
      </c>
      <c r="D1327">
        <v>4</v>
      </c>
      <c r="E1327">
        <v>0</v>
      </c>
      <c r="F1327" s="5">
        <f>DetailTicketJuilletAout2021[[#This Row],[Qte]]*(DetailTicketJuilletAout2021[[#This Row],[PrixUnit]]*(1-DetailTicketJuilletAout2021[[#This Row],[Remise%]]))</f>
        <v>67.08</v>
      </c>
    </row>
    <row r="1328" spans="1:6" x14ac:dyDescent="0.25">
      <c r="A1328">
        <v>21786</v>
      </c>
      <c r="B1328">
        <v>24</v>
      </c>
      <c r="C1328">
        <v>3.35</v>
      </c>
      <c r="D1328">
        <v>3</v>
      </c>
      <c r="E1328">
        <v>0</v>
      </c>
      <c r="F1328" s="5">
        <f>DetailTicketJuilletAout2021[[#This Row],[Qte]]*(DetailTicketJuilletAout2021[[#This Row],[PrixUnit]]*(1-DetailTicketJuilletAout2021[[#This Row],[Remise%]]))</f>
        <v>10.050000000000001</v>
      </c>
    </row>
    <row r="1329" spans="1:6" x14ac:dyDescent="0.25">
      <c r="A1329">
        <v>21786</v>
      </c>
      <c r="B1329">
        <v>48</v>
      </c>
      <c r="C1329">
        <v>9.76</v>
      </c>
      <c r="D1329">
        <v>3</v>
      </c>
      <c r="E1329">
        <v>0</v>
      </c>
      <c r="F1329" s="5">
        <f>DetailTicketJuilletAout2021[[#This Row],[Qte]]*(DetailTicketJuilletAout2021[[#This Row],[PrixUnit]]*(1-DetailTicketJuilletAout2021[[#This Row],[Remise%]]))</f>
        <v>29.28</v>
      </c>
    </row>
    <row r="1330" spans="1:6" x14ac:dyDescent="0.25">
      <c r="A1330">
        <v>21787</v>
      </c>
      <c r="B1330">
        <v>31</v>
      </c>
      <c r="C1330">
        <v>9.4499999999999993</v>
      </c>
      <c r="D1330">
        <v>3</v>
      </c>
      <c r="E1330">
        <v>0</v>
      </c>
      <c r="F1330" s="5">
        <f>DetailTicketJuilletAout2021[[#This Row],[Qte]]*(DetailTicketJuilletAout2021[[#This Row],[PrixUnit]]*(1-DetailTicketJuilletAout2021[[#This Row],[Remise%]]))</f>
        <v>28.349999999999998</v>
      </c>
    </row>
    <row r="1331" spans="1:6" x14ac:dyDescent="0.25">
      <c r="A1331">
        <v>21787</v>
      </c>
      <c r="B1331">
        <v>32</v>
      </c>
      <c r="C1331">
        <v>24.39</v>
      </c>
      <c r="D1331">
        <v>4</v>
      </c>
      <c r="E1331">
        <v>0</v>
      </c>
      <c r="F1331" s="5">
        <f>DetailTicketJuilletAout2021[[#This Row],[Qte]]*(DetailTicketJuilletAout2021[[#This Row],[PrixUnit]]*(1-DetailTicketJuilletAout2021[[#This Row],[Remise%]]))</f>
        <v>97.56</v>
      </c>
    </row>
    <row r="1332" spans="1:6" x14ac:dyDescent="0.25">
      <c r="A1332">
        <v>21788</v>
      </c>
      <c r="B1332">
        <v>16</v>
      </c>
      <c r="C1332">
        <v>13.26</v>
      </c>
      <c r="D1332">
        <v>3</v>
      </c>
      <c r="E1332">
        <v>0</v>
      </c>
      <c r="F1332" s="5">
        <f>DetailTicketJuilletAout2021[[#This Row],[Qte]]*(DetailTicketJuilletAout2021[[#This Row],[PrixUnit]]*(1-DetailTicketJuilletAout2021[[#This Row],[Remise%]]))</f>
        <v>39.78</v>
      </c>
    </row>
    <row r="1333" spans="1:6" x14ac:dyDescent="0.25">
      <c r="A1333">
        <v>21788</v>
      </c>
      <c r="B1333">
        <v>43</v>
      </c>
      <c r="C1333">
        <v>35.06</v>
      </c>
      <c r="D1333">
        <v>3</v>
      </c>
      <c r="E1333">
        <v>0</v>
      </c>
      <c r="F1333" s="5">
        <f>DetailTicketJuilletAout2021[[#This Row],[Qte]]*(DetailTicketJuilletAout2021[[#This Row],[PrixUnit]]*(1-DetailTicketJuilletAout2021[[#This Row],[Remise%]]))</f>
        <v>105.18</v>
      </c>
    </row>
    <row r="1334" spans="1:6" x14ac:dyDescent="0.25">
      <c r="A1334">
        <v>21788</v>
      </c>
      <c r="B1334">
        <v>59</v>
      </c>
      <c r="C1334">
        <v>41.92</v>
      </c>
      <c r="D1334">
        <v>4</v>
      </c>
      <c r="E1334">
        <v>0</v>
      </c>
      <c r="F1334" s="5">
        <f>DetailTicketJuilletAout2021[[#This Row],[Qte]]*(DetailTicketJuilletAout2021[[#This Row],[PrixUnit]]*(1-DetailTicketJuilletAout2021[[#This Row],[Remise%]]))</f>
        <v>167.68</v>
      </c>
    </row>
    <row r="1335" spans="1:6" x14ac:dyDescent="0.25">
      <c r="A1335">
        <v>21789</v>
      </c>
      <c r="B1335">
        <v>55</v>
      </c>
      <c r="C1335">
        <v>18.29</v>
      </c>
      <c r="D1335">
        <v>3</v>
      </c>
      <c r="E1335">
        <v>0</v>
      </c>
      <c r="F1335" s="5">
        <f>DetailTicketJuilletAout2021[[#This Row],[Qte]]*(DetailTicketJuilletAout2021[[#This Row],[PrixUnit]]*(1-DetailTicketJuilletAout2021[[#This Row],[Remise%]]))</f>
        <v>54.87</v>
      </c>
    </row>
    <row r="1336" spans="1:6" x14ac:dyDescent="0.25">
      <c r="A1336">
        <v>21789</v>
      </c>
      <c r="B1336">
        <v>57</v>
      </c>
      <c r="C1336">
        <v>14.94</v>
      </c>
      <c r="D1336">
        <v>3</v>
      </c>
      <c r="E1336">
        <v>0</v>
      </c>
      <c r="F1336" s="5">
        <f>DetailTicketJuilletAout2021[[#This Row],[Qte]]*(DetailTicketJuilletAout2021[[#This Row],[PrixUnit]]*(1-DetailTicketJuilletAout2021[[#This Row],[Remise%]]))</f>
        <v>44.82</v>
      </c>
    </row>
    <row r="1337" spans="1:6" x14ac:dyDescent="0.25">
      <c r="A1337">
        <v>21789</v>
      </c>
      <c r="B1337">
        <v>70</v>
      </c>
      <c r="C1337">
        <v>11.43</v>
      </c>
      <c r="D1337">
        <v>3</v>
      </c>
      <c r="E1337">
        <v>0.15</v>
      </c>
      <c r="F1337" s="5">
        <f>DetailTicketJuilletAout2021[[#This Row],[Qte]]*(DetailTicketJuilletAout2021[[#This Row],[PrixUnit]]*(1-DetailTicketJuilletAout2021[[#This Row],[Remise%]]))</f>
        <v>29.146499999999996</v>
      </c>
    </row>
    <row r="1338" spans="1:6" x14ac:dyDescent="0.25">
      <c r="A1338">
        <v>21790</v>
      </c>
      <c r="B1338">
        <v>5</v>
      </c>
      <c r="C1338">
        <v>16.309999999999999</v>
      </c>
      <c r="D1338">
        <v>4</v>
      </c>
      <c r="E1338">
        <v>0</v>
      </c>
      <c r="F1338" s="5">
        <f>DetailTicketJuilletAout2021[[#This Row],[Qte]]*(DetailTicketJuilletAout2021[[#This Row],[PrixUnit]]*(1-DetailTicketJuilletAout2021[[#This Row],[Remise%]]))</f>
        <v>65.239999999999995</v>
      </c>
    </row>
    <row r="1339" spans="1:6" x14ac:dyDescent="0.25">
      <c r="A1339">
        <v>21790</v>
      </c>
      <c r="B1339">
        <v>36</v>
      </c>
      <c r="C1339">
        <v>14.48</v>
      </c>
      <c r="D1339">
        <v>4</v>
      </c>
      <c r="E1339">
        <v>0</v>
      </c>
      <c r="F1339" s="5">
        <f>DetailTicketJuilletAout2021[[#This Row],[Qte]]*(DetailTicketJuilletAout2021[[#This Row],[PrixUnit]]*(1-DetailTicketJuilletAout2021[[#This Row],[Remise%]]))</f>
        <v>57.92</v>
      </c>
    </row>
    <row r="1340" spans="1:6" x14ac:dyDescent="0.25">
      <c r="A1340">
        <v>21791</v>
      </c>
      <c r="B1340">
        <v>8</v>
      </c>
      <c r="C1340">
        <v>30.49</v>
      </c>
      <c r="D1340">
        <v>3</v>
      </c>
      <c r="E1340">
        <v>0</v>
      </c>
      <c r="F1340" s="5">
        <f>DetailTicketJuilletAout2021[[#This Row],[Qte]]*(DetailTicketJuilletAout2021[[#This Row],[PrixUnit]]*(1-DetailTicketJuilletAout2021[[#This Row],[Remise%]]))</f>
        <v>91.47</v>
      </c>
    </row>
    <row r="1341" spans="1:6" x14ac:dyDescent="0.25">
      <c r="A1341">
        <v>21791</v>
      </c>
      <c r="B1341">
        <v>51</v>
      </c>
      <c r="C1341">
        <v>40.4</v>
      </c>
      <c r="D1341">
        <v>3</v>
      </c>
      <c r="E1341">
        <v>0</v>
      </c>
      <c r="F1341" s="5">
        <f>DetailTicketJuilletAout2021[[#This Row],[Qte]]*(DetailTicketJuilletAout2021[[#This Row],[PrixUnit]]*(1-DetailTicketJuilletAout2021[[#This Row],[Remise%]]))</f>
        <v>121.19999999999999</v>
      </c>
    </row>
    <row r="1342" spans="1:6" x14ac:dyDescent="0.25">
      <c r="A1342">
        <v>21791</v>
      </c>
      <c r="B1342">
        <v>60</v>
      </c>
      <c r="C1342">
        <v>25.92</v>
      </c>
      <c r="D1342">
        <v>4</v>
      </c>
      <c r="E1342">
        <v>0</v>
      </c>
      <c r="F1342" s="5">
        <f>DetailTicketJuilletAout2021[[#This Row],[Qte]]*(DetailTicketJuilletAout2021[[#This Row],[PrixUnit]]*(1-DetailTicketJuilletAout2021[[#This Row],[Remise%]]))</f>
        <v>103.68</v>
      </c>
    </row>
    <row r="1343" spans="1:6" x14ac:dyDescent="0.25">
      <c r="A1343">
        <v>21792</v>
      </c>
      <c r="B1343">
        <v>19</v>
      </c>
      <c r="C1343">
        <v>7.01</v>
      </c>
      <c r="D1343">
        <v>4</v>
      </c>
      <c r="E1343">
        <v>0</v>
      </c>
      <c r="F1343" s="5">
        <f>DetailTicketJuilletAout2021[[#This Row],[Qte]]*(DetailTicketJuilletAout2021[[#This Row],[PrixUnit]]*(1-DetailTicketJuilletAout2021[[#This Row],[Remise%]]))</f>
        <v>28.04</v>
      </c>
    </row>
    <row r="1344" spans="1:6" x14ac:dyDescent="0.25">
      <c r="A1344">
        <v>21792</v>
      </c>
      <c r="B1344">
        <v>47</v>
      </c>
      <c r="C1344">
        <v>7.32</v>
      </c>
      <c r="D1344">
        <v>4</v>
      </c>
      <c r="E1344">
        <v>0</v>
      </c>
      <c r="F1344" s="5">
        <f>DetailTicketJuilletAout2021[[#This Row],[Qte]]*(DetailTicketJuilletAout2021[[#This Row],[PrixUnit]]*(1-DetailTicketJuilletAout2021[[#This Row],[Remise%]]))</f>
        <v>29.28</v>
      </c>
    </row>
    <row r="1345" spans="1:6" x14ac:dyDescent="0.25">
      <c r="A1345">
        <v>21793</v>
      </c>
      <c r="B1345">
        <v>19</v>
      </c>
      <c r="C1345">
        <v>7.01</v>
      </c>
      <c r="D1345">
        <v>4</v>
      </c>
      <c r="E1345">
        <v>0</v>
      </c>
      <c r="F1345" s="5">
        <f>DetailTicketJuilletAout2021[[#This Row],[Qte]]*(DetailTicketJuilletAout2021[[#This Row],[PrixUnit]]*(1-DetailTicketJuilletAout2021[[#This Row],[Remise%]]))</f>
        <v>28.04</v>
      </c>
    </row>
    <row r="1346" spans="1:6" x14ac:dyDescent="0.25">
      <c r="A1346">
        <v>21793</v>
      </c>
      <c r="B1346">
        <v>41</v>
      </c>
      <c r="C1346">
        <v>7.32</v>
      </c>
      <c r="D1346">
        <v>3</v>
      </c>
      <c r="E1346">
        <v>0</v>
      </c>
      <c r="F1346" s="5">
        <f>DetailTicketJuilletAout2021[[#This Row],[Qte]]*(DetailTicketJuilletAout2021[[#This Row],[PrixUnit]]*(1-DetailTicketJuilletAout2021[[#This Row],[Remise%]]))</f>
        <v>21.96</v>
      </c>
    </row>
    <row r="1347" spans="1:6" x14ac:dyDescent="0.25">
      <c r="A1347">
        <v>21793</v>
      </c>
      <c r="B1347">
        <v>53</v>
      </c>
      <c r="C1347">
        <v>25</v>
      </c>
      <c r="D1347">
        <v>4</v>
      </c>
      <c r="E1347">
        <v>0</v>
      </c>
      <c r="F1347" s="5">
        <f>DetailTicketJuilletAout2021[[#This Row],[Qte]]*(DetailTicketJuilletAout2021[[#This Row],[PrixUnit]]*(1-DetailTicketJuilletAout2021[[#This Row],[Remise%]]))</f>
        <v>100</v>
      </c>
    </row>
    <row r="1348" spans="1:6" x14ac:dyDescent="0.25">
      <c r="A1348">
        <v>21794</v>
      </c>
      <c r="B1348">
        <v>53</v>
      </c>
      <c r="C1348">
        <v>25</v>
      </c>
      <c r="D1348">
        <v>4</v>
      </c>
      <c r="E1348">
        <v>0.05</v>
      </c>
      <c r="F1348" s="5">
        <f>DetailTicketJuilletAout2021[[#This Row],[Qte]]*(DetailTicketJuilletAout2021[[#This Row],[PrixUnit]]*(1-DetailTicketJuilletAout2021[[#This Row],[Remise%]]))</f>
        <v>95</v>
      </c>
    </row>
    <row r="1349" spans="1:6" x14ac:dyDescent="0.25">
      <c r="A1349">
        <v>21794</v>
      </c>
      <c r="B1349">
        <v>56</v>
      </c>
      <c r="C1349">
        <v>28.97</v>
      </c>
      <c r="D1349">
        <v>3</v>
      </c>
      <c r="E1349">
        <v>0</v>
      </c>
      <c r="F1349" s="5">
        <f>DetailTicketJuilletAout2021[[#This Row],[Qte]]*(DetailTicketJuilletAout2021[[#This Row],[PrixUnit]]*(1-DetailTicketJuilletAout2021[[#This Row],[Remise%]]))</f>
        <v>86.91</v>
      </c>
    </row>
    <row r="1350" spans="1:6" x14ac:dyDescent="0.25">
      <c r="A1350">
        <v>21795</v>
      </c>
      <c r="B1350">
        <v>10</v>
      </c>
      <c r="C1350">
        <v>23.63</v>
      </c>
      <c r="D1350">
        <v>4</v>
      </c>
      <c r="E1350">
        <v>0</v>
      </c>
      <c r="F1350" s="5">
        <f>DetailTicketJuilletAout2021[[#This Row],[Qte]]*(DetailTicketJuilletAout2021[[#This Row],[PrixUnit]]*(1-DetailTicketJuilletAout2021[[#This Row],[Remise%]]))</f>
        <v>94.52</v>
      </c>
    </row>
    <row r="1351" spans="1:6" x14ac:dyDescent="0.25">
      <c r="A1351">
        <v>21795</v>
      </c>
      <c r="B1351">
        <v>26</v>
      </c>
      <c r="C1351">
        <v>23.78</v>
      </c>
      <c r="D1351">
        <v>3</v>
      </c>
      <c r="E1351">
        <v>0</v>
      </c>
      <c r="F1351" s="5">
        <f>DetailTicketJuilletAout2021[[#This Row],[Qte]]*(DetailTicketJuilletAout2021[[#This Row],[PrixUnit]]*(1-DetailTicketJuilletAout2021[[#This Row],[Remise%]]))</f>
        <v>71.34</v>
      </c>
    </row>
    <row r="1352" spans="1:6" x14ac:dyDescent="0.25">
      <c r="A1352">
        <v>21795</v>
      </c>
      <c r="B1352">
        <v>45</v>
      </c>
      <c r="C1352">
        <v>7.32</v>
      </c>
      <c r="D1352">
        <v>4</v>
      </c>
      <c r="E1352">
        <v>0</v>
      </c>
      <c r="F1352" s="5">
        <f>DetailTicketJuilletAout2021[[#This Row],[Qte]]*(DetailTicketJuilletAout2021[[#This Row],[PrixUnit]]*(1-DetailTicketJuilletAout2021[[#This Row],[Remise%]]))</f>
        <v>29.28</v>
      </c>
    </row>
    <row r="1353" spans="1:6" x14ac:dyDescent="0.25">
      <c r="A1353">
        <v>21795</v>
      </c>
      <c r="B1353">
        <v>46</v>
      </c>
      <c r="C1353">
        <v>9.15</v>
      </c>
      <c r="D1353">
        <v>3</v>
      </c>
      <c r="E1353">
        <v>0</v>
      </c>
      <c r="F1353" s="5">
        <f>DetailTicketJuilletAout2021[[#This Row],[Qte]]*(DetailTicketJuilletAout2021[[#This Row],[PrixUnit]]*(1-DetailTicketJuilletAout2021[[#This Row],[Remise%]]))</f>
        <v>27.450000000000003</v>
      </c>
    </row>
    <row r="1354" spans="1:6" x14ac:dyDescent="0.25">
      <c r="A1354">
        <v>21796</v>
      </c>
      <c r="B1354">
        <v>2</v>
      </c>
      <c r="C1354">
        <v>14.48</v>
      </c>
      <c r="D1354">
        <v>3</v>
      </c>
      <c r="E1354">
        <v>0.25</v>
      </c>
      <c r="F1354" s="5">
        <f>DetailTicketJuilletAout2021[[#This Row],[Qte]]*(DetailTicketJuilletAout2021[[#This Row],[PrixUnit]]*(1-DetailTicketJuilletAout2021[[#This Row],[Remise%]]))</f>
        <v>32.58</v>
      </c>
    </row>
    <row r="1355" spans="1:6" x14ac:dyDescent="0.25">
      <c r="A1355">
        <v>21796</v>
      </c>
      <c r="B1355">
        <v>17</v>
      </c>
      <c r="C1355">
        <v>29.73</v>
      </c>
      <c r="D1355">
        <v>3</v>
      </c>
      <c r="E1355">
        <v>0.25</v>
      </c>
      <c r="F1355" s="5">
        <f>DetailTicketJuilletAout2021[[#This Row],[Qte]]*(DetailTicketJuilletAout2021[[#This Row],[PrixUnit]]*(1-DetailTicketJuilletAout2021[[#This Row],[Remise%]]))</f>
        <v>66.892499999999998</v>
      </c>
    </row>
    <row r="1356" spans="1:6" x14ac:dyDescent="0.25">
      <c r="A1356">
        <v>21796</v>
      </c>
      <c r="B1356">
        <v>47</v>
      </c>
      <c r="C1356">
        <v>7.32</v>
      </c>
      <c r="D1356">
        <v>4</v>
      </c>
      <c r="E1356">
        <v>0.25</v>
      </c>
      <c r="F1356" s="5">
        <f>DetailTicketJuilletAout2021[[#This Row],[Qte]]*(DetailTicketJuilletAout2021[[#This Row],[PrixUnit]]*(1-DetailTicketJuilletAout2021[[#This Row],[Remise%]]))</f>
        <v>21.96</v>
      </c>
    </row>
    <row r="1357" spans="1:6" x14ac:dyDescent="0.25">
      <c r="A1357">
        <v>21796</v>
      </c>
      <c r="B1357">
        <v>56</v>
      </c>
      <c r="C1357">
        <v>28.97</v>
      </c>
      <c r="D1357">
        <v>4</v>
      </c>
      <c r="E1357">
        <v>0.25</v>
      </c>
      <c r="F1357" s="5">
        <f>DetailTicketJuilletAout2021[[#This Row],[Qte]]*(DetailTicketJuilletAout2021[[#This Row],[PrixUnit]]*(1-DetailTicketJuilletAout2021[[#This Row],[Remise%]]))</f>
        <v>86.91</v>
      </c>
    </row>
    <row r="1358" spans="1:6" x14ac:dyDescent="0.25">
      <c r="A1358">
        <v>21796</v>
      </c>
      <c r="B1358">
        <v>58</v>
      </c>
      <c r="C1358">
        <v>10.06</v>
      </c>
      <c r="D1358">
        <v>4</v>
      </c>
      <c r="E1358">
        <v>0.25</v>
      </c>
      <c r="F1358" s="5">
        <f>DetailTicketJuilletAout2021[[#This Row],[Qte]]*(DetailTicketJuilletAout2021[[#This Row],[PrixUnit]]*(1-DetailTicketJuilletAout2021[[#This Row],[Remise%]]))</f>
        <v>30.18</v>
      </c>
    </row>
    <row r="1359" spans="1:6" x14ac:dyDescent="0.25">
      <c r="A1359">
        <v>21797</v>
      </c>
      <c r="B1359">
        <v>10</v>
      </c>
      <c r="C1359">
        <v>23.63</v>
      </c>
      <c r="D1359">
        <v>3</v>
      </c>
      <c r="E1359">
        <v>0</v>
      </c>
      <c r="F1359" s="5">
        <f>DetailTicketJuilletAout2021[[#This Row],[Qte]]*(DetailTicketJuilletAout2021[[#This Row],[PrixUnit]]*(1-DetailTicketJuilletAout2021[[#This Row],[Remise%]]))</f>
        <v>70.89</v>
      </c>
    </row>
    <row r="1360" spans="1:6" x14ac:dyDescent="0.25">
      <c r="A1360">
        <v>21797</v>
      </c>
      <c r="B1360">
        <v>71</v>
      </c>
      <c r="C1360">
        <v>16.46</v>
      </c>
      <c r="D1360">
        <v>3</v>
      </c>
      <c r="E1360">
        <v>0</v>
      </c>
      <c r="F1360" s="5">
        <f>DetailTicketJuilletAout2021[[#This Row],[Qte]]*(DetailTicketJuilletAout2021[[#This Row],[PrixUnit]]*(1-DetailTicketJuilletAout2021[[#This Row],[Remise%]]))</f>
        <v>49.38</v>
      </c>
    </row>
    <row r="1361" spans="1:6" x14ac:dyDescent="0.25">
      <c r="A1361">
        <v>21798</v>
      </c>
      <c r="B1361">
        <v>21</v>
      </c>
      <c r="C1361">
        <v>7.62</v>
      </c>
      <c r="D1361">
        <v>4</v>
      </c>
      <c r="E1361">
        <v>0</v>
      </c>
      <c r="F1361" s="5">
        <f>DetailTicketJuilletAout2021[[#This Row],[Qte]]*(DetailTicketJuilletAout2021[[#This Row],[PrixUnit]]*(1-DetailTicketJuilletAout2021[[#This Row],[Remise%]]))</f>
        <v>30.48</v>
      </c>
    </row>
    <row r="1362" spans="1:6" x14ac:dyDescent="0.25">
      <c r="A1362">
        <v>21798</v>
      </c>
      <c r="B1362">
        <v>51</v>
      </c>
      <c r="C1362">
        <v>40.4</v>
      </c>
      <c r="D1362">
        <v>4</v>
      </c>
      <c r="E1362">
        <v>0</v>
      </c>
      <c r="F1362" s="5">
        <f>DetailTicketJuilletAout2021[[#This Row],[Qte]]*(DetailTicketJuilletAout2021[[#This Row],[PrixUnit]]*(1-DetailTicketJuilletAout2021[[#This Row],[Remise%]]))</f>
        <v>161.6</v>
      </c>
    </row>
    <row r="1363" spans="1:6" x14ac:dyDescent="0.25">
      <c r="A1363">
        <v>21798</v>
      </c>
      <c r="B1363">
        <v>61</v>
      </c>
      <c r="C1363">
        <v>21.65</v>
      </c>
      <c r="D1363">
        <v>4</v>
      </c>
      <c r="E1363">
        <v>0</v>
      </c>
      <c r="F1363" s="5">
        <f>DetailTicketJuilletAout2021[[#This Row],[Qte]]*(DetailTicketJuilletAout2021[[#This Row],[PrixUnit]]*(1-DetailTicketJuilletAout2021[[#This Row],[Remise%]]))</f>
        <v>86.6</v>
      </c>
    </row>
    <row r="1364" spans="1:6" x14ac:dyDescent="0.25">
      <c r="A1364">
        <v>21799</v>
      </c>
      <c r="B1364">
        <v>21</v>
      </c>
      <c r="C1364">
        <v>7.62</v>
      </c>
      <c r="D1364">
        <v>3</v>
      </c>
      <c r="E1364">
        <v>0.05</v>
      </c>
      <c r="F1364" s="5">
        <f>DetailTicketJuilletAout2021[[#This Row],[Qte]]*(DetailTicketJuilletAout2021[[#This Row],[PrixUnit]]*(1-DetailTicketJuilletAout2021[[#This Row],[Remise%]]))</f>
        <v>21.716999999999999</v>
      </c>
    </row>
    <row r="1365" spans="1:6" x14ac:dyDescent="0.25">
      <c r="A1365">
        <v>21799</v>
      </c>
      <c r="B1365">
        <v>54</v>
      </c>
      <c r="C1365">
        <v>5.64</v>
      </c>
      <c r="D1365">
        <v>4</v>
      </c>
      <c r="E1365">
        <v>0</v>
      </c>
      <c r="F1365" s="5">
        <f>DetailTicketJuilletAout2021[[#This Row],[Qte]]*(DetailTicketJuilletAout2021[[#This Row],[PrixUnit]]*(1-DetailTicketJuilletAout2021[[#This Row],[Remise%]]))</f>
        <v>22.56</v>
      </c>
    </row>
    <row r="1366" spans="1:6" x14ac:dyDescent="0.25">
      <c r="A1366">
        <v>21799</v>
      </c>
      <c r="B1366">
        <v>69</v>
      </c>
      <c r="C1366">
        <v>27.44</v>
      </c>
      <c r="D1366">
        <v>3</v>
      </c>
      <c r="E1366">
        <v>0.05</v>
      </c>
      <c r="F1366" s="5">
        <f>DetailTicketJuilletAout2021[[#This Row],[Qte]]*(DetailTicketJuilletAout2021[[#This Row],[PrixUnit]]*(1-DetailTicketJuilletAout2021[[#This Row],[Remise%]]))</f>
        <v>78.204000000000008</v>
      </c>
    </row>
    <row r="1367" spans="1:6" x14ac:dyDescent="0.25">
      <c r="A1367">
        <v>21800</v>
      </c>
      <c r="B1367">
        <v>12</v>
      </c>
      <c r="C1367">
        <v>28.97</v>
      </c>
      <c r="D1367">
        <v>3</v>
      </c>
      <c r="E1367">
        <v>0</v>
      </c>
      <c r="F1367" s="5">
        <f>DetailTicketJuilletAout2021[[#This Row],[Qte]]*(DetailTicketJuilletAout2021[[#This Row],[PrixUnit]]*(1-DetailTicketJuilletAout2021[[#This Row],[Remise%]]))</f>
        <v>86.91</v>
      </c>
    </row>
    <row r="1368" spans="1:6" x14ac:dyDescent="0.25">
      <c r="A1368">
        <v>21800</v>
      </c>
      <c r="B1368">
        <v>16</v>
      </c>
      <c r="C1368">
        <v>13.26</v>
      </c>
      <c r="D1368">
        <v>3</v>
      </c>
      <c r="E1368">
        <v>0</v>
      </c>
      <c r="F1368" s="5">
        <f>DetailTicketJuilletAout2021[[#This Row],[Qte]]*(DetailTicketJuilletAout2021[[#This Row],[PrixUnit]]*(1-DetailTicketJuilletAout2021[[#This Row],[Remise%]]))</f>
        <v>39.78</v>
      </c>
    </row>
    <row r="1369" spans="1:6" x14ac:dyDescent="0.25">
      <c r="A1369">
        <v>21800</v>
      </c>
      <c r="B1369">
        <v>36</v>
      </c>
      <c r="C1369">
        <v>14.48</v>
      </c>
      <c r="D1369">
        <v>3</v>
      </c>
      <c r="E1369">
        <v>0</v>
      </c>
      <c r="F1369" s="5">
        <f>DetailTicketJuilletAout2021[[#This Row],[Qte]]*(DetailTicketJuilletAout2021[[#This Row],[PrixUnit]]*(1-DetailTicketJuilletAout2021[[#This Row],[Remise%]]))</f>
        <v>43.44</v>
      </c>
    </row>
    <row r="1370" spans="1:6" x14ac:dyDescent="0.25">
      <c r="A1370">
        <v>21800</v>
      </c>
      <c r="B1370">
        <v>62</v>
      </c>
      <c r="C1370">
        <v>37.5</v>
      </c>
      <c r="D1370">
        <v>3</v>
      </c>
      <c r="E1370">
        <v>0</v>
      </c>
      <c r="F1370" s="5">
        <f>DetailTicketJuilletAout2021[[#This Row],[Qte]]*(DetailTicketJuilletAout2021[[#This Row],[PrixUnit]]*(1-DetailTicketJuilletAout2021[[#This Row],[Remise%]]))</f>
        <v>112.5</v>
      </c>
    </row>
    <row r="1371" spans="1:6" x14ac:dyDescent="0.25">
      <c r="A1371">
        <v>21801</v>
      </c>
      <c r="B1371">
        <v>18</v>
      </c>
      <c r="C1371">
        <v>47.56</v>
      </c>
      <c r="D1371">
        <v>4</v>
      </c>
      <c r="E1371">
        <v>0.25</v>
      </c>
      <c r="F1371" s="5">
        <f>DetailTicketJuilletAout2021[[#This Row],[Qte]]*(DetailTicketJuilletAout2021[[#This Row],[PrixUnit]]*(1-DetailTicketJuilletAout2021[[#This Row],[Remise%]]))</f>
        <v>142.68</v>
      </c>
    </row>
    <row r="1372" spans="1:6" x14ac:dyDescent="0.25">
      <c r="A1372">
        <v>21801</v>
      </c>
      <c r="B1372">
        <v>30</v>
      </c>
      <c r="C1372">
        <v>19.670000000000002</v>
      </c>
      <c r="D1372">
        <v>4</v>
      </c>
      <c r="E1372">
        <v>0.25</v>
      </c>
      <c r="F1372" s="5">
        <f>DetailTicketJuilletAout2021[[#This Row],[Qte]]*(DetailTicketJuilletAout2021[[#This Row],[PrixUnit]]*(1-DetailTicketJuilletAout2021[[#This Row],[Remise%]]))</f>
        <v>59.010000000000005</v>
      </c>
    </row>
    <row r="1373" spans="1:6" x14ac:dyDescent="0.25">
      <c r="A1373">
        <v>21801</v>
      </c>
      <c r="B1373">
        <v>54</v>
      </c>
      <c r="C1373">
        <v>5.64</v>
      </c>
      <c r="D1373">
        <v>3</v>
      </c>
      <c r="E1373">
        <v>0.25</v>
      </c>
      <c r="F1373" s="5">
        <f>DetailTicketJuilletAout2021[[#This Row],[Qte]]*(DetailTicketJuilletAout2021[[#This Row],[PrixUnit]]*(1-DetailTicketJuilletAout2021[[#This Row],[Remise%]]))</f>
        <v>12.689999999999998</v>
      </c>
    </row>
    <row r="1374" spans="1:6" x14ac:dyDescent="0.25">
      <c r="A1374">
        <v>21802</v>
      </c>
      <c r="B1374">
        <v>35</v>
      </c>
      <c r="C1374">
        <v>13.72</v>
      </c>
      <c r="D1374">
        <v>3</v>
      </c>
      <c r="E1374">
        <v>0</v>
      </c>
      <c r="F1374" s="5">
        <f>DetailTicketJuilletAout2021[[#This Row],[Qte]]*(DetailTicketJuilletAout2021[[#This Row],[PrixUnit]]*(1-DetailTicketJuilletAout2021[[#This Row],[Remise%]]))</f>
        <v>41.160000000000004</v>
      </c>
    </row>
    <row r="1375" spans="1:6" x14ac:dyDescent="0.25">
      <c r="A1375">
        <v>21802</v>
      </c>
      <c r="B1375">
        <v>71</v>
      </c>
      <c r="C1375">
        <v>16.46</v>
      </c>
      <c r="D1375">
        <v>4</v>
      </c>
      <c r="E1375">
        <v>0</v>
      </c>
      <c r="F1375" s="5">
        <f>DetailTicketJuilletAout2021[[#This Row],[Qte]]*(DetailTicketJuilletAout2021[[#This Row],[PrixUnit]]*(1-DetailTicketJuilletAout2021[[#This Row],[Remise%]]))</f>
        <v>65.84</v>
      </c>
    </row>
    <row r="1376" spans="1:6" x14ac:dyDescent="0.25">
      <c r="A1376">
        <v>21803</v>
      </c>
      <c r="B1376">
        <v>44</v>
      </c>
      <c r="C1376">
        <v>14.79</v>
      </c>
      <c r="D1376">
        <v>4</v>
      </c>
      <c r="E1376">
        <v>0.05</v>
      </c>
      <c r="F1376" s="5">
        <f>DetailTicketJuilletAout2021[[#This Row],[Qte]]*(DetailTicketJuilletAout2021[[#This Row],[PrixUnit]]*(1-DetailTicketJuilletAout2021[[#This Row],[Remise%]]))</f>
        <v>56.201999999999991</v>
      </c>
    </row>
    <row r="1377" spans="1:6" x14ac:dyDescent="0.25">
      <c r="A1377">
        <v>21804</v>
      </c>
      <c r="B1377">
        <v>2</v>
      </c>
      <c r="C1377">
        <v>14.48</v>
      </c>
      <c r="D1377">
        <v>4</v>
      </c>
      <c r="E1377">
        <v>0</v>
      </c>
      <c r="F1377" s="5">
        <f>DetailTicketJuilletAout2021[[#This Row],[Qte]]*(DetailTicketJuilletAout2021[[#This Row],[PrixUnit]]*(1-DetailTicketJuilletAout2021[[#This Row],[Remise%]]))</f>
        <v>57.92</v>
      </c>
    </row>
    <row r="1378" spans="1:6" x14ac:dyDescent="0.25">
      <c r="A1378">
        <v>21804</v>
      </c>
      <c r="B1378">
        <v>31</v>
      </c>
      <c r="C1378">
        <v>9.4499999999999993</v>
      </c>
      <c r="D1378">
        <v>4</v>
      </c>
      <c r="E1378">
        <v>0</v>
      </c>
      <c r="F1378" s="5">
        <f>DetailTicketJuilletAout2021[[#This Row],[Qte]]*(DetailTicketJuilletAout2021[[#This Row],[PrixUnit]]*(1-DetailTicketJuilletAout2021[[#This Row],[Remise%]]))</f>
        <v>37.799999999999997</v>
      </c>
    </row>
    <row r="1379" spans="1:6" x14ac:dyDescent="0.25">
      <c r="A1379">
        <v>21804</v>
      </c>
      <c r="B1379">
        <v>68</v>
      </c>
      <c r="C1379">
        <v>9.4499999999999993</v>
      </c>
      <c r="D1379">
        <v>3</v>
      </c>
      <c r="E1379">
        <v>0</v>
      </c>
      <c r="F1379" s="5">
        <f>DetailTicketJuilletAout2021[[#This Row],[Qte]]*(DetailTicketJuilletAout2021[[#This Row],[PrixUnit]]*(1-DetailTicketJuilletAout2021[[#This Row],[Remise%]]))</f>
        <v>28.349999999999998</v>
      </c>
    </row>
    <row r="1380" spans="1:6" x14ac:dyDescent="0.25">
      <c r="A1380">
        <v>21804</v>
      </c>
      <c r="B1380">
        <v>75</v>
      </c>
      <c r="C1380">
        <v>5.95</v>
      </c>
      <c r="D1380">
        <v>3</v>
      </c>
      <c r="E1380">
        <v>0</v>
      </c>
      <c r="F1380" s="5">
        <f>DetailTicketJuilletAout2021[[#This Row],[Qte]]*(DetailTicketJuilletAout2021[[#This Row],[PrixUnit]]*(1-DetailTicketJuilletAout2021[[#This Row],[Remise%]]))</f>
        <v>17.850000000000001</v>
      </c>
    </row>
    <row r="1381" spans="1:6" x14ac:dyDescent="0.25">
      <c r="A1381">
        <v>21805</v>
      </c>
      <c r="B1381">
        <v>26</v>
      </c>
      <c r="C1381">
        <v>23.78</v>
      </c>
      <c r="D1381">
        <v>4</v>
      </c>
      <c r="E1381">
        <v>0</v>
      </c>
      <c r="F1381" s="5">
        <f>DetailTicketJuilletAout2021[[#This Row],[Qte]]*(DetailTicketJuilletAout2021[[#This Row],[PrixUnit]]*(1-DetailTicketJuilletAout2021[[#This Row],[Remise%]]))</f>
        <v>95.12</v>
      </c>
    </row>
    <row r="1382" spans="1:6" x14ac:dyDescent="0.25">
      <c r="A1382">
        <v>21806</v>
      </c>
      <c r="B1382">
        <v>10</v>
      </c>
      <c r="C1382">
        <v>23.63</v>
      </c>
      <c r="D1382">
        <v>4</v>
      </c>
      <c r="E1382">
        <v>0</v>
      </c>
      <c r="F1382" s="5">
        <f>DetailTicketJuilletAout2021[[#This Row],[Qte]]*(DetailTicketJuilletAout2021[[#This Row],[PrixUnit]]*(1-DetailTicketJuilletAout2021[[#This Row],[Remise%]]))</f>
        <v>94.52</v>
      </c>
    </row>
    <row r="1383" spans="1:6" x14ac:dyDescent="0.25">
      <c r="A1383">
        <v>21806</v>
      </c>
      <c r="B1383">
        <v>61</v>
      </c>
      <c r="C1383">
        <v>21.65</v>
      </c>
      <c r="D1383">
        <v>4</v>
      </c>
      <c r="E1383">
        <v>0</v>
      </c>
      <c r="F1383" s="5">
        <f>DetailTicketJuilletAout2021[[#This Row],[Qte]]*(DetailTicketJuilletAout2021[[#This Row],[PrixUnit]]*(1-DetailTicketJuilletAout2021[[#This Row],[Remise%]]))</f>
        <v>86.6</v>
      </c>
    </row>
    <row r="1384" spans="1:6" x14ac:dyDescent="0.25">
      <c r="A1384">
        <v>21807</v>
      </c>
      <c r="B1384">
        <v>41</v>
      </c>
      <c r="C1384">
        <v>7.32</v>
      </c>
      <c r="D1384">
        <v>4</v>
      </c>
      <c r="E1384">
        <v>0</v>
      </c>
      <c r="F1384" s="5">
        <f>DetailTicketJuilletAout2021[[#This Row],[Qte]]*(DetailTicketJuilletAout2021[[#This Row],[PrixUnit]]*(1-DetailTicketJuilletAout2021[[#This Row],[Remise%]]))</f>
        <v>29.28</v>
      </c>
    </row>
    <row r="1385" spans="1:6" x14ac:dyDescent="0.25">
      <c r="A1385">
        <v>21807</v>
      </c>
      <c r="B1385">
        <v>52</v>
      </c>
      <c r="C1385">
        <v>5.34</v>
      </c>
      <c r="D1385">
        <v>4</v>
      </c>
      <c r="E1385">
        <v>0</v>
      </c>
      <c r="F1385" s="5">
        <f>DetailTicketJuilletAout2021[[#This Row],[Qte]]*(DetailTicketJuilletAout2021[[#This Row],[PrixUnit]]*(1-DetailTicketJuilletAout2021[[#This Row],[Remise%]]))</f>
        <v>21.36</v>
      </c>
    </row>
    <row r="1386" spans="1:6" x14ac:dyDescent="0.25">
      <c r="A1386">
        <v>21807</v>
      </c>
      <c r="B1386">
        <v>55</v>
      </c>
      <c r="C1386">
        <v>18.29</v>
      </c>
      <c r="D1386">
        <v>4</v>
      </c>
      <c r="E1386">
        <v>0</v>
      </c>
      <c r="F1386" s="5">
        <f>DetailTicketJuilletAout2021[[#This Row],[Qte]]*(DetailTicketJuilletAout2021[[#This Row],[PrixUnit]]*(1-DetailTicketJuilletAout2021[[#This Row],[Remise%]]))</f>
        <v>73.16</v>
      </c>
    </row>
    <row r="1387" spans="1:6" x14ac:dyDescent="0.25">
      <c r="A1387">
        <v>21808</v>
      </c>
      <c r="B1387">
        <v>4</v>
      </c>
      <c r="C1387">
        <v>16.77</v>
      </c>
      <c r="D1387">
        <v>3</v>
      </c>
      <c r="E1387">
        <v>0</v>
      </c>
      <c r="F1387" s="5">
        <f>DetailTicketJuilletAout2021[[#This Row],[Qte]]*(DetailTicketJuilletAout2021[[#This Row],[PrixUnit]]*(1-DetailTicketJuilletAout2021[[#This Row],[Remise%]]))</f>
        <v>50.31</v>
      </c>
    </row>
    <row r="1388" spans="1:6" x14ac:dyDescent="0.25">
      <c r="A1388">
        <v>21808</v>
      </c>
      <c r="B1388">
        <v>11</v>
      </c>
      <c r="C1388">
        <v>16.010000000000002</v>
      </c>
      <c r="D1388">
        <v>4</v>
      </c>
      <c r="E1388">
        <v>0</v>
      </c>
      <c r="F1388" s="5">
        <f>DetailTicketJuilletAout2021[[#This Row],[Qte]]*(DetailTicketJuilletAout2021[[#This Row],[PrixUnit]]*(1-DetailTicketJuilletAout2021[[#This Row],[Remise%]]))</f>
        <v>64.040000000000006</v>
      </c>
    </row>
    <row r="1389" spans="1:6" x14ac:dyDescent="0.25">
      <c r="A1389">
        <v>21809</v>
      </c>
      <c r="B1389">
        <v>17</v>
      </c>
      <c r="C1389">
        <v>29.73</v>
      </c>
      <c r="D1389">
        <v>3</v>
      </c>
      <c r="E1389">
        <v>0.05</v>
      </c>
      <c r="F1389" s="5">
        <f>DetailTicketJuilletAout2021[[#This Row],[Qte]]*(DetailTicketJuilletAout2021[[#This Row],[PrixUnit]]*(1-DetailTicketJuilletAout2021[[#This Row],[Remise%]]))</f>
        <v>84.730499999999992</v>
      </c>
    </row>
    <row r="1390" spans="1:6" x14ac:dyDescent="0.25">
      <c r="A1390">
        <v>21809</v>
      </c>
      <c r="B1390">
        <v>56</v>
      </c>
      <c r="C1390">
        <v>28.97</v>
      </c>
      <c r="D1390">
        <v>4</v>
      </c>
      <c r="E1390">
        <v>0.05</v>
      </c>
      <c r="F1390" s="5">
        <f>DetailTicketJuilletAout2021[[#This Row],[Qte]]*(DetailTicketJuilletAout2021[[#This Row],[PrixUnit]]*(1-DetailTicketJuilletAout2021[[#This Row],[Remise%]]))</f>
        <v>110.08599999999998</v>
      </c>
    </row>
    <row r="1391" spans="1:6" x14ac:dyDescent="0.25">
      <c r="A1391">
        <v>21809</v>
      </c>
      <c r="B1391">
        <v>59</v>
      </c>
      <c r="C1391">
        <v>41.92</v>
      </c>
      <c r="D1391">
        <v>4</v>
      </c>
      <c r="E1391">
        <v>0.05</v>
      </c>
      <c r="F1391" s="5">
        <f>DetailTicketJuilletAout2021[[#This Row],[Qte]]*(DetailTicketJuilletAout2021[[#This Row],[PrixUnit]]*(1-DetailTicketJuilletAout2021[[#This Row],[Remise%]]))</f>
        <v>159.29599999999999</v>
      </c>
    </row>
    <row r="1392" spans="1:6" x14ac:dyDescent="0.25">
      <c r="A1392">
        <v>21810</v>
      </c>
      <c r="B1392">
        <v>30</v>
      </c>
      <c r="C1392">
        <v>19.670000000000002</v>
      </c>
      <c r="D1392">
        <v>4</v>
      </c>
      <c r="E1392">
        <v>0</v>
      </c>
      <c r="F1392" s="5">
        <f>DetailTicketJuilletAout2021[[#This Row],[Qte]]*(DetailTicketJuilletAout2021[[#This Row],[PrixUnit]]*(1-DetailTicketJuilletAout2021[[#This Row],[Remise%]]))</f>
        <v>78.680000000000007</v>
      </c>
    </row>
    <row r="1393" spans="1:6" x14ac:dyDescent="0.25">
      <c r="A1393">
        <v>21810</v>
      </c>
      <c r="B1393">
        <v>40</v>
      </c>
      <c r="C1393">
        <v>14.03</v>
      </c>
      <c r="D1393">
        <v>4</v>
      </c>
      <c r="E1393">
        <v>0</v>
      </c>
      <c r="F1393" s="5">
        <f>DetailTicketJuilletAout2021[[#This Row],[Qte]]*(DetailTicketJuilletAout2021[[#This Row],[PrixUnit]]*(1-DetailTicketJuilletAout2021[[#This Row],[Remise%]]))</f>
        <v>56.12</v>
      </c>
    </row>
    <row r="1394" spans="1:6" x14ac:dyDescent="0.25">
      <c r="A1394">
        <v>21810</v>
      </c>
      <c r="B1394">
        <v>55</v>
      </c>
      <c r="C1394">
        <v>18.29</v>
      </c>
      <c r="D1394">
        <v>4</v>
      </c>
      <c r="E1394">
        <v>0</v>
      </c>
      <c r="F1394" s="5">
        <f>DetailTicketJuilletAout2021[[#This Row],[Qte]]*(DetailTicketJuilletAout2021[[#This Row],[PrixUnit]]*(1-DetailTicketJuilletAout2021[[#This Row],[Remise%]]))</f>
        <v>73.16</v>
      </c>
    </row>
    <row r="1395" spans="1:6" x14ac:dyDescent="0.25">
      <c r="A1395">
        <v>21810</v>
      </c>
      <c r="B1395">
        <v>60</v>
      </c>
      <c r="C1395">
        <v>25.92</v>
      </c>
      <c r="D1395">
        <v>4</v>
      </c>
      <c r="E1395">
        <v>0</v>
      </c>
      <c r="F1395" s="5">
        <f>DetailTicketJuilletAout2021[[#This Row],[Qte]]*(DetailTicketJuilletAout2021[[#This Row],[PrixUnit]]*(1-DetailTicketJuilletAout2021[[#This Row],[Remise%]]))</f>
        <v>103.68</v>
      </c>
    </row>
    <row r="1396" spans="1:6" x14ac:dyDescent="0.25">
      <c r="A1396">
        <v>21811</v>
      </c>
      <c r="B1396">
        <v>1</v>
      </c>
      <c r="C1396">
        <v>13.72</v>
      </c>
      <c r="D1396">
        <v>4</v>
      </c>
      <c r="E1396">
        <v>0</v>
      </c>
      <c r="F1396" s="5">
        <f>DetailTicketJuilletAout2021[[#This Row],[Qte]]*(DetailTicketJuilletAout2021[[#This Row],[PrixUnit]]*(1-DetailTicketJuilletAout2021[[#This Row],[Remise%]]))</f>
        <v>54.88</v>
      </c>
    </row>
    <row r="1397" spans="1:6" x14ac:dyDescent="0.25">
      <c r="A1397">
        <v>21811</v>
      </c>
      <c r="B1397">
        <v>21</v>
      </c>
      <c r="C1397">
        <v>7.62</v>
      </c>
      <c r="D1397">
        <v>3</v>
      </c>
      <c r="E1397">
        <v>0</v>
      </c>
      <c r="F1397" s="5">
        <f>DetailTicketJuilletAout2021[[#This Row],[Qte]]*(DetailTicketJuilletAout2021[[#This Row],[PrixUnit]]*(1-DetailTicketJuilletAout2021[[#This Row],[Remise%]]))</f>
        <v>22.86</v>
      </c>
    </row>
    <row r="1398" spans="1:6" x14ac:dyDescent="0.25">
      <c r="A1398">
        <v>21811</v>
      </c>
      <c r="B1398">
        <v>50</v>
      </c>
      <c r="C1398">
        <v>12.35</v>
      </c>
      <c r="D1398">
        <v>3</v>
      </c>
      <c r="E1398">
        <v>0</v>
      </c>
      <c r="F1398" s="5">
        <f>DetailTicketJuilletAout2021[[#This Row],[Qte]]*(DetailTicketJuilletAout2021[[#This Row],[PrixUnit]]*(1-DetailTicketJuilletAout2021[[#This Row],[Remise%]]))</f>
        <v>37.049999999999997</v>
      </c>
    </row>
    <row r="1399" spans="1:6" x14ac:dyDescent="0.25">
      <c r="A1399">
        <v>21812</v>
      </c>
      <c r="B1399">
        <v>16</v>
      </c>
      <c r="C1399">
        <v>13.26</v>
      </c>
      <c r="D1399">
        <v>4</v>
      </c>
      <c r="E1399">
        <v>0.05</v>
      </c>
      <c r="F1399" s="5">
        <f>DetailTicketJuilletAout2021[[#This Row],[Qte]]*(DetailTicketJuilletAout2021[[#This Row],[PrixUnit]]*(1-DetailTicketJuilletAout2021[[#This Row],[Remise%]]))</f>
        <v>50.387999999999998</v>
      </c>
    </row>
    <row r="1400" spans="1:6" x14ac:dyDescent="0.25">
      <c r="A1400">
        <v>21812</v>
      </c>
      <c r="B1400">
        <v>31</v>
      </c>
      <c r="C1400">
        <v>9.4499999999999993</v>
      </c>
      <c r="D1400">
        <v>4</v>
      </c>
      <c r="E1400">
        <v>0.05</v>
      </c>
      <c r="F1400" s="5">
        <f>DetailTicketJuilletAout2021[[#This Row],[Qte]]*(DetailTicketJuilletAout2021[[#This Row],[PrixUnit]]*(1-DetailTicketJuilletAout2021[[#This Row],[Remise%]]))</f>
        <v>35.909999999999997</v>
      </c>
    </row>
    <row r="1401" spans="1:6" x14ac:dyDescent="0.25">
      <c r="A1401">
        <v>21812</v>
      </c>
      <c r="B1401">
        <v>65</v>
      </c>
      <c r="C1401">
        <v>16.010000000000002</v>
      </c>
      <c r="D1401">
        <v>4</v>
      </c>
      <c r="E1401">
        <v>0.05</v>
      </c>
      <c r="F1401" s="5">
        <f>DetailTicketJuilletAout2021[[#This Row],[Qte]]*(DetailTicketJuilletAout2021[[#This Row],[PrixUnit]]*(1-DetailTicketJuilletAout2021[[#This Row],[Remise%]]))</f>
        <v>60.838000000000001</v>
      </c>
    </row>
    <row r="1402" spans="1:6" x14ac:dyDescent="0.25">
      <c r="A1402">
        <v>21813</v>
      </c>
      <c r="B1402">
        <v>21</v>
      </c>
      <c r="C1402">
        <v>7.62</v>
      </c>
      <c r="D1402">
        <v>3</v>
      </c>
      <c r="E1402">
        <v>0.05</v>
      </c>
      <c r="F1402" s="5">
        <f>DetailTicketJuilletAout2021[[#This Row],[Qte]]*(DetailTicketJuilletAout2021[[#This Row],[PrixUnit]]*(1-DetailTicketJuilletAout2021[[#This Row],[Remise%]]))</f>
        <v>21.716999999999999</v>
      </c>
    </row>
    <row r="1403" spans="1:6" x14ac:dyDescent="0.25">
      <c r="A1403">
        <v>21813</v>
      </c>
      <c r="B1403">
        <v>51</v>
      </c>
      <c r="C1403">
        <v>40.4</v>
      </c>
      <c r="D1403">
        <v>3</v>
      </c>
      <c r="E1403">
        <v>0.05</v>
      </c>
      <c r="F1403" s="5">
        <f>DetailTicketJuilletAout2021[[#This Row],[Qte]]*(DetailTicketJuilletAout2021[[#This Row],[PrixUnit]]*(1-DetailTicketJuilletAout2021[[#This Row],[Remise%]]))</f>
        <v>115.13999999999999</v>
      </c>
    </row>
    <row r="1404" spans="1:6" x14ac:dyDescent="0.25">
      <c r="A1404">
        <v>21814</v>
      </c>
      <c r="B1404">
        <v>76</v>
      </c>
      <c r="C1404">
        <v>13.72</v>
      </c>
      <c r="D1404">
        <v>3</v>
      </c>
      <c r="E1404">
        <v>0</v>
      </c>
      <c r="F1404" s="5">
        <f>DetailTicketJuilletAout2021[[#This Row],[Qte]]*(DetailTicketJuilletAout2021[[#This Row],[PrixUnit]]*(1-DetailTicketJuilletAout2021[[#This Row],[Remise%]]))</f>
        <v>41.160000000000004</v>
      </c>
    </row>
    <row r="1405" spans="1:6" x14ac:dyDescent="0.25">
      <c r="A1405">
        <v>21815</v>
      </c>
      <c r="B1405">
        <v>14</v>
      </c>
      <c r="C1405">
        <v>17.68</v>
      </c>
      <c r="D1405">
        <v>4</v>
      </c>
      <c r="E1405">
        <v>0</v>
      </c>
      <c r="F1405" s="5">
        <f>DetailTicketJuilletAout2021[[#This Row],[Qte]]*(DetailTicketJuilletAout2021[[#This Row],[PrixUnit]]*(1-DetailTicketJuilletAout2021[[#This Row],[Remise%]]))</f>
        <v>70.72</v>
      </c>
    </row>
    <row r="1406" spans="1:6" x14ac:dyDescent="0.25">
      <c r="A1406">
        <v>21815</v>
      </c>
      <c r="B1406">
        <v>28</v>
      </c>
      <c r="C1406">
        <v>34.76</v>
      </c>
      <c r="D1406">
        <v>3</v>
      </c>
      <c r="E1406">
        <v>0</v>
      </c>
      <c r="F1406" s="5">
        <f>DetailTicketJuilletAout2021[[#This Row],[Qte]]*(DetailTicketJuilletAout2021[[#This Row],[PrixUnit]]*(1-DetailTicketJuilletAout2021[[#This Row],[Remise%]]))</f>
        <v>104.28</v>
      </c>
    </row>
    <row r="1407" spans="1:6" x14ac:dyDescent="0.25">
      <c r="A1407">
        <v>21815</v>
      </c>
      <c r="B1407">
        <v>52</v>
      </c>
      <c r="C1407">
        <v>5.34</v>
      </c>
      <c r="D1407">
        <v>3</v>
      </c>
      <c r="E1407">
        <v>0</v>
      </c>
      <c r="F1407" s="5">
        <f>DetailTicketJuilletAout2021[[#This Row],[Qte]]*(DetailTicketJuilletAout2021[[#This Row],[PrixUnit]]*(1-DetailTicketJuilletAout2021[[#This Row],[Remise%]]))</f>
        <v>16.02</v>
      </c>
    </row>
    <row r="1408" spans="1:6" x14ac:dyDescent="0.25">
      <c r="A1408">
        <v>21816</v>
      </c>
      <c r="B1408">
        <v>6</v>
      </c>
      <c r="C1408">
        <v>19.059999999999999</v>
      </c>
      <c r="D1408">
        <v>3</v>
      </c>
      <c r="E1408">
        <v>0</v>
      </c>
      <c r="F1408" s="5">
        <f>DetailTicketJuilletAout2021[[#This Row],[Qte]]*(DetailTicketJuilletAout2021[[#This Row],[PrixUnit]]*(1-DetailTicketJuilletAout2021[[#This Row],[Remise%]]))</f>
        <v>57.179999999999993</v>
      </c>
    </row>
    <row r="1409" spans="1:6" x14ac:dyDescent="0.25">
      <c r="A1409">
        <v>21816</v>
      </c>
      <c r="B1409">
        <v>30</v>
      </c>
      <c r="C1409">
        <v>19.670000000000002</v>
      </c>
      <c r="D1409">
        <v>4</v>
      </c>
      <c r="E1409">
        <v>0</v>
      </c>
      <c r="F1409" s="5">
        <f>DetailTicketJuilletAout2021[[#This Row],[Qte]]*(DetailTicketJuilletAout2021[[#This Row],[PrixUnit]]*(1-DetailTicketJuilletAout2021[[#This Row],[Remise%]]))</f>
        <v>78.680000000000007</v>
      </c>
    </row>
    <row r="1410" spans="1:6" x14ac:dyDescent="0.25">
      <c r="A1410">
        <v>21816</v>
      </c>
      <c r="B1410">
        <v>76</v>
      </c>
      <c r="C1410">
        <v>13.72</v>
      </c>
      <c r="D1410">
        <v>3</v>
      </c>
      <c r="E1410">
        <v>0</v>
      </c>
      <c r="F1410" s="5">
        <f>DetailTicketJuilletAout2021[[#This Row],[Qte]]*(DetailTicketJuilletAout2021[[#This Row],[PrixUnit]]*(1-DetailTicketJuilletAout2021[[#This Row],[Remise%]]))</f>
        <v>41.160000000000004</v>
      </c>
    </row>
    <row r="1411" spans="1:6" x14ac:dyDescent="0.25">
      <c r="A1411">
        <v>21817</v>
      </c>
      <c r="B1411">
        <v>61</v>
      </c>
      <c r="C1411">
        <v>21.65</v>
      </c>
      <c r="D1411">
        <v>3</v>
      </c>
      <c r="E1411">
        <v>0.1</v>
      </c>
      <c r="F1411" s="5">
        <f>DetailTicketJuilletAout2021[[#This Row],[Qte]]*(DetailTicketJuilletAout2021[[#This Row],[PrixUnit]]*(1-DetailTicketJuilletAout2021[[#This Row],[Remise%]]))</f>
        <v>58.454999999999998</v>
      </c>
    </row>
    <row r="1412" spans="1:6" x14ac:dyDescent="0.25">
      <c r="A1412">
        <v>21817</v>
      </c>
      <c r="B1412">
        <v>77</v>
      </c>
      <c r="C1412">
        <v>9.91</v>
      </c>
      <c r="D1412">
        <v>4</v>
      </c>
      <c r="E1412">
        <v>0.1</v>
      </c>
      <c r="F1412" s="5">
        <f>DetailTicketJuilletAout2021[[#This Row],[Qte]]*(DetailTicketJuilletAout2021[[#This Row],[PrixUnit]]*(1-DetailTicketJuilletAout2021[[#This Row],[Remise%]]))</f>
        <v>35.676000000000002</v>
      </c>
    </row>
    <row r="1413" spans="1:6" x14ac:dyDescent="0.25">
      <c r="A1413">
        <v>21818</v>
      </c>
      <c r="B1413">
        <v>65</v>
      </c>
      <c r="C1413">
        <v>16.010000000000002</v>
      </c>
      <c r="D1413">
        <v>3</v>
      </c>
      <c r="E1413">
        <v>0</v>
      </c>
      <c r="F1413" s="5">
        <f>DetailTicketJuilletAout2021[[#This Row],[Qte]]*(DetailTicketJuilletAout2021[[#This Row],[PrixUnit]]*(1-DetailTicketJuilletAout2021[[#This Row],[Remise%]]))</f>
        <v>48.03</v>
      </c>
    </row>
    <row r="1414" spans="1:6" x14ac:dyDescent="0.25">
      <c r="A1414">
        <v>21818</v>
      </c>
      <c r="B1414">
        <v>75</v>
      </c>
      <c r="C1414">
        <v>5.95</v>
      </c>
      <c r="D1414">
        <v>3</v>
      </c>
      <c r="E1414">
        <v>0</v>
      </c>
      <c r="F1414" s="5">
        <f>DetailTicketJuilletAout2021[[#This Row],[Qte]]*(DetailTicketJuilletAout2021[[#This Row],[PrixUnit]]*(1-DetailTicketJuilletAout2021[[#This Row],[Remise%]]))</f>
        <v>17.850000000000001</v>
      </c>
    </row>
    <row r="1415" spans="1:6" x14ac:dyDescent="0.25">
      <c r="A1415">
        <v>21819</v>
      </c>
      <c r="B1415">
        <v>13</v>
      </c>
      <c r="C1415">
        <v>4.57</v>
      </c>
      <c r="D1415">
        <v>4</v>
      </c>
      <c r="E1415">
        <v>0</v>
      </c>
      <c r="F1415" s="5">
        <f>DetailTicketJuilletAout2021[[#This Row],[Qte]]*(DetailTicketJuilletAout2021[[#This Row],[PrixUnit]]*(1-DetailTicketJuilletAout2021[[#This Row],[Remise%]]))</f>
        <v>18.28</v>
      </c>
    </row>
    <row r="1416" spans="1:6" x14ac:dyDescent="0.25">
      <c r="A1416">
        <v>21819</v>
      </c>
      <c r="B1416">
        <v>41</v>
      </c>
      <c r="C1416">
        <v>7.32</v>
      </c>
      <c r="D1416">
        <v>4</v>
      </c>
      <c r="E1416">
        <v>0</v>
      </c>
      <c r="F1416" s="5">
        <f>DetailTicketJuilletAout2021[[#This Row],[Qte]]*(DetailTicketJuilletAout2021[[#This Row],[PrixUnit]]*(1-DetailTicketJuilletAout2021[[#This Row],[Remise%]]))</f>
        <v>29.28</v>
      </c>
    </row>
    <row r="1417" spans="1:6" x14ac:dyDescent="0.25">
      <c r="A1417">
        <v>21820</v>
      </c>
      <c r="B1417">
        <v>16</v>
      </c>
      <c r="C1417">
        <v>13.26</v>
      </c>
      <c r="D1417">
        <v>4</v>
      </c>
      <c r="E1417">
        <v>0</v>
      </c>
      <c r="F1417" s="5">
        <f>DetailTicketJuilletAout2021[[#This Row],[Qte]]*(DetailTicketJuilletAout2021[[#This Row],[PrixUnit]]*(1-DetailTicketJuilletAout2021[[#This Row],[Remise%]]))</f>
        <v>53.04</v>
      </c>
    </row>
    <row r="1418" spans="1:6" x14ac:dyDescent="0.25">
      <c r="A1418">
        <v>21821</v>
      </c>
      <c r="B1418">
        <v>36</v>
      </c>
      <c r="C1418">
        <v>14.48</v>
      </c>
      <c r="D1418">
        <v>4</v>
      </c>
      <c r="E1418">
        <v>0</v>
      </c>
      <c r="F1418" s="5">
        <f>DetailTicketJuilletAout2021[[#This Row],[Qte]]*(DetailTicketJuilletAout2021[[#This Row],[PrixUnit]]*(1-DetailTicketJuilletAout2021[[#This Row],[Remise%]]))</f>
        <v>57.92</v>
      </c>
    </row>
    <row r="1419" spans="1:6" x14ac:dyDescent="0.25">
      <c r="A1419">
        <v>21821</v>
      </c>
      <c r="B1419">
        <v>52</v>
      </c>
      <c r="C1419">
        <v>5.34</v>
      </c>
      <c r="D1419">
        <v>4</v>
      </c>
      <c r="E1419">
        <v>0</v>
      </c>
      <c r="F1419" s="5">
        <f>DetailTicketJuilletAout2021[[#This Row],[Qte]]*(DetailTicketJuilletAout2021[[#This Row],[PrixUnit]]*(1-DetailTicketJuilletAout2021[[#This Row],[Remise%]]))</f>
        <v>21.36</v>
      </c>
    </row>
    <row r="1420" spans="1:6" x14ac:dyDescent="0.25">
      <c r="A1420">
        <v>21822</v>
      </c>
      <c r="B1420">
        <v>28</v>
      </c>
      <c r="C1420">
        <v>34.76</v>
      </c>
      <c r="D1420">
        <v>4</v>
      </c>
      <c r="E1420">
        <v>0.2</v>
      </c>
      <c r="F1420" s="5">
        <f>DetailTicketJuilletAout2021[[#This Row],[Qte]]*(DetailTicketJuilletAout2021[[#This Row],[PrixUnit]]*(1-DetailTicketJuilletAout2021[[#This Row],[Remise%]]))</f>
        <v>111.232</v>
      </c>
    </row>
    <row r="1421" spans="1:6" x14ac:dyDescent="0.25">
      <c r="A1421">
        <v>21822</v>
      </c>
      <c r="B1421">
        <v>35</v>
      </c>
      <c r="C1421">
        <v>13.72</v>
      </c>
      <c r="D1421">
        <v>3</v>
      </c>
      <c r="E1421">
        <v>0.2</v>
      </c>
      <c r="F1421" s="5">
        <f>DetailTicketJuilletAout2021[[#This Row],[Qte]]*(DetailTicketJuilletAout2021[[#This Row],[PrixUnit]]*(1-DetailTicketJuilletAout2021[[#This Row],[Remise%]]))</f>
        <v>32.928000000000004</v>
      </c>
    </row>
    <row r="1422" spans="1:6" x14ac:dyDescent="0.25">
      <c r="A1422">
        <v>21822</v>
      </c>
      <c r="B1422">
        <v>45</v>
      </c>
      <c r="C1422">
        <v>7.32</v>
      </c>
      <c r="D1422">
        <v>3</v>
      </c>
      <c r="E1422">
        <v>0.2</v>
      </c>
      <c r="F1422" s="5">
        <f>DetailTicketJuilletAout2021[[#This Row],[Qte]]*(DetailTicketJuilletAout2021[[#This Row],[PrixUnit]]*(1-DetailTicketJuilletAout2021[[#This Row],[Remise%]]))</f>
        <v>17.568000000000001</v>
      </c>
    </row>
    <row r="1423" spans="1:6" x14ac:dyDescent="0.25">
      <c r="A1423">
        <v>21822</v>
      </c>
      <c r="B1423">
        <v>56</v>
      </c>
      <c r="C1423">
        <v>28.97</v>
      </c>
      <c r="D1423">
        <v>4</v>
      </c>
      <c r="E1423">
        <v>0.2</v>
      </c>
      <c r="F1423" s="5">
        <f>DetailTicketJuilletAout2021[[#This Row],[Qte]]*(DetailTicketJuilletAout2021[[#This Row],[PrixUnit]]*(1-DetailTicketJuilletAout2021[[#This Row],[Remise%]]))</f>
        <v>92.704000000000008</v>
      </c>
    </row>
    <row r="1424" spans="1:6" x14ac:dyDescent="0.25">
      <c r="A1424">
        <v>21823</v>
      </c>
      <c r="B1424">
        <v>2</v>
      </c>
      <c r="C1424">
        <v>14.48</v>
      </c>
      <c r="D1424">
        <v>4</v>
      </c>
      <c r="E1424">
        <v>0.2</v>
      </c>
      <c r="F1424" s="5">
        <f>DetailTicketJuilletAout2021[[#This Row],[Qte]]*(DetailTicketJuilletAout2021[[#This Row],[PrixUnit]]*(1-DetailTicketJuilletAout2021[[#This Row],[Remise%]]))</f>
        <v>46.336000000000006</v>
      </c>
    </row>
    <row r="1425" spans="1:6" x14ac:dyDescent="0.25">
      <c r="A1425">
        <v>21824</v>
      </c>
      <c r="B1425">
        <v>3</v>
      </c>
      <c r="C1425">
        <v>7.62</v>
      </c>
      <c r="D1425">
        <v>3</v>
      </c>
      <c r="E1425">
        <v>0</v>
      </c>
      <c r="F1425" s="5">
        <f>DetailTicketJuilletAout2021[[#This Row],[Qte]]*(DetailTicketJuilletAout2021[[#This Row],[PrixUnit]]*(1-DetailTicketJuilletAout2021[[#This Row],[Remise%]]))</f>
        <v>22.86</v>
      </c>
    </row>
    <row r="1426" spans="1:6" x14ac:dyDescent="0.25">
      <c r="A1426">
        <v>21824</v>
      </c>
      <c r="B1426">
        <v>60</v>
      </c>
      <c r="C1426">
        <v>25.92</v>
      </c>
      <c r="D1426">
        <v>4</v>
      </c>
      <c r="E1426">
        <v>0</v>
      </c>
      <c r="F1426" s="5">
        <f>DetailTicketJuilletAout2021[[#This Row],[Qte]]*(DetailTicketJuilletAout2021[[#This Row],[PrixUnit]]*(1-DetailTicketJuilletAout2021[[#This Row],[Remise%]]))</f>
        <v>103.68</v>
      </c>
    </row>
    <row r="1427" spans="1:6" x14ac:dyDescent="0.25">
      <c r="A1427">
        <v>21824</v>
      </c>
      <c r="B1427">
        <v>72</v>
      </c>
      <c r="C1427">
        <v>26.53</v>
      </c>
      <c r="D1427">
        <v>3</v>
      </c>
      <c r="E1427">
        <v>0</v>
      </c>
      <c r="F1427" s="5">
        <f>DetailTicketJuilletAout2021[[#This Row],[Qte]]*(DetailTicketJuilletAout2021[[#This Row],[PrixUnit]]*(1-DetailTicketJuilletAout2021[[#This Row],[Remise%]]))</f>
        <v>79.59</v>
      </c>
    </row>
    <row r="1428" spans="1:6" x14ac:dyDescent="0.25">
      <c r="A1428">
        <v>21825</v>
      </c>
      <c r="B1428">
        <v>46</v>
      </c>
      <c r="C1428">
        <v>9.15</v>
      </c>
      <c r="D1428">
        <v>3</v>
      </c>
      <c r="E1428">
        <v>0.05</v>
      </c>
      <c r="F1428" s="5">
        <f>DetailTicketJuilletAout2021[[#This Row],[Qte]]*(DetailTicketJuilletAout2021[[#This Row],[PrixUnit]]*(1-DetailTicketJuilletAout2021[[#This Row],[Remise%]]))</f>
        <v>26.077500000000001</v>
      </c>
    </row>
    <row r="1429" spans="1:6" x14ac:dyDescent="0.25">
      <c r="A1429">
        <v>21826</v>
      </c>
      <c r="B1429">
        <v>40</v>
      </c>
      <c r="C1429">
        <v>14.03</v>
      </c>
      <c r="D1429">
        <v>4</v>
      </c>
      <c r="E1429">
        <v>0.2</v>
      </c>
      <c r="F1429" s="5">
        <f>DetailTicketJuilletAout2021[[#This Row],[Qte]]*(DetailTicketJuilletAout2021[[#This Row],[PrixUnit]]*(1-DetailTicketJuilletAout2021[[#This Row],[Remise%]]))</f>
        <v>44.896000000000001</v>
      </c>
    </row>
    <row r="1430" spans="1:6" x14ac:dyDescent="0.25">
      <c r="A1430">
        <v>21827</v>
      </c>
      <c r="B1430">
        <v>18</v>
      </c>
      <c r="C1430">
        <v>47.56</v>
      </c>
      <c r="D1430">
        <v>3</v>
      </c>
      <c r="E1430">
        <v>0</v>
      </c>
      <c r="F1430" s="5">
        <f>DetailTicketJuilletAout2021[[#This Row],[Qte]]*(DetailTicketJuilletAout2021[[#This Row],[PrixUnit]]*(1-DetailTicketJuilletAout2021[[#This Row],[Remise%]]))</f>
        <v>142.68</v>
      </c>
    </row>
    <row r="1431" spans="1:6" x14ac:dyDescent="0.25">
      <c r="A1431">
        <v>21827</v>
      </c>
      <c r="B1431">
        <v>44</v>
      </c>
      <c r="C1431">
        <v>14.79</v>
      </c>
      <c r="D1431">
        <v>4</v>
      </c>
      <c r="E1431">
        <v>0</v>
      </c>
      <c r="F1431" s="5">
        <f>DetailTicketJuilletAout2021[[#This Row],[Qte]]*(DetailTicketJuilletAout2021[[#This Row],[PrixUnit]]*(1-DetailTicketJuilletAout2021[[#This Row],[Remise%]]))</f>
        <v>59.16</v>
      </c>
    </row>
    <row r="1432" spans="1:6" x14ac:dyDescent="0.25">
      <c r="A1432">
        <v>21827</v>
      </c>
      <c r="B1432">
        <v>59</v>
      </c>
      <c r="C1432">
        <v>41.92</v>
      </c>
      <c r="D1432">
        <v>3</v>
      </c>
      <c r="E1432">
        <v>0</v>
      </c>
      <c r="F1432" s="5">
        <f>DetailTicketJuilletAout2021[[#This Row],[Qte]]*(DetailTicketJuilletAout2021[[#This Row],[PrixUnit]]*(1-DetailTicketJuilletAout2021[[#This Row],[Remise%]]))</f>
        <v>125.76</v>
      </c>
    </row>
    <row r="1433" spans="1:6" x14ac:dyDescent="0.25">
      <c r="A1433">
        <v>21827</v>
      </c>
      <c r="B1433">
        <v>72</v>
      </c>
      <c r="C1433">
        <v>26.53</v>
      </c>
      <c r="D1433">
        <v>4</v>
      </c>
      <c r="E1433">
        <v>0</v>
      </c>
      <c r="F1433" s="5">
        <f>DetailTicketJuilletAout2021[[#This Row],[Qte]]*(DetailTicketJuilletAout2021[[#This Row],[PrixUnit]]*(1-DetailTicketJuilletAout2021[[#This Row],[Remise%]]))</f>
        <v>106.12</v>
      </c>
    </row>
    <row r="1434" spans="1:6" x14ac:dyDescent="0.25">
      <c r="A1434">
        <v>21828</v>
      </c>
      <c r="B1434">
        <v>13</v>
      </c>
      <c r="C1434">
        <v>4.57</v>
      </c>
      <c r="D1434">
        <v>4</v>
      </c>
      <c r="E1434">
        <v>0</v>
      </c>
      <c r="F1434" s="5">
        <f>DetailTicketJuilletAout2021[[#This Row],[Qte]]*(DetailTicketJuilletAout2021[[#This Row],[PrixUnit]]*(1-DetailTicketJuilletAout2021[[#This Row],[Remise%]]))</f>
        <v>18.28</v>
      </c>
    </row>
    <row r="1435" spans="1:6" x14ac:dyDescent="0.25">
      <c r="A1435">
        <v>21828</v>
      </c>
      <c r="B1435">
        <v>42</v>
      </c>
      <c r="C1435">
        <v>10.67</v>
      </c>
      <c r="D1435">
        <v>3</v>
      </c>
      <c r="E1435">
        <v>0</v>
      </c>
      <c r="F1435" s="5">
        <f>DetailTicketJuilletAout2021[[#This Row],[Qte]]*(DetailTicketJuilletAout2021[[#This Row],[PrixUnit]]*(1-DetailTicketJuilletAout2021[[#This Row],[Remise%]]))</f>
        <v>32.01</v>
      </c>
    </row>
    <row r="1436" spans="1:6" x14ac:dyDescent="0.25">
      <c r="A1436">
        <v>21828</v>
      </c>
      <c r="B1436">
        <v>62</v>
      </c>
      <c r="C1436">
        <v>37.5</v>
      </c>
      <c r="D1436">
        <v>4</v>
      </c>
      <c r="E1436">
        <v>0</v>
      </c>
      <c r="F1436" s="5">
        <f>DetailTicketJuilletAout2021[[#This Row],[Qte]]*(DetailTicketJuilletAout2021[[#This Row],[PrixUnit]]*(1-DetailTicketJuilletAout2021[[#This Row],[Remise%]]))</f>
        <v>150</v>
      </c>
    </row>
    <row r="1437" spans="1:6" x14ac:dyDescent="0.25">
      <c r="A1437">
        <v>21828</v>
      </c>
      <c r="B1437">
        <v>69</v>
      </c>
      <c r="C1437">
        <v>27.44</v>
      </c>
      <c r="D1437">
        <v>3</v>
      </c>
      <c r="E1437">
        <v>0</v>
      </c>
      <c r="F1437" s="5">
        <f>DetailTicketJuilletAout2021[[#This Row],[Qte]]*(DetailTicketJuilletAout2021[[#This Row],[PrixUnit]]*(1-DetailTicketJuilletAout2021[[#This Row],[Remise%]]))</f>
        <v>82.320000000000007</v>
      </c>
    </row>
    <row r="1438" spans="1:6" x14ac:dyDescent="0.25">
      <c r="A1438">
        <v>21829</v>
      </c>
      <c r="B1438">
        <v>31</v>
      </c>
      <c r="C1438">
        <v>9.4499999999999993</v>
      </c>
      <c r="D1438">
        <v>4</v>
      </c>
      <c r="E1438">
        <v>0</v>
      </c>
      <c r="F1438" s="5">
        <f>DetailTicketJuilletAout2021[[#This Row],[Qte]]*(DetailTicketJuilletAout2021[[#This Row],[PrixUnit]]*(1-DetailTicketJuilletAout2021[[#This Row],[Remise%]]))</f>
        <v>37.799999999999997</v>
      </c>
    </row>
    <row r="1439" spans="1:6" x14ac:dyDescent="0.25">
      <c r="A1439">
        <v>21829</v>
      </c>
      <c r="B1439">
        <v>41</v>
      </c>
      <c r="C1439">
        <v>7.32</v>
      </c>
      <c r="D1439">
        <v>2</v>
      </c>
      <c r="E1439">
        <v>0</v>
      </c>
      <c r="F1439" s="5">
        <f>DetailTicketJuilletAout2021[[#This Row],[Qte]]*(DetailTicketJuilletAout2021[[#This Row],[PrixUnit]]*(1-DetailTicketJuilletAout2021[[#This Row],[Remise%]]))</f>
        <v>14.64</v>
      </c>
    </row>
    <row r="1440" spans="1:6" x14ac:dyDescent="0.25">
      <c r="A1440">
        <v>21829</v>
      </c>
      <c r="B1440">
        <v>63</v>
      </c>
      <c r="C1440">
        <v>33.54</v>
      </c>
      <c r="D1440">
        <v>4</v>
      </c>
      <c r="E1440">
        <v>0</v>
      </c>
      <c r="F1440" s="5">
        <f>DetailTicketJuilletAout2021[[#This Row],[Qte]]*(DetailTicketJuilletAout2021[[#This Row],[PrixUnit]]*(1-DetailTicketJuilletAout2021[[#This Row],[Remise%]]))</f>
        <v>134.16</v>
      </c>
    </row>
    <row r="1441" spans="1:6" x14ac:dyDescent="0.25">
      <c r="A1441">
        <v>21829</v>
      </c>
      <c r="B1441">
        <v>69</v>
      </c>
      <c r="C1441">
        <v>27.44</v>
      </c>
      <c r="D1441">
        <v>5</v>
      </c>
      <c r="E1441">
        <v>0</v>
      </c>
      <c r="F1441" s="5">
        <f>DetailTicketJuilletAout2021[[#This Row],[Qte]]*(DetailTicketJuilletAout2021[[#This Row],[PrixUnit]]*(1-DetailTicketJuilletAout2021[[#This Row],[Remise%]]))</f>
        <v>137.20000000000002</v>
      </c>
    </row>
    <row r="1442" spans="1:6" x14ac:dyDescent="0.25">
      <c r="A1442">
        <v>21829</v>
      </c>
      <c r="B1442">
        <v>315</v>
      </c>
      <c r="C1442">
        <v>49.62</v>
      </c>
      <c r="D1442">
        <v>1</v>
      </c>
      <c r="E1442">
        <v>0</v>
      </c>
      <c r="F1442" s="5">
        <f>DetailTicketJuilletAout2021[[#This Row],[Qte]]*(DetailTicketJuilletAout2021[[#This Row],[PrixUnit]]*(1-DetailTicketJuilletAout2021[[#This Row],[Remise%]]))</f>
        <v>49.62</v>
      </c>
    </row>
    <row r="1443" spans="1:6" x14ac:dyDescent="0.25">
      <c r="A1443">
        <v>21829</v>
      </c>
      <c r="B1443">
        <v>3039</v>
      </c>
      <c r="C1443">
        <v>6.34</v>
      </c>
      <c r="D1443">
        <v>1</v>
      </c>
      <c r="E1443">
        <v>0</v>
      </c>
      <c r="F1443" s="5">
        <f>DetailTicketJuilletAout2021[[#This Row],[Qte]]*(DetailTicketJuilletAout2021[[#This Row],[PrixUnit]]*(1-DetailTicketJuilletAout2021[[#This Row],[Remise%]]))</f>
        <v>6.34</v>
      </c>
    </row>
    <row r="1444" spans="1:6" x14ac:dyDescent="0.25">
      <c r="A1444">
        <v>21830</v>
      </c>
      <c r="B1444">
        <v>23</v>
      </c>
      <c r="C1444">
        <v>6.86</v>
      </c>
      <c r="D1444">
        <v>3</v>
      </c>
      <c r="E1444">
        <v>0</v>
      </c>
      <c r="F1444" s="5">
        <f>DetailTicketJuilletAout2021[[#This Row],[Qte]]*(DetailTicketJuilletAout2021[[#This Row],[PrixUnit]]*(1-DetailTicketJuilletAout2021[[#This Row],[Remise%]]))</f>
        <v>20.580000000000002</v>
      </c>
    </row>
    <row r="1445" spans="1:6" x14ac:dyDescent="0.25">
      <c r="A1445">
        <v>21830</v>
      </c>
      <c r="B1445">
        <v>40</v>
      </c>
      <c r="C1445">
        <v>14.03</v>
      </c>
      <c r="D1445">
        <v>3</v>
      </c>
      <c r="E1445">
        <v>0</v>
      </c>
      <c r="F1445" s="5">
        <f>DetailTicketJuilletAout2021[[#This Row],[Qte]]*(DetailTicketJuilletAout2021[[#This Row],[PrixUnit]]*(1-DetailTicketJuilletAout2021[[#This Row],[Remise%]]))</f>
        <v>42.089999999999996</v>
      </c>
    </row>
    <row r="1446" spans="1:6" x14ac:dyDescent="0.25">
      <c r="A1446">
        <v>21830</v>
      </c>
      <c r="B1446">
        <v>56</v>
      </c>
      <c r="C1446">
        <v>28.97</v>
      </c>
      <c r="D1446">
        <v>3</v>
      </c>
      <c r="E1446">
        <v>0</v>
      </c>
      <c r="F1446" s="5">
        <f>DetailTicketJuilletAout2021[[#This Row],[Qte]]*(DetailTicketJuilletAout2021[[#This Row],[PrixUnit]]*(1-DetailTicketJuilletAout2021[[#This Row],[Remise%]]))</f>
        <v>86.91</v>
      </c>
    </row>
    <row r="1447" spans="1:6" x14ac:dyDescent="0.25">
      <c r="A1447">
        <v>21831</v>
      </c>
      <c r="B1447">
        <v>56</v>
      </c>
      <c r="C1447">
        <v>28.97</v>
      </c>
      <c r="D1447">
        <v>4</v>
      </c>
      <c r="E1447">
        <v>0</v>
      </c>
      <c r="F1447" s="5">
        <f>DetailTicketJuilletAout2021[[#This Row],[Qte]]*(DetailTicketJuilletAout2021[[#This Row],[PrixUnit]]*(1-DetailTicketJuilletAout2021[[#This Row],[Remise%]]))</f>
        <v>115.88</v>
      </c>
    </row>
    <row r="1448" spans="1:6" x14ac:dyDescent="0.25">
      <c r="A1448">
        <v>21831</v>
      </c>
      <c r="B1448">
        <v>59</v>
      </c>
      <c r="C1448">
        <v>41.92</v>
      </c>
      <c r="D1448">
        <v>4</v>
      </c>
      <c r="E1448">
        <v>0</v>
      </c>
      <c r="F1448" s="5">
        <f>DetailTicketJuilletAout2021[[#This Row],[Qte]]*(DetailTicketJuilletAout2021[[#This Row],[PrixUnit]]*(1-DetailTicketJuilletAout2021[[#This Row],[Remise%]]))</f>
        <v>167.68</v>
      </c>
    </row>
    <row r="1449" spans="1:6" x14ac:dyDescent="0.25">
      <c r="A1449">
        <v>21831</v>
      </c>
      <c r="B1449">
        <v>76</v>
      </c>
      <c r="C1449">
        <v>13.72</v>
      </c>
      <c r="D1449">
        <v>4</v>
      </c>
      <c r="E1449">
        <v>0</v>
      </c>
      <c r="F1449" s="5">
        <f>DetailTicketJuilletAout2021[[#This Row],[Qte]]*(DetailTicketJuilletAout2021[[#This Row],[PrixUnit]]*(1-DetailTicketJuilletAout2021[[#This Row],[Remise%]]))</f>
        <v>54.88</v>
      </c>
    </row>
    <row r="1450" spans="1:6" x14ac:dyDescent="0.25">
      <c r="A1450">
        <v>21832</v>
      </c>
      <c r="B1450">
        <v>14</v>
      </c>
      <c r="C1450">
        <v>17.68</v>
      </c>
      <c r="D1450">
        <v>4</v>
      </c>
      <c r="E1450">
        <v>0.15</v>
      </c>
      <c r="F1450" s="5">
        <f>DetailTicketJuilletAout2021[[#This Row],[Qte]]*(DetailTicketJuilletAout2021[[#This Row],[PrixUnit]]*(1-DetailTicketJuilletAout2021[[#This Row],[Remise%]]))</f>
        <v>60.111999999999995</v>
      </c>
    </row>
    <row r="1451" spans="1:6" x14ac:dyDescent="0.25">
      <c r="A1451">
        <v>21832</v>
      </c>
      <c r="B1451">
        <v>45</v>
      </c>
      <c r="C1451">
        <v>7.32</v>
      </c>
      <c r="D1451">
        <v>3</v>
      </c>
      <c r="E1451">
        <v>0.15</v>
      </c>
      <c r="F1451" s="5">
        <f>DetailTicketJuilletAout2021[[#This Row],[Qte]]*(DetailTicketJuilletAout2021[[#This Row],[PrixUnit]]*(1-DetailTicketJuilletAout2021[[#This Row],[Remise%]]))</f>
        <v>18.666</v>
      </c>
    </row>
    <row r="1452" spans="1:6" x14ac:dyDescent="0.25">
      <c r="A1452">
        <v>21832</v>
      </c>
      <c r="B1452">
        <v>59</v>
      </c>
      <c r="C1452">
        <v>41.92</v>
      </c>
      <c r="D1452">
        <v>3</v>
      </c>
      <c r="E1452">
        <v>0.15</v>
      </c>
      <c r="F1452" s="5">
        <f>DetailTicketJuilletAout2021[[#This Row],[Qte]]*(DetailTicketJuilletAout2021[[#This Row],[PrixUnit]]*(1-DetailTicketJuilletAout2021[[#This Row],[Remise%]]))</f>
        <v>106.89599999999999</v>
      </c>
    </row>
    <row r="1453" spans="1:6" x14ac:dyDescent="0.25">
      <c r="A1453">
        <v>21833</v>
      </c>
      <c r="B1453">
        <v>26</v>
      </c>
      <c r="C1453">
        <v>23.78</v>
      </c>
      <c r="D1453">
        <v>4</v>
      </c>
      <c r="E1453">
        <v>0.1</v>
      </c>
      <c r="F1453" s="5">
        <f>DetailTicketJuilletAout2021[[#This Row],[Qte]]*(DetailTicketJuilletAout2021[[#This Row],[PrixUnit]]*(1-DetailTicketJuilletAout2021[[#This Row],[Remise%]]))</f>
        <v>85.608000000000004</v>
      </c>
    </row>
    <row r="1454" spans="1:6" x14ac:dyDescent="0.25">
      <c r="A1454">
        <v>21833</v>
      </c>
      <c r="B1454">
        <v>30</v>
      </c>
      <c r="C1454">
        <v>19.670000000000002</v>
      </c>
      <c r="D1454">
        <v>3</v>
      </c>
      <c r="E1454">
        <v>0</v>
      </c>
      <c r="F1454" s="5">
        <f>DetailTicketJuilletAout2021[[#This Row],[Qte]]*(DetailTicketJuilletAout2021[[#This Row],[PrixUnit]]*(1-DetailTicketJuilletAout2021[[#This Row],[Remise%]]))</f>
        <v>59.010000000000005</v>
      </c>
    </row>
    <row r="1455" spans="1:6" x14ac:dyDescent="0.25">
      <c r="A1455">
        <v>21833</v>
      </c>
      <c r="B1455">
        <v>50</v>
      </c>
      <c r="C1455">
        <v>12.35</v>
      </c>
      <c r="D1455">
        <v>3</v>
      </c>
      <c r="E1455">
        <v>0.1</v>
      </c>
      <c r="F1455" s="5">
        <f>DetailTicketJuilletAout2021[[#This Row],[Qte]]*(DetailTicketJuilletAout2021[[#This Row],[PrixUnit]]*(1-DetailTicketJuilletAout2021[[#This Row],[Remise%]]))</f>
        <v>33.344999999999999</v>
      </c>
    </row>
    <row r="1456" spans="1:6" x14ac:dyDescent="0.25">
      <c r="A1456">
        <v>21833</v>
      </c>
      <c r="B1456">
        <v>73</v>
      </c>
      <c r="C1456">
        <v>11.43</v>
      </c>
      <c r="D1456">
        <v>4</v>
      </c>
      <c r="E1456">
        <v>0</v>
      </c>
      <c r="F1456" s="5">
        <f>DetailTicketJuilletAout2021[[#This Row],[Qte]]*(DetailTicketJuilletAout2021[[#This Row],[PrixUnit]]*(1-DetailTicketJuilletAout2021[[#This Row],[Remise%]]))</f>
        <v>45.72</v>
      </c>
    </row>
    <row r="1457" spans="1:6" x14ac:dyDescent="0.25">
      <c r="A1457">
        <v>21833</v>
      </c>
      <c r="B1457">
        <v>420</v>
      </c>
      <c r="C1457">
        <v>4.8</v>
      </c>
      <c r="D1457">
        <v>1</v>
      </c>
      <c r="E1457">
        <v>0</v>
      </c>
      <c r="F1457" s="5">
        <f>DetailTicketJuilletAout2021[[#This Row],[Qte]]*(DetailTicketJuilletAout2021[[#This Row],[PrixUnit]]*(1-DetailTicketJuilletAout2021[[#This Row],[Remise%]]))</f>
        <v>4.8</v>
      </c>
    </row>
    <row r="1458" spans="1:6" x14ac:dyDescent="0.25">
      <c r="A1458">
        <v>21833</v>
      </c>
      <c r="B1458">
        <v>2242</v>
      </c>
      <c r="C1458">
        <v>9.6199999999999992</v>
      </c>
      <c r="D1458">
        <v>1</v>
      </c>
      <c r="E1458">
        <v>0</v>
      </c>
      <c r="F1458" s="5">
        <f>DetailTicketJuilletAout2021[[#This Row],[Qte]]*(DetailTicketJuilletAout2021[[#This Row],[PrixUnit]]*(1-DetailTicketJuilletAout2021[[#This Row],[Remise%]]))</f>
        <v>9.6199999999999992</v>
      </c>
    </row>
    <row r="1459" spans="1:6" x14ac:dyDescent="0.25">
      <c r="A1459">
        <v>21834</v>
      </c>
      <c r="B1459">
        <v>1</v>
      </c>
      <c r="C1459">
        <v>13.72</v>
      </c>
      <c r="D1459">
        <v>4</v>
      </c>
      <c r="E1459">
        <v>0</v>
      </c>
      <c r="F1459" s="5">
        <f>DetailTicketJuilletAout2021[[#This Row],[Qte]]*(DetailTicketJuilletAout2021[[#This Row],[PrixUnit]]*(1-DetailTicketJuilletAout2021[[#This Row],[Remise%]]))</f>
        <v>54.88</v>
      </c>
    </row>
    <row r="1460" spans="1:6" x14ac:dyDescent="0.25">
      <c r="A1460">
        <v>21834</v>
      </c>
      <c r="B1460">
        <v>69</v>
      </c>
      <c r="C1460">
        <v>27.44</v>
      </c>
      <c r="D1460">
        <v>4</v>
      </c>
      <c r="E1460">
        <v>0</v>
      </c>
      <c r="F1460" s="5">
        <f>DetailTicketJuilletAout2021[[#This Row],[Qte]]*(DetailTicketJuilletAout2021[[#This Row],[PrixUnit]]*(1-DetailTicketJuilletAout2021[[#This Row],[Remise%]]))</f>
        <v>109.76</v>
      </c>
    </row>
    <row r="1461" spans="1:6" x14ac:dyDescent="0.25">
      <c r="A1461">
        <v>21835</v>
      </c>
      <c r="B1461">
        <v>45</v>
      </c>
      <c r="C1461">
        <v>7.32</v>
      </c>
      <c r="D1461">
        <v>4</v>
      </c>
      <c r="E1461">
        <v>0</v>
      </c>
      <c r="F1461" s="5">
        <f>DetailTicketJuilletAout2021[[#This Row],[Qte]]*(DetailTicketJuilletAout2021[[#This Row],[PrixUnit]]*(1-DetailTicketJuilletAout2021[[#This Row],[Remise%]]))</f>
        <v>29.28</v>
      </c>
    </row>
    <row r="1462" spans="1:6" x14ac:dyDescent="0.25">
      <c r="A1462">
        <v>21835</v>
      </c>
      <c r="B1462">
        <v>74</v>
      </c>
      <c r="C1462">
        <v>7.62</v>
      </c>
      <c r="D1462">
        <v>4</v>
      </c>
      <c r="E1462">
        <v>0</v>
      </c>
      <c r="F1462" s="5">
        <f>DetailTicketJuilletAout2021[[#This Row],[Qte]]*(DetailTicketJuilletAout2021[[#This Row],[PrixUnit]]*(1-DetailTicketJuilletAout2021[[#This Row],[Remise%]]))</f>
        <v>30.48</v>
      </c>
    </row>
    <row r="1463" spans="1:6" x14ac:dyDescent="0.25">
      <c r="A1463">
        <v>21836</v>
      </c>
      <c r="B1463">
        <v>40</v>
      </c>
      <c r="C1463">
        <v>14.03</v>
      </c>
      <c r="D1463">
        <v>4</v>
      </c>
      <c r="E1463">
        <v>0</v>
      </c>
      <c r="F1463" s="5">
        <f>DetailTicketJuilletAout2021[[#This Row],[Qte]]*(DetailTicketJuilletAout2021[[#This Row],[PrixUnit]]*(1-DetailTicketJuilletAout2021[[#This Row],[Remise%]]))</f>
        <v>56.12</v>
      </c>
    </row>
    <row r="1464" spans="1:6" x14ac:dyDescent="0.25">
      <c r="A1464">
        <v>21836</v>
      </c>
      <c r="B1464">
        <v>73</v>
      </c>
      <c r="C1464">
        <v>11.43</v>
      </c>
      <c r="D1464">
        <v>4</v>
      </c>
      <c r="E1464">
        <v>0</v>
      </c>
      <c r="F1464" s="5">
        <f>DetailTicketJuilletAout2021[[#This Row],[Qte]]*(DetailTicketJuilletAout2021[[#This Row],[PrixUnit]]*(1-DetailTicketJuilletAout2021[[#This Row],[Remise%]]))</f>
        <v>45.72</v>
      </c>
    </row>
    <row r="1465" spans="1:6" x14ac:dyDescent="0.25">
      <c r="A1465">
        <v>21836</v>
      </c>
      <c r="B1465">
        <v>420</v>
      </c>
      <c r="C1465">
        <v>4.8</v>
      </c>
      <c r="D1465">
        <v>1</v>
      </c>
      <c r="E1465">
        <v>0</v>
      </c>
      <c r="F1465" s="5">
        <f>DetailTicketJuilletAout2021[[#This Row],[Qte]]*(DetailTicketJuilletAout2021[[#This Row],[PrixUnit]]*(1-DetailTicketJuilletAout2021[[#This Row],[Remise%]]))</f>
        <v>4.8</v>
      </c>
    </row>
    <row r="1466" spans="1:6" x14ac:dyDescent="0.25">
      <c r="A1466">
        <v>21836</v>
      </c>
      <c r="B1466">
        <v>2242</v>
      </c>
      <c r="C1466">
        <v>9.6199999999999992</v>
      </c>
      <c r="D1466">
        <v>1</v>
      </c>
      <c r="E1466">
        <v>0</v>
      </c>
      <c r="F1466" s="5">
        <f>DetailTicketJuilletAout2021[[#This Row],[Qte]]*(DetailTicketJuilletAout2021[[#This Row],[PrixUnit]]*(1-DetailTicketJuilletAout2021[[#This Row],[Remise%]]))</f>
        <v>9.6199999999999992</v>
      </c>
    </row>
    <row r="1467" spans="1:6" x14ac:dyDescent="0.25">
      <c r="A1467">
        <v>21837</v>
      </c>
      <c r="B1467">
        <v>47</v>
      </c>
      <c r="C1467">
        <v>7.32</v>
      </c>
      <c r="D1467">
        <v>3</v>
      </c>
      <c r="E1467">
        <v>0.25</v>
      </c>
      <c r="F1467" s="5">
        <f>DetailTicketJuilletAout2021[[#This Row],[Qte]]*(DetailTicketJuilletAout2021[[#This Row],[PrixUnit]]*(1-DetailTicketJuilletAout2021[[#This Row],[Remise%]]))</f>
        <v>16.47</v>
      </c>
    </row>
    <row r="1468" spans="1:6" x14ac:dyDescent="0.25">
      <c r="A1468">
        <v>21837</v>
      </c>
      <c r="B1468">
        <v>56</v>
      </c>
      <c r="C1468">
        <v>28.97</v>
      </c>
      <c r="D1468">
        <v>3</v>
      </c>
      <c r="E1468">
        <v>0.25</v>
      </c>
      <c r="F1468" s="5">
        <f>DetailTicketJuilletAout2021[[#This Row],[Qte]]*(DetailTicketJuilletAout2021[[#This Row],[PrixUnit]]*(1-DetailTicketJuilletAout2021[[#This Row],[Remise%]]))</f>
        <v>65.182500000000005</v>
      </c>
    </row>
    <row r="1469" spans="1:6" x14ac:dyDescent="0.25">
      <c r="A1469">
        <v>21837</v>
      </c>
      <c r="B1469">
        <v>57</v>
      </c>
      <c r="C1469">
        <v>14.94</v>
      </c>
      <c r="D1469">
        <v>4</v>
      </c>
      <c r="E1469">
        <v>0.25</v>
      </c>
      <c r="F1469" s="5">
        <f>DetailTicketJuilletAout2021[[#This Row],[Qte]]*(DetailTicketJuilletAout2021[[#This Row],[PrixUnit]]*(1-DetailTicketJuilletAout2021[[#This Row],[Remise%]]))</f>
        <v>44.82</v>
      </c>
    </row>
    <row r="1470" spans="1:6" x14ac:dyDescent="0.25">
      <c r="A1470">
        <v>21837</v>
      </c>
      <c r="B1470">
        <v>69</v>
      </c>
      <c r="C1470">
        <v>27.44</v>
      </c>
      <c r="D1470">
        <v>3</v>
      </c>
      <c r="E1470">
        <v>0.25</v>
      </c>
      <c r="F1470" s="5">
        <f>DetailTicketJuilletAout2021[[#This Row],[Qte]]*(DetailTicketJuilletAout2021[[#This Row],[PrixUnit]]*(1-DetailTicketJuilletAout2021[[#This Row],[Remise%]]))</f>
        <v>61.740000000000009</v>
      </c>
    </row>
    <row r="1471" spans="1:6" x14ac:dyDescent="0.25">
      <c r="A1471">
        <v>21838</v>
      </c>
      <c r="B1471">
        <v>18</v>
      </c>
      <c r="C1471">
        <v>47.56</v>
      </c>
      <c r="D1471">
        <v>3</v>
      </c>
      <c r="E1471">
        <v>0.2</v>
      </c>
      <c r="F1471" s="5">
        <f>DetailTicketJuilletAout2021[[#This Row],[Qte]]*(DetailTicketJuilletAout2021[[#This Row],[PrixUnit]]*(1-DetailTicketJuilletAout2021[[#This Row],[Remise%]]))</f>
        <v>114.14400000000001</v>
      </c>
    </row>
    <row r="1472" spans="1:6" x14ac:dyDescent="0.25">
      <c r="A1472">
        <v>21838</v>
      </c>
      <c r="B1472">
        <v>36</v>
      </c>
      <c r="C1472">
        <v>14.48</v>
      </c>
      <c r="D1472">
        <v>3</v>
      </c>
      <c r="E1472">
        <v>0.2</v>
      </c>
      <c r="F1472" s="5">
        <f>DetailTicketJuilletAout2021[[#This Row],[Qte]]*(DetailTicketJuilletAout2021[[#This Row],[PrixUnit]]*(1-DetailTicketJuilletAout2021[[#This Row],[Remise%]]))</f>
        <v>34.752000000000002</v>
      </c>
    </row>
    <row r="1473" spans="1:6" x14ac:dyDescent="0.25">
      <c r="A1473">
        <v>21838</v>
      </c>
      <c r="B1473">
        <v>68</v>
      </c>
      <c r="C1473">
        <v>9.4499999999999993</v>
      </c>
      <c r="D1473">
        <v>4</v>
      </c>
      <c r="E1473">
        <v>0.2</v>
      </c>
      <c r="F1473" s="5">
        <f>DetailTicketJuilletAout2021[[#This Row],[Qte]]*(DetailTicketJuilletAout2021[[#This Row],[PrixUnit]]*(1-DetailTicketJuilletAout2021[[#This Row],[Remise%]]))</f>
        <v>30.24</v>
      </c>
    </row>
    <row r="1474" spans="1:6" x14ac:dyDescent="0.25">
      <c r="A1474">
        <v>21838</v>
      </c>
      <c r="B1474">
        <v>69</v>
      </c>
      <c r="C1474">
        <v>27.44</v>
      </c>
      <c r="D1474">
        <v>3</v>
      </c>
      <c r="E1474">
        <v>0.2</v>
      </c>
      <c r="F1474" s="5">
        <f>DetailTicketJuilletAout2021[[#This Row],[Qte]]*(DetailTicketJuilletAout2021[[#This Row],[PrixUnit]]*(1-DetailTicketJuilletAout2021[[#This Row],[Remise%]]))</f>
        <v>65.856000000000009</v>
      </c>
    </row>
    <row r="1475" spans="1:6" x14ac:dyDescent="0.25">
      <c r="A1475">
        <v>21839</v>
      </c>
      <c r="B1475">
        <v>34</v>
      </c>
      <c r="C1475">
        <v>10.67</v>
      </c>
      <c r="D1475">
        <v>3</v>
      </c>
      <c r="E1475">
        <v>0</v>
      </c>
      <c r="F1475" s="5">
        <f>DetailTicketJuilletAout2021[[#This Row],[Qte]]*(DetailTicketJuilletAout2021[[#This Row],[PrixUnit]]*(1-DetailTicketJuilletAout2021[[#This Row],[Remise%]]))</f>
        <v>32.01</v>
      </c>
    </row>
    <row r="1476" spans="1:6" x14ac:dyDescent="0.25">
      <c r="A1476">
        <v>21839</v>
      </c>
      <c r="B1476">
        <v>59</v>
      </c>
      <c r="C1476">
        <v>41.92</v>
      </c>
      <c r="D1476">
        <v>4</v>
      </c>
      <c r="E1476">
        <v>0</v>
      </c>
      <c r="F1476" s="5">
        <f>DetailTicketJuilletAout2021[[#This Row],[Qte]]*(DetailTicketJuilletAout2021[[#This Row],[PrixUnit]]*(1-DetailTicketJuilletAout2021[[#This Row],[Remise%]]))</f>
        <v>167.68</v>
      </c>
    </row>
    <row r="1477" spans="1:6" x14ac:dyDescent="0.25">
      <c r="A1477">
        <v>21839</v>
      </c>
      <c r="B1477">
        <v>62</v>
      </c>
      <c r="C1477">
        <v>37.5</v>
      </c>
      <c r="D1477">
        <v>3</v>
      </c>
      <c r="E1477">
        <v>0</v>
      </c>
      <c r="F1477" s="5">
        <f>DetailTicketJuilletAout2021[[#This Row],[Qte]]*(DetailTicketJuilletAout2021[[#This Row],[PrixUnit]]*(1-DetailTicketJuilletAout2021[[#This Row],[Remise%]]))</f>
        <v>112.5</v>
      </c>
    </row>
    <row r="1478" spans="1:6" x14ac:dyDescent="0.25">
      <c r="A1478">
        <v>21839</v>
      </c>
      <c r="B1478">
        <v>64</v>
      </c>
      <c r="C1478">
        <v>25.31</v>
      </c>
      <c r="D1478">
        <v>3</v>
      </c>
      <c r="E1478">
        <v>0</v>
      </c>
      <c r="F1478" s="5">
        <f>DetailTicketJuilletAout2021[[#This Row],[Qte]]*(DetailTicketJuilletAout2021[[#This Row],[PrixUnit]]*(1-DetailTicketJuilletAout2021[[#This Row],[Remise%]]))</f>
        <v>75.929999999999993</v>
      </c>
    </row>
    <row r="1479" spans="1:6" x14ac:dyDescent="0.25">
      <c r="A1479">
        <v>21839</v>
      </c>
      <c r="B1479">
        <v>73</v>
      </c>
      <c r="C1479">
        <v>11.43</v>
      </c>
      <c r="D1479">
        <v>4</v>
      </c>
      <c r="E1479">
        <v>0</v>
      </c>
      <c r="F1479" s="5">
        <f>DetailTicketJuilletAout2021[[#This Row],[Qte]]*(DetailTicketJuilletAout2021[[#This Row],[PrixUnit]]*(1-DetailTicketJuilletAout2021[[#This Row],[Remise%]]))</f>
        <v>45.72</v>
      </c>
    </row>
    <row r="1480" spans="1:6" x14ac:dyDescent="0.25">
      <c r="A1480">
        <v>21839</v>
      </c>
      <c r="B1480">
        <v>420</v>
      </c>
      <c r="C1480">
        <v>4.8</v>
      </c>
      <c r="D1480">
        <v>1</v>
      </c>
      <c r="E1480">
        <v>0</v>
      </c>
      <c r="F1480" s="5">
        <f>DetailTicketJuilletAout2021[[#This Row],[Qte]]*(DetailTicketJuilletAout2021[[#This Row],[PrixUnit]]*(1-DetailTicketJuilletAout2021[[#This Row],[Remise%]]))</f>
        <v>4.8</v>
      </c>
    </row>
    <row r="1481" spans="1:6" x14ac:dyDescent="0.25">
      <c r="A1481">
        <v>21839</v>
      </c>
      <c r="B1481">
        <v>2242</v>
      </c>
      <c r="C1481">
        <v>9.6199999999999992</v>
      </c>
      <c r="D1481">
        <v>1</v>
      </c>
      <c r="E1481">
        <v>0</v>
      </c>
      <c r="F1481" s="5">
        <f>DetailTicketJuilletAout2021[[#This Row],[Qte]]*(DetailTicketJuilletAout2021[[#This Row],[PrixUnit]]*(1-DetailTicketJuilletAout2021[[#This Row],[Remise%]]))</f>
        <v>9.6199999999999992</v>
      </c>
    </row>
    <row r="1482" spans="1:6" x14ac:dyDescent="0.25">
      <c r="A1482">
        <v>21840</v>
      </c>
      <c r="B1482">
        <v>26</v>
      </c>
      <c r="C1482">
        <v>23.78</v>
      </c>
      <c r="D1482">
        <v>3</v>
      </c>
      <c r="E1482">
        <v>0</v>
      </c>
      <c r="F1482" s="5">
        <f>DetailTicketJuilletAout2021[[#This Row],[Qte]]*(DetailTicketJuilletAout2021[[#This Row],[PrixUnit]]*(1-DetailTicketJuilletAout2021[[#This Row],[Remise%]]))</f>
        <v>71.34</v>
      </c>
    </row>
    <row r="1483" spans="1:6" x14ac:dyDescent="0.25">
      <c r="A1483">
        <v>21840</v>
      </c>
      <c r="B1483">
        <v>52</v>
      </c>
      <c r="C1483">
        <v>5.34</v>
      </c>
      <c r="D1483">
        <v>4</v>
      </c>
      <c r="E1483">
        <v>0</v>
      </c>
      <c r="F1483" s="5">
        <f>DetailTicketJuilletAout2021[[#This Row],[Qte]]*(DetailTicketJuilletAout2021[[#This Row],[PrixUnit]]*(1-DetailTicketJuilletAout2021[[#This Row],[Remise%]]))</f>
        <v>21.36</v>
      </c>
    </row>
    <row r="1484" spans="1:6" x14ac:dyDescent="0.25">
      <c r="A1484">
        <v>21840</v>
      </c>
      <c r="B1484">
        <v>70</v>
      </c>
      <c r="C1484">
        <v>11.43</v>
      </c>
      <c r="D1484">
        <v>3</v>
      </c>
      <c r="E1484">
        <v>0</v>
      </c>
      <c r="F1484" s="5">
        <f>DetailTicketJuilletAout2021[[#This Row],[Qte]]*(DetailTicketJuilletAout2021[[#This Row],[PrixUnit]]*(1-DetailTicketJuilletAout2021[[#This Row],[Remise%]]))</f>
        <v>34.29</v>
      </c>
    </row>
    <row r="1485" spans="1:6" x14ac:dyDescent="0.25">
      <c r="A1485">
        <v>21841</v>
      </c>
      <c r="B1485">
        <v>32</v>
      </c>
      <c r="C1485">
        <v>24.39</v>
      </c>
      <c r="D1485">
        <v>4</v>
      </c>
      <c r="E1485">
        <v>0</v>
      </c>
      <c r="F1485" s="5">
        <f>DetailTicketJuilletAout2021[[#This Row],[Qte]]*(DetailTicketJuilletAout2021[[#This Row],[PrixUnit]]*(1-DetailTicketJuilletAout2021[[#This Row],[Remise%]]))</f>
        <v>97.56</v>
      </c>
    </row>
    <row r="1486" spans="1:6" x14ac:dyDescent="0.25">
      <c r="A1486">
        <v>21842</v>
      </c>
      <c r="B1486">
        <v>25</v>
      </c>
      <c r="C1486">
        <v>10.67</v>
      </c>
      <c r="D1486">
        <v>4</v>
      </c>
      <c r="E1486">
        <v>0.25</v>
      </c>
      <c r="F1486" s="5">
        <f>DetailTicketJuilletAout2021[[#This Row],[Qte]]*(DetailTicketJuilletAout2021[[#This Row],[PrixUnit]]*(1-DetailTicketJuilletAout2021[[#This Row],[Remise%]]))</f>
        <v>32.01</v>
      </c>
    </row>
    <row r="1487" spans="1:6" x14ac:dyDescent="0.25">
      <c r="A1487">
        <v>21842</v>
      </c>
      <c r="B1487">
        <v>27</v>
      </c>
      <c r="C1487">
        <v>33.54</v>
      </c>
      <c r="D1487">
        <v>3</v>
      </c>
      <c r="E1487">
        <v>0</v>
      </c>
      <c r="F1487" s="5">
        <f>DetailTicketJuilletAout2021[[#This Row],[Qte]]*(DetailTicketJuilletAout2021[[#This Row],[PrixUnit]]*(1-DetailTicketJuilletAout2021[[#This Row],[Remise%]]))</f>
        <v>100.62</v>
      </c>
    </row>
    <row r="1488" spans="1:6" x14ac:dyDescent="0.25">
      <c r="A1488">
        <v>21842</v>
      </c>
      <c r="B1488">
        <v>43</v>
      </c>
      <c r="C1488">
        <v>35.06</v>
      </c>
      <c r="D1488">
        <v>3</v>
      </c>
      <c r="E1488">
        <v>0.25</v>
      </c>
      <c r="F1488" s="5">
        <f>DetailTicketJuilletAout2021[[#This Row],[Qte]]*(DetailTicketJuilletAout2021[[#This Row],[PrixUnit]]*(1-DetailTicketJuilletAout2021[[#This Row],[Remise%]]))</f>
        <v>78.885000000000005</v>
      </c>
    </row>
    <row r="1489" spans="1:6" x14ac:dyDescent="0.25">
      <c r="A1489">
        <v>21843</v>
      </c>
      <c r="B1489">
        <v>25</v>
      </c>
      <c r="C1489">
        <v>10.67</v>
      </c>
      <c r="D1489">
        <v>3</v>
      </c>
      <c r="E1489">
        <v>0.25</v>
      </c>
      <c r="F1489" s="5">
        <f>DetailTicketJuilletAout2021[[#This Row],[Qte]]*(DetailTicketJuilletAout2021[[#This Row],[PrixUnit]]*(1-DetailTicketJuilletAout2021[[#This Row],[Remise%]]))</f>
        <v>24.0075</v>
      </c>
    </row>
    <row r="1490" spans="1:6" x14ac:dyDescent="0.25">
      <c r="A1490">
        <v>21843</v>
      </c>
      <c r="B1490">
        <v>75</v>
      </c>
      <c r="C1490">
        <v>5.95</v>
      </c>
      <c r="D1490">
        <v>4</v>
      </c>
      <c r="E1490">
        <v>0</v>
      </c>
      <c r="F1490" s="5">
        <f>DetailTicketJuilletAout2021[[#This Row],[Qte]]*(DetailTicketJuilletAout2021[[#This Row],[PrixUnit]]*(1-DetailTicketJuilletAout2021[[#This Row],[Remise%]]))</f>
        <v>23.8</v>
      </c>
    </row>
    <row r="1491" spans="1:6" x14ac:dyDescent="0.25">
      <c r="A1491">
        <v>21844</v>
      </c>
      <c r="B1491">
        <v>39</v>
      </c>
      <c r="C1491">
        <v>13.72</v>
      </c>
      <c r="D1491">
        <v>4</v>
      </c>
      <c r="E1491">
        <v>0</v>
      </c>
      <c r="F1491" s="5">
        <f>DetailTicketJuilletAout2021[[#This Row],[Qte]]*(DetailTicketJuilletAout2021[[#This Row],[PrixUnit]]*(1-DetailTicketJuilletAout2021[[#This Row],[Remise%]]))</f>
        <v>54.88</v>
      </c>
    </row>
    <row r="1492" spans="1:6" x14ac:dyDescent="0.25">
      <c r="A1492">
        <v>21844</v>
      </c>
      <c r="B1492">
        <v>47</v>
      </c>
      <c r="C1492">
        <v>7.32</v>
      </c>
      <c r="D1492">
        <v>3</v>
      </c>
      <c r="E1492">
        <v>0</v>
      </c>
      <c r="F1492" s="5">
        <f>DetailTicketJuilletAout2021[[#This Row],[Qte]]*(DetailTicketJuilletAout2021[[#This Row],[PrixUnit]]*(1-DetailTicketJuilletAout2021[[#This Row],[Remise%]]))</f>
        <v>21.96</v>
      </c>
    </row>
    <row r="1493" spans="1:6" x14ac:dyDescent="0.25">
      <c r="A1493">
        <v>21844</v>
      </c>
      <c r="B1493">
        <v>51</v>
      </c>
      <c r="C1493">
        <v>40.4</v>
      </c>
      <c r="D1493">
        <v>3</v>
      </c>
      <c r="E1493">
        <v>0</v>
      </c>
      <c r="F1493" s="5">
        <f>DetailTicketJuilletAout2021[[#This Row],[Qte]]*(DetailTicketJuilletAout2021[[#This Row],[PrixUnit]]*(1-DetailTicketJuilletAout2021[[#This Row],[Remise%]]))</f>
        <v>121.19999999999999</v>
      </c>
    </row>
    <row r="1494" spans="1:6" x14ac:dyDescent="0.25">
      <c r="A1494">
        <v>21844</v>
      </c>
      <c r="B1494">
        <v>56</v>
      </c>
      <c r="C1494">
        <v>28.97</v>
      </c>
      <c r="D1494">
        <v>4</v>
      </c>
      <c r="E1494">
        <v>0</v>
      </c>
      <c r="F1494" s="5">
        <f>DetailTicketJuilletAout2021[[#This Row],[Qte]]*(DetailTicketJuilletAout2021[[#This Row],[PrixUnit]]*(1-DetailTicketJuilletAout2021[[#This Row],[Remise%]]))</f>
        <v>115.88</v>
      </c>
    </row>
    <row r="1495" spans="1:6" x14ac:dyDescent="0.25">
      <c r="A1495">
        <v>21845</v>
      </c>
      <c r="B1495">
        <v>21</v>
      </c>
      <c r="C1495">
        <v>7.62</v>
      </c>
      <c r="D1495">
        <v>3</v>
      </c>
      <c r="E1495">
        <v>0</v>
      </c>
      <c r="F1495" s="5">
        <f>DetailTicketJuilletAout2021[[#This Row],[Qte]]*(DetailTicketJuilletAout2021[[#This Row],[PrixUnit]]*(1-DetailTicketJuilletAout2021[[#This Row],[Remise%]]))</f>
        <v>22.86</v>
      </c>
    </row>
    <row r="1496" spans="1:6" x14ac:dyDescent="0.25">
      <c r="A1496">
        <v>21845</v>
      </c>
      <c r="B1496">
        <v>22</v>
      </c>
      <c r="C1496">
        <v>16.010000000000002</v>
      </c>
      <c r="D1496">
        <v>4</v>
      </c>
      <c r="E1496">
        <v>0</v>
      </c>
      <c r="F1496" s="5">
        <f>DetailTicketJuilletAout2021[[#This Row],[Qte]]*(DetailTicketJuilletAout2021[[#This Row],[PrixUnit]]*(1-DetailTicketJuilletAout2021[[#This Row],[Remise%]]))</f>
        <v>64.040000000000006</v>
      </c>
    </row>
    <row r="1497" spans="1:6" x14ac:dyDescent="0.25">
      <c r="A1497">
        <v>21845</v>
      </c>
      <c r="B1497">
        <v>24</v>
      </c>
      <c r="C1497">
        <v>3.35</v>
      </c>
      <c r="D1497">
        <v>3</v>
      </c>
      <c r="E1497">
        <v>0</v>
      </c>
      <c r="F1497" s="5">
        <f>DetailTicketJuilletAout2021[[#This Row],[Qte]]*(DetailTicketJuilletAout2021[[#This Row],[PrixUnit]]*(1-DetailTicketJuilletAout2021[[#This Row],[Remise%]]))</f>
        <v>10.050000000000001</v>
      </c>
    </row>
    <row r="1498" spans="1:6" x14ac:dyDescent="0.25">
      <c r="A1498">
        <v>21846</v>
      </c>
      <c r="B1498">
        <v>3</v>
      </c>
      <c r="C1498">
        <v>7.62</v>
      </c>
      <c r="D1498">
        <v>3</v>
      </c>
      <c r="E1498">
        <v>0.1</v>
      </c>
      <c r="F1498" s="5">
        <f>DetailTicketJuilletAout2021[[#This Row],[Qte]]*(DetailTicketJuilletAout2021[[#This Row],[PrixUnit]]*(1-DetailTicketJuilletAout2021[[#This Row],[Remise%]]))</f>
        <v>20.574000000000002</v>
      </c>
    </row>
    <row r="1499" spans="1:6" x14ac:dyDescent="0.25">
      <c r="A1499">
        <v>21846</v>
      </c>
      <c r="B1499">
        <v>39</v>
      </c>
      <c r="C1499">
        <v>13.72</v>
      </c>
      <c r="D1499">
        <v>4</v>
      </c>
      <c r="E1499">
        <v>0.1</v>
      </c>
      <c r="F1499" s="5">
        <f>DetailTicketJuilletAout2021[[#This Row],[Qte]]*(DetailTicketJuilletAout2021[[#This Row],[PrixUnit]]*(1-DetailTicketJuilletAout2021[[#This Row],[Remise%]]))</f>
        <v>49.392000000000003</v>
      </c>
    </row>
    <row r="1500" spans="1:6" x14ac:dyDescent="0.25">
      <c r="A1500">
        <v>21847</v>
      </c>
      <c r="B1500">
        <v>65</v>
      </c>
      <c r="C1500">
        <v>16.010000000000002</v>
      </c>
      <c r="D1500">
        <v>4</v>
      </c>
      <c r="E1500">
        <v>0.1</v>
      </c>
      <c r="F1500" s="5">
        <f>DetailTicketJuilletAout2021[[#This Row],[Qte]]*(DetailTicketJuilletAout2021[[#This Row],[PrixUnit]]*(1-DetailTicketJuilletAout2021[[#This Row],[Remise%]]))</f>
        <v>57.63600000000001</v>
      </c>
    </row>
    <row r="1501" spans="1:6" x14ac:dyDescent="0.25">
      <c r="A1501">
        <v>21848</v>
      </c>
      <c r="B1501">
        <v>2</v>
      </c>
      <c r="C1501">
        <v>14.48</v>
      </c>
      <c r="D1501">
        <v>3</v>
      </c>
      <c r="E1501">
        <v>0</v>
      </c>
      <c r="F1501" s="5">
        <f>DetailTicketJuilletAout2021[[#This Row],[Qte]]*(DetailTicketJuilletAout2021[[#This Row],[PrixUnit]]*(1-DetailTicketJuilletAout2021[[#This Row],[Remise%]]))</f>
        <v>43.44</v>
      </c>
    </row>
    <row r="1502" spans="1:6" x14ac:dyDescent="0.25">
      <c r="A1502">
        <v>21848</v>
      </c>
      <c r="B1502">
        <v>7</v>
      </c>
      <c r="C1502">
        <v>22.87</v>
      </c>
      <c r="D1502">
        <v>3</v>
      </c>
      <c r="E1502">
        <v>0</v>
      </c>
      <c r="F1502" s="5">
        <f>DetailTicketJuilletAout2021[[#This Row],[Qte]]*(DetailTicketJuilletAout2021[[#This Row],[PrixUnit]]*(1-DetailTicketJuilletAout2021[[#This Row],[Remise%]]))</f>
        <v>68.61</v>
      </c>
    </row>
    <row r="1503" spans="1:6" x14ac:dyDescent="0.25">
      <c r="A1503">
        <v>21848</v>
      </c>
      <c r="B1503">
        <v>68</v>
      </c>
      <c r="C1503">
        <v>9.4499999999999993</v>
      </c>
      <c r="D1503">
        <v>3</v>
      </c>
      <c r="E1503">
        <v>0</v>
      </c>
      <c r="F1503" s="5">
        <f>DetailTicketJuilletAout2021[[#This Row],[Qte]]*(DetailTicketJuilletAout2021[[#This Row],[PrixUnit]]*(1-DetailTicketJuilletAout2021[[#This Row],[Remise%]]))</f>
        <v>28.349999999999998</v>
      </c>
    </row>
    <row r="1504" spans="1:6" x14ac:dyDescent="0.25">
      <c r="A1504">
        <v>21849</v>
      </c>
      <c r="B1504">
        <v>42</v>
      </c>
      <c r="C1504">
        <v>10.67</v>
      </c>
      <c r="D1504">
        <v>4</v>
      </c>
      <c r="E1504">
        <v>0</v>
      </c>
      <c r="F1504" s="5">
        <f>DetailTicketJuilletAout2021[[#This Row],[Qte]]*(DetailTicketJuilletAout2021[[#This Row],[PrixUnit]]*(1-DetailTicketJuilletAout2021[[#This Row],[Remise%]]))</f>
        <v>42.68</v>
      </c>
    </row>
    <row r="1505" spans="1:6" x14ac:dyDescent="0.25">
      <c r="A1505">
        <v>21850</v>
      </c>
      <c r="B1505">
        <v>22</v>
      </c>
      <c r="C1505">
        <v>16.010000000000002</v>
      </c>
      <c r="D1505">
        <v>4</v>
      </c>
      <c r="E1505">
        <v>0</v>
      </c>
      <c r="F1505" s="5">
        <f>DetailTicketJuilletAout2021[[#This Row],[Qte]]*(DetailTicketJuilletAout2021[[#This Row],[PrixUnit]]*(1-DetailTicketJuilletAout2021[[#This Row],[Remise%]]))</f>
        <v>64.040000000000006</v>
      </c>
    </row>
    <row r="1506" spans="1:6" x14ac:dyDescent="0.25">
      <c r="A1506">
        <v>21850</v>
      </c>
      <c r="B1506">
        <v>31</v>
      </c>
      <c r="C1506">
        <v>9.4499999999999993</v>
      </c>
      <c r="D1506">
        <v>4</v>
      </c>
      <c r="E1506">
        <v>0</v>
      </c>
      <c r="F1506" s="5">
        <f>DetailTicketJuilletAout2021[[#This Row],[Qte]]*(DetailTicketJuilletAout2021[[#This Row],[PrixUnit]]*(1-DetailTicketJuilletAout2021[[#This Row],[Remise%]]))</f>
        <v>37.799999999999997</v>
      </c>
    </row>
    <row r="1507" spans="1:6" x14ac:dyDescent="0.25">
      <c r="A1507">
        <v>21850</v>
      </c>
      <c r="B1507">
        <v>60</v>
      </c>
      <c r="C1507">
        <v>25.92</v>
      </c>
      <c r="D1507">
        <v>4</v>
      </c>
      <c r="E1507">
        <v>0</v>
      </c>
      <c r="F1507" s="5">
        <f>DetailTicketJuilletAout2021[[#This Row],[Qte]]*(DetailTicketJuilletAout2021[[#This Row],[PrixUnit]]*(1-DetailTicketJuilletAout2021[[#This Row],[Remise%]]))</f>
        <v>103.68</v>
      </c>
    </row>
    <row r="1508" spans="1:6" x14ac:dyDescent="0.25">
      <c r="A1508">
        <v>21850</v>
      </c>
      <c r="B1508">
        <v>71</v>
      </c>
      <c r="C1508">
        <v>16.46</v>
      </c>
      <c r="D1508">
        <v>4</v>
      </c>
      <c r="E1508">
        <v>0</v>
      </c>
      <c r="F1508" s="5">
        <f>DetailTicketJuilletAout2021[[#This Row],[Qte]]*(DetailTicketJuilletAout2021[[#This Row],[PrixUnit]]*(1-DetailTicketJuilletAout2021[[#This Row],[Remise%]]))</f>
        <v>65.84</v>
      </c>
    </row>
    <row r="1509" spans="1:6" x14ac:dyDescent="0.25">
      <c r="A1509">
        <v>21851</v>
      </c>
      <c r="B1509">
        <v>41</v>
      </c>
      <c r="C1509">
        <v>7.32</v>
      </c>
      <c r="D1509">
        <v>3</v>
      </c>
      <c r="E1509">
        <v>0.05</v>
      </c>
      <c r="F1509" s="5">
        <f>DetailTicketJuilletAout2021[[#This Row],[Qte]]*(DetailTicketJuilletAout2021[[#This Row],[PrixUnit]]*(1-DetailTicketJuilletAout2021[[#This Row],[Remise%]]))</f>
        <v>20.861999999999998</v>
      </c>
    </row>
    <row r="1510" spans="1:6" x14ac:dyDescent="0.25">
      <c r="A1510">
        <v>21851</v>
      </c>
      <c r="B1510">
        <v>52</v>
      </c>
      <c r="C1510">
        <v>5.34</v>
      </c>
      <c r="D1510">
        <v>4</v>
      </c>
      <c r="E1510">
        <v>0.05</v>
      </c>
      <c r="F1510" s="5">
        <f>DetailTicketJuilletAout2021[[#This Row],[Qte]]*(DetailTicketJuilletAout2021[[#This Row],[PrixUnit]]*(1-DetailTicketJuilletAout2021[[#This Row],[Remise%]]))</f>
        <v>20.291999999999998</v>
      </c>
    </row>
    <row r="1511" spans="1:6" x14ac:dyDescent="0.25">
      <c r="A1511">
        <v>21851</v>
      </c>
      <c r="B1511">
        <v>61</v>
      </c>
      <c r="C1511">
        <v>21.65</v>
      </c>
      <c r="D1511">
        <v>3</v>
      </c>
      <c r="E1511">
        <v>0</v>
      </c>
      <c r="F1511" s="5">
        <f>DetailTicketJuilletAout2021[[#This Row],[Qte]]*(DetailTicketJuilletAout2021[[#This Row],[PrixUnit]]*(1-DetailTicketJuilletAout2021[[#This Row],[Remise%]]))</f>
        <v>64.949999999999989</v>
      </c>
    </row>
    <row r="1512" spans="1:6" x14ac:dyDescent="0.25">
      <c r="A1512">
        <v>21851</v>
      </c>
      <c r="B1512">
        <v>62</v>
      </c>
      <c r="C1512">
        <v>37.5</v>
      </c>
      <c r="D1512">
        <v>4</v>
      </c>
      <c r="E1512">
        <v>0</v>
      </c>
      <c r="F1512" s="5">
        <f>DetailTicketJuilletAout2021[[#This Row],[Qte]]*(DetailTicketJuilletAout2021[[#This Row],[PrixUnit]]*(1-DetailTicketJuilletAout2021[[#This Row],[Remise%]]))</f>
        <v>150</v>
      </c>
    </row>
    <row r="1513" spans="1:6" x14ac:dyDescent="0.25">
      <c r="A1513">
        <v>21852</v>
      </c>
      <c r="B1513">
        <v>11</v>
      </c>
      <c r="C1513">
        <v>16.010000000000002</v>
      </c>
      <c r="D1513">
        <v>4</v>
      </c>
      <c r="E1513">
        <v>0.25</v>
      </c>
      <c r="F1513" s="5">
        <f>DetailTicketJuilletAout2021[[#This Row],[Qte]]*(DetailTicketJuilletAout2021[[#This Row],[PrixUnit]]*(1-DetailTicketJuilletAout2021[[#This Row],[Remise%]]))</f>
        <v>48.03</v>
      </c>
    </row>
    <row r="1514" spans="1:6" x14ac:dyDescent="0.25">
      <c r="A1514">
        <v>21853</v>
      </c>
      <c r="B1514">
        <v>71</v>
      </c>
      <c r="C1514">
        <v>16.46</v>
      </c>
      <c r="D1514">
        <v>4</v>
      </c>
      <c r="E1514">
        <v>0</v>
      </c>
      <c r="F1514" s="5">
        <f>DetailTicketJuilletAout2021[[#This Row],[Qte]]*(DetailTicketJuilletAout2021[[#This Row],[PrixUnit]]*(1-DetailTicketJuilletAout2021[[#This Row],[Remise%]]))</f>
        <v>65.84</v>
      </c>
    </row>
    <row r="1515" spans="1:6" x14ac:dyDescent="0.25">
      <c r="A1515">
        <v>21854</v>
      </c>
      <c r="B1515">
        <v>29</v>
      </c>
      <c r="C1515">
        <v>94.37</v>
      </c>
      <c r="D1515">
        <v>4</v>
      </c>
      <c r="E1515">
        <v>0</v>
      </c>
      <c r="F1515" s="5">
        <f>DetailTicketJuilletAout2021[[#This Row],[Qte]]*(DetailTicketJuilletAout2021[[#This Row],[PrixUnit]]*(1-DetailTicketJuilletAout2021[[#This Row],[Remise%]]))</f>
        <v>377.48</v>
      </c>
    </row>
    <row r="1516" spans="1:6" x14ac:dyDescent="0.25">
      <c r="A1516">
        <v>21854</v>
      </c>
      <c r="B1516">
        <v>59</v>
      </c>
      <c r="C1516">
        <v>41.92</v>
      </c>
      <c r="D1516">
        <v>3</v>
      </c>
      <c r="E1516">
        <v>0</v>
      </c>
      <c r="F1516" s="5">
        <f>DetailTicketJuilletAout2021[[#This Row],[Qte]]*(DetailTicketJuilletAout2021[[#This Row],[PrixUnit]]*(1-DetailTicketJuilletAout2021[[#This Row],[Remise%]]))</f>
        <v>125.76</v>
      </c>
    </row>
    <row r="1517" spans="1:6" x14ac:dyDescent="0.25">
      <c r="A1517">
        <v>21855</v>
      </c>
      <c r="B1517">
        <v>17</v>
      </c>
      <c r="C1517">
        <v>29.73</v>
      </c>
      <c r="D1517">
        <v>3</v>
      </c>
      <c r="E1517">
        <v>0</v>
      </c>
      <c r="F1517" s="5">
        <f>DetailTicketJuilletAout2021[[#This Row],[Qte]]*(DetailTicketJuilletAout2021[[#This Row],[PrixUnit]]*(1-DetailTicketJuilletAout2021[[#This Row],[Remise%]]))</f>
        <v>89.19</v>
      </c>
    </row>
    <row r="1518" spans="1:6" x14ac:dyDescent="0.25">
      <c r="A1518">
        <v>21855</v>
      </c>
      <c r="B1518">
        <v>31</v>
      </c>
      <c r="C1518">
        <v>9.4499999999999993</v>
      </c>
      <c r="D1518">
        <v>4</v>
      </c>
      <c r="E1518">
        <v>0.2</v>
      </c>
      <c r="F1518" s="5">
        <f>DetailTicketJuilletAout2021[[#This Row],[Qte]]*(DetailTicketJuilletAout2021[[#This Row],[PrixUnit]]*(1-DetailTicketJuilletAout2021[[#This Row],[Remise%]]))</f>
        <v>30.24</v>
      </c>
    </row>
    <row r="1519" spans="1:6" x14ac:dyDescent="0.25">
      <c r="A1519">
        <v>21855</v>
      </c>
      <c r="B1519">
        <v>75</v>
      </c>
      <c r="C1519">
        <v>5.95</v>
      </c>
      <c r="D1519">
        <v>4</v>
      </c>
      <c r="E1519">
        <v>0.2</v>
      </c>
      <c r="F1519" s="5">
        <f>DetailTicketJuilletAout2021[[#This Row],[Qte]]*(DetailTicketJuilletAout2021[[#This Row],[PrixUnit]]*(1-DetailTicketJuilletAout2021[[#This Row],[Remise%]]))</f>
        <v>19.040000000000003</v>
      </c>
    </row>
    <row r="1520" spans="1:6" x14ac:dyDescent="0.25">
      <c r="A1520">
        <v>21856</v>
      </c>
      <c r="B1520">
        <v>31</v>
      </c>
      <c r="C1520">
        <v>9.4499999999999993</v>
      </c>
      <c r="D1520">
        <v>4</v>
      </c>
      <c r="E1520">
        <v>0.25</v>
      </c>
      <c r="F1520" s="5">
        <f>DetailTicketJuilletAout2021[[#This Row],[Qte]]*(DetailTicketJuilletAout2021[[#This Row],[PrixUnit]]*(1-DetailTicketJuilletAout2021[[#This Row],[Remise%]]))</f>
        <v>28.349999999999998</v>
      </c>
    </row>
    <row r="1521" spans="1:6" x14ac:dyDescent="0.25">
      <c r="A1521">
        <v>21856</v>
      </c>
      <c r="B1521">
        <v>66</v>
      </c>
      <c r="C1521">
        <v>12.96</v>
      </c>
      <c r="D1521">
        <v>4</v>
      </c>
      <c r="E1521">
        <v>0</v>
      </c>
      <c r="F1521" s="5">
        <f>DetailTicketJuilletAout2021[[#This Row],[Qte]]*(DetailTicketJuilletAout2021[[#This Row],[PrixUnit]]*(1-DetailTicketJuilletAout2021[[#This Row],[Remise%]]))</f>
        <v>51.84</v>
      </c>
    </row>
    <row r="1522" spans="1:6" x14ac:dyDescent="0.25">
      <c r="A1522">
        <v>21857</v>
      </c>
      <c r="B1522">
        <v>10</v>
      </c>
      <c r="C1522">
        <v>23.63</v>
      </c>
      <c r="D1522">
        <v>4</v>
      </c>
      <c r="E1522">
        <v>0</v>
      </c>
      <c r="F1522" s="5">
        <f>DetailTicketJuilletAout2021[[#This Row],[Qte]]*(DetailTicketJuilletAout2021[[#This Row],[PrixUnit]]*(1-DetailTicketJuilletAout2021[[#This Row],[Remise%]]))</f>
        <v>94.52</v>
      </c>
    </row>
    <row r="1523" spans="1:6" x14ac:dyDescent="0.25">
      <c r="A1523">
        <v>21857</v>
      </c>
      <c r="B1523">
        <v>67</v>
      </c>
      <c r="C1523">
        <v>10.67</v>
      </c>
      <c r="D1523">
        <v>4</v>
      </c>
      <c r="E1523">
        <v>0</v>
      </c>
      <c r="F1523" s="5">
        <f>DetailTicketJuilletAout2021[[#This Row],[Qte]]*(DetailTicketJuilletAout2021[[#This Row],[PrixUnit]]*(1-DetailTicketJuilletAout2021[[#This Row],[Remise%]]))</f>
        <v>42.68</v>
      </c>
    </row>
    <row r="1524" spans="1:6" x14ac:dyDescent="0.25">
      <c r="A1524">
        <v>21858</v>
      </c>
      <c r="B1524">
        <v>31</v>
      </c>
      <c r="C1524">
        <v>9.4499999999999993</v>
      </c>
      <c r="D1524">
        <v>4</v>
      </c>
      <c r="E1524">
        <v>0.05</v>
      </c>
      <c r="F1524" s="5">
        <f>DetailTicketJuilletAout2021[[#This Row],[Qte]]*(DetailTicketJuilletAout2021[[#This Row],[PrixUnit]]*(1-DetailTicketJuilletAout2021[[#This Row],[Remise%]]))</f>
        <v>35.909999999999997</v>
      </c>
    </row>
    <row r="1525" spans="1:6" x14ac:dyDescent="0.25">
      <c r="A1525">
        <v>21858</v>
      </c>
      <c r="B1525">
        <v>42</v>
      </c>
      <c r="C1525">
        <v>10.67</v>
      </c>
      <c r="D1525">
        <v>4</v>
      </c>
      <c r="E1525">
        <v>0.05</v>
      </c>
      <c r="F1525" s="5">
        <f>DetailTicketJuilletAout2021[[#This Row],[Qte]]*(DetailTicketJuilletAout2021[[#This Row],[PrixUnit]]*(1-DetailTicketJuilletAout2021[[#This Row],[Remise%]]))</f>
        <v>40.545999999999999</v>
      </c>
    </row>
    <row r="1526" spans="1:6" x14ac:dyDescent="0.25">
      <c r="A1526">
        <v>21858</v>
      </c>
      <c r="B1526">
        <v>45</v>
      </c>
      <c r="C1526">
        <v>7.32</v>
      </c>
      <c r="D1526">
        <v>3</v>
      </c>
      <c r="E1526">
        <v>0.05</v>
      </c>
      <c r="F1526" s="5">
        <f>DetailTicketJuilletAout2021[[#This Row],[Qte]]*(DetailTicketJuilletAout2021[[#This Row],[PrixUnit]]*(1-DetailTicketJuilletAout2021[[#This Row],[Remise%]]))</f>
        <v>20.861999999999998</v>
      </c>
    </row>
    <row r="1527" spans="1:6" x14ac:dyDescent="0.25">
      <c r="A1527">
        <v>21858</v>
      </c>
      <c r="B1527">
        <v>51</v>
      </c>
      <c r="C1527">
        <v>40.4</v>
      </c>
      <c r="D1527">
        <v>4</v>
      </c>
      <c r="E1527">
        <v>0.05</v>
      </c>
      <c r="F1527" s="5">
        <f>DetailTicketJuilletAout2021[[#This Row],[Qte]]*(DetailTicketJuilletAout2021[[#This Row],[PrixUnit]]*(1-DetailTicketJuilletAout2021[[#This Row],[Remise%]]))</f>
        <v>153.51999999999998</v>
      </c>
    </row>
    <row r="1528" spans="1:6" x14ac:dyDescent="0.25">
      <c r="A1528">
        <v>21859</v>
      </c>
      <c r="B1528">
        <v>42</v>
      </c>
      <c r="C1528">
        <v>10.67</v>
      </c>
      <c r="D1528">
        <v>3</v>
      </c>
      <c r="E1528">
        <v>0.2</v>
      </c>
      <c r="F1528" s="5">
        <f>DetailTicketJuilletAout2021[[#This Row],[Qte]]*(DetailTicketJuilletAout2021[[#This Row],[PrixUnit]]*(1-DetailTicketJuilletAout2021[[#This Row],[Remise%]]))</f>
        <v>25.607999999999997</v>
      </c>
    </row>
    <row r="1529" spans="1:6" x14ac:dyDescent="0.25">
      <c r="A1529">
        <v>21860</v>
      </c>
      <c r="B1529">
        <v>41</v>
      </c>
      <c r="C1529">
        <v>7.32</v>
      </c>
      <c r="D1529">
        <v>4</v>
      </c>
      <c r="E1529">
        <v>0</v>
      </c>
      <c r="F1529" s="5">
        <f>DetailTicketJuilletAout2021[[#This Row],[Qte]]*(DetailTicketJuilletAout2021[[#This Row],[PrixUnit]]*(1-DetailTicketJuilletAout2021[[#This Row],[Remise%]]))</f>
        <v>29.28</v>
      </c>
    </row>
    <row r="1530" spans="1:6" x14ac:dyDescent="0.25">
      <c r="A1530">
        <v>21861</v>
      </c>
      <c r="B1530">
        <v>16</v>
      </c>
      <c r="C1530">
        <v>13.26</v>
      </c>
      <c r="D1530">
        <v>3</v>
      </c>
      <c r="E1530">
        <v>0</v>
      </c>
      <c r="F1530" s="5">
        <f>DetailTicketJuilletAout2021[[#This Row],[Qte]]*(DetailTicketJuilletAout2021[[#This Row],[PrixUnit]]*(1-DetailTicketJuilletAout2021[[#This Row],[Remise%]]))</f>
        <v>39.78</v>
      </c>
    </row>
    <row r="1531" spans="1:6" x14ac:dyDescent="0.25">
      <c r="A1531">
        <v>21861</v>
      </c>
      <c r="B1531">
        <v>62</v>
      </c>
      <c r="C1531">
        <v>37.5</v>
      </c>
      <c r="D1531">
        <v>3</v>
      </c>
      <c r="E1531">
        <v>0</v>
      </c>
      <c r="F1531" s="5">
        <f>DetailTicketJuilletAout2021[[#This Row],[Qte]]*(DetailTicketJuilletAout2021[[#This Row],[PrixUnit]]*(1-DetailTicketJuilletAout2021[[#This Row],[Remise%]]))</f>
        <v>112.5</v>
      </c>
    </row>
    <row r="1532" spans="1:6" x14ac:dyDescent="0.25">
      <c r="A1532">
        <v>21862</v>
      </c>
      <c r="B1532">
        <v>70</v>
      </c>
      <c r="C1532">
        <v>11.43</v>
      </c>
      <c r="D1532">
        <v>3</v>
      </c>
      <c r="E1532">
        <v>0</v>
      </c>
      <c r="F1532" s="5">
        <f>DetailTicketJuilletAout2021[[#This Row],[Qte]]*(DetailTicketJuilletAout2021[[#This Row],[PrixUnit]]*(1-DetailTicketJuilletAout2021[[#This Row],[Remise%]]))</f>
        <v>34.29</v>
      </c>
    </row>
    <row r="1533" spans="1:6" x14ac:dyDescent="0.25">
      <c r="A1533">
        <v>21862</v>
      </c>
      <c r="B1533">
        <v>77</v>
      </c>
      <c r="C1533">
        <v>9.91</v>
      </c>
      <c r="D1533">
        <v>4</v>
      </c>
      <c r="E1533">
        <v>0</v>
      </c>
      <c r="F1533" s="5">
        <f>DetailTicketJuilletAout2021[[#This Row],[Qte]]*(DetailTicketJuilletAout2021[[#This Row],[PrixUnit]]*(1-DetailTicketJuilletAout2021[[#This Row],[Remise%]]))</f>
        <v>39.64</v>
      </c>
    </row>
    <row r="1534" spans="1:6" x14ac:dyDescent="0.25">
      <c r="A1534">
        <v>21863</v>
      </c>
      <c r="B1534">
        <v>54</v>
      </c>
      <c r="C1534">
        <v>5.64</v>
      </c>
      <c r="D1534">
        <v>4</v>
      </c>
      <c r="E1534">
        <v>0.2</v>
      </c>
      <c r="F1534" s="5">
        <f>DetailTicketJuilletAout2021[[#This Row],[Qte]]*(DetailTicketJuilletAout2021[[#This Row],[PrixUnit]]*(1-DetailTicketJuilletAout2021[[#This Row],[Remise%]]))</f>
        <v>18.047999999999998</v>
      </c>
    </row>
    <row r="1535" spans="1:6" x14ac:dyDescent="0.25">
      <c r="A1535">
        <v>21863</v>
      </c>
      <c r="B1535">
        <v>56</v>
      </c>
      <c r="C1535">
        <v>28.97</v>
      </c>
      <c r="D1535">
        <v>3</v>
      </c>
      <c r="E1535">
        <v>0.2</v>
      </c>
      <c r="F1535" s="5">
        <f>DetailTicketJuilletAout2021[[#This Row],[Qte]]*(DetailTicketJuilletAout2021[[#This Row],[PrixUnit]]*(1-DetailTicketJuilletAout2021[[#This Row],[Remise%]]))</f>
        <v>69.528000000000006</v>
      </c>
    </row>
    <row r="1536" spans="1:6" x14ac:dyDescent="0.25">
      <c r="A1536">
        <v>21863</v>
      </c>
      <c r="B1536">
        <v>74</v>
      </c>
      <c r="C1536">
        <v>7.62</v>
      </c>
      <c r="D1536">
        <v>3</v>
      </c>
      <c r="E1536">
        <v>0</v>
      </c>
      <c r="F1536" s="5">
        <f>DetailTicketJuilletAout2021[[#This Row],[Qte]]*(DetailTicketJuilletAout2021[[#This Row],[PrixUnit]]*(1-DetailTicketJuilletAout2021[[#This Row],[Remise%]]))</f>
        <v>22.86</v>
      </c>
    </row>
    <row r="1537" spans="1:6" x14ac:dyDescent="0.25">
      <c r="A1537">
        <v>21864</v>
      </c>
      <c r="B1537">
        <v>31</v>
      </c>
      <c r="C1537">
        <v>9.4499999999999993</v>
      </c>
      <c r="D1537">
        <v>3</v>
      </c>
      <c r="E1537">
        <v>0</v>
      </c>
      <c r="F1537" s="5">
        <f>DetailTicketJuilletAout2021[[#This Row],[Qte]]*(DetailTicketJuilletAout2021[[#This Row],[PrixUnit]]*(1-DetailTicketJuilletAout2021[[#This Row],[Remise%]]))</f>
        <v>28.349999999999998</v>
      </c>
    </row>
    <row r="1538" spans="1:6" x14ac:dyDescent="0.25">
      <c r="A1538">
        <v>21865</v>
      </c>
      <c r="B1538">
        <v>31</v>
      </c>
      <c r="C1538">
        <v>9.4499999999999993</v>
      </c>
      <c r="D1538">
        <v>4</v>
      </c>
      <c r="E1538">
        <v>0</v>
      </c>
      <c r="F1538" s="5">
        <f>DetailTicketJuilletAout2021[[#This Row],[Qte]]*(DetailTicketJuilletAout2021[[#This Row],[PrixUnit]]*(1-DetailTicketJuilletAout2021[[#This Row],[Remise%]]))</f>
        <v>37.799999999999997</v>
      </c>
    </row>
    <row r="1539" spans="1:6" x14ac:dyDescent="0.25">
      <c r="A1539">
        <v>21865</v>
      </c>
      <c r="B1539">
        <v>38</v>
      </c>
      <c r="C1539">
        <v>200.93</v>
      </c>
      <c r="D1539">
        <v>4</v>
      </c>
      <c r="E1539">
        <v>0</v>
      </c>
      <c r="F1539" s="5">
        <f>DetailTicketJuilletAout2021[[#This Row],[Qte]]*(DetailTicketJuilletAout2021[[#This Row],[PrixUnit]]*(1-DetailTicketJuilletAout2021[[#This Row],[Remise%]]))</f>
        <v>803.72</v>
      </c>
    </row>
    <row r="1540" spans="1:6" x14ac:dyDescent="0.25">
      <c r="A1540">
        <v>21866</v>
      </c>
      <c r="B1540">
        <v>36</v>
      </c>
      <c r="C1540">
        <v>14.48</v>
      </c>
      <c r="D1540">
        <v>3</v>
      </c>
      <c r="E1540">
        <v>0</v>
      </c>
      <c r="F1540" s="5">
        <f>DetailTicketJuilletAout2021[[#This Row],[Qte]]*(DetailTicketJuilletAout2021[[#This Row],[PrixUnit]]*(1-DetailTicketJuilletAout2021[[#This Row],[Remise%]]))</f>
        <v>43.44</v>
      </c>
    </row>
    <row r="1541" spans="1:6" x14ac:dyDescent="0.25">
      <c r="A1541">
        <v>21866</v>
      </c>
      <c r="B1541">
        <v>39</v>
      </c>
      <c r="C1541">
        <v>13.72</v>
      </c>
      <c r="D1541">
        <v>4</v>
      </c>
      <c r="E1541">
        <v>0.15</v>
      </c>
      <c r="F1541" s="5">
        <f>DetailTicketJuilletAout2021[[#This Row],[Qte]]*(DetailTicketJuilletAout2021[[#This Row],[PrixUnit]]*(1-DetailTicketJuilletAout2021[[#This Row],[Remise%]]))</f>
        <v>46.648000000000003</v>
      </c>
    </row>
    <row r="1542" spans="1:6" x14ac:dyDescent="0.25">
      <c r="A1542">
        <v>21866</v>
      </c>
      <c r="B1542">
        <v>72</v>
      </c>
      <c r="C1542">
        <v>26.53</v>
      </c>
      <c r="D1542">
        <v>3</v>
      </c>
      <c r="E1542">
        <v>0.15</v>
      </c>
      <c r="F1542" s="5">
        <f>DetailTicketJuilletAout2021[[#This Row],[Qte]]*(DetailTicketJuilletAout2021[[#This Row],[PrixUnit]]*(1-DetailTicketJuilletAout2021[[#This Row],[Remise%]]))</f>
        <v>67.651499999999999</v>
      </c>
    </row>
    <row r="1543" spans="1:6" x14ac:dyDescent="0.25">
      <c r="A1543">
        <v>21867</v>
      </c>
      <c r="B1543">
        <v>10</v>
      </c>
      <c r="C1543">
        <v>23.63</v>
      </c>
      <c r="D1543">
        <v>4</v>
      </c>
      <c r="E1543">
        <v>0</v>
      </c>
      <c r="F1543" s="5">
        <f>DetailTicketJuilletAout2021[[#This Row],[Qte]]*(DetailTicketJuilletAout2021[[#This Row],[PrixUnit]]*(1-DetailTicketJuilletAout2021[[#This Row],[Remise%]]))</f>
        <v>94.52</v>
      </c>
    </row>
    <row r="1544" spans="1:6" x14ac:dyDescent="0.25">
      <c r="A1544">
        <v>21867</v>
      </c>
      <c r="B1544">
        <v>75</v>
      </c>
      <c r="C1544">
        <v>5.95</v>
      </c>
      <c r="D1544">
        <v>4</v>
      </c>
      <c r="E1544">
        <v>0</v>
      </c>
      <c r="F1544" s="5">
        <f>DetailTicketJuilletAout2021[[#This Row],[Qte]]*(DetailTicketJuilletAout2021[[#This Row],[PrixUnit]]*(1-DetailTicketJuilletAout2021[[#This Row],[Remise%]]))</f>
        <v>23.8</v>
      </c>
    </row>
    <row r="1545" spans="1:6" x14ac:dyDescent="0.25">
      <c r="A1545">
        <v>21868</v>
      </c>
      <c r="B1545">
        <v>8</v>
      </c>
      <c r="C1545">
        <v>30.49</v>
      </c>
      <c r="D1545">
        <v>3</v>
      </c>
      <c r="E1545">
        <v>0.2</v>
      </c>
      <c r="F1545" s="5">
        <f>DetailTicketJuilletAout2021[[#This Row],[Qte]]*(DetailTicketJuilletAout2021[[#This Row],[PrixUnit]]*(1-DetailTicketJuilletAout2021[[#This Row],[Remise%]]))</f>
        <v>73.176000000000002</v>
      </c>
    </row>
    <row r="1546" spans="1:6" x14ac:dyDescent="0.25">
      <c r="A1546">
        <v>21868</v>
      </c>
      <c r="B1546">
        <v>30</v>
      </c>
      <c r="C1546">
        <v>19.670000000000002</v>
      </c>
      <c r="D1546">
        <v>4</v>
      </c>
      <c r="E1546">
        <v>0.2</v>
      </c>
      <c r="F1546" s="5">
        <f>DetailTicketJuilletAout2021[[#This Row],[Qte]]*(DetailTicketJuilletAout2021[[#This Row],[PrixUnit]]*(1-DetailTicketJuilletAout2021[[#This Row],[Remise%]]))</f>
        <v>62.94400000000001</v>
      </c>
    </row>
    <row r="1547" spans="1:6" x14ac:dyDescent="0.25">
      <c r="A1547">
        <v>21868</v>
      </c>
      <c r="B1547">
        <v>75</v>
      </c>
      <c r="C1547">
        <v>5.95</v>
      </c>
      <c r="D1547">
        <v>3</v>
      </c>
      <c r="E1547">
        <v>0.2</v>
      </c>
      <c r="F1547" s="5">
        <f>DetailTicketJuilletAout2021[[#This Row],[Qte]]*(DetailTicketJuilletAout2021[[#This Row],[PrixUnit]]*(1-DetailTicketJuilletAout2021[[#This Row],[Remise%]]))</f>
        <v>14.280000000000001</v>
      </c>
    </row>
    <row r="1548" spans="1:6" x14ac:dyDescent="0.25">
      <c r="A1548">
        <v>21869</v>
      </c>
      <c r="B1548">
        <v>2</v>
      </c>
      <c r="C1548">
        <v>14.48</v>
      </c>
      <c r="D1548">
        <v>4</v>
      </c>
      <c r="E1548">
        <v>0.05</v>
      </c>
      <c r="F1548" s="5">
        <f>DetailTicketJuilletAout2021[[#This Row],[Qte]]*(DetailTicketJuilletAout2021[[#This Row],[PrixUnit]]*(1-DetailTicketJuilletAout2021[[#This Row],[Remise%]]))</f>
        <v>55.024000000000001</v>
      </c>
    </row>
    <row r="1549" spans="1:6" x14ac:dyDescent="0.25">
      <c r="A1549">
        <v>21869</v>
      </c>
      <c r="B1549">
        <v>29</v>
      </c>
      <c r="C1549">
        <v>94.37</v>
      </c>
      <c r="D1549">
        <v>3</v>
      </c>
      <c r="E1549">
        <v>0.05</v>
      </c>
      <c r="F1549" s="5">
        <f>DetailTicketJuilletAout2021[[#This Row],[Qte]]*(DetailTicketJuilletAout2021[[#This Row],[PrixUnit]]*(1-DetailTicketJuilletAout2021[[#This Row],[Remise%]]))</f>
        <v>268.9545</v>
      </c>
    </row>
    <row r="1550" spans="1:6" x14ac:dyDescent="0.25">
      <c r="A1550">
        <v>21870</v>
      </c>
      <c r="B1550">
        <v>19</v>
      </c>
      <c r="C1550">
        <v>7.01</v>
      </c>
      <c r="D1550">
        <v>4</v>
      </c>
      <c r="E1550">
        <v>0.05</v>
      </c>
      <c r="F1550" s="5">
        <f>DetailTicketJuilletAout2021[[#This Row],[Qte]]*(DetailTicketJuilletAout2021[[#This Row],[PrixUnit]]*(1-DetailTicketJuilletAout2021[[#This Row],[Remise%]]))</f>
        <v>26.637999999999998</v>
      </c>
    </row>
    <row r="1551" spans="1:6" x14ac:dyDescent="0.25">
      <c r="A1551">
        <v>21870</v>
      </c>
      <c r="B1551">
        <v>75</v>
      </c>
      <c r="C1551">
        <v>5.95</v>
      </c>
      <c r="D1551">
        <v>3</v>
      </c>
      <c r="E1551">
        <v>0.05</v>
      </c>
      <c r="F1551" s="5">
        <f>DetailTicketJuilletAout2021[[#This Row],[Qte]]*(DetailTicketJuilletAout2021[[#This Row],[PrixUnit]]*(1-DetailTicketJuilletAout2021[[#This Row],[Remise%]]))</f>
        <v>16.9575</v>
      </c>
    </row>
    <row r="1552" spans="1:6" x14ac:dyDescent="0.25">
      <c r="A1552">
        <v>21871</v>
      </c>
      <c r="B1552">
        <v>18</v>
      </c>
      <c r="C1552">
        <v>47.56</v>
      </c>
      <c r="D1552">
        <v>3</v>
      </c>
      <c r="E1552">
        <v>0</v>
      </c>
      <c r="F1552" s="5">
        <f>DetailTicketJuilletAout2021[[#This Row],[Qte]]*(DetailTicketJuilletAout2021[[#This Row],[PrixUnit]]*(1-DetailTicketJuilletAout2021[[#This Row],[Remise%]]))</f>
        <v>142.68</v>
      </c>
    </row>
    <row r="1553" spans="1:6" x14ac:dyDescent="0.25">
      <c r="A1553">
        <v>21871</v>
      </c>
      <c r="B1553">
        <v>35</v>
      </c>
      <c r="C1553">
        <v>13.72</v>
      </c>
      <c r="D1553">
        <v>4</v>
      </c>
      <c r="E1553">
        <v>0</v>
      </c>
      <c r="F1553" s="5">
        <f>DetailTicketJuilletAout2021[[#This Row],[Qte]]*(DetailTicketJuilletAout2021[[#This Row],[PrixUnit]]*(1-DetailTicketJuilletAout2021[[#This Row],[Remise%]]))</f>
        <v>54.88</v>
      </c>
    </row>
    <row r="1554" spans="1:6" x14ac:dyDescent="0.25">
      <c r="A1554">
        <v>21871</v>
      </c>
      <c r="B1554">
        <v>63</v>
      </c>
      <c r="C1554">
        <v>33.54</v>
      </c>
      <c r="D1554">
        <v>3</v>
      </c>
      <c r="E1554">
        <v>0</v>
      </c>
      <c r="F1554" s="5">
        <f>DetailTicketJuilletAout2021[[#This Row],[Qte]]*(DetailTicketJuilletAout2021[[#This Row],[PrixUnit]]*(1-DetailTicketJuilletAout2021[[#This Row],[Remise%]]))</f>
        <v>100.62</v>
      </c>
    </row>
    <row r="1555" spans="1:6" x14ac:dyDescent="0.25">
      <c r="A1555">
        <v>21871</v>
      </c>
      <c r="B1555">
        <v>68</v>
      </c>
      <c r="C1555">
        <v>9.4499999999999993</v>
      </c>
      <c r="D1555">
        <v>4</v>
      </c>
      <c r="E1555">
        <v>0</v>
      </c>
      <c r="F1555" s="5">
        <f>DetailTicketJuilletAout2021[[#This Row],[Qte]]*(DetailTicketJuilletAout2021[[#This Row],[PrixUnit]]*(1-DetailTicketJuilletAout2021[[#This Row],[Remise%]]))</f>
        <v>37.799999999999997</v>
      </c>
    </row>
    <row r="1556" spans="1:6" x14ac:dyDescent="0.25">
      <c r="A1556">
        <v>21872</v>
      </c>
      <c r="B1556">
        <v>7</v>
      </c>
      <c r="C1556">
        <v>22.87</v>
      </c>
      <c r="D1556">
        <v>4</v>
      </c>
      <c r="E1556">
        <v>0.15</v>
      </c>
      <c r="F1556" s="5">
        <f>DetailTicketJuilletAout2021[[#This Row],[Qte]]*(DetailTicketJuilletAout2021[[#This Row],[PrixUnit]]*(1-DetailTicketJuilletAout2021[[#This Row],[Remise%]]))</f>
        <v>77.757999999999996</v>
      </c>
    </row>
    <row r="1557" spans="1:6" x14ac:dyDescent="0.25">
      <c r="A1557">
        <v>21872</v>
      </c>
      <c r="B1557">
        <v>56</v>
      </c>
      <c r="C1557">
        <v>28.97</v>
      </c>
      <c r="D1557">
        <v>3</v>
      </c>
      <c r="E1557">
        <v>0.15</v>
      </c>
      <c r="F1557" s="5">
        <f>DetailTicketJuilletAout2021[[#This Row],[Qte]]*(DetailTicketJuilletAout2021[[#This Row],[PrixUnit]]*(1-DetailTicketJuilletAout2021[[#This Row],[Remise%]]))</f>
        <v>73.873499999999993</v>
      </c>
    </row>
    <row r="1558" spans="1:6" x14ac:dyDescent="0.25">
      <c r="A1558">
        <v>21873</v>
      </c>
      <c r="B1558">
        <v>29</v>
      </c>
      <c r="C1558">
        <v>94.37</v>
      </c>
      <c r="D1558">
        <v>4</v>
      </c>
      <c r="E1558">
        <v>0.05</v>
      </c>
      <c r="F1558" s="5">
        <f>DetailTicketJuilletAout2021[[#This Row],[Qte]]*(DetailTicketJuilletAout2021[[#This Row],[PrixUnit]]*(1-DetailTicketJuilletAout2021[[#This Row],[Remise%]]))</f>
        <v>358.60599999999999</v>
      </c>
    </row>
    <row r="1559" spans="1:6" x14ac:dyDescent="0.25">
      <c r="A1559">
        <v>21873</v>
      </c>
      <c r="B1559">
        <v>41</v>
      </c>
      <c r="C1559">
        <v>7.32</v>
      </c>
      <c r="D1559">
        <v>3</v>
      </c>
      <c r="E1559">
        <v>0.05</v>
      </c>
      <c r="F1559" s="5">
        <f>DetailTicketJuilletAout2021[[#This Row],[Qte]]*(DetailTicketJuilletAout2021[[#This Row],[PrixUnit]]*(1-DetailTicketJuilletAout2021[[#This Row],[Remise%]]))</f>
        <v>20.861999999999998</v>
      </c>
    </row>
    <row r="1560" spans="1:6" x14ac:dyDescent="0.25">
      <c r="A1560">
        <v>21874</v>
      </c>
      <c r="B1560">
        <v>2</v>
      </c>
      <c r="C1560">
        <v>14.48</v>
      </c>
      <c r="D1560">
        <v>4</v>
      </c>
      <c r="E1560">
        <v>0</v>
      </c>
      <c r="F1560" s="5">
        <f>DetailTicketJuilletAout2021[[#This Row],[Qte]]*(DetailTicketJuilletAout2021[[#This Row],[PrixUnit]]*(1-DetailTicketJuilletAout2021[[#This Row],[Remise%]]))</f>
        <v>57.92</v>
      </c>
    </row>
    <row r="1561" spans="1:6" x14ac:dyDescent="0.25">
      <c r="A1561">
        <v>21874</v>
      </c>
      <c r="B1561">
        <v>54</v>
      </c>
      <c r="C1561">
        <v>5.64</v>
      </c>
      <c r="D1561">
        <v>4</v>
      </c>
      <c r="E1561">
        <v>0</v>
      </c>
      <c r="F1561" s="5">
        <f>DetailTicketJuilletAout2021[[#This Row],[Qte]]*(DetailTicketJuilletAout2021[[#This Row],[PrixUnit]]*(1-DetailTicketJuilletAout2021[[#This Row],[Remise%]]))</f>
        <v>22.56</v>
      </c>
    </row>
    <row r="1562" spans="1:6" x14ac:dyDescent="0.25">
      <c r="A1562">
        <v>21874</v>
      </c>
      <c r="B1562">
        <v>68</v>
      </c>
      <c r="C1562">
        <v>9.4499999999999993</v>
      </c>
      <c r="D1562">
        <v>4</v>
      </c>
      <c r="E1562">
        <v>0</v>
      </c>
      <c r="F1562" s="5">
        <f>DetailTicketJuilletAout2021[[#This Row],[Qte]]*(DetailTicketJuilletAout2021[[#This Row],[PrixUnit]]*(1-DetailTicketJuilletAout2021[[#This Row],[Remise%]]))</f>
        <v>37.799999999999997</v>
      </c>
    </row>
    <row r="1563" spans="1:6" x14ac:dyDescent="0.25">
      <c r="A1563">
        <v>21875</v>
      </c>
      <c r="B1563">
        <v>41</v>
      </c>
      <c r="C1563">
        <v>7.32</v>
      </c>
      <c r="D1563">
        <v>4</v>
      </c>
      <c r="E1563">
        <v>0</v>
      </c>
      <c r="F1563" s="5">
        <f>DetailTicketJuilletAout2021[[#This Row],[Qte]]*(DetailTicketJuilletAout2021[[#This Row],[PrixUnit]]*(1-DetailTicketJuilletAout2021[[#This Row],[Remise%]]))</f>
        <v>29.28</v>
      </c>
    </row>
    <row r="1564" spans="1:6" x14ac:dyDescent="0.25">
      <c r="A1564">
        <v>21875</v>
      </c>
      <c r="B1564">
        <v>52</v>
      </c>
      <c r="C1564">
        <v>5.34</v>
      </c>
      <c r="D1564">
        <v>4</v>
      </c>
      <c r="E1564">
        <v>0</v>
      </c>
      <c r="F1564" s="5">
        <f>DetailTicketJuilletAout2021[[#This Row],[Qte]]*(DetailTicketJuilletAout2021[[#This Row],[PrixUnit]]*(1-DetailTicketJuilletAout2021[[#This Row],[Remise%]]))</f>
        <v>21.36</v>
      </c>
    </row>
    <row r="1565" spans="1:6" x14ac:dyDescent="0.25">
      <c r="A1565">
        <v>21876</v>
      </c>
      <c r="B1565">
        <v>14</v>
      </c>
      <c r="C1565">
        <v>17.68</v>
      </c>
      <c r="D1565">
        <v>4</v>
      </c>
      <c r="E1565">
        <v>0.2</v>
      </c>
      <c r="F1565" s="5">
        <f>DetailTicketJuilletAout2021[[#This Row],[Qte]]*(DetailTicketJuilletAout2021[[#This Row],[PrixUnit]]*(1-DetailTicketJuilletAout2021[[#This Row],[Remise%]]))</f>
        <v>56.576000000000001</v>
      </c>
    </row>
    <row r="1566" spans="1:6" x14ac:dyDescent="0.25">
      <c r="A1566">
        <v>21876</v>
      </c>
      <c r="B1566">
        <v>54</v>
      </c>
      <c r="C1566">
        <v>5.64</v>
      </c>
      <c r="D1566">
        <v>4</v>
      </c>
      <c r="E1566">
        <v>0.2</v>
      </c>
      <c r="F1566" s="5">
        <f>DetailTicketJuilletAout2021[[#This Row],[Qte]]*(DetailTicketJuilletAout2021[[#This Row],[PrixUnit]]*(1-DetailTicketJuilletAout2021[[#This Row],[Remise%]]))</f>
        <v>18.047999999999998</v>
      </c>
    </row>
    <row r="1567" spans="1:6" x14ac:dyDescent="0.25">
      <c r="A1567">
        <v>21877</v>
      </c>
      <c r="B1567">
        <v>16</v>
      </c>
      <c r="C1567">
        <v>13.26</v>
      </c>
      <c r="D1567">
        <v>4</v>
      </c>
      <c r="E1567">
        <v>0</v>
      </c>
      <c r="F1567" s="5">
        <f>DetailTicketJuilletAout2021[[#This Row],[Qte]]*(DetailTicketJuilletAout2021[[#This Row],[PrixUnit]]*(1-DetailTicketJuilletAout2021[[#This Row],[Remise%]]))</f>
        <v>53.04</v>
      </c>
    </row>
    <row r="1568" spans="1:6" x14ac:dyDescent="0.25">
      <c r="A1568">
        <v>21877</v>
      </c>
      <c r="B1568">
        <v>17</v>
      </c>
      <c r="C1568">
        <v>29.73</v>
      </c>
      <c r="D1568">
        <v>3</v>
      </c>
      <c r="E1568">
        <v>0.25</v>
      </c>
      <c r="F1568" s="5">
        <f>DetailTicketJuilletAout2021[[#This Row],[Qte]]*(DetailTicketJuilletAout2021[[#This Row],[PrixUnit]]*(1-DetailTicketJuilletAout2021[[#This Row],[Remise%]]))</f>
        <v>66.892499999999998</v>
      </c>
    </row>
    <row r="1569" spans="1:6" x14ac:dyDescent="0.25">
      <c r="A1569">
        <v>21878</v>
      </c>
      <c r="B1569">
        <v>26</v>
      </c>
      <c r="C1569">
        <v>23.78</v>
      </c>
      <c r="D1569">
        <v>3</v>
      </c>
      <c r="E1569">
        <v>0.2</v>
      </c>
      <c r="F1569" s="5">
        <f>DetailTicketJuilletAout2021[[#This Row],[Qte]]*(DetailTicketJuilletAout2021[[#This Row],[PrixUnit]]*(1-DetailTicketJuilletAout2021[[#This Row],[Remise%]]))</f>
        <v>57.072000000000003</v>
      </c>
    </row>
    <row r="1570" spans="1:6" x14ac:dyDescent="0.25">
      <c r="A1570">
        <v>21878</v>
      </c>
      <c r="B1570">
        <v>44</v>
      </c>
      <c r="C1570">
        <v>14.79</v>
      </c>
      <c r="D1570">
        <v>4</v>
      </c>
      <c r="E1570">
        <v>0</v>
      </c>
      <c r="F1570" s="5">
        <f>DetailTicketJuilletAout2021[[#This Row],[Qte]]*(DetailTicketJuilletAout2021[[#This Row],[PrixUnit]]*(1-DetailTicketJuilletAout2021[[#This Row],[Remise%]]))</f>
        <v>59.16</v>
      </c>
    </row>
    <row r="1571" spans="1:6" x14ac:dyDescent="0.25">
      <c r="A1571">
        <v>21878</v>
      </c>
      <c r="B1571">
        <v>64</v>
      </c>
      <c r="C1571">
        <v>25.31</v>
      </c>
      <c r="D1571">
        <v>3</v>
      </c>
      <c r="E1571">
        <v>0.2</v>
      </c>
      <c r="F1571" s="5">
        <f>DetailTicketJuilletAout2021[[#This Row],[Qte]]*(DetailTicketJuilletAout2021[[#This Row],[PrixUnit]]*(1-DetailTicketJuilletAout2021[[#This Row],[Remise%]]))</f>
        <v>60.744</v>
      </c>
    </row>
    <row r="1572" spans="1:6" x14ac:dyDescent="0.25">
      <c r="A1572">
        <v>21878</v>
      </c>
      <c r="B1572">
        <v>69</v>
      </c>
      <c r="C1572">
        <v>27.44</v>
      </c>
      <c r="D1572">
        <v>3</v>
      </c>
      <c r="E1572">
        <v>0.2</v>
      </c>
      <c r="F1572" s="5">
        <f>DetailTicketJuilletAout2021[[#This Row],[Qte]]*(DetailTicketJuilletAout2021[[#This Row],[PrixUnit]]*(1-DetailTicketJuilletAout2021[[#This Row],[Remise%]]))</f>
        <v>65.856000000000009</v>
      </c>
    </row>
    <row r="1573" spans="1:6" x14ac:dyDescent="0.25">
      <c r="A1573">
        <v>21879</v>
      </c>
      <c r="B1573">
        <v>11</v>
      </c>
      <c r="C1573">
        <v>16.010000000000002</v>
      </c>
      <c r="D1573">
        <v>3</v>
      </c>
      <c r="E1573">
        <v>0</v>
      </c>
      <c r="F1573" s="5">
        <f>DetailTicketJuilletAout2021[[#This Row],[Qte]]*(DetailTicketJuilletAout2021[[#This Row],[PrixUnit]]*(1-DetailTicketJuilletAout2021[[#This Row],[Remise%]]))</f>
        <v>48.03</v>
      </c>
    </row>
    <row r="1574" spans="1:6" x14ac:dyDescent="0.25">
      <c r="A1574">
        <v>21880</v>
      </c>
      <c r="B1574">
        <v>62</v>
      </c>
      <c r="C1574">
        <v>37.5</v>
      </c>
      <c r="D1574">
        <v>4</v>
      </c>
      <c r="E1574">
        <v>0</v>
      </c>
      <c r="F1574" s="5">
        <f>DetailTicketJuilletAout2021[[#This Row],[Qte]]*(DetailTicketJuilletAout2021[[#This Row],[PrixUnit]]*(1-DetailTicketJuilletAout2021[[#This Row],[Remise%]]))</f>
        <v>150</v>
      </c>
    </row>
    <row r="1575" spans="1:6" x14ac:dyDescent="0.25">
      <c r="A1575">
        <v>21880</v>
      </c>
      <c r="B1575">
        <v>72</v>
      </c>
      <c r="C1575">
        <v>26.53</v>
      </c>
      <c r="D1575">
        <v>4</v>
      </c>
      <c r="E1575">
        <v>0</v>
      </c>
      <c r="F1575" s="5">
        <f>DetailTicketJuilletAout2021[[#This Row],[Qte]]*(DetailTicketJuilletAout2021[[#This Row],[PrixUnit]]*(1-DetailTicketJuilletAout2021[[#This Row],[Remise%]]))</f>
        <v>106.12</v>
      </c>
    </row>
    <row r="1576" spans="1:6" x14ac:dyDescent="0.25">
      <c r="A1576">
        <v>21881</v>
      </c>
      <c r="B1576">
        <v>13</v>
      </c>
      <c r="C1576">
        <v>4.57</v>
      </c>
      <c r="D1576">
        <v>3</v>
      </c>
      <c r="E1576">
        <v>0.15</v>
      </c>
      <c r="F1576" s="5">
        <f>DetailTicketJuilletAout2021[[#This Row],[Qte]]*(DetailTicketJuilletAout2021[[#This Row],[PrixUnit]]*(1-DetailTicketJuilletAout2021[[#This Row],[Remise%]]))</f>
        <v>11.653500000000001</v>
      </c>
    </row>
    <row r="1577" spans="1:6" x14ac:dyDescent="0.25">
      <c r="A1577">
        <v>21881</v>
      </c>
      <c r="B1577">
        <v>24</v>
      </c>
      <c r="C1577">
        <v>3.35</v>
      </c>
      <c r="D1577">
        <v>3</v>
      </c>
      <c r="E1577">
        <v>0.15</v>
      </c>
      <c r="F1577" s="5">
        <f>DetailTicketJuilletAout2021[[#This Row],[Qte]]*(DetailTicketJuilletAout2021[[#This Row],[PrixUnit]]*(1-DetailTicketJuilletAout2021[[#This Row],[Remise%]]))</f>
        <v>8.5425000000000004</v>
      </c>
    </row>
    <row r="1578" spans="1:6" x14ac:dyDescent="0.25">
      <c r="A1578">
        <v>21881</v>
      </c>
      <c r="B1578">
        <v>59</v>
      </c>
      <c r="C1578">
        <v>41.92</v>
      </c>
      <c r="D1578">
        <v>3</v>
      </c>
      <c r="E1578">
        <v>0</v>
      </c>
      <c r="F1578" s="5">
        <f>DetailTicketJuilletAout2021[[#This Row],[Qte]]*(DetailTicketJuilletAout2021[[#This Row],[PrixUnit]]*(1-DetailTicketJuilletAout2021[[#This Row],[Remise%]]))</f>
        <v>125.76</v>
      </c>
    </row>
    <row r="1579" spans="1:6" x14ac:dyDescent="0.25">
      <c r="A1579">
        <v>21882</v>
      </c>
      <c r="B1579">
        <v>11</v>
      </c>
      <c r="C1579">
        <v>16.010000000000002</v>
      </c>
      <c r="D1579">
        <v>4</v>
      </c>
      <c r="E1579">
        <v>0.1</v>
      </c>
      <c r="F1579" s="5">
        <f>DetailTicketJuilletAout2021[[#This Row],[Qte]]*(DetailTicketJuilletAout2021[[#This Row],[PrixUnit]]*(1-DetailTicketJuilletAout2021[[#This Row],[Remise%]]))</f>
        <v>57.63600000000001</v>
      </c>
    </row>
    <row r="1580" spans="1:6" x14ac:dyDescent="0.25">
      <c r="A1580">
        <v>21882</v>
      </c>
      <c r="B1580">
        <v>51</v>
      </c>
      <c r="C1580">
        <v>40.4</v>
      </c>
      <c r="D1580">
        <v>4</v>
      </c>
      <c r="E1580">
        <v>0.1</v>
      </c>
      <c r="F1580" s="5">
        <f>DetailTicketJuilletAout2021[[#This Row],[Qte]]*(DetailTicketJuilletAout2021[[#This Row],[PrixUnit]]*(1-DetailTicketJuilletAout2021[[#This Row],[Remise%]]))</f>
        <v>145.44</v>
      </c>
    </row>
    <row r="1581" spans="1:6" x14ac:dyDescent="0.25">
      <c r="A1581">
        <v>21882</v>
      </c>
      <c r="B1581">
        <v>54</v>
      </c>
      <c r="C1581">
        <v>5.64</v>
      </c>
      <c r="D1581">
        <v>4</v>
      </c>
      <c r="E1581">
        <v>0.1</v>
      </c>
      <c r="F1581" s="5">
        <f>DetailTicketJuilletAout2021[[#This Row],[Qte]]*(DetailTicketJuilletAout2021[[#This Row],[PrixUnit]]*(1-DetailTicketJuilletAout2021[[#This Row],[Remise%]]))</f>
        <v>20.303999999999998</v>
      </c>
    </row>
    <row r="1582" spans="1:6" x14ac:dyDescent="0.25">
      <c r="A1582">
        <v>21883</v>
      </c>
      <c r="B1582">
        <v>17</v>
      </c>
      <c r="C1582">
        <v>29.73</v>
      </c>
      <c r="D1582">
        <v>3</v>
      </c>
      <c r="E1582">
        <v>0.25</v>
      </c>
      <c r="F1582" s="5">
        <f>DetailTicketJuilletAout2021[[#This Row],[Qte]]*(DetailTicketJuilletAout2021[[#This Row],[PrixUnit]]*(1-DetailTicketJuilletAout2021[[#This Row],[Remise%]]))</f>
        <v>66.892499999999998</v>
      </c>
    </row>
    <row r="1583" spans="1:6" x14ac:dyDescent="0.25">
      <c r="A1583">
        <v>21883</v>
      </c>
      <c r="B1583">
        <v>29</v>
      </c>
      <c r="C1583">
        <v>94.37</v>
      </c>
      <c r="D1583">
        <v>3</v>
      </c>
      <c r="E1583">
        <v>0.25</v>
      </c>
      <c r="F1583" s="5">
        <f>DetailTicketJuilletAout2021[[#This Row],[Qte]]*(DetailTicketJuilletAout2021[[#This Row],[PrixUnit]]*(1-DetailTicketJuilletAout2021[[#This Row],[Remise%]]))</f>
        <v>212.33250000000001</v>
      </c>
    </row>
    <row r="1584" spans="1:6" x14ac:dyDescent="0.25">
      <c r="A1584">
        <v>21884</v>
      </c>
      <c r="B1584">
        <v>30</v>
      </c>
      <c r="C1584">
        <v>19.670000000000002</v>
      </c>
      <c r="D1584">
        <v>3</v>
      </c>
      <c r="E1584">
        <v>0.25</v>
      </c>
      <c r="F1584" s="5">
        <f>DetailTicketJuilletAout2021[[#This Row],[Qte]]*(DetailTicketJuilletAout2021[[#This Row],[PrixUnit]]*(1-DetailTicketJuilletAout2021[[#This Row],[Remise%]]))</f>
        <v>44.257500000000007</v>
      </c>
    </row>
    <row r="1585" spans="1:6" x14ac:dyDescent="0.25">
      <c r="A1585">
        <v>21884</v>
      </c>
      <c r="B1585">
        <v>51</v>
      </c>
      <c r="C1585">
        <v>40.4</v>
      </c>
      <c r="D1585">
        <v>3</v>
      </c>
      <c r="E1585">
        <v>0.25</v>
      </c>
      <c r="F1585" s="5">
        <f>DetailTicketJuilletAout2021[[#This Row],[Qte]]*(DetailTicketJuilletAout2021[[#This Row],[PrixUnit]]*(1-DetailTicketJuilletAout2021[[#This Row],[Remise%]]))</f>
        <v>90.899999999999991</v>
      </c>
    </row>
    <row r="1586" spans="1:6" x14ac:dyDescent="0.25">
      <c r="A1586">
        <v>21884</v>
      </c>
      <c r="B1586">
        <v>55</v>
      </c>
      <c r="C1586">
        <v>18.29</v>
      </c>
      <c r="D1586">
        <v>4</v>
      </c>
      <c r="E1586">
        <v>0.25</v>
      </c>
      <c r="F1586" s="5">
        <f>DetailTicketJuilletAout2021[[#This Row],[Qte]]*(DetailTicketJuilletAout2021[[#This Row],[PrixUnit]]*(1-DetailTicketJuilletAout2021[[#This Row],[Remise%]]))</f>
        <v>54.87</v>
      </c>
    </row>
    <row r="1587" spans="1:6" x14ac:dyDescent="0.25">
      <c r="A1587">
        <v>21884</v>
      </c>
      <c r="B1587">
        <v>62</v>
      </c>
      <c r="C1587">
        <v>37.5</v>
      </c>
      <c r="D1587">
        <v>4</v>
      </c>
      <c r="E1587">
        <v>0.25</v>
      </c>
      <c r="F1587" s="5">
        <f>DetailTicketJuilletAout2021[[#This Row],[Qte]]*(DetailTicketJuilletAout2021[[#This Row],[PrixUnit]]*(1-DetailTicketJuilletAout2021[[#This Row],[Remise%]]))</f>
        <v>112.5</v>
      </c>
    </row>
    <row r="1588" spans="1:6" x14ac:dyDescent="0.25">
      <c r="A1588">
        <v>21885</v>
      </c>
      <c r="B1588">
        <v>19</v>
      </c>
      <c r="C1588">
        <v>7.01</v>
      </c>
      <c r="D1588">
        <v>3</v>
      </c>
      <c r="E1588">
        <v>0.05</v>
      </c>
      <c r="F1588" s="5">
        <f>DetailTicketJuilletAout2021[[#This Row],[Qte]]*(DetailTicketJuilletAout2021[[#This Row],[PrixUnit]]*(1-DetailTicketJuilletAout2021[[#This Row],[Remise%]]))</f>
        <v>19.978499999999997</v>
      </c>
    </row>
    <row r="1589" spans="1:6" x14ac:dyDescent="0.25">
      <c r="A1589">
        <v>21885</v>
      </c>
      <c r="B1589">
        <v>25</v>
      </c>
      <c r="C1589">
        <v>10.67</v>
      </c>
      <c r="D1589">
        <v>4</v>
      </c>
      <c r="E1589">
        <v>0.05</v>
      </c>
      <c r="F1589" s="5">
        <f>DetailTicketJuilletAout2021[[#This Row],[Qte]]*(DetailTicketJuilletAout2021[[#This Row],[PrixUnit]]*(1-DetailTicketJuilletAout2021[[#This Row],[Remise%]]))</f>
        <v>40.545999999999999</v>
      </c>
    </row>
    <row r="1590" spans="1:6" x14ac:dyDescent="0.25">
      <c r="A1590">
        <v>21885</v>
      </c>
      <c r="B1590">
        <v>59</v>
      </c>
      <c r="C1590">
        <v>41.92</v>
      </c>
      <c r="D1590">
        <v>4</v>
      </c>
      <c r="E1590">
        <v>0.05</v>
      </c>
      <c r="F1590" s="5">
        <f>DetailTicketJuilletAout2021[[#This Row],[Qte]]*(DetailTicketJuilletAout2021[[#This Row],[PrixUnit]]*(1-DetailTicketJuilletAout2021[[#This Row],[Remise%]]))</f>
        <v>159.29599999999999</v>
      </c>
    </row>
    <row r="1591" spans="1:6" x14ac:dyDescent="0.25">
      <c r="A1591">
        <v>21886</v>
      </c>
      <c r="B1591">
        <v>10</v>
      </c>
      <c r="C1591">
        <v>23.63</v>
      </c>
      <c r="D1591">
        <v>3</v>
      </c>
      <c r="E1591">
        <v>0</v>
      </c>
      <c r="F1591" s="5">
        <f>DetailTicketJuilletAout2021[[#This Row],[Qte]]*(DetailTicketJuilletAout2021[[#This Row],[PrixUnit]]*(1-DetailTicketJuilletAout2021[[#This Row],[Remise%]]))</f>
        <v>70.89</v>
      </c>
    </row>
    <row r="1592" spans="1:6" x14ac:dyDescent="0.25">
      <c r="A1592">
        <v>21886</v>
      </c>
      <c r="B1592">
        <v>28</v>
      </c>
      <c r="C1592">
        <v>34.76</v>
      </c>
      <c r="D1592">
        <v>3</v>
      </c>
      <c r="E1592">
        <v>0</v>
      </c>
      <c r="F1592" s="5">
        <f>DetailTicketJuilletAout2021[[#This Row],[Qte]]*(DetailTicketJuilletAout2021[[#This Row],[PrixUnit]]*(1-DetailTicketJuilletAout2021[[#This Row],[Remise%]]))</f>
        <v>104.28</v>
      </c>
    </row>
    <row r="1593" spans="1:6" x14ac:dyDescent="0.25">
      <c r="A1593">
        <v>21886</v>
      </c>
      <c r="B1593">
        <v>49</v>
      </c>
      <c r="C1593">
        <v>15.24</v>
      </c>
      <c r="D1593">
        <v>4</v>
      </c>
      <c r="E1593">
        <v>0.15</v>
      </c>
      <c r="F1593" s="5">
        <f>DetailTicketJuilletAout2021[[#This Row],[Qte]]*(DetailTicketJuilletAout2021[[#This Row],[PrixUnit]]*(1-DetailTicketJuilletAout2021[[#This Row],[Remise%]]))</f>
        <v>51.816000000000003</v>
      </c>
    </row>
    <row r="1594" spans="1:6" x14ac:dyDescent="0.25">
      <c r="A1594">
        <v>21887</v>
      </c>
      <c r="B1594">
        <v>34</v>
      </c>
      <c r="C1594">
        <v>10.67</v>
      </c>
      <c r="D1594">
        <v>4</v>
      </c>
      <c r="E1594">
        <v>0</v>
      </c>
      <c r="F1594" s="5">
        <f>DetailTicketJuilletAout2021[[#This Row],[Qte]]*(DetailTicketJuilletAout2021[[#This Row],[PrixUnit]]*(1-DetailTicketJuilletAout2021[[#This Row],[Remise%]]))</f>
        <v>42.68</v>
      </c>
    </row>
    <row r="1595" spans="1:6" x14ac:dyDescent="0.25">
      <c r="A1595">
        <v>21887</v>
      </c>
      <c r="B1595">
        <v>38</v>
      </c>
      <c r="C1595">
        <v>200.93</v>
      </c>
      <c r="D1595">
        <v>4</v>
      </c>
      <c r="E1595">
        <v>0</v>
      </c>
      <c r="F1595" s="5">
        <f>DetailTicketJuilletAout2021[[#This Row],[Qte]]*(DetailTicketJuilletAout2021[[#This Row],[PrixUnit]]*(1-DetailTicketJuilletAout2021[[#This Row],[Remise%]]))</f>
        <v>803.72</v>
      </c>
    </row>
    <row r="1596" spans="1:6" x14ac:dyDescent="0.25">
      <c r="A1596">
        <v>21888</v>
      </c>
      <c r="B1596">
        <v>2</v>
      </c>
      <c r="C1596">
        <v>14.48</v>
      </c>
      <c r="D1596">
        <v>3</v>
      </c>
      <c r="E1596">
        <v>0.25</v>
      </c>
      <c r="F1596" s="5">
        <f>DetailTicketJuilletAout2021[[#This Row],[Qte]]*(DetailTicketJuilletAout2021[[#This Row],[PrixUnit]]*(1-DetailTicketJuilletAout2021[[#This Row],[Remise%]]))</f>
        <v>32.58</v>
      </c>
    </row>
    <row r="1597" spans="1:6" x14ac:dyDescent="0.25">
      <c r="A1597">
        <v>21888</v>
      </c>
      <c r="B1597">
        <v>65</v>
      </c>
      <c r="C1597">
        <v>16.010000000000002</v>
      </c>
      <c r="D1597">
        <v>4</v>
      </c>
      <c r="E1597">
        <v>0</v>
      </c>
      <c r="F1597" s="5">
        <f>DetailTicketJuilletAout2021[[#This Row],[Qte]]*(DetailTicketJuilletAout2021[[#This Row],[PrixUnit]]*(1-DetailTicketJuilletAout2021[[#This Row],[Remise%]]))</f>
        <v>64.040000000000006</v>
      </c>
    </row>
    <row r="1598" spans="1:6" x14ac:dyDescent="0.25">
      <c r="A1598">
        <v>21888</v>
      </c>
      <c r="B1598">
        <v>74</v>
      </c>
      <c r="C1598">
        <v>7.62</v>
      </c>
      <c r="D1598">
        <v>4</v>
      </c>
      <c r="E1598">
        <v>0.25</v>
      </c>
      <c r="F1598" s="5">
        <f>DetailTicketJuilletAout2021[[#This Row],[Qte]]*(DetailTicketJuilletAout2021[[#This Row],[PrixUnit]]*(1-DetailTicketJuilletAout2021[[#This Row],[Remise%]]))</f>
        <v>22.86</v>
      </c>
    </row>
    <row r="1599" spans="1:6" x14ac:dyDescent="0.25">
      <c r="A1599">
        <v>21889</v>
      </c>
      <c r="B1599">
        <v>27</v>
      </c>
      <c r="C1599">
        <v>26.83</v>
      </c>
      <c r="D1599">
        <v>4</v>
      </c>
      <c r="E1599">
        <v>0.25</v>
      </c>
      <c r="F1599" s="5">
        <f>DetailTicketJuilletAout2021[[#This Row],[Qte]]*(DetailTicketJuilletAout2021[[#This Row],[PrixUnit]]*(1-DetailTicketJuilletAout2021[[#This Row],[Remise%]]))</f>
        <v>80.489999999999995</v>
      </c>
    </row>
    <row r="1600" spans="1:6" x14ac:dyDescent="0.25">
      <c r="A1600">
        <v>21889</v>
      </c>
      <c r="B1600">
        <v>40</v>
      </c>
      <c r="C1600">
        <v>14.03</v>
      </c>
      <c r="D1600">
        <v>3</v>
      </c>
      <c r="E1600">
        <v>0</v>
      </c>
      <c r="F1600" s="5">
        <f>DetailTicketJuilletAout2021[[#This Row],[Qte]]*(DetailTicketJuilletAout2021[[#This Row],[PrixUnit]]*(1-DetailTicketJuilletAout2021[[#This Row],[Remise%]]))</f>
        <v>42.089999999999996</v>
      </c>
    </row>
    <row r="1601" spans="1:6" x14ac:dyDescent="0.25">
      <c r="A1601">
        <v>21889</v>
      </c>
      <c r="B1601">
        <v>44</v>
      </c>
      <c r="C1601">
        <v>11.89</v>
      </c>
      <c r="D1601">
        <v>3</v>
      </c>
      <c r="E1601">
        <v>0</v>
      </c>
      <c r="F1601" s="5">
        <f>DetailTicketJuilletAout2021[[#This Row],[Qte]]*(DetailTicketJuilletAout2021[[#This Row],[PrixUnit]]*(1-DetailTicketJuilletAout2021[[#This Row],[Remise%]]))</f>
        <v>35.67</v>
      </c>
    </row>
    <row r="1602" spans="1:6" x14ac:dyDescent="0.25">
      <c r="A1602">
        <v>21889</v>
      </c>
      <c r="B1602">
        <v>52</v>
      </c>
      <c r="C1602">
        <v>4.2699999999999996</v>
      </c>
      <c r="D1602">
        <v>3</v>
      </c>
      <c r="E1602">
        <v>0</v>
      </c>
      <c r="F1602" s="5">
        <f>DetailTicketJuilletAout2021[[#This Row],[Qte]]*(DetailTicketJuilletAout2021[[#This Row],[PrixUnit]]*(1-DetailTicketJuilletAout2021[[#This Row],[Remise%]]))</f>
        <v>12.809999999999999</v>
      </c>
    </row>
    <row r="1603" spans="1:6" x14ac:dyDescent="0.25">
      <c r="A1603">
        <v>21889</v>
      </c>
      <c r="B1603">
        <v>54</v>
      </c>
      <c r="C1603">
        <v>4.57</v>
      </c>
      <c r="D1603">
        <v>4</v>
      </c>
      <c r="E1603">
        <v>0.1</v>
      </c>
      <c r="F1603" s="5">
        <f>DetailTicketJuilletAout2021[[#This Row],[Qte]]*(DetailTicketJuilletAout2021[[#This Row],[PrixUnit]]*(1-DetailTicketJuilletAout2021[[#This Row],[Remise%]]))</f>
        <v>16.452000000000002</v>
      </c>
    </row>
    <row r="1604" spans="1:6" x14ac:dyDescent="0.25">
      <c r="A1604">
        <v>21889</v>
      </c>
      <c r="B1604">
        <v>62</v>
      </c>
      <c r="C1604">
        <v>30.03</v>
      </c>
      <c r="D1604">
        <v>3</v>
      </c>
      <c r="E1604">
        <v>0</v>
      </c>
      <c r="F1604" s="5">
        <f>DetailTicketJuilletAout2021[[#This Row],[Qte]]*(DetailTicketJuilletAout2021[[#This Row],[PrixUnit]]*(1-DetailTicketJuilletAout2021[[#This Row],[Remise%]]))</f>
        <v>90.09</v>
      </c>
    </row>
    <row r="1605" spans="1:6" x14ac:dyDescent="0.25">
      <c r="A1605">
        <v>21889</v>
      </c>
      <c r="B1605">
        <v>65</v>
      </c>
      <c r="C1605">
        <v>12.81</v>
      </c>
      <c r="D1605">
        <v>3</v>
      </c>
      <c r="E1605">
        <v>0</v>
      </c>
      <c r="F1605" s="5">
        <f>DetailTicketJuilletAout2021[[#This Row],[Qte]]*(DetailTicketJuilletAout2021[[#This Row],[PrixUnit]]*(1-DetailTicketJuilletAout2021[[#This Row],[Remise%]]))</f>
        <v>38.43</v>
      </c>
    </row>
    <row r="1606" spans="1:6" x14ac:dyDescent="0.25">
      <c r="A1606">
        <v>21889</v>
      </c>
      <c r="B1606">
        <v>71</v>
      </c>
      <c r="C1606">
        <v>13.11</v>
      </c>
      <c r="D1606">
        <v>4</v>
      </c>
      <c r="E1606">
        <v>0</v>
      </c>
      <c r="F1606" s="5">
        <f>DetailTicketJuilletAout2021[[#This Row],[Qte]]*(DetailTicketJuilletAout2021[[#This Row],[PrixUnit]]*(1-DetailTicketJuilletAout2021[[#This Row],[Remise%]]))</f>
        <v>52.44</v>
      </c>
    </row>
    <row r="1607" spans="1:6" x14ac:dyDescent="0.25">
      <c r="A1607">
        <v>21890</v>
      </c>
      <c r="B1607">
        <v>56</v>
      </c>
      <c r="C1607">
        <v>28.97</v>
      </c>
      <c r="D1607">
        <v>3</v>
      </c>
      <c r="E1607">
        <v>0.15</v>
      </c>
      <c r="F1607" s="5">
        <f>DetailTicketJuilletAout2021[[#This Row],[Qte]]*(DetailTicketJuilletAout2021[[#This Row],[PrixUnit]]*(1-DetailTicketJuilletAout2021[[#This Row],[Remise%]]))</f>
        <v>73.873499999999993</v>
      </c>
    </row>
    <row r="1608" spans="1:6" x14ac:dyDescent="0.25">
      <c r="A1608">
        <v>21890</v>
      </c>
      <c r="B1608">
        <v>76</v>
      </c>
      <c r="C1608">
        <v>13.72</v>
      </c>
      <c r="D1608">
        <v>4</v>
      </c>
      <c r="E1608">
        <v>0.15</v>
      </c>
      <c r="F1608" s="5">
        <f>DetailTicketJuilletAout2021[[#This Row],[Qte]]*(DetailTicketJuilletAout2021[[#This Row],[PrixUnit]]*(1-DetailTicketJuilletAout2021[[#This Row],[Remise%]]))</f>
        <v>46.648000000000003</v>
      </c>
    </row>
    <row r="1609" spans="1:6" x14ac:dyDescent="0.25">
      <c r="A1609">
        <v>21891</v>
      </c>
      <c r="B1609">
        <v>52</v>
      </c>
      <c r="C1609">
        <v>5.34</v>
      </c>
      <c r="D1609">
        <v>3</v>
      </c>
      <c r="E1609">
        <v>0</v>
      </c>
      <c r="F1609" s="5">
        <f>DetailTicketJuilletAout2021[[#This Row],[Qte]]*(DetailTicketJuilletAout2021[[#This Row],[PrixUnit]]*(1-DetailTicketJuilletAout2021[[#This Row],[Remise%]]))</f>
        <v>16.02</v>
      </c>
    </row>
    <row r="1610" spans="1:6" x14ac:dyDescent="0.25">
      <c r="A1610">
        <v>21892</v>
      </c>
      <c r="B1610">
        <v>13</v>
      </c>
      <c r="C1610">
        <v>4.57</v>
      </c>
      <c r="D1610">
        <v>4</v>
      </c>
      <c r="E1610">
        <v>0</v>
      </c>
      <c r="F1610" s="5">
        <f>DetailTicketJuilletAout2021[[#This Row],[Qte]]*(DetailTicketJuilletAout2021[[#This Row],[PrixUnit]]*(1-DetailTicketJuilletAout2021[[#This Row],[Remise%]]))</f>
        <v>18.28</v>
      </c>
    </row>
    <row r="1611" spans="1:6" x14ac:dyDescent="0.25">
      <c r="A1611">
        <v>21892</v>
      </c>
      <c r="B1611">
        <v>25</v>
      </c>
      <c r="C1611">
        <v>10.67</v>
      </c>
      <c r="D1611">
        <v>4</v>
      </c>
      <c r="E1611">
        <v>0</v>
      </c>
      <c r="F1611" s="5">
        <f>DetailTicketJuilletAout2021[[#This Row],[Qte]]*(DetailTicketJuilletAout2021[[#This Row],[PrixUnit]]*(1-DetailTicketJuilletAout2021[[#This Row],[Remise%]]))</f>
        <v>42.68</v>
      </c>
    </row>
    <row r="1612" spans="1:6" x14ac:dyDescent="0.25">
      <c r="A1612">
        <v>21892</v>
      </c>
      <c r="B1612">
        <v>70</v>
      </c>
      <c r="C1612">
        <v>11.43</v>
      </c>
      <c r="D1612">
        <v>4</v>
      </c>
      <c r="E1612">
        <v>0</v>
      </c>
      <c r="F1612" s="5">
        <f>DetailTicketJuilletAout2021[[#This Row],[Qte]]*(DetailTicketJuilletAout2021[[#This Row],[PrixUnit]]*(1-DetailTicketJuilletAout2021[[#This Row],[Remise%]]))</f>
        <v>45.72</v>
      </c>
    </row>
    <row r="1613" spans="1:6" x14ac:dyDescent="0.25">
      <c r="A1613">
        <v>21893</v>
      </c>
      <c r="B1613">
        <v>19</v>
      </c>
      <c r="C1613">
        <v>7.01</v>
      </c>
      <c r="D1613">
        <v>4</v>
      </c>
      <c r="E1613">
        <v>0</v>
      </c>
      <c r="F1613" s="5">
        <f>DetailTicketJuilletAout2021[[#This Row],[Qte]]*(DetailTicketJuilletAout2021[[#This Row],[PrixUnit]]*(1-DetailTicketJuilletAout2021[[#This Row],[Remise%]]))</f>
        <v>28.04</v>
      </c>
    </row>
    <row r="1614" spans="1:6" x14ac:dyDescent="0.25">
      <c r="A1614">
        <v>21893</v>
      </c>
      <c r="B1614">
        <v>27</v>
      </c>
      <c r="C1614">
        <v>26.83</v>
      </c>
      <c r="D1614">
        <v>4</v>
      </c>
      <c r="E1614">
        <v>0.25</v>
      </c>
      <c r="F1614" s="5">
        <f>DetailTicketJuilletAout2021[[#This Row],[Qte]]*(DetailTicketJuilletAout2021[[#This Row],[PrixUnit]]*(1-DetailTicketJuilletAout2021[[#This Row],[Remise%]]))</f>
        <v>80.489999999999995</v>
      </c>
    </row>
    <row r="1615" spans="1:6" x14ac:dyDescent="0.25">
      <c r="A1615">
        <v>21893</v>
      </c>
      <c r="B1615">
        <v>44</v>
      </c>
      <c r="C1615">
        <v>11.89</v>
      </c>
      <c r="D1615">
        <v>3</v>
      </c>
      <c r="E1615">
        <v>0</v>
      </c>
      <c r="F1615" s="5">
        <f>DetailTicketJuilletAout2021[[#This Row],[Qte]]*(DetailTicketJuilletAout2021[[#This Row],[PrixUnit]]*(1-DetailTicketJuilletAout2021[[#This Row],[Remise%]]))</f>
        <v>35.67</v>
      </c>
    </row>
    <row r="1616" spans="1:6" x14ac:dyDescent="0.25">
      <c r="A1616">
        <v>21893</v>
      </c>
      <c r="B1616">
        <v>54</v>
      </c>
      <c r="C1616">
        <v>4.57</v>
      </c>
      <c r="D1616">
        <v>4</v>
      </c>
      <c r="E1616">
        <v>0.1</v>
      </c>
      <c r="F1616" s="5">
        <f>DetailTicketJuilletAout2021[[#This Row],[Qte]]*(DetailTicketJuilletAout2021[[#This Row],[PrixUnit]]*(1-DetailTicketJuilletAout2021[[#This Row],[Remise%]]))</f>
        <v>16.452000000000002</v>
      </c>
    </row>
    <row r="1617" spans="1:6" x14ac:dyDescent="0.25">
      <c r="A1617">
        <v>21894</v>
      </c>
      <c r="B1617">
        <v>31</v>
      </c>
      <c r="C1617">
        <v>9.4499999999999993</v>
      </c>
      <c r="D1617">
        <v>4</v>
      </c>
      <c r="E1617">
        <v>0.1</v>
      </c>
      <c r="F1617" s="5">
        <f>DetailTicketJuilletAout2021[[#This Row],[Qte]]*(DetailTicketJuilletAout2021[[#This Row],[PrixUnit]]*(1-DetailTicketJuilletAout2021[[#This Row],[Remise%]]))</f>
        <v>34.019999999999996</v>
      </c>
    </row>
    <row r="1618" spans="1:6" x14ac:dyDescent="0.25">
      <c r="A1618">
        <v>21894</v>
      </c>
      <c r="B1618">
        <v>72</v>
      </c>
      <c r="C1618">
        <v>26.53</v>
      </c>
      <c r="D1618">
        <v>3</v>
      </c>
      <c r="E1618">
        <v>0.1</v>
      </c>
      <c r="F1618" s="5">
        <f>DetailTicketJuilletAout2021[[#This Row],[Qte]]*(DetailTicketJuilletAout2021[[#This Row],[PrixUnit]]*(1-DetailTicketJuilletAout2021[[#This Row],[Remise%]]))</f>
        <v>71.631</v>
      </c>
    </row>
    <row r="1619" spans="1:6" x14ac:dyDescent="0.25">
      <c r="A1619">
        <v>21894</v>
      </c>
      <c r="B1619">
        <v>77</v>
      </c>
      <c r="C1619">
        <v>9.91</v>
      </c>
      <c r="D1619">
        <v>3</v>
      </c>
      <c r="E1619">
        <v>0</v>
      </c>
      <c r="F1619" s="5">
        <f>DetailTicketJuilletAout2021[[#This Row],[Qte]]*(DetailTicketJuilletAout2021[[#This Row],[PrixUnit]]*(1-DetailTicketJuilletAout2021[[#This Row],[Remise%]]))</f>
        <v>29.73</v>
      </c>
    </row>
    <row r="1620" spans="1:6" x14ac:dyDescent="0.25">
      <c r="A1620">
        <v>21895</v>
      </c>
      <c r="B1620">
        <v>2</v>
      </c>
      <c r="C1620">
        <v>14.48</v>
      </c>
      <c r="D1620">
        <v>4</v>
      </c>
      <c r="E1620">
        <v>0.2</v>
      </c>
      <c r="F1620" s="5">
        <f>DetailTicketJuilletAout2021[[#This Row],[Qte]]*(DetailTicketJuilletAout2021[[#This Row],[PrixUnit]]*(1-DetailTicketJuilletAout2021[[#This Row],[Remise%]]))</f>
        <v>46.336000000000006</v>
      </c>
    </row>
    <row r="1621" spans="1:6" x14ac:dyDescent="0.25">
      <c r="A1621">
        <v>21895</v>
      </c>
      <c r="B1621">
        <v>46</v>
      </c>
      <c r="C1621">
        <v>9.15</v>
      </c>
      <c r="D1621">
        <v>3</v>
      </c>
      <c r="E1621">
        <v>0</v>
      </c>
      <c r="F1621" s="5">
        <f>DetailTicketJuilletAout2021[[#This Row],[Qte]]*(DetailTicketJuilletAout2021[[#This Row],[PrixUnit]]*(1-DetailTicketJuilletAout2021[[#This Row],[Remise%]]))</f>
        <v>27.450000000000003</v>
      </c>
    </row>
    <row r="1622" spans="1:6" x14ac:dyDescent="0.25">
      <c r="A1622">
        <v>21896</v>
      </c>
      <c r="B1622">
        <v>19</v>
      </c>
      <c r="C1622">
        <v>0</v>
      </c>
      <c r="D1622">
        <v>1</v>
      </c>
      <c r="E1622">
        <v>0</v>
      </c>
      <c r="F1622" s="5">
        <f>DetailTicketJuilletAout2021[[#This Row],[Qte]]*(DetailTicketJuilletAout2021[[#This Row],[PrixUnit]]*(1-DetailTicketJuilletAout2021[[#This Row],[Remise%]]))</f>
        <v>0</v>
      </c>
    </row>
    <row r="1623" spans="1:6" x14ac:dyDescent="0.25">
      <c r="A1623">
        <v>21896</v>
      </c>
      <c r="B1623">
        <v>27</v>
      </c>
      <c r="C1623">
        <v>0</v>
      </c>
      <c r="D1623">
        <v>1</v>
      </c>
      <c r="E1623">
        <v>0</v>
      </c>
      <c r="F1623" s="5">
        <f>DetailTicketJuilletAout2021[[#This Row],[Qte]]*(DetailTicketJuilletAout2021[[#This Row],[PrixUnit]]*(1-DetailTicketJuilletAout2021[[#This Row],[Remise%]]))</f>
        <v>0</v>
      </c>
    </row>
    <row r="1624" spans="1:6" x14ac:dyDescent="0.25">
      <c r="A1624">
        <v>21896</v>
      </c>
      <c r="B1624">
        <v>41</v>
      </c>
      <c r="C1624">
        <v>7.32</v>
      </c>
      <c r="D1624">
        <v>3</v>
      </c>
      <c r="E1624">
        <v>0</v>
      </c>
      <c r="F1624" s="5">
        <f>DetailTicketJuilletAout2021[[#This Row],[Qte]]*(DetailTicketJuilletAout2021[[#This Row],[PrixUnit]]*(1-DetailTicketJuilletAout2021[[#This Row],[Remise%]]))</f>
        <v>21.96</v>
      </c>
    </row>
    <row r="1625" spans="1:6" x14ac:dyDescent="0.25">
      <c r="A1625">
        <v>21896</v>
      </c>
      <c r="B1625">
        <v>43</v>
      </c>
      <c r="C1625">
        <v>35.06</v>
      </c>
      <c r="D1625">
        <v>3</v>
      </c>
      <c r="E1625">
        <v>0.15</v>
      </c>
      <c r="F1625" s="5">
        <f>DetailTicketJuilletAout2021[[#This Row],[Qte]]*(DetailTicketJuilletAout2021[[#This Row],[PrixUnit]]*(1-DetailTicketJuilletAout2021[[#This Row],[Remise%]]))</f>
        <v>89.403000000000006</v>
      </c>
    </row>
    <row r="1626" spans="1:6" x14ac:dyDescent="0.25">
      <c r="A1626">
        <v>21896</v>
      </c>
      <c r="B1626">
        <v>44</v>
      </c>
      <c r="C1626">
        <v>0</v>
      </c>
      <c r="D1626">
        <v>1</v>
      </c>
      <c r="E1626">
        <v>0</v>
      </c>
      <c r="F1626" s="5">
        <f>DetailTicketJuilletAout2021[[#This Row],[Qte]]*(DetailTicketJuilletAout2021[[#This Row],[PrixUnit]]*(1-DetailTicketJuilletAout2021[[#This Row],[Remise%]]))</f>
        <v>0</v>
      </c>
    </row>
    <row r="1627" spans="1:6" x14ac:dyDescent="0.25">
      <c r="A1627">
        <v>21896</v>
      </c>
      <c r="B1627">
        <v>48</v>
      </c>
      <c r="C1627">
        <v>9.76</v>
      </c>
      <c r="D1627">
        <v>4</v>
      </c>
      <c r="E1627">
        <v>0.15</v>
      </c>
      <c r="F1627" s="5">
        <f>DetailTicketJuilletAout2021[[#This Row],[Qte]]*(DetailTicketJuilletAout2021[[#This Row],[PrixUnit]]*(1-DetailTicketJuilletAout2021[[#This Row],[Remise%]]))</f>
        <v>33.183999999999997</v>
      </c>
    </row>
    <row r="1628" spans="1:6" x14ac:dyDescent="0.25">
      <c r="A1628">
        <v>21896</v>
      </c>
      <c r="B1628">
        <v>54</v>
      </c>
      <c r="C1628">
        <v>0</v>
      </c>
      <c r="D1628">
        <v>1</v>
      </c>
      <c r="E1628">
        <v>0</v>
      </c>
      <c r="F1628" s="5">
        <f>DetailTicketJuilletAout2021[[#This Row],[Qte]]*(DetailTicketJuilletAout2021[[#This Row],[PrixUnit]]*(1-DetailTicketJuilletAout2021[[#This Row],[Remise%]]))</f>
        <v>0</v>
      </c>
    </row>
    <row r="1629" spans="1:6" x14ac:dyDescent="0.25">
      <c r="A1629">
        <v>21896</v>
      </c>
      <c r="B1629">
        <v>61</v>
      </c>
      <c r="C1629">
        <v>21.65</v>
      </c>
      <c r="D1629">
        <v>3</v>
      </c>
      <c r="E1629">
        <v>0.15</v>
      </c>
      <c r="F1629" s="5">
        <f>DetailTicketJuilletAout2021[[#This Row],[Qte]]*(DetailTicketJuilletAout2021[[#This Row],[PrixUnit]]*(1-DetailTicketJuilletAout2021[[#This Row],[Remise%]]))</f>
        <v>55.207499999999996</v>
      </c>
    </row>
    <row r="1630" spans="1:6" x14ac:dyDescent="0.25">
      <c r="A1630">
        <v>21897</v>
      </c>
      <c r="B1630">
        <v>33</v>
      </c>
      <c r="C1630">
        <v>1.83</v>
      </c>
      <c r="D1630">
        <v>4</v>
      </c>
      <c r="E1630">
        <v>0</v>
      </c>
      <c r="F1630" s="5">
        <f>DetailTicketJuilletAout2021[[#This Row],[Qte]]*(DetailTicketJuilletAout2021[[#This Row],[PrixUnit]]*(1-DetailTicketJuilletAout2021[[#This Row],[Remise%]]))</f>
        <v>7.32</v>
      </c>
    </row>
    <row r="1631" spans="1:6" x14ac:dyDescent="0.25">
      <c r="A1631">
        <v>21898</v>
      </c>
      <c r="B1631">
        <v>38</v>
      </c>
      <c r="C1631">
        <v>200.93</v>
      </c>
      <c r="D1631">
        <v>3</v>
      </c>
      <c r="E1631">
        <v>0.05</v>
      </c>
      <c r="F1631" s="5">
        <f>DetailTicketJuilletAout2021[[#This Row],[Qte]]*(DetailTicketJuilletAout2021[[#This Row],[PrixUnit]]*(1-DetailTicketJuilletAout2021[[#This Row],[Remise%]]))</f>
        <v>572.65049999999997</v>
      </c>
    </row>
    <row r="1632" spans="1:6" x14ac:dyDescent="0.25">
      <c r="A1632">
        <v>21898</v>
      </c>
      <c r="B1632">
        <v>62</v>
      </c>
      <c r="C1632">
        <v>37.5</v>
      </c>
      <c r="D1632">
        <v>3</v>
      </c>
      <c r="E1632">
        <v>0.05</v>
      </c>
      <c r="F1632" s="5">
        <f>DetailTicketJuilletAout2021[[#This Row],[Qte]]*(DetailTicketJuilletAout2021[[#This Row],[PrixUnit]]*(1-DetailTicketJuilletAout2021[[#This Row],[Remise%]]))</f>
        <v>106.875</v>
      </c>
    </row>
    <row r="1633" spans="1:6" x14ac:dyDescent="0.25">
      <c r="A1633">
        <v>21899</v>
      </c>
      <c r="B1633">
        <v>26</v>
      </c>
      <c r="C1633">
        <v>23.78</v>
      </c>
      <c r="D1633">
        <v>3</v>
      </c>
      <c r="E1633">
        <v>0.15</v>
      </c>
      <c r="F1633" s="5">
        <f>DetailTicketJuilletAout2021[[#This Row],[Qte]]*(DetailTicketJuilletAout2021[[#This Row],[PrixUnit]]*(1-DetailTicketJuilletAout2021[[#This Row],[Remise%]]))</f>
        <v>60.639000000000003</v>
      </c>
    </row>
    <row r="1634" spans="1:6" x14ac:dyDescent="0.25">
      <c r="A1634">
        <v>21899</v>
      </c>
      <c r="B1634">
        <v>38</v>
      </c>
      <c r="C1634">
        <v>200.93</v>
      </c>
      <c r="D1634">
        <v>3</v>
      </c>
      <c r="E1634">
        <v>0</v>
      </c>
      <c r="F1634" s="5">
        <f>DetailTicketJuilletAout2021[[#This Row],[Qte]]*(DetailTicketJuilletAout2021[[#This Row],[PrixUnit]]*(1-DetailTicketJuilletAout2021[[#This Row],[Remise%]]))</f>
        <v>602.79</v>
      </c>
    </row>
    <row r="1635" spans="1:6" x14ac:dyDescent="0.25">
      <c r="A1635">
        <v>21899</v>
      </c>
      <c r="B1635">
        <v>40</v>
      </c>
      <c r="C1635">
        <v>14.03</v>
      </c>
      <c r="D1635">
        <v>4</v>
      </c>
      <c r="E1635">
        <v>0.15</v>
      </c>
      <c r="F1635" s="5">
        <f>DetailTicketJuilletAout2021[[#This Row],[Qte]]*(DetailTicketJuilletAout2021[[#This Row],[PrixUnit]]*(1-DetailTicketJuilletAout2021[[#This Row],[Remise%]]))</f>
        <v>47.701999999999998</v>
      </c>
    </row>
    <row r="1636" spans="1:6" x14ac:dyDescent="0.25">
      <c r="A1636">
        <v>21899</v>
      </c>
      <c r="B1636">
        <v>62</v>
      </c>
      <c r="C1636">
        <v>37.5</v>
      </c>
      <c r="D1636">
        <v>3</v>
      </c>
      <c r="E1636">
        <v>0.15</v>
      </c>
      <c r="F1636" s="5">
        <f>DetailTicketJuilletAout2021[[#This Row],[Qte]]*(DetailTicketJuilletAout2021[[#This Row],[PrixUnit]]*(1-DetailTicketJuilletAout2021[[#This Row],[Remise%]]))</f>
        <v>95.625</v>
      </c>
    </row>
    <row r="1637" spans="1:6" x14ac:dyDescent="0.25">
      <c r="A1637">
        <v>21900</v>
      </c>
      <c r="B1637">
        <v>32</v>
      </c>
      <c r="C1637">
        <v>24.39</v>
      </c>
      <c r="D1637">
        <v>3</v>
      </c>
      <c r="E1637">
        <v>0</v>
      </c>
      <c r="F1637" s="5">
        <f>DetailTicketJuilletAout2021[[#This Row],[Qte]]*(DetailTicketJuilletAout2021[[#This Row],[PrixUnit]]*(1-DetailTicketJuilletAout2021[[#This Row],[Remise%]]))</f>
        <v>73.17</v>
      </c>
    </row>
    <row r="1638" spans="1:6" x14ac:dyDescent="0.25">
      <c r="A1638">
        <v>21900</v>
      </c>
      <c r="B1638">
        <v>41</v>
      </c>
      <c r="C1638">
        <v>7.32</v>
      </c>
      <c r="D1638">
        <v>3</v>
      </c>
      <c r="E1638">
        <v>0</v>
      </c>
      <c r="F1638" s="5">
        <f>DetailTicketJuilletAout2021[[#This Row],[Qte]]*(DetailTicketJuilletAout2021[[#This Row],[PrixUnit]]*(1-DetailTicketJuilletAout2021[[#This Row],[Remise%]]))</f>
        <v>21.96</v>
      </c>
    </row>
    <row r="1639" spans="1:6" x14ac:dyDescent="0.25">
      <c r="A1639">
        <v>21901</v>
      </c>
      <c r="B1639">
        <v>19</v>
      </c>
      <c r="C1639">
        <v>7.01</v>
      </c>
      <c r="D1639">
        <v>4</v>
      </c>
      <c r="E1639">
        <v>0</v>
      </c>
      <c r="F1639" s="5">
        <f>DetailTicketJuilletAout2021[[#This Row],[Qte]]*(DetailTicketJuilletAout2021[[#This Row],[PrixUnit]]*(1-DetailTicketJuilletAout2021[[#This Row],[Remise%]]))</f>
        <v>28.04</v>
      </c>
    </row>
    <row r="1640" spans="1:6" x14ac:dyDescent="0.25">
      <c r="A1640">
        <v>21901</v>
      </c>
      <c r="B1640">
        <v>27</v>
      </c>
      <c r="C1640">
        <v>26.83</v>
      </c>
      <c r="D1640">
        <v>4</v>
      </c>
      <c r="E1640">
        <v>0.25</v>
      </c>
      <c r="F1640" s="5">
        <f>DetailTicketJuilletAout2021[[#This Row],[Qte]]*(DetailTicketJuilletAout2021[[#This Row],[PrixUnit]]*(1-DetailTicketJuilletAout2021[[#This Row],[Remise%]]))</f>
        <v>80.489999999999995</v>
      </c>
    </row>
    <row r="1641" spans="1:6" x14ac:dyDescent="0.25">
      <c r="A1641">
        <v>21901</v>
      </c>
      <c r="B1641">
        <v>43</v>
      </c>
      <c r="C1641">
        <v>35.06</v>
      </c>
      <c r="D1641">
        <v>4</v>
      </c>
      <c r="E1641">
        <v>0</v>
      </c>
      <c r="F1641" s="5">
        <f>DetailTicketJuilletAout2021[[#This Row],[Qte]]*(DetailTicketJuilletAout2021[[#This Row],[PrixUnit]]*(1-DetailTicketJuilletAout2021[[#This Row],[Remise%]]))</f>
        <v>140.24</v>
      </c>
    </row>
    <row r="1642" spans="1:6" x14ac:dyDescent="0.25">
      <c r="A1642">
        <v>21901</v>
      </c>
      <c r="B1642">
        <v>44</v>
      </c>
      <c r="C1642">
        <v>11.89</v>
      </c>
      <c r="D1642">
        <v>3</v>
      </c>
      <c r="E1642">
        <v>0</v>
      </c>
      <c r="F1642" s="5">
        <f>DetailTicketJuilletAout2021[[#This Row],[Qte]]*(DetailTicketJuilletAout2021[[#This Row],[PrixUnit]]*(1-DetailTicketJuilletAout2021[[#This Row],[Remise%]]))</f>
        <v>35.67</v>
      </c>
    </row>
    <row r="1643" spans="1:6" x14ac:dyDescent="0.25">
      <c r="A1643">
        <v>21901</v>
      </c>
      <c r="B1643">
        <v>54</v>
      </c>
      <c r="C1643">
        <v>4.57</v>
      </c>
      <c r="D1643">
        <v>4</v>
      </c>
      <c r="E1643">
        <v>0.1</v>
      </c>
      <c r="F1643" s="5">
        <f>DetailTicketJuilletAout2021[[#This Row],[Qte]]*(DetailTicketJuilletAout2021[[#This Row],[PrixUnit]]*(1-DetailTicketJuilletAout2021[[#This Row],[Remise%]]))</f>
        <v>16.452000000000002</v>
      </c>
    </row>
    <row r="1644" spans="1:6" x14ac:dyDescent="0.25">
      <c r="A1644">
        <v>21901</v>
      </c>
      <c r="B1644">
        <v>75</v>
      </c>
      <c r="C1644">
        <v>5.95</v>
      </c>
      <c r="D1644">
        <v>3</v>
      </c>
      <c r="E1644">
        <v>0</v>
      </c>
      <c r="F1644" s="5">
        <f>DetailTicketJuilletAout2021[[#This Row],[Qte]]*(DetailTicketJuilletAout2021[[#This Row],[PrixUnit]]*(1-DetailTicketJuilletAout2021[[#This Row],[Remise%]]))</f>
        <v>17.850000000000001</v>
      </c>
    </row>
    <row r="1645" spans="1:6" x14ac:dyDescent="0.25">
      <c r="A1645">
        <v>21902</v>
      </c>
      <c r="B1645">
        <v>56</v>
      </c>
      <c r="C1645">
        <v>28.97</v>
      </c>
      <c r="D1645">
        <v>3</v>
      </c>
      <c r="E1645">
        <v>0</v>
      </c>
      <c r="F1645" s="5">
        <f>DetailTicketJuilletAout2021[[#This Row],[Qte]]*(DetailTicketJuilletAout2021[[#This Row],[PrixUnit]]*(1-DetailTicketJuilletAout2021[[#This Row],[Remise%]]))</f>
        <v>86.91</v>
      </c>
    </row>
    <row r="1646" spans="1:6" x14ac:dyDescent="0.25">
      <c r="A1646">
        <v>21903</v>
      </c>
      <c r="B1646">
        <v>35</v>
      </c>
      <c r="C1646">
        <v>13.72</v>
      </c>
      <c r="D1646">
        <v>3</v>
      </c>
      <c r="E1646">
        <v>0</v>
      </c>
      <c r="F1646" s="5">
        <f>DetailTicketJuilletAout2021[[#This Row],[Qte]]*(DetailTicketJuilletAout2021[[#This Row],[PrixUnit]]*(1-DetailTicketJuilletAout2021[[#This Row],[Remise%]]))</f>
        <v>41.160000000000004</v>
      </c>
    </row>
    <row r="1647" spans="1:6" x14ac:dyDescent="0.25">
      <c r="A1647">
        <v>21903</v>
      </c>
      <c r="B1647">
        <v>51</v>
      </c>
      <c r="C1647">
        <v>40.4</v>
      </c>
      <c r="D1647">
        <v>4</v>
      </c>
      <c r="E1647">
        <v>0</v>
      </c>
      <c r="F1647" s="5">
        <f>DetailTicketJuilletAout2021[[#This Row],[Qte]]*(DetailTicketJuilletAout2021[[#This Row],[PrixUnit]]*(1-DetailTicketJuilletAout2021[[#This Row],[Remise%]]))</f>
        <v>161.6</v>
      </c>
    </row>
    <row r="1648" spans="1:6" x14ac:dyDescent="0.25">
      <c r="A1648">
        <v>21904</v>
      </c>
      <c r="B1648">
        <v>62</v>
      </c>
      <c r="C1648">
        <v>37.5</v>
      </c>
      <c r="D1648">
        <v>4</v>
      </c>
      <c r="E1648">
        <v>0</v>
      </c>
      <c r="F1648" s="5">
        <f>DetailTicketJuilletAout2021[[#This Row],[Qte]]*(DetailTicketJuilletAout2021[[#This Row],[PrixUnit]]*(1-DetailTicketJuilletAout2021[[#This Row],[Remise%]]))</f>
        <v>150</v>
      </c>
    </row>
    <row r="1649" spans="1:6" x14ac:dyDescent="0.25">
      <c r="A1649">
        <v>21904</v>
      </c>
      <c r="B1649">
        <v>70</v>
      </c>
      <c r="C1649">
        <v>11.43</v>
      </c>
      <c r="D1649">
        <v>4</v>
      </c>
      <c r="E1649">
        <v>0</v>
      </c>
      <c r="F1649" s="5">
        <f>DetailTicketJuilletAout2021[[#This Row],[Qte]]*(DetailTicketJuilletAout2021[[#This Row],[PrixUnit]]*(1-DetailTicketJuilletAout2021[[#This Row],[Remise%]]))</f>
        <v>45.72</v>
      </c>
    </row>
    <row r="1650" spans="1:6" x14ac:dyDescent="0.25">
      <c r="A1650">
        <v>21905</v>
      </c>
      <c r="B1650">
        <v>11</v>
      </c>
      <c r="C1650">
        <v>16.010000000000002</v>
      </c>
      <c r="D1650">
        <v>3</v>
      </c>
      <c r="E1650">
        <v>0.1</v>
      </c>
      <c r="F1650" s="5">
        <f>DetailTicketJuilletAout2021[[#This Row],[Qte]]*(DetailTicketJuilletAout2021[[#This Row],[PrixUnit]]*(1-DetailTicketJuilletAout2021[[#This Row],[Remise%]]))</f>
        <v>43.227000000000004</v>
      </c>
    </row>
    <row r="1651" spans="1:6" x14ac:dyDescent="0.25">
      <c r="A1651">
        <v>21905</v>
      </c>
      <c r="B1651">
        <v>57</v>
      </c>
      <c r="C1651">
        <v>14.94</v>
      </c>
      <c r="D1651">
        <v>4</v>
      </c>
      <c r="E1651">
        <v>0</v>
      </c>
      <c r="F1651" s="5">
        <f>DetailTicketJuilletAout2021[[#This Row],[Qte]]*(DetailTicketJuilletAout2021[[#This Row],[PrixUnit]]*(1-DetailTicketJuilletAout2021[[#This Row],[Remise%]]))</f>
        <v>59.76</v>
      </c>
    </row>
    <row r="1652" spans="1:6" x14ac:dyDescent="0.25">
      <c r="A1652">
        <v>21905</v>
      </c>
      <c r="B1652">
        <v>59</v>
      </c>
      <c r="C1652">
        <v>41.92</v>
      </c>
      <c r="D1652">
        <v>3</v>
      </c>
      <c r="E1652">
        <v>0.1</v>
      </c>
      <c r="F1652" s="5">
        <f>DetailTicketJuilletAout2021[[#This Row],[Qte]]*(DetailTicketJuilletAout2021[[#This Row],[PrixUnit]]*(1-DetailTicketJuilletAout2021[[#This Row],[Remise%]]))</f>
        <v>113.184</v>
      </c>
    </row>
    <row r="1653" spans="1:6" x14ac:dyDescent="0.25">
      <c r="A1653">
        <v>21905</v>
      </c>
      <c r="B1653">
        <v>77</v>
      </c>
      <c r="C1653">
        <v>9.91</v>
      </c>
      <c r="D1653">
        <v>4</v>
      </c>
      <c r="E1653">
        <v>0.1</v>
      </c>
      <c r="F1653" s="5">
        <f>DetailTicketJuilletAout2021[[#This Row],[Qte]]*(DetailTicketJuilletAout2021[[#This Row],[PrixUnit]]*(1-DetailTicketJuilletAout2021[[#This Row],[Remise%]]))</f>
        <v>35.676000000000002</v>
      </c>
    </row>
    <row r="1654" spans="1:6" x14ac:dyDescent="0.25">
      <c r="A1654">
        <v>21906</v>
      </c>
      <c r="B1654">
        <v>41</v>
      </c>
      <c r="C1654">
        <v>7.32</v>
      </c>
      <c r="D1654">
        <v>4</v>
      </c>
      <c r="E1654">
        <v>0</v>
      </c>
      <c r="F1654" s="5">
        <f>DetailTicketJuilletAout2021[[#This Row],[Qte]]*(DetailTicketJuilletAout2021[[#This Row],[PrixUnit]]*(1-DetailTicketJuilletAout2021[[#This Row],[Remise%]]))</f>
        <v>29.28</v>
      </c>
    </row>
    <row r="1655" spans="1:6" x14ac:dyDescent="0.25">
      <c r="A1655">
        <v>21906</v>
      </c>
      <c r="B1655">
        <v>70</v>
      </c>
      <c r="C1655">
        <v>11.43</v>
      </c>
      <c r="D1655">
        <v>4</v>
      </c>
      <c r="E1655">
        <v>0</v>
      </c>
      <c r="F1655" s="5">
        <f>DetailTicketJuilletAout2021[[#This Row],[Qte]]*(DetailTicketJuilletAout2021[[#This Row],[PrixUnit]]*(1-DetailTicketJuilletAout2021[[#This Row],[Remise%]]))</f>
        <v>45.72</v>
      </c>
    </row>
    <row r="1656" spans="1:6" x14ac:dyDescent="0.25">
      <c r="A1656">
        <v>21907</v>
      </c>
      <c r="B1656">
        <v>26</v>
      </c>
      <c r="C1656">
        <v>23.78</v>
      </c>
      <c r="D1656">
        <v>4</v>
      </c>
      <c r="E1656">
        <v>0</v>
      </c>
      <c r="F1656" s="5">
        <f>DetailTicketJuilletAout2021[[#This Row],[Qte]]*(DetailTicketJuilletAout2021[[#This Row],[PrixUnit]]*(1-DetailTicketJuilletAout2021[[#This Row],[Remise%]]))</f>
        <v>95.12</v>
      </c>
    </row>
    <row r="1657" spans="1:6" x14ac:dyDescent="0.25">
      <c r="A1657">
        <v>21907</v>
      </c>
      <c r="B1657">
        <v>53</v>
      </c>
      <c r="C1657">
        <v>25</v>
      </c>
      <c r="D1657">
        <v>3</v>
      </c>
      <c r="E1657">
        <v>0</v>
      </c>
      <c r="F1657" s="5">
        <f>DetailTicketJuilletAout2021[[#This Row],[Qte]]*(DetailTicketJuilletAout2021[[#This Row],[PrixUnit]]*(1-DetailTicketJuilletAout2021[[#This Row],[Remise%]]))</f>
        <v>75</v>
      </c>
    </row>
    <row r="1658" spans="1:6" x14ac:dyDescent="0.25">
      <c r="A1658">
        <v>21908</v>
      </c>
      <c r="B1658">
        <v>31</v>
      </c>
      <c r="C1658">
        <v>9.4499999999999993</v>
      </c>
      <c r="D1658">
        <v>3</v>
      </c>
      <c r="E1658">
        <v>0</v>
      </c>
      <c r="F1658" s="5">
        <f>DetailTicketJuilletAout2021[[#This Row],[Qte]]*(DetailTicketJuilletAout2021[[#This Row],[PrixUnit]]*(1-DetailTicketJuilletAout2021[[#This Row],[Remise%]]))</f>
        <v>28.349999999999998</v>
      </c>
    </row>
    <row r="1659" spans="1:6" x14ac:dyDescent="0.25">
      <c r="A1659">
        <v>21908</v>
      </c>
      <c r="B1659">
        <v>57</v>
      </c>
      <c r="C1659">
        <v>14.94</v>
      </c>
      <c r="D1659">
        <v>4</v>
      </c>
      <c r="E1659">
        <v>0</v>
      </c>
      <c r="F1659" s="5">
        <f>DetailTicketJuilletAout2021[[#This Row],[Qte]]*(DetailTicketJuilletAout2021[[#This Row],[PrixUnit]]*(1-DetailTicketJuilletAout2021[[#This Row],[Remise%]]))</f>
        <v>59.76</v>
      </c>
    </row>
    <row r="1660" spans="1:6" x14ac:dyDescent="0.25">
      <c r="A1660">
        <v>21909</v>
      </c>
      <c r="B1660">
        <v>10</v>
      </c>
      <c r="C1660">
        <v>23.63</v>
      </c>
      <c r="D1660">
        <v>4</v>
      </c>
      <c r="E1660">
        <v>0</v>
      </c>
      <c r="F1660" s="5">
        <f>DetailTicketJuilletAout2021[[#This Row],[Qte]]*(DetailTicketJuilletAout2021[[#This Row],[PrixUnit]]*(1-DetailTicketJuilletAout2021[[#This Row],[Remise%]]))</f>
        <v>94.52</v>
      </c>
    </row>
    <row r="1661" spans="1:6" x14ac:dyDescent="0.25">
      <c r="A1661">
        <v>21909</v>
      </c>
      <c r="B1661">
        <v>39</v>
      </c>
      <c r="C1661">
        <v>13.72</v>
      </c>
      <c r="D1661">
        <v>3</v>
      </c>
      <c r="E1661">
        <v>0</v>
      </c>
      <c r="F1661" s="5">
        <f>DetailTicketJuilletAout2021[[#This Row],[Qte]]*(DetailTicketJuilletAout2021[[#This Row],[PrixUnit]]*(1-DetailTicketJuilletAout2021[[#This Row],[Remise%]]))</f>
        <v>41.160000000000004</v>
      </c>
    </row>
    <row r="1662" spans="1:6" x14ac:dyDescent="0.25">
      <c r="A1662">
        <v>21910</v>
      </c>
      <c r="B1662">
        <v>20</v>
      </c>
      <c r="C1662">
        <v>61.74</v>
      </c>
      <c r="D1662">
        <v>4</v>
      </c>
      <c r="E1662">
        <v>0</v>
      </c>
      <c r="F1662" s="5">
        <f>DetailTicketJuilletAout2021[[#This Row],[Qte]]*(DetailTicketJuilletAout2021[[#This Row],[PrixUnit]]*(1-DetailTicketJuilletAout2021[[#This Row],[Remise%]]))</f>
        <v>246.96</v>
      </c>
    </row>
    <row r="1663" spans="1:6" x14ac:dyDescent="0.25">
      <c r="A1663">
        <v>21910</v>
      </c>
      <c r="B1663">
        <v>38</v>
      </c>
      <c r="C1663">
        <v>200.93</v>
      </c>
      <c r="D1663">
        <v>4</v>
      </c>
      <c r="E1663">
        <v>0</v>
      </c>
      <c r="F1663" s="5">
        <f>DetailTicketJuilletAout2021[[#This Row],[Qte]]*(DetailTicketJuilletAout2021[[#This Row],[PrixUnit]]*(1-DetailTicketJuilletAout2021[[#This Row],[Remise%]]))</f>
        <v>803.72</v>
      </c>
    </row>
    <row r="1664" spans="1:6" x14ac:dyDescent="0.25">
      <c r="A1664">
        <v>21911</v>
      </c>
      <c r="B1664">
        <v>2</v>
      </c>
      <c r="C1664">
        <v>14.48</v>
      </c>
      <c r="D1664">
        <v>4</v>
      </c>
      <c r="E1664">
        <v>0</v>
      </c>
      <c r="F1664" s="5">
        <f>DetailTicketJuilletAout2021[[#This Row],[Qte]]*(DetailTicketJuilletAout2021[[#This Row],[PrixUnit]]*(1-DetailTicketJuilletAout2021[[#This Row],[Remise%]]))</f>
        <v>57.92</v>
      </c>
    </row>
    <row r="1665" spans="1:6" x14ac:dyDescent="0.25">
      <c r="A1665">
        <v>21911</v>
      </c>
      <c r="B1665">
        <v>8</v>
      </c>
      <c r="C1665">
        <v>30.49</v>
      </c>
      <c r="D1665">
        <v>3</v>
      </c>
      <c r="E1665">
        <v>0</v>
      </c>
      <c r="F1665" s="5">
        <f>DetailTicketJuilletAout2021[[#This Row],[Qte]]*(DetailTicketJuilletAout2021[[#This Row],[PrixUnit]]*(1-DetailTicketJuilletAout2021[[#This Row],[Remise%]]))</f>
        <v>91.47</v>
      </c>
    </row>
    <row r="1666" spans="1:6" x14ac:dyDescent="0.25">
      <c r="A1666">
        <v>21911</v>
      </c>
      <c r="B1666">
        <v>13</v>
      </c>
      <c r="C1666">
        <v>4.57</v>
      </c>
      <c r="D1666">
        <v>4</v>
      </c>
      <c r="E1666">
        <v>0</v>
      </c>
      <c r="F1666" s="5">
        <f>DetailTicketJuilletAout2021[[#This Row],[Qte]]*(DetailTicketJuilletAout2021[[#This Row],[PrixUnit]]*(1-DetailTicketJuilletAout2021[[#This Row],[Remise%]]))</f>
        <v>18.28</v>
      </c>
    </row>
    <row r="1667" spans="1:6" x14ac:dyDescent="0.25">
      <c r="A1667">
        <v>21911</v>
      </c>
      <c r="B1667">
        <v>60</v>
      </c>
      <c r="C1667">
        <v>25.92</v>
      </c>
      <c r="D1667">
        <v>3</v>
      </c>
      <c r="E1667">
        <v>0</v>
      </c>
      <c r="F1667" s="5">
        <f>DetailTicketJuilletAout2021[[#This Row],[Qte]]*(DetailTicketJuilletAout2021[[#This Row],[PrixUnit]]*(1-DetailTicketJuilletAout2021[[#This Row],[Remise%]]))</f>
        <v>77.760000000000005</v>
      </c>
    </row>
    <row r="1668" spans="1:6" x14ac:dyDescent="0.25">
      <c r="A1668">
        <v>21912</v>
      </c>
      <c r="B1668">
        <v>6</v>
      </c>
      <c r="C1668">
        <v>19.059999999999999</v>
      </c>
      <c r="D1668">
        <v>4</v>
      </c>
      <c r="E1668">
        <v>0</v>
      </c>
      <c r="F1668" s="5">
        <f>DetailTicketJuilletAout2021[[#This Row],[Qte]]*(DetailTicketJuilletAout2021[[#This Row],[PrixUnit]]*(1-DetailTicketJuilletAout2021[[#This Row],[Remise%]]))</f>
        <v>76.239999999999995</v>
      </c>
    </row>
    <row r="1669" spans="1:6" x14ac:dyDescent="0.25">
      <c r="A1669">
        <v>21912</v>
      </c>
      <c r="B1669">
        <v>39</v>
      </c>
      <c r="C1669">
        <v>13.72</v>
      </c>
      <c r="D1669">
        <v>3</v>
      </c>
      <c r="E1669">
        <v>0</v>
      </c>
      <c r="F1669" s="5">
        <f>DetailTicketJuilletAout2021[[#This Row],[Qte]]*(DetailTicketJuilletAout2021[[#This Row],[PrixUnit]]*(1-DetailTicketJuilletAout2021[[#This Row],[Remise%]]))</f>
        <v>41.160000000000004</v>
      </c>
    </row>
    <row r="1670" spans="1:6" x14ac:dyDescent="0.25">
      <c r="A1670">
        <v>21912</v>
      </c>
      <c r="B1670">
        <v>60</v>
      </c>
      <c r="C1670">
        <v>25.92</v>
      </c>
      <c r="D1670">
        <v>3</v>
      </c>
      <c r="E1670">
        <v>0</v>
      </c>
      <c r="F1670" s="5">
        <f>DetailTicketJuilletAout2021[[#This Row],[Qte]]*(DetailTicketJuilletAout2021[[#This Row],[PrixUnit]]*(1-DetailTicketJuilletAout2021[[#This Row],[Remise%]]))</f>
        <v>77.760000000000005</v>
      </c>
    </row>
    <row r="1671" spans="1:6" x14ac:dyDescent="0.25">
      <c r="A1671">
        <v>21912</v>
      </c>
      <c r="B1671">
        <v>68</v>
      </c>
      <c r="C1671">
        <v>9.4499999999999993</v>
      </c>
      <c r="D1671">
        <v>3</v>
      </c>
      <c r="E1671">
        <v>0</v>
      </c>
      <c r="F1671" s="5">
        <f>DetailTicketJuilletAout2021[[#This Row],[Qte]]*(DetailTicketJuilletAout2021[[#This Row],[PrixUnit]]*(1-DetailTicketJuilletAout2021[[#This Row],[Remise%]]))</f>
        <v>28.349999999999998</v>
      </c>
    </row>
    <row r="1672" spans="1:6" x14ac:dyDescent="0.25">
      <c r="A1672">
        <v>21913</v>
      </c>
      <c r="B1672">
        <v>19</v>
      </c>
      <c r="C1672">
        <v>7.01</v>
      </c>
      <c r="D1672">
        <v>4</v>
      </c>
      <c r="E1672">
        <v>0</v>
      </c>
      <c r="F1672" s="5">
        <f>DetailTicketJuilletAout2021[[#This Row],[Qte]]*(DetailTicketJuilletAout2021[[#This Row],[PrixUnit]]*(1-DetailTicketJuilletAout2021[[#This Row],[Remise%]]))</f>
        <v>28.04</v>
      </c>
    </row>
    <row r="1673" spans="1:6" x14ac:dyDescent="0.25">
      <c r="A1673">
        <v>21913</v>
      </c>
      <c r="B1673">
        <v>35</v>
      </c>
      <c r="C1673">
        <v>13.72</v>
      </c>
      <c r="D1673">
        <v>4</v>
      </c>
      <c r="E1673">
        <v>0</v>
      </c>
      <c r="F1673" s="5">
        <f>DetailTicketJuilletAout2021[[#This Row],[Qte]]*(DetailTicketJuilletAout2021[[#This Row],[PrixUnit]]*(1-DetailTicketJuilletAout2021[[#This Row],[Remise%]]))</f>
        <v>54.88</v>
      </c>
    </row>
    <row r="1674" spans="1:6" x14ac:dyDescent="0.25">
      <c r="A1674">
        <v>21913</v>
      </c>
      <c r="B1674">
        <v>38</v>
      </c>
      <c r="C1674">
        <v>200.93</v>
      </c>
      <c r="D1674">
        <v>4</v>
      </c>
      <c r="E1674">
        <v>0</v>
      </c>
      <c r="F1674" s="5">
        <f>DetailTicketJuilletAout2021[[#This Row],[Qte]]*(DetailTicketJuilletAout2021[[#This Row],[PrixUnit]]*(1-DetailTicketJuilletAout2021[[#This Row],[Remise%]]))</f>
        <v>803.72</v>
      </c>
    </row>
    <row r="1675" spans="1:6" x14ac:dyDescent="0.25">
      <c r="A1675">
        <v>21913</v>
      </c>
      <c r="B1675">
        <v>43</v>
      </c>
      <c r="C1675">
        <v>35.06</v>
      </c>
      <c r="D1675">
        <v>4</v>
      </c>
      <c r="E1675">
        <v>0</v>
      </c>
      <c r="F1675" s="5">
        <f>DetailTicketJuilletAout2021[[#This Row],[Qte]]*(DetailTicketJuilletAout2021[[#This Row],[PrixUnit]]*(1-DetailTicketJuilletAout2021[[#This Row],[Remise%]]))</f>
        <v>140.24</v>
      </c>
    </row>
    <row r="1676" spans="1:6" x14ac:dyDescent="0.25">
      <c r="A1676">
        <v>21914</v>
      </c>
      <c r="B1676">
        <v>13</v>
      </c>
      <c r="C1676">
        <v>4.57</v>
      </c>
      <c r="D1676">
        <v>4</v>
      </c>
      <c r="E1676">
        <v>0.2</v>
      </c>
      <c r="F1676" s="5">
        <f>DetailTicketJuilletAout2021[[#This Row],[Qte]]*(DetailTicketJuilletAout2021[[#This Row],[PrixUnit]]*(1-DetailTicketJuilletAout2021[[#This Row],[Remise%]]))</f>
        <v>14.624000000000002</v>
      </c>
    </row>
    <row r="1677" spans="1:6" x14ac:dyDescent="0.25">
      <c r="A1677">
        <v>21914</v>
      </c>
      <c r="B1677">
        <v>25</v>
      </c>
      <c r="C1677">
        <v>10.67</v>
      </c>
      <c r="D1677">
        <v>4</v>
      </c>
      <c r="E1677">
        <v>0.2</v>
      </c>
      <c r="F1677" s="5">
        <f>DetailTicketJuilletAout2021[[#This Row],[Qte]]*(DetailTicketJuilletAout2021[[#This Row],[PrixUnit]]*(1-DetailTicketJuilletAout2021[[#This Row],[Remise%]]))</f>
        <v>34.143999999999998</v>
      </c>
    </row>
    <row r="1678" spans="1:6" x14ac:dyDescent="0.25">
      <c r="A1678">
        <v>21914</v>
      </c>
      <c r="B1678">
        <v>44</v>
      </c>
      <c r="C1678">
        <v>14.79</v>
      </c>
      <c r="D1678">
        <v>4</v>
      </c>
      <c r="E1678">
        <v>0.2</v>
      </c>
      <c r="F1678" s="5">
        <f>DetailTicketJuilletAout2021[[#This Row],[Qte]]*(DetailTicketJuilletAout2021[[#This Row],[PrixUnit]]*(1-DetailTicketJuilletAout2021[[#This Row],[Remise%]]))</f>
        <v>47.328000000000003</v>
      </c>
    </row>
    <row r="1679" spans="1:6" x14ac:dyDescent="0.25">
      <c r="A1679">
        <v>21914</v>
      </c>
      <c r="B1679">
        <v>64</v>
      </c>
      <c r="C1679">
        <v>25.31</v>
      </c>
      <c r="D1679">
        <v>4</v>
      </c>
      <c r="E1679">
        <v>0</v>
      </c>
      <c r="F1679" s="5">
        <f>DetailTicketJuilletAout2021[[#This Row],[Qte]]*(DetailTicketJuilletAout2021[[#This Row],[PrixUnit]]*(1-DetailTicketJuilletAout2021[[#This Row],[Remise%]]))</f>
        <v>101.24</v>
      </c>
    </row>
    <row r="1680" spans="1:6" x14ac:dyDescent="0.25">
      <c r="A1680">
        <v>21915</v>
      </c>
      <c r="B1680">
        <v>7</v>
      </c>
      <c r="C1680">
        <v>22.87</v>
      </c>
      <c r="D1680">
        <v>3</v>
      </c>
      <c r="E1680">
        <v>0.1</v>
      </c>
      <c r="F1680" s="5">
        <f>DetailTicketJuilletAout2021[[#This Row],[Qte]]*(DetailTicketJuilletAout2021[[#This Row],[PrixUnit]]*(1-DetailTicketJuilletAout2021[[#This Row],[Remise%]]))</f>
        <v>61.749000000000009</v>
      </c>
    </row>
    <row r="1681" spans="1:6" x14ac:dyDescent="0.25">
      <c r="A1681">
        <v>21915</v>
      </c>
      <c r="B1681">
        <v>31</v>
      </c>
      <c r="C1681">
        <v>9.4499999999999993</v>
      </c>
      <c r="D1681">
        <v>4</v>
      </c>
      <c r="E1681">
        <v>0.1</v>
      </c>
      <c r="F1681" s="5">
        <f>DetailTicketJuilletAout2021[[#This Row],[Qte]]*(DetailTicketJuilletAout2021[[#This Row],[PrixUnit]]*(1-DetailTicketJuilletAout2021[[#This Row],[Remise%]]))</f>
        <v>34.019999999999996</v>
      </c>
    </row>
    <row r="1682" spans="1:6" x14ac:dyDescent="0.25">
      <c r="A1682">
        <v>21915</v>
      </c>
      <c r="B1682">
        <v>53</v>
      </c>
      <c r="C1682">
        <v>25</v>
      </c>
      <c r="D1682">
        <v>4</v>
      </c>
      <c r="E1682">
        <v>0.1</v>
      </c>
      <c r="F1682" s="5">
        <f>DetailTicketJuilletAout2021[[#This Row],[Qte]]*(DetailTicketJuilletAout2021[[#This Row],[PrixUnit]]*(1-DetailTicketJuilletAout2021[[#This Row],[Remise%]]))</f>
        <v>90</v>
      </c>
    </row>
    <row r="1683" spans="1:6" x14ac:dyDescent="0.25">
      <c r="A1683">
        <v>21916</v>
      </c>
      <c r="B1683">
        <v>29</v>
      </c>
      <c r="C1683">
        <v>94.37</v>
      </c>
      <c r="D1683">
        <v>4</v>
      </c>
      <c r="E1683">
        <v>0.05</v>
      </c>
      <c r="F1683" s="5">
        <f>DetailTicketJuilletAout2021[[#This Row],[Qte]]*(DetailTicketJuilletAout2021[[#This Row],[PrixUnit]]*(1-DetailTicketJuilletAout2021[[#This Row],[Remise%]]))</f>
        <v>358.60599999999999</v>
      </c>
    </row>
    <row r="1684" spans="1:6" x14ac:dyDescent="0.25">
      <c r="A1684">
        <v>21916</v>
      </c>
      <c r="B1684">
        <v>30</v>
      </c>
      <c r="C1684">
        <v>19.670000000000002</v>
      </c>
      <c r="D1684">
        <v>3</v>
      </c>
      <c r="E1684">
        <v>0.05</v>
      </c>
      <c r="F1684" s="5">
        <f>DetailTicketJuilletAout2021[[#This Row],[Qte]]*(DetailTicketJuilletAout2021[[#This Row],[PrixUnit]]*(1-DetailTicketJuilletAout2021[[#This Row],[Remise%]]))</f>
        <v>56.059500000000007</v>
      </c>
    </row>
    <row r="1685" spans="1:6" x14ac:dyDescent="0.25">
      <c r="A1685">
        <v>21917</v>
      </c>
      <c r="B1685">
        <v>59</v>
      </c>
      <c r="C1685">
        <v>41.92</v>
      </c>
      <c r="D1685">
        <v>4</v>
      </c>
      <c r="E1685">
        <v>0</v>
      </c>
      <c r="F1685" s="5">
        <f>DetailTicketJuilletAout2021[[#This Row],[Qte]]*(DetailTicketJuilletAout2021[[#This Row],[PrixUnit]]*(1-DetailTicketJuilletAout2021[[#This Row],[Remise%]]))</f>
        <v>167.68</v>
      </c>
    </row>
    <row r="1686" spans="1:6" x14ac:dyDescent="0.25">
      <c r="A1686">
        <v>21917</v>
      </c>
      <c r="B1686">
        <v>77</v>
      </c>
      <c r="C1686">
        <v>9.91</v>
      </c>
      <c r="D1686">
        <v>4</v>
      </c>
      <c r="E1686">
        <v>0.2</v>
      </c>
      <c r="F1686" s="5">
        <f>DetailTicketJuilletAout2021[[#This Row],[Qte]]*(DetailTicketJuilletAout2021[[#This Row],[PrixUnit]]*(1-DetailTicketJuilletAout2021[[#This Row],[Remise%]]))</f>
        <v>31.712000000000003</v>
      </c>
    </row>
    <row r="1687" spans="1:6" x14ac:dyDescent="0.25">
      <c r="A1687">
        <v>21918</v>
      </c>
      <c r="B1687">
        <v>22</v>
      </c>
      <c r="C1687">
        <v>16.010000000000002</v>
      </c>
      <c r="D1687">
        <v>4</v>
      </c>
      <c r="E1687">
        <v>0</v>
      </c>
      <c r="F1687" s="5">
        <f>DetailTicketJuilletAout2021[[#This Row],[Qte]]*(DetailTicketJuilletAout2021[[#This Row],[PrixUnit]]*(1-DetailTicketJuilletAout2021[[#This Row],[Remise%]]))</f>
        <v>64.040000000000006</v>
      </c>
    </row>
    <row r="1688" spans="1:6" x14ac:dyDescent="0.25">
      <c r="A1688">
        <v>21918</v>
      </c>
      <c r="B1688">
        <v>35</v>
      </c>
      <c r="C1688">
        <v>13.72</v>
      </c>
      <c r="D1688">
        <v>4</v>
      </c>
      <c r="E1688">
        <v>0</v>
      </c>
      <c r="F1688" s="5">
        <f>DetailTicketJuilletAout2021[[#This Row],[Qte]]*(DetailTicketJuilletAout2021[[#This Row],[PrixUnit]]*(1-DetailTicketJuilletAout2021[[#This Row],[Remise%]]))</f>
        <v>54.88</v>
      </c>
    </row>
    <row r="1689" spans="1:6" x14ac:dyDescent="0.25">
      <c r="A1689">
        <v>21918</v>
      </c>
      <c r="B1689">
        <v>57</v>
      </c>
      <c r="C1689">
        <v>14.94</v>
      </c>
      <c r="D1689">
        <v>3</v>
      </c>
      <c r="E1689">
        <v>0</v>
      </c>
      <c r="F1689" s="5">
        <f>DetailTicketJuilletAout2021[[#This Row],[Qte]]*(DetailTicketJuilletAout2021[[#This Row],[PrixUnit]]*(1-DetailTicketJuilletAout2021[[#This Row],[Remise%]]))</f>
        <v>44.82</v>
      </c>
    </row>
    <row r="1690" spans="1:6" x14ac:dyDescent="0.25">
      <c r="A1690">
        <v>21918</v>
      </c>
      <c r="B1690">
        <v>60</v>
      </c>
      <c r="C1690">
        <v>25.92</v>
      </c>
      <c r="D1690">
        <v>4</v>
      </c>
      <c r="E1690">
        <v>0</v>
      </c>
      <c r="F1690" s="5">
        <f>DetailTicketJuilletAout2021[[#This Row],[Qte]]*(DetailTicketJuilletAout2021[[#This Row],[PrixUnit]]*(1-DetailTicketJuilletAout2021[[#This Row],[Remise%]]))</f>
        <v>103.68</v>
      </c>
    </row>
    <row r="1691" spans="1:6" x14ac:dyDescent="0.25">
      <c r="A1691">
        <v>21918</v>
      </c>
      <c r="B1691">
        <v>64</v>
      </c>
      <c r="C1691">
        <v>25.31</v>
      </c>
      <c r="D1691">
        <v>3</v>
      </c>
      <c r="E1691">
        <v>0</v>
      </c>
      <c r="F1691" s="5">
        <f>DetailTicketJuilletAout2021[[#This Row],[Qte]]*(DetailTicketJuilletAout2021[[#This Row],[PrixUnit]]*(1-DetailTicketJuilletAout2021[[#This Row],[Remise%]]))</f>
        <v>75.929999999999993</v>
      </c>
    </row>
    <row r="1692" spans="1:6" x14ac:dyDescent="0.25">
      <c r="A1692">
        <v>21919</v>
      </c>
      <c r="B1692">
        <v>13</v>
      </c>
      <c r="C1692">
        <v>4.57</v>
      </c>
      <c r="D1692">
        <v>4</v>
      </c>
      <c r="E1692">
        <v>0</v>
      </c>
      <c r="F1692" s="5">
        <f>DetailTicketJuilletAout2021[[#This Row],[Qte]]*(DetailTicketJuilletAout2021[[#This Row],[PrixUnit]]*(1-DetailTicketJuilletAout2021[[#This Row],[Remise%]]))</f>
        <v>18.28</v>
      </c>
    </row>
    <row r="1693" spans="1:6" x14ac:dyDescent="0.25">
      <c r="A1693">
        <v>21919</v>
      </c>
      <c r="B1693">
        <v>40</v>
      </c>
      <c r="C1693">
        <v>14.03</v>
      </c>
      <c r="D1693">
        <v>3</v>
      </c>
      <c r="E1693">
        <v>0</v>
      </c>
      <c r="F1693" s="5">
        <f>DetailTicketJuilletAout2021[[#This Row],[Qte]]*(DetailTicketJuilletAout2021[[#This Row],[PrixUnit]]*(1-DetailTicketJuilletAout2021[[#This Row],[Remise%]]))</f>
        <v>42.089999999999996</v>
      </c>
    </row>
    <row r="1694" spans="1:6" x14ac:dyDescent="0.25">
      <c r="A1694">
        <v>21919</v>
      </c>
      <c r="B1694">
        <v>47</v>
      </c>
      <c r="C1694">
        <v>7.32</v>
      </c>
      <c r="D1694">
        <v>3</v>
      </c>
      <c r="E1694">
        <v>0.25</v>
      </c>
      <c r="F1694" s="5">
        <f>DetailTicketJuilletAout2021[[#This Row],[Qte]]*(DetailTicketJuilletAout2021[[#This Row],[PrixUnit]]*(1-DetailTicketJuilletAout2021[[#This Row],[Remise%]]))</f>
        <v>16.47</v>
      </c>
    </row>
    <row r="1695" spans="1:6" x14ac:dyDescent="0.25">
      <c r="A1695">
        <v>21919</v>
      </c>
      <c r="B1695">
        <v>76</v>
      </c>
      <c r="C1695">
        <v>13.72</v>
      </c>
      <c r="D1695">
        <v>3</v>
      </c>
      <c r="E1695">
        <v>0.25</v>
      </c>
      <c r="F1695" s="5">
        <f>DetailTicketJuilletAout2021[[#This Row],[Qte]]*(DetailTicketJuilletAout2021[[#This Row],[PrixUnit]]*(1-DetailTicketJuilletAout2021[[#This Row],[Remise%]]))</f>
        <v>30.870000000000005</v>
      </c>
    </row>
    <row r="1696" spans="1:6" x14ac:dyDescent="0.25">
      <c r="A1696">
        <v>21920</v>
      </c>
      <c r="B1696">
        <v>1</v>
      </c>
      <c r="C1696">
        <v>13.72</v>
      </c>
      <c r="D1696">
        <v>4</v>
      </c>
      <c r="E1696">
        <v>0.25</v>
      </c>
      <c r="F1696" s="5">
        <f>DetailTicketJuilletAout2021[[#This Row],[Qte]]*(DetailTicketJuilletAout2021[[#This Row],[PrixUnit]]*(1-DetailTicketJuilletAout2021[[#This Row],[Remise%]]))</f>
        <v>41.160000000000004</v>
      </c>
    </row>
    <row r="1697" spans="1:6" x14ac:dyDescent="0.25">
      <c r="A1697">
        <v>21920</v>
      </c>
      <c r="B1697">
        <v>18</v>
      </c>
      <c r="C1697">
        <v>47.56</v>
      </c>
      <c r="D1697">
        <v>3</v>
      </c>
      <c r="E1697">
        <v>0.25</v>
      </c>
      <c r="F1697" s="5">
        <f>DetailTicketJuilletAout2021[[#This Row],[Qte]]*(DetailTicketJuilletAout2021[[#This Row],[PrixUnit]]*(1-DetailTicketJuilletAout2021[[#This Row],[Remise%]]))</f>
        <v>107.01</v>
      </c>
    </row>
    <row r="1698" spans="1:6" x14ac:dyDescent="0.25">
      <c r="A1698">
        <v>21920</v>
      </c>
      <c r="B1698">
        <v>36</v>
      </c>
      <c r="C1698">
        <v>14.48</v>
      </c>
      <c r="D1698">
        <v>4</v>
      </c>
      <c r="E1698">
        <v>0.25</v>
      </c>
      <c r="F1698" s="5">
        <f>DetailTicketJuilletAout2021[[#This Row],[Qte]]*(DetailTicketJuilletAout2021[[#This Row],[PrixUnit]]*(1-DetailTicketJuilletAout2021[[#This Row],[Remise%]]))</f>
        <v>43.44</v>
      </c>
    </row>
    <row r="1699" spans="1:6" x14ac:dyDescent="0.25">
      <c r="A1699">
        <v>21921</v>
      </c>
      <c r="B1699">
        <v>58</v>
      </c>
      <c r="C1699">
        <v>10.06</v>
      </c>
      <c r="D1699">
        <v>3</v>
      </c>
      <c r="E1699">
        <v>0.1</v>
      </c>
      <c r="F1699" s="5">
        <f>DetailTicketJuilletAout2021[[#This Row],[Qte]]*(DetailTicketJuilletAout2021[[#This Row],[PrixUnit]]*(1-DetailTicketJuilletAout2021[[#This Row],[Remise%]]))</f>
        <v>27.161999999999999</v>
      </c>
    </row>
    <row r="1700" spans="1:6" x14ac:dyDescent="0.25">
      <c r="A1700">
        <v>21921</v>
      </c>
      <c r="B1700">
        <v>72</v>
      </c>
      <c r="C1700">
        <v>26.53</v>
      </c>
      <c r="D1700">
        <v>4</v>
      </c>
      <c r="E1700">
        <v>0.1</v>
      </c>
      <c r="F1700" s="5">
        <f>DetailTicketJuilletAout2021[[#This Row],[Qte]]*(DetailTicketJuilletAout2021[[#This Row],[PrixUnit]]*(1-DetailTicketJuilletAout2021[[#This Row],[Remise%]]))</f>
        <v>95.50800000000001</v>
      </c>
    </row>
    <row r="1701" spans="1:6" x14ac:dyDescent="0.25">
      <c r="A1701">
        <v>21922</v>
      </c>
      <c r="B1701">
        <v>25</v>
      </c>
      <c r="C1701">
        <v>10.67</v>
      </c>
      <c r="D1701">
        <v>4</v>
      </c>
      <c r="E1701">
        <v>0.2</v>
      </c>
      <c r="F1701" s="5">
        <f>DetailTicketJuilletAout2021[[#This Row],[Qte]]*(DetailTicketJuilletAout2021[[#This Row],[PrixUnit]]*(1-DetailTicketJuilletAout2021[[#This Row],[Remise%]]))</f>
        <v>34.143999999999998</v>
      </c>
    </row>
    <row r="1702" spans="1:6" x14ac:dyDescent="0.25">
      <c r="A1702">
        <v>21922</v>
      </c>
      <c r="B1702">
        <v>39</v>
      </c>
      <c r="C1702">
        <v>13.72</v>
      </c>
      <c r="D1702">
        <v>4</v>
      </c>
      <c r="E1702">
        <v>0.2</v>
      </c>
      <c r="F1702" s="5">
        <f>DetailTicketJuilletAout2021[[#This Row],[Qte]]*(DetailTicketJuilletAout2021[[#This Row],[PrixUnit]]*(1-DetailTicketJuilletAout2021[[#This Row],[Remise%]]))</f>
        <v>43.904000000000003</v>
      </c>
    </row>
    <row r="1703" spans="1:6" x14ac:dyDescent="0.25">
      <c r="A1703">
        <v>21923</v>
      </c>
      <c r="B1703">
        <v>10</v>
      </c>
      <c r="C1703">
        <v>23.63</v>
      </c>
      <c r="D1703">
        <v>4</v>
      </c>
      <c r="E1703">
        <v>0</v>
      </c>
      <c r="F1703" s="5">
        <f>DetailTicketJuilletAout2021[[#This Row],[Qte]]*(DetailTicketJuilletAout2021[[#This Row],[PrixUnit]]*(1-DetailTicketJuilletAout2021[[#This Row],[Remise%]]))</f>
        <v>94.52</v>
      </c>
    </row>
    <row r="1704" spans="1:6" x14ac:dyDescent="0.25">
      <c r="A1704">
        <v>21923</v>
      </c>
      <c r="B1704">
        <v>56</v>
      </c>
      <c r="C1704">
        <v>28.97</v>
      </c>
      <c r="D1704">
        <v>3</v>
      </c>
      <c r="E1704">
        <v>0</v>
      </c>
      <c r="F1704" s="5">
        <f>DetailTicketJuilletAout2021[[#This Row],[Qte]]*(DetailTicketJuilletAout2021[[#This Row],[PrixUnit]]*(1-DetailTicketJuilletAout2021[[#This Row],[Remise%]]))</f>
        <v>86.91</v>
      </c>
    </row>
    <row r="1705" spans="1:6" x14ac:dyDescent="0.25">
      <c r="A1705">
        <v>21923</v>
      </c>
      <c r="B1705">
        <v>59</v>
      </c>
      <c r="C1705">
        <v>41.92</v>
      </c>
      <c r="D1705">
        <v>4</v>
      </c>
      <c r="E1705">
        <v>0</v>
      </c>
      <c r="F1705" s="5">
        <f>DetailTicketJuilletAout2021[[#This Row],[Qte]]*(DetailTicketJuilletAout2021[[#This Row],[PrixUnit]]*(1-DetailTicketJuilletAout2021[[#This Row],[Remise%]]))</f>
        <v>167.68</v>
      </c>
    </row>
    <row r="1706" spans="1:6" x14ac:dyDescent="0.25">
      <c r="A1706">
        <v>21923</v>
      </c>
      <c r="B1706">
        <v>77</v>
      </c>
      <c r="C1706">
        <v>9.91</v>
      </c>
      <c r="D1706">
        <v>4</v>
      </c>
      <c r="E1706">
        <v>0</v>
      </c>
      <c r="F1706" s="5">
        <f>DetailTicketJuilletAout2021[[#This Row],[Qte]]*(DetailTicketJuilletAout2021[[#This Row],[PrixUnit]]*(1-DetailTicketJuilletAout2021[[#This Row],[Remise%]]))</f>
        <v>39.64</v>
      </c>
    </row>
    <row r="1707" spans="1:6" x14ac:dyDescent="0.25">
      <c r="A1707">
        <v>21924</v>
      </c>
      <c r="B1707">
        <v>11</v>
      </c>
      <c r="C1707">
        <v>16.010000000000002</v>
      </c>
      <c r="D1707">
        <v>4</v>
      </c>
      <c r="E1707">
        <v>0</v>
      </c>
      <c r="F1707" s="5">
        <f>DetailTicketJuilletAout2021[[#This Row],[Qte]]*(DetailTicketJuilletAout2021[[#This Row],[PrixUnit]]*(1-DetailTicketJuilletAout2021[[#This Row],[Remise%]]))</f>
        <v>64.040000000000006</v>
      </c>
    </row>
    <row r="1708" spans="1:6" x14ac:dyDescent="0.25">
      <c r="A1708">
        <v>21924</v>
      </c>
      <c r="B1708">
        <v>43</v>
      </c>
      <c r="C1708">
        <v>35.06</v>
      </c>
      <c r="D1708">
        <v>4</v>
      </c>
      <c r="E1708">
        <v>0</v>
      </c>
      <c r="F1708" s="5">
        <f>DetailTicketJuilletAout2021[[#This Row],[Qte]]*(DetailTicketJuilletAout2021[[#This Row],[PrixUnit]]*(1-DetailTicketJuilletAout2021[[#This Row],[Remise%]]))</f>
        <v>140.24</v>
      </c>
    </row>
    <row r="1709" spans="1:6" x14ac:dyDescent="0.25">
      <c r="A1709">
        <v>21924</v>
      </c>
      <c r="B1709">
        <v>68</v>
      </c>
      <c r="C1709">
        <v>9.4499999999999993</v>
      </c>
      <c r="D1709">
        <v>3</v>
      </c>
      <c r="E1709">
        <v>0</v>
      </c>
      <c r="F1709" s="5">
        <f>DetailTicketJuilletAout2021[[#This Row],[Qte]]*(DetailTicketJuilletAout2021[[#This Row],[PrixUnit]]*(1-DetailTicketJuilletAout2021[[#This Row],[Remise%]]))</f>
        <v>28.349999999999998</v>
      </c>
    </row>
    <row r="1710" spans="1:6" x14ac:dyDescent="0.25">
      <c r="A1710">
        <v>21924</v>
      </c>
      <c r="B1710">
        <v>70</v>
      </c>
      <c r="C1710">
        <v>11.43</v>
      </c>
      <c r="D1710">
        <v>4</v>
      </c>
      <c r="E1710">
        <v>0</v>
      </c>
      <c r="F1710" s="5">
        <f>DetailTicketJuilletAout2021[[#This Row],[Qte]]*(DetailTicketJuilletAout2021[[#This Row],[PrixUnit]]*(1-DetailTicketJuilletAout2021[[#This Row],[Remise%]]))</f>
        <v>45.72</v>
      </c>
    </row>
    <row r="1711" spans="1:6" x14ac:dyDescent="0.25">
      <c r="A1711">
        <v>21925</v>
      </c>
      <c r="B1711">
        <v>51</v>
      </c>
      <c r="C1711">
        <v>40.4</v>
      </c>
      <c r="D1711">
        <v>4</v>
      </c>
      <c r="E1711">
        <v>0.25</v>
      </c>
      <c r="F1711" s="5">
        <f>DetailTicketJuilletAout2021[[#This Row],[Qte]]*(DetailTicketJuilletAout2021[[#This Row],[PrixUnit]]*(1-DetailTicketJuilletAout2021[[#This Row],[Remise%]]))</f>
        <v>121.19999999999999</v>
      </c>
    </row>
    <row r="1712" spans="1:6" x14ac:dyDescent="0.25">
      <c r="A1712">
        <v>21926</v>
      </c>
      <c r="B1712">
        <v>22</v>
      </c>
      <c r="C1712">
        <v>16.010000000000002</v>
      </c>
      <c r="D1712">
        <v>3</v>
      </c>
      <c r="E1712">
        <v>0</v>
      </c>
      <c r="F1712" s="5">
        <f>DetailTicketJuilletAout2021[[#This Row],[Qte]]*(DetailTicketJuilletAout2021[[#This Row],[PrixUnit]]*(1-DetailTicketJuilletAout2021[[#This Row],[Remise%]]))</f>
        <v>48.03</v>
      </c>
    </row>
    <row r="1713" spans="1:6" x14ac:dyDescent="0.25">
      <c r="A1713">
        <v>21927</v>
      </c>
      <c r="B1713">
        <v>23</v>
      </c>
      <c r="C1713">
        <v>6.86</v>
      </c>
      <c r="D1713">
        <v>4</v>
      </c>
      <c r="E1713">
        <v>0.1</v>
      </c>
      <c r="F1713" s="5">
        <f>DetailTicketJuilletAout2021[[#This Row],[Qte]]*(DetailTicketJuilletAout2021[[#This Row],[PrixUnit]]*(1-DetailTicketJuilletAout2021[[#This Row],[Remise%]]))</f>
        <v>24.696000000000002</v>
      </c>
    </row>
    <row r="1714" spans="1:6" x14ac:dyDescent="0.25">
      <c r="A1714">
        <v>21927</v>
      </c>
      <c r="B1714">
        <v>35</v>
      </c>
      <c r="C1714">
        <v>13.72</v>
      </c>
      <c r="D1714">
        <v>3</v>
      </c>
      <c r="E1714">
        <v>0.1</v>
      </c>
      <c r="F1714" s="5">
        <f>DetailTicketJuilletAout2021[[#This Row],[Qte]]*(DetailTicketJuilletAout2021[[#This Row],[PrixUnit]]*(1-DetailTicketJuilletAout2021[[#This Row],[Remise%]]))</f>
        <v>37.044000000000004</v>
      </c>
    </row>
    <row r="1715" spans="1:6" x14ac:dyDescent="0.25">
      <c r="A1715">
        <v>21927</v>
      </c>
      <c r="B1715">
        <v>42</v>
      </c>
      <c r="C1715">
        <v>10.67</v>
      </c>
      <c r="D1715">
        <v>3</v>
      </c>
      <c r="E1715">
        <v>0.1</v>
      </c>
      <c r="F1715" s="5">
        <f>DetailTicketJuilletAout2021[[#This Row],[Qte]]*(DetailTicketJuilletAout2021[[#This Row],[PrixUnit]]*(1-DetailTicketJuilletAout2021[[#This Row],[Remise%]]))</f>
        <v>28.808999999999997</v>
      </c>
    </row>
    <row r="1716" spans="1:6" x14ac:dyDescent="0.25">
      <c r="A1716">
        <v>21927</v>
      </c>
      <c r="B1716">
        <v>58</v>
      </c>
      <c r="C1716">
        <v>10.06</v>
      </c>
      <c r="D1716">
        <v>4</v>
      </c>
      <c r="E1716">
        <v>0.1</v>
      </c>
      <c r="F1716" s="5">
        <f>DetailTicketJuilletAout2021[[#This Row],[Qte]]*(DetailTicketJuilletAout2021[[#This Row],[PrixUnit]]*(1-DetailTicketJuilletAout2021[[#This Row],[Remise%]]))</f>
        <v>36.216000000000001</v>
      </c>
    </row>
    <row r="1717" spans="1:6" x14ac:dyDescent="0.25">
      <c r="A1717">
        <v>21927</v>
      </c>
      <c r="B1717">
        <v>64</v>
      </c>
      <c r="C1717">
        <v>25.31</v>
      </c>
      <c r="D1717">
        <v>3</v>
      </c>
      <c r="E1717">
        <v>0</v>
      </c>
      <c r="F1717" s="5">
        <f>DetailTicketJuilletAout2021[[#This Row],[Qte]]*(DetailTicketJuilletAout2021[[#This Row],[PrixUnit]]*(1-DetailTicketJuilletAout2021[[#This Row],[Remise%]]))</f>
        <v>75.929999999999993</v>
      </c>
    </row>
    <row r="1718" spans="1:6" x14ac:dyDescent="0.25">
      <c r="A1718">
        <v>21928</v>
      </c>
      <c r="B1718">
        <v>4</v>
      </c>
      <c r="C1718">
        <v>16.77</v>
      </c>
      <c r="D1718">
        <v>3</v>
      </c>
      <c r="E1718">
        <v>0</v>
      </c>
      <c r="F1718" s="5">
        <f>DetailTicketJuilletAout2021[[#This Row],[Qte]]*(DetailTicketJuilletAout2021[[#This Row],[PrixUnit]]*(1-DetailTicketJuilletAout2021[[#This Row],[Remise%]]))</f>
        <v>50.31</v>
      </c>
    </row>
    <row r="1719" spans="1:6" x14ac:dyDescent="0.25">
      <c r="A1719">
        <v>21928</v>
      </c>
      <c r="B1719">
        <v>70</v>
      </c>
      <c r="C1719">
        <v>11.43</v>
      </c>
      <c r="D1719">
        <v>3</v>
      </c>
      <c r="E1719">
        <v>0</v>
      </c>
      <c r="F1719" s="5">
        <f>DetailTicketJuilletAout2021[[#This Row],[Qte]]*(DetailTicketJuilletAout2021[[#This Row],[PrixUnit]]*(1-DetailTicketJuilletAout2021[[#This Row],[Remise%]]))</f>
        <v>34.29</v>
      </c>
    </row>
    <row r="1720" spans="1:6" x14ac:dyDescent="0.25">
      <c r="A1720">
        <v>21928</v>
      </c>
      <c r="B1720">
        <v>74</v>
      </c>
      <c r="C1720">
        <v>7.62</v>
      </c>
      <c r="D1720">
        <v>3</v>
      </c>
      <c r="E1720">
        <v>0</v>
      </c>
      <c r="F1720" s="5">
        <f>DetailTicketJuilletAout2021[[#This Row],[Qte]]*(DetailTicketJuilletAout2021[[#This Row],[PrixUnit]]*(1-DetailTicketJuilletAout2021[[#This Row],[Remise%]]))</f>
        <v>22.86</v>
      </c>
    </row>
    <row r="1721" spans="1:6" x14ac:dyDescent="0.25">
      <c r="A1721">
        <v>21929</v>
      </c>
      <c r="B1721">
        <v>1</v>
      </c>
      <c r="C1721">
        <v>13.72</v>
      </c>
      <c r="D1721">
        <v>4</v>
      </c>
      <c r="E1721">
        <v>0.2</v>
      </c>
      <c r="F1721" s="5">
        <f>DetailTicketJuilletAout2021[[#This Row],[Qte]]*(DetailTicketJuilletAout2021[[#This Row],[PrixUnit]]*(1-DetailTicketJuilletAout2021[[#This Row],[Remise%]]))</f>
        <v>43.904000000000003</v>
      </c>
    </row>
    <row r="1722" spans="1:6" x14ac:dyDescent="0.25">
      <c r="A1722">
        <v>21929</v>
      </c>
      <c r="B1722">
        <v>19</v>
      </c>
      <c r="C1722">
        <v>7.01</v>
      </c>
      <c r="D1722">
        <v>4</v>
      </c>
      <c r="E1722">
        <v>0.2</v>
      </c>
      <c r="F1722" s="5">
        <f>DetailTicketJuilletAout2021[[#This Row],[Qte]]*(DetailTicketJuilletAout2021[[#This Row],[PrixUnit]]*(1-DetailTicketJuilletAout2021[[#This Row],[Remise%]]))</f>
        <v>22.432000000000002</v>
      </c>
    </row>
    <row r="1723" spans="1:6" x14ac:dyDescent="0.25">
      <c r="A1723">
        <v>21929</v>
      </c>
      <c r="B1723">
        <v>37</v>
      </c>
      <c r="C1723">
        <v>19.82</v>
      </c>
      <c r="D1723">
        <v>4</v>
      </c>
      <c r="E1723">
        <v>0.2</v>
      </c>
      <c r="F1723" s="5">
        <f>DetailTicketJuilletAout2021[[#This Row],[Qte]]*(DetailTicketJuilletAout2021[[#This Row],[PrixUnit]]*(1-DetailTicketJuilletAout2021[[#This Row],[Remise%]]))</f>
        <v>63.424000000000007</v>
      </c>
    </row>
    <row r="1724" spans="1:6" x14ac:dyDescent="0.25">
      <c r="A1724">
        <v>21929</v>
      </c>
      <c r="B1724">
        <v>45</v>
      </c>
      <c r="C1724">
        <v>7.32</v>
      </c>
      <c r="D1724">
        <v>3</v>
      </c>
      <c r="E1724">
        <v>0.2</v>
      </c>
      <c r="F1724" s="5">
        <f>DetailTicketJuilletAout2021[[#This Row],[Qte]]*(DetailTicketJuilletAout2021[[#This Row],[PrixUnit]]*(1-DetailTicketJuilletAout2021[[#This Row],[Remise%]]))</f>
        <v>17.568000000000001</v>
      </c>
    </row>
    <row r="1725" spans="1:6" x14ac:dyDescent="0.25">
      <c r="A1725">
        <v>21929</v>
      </c>
      <c r="B1725">
        <v>60</v>
      </c>
      <c r="C1725">
        <v>25.92</v>
      </c>
      <c r="D1725">
        <v>3</v>
      </c>
      <c r="E1725">
        <v>0.2</v>
      </c>
      <c r="F1725" s="5">
        <f>DetailTicketJuilletAout2021[[#This Row],[Qte]]*(DetailTicketJuilletAout2021[[#This Row],[PrixUnit]]*(1-DetailTicketJuilletAout2021[[#This Row],[Remise%]]))</f>
        <v>62.208000000000013</v>
      </c>
    </row>
    <row r="1726" spans="1:6" x14ac:dyDescent="0.25">
      <c r="A1726">
        <v>21929</v>
      </c>
      <c r="B1726">
        <v>71</v>
      </c>
      <c r="C1726">
        <v>16.46</v>
      </c>
      <c r="D1726">
        <v>4</v>
      </c>
      <c r="E1726">
        <v>0.2</v>
      </c>
      <c r="F1726" s="5">
        <f>DetailTicketJuilletAout2021[[#This Row],[Qte]]*(DetailTicketJuilletAout2021[[#This Row],[PrixUnit]]*(1-DetailTicketJuilletAout2021[[#This Row],[Remise%]]))</f>
        <v>52.672000000000004</v>
      </c>
    </row>
    <row r="1727" spans="1:6" x14ac:dyDescent="0.25">
      <c r="A1727">
        <v>21930</v>
      </c>
      <c r="B1727">
        <v>5</v>
      </c>
      <c r="C1727">
        <v>16.309999999999999</v>
      </c>
      <c r="D1727">
        <v>3</v>
      </c>
      <c r="E1727">
        <v>0</v>
      </c>
      <c r="F1727" s="5">
        <f>DetailTicketJuilletAout2021[[#This Row],[Qte]]*(DetailTicketJuilletAout2021[[#This Row],[PrixUnit]]*(1-DetailTicketJuilletAout2021[[#This Row],[Remise%]]))</f>
        <v>48.929999999999993</v>
      </c>
    </row>
    <row r="1728" spans="1:6" x14ac:dyDescent="0.25">
      <c r="A1728">
        <v>21930</v>
      </c>
      <c r="B1728">
        <v>9</v>
      </c>
      <c r="C1728">
        <v>73.94</v>
      </c>
      <c r="D1728">
        <v>4</v>
      </c>
      <c r="E1728">
        <v>0</v>
      </c>
      <c r="F1728" s="5">
        <f>DetailTicketJuilletAout2021[[#This Row],[Qte]]*(DetailTicketJuilletAout2021[[#This Row],[PrixUnit]]*(1-DetailTicketJuilletAout2021[[#This Row],[Remise%]]))</f>
        <v>295.76</v>
      </c>
    </row>
    <row r="1729" spans="1:6" x14ac:dyDescent="0.25">
      <c r="A1729">
        <v>21931</v>
      </c>
      <c r="B1729">
        <v>3</v>
      </c>
      <c r="C1729">
        <v>7.62</v>
      </c>
      <c r="D1729">
        <v>3</v>
      </c>
      <c r="E1729">
        <v>0</v>
      </c>
      <c r="F1729" s="5">
        <f>DetailTicketJuilletAout2021[[#This Row],[Qte]]*(DetailTicketJuilletAout2021[[#This Row],[PrixUnit]]*(1-DetailTicketJuilletAout2021[[#This Row],[Remise%]]))</f>
        <v>22.86</v>
      </c>
    </row>
    <row r="1730" spans="1:6" x14ac:dyDescent="0.25">
      <c r="A1730">
        <v>21931</v>
      </c>
      <c r="B1730">
        <v>26</v>
      </c>
      <c r="C1730">
        <v>23.78</v>
      </c>
      <c r="D1730">
        <v>4</v>
      </c>
      <c r="E1730">
        <v>0.15</v>
      </c>
      <c r="F1730" s="5">
        <f>DetailTicketJuilletAout2021[[#This Row],[Qte]]*(DetailTicketJuilletAout2021[[#This Row],[PrixUnit]]*(1-DetailTicketJuilletAout2021[[#This Row],[Remise%]]))</f>
        <v>80.852000000000004</v>
      </c>
    </row>
    <row r="1731" spans="1:6" x14ac:dyDescent="0.25">
      <c r="A1731">
        <v>21932</v>
      </c>
      <c r="B1731">
        <v>25</v>
      </c>
      <c r="C1731">
        <v>10.67</v>
      </c>
      <c r="D1731">
        <v>3</v>
      </c>
      <c r="E1731">
        <v>0.15</v>
      </c>
      <c r="F1731" s="5">
        <f>DetailTicketJuilletAout2021[[#This Row],[Qte]]*(DetailTicketJuilletAout2021[[#This Row],[PrixUnit]]*(1-DetailTicketJuilletAout2021[[#This Row],[Remise%]]))</f>
        <v>27.208500000000001</v>
      </c>
    </row>
    <row r="1732" spans="1:6" x14ac:dyDescent="0.25">
      <c r="A1732">
        <v>21932</v>
      </c>
      <c r="B1732">
        <v>33</v>
      </c>
      <c r="C1732">
        <v>1.83</v>
      </c>
      <c r="D1732">
        <v>4</v>
      </c>
      <c r="E1732">
        <v>0.15</v>
      </c>
      <c r="F1732" s="5">
        <f>DetailTicketJuilletAout2021[[#This Row],[Qte]]*(DetailTicketJuilletAout2021[[#This Row],[PrixUnit]]*(1-DetailTicketJuilletAout2021[[#This Row],[Remise%]]))</f>
        <v>6.2220000000000004</v>
      </c>
    </row>
    <row r="1733" spans="1:6" x14ac:dyDescent="0.25">
      <c r="A1733">
        <v>21932</v>
      </c>
      <c r="B1733">
        <v>70</v>
      </c>
      <c r="C1733">
        <v>11.43</v>
      </c>
      <c r="D1733">
        <v>3</v>
      </c>
      <c r="E1733">
        <v>0.15</v>
      </c>
      <c r="F1733" s="5">
        <f>DetailTicketJuilletAout2021[[#This Row],[Qte]]*(DetailTicketJuilletAout2021[[#This Row],[PrixUnit]]*(1-DetailTicketJuilletAout2021[[#This Row],[Remise%]]))</f>
        <v>29.146499999999996</v>
      </c>
    </row>
    <row r="1734" spans="1:6" x14ac:dyDescent="0.25">
      <c r="A1734">
        <v>21933</v>
      </c>
      <c r="B1734">
        <v>2</v>
      </c>
      <c r="C1734">
        <v>14.48</v>
      </c>
      <c r="D1734">
        <v>4</v>
      </c>
      <c r="E1734">
        <v>0.05</v>
      </c>
      <c r="F1734" s="5">
        <f>DetailTicketJuilletAout2021[[#This Row],[Qte]]*(DetailTicketJuilletAout2021[[#This Row],[PrixUnit]]*(1-DetailTicketJuilletAout2021[[#This Row],[Remise%]]))</f>
        <v>55.024000000000001</v>
      </c>
    </row>
    <row r="1735" spans="1:6" x14ac:dyDescent="0.25">
      <c r="A1735">
        <v>21933</v>
      </c>
      <c r="B1735">
        <v>25</v>
      </c>
      <c r="C1735">
        <v>10.67</v>
      </c>
      <c r="D1735">
        <v>4</v>
      </c>
      <c r="E1735">
        <v>0.05</v>
      </c>
      <c r="F1735" s="5">
        <f>DetailTicketJuilletAout2021[[#This Row],[Qte]]*(DetailTicketJuilletAout2021[[#This Row],[PrixUnit]]*(1-DetailTicketJuilletAout2021[[#This Row],[Remise%]]))</f>
        <v>40.545999999999999</v>
      </c>
    </row>
    <row r="1736" spans="1:6" x14ac:dyDescent="0.25">
      <c r="A1736">
        <v>21933</v>
      </c>
      <c r="B1736">
        <v>57</v>
      </c>
      <c r="C1736">
        <v>14.94</v>
      </c>
      <c r="D1736">
        <v>4</v>
      </c>
      <c r="E1736">
        <v>0.05</v>
      </c>
      <c r="F1736" s="5">
        <f>DetailTicketJuilletAout2021[[#This Row],[Qte]]*(DetailTicketJuilletAout2021[[#This Row],[PrixUnit]]*(1-DetailTicketJuilletAout2021[[#This Row],[Remise%]]))</f>
        <v>56.771999999999998</v>
      </c>
    </row>
    <row r="1737" spans="1:6" x14ac:dyDescent="0.25">
      <c r="A1737">
        <v>21933</v>
      </c>
      <c r="B1737">
        <v>59</v>
      </c>
      <c r="C1737">
        <v>41.92</v>
      </c>
      <c r="D1737">
        <v>3</v>
      </c>
      <c r="E1737">
        <v>0.05</v>
      </c>
      <c r="F1737" s="5">
        <f>DetailTicketJuilletAout2021[[#This Row],[Qte]]*(DetailTicketJuilletAout2021[[#This Row],[PrixUnit]]*(1-DetailTicketJuilletAout2021[[#This Row],[Remise%]]))</f>
        <v>119.47199999999999</v>
      </c>
    </row>
    <row r="1738" spans="1:6" x14ac:dyDescent="0.25">
      <c r="A1738">
        <v>21934</v>
      </c>
      <c r="B1738">
        <v>2</v>
      </c>
      <c r="C1738">
        <v>14.48</v>
      </c>
      <c r="D1738">
        <v>4</v>
      </c>
      <c r="E1738">
        <v>0</v>
      </c>
      <c r="F1738" s="5">
        <f>DetailTicketJuilletAout2021[[#This Row],[Qte]]*(DetailTicketJuilletAout2021[[#This Row],[PrixUnit]]*(1-DetailTicketJuilletAout2021[[#This Row],[Remise%]]))</f>
        <v>57.92</v>
      </c>
    </row>
    <row r="1739" spans="1:6" x14ac:dyDescent="0.25">
      <c r="A1739">
        <v>21934</v>
      </c>
      <c r="B1739">
        <v>17</v>
      </c>
      <c r="C1739">
        <v>29.73</v>
      </c>
      <c r="D1739">
        <v>4</v>
      </c>
      <c r="E1739">
        <v>0</v>
      </c>
      <c r="F1739" s="5">
        <f>DetailTicketJuilletAout2021[[#This Row],[Qte]]*(DetailTicketJuilletAout2021[[#This Row],[PrixUnit]]*(1-DetailTicketJuilletAout2021[[#This Row],[Remise%]]))</f>
        <v>118.92</v>
      </c>
    </row>
    <row r="1740" spans="1:6" x14ac:dyDescent="0.25">
      <c r="A1740">
        <v>21934</v>
      </c>
      <c r="B1740">
        <v>62</v>
      </c>
      <c r="C1740">
        <v>37.5</v>
      </c>
      <c r="D1740">
        <v>4</v>
      </c>
      <c r="E1740">
        <v>0</v>
      </c>
      <c r="F1740" s="5">
        <f>DetailTicketJuilletAout2021[[#This Row],[Qte]]*(DetailTicketJuilletAout2021[[#This Row],[PrixUnit]]*(1-DetailTicketJuilletAout2021[[#This Row],[Remise%]]))</f>
        <v>150</v>
      </c>
    </row>
    <row r="1741" spans="1:6" x14ac:dyDescent="0.25">
      <c r="A1741">
        <v>21935</v>
      </c>
      <c r="B1741">
        <v>18</v>
      </c>
      <c r="C1741">
        <v>47.56</v>
      </c>
      <c r="D1741">
        <v>4</v>
      </c>
      <c r="E1741">
        <v>0</v>
      </c>
      <c r="F1741" s="5">
        <f>DetailTicketJuilletAout2021[[#This Row],[Qte]]*(DetailTicketJuilletAout2021[[#This Row],[PrixUnit]]*(1-DetailTicketJuilletAout2021[[#This Row],[Remise%]]))</f>
        <v>190.24</v>
      </c>
    </row>
    <row r="1742" spans="1:6" x14ac:dyDescent="0.25">
      <c r="A1742">
        <v>21936</v>
      </c>
      <c r="B1742">
        <v>10</v>
      </c>
      <c r="C1742">
        <v>23.63</v>
      </c>
      <c r="D1742">
        <v>4</v>
      </c>
      <c r="E1742">
        <v>0.15</v>
      </c>
      <c r="F1742" s="5">
        <f>DetailTicketJuilletAout2021[[#This Row],[Qte]]*(DetailTicketJuilletAout2021[[#This Row],[PrixUnit]]*(1-DetailTicketJuilletAout2021[[#This Row],[Remise%]]))</f>
        <v>80.341999999999999</v>
      </c>
    </row>
    <row r="1743" spans="1:6" x14ac:dyDescent="0.25">
      <c r="A1743">
        <v>21936</v>
      </c>
      <c r="B1743">
        <v>13</v>
      </c>
      <c r="C1743">
        <v>4.57</v>
      </c>
      <c r="D1743">
        <v>4</v>
      </c>
      <c r="E1743">
        <v>0.15</v>
      </c>
      <c r="F1743" s="5">
        <f>DetailTicketJuilletAout2021[[#This Row],[Qte]]*(DetailTicketJuilletAout2021[[#This Row],[PrixUnit]]*(1-DetailTicketJuilletAout2021[[#This Row],[Remise%]]))</f>
        <v>15.538</v>
      </c>
    </row>
    <row r="1744" spans="1:6" x14ac:dyDescent="0.25">
      <c r="A1744">
        <v>21937</v>
      </c>
      <c r="B1744">
        <v>16</v>
      </c>
      <c r="C1744">
        <v>13.26</v>
      </c>
      <c r="D1744">
        <v>4</v>
      </c>
      <c r="E1744">
        <v>0</v>
      </c>
      <c r="F1744" s="5">
        <f>DetailTicketJuilletAout2021[[#This Row],[Qte]]*(DetailTicketJuilletAout2021[[#This Row],[PrixUnit]]*(1-DetailTicketJuilletAout2021[[#This Row],[Remise%]]))</f>
        <v>53.04</v>
      </c>
    </row>
    <row r="1745" spans="1:6" x14ac:dyDescent="0.25">
      <c r="A1745">
        <v>21937</v>
      </c>
      <c r="B1745">
        <v>31</v>
      </c>
      <c r="C1745">
        <v>9.4499999999999993</v>
      </c>
      <c r="D1745">
        <v>4</v>
      </c>
      <c r="E1745">
        <v>0</v>
      </c>
      <c r="F1745" s="5">
        <f>DetailTicketJuilletAout2021[[#This Row],[Qte]]*(DetailTicketJuilletAout2021[[#This Row],[PrixUnit]]*(1-DetailTicketJuilletAout2021[[#This Row],[Remise%]]))</f>
        <v>37.799999999999997</v>
      </c>
    </row>
    <row r="1746" spans="1:6" x14ac:dyDescent="0.25">
      <c r="A1746">
        <v>21937</v>
      </c>
      <c r="B1746">
        <v>56</v>
      </c>
      <c r="C1746">
        <v>28.97</v>
      </c>
      <c r="D1746">
        <v>3</v>
      </c>
      <c r="E1746">
        <v>0</v>
      </c>
      <c r="F1746" s="5">
        <f>DetailTicketJuilletAout2021[[#This Row],[Qte]]*(DetailTicketJuilletAout2021[[#This Row],[PrixUnit]]*(1-DetailTicketJuilletAout2021[[#This Row],[Remise%]]))</f>
        <v>86.91</v>
      </c>
    </row>
    <row r="1747" spans="1:6" x14ac:dyDescent="0.25">
      <c r="A1747">
        <v>21937</v>
      </c>
      <c r="B1747">
        <v>65</v>
      </c>
      <c r="C1747">
        <v>16.010000000000002</v>
      </c>
      <c r="D1747">
        <v>4</v>
      </c>
      <c r="E1747">
        <v>0.15</v>
      </c>
      <c r="F1747" s="5">
        <f>DetailTicketJuilletAout2021[[#This Row],[Qte]]*(DetailTicketJuilletAout2021[[#This Row],[PrixUnit]]*(1-DetailTicketJuilletAout2021[[#This Row],[Remise%]]))</f>
        <v>54.434000000000005</v>
      </c>
    </row>
    <row r="1748" spans="1:6" x14ac:dyDescent="0.25">
      <c r="A1748">
        <v>21938</v>
      </c>
      <c r="B1748">
        <v>2</v>
      </c>
      <c r="C1748">
        <v>14.48</v>
      </c>
      <c r="D1748">
        <v>3</v>
      </c>
      <c r="E1748">
        <v>0</v>
      </c>
      <c r="F1748" s="5">
        <f>DetailTicketJuilletAout2021[[#This Row],[Qte]]*(DetailTicketJuilletAout2021[[#This Row],[PrixUnit]]*(1-DetailTicketJuilletAout2021[[#This Row],[Remise%]]))</f>
        <v>43.44</v>
      </c>
    </row>
    <row r="1749" spans="1:6" x14ac:dyDescent="0.25">
      <c r="A1749">
        <v>21938</v>
      </c>
      <c r="B1749">
        <v>42</v>
      </c>
      <c r="C1749">
        <v>10.67</v>
      </c>
      <c r="D1749">
        <v>3</v>
      </c>
      <c r="E1749">
        <v>0</v>
      </c>
      <c r="F1749" s="5">
        <f>DetailTicketJuilletAout2021[[#This Row],[Qte]]*(DetailTicketJuilletAout2021[[#This Row],[PrixUnit]]*(1-DetailTicketJuilletAout2021[[#This Row],[Remise%]]))</f>
        <v>32.01</v>
      </c>
    </row>
    <row r="1750" spans="1:6" x14ac:dyDescent="0.25">
      <c r="A1750">
        <v>21939</v>
      </c>
      <c r="B1750">
        <v>3</v>
      </c>
      <c r="C1750">
        <v>7.62</v>
      </c>
      <c r="D1750">
        <v>3</v>
      </c>
      <c r="E1750">
        <v>0</v>
      </c>
      <c r="F1750" s="5">
        <f>DetailTicketJuilletAout2021[[#This Row],[Qte]]*(DetailTicketJuilletAout2021[[#This Row],[PrixUnit]]*(1-DetailTicketJuilletAout2021[[#This Row],[Remise%]]))</f>
        <v>22.86</v>
      </c>
    </row>
    <row r="1751" spans="1:6" x14ac:dyDescent="0.25">
      <c r="A1751">
        <v>21939</v>
      </c>
      <c r="B1751">
        <v>26</v>
      </c>
      <c r="C1751">
        <v>23.78</v>
      </c>
      <c r="D1751">
        <v>3</v>
      </c>
      <c r="E1751">
        <v>0.25</v>
      </c>
      <c r="F1751" s="5">
        <f>DetailTicketJuilletAout2021[[#This Row],[Qte]]*(DetailTicketJuilletAout2021[[#This Row],[PrixUnit]]*(1-DetailTicketJuilletAout2021[[#This Row],[Remise%]]))</f>
        <v>53.505000000000003</v>
      </c>
    </row>
    <row r="1752" spans="1:6" x14ac:dyDescent="0.25">
      <c r="A1752">
        <v>21939</v>
      </c>
      <c r="B1752">
        <v>29</v>
      </c>
      <c r="C1752">
        <v>94.37</v>
      </c>
      <c r="D1752">
        <v>4</v>
      </c>
      <c r="E1752">
        <v>0.25</v>
      </c>
      <c r="F1752" s="5">
        <f>DetailTicketJuilletAout2021[[#This Row],[Qte]]*(DetailTicketJuilletAout2021[[#This Row],[PrixUnit]]*(1-DetailTicketJuilletAout2021[[#This Row],[Remise%]]))</f>
        <v>283.11</v>
      </c>
    </row>
    <row r="1753" spans="1:6" x14ac:dyDescent="0.25">
      <c r="A1753">
        <v>21940</v>
      </c>
      <c r="B1753">
        <v>7</v>
      </c>
      <c r="C1753">
        <v>22.87</v>
      </c>
      <c r="D1753">
        <v>4</v>
      </c>
      <c r="E1753">
        <v>0</v>
      </c>
      <c r="F1753" s="5">
        <f>DetailTicketJuilletAout2021[[#This Row],[Qte]]*(DetailTicketJuilletAout2021[[#This Row],[PrixUnit]]*(1-DetailTicketJuilletAout2021[[#This Row],[Remise%]]))</f>
        <v>91.48</v>
      </c>
    </row>
    <row r="1754" spans="1:6" x14ac:dyDescent="0.25">
      <c r="A1754">
        <v>21940</v>
      </c>
      <c r="B1754">
        <v>27</v>
      </c>
      <c r="C1754">
        <v>33.54</v>
      </c>
      <c r="D1754">
        <v>4</v>
      </c>
      <c r="E1754">
        <v>0</v>
      </c>
      <c r="F1754" s="5">
        <f>DetailTicketJuilletAout2021[[#This Row],[Qte]]*(DetailTicketJuilletAout2021[[#This Row],[PrixUnit]]*(1-DetailTicketJuilletAout2021[[#This Row],[Remise%]]))</f>
        <v>134.16</v>
      </c>
    </row>
    <row r="1755" spans="1:6" x14ac:dyDescent="0.25">
      <c r="A1755">
        <v>21940</v>
      </c>
      <c r="B1755">
        <v>70</v>
      </c>
      <c r="C1755">
        <v>11.43</v>
      </c>
      <c r="D1755">
        <v>4</v>
      </c>
      <c r="E1755">
        <v>0</v>
      </c>
      <c r="F1755" s="5">
        <f>DetailTicketJuilletAout2021[[#This Row],[Qte]]*(DetailTicketJuilletAout2021[[#This Row],[PrixUnit]]*(1-DetailTicketJuilletAout2021[[#This Row],[Remise%]]))</f>
        <v>45.72</v>
      </c>
    </row>
    <row r="1756" spans="1:6" x14ac:dyDescent="0.25">
      <c r="A1756">
        <v>21941</v>
      </c>
      <c r="B1756">
        <v>24</v>
      </c>
      <c r="C1756">
        <v>3.35</v>
      </c>
      <c r="D1756">
        <v>3</v>
      </c>
      <c r="E1756">
        <v>0.25</v>
      </c>
      <c r="F1756" s="5">
        <f>DetailTicketJuilletAout2021[[#This Row],[Qte]]*(DetailTicketJuilletAout2021[[#This Row],[PrixUnit]]*(1-DetailTicketJuilletAout2021[[#This Row],[Remise%]]))</f>
        <v>7.5375000000000005</v>
      </c>
    </row>
    <row r="1757" spans="1:6" x14ac:dyDescent="0.25">
      <c r="A1757">
        <v>21941</v>
      </c>
      <c r="B1757">
        <v>54</v>
      </c>
      <c r="C1757">
        <v>5.64</v>
      </c>
      <c r="D1757">
        <v>3</v>
      </c>
      <c r="E1757">
        <v>0.25</v>
      </c>
      <c r="F1757" s="5">
        <f>DetailTicketJuilletAout2021[[#This Row],[Qte]]*(DetailTicketJuilletAout2021[[#This Row],[PrixUnit]]*(1-DetailTicketJuilletAout2021[[#This Row],[Remise%]]))</f>
        <v>12.689999999999998</v>
      </c>
    </row>
    <row r="1758" spans="1:6" x14ac:dyDescent="0.25">
      <c r="A1758">
        <v>21941</v>
      </c>
      <c r="B1758">
        <v>64</v>
      </c>
      <c r="C1758">
        <v>25.31</v>
      </c>
      <c r="D1758">
        <v>3</v>
      </c>
      <c r="E1758">
        <v>0.25</v>
      </c>
      <c r="F1758" s="5">
        <f>DetailTicketJuilletAout2021[[#This Row],[Qte]]*(DetailTicketJuilletAout2021[[#This Row],[PrixUnit]]*(1-DetailTicketJuilletAout2021[[#This Row],[Remise%]]))</f>
        <v>56.947499999999991</v>
      </c>
    </row>
    <row r="1759" spans="1:6" x14ac:dyDescent="0.25">
      <c r="A1759">
        <v>21942</v>
      </c>
      <c r="B1759">
        <v>51</v>
      </c>
      <c r="C1759">
        <v>40.4</v>
      </c>
      <c r="D1759">
        <v>4</v>
      </c>
      <c r="E1759">
        <v>0</v>
      </c>
      <c r="F1759" s="5">
        <f>DetailTicketJuilletAout2021[[#This Row],[Qte]]*(DetailTicketJuilletAout2021[[#This Row],[PrixUnit]]*(1-DetailTicketJuilletAout2021[[#This Row],[Remise%]]))</f>
        <v>161.6</v>
      </c>
    </row>
    <row r="1760" spans="1:6" x14ac:dyDescent="0.25">
      <c r="A1760">
        <v>21942</v>
      </c>
      <c r="B1760">
        <v>76</v>
      </c>
      <c r="C1760">
        <v>13.72</v>
      </c>
      <c r="D1760">
        <v>3</v>
      </c>
      <c r="E1760">
        <v>0</v>
      </c>
      <c r="F1760" s="5">
        <f>DetailTicketJuilletAout2021[[#This Row],[Qte]]*(DetailTicketJuilletAout2021[[#This Row],[PrixUnit]]*(1-DetailTicketJuilletAout2021[[#This Row],[Remise%]]))</f>
        <v>41.160000000000004</v>
      </c>
    </row>
    <row r="1761" spans="1:6" x14ac:dyDescent="0.25">
      <c r="A1761">
        <v>21943</v>
      </c>
      <c r="B1761">
        <v>17</v>
      </c>
      <c r="C1761">
        <v>29.73</v>
      </c>
      <c r="D1761">
        <v>3</v>
      </c>
      <c r="E1761">
        <v>0</v>
      </c>
      <c r="F1761" s="5">
        <f>DetailTicketJuilletAout2021[[#This Row],[Qte]]*(DetailTicketJuilletAout2021[[#This Row],[PrixUnit]]*(1-DetailTicketJuilletAout2021[[#This Row],[Remise%]]))</f>
        <v>89.19</v>
      </c>
    </row>
    <row r="1762" spans="1:6" x14ac:dyDescent="0.25">
      <c r="A1762">
        <v>21943</v>
      </c>
      <c r="B1762">
        <v>18</v>
      </c>
      <c r="C1762">
        <v>47.56</v>
      </c>
      <c r="D1762">
        <v>3</v>
      </c>
      <c r="E1762">
        <v>0</v>
      </c>
      <c r="F1762" s="5">
        <f>DetailTicketJuilletAout2021[[#This Row],[Qte]]*(DetailTicketJuilletAout2021[[#This Row],[PrixUnit]]*(1-DetailTicketJuilletAout2021[[#This Row],[Remise%]]))</f>
        <v>142.68</v>
      </c>
    </row>
    <row r="1763" spans="1:6" x14ac:dyDescent="0.25">
      <c r="A1763">
        <v>21943</v>
      </c>
      <c r="B1763">
        <v>21</v>
      </c>
      <c r="C1763">
        <v>7.62</v>
      </c>
      <c r="D1763">
        <v>3</v>
      </c>
      <c r="E1763">
        <v>0</v>
      </c>
      <c r="F1763" s="5">
        <f>DetailTicketJuilletAout2021[[#This Row],[Qte]]*(DetailTicketJuilletAout2021[[#This Row],[PrixUnit]]*(1-DetailTicketJuilletAout2021[[#This Row],[Remise%]]))</f>
        <v>22.86</v>
      </c>
    </row>
    <row r="1764" spans="1:6" x14ac:dyDescent="0.25">
      <c r="A1764">
        <v>21943</v>
      </c>
      <c r="B1764">
        <v>33</v>
      </c>
      <c r="C1764">
        <v>1.83</v>
      </c>
      <c r="D1764">
        <v>3</v>
      </c>
      <c r="E1764">
        <v>0</v>
      </c>
      <c r="F1764" s="5">
        <f>DetailTicketJuilletAout2021[[#This Row],[Qte]]*(DetailTicketJuilletAout2021[[#This Row],[PrixUnit]]*(1-DetailTicketJuilletAout2021[[#This Row],[Remise%]]))</f>
        <v>5.49</v>
      </c>
    </row>
    <row r="1765" spans="1:6" x14ac:dyDescent="0.25">
      <c r="A1765">
        <v>21943</v>
      </c>
      <c r="B1765">
        <v>62</v>
      </c>
      <c r="C1765">
        <v>37.5</v>
      </c>
      <c r="D1765">
        <v>4</v>
      </c>
      <c r="E1765">
        <v>0</v>
      </c>
      <c r="F1765" s="5">
        <f>DetailTicketJuilletAout2021[[#This Row],[Qte]]*(DetailTicketJuilletAout2021[[#This Row],[PrixUnit]]*(1-DetailTicketJuilletAout2021[[#This Row],[Remise%]]))</f>
        <v>150</v>
      </c>
    </row>
    <row r="1766" spans="1:6" x14ac:dyDescent="0.25">
      <c r="A1766">
        <v>21944</v>
      </c>
      <c r="B1766">
        <v>11</v>
      </c>
      <c r="C1766">
        <v>16.010000000000002</v>
      </c>
      <c r="D1766">
        <v>3</v>
      </c>
      <c r="E1766">
        <v>0</v>
      </c>
      <c r="F1766" s="5">
        <f>DetailTicketJuilletAout2021[[#This Row],[Qte]]*(DetailTicketJuilletAout2021[[#This Row],[PrixUnit]]*(1-DetailTicketJuilletAout2021[[#This Row],[Remise%]]))</f>
        <v>48.03</v>
      </c>
    </row>
    <row r="1767" spans="1:6" x14ac:dyDescent="0.25">
      <c r="A1767">
        <v>21944</v>
      </c>
      <c r="B1767">
        <v>52</v>
      </c>
      <c r="C1767">
        <v>5.34</v>
      </c>
      <c r="D1767">
        <v>4</v>
      </c>
      <c r="E1767">
        <v>0</v>
      </c>
      <c r="F1767" s="5">
        <f>DetailTicketJuilletAout2021[[#This Row],[Qte]]*(DetailTicketJuilletAout2021[[#This Row],[PrixUnit]]*(1-DetailTicketJuilletAout2021[[#This Row],[Remise%]]))</f>
        <v>21.36</v>
      </c>
    </row>
    <row r="1768" spans="1:6" x14ac:dyDescent="0.25">
      <c r="A1768">
        <v>21945</v>
      </c>
      <c r="B1768">
        <v>1</v>
      </c>
      <c r="C1768">
        <v>13.72</v>
      </c>
      <c r="D1768">
        <v>3</v>
      </c>
      <c r="E1768">
        <v>0.15</v>
      </c>
      <c r="F1768" s="5">
        <f>DetailTicketJuilletAout2021[[#This Row],[Qte]]*(DetailTicketJuilletAout2021[[#This Row],[PrixUnit]]*(1-DetailTicketJuilletAout2021[[#This Row],[Remise%]]))</f>
        <v>34.986000000000004</v>
      </c>
    </row>
    <row r="1769" spans="1:6" x14ac:dyDescent="0.25">
      <c r="A1769">
        <v>21945</v>
      </c>
      <c r="B1769">
        <v>58</v>
      </c>
      <c r="C1769">
        <v>10.06</v>
      </c>
      <c r="D1769">
        <v>4</v>
      </c>
      <c r="E1769">
        <v>0.15</v>
      </c>
      <c r="F1769" s="5">
        <f>DetailTicketJuilletAout2021[[#This Row],[Qte]]*(DetailTicketJuilletAout2021[[#This Row],[PrixUnit]]*(1-DetailTicketJuilletAout2021[[#This Row],[Remise%]]))</f>
        <v>34.204000000000001</v>
      </c>
    </row>
    <row r="1770" spans="1:6" x14ac:dyDescent="0.25">
      <c r="A1770">
        <v>21946</v>
      </c>
      <c r="B1770">
        <v>35</v>
      </c>
      <c r="C1770">
        <v>13.72</v>
      </c>
      <c r="D1770">
        <v>4</v>
      </c>
      <c r="E1770">
        <v>0</v>
      </c>
      <c r="F1770" s="5">
        <f>DetailTicketJuilletAout2021[[#This Row],[Qte]]*(DetailTicketJuilletAout2021[[#This Row],[PrixUnit]]*(1-DetailTicketJuilletAout2021[[#This Row],[Remise%]]))</f>
        <v>54.88</v>
      </c>
    </row>
    <row r="1771" spans="1:6" x14ac:dyDescent="0.25">
      <c r="A1771">
        <v>21946</v>
      </c>
      <c r="B1771">
        <v>67</v>
      </c>
      <c r="C1771">
        <v>10.67</v>
      </c>
      <c r="D1771">
        <v>4</v>
      </c>
      <c r="E1771">
        <v>0</v>
      </c>
      <c r="F1771" s="5">
        <f>DetailTicketJuilletAout2021[[#This Row],[Qte]]*(DetailTicketJuilletAout2021[[#This Row],[PrixUnit]]*(1-DetailTicketJuilletAout2021[[#This Row],[Remise%]]))</f>
        <v>42.68</v>
      </c>
    </row>
    <row r="1772" spans="1:6" x14ac:dyDescent="0.25">
      <c r="A1772">
        <v>21947</v>
      </c>
      <c r="B1772">
        <v>38</v>
      </c>
      <c r="C1772">
        <v>200.93</v>
      </c>
      <c r="D1772">
        <v>4</v>
      </c>
      <c r="E1772">
        <v>0.05</v>
      </c>
      <c r="F1772" s="5">
        <f>DetailTicketJuilletAout2021[[#This Row],[Qte]]*(DetailTicketJuilletAout2021[[#This Row],[PrixUnit]]*(1-DetailTicketJuilletAout2021[[#This Row],[Remise%]]))</f>
        <v>763.53399999999999</v>
      </c>
    </row>
    <row r="1773" spans="1:6" x14ac:dyDescent="0.25">
      <c r="A1773">
        <v>21947</v>
      </c>
      <c r="B1773">
        <v>39</v>
      </c>
      <c r="C1773">
        <v>13.72</v>
      </c>
      <c r="D1773">
        <v>4</v>
      </c>
      <c r="E1773">
        <v>0.05</v>
      </c>
      <c r="F1773" s="5">
        <f>DetailTicketJuilletAout2021[[#This Row],[Qte]]*(DetailTicketJuilletAout2021[[#This Row],[PrixUnit]]*(1-DetailTicketJuilletAout2021[[#This Row],[Remise%]]))</f>
        <v>52.136000000000003</v>
      </c>
    </row>
    <row r="1774" spans="1:6" x14ac:dyDescent="0.25">
      <c r="A1774">
        <v>21948</v>
      </c>
      <c r="B1774">
        <v>2</v>
      </c>
      <c r="C1774">
        <v>14.48</v>
      </c>
      <c r="D1774">
        <v>3</v>
      </c>
      <c r="E1774">
        <v>0.25</v>
      </c>
      <c r="F1774" s="5">
        <f>DetailTicketJuilletAout2021[[#This Row],[Qte]]*(DetailTicketJuilletAout2021[[#This Row],[PrixUnit]]*(1-DetailTicketJuilletAout2021[[#This Row],[Remise%]]))</f>
        <v>32.58</v>
      </c>
    </row>
    <row r="1775" spans="1:6" x14ac:dyDescent="0.25">
      <c r="A1775">
        <v>21948</v>
      </c>
      <c r="B1775">
        <v>24</v>
      </c>
      <c r="C1775">
        <v>3.35</v>
      </c>
      <c r="D1775">
        <v>4</v>
      </c>
      <c r="E1775">
        <v>0.25</v>
      </c>
      <c r="F1775" s="5">
        <f>DetailTicketJuilletAout2021[[#This Row],[Qte]]*(DetailTicketJuilletAout2021[[#This Row],[PrixUnit]]*(1-DetailTicketJuilletAout2021[[#This Row],[Remise%]]))</f>
        <v>10.050000000000001</v>
      </c>
    </row>
    <row r="1776" spans="1:6" x14ac:dyDescent="0.25">
      <c r="A1776">
        <v>21948</v>
      </c>
      <c r="B1776">
        <v>30</v>
      </c>
      <c r="C1776">
        <v>19.670000000000002</v>
      </c>
      <c r="D1776">
        <v>3</v>
      </c>
      <c r="E1776">
        <v>0.25</v>
      </c>
      <c r="F1776" s="5">
        <f>DetailTicketJuilletAout2021[[#This Row],[Qte]]*(DetailTicketJuilletAout2021[[#This Row],[PrixUnit]]*(1-DetailTicketJuilletAout2021[[#This Row],[Remise%]]))</f>
        <v>44.257500000000007</v>
      </c>
    </row>
    <row r="1777" spans="1:6" x14ac:dyDescent="0.25">
      <c r="A1777">
        <v>21949</v>
      </c>
      <c r="B1777">
        <v>53</v>
      </c>
      <c r="C1777">
        <v>25</v>
      </c>
      <c r="D1777">
        <v>4</v>
      </c>
      <c r="E1777">
        <v>0</v>
      </c>
      <c r="F1777" s="5">
        <f>DetailTicketJuilletAout2021[[#This Row],[Qte]]*(DetailTicketJuilletAout2021[[#This Row],[PrixUnit]]*(1-DetailTicketJuilletAout2021[[#This Row],[Remise%]]))</f>
        <v>100</v>
      </c>
    </row>
    <row r="1778" spans="1:6" x14ac:dyDescent="0.25">
      <c r="A1778">
        <v>21950</v>
      </c>
      <c r="B1778">
        <v>26</v>
      </c>
      <c r="C1778">
        <v>23.78</v>
      </c>
      <c r="D1778">
        <v>3</v>
      </c>
      <c r="E1778">
        <v>0</v>
      </c>
      <c r="F1778" s="5">
        <f>DetailTicketJuilletAout2021[[#This Row],[Qte]]*(DetailTicketJuilletAout2021[[#This Row],[PrixUnit]]*(1-DetailTicketJuilletAout2021[[#This Row],[Remise%]]))</f>
        <v>71.34</v>
      </c>
    </row>
    <row r="1779" spans="1:6" x14ac:dyDescent="0.25">
      <c r="A1779">
        <v>21950</v>
      </c>
      <c r="B1779">
        <v>35</v>
      </c>
      <c r="C1779">
        <v>13.72</v>
      </c>
      <c r="D1779">
        <v>3</v>
      </c>
      <c r="E1779">
        <v>0</v>
      </c>
      <c r="F1779" s="5">
        <f>DetailTicketJuilletAout2021[[#This Row],[Qte]]*(DetailTicketJuilletAout2021[[#This Row],[PrixUnit]]*(1-DetailTicketJuilletAout2021[[#This Row],[Remise%]]))</f>
        <v>41.160000000000004</v>
      </c>
    </row>
    <row r="1780" spans="1:6" x14ac:dyDescent="0.25">
      <c r="A1780">
        <v>21950</v>
      </c>
      <c r="B1780">
        <v>49</v>
      </c>
      <c r="C1780">
        <v>15.24</v>
      </c>
      <c r="D1780">
        <v>3</v>
      </c>
      <c r="E1780">
        <v>0.1</v>
      </c>
      <c r="F1780" s="5">
        <f>DetailTicketJuilletAout2021[[#This Row],[Qte]]*(DetailTicketJuilletAout2021[[#This Row],[PrixUnit]]*(1-DetailTicketJuilletAout2021[[#This Row],[Remise%]]))</f>
        <v>41.148000000000003</v>
      </c>
    </row>
    <row r="1781" spans="1:6" x14ac:dyDescent="0.25">
      <c r="A1781">
        <v>21951</v>
      </c>
      <c r="B1781">
        <v>1</v>
      </c>
      <c r="C1781">
        <v>13.72</v>
      </c>
      <c r="D1781">
        <v>3</v>
      </c>
      <c r="E1781">
        <v>0</v>
      </c>
      <c r="F1781" s="5">
        <f>DetailTicketJuilletAout2021[[#This Row],[Qte]]*(DetailTicketJuilletAout2021[[#This Row],[PrixUnit]]*(1-DetailTicketJuilletAout2021[[#This Row],[Remise%]]))</f>
        <v>41.160000000000004</v>
      </c>
    </row>
    <row r="1782" spans="1:6" x14ac:dyDescent="0.25">
      <c r="A1782">
        <v>21951</v>
      </c>
      <c r="B1782">
        <v>11</v>
      </c>
      <c r="C1782">
        <v>16.010000000000002</v>
      </c>
      <c r="D1782">
        <v>4</v>
      </c>
      <c r="E1782">
        <v>0</v>
      </c>
      <c r="F1782" s="5">
        <f>DetailTicketJuilletAout2021[[#This Row],[Qte]]*(DetailTicketJuilletAout2021[[#This Row],[PrixUnit]]*(1-DetailTicketJuilletAout2021[[#This Row],[Remise%]]))</f>
        <v>64.040000000000006</v>
      </c>
    </row>
    <row r="1783" spans="1:6" x14ac:dyDescent="0.25">
      <c r="A1783">
        <v>21951</v>
      </c>
      <c r="B1783">
        <v>23</v>
      </c>
      <c r="C1783">
        <v>6.86</v>
      </c>
      <c r="D1783">
        <v>4</v>
      </c>
      <c r="E1783">
        <v>0</v>
      </c>
      <c r="F1783" s="5">
        <f>DetailTicketJuilletAout2021[[#This Row],[Qte]]*(DetailTicketJuilletAout2021[[#This Row],[PrixUnit]]*(1-DetailTicketJuilletAout2021[[#This Row],[Remise%]]))</f>
        <v>27.44</v>
      </c>
    </row>
    <row r="1784" spans="1:6" x14ac:dyDescent="0.25">
      <c r="A1784">
        <v>21951</v>
      </c>
      <c r="B1784">
        <v>68</v>
      </c>
      <c r="C1784">
        <v>9.4499999999999993</v>
      </c>
      <c r="D1784">
        <v>3</v>
      </c>
      <c r="E1784">
        <v>0</v>
      </c>
      <c r="F1784" s="5">
        <f>DetailTicketJuilletAout2021[[#This Row],[Qte]]*(DetailTicketJuilletAout2021[[#This Row],[PrixUnit]]*(1-DetailTicketJuilletAout2021[[#This Row],[Remise%]]))</f>
        <v>28.349999999999998</v>
      </c>
    </row>
    <row r="1785" spans="1:6" x14ac:dyDescent="0.25">
      <c r="A1785">
        <v>21952</v>
      </c>
      <c r="B1785">
        <v>35</v>
      </c>
      <c r="C1785">
        <v>13.72</v>
      </c>
      <c r="D1785">
        <v>4</v>
      </c>
      <c r="E1785">
        <v>0</v>
      </c>
      <c r="F1785" s="5">
        <f>DetailTicketJuilletAout2021[[#This Row],[Qte]]*(DetailTicketJuilletAout2021[[#This Row],[PrixUnit]]*(1-DetailTicketJuilletAout2021[[#This Row],[Remise%]]))</f>
        <v>54.88</v>
      </c>
    </row>
    <row r="1786" spans="1:6" x14ac:dyDescent="0.25">
      <c r="A1786">
        <v>21952</v>
      </c>
      <c r="B1786">
        <v>51</v>
      </c>
      <c r="C1786">
        <v>40.4</v>
      </c>
      <c r="D1786">
        <v>4</v>
      </c>
      <c r="E1786">
        <v>0</v>
      </c>
      <c r="F1786" s="5">
        <f>DetailTicketJuilletAout2021[[#This Row],[Qte]]*(DetailTicketJuilletAout2021[[#This Row],[PrixUnit]]*(1-DetailTicketJuilletAout2021[[#This Row],[Remise%]]))</f>
        <v>161.6</v>
      </c>
    </row>
    <row r="1787" spans="1:6" x14ac:dyDescent="0.25">
      <c r="A1787">
        <v>21953</v>
      </c>
      <c r="B1787">
        <v>6</v>
      </c>
      <c r="C1787">
        <v>19.059999999999999</v>
      </c>
      <c r="D1787">
        <v>4</v>
      </c>
      <c r="E1787">
        <v>0.05</v>
      </c>
      <c r="F1787" s="5">
        <f>DetailTicketJuilletAout2021[[#This Row],[Qte]]*(DetailTicketJuilletAout2021[[#This Row],[PrixUnit]]*(1-DetailTicketJuilletAout2021[[#This Row],[Remise%]]))</f>
        <v>72.427999999999997</v>
      </c>
    </row>
    <row r="1788" spans="1:6" x14ac:dyDescent="0.25">
      <c r="A1788">
        <v>21953</v>
      </c>
      <c r="B1788">
        <v>16</v>
      </c>
      <c r="C1788">
        <v>13.26</v>
      </c>
      <c r="D1788">
        <v>4</v>
      </c>
      <c r="E1788">
        <v>0.05</v>
      </c>
      <c r="F1788" s="5">
        <f>DetailTicketJuilletAout2021[[#This Row],[Qte]]*(DetailTicketJuilletAout2021[[#This Row],[PrixUnit]]*(1-DetailTicketJuilletAout2021[[#This Row],[Remise%]]))</f>
        <v>50.387999999999998</v>
      </c>
    </row>
    <row r="1789" spans="1:6" x14ac:dyDescent="0.25">
      <c r="A1789">
        <v>21953</v>
      </c>
      <c r="B1789">
        <v>17</v>
      </c>
      <c r="C1789">
        <v>29.73</v>
      </c>
      <c r="D1789">
        <v>4</v>
      </c>
      <c r="E1789">
        <v>0.05</v>
      </c>
      <c r="F1789" s="5">
        <f>DetailTicketJuilletAout2021[[#This Row],[Qte]]*(DetailTicketJuilletAout2021[[#This Row],[PrixUnit]]*(1-DetailTicketJuilletAout2021[[#This Row],[Remise%]]))</f>
        <v>112.97399999999999</v>
      </c>
    </row>
    <row r="1790" spans="1:6" x14ac:dyDescent="0.25">
      <c r="A1790">
        <v>21954</v>
      </c>
      <c r="B1790">
        <v>55</v>
      </c>
      <c r="C1790">
        <v>18.29</v>
      </c>
      <c r="D1790">
        <v>4</v>
      </c>
      <c r="E1790">
        <v>0.05</v>
      </c>
      <c r="F1790" s="5">
        <f>DetailTicketJuilletAout2021[[#This Row],[Qte]]*(DetailTicketJuilletAout2021[[#This Row],[PrixUnit]]*(1-DetailTicketJuilletAout2021[[#This Row],[Remise%]]))</f>
        <v>69.501999999999995</v>
      </c>
    </row>
    <row r="1791" spans="1:6" x14ac:dyDescent="0.25">
      <c r="A1791">
        <v>21954</v>
      </c>
      <c r="B1791">
        <v>62</v>
      </c>
      <c r="C1791">
        <v>37.5</v>
      </c>
      <c r="D1791">
        <v>3</v>
      </c>
      <c r="E1791">
        <v>0.05</v>
      </c>
      <c r="F1791" s="5">
        <f>DetailTicketJuilletAout2021[[#This Row],[Qte]]*(DetailTicketJuilletAout2021[[#This Row],[PrixUnit]]*(1-DetailTicketJuilletAout2021[[#This Row],[Remise%]]))</f>
        <v>106.875</v>
      </c>
    </row>
    <row r="1792" spans="1:6" x14ac:dyDescent="0.25">
      <c r="A1792">
        <v>21954</v>
      </c>
      <c r="B1792">
        <v>64</v>
      </c>
      <c r="C1792">
        <v>25.31</v>
      </c>
      <c r="D1792">
        <v>4</v>
      </c>
      <c r="E1792">
        <v>0.05</v>
      </c>
      <c r="F1792" s="5">
        <f>DetailTicketJuilletAout2021[[#This Row],[Qte]]*(DetailTicketJuilletAout2021[[#This Row],[PrixUnit]]*(1-DetailTicketJuilletAout2021[[#This Row],[Remise%]]))</f>
        <v>96.177999999999997</v>
      </c>
    </row>
    <row r="1793" spans="1:6" x14ac:dyDescent="0.25">
      <c r="A1793">
        <v>21954</v>
      </c>
      <c r="B1793">
        <v>65</v>
      </c>
      <c r="C1793">
        <v>16.010000000000002</v>
      </c>
      <c r="D1793">
        <v>3</v>
      </c>
      <c r="E1793">
        <v>0.05</v>
      </c>
      <c r="F1793" s="5">
        <f>DetailTicketJuilletAout2021[[#This Row],[Qte]]*(DetailTicketJuilletAout2021[[#This Row],[PrixUnit]]*(1-DetailTicketJuilletAout2021[[#This Row],[Remise%]]))</f>
        <v>45.628500000000003</v>
      </c>
    </row>
    <row r="1794" spans="1:6" x14ac:dyDescent="0.25">
      <c r="A1794">
        <v>21955</v>
      </c>
      <c r="B1794">
        <v>21</v>
      </c>
      <c r="C1794">
        <v>7.62</v>
      </c>
      <c r="D1794">
        <v>3</v>
      </c>
      <c r="E1794">
        <v>0</v>
      </c>
      <c r="F1794" s="5">
        <f>DetailTicketJuilletAout2021[[#This Row],[Qte]]*(DetailTicketJuilletAout2021[[#This Row],[PrixUnit]]*(1-DetailTicketJuilletAout2021[[#This Row],[Remise%]]))</f>
        <v>22.86</v>
      </c>
    </row>
    <row r="1795" spans="1:6" x14ac:dyDescent="0.25">
      <c r="A1795">
        <v>21955</v>
      </c>
      <c r="B1795">
        <v>28</v>
      </c>
      <c r="C1795">
        <v>34.76</v>
      </c>
      <c r="D1795">
        <v>4</v>
      </c>
      <c r="E1795">
        <v>0</v>
      </c>
      <c r="F1795" s="5">
        <f>DetailTicketJuilletAout2021[[#This Row],[Qte]]*(DetailTicketJuilletAout2021[[#This Row],[PrixUnit]]*(1-DetailTicketJuilletAout2021[[#This Row],[Remise%]]))</f>
        <v>139.04</v>
      </c>
    </row>
    <row r="1796" spans="1:6" x14ac:dyDescent="0.25">
      <c r="A1796">
        <v>21956</v>
      </c>
      <c r="B1796">
        <v>10</v>
      </c>
      <c r="C1796">
        <v>23.63</v>
      </c>
      <c r="D1796">
        <v>4</v>
      </c>
      <c r="E1796">
        <v>0</v>
      </c>
      <c r="F1796" s="5">
        <f>DetailTicketJuilletAout2021[[#This Row],[Qte]]*(DetailTicketJuilletAout2021[[#This Row],[PrixUnit]]*(1-DetailTicketJuilletAout2021[[#This Row],[Remise%]]))</f>
        <v>94.52</v>
      </c>
    </row>
    <row r="1797" spans="1:6" x14ac:dyDescent="0.25">
      <c r="A1797">
        <v>21957</v>
      </c>
      <c r="B1797">
        <v>19</v>
      </c>
      <c r="C1797">
        <v>7.01</v>
      </c>
      <c r="D1797">
        <v>3</v>
      </c>
      <c r="E1797">
        <v>0</v>
      </c>
      <c r="F1797" s="5">
        <f>DetailTicketJuilletAout2021[[#This Row],[Qte]]*(DetailTicketJuilletAout2021[[#This Row],[PrixUnit]]*(1-DetailTicketJuilletAout2021[[#This Row],[Remise%]]))</f>
        <v>21.03</v>
      </c>
    </row>
    <row r="1798" spans="1:6" x14ac:dyDescent="0.25">
      <c r="A1798">
        <v>21957</v>
      </c>
      <c r="B1798">
        <v>47</v>
      </c>
      <c r="C1798">
        <v>7.32</v>
      </c>
      <c r="D1798">
        <v>3</v>
      </c>
      <c r="E1798">
        <v>0.1</v>
      </c>
      <c r="F1798" s="5">
        <f>DetailTicketJuilletAout2021[[#This Row],[Qte]]*(DetailTicketJuilletAout2021[[#This Row],[PrixUnit]]*(1-DetailTicketJuilletAout2021[[#This Row],[Remise%]]))</f>
        <v>19.763999999999999</v>
      </c>
    </row>
    <row r="1799" spans="1:6" x14ac:dyDescent="0.25">
      <c r="A1799">
        <v>21957</v>
      </c>
      <c r="B1799">
        <v>49</v>
      </c>
      <c r="C1799">
        <v>15.24</v>
      </c>
      <c r="D1799">
        <v>4</v>
      </c>
      <c r="E1799">
        <v>0</v>
      </c>
      <c r="F1799" s="5">
        <f>DetailTicketJuilletAout2021[[#This Row],[Qte]]*(DetailTicketJuilletAout2021[[#This Row],[PrixUnit]]*(1-DetailTicketJuilletAout2021[[#This Row],[Remise%]]))</f>
        <v>60.96</v>
      </c>
    </row>
    <row r="1800" spans="1:6" x14ac:dyDescent="0.25">
      <c r="A1800">
        <v>21958</v>
      </c>
      <c r="B1800">
        <v>46</v>
      </c>
      <c r="C1800">
        <v>9.15</v>
      </c>
      <c r="D1800">
        <v>3</v>
      </c>
      <c r="E1800">
        <v>0</v>
      </c>
      <c r="F1800" s="5">
        <f>DetailTicketJuilletAout2021[[#This Row],[Qte]]*(DetailTicketJuilletAout2021[[#This Row],[PrixUnit]]*(1-DetailTicketJuilletAout2021[[#This Row],[Remise%]]))</f>
        <v>27.450000000000003</v>
      </c>
    </row>
    <row r="1801" spans="1:6" x14ac:dyDescent="0.25">
      <c r="A1801">
        <v>21958</v>
      </c>
      <c r="B1801">
        <v>64</v>
      </c>
      <c r="C1801">
        <v>25.31</v>
      </c>
      <c r="D1801">
        <v>3</v>
      </c>
      <c r="E1801">
        <v>0</v>
      </c>
      <c r="F1801" s="5">
        <f>DetailTicketJuilletAout2021[[#This Row],[Qte]]*(DetailTicketJuilletAout2021[[#This Row],[PrixUnit]]*(1-DetailTicketJuilletAout2021[[#This Row],[Remise%]]))</f>
        <v>75.929999999999993</v>
      </c>
    </row>
    <row r="1802" spans="1:6" x14ac:dyDescent="0.25">
      <c r="A1802">
        <v>21959</v>
      </c>
      <c r="B1802">
        <v>16</v>
      </c>
      <c r="C1802">
        <v>13.26</v>
      </c>
      <c r="D1802">
        <v>3</v>
      </c>
      <c r="E1802">
        <v>0.25</v>
      </c>
      <c r="F1802" s="5">
        <f>DetailTicketJuilletAout2021[[#This Row],[Qte]]*(DetailTicketJuilletAout2021[[#This Row],[PrixUnit]]*(1-DetailTicketJuilletAout2021[[#This Row],[Remise%]]))</f>
        <v>29.835000000000001</v>
      </c>
    </row>
    <row r="1803" spans="1:6" x14ac:dyDescent="0.25">
      <c r="A1803">
        <v>21959</v>
      </c>
      <c r="B1803">
        <v>18</v>
      </c>
      <c r="C1803">
        <v>47.56</v>
      </c>
      <c r="D1803">
        <v>3</v>
      </c>
      <c r="E1803">
        <v>0</v>
      </c>
      <c r="F1803" s="5">
        <f>DetailTicketJuilletAout2021[[#This Row],[Qte]]*(DetailTicketJuilletAout2021[[#This Row],[PrixUnit]]*(1-DetailTicketJuilletAout2021[[#This Row],[Remise%]]))</f>
        <v>142.68</v>
      </c>
    </row>
    <row r="1804" spans="1:6" x14ac:dyDescent="0.25">
      <c r="A1804">
        <v>21960</v>
      </c>
      <c r="B1804">
        <v>20</v>
      </c>
      <c r="C1804">
        <v>61.74</v>
      </c>
      <c r="D1804">
        <v>3</v>
      </c>
      <c r="E1804">
        <v>0.05</v>
      </c>
      <c r="F1804" s="5">
        <f>DetailTicketJuilletAout2021[[#This Row],[Qte]]*(DetailTicketJuilletAout2021[[#This Row],[PrixUnit]]*(1-DetailTicketJuilletAout2021[[#This Row],[Remise%]]))</f>
        <v>175.959</v>
      </c>
    </row>
    <row r="1805" spans="1:6" x14ac:dyDescent="0.25">
      <c r="A1805">
        <v>21961</v>
      </c>
      <c r="B1805">
        <v>40</v>
      </c>
      <c r="C1805">
        <v>14.03</v>
      </c>
      <c r="D1805">
        <v>4</v>
      </c>
      <c r="E1805">
        <v>0</v>
      </c>
      <c r="F1805" s="5">
        <f>DetailTicketJuilletAout2021[[#This Row],[Qte]]*(DetailTicketJuilletAout2021[[#This Row],[PrixUnit]]*(1-DetailTicketJuilletAout2021[[#This Row],[Remise%]]))</f>
        <v>56.12</v>
      </c>
    </row>
    <row r="1806" spans="1:6" x14ac:dyDescent="0.25">
      <c r="A1806">
        <v>21961</v>
      </c>
      <c r="B1806">
        <v>65</v>
      </c>
      <c r="C1806">
        <v>16.010000000000002</v>
      </c>
      <c r="D1806">
        <v>4</v>
      </c>
      <c r="E1806">
        <v>0</v>
      </c>
      <c r="F1806" s="5">
        <f>DetailTicketJuilletAout2021[[#This Row],[Qte]]*(DetailTicketJuilletAout2021[[#This Row],[PrixUnit]]*(1-DetailTicketJuilletAout2021[[#This Row],[Remise%]]))</f>
        <v>64.040000000000006</v>
      </c>
    </row>
    <row r="1807" spans="1:6" x14ac:dyDescent="0.25">
      <c r="A1807">
        <v>21961</v>
      </c>
      <c r="B1807">
        <v>76</v>
      </c>
      <c r="C1807">
        <v>13.72</v>
      </c>
      <c r="D1807">
        <v>4</v>
      </c>
      <c r="E1807">
        <v>0</v>
      </c>
      <c r="F1807" s="5">
        <f>DetailTicketJuilletAout2021[[#This Row],[Qte]]*(DetailTicketJuilletAout2021[[#This Row],[PrixUnit]]*(1-DetailTicketJuilletAout2021[[#This Row],[Remise%]]))</f>
        <v>54.88</v>
      </c>
    </row>
    <row r="1808" spans="1:6" x14ac:dyDescent="0.25">
      <c r="A1808">
        <v>21962</v>
      </c>
      <c r="B1808">
        <v>23</v>
      </c>
      <c r="C1808">
        <v>6.86</v>
      </c>
      <c r="D1808">
        <v>3</v>
      </c>
      <c r="E1808">
        <v>0.2</v>
      </c>
      <c r="F1808" s="5">
        <f>DetailTicketJuilletAout2021[[#This Row],[Qte]]*(DetailTicketJuilletAout2021[[#This Row],[PrixUnit]]*(1-DetailTicketJuilletAout2021[[#This Row],[Remise%]]))</f>
        <v>16.464000000000002</v>
      </c>
    </row>
    <row r="1809" spans="1:6" x14ac:dyDescent="0.25">
      <c r="A1809">
        <v>21962</v>
      </c>
      <c r="B1809">
        <v>61</v>
      </c>
      <c r="C1809">
        <v>21.65</v>
      </c>
      <c r="D1809">
        <v>3</v>
      </c>
      <c r="E1809">
        <v>0.2</v>
      </c>
      <c r="F1809" s="5">
        <f>DetailTicketJuilletAout2021[[#This Row],[Qte]]*(DetailTicketJuilletAout2021[[#This Row],[PrixUnit]]*(1-DetailTicketJuilletAout2021[[#This Row],[Remise%]]))</f>
        <v>51.96</v>
      </c>
    </row>
    <row r="1810" spans="1:6" x14ac:dyDescent="0.25">
      <c r="A1810">
        <v>21962</v>
      </c>
      <c r="B1810">
        <v>70</v>
      </c>
      <c r="C1810">
        <v>11.43</v>
      </c>
      <c r="D1810">
        <v>4</v>
      </c>
      <c r="E1810">
        <v>0.2</v>
      </c>
      <c r="F1810" s="5">
        <f>DetailTicketJuilletAout2021[[#This Row],[Qte]]*(DetailTicketJuilletAout2021[[#This Row],[PrixUnit]]*(1-DetailTicketJuilletAout2021[[#This Row],[Remise%]]))</f>
        <v>36.576000000000001</v>
      </c>
    </row>
    <row r="1811" spans="1:6" x14ac:dyDescent="0.25">
      <c r="A1811">
        <v>21963</v>
      </c>
      <c r="B1811">
        <v>73</v>
      </c>
      <c r="C1811">
        <v>11.43</v>
      </c>
      <c r="D1811">
        <v>4</v>
      </c>
      <c r="E1811">
        <v>0</v>
      </c>
      <c r="F1811" s="5">
        <f>DetailTicketJuilletAout2021[[#This Row],[Qte]]*(DetailTicketJuilletAout2021[[#This Row],[PrixUnit]]*(1-DetailTicketJuilletAout2021[[#This Row],[Remise%]]))</f>
        <v>45.72</v>
      </c>
    </row>
    <row r="1812" spans="1:6" x14ac:dyDescent="0.25">
      <c r="A1812">
        <v>21964</v>
      </c>
      <c r="B1812">
        <v>42</v>
      </c>
      <c r="C1812">
        <v>10.67</v>
      </c>
      <c r="D1812">
        <v>3</v>
      </c>
      <c r="E1812">
        <v>0</v>
      </c>
      <c r="F1812" s="5">
        <f>DetailTicketJuilletAout2021[[#This Row],[Qte]]*(DetailTicketJuilletAout2021[[#This Row],[PrixUnit]]*(1-DetailTicketJuilletAout2021[[#This Row],[Remise%]]))</f>
        <v>32.01</v>
      </c>
    </row>
    <row r="1813" spans="1:6" x14ac:dyDescent="0.25">
      <c r="A1813">
        <v>21964</v>
      </c>
      <c r="B1813">
        <v>49</v>
      </c>
      <c r="C1813">
        <v>15.24</v>
      </c>
      <c r="D1813">
        <v>3</v>
      </c>
      <c r="E1813">
        <v>0.15</v>
      </c>
      <c r="F1813" s="5">
        <f>DetailTicketJuilletAout2021[[#This Row],[Qte]]*(DetailTicketJuilletAout2021[[#This Row],[PrixUnit]]*(1-DetailTicketJuilletAout2021[[#This Row],[Remise%]]))</f>
        <v>38.862000000000002</v>
      </c>
    </row>
    <row r="1814" spans="1:6" x14ac:dyDescent="0.25">
      <c r="A1814">
        <v>21964</v>
      </c>
      <c r="B1814">
        <v>54</v>
      </c>
      <c r="C1814">
        <v>5.64</v>
      </c>
      <c r="D1814">
        <v>3</v>
      </c>
      <c r="E1814">
        <v>0.15</v>
      </c>
      <c r="F1814" s="5">
        <f>DetailTicketJuilletAout2021[[#This Row],[Qte]]*(DetailTicketJuilletAout2021[[#This Row],[PrixUnit]]*(1-DetailTicketJuilletAout2021[[#This Row],[Remise%]]))</f>
        <v>14.381999999999998</v>
      </c>
    </row>
    <row r="1815" spans="1:6" x14ac:dyDescent="0.25">
      <c r="A1815">
        <v>21965</v>
      </c>
      <c r="B1815">
        <v>24</v>
      </c>
      <c r="C1815">
        <v>3.35</v>
      </c>
      <c r="D1815">
        <v>4</v>
      </c>
      <c r="E1815">
        <v>0</v>
      </c>
      <c r="F1815" s="5">
        <f>DetailTicketJuilletAout2021[[#This Row],[Qte]]*(DetailTicketJuilletAout2021[[#This Row],[PrixUnit]]*(1-DetailTicketJuilletAout2021[[#This Row],[Remise%]]))</f>
        <v>13.4</v>
      </c>
    </row>
    <row r="1816" spans="1:6" x14ac:dyDescent="0.25">
      <c r="A1816">
        <v>21966</v>
      </c>
      <c r="B1816">
        <v>21</v>
      </c>
      <c r="C1816">
        <v>7.62</v>
      </c>
      <c r="D1816">
        <v>3</v>
      </c>
      <c r="E1816">
        <v>0.05</v>
      </c>
      <c r="F1816" s="5">
        <f>DetailTicketJuilletAout2021[[#This Row],[Qte]]*(DetailTicketJuilletAout2021[[#This Row],[PrixUnit]]*(1-DetailTicketJuilletAout2021[[#This Row],[Remise%]]))</f>
        <v>21.716999999999999</v>
      </c>
    </row>
    <row r="1817" spans="1:6" x14ac:dyDescent="0.25">
      <c r="A1817">
        <v>21966</v>
      </c>
      <c r="B1817">
        <v>56</v>
      </c>
      <c r="C1817">
        <v>28.97</v>
      </c>
      <c r="D1817">
        <v>3</v>
      </c>
      <c r="E1817">
        <v>0.05</v>
      </c>
      <c r="F1817" s="5">
        <f>DetailTicketJuilletAout2021[[#This Row],[Qte]]*(DetailTicketJuilletAout2021[[#This Row],[PrixUnit]]*(1-DetailTicketJuilletAout2021[[#This Row],[Remise%]]))</f>
        <v>82.564499999999981</v>
      </c>
    </row>
    <row r="1818" spans="1:6" x14ac:dyDescent="0.25">
      <c r="A1818">
        <v>21966</v>
      </c>
      <c r="B1818">
        <v>65</v>
      </c>
      <c r="C1818">
        <v>16.010000000000002</v>
      </c>
      <c r="D1818">
        <v>4</v>
      </c>
      <c r="E1818">
        <v>0.05</v>
      </c>
      <c r="F1818" s="5">
        <f>DetailTicketJuilletAout2021[[#This Row],[Qte]]*(DetailTicketJuilletAout2021[[#This Row],[PrixUnit]]*(1-DetailTicketJuilletAout2021[[#This Row],[Remise%]]))</f>
        <v>60.838000000000001</v>
      </c>
    </row>
    <row r="1819" spans="1:6" x14ac:dyDescent="0.25">
      <c r="A1819">
        <v>21967</v>
      </c>
      <c r="B1819">
        <v>2</v>
      </c>
      <c r="C1819">
        <v>14.48</v>
      </c>
      <c r="D1819">
        <v>3</v>
      </c>
      <c r="E1819">
        <v>0</v>
      </c>
      <c r="F1819" s="5">
        <f>DetailTicketJuilletAout2021[[#This Row],[Qte]]*(DetailTicketJuilletAout2021[[#This Row],[PrixUnit]]*(1-DetailTicketJuilletAout2021[[#This Row],[Remise%]]))</f>
        <v>43.44</v>
      </c>
    </row>
    <row r="1820" spans="1:6" x14ac:dyDescent="0.25">
      <c r="A1820">
        <v>21967</v>
      </c>
      <c r="B1820">
        <v>24</v>
      </c>
      <c r="C1820">
        <v>3.35</v>
      </c>
      <c r="D1820">
        <v>4</v>
      </c>
      <c r="E1820">
        <v>0</v>
      </c>
      <c r="F1820" s="5">
        <f>DetailTicketJuilletAout2021[[#This Row],[Qte]]*(DetailTicketJuilletAout2021[[#This Row],[PrixUnit]]*(1-DetailTicketJuilletAout2021[[#This Row],[Remise%]]))</f>
        <v>13.4</v>
      </c>
    </row>
    <row r="1821" spans="1:6" x14ac:dyDescent="0.25">
      <c r="A1821">
        <v>21967</v>
      </c>
      <c r="B1821">
        <v>70</v>
      </c>
      <c r="C1821">
        <v>11.43</v>
      </c>
      <c r="D1821">
        <v>3</v>
      </c>
      <c r="E1821">
        <v>0</v>
      </c>
      <c r="F1821" s="5">
        <f>DetailTicketJuilletAout2021[[#This Row],[Qte]]*(DetailTicketJuilletAout2021[[#This Row],[PrixUnit]]*(1-DetailTicketJuilletAout2021[[#This Row],[Remise%]]))</f>
        <v>34.29</v>
      </c>
    </row>
    <row r="1822" spans="1:6" x14ac:dyDescent="0.25">
      <c r="A1822">
        <v>21967</v>
      </c>
      <c r="B1822">
        <v>77</v>
      </c>
      <c r="C1822">
        <v>9.91</v>
      </c>
      <c r="D1822">
        <v>3</v>
      </c>
      <c r="E1822">
        <v>0</v>
      </c>
      <c r="F1822" s="5">
        <f>DetailTicketJuilletAout2021[[#This Row],[Qte]]*(DetailTicketJuilletAout2021[[#This Row],[PrixUnit]]*(1-DetailTicketJuilletAout2021[[#This Row],[Remise%]]))</f>
        <v>29.73</v>
      </c>
    </row>
    <row r="1823" spans="1:6" x14ac:dyDescent="0.25">
      <c r="A1823">
        <v>21968</v>
      </c>
      <c r="B1823">
        <v>10</v>
      </c>
      <c r="C1823">
        <v>23.63</v>
      </c>
      <c r="D1823">
        <v>4</v>
      </c>
      <c r="E1823">
        <v>0</v>
      </c>
      <c r="F1823" s="5">
        <f>DetailTicketJuilletAout2021[[#This Row],[Qte]]*(DetailTicketJuilletAout2021[[#This Row],[PrixUnit]]*(1-DetailTicketJuilletAout2021[[#This Row],[Remise%]]))</f>
        <v>94.52</v>
      </c>
    </row>
    <row r="1824" spans="1:6" x14ac:dyDescent="0.25">
      <c r="A1824">
        <v>21968</v>
      </c>
      <c r="B1824">
        <v>31</v>
      </c>
      <c r="C1824">
        <v>9.4499999999999993</v>
      </c>
      <c r="D1824">
        <v>3</v>
      </c>
      <c r="E1824">
        <v>0</v>
      </c>
      <c r="F1824" s="5">
        <f>DetailTicketJuilletAout2021[[#This Row],[Qte]]*(DetailTicketJuilletAout2021[[#This Row],[PrixUnit]]*(1-DetailTicketJuilletAout2021[[#This Row],[Remise%]]))</f>
        <v>28.349999999999998</v>
      </c>
    </row>
    <row r="1825" spans="1:6" x14ac:dyDescent="0.25">
      <c r="A1825">
        <v>21968</v>
      </c>
      <c r="B1825">
        <v>77</v>
      </c>
      <c r="C1825">
        <v>9.91</v>
      </c>
      <c r="D1825">
        <v>3</v>
      </c>
      <c r="E1825">
        <v>0</v>
      </c>
      <c r="F1825" s="5">
        <f>DetailTicketJuilletAout2021[[#This Row],[Qte]]*(DetailTicketJuilletAout2021[[#This Row],[PrixUnit]]*(1-DetailTicketJuilletAout2021[[#This Row],[Remise%]]))</f>
        <v>29.73</v>
      </c>
    </row>
    <row r="1826" spans="1:6" x14ac:dyDescent="0.25">
      <c r="A1826">
        <v>21969</v>
      </c>
      <c r="B1826">
        <v>25</v>
      </c>
      <c r="C1826">
        <v>10.67</v>
      </c>
      <c r="D1826">
        <v>4</v>
      </c>
      <c r="E1826">
        <v>0</v>
      </c>
      <c r="F1826" s="5">
        <f>DetailTicketJuilletAout2021[[#This Row],[Qte]]*(DetailTicketJuilletAout2021[[#This Row],[PrixUnit]]*(1-DetailTicketJuilletAout2021[[#This Row],[Remise%]]))</f>
        <v>42.68</v>
      </c>
    </row>
    <row r="1827" spans="1:6" x14ac:dyDescent="0.25">
      <c r="A1827">
        <v>21970</v>
      </c>
      <c r="B1827">
        <v>2</v>
      </c>
      <c r="C1827">
        <v>14.48</v>
      </c>
      <c r="D1827">
        <v>3</v>
      </c>
      <c r="E1827">
        <v>0</v>
      </c>
      <c r="F1827" s="5">
        <f>DetailTicketJuilletAout2021[[#This Row],[Qte]]*(DetailTicketJuilletAout2021[[#This Row],[PrixUnit]]*(1-DetailTicketJuilletAout2021[[#This Row],[Remise%]]))</f>
        <v>43.44</v>
      </c>
    </row>
    <row r="1828" spans="1:6" x14ac:dyDescent="0.25">
      <c r="A1828">
        <v>21970</v>
      </c>
      <c r="B1828">
        <v>68</v>
      </c>
      <c r="C1828">
        <v>9.4499999999999993</v>
      </c>
      <c r="D1828">
        <v>4</v>
      </c>
      <c r="E1828">
        <v>0</v>
      </c>
      <c r="F1828" s="5">
        <f>DetailTicketJuilletAout2021[[#This Row],[Qte]]*(DetailTicketJuilletAout2021[[#This Row],[PrixUnit]]*(1-DetailTicketJuilletAout2021[[#This Row],[Remise%]]))</f>
        <v>37.799999999999997</v>
      </c>
    </row>
    <row r="1829" spans="1:6" x14ac:dyDescent="0.25">
      <c r="A1829">
        <v>21971</v>
      </c>
      <c r="B1829">
        <v>11</v>
      </c>
      <c r="C1829">
        <v>16.010000000000002</v>
      </c>
      <c r="D1829">
        <v>3</v>
      </c>
      <c r="E1829">
        <v>0</v>
      </c>
      <c r="F1829" s="5">
        <f>DetailTicketJuilletAout2021[[#This Row],[Qte]]*(DetailTicketJuilletAout2021[[#This Row],[PrixUnit]]*(1-DetailTicketJuilletAout2021[[#This Row],[Remise%]]))</f>
        <v>48.03</v>
      </c>
    </row>
    <row r="1830" spans="1:6" x14ac:dyDescent="0.25">
      <c r="A1830">
        <v>21971</v>
      </c>
      <c r="B1830">
        <v>38</v>
      </c>
      <c r="C1830">
        <v>200.93</v>
      </c>
      <c r="D1830">
        <v>3</v>
      </c>
      <c r="E1830">
        <v>0</v>
      </c>
      <c r="F1830" s="5">
        <f>DetailTicketJuilletAout2021[[#This Row],[Qte]]*(DetailTicketJuilletAout2021[[#This Row],[PrixUnit]]*(1-DetailTicketJuilletAout2021[[#This Row],[Remise%]]))</f>
        <v>602.79</v>
      </c>
    </row>
    <row r="1831" spans="1:6" x14ac:dyDescent="0.25">
      <c r="A1831">
        <v>21972</v>
      </c>
      <c r="B1831">
        <v>17</v>
      </c>
      <c r="C1831">
        <v>29.73</v>
      </c>
      <c r="D1831">
        <v>4</v>
      </c>
      <c r="E1831">
        <v>0</v>
      </c>
      <c r="F1831" s="5">
        <f>DetailTicketJuilletAout2021[[#This Row],[Qte]]*(DetailTicketJuilletAout2021[[#This Row],[PrixUnit]]*(1-DetailTicketJuilletAout2021[[#This Row],[Remise%]]))</f>
        <v>118.92</v>
      </c>
    </row>
    <row r="1832" spans="1:6" x14ac:dyDescent="0.25">
      <c r="A1832">
        <v>21972</v>
      </c>
      <c r="B1832">
        <v>34</v>
      </c>
      <c r="C1832">
        <v>10.67</v>
      </c>
      <c r="D1832">
        <v>4</v>
      </c>
      <c r="E1832">
        <v>0</v>
      </c>
      <c r="F1832" s="5">
        <f>DetailTicketJuilletAout2021[[#This Row],[Qte]]*(DetailTicketJuilletAout2021[[#This Row],[PrixUnit]]*(1-DetailTicketJuilletAout2021[[#This Row],[Remise%]]))</f>
        <v>42.68</v>
      </c>
    </row>
    <row r="1833" spans="1:6" x14ac:dyDescent="0.25">
      <c r="A1833">
        <v>21972</v>
      </c>
      <c r="B1833">
        <v>41</v>
      </c>
      <c r="C1833">
        <v>7.32</v>
      </c>
      <c r="D1833">
        <v>4</v>
      </c>
      <c r="E1833">
        <v>0</v>
      </c>
      <c r="F1833" s="5">
        <f>DetailTicketJuilletAout2021[[#This Row],[Qte]]*(DetailTicketJuilletAout2021[[#This Row],[PrixUnit]]*(1-DetailTicketJuilletAout2021[[#This Row],[Remise%]]))</f>
        <v>29.28</v>
      </c>
    </row>
    <row r="1834" spans="1:6" x14ac:dyDescent="0.25">
      <c r="A1834">
        <v>21973</v>
      </c>
      <c r="B1834">
        <v>30</v>
      </c>
      <c r="C1834">
        <v>19.670000000000002</v>
      </c>
      <c r="D1834">
        <v>4</v>
      </c>
      <c r="E1834">
        <v>0.05</v>
      </c>
      <c r="F1834" s="5">
        <f>DetailTicketJuilletAout2021[[#This Row],[Qte]]*(DetailTicketJuilletAout2021[[#This Row],[PrixUnit]]*(1-DetailTicketJuilletAout2021[[#This Row],[Remise%]]))</f>
        <v>74.746000000000009</v>
      </c>
    </row>
    <row r="1835" spans="1:6" x14ac:dyDescent="0.25">
      <c r="A1835">
        <v>21974</v>
      </c>
      <c r="B1835">
        <v>59</v>
      </c>
      <c r="C1835">
        <v>41.92</v>
      </c>
      <c r="D1835">
        <v>3</v>
      </c>
      <c r="E1835">
        <v>0.05</v>
      </c>
      <c r="F1835" s="5">
        <f>DetailTicketJuilletAout2021[[#This Row],[Qte]]*(DetailTicketJuilletAout2021[[#This Row],[PrixUnit]]*(1-DetailTicketJuilletAout2021[[#This Row],[Remise%]]))</f>
        <v>119.47199999999999</v>
      </c>
    </row>
    <row r="1836" spans="1:6" x14ac:dyDescent="0.25">
      <c r="A1836">
        <v>21975</v>
      </c>
      <c r="B1836">
        <v>8</v>
      </c>
      <c r="C1836">
        <v>30.49</v>
      </c>
      <c r="D1836">
        <v>3</v>
      </c>
      <c r="E1836">
        <v>0</v>
      </c>
      <c r="F1836" s="5">
        <f>DetailTicketJuilletAout2021[[#This Row],[Qte]]*(DetailTicketJuilletAout2021[[#This Row],[PrixUnit]]*(1-DetailTicketJuilletAout2021[[#This Row],[Remise%]]))</f>
        <v>91.47</v>
      </c>
    </row>
    <row r="1837" spans="1:6" x14ac:dyDescent="0.25">
      <c r="A1837">
        <v>21975</v>
      </c>
      <c r="B1837">
        <v>24</v>
      </c>
      <c r="C1837">
        <v>3.35</v>
      </c>
      <c r="D1837">
        <v>4</v>
      </c>
      <c r="E1837">
        <v>0</v>
      </c>
      <c r="F1837" s="5">
        <f>DetailTicketJuilletAout2021[[#This Row],[Qte]]*(DetailTicketJuilletAout2021[[#This Row],[PrixUnit]]*(1-DetailTicketJuilletAout2021[[#This Row],[Remise%]]))</f>
        <v>13.4</v>
      </c>
    </row>
    <row r="1838" spans="1:6" x14ac:dyDescent="0.25">
      <c r="A1838">
        <v>21975</v>
      </c>
      <c r="B1838">
        <v>29</v>
      </c>
      <c r="C1838">
        <v>94.37</v>
      </c>
      <c r="D1838">
        <v>3</v>
      </c>
      <c r="E1838">
        <v>0</v>
      </c>
      <c r="F1838" s="5">
        <f>DetailTicketJuilletAout2021[[#This Row],[Qte]]*(DetailTicketJuilletAout2021[[#This Row],[PrixUnit]]*(1-DetailTicketJuilletAout2021[[#This Row],[Remise%]]))</f>
        <v>283.11</v>
      </c>
    </row>
    <row r="1839" spans="1:6" x14ac:dyDescent="0.25">
      <c r="A1839">
        <v>21975</v>
      </c>
      <c r="B1839">
        <v>30</v>
      </c>
      <c r="C1839">
        <v>19.670000000000002</v>
      </c>
      <c r="D1839">
        <v>3</v>
      </c>
      <c r="E1839">
        <v>0</v>
      </c>
      <c r="F1839" s="5">
        <f>DetailTicketJuilletAout2021[[#This Row],[Qte]]*(DetailTicketJuilletAout2021[[#This Row],[PrixUnit]]*(1-DetailTicketJuilletAout2021[[#This Row],[Remise%]]))</f>
        <v>59.010000000000005</v>
      </c>
    </row>
    <row r="1840" spans="1:6" x14ac:dyDescent="0.25">
      <c r="A1840">
        <v>21975</v>
      </c>
      <c r="B1840">
        <v>36</v>
      </c>
      <c r="C1840">
        <v>14.48</v>
      </c>
      <c r="D1840">
        <v>3</v>
      </c>
      <c r="E1840">
        <v>0</v>
      </c>
      <c r="F1840" s="5">
        <f>DetailTicketJuilletAout2021[[#This Row],[Qte]]*(DetailTicketJuilletAout2021[[#This Row],[PrixUnit]]*(1-DetailTicketJuilletAout2021[[#This Row],[Remise%]]))</f>
        <v>43.44</v>
      </c>
    </row>
    <row r="1841" spans="1:6" x14ac:dyDescent="0.25">
      <c r="A1841">
        <v>21976</v>
      </c>
      <c r="B1841">
        <v>13</v>
      </c>
      <c r="C1841">
        <v>4.57</v>
      </c>
      <c r="D1841">
        <v>3</v>
      </c>
      <c r="E1841">
        <v>0.05</v>
      </c>
      <c r="F1841" s="5">
        <f>DetailTicketJuilletAout2021[[#This Row],[Qte]]*(DetailTicketJuilletAout2021[[#This Row],[PrixUnit]]*(1-DetailTicketJuilletAout2021[[#This Row],[Remise%]]))</f>
        <v>13.0245</v>
      </c>
    </row>
    <row r="1842" spans="1:6" x14ac:dyDescent="0.25">
      <c r="A1842">
        <v>21976</v>
      </c>
      <c r="B1842">
        <v>69</v>
      </c>
      <c r="C1842">
        <v>27.44</v>
      </c>
      <c r="D1842">
        <v>4</v>
      </c>
      <c r="E1842">
        <v>0.05</v>
      </c>
      <c r="F1842" s="5">
        <f>DetailTicketJuilletAout2021[[#This Row],[Qte]]*(DetailTicketJuilletAout2021[[#This Row],[PrixUnit]]*(1-DetailTicketJuilletAout2021[[#This Row],[Remise%]]))</f>
        <v>104.27200000000001</v>
      </c>
    </row>
    <row r="1843" spans="1:6" x14ac:dyDescent="0.25">
      <c r="A1843">
        <v>21976</v>
      </c>
      <c r="B1843">
        <v>75</v>
      </c>
      <c r="C1843">
        <v>5.95</v>
      </c>
      <c r="D1843">
        <v>4</v>
      </c>
      <c r="E1843">
        <v>0.05</v>
      </c>
      <c r="F1843" s="5">
        <f>DetailTicketJuilletAout2021[[#This Row],[Qte]]*(DetailTicketJuilletAout2021[[#This Row],[PrixUnit]]*(1-DetailTicketJuilletAout2021[[#This Row],[Remise%]]))</f>
        <v>22.61</v>
      </c>
    </row>
    <row r="1844" spans="1:6" x14ac:dyDescent="0.25">
      <c r="A1844">
        <v>21977</v>
      </c>
      <c r="B1844">
        <v>24</v>
      </c>
      <c r="C1844">
        <v>3.35</v>
      </c>
      <c r="D1844">
        <v>4</v>
      </c>
      <c r="E1844">
        <v>0</v>
      </c>
      <c r="F1844" s="5">
        <f>DetailTicketJuilletAout2021[[#This Row],[Qte]]*(DetailTicketJuilletAout2021[[#This Row],[PrixUnit]]*(1-DetailTicketJuilletAout2021[[#This Row],[Remise%]]))</f>
        <v>13.4</v>
      </c>
    </row>
    <row r="1845" spans="1:6" x14ac:dyDescent="0.25">
      <c r="A1845">
        <v>21977</v>
      </c>
      <c r="B1845">
        <v>39</v>
      </c>
      <c r="C1845">
        <v>13.72</v>
      </c>
      <c r="D1845">
        <v>3</v>
      </c>
      <c r="E1845">
        <v>0</v>
      </c>
      <c r="F1845" s="5">
        <f>DetailTicketJuilletAout2021[[#This Row],[Qte]]*(DetailTicketJuilletAout2021[[#This Row],[PrixUnit]]*(1-DetailTicketJuilletAout2021[[#This Row],[Remise%]]))</f>
        <v>41.160000000000004</v>
      </c>
    </row>
    <row r="1846" spans="1:6" x14ac:dyDescent="0.25">
      <c r="A1846">
        <v>21977</v>
      </c>
      <c r="B1846">
        <v>40</v>
      </c>
      <c r="C1846">
        <v>14.03</v>
      </c>
      <c r="D1846">
        <v>4</v>
      </c>
      <c r="E1846">
        <v>0</v>
      </c>
      <c r="F1846" s="5">
        <f>DetailTicketJuilletAout2021[[#This Row],[Qte]]*(DetailTicketJuilletAout2021[[#This Row],[PrixUnit]]*(1-DetailTicketJuilletAout2021[[#This Row],[Remise%]]))</f>
        <v>56.12</v>
      </c>
    </row>
    <row r="1847" spans="1:6" x14ac:dyDescent="0.25">
      <c r="A1847">
        <v>21977</v>
      </c>
      <c r="B1847">
        <v>60</v>
      </c>
      <c r="C1847">
        <v>25.92</v>
      </c>
      <c r="D1847">
        <v>4</v>
      </c>
      <c r="E1847">
        <v>0</v>
      </c>
      <c r="F1847" s="5">
        <f>DetailTicketJuilletAout2021[[#This Row],[Qte]]*(DetailTicketJuilletAout2021[[#This Row],[PrixUnit]]*(1-DetailTicketJuilletAout2021[[#This Row],[Remise%]]))</f>
        <v>103.68</v>
      </c>
    </row>
    <row r="1848" spans="1:6" x14ac:dyDescent="0.25">
      <c r="A1848">
        <v>21978</v>
      </c>
      <c r="B1848">
        <v>45</v>
      </c>
      <c r="C1848">
        <v>7.32</v>
      </c>
      <c r="D1848">
        <v>4</v>
      </c>
      <c r="E1848">
        <v>0</v>
      </c>
      <c r="F1848" s="5">
        <f>DetailTicketJuilletAout2021[[#This Row],[Qte]]*(DetailTicketJuilletAout2021[[#This Row],[PrixUnit]]*(1-DetailTicketJuilletAout2021[[#This Row],[Remise%]]))</f>
        <v>29.28</v>
      </c>
    </row>
    <row r="1849" spans="1:6" x14ac:dyDescent="0.25">
      <c r="A1849">
        <v>21978</v>
      </c>
      <c r="B1849">
        <v>56</v>
      </c>
      <c r="C1849">
        <v>28.97</v>
      </c>
      <c r="D1849">
        <v>4</v>
      </c>
      <c r="E1849">
        <v>0</v>
      </c>
      <c r="F1849" s="5">
        <f>DetailTicketJuilletAout2021[[#This Row],[Qte]]*(DetailTicketJuilletAout2021[[#This Row],[PrixUnit]]*(1-DetailTicketJuilletAout2021[[#This Row],[Remise%]]))</f>
        <v>115.88</v>
      </c>
    </row>
    <row r="1850" spans="1:6" x14ac:dyDescent="0.25">
      <c r="A1850">
        <v>21979</v>
      </c>
      <c r="B1850">
        <v>29</v>
      </c>
      <c r="C1850">
        <v>94.37</v>
      </c>
      <c r="D1850">
        <v>4</v>
      </c>
      <c r="E1850">
        <v>0</v>
      </c>
      <c r="F1850" s="5">
        <f>DetailTicketJuilletAout2021[[#This Row],[Qte]]*(DetailTicketJuilletAout2021[[#This Row],[PrixUnit]]*(1-DetailTicketJuilletAout2021[[#This Row],[Remise%]]))</f>
        <v>377.48</v>
      </c>
    </row>
    <row r="1851" spans="1:6" x14ac:dyDescent="0.25">
      <c r="A1851">
        <v>21979</v>
      </c>
      <c r="B1851">
        <v>30</v>
      </c>
      <c r="C1851">
        <v>19.670000000000002</v>
      </c>
      <c r="D1851">
        <v>3</v>
      </c>
      <c r="E1851">
        <v>0</v>
      </c>
      <c r="F1851" s="5">
        <f>DetailTicketJuilletAout2021[[#This Row],[Qte]]*(DetailTicketJuilletAout2021[[#This Row],[PrixUnit]]*(1-DetailTicketJuilletAout2021[[#This Row],[Remise%]]))</f>
        <v>59.010000000000005</v>
      </c>
    </row>
    <row r="1852" spans="1:6" x14ac:dyDescent="0.25">
      <c r="A1852">
        <v>21980</v>
      </c>
      <c r="B1852">
        <v>13</v>
      </c>
      <c r="C1852">
        <v>4.57</v>
      </c>
      <c r="D1852">
        <v>4</v>
      </c>
      <c r="E1852">
        <v>0</v>
      </c>
      <c r="F1852" s="5">
        <f>DetailTicketJuilletAout2021[[#This Row],[Qte]]*(DetailTicketJuilletAout2021[[#This Row],[PrixUnit]]*(1-DetailTicketJuilletAout2021[[#This Row],[Remise%]]))</f>
        <v>18.28</v>
      </c>
    </row>
    <row r="1853" spans="1:6" x14ac:dyDescent="0.25">
      <c r="A1853">
        <v>21981</v>
      </c>
      <c r="B1853">
        <v>39</v>
      </c>
      <c r="C1853">
        <v>13.72</v>
      </c>
      <c r="D1853">
        <v>4</v>
      </c>
      <c r="E1853">
        <v>0.15</v>
      </c>
      <c r="F1853" s="5">
        <f>DetailTicketJuilletAout2021[[#This Row],[Qte]]*(DetailTicketJuilletAout2021[[#This Row],[PrixUnit]]*(1-DetailTicketJuilletAout2021[[#This Row],[Remise%]]))</f>
        <v>46.648000000000003</v>
      </c>
    </row>
    <row r="1854" spans="1:6" x14ac:dyDescent="0.25">
      <c r="A1854">
        <v>21982</v>
      </c>
      <c r="B1854">
        <v>70</v>
      </c>
      <c r="C1854">
        <v>11.43</v>
      </c>
      <c r="D1854">
        <v>4</v>
      </c>
      <c r="E1854">
        <v>0.25</v>
      </c>
      <c r="F1854" s="5">
        <f>DetailTicketJuilletAout2021[[#This Row],[Qte]]*(DetailTicketJuilletAout2021[[#This Row],[PrixUnit]]*(1-DetailTicketJuilletAout2021[[#This Row],[Remise%]]))</f>
        <v>34.29</v>
      </c>
    </row>
    <row r="1855" spans="1:6" x14ac:dyDescent="0.25">
      <c r="A1855">
        <v>21983</v>
      </c>
      <c r="B1855">
        <v>41</v>
      </c>
      <c r="C1855">
        <v>7.32</v>
      </c>
      <c r="D1855">
        <v>3</v>
      </c>
      <c r="E1855">
        <v>0</v>
      </c>
      <c r="F1855" s="5">
        <f>DetailTicketJuilletAout2021[[#This Row],[Qte]]*(DetailTicketJuilletAout2021[[#This Row],[PrixUnit]]*(1-DetailTicketJuilletAout2021[[#This Row],[Remise%]]))</f>
        <v>21.96</v>
      </c>
    </row>
    <row r="1856" spans="1:6" x14ac:dyDescent="0.25">
      <c r="A1856">
        <v>21983</v>
      </c>
      <c r="B1856">
        <v>71</v>
      </c>
      <c r="C1856">
        <v>16.46</v>
      </c>
      <c r="D1856">
        <v>3</v>
      </c>
      <c r="E1856">
        <v>0</v>
      </c>
      <c r="F1856" s="5">
        <f>DetailTicketJuilletAout2021[[#This Row],[Qte]]*(DetailTicketJuilletAout2021[[#This Row],[PrixUnit]]*(1-DetailTicketJuilletAout2021[[#This Row],[Remise%]]))</f>
        <v>49.38</v>
      </c>
    </row>
    <row r="1857" spans="1:6" x14ac:dyDescent="0.25">
      <c r="A1857">
        <v>21984</v>
      </c>
      <c r="B1857">
        <v>55</v>
      </c>
      <c r="C1857">
        <v>18.29</v>
      </c>
      <c r="D1857">
        <v>3</v>
      </c>
      <c r="E1857">
        <v>0.15</v>
      </c>
      <c r="F1857" s="5">
        <f>DetailTicketJuilletAout2021[[#This Row],[Qte]]*(DetailTicketJuilletAout2021[[#This Row],[PrixUnit]]*(1-DetailTicketJuilletAout2021[[#This Row],[Remise%]]))</f>
        <v>46.639499999999998</v>
      </c>
    </row>
    <row r="1858" spans="1:6" x14ac:dyDescent="0.25">
      <c r="A1858">
        <v>21984</v>
      </c>
      <c r="B1858">
        <v>62</v>
      </c>
      <c r="C1858">
        <v>37.5</v>
      </c>
      <c r="D1858">
        <v>4</v>
      </c>
      <c r="E1858">
        <v>0.15</v>
      </c>
      <c r="F1858" s="5">
        <f>DetailTicketJuilletAout2021[[#This Row],[Qte]]*(DetailTicketJuilletAout2021[[#This Row],[PrixUnit]]*(1-DetailTicketJuilletAout2021[[#This Row],[Remise%]]))</f>
        <v>127.5</v>
      </c>
    </row>
    <row r="1859" spans="1:6" x14ac:dyDescent="0.25">
      <c r="A1859">
        <v>21985</v>
      </c>
      <c r="B1859">
        <v>13</v>
      </c>
      <c r="C1859">
        <v>4.57</v>
      </c>
      <c r="D1859">
        <v>3</v>
      </c>
      <c r="E1859">
        <v>0</v>
      </c>
      <c r="F1859" s="5">
        <f>DetailTicketJuilletAout2021[[#This Row],[Qte]]*(DetailTicketJuilletAout2021[[#This Row],[PrixUnit]]*(1-DetailTicketJuilletAout2021[[#This Row],[Remise%]]))</f>
        <v>13.71</v>
      </c>
    </row>
    <row r="1860" spans="1:6" x14ac:dyDescent="0.25">
      <c r="A1860">
        <v>21985</v>
      </c>
      <c r="B1860">
        <v>65</v>
      </c>
      <c r="C1860">
        <v>16.010000000000002</v>
      </c>
      <c r="D1860">
        <v>3</v>
      </c>
      <c r="E1860">
        <v>0</v>
      </c>
      <c r="F1860" s="5">
        <f>DetailTicketJuilletAout2021[[#This Row],[Qte]]*(DetailTicketJuilletAout2021[[#This Row],[PrixUnit]]*(1-DetailTicketJuilletAout2021[[#This Row],[Remise%]]))</f>
        <v>48.03</v>
      </c>
    </row>
    <row r="1861" spans="1:6" x14ac:dyDescent="0.25">
      <c r="A1861">
        <v>21985</v>
      </c>
      <c r="B1861">
        <v>68</v>
      </c>
      <c r="C1861">
        <v>9.4499999999999993</v>
      </c>
      <c r="D1861">
        <v>3</v>
      </c>
      <c r="E1861">
        <v>0</v>
      </c>
      <c r="F1861" s="5">
        <f>DetailTicketJuilletAout2021[[#This Row],[Qte]]*(DetailTicketJuilletAout2021[[#This Row],[PrixUnit]]*(1-DetailTicketJuilletAout2021[[#This Row],[Remise%]]))</f>
        <v>28.349999999999998</v>
      </c>
    </row>
    <row r="1862" spans="1:6" x14ac:dyDescent="0.25">
      <c r="A1862">
        <v>21986</v>
      </c>
      <c r="B1862">
        <v>58</v>
      </c>
      <c r="C1862">
        <v>10.06</v>
      </c>
      <c r="D1862">
        <v>4</v>
      </c>
      <c r="E1862">
        <v>0</v>
      </c>
      <c r="F1862" s="5">
        <f>DetailTicketJuilletAout2021[[#This Row],[Qte]]*(DetailTicketJuilletAout2021[[#This Row],[PrixUnit]]*(1-DetailTicketJuilletAout2021[[#This Row],[Remise%]]))</f>
        <v>40.24</v>
      </c>
    </row>
    <row r="1863" spans="1:6" x14ac:dyDescent="0.25">
      <c r="A1863">
        <v>21986</v>
      </c>
      <c r="B1863">
        <v>62</v>
      </c>
      <c r="C1863">
        <v>37.5</v>
      </c>
      <c r="D1863">
        <v>3</v>
      </c>
      <c r="E1863">
        <v>0</v>
      </c>
      <c r="F1863" s="5">
        <f>DetailTicketJuilletAout2021[[#This Row],[Qte]]*(DetailTicketJuilletAout2021[[#This Row],[PrixUnit]]*(1-DetailTicketJuilletAout2021[[#This Row],[Remise%]]))</f>
        <v>112.5</v>
      </c>
    </row>
    <row r="1864" spans="1:6" x14ac:dyDescent="0.25">
      <c r="A1864">
        <v>21987</v>
      </c>
      <c r="B1864">
        <v>1</v>
      </c>
      <c r="C1864">
        <v>13.72</v>
      </c>
      <c r="D1864">
        <v>3</v>
      </c>
      <c r="E1864">
        <v>0.05</v>
      </c>
      <c r="F1864" s="5">
        <f>DetailTicketJuilletAout2021[[#This Row],[Qte]]*(DetailTicketJuilletAout2021[[#This Row],[PrixUnit]]*(1-DetailTicketJuilletAout2021[[#This Row],[Remise%]]))</f>
        <v>39.102000000000004</v>
      </c>
    </row>
    <row r="1865" spans="1:6" x14ac:dyDescent="0.25">
      <c r="A1865">
        <v>21988</v>
      </c>
      <c r="B1865">
        <v>61</v>
      </c>
      <c r="C1865">
        <v>21.65</v>
      </c>
      <c r="D1865">
        <v>4</v>
      </c>
      <c r="E1865">
        <v>0</v>
      </c>
      <c r="F1865" s="5">
        <f>DetailTicketJuilletAout2021[[#This Row],[Qte]]*(DetailTicketJuilletAout2021[[#This Row],[PrixUnit]]*(1-DetailTicketJuilletAout2021[[#This Row],[Remise%]]))</f>
        <v>86.6</v>
      </c>
    </row>
    <row r="1866" spans="1:6" x14ac:dyDescent="0.25">
      <c r="A1866">
        <v>21989</v>
      </c>
      <c r="B1866">
        <v>75</v>
      </c>
      <c r="C1866">
        <v>5.95</v>
      </c>
      <c r="D1866">
        <v>4</v>
      </c>
      <c r="E1866">
        <v>0</v>
      </c>
      <c r="F1866" s="5">
        <f>DetailTicketJuilletAout2021[[#This Row],[Qte]]*(DetailTicketJuilletAout2021[[#This Row],[PrixUnit]]*(1-DetailTicketJuilletAout2021[[#This Row],[Remise%]]))</f>
        <v>23.8</v>
      </c>
    </row>
    <row r="1867" spans="1:6" x14ac:dyDescent="0.25">
      <c r="A1867">
        <v>21990</v>
      </c>
      <c r="B1867">
        <v>7</v>
      </c>
      <c r="C1867">
        <v>22.87</v>
      </c>
      <c r="D1867">
        <v>3</v>
      </c>
      <c r="E1867">
        <v>0.05</v>
      </c>
      <c r="F1867" s="5">
        <f>DetailTicketJuilletAout2021[[#This Row],[Qte]]*(DetailTicketJuilletAout2021[[#This Row],[PrixUnit]]*(1-DetailTicketJuilletAout2021[[#This Row],[Remise%]]))</f>
        <v>65.179500000000004</v>
      </c>
    </row>
    <row r="1868" spans="1:6" x14ac:dyDescent="0.25">
      <c r="A1868">
        <v>21990</v>
      </c>
      <c r="B1868">
        <v>52</v>
      </c>
      <c r="C1868">
        <v>5.34</v>
      </c>
      <c r="D1868">
        <v>4</v>
      </c>
      <c r="E1868">
        <v>0.05</v>
      </c>
      <c r="F1868" s="5">
        <f>DetailTicketJuilletAout2021[[#This Row],[Qte]]*(DetailTicketJuilletAout2021[[#This Row],[PrixUnit]]*(1-DetailTicketJuilletAout2021[[#This Row],[Remise%]]))</f>
        <v>20.291999999999998</v>
      </c>
    </row>
    <row r="1869" spans="1:6" x14ac:dyDescent="0.25">
      <c r="A1869">
        <v>21991</v>
      </c>
      <c r="B1869">
        <v>7</v>
      </c>
      <c r="C1869">
        <v>22.87</v>
      </c>
      <c r="D1869">
        <v>4</v>
      </c>
      <c r="E1869">
        <v>0</v>
      </c>
      <c r="F1869" s="5">
        <f>DetailTicketJuilletAout2021[[#This Row],[Qte]]*(DetailTicketJuilletAout2021[[#This Row],[PrixUnit]]*(1-DetailTicketJuilletAout2021[[#This Row],[Remise%]]))</f>
        <v>91.48</v>
      </c>
    </row>
    <row r="1870" spans="1:6" x14ac:dyDescent="0.25">
      <c r="A1870">
        <v>21991</v>
      </c>
      <c r="B1870">
        <v>16</v>
      </c>
      <c r="C1870">
        <v>13.26</v>
      </c>
      <c r="D1870">
        <v>4</v>
      </c>
      <c r="E1870">
        <v>0</v>
      </c>
      <c r="F1870" s="5">
        <f>DetailTicketJuilletAout2021[[#This Row],[Qte]]*(DetailTicketJuilletAout2021[[#This Row],[PrixUnit]]*(1-DetailTicketJuilletAout2021[[#This Row],[Remise%]]))</f>
        <v>53.04</v>
      </c>
    </row>
    <row r="1871" spans="1:6" x14ac:dyDescent="0.25">
      <c r="A1871">
        <v>21991</v>
      </c>
      <c r="B1871">
        <v>41</v>
      </c>
      <c r="C1871">
        <v>7.32</v>
      </c>
      <c r="D1871">
        <v>4</v>
      </c>
      <c r="E1871">
        <v>0</v>
      </c>
      <c r="F1871" s="5">
        <f>DetailTicketJuilletAout2021[[#This Row],[Qte]]*(DetailTicketJuilletAout2021[[#This Row],[PrixUnit]]*(1-DetailTicketJuilletAout2021[[#This Row],[Remise%]]))</f>
        <v>29.28</v>
      </c>
    </row>
    <row r="1872" spans="1:6" x14ac:dyDescent="0.25">
      <c r="A1872">
        <v>21992</v>
      </c>
      <c r="B1872">
        <v>19</v>
      </c>
      <c r="C1872">
        <v>7.01</v>
      </c>
      <c r="D1872">
        <v>4</v>
      </c>
      <c r="E1872">
        <v>0</v>
      </c>
      <c r="F1872" s="5">
        <f>DetailTicketJuilletAout2021[[#This Row],[Qte]]*(DetailTicketJuilletAout2021[[#This Row],[PrixUnit]]*(1-DetailTicketJuilletAout2021[[#This Row],[Remise%]]))</f>
        <v>28.04</v>
      </c>
    </row>
    <row r="1873" spans="1:6" x14ac:dyDescent="0.25">
      <c r="A1873">
        <v>21992</v>
      </c>
      <c r="B1873">
        <v>49</v>
      </c>
      <c r="C1873">
        <v>15.24</v>
      </c>
      <c r="D1873">
        <v>4</v>
      </c>
      <c r="E1873">
        <v>0</v>
      </c>
      <c r="F1873" s="5">
        <f>DetailTicketJuilletAout2021[[#This Row],[Qte]]*(DetailTicketJuilletAout2021[[#This Row],[PrixUnit]]*(1-DetailTicketJuilletAout2021[[#This Row],[Remise%]]))</f>
        <v>60.96</v>
      </c>
    </row>
    <row r="1874" spans="1:6" x14ac:dyDescent="0.25">
      <c r="A1874">
        <v>21992</v>
      </c>
      <c r="B1874">
        <v>61</v>
      </c>
      <c r="C1874">
        <v>21.65</v>
      </c>
      <c r="D1874">
        <v>4</v>
      </c>
      <c r="E1874">
        <v>0</v>
      </c>
      <c r="F1874" s="5">
        <f>DetailTicketJuilletAout2021[[#This Row],[Qte]]*(DetailTicketJuilletAout2021[[#This Row],[PrixUnit]]*(1-DetailTicketJuilletAout2021[[#This Row],[Remise%]]))</f>
        <v>86.6</v>
      </c>
    </row>
    <row r="1875" spans="1:6" x14ac:dyDescent="0.25">
      <c r="A1875">
        <v>21993</v>
      </c>
      <c r="B1875">
        <v>1</v>
      </c>
      <c r="C1875">
        <v>13.72</v>
      </c>
      <c r="D1875">
        <v>4</v>
      </c>
      <c r="E1875">
        <v>0</v>
      </c>
      <c r="F1875" s="5">
        <f>DetailTicketJuilletAout2021[[#This Row],[Qte]]*(DetailTicketJuilletAout2021[[#This Row],[PrixUnit]]*(1-DetailTicketJuilletAout2021[[#This Row],[Remise%]]))</f>
        <v>54.88</v>
      </c>
    </row>
    <row r="1876" spans="1:6" x14ac:dyDescent="0.25">
      <c r="A1876">
        <v>21993</v>
      </c>
      <c r="B1876">
        <v>17</v>
      </c>
      <c r="C1876">
        <v>29.73</v>
      </c>
      <c r="D1876">
        <v>4</v>
      </c>
      <c r="E1876">
        <v>0</v>
      </c>
      <c r="F1876" s="5">
        <f>DetailTicketJuilletAout2021[[#This Row],[Qte]]*(DetailTicketJuilletAout2021[[#This Row],[PrixUnit]]*(1-DetailTicketJuilletAout2021[[#This Row],[Remise%]]))</f>
        <v>118.92</v>
      </c>
    </row>
    <row r="1877" spans="1:6" x14ac:dyDescent="0.25">
      <c r="A1877">
        <v>21993</v>
      </c>
      <c r="B1877">
        <v>67</v>
      </c>
      <c r="C1877">
        <v>10.67</v>
      </c>
      <c r="D1877">
        <v>4</v>
      </c>
      <c r="E1877">
        <v>0</v>
      </c>
      <c r="F1877" s="5">
        <f>DetailTicketJuilletAout2021[[#This Row],[Qte]]*(DetailTicketJuilletAout2021[[#This Row],[PrixUnit]]*(1-DetailTicketJuilletAout2021[[#This Row],[Remise%]]))</f>
        <v>42.68</v>
      </c>
    </row>
    <row r="1878" spans="1:6" x14ac:dyDescent="0.25">
      <c r="A1878">
        <v>21994</v>
      </c>
      <c r="B1878">
        <v>11</v>
      </c>
      <c r="C1878">
        <v>16.010000000000002</v>
      </c>
      <c r="D1878">
        <v>3</v>
      </c>
      <c r="E1878">
        <v>0.25</v>
      </c>
      <c r="F1878" s="5">
        <f>DetailTicketJuilletAout2021[[#This Row],[Qte]]*(DetailTicketJuilletAout2021[[#This Row],[PrixUnit]]*(1-DetailTicketJuilletAout2021[[#This Row],[Remise%]]))</f>
        <v>36.022500000000001</v>
      </c>
    </row>
    <row r="1879" spans="1:6" x14ac:dyDescent="0.25">
      <c r="A1879">
        <v>21994</v>
      </c>
      <c r="B1879">
        <v>29</v>
      </c>
      <c r="C1879">
        <v>94.37</v>
      </c>
      <c r="D1879">
        <v>4</v>
      </c>
      <c r="E1879">
        <v>0.25</v>
      </c>
      <c r="F1879" s="5">
        <f>DetailTicketJuilletAout2021[[#This Row],[Qte]]*(DetailTicketJuilletAout2021[[#This Row],[PrixUnit]]*(1-DetailTicketJuilletAout2021[[#This Row],[Remise%]]))</f>
        <v>283.11</v>
      </c>
    </row>
    <row r="1880" spans="1:6" x14ac:dyDescent="0.25">
      <c r="A1880">
        <v>21995</v>
      </c>
      <c r="B1880">
        <v>4</v>
      </c>
      <c r="C1880">
        <v>16.77</v>
      </c>
      <c r="D1880">
        <v>3</v>
      </c>
      <c r="E1880">
        <v>0.25</v>
      </c>
      <c r="F1880" s="5">
        <f>DetailTicketJuilletAout2021[[#This Row],[Qte]]*(DetailTicketJuilletAout2021[[#This Row],[PrixUnit]]*(1-DetailTicketJuilletAout2021[[#This Row],[Remise%]]))</f>
        <v>37.732500000000002</v>
      </c>
    </row>
    <row r="1881" spans="1:6" x14ac:dyDescent="0.25">
      <c r="A1881">
        <v>21995</v>
      </c>
      <c r="B1881">
        <v>33</v>
      </c>
      <c r="C1881">
        <v>1.83</v>
      </c>
      <c r="D1881">
        <v>3</v>
      </c>
      <c r="E1881">
        <v>0.25</v>
      </c>
      <c r="F1881" s="5">
        <f>DetailTicketJuilletAout2021[[#This Row],[Qte]]*(DetailTicketJuilletAout2021[[#This Row],[PrixUnit]]*(1-DetailTicketJuilletAout2021[[#This Row],[Remise%]]))</f>
        <v>4.1174999999999997</v>
      </c>
    </row>
    <row r="1882" spans="1:6" x14ac:dyDescent="0.25">
      <c r="A1882">
        <v>21995</v>
      </c>
      <c r="B1882">
        <v>58</v>
      </c>
      <c r="C1882">
        <v>10.06</v>
      </c>
      <c r="D1882">
        <v>4</v>
      </c>
      <c r="E1882">
        <v>0</v>
      </c>
      <c r="F1882" s="5">
        <f>DetailTicketJuilletAout2021[[#This Row],[Qte]]*(DetailTicketJuilletAout2021[[#This Row],[PrixUnit]]*(1-DetailTicketJuilletAout2021[[#This Row],[Remise%]]))</f>
        <v>40.24</v>
      </c>
    </row>
    <row r="1883" spans="1:6" x14ac:dyDescent="0.25">
      <c r="A1883">
        <v>21996</v>
      </c>
      <c r="B1883">
        <v>71</v>
      </c>
      <c r="C1883">
        <v>16.46</v>
      </c>
      <c r="D1883">
        <v>3</v>
      </c>
      <c r="E1883">
        <v>0</v>
      </c>
      <c r="F1883" s="5">
        <f>DetailTicketJuilletAout2021[[#This Row],[Qte]]*(DetailTicketJuilletAout2021[[#This Row],[PrixUnit]]*(1-DetailTicketJuilletAout2021[[#This Row],[Remise%]]))</f>
        <v>49.38</v>
      </c>
    </row>
    <row r="1884" spans="1:6" x14ac:dyDescent="0.25">
      <c r="A1884">
        <v>21997</v>
      </c>
      <c r="B1884">
        <v>17</v>
      </c>
      <c r="C1884">
        <v>29.73</v>
      </c>
      <c r="D1884">
        <v>4</v>
      </c>
      <c r="E1884">
        <v>0</v>
      </c>
      <c r="F1884" s="5">
        <f>DetailTicketJuilletAout2021[[#This Row],[Qte]]*(DetailTicketJuilletAout2021[[#This Row],[PrixUnit]]*(1-DetailTicketJuilletAout2021[[#This Row],[Remise%]]))</f>
        <v>118.92</v>
      </c>
    </row>
    <row r="1885" spans="1:6" x14ac:dyDescent="0.25">
      <c r="A1885">
        <v>21997</v>
      </c>
      <c r="B1885">
        <v>33</v>
      </c>
      <c r="C1885">
        <v>1.83</v>
      </c>
      <c r="D1885">
        <v>3</v>
      </c>
      <c r="E1885">
        <v>0</v>
      </c>
      <c r="F1885" s="5">
        <f>DetailTicketJuilletAout2021[[#This Row],[Qte]]*(DetailTicketJuilletAout2021[[#This Row],[PrixUnit]]*(1-DetailTicketJuilletAout2021[[#This Row],[Remise%]]))</f>
        <v>5.49</v>
      </c>
    </row>
    <row r="1886" spans="1:6" x14ac:dyDescent="0.25">
      <c r="A1886">
        <v>21997</v>
      </c>
      <c r="B1886">
        <v>54</v>
      </c>
      <c r="C1886">
        <v>5.64</v>
      </c>
      <c r="D1886">
        <v>4</v>
      </c>
      <c r="E1886">
        <v>0</v>
      </c>
      <c r="F1886" s="5">
        <f>DetailTicketJuilletAout2021[[#This Row],[Qte]]*(DetailTicketJuilletAout2021[[#This Row],[PrixUnit]]*(1-DetailTicketJuilletAout2021[[#This Row],[Remise%]]))</f>
        <v>22.56</v>
      </c>
    </row>
    <row r="1887" spans="1:6" x14ac:dyDescent="0.25">
      <c r="A1887">
        <v>21998</v>
      </c>
      <c r="B1887">
        <v>16</v>
      </c>
      <c r="C1887">
        <v>13.26</v>
      </c>
      <c r="D1887">
        <v>4</v>
      </c>
      <c r="E1887">
        <v>0</v>
      </c>
      <c r="F1887" s="5">
        <f>DetailTicketJuilletAout2021[[#This Row],[Qte]]*(DetailTicketJuilletAout2021[[#This Row],[PrixUnit]]*(1-DetailTicketJuilletAout2021[[#This Row],[Remise%]]))</f>
        <v>53.04</v>
      </c>
    </row>
    <row r="1888" spans="1:6" x14ac:dyDescent="0.25">
      <c r="A1888">
        <v>21998</v>
      </c>
      <c r="B1888">
        <v>32</v>
      </c>
      <c r="C1888">
        <v>24.39</v>
      </c>
      <c r="D1888">
        <v>4</v>
      </c>
      <c r="E1888">
        <v>0</v>
      </c>
      <c r="F1888" s="5">
        <f>DetailTicketJuilletAout2021[[#This Row],[Qte]]*(DetailTicketJuilletAout2021[[#This Row],[PrixUnit]]*(1-DetailTicketJuilletAout2021[[#This Row],[Remise%]]))</f>
        <v>97.56</v>
      </c>
    </row>
    <row r="1889" spans="1:6" x14ac:dyDescent="0.25">
      <c r="A1889">
        <v>21998</v>
      </c>
      <c r="B1889">
        <v>57</v>
      </c>
      <c r="C1889">
        <v>14.94</v>
      </c>
      <c r="D1889">
        <v>3</v>
      </c>
      <c r="E1889">
        <v>0</v>
      </c>
      <c r="F1889" s="5">
        <f>DetailTicketJuilletAout2021[[#This Row],[Qte]]*(DetailTicketJuilletAout2021[[#This Row],[PrixUnit]]*(1-DetailTicketJuilletAout2021[[#This Row],[Remise%]]))</f>
        <v>44.82</v>
      </c>
    </row>
    <row r="1890" spans="1:6" x14ac:dyDescent="0.25">
      <c r="A1890">
        <v>21999</v>
      </c>
      <c r="B1890">
        <v>30</v>
      </c>
      <c r="C1890">
        <v>19.670000000000002</v>
      </c>
      <c r="D1890">
        <v>3</v>
      </c>
      <c r="E1890">
        <v>0</v>
      </c>
      <c r="F1890" s="5">
        <f>DetailTicketJuilletAout2021[[#This Row],[Qte]]*(DetailTicketJuilletAout2021[[#This Row],[PrixUnit]]*(1-DetailTicketJuilletAout2021[[#This Row],[Remise%]]))</f>
        <v>59.010000000000005</v>
      </c>
    </row>
    <row r="1891" spans="1:6" x14ac:dyDescent="0.25">
      <c r="A1891">
        <v>21999</v>
      </c>
      <c r="B1891">
        <v>60</v>
      </c>
      <c r="C1891">
        <v>25.92</v>
      </c>
      <c r="D1891">
        <v>4</v>
      </c>
      <c r="E1891">
        <v>0</v>
      </c>
      <c r="F1891" s="5">
        <f>DetailTicketJuilletAout2021[[#This Row],[Qte]]*(DetailTicketJuilletAout2021[[#This Row],[PrixUnit]]*(1-DetailTicketJuilletAout2021[[#This Row],[Remise%]]))</f>
        <v>103.68</v>
      </c>
    </row>
    <row r="1892" spans="1:6" x14ac:dyDescent="0.25">
      <c r="A1892">
        <v>22000</v>
      </c>
      <c r="B1892">
        <v>1</v>
      </c>
      <c r="C1892">
        <v>13.72</v>
      </c>
      <c r="D1892">
        <v>4</v>
      </c>
      <c r="E1892">
        <v>0.25</v>
      </c>
      <c r="F1892" s="5">
        <f>DetailTicketJuilletAout2021[[#This Row],[Qte]]*(DetailTicketJuilletAout2021[[#This Row],[PrixUnit]]*(1-DetailTicketJuilletAout2021[[#This Row],[Remise%]]))</f>
        <v>41.160000000000004</v>
      </c>
    </row>
    <row r="1893" spans="1:6" x14ac:dyDescent="0.25">
      <c r="A1893">
        <v>22000</v>
      </c>
      <c r="B1893">
        <v>60</v>
      </c>
      <c r="C1893">
        <v>25.92</v>
      </c>
      <c r="D1893">
        <v>3</v>
      </c>
      <c r="E1893">
        <v>0.25</v>
      </c>
      <c r="F1893" s="5">
        <f>DetailTicketJuilletAout2021[[#This Row],[Qte]]*(DetailTicketJuilletAout2021[[#This Row],[PrixUnit]]*(1-DetailTicketJuilletAout2021[[#This Row],[Remise%]]))</f>
        <v>58.320000000000007</v>
      </c>
    </row>
    <row r="1894" spans="1:6" x14ac:dyDescent="0.25">
      <c r="A1894">
        <v>22001</v>
      </c>
      <c r="B1894">
        <v>16</v>
      </c>
      <c r="C1894">
        <v>13.26</v>
      </c>
      <c r="D1894">
        <v>3</v>
      </c>
      <c r="E1894">
        <v>0</v>
      </c>
      <c r="F1894" s="5">
        <f>DetailTicketJuilletAout2021[[#This Row],[Qte]]*(DetailTicketJuilletAout2021[[#This Row],[PrixUnit]]*(1-DetailTicketJuilletAout2021[[#This Row],[Remise%]]))</f>
        <v>39.78</v>
      </c>
    </row>
    <row r="1895" spans="1:6" x14ac:dyDescent="0.25">
      <c r="A1895">
        <v>22001</v>
      </c>
      <c r="B1895">
        <v>25</v>
      </c>
      <c r="C1895">
        <v>10.67</v>
      </c>
      <c r="D1895">
        <v>3</v>
      </c>
      <c r="E1895">
        <v>0</v>
      </c>
      <c r="F1895" s="5">
        <f>DetailTicketJuilletAout2021[[#This Row],[Qte]]*(DetailTicketJuilletAout2021[[#This Row],[PrixUnit]]*(1-DetailTicketJuilletAout2021[[#This Row],[Remise%]]))</f>
        <v>32.01</v>
      </c>
    </row>
    <row r="1896" spans="1:6" x14ac:dyDescent="0.25">
      <c r="A1896">
        <v>22001</v>
      </c>
      <c r="B1896">
        <v>40</v>
      </c>
      <c r="C1896">
        <v>14.03</v>
      </c>
      <c r="D1896">
        <v>3</v>
      </c>
      <c r="E1896">
        <v>0</v>
      </c>
      <c r="F1896" s="5">
        <f>DetailTicketJuilletAout2021[[#This Row],[Qte]]*(DetailTicketJuilletAout2021[[#This Row],[PrixUnit]]*(1-DetailTicketJuilletAout2021[[#This Row],[Remise%]]))</f>
        <v>42.089999999999996</v>
      </c>
    </row>
    <row r="1897" spans="1:6" x14ac:dyDescent="0.25">
      <c r="A1897">
        <v>22002</v>
      </c>
      <c r="B1897">
        <v>50</v>
      </c>
      <c r="C1897">
        <v>12.35</v>
      </c>
      <c r="D1897">
        <v>3</v>
      </c>
      <c r="E1897">
        <v>0</v>
      </c>
      <c r="F1897" s="5">
        <f>DetailTicketJuilletAout2021[[#This Row],[Qte]]*(DetailTicketJuilletAout2021[[#This Row],[PrixUnit]]*(1-DetailTicketJuilletAout2021[[#This Row],[Remise%]]))</f>
        <v>37.049999999999997</v>
      </c>
    </row>
    <row r="1898" spans="1:6" x14ac:dyDescent="0.25">
      <c r="A1898">
        <v>22003</v>
      </c>
      <c r="B1898">
        <v>35</v>
      </c>
      <c r="C1898">
        <v>13.72</v>
      </c>
      <c r="D1898">
        <v>4</v>
      </c>
      <c r="E1898">
        <v>0</v>
      </c>
      <c r="F1898" s="5">
        <f>DetailTicketJuilletAout2021[[#This Row],[Qte]]*(DetailTicketJuilletAout2021[[#This Row],[PrixUnit]]*(1-DetailTicketJuilletAout2021[[#This Row],[Remise%]]))</f>
        <v>54.88</v>
      </c>
    </row>
    <row r="1899" spans="1:6" x14ac:dyDescent="0.25">
      <c r="A1899">
        <v>22003</v>
      </c>
      <c r="B1899">
        <v>63</v>
      </c>
      <c r="C1899">
        <v>33.54</v>
      </c>
      <c r="D1899">
        <v>3</v>
      </c>
      <c r="E1899">
        <v>0</v>
      </c>
      <c r="F1899" s="5">
        <f>DetailTicketJuilletAout2021[[#This Row],[Qte]]*(DetailTicketJuilletAout2021[[#This Row],[PrixUnit]]*(1-DetailTicketJuilletAout2021[[#This Row],[Remise%]]))</f>
        <v>100.62</v>
      </c>
    </row>
    <row r="1900" spans="1:6" x14ac:dyDescent="0.25">
      <c r="A1900">
        <v>22004</v>
      </c>
      <c r="B1900">
        <v>17</v>
      </c>
      <c r="C1900">
        <v>29.73</v>
      </c>
      <c r="D1900">
        <v>4</v>
      </c>
      <c r="E1900">
        <v>0</v>
      </c>
      <c r="F1900" s="5">
        <f>DetailTicketJuilletAout2021[[#This Row],[Qte]]*(DetailTicketJuilletAout2021[[#This Row],[PrixUnit]]*(1-DetailTicketJuilletAout2021[[#This Row],[Remise%]]))</f>
        <v>118.92</v>
      </c>
    </row>
    <row r="1901" spans="1:6" x14ac:dyDescent="0.25">
      <c r="A1901">
        <v>22004</v>
      </c>
      <c r="B1901">
        <v>24</v>
      </c>
      <c r="C1901">
        <v>3.35</v>
      </c>
      <c r="D1901">
        <v>3</v>
      </c>
      <c r="E1901">
        <v>0</v>
      </c>
      <c r="F1901" s="5">
        <f>DetailTicketJuilletAout2021[[#This Row],[Qte]]*(DetailTicketJuilletAout2021[[#This Row],[PrixUnit]]*(1-DetailTicketJuilletAout2021[[#This Row],[Remise%]]))</f>
        <v>10.050000000000001</v>
      </c>
    </row>
    <row r="1902" spans="1:6" x14ac:dyDescent="0.25">
      <c r="A1902">
        <v>22005</v>
      </c>
      <c r="B1902">
        <v>42</v>
      </c>
      <c r="C1902">
        <v>10.67</v>
      </c>
      <c r="D1902">
        <v>4</v>
      </c>
      <c r="E1902">
        <v>0.2</v>
      </c>
      <c r="F1902" s="5">
        <f>DetailTicketJuilletAout2021[[#This Row],[Qte]]*(DetailTicketJuilletAout2021[[#This Row],[PrixUnit]]*(1-DetailTicketJuilletAout2021[[#This Row],[Remise%]]))</f>
        <v>34.143999999999998</v>
      </c>
    </row>
    <row r="1903" spans="1:6" x14ac:dyDescent="0.25">
      <c r="A1903">
        <v>22005</v>
      </c>
      <c r="B1903">
        <v>43</v>
      </c>
      <c r="C1903">
        <v>35.06</v>
      </c>
      <c r="D1903">
        <v>4</v>
      </c>
      <c r="E1903">
        <v>0.2</v>
      </c>
      <c r="F1903" s="5">
        <f>DetailTicketJuilletAout2021[[#This Row],[Qte]]*(DetailTicketJuilletAout2021[[#This Row],[PrixUnit]]*(1-DetailTicketJuilletAout2021[[#This Row],[Remise%]]))</f>
        <v>112.19200000000001</v>
      </c>
    </row>
    <row r="1904" spans="1:6" x14ac:dyDescent="0.25">
      <c r="A1904">
        <v>22005</v>
      </c>
      <c r="B1904">
        <v>67</v>
      </c>
      <c r="C1904">
        <v>10.67</v>
      </c>
      <c r="D1904">
        <v>3</v>
      </c>
      <c r="E1904">
        <v>0.2</v>
      </c>
      <c r="F1904" s="5">
        <f>DetailTicketJuilletAout2021[[#This Row],[Qte]]*(DetailTicketJuilletAout2021[[#This Row],[PrixUnit]]*(1-DetailTicketJuilletAout2021[[#This Row],[Remise%]]))</f>
        <v>25.607999999999997</v>
      </c>
    </row>
    <row r="1905" spans="1:6" x14ac:dyDescent="0.25">
      <c r="A1905">
        <v>22006</v>
      </c>
      <c r="B1905">
        <v>2</v>
      </c>
      <c r="C1905">
        <v>14.48</v>
      </c>
      <c r="D1905">
        <v>1</v>
      </c>
      <c r="E1905">
        <v>0</v>
      </c>
      <c r="F1905" s="5">
        <f>DetailTicketJuilletAout2021[[#This Row],[Qte]]*(DetailTicketJuilletAout2021[[#This Row],[PrixUnit]]*(1-DetailTicketJuilletAout2021[[#This Row],[Remise%]]))</f>
        <v>14.48</v>
      </c>
    </row>
    <row r="1906" spans="1:6" x14ac:dyDescent="0.25">
      <c r="A1906">
        <v>22006</v>
      </c>
      <c r="B1906">
        <v>10</v>
      </c>
      <c r="C1906">
        <v>23.63</v>
      </c>
      <c r="D1906">
        <v>3</v>
      </c>
      <c r="E1906">
        <v>0.1</v>
      </c>
      <c r="F1906" s="5">
        <f>DetailTicketJuilletAout2021[[#This Row],[Qte]]*(DetailTicketJuilletAout2021[[#This Row],[PrixUnit]]*(1-DetailTicketJuilletAout2021[[#This Row],[Remise%]]))</f>
        <v>63.801000000000002</v>
      </c>
    </row>
    <row r="1907" spans="1:6" x14ac:dyDescent="0.25">
      <c r="A1907">
        <v>22006</v>
      </c>
      <c r="B1907">
        <v>28</v>
      </c>
      <c r="C1907">
        <v>34.76</v>
      </c>
      <c r="D1907">
        <v>3</v>
      </c>
      <c r="E1907">
        <v>0.1</v>
      </c>
      <c r="F1907" s="5">
        <f>DetailTicketJuilletAout2021[[#This Row],[Qte]]*(DetailTicketJuilletAout2021[[#This Row],[PrixUnit]]*(1-DetailTicketJuilletAout2021[[#This Row],[Remise%]]))</f>
        <v>93.852000000000004</v>
      </c>
    </row>
    <row r="1908" spans="1:6" x14ac:dyDescent="0.25">
      <c r="A1908">
        <v>22006</v>
      </c>
      <c r="B1908">
        <v>44</v>
      </c>
      <c r="C1908">
        <v>14.83</v>
      </c>
      <c r="D1908">
        <v>4</v>
      </c>
      <c r="E1908">
        <v>0</v>
      </c>
      <c r="F1908" s="5">
        <f>DetailTicketJuilletAout2021[[#This Row],[Qte]]*(DetailTicketJuilletAout2021[[#This Row],[PrixUnit]]*(1-DetailTicketJuilletAout2021[[#This Row],[Remise%]]))</f>
        <v>59.32</v>
      </c>
    </row>
    <row r="1909" spans="1:6" x14ac:dyDescent="0.25">
      <c r="A1909">
        <v>22006</v>
      </c>
      <c r="B1909">
        <v>46</v>
      </c>
      <c r="C1909">
        <v>9.15</v>
      </c>
      <c r="D1909">
        <v>1</v>
      </c>
      <c r="E1909">
        <v>0</v>
      </c>
      <c r="F1909" s="5">
        <f>DetailTicketJuilletAout2021[[#This Row],[Qte]]*(DetailTicketJuilletAout2021[[#This Row],[PrixUnit]]*(1-DetailTicketJuilletAout2021[[#This Row],[Remise%]]))</f>
        <v>9.15</v>
      </c>
    </row>
    <row r="1910" spans="1:6" x14ac:dyDescent="0.25">
      <c r="A1910">
        <v>22006</v>
      </c>
      <c r="B1910">
        <v>70</v>
      </c>
      <c r="C1910">
        <v>11.43</v>
      </c>
      <c r="D1910">
        <v>1</v>
      </c>
      <c r="E1910">
        <v>0</v>
      </c>
      <c r="F1910" s="5">
        <f>DetailTicketJuilletAout2021[[#This Row],[Qte]]*(DetailTicketJuilletAout2021[[#This Row],[PrixUnit]]*(1-DetailTicketJuilletAout2021[[#This Row],[Remise%]]))</f>
        <v>11.43</v>
      </c>
    </row>
    <row r="1911" spans="1:6" x14ac:dyDescent="0.25">
      <c r="A1911">
        <v>22006</v>
      </c>
      <c r="B1911">
        <v>75</v>
      </c>
      <c r="C1911">
        <v>5.95</v>
      </c>
      <c r="D1911">
        <v>4</v>
      </c>
      <c r="E1911">
        <v>0</v>
      </c>
      <c r="F1911" s="5">
        <f>DetailTicketJuilletAout2021[[#This Row],[Qte]]*(DetailTicketJuilletAout2021[[#This Row],[PrixUnit]]*(1-DetailTicketJuilletAout2021[[#This Row],[Remise%]]))</f>
        <v>23.8</v>
      </c>
    </row>
    <row r="1912" spans="1:6" x14ac:dyDescent="0.25">
      <c r="A1912">
        <v>22006</v>
      </c>
      <c r="B1912">
        <v>78</v>
      </c>
      <c r="C1912">
        <v>16.77</v>
      </c>
      <c r="D1912">
        <v>3</v>
      </c>
      <c r="E1912">
        <v>0</v>
      </c>
      <c r="F1912" s="5">
        <f>DetailTicketJuilletAout2021[[#This Row],[Qte]]*(DetailTicketJuilletAout2021[[#This Row],[PrixUnit]]*(1-DetailTicketJuilletAout2021[[#This Row],[Remise%]]))</f>
        <v>50.31</v>
      </c>
    </row>
    <row r="1913" spans="1:6" x14ac:dyDescent="0.25">
      <c r="A1913">
        <v>22006</v>
      </c>
      <c r="B1913">
        <v>82</v>
      </c>
      <c r="C1913">
        <v>6.59</v>
      </c>
      <c r="D1913">
        <v>1</v>
      </c>
      <c r="E1913">
        <v>0</v>
      </c>
      <c r="F1913" s="5">
        <f>DetailTicketJuilletAout2021[[#This Row],[Qte]]*(DetailTicketJuilletAout2021[[#This Row],[PrixUnit]]*(1-DetailTicketJuilletAout2021[[#This Row],[Remise%]]))</f>
        <v>6.59</v>
      </c>
    </row>
    <row r="1914" spans="1:6" x14ac:dyDescent="0.25">
      <c r="A1914">
        <v>22006</v>
      </c>
      <c r="B1914">
        <v>598</v>
      </c>
      <c r="C1914">
        <v>7.24</v>
      </c>
      <c r="D1914">
        <v>1</v>
      </c>
      <c r="E1914">
        <v>0</v>
      </c>
      <c r="F1914" s="5">
        <f>DetailTicketJuilletAout2021[[#This Row],[Qte]]*(DetailTicketJuilletAout2021[[#This Row],[PrixUnit]]*(1-DetailTicketJuilletAout2021[[#This Row],[Remise%]]))</f>
        <v>7.24</v>
      </c>
    </row>
    <row r="1915" spans="1:6" x14ac:dyDescent="0.25">
      <c r="A1915">
        <v>22007</v>
      </c>
      <c r="B1915">
        <v>36</v>
      </c>
      <c r="C1915">
        <v>14.48</v>
      </c>
      <c r="D1915">
        <v>3</v>
      </c>
      <c r="E1915">
        <v>0.15</v>
      </c>
      <c r="F1915" s="5">
        <f>DetailTicketJuilletAout2021[[#This Row],[Qte]]*(DetailTicketJuilletAout2021[[#This Row],[PrixUnit]]*(1-DetailTicketJuilletAout2021[[#This Row],[Remise%]]))</f>
        <v>36.923999999999999</v>
      </c>
    </row>
    <row r="1916" spans="1:6" x14ac:dyDescent="0.25">
      <c r="A1916">
        <v>22007</v>
      </c>
      <c r="B1916">
        <v>52</v>
      </c>
      <c r="C1916">
        <v>5.34</v>
      </c>
      <c r="D1916">
        <v>4</v>
      </c>
      <c r="E1916">
        <v>0.15</v>
      </c>
      <c r="F1916" s="5">
        <f>DetailTicketJuilletAout2021[[#This Row],[Qte]]*(DetailTicketJuilletAout2021[[#This Row],[PrixUnit]]*(1-DetailTicketJuilletAout2021[[#This Row],[Remise%]]))</f>
        <v>18.155999999999999</v>
      </c>
    </row>
    <row r="1917" spans="1:6" x14ac:dyDescent="0.25">
      <c r="A1917">
        <v>22008</v>
      </c>
      <c r="B1917">
        <v>11</v>
      </c>
      <c r="C1917">
        <v>16.010000000000002</v>
      </c>
      <c r="D1917">
        <v>4</v>
      </c>
      <c r="E1917">
        <v>0</v>
      </c>
      <c r="F1917" s="5">
        <f>DetailTicketJuilletAout2021[[#This Row],[Qte]]*(DetailTicketJuilletAout2021[[#This Row],[PrixUnit]]*(1-DetailTicketJuilletAout2021[[#This Row],[Remise%]]))</f>
        <v>64.040000000000006</v>
      </c>
    </row>
    <row r="1918" spans="1:6" x14ac:dyDescent="0.25">
      <c r="A1918">
        <v>22008</v>
      </c>
      <c r="B1918">
        <v>13</v>
      </c>
      <c r="C1918">
        <v>4.57</v>
      </c>
      <c r="D1918">
        <v>4</v>
      </c>
      <c r="E1918">
        <v>0</v>
      </c>
      <c r="F1918" s="5">
        <f>DetailTicketJuilletAout2021[[#This Row],[Qte]]*(DetailTicketJuilletAout2021[[#This Row],[PrixUnit]]*(1-DetailTicketJuilletAout2021[[#This Row],[Remise%]]))</f>
        <v>18.28</v>
      </c>
    </row>
    <row r="1919" spans="1:6" x14ac:dyDescent="0.25">
      <c r="A1919">
        <v>22008</v>
      </c>
      <c r="B1919">
        <v>19</v>
      </c>
      <c r="C1919">
        <v>7.01</v>
      </c>
      <c r="D1919">
        <v>4</v>
      </c>
      <c r="E1919">
        <v>0</v>
      </c>
      <c r="F1919" s="5">
        <f>DetailTicketJuilletAout2021[[#This Row],[Qte]]*(DetailTicketJuilletAout2021[[#This Row],[PrixUnit]]*(1-DetailTicketJuilletAout2021[[#This Row],[Remise%]]))</f>
        <v>28.04</v>
      </c>
    </row>
    <row r="1920" spans="1:6" x14ac:dyDescent="0.25">
      <c r="A1920">
        <v>22008</v>
      </c>
      <c r="B1920">
        <v>72</v>
      </c>
      <c r="C1920">
        <v>26.53</v>
      </c>
      <c r="D1920">
        <v>4</v>
      </c>
      <c r="E1920">
        <v>0</v>
      </c>
      <c r="F1920" s="5">
        <f>DetailTicketJuilletAout2021[[#This Row],[Qte]]*(DetailTicketJuilletAout2021[[#This Row],[PrixUnit]]*(1-DetailTicketJuilletAout2021[[#This Row],[Remise%]]))</f>
        <v>106.12</v>
      </c>
    </row>
    <row r="1921" spans="1:6" x14ac:dyDescent="0.25">
      <c r="A1921">
        <v>22009</v>
      </c>
      <c r="B1921">
        <v>20</v>
      </c>
      <c r="C1921">
        <v>61.74</v>
      </c>
      <c r="D1921">
        <v>4</v>
      </c>
      <c r="E1921">
        <v>0</v>
      </c>
      <c r="F1921" s="5">
        <f>DetailTicketJuilletAout2021[[#This Row],[Qte]]*(DetailTicketJuilletAout2021[[#This Row],[PrixUnit]]*(1-DetailTicketJuilletAout2021[[#This Row],[Remise%]]))</f>
        <v>246.96</v>
      </c>
    </row>
    <row r="1922" spans="1:6" x14ac:dyDescent="0.25">
      <c r="A1922">
        <v>22009</v>
      </c>
      <c r="B1922">
        <v>52</v>
      </c>
      <c r="C1922">
        <v>5.34</v>
      </c>
      <c r="D1922">
        <v>4</v>
      </c>
      <c r="E1922">
        <v>0</v>
      </c>
      <c r="F1922" s="5">
        <f>DetailTicketJuilletAout2021[[#This Row],[Qte]]*(DetailTicketJuilletAout2021[[#This Row],[PrixUnit]]*(1-DetailTicketJuilletAout2021[[#This Row],[Remise%]]))</f>
        <v>21.36</v>
      </c>
    </row>
    <row r="1923" spans="1:6" x14ac:dyDescent="0.25">
      <c r="A1923">
        <v>22009</v>
      </c>
      <c r="B1923">
        <v>76</v>
      </c>
      <c r="C1923">
        <v>13.72</v>
      </c>
      <c r="D1923">
        <v>3</v>
      </c>
      <c r="E1923">
        <v>0</v>
      </c>
      <c r="F1923" s="5">
        <f>DetailTicketJuilletAout2021[[#This Row],[Qte]]*(DetailTicketJuilletAout2021[[#This Row],[PrixUnit]]*(1-DetailTicketJuilletAout2021[[#This Row],[Remise%]]))</f>
        <v>41.160000000000004</v>
      </c>
    </row>
    <row r="1924" spans="1:6" x14ac:dyDescent="0.25">
      <c r="A1924">
        <v>22010</v>
      </c>
      <c r="B1924">
        <v>47</v>
      </c>
      <c r="C1924">
        <v>7.32</v>
      </c>
      <c r="D1924">
        <v>4</v>
      </c>
      <c r="E1924">
        <v>0</v>
      </c>
      <c r="F1924" s="5">
        <f>DetailTicketJuilletAout2021[[#This Row],[Qte]]*(DetailTicketJuilletAout2021[[#This Row],[PrixUnit]]*(1-DetailTicketJuilletAout2021[[#This Row],[Remise%]]))</f>
        <v>29.28</v>
      </c>
    </row>
    <row r="1925" spans="1:6" x14ac:dyDescent="0.25">
      <c r="A1925">
        <v>22010</v>
      </c>
      <c r="B1925">
        <v>76</v>
      </c>
      <c r="C1925">
        <v>13.72</v>
      </c>
      <c r="D1925">
        <v>4</v>
      </c>
      <c r="E1925">
        <v>0</v>
      </c>
      <c r="F1925" s="5">
        <f>DetailTicketJuilletAout2021[[#This Row],[Qte]]*(DetailTicketJuilletAout2021[[#This Row],[PrixUnit]]*(1-DetailTicketJuilletAout2021[[#This Row],[Remise%]]))</f>
        <v>54.88</v>
      </c>
    </row>
    <row r="1926" spans="1:6" x14ac:dyDescent="0.25">
      <c r="A1926">
        <v>22011</v>
      </c>
      <c r="B1926">
        <v>21</v>
      </c>
      <c r="C1926">
        <v>7.62</v>
      </c>
      <c r="D1926">
        <v>4</v>
      </c>
      <c r="E1926">
        <v>0</v>
      </c>
      <c r="F1926" s="5">
        <f>DetailTicketJuilletAout2021[[#This Row],[Qte]]*(DetailTicketJuilletAout2021[[#This Row],[PrixUnit]]*(1-DetailTicketJuilletAout2021[[#This Row],[Remise%]]))</f>
        <v>30.48</v>
      </c>
    </row>
    <row r="1927" spans="1:6" x14ac:dyDescent="0.25">
      <c r="A1927">
        <v>22011</v>
      </c>
      <c r="B1927">
        <v>75</v>
      </c>
      <c r="C1927">
        <v>5.95</v>
      </c>
      <c r="D1927">
        <v>3</v>
      </c>
      <c r="E1927">
        <v>0</v>
      </c>
      <c r="F1927" s="5">
        <f>DetailTicketJuilletAout2021[[#This Row],[Qte]]*(DetailTicketJuilletAout2021[[#This Row],[PrixUnit]]*(1-DetailTicketJuilletAout2021[[#This Row],[Remise%]]))</f>
        <v>17.850000000000001</v>
      </c>
    </row>
    <row r="1928" spans="1:6" x14ac:dyDescent="0.25">
      <c r="A1928">
        <v>22011</v>
      </c>
      <c r="B1928">
        <v>77</v>
      </c>
      <c r="C1928">
        <v>9.91</v>
      </c>
      <c r="D1928">
        <v>4</v>
      </c>
      <c r="E1928">
        <v>0</v>
      </c>
      <c r="F1928" s="5">
        <f>DetailTicketJuilletAout2021[[#This Row],[Qte]]*(DetailTicketJuilletAout2021[[#This Row],[PrixUnit]]*(1-DetailTicketJuilletAout2021[[#This Row],[Remise%]]))</f>
        <v>39.64</v>
      </c>
    </row>
    <row r="1929" spans="1:6" x14ac:dyDescent="0.25">
      <c r="A1929">
        <v>22012</v>
      </c>
      <c r="B1929">
        <v>21</v>
      </c>
      <c r="C1929">
        <v>7.62</v>
      </c>
      <c r="D1929">
        <v>3</v>
      </c>
      <c r="E1929">
        <v>0</v>
      </c>
      <c r="F1929" s="5">
        <f>DetailTicketJuilletAout2021[[#This Row],[Qte]]*(DetailTicketJuilletAout2021[[#This Row],[PrixUnit]]*(1-DetailTicketJuilletAout2021[[#This Row],[Remise%]]))</f>
        <v>22.86</v>
      </c>
    </row>
    <row r="1930" spans="1:6" x14ac:dyDescent="0.25">
      <c r="A1930">
        <v>22012</v>
      </c>
      <c r="B1930">
        <v>27</v>
      </c>
      <c r="C1930">
        <v>33.54</v>
      </c>
      <c r="D1930">
        <v>3</v>
      </c>
      <c r="E1930">
        <v>0</v>
      </c>
      <c r="F1930" s="5">
        <f>DetailTicketJuilletAout2021[[#This Row],[Qte]]*(DetailTicketJuilletAout2021[[#This Row],[PrixUnit]]*(1-DetailTicketJuilletAout2021[[#This Row],[Remise%]]))</f>
        <v>100.62</v>
      </c>
    </row>
    <row r="1931" spans="1:6" x14ac:dyDescent="0.25">
      <c r="A1931">
        <v>22012</v>
      </c>
      <c r="B1931">
        <v>55</v>
      </c>
      <c r="C1931">
        <v>18.29</v>
      </c>
      <c r="D1931">
        <v>3</v>
      </c>
      <c r="E1931">
        <v>0.2</v>
      </c>
      <c r="F1931" s="5">
        <f>DetailTicketJuilletAout2021[[#This Row],[Qte]]*(DetailTicketJuilletAout2021[[#This Row],[PrixUnit]]*(1-DetailTicketJuilletAout2021[[#This Row],[Remise%]]))</f>
        <v>43.896000000000001</v>
      </c>
    </row>
    <row r="1932" spans="1:6" x14ac:dyDescent="0.25">
      <c r="A1932">
        <v>22012</v>
      </c>
      <c r="B1932">
        <v>58</v>
      </c>
      <c r="C1932">
        <v>10.06</v>
      </c>
      <c r="D1932">
        <v>3</v>
      </c>
      <c r="E1932">
        <v>0.2</v>
      </c>
      <c r="F1932" s="5">
        <f>DetailTicketJuilletAout2021[[#This Row],[Qte]]*(DetailTicketJuilletAout2021[[#This Row],[PrixUnit]]*(1-DetailTicketJuilletAout2021[[#This Row],[Remise%]]))</f>
        <v>24.143999999999998</v>
      </c>
    </row>
    <row r="1933" spans="1:6" x14ac:dyDescent="0.25">
      <c r="A1933">
        <v>22013</v>
      </c>
      <c r="B1933">
        <v>13</v>
      </c>
      <c r="C1933">
        <v>4.57</v>
      </c>
      <c r="D1933">
        <v>3</v>
      </c>
      <c r="E1933">
        <v>0.15</v>
      </c>
      <c r="F1933" s="5">
        <f>DetailTicketJuilletAout2021[[#This Row],[Qte]]*(DetailTicketJuilletAout2021[[#This Row],[PrixUnit]]*(1-DetailTicketJuilletAout2021[[#This Row],[Remise%]]))</f>
        <v>11.653500000000001</v>
      </c>
    </row>
    <row r="1934" spans="1:6" x14ac:dyDescent="0.25">
      <c r="A1934">
        <v>22013</v>
      </c>
      <c r="B1934">
        <v>57</v>
      </c>
      <c r="C1934">
        <v>14.94</v>
      </c>
      <c r="D1934">
        <v>3</v>
      </c>
      <c r="E1934">
        <v>0</v>
      </c>
      <c r="F1934" s="5">
        <f>DetailTicketJuilletAout2021[[#This Row],[Qte]]*(DetailTicketJuilletAout2021[[#This Row],[PrixUnit]]*(1-DetailTicketJuilletAout2021[[#This Row],[Remise%]]))</f>
        <v>44.82</v>
      </c>
    </row>
    <row r="1935" spans="1:6" x14ac:dyDescent="0.25">
      <c r="A1935">
        <v>22014</v>
      </c>
      <c r="B1935">
        <v>16</v>
      </c>
      <c r="C1935">
        <v>13.26</v>
      </c>
      <c r="D1935">
        <v>3</v>
      </c>
      <c r="E1935">
        <v>0.1</v>
      </c>
      <c r="F1935" s="5">
        <f>DetailTicketJuilletAout2021[[#This Row],[Qte]]*(DetailTicketJuilletAout2021[[#This Row],[PrixUnit]]*(1-DetailTicketJuilletAout2021[[#This Row],[Remise%]]))</f>
        <v>35.802</v>
      </c>
    </row>
    <row r="1936" spans="1:6" x14ac:dyDescent="0.25">
      <c r="A1936">
        <v>22014</v>
      </c>
      <c r="B1936">
        <v>62</v>
      </c>
      <c r="C1936">
        <v>37.5</v>
      </c>
      <c r="D1936">
        <v>4</v>
      </c>
      <c r="E1936">
        <v>0.1</v>
      </c>
      <c r="F1936" s="5">
        <f>DetailTicketJuilletAout2021[[#This Row],[Qte]]*(DetailTicketJuilletAout2021[[#This Row],[PrixUnit]]*(1-DetailTicketJuilletAout2021[[#This Row],[Remise%]]))</f>
        <v>135</v>
      </c>
    </row>
    <row r="1937" spans="1:6" x14ac:dyDescent="0.25">
      <c r="A1937">
        <v>22014</v>
      </c>
      <c r="B1937">
        <v>72</v>
      </c>
      <c r="C1937">
        <v>26.53</v>
      </c>
      <c r="D1937">
        <v>4</v>
      </c>
      <c r="E1937">
        <v>0</v>
      </c>
      <c r="F1937" s="5">
        <f>DetailTicketJuilletAout2021[[#This Row],[Qte]]*(DetailTicketJuilletAout2021[[#This Row],[PrixUnit]]*(1-DetailTicketJuilletAout2021[[#This Row],[Remise%]]))</f>
        <v>106.12</v>
      </c>
    </row>
    <row r="1938" spans="1:6" x14ac:dyDescent="0.25">
      <c r="A1938">
        <v>22014</v>
      </c>
      <c r="B1938">
        <v>75</v>
      </c>
      <c r="C1938">
        <v>5.95</v>
      </c>
      <c r="D1938">
        <v>3</v>
      </c>
      <c r="E1938">
        <v>0.1</v>
      </c>
      <c r="F1938" s="5">
        <f>DetailTicketJuilletAout2021[[#This Row],[Qte]]*(DetailTicketJuilletAout2021[[#This Row],[PrixUnit]]*(1-DetailTicketJuilletAout2021[[#This Row],[Remise%]]))</f>
        <v>16.065000000000001</v>
      </c>
    </row>
    <row r="1939" spans="1:6" x14ac:dyDescent="0.25">
      <c r="A1939">
        <v>22015</v>
      </c>
      <c r="B1939">
        <v>53</v>
      </c>
      <c r="C1939">
        <v>25</v>
      </c>
      <c r="D1939">
        <v>4</v>
      </c>
      <c r="E1939">
        <v>0</v>
      </c>
      <c r="F1939" s="5">
        <f>DetailTicketJuilletAout2021[[#This Row],[Qte]]*(DetailTicketJuilletAout2021[[#This Row],[PrixUnit]]*(1-DetailTicketJuilletAout2021[[#This Row],[Remise%]]))</f>
        <v>100</v>
      </c>
    </row>
    <row r="1940" spans="1:6" x14ac:dyDescent="0.25">
      <c r="A1940">
        <v>22015</v>
      </c>
      <c r="B1940">
        <v>61</v>
      </c>
      <c r="C1940">
        <v>21.65</v>
      </c>
      <c r="D1940">
        <v>3</v>
      </c>
      <c r="E1940">
        <v>0</v>
      </c>
      <c r="F1940" s="5">
        <f>DetailTicketJuilletAout2021[[#This Row],[Qte]]*(DetailTicketJuilletAout2021[[#This Row],[PrixUnit]]*(1-DetailTicketJuilletAout2021[[#This Row],[Remise%]]))</f>
        <v>64.949999999999989</v>
      </c>
    </row>
    <row r="1941" spans="1:6" x14ac:dyDescent="0.25">
      <c r="A1941">
        <v>22016</v>
      </c>
      <c r="B1941">
        <v>6</v>
      </c>
      <c r="C1941">
        <v>19.059999999999999</v>
      </c>
      <c r="D1941">
        <v>3</v>
      </c>
      <c r="E1941">
        <v>0</v>
      </c>
      <c r="F1941" s="5">
        <f>DetailTicketJuilletAout2021[[#This Row],[Qte]]*(DetailTicketJuilletAout2021[[#This Row],[PrixUnit]]*(1-DetailTicketJuilletAout2021[[#This Row],[Remise%]]))</f>
        <v>57.179999999999993</v>
      </c>
    </row>
    <row r="1942" spans="1:6" x14ac:dyDescent="0.25">
      <c r="A1942">
        <v>22017</v>
      </c>
      <c r="B1942">
        <v>1</v>
      </c>
      <c r="C1942">
        <v>13.72</v>
      </c>
      <c r="D1942">
        <v>3</v>
      </c>
      <c r="E1942">
        <v>0</v>
      </c>
      <c r="F1942" s="5">
        <f>DetailTicketJuilletAout2021[[#This Row],[Qte]]*(DetailTicketJuilletAout2021[[#This Row],[PrixUnit]]*(1-DetailTicketJuilletAout2021[[#This Row],[Remise%]]))</f>
        <v>41.160000000000004</v>
      </c>
    </row>
    <row r="1943" spans="1:6" x14ac:dyDescent="0.25">
      <c r="A1943">
        <v>22017</v>
      </c>
      <c r="B1943">
        <v>18</v>
      </c>
      <c r="C1943">
        <v>47.56</v>
      </c>
      <c r="D1943">
        <v>4</v>
      </c>
      <c r="E1943">
        <v>0.25</v>
      </c>
      <c r="F1943" s="5">
        <f>DetailTicketJuilletAout2021[[#This Row],[Qte]]*(DetailTicketJuilletAout2021[[#This Row],[PrixUnit]]*(1-DetailTicketJuilletAout2021[[#This Row],[Remise%]]))</f>
        <v>142.68</v>
      </c>
    </row>
    <row r="1944" spans="1:6" x14ac:dyDescent="0.25">
      <c r="A1944">
        <v>22017</v>
      </c>
      <c r="B1944">
        <v>23</v>
      </c>
      <c r="C1944">
        <v>6.86</v>
      </c>
      <c r="D1944">
        <v>4</v>
      </c>
      <c r="E1944">
        <v>0.25</v>
      </c>
      <c r="F1944" s="5">
        <f>DetailTicketJuilletAout2021[[#This Row],[Qte]]*(DetailTicketJuilletAout2021[[#This Row],[PrixUnit]]*(1-DetailTicketJuilletAout2021[[#This Row],[Remise%]]))</f>
        <v>20.580000000000002</v>
      </c>
    </row>
    <row r="1945" spans="1:6" x14ac:dyDescent="0.25">
      <c r="A1945">
        <v>22018</v>
      </c>
      <c r="B1945">
        <v>36</v>
      </c>
      <c r="C1945">
        <v>14.48</v>
      </c>
      <c r="D1945">
        <v>3</v>
      </c>
      <c r="E1945">
        <v>0.2</v>
      </c>
      <c r="F1945" s="5">
        <f>DetailTicketJuilletAout2021[[#This Row],[Qte]]*(DetailTicketJuilletAout2021[[#This Row],[PrixUnit]]*(1-DetailTicketJuilletAout2021[[#This Row],[Remise%]]))</f>
        <v>34.752000000000002</v>
      </c>
    </row>
    <row r="1946" spans="1:6" x14ac:dyDescent="0.25">
      <c r="A1946">
        <v>22019</v>
      </c>
      <c r="B1946">
        <v>28</v>
      </c>
      <c r="C1946">
        <v>34.76</v>
      </c>
      <c r="D1946">
        <v>4</v>
      </c>
      <c r="E1946">
        <v>0</v>
      </c>
      <c r="F1946" s="5">
        <f>DetailTicketJuilletAout2021[[#This Row],[Qte]]*(DetailTicketJuilletAout2021[[#This Row],[PrixUnit]]*(1-DetailTicketJuilletAout2021[[#This Row],[Remise%]]))</f>
        <v>139.04</v>
      </c>
    </row>
    <row r="1947" spans="1:6" x14ac:dyDescent="0.25">
      <c r="A1947">
        <v>22019</v>
      </c>
      <c r="B1947">
        <v>34</v>
      </c>
      <c r="C1947">
        <v>10.67</v>
      </c>
      <c r="D1947">
        <v>3</v>
      </c>
      <c r="E1947">
        <v>0</v>
      </c>
      <c r="F1947" s="5">
        <f>DetailTicketJuilletAout2021[[#This Row],[Qte]]*(DetailTicketJuilletAout2021[[#This Row],[PrixUnit]]*(1-DetailTicketJuilletAout2021[[#This Row],[Remise%]]))</f>
        <v>32.01</v>
      </c>
    </row>
    <row r="1948" spans="1:6" x14ac:dyDescent="0.25">
      <c r="A1948">
        <v>22020</v>
      </c>
      <c r="B1948">
        <v>13</v>
      </c>
      <c r="C1948">
        <v>4.57</v>
      </c>
      <c r="D1948">
        <v>3</v>
      </c>
      <c r="E1948">
        <v>0.25</v>
      </c>
      <c r="F1948" s="5">
        <f>DetailTicketJuilletAout2021[[#This Row],[Qte]]*(DetailTicketJuilletAout2021[[#This Row],[PrixUnit]]*(1-DetailTicketJuilletAout2021[[#This Row],[Remise%]]))</f>
        <v>10.282500000000001</v>
      </c>
    </row>
    <row r="1949" spans="1:6" x14ac:dyDescent="0.25">
      <c r="A1949">
        <v>22020</v>
      </c>
      <c r="B1949">
        <v>43</v>
      </c>
      <c r="C1949">
        <v>35.06</v>
      </c>
      <c r="D1949">
        <v>3</v>
      </c>
      <c r="E1949">
        <v>0.25</v>
      </c>
      <c r="F1949" s="5">
        <f>DetailTicketJuilletAout2021[[#This Row],[Qte]]*(DetailTicketJuilletAout2021[[#This Row],[PrixUnit]]*(1-DetailTicketJuilletAout2021[[#This Row],[Remise%]]))</f>
        <v>78.885000000000005</v>
      </c>
    </row>
    <row r="1950" spans="1:6" x14ac:dyDescent="0.25">
      <c r="A1950">
        <v>22020</v>
      </c>
      <c r="B1950">
        <v>60</v>
      </c>
      <c r="C1950">
        <v>25.92</v>
      </c>
      <c r="D1950">
        <v>3</v>
      </c>
      <c r="E1950">
        <v>0.25</v>
      </c>
      <c r="F1950" s="5">
        <f>DetailTicketJuilletAout2021[[#This Row],[Qte]]*(DetailTicketJuilletAout2021[[#This Row],[PrixUnit]]*(1-DetailTicketJuilletAout2021[[#This Row],[Remise%]]))</f>
        <v>58.320000000000007</v>
      </c>
    </row>
    <row r="1951" spans="1:6" x14ac:dyDescent="0.25">
      <c r="A1951">
        <v>22020</v>
      </c>
      <c r="B1951">
        <v>71</v>
      </c>
      <c r="C1951">
        <v>16.46</v>
      </c>
      <c r="D1951">
        <v>3</v>
      </c>
      <c r="E1951">
        <v>0.25</v>
      </c>
      <c r="F1951" s="5">
        <f>DetailTicketJuilletAout2021[[#This Row],[Qte]]*(DetailTicketJuilletAout2021[[#This Row],[PrixUnit]]*(1-DetailTicketJuilletAout2021[[#This Row],[Remise%]]))</f>
        <v>37.035000000000004</v>
      </c>
    </row>
    <row r="1952" spans="1:6" x14ac:dyDescent="0.25">
      <c r="A1952">
        <v>22021</v>
      </c>
      <c r="B1952">
        <v>2</v>
      </c>
      <c r="C1952">
        <v>14.48</v>
      </c>
      <c r="D1952">
        <v>4</v>
      </c>
      <c r="E1952">
        <v>0.15</v>
      </c>
      <c r="F1952" s="5">
        <f>DetailTicketJuilletAout2021[[#This Row],[Qte]]*(DetailTicketJuilletAout2021[[#This Row],[PrixUnit]]*(1-DetailTicketJuilletAout2021[[#This Row],[Remise%]]))</f>
        <v>49.231999999999999</v>
      </c>
    </row>
    <row r="1953" spans="1:6" x14ac:dyDescent="0.25">
      <c r="A1953">
        <v>22021</v>
      </c>
      <c r="B1953">
        <v>67</v>
      </c>
      <c r="C1953">
        <v>10.67</v>
      </c>
      <c r="D1953">
        <v>3</v>
      </c>
      <c r="E1953">
        <v>0.15</v>
      </c>
      <c r="F1953" s="5">
        <f>DetailTicketJuilletAout2021[[#This Row],[Qte]]*(DetailTicketJuilletAout2021[[#This Row],[PrixUnit]]*(1-DetailTicketJuilletAout2021[[#This Row],[Remise%]]))</f>
        <v>27.208500000000001</v>
      </c>
    </row>
    <row r="1954" spans="1:6" x14ac:dyDescent="0.25">
      <c r="A1954">
        <v>22022</v>
      </c>
      <c r="B1954">
        <v>7</v>
      </c>
      <c r="C1954">
        <v>22.87</v>
      </c>
      <c r="D1954">
        <v>4</v>
      </c>
      <c r="E1954">
        <v>0</v>
      </c>
      <c r="F1954" s="5">
        <f>DetailTicketJuilletAout2021[[#This Row],[Qte]]*(DetailTicketJuilletAout2021[[#This Row],[PrixUnit]]*(1-DetailTicketJuilletAout2021[[#This Row],[Remise%]]))</f>
        <v>91.48</v>
      </c>
    </row>
    <row r="1955" spans="1:6" x14ac:dyDescent="0.25">
      <c r="A1955">
        <v>22022</v>
      </c>
      <c r="B1955">
        <v>13</v>
      </c>
      <c r="C1955">
        <v>4.57</v>
      </c>
      <c r="D1955">
        <v>3</v>
      </c>
      <c r="E1955">
        <v>0</v>
      </c>
      <c r="F1955" s="5">
        <f>DetailTicketJuilletAout2021[[#This Row],[Qte]]*(DetailTicketJuilletAout2021[[#This Row],[PrixUnit]]*(1-DetailTicketJuilletAout2021[[#This Row],[Remise%]]))</f>
        <v>13.71</v>
      </c>
    </row>
    <row r="1956" spans="1:6" x14ac:dyDescent="0.25">
      <c r="A1956">
        <v>22023</v>
      </c>
      <c r="B1956">
        <v>31</v>
      </c>
      <c r="C1956">
        <v>9.4499999999999993</v>
      </c>
      <c r="D1956">
        <v>3</v>
      </c>
      <c r="E1956">
        <v>0.25</v>
      </c>
      <c r="F1956" s="5">
        <f>DetailTicketJuilletAout2021[[#This Row],[Qte]]*(DetailTicketJuilletAout2021[[#This Row],[PrixUnit]]*(1-DetailTicketJuilletAout2021[[#This Row],[Remise%]]))</f>
        <v>21.262499999999999</v>
      </c>
    </row>
    <row r="1957" spans="1:6" x14ac:dyDescent="0.25">
      <c r="A1957">
        <v>22023</v>
      </c>
      <c r="B1957">
        <v>62</v>
      </c>
      <c r="C1957">
        <v>37.5</v>
      </c>
      <c r="D1957">
        <v>3</v>
      </c>
      <c r="E1957">
        <v>0.25</v>
      </c>
      <c r="F1957" s="5">
        <f>DetailTicketJuilletAout2021[[#This Row],[Qte]]*(DetailTicketJuilletAout2021[[#This Row],[PrixUnit]]*(1-DetailTicketJuilletAout2021[[#This Row],[Remise%]]))</f>
        <v>84.375</v>
      </c>
    </row>
    <row r="1958" spans="1:6" x14ac:dyDescent="0.25">
      <c r="A1958">
        <v>22023</v>
      </c>
      <c r="B1958">
        <v>68</v>
      </c>
      <c r="C1958">
        <v>9.4499999999999993</v>
      </c>
      <c r="D1958">
        <v>4</v>
      </c>
      <c r="E1958">
        <v>0.25</v>
      </c>
      <c r="F1958" s="5">
        <f>DetailTicketJuilletAout2021[[#This Row],[Qte]]*(DetailTicketJuilletAout2021[[#This Row],[PrixUnit]]*(1-DetailTicketJuilletAout2021[[#This Row],[Remise%]]))</f>
        <v>28.349999999999998</v>
      </c>
    </row>
    <row r="1959" spans="1:6" x14ac:dyDescent="0.25">
      <c r="A1959">
        <v>22023</v>
      </c>
      <c r="B1959">
        <v>72</v>
      </c>
      <c r="C1959">
        <v>26.53</v>
      </c>
      <c r="D1959">
        <v>4</v>
      </c>
      <c r="E1959">
        <v>0</v>
      </c>
      <c r="F1959" s="5">
        <f>DetailTicketJuilletAout2021[[#This Row],[Qte]]*(DetailTicketJuilletAout2021[[#This Row],[PrixUnit]]*(1-DetailTicketJuilletAout2021[[#This Row],[Remise%]]))</f>
        <v>106.12</v>
      </c>
    </row>
    <row r="1960" spans="1:6" x14ac:dyDescent="0.25">
      <c r="A1960">
        <v>22024</v>
      </c>
      <c r="B1960">
        <v>49</v>
      </c>
      <c r="C1960">
        <v>15.24</v>
      </c>
      <c r="D1960">
        <v>3</v>
      </c>
      <c r="E1960">
        <v>0</v>
      </c>
      <c r="F1960" s="5">
        <f>DetailTicketJuilletAout2021[[#This Row],[Qte]]*(DetailTicketJuilletAout2021[[#This Row],[PrixUnit]]*(1-DetailTicketJuilletAout2021[[#This Row],[Remise%]]))</f>
        <v>45.72</v>
      </c>
    </row>
    <row r="1961" spans="1:6" x14ac:dyDescent="0.25">
      <c r="A1961">
        <v>22025</v>
      </c>
      <c r="B1961">
        <v>13</v>
      </c>
      <c r="C1961">
        <v>4.57</v>
      </c>
      <c r="D1961">
        <v>4</v>
      </c>
      <c r="E1961">
        <v>0</v>
      </c>
      <c r="F1961" s="5">
        <f>DetailTicketJuilletAout2021[[#This Row],[Qte]]*(DetailTicketJuilletAout2021[[#This Row],[PrixUnit]]*(1-DetailTicketJuilletAout2021[[#This Row],[Remise%]]))</f>
        <v>18.28</v>
      </c>
    </row>
    <row r="1962" spans="1:6" x14ac:dyDescent="0.25">
      <c r="A1962">
        <v>22025</v>
      </c>
      <c r="B1962">
        <v>22</v>
      </c>
      <c r="C1962">
        <v>16.010000000000002</v>
      </c>
      <c r="D1962">
        <v>3</v>
      </c>
      <c r="E1962">
        <v>0</v>
      </c>
      <c r="F1962" s="5">
        <f>DetailTicketJuilletAout2021[[#This Row],[Qte]]*(DetailTicketJuilletAout2021[[#This Row],[PrixUnit]]*(1-DetailTicketJuilletAout2021[[#This Row],[Remise%]]))</f>
        <v>48.03</v>
      </c>
    </row>
    <row r="1963" spans="1:6" x14ac:dyDescent="0.25">
      <c r="A1963">
        <v>22025</v>
      </c>
      <c r="B1963">
        <v>46</v>
      </c>
      <c r="C1963">
        <v>9.15</v>
      </c>
      <c r="D1963">
        <v>4</v>
      </c>
      <c r="E1963">
        <v>0</v>
      </c>
      <c r="F1963" s="5">
        <f>DetailTicketJuilletAout2021[[#This Row],[Qte]]*(DetailTicketJuilletAout2021[[#This Row],[PrixUnit]]*(1-DetailTicketJuilletAout2021[[#This Row],[Remise%]]))</f>
        <v>36.6</v>
      </c>
    </row>
    <row r="1964" spans="1:6" x14ac:dyDescent="0.25">
      <c r="A1964">
        <v>22026</v>
      </c>
      <c r="B1964">
        <v>11</v>
      </c>
      <c r="C1964">
        <v>16.010000000000002</v>
      </c>
      <c r="D1964">
        <v>4</v>
      </c>
      <c r="E1964">
        <v>0.25</v>
      </c>
      <c r="F1964" s="5">
        <f>DetailTicketJuilletAout2021[[#This Row],[Qte]]*(DetailTicketJuilletAout2021[[#This Row],[PrixUnit]]*(1-DetailTicketJuilletAout2021[[#This Row],[Remise%]]))</f>
        <v>48.03</v>
      </c>
    </row>
    <row r="1965" spans="1:6" x14ac:dyDescent="0.25">
      <c r="A1965">
        <v>22026</v>
      </c>
      <c r="B1965">
        <v>44</v>
      </c>
      <c r="C1965">
        <v>14.79</v>
      </c>
      <c r="D1965">
        <v>4</v>
      </c>
      <c r="E1965">
        <v>0.25</v>
      </c>
      <c r="F1965" s="5">
        <f>DetailTicketJuilletAout2021[[#This Row],[Qte]]*(DetailTicketJuilletAout2021[[#This Row],[PrixUnit]]*(1-DetailTicketJuilletAout2021[[#This Row],[Remise%]]))</f>
        <v>44.37</v>
      </c>
    </row>
    <row r="1966" spans="1:6" x14ac:dyDescent="0.25">
      <c r="A1966">
        <v>22026</v>
      </c>
      <c r="B1966">
        <v>56</v>
      </c>
      <c r="C1966">
        <v>28.97</v>
      </c>
      <c r="D1966">
        <v>4</v>
      </c>
      <c r="E1966">
        <v>0</v>
      </c>
      <c r="F1966" s="5">
        <f>DetailTicketJuilletAout2021[[#This Row],[Qte]]*(DetailTicketJuilletAout2021[[#This Row],[PrixUnit]]*(1-DetailTicketJuilletAout2021[[#This Row],[Remise%]]))</f>
        <v>115.88</v>
      </c>
    </row>
    <row r="1967" spans="1:6" x14ac:dyDescent="0.25">
      <c r="A1967">
        <v>22027</v>
      </c>
      <c r="B1967">
        <v>13</v>
      </c>
      <c r="C1967">
        <v>4.57</v>
      </c>
      <c r="D1967">
        <v>3</v>
      </c>
      <c r="E1967">
        <v>0</v>
      </c>
      <c r="F1967" s="5">
        <f>DetailTicketJuilletAout2021[[#This Row],[Qte]]*(DetailTicketJuilletAout2021[[#This Row],[PrixUnit]]*(1-DetailTicketJuilletAout2021[[#This Row],[Remise%]]))</f>
        <v>13.71</v>
      </c>
    </row>
    <row r="1968" spans="1:6" x14ac:dyDescent="0.25">
      <c r="A1968">
        <v>22027</v>
      </c>
      <c r="B1968">
        <v>31</v>
      </c>
      <c r="C1968">
        <v>9.4499999999999993</v>
      </c>
      <c r="D1968">
        <v>4</v>
      </c>
      <c r="E1968">
        <v>0</v>
      </c>
      <c r="F1968" s="5">
        <f>DetailTicketJuilletAout2021[[#This Row],[Qte]]*(DetailTicketJuilletAout2021[[#This Row],[PrixUnit]]*(1-DetailTicketJuilletAout2021[[#This Row],[Remise%]]))</f>
        <v>37.799999999999997</v>
      </c>
    </row>
    <row r="1969" spans="1:6" x14ac:dyDescent="0.25">
      <c r="A1969">
        <v>22028</v>
      </c>
      <c r="B1969">
        <v>10</v>
      </c>
      <c r="C1969">
        <v>23.63</v>
      </c>
      <c r="D1969">
        <v>3</v>
      </c>
      <c r="E1969">
        <v>0</v>
      </c>
      <c r="F1969" s="5">
        <f>DetailTicketJuilletAout2021[[#This Row],[Qte]]*(DetailTicketJuilletAout2021[[#This Row],[PrixUnit]]*(1-DetailTicketJuilletAout2021[[#This Row],[Remise%]]))</f>
        <v>70.89</v>
      </c>
    </row>
    <row r="1970" spans="1:6" x14ac:dyDescent="0.25">
      <c r="A1970">
        <v>22028</v>
      </c>
      <c r="B1970">
        <v>24</v>
      </c>
      <c r="C1970">
        <v>3.35</v>
      </c>
      <c r="D1970">
        <v>3</v>
      </c>
      <c r="E1970">
        <v>0</v>
      </c>
      <c r="F1970" s="5">
        <f>DetailTicketJuilletAout2021[[#This Row],[Qte]]*(DetailTicketJuilletAout2021[[#This Row],[PrixUnit]]*(1-DetailTicketJuilletAout2021[[#This Row],[Remise%]]))</f>
        <v>10.050000000000001</v>
      </c>
    </row>
    <row r="1971" spans="1:6" x14ac:dyDescent="0.25">
      <c r="A1971">
        <v>22028</v>
      </c>
      <c r="B1971">
        <v>77</v>
      </c>
      <c r="C1971">
        <v>9.91</v>
      </c>
      <c r="D1971">
        <v>3</v>
      </c>
      <c r="E1971">
        <v>0</v>
      </c>
      <c r="F1971" s="5">
        <f>DetailTicketJuilletAout2021[[#This Row],[Qte]]*(DetailTicketJuilletAout2021[[#This Row],[PrixUnit]]*(1-DetailTicketJuilletAout2021[[#This Row],[Remise%]]))</f>
        <v>29.73</v>
      </c>
    </row>
    <row r="1972" spans="1:6" x14ac:dyDescent="0.25">
      <c r="A1972">
        <v>22029</v>
      </c>
      <c r="B1972">
        <v>19</v>
      </c>
      <c r="C1972">
        <v>7.01</v>
      </c>
      <c r="D1972">
        <v>4</v>
      </c>
      <c r="E1972">
        <v>0</v>
      </c>
      <c r="F1972" s="5">
        <f>DetailTicketJuilletAout2021[[#This Row],[Qte]]*(DetailTicketJuilletAout2021[[#This Row],[PrixUnit]]*(1-DetailTicketJuilletAout2021[[#This Row],[Remise%]]))</f>
        <v>28.04</v>
      </c>
    </row>
    <row r="1973" spans="1:6" x14ac:dyDescent="0.25">
      <c r="A1973">
        <v>22029</v>
      </c>
      <c r="B1973">
        <v>27</v>
      </c>
      <c r="C1973">
        <v>26.83</v>
      </c>
      <c r="D1973">
        <v>4</v>
      </c>
      <c r="E1973">
        <v>0.25</v>
      </c>
      <c r="F1973" s="5">
        <f>DetailTicketJuilletAout2021[[#This Row],[Qte]]*(DetailTicketJuilletAout2021[[#This Row],[PrixUnit]]*(1-DetailTicketJuilletAout2021[[#This Row],[Remise%]]))</f>
        <v>80.489999999999995</v>
      </c>
    </row>
    <row r="1974" spans="1:6" x14ac:dyDescent="0.25">
      <c r="A1974">
        <v>22029</v>
      </c>
      <c r="B1974">
        <v>92</v>
      </c>
      <c r="C1974">
        <v>0</v>
      </c>
      <c r="D1974">
        <v>1</v>
      </c>
      <c r="E1974">
        <v>0</v>
      </c>
      <c r="F1974" s="5">
        <f>DetailTicketJuilletAout2021[[#This Row],[Qte]]*(DetailTicketJuilletAout2021[[#This Row],[PrixUnit]]*(1-DetailTicketJuilletAout2021[[#This Row],[Remise%]]))</f>
        <v>0</v>
      </c>
    </row>
    <row r="1975" spans="1:6" x14ac:dyDescent="0.25">
      <c r="A1975">
        <v>22029</v>
      </c>
      <c r="B1975">
        <v>93</v>
      </c>
      <c r="C1975">
        <v>4.57</v>
      </c>
      <c r="D1975">
        <v>4</v>
      </c>
      <c r="E1975">
        <v>0.1</v>
      </c>
      <c r="F1975" s="5">
        <f>DetailTicketJuilletAout2021[[#This Row],[Qte]]*(DetailTicketJuilletAout2021[[#This Row],[PrixUnit]]*(1-DetailTicketJuilletAout2021[[#This Row],[Remise%]]))</f>
        <v>16.452000000000002</v>
      </c>
    </row>
    <row r="1976" spans="1:6" x14ac:dyDescent="0.25">
      <c r="A1976">
        <v>22029</v>
      </c>
      <c r="B1976">
        <v>635</v>
      </c>
      <c r="C1976">
        <v>0</v>
      </c>
      <c r="D1976">
        <v>1</v>
      </c>
      <c r="E1976">
        <v>0</v>
      </c>
      <c r="F1976" s="5">
        <f>DetailTicketJuilletAout2021[[#This Row],[Qte]]*(DetailTicketJuilletAout2021[[#This Row],[PrixUnit]]*(1-DetailTicketJuilletAout2021[[#This Row],[Remise%]]))</f>
        <v>0</v>
      </c>
    </row>
    <row r="1977" spans="1:6" x14ac:dyDescent="0.25">
      <c r="A1977">
        <v>22029</v>
      </c>
      <c r="B1977">
        <v>726</v>
      </c>
      <c r="C1977">
        <v>0</v>
      </c>
      <c r="D1977">
        <v>1</v>
      </c>
      <c r="E1977">
        <v>0</v>
      </c>
      <c r="F1977" s="5">
        <f>DetailTicketJuilletAout2021[[#This Row],[Qte]]*(DetailTicketJuilletAout2021[[#This Row],[PrixUnit]]*(1-DetailTicketJuilletAout2021[[#This Row],[Remise%]]))</f>
        <v>0</v>
      </c>
    </row>
    <row r="1978" spans="1:6" x14ac:dyDescent="0.25">
      <c r="A1978">
        <v>22029</v>
      </c>
      <c r="B1978">
        <v>2967</v>
      </c>
      <c r="C1978">
        <v>11.89</v>
      </c>
      <c r="D1978">
        <v>3</v>
      </c>
      <c r="E1978">
        <v>0</v>
      </c>
      <c r="F1978" s="5">
        <f>DetailTicketJuilletAout2021[[#This Row],[Qte]]*(DetailTicketJuilletAout2021[[#This Row],[PrixUnit]]*(1-DetailTicketJuilletAout2021[[#This Row],[Remise%]]))</f>
        <v>35.67</v>
      </c>
    </row>
    <row r="1979" spans="1:6" x14ac:dyDescent="0.25">
      <c r="A1979">
        <v>22029</v>
      </c>
      <c r="B1979">
        <v>3031</v>
      </c>
      <c r="C1979">
        <v>41.92</v>
      </c>
      <c r="D1979">
        <v>4</v>
      </c>
      <c r="E1979">
        <v>0</v>
      </c>
      <c r="F1979" s="5">
        <f>DetailTicketJuilletAout2021[[#This Row],[Qte]]*(DetailTicketJuilletAout2021[[#This Row],[PrixUnit]]*(1-DetailTicketJuilletAout2021[[#This Row],[Remise%]]))</f>
        <v>167.68</v>
      </c>
    </row>
    <row r="1980" spans="1:6" x14ac:dyDescent="0.25">
      <c r="A1980">
        <v>22030</v>
      </c>
      <c r="B1980">
        <v>50</v>
      </c>
      <c r="C1980">
        <v>12.35</v>
      </c>
      <c r="D1980">
        <v>4</v>
      </c>
      <c r="E1980">
        <v>0</v>
      </c>
      <c r="F1980" s="5">
        <f>DetailTicketJuilletAout2021[[#This Row],[Qte]]*(DetailTicketJuilletAout2021[[#This Row],[PrixUnit]]*(1-DetailTicketJuilletAout2021[[#This Row],[Remise%]]))</f>
        <v>49.4</v>
      </c>
    </row>
    <row r="1981" spans="1:6" x14ac:dyDescent="0.25">
      <c r="A1981">
        <v>22030</v>
      </c>
      <c r="B1981">
        <v>51</v>
      </c>
      <c r="C1981">
        <v>40.4</v>
      </c>
      <c r="D1981">
        <v>3</v>
      </c>
      <c r="E1981">
        <v>0</v>
      </c>
      <c r="F1981" s="5">
        <f>DetailTicketJuilletAout2021[[#This Row],[Qte]]*(DetailTicketJuilletAout2021[[#This Row],[PrixUnit]]*(1-DetailTicketJuilletAout2021[[#This Row],[Remise%]]))</f>
        <v>121.19999999999999</v>
      </c>
    </row>
    <row r="1982" spans="1:6" x14ac:dyDescent="0.25">
      <c r="A1982">
        <v>22030</v>
      </c>
      <c r="B1982">
        <v>55</v>
      </c>
      <c r="C1982">
        <v>18.29</v>
      </c>
      <c r="D1982">
        <v>4</v>
      </c>
      <c r="E1982">
        <v>0</v>
      </c>
      <c r="F1982" s="5">
        <f>DetailTicketJuilletAout2021[[#This Row],[Qte]]*(DetailTicketJuilletAout2021[[#This Row],[PrixUnit]]*(1-DetailTicketJuilletAout2021[[#This Row],[Remise%]]))</f>
        <v>73.16</v>
      </c>
    </row>
    <row r="1983" spans="1:6" x14ac:dyDescent="0.25">
      <c r="A1983">
        <v>22031</v>
      </c>
      <c r="B1983">
        <v>6</v>
      </c>
      <c r="C1983">
        <v>19.059999999999999</v>
      </c>
      <c r="D1983">
        <v>4</v>
      </c>
      <c r="E1983">
        <v>0</v>
      </c>
      <c r="F1983" s="5">
        <f>DetailTicketJuilletAout2021[[#This Row],[Qte]]*(DetailTicketJuilletAout2021[[#This Row],[PrixUnit]]*(1-DetailTicketJuilletAout2021[[#This Row],[Remise%]]))</f>
        <v>76.239999999999995</v>
      </c>
    </row>
    <row r="1984" spans="1:6" x14ac:dyDescent="0.25">
      <c r="A1984">
        <v>22031</v>
      </c>
      <c r="B1984">
        <v>10</v>
      </c>
      <c r="C1984">
        <v>23.63</v>
      </c>
      <c r="D1984">
        <v>3</v>
      </c>
      <c r="E1984">
        <v>0</v>
      </c>
      <c r="F1984" s="5">
        <f>DetailTicketJuilletAout2021[[#This Row],[Qte]]*(DetailTicketJuilletAout2021[[#This Row],[PrixUnit]]*(1-DetailTicketJuilletAout2021[[#This Row],[Remise%]]))</f>
        <v>70.89</v>
      </c>
    </row>
    <row r="1985" spans="1:6" x14ac:dyDescent="0.25">
      <c r="A1985">
        <v>22031</v>
      </c>
      <c r="B1985">
        <v>17</v>
      </c>
      <c r="C1985">
        <v>29.73</v>
      </c>
      <c r="D1985">
        <v>4</v>
      </c>
      <c r="E1985">
        <v>0</v>
      </c>
      <c r="F1985" s="5">
        <f>DetailTicketJuilletAout2021[[#This Row],[Qte]]*(DetailTicketJuilletAout2021[[#This Row],[PrixUnit]]*(1-DetailTicketJuilletAout2021[[#This Row],[Remise%]]))</f>
        <v>118.92</v>
      </c>
    </row>
    <row r="1986" spans="1:6" x14ac:dyDescent="0.25">
      <c r="A1986">
        <v>22031</v>
      </c>
      <c r="B1986">
        <v>62</v>
      </c>
      <c r="C1986">
        <v>37.5</v>
      </c>
      <c r="D1986">
        <v>4</v>
      </c>
      <c r="E1986">
        <v>0</v>
      </c>
      <c r="F1986" s="5">
        <f>DetailTicketJuilletAout2021[[#This Row],[Qte]]*(DetailTicketJuilletAout2021[[#This Row],[PrixUnit]]*(1-DetailTicketJuilletAout2021[[#This Row],[Remise%]]))</f>
        <v>150</v>
      </c>
    </row>
    <row r="1987" spans="1:6" x14ac:dyDescent="0.25">
      <c r="A1987">
        <v>22032</v>
      </c>
      <c r="B1987">
        <v>4</v>
      </c>
      <c r="C1987">
        <v>16.77</v>
      </c>
      <c r="D1987">
        <v>4</v>
      </c>
      <c r="E1987">
        <v>0</v>
      </c>
      <c r="F1987" s="5">
        <f>DetailTicketJuilletAout2021[[#This Row],[Qte]]*(DetailTicketJuilletAout2021[[#This Row],[PrixUnit]]*(1-DetailTicketJuilletAout2021[[#This Row],[Remise%]]))</f>
        <v>67.08</v>
      </c>
    </row>
    <row r="1988" spans="1:6" x14ac:dyDescent="0.25">
      <c r="A1988">
        <v>22033</v>
      </c>
      <c r="B1988">
        <v>33</v>
      </c>
      <c r="C1988">
        <v>1.83</v>
      </c>
      <c r="D1988">
        <v>4</v>
      </c>
      <c r="E1988">
        <v>0.05</v>
      </c>
      <c r="F1988" s="5">
        <f>DetailTicketJuilletAout2021[[#This Row],[Qte]]*(DetailTicketJuilletAout2021[[#This Row],[PrixUnit]]*(1-DetailTicketJuilletAout2021[[#This Row],[Remise%]]))</f>
        <v>6.9539999999999997</v>
      </c>
    </row>
    <row r="1989" spans="1:6" x14ac:dyDescent="0.25">
      <c r="A1989">
        <v>22033</v>
      </c>
      <c r="B1989">
        <v>41</v>
      </c>
      <c r="C1989">
        <v>7.32</v>
      </c>
      <c r="D1989">
        <v>4</v>
      </c>
      <c r="E1989">
        <v>0.05</v>
      </c>
      <c r="F1989" s="5">
        <f>DetailTicketJuilletAout2021[[#This Row],[Qte]]*(DetailTicketJuilletAout2021[[#This Row],[PrixUnit]]*(1-DetailTicketJuilletAout2021[[#This Row],[Remise%]]))</f>
        <v>27.815999999999999</v>
      </c>
    </row>
    <row r="1990" spans="1:6" x14ac:dyDescent="0.25">
      <c r="A1990">
        <v>22033</v>
      </c>
      <c r="B1990">
        <v>75</v>
      </c>
      <c r="C1990">
        <v>5.95</v>
      </c>
      <c r="D1990">
        <v>4</v>
      </c>
      <c r="E1990">
        <v>0.05</v>
      </c>
      <c r="F1990" s="5">
        <f>DetailTicketJuilletAout2021[[#This Row],[Qte]]*(DetailTicketJuilletAout2021[[#This Row],[PrixUnit]]*(1-DetailTicketJuilletAout2021[[#This Row],[Remise%]]))</f>
        <v>22.61</v>
      </c>
    </row>
    <row r="1991" spans="1:6" x14ac:dyDescent="0.25">
      <c r="A1991">
        <v>22034</v>
      </c>
      <c r="B1991">
        <v>6</v>
      </c>
      <c r="C1991">
        <v>19.059999999999999</v>
      </c>
      <c r="D1991">
        <v>4</v>
      </c>
      <c r="E1991">
        <v>0.05</v>
      </c>
      <c r="F1991" s="5">
        <f>DetailTicketJuilletAout2021[[#This Row],[Qte]]*(DetailTicketJuilletAout2021[[#This Row],[PrixUnit]]*(1-DetailTicketJuilletAout2021[[#This Row],[Remise%]]))</f>
        <v>72.427999999999997</v>
      </c>
    </row>
    <row r="1992" spans="1:6" x14ac:dyDescent="0.25">
      <c r="A1992">
        <v>22034</v>
      </c>
      <c r="B1992">
        <v>28</v>
      </c>
      <c r="C1992">
        <v>34.76</v>
      </c>
      <c r="D1992">
        <v>4</v>
      </c>
      <c r="E1992">
        <v>0</v>
      </c>
      <c r="F1992" s="5">
        <f>DetailTicketJuilletAout2021[[#This Row],[Qte]]*(DetailTicketJuilletAout2021[[#This Row],[PrixUnit]]*(1-DetailTicketJuilletAout2021[[#This Row],[Remise%]]))</f>
        <v>139.04</v>
      </c>
    </row>
    <row r="1993" spans="1:6" x14ac:dyDescent="0.25">
      <c r="A1993">
        <v>22035</v>
      </c>
      <c r="B1993">
        <v>20</v>
      </c>
      <c r="C1993">
        <v>61.74</v>
      </c>
      <c r="D1993">
        <v>4</v>
      </c>
      <c r="E1993">
        <v>0.05</v>
      </c>
      <c r="F1993" s="5">
        <f>DetailTicketJuilletAout2021[[#This Row],[Qte]]*(DetailTicketJuilletAout2021[[#This Row],[PrixUnit]]*(1-DetailTicketJuilletAout2021[[#This Row],[Remise%]]))</f>
        <v>234.61199999999999</v>
      </c>
    </row>
    <row r="1994" spans="1:6" x14ac:dyDescent="0.25">
      <c r="A1994">
        <v>22035</v>
      </c>
      <c r="B1994">
        <v>31</v>
      </c>
      <c r="C1994">
        <v>9.4499999999999993</v>
      </c>
      <c r="D1994">
        <v>4</v>
      </c>
      <c r="E1994">
        <v>0.05</v>
      </c>
      <c r="F1994" s="5">
        <f>DetailTicketJuilletAout2021[[#This Row],[Qte]]*(DetailTicketJuilletAout2021[[#This Row],[PrixUnit]]*(1-DetailTicketJuilletAout2021[[#This Row],[Remise%]]))</f>
        <v>35.909999999999997</v>
      </c>
    </row>
    <row r="1995" spans="1:6" x14ac:dyDescent="0.25">
      <c r="A1995">
        <v>22036</v>
      </c>
      <c r="B1995">
        <v>16</v>
      </c>
      <c r="C1995">
        <v>13.26</v>
      </c>
      <c r="D1995">
        <v>3</v>
      </c>
      <c r="E1995">
        <v>0.15</v>
      </c>
      <c r="F1995" s="5">
        <f>DetailTicketJuilletAout2021[[#This Row],[Qte]]*(DetailTicketJuilletAout2021[[#This Row],[PrixUnit]]*(1-DetailTicketJuilletAout2021[[#This Row],[Remise%]]))</f>
        <v>33.812999999999995</v>
      </c>
    </row>
    <row r="1996" spans="1:6" x14ac:dyDescent="0.25">
      <c r="A1996">
        <v>22036</v>
      </c>
      <c r="B1996">
        <v>31</v>
      </c>
      <c r="C1996">
        <v>9.4499999999999993</v>
      </c>
      <c r="D1996">
        <v>3</v>
      </c>
      <c r="E1996">
        <v>0.15</v>
      </c>
      <c r="F1996" s="5">
        <f>DetailTicketJuilletAout2021[[#This Row],[Qte]]*(DetailTicketJuilletAout2021[[#This Row],[PrixUnit]]*(1-DetailTicketJuilletAout2021[[#This Row],[Remise%]]))</f>
        <v>24.097499999999997</v>
      </c>
    </row>
    <row r="1997" spans="1:6" x14ac:dyDescent="0.25">
      <c r="A1997">
        <v>22036</v>
      </c>
      <c r="B1997">
        <v>45</v>
      </c>
      <c r="C1997">
        <v>7.32</v>
      </c>
      <c r="D1997">
        <v>3</v>
      </c>
      <c r="E1997">
        <v>0</v>
      </c>
      <c r="F1997" s="5">
        <f>DetailTicketJuilletAout2021[[#This Row],[Qte]]*(DetailTicketJuilletAout2021[[#This Row],[PrixUnit]]*(1-DetailTicketJuilletAout2021[[#This Row],[Remise%]]))</f>
        <v>21.96</v>
      </c>
    </row>
    <row r="1998" spans="1:6" x14ac:dyDescent="0.25">
      <c r="A1998">
        <v>22036</v>
      </c>
      <c r="B1998">
        <v>60</v>
      </c>
      <c r="C1998">
        <v>25.92</v>
      </c>
      <c r="D1998">
        <v>3</v>
      </c>
      <c r="E1998">
        <v>0.15</v>
      </c>
      <c r="F1998" s="5">
        <f>DetailTicketJuilletAout2021[[#This Row],[Qte]]*(DetailTicketJuilletAout2021[[#This Row],[PrixUnit]]*(1-DetailTicketJuilletAout2021[[#This Row],[Remise%]]))</f>
        <v>66.096000000000004</v>
      </c>
    </row>
    <row r="1999" spans="1:6" x14ac:dyDescent="0.25">
      <c r="A1999">
        <v>22037</v>
      </c>
      <c r="B1999">
        <v>75</v>
      </c>
      <c r="C1999">
        <v>5.95</v>
      </c>
      <c r="D1999">
        <v>4</v>
      </c>
      <c r="E1999">
        <v>0.2</v>
      </c>
      <c r="F1999" s="5">
        <f>DetailTicketJuilletAout2021[[#This Row],[Qte]]*(DetailTicketJuilletAout2021[[#This Row],[PrixUnit]]*(1-DetailTicketJuilletAout2021[[#This Row],[Remise%]]))</f>
        <v>19.040000000000003</v>
      </c>
    </row>
    <row r="2000" spans="1:6" x14ac:dyDescent="0.25">
      <c r="A2000">
        <v>22038</v>
      </c>
      <c r="B2000">
        <v>21</v>
      </c>
      <c r="C2000">
        <v>7.62</v>
      </c>
      <c r="D2000">
        <v>4</v>
      </c>
      <c r="E2000">
        <v>0</v>
      </c>
      <c r="F2000" s="5">
        <f>DetailTicketJuilletAout2021[[#This Row],[Qte]]*(DetailTicketJuilletAout2021[[#This Row],[PrixUnit]]*(1-DetailTicketJuilletAout2021[[#This Row],[Remise%]]))</f>
        <v>30.48</v>
      </c>
    </row>
    <row r="2001" spans="1:6" x14ac:dyDescent="0.25">
      <c r="A2001">
        <v>22038</v>
      </c>
      <c r="B2001">
        <v>47</v>
      </c>
      <c r="C2001">
        <v>7.32</v>
      </c>
      <c r="D2001">
        <v>4</v>
      </c>
      <c r="E2001">
        <v>0</v>
      </c>
      <c r="F2001" s="5">
        <f>DetailTicketJuilletAout2021[[#This Row],[Qte]]*(DetailTicketJuilletAout2021[[#This Row],[PrixUnit]]*(1-DetailTicketJuilletAout2021[[#This Row],[Remise%]]))</f>
        <v>29.28</v>
      </c>
    </row>
    <row r="2002" spans="1:6" x14ac:dyDescent="0.25">
      <c r="A2002">
        <v>22038</v>
      </c>
      <c r="B2002">
        <v>51</v>
      </c>
      <c r="C2002">
        <v>40.4</v>
      </c>
      <c r="D2002">
        <v>4</v>
      </c>
      <c r="E2002">
        <v>0</v>
      </c>
      <c r="F2002" s="5">
        <f>DetailTicketJuilletAout2021[[#This Row],[Qte]]*(DetailTicketJuilletAout2021[[#This Row],[PrixUnit]]*(1-DetailTicketJuilletAout2021[[#This Row],[Remise%]]))</f>
        <v>161.6</v>
      </c>
    </row>
    <row r="2003" spans="1:6" x14ac:dyDescent="0.25">
      <c r="A2003">
        <v>22039</v>
      </c>
      <c r="B2003">
        <v>27</v>
      </c>
      <c r="C2003">
        <v>26.83</v>
      </c>
      <c r="D2003">
        <v>4</v>
      </c>
      <c r="E2003">
        <v>0.25</v>
      </c>
      <c r="F2003" s="5">
        <f>DetailTicketJuilletAout2021[[#This Row],[Qte]]*(DetailTicketJuilletAout2021[[#This Row],[PrixUnit]]*(1-DetailTicketJuilletAout2021[[#This Row],[Remise%]]))</f>
        <v>80.489999999999995</v>
      </c>
    </row>
    <row r="2004" spans="1:6" x14ac:dyDescent="0.25">
      <c r="A2004">
        <v>22039</v>
      </c>
      <c r="B2004">
        <v>30</v>
      </c>
      <c r="C2004">
        <v>19.670000000000002</v>
      </c>
      <c r="D2004">
        <v>3</v>
      </c>
      <c r="E2004">
        <v>0</v>
      </c>
      <c r="F2004" s="5">
        <f>DetailTicketJuilletAout2021[[#This Row],[Qte]]*(DetailTicketJuilletAout2021[[#This Row],[PrixUnit]]*(1-DetailTicketJuilletAout2021[[#This Row],[Remise%]]))</f>
        <v>59.010000000000005</v>
      </c>
    </row>
    <row r="2005" spans="1:6" x14ac:dyDescent="0.25">
      <c r="A2005">
        <v>22039</v>
      </c>
      <c r="B2005">
        <v>35</v>
      </c>
      <c r="C2005">
        <v>13.72</v>
      </c>
      <c r="D2005">
        <v>3</v>
      </c>
      <c r="E2005">
        <v>0</v>
      </c>
      <c r="F2005" s="5">
        <f>DetailTicketJuilletAout2021[[#This Row],[Qte]]*(DetailTicketJuilletAout2021[[#This Row],[PrixUnit]]*(1-DetailTicketJuilletAout2021[[#This Row],[Remise%]]))</f>
        <v>41.160000000000004</v>
      </c>
    </row>
    <row r="2006" spans="1:6" x14ac:dyDescent="0.25">
      <c r="A2006">
        <v>22039</v>
      </c>
      <c r="B2006">
        <v>64</v>
      </c>
      <c r="C2006">
        <v>25.31</v>
      </c>
      <c r="D2006">
        <v>4</v>
      </c>
      <c r="E2006">
        <v>0</v>
      </c>
      <c r="F2006" s="5">
        <f>DetailTicketJuilletAout2021[[#This Row],[Qte]]*(DetailTicketJuilletAout2021[[#This Row],[PrixUnit]]*(1-DetailTicketJuilletAout2021[[#This Row],[Remise%]]))</f>
        <v>101.24</v>
      </c>
    </row>
    <row r="2007" spans="1:6" x14ac:dyDescent="0.25">
      <c r="A2007">
        <v>22039</v>
      </c>
      <c r="B2007">
        <v>92</v>
      </c>
      <c r="C2007">
        <v>0</v>
      </c>
      <c r="D2007">
        <v>1</v>
      </c>
      <c r="E2007">
        <v>0</v>
      </c>
      <c r="F2007" s="5">
        <f>DetailTicketJuilletAout2021[[#This Row],[Qte]]*(DetailTicketJuilletAout2021[[#This Row],[PrixUnit]]*(1-DetailTicketJuilletAout2021[[#This Row],[Remise%]]))</f>
        <v>0</v>
      </c>
    </row>
    <row r="2008" spans="1:6" x14ac:dyDescent="0.25">
      <c r="A2008">
        <v>22039</v>
      </c>
      <c r="B2008">
        <v>93</v>
      </c>
      <c r="C2008">
        <v>4.57</v>
      </c>
      <c r="D2008">
        <v>4</v>
      </c>
      <c r="E2008">
        <v>0.1</v>
      </c>
      <c r="F2008" s="5">
        <f>DetailTicketJuilletAout2021[[#This Row],[Qte]]*(DetailTicketJuilletAout2021[[#This Row],[PrixUnit]]*(1-DetailTicketJuilletAout2021[[#This Row],[Remise%]]))</f>
        <v>16.452000000000002</v>
      </c>
    </row>
    <row r="2009" spans="1:6" x14ac:dyDescent="0.25">
      <c r="A2009">
        <v>22039</v>
      </c>
      <c r="B2009">
        <v>635</v>
      </c>
      <c r="C2009">
        <v>0</v>
      </c>
      <c r="D2009">
        <v>1</v>
      </c>
      <c r="E2009">
        <v>0</v>
      </c>
      <c r="F2009" s="5">
        <f>DetailTicketJuilletAout2021[[#This Row],[Qte]]*(DetailTicketJuilletAout2021[[#This Row],[PrixUnit]]*(1-DetailTicketJuilletAout2021[[#This Row],[Remise%]]))</f>
        <v>0</v>
      </c>
    </row>
    <row r="2010" spans="1:6" x14ac:dyDescent="0.25">
      <c r="A2010">
        <v>22039</v>
      </c>
      <c r="B2010">
        <v>726</v>
      </c>
      <c r="C2010">
        <v>0</v>
      </c>
      <c r="D2010">
        <v>1</v>
      </c>
      <c r="E2010">
        <v>0</v>
      </c>
      <c r="F2010" s="5">
        <f>DetailTicketJuilletAout2021[[#This Row],[Qte]]*(DetailTicketJuilletAout2021[[#This Row],[PrixUnit]]*(1-DetailTicketJuilletAout2021[[#This Row],[Remise%]]))</f>
        <v>0</v>
      </c>
    </row>
    <row r="2011" spans="1:6" x14ac:dyDescent="0.25">
      <c r="A2011">
        <v>22039</v>
      </c>
      <c r="B2011">
        <v>2967</v>
      </c>
      <c r="C2011">
        <v>11.89</v>
      </c>
      <c r="D2011">
        <v>3</v>
      </c>
      <c r="E2011">
        <v>0</v>
      </c>
      <c r="F2011" s="5">
        <f>DetailTicketJuilletAout2021[[#This Row],[Qte]]*(DetailTicketJuilletAout2021[[#This Row],[PrixUnit]]*(1-DetailTicketJuilletAout2021[[#This Row],[Remise%]]))</f>
        <v>35.67</v>
      </c>
    </row>
    <row r="2012" spans="1:6" x14ac:dyDescent="0.25">
      <c r="A2012">
        <v>22040</v>
      </c>
      <c r="B2012">
        <v>5</v>
      </c>
      <c r="C2012">
        <v>16.309999999999999</v>
      </c>
      <c r="D2012">
        <v>3</v>
      </c>
      <c r="E2012">
        <v>0</v>
      </c>
      <c r="F2012" s="5">
        <f>DetailTicketJuilletAout2021[[#This Row],[Qte]]*(DetailTicketJuilletAout2021[[#This Row],[PrixUnit]]*(1-DetailTicketJuilletAout2021[[#This Row],[Remise%]]))</f>
        <v>48.929999999999993</v>
      </c>
    </row>
    <row r="2013" spans="1:6" x14ac:dyDescent="0.25">
      <c r="A2013">
        <v>22040</v>
      </c>
      <c r="B2013">
        <v>7</v>
      </c>
      <c r="C2013">
        <v>22.87</v>
      </c>
      <c r="D2013">
        <v>4</v>
      </c>
      <c r="E2013">
        <v>0</v>
      </c>
      <c r="F2013" s="5">
        <f>DetailTicketJuilletAout2021[[#This Row],[Qte]]*(DetailTicketJuilletAout2021[[#This Row],[PrixUnit]]*(1-DetailTicketJuilletAout2021[[#This Row],[Remise%]]))</f>
        <v>91.48</v>
      </c>
    </row>
    <row r="2014" spans="1:6" x14ac:dyDescent="0.25">
      <c r="A2014">
        <v>22040</v>
      </c>
      <c r="B2014">
        <v>72</v>
      </c>
      <c r="C2014">
        <v>26.53</v>
      </c>
      <c r="D2014">
        <v>4</v>
      </c>
      <c r="E2014">
        <v>0</v>
      </c>
      <c r="F2014" s="5">
        <f>DetailTicketJuilletAout2021[[#This Row],[Qte]]*(DetailTicketJuilletAout2021[[#This Row],[PrixUnit]]*(1-DetailTicketJuilletAout2021[[#This Row],[Remise%]]))</f>
        <v>106.12</v>
      </c>
    </row>
    <row r="2015" spans="1:6" x14ac:dyDescent="0.25">
      <c r="A2015">
        <v>22041</v>
      </c>
      <c r="B2015">
        <v>75</v>
      </c>
      <c r="C2015">
        <v>5.95</v>
      </c>
      <c r="D2015">
        <v>3</v>
      </c>
      <c r="E2015">
        <v>0.15</v>
      </c>
      <c r="F2015" s="5">
        <f>DetailTicketJuilletAout2021[[#This Row],[Qte]]*(DetailTicketJuilletAout2021[[#This Row],[PrixUnit]]*(1-DetailTicketJuilletAout2021[[#This Row],[Remise%]]))</f>
        <v>15.172499999999999</v>
      </c>
    </row>
    <row r="2016" spans="1:6" x14ac:dyDescent="0.25">
      <c r="A2016">
        <v>22042</v>
      </c>
      <c r="B2016">
        <v>92</v>
      </c>
      <c r="C2016">
        <v>0</v>
      </c>
      <c r="D2016">
        <v>1</v>
      </c>
      <c r="E2016">
        <v>0</v>
      </c>
      <c r="F2016" s="5">
        <f>DetailTicketJuilletAout2021[[#This Row],[Qte]]*(DetailTicketJuilletAout2021[[#This Row],[PrixUnit]]*(1-DetailTicketJuilletAout2021[[#This Row],[Remise%]]))</f>
        <v>0</v>
      </c>
    </row>
    <row r="2017" spans="1:6" x14ac:dyDescent="0.25">
      <c r="A2017">
        <v>22042</v>
      </c>
      <c r="B2017">
        <v>93</v>
      </c>
      <c r="C2017">
        <v>0</v>
      </c>
      <c r="D2017">
        <v>1</v>
      </c>
      <c r="E2017">
        <v>0</v>
      </c>
      <c r="F2017" s="5">
        <f>DetailTicketJuilletAout2021[[#This Row],[Qte]]*(DetailTicketJuilletAout2021[[#This Row],[PrixUnit]]*(1-DetailTicketJuilletAout2021[[#This Row],[Remise%]]))</f>
        <v>0</v>
      </c>
    </row>
    <row r="2018" spans="1:6" x14ac:dyDescent="0.25">
      <c r="A2018">
        <v>22042</v>
      </c>
      <c r="B2018">
        <v>133</v>
      </c>
      <c r="C2018">
        <v>0</v>
      </c>
      <c r="D2018">
        <v>1</v>
      </c>
      <c r="E2018">
        <v>0</v>
      </c>
      <c r="F2018" s="5">
        <f>DetailTicketJuilletAout2021[[#This Row],[Qte]]*(DetailTicketJuilletAout2021[[#This Row],[PrixUnit]]*(1-DetailTicketJuilletAout2021[[#This Row],[Remise%]]))</f>
        <v>0</v>
      </c>
    </row>
    <row r="2019" spans="1:6" x14ac:dyDescent="0.25">
      <c r="A2019">
        <v>22042</v>
      </c>
      <c r="B2019">
        <v>362</v>
      </c>
      <c r="C2019">
        <v>7.32</v>
      </c>
      <c r="D2019">
        <v>3</v>
      </c>
      <c r="E2019">
        <v>0</v>
      </c>
      <c r="F2019" s="5">
        <f>DetailTicketJuilletAout2021[[#This Row],[Qte]]*(DetailTicketJuilletAout2021[[#This Row],[PrixUnit]]*(1-DetailTicketJuilletAout2021[[#This Row],[Remise%]]))</f>
        <v>21.96</v>
      </c>
    </row>
    <row r="2020" spans="1:6" x14ac:dyDescent="0.25">
      <c r="A2020">
        <v>22042</v>
      </c>
      <c r="B2020">
        <v>635</v>
      </c>
      <c r="C2020">
        <v>0</v>
      </c>
      <c r="D2020">
        <v>1</v>
      </c>
      <c r="E2020">
        <v>0</v>
      </c>
      <c r="F2020" s="5">
        <f>DetailTicketJuilletAout2021[[#This Row],[Qte]]*(DetailTicketJuilletAout2021[[#This Row],[PrixUnit]]*(1-DetailTicketJuilletAout2021[[#This Row],[Remise%]]))</f>
        <v>0</v>
      </c>
    </row>
    <row r="2021" spans="1:6" x14ac:dyDescent="0.25">
      <c r="A2021">
        <v>22042</v>
      </c>
      <c r="B2021">
        <v>654</v>
      </c>
      <c r="C2021">
        <v>0</v>
      </c>
      <c r="D2021">
        <v>1</v>
      </c>
      <c r="E2021">
        <v>0</v>
      </c>
      <c r="F2021" s="5">
        <f>DetailTicketJuilletAout2021[[#This Row],[Qte]]*(DetailTicketJuilletAout2021[[#This Row],[PrixUnit]]*(1-DetailTicketJuilletAout2021[[#This Row],[Remise%]]))</f>
        <v>0</v>
      </c>
    </row>
    <row r="2022" spans="1:6" x14ac:dyDescent="0.25">
      <c r="A2022">
        <v>22042</v>
      </c>
      <c r="B2022">
        <v>726</v>
      </c>
      <c r="C2022">
        <v>0</v>
      </c>
      <c r="D2022">
        <v>1</v>
      </c>
      <c r="E2022">
        <v>0</v>
      </c>
      <c r="F2022" s="5">
        <f>DetailTicketJuilletAout2021[[#This Row],[Qte]]*(DetailTicketJuilletAout2021[[#This Row],[PrixUnit]]*(1-DetailTicketJuilletAout2021[[#This Row],[Remise%]]))</f>
        <v>0</v>
      </c>
    </row>
    <row r="2023" spans="1:6" x14ac:dyDescent="0.25">
      <c r="A2023">
        <v>22042</v>
      </c>
      <c r="B2023">
        <v>1181</v>
      </c>
      <c r="C2023">
        <v>3.35</v>
      </c>
      <c r="D2023">
        <v>4</v>
      </c>
      <c r="E2023">
        <v>0.25</v>
      </c>
      <c r="F2023" s="5">
        <f>DetailTicketJuilletAout2021[[#This Row],[Qte]]*(DetailTicketJuilletAout2021[[#This Row],[PrixUnit]]*(1-DetailTicketJuilletAout2021[[#This Row],[Remise%]]))</f>
        <v>10.050000000000001</v>
      </c>
    </row>
    <row r="2024" spans="1:6" x14ac:dyDescent="0.25">
      <c r="A2024">
        <v>22042</v>
      </c>
      <c r="B2024">
        <v>2967</v>
      </c>
      <c r="C2024">
        <v>0</v>
      </c>
      <c r="D2024">
        <v>1</v>
      </c>
      <c r="E2024">
        <v>0</v>
      </c>
      <c r="F2024" s="5">
        <f>DetailTicketJuilletAout2021[[#This Row],[Qte]]*(DetailTicketJuilletAout2021[[#This Row],[PrixUnit]]*(1-DetailTicketJuilletAout2021[[#This Row],[Remise%]]))</f>
        <v>0</v>
      </c>
    </row>
    <row r="2025" spans="1:6" x14ac:dyDescent="0.25">
      <c r="A2025">
        <v>22043</v>
      </c>
      <c r="B2025">
        <v>52</v>
      </c>
      <c r="C2025">
        <v>5.34</v>
      </c>
      <c r="D2025">
        <v>4</v>
      </c>
      <c r="E2025">
        <v>0.05</v>
      </c>
      <c r="F2025" s="5">
        <f>DetailTicketJuilletAout2021[[#This Row],[Qte]]*(DetailTicketJuilletAout2021[[#This Row],[PrixUnit]]*(1-DetailTicketJuilletAout2021[[#This Row],[Remise%]]))</f>
        <v>20.291999999999998</v>
      </c>
    </row>
    <row r="2026" spans="1:6" x14ac:dyDescent="0.25">
      <c r="A2026">
        <v>22043</v>
      </c>
      <c r="B2026">
        <v>76</v>
      </c>
      <c r="C2026">
        <v>13.72</v>
      </c>
      <c r="D2026">
        <v>4</v>
      </c>
      <c r="E2026">
        <v>0</v>
      </c>
      <c r="F2026" s="5">
        <f>DetailTicketJuilletAout2021[[#This Row],[Qte]]*(DetailTicketJuilletAout2021[[#This Row],[PrixUnit]]*(1-DetailTicketJuilletAout2021[[#This Row],[Remise%]]))</f>
        <v>54.88</v>
      </c>
    </row>
    <row r="2027" spans="1:6" x14ac:dyDescent="0.25">
      <c r="A2027">
        <v>22044</v>
      </c>
      <c r="B2027">
        <v>7</v>
      </c>
      <c r="C2027">
        <v>22.87</v>
      </c>
      <c r="D2027">
        <v>3</v>
      </c>
      <c r="E2027">
        <v>0</v>
      </c>
      <c r="F2027" s="5">
        <f>DetailTicketJuilletAout2021[[#This Row],[Qte]]*(DetailTicketJuilletAout2021[[#This Row],[PrixUnit]]*(1-DetailTicketJuilletAout2021[[#This Row],[Remise%]]))</f>
        <v>68.61</v>
      </c>
    </row>
    <row r="2028" spans="1:6" x14ac:dyDescent="0.25">
      <c r="A2028">
        <v>22044</v>
      </c>
      <c r="B2028">
        <v>13</v>
      </c>
      <c r="C2028">
        <v>4.57</v>
      </c>
      <c r="D2028">
        <v>4</v>
      </c>
      <c r="E2028">
        <v>0</v>
      </c>
      <c r="F2028" s="5">
        <f>DetailTicketJuilletAout2021[[#This Row],[Qte]]*(DetailTicketJuilletAout2021[[#This Row],[PrixUnit]]*(1-DetailTicketJuilletAout2021[[#This Row],[Remise%]]))</f>
        <v>18.28</v>
      </c>
    </row>
    <row r="2029" spans="1:6" x14ac:dyDescent="0.25">
      <c r="A2029">
        <v>22044</v>
      </c>
      <c r="B2029">
        <v>53</v>
      </c>
      <c r="C2029">
        <v>25</v>
      </c>
      <c r="D2029">
        <v>3</v>
      </c>
      <c r="E2029">
        <v>0</v>
      </c>
      <c r="F2029" s="5">
        <f>DetailTicketJuilletAout2021[[#This Row],[Qte]]*(DetailTicketJuilletAout2021[[#This Row],[PrixUnit]]*(1-DetailTicketJuilletAout2021[[#This Row],[Remise%]]))</f>
        <v>75</v>
      </c>
    </row>
    <row r="2030" spans="1:6" x14ac:dyDescent="0.25">
      <c r="A2030">
        <v>22044</v>
      </c>
      <c r="B2030">
        <v>69</v>
      </c>
      <c r="C2030">
        <v>27.44</v>
      </c>
      <c r="D2030">
        <v>4</v>
      </c>
      <c r="E2030">
        <v>0</v>
      </c>
      <c r="F2030" s="5">
        <f>DetailTicketJuilletAout2021[[#This Row],[Qte]]*(DetailTicketJuilletAout2021[[#This Row],[PrixUnit]]*(1-DetailTicketJuilletAout2021[[#This Row],[Remise%]]))</f>
        <v>109.76</v>
      </c>
    </row>
    <row r="2031" spans="1:6" x14ac:dyDescent="0.25">
      <c r="A2031">
        <v>22044</v>
      </c>
      <c r="B2031">
        <v>76</v>
      </c>
      <c r="C2031">
        <v>13.72</v>
      </c>
      <c r="D2031">
        <v>3</v>
      </c>
      <c r="E2031">
        <v>0</v>
      </c>
      <c r="F2031" s="5">
        <f>DetailTicketJuilletAout2021[[#This Row],[Qte]]*(DetailTicketJuilletAout2021[[#This Row],[PrixUnit]]*(1-DetailTicketJuilletAout2021[[#This Row],[Remise%]]))</f>
        <v>41.160000000000004</v>
      </c>
    </row>
    <row r="2032" spans="1:6" x14ac:dyDescent="0.25">
      <c r="A2032">
        <v>22045</v>
      </c>
      <c r="B2032">
        <v>60</v>
      </c>
      <c r="C2032">
        <v>25.92</v>
      </c>
      <c r="D2032">
        <v>4</v>
      </c>
      <c r="E2032">
        <v>0.15</v>
      </c>
      <c r="F2032" s="5">
        <f>DetailTicketJuilletAout2021[[#This Row],[Qte]]*(DetailTicketJuilletAout2021[[#This Row],[PrixUnit]]*(1-DetailTicketJuilletAout2021[[#This Row],[Remise%]]))</f>
        <v>88.128</v>
      </c>
    </row>
    <row r="2033" spans="1:6" x14ac:dyDescent="0.25">
      <c r="A2033">
        <v>22046</v>
      </c>
      <c r="B2033">
        <v>18</v>
      </c>
      <c r="C2033">
        <v>47.56</v>
      </c>
      <c r="D2033">
        <v>4</v>
      </c>
      <c r="E2033">
        <v>0</v>
      </c>
      <c r="F2033" s="5">
        <f>DetailTicketJuilletAout2021[[#This Row],[Qte]]*(DetailTicketJuilletAout2021[[#This Row],[PrixUnit]]*(1-DetailTicketJuilletAout2021[[#This Row],[Remise%]]))</f>
        <v>190.24</v>
      </c>
    </row>
    <row r="2034" spans="1:6" x14ac:dyDescent="0.25">
      <c r="A2034">
        <v>22046</v>
      </c>
      <c r="B2034">
        <v>38</v>
      </c>
      <c r="C2034">
        <v>200.93</v>
      </c>
      <c r="D2034">
        <v>4</v>
      </c>
      <c r="E2034">
        <v>0</v>
      </c>
      <c r="F2034" s="5">
        <f>DetailTicketJuilletAout2021[[#This Row],[Qte]]*(DetailTicketJuilletAout2021[[#This Row],[PrixUnit]]*(1-DetailTicketJuilletAout2021[[#This Row],[Remise%]]))</f>
        <v>803.72</v>
      </c>
    </row>
    <row r="2035" spans="1:6" x14ac:dyDescent="0.25">
      <c r="A2035">
        <v>22046</v>
      </c>
      <c r="B2035">
        <v>69</v>
      </c>
      <c r="C2035">
        <v>27.44</v>
      </c>
      <c r="D2035">
        <v>4</v>
      </c>
      <c r="E2035">
        <v>0</v>
      </c>
      <c r="F2035" s="5">
        <f>DetailTicketJuilletAout2021[[#This Row],[Qte]]*(DetailTicketJuilletAout2021[[#This Row],[PrixUnit]]*(1-DetailTicketJuilletAout2021[[#This Row],[Remise%]]))</f>
        <v>109.76</v>
      </c>
    </row>
    <row r="2036" spans="1:6" x14ac:dyDescent="0.25">
      <c r="A2036">
        <v>22047</v>
      </c>
      <c r="B2036">
        <v>27</v>
      </c>
      <c r="C2036">
        <v>3</v>
      </c>
      <c r="D2036">
        <v>4</v>
      </c>
      <c r="E2036">
        <v>0.25</v>
      </c>
      <c r="F2036" s="5">
        <f>DetailTicketJuilletAout2021[[#This Row],[Qte]]*(DetailTicketJuilletAout2021[[#This Row],[PrixUnit]]*(1-DetailTicketJuilletAout2021[[#This Row],[Remise%]]))</f>
        <v>9</v>
      </c>
    </row>
    <row r="2037" spans="1:6" x14ac:dyDescent="0.25">
      <c r="A2037">
        <v>22047</v>
      </c>
      <c r="B2037">
        <v>51</v>
      </c>
      <c r="C2037">
        <v>6</v>
      </c>
      <c r="D2037">
        <v>4</v>
      </c>
      <c r="E2037">
        <v>0</v>
      </c>
      <c r="F2037" s="5">
        <f>DetailTicketJuilletAout2021[[#This Row],[Qte]]*(DetailTicketJuilletAout2021[[#This Row],[PrixUnit]]*(1-DetailTicketJuilletAout2021[[#This Row],[Remise%]]))</f>
        <v>24</v>
      </c>
    </row>
    <row r="2038" spans="1:6" x14ac:dyDescent="0.25">
      <c r="A2038">
        <v>22047</v>
      </c>
      <c r="B2038">
        <v>92</v>
      </c>
      <c r="C2038">
        <v>6.1</v>
      </c>
      <c r="D2038">
        <v>1</v>
      </c>
      <c r="E2038">
        <v>0</v>
      </c>
      <c r="F2038" s="5">
        <f>DetailTicketJuilletAout2021[[#This Row],[Qte]]*(DetailTicketJuilletAout2021[[#This Row],[PrixUnit]]*(1-DetailTicketJuilletAout2021[[#This Row],[Remise%]]))</f>
        <v>6.1</v>
      </c>
    </row>
    <row r="2039" spans="1:6" x14ac:dyDescent="0.25">
      <c r="A2039">
        <v>22047</v>
      </c>
      <c r="B2039">
        <v>93</v>
      </c>
      <c r="C2039">
        <v>6.86</v>
      </c>
      <c r="D2039">
        <v>4</v>
      </c>
      <c r="E2039">
        <v>0.1</v>
      </c>
      <c r="F2039" s="5">
        <f>DetailTicketJuilletAout2021[[#This Row],[Qte]]*(DetailTicketJuilletAout2021[[#This Row],[PrixUnit]]*(1-DetailTicketJuilletAout2021[[#This Row],[Remise%]]))</f>
        <v>24.696000000000002</v>
      </c>
    </row>
    <row r="2040" spans="1:6" x14ac:dyDescent="0.25">
      <c r="A2040">
        <v>22047</v>
      </c>
      <c r="B2040">
        <v>726</v>
      </c>
      <c r="C2040">
        <v>3.12</v>
      </c>
      <c r="D2040">
        <v>1</v>
      </c>
      <c r="E2040">
        <v>0</v>
      </c>
      <c r="F2040" s="5">
        <f>DetailTicketJuilletAout2021[[#This Row],[Qte]]*(DetailTicketJuilletAout2021[[#This Row],[PrixUnit]]*(1-DetailTicketJuilletAout2021[[#This Row],[Remise%]]))</f>
        <v>3.12</v>
      </c>
    </row>
    <row r="2041" spans="1:6" x14ac:dyDescent="0.25">
      <c r="A2041">
        <v>22047</v>
      </c>
      <c r="B2041">
        <v>2944</v>
      </c>
      <c r="C2041">
        <v>4.4400000000000004</v>
      </c>
      <c r="D2041">
        <v>3</v>
      </c>
      <c r="E2041">
        <v>0</v>
      </c>
      <c r="F2041" s="5">
        <f>DetailTicketJuilletAout2021[[#This Row],[Qte]]*(DetailTicketJuilletAout2021[[#This Row],[PrixUnit]]*(1-DetailTicketJuilletAout2021[[#This Row],[Remise%]]))</f>
        <v>13.32</v>
      </c>
    </row>
    <row r="2042" spans="1:6" x14ac:dyDescent="0.25">
      <c r="A2042">
        <v>22047</v>
      </c>
      <c r="B2042">
        <v>3075</v>
      </c>
      <c r="C2042">
        <v>7.01</v>
      </c>
      <c r="D2042">
        <v>1</v>
      </c>
      <c r="E2042">
        <v>0</v>
      </c>
      <c r="F2042" s="5">
        <f>DetailTicketJuilletAout2021[[#This Row],[Qte]]*(DetailTicketJuilletAout2021[[#This Row],[PrixUnit]]*(1-DetailTicketJuilletAout2021[[#This Row],[Remise%]]))</f>
        <v>7.01</v>
      </c>
    </row>
    <row r="2043" spans="1:6" x14ac:dyDescent="0.25">
      <c r="A2043">
        <v>22048</v>
      </c>
      <c r="B2043">
        <v>3</v>
      </c>
      <c r="C2043">
        <v>7.62</v>
      </c>
      <c r="D2043">
        <v>1</v>
      </c>
      <c r="E2043">
        <v>0</v>
      </c>
      <c r="F2043" s="5">
        <f>DetailTicketJuilletAout2021[[#This Row],[Qte]]*(DetailTicketJuilletAout2021[[#This Row],[PrixUnit]]*(1-DetailTicketJuilletAout2021[[#This Row],[Remise%]]))</f>
        <v>7.62</v>
      </c>
    </row>
    <row r="2044" spans="1:6" x14ac:dyDescent="0.25">
      <c r="A2044">
        <v>22048</v>
      </c>
      <c r="B2044">
        <v>4</v>
      </c>
      <c r="C2044">
        <v>16.77</v>
      </c>
      <c r="D2044">
        <v>1</v>
      </c>
      <c r="E2044">
        <v>0</v>
      </c>
      <c r="F2044" s="5">
        <f>DetailTicketJuilletAout2021[[#This Row],[Qte]]*(DetailTicketJuilletAout2021[[#This Row],[PrixUnit]]*(1-DetailTicketJuilletAout2021[[#This Row],[Remise%]]))</f>
        <v>16.77</v>
      </c>
    </row>
    <row r="2045" spans="1:6" x14ac:dyDescent="0.25">
      <c r="A2045">
        <v>22048</v>
      </c>
      <c r="B2045">
        <v>6</v>
      </c>
      <c r="C2045">
        <v>19.059999999999999</v>
      </c>
      <c r="D2045">
        <v>1</v>
      </c>
      <c r="E2045">
        <v>0</v>
      </c>
      <c r="F2045" s="5">
        <f>DetailTicketJuilletAout2021[[#This Row],[Qte]]*(DetailTicketJuilletAout2021[[#This Row],[PrixUnit]]*(1-DetailTicketJuilletAout2021[[#This Row],[Remise%]]))</f>
        <v>19.059999999999999</v>
      </c>
    </row>
    <row r="2046" spans="1:6" x14ac:dyDescent="0.25">
      <c r="A2046">
        <v>22048</v>
      </c>
      <c r="B2046">
        <v>7</v>
      </c>
      <c r="C2046">
        <v>4.25</v>
      </c>
      <c r="D2046">
        <v>1</v>
      </c>
      <c r="E2046">
        <v>0</v>
      </c>
      <c r="F2046" s="5">
        <f>DetailTicketJuilletAout2021[[#This Row],[Qte]]*(DetailTicketJuilletAout2021[[#This Row],[PrixUnit]]*(1-DetailTicketJuilletAout2021[[#This Row],[Remise%]]))</f>
        <v>4.25</v>
      </c>
    </row>
    <row r="2047" spans="1:6" x14ac:dyDescent="0.25">
      <c r="A2047">
        <v>22048</v>
      </c>
      <c r="B2047">
        <v>37</v>
      </c>
      <c r="C2047">
        <v>19.82</v>
      </c>
      <c r="D2047">
        <v>4</v>
      </c>
      <c r="E2047">
        <v>0</v>
      </c>
      <c r="F2047" s="5">
        <f>DetailTicketJuilletAout2021[[#This Row],[Qte]]*(DetailTicketJuilletAout2021[[#This Row],[PrixUnit]]*(1-DetailTicketJuilletAout2021[[#This Row],[Remise%]]))</f>
        <v>79.28</v>
      </c>
    </row>
    <row r="2048" spans="1:6" x14ac:dyDescent="0.25">
      <c r="A2048">
        <v>22048</v>
      </c>
      <c r="B2048">
        <v>56</v>
      </c>
      <c r="C2048">
        <v>28.97</v>
      </c>
      <c r="D2048">
        <v>4</v>
      </c>
      <c r="E2048">
        <v>0.15</v>
      </c>
      <c r="F2048" s="5">
        <f>DetailTicketJuilletAout2021[[#This Row],[Qte]]*(DetailTicketJuilletAout2021[[#This Row],[PrixUnit]]*(1-DetailTicketJuilletAout2021[[#This Row],[Remise%]]))</f>
        <v>98.49799999999999</v>
      </c>
    </row>
    <row r="2049" spans="1:6" x14ac:dyDescent="0.25">
      <c r="A2049">
        <v>22048</v>
      </c>
      <c r="B2049">
        <v>62</v>
      </c>
      <c r="C2049">
        <v>37.5</v>
      </c>
      <c r="D2049">
        <v>4</v>
      </c>
      <c r="E2049">
        <v>0.15</v>
      </c>
      <c r="F2049" s="5">
        <f>DetailTicketJuilletAout2021[[#This Row],[Qte]]*(DetailTicketJuilletAout2021[[#This Row],[PrixUnit]]*(1-DetailTicketJuilletAout2021[[#This Row],[Remise%]]))</f>
        <v>127.5</v>
      </c>
    </row>
    <row r="2050" spans="1:6" x14ac:dyDescent="0.25">
      <c r="A2050">
        <v>22049</v>
      </c>
      <c r="B2050">
        <v>19</v>
      </c>
      <c r="C2050">
        <v>7.01</v>
      </c>
      <c r="D2050">
        <v>4</v>
      </c>
      <c r="E2050">
        <v>0</v>
      </c>
      <c r="F2050" s="5">
        <f>DetailTicketJuilletAout2021[[#This Row],[Qte]]*(DetailTicketJuilletAout2021[[#This Row],[PrixUnit]]*(1-DetailTicketJuilletAout2021[[#This Row],[Remise%]]))</f>
        <v>28.04</v>
      </c>
    </row>
    <row r="2051" spans="1:6" x14ac:dyDescent="0.25">
      <c r="A2051">
        <v>22049</v>
      </c>
      <c r="B2051">
        <v>49</v>
      </c>
      <c r="C2051">
        <v>15.24</v>
      </c>
      <c r="D2051">
        <v>3</v>
      </c>
      <c r="E2051">
        <v>0</v>
      </c>
      <c r="F2051" s="5">
        <f>DetailTicketJuilletAout2021[[#This Row],[Qte]]*(DetailTicketJuilletAout2021[[#This Row],[PrixUnit]]*(1-DetailTicketJuilletAout2021[[#This Row],[Remise%]]))</f>
        <v>45.72</v>
      </c>
    </row>
    <row r="2052" spans="1:6" x14ac:dyDescent="0.25">
      <c r="A2052">
        <v>22050</v>
      </c>
      <c r="B2052">
        <v>12</v>
      </c>
      <c r="C2052">
        <v>28.97</v>
      </c>
      <c r="D2052">
        <v>3</v>
      </c>
      <c r="E2052">
        <v>0</v>
      </c>
      <c r="F2052" s="5">
        <f>DetailTicketJuilletAout2021[[#This Row],[Qte]]*(DetailTicketJuilletAout2021[[#This Row],[PrixUnit]]*(1-DetailTicketJuilletAout2021[[#This Row],[Remise%]]))</f>
        <v>86.91</v>
      </c>
    </row>
    <row r="2053" spans="1:6" x14ac:dyDescent="0.25">
      <c r="A2053">
        <v>22050</v>
      </c>
      <c r="B2053">
        <v>24</v>
      </c>
      <c r="C2053">
        <v>3.35</v>
      </c>
      <c r="D2053">
        <v>3</v>
      </c>
      <c r="E2053">
        <v>0</v>
      </c>
      <c r="F2053" s="5">
        <f>DetailTicketJuilletAout2021[[#This Row],[Qte]]*(DetailTicketJuilletAout2021[[#This Row],[PrixUnit]]*(1-DetailTicketJuilletAout2021[[#This Row],[Remise%]]))</f>
        <v>10.050000000000001</v>
      </c>
    </row>
    <row r="2054" spans="1:6" x14ac:dyDescent="0.25">
      <c r="A2054">
        <v>22050</v>
      </c>
      <c r="B2054">
        <v>64</v>
      </c>
      <c r="C2054">
        <v>25.31</v>
      </c>
      <c r="D2054">
        <v>4</v>
      </c>
      <c r="E2054">
        <v>0</v>
      </c>
      <c r="F2054" s="5">
        <f>DetailTicketJuilletAout2021[[#This Row],[Qte]]*(DetailTicketJuilletAout2021[[#This Row],[PrixUnit]]*(1-DetailTicketJuilletAout2021[[#This Row],[Remise%]]))</f>
        <v>101.24</v>
      </c>
    </row>
    <row r="2055" spans="1:6" x14ac:dyDescent="0.25">
      <c r="A2055">
        <v>22051</v>
      </c>
      <c r="B2055">
        <v>46</v>
      </c>
      <c r="C2055">
        <v>9.15</v>
      </c>
      <c r="D2055">
        <v>4</v>
      </c>
      <c r="E2055">
        <v>0</v>
      </c>
      <c r="F2055" s="5">
        <f>DetailTicketJuilletAout2021[[#This Row],[Qte]]*(DetailTicketJuilletAout2021[[#This Row],[PrixUnit]]*(1-DetailTicketJuilletAout2021[[#This Row],[Remise%]]))</f>
        <v>36.6</v>
      </c>
    </row>
    <row r="2056" spans="1:6" x14ac:dyDescent="0.25">
      <c r="A2056">
        <v>22052</v>
      </c>
      <c r="B2056">
        <v>52</v>
      </c>
      <c r="C2056">
        <v>5.34</v>
      </c>
      <c r="D2056">
        <v>3</v>
      </c>
      <c r="E2056">
        <v>0.2</v>
      </c>
      <c r="F2056" s="5">
        <f>DetailTicketJuilletAout2021[[#This Row],[Qte]]*(DetailTicketJuilletAout2021[[#This Row],[PrixUnit]]*(1-DetailTicketJuilletAout2021[[#This Row],[Remise%]]))</f>
        <v>12.816000000000001</v>
      </c>
    </row>
    <row r="2057" spans="1:6" x14ac:dyDescent="0.25">
      <c r="A2057">
        <v>22053</v>
      </c>
      <c r="B2057">
        <v>29</v>
      </c>
      <c r="C2057">
        <v>94.37</v>
      </c>
      <c r="D2057">
        <v>4</v>
      </c>
      <c r="E2057">
        <v>0</v>
      </c>
      <c r="F2057" s="5">
        <f>DetailTicketJuilletAout2021[[#This Row],[Qte]]*(DetailTicketJuilletAout2021[[#This Row],[PrixUnit]]*(1-DetailTicketJuilletAout2021[[#This Row],[Remise%]]))</f>
        <v>377.48</v>
      </c>
    </row>
    <row r="2058" spans="1:6" x14ac:dyDescent="0.25">
      <c r="A2058">
        <v>22054</v>
      </c>
      <c r="B2058">
        <v>17</v>
      </c>
      <c r="C2058">
        <v>29.73</v>
      </c>
      <c r="D2058">
        <v>4</v>
      </c>
      <c r="E2058">
        <v>0</v>
      </c>
      <c r="F2058" s="5">
        <f>DetailTicketJuilletAout2021[[#This Row],[Qte]]*(DetailTicketJuilletAout2021[[#This Row],[PrixUnit]]*(1-DetailTicketJuilletAout2021[[#This Row],[Remise%]]))</f>
        <v>118.92</v>
      </c>
    </row>
    <row r="2059" spans="1:6" x14ac:dyDescent="0.25">
      <c r="A2059">
        <v>22054</v>
      </c>
      <c r="B2059">
        <v>33</v>
      </c>
      <c r="C2059">
        <v>1.83</v>
      </c>
      <c r="D2059">
        <v>4</v>
      </c>
      <c r="E2059">
        <v>0</v>
      </c>
      <c r="F2059" s="5">
        <f>DetailTicketJuilletAout2021[[#This Row],[Qte]]*(DetailTicketJuilletAout2021[[#This Row],[PrixUnit]]*(1-DetailTicketJuilletAout2021[[#This Row],[Remise%]]))</f>
        <v>7.32</v>
      </c>
    </row>
    <row r="2060" spans="1:6" x14ac:dyDescent="0.25">
      <c r="A2060">
        <v>22055</v>
      </c>
      <c r="B2060">
        <v>26</v>
      </c>
      <c r="C2060">
        <v>23.78</v>
      </c>
      <c r="D2060">
        <v>4</v>
      </c>
      <c r="E2060">
        <v>0</v>
      </c>
      <c r="F2060" s="5">
        <f>DetailTicketJuilletAout2021[[#This Row],[Qte]]*(DetailTicketJuilletAout2021[[#This Row],[PrixUnit]]*(1-DetailTicketJuilletAout2021[[#This Row],[Remise%]]))</f>
        <v>95.12</v>
      </c>
    </row>
    <row r="2061" spans="1:6" x14ac:dyDescent="0.25">
      <c r="A2061">
        <v>22055</v>
      </c>
      <c r="B2061">
        <v>41</v>
      </c>
      <c r="C2061">
        <v>7.32</v>
      </c>
      <c r="D2061">
        <v>4</v>
      </c>
      <c r="E2061">
        <v>0</v>
      </c>
      <c r="F2061" s="5">
        <f>DetailTicketJuilletAout2021[[#This Row],[Qte]]*(DetailTicketJuilletAout2021[[#This Row],[PrixUnit]]*(1-DetailTicketJuilletAout2021[[#This Row],[Remise%]]))</f>
        <v>29.28</v>
      </c>
    </row>
    <row r="2062" spans="1:6" x14ac:dyDescent="0.25">
      <c r="A2062">
        <v>22055</v>
      </c>
      <c r="B2062">
        <v>75</v>
      </c>
      <c r="C2062">
        <v>5.95</v>
      </c>
      <c r="D2062">
        <v>4</v>
      </c>
      <c r="E2062">
        <v>0</v>
      </c>
      <c r="F2062" s="5">
        <f>DetailTicketJuilletAout2021[[#This Row],[Qte]]*(DetailTicketJuilletAout2021[[#This Row],[PrixUnit]]*(1-DetailTicketJuilletAout2021[[#This Row],[Remise%]]))</f>
        <v>23.8</v>
      </c>
    </row>
    <row r="2063" spans="1:6" x14ac:dyDescent="0.25">
      <c r="A2063">
        <v>22056</v>
      </c>
      <c r="B2063">
        <v>63</v>
      </c>
      <c r="C2063">
        <v>33.54</v>
      </c>
      <c r="D2063">
        <v>4</v>
      </c>
      <c r="E2063">
        <v>0</v>
      </c>
      <c r="F2063" s="5">
        <f>DetailTicketJuilletAout2021[[#This Row],[Qte]]*(DetailTicketJuilletAout2021[[#This Row],[PrixUnit]]*(1-DetailTicketJuilletAout2021[[#This Row],[Remise%]]))</f>
        <v>134.16</v>
      </c>
    </row>
    <row r="2064" spans="1:6" x14ac:dyDescent="0.25">
      <c r="A2064">
        <v>22057</v>
      </c>
      <c r="B2064">
        <v>8</v>
      </c>
      <c r="C2064">
        <v>30.49</v>
      </c>
      <c r="D2064">
        <v>4</v>
      </c>
      <c r="E2064">
        <v>0</v>
      </c>
      <c r="F2064" s="5">
        <f>DetailTicketJuilletAout2021[[#This Row],[Qte]]*(DetailTicketJuilletAout2021[[#This Row],[PrixUnit]]*(1-DetailTicketJuilletAout2021[[#This Row],[Remise%]]))</f>
        <v>121.96</v>
      </c>
    </row>
    <row r="2065" spans="1:6" x14ac:dyDescent="0.25">
      <c r="A2065">
        <v>22057</v>
      </c>
      <c r="B2065">
        <v>75</v>
      </c>
      <c r="C2065">
        <v>5.95</v>
      </c>
      <c r="D2065">
        <v>4</v>
      </c>
      <c r="E2065">
        <v>0</v>
      </c>
      <c r="F2065" s="5">
        <f>DetailTicketJuilletAout2021[[#This Row],[Qte]]*(DetailTicketJuilletAout2021[[#This Row],[PrixUnit]]*(1-DetailTicketJuilletAout2021[[#This Row],[Remise%]]))</f>
        <v>23.8</v>
      </c>
    </row>
    <row r="2066" spans="1:6" x14ac:dyDescent="0.25">
      <c r="A2066">
        <v>22058</v>
      </c>
      <c r="B2066">
        <v>28</v>
      </c>
      <c r="C2066">
        <v>34.76</v>
      </c>
      <c r="D2066">
        <v>3</v>
      </c>
      <c r="E2066">
        <v>0</v>
      </c>
      <c r="F2066" s="5">
        <f>DetailTicketJuilletAout2021[[#This Row],[Qte]]*(DetailTicketJuilletAout2021[[#This Row],[PrixUnit]]*(1-DetailTicketJuilletAout2021[[#This Row],[Remise%]]))</f>
        <v>104.28</v>
      </c>
    </row>
    <row r="2067" spans="1:6" x14ac:dyDescent="0.25">
      <c r="A2067">
        <v>22059</v>
      </c>
      <c r="B2067">
        <v>39</v>
      </c>
      <c r="C2067">
        <v>13.72</v>
      </c>
      <c r="D2067">
        <v>3</v>
      </c>
      <c r="E2067">
        <v>0</v>
      </c>
      <c r="F2067" s="5">
        <f>DetailTicketJuilletAout2021[[#This Row],[Qte]]*(DetailTicketJuilletAout2021[[#This Row],[PrixUnit]]*(1-DetailTicketJuilletAout2021[[#This Row],[Remise%]]))</f>
        <v>41.160000000000004</v>
      </c>
    </row>
    <row r="2068" spans="1:6" x14ac:dyDescent="0.25">
      <c r="A2068">
        <v>22059</v>
      </c>
      <c r="B2068">
        <v>47</v>
      </c>
      <c r="C2068">
        <v>7.32</v>
      </c>
      <c r="D2068">
        <v>3</v>
      </c>
      <c r="E2068">
        <v>0</v>
      </c>
      <c r="F2068" s="5">
        <f>DetailTicketJuilletAout2021[[#This Row],[Qte]]*(DetailTicketJuilletAout2021[[#This Row],[PrixUnit]]*(1-DetailTicketJuilletAout2021[[#This Row],[Remise%]]))</f>
        <v>21.96</v>
      </c>
    </row>
    <row r="2069" spans="1:6" x14ac:dyDescent="0.25">
      <c r="A2069">
        <v>22059</v>
      </c>
      <c r="B2069">
        <v>51</v>
      </c>
      <c r="C2069">
        <v>40.4</v>
      </c>
      <c r="D2069">
        <v>4</v>
      </c>
      <c r="E2069">
        <v>0</v>
      </c>
      <c r="F2069" s="5">
        <f>DetailTicketJuilletAout2021[[#This Row],[Qte]]*(DetailTicketJuilletAout2021[[#This Row],[PrixUnit]]*(1-DetailTicketJuilletAout2021[[#This Row],[Remise%]]))</f>
        <v>161.6</v>
      </c>
    </row>
    <row r="2070" spans="1:6" x14ac:dyDescent="0.25">
      <c r="A2070">
        <v>22059</v>
      </c>
      <c r="B2070">
        <v>63</v>
      </c>
      <c r="C2070">
        <v>33.54</v>
      </c>
      <c r="D2070">
        <v>3</v>
      </c>
      <c r="E2070">
        <v>0</v>
      </c>
      <c r="F2070" s="5">
        <f>DetailTicketJuilletAout2021[[#This Row],[Qte]]*(DetailTicketJuilletAout2021[[#This Row],[PrixUnit]]*(1-DetailTicketJuilletAout2021[[#This Row],[Remise%]]))</f>
        <v>100.62</v>
      </c>
    </row>
    <row r="2071" spans="1:6" x14ac:dyDescent="0.25">
      <c r="A2071">
        <v>22060</v>
      </c>
      <c r="B2071">
        <v>8</v>
      </c>
      <c r="C2071">
        <v>30.49</v>
      </c>
      <c r="D2071">
        <v>3</v>
      </c>
      <c r="E2071">
        <v>0.15</v>
      </c>
      <c r="F2071" s="5">
        <f>DetailTicketJuilletAout2021[[#This Row],[Qte]]*(DetailTicketJuilletAout2021[[#This Row],[PrixUnit]]*(1-DetailTicketJuilletAout2021[[#This Row],[Remise%]]))</f>
        <v>77.749499999999998</v>
      </c>
    </row>
    <row r="2072" spans="1:6" x14ac:dyDescent="0.25">
      <c r="A2072">
        <v>22060</v>
      </c>
      <c r="B2072">
        <v>21</v>
      </c>
      <c r="C2072">
        <v>7.62</v>
      </c>
      <c r="D2072">
        <v>3</v>
      </c>
      <c r="E2072">
        <v>0.15</v>
      </c>
      <c r="F2072" s="5">
        <f>DetailTicketJuilletAout2021[[#This Row],[Qte]]*(DetailTicketJuilletAout2021[[#This Row],[PrixUnit]]*(1-DetailTicketJuilletAout2021[[#This Row],[Remise%]]))</f>
        <v>19.431000000000001</v>
      </c>
    </row>
    <row r="2073" spans="1:6" x14ac:dyDescent="0.25">
      <c r="A2073">
        <v>22060</v>
      </c>
      <c r="B2073">
        <v>40</v>
      </c>
      <c r="C2073">
        <v>14.03</v>
      </c>
      <c r="D2073">
        <v>4</v>
      </c>
      <c r="E2073">
        <v>0</v>
      </c>
      <c r="F2073" s="5">
        <f>DetailTicketJuilletAout2021[[#This Row],[Qte]]*(DetailTicketJuilletAout2021[[#This Row],[PrixUnit]]*(1-DetailTicketJuilletAout2021[[#This Row],[Remise%]]))</f>
        <v>56.12</v>
      </c>
    </row>
    <row r="2074" spans="1:6" x14ac:dyDescent="0.25">
      <c r="A2074">
        <v>22060</v>
      </c>
      <c r="B2074">
        <v>44</v>
      </c>
      <c r="C2074">
        <v>14.79</v>
      </c>
      <c r="D2074">
        <v>4</v>
      </c>
      <c r="E2074">
        <v>0.15</v>
      </c>
      <c r="F2074" s="5">
        <f>DetailTicketJuilletAout2021[[#This Row],[Qte]]*(DetailTicketJuilletAout2021[[#This Row],[PrixUnit]]*(1-DetailTicketJuilletAout2021[[#This Row],[Remise%]]))</f>
        <v>50.285999999999994</v>
      </c>
    </row>
    <row r="2075" spans="1:6" x14ac:dyDescent="0.25">
      <c r="A2075">
        <v>22061</v>
      </c>
      <c r="B2075">
        <v>7</v>
      </c>
      <c r="C2075">
        <v>22.87</v>
      </c>
      <c r="D2075">
        <v>4</v>
      </c>
      <c r="E2075">
        <v>0</v>
      </c>
      <c r="F2075" s="5">
        <f>DetailTicketJuilletAout2021[[#This Row],[Qte]]*(DetailTicketJuilletAout2021[[#This Row],[PrixUnit]]*(1-DetailTicketJuilletAout2021[[#This Row],[Remise%]]))</f>
        <v>91.48</v>
      </c>
    </row>
    <row r="2076" spans="1:6" x14ac:dyDescent="0.25">
      <c r="A2076">
        <v>22061</v>
      </c>
      <c r="B2076">
        <v>12</v>
      </c>
      <c r="C2076">
        <v>28.97</v>
      </c>
      <c r="D2076">
        <v>3</v>
      </c>
      <c r="E2076">
        <v>0</v>
      </c>
      <c r="F2076" s="5">
        <f>DetailTicketJuilletAout2021[[#This Row],[Qte]]*(DetailTicketJuilletAout2021[[#This Row],[PrixUnit]]*(1-DetailTicketJuilletAout2021[[#This Row],[Remise%]]))</f>
        <v>86.91</v>
      </c>
    </row>
    <row r="2077" spans="1:6" x14ac:dyDescent="0.25">
      <c r="A2077">
        <v>22061</v>
      </c>
      <c r="B2077">
        <v>24</v>
      </c>
      <c r="C2077">
        <v>3.35</v>
      </c>
      <c r="D2077">
        <v>4</v>
      </c>
      <c r="E2077">
        <v>0</v>
      </c>
      <c r="F2077" s="5">
        <f>DetailTicketJuilletAout2021[[#This Row],[Qte]]*(DetailTicketJuilletAout2021[[#This Row],[PrixUnit]]*(1-DetailTicketJuilletAout2021[[#This Row],[Remise%]]))</f>
        <v>13.4</v>
      </c>
    </row>
    <row r="2078" spans="1:6" x14ac:dyDescent="0.25">
      <c r="A2078">
        <v>22061</v>
      </c>
      <c r="B2078">
        <v>27</v>
      </c>
      <c r="C2078">
        <v>33.54</v>
      </c>
      <c r="D2078">
        <v>3</v>
      </c>
      <c r="E2078">
        <v>0</v>
      </c>
      <c r="F2078" s="5">
        <f>DetailTicketJuilletAout2021[[#This Row],[Qte]]*(DetailTicketJuilletAout2021[[#This Row],[PrixUnit]]*(1-DetailTicketJuilletAout2021[[#This Row],[Remise%]]))</f>
        <v>100.62</v>
      </c>
    </row>
    <row r="2079" spans="1:6" x14ac:dyDescent="0.25">
      <c r="A2079">
        <v>22061</v>
      </c>
      <c r="B2079">
        <v>31</v>
      </c>
      <c r="C2079">
        <v>9.4499999999999993</v>
      </c>
      <c r="D2079">
        <v>3</v>
      </c>
      <c r="E2079">
        <v>0</v>
      </c>
      <c r="F2079" s="5">
        <f>DetailTicketJuilletAout2021[[#This Row],[Qte]]*(DetailTicketJuilletAout2021[[#This Row],[PrixUnit]]*(1-DetailTicketJuilletAout2021[[#This Row],[Remise%]]))</f>
        <v>28.349999999999998</v>
      </c>
    </row>
    <row r="2080" spans="1:6" x14ac:dyDescent="0.25">
      <c r="A2080">
        <v>22061</v>
      </c>
      <c r="B2080">
        <v>63</v>
      </c>
      <c r="C2080">
        <v>33.54</v>
      </c>
      <c r="D2080">
        <v>3</v>
      </c>
      <c r="E2080">
        <v>0</v>
      </c>
      <c r="F2080" s="5">
        <f>DetailTicketJuilletAout2021[[#This Row],[Qte]]*(DetailTicketJuilletAout2021[[#This Row],[PrixUnit]]*(1-DetailTicketJuilletAout2021[[#This Row],[Remise%]]))</f>
        <v>100.62</v>
      </c>
    </row>
    <row r="2081" spans="1:6" x14ac:dyDescent="0.25">
      <c r="A2081">
        <v>22062</v>
      </c>
      <c r="B2081">
        <v>75</v>
      </c>
      <c r="C2081">
        <v>5.95</v>
      </c>
      <c r="D2081">
        <v>3</v>
      </c>
      <c r="E2081">
        <v>0.2</v>
      </c>
      <c r="F2081" s="5">
        <f>DetailTicketJuilletAout2021[[#This Row],[Qte]]*(DetailTicketJuilletAout2021[[#This Row],[PrixUnit]]*(1-DetailTicketJuilletAout2021[[#This Row],[Remise%]]))</f>
        <v>14.280000000000001</v>
      </c>
    </row>
    <row r="2082" spans="1:6" x14ac:dyDescent="0.25">
      <c r="A2082">
        <v>22063</v>
      </c>
      <c r="B2082">
        <v>38</v>
      </c>
      <c r="C2082">
        <v>200.93</v>
      </c>
      <c r="D2082">
        <v>4</v>
      </c>
      <c r="E2082">
        <v>0</v>
      </c>
      <c r="F2082" s="5">
        <f>DetailTicketJuilletAout2021[[#This Row],[Qte]]*(DetailTicketJuilletAout2021[[#This Row],[PrixUnit]]*(1-DetailTicketJuilletAout2021[[#This Row],[Remise%]]))</f>
        <v>803.72</v>
      </c>
    </row>
    <row r="2083" spans="1:6" x14ac:dyDescent="0.25">
      <c r="A2083">
        <v>22064</v>
      </c>
      <c r="B2083">
        <v>7</v>
      </c>
      <c r="C2083">
        <v>22.87</v>
      </c>
      <c r="D2083">
        <v>3</v>
      </c>
      <c r="E2083">
        <v>0</v>
      </c>
      <c r="F2083" s="5">
        <f>DetailTicketJuilletAout2021[[#This Row],[Qte]]*(DetailTicketJuilletAout2021[[#This Row],[PrixUnit]]*(1-DetailTicketJuilletAout2021[[#This Row],[Remise%]]))</f>
        <v>68.61</v>
      </c>
    </row>
    <row r="2084" spans="1:6" x14ac:dyDescent="0.25">
      <c r="A2084">
        <v>22064</v>
      </c>
      <c r="B2084">
        <v>43</v>
      </c>
      <c r="C2084">
        <v>35.06</v>
      </c>
      <c r="D2084">
        <v>4</v>
      </c>
      <c r="E2084">
        <v>0</v>
      </c>
      <c r="F2084" s="5">
        <f>DetailTicketJuilletAout2021[[#This Row],[Qte]]*(DetailTicketJuilletAout2021[[#This Row],[PrixUnit]]*(1-DetailTicketJuilletAout2021[[#This Row],[Remise%]]))</f>
        <v>140.24</v>
      </c>
    </row>
    <row r="2085" spans="1:6" x14ac:dyDescent="0.25">
      <c r="A2085">
        <v>22065</v>
      </c>
      <c r="B2085">
        <v>13</v>
      </c>
      <c r="C2085">
        <v>4.57</v>
      </c>
      <c r="D2085">
        <v>4</v>
      </c>
      <c r="E2085">
        <v>0.15</v>
      </c>
      <c r="F2085" s="5">
        <f>DetailTicketJuilletAout2021[[#This Row],[Qte]]*(DetailTicketJuilletAout2021[[#This Row],[PrixUnit]]*(1-DetailTicketJuilletAout2021[[#This Row],[Remise%]]))</f>
        <v>15.538</v>
      </c>
    </row>
    <row r="2086" spans="1:6" x14ac:dyDescent="0.25">
      <c r="A2086">
        <v>22065</v>
      </c>
      <c r="B2086">
        <v>57</v>
      </c>
      <c r="C2086">
        <v>14.94</v>
      </c>
      <c r="D2086">
        <v>4</v>
      </c>
      <c r="E2086">
        <v>0</v>
      </c>
      <c r="F2086" s="5">
        <f>DetailTicketJuilletAout2021[[#This Row],[Qte]]*(DetailTicketJuilletAout2021[[#This Row],[PrixUnit]]*(1-DetailTicketJuilletAout2021[[#This Row],[Remise%]]))</f>
        <v>59.76</v>
      </c>
    </row>
    <row r="2087" spans="1:6" x14ac:dyDescent="0.25">
      <c r="A2087">
        <v>22066</v>
      </c>
      <c r="B2087">
        <v>16</v>
      </c>
      <c r="C2087">
        <v>13.26</v>
      </c>
      <c r="D2087">
        <v>4</v>
      </c>
      <c r="E2087">
        <v>0</v>
      </c>
      <c r="F2087" s="5">
        <f>DetailTicketJuilletAout2021[[#This Row],[Qte]]*(DetailTicketJuilletAout2021[[#This Row],[PrixUnit]]*(1-DetailTicketJuilletAout2021[[#This Row],[Remise%]]))</f>
        <v>53.04</v>
      </c>
    </row>
    <row r="2088" spans="1:6" x14ac:dyDescent="0.25">
      <c r="A2088">
        <v>22066</v>
      </c>
      <c r="B2088">
        <v>24</v>
      </c>
      <c r="C2088">
        <v>3.35</v>
      </c>
      <c r="D2088">
        <v>3</v>
      </c>
      <c r="E2088">
        <v>0</v>
      </c>
      <c r="F2088" s="5">
        <f>DetailTicketJuilletAout2021[[#This Row],[Qte]]*(DetailTicketJuilletAout2021[[#This Row],[PrixUnit]]*(1-DetailTicketJuilletAout2021[[#This Row],[Remise%]]))</f>
        <v>10.050000000000001</v>
      </c>
    </row>
    <row r="2089" spans="1:6" x14ac:dyDescent="0.25">
      <c r="A2089">
        <v>22066</v>
      </c>
      <c r="B2089">
        <v>36</v>
      </c>
      <c r="C2089">
        <v>14.48</v>
      </c>
      <c r="D2089">
        <v>3</v>
      </c>
      <c r="E2089">
        <v>0</v>
      </c>
      <c r="F2089" s="5">
        <f>DetailTicketJuilletAout2021[[#This Row],[Qte]]*(DetailTicketJuilletAout2021[[#This Row],[PrixUnit]]*(1-DetailTicketJuilletAout2021[[#This Row],[Remise%]]))</f>
        <v>43.44</v>
      </c>
    </row>
    <row r="2090" spans="1:6" x14ac:dyDescent="0.25">
      <c r="A2090">
        <v>22067</v>
      </c>
      <c r="B2090">
        <v>16</v>
      </c>
      <c r="C2090">
        <v>13.26</v>
      </c>
      <c r="D2090">
        <v>3</v>
      </c>
      <c r="E2090">
        <v>0.1</v>
      </c>
      <c r="F2090" s="5">
        <f>DetailTicketJuilletAout2021[[#This Row],[Qte]]*(DetailTicketJuilletAout2021[[#This Row],[PrixUnit]]*(1-DetailTicketJuilletAout2021[[#This Row],[Remise%]]))</f>
        <v>35.802</v>
      </c>
    </row>
    <row r="2091" spans="1:6" x14ac:dyDescent="0.25">
      <c r="A2091">
        <v>22067</v>
      </c>
      <c r="B2091">
        <v>18</v>
      </c>
      <c r="C2091">
        <v>47.56</v>
      </c>
      <c r="D2091">
        <v>4</v>
      </c>
      <c r="E2091">
        <v>0.1</v>
      </c>
      <c r="F2091" s="5">
        <f>DetailTicketJuilletAout2021[[#This Row],[Qte]]*(DetailTicketJuilletAout2021[[#This Row],[PrixUnit]]*(1-DetailTicketJuilletAout2021[[#This Row],[Remise%]]))</f>
        <v>171.21600000000001</v>
      </c>
    </row>
    <row r="2092" spans="1:6" x14ac:dyDescent="0.25">
      <c r="A2092">
        <v>22067</v>
      </c>
      <c r="B2092">
        <v>32</v>
      </c>
      <c r="C2092">
        <v>24.39</v>
      </c>
      <c r="D2092">
        <v>3</v>
      </c>
      <c r="E2092">
        <v>0.1</v>
      </c>
      <c r="F2092" s="5">
        <f>DetailTicketJuilletAout2021[[#This Row],[Qte]]*(DetailTicketJuilletAout2021[[#This Row],[PrixUnit]]*(1-DetailTicketJuilletAout2021[[#This Row],[Remise%]]))</f>
        <v>65.853000000000009</v>
      </c>
    </row>
    <row r="2093" spans="1:6" x14ac:dyDescent="0.25">
      <c r="A2093">
        <v>22068</v>
      </c>
      <c r="B2093">
        <v>11</v>
      </c>
      <c r="C2093">
        <v>16.010000000000002</v>
      </c>
      <c r="D2093">
        <v>3</v>
      </c>
      <c r="E2093">
        <v>0</v>
      </c>
      <c r="F2093" s="5">
        <f>DetailTicketJuilletAout2021[[#This Row],[Qte]]*(DetailTicketJuilletAout2021[[#This Row],[PrixUnit]]*(1-DetailTicketJuilletAout2021[[#This Row],[Remise%]]))</f>
        <v>48.03</v>
      </c>
    </row>
    <row r="2094" spans="1:6" x14ac:dyDescent="0.25">
      <c r="A2094">
        <v>22068</v>
      </c>
      <c r="B2094">
        <v>20</v>
      </c>
      <c r="C2094">
        <v>61.74</v>
      </c>
      <c r="D2094">
        <v>4</v>
      </c>
      <c r="E2094">
        <v>0</v>
      </c>
      <c r="F2094" s="5">
        <f>DetailTicketJuilletAout2021[[#This Row],[Qte]]*(DetailTicketJuilletAout2021[[#This Row],[PrixUnit]]*(1-DetailTicketJuilletAout2021[[#This Row],[Remise%]]))</f>
        <v>246.96</v>
      </c>
    </row>
    <row r="2095" spans="1:6" x14ac:dyDescent="0.25">
      <c r="A2095">
        <v>22068</v>
      </c>
      <c r="B2095">
        <v>76</v>
      </c>
      <c r="C2095">
        <v>13.72</v>
      </c>
      <c r="D2095">
        <v>4</v>
      </c>
      <c r="E2095">
        <v>0</v>
      </c>
      <c r="F2095" s="5">
        <f>DetailTicketJuilletAout2021[[#This Row],[Qte]]*(DetailTicketJuilletAout2021[[#This Row],[PrixUnit]]*(1-DetailTicketJuilletAout2021[[#This Row],[Remise%]]))</f>
        <v>54.88</v>
      </c>
    </row>
    <row r="2096" spans="1:6" x14ac:dyDescent="0.25">
      <c r="A2096">
        <v>22068</v>
      </c>
      <c r="B2096">
        <v>77</v>
      </c>
      <c r="C2096">
        <v>9.91</v>
      </c>
      <c r="D2096">
        <v>4</v>
      </c>
      <c r="E2096">
        <v>0</v>
      </c>
      <c r="F2096" s="5">
        <f>DetailTicketJuilletAout2021[[#This Row],[Qte]]*(DetailTicketJuilletAout2021[[#This Row],[PrixUnit]]*(1-DetailTicketJuilletAout2021[[#This Row],[Remise%]]))</f>
        <v>39.64</v>
      </c>
    </row>
    <row r="2097" spans="1:6" x14ac:dyDescent="0.25">
      <c r="A2097">
        <v>22069</v>
      </c>
      <c r="B2097">
        <v>7</v>
      </c>
      <c r="C2097">
        <v>22.87</v>
      </c>
      <c r="D2097">
        <v>4</v>
      </c>
      <c r="E2097">
        <v>0</v>
      </c>
      <c r="F2097" s="5">
        <f>DetailTicketJuilletAout2021[[#This Row],[Qte]]*(DetailTicketJuilletAout2021[[#This Row],[PrixUnit]]*(1-DetailTicketJuilletAout2021[[#This Row],[Remise%]]))</f>
        <v>91.48</v>
      </c>
    </row>
    <row r="2098" spans="1:6" x14ac:dyDescent="0.25">
      <c r="A2098">
        <v>22069</v>
      </c>
      <c r="B2098">
        <v>43</v>
      </c>
      <c r="C2098">
        <v>35.06</v>
      </c>
      <c r="D2098">
        <v>4</v>
      </c>
      <c r="E2098">
        <v>0</v>
      </c>
      <c r="F2098" s="5">
        <f>DetailTicketJuilletAout2021[[#This Row],[Qte]]*(DetailTicketJuilletAout2021[[#This Row],[PrixUnit]]*(1-DetailTicketJuilletAout2021[[#This Row],[Remise%]]))</f>
        <v>140.24</v>
      </c>
    </row>
    <row r="2099" spans="1:6" x14ac:dyDescent="0.25">
      <c r="A2099">
        <v>22069</v>
      </c>
      <c r="B2099">
        <v>72</v>
      </c>
      <c r="C2099">
        <v>26.53</v>
      </c>
      <c r="D2099">
        <v>3</v>
      </c>
      <c r="E2099">
        <v>0</v>
      </c>
      <c r="F2099" s="5">
        <f>DetailTicketJuilletAout2021[[#This Row],[Qte]]*(DetailTicketJuilletAout2021[[#This Row],[PrixUnit]]*(1-DetailTicketJuilletAout2021[[#This Row],[Remise%]]))</f>
        <v>79.59</v>
      </c>
    </row>
    <row r="2100" spans="1:6" x14ac:dyDescent="0.25">
      <c r="A2100">
        <v>22070</v>
      </c>
      <c r="B2100">
        <v>7</v>
      </c>
      <c r="C2100">
        <v>22.87</v>
      </c>
      <c r="D2100">
        <v>4</v>
      </c>
      <c r="E2100">
        <v>0</v>
      </c>
      <c r="F2100" s="5">
        <f>DetailTicketJuilletAout2021[[#This Row],[Qte]]*(DetailTicketJuilletAout2021[[#This Row],[PrixUnit]]*(1-DetailTicketJuilletAout2021[[#This Row],[Remise%]]))</f>
        <v>91.48</v>
      </c>
    </row>
    <row r="2101" spans="1:6" x14ac:dyDescent="0.25">
      <c r="A2101">
        <v>22070</v>
      </c>
      <c r="B2101">
        <v>62</v>
      </c>
      <c r="C2101">
        <v>37.5</v>
      </c>
      <c r="D2101">
        <v>3</v>
      </c>
      <c r="E2101">
        <v>0.1</v>
      </c>
      <c r="F2101" s="5">
        <f>DetailTicketJuilletAout2021[[#This Row],[Qte]]*(DetailTicketJuilletAout2021[[#This Row],[PrixUnit]]*(1-DetailTicketJuilletAout2021[[#This Row],[Remise%]]))</f>
        <v>101.25</v>
      </c>
    </row>
    <row r="2102" spans="1:6" x14ac:dyDescent="0.25">
      <c r="A2102">
        <v>22071</v>
      </c>
      <c r="B2102">
        <v>6</v>
      </c>
      <c r="C2102">
        <v>19.059999999999999</v>
      </c>
      <c r="D2102">
        <v>3</v>
      </c>
      <c r="E2102">
        <v>0</v>
      </c>
      <c r="F2102" s="5">
        <f>DetailTicketJuilletAout2021[[#This Row],[Qte]]*(DetailTicketJuilletAout2021[[#This Row],[PrixUnit]]*(1-DetailTicketJuilletAout2021[[#This Row],[Remise%]]))</f>
        <v>57.179999999999993</v>
      </c>
    </row>
    <row r="2103" spans="1:6" x14ac:dyDescent="0.25">
      <c r="A2103">
        <v>22071</v>
      </c>
      <c r="B2103">
        <v>11</v>
      </c>
      <c r="C2103">
        <v>16.010000000000002</v>
      </c>
      <c r="D2103">
        <v>4</v>
      </c>
      <c r="E2103">
        <v>0</v>
      </c>
      <c r="F2103" s="5">
        <f>DetailTicketJuilletAout2021[[#This Row],[Qte]]*(DetailTicketJuilletAout2021[[#This Row],[PrixUnit]]*(1-DetailTicketJuilletAout2021[[#This Row],[Remise%]]))</f>
        <v>64.040000000000006</v>
      </c>
    </row>
    <row r="2104" spans="1:6" x14ac:dyDescent="0.25">
      <c r="A2104">
        <v>22071</v>
      </c>
      <c r="B2104">
        <v>41</v>
      </c>
      <c r="C2104">
        <v>7.32</v>
      </c>
      <c r="D2104">
        <v>4</v>
      </c>
      <c r="E2104">
        <v>0</v>
      </c>
      <c r="F2104" s="5">
        <f>DetailTicketJuilletAout2021[[#This Row],[Qte]]*(DetailTicketJuilletAout2021[[#This Row],[PrixUnit]]*(1-DetailTicketJuilletAout2021[[#This Row],[Remise%]]))</f>
        <v>29.28</v>
      </c>
    </row>
    <row r="2105" spans="1:6" x14ac:dyDescent="0.25">
      <c r="A2105">
        <v>22072</v>
      </c>
      <c r="B2105">
        <v>21</v>
      </c>
      <c r="C2105">
        <v>7.62</v>
      </c>
      <c r="D2105">
        <v>4</v>
      </c>
      <c r="E2105">
        <v>0</v>
      </c>
      <c r="F2105" s="5">
        <f>DetailTicketJuilletAout2021[[#This Row],[Qte]]*(DetailTicketJuilletAout2021[[#This Row],[PrixUnit]]*(1-DetailTicketJuilletAout2021[[#This Row],[Remise%]]))</f>
        <v>30.48</v>
      </c>
    </row>
    <row r="2106" spans="1:6" x14ac:dyDescent="0.25">
      <c r="A2106">
        <v>22072</v>
      </c>
      <c r="B2106">
        <v>34</v>
      </c>
      <c r="C2106">
        <v>10.67</v>
      </c>
      <c r="D2106">
        <v>4</v>
      </c>
      <c r="E2106">
        <v>0.15</v>
      </c>
      <c r="F2106" s="5">
        <f>DetailTicketJuilletAout2021[[#This Row],[Qte]]*(DetailTicketJuilletAout2021[[#This Row],[PrixUnit]]*(1-DetailTicketJuilletAout2021[[#This Row],[Remise%]]))</f>
        <v>36.277999999999999</v>
      </c>
    </row>
    <row r="2107" spans="1:6" x14ac:dyDescent="0.25">
      <c r="A2107">
        <v>22072</v>
      </c>
      <c r="B2107">
        <v>55</v>
      </c>
      <c r="C2107">
        <v>18.29</v>
      </c>
      <c r="D2107">
        <v>4</v>
      </c>
      <c r="E2107">
        <v>0.15</v>
      </c>
      <c r="F2107" s="5">
        <f>DetailTicketJuilletAout2021[[#This Row],[Qte]]*(DetailTicketJuilletAout2021[[#This Row],[PrixUnit]]*(1-DetailTicketJuilletAout2021[[#This Row],[Remise%]]))</f>
        <v>62.185999999999993</v>
      </c>
    </row>
    <row r="2108" spans="1:6" x14ac:dyDescent="0.25">
      <c r="A2108">
        <v>22072</v>
      </c>
      <c r="B2108">
        <v>61</v>
      </c>
      <c r="C2108">
        <v>21.65</v>
      </c>
      <c r="D2108">
        <v>4</v>
      </c>
      <c r="E2108">
        <v>0.15</v>
      </c>
      <c r="F2108" s="5">
        <f>DetailTicketJuilletAout2021[[#This Row],[Qte]]*(DetailTicketJuilletAout2021[[#This Row],[PrixUnit]]*(1-DetailTicketJuilletAout2021[[#This Row],[Remise%]]))</f>
        <v>73.61</v>
      </c>
    </row>
    <row r="2109" spans="1:6" x14ac:dyDescent="0.25">
      <c r="A2109">
        <v>22073</v>
      </c>
      <c r="B2109">
        <v>2</v>
      </c>
      <c r="C2109">
        <v>14.48</v>
      </c>
      <c r="D2109">
        <v>4</v>
      </c>
      <c r="E2109">
        <v>0.2</v>
      </c>
      <c r="F2109" s="5">
        <f>DetailTicketJuilletAout2021[[#This Row],[Qte]]*(DetailTicketJuilletAout2021[[#This Row],[PrixUnit]]*(1-DetailTicketJuilletAout2021[[#This Row],[Remise%]]))</f>
        <v>46.336000000000006</v>
      </c>
    </row>
    <row r="2110" spans="1:6" x14ac:dyDescent="0.25">
      <c r="A2110">
        <v>22073</v>
      </c>
      <c r="B2110">
        <v>70</v>
      </c>
      <c r="C2110">
        <v>11.43</v>
      </c>
      <c r="D2110">
        <v>3</v>
      </c>
      <c r="E2110">
        <v>0.2</v>
      </c>
      <c r="F2110" s="5">
        <f>DetailTicketJuilletAout2021[[#This Row],[Qte]]*(DetailTicketJuilletAout2021[[#This Row],[PrixUnit]]*(1-DetailTicketJuilletAout2021[[#This Row],[Remise%]]))</f>
        <v>27.432000000000002</v>
      </c>
    </row>
    <row r="2111" spans="1:6" x14ac:dyDescent="0.25">
      <c r="A2111">
        <v>22073</v>
      </c>
      <c r="B2111">
        <v>76</v>
      </c>
      <c r="C2111">
        <v>13.72</v>
      </c>
      <c r="D2111">
        <v>4</v>
      </c>
      <c r="E2111">
        <v>0.2</v>
      </c>
      <c r="F2111" s="5">
        <f>DetailTicketJuilletAout2021[[#This Row],[Qte]]*(DetailTicketJuilletAout2021[[#This Row],[PrixUnit]]*(1-DetailTicketJuilletAout2021[[#This Row],[Remise%]]))</f>
        <v>43.904000000000003</v>
      </c>
    </row>
    <row r="2112" spans="1:6" x14ac:dyDescent="0.25">
      <c r="A2112">
        <v>22074</v>
      </c>
      <c r="B2112">
        <v>72</v>
      </c>
      <c r="C2112">
        <v>26.53</v>
      </c>
      <c r="D2112">
        <v>4</v>
      </c>
      <c r="E2112">
        <v>0</v>
      </c>
      <c r="F2112" s="5">
        <f>DetailTicketJuilletAout2021[[#This Row],[Qte]]*(DetailTicketJuilletAout2021[[#This Row],[PrixUnit]]*(1-DetailTicketJuilletAout2021[[#This Row],[Remise%]]))</f>
        <v>106.12</v>
      </c>
    </row>
    <row r="2113" spans="1:6" x14ac:dyDescent="0.25">
      <c r="A2113">
        <v>22075</v>
      </c>
      <c r="B2113">
        <v>29</v>
      </c>
      <c r="C2113">
        <v>94.37</v>
      </c>
      <c r="D2113">
        <v>4</v>
      </c>
      <c r="E2113">
        <v>0.25</v>
      </c>
      <c r="F2113" s="5">
        <f>DetailTicketJuilletAout2021[[#This Row],[Qte]]*(DetailTicketJuilletAout2021[[#This Row],[PrixUnit]]*(1-DetailTicketJuilletAout2021[[#This Row],[Remise%]]))</f>
        <v>283.11</v>
      </c>
    </row>
    <row r="2114" spans="1:6" x14ac:dyDescent="0.25">
      <c r="A2114">
        <v>22075</v>
      </c>
      <c r="B2114">
        <v>41</v>
      </c>
      <c r="C2114">
        <v>7.32</v>
      </c>
      <c r="D2114">
        <v>3</v>
      </c>
      <c r="E2114">
        <v>0.25</v>
      </c>
      <c r="F2114" s="5">
        <f>DetailTicketJuilletAout2021[[#This Row],[Qte]]*(DetailTicketJuilletAout2021[[#This Row],[PrixUnit]]*(1-DetailTicketJuilletAout2021[[#This Row],[Remise%]]))</f>
        <v>16.47</v>
      </c>
    </row>
    <row r="2115" spans="1:6" x14ac:dyDescent="0.25">
      <c r="A2115">
        <v>22076</v>
      </c>
      <c r="B2115">
        <v>59</v>
      </c>
      <c r="C2115">
        <v>41.92</v>
      </c>
      <c r="D2115">
        <v>4</v>
      </c>
      <c r="E2115">
        <v>0.05</v>
      </c>
      <c r="F2115" s="5">
        <f>DetailTicketJuilletAout2021[[#This Row],[Qte]]*(DetailTicketJuilletAout2021[[#This Row],[PrixUnit]]*(1-DetailTicketJuilletAout2021[[#This Row],[Remise%]]))</f>
        <v>159.29599999999999</v>
      </c>
    </row>
    <row r="2116" spans="1:6" x14ac:dyDescent="0.25">
      <c r="A2116">
        <v>22077</v>
      </c>
      <c r="B2116">
        <v>51</v>
      </c>
      <c r="C2116">
        <v>40.4</v>
      </c>
      <c r="D2116">
        <v>3</v>
      </c>
      <c r="E2116">
        <v>0</v>
      </c>
      <c r="F2116" s="5">
        <f>DetailTicketJuilletAout2021[[#This Row],[Qte]]*(DetailTicketJuilletAout2021[[#This Row],[PrixUnit]]*(1-DetailTicketJuilletAout2021[[#This Row],[Remise%]]))</f>
        <v>121.19999999999999</v>
      </c>
    </row>
    <row r="2117" spans="1:6" x14ac:dyDescent="0.25">
      <c r="A2117">
        <v>22077</v>
      </c>
      <c r="B2117">
        <v>60</v>
      </c>
      <c r="C2117">
        <v>25.92</v>
      </c>
      <c r="D2117">
        <v>4</v>
      </c>
      <c r="E2117">
        <v>0</v>
      </c>
      <c r="F2117" s="5">
        <f>DetailTicketJuilletAout2021[[#This Row],[Qte]]*(DetailTicketJuilletAout2021[[#This Row],[PrixUnit]]*(1-DetailTicketJuilletAout2021[[#This Row],[Remise%]]))</f>
        <v>103.68</v>
      </c>
    </row>
    <row r="2118" spans="1:6" x14ac:dyDescent="0.25">
      <c r="A2118">
        <v>22078</v>
      </c>
      <c r="B2118">
        <v>42</v>
      </c>
      <c r="C2118">
        <v>10.67</v>
      </c>
      <c r="D2118">
        <v>3</v>
      </c>
      <c r="E2118">
        <v>0</v>
      </c>
      <c r="F2118" s="5">
        <f>DetailTicketJuilletAout2021[[#This Row],[Qte]]*(DetailTicketJuilletAout2021[[#This Row],[PrixUnit]]*(1-DetailTicketJuilletAout2021[[#This Row],[Remise%]]))</f>
        <v>32.01</v>
      </c>
    </row>
    <row r="2119" spans="1:6" x14ac:dyDescent="0.25">
      <c r="A2119">
        <v>22079</v>
      </c>
      <c r="B2119">
        <v>32</v>
      </c>
      <c r="C2119">
        <v>24.39</v>
      </c>
      <c r="D2119">
        <v>4</v>
      </c>
      <c r="E2119">
        <v>0</v>
      </c>
      <c r="F2119" s="5">
        <f>DetailTicketJuilletAout2021[[#This Row],[Qte]]*(DetailTicketJuilletAout2021[[#This Row],[PrixUnit]]*(1-DetailTicketJuilletAout2021[[#This Row],[Remise%]]))</f>
        <v>97.56</v>
      </c>
    </row>
    <row r="2120" spans="1:6" x14ac:dyDescent="0.25">
      <c r="A2120">
        <v>22079</v>
      </c>
      <c r="B2120">
        <v>46</v>
      </c>
      <c r="C2120">
        <v>9.15</v>
      </c>
      <c r="D2120">
        <v>3</v>
      </c>
      <c r="E2120">
        <v>0.25</v>
      </c>
      <c r="F2120" s="5">
        <f>DetailTicketJuilletAout2021[[#This Row],[Qte]]*(DetailTicketJuilletAout2021[[#This Row],[PrixUnit]]*(1-DetailTicketJuilletAout2021[[#This Row],[Remise%]]))</f>
        <v>20.587500000000002</v>
      </c>
    </row>
    <row r="2121" spans="1:6" x14ac:dyDescent="0.25">
      <c r="A2121">
        <v>22079</v>
      </c>
      <c r="B2121">
        <v>52</v>
      </c>
      <c r="C2121">
        <v>5.34</v>
      </c>
      <c r="D2121">
        <v>3</v>
      </c>
      <c r="E2121">
        <v>0.25</v>
      </c>
      <c r="F2121" s="5">
        <f>DetailTicketJuilletAout2021[[#This Row],[Qte]]*(DetailTicketJuilletAout2021[[#This Row],[PrixUnit]]*(1-DetailTicketJuilletAout2021[[#This Row],[Remise%]]))</f>
        <v>12.015000000000001</v>
      </c>
    </row>
    <row r="2122" spans="1:6" x14ac:dyDescent="0.25">
      <c r="A2122">
        <v>22080</v>
      </c>
      <c r="B2122">
        <v>24</v>
      </c>
      <c r="C2122">
        <v>3.35</v>
      </c>
      <c r="D2122">
        <v>4</v>
      </c>
      <c r="E2122">
        <v>0</v>
      </c>
      <c r="F2122" s="5">
        <f>DetailTicketJuilletAout2021[[#This Row],[Qte]]*(DetailTicketJuilletAout2021[[#This Row],[PrixUnit]]*(1-DetailTicketJuilletAout2021[[#This Row],[Remise%]]))</f>
        <v>13.4</v>
      </c>
    </row>
    <row r="2123" spans="1:6" x14ac:dyDescent="0.25">
      <c r="A2123">
        <v>22080</v>
      </c>
      <c r="B2123">
        <v>61</v>
      </c>
      <c r="C2123">
        <v>21.65</v>
      </c>
      <c r="D2123">
        <v>4</v>
      </c>
      <c r="E2123">
        <v>0</v>
      </c>
      <c r="F2123" s="5">
        <f>DetailTicketJuilletAout2021[[#This Row],[Qte]]*(DetailTicketJuilletAout2021[[#This Row],[PrixUnit]]*(1-DetailTicketJuilletAout2021[[#This Row],[Remise%]]))</f>
        <v>86.6</v>
      </c>
    </row>
    <row r="2124" spans="1:6" x14ac:dyDescent="0.25">
      <c r="A2124">
        <v>22080</v>
      </c>
      <c r="B2124">
        <v>74</v>
      </c>
      <c r="C2124">
        <v>7.62</v>
      </c>
      <c r="D2124">
        <v>3</v>
      </c>
      <c r="E2124">
        <v>0</v>
      </c>
      <c r="F2124" s="5">
        <f>DetailTicketJuilletAout2021[[#This Row],[Qte]]*(DetailTicketJuilletAout2021[[#This Row],[PrixUnit]]*(1-DetailTicketJuilletAout2021[[#This Row],[Remise%]]))</f>
        <v>22.86</v>
      </c>
    </row>
    <row r="2125" spans="1:6" x14ac:dyDescent="0.25">
      <c r="A2125">
        <v>22080</v>
      </c>
      <c r="B2125">
        <v>75</v>
      </c>
      <c r="C2125">
        <v>5.95</v>
      </c>
      <c r="D2125">
        <v>3</v>
      </c>
      <c r="E2125">
        <v>0</v>
      </c>
      <c r="F2125" s="5">
        <f>DetailTicketJuilletAout2021[[#This Row],[Qte]]*(DetailTicketJuilletAout2021[[#This Row],[PrixUnit]]*(1-DetailTicketJuilletAout2021[[#This Row],[Remise%]]))</f>
        <v>17.850000000000001</v>
      </c>
    </row>
    <row r="2126" spans="1:6" x14ac:dyDescent="0.25">
      <c r="A2126">
        <v>22081</v>
      </c>
      <c r="B2126">
        <v>41</v>
      </c>
      <c r="C2126">
        <v>7.32</v>
      </c>
      <c r="D2126">
        <v>3</v>
      </c>
      <c r="E2126">
        <v>0.05</v>
      </c>
      <c r="F2126" s="5">
        <f>DetailTicketJuilletAout2021[[#This Row],[Qte]]*(DetailTicketJuilletAout2021[[#This Row],[PrixUnit]]*(1-DetailTicketJuilletAout2021[[#This Row],[Remise%]]))</f>
        <v>20.861999999999998</v>
      </c>
    </row>
    <row r="2127" spans="1:6" x14ac:dyDescent="0.25">
      <c r="A2127">
        <v>22081</v>
      </c>
      <c r="B2127">
        <v>51</v>
      </c>
      <c r="C2127">
        <v>40.4</v>
      </c>
      <c r="D2127">
        <v>4</v>
      </c>
      <c r="E2127">
        <v>0.05</v>
      </c>
      <c r="F2127" s="5">
        <f>DetailTicketJuilletAout2021[[#This Row],[Qte]]*(DetailTicketJuilletAout2021[[#This Row],[PrixUnit]]*(1-DetailTicketJuilletAout2021[[#This Row],[Remise%]]))</f>
        <v>153.51999999999998</v>
      </c>
    </row>
    <row r="2128" spans="1:6" x14ac:dyDescent="0.25">
      <c r="A2128">
        <v>22081</v>
      </c>
      <c r="B2128">
        <v>77</v>
      </c>
      <c r="C2128">
        <v>9.91</v>
      </c>
      <c r="D2128">
        <v>3</v>
      </c>
      <c r="E2128">
        <v>0.05</v>
      </c>
      <c r="F2128" s="5">
        <f>DetailTicketJuilletAout2021[[#This Row],[Qte]]*(DetailTicketJuilletAout2021[[#This Row],[PrixUnit]]*(1-DetailTicketJuilletAout2021[[#This Row],[Remise%]]))</f>
        <v>28.243500000000001</v>
      </c>
    </row>
    <row r="2129" spans="1:6" x14ac:dyDescent="0.25">
      <c r="A2129">
        <v>22082</v>
      </c>
      <c r="B2129">
        <v>4</v>
      </c>
      <c r="C2129">
        <v>16.77</v>
      </c>
      <c r="D2129">
        <v>3</v>
      </c>
      <c r="E2129">
        <v>0.25</v>
      </c>
      <c r="F2129" s="5">
        <f>DetailTicketJuilletAout2021[[#This Row],[Qte]]*(DetailTicketJuilletAout2021[[#This Row],[PrixUnit]]*(1-DetailTicketJuilletAout2021[[#This Row],[Remise%]]))</f>
        <v>37.732500000000002</v>
      </c>
    </row>
    <row r="2130" spans="1:6" x14ac:dyDescent="0.25">
      <c r="A2130">
        <v>22082</v>
      </c>
      <c r="B2130">
        <v>24</v>
      </c>
      <c r="C2130">
        <v>3.35</v>
      </c>
      <c r="D2130">
        <v>3</v>
      </c>
      <c r="E2130">
        <v>0.25</v>
      </c>
      <c r="F2130" s="5">
        <f>DetailTicketJuilletAout2021[[#This Row],[Qte]]*(DetailTicketJuilletAout2021[[#This Row],[PrixUnit]]*(1-DetailTicketJuilletAout2021[[#This Row],[Remise%]]))</f>
        <v>7.5375000000000005</v>
      </c>
    </row>
    <row r="2131" spans="1:6" x14ac:dyDescent="0.25">
      <c r="A2131">
        <v>22082</v>
      </c>
      <c r="B2131">
        <v>77</v>
      </c>
      <c r="C2131">
        <v>9.91</v>
      </c>
      <c r="D2131">
        <v>3</v>
      </c>
      <c r="E2131">
        <v>0</v>
      </c>
      <c r="F2131" s="5">
        <f>DetailTicketJuilletAout2021[[#This Row],[Qte]]*(DetailTicketJuilletAout2021[[#This Row],[PrixUnit]]*(1-DetailTicketJuilletAout2021[[#This Row],[Remise%]]))</f>
        <v>29.73</v>
      </c>
    </row>
    <row r="2132" spans="1:6" x14ac:dyDescent="0.25">
      <c r="A2132">
        <v>22083</v>
      </c>
      <c r="B2132">
        <v>7</v>
      </c>
      <c r="C2132">
        <v>22.87</v>
      </c>
      <c r="D2132">
        <v>4</v>
      </c>
      <c r="E2132">
        <v>0</v>
      </c>
      <c r="F2132" s="5">
        <f>DetailTicketJuilletAout2021[[#This Row],[Qte]]*(DetailTicketJuilletAout2021[[#This Row],[PrixUnit]]*(1-DetailTicketJuilletAout2021[[#This Row],[Remise%]]))</f>
        <v>91.48</v>
      </c>
    </row>
    <row r="2133" spans="1:6" x14ac:dyDescent="0.25">
      <c r="A2133">
        <v>22083</v>
      </c>
      <c r="B2133">
        <v>22</v>
      </c>
      <c r="C2133">
        <v>16.010000000000002</v>
      </c>
      <c r="D2133">
        <v>3</v>
      </c>
      <c r="E2133">
        <v>0</v>
      </c>
      <c r="F2133" s="5">
        <f>DetailTicketJuilletAout2021[[#This Row],[Qte]]*(DetailTicketJuilletAout2021[[#This Row],[PrixUnit]]*(1-DetailTicketJuilletAout2021[[#This Row],[Remise%]]))</f>
        <v>48.03</v>
      </c>
    </row>
    <row r="2134" spans="1:6" x14ac:dyDescent="0.25">
      <c r="A2134">
        <v>22083</v>
      </c>
      <c r="B2134">
        <v>46</v>
      </c>
      <c r="C2134">
        <v>9.15</v>
      </c>
      <c r="D2134">
        <v>3</v>
      </c>
      <c r="E2134">
        <v>0</v>
      </c>
      <c r="F2134" s="5">
        <f>DetailTicketJuilletAout2021[[#This Row],[Qte]]*(DetailTicketJuilletAout2021[[#This Row],[PrixUnit]]*(1-DetailTicketJuilletAout2021[[#This Row],[Remise%]]))</f>
        <v>27.450000000000003</v>
      </c>
    </row>
    <row r="2135" spans="1:6" x14ac:dyDescent="0.25">
      <c r="A2135">
        <v>22083</v>
      </c>
      <c r="B2135">
        <v>55</v>
      </c>
      <c r="C2135">
        <v>18.29</v>
      </c>
      <c r="D2135">
        <v>4</v>
      </c>
      <c r="E2135">
        <v>0</v>
      </c>
      <c r="F2135" s="5">
        <f>DetailTicketJuilletAout2021[[#This Row],[Qte]]*(DetailTicketJuilletAout2021[[#This Row],[PrixUnit]]*(1-DetailTicketJuilletAout2021[[#This Row],[Remise%]]))</f>
        <v>73.16</v>
      </c>
    </row>
    <row r="2136" spans="1:6" x14ac:dyDescent="0.25">
      <c r="A2136">
        <v>22084</v>
      </c>
      <c r="B2136">
        <v>13</v>
      </c>
      <c r="C2136">
        <v>4.57</v>
      </c>
      <c r="D2136">
        <v>4</v>
      </c>
      <c r="E2136">
        <v>0</v>
      </c>
      <c r="F2136" s="5">
        <f>DetailTicketJuilletAout2021[[#This Row],[Qte]]*(DetailTicketJuilletAout2021[[#This Row],[PrixUnit]]*(1-DetailTicketJuilletAout2021[[#This Row],[Remise%]]))</f>
        <v>18.28</v>
      </c>
    </row>
    <row r="2137" spans="1:6" x14ac:dyDescent="0.25">
      <c r="A2137">
        <v>22084</v>
      </c>
      <c r="B2137">
        <v>35</v>
      </c>
      <c r="C2137">
        <v>13.72</v>
      </c>
      <c r="D2137">
        <v>4</v>
      </c>
      <c r="E2137">
        <v>0.15</v>
      </c>
      <c r="F2137" s="5">
        <f>DetailTicketJuilletAout2021[[#This Row],[Qte]]*(DetailTicketJuilletAout2021[[#This Row],[PrixUnit]]*(1-DetailTicketJuilletAout2021[[#This Row],[Remise%]]))</f>
        <v>46.648000000000003</v>
      </c>
    </row>
    <row r="2138" spans="1:6" x14ac:dyDescent="0.25">
      <c r="A2138">
        <v>22084</v>
      </c>
      <c r="B2138">
        <v>42</v>
      </c>
      <c r="C2138">
        <v>10.67</v>
      </c>
      <c r="D2138">
        <v>3</v>
      </c>
      <c r="E2138">
        <v>0.15</v>
      </c>
      <c r="F2138" s="5">
        <f>DetailTicketJuilletAout2021[[#This Row],[Qte]]*(DetailTicketJuilletAout2021[[#This Row],[PrixUnit]]*(1-DetailTicketJuilletAout2021[[#This Row],[Remise%]]))</f>
        <v>27.208500000000001</v>
      </c>
    </row>
    <row r="2139" spans="1:6" x14ac:dyDescent="0.25">
      <c r="A2139">
        <v>22084</v>
      </c>
      <c r="B2139">
        <v>55</v>
      </c>
      <c r="C2139">
        <v>18.29</v>
      </c>
      <c r="D2139">
        <v>3</v>
      </c>
      <c r="E2139">
        <v>0</v>
      </c>
      <c r="F2139" s="5">
        <f>DetailTicketJuilletAout2021[[#This Row],[Qte]]*(DetailTicketJuilletAout2021[[#This Row],[PrixUnit]]*(1-DetailTicketJuilletAout2021[[#This Row],[Remise%]]))</f>
        <v>54.87</v>
      </c>
    </row>
    <row r="2140" spans="1:6" x14ac:dyDescent="0.25">
      <c r="A2140">
        <v>22085</v>
      </c>
      <c r="B2140">
        <v>1</v>
      </c>
      <c r="C2140">
        <v>13.72</v>
      </c>
      <c r="D2140">
        <v>4</v>
      </c>
      <c r="E2140">
        <v>0</v>
      </c>
      <c r="F2140" s="5">
        <f>DetailTicketJuilletAout2021[[#This Row],[Qte]]*(DetailTicketJuilletAout2021[[#This Row],[PrixUnit]]*(1-DetailTicketJuilletAout2021[[#This Row],[Remise%]]))</f>
        <v>54.88</v>
      </c>
    </row>
    <row r="2141" spans="1:6" x14ac:dyDescent="0.25">
      <c r="A2141">
        <v>22085</v>
      </c>
      <c r="B2141">
        <v>40</v>
      </c>
      <c r="C2141">
        <v>14.03</v>
      </c>
      <c r="D2141">
        <v>4</v>
      </c>
      <c r="E2141">
        <v>0</v>
      </c>
      <c r="F2141" s="5">
        <f>DetailTicketJuilletAout2021[[#This Row],[Qte]]*(DetailTicketJuilletAout2021[[#This Row],[PrixUnit]]*(1-DetailTicketJuilletAout2021[[#This Row],[Remise%]]))</f>
        <v>56.12</v>
      </c>
    </row>
    <row r="2142" spans="1:6" x14ac:dyDescent="0.25">
      <c r="A2142">
        <v>22085</v>
      </c>
      <c r="B2142">
        <v>52</v>
      </c>
      <c r="C2142">
        <v>5.34</v>
      </c>
      <c r="D2142">
        <v>4</v>
      </c>
      <c r="E2142">
        <v>0</v>
      </c>
      <c r="F2142" s="5">
        <f>DetailTicketJuilletAout2021[[#This Row],[Qte]]*(DetailTicketJuilletAout2021[[#This Row],[PrixUnit]]*(1-DetailTicketJuilletAout2021[[#This Row],[Remise%]]))</f>
        <v>21.36</v>
      </c>
    </row>
    <row r="2143" spans="1:6" x14ac:dyDescent="0.25">
      <c r="A2143">
        <v>22086</v>
      </c>
      <c r="B2143">
        <v>26</v>
      </c>
      <c r="C2143">
        <v>23.78</v>
      </c>
      <c r="D2143">
        <v>4</v>
      </c>
      <c r="E2143">
        <v>0</v>
      </c>
      <c r="F2143" s="5">
        <f>DetailTicketJuilletAout2021[[#This Row],[Qte]]*(DetailTicketJuilletAout2021[[#This Row],[PrixUnit]]*(1-DetailTicketJuilletAout2021[[#This Row],[Remise%]]))</f>
        <v>95.12</v>
      </c>
    </row>
    <row r="2144" spans="1:6" x14ac:dyDescent="0.25">
      <c r="A2144">
        <v>22086</v>
      </c>
      <c r="B2144">
        <v>76</v>
      </c>
      <c r="C2144">
        <v>13.72</v>
      </c>
      <c r="D2144">
        <v>4</v>
      </c>
      <c r="E2144">
        <v>0</v>
      </c>
      <c r="F2144" s="5">
        <f>DetailTicketJuilletAout2021[[#This Row],[Qte]]*(DetailTicketJuilletAout2021[[#This Row],[PrixUnit]]*(1-DetailTicketJuilletAout2021[[#This Row],[Remise%]]))</f>
        <v>54.88</v>
      </c>
    </row>
    <row r="2145" spans="1:6" x14ac:dyDescent="0.25">
      <c r="A2145">
        <v>22087</v>
      </c>
      <c r="B2145">
        <v>1</v>
      </c>
      <c r="C2145">
        <v>13.72</v>
      </c>
      <c r="D2145">
        <v>4</v>
      </c>
      <c r="E2145">
        <v>0</v>
      </c>
      <c r="F2145" s="5">
        <f>DetailTicketJuilletAout2021[[#This Row],[Qte]]*(DetailTicketJuilletAout2021[[#This Row],[PrixUnit]]*(1-DetailTicketJuilletAout2021[[#This Row],[Remise%]]))</f>
        <v>54.88</v>
      </c>
    </row>
    <row r="2146" spans="1:6" x14ac:dyDescent="0.25">
      <c r="A2146">
        <v>22087</v>
      </c>
      <c r="B2146">
        <v>59</v>
      </c>
      <c r="C2146">
        <v>41.92</v>
      </c>
      <c r="D2146">
        <v>4</v>
      </c>
      <c r="E2146">
        <v>0</v>
      </c>
      <c r="F2146" s="5">
        <f>DetailTicketJuilletAout2021[[#This Row],[Qte]]*(DetailTicketJuilletAout2021[[#This Row],[PrixUnit]]*(1-DetailTicketJuilletAout2021[[#This Row],[Remise%]]))</f>
        <v>167.68</v>
      </c>
    </row>
    <row r="2147" spans="1:6" x14ac:dyDescent="0.25">
      <c r="A2147">
        <v>22088</v>
      </c>
      <c r="B2147">
        <v>1</v>
      </c>
      <c r="C2147">
        <v>13.72</v>
      </c>
      <c r="D2147">
        <v>4</v>
      </c>
      <c r="E2147">
        <v>0</v>
      </c>
      <c r="F2147" s="5">
        <f>DetailTicketJuilletAout2021[[#This Row],[Qte]]*(DetailTicketJuilletAout2021[[#This Row],[PrixUnit]]*(1-DetailTicketJuilletAout2021[[#This Row],[Remise%]]))</f>
        <v>54.88</v>
      </c>
    </row>
    <row r="2148" spans="1:6" x14ac:dyDescent="0.25">
      <c r="A2148">
        <v>22088</v>
      </c>
      <c r="B2148">
        <v>29</v>
      </c>
      <c r="C2148">
        <v>94.37</v>
      </c>
      <c r="D2148">
        <v>4</v>
      </c>
      <c r="E2148">
        <v>0.25</v>
      </c>
      <c r="F2148" s="5">
        <f>DetailTicketJuilletAout2021[[#This Row],[Qte]]*(DetailTicketJuilletAout2021[[#This Row],[PrixUnit]]*(1-DetailTicketJuilletAout2021[[#This Row],[Remise%]]))</f>
        <v>283.11</v>
      </c>
    </row>
    <row r="2149" spans="1:6" x14ac:dyDescent="0.25">
      <c r="A2149">
        <v>22089</v>
      </c>
      <c r="B2149">
        <v>8</v>
      </c>
      <c r="C2149">
        <v>30.49</v>
      </c>
      <c r="D2149">
        <v>3</v>
      </c>
      <c r="E2149">
        <v>0</v>
      </c>
      <c r="F2149" s="5">
        <f>DetailTicketJuilletAout2021[[#This Row],[Qte]]*(DetailTicketJuilletAout2021[[#This Row],[PrixUnit]]*(1-DetailTicketJuilletAout2021[[#This Row],[Remise%]]))</f>
        <v>91.47</v>
      </c>
    </row>
    <row r="2150" spans="1:6" x14ac:dyDescent="0.25">
      <c r="A2150">
        <v>22089</v>
      </c>
      <c r="B2150">
        <v>29</v>
      </c>
      <c r="C2150">
        <v>94.37</v>
      </c>
      <c r="D2150">
        <v>4</v>
      </c>
      <c r="E2150">
        <v>0</v>
      </c>
      <c r="F2150" s="5">
        <f>DetailTicketJuilletAout2021[[#This Row],[Qte]]*(DetailTicketJuilletAout2021[[#This Row],[PrixUnit]]*(1-DetailTicketJuilletAout2021[[#This Row],[Remise%]]))</f>
        <v>377.48</v>
      </c>
    </row>
    <row r="2151" spans="1:6" x14ac:dyDescent="0.25">
      <c r="A2151">
        <v>22089</v>
      </c>
      <c r="B2151">
        <v>42</v>
      </c>
      <c r="C2151">
        <v>10.67</v>
      </c>
      <c r="D2151">
        <v>4</v>
      </c>
      <c r="E2151">
        <v>0</v>
      </c>
      <c r="F2151" s="5">
        <f>DetailTicketJuilletAout2021[[#This Row],[Qte]]*(DetailTicketJuilletAout2021[[#This Row],[PrixUnit]]*(1-DetailTicketJuilletAout2021[[#This Row],[Remise%]]))</f>
        <v>42.68</v>
      </c>
    </row>
    <row r="2152" spans="1:6" x14ac:dyDescent="0.25">
      <c r="A2152">
        <v>22090</v>
      </c>
      <c r="B2152">
        <v>28</v>
      </c>
      <c r="C2152">
        <v>34.76</v>
      </c>
      <c r="D2152">
        <v>4</v>
      </c>
      <c r="E2152">
        <v>0.05</v>
      </c>
      <c r="F2152" s="5">
        <f>DetailTicketJuilletAout2021[[#This Row],[Qte]]*(DetailTicketJuilletAout2021[[#This Row],[PrixUnit]]*(1-DetailTicketJuilletAout2021[[#This Row],[Remise%]]))</f>
        <v>132.08799999999999</v>
      </c>
    </row>
    <row r="2153" spans="1:6" x14ac:dyDescent="0.25">
      <c r="A2153">
        <v>22090</v>
      </c>
      <c r="B2153">
        <v>34</v>
      </c>
      <c r="C2153">
        <v>10.67</v>
      </c>
      <c r="D2153">
        <v>4</v>
      </c>
      <c r="E2153">
        <v>0.05</v>
      </c>
      <c r="F2153" s="5">
        <f>DetailTicketJuilletAout2021[[#This Row],[Qte]]*(DetailTicketJuilletAout2021[[#This Row],[PrixUnit]]*(1-DetailTicketJuilletAout2021[[#This Row],[Remise%]]))</f>
        <v>40.545999999999999</v>
      </c>
    </row>
    <row r="2154" spans="1:6" x14ac:dyDescent="0.25">
      <c r="A2154">
        <v>22090</v>
      </c>
      <c r="B2154">
        <v>71</v>
      </c>
      <c r="C2154">
        <v>16.46</v>
      </c>
      <c r="D2154">
        <v>3</v>
      </c>
      <c r="E2154">
        <v>0</v>
      </c>
      <c r="F2154" s="5">
        <f>DetailTicketJuilletAout2021[[#This Row],[Qte]]*(DetailTicketJuilletAout2021[[#This Row],[PrixUnit]]*(1-DetailTicketJuilletAout2021[[#This Row],[Remise%]]))</f>
        <v>49.38</v>
      </c>
    </row>
    <row r="2155" spans="1:6" x14ac:dyDescent="0.25">
      <c r="A2155">
        <v>22091</v>
      </c>
      <c r="B2155">
        <v>24</v>
      </c>
      <c r="C2155">
        <v>3.35</v>
      </c>
      <c r="D2155">
        <v>4</v>
      </c>
      <c r="E2155">
        <v>0</v>
      </c>
      <c r="F2155" s="5">
        <f>DetailTicketJuilletAout2021[[#This Row],[Qte]]*(DetailTicketJuilletAout2021[[#This Row],[PrixUnit]]*(1-DetailTicketJuilletAout2021[[#This Row],[Remise%]]))</f>
        <v>13.4</v>
      </c>
    </row>
    <row r="2156" spans="1:6" x14ac:dyDescent="0.25">
      <c r="A2156">
        <v>22091</v>
      </c>
      <c r="B2156">
        <v>36</v>
      </c>
      <c r="C2156">
        <v>14.48</v>
      </c>
      <c r="D2156">
        <v>4</v>
      </c>
      <c r="E2156">
        <v>0.25</v>
      </c>
      <c r="F2156" s="5">
        <f>DetailTicketJuilletAout2021[[#This Row],[Qte]]*(DetailTicketJuilletAout2021[[#This Row],[PrixUnit]]*(1-DetailTicketJuilletAout2021[[#This Row],[Remise%]]))</f>
        <v>43.44</v>
      </c>
    </row>
    <row r="2157" spans="1:6" x14ac:dyDescent="0.25">
      <c r="A2157">
        <v>22091</v>
      </c>
      <c r="B2157">
        <v>60</v>
      </c>
      <c r="C2157">
        <v>25.92</v>
      </c>
      <c r="D2157">
        <v>4</v>
      </c>
      <c r="E2157">
        <v>0</v>
      </c>
      <c r="F2157" s="5">
        <f>DetailTicketJuilletAout2021[[#This Row],[Qte]]*(DetailTicketJuilletAout2021[[#This Row],[PrixUnit]]*(1-DetailTicketJuilletAout2021[[#This Row],[Remise%]]))</f>
        <v>103.68</v>
      </c>
    </row>
    <row r="2158" spans="1:6" x14ac:dyDescent="0.25">
      <c r="A2158">
        <v>22092</v>
      </c>
      <c r="B2158">
        <v>7</v>
      </c>
      <c r="C2158">
        <v>22.87</v>
      </c>
      <c r="D2158">
        <v>3</v>
      </c>
      <c r="E2158">
        <v>0</v>
      </c>
      <c r="F2158" s="5">
        <f>DetailTicketJuilletAout2021[[#This Row],[Qte]]*(DetailTicketJuilletAout2021[[#This Row],[PrixUnit]]*(1-DetailTicketJuilletAout2021[[#This Row],[Remise%]]))</f>
        <v>68.61</v>
      </c>
    </row>
    <row r="2159" spans="1:6" x14ac:dyDescent="0.25">
      <c r="A2159">
        <v>22092</v>
      </c>
      <c r="B2159">
        <v>24</v>
      </c>
      <c r="C2159">
        <v>3.35</v>
      </c>
      <c r="D2159">
        <v>4</v>
      </c>
      <c r="E2159">
        <v>0</v>
      </c>
      <c r="F2159" s="5">
        <f>DetailTicketJuilletAout2021[[#This Row],[Qte]]*(DetailTicketJuilletAout2021[[#This Row],[PrixUnit]]*(1-DetailTicketJuilletAout2021[[#This Row],[Remise%]]))</f>
        <v>13.4</v>
      </c>
    </row>
    <row r="2160" spans="1:6" x14ac:dyDescent="0.25">
      <c r="A2160">
        <v>22093</v>
      </c>
      <c r="B2160">
        <v>58</v>
      </c>
      <c r="C2160">
        <v>10.06</v>
      </c>
      <c r="D2160">
        <v>3</v>
      </c>
      <c r="E2160">
        <v>0.05</v>
      </c>
      <c r="F2160" s="5">
        <f>DetailTicketJuilletAout2021[[#This Row],[Qte]]*(DetailTicketJuilletAout2021[[#This Row],[PrixUnit]]*(1-DetailTicketJuilletAout2021[[#This Row],[Remise%]]))</f>
        <v>28.670999999999999</v>
      </c>
    </row>
    <row r="2161" spans="1:6" x14ac:dyDescent="0.25">
      <c r="A2161">
        <v>22093</v>
      </c>
      <c r="B2161">
        <v>71</v>
      </c>
      <c r="C2161">
        <v>16.46</v>
      </c>
      <c r="D2161">
        <v>3</v>
      </c>
      <c r="E2161">
        <v>0</v>
      </c>
      <c r="F2161" s="5">
        <f>DetailTicketJuilletAout2021[[#This Row],[Qte]]*(DetailTicketJuilletAout2021[[#This Row],[PrixUnit]]*(1-DetailTicketJuilletAout2021[[#This Row],[Remise%]]))</f>
        <v>49.38</v>
      </c>
    </row>
    <row r="2162" spans="1:6" x14ac:dyDescent="0.25">
      <c r="A2162">
        <v>22094</v>
      </c>
      <c r="B2162">
        <v>19</v>
      </c>
      <c r="C2162">
        <v>7.01</v>
      </c>
      <c r="D2162">
        <v>4</v>
      </c>
      <c r="E2162">
        <v>0.05</v>
      </c>
      <c r="F2162" s="5">
        <f>DetailTicketJuilletAout2021[[#This Row],[Qte]]*(DetailTicketJuilletAout2021[[#This Row],[PrixUnit]]*(1-DetailTicketJuilletAout2021[[#This Row],[Remise%]]))</f>
        <v>26.637999999999998</v>
      </c>
    </row>
    <row r="2163" spans="1:6" x14ac:dyDescent="0.25">
      <c r="A2163">
        <v>22094</v>
      </c>
      <c r="B2163">
        <v>60</v>
      </c>
      <c r="C2163">
        <v>25.92</v>
      </c>
      <c r="D2163">
        <v>3</v>
      </c>
      <c r="E2163">
        <v>0.05</v>
      </c>
      <c r="F2163" s="5">
        <f>DetailTicketJuilletAout2021[[#This Row],[Qte]]*(DetailTicketJuilletAout2021[[#This Row],[PrixUnit]]*(1-DetailTicketJuilletAout2021[[#This Row],[Remise%]]))</f>
        <v>73.872</v>
      </c>
    </row>
    <row r="2164" spans="1:6" x14ac:dyDescent="0.25">
      <c r="A2164">
        <v>22094</v>
      </c>
      <c r="B2164">
        <v>71</v>
      </c>
      <c r="C2164">
        <v>16.46</v>
      </c>
      <c r="D2164">
        <v>4</v>
      </c>
      <c r="E2164">
        <v>0.05</v>
      </c>
      <c r="F2164" s="5">
        <f>DetailTicketJuilletAout2021[[#This Row],[Qte]]*(DetailTicketJuilletAout2021[[#This Row],[PrixUnit]]*(1-DetailTicketJuilletAout2021[[#This Row],[Remise%]]))</f>
        <v>62.548000000000002</v>
      </c>
    </row>
    <row r="2165" spans="1:6" x14ac:dyDescent="0.25">
      <c r="A2165">
        <v>22095</v>
      </c>
      <c r="B2165">
        <v>23</v>
      </c>
      <c r="C2165">
        <v>6.86</v>
      </c>
      <c r="D2165">
        <v>4</v>
      </c>
      <c r="E2165">
        <v>0</v>
      </c>
      <c r="F2165" s="5">
        <f>DetailTicketJuilletAout2021[[#This Row],[Qte]]*(DetailTicketJuilletAout2021[[#This Row],[PrixUnit]]*(1-DetailTicketJuilletAout2021[[#This Row],[Remise%]]))</f>
        <v>27.44</v>
      </c>
    </row>
    <row r="2166" spans="1:6" x14ac:dyDescent="0.25">
      <c r="A2166">
        <v>22095</v>
      </c>
      <c r="B2166">
        <v>42</v>
      </c>
      <c r="C2166">
        <v>10.67</v>
      </c>
      <c r="D2166">
        <v>4</v>
      </c>
      <c r="E2166">
        <v>0</v>
      </c>
      <c r="F2166" s="5">
        <f>DetailTicketJuilletAout2021[[#This Row],[Qte]]*(DetailTicketJuilletAout2021[[#This Row],[PrixUnit]]*(1-DetailTicketJuilletAout2021[[#This Row],[Remise%]]))</f>
        <v>42.68</v>
      </c>
    </row>
    <row r="2167" spans="1:6" x14ac:dyDescent="0.25">
      <c r="A2167">
        <v>22095</v>
      </c>
      <c r="B2167">
        <v>45</v>
      </c>
      <c r="C2167">
        <v>7.32</v>
      </c>
      <c r="D2167">
        <v>3</v>
      </c>
      <c r="E2167">
        <v>0</v>
      </c>
      <c r="F2167" s="5">
        <f>DetailTicketJuilletAout2021[[#This Row],[Qte]]*(DetailTicketJuilletAout2021[[#This Row],[PrixUnit]]*(1-DetailTicketJuilletAout2021[[#This Row],[Remise%]]))</f>
        <v>21.96</v>
      </c>
    </row>
    <row r="2168" spans="1:6" x14ac:dyDescent="0.25">
      <c r="A2168">
        <v>22095</v>
      </c>
      <c r="B2168">
        <v>68</v>
      </c>
      <c r="C2168">
        <v>9.4499999999999993</v>
      </c>
      <c r="D2168">
        <v>4</v>
      </c>
      <c r="E2168">
        <v>0</v>
      </c>
      <c r="F2168" s="5">
        <f>DetailTicketJuilletAout2021[[#This Row],[Qte]]*(DetailTicketJuilletAout2021[[#This Row],[PrixUnit]]*(1-DetailTicketJuilletAout2021[[#This Row],[Remise%]]))</f>
        <v>37.799999999999997</v>
      </c>
    </row>
    <row r="2169" spans="1:6" x14ac:dyDescent="0.25">
      <c r="A2169">
        <v>22096</v>
      </c>
      <c r="B2169">
        <v>41</v>
      </c>
      <c r="C2169">
        <v>7.32</v>
      </c>
      <c r="D2169">
        <v>3</v>
      </c>
      <c r="E2169">
        <v>0.1</v>
      </c>
      <c r="F2169" s="5">
        <f>DetailTicketJuilletAout2021[[#This Row],[Qte]]*(DetailTicketJuilletAout2021[[#This Row],[PrixUnit]]*(1-DetailTicketJuilletAout2021[[#This Row],[Remise%]]))</f>
        <v>19.763999999999999</v>
      </c>
    </row>
    <row r="2170" spans="1:6" x14ac:dyDescent="0.25">
      <c r="A2170">
        <v>22097</v>
      </c>
      <c r="B2170">
        <v>30</v>
      </c>
      <c r="C2170">
        <v>19.670000000000002</v>
      </c>
      <c r="D2170">
        <v>4</v>
      </c>
      <c r="E2170">
        <v>0</v>
      </c>
      <c r="F2170" s="5">
        <f>DetailTicketJuilletAout2021[[#This Row],[Qte]]*(DetailTicketJuilletAout2021[[#This Row],[PrixUnit]]*(1-DetailTicketJuilletAout2021[[#This Row],[Remise%]]))</f>
        <v>78.680000000000007</v>
      </c>
    </row>
    <row r="2171" spans="1:6" x14ac:dyDescent="0.25">
      <c r="A2171">
        <v>22097</v>
      </c>
      <c r="B2171">
        <v>77</v>
      </c>
      <c r="C2171">
        <v>9.91</v>
      </c>
      <c r="D2171">
        <v>4</v>
      </c>
      <c r="E2171">
        <v>0</v>
      </c>
      <c r="F2171" s="5">
        <f>DetailTicketJuilletAout2021[[#This Row],[Qte]]*(DetailTicketJuilletAout2021[[#This Row],[PrixUnit]]*(1-DetailTicketJuilletAout2021[[#This Row],[Remise%]]))</f>
        <v>39.64</v>
      </c>
    </row>
    <row r="2172" spans="1:6" x14ac:dyDescent="0.25">
      <c r="A2172">
        <v>22098</v>
      </c>
      <c r="B2172">
        <v>31</v>
      </c>
      <c r="C2172">
        <v>9.4499999999999993</v>
      </c>
      <c r="D2172">
        <v>4</v>
      </c>
      <c r="E2172">
        <v>0</v>
      </c>
      <c r="F2172" s="5">
        <f>DetailTicketJuilletAout2021[[#This Row],[Qte]]*(DetailTicketJuilletAout2021[[#This Row],[PrixUnit]]*(1-DetailTicketJuilletAout2021[[#This Row],[Remise%]]))</f>
        <v>37.799999999999997</v>
      </c>
    </row>
    <row r="2173" spans="1:6" x14ac:dyDescent="0.25">
      <c r="A2173">
        <v>22098</v>
      </c>
      <c r="B2173">
        <v>36</v>
      </c>
      <c r="C2173">
        <v>14.48</v>
      </c>
      <c r="D2173">
        <v>4</v>
      </c>
      <c r="E2173">
        <v>0</v>
      </c>
      <c r="F2173" s="5">
        <f>DetailTicketJuilletAout2021[[#This Row],[Qte]]*(DetailTicketJuilletAout2021[[#This Row],[PrixUnit]]*(1-DetailTicketJuilletAout2021[[#This Row],[Remise%]]))</f>
        <v>57.92</v>
      </c>
    </row>
    <row r="2174" spans="1:6" x14ac:dyDescent="0.25">
      <c r="A2174">
        <v>22099</v>
      </c>
      <c r="B2174">
        <v>3</v>
      </c>
      <c r="C2174">
        <v>7.62</v>
      </c>
      <c r="D2174">
        <v>3</v>
      </c>
      <c r="E2174">
        <v>0</v>
      </c>
      <c r="F2174" s="5">
        <f>DetailTicketJuilletAout2021[[#This Row],[Qte]]*(DetailTicketJuilletAout2021[[#This Row],[PrixUnit]]*(1-DetailTicketJuilletAout2021[[#This Row],[Remise%]]))</f>
        <v>22.86</v>
      </c>
    </row>
    <row r="2175" spans="1:6" x14ac:dyDescent="0.25">
      <c r="A2175">
        <v>22099</v>
      </c>
      <c r="B2175">
        <v>59</v>
      </c>
      <c r="C2175">
        <v>41.92</v>
      </c>
      <c r="D2175">
        <v>4</v>
      </c>
      <c r="E2175">
        <v>0</v>
      </c>
      <c r="F2175" s="5">
        <f>DetailTicketJuilletAout2021[[#This Row],[Qte]]*(DetailTicketJuilletAout2021[[#This Row],[PrixUnit]]*(1-DetailTicketJuilletAout2021[[#This Row],[Remise%]]))</f>
        <v>167.68</v>
      </c>
    </row>
    <row r="2176" spans="1:6" x14ac:dyDescent="0.25">
      <c r="A2176">
        <v>22099</v>
      </c>
      <c r="B2176">
        <v>70</v>
      </c>
      <c r="C2176">
        <v>11.43</v>
      </c>
      <c r="D2176">
        <v>3</v>
      </c>
      <c r="E2176">
        <v>0</v>
      </c>
      <c r="F2176" s="5">
        <f>DetailTicketJuilletAout2021[[#This Row],[Qte]]*(DetailTicketJuilletAout2021[[#This Row],[PrixUnit]]*(1-DetailTicketJuilletAout2021[[#This Row],[Remise%]]))</f>
        <v>34.29</v>
      </c>
    </row>
    <row r="2177" spans="1:6" x14ac:dyDescent="0.25">
      <c r="A2177">
        <v>22100</v>
      </c>
      <c r="B2177">
        <v>12</v>
      </c>
      <c r="C2177">
        <v>28.97</v>
      </c>
      <c r="D2177">
        <v>3</v>
      </c>
      <c r="E2177">
        <v>0</v>
      </c>
      <c r="F2177" s="5">
        <f>DetailTicketJuilletAout2021[[#This Row],[Qte]]*(DetailTicketJuilletAout2021[[#This Row],[PrixUnit]]*(1-DetailTicketJuilletAout2021[[#This Row],[Remise%]]))</f>
        <v>86.91</v>
      </c>
    </row>
    <row r="2178" spans="1:6" x14ac:dyDescent="0.25">
      <c r="A2178">
        <v>22100</v>
      </c>
      <c r="B2178">
        <v>18</v>
      </c>
      <c r="C2178">
        <v>47.56</v>
      </c>
      <c r="D2178">
        <v>4</v>
      </c>
      <c r="E2178">
        <v>0</v>
      </c>
      <c r="F2178" s="5">
        <f>DetailTicketJuilletAout2021[[#This Row],[Qte]]*(DetailTicketJuilletAout2021[[#This Row],[PrixUnit]]*(1-DetailTicketJuilletAout2021[[#This Row],[Remise%]]))</f>
        <v>190.24</v>
      </c>
    </row>
    <row r="2179" spans="1:6" x14ac:dyDescent="0.25">
      <c r="A2179">
        <v>22100</v>
      </c>
      <c r="B2179">
        <v>56</v>
      </c>
      <c r="C2179">
        <v>28.97</v>
      </c>
      <c r="D2179">
        <v>4</v>
      </c>
      <c r="E2179">
        <v>0</v>
      </c>
      <c r="F2179" s="5">
        <f>DetailTicketJuilletAout2021[[#This Row],[Qte]]*(DetailTicketJuilletAout2021[[#This Row],[PrixUnit]]*(1-DetailTicketJuilletAout2021[[#This Row],[Remise%]]))</f>
        <v>115.88</v>
      </c>
    </row>
    <row r="2180" spans="1:6" x14ac:dyDescent="0.25">
      <c r="A2180">
        <v>22101</v>
      </c>
      <c r="B2180">
        <v>46</v>
      </c>
      <c r="C2180">
        <v>9.15</v>
      </c>
      <c r="D2180">
        <v>4</v>
      </c>
      <c r="E2180">
        <v>0</v>
      </c>
      <c r="F2180" s="5">
        <f>DetailTicketJuilletAout2021[[#This Row],[Qte]]*(DetailTicketJuilletAout2021[[#This Row],[PrixUnit]]*(1-DetailTicketJuilletAout2021[[#This Row],[Remise%]]))</f>
        <v>36.6</v>
      </c>
    </row>
    <row r="2181" spans="1:6" x14ac:dyDescent="0.25">
      <c r="A2181">
        <v>22101</v>
      </c>
      <c r="B2181">
        <v>49</v>
      </c>
      <c r="C2181">
        <v>15.24</v>
      </c>
      <c r="D2181">
        <v>4</v>
      </c>
      <c r="E2181">
        <v>0</v>
      </c>
      <c r="F2181" s="5">
        <f>DetailTicketJuilletAout2021[[#This Row],[Qte]]*(DetailTicketJuilletAout2021[[#This Row],[PrixUnit]]*(1-DetailTicketJuilletAout2021[[#This Row],[Remise%]]))</f>
        <v>60.96</v>
      </c>
    </row>
    <row r="2182" spans="1:6" x14ac:dyDescent="0.25">
      <c r="A2182">
        <v>22102</v>
      </c>
      <c r="B2182">
        <v>10</v>
      </c>
      <c r="C2182">
        <v>23.63</v>
      </c>
      <c r="D2182">
        <v>3</v>
      </c>
      <c r="E2182">
        <v>0.15</v>
      </c>
      <c r="F2182" s="5">
        <f>DetailTicketJuilletAout2021[[#This Row],[Qte]]*(DetailTicketJuilletAout2021[[#This Row],[PrixUnit]]*(1-DetailTicketJuilletAout2021[[#This Row],[Remise%]]))</f>
        <v>60.256500000000003</v>
      </c>
    </row>
    <row r="2183" spans="1:6" x14ac:dyDescent="0.25">
      <c r="A2183">
        <v>22103</v>
      </c>
      <c r="B2183">
        <v>2</v>
      </c>
      <c r="C2183">
        <v>14.48</v>
      </c>
      <c r="D2183">
        <v>4</v>
      </c>
      <c r="E2183">
        <v>0.25</v>
      </c>
      <c r="F2183" s="5">
        <f>DetailTicketJuilletAout2021[[#This Row],[Qte]]*(DetailTicketJuilletAout2021[[#This Row],[PrixUnit]]*(1-DetailTicketJuilletAout2021[[#This Row],[Remise%]]))</f>
        <v>43.44</v>
      </c>
    </row>
    <row r="2184" spans="1:6" x14ac:dyDescent="0.25">
      <c r="A2184">
        <v>22103</v>
      </c>
      <c r="B2184">
        <v>20</v>
      </c>
      <c r="C2184">
        <v>61.74</v>
      </c>
      <c r="D2184">
        <v>4</v>
      </c>
      <c r="E2184">
        <v>0</v>
      </c>
      <c r="F2184" s="5">
        <f>DetailTicketJuilletAout2021[[#This Row],[Qte]]*(DetailTicketJuilletAout2021[[#This Row],[PrixUnit]]*(1-DetailTicketJuilletAout2021[[#This Row],[Remise%]]))</f>
        <v>246.96</v>
      </c>
    </row>
    <row r="2185" spans="1:6" x14ac:dyDescent="0.25">
      <c r="A2185">
        <v>22103</v>
      </c>
      <c r="B2185">
        <v>26</v>
      </c>
      <c r="C2185">
        <v>23.78</v>
      </c>
      <c r="D2185">
        <v>4</v>
      </c>
      <c r="E2185">
        <v>0</v>
      </c>
      <c r="F2185" s="5">
        <f>DetailTicketJuilletAout2021[[#This Row],[Qte]]*(DetailTicketJuilletAout2021[[#This Row],[PrixUnit]]*(1-DetailTicketJuilletAout2021[[#This Row],[Remise%]]))</f>
        <v>95.12</v>
      </c>
    </row>
    <row r="2186" spans="1:6" x14ac:dyDescent="0.25">
      <c r="A2186">
        <v>22103</v>
      </c>
      <c r="B2186">
        <v>51</v>
      </c>
      <c r="C2186">
        <v>40.4</v>
      </c>
      <c r="D2186">
        <v>3</v>
      </c>
      <c r="E2186">
        <v>0.25</v>
      </c>
      <c r="F2186" s="5">
        <f>DetailTicketJuilletAout2021[[#This Row],[Qte]]*(DetailTicketJuilletAout2021[[#This Row],[PrixUnit]]*(1-DetailTicketJuilletAout2021[[#This Row],[Remise%]]))</f>
        <v>90.899999999999991</v>
      </c>
    </row>
    <row r="2187" spans="1:6" x14ac:dyDescent="0.25">
      <c r="A2187">
        <v>22103</v>
      </c>
      <c r="B2187">
        <v>72</v>
      </c>
      <c r="C2187">
        <v>26.53</v>
      </c>
      <c r="D2187">
        <v>3</v>
      </c>
      <c r="E2187">
        <v>0</v>
      </c>
      <c r="F2187" s="5">
        <f>DetailTicketJuilletAout2021[[#This Row],[Qte]]*(DetailTicketJuilletAout2021[[#This Row],[PrixUnit]]*(1-DetailTicketJuilletAout2021[[#This Row],[Remise%]]))</f>
        <v>79.59</v>
      </c>
    </row>
    <row r="2188" spans="1:6" x14ac:dyDescent="0.25">
      <c r="A2188">
        <v>22104</v>
      </c>
      <c r="B2188">
        <v>19</v>
      </c>
      <c r="C2188">
        <v>7.01</v>
      </c>
      <c r="D2188">
        <v>3</v>
      </c>
      <c r="E2188">
        <v>0</v>
      </c>
      <c r="F2188" s="5">
        <f>DetailTicketJuilletAout2021[[#This Row],[Qte]]*(DetailTicketJuilletAout2021[[#This Row],[PrixUnit]]*(1-DetailTicketJuilletAout2021[[#This Row],[Remise%]]))</f>
        <v>21.03</v>
      </c>
    </row>
    <row r="2189" spans="1:6" x14ac:dyDescent="0.25">
      <c r="A2189">
        <v>22104</v>
      </c>
      <c r="B2189">
        <v>69</v>
      </c>
      <c r="C2189">
        <v>27.44</v>
      </c>
      <c r="D2189">
        <v>3</v>
      </c>
      <c r="E2189">
        <v>0</v>
      </c>
      <c r="F2189" s="5">
        <f>DetailTicketJuilletAout2021[[#This Row],[Qte]]*(DetailTicketJuilletAout2021[[#This Row],[PrixUnit]]*(1-DetailTicketJuilletAout2021[[#This Row],[Remise%]]))</f>
        <v>82.320000000000007</v>
      </c>
    </row>
    <row r="2190" spans="1:6" x14ac:dyDescent="0.25">
      <c r="A2190">
        <v>22105</v>
      </c>
      <c r="B2190">
        <v>7</v>
      </c>
      <c r="C2190">
        <v>22.87</v>
      </c>
      <c r="D2190">
        <v>4</v>
      </c>
      <c r="E2190">
        <v>0</v>
      </c>
      <c r="F2190" s="5">
        <f>DetailTicketJuilletAout2021[[#This Row],[Qte]]*(DetailTicketJuilletAout2021[[#This Row],[PrixUnit]]*(1-DetailTicketJuilletAout2021[[#This Row],[Remise%]]))</f>
        <v>91.48</v>
      </c>
    </row>
    <row r="2191" spans="1:6" x14ac:dyDescent="0.25">
      <c r="A2191">
        <v>22105</v>
      </c>
      <c r="B2191">
        <v>43</v>
      </c>
      <c r="C2191">
        <v>35.06</v>
      </c>
      <c r="D2191">
        <v>3</v>
      </c>
      <c r="E2191">
        <v>0</v>
      </c>
      <c r="F2191" s="5">
        <f>DetailTicketJuilletAout2021[[#This Row],[Qte]]*(DetailTicketJuilletAout2021[[#This Row],[PrixUnit]]*(1-DetailTicketJuilletAout2021[[#This Row],[Remise%]]))</f>
        <v>105.18</v>
      </c>
    </row>
    <row r="2192" spans="1:6" x14ac:dyDescent="0.25">
      <c r="A2192">
        <v>22106</v>
      </c>
      <c r="B2192">
        <v>26</v>
      </c>
      <c r="C2192">
        <v>23.78</v>
      </c>
      <c r="D2192">
        <v>4</v>
      </c>
      <c r="E2192">
        <v>0</v>
      </c>
      <c r="F2192" s="5">
        <f>DetailTicketJuilletAout2021[[#This Row],[Qte]]*(DetailTicketJuilletAout2021[[#This Row],[PrixUnit]]*(1-DetailTicketJuilletAout2021[[#This Row],[Remise%]]))</f>
        <v>95.12</v>
      </c>
    </row>
    <row r="2193" spans="1:6" x14ac:dyDescent="0.25">
      <c r="A2193">
        <v>22106</v>
      </c>
      <c r="B2193">
        <v>33</v>
      </c>
      <c r="C2193">
        <v>1.83</v>
      </c>
      <c r="D2193">
        <v>3</v>
      </c>
      <c r="E2193">
        <v>0</v>
      </c>
      <c r="F2193" s="5">
        <f>DetailTicketJuilletAout2021[[#This Row],[Qte]]*(DetailTicketJuilletAout2021[[#This Row],[PrixUnit]]*(1-DetailTicketJuilletAout2021[[#This Row],[Remise%]]))</f>
        <v>5.49</v>
      </c>
    </row>
    <row r="2194" spans="1:6" x14ac:dyDescent="0.25">
      <c r="A2194">
        <v>22106</v>
      </c>
      <c r="B2194">
        <v>65</v>
      </c>
      <c r="C2194">
        <v>16.010000000000002</v>
      </c>
      <c r="D2194">
        <v>3</v>
      </c>
      <c r="E2194">
        <v>0</v>
      </c>
      <c r="F2194" s="5">
        <f>DetailTicketJuilletAout2021[[#This Row],[Qte]]*(DetailTicketJuilletAout2021[[#This Row],[PrixUnit]]*(1-DetailTicketJuilletAout2021[[#This Row],[Remise%]]))</f>
        <v>48.03</v>
      </c>
    </row>
    <row r="2195" spans="1:6" x14ac:dyDescent="0.25">
      <c r="A2195">
        <v>22106</v>
      </c>
      <c r="B2195">
        <v>71</v>
      </c>
      <c r="C2195">
        <v>16.46</v>
      </c>
      <c r="D2195">
        <v>4</v>
      </c>
      <c r="E2195">
        <v>0</v>
      </c>
      <c r="F2195" s="5">
        <f>DetailTicketJuilletAout2021[[#This Row],[Qte]]*(DetailTicketJuilletAout2021[[#This Row],[PrixUnit]]*(1-DetailTicketJuilletAout2021[[#This Row],[Remise%]]))</f>
        <v>65.84</v>
      </c>
    </row>
    <row r="2196" spans="1:6" x14ac:dyDescent="0.25">
      <c r="A2196">
        <v>22107</v>
      </c>
      <c r="B2196">
        <v>1</v>
      </c>
      <c r="C2196">
        <v>13.72</v>
      </c>
      <c r="D2196">
        <v>4</v>
      </c>
      <c r="E2196">
        <v>0.1</v>
      </c>
      <c r="F2196" s="5">
        <f>DetailTicketJuilletAout2021[[#This Row],[Qte]]*(DetailTicketJuilletAout2021[[#This Row],[PrixUnit]]*(1-DetailTicketJuilletAout2021[[#This Row],[Remise%]]))</f>
        <v>49.392000000000003</v>
      </c>
    </row>
    <row r="2197" spans="1:6" x14ac:dyDescent="0.25">
      <c r="A2197">
        <v>22107</v>
      </c>
      <c r="B2197">
        <v>13</v>
      </c>
      <c r="C2197">
        <v>4.57</v>
      </c>
      <c r="D2197">
        <v>3</v>
      </c>
      <c r="E2197">
        <v>0.1</v>
      </c>
      <c r="F2197" s="5">
        <f>DetailTicketJuilletAout2021[[#This Row],[Qte]]*(DetailTicketJuilletAout2021[[#This Row],[PrixUnit]]*(1-DetailTicketJuilletAout2021[[#This Row],[Remise%]]))</f>
        <v>12.339000000000002</v>
      </c>
    </row>
    <row r="2198" spans="1:6" x14ac:dyDescent="0.25">
      <c r="A2198">
        <v>22108</v>
      </c>
      <c r="B2198">
        <v>18</v>
      </c>
      <c r="C2198">
        <v>47.56</v>
      </c>
      <c r="D2198">
        <v>4</v>
      </c>
      <c r="E2198">
        <v>0</v>
      </c>
      <c r="F2198" s="5">
        <f>DetailTicketJuilletAout2021[[#This Row],[Qte]]*(DetailTicketJuilletAout2021[[#This Row],[PrixUnit]]*(1-DetailTicketJuilletAout2021[[#This Row],[Remise%]]))</f>
        <v>190.24</v>
      </c>
    </row>
    <row r="2199" spans="1:6" x14ac:dyDescent="0.25">
      <c r="A2199">
        <v>22108</v>
      </c>
      <c r="B2199">
        <v>51</v>
      </c>
      <c r="C2199">
        <v>40.4</v>
      </c>
      <c r="D2199">
        <v>4</v>
      </c>
      <c r="E2199">
        <v>0</v>
      </c>
      <c r="F2199" s="5">
        <f>DetailTicketJuilletAout2021[[#This Row],[Qte]]*(DetailTicketJuilletAout2021[[#This Row],[PrixUnit]]*(1-DetailTicketJuilletAout2021[[#This Row],[Remise%]]))</f>
        <v>161.6</v>
      </c>
    </row>
    <row r="2200" spans="1:6" x14ac:dyDescent="0.25">
      <c r="A2200">
        <v>22109</v>
      </c>
      <c r="B2200">
        <v>24</v>
      </c>
      <c r="C2200">
        <v>3.35</v>
      </c>
      <c r="D2200">
        <v>3</v>
      </c>
      <c r="E2200">
        <v>0.25</v>
      </c>
      <c r="F2200" s="5">
        <f>DetailTicketJuilletAout2021[[#This Row],[Qte]]*(DetailTicketJuilletAout2021[[#This Row],[PrixUnit]]*(1-DetailTicketJuilletAout2021[[#This Row],[Remise%]]))</f>
        <v>7.5375000000000005</v>
      </c>
    </row>
    <row r="2201" spans="1:6" x14ac:dyDescent="0.25">
      <c r="A2201">
        <v>22109</v>
      </c>
      <c r="B2201">
        <v>62</v>
      </c>
      <c r="C2201">
        <v>37.5</v>
      </c>
      <c r="D2201">
        <v>3</v>
      </c>
      <c r="E2201">
        <v>0.25</v>
      </c>
      <c r="F2201" s="5">
        <f>DetailTicketJuilletAout2021[[#This Row],[Qte]]*(DetailTicketJuilletAout2021[[#This Row],[PrixUnit]]*(1-DetailTicketJuilletAout2021[[#This Row],[Remise%]]))</f>
        <v>84.375</v>
      </c>
    </row>
    <row r="2202" spans="1:6" x14ac:dyDescent="0.25">
      <c r="A2202">
        <v>22110</v>
      </c>
      <c r="B2202">
        <v>55</v>
      </c>
      <c r="C2202">
        <v>18.29</v>
      </c>
      <c r="D2202">
        <v>3</v>
      </c>
      <c r="E2202">
        <v>0</v>
      </c>
      <c r="F2202" s="5">
        <f>DetailTicketJuilletAout2021[[#This Row],[Qte]]*(DetailTicketJuilletAout2021[[#This Row],[PrixUnit]]*(1-DetailTicketJuilletAout2021[[#This Row],[Remise%]]))</f>
        <v>54.87</v>
      </c>
    </row>
    <row r="2203" spans="1:6" x14ac:dyDescent="0.25">
      <c r="A2203">
        <v>22110</v>
      </c>
      <c r="B2203">
        <v>59</v>
      </c>
      <c r="C2203">
        <v>41.92</v>
      </c>
      <c r="D2203">
        <v>3</v>
      </c>
      <c r="E2203">
        <v>0</v>
      </c>
      <c r="F2203" s="5">
        <f>DetailTicketJuilletAout2021[[#This Row],[Qte]]*(DetailTicketJuilletAout2021[[#This Row],[PrixUnit]]*(1-DetailTicketJuilletAout2021[[#This Row],[Remise%]]))</f>
        <v>125.76</v>
      </c>
    </row>
    <row r="2204" spans="1:6" x14ac:dyDescent="0.25">
      <c r="A2204">
        <v>22111</v>
      </c>
      <c r="B2204">
        <v>56</v>
      </c>
      <c r="C2204">
        <v>28.97</v>
      </c>
      <c r="D2204">
        <v>3</v>
      </c>
      <c r="E2204">
        <v>0</v>
      </c>
      <c r="F2204" s="5">
        <f>DetailTicketJuilletAout2021[[#This Row],[Qte]]*(DetailTicketJuilletAout2021[[#This Row],[PrixUnit]]*(1-DetailTicketJuilletAout2021[[#This Row],[Remise%]]))</f>
        <v>86.91</v>
      </c>
    </row>
    <row r="2205" spans="1:6" x14ac:dyDescent="0.25">
      <c r="A2205">
        <v>22111</v>
      </c>
      <c r="B2205">
        <v>63</v>
      </c>
      <c r="C2205">
        <v>33.54</v>
      </c>
      <c r="D2205">
        <v>4</v>
      </c>
      <c r="E2205">
        <v>0</v>
      </c>
      <c r="F2205" s="5">
        <f>DetailTicketJuilletAout2021[[#This Row],[Qte]]*(DetailTicketJuilletAout2021[[#This Row],[PrixUnit]]*(1-DetailTicketJuilletAout2021[[#This Row],[Remise%]]))</f>
        <v>134.16</v>
      </c>
    </row>
    <row r="2206" spans="1:6" x14ac:dyDescent="0.25">
      <c r="A2206">
        <v>22112</v>
      </c>
      <c r="B2206">
        <v>2</v>
      </c>
      <c r="C2206">
        <v>14.48</v>
      </c>
      <c r="D2206">
        <v>4</v>
      </c>
      <c r="E2206">
        <v>0.25</v>
      </c>
      <c r="F2206" s="5">
        <f>DetailTicketJuilletAout2021[[#This Row],[Qte]]*(DetailTicketJuilletAout2021[[#This Row],[PrixUnit]]*(1-DetailTicketJuilletAout2021[[#This Row],[Remise%]]))</f>
        <v>43.44</v>
      </c>
    </row>
    <row r="2207" spans="1:6" x14ac:dyDescent="0.25">
      <c r="A2207">
        <v>22112</v>
      </c>
      <c r="B2207">
        <v>5</v>
      </c>
      <c r="C2207">
        <v>16.309999999999999</v>
      </c>
      <c r="D2207">
        <v>4</v>
      </c>
      <c r="E2207">
        <v>0</v>
      </c>
      <c r="F2207" s="5">
        <f>DetailTicketJuilletAout2021[[#This Row],[Qte]]*(DetailTicketJuilletAout2021[[#This Row],[PrixUnit]]*(1-DetailTicketJuilletAout2021[[#This Row],[Remise%]]))</f>
        <v>65.239999999999995</v>
      </c>
    </row>
    <row r="2208" spans="1:6" x14ac:dyDescent="0.25">
      <c r="A2208">
        <v>22112</v>
      </c>
      <c r="B2208">
        <v>29</v>
      </c>
      <c r="C2208">
        <v>94.37</v>
      </c>
      <c r="D2208">
        <v>4</v>
      </c>
      <c r="E2208">
        <v>0.25</v>
      </c>
      <c r="F2208" s="5">
        <f>DetailTicketJuilletAout2021[[#This Row],[Qte]]*(DetailTicketJuilletAout2021[[#This Row],[PrixUnit]]*(1-DetailTicketJuilletAout2021[[#This Row],[Remise%]]))</f>
        <v>283.11</v>
      </c>
    </row>
    <row r="2209" spans="1:6" x14ac:dyDescent="0.25">
      <c r="A2209">
        <v>22112</v>
      </c>
      <c r="B2209">
        <v>59</v>
      </c>
      <c r="C2209">
        <v>41.92</v>
      </c>
      <c r="D2209">
        <v>4</v>
      </c>
      <c r="E2209">
        <v>0.25</v>
      </c>
      <c r="F2209" s="5">
        <f>DetailTicketJuilletAout2021[[#This Row],[Qte]]*(DetailTicketJuilletAout2021[[#This Row],[PrixUnit]]*(1-DetailTicketJuilletAout2021[[#This Row],[Remise%]]))</f>
        <v>125.76</v>
      </c>
    </row>
    <row r="2210" spans="1:6" x14ac:dyDescent="0.25">
      <c r="A2210">
        <v>22113</v>
      </c>
      <c r="B2210">
        <v>1</v>
      </c>
      <c r="C2210">
        <v>13.72</v>
      </c>
      <c r="D2210">
        <v>3</v>
      </c>
      <c r="E2210">
        <v>0</v>
      </c>
      <c r="F2210" s="5">
        <f>DetailTicketJuilletAout2021[[#This Row],[Qte]]*(DetailTicketJuilletAout2021[[#This Row],[PrixUnit]]*(1-DetailTicketJuilletAout2021[[#This Row],[Remise%]]))</f>
        <v>41.160000000000004</v>
      </c>
    </row>
    <row r="2211" spans="1:6" x14ac:dyDescent="0.25">
      <c r="A2211">
        <v>22113</v>
      </c>
      <c r="B2211">
        <v>13</v>
      </c>
      <c r="C2211">
        <v>4.57</v>
      </c>
      <c r="D2211">
        <v>4</v>
      </c>
      <c r="E2211">
        <v>0</v>
      </c>
      <c r="F2211" s="5">
        <f>DetailTicketJuilletAout2021[[#This Row],[Qte]]*(DetailTicketJuilletAout2021[[#This Row],[PrixUnit]]*(1-DetailTicketJuilletAout2021[[#This Row],[Remise%]]))</f>
        <v>18.28</v>
      </c>
    </row>
    <row r="2212" spans="1:6" x14ac:dyDescent="0.25">
      <c r="A2212">
        <v>22113</v>
      </c>
      <c r="B2212">
        <v>24</v>
      </c>
      <c r="C2212">
        <v>3.35</v>
      </c>
      <c r="D2212">
        <v>3</v>
      </c>
      <c r="E2212">
        <v>0</v>
      </c>
      <c r="F2212" s="5">
        <f>DetailTicketJuilletAout2021[[#This Row],[Qte]]*(DetailTicketJuilletAout2021[[#This Row],[PrixUnit]]*(1-DetailTicketJuilletAout2021[[#This Row],[Remise%]]))</f>
        <v>10.050000000000001</v>
      </c>
    </row>
    <row r="2213" spans="1:6" x14ac:dyDescent="0.25">
      <c r="A2213">
        <v>22113</v>
      </c>
      <c r="B2213">
        <v>64</v>
      </c>
      <c r="C2213">
        <v>25.31</v>
      </c>
      <c r="D2213">
        <v>3</v>
      </c>
      <c r="E2213">
        <v>0</v>
      </c>
      <c r="F2213" s="5">
        <f>DetailTicketJuilletAout2021[[#This Row],[Qte]]*(DetailTicketJuilletAout2021[[#This Row],[PrixUnit]]*(1-DetailTicketJuilletAout2021[[#This Row],[Remise%]]))</f>
        <v>75.929999999999993</v>
      </c>
    </row>
    <row r="2214" spans="1:6" x14ac:dyDescent="0.25">
      <c r="A2214">
        <v>22113</v>
      </c>
      <c r="B2214">
        <v>71</v>
      </c>
      <c r="C2214">
        <v>16.46</v>
      </c>
      <c r="D2214">
        <v>4</v>
      </c>
      <c r="E2214">
        <v>0</v>
      </c>
      <c r="F2214" s="5">
        <f>DetailTicketJuilletAout2021[[#This Row],[Qte]]*(DetailTicketJuilletAout2021[[#This Row],[PrixUnit]]*(1-DetailTicketJuilletAout2021[[#This Row],[Remise%]]))</f>
        <v>65.84</v>
      </c>
    </row>
    <row r="2215" spans="1:6" x14ac:dyDescent="0.25">
      <c r="A2215">
        <v>22114</v>
      </c>
      <c r="B2215">
        <v>36</v>
      </c>
      <c r="C2215">
        <v>14.48</v>
      </c>
      <c r="D2215">
        <v>3</v>
      </c>
      <c r="E2215">
        <v>0</v>
      </c>
      <c r="F2215" s="5">
        <f>DetailTicketJuilletAout2021[[#This Row],[Qte]]*(DetailTicketJuilletAout2021[[#This Row],[PrixUnit]]*(1-DetailTicketJuilletAout2021[[#This Row],[Remise%]]))</f>
        <v>43.44</v>
      </c>
    </row>
    <row r="2216" spans="1:6" x14ac:dyDescent="0.25">
      <c r="A2216">
        <v>22114</v>
      </c>
      <c r="B2216">
        <v>38</v>
      </c>
      <c r="C2216">
        <v>200.93</v>
      </c>
      <c r="D2216">
        <v>3</v>
      </c>
      <c r="E2216">
        <v>0</v>
      </c>
      <c r="F2216" s="5">
        <f>DetailTicketJuilletAout2021[[#This Row],[Qte]]*(DetailTicketJuilletAout2021[[#This Row],[PrixUnit]]*(1-DetailTicketJuilletAout2021[[#This Row],[Remise%]]))</f>
        <v>602.79</v>
      </c>
    </row>
    <row r="2217" spans="1:6" x14ac:dyDescent="0.25">
      <c r="A2217">
        <v>22114</v>
      </c>
      <c r="B2217">
        <v>59</v>
      </c>
      <c r="C2217">
        <v>41.92</v>
      </c>
      <c r="D2217">
        <v>3</v>
      </c>
      <c r="E2217">
        <v>0</v>
      </c>
      <c r="F2217" s="5">
        <f>DetailTicketJuilletAout2021[[#This Row],[Qte]]*(DetailTicketJuilletAout2021[[#This Row],[PrixUnit]]*(1-DetailTicketJuilletAout2021[[#This Row],[Remise%]]))</f>
        <v>125.76</v>
      </c>
    </row>
    <row r="2218" spans="1:6" x14ac:dyDescent="0.25">
      <c r="A2218">
        <v>22115</v>
      </c>
      <c r="B2218">
        <v>53</v>
      </c>
      <c r="C2218">
        <v>25</v>
      </c>
      <c r="D2218">
        <v>4</v>
      </c>
      <c r="E2218">
        <v>0.1</v>
      </c>
      <c r="F2218" s="5">
        <f>DetailTicketJuilletAout2021[[#This Row],[Qte]]*(DetailTicketJuilletAout2021[[#This Row],[PrixUnit]]*(1-DetailTicketJuilletAout2021[[#This Row],[Remise%]]))</f>
        <v>90</v>
      </c>
    </row>
    <row r="2219" spans="1:6" x14ac:dyDescent="0.25">
      <c r="A2219">
        <v>22115</v>
      </c>
      <c r="B2219">
        <v>69</v>
      </c>
      <c r="C2219">
        <v>27.44</v>
      </c>
      <c r="D2219">
        <v>3</v>
      </c>
      <c r="E2219">
        <v>0.1</v>
      </c>
      <c r="F2219" s="5">
        <f>DetailTicketJuilletAout2021[[#This Row],[Qte]]*(DetailTicketJuilletAout2021[[#This Row],[PrixUnit]]*(1-DetailTicketJuilletAout2021[[#This Row],[Remise%]]))</f>
        <v>74.088000000000008</v>
      </c>
    </row>
    <row r="2220" spans="1:6" x14ac:dyDescent="0.25">
      <c r="A2220">
        <v>22116</v>
      </c>
      <c r="B2220">
        <v>21</v>
      </c>
      <c r="C2220">
        <v>7.62</v>
      </c>
      <c r="D2220">
        <v>4</v>
      </c>
      <c r="E2220">
        <v>0.1</v>
      </c>
      <c r="F2220" s="5">
        <f>DetailTicketJuilletAout2021[[#This Row],[Qte]]*(DetailTicketJuilletAout2021[[#This Row],[PrixUnit]]*(1-DetailTicketJuilletAout2021[[#This Row],[Remise%]]))</f>
        <v>27.432000000000002</v>
      </c>
    </row>
    <row r="2221" spans="1:6" x14ac:dyDescent="0.25">
      <c r="A2221">
        <v>22116</v>
      </c>
      <c r="B2221">
        <v>44</v>
      </c>
      <c r="C2221">
        <v>14.79</v>
      </c>
      <c r="D2221">
        <v>4</v>
      </c>
      <c r="E2221">
        <v>0</v>
      </c>
      <c r="F2221" s="5">
        <f>DetailTicketJuilletAout2021[[#This Row],[Qte]]*(DetailTicketJuilletAout2021[[#This Row],[PrixUnit]]*(1-DetailTicketJuilletAout2021[[#This Row],[Remise%]]))</f>
        <v>59.16</v>
      </c>
    </row>
    <row r="2222" spans="1:6" x14ac:dyDescent="0.25">
      <c r="A2222">
        <v>22116</v>
      </c>
      <c r="B2222">
        <v>61</v>
      </c>
      <c r="C2222">
        <v>21.65</v>
      </c>
      <c r="D2222">
        <v>4</v>
      </c>
      <c r="E2222">
        <v>0</v>
      </c>
      <c r="F2222" s="5">
        <f>DetailTicketJuilletAout2021[[#This Row],[Qte]]*(DetailTicketJuilletAout2021[[#This Row],[PrixUnit]]*(1-DetailTicketJuilletAout2021[[#This Row],[Remise%]]))</f>
        <v>86.6</v>
      </c>
    </row>
    <row r="2223" spans="1:6" x14ac:dyDescent="0.25">
      <c r="A2223">
        <v>22117</v>
      </c>
      <c r="B2223">
        <v>1</v>
      </c>
      <c r="C2223">
        <v>13.72</v>
      </c>
      <c r="D2223">
        <v>4</v>
      </c>
      <c r="E2223">
        <v>0</v>
      </c>
      <c r="F2223" s="5">
        <f>DetailTicketJuilletAout2021[[#This Row],[Qte]]*(DetailTicketJuilletAout2021[[#This Row],[PrixUnit]]*(1-DetailTicketJuilletAout2021[[#This Row],[Remise%]]))</f>
        <v>54.88</v>
      </c>
    </row>
    <row r="2224" spans="1:6" x14ac:dyDescent="0.25">
      <c r="A2224">
        <v>22117</v>
      </c>
      <c r="B2224">
        <v>35</v>
      </c>
      <c r="C2224">
        <v>13.72</v>
      </c>
      <c r="D2224">
        <v>4</v>
      </c>
      <c r="E2224">
        <v>0</v>
      </c>
      <c r="F2224" s="5">
        <f>DetailTicketJuilletAout2021[[#This Row],[Qte]]*(DetailTicketJuilletAout2021[[#This Row],[PrixUnit]]*(1-DetailTicketJuilletAout2021[[#This Row],[Remise%]]))</f>
        <v>54.88</v>
      </c>
    </row>
    <row r="2225" spans="1:6" x14ac:dyDescent="0.25">
      <c r="A2225">
        <v>22117</v>
      </c>
      <c r="B2225">
        <v>42</v>
      </c>
      <c r="C2225">
        <v>10.67</v>
      </c>
      <c r="D2225">
        <v>3</v>
      </c>
      <c r="E2225">
        <v>0</v>
      </c>
      <c r="F2225" s="5">
        <f>DetailTicketJuilletAout2021[[#This Row],[Qte]]*(DetailTicketJuilletAout2021[[#This Row],[PrixUnit]]*(1-DetailTicketJuilletAout2021[[#This Row],[Remise%]]))</f>
        <v>32.01</v>
      </c>
    </row>
    <row r="2226" spans="1:6" x14ac:dyDescent="0.25">
      <c r="A2226">
        <v>22117</v>
      </c>
      <c r="B2226">
        <v>54</v>
      </c>
      <c r="C2226">
        <v>5.64</v>
      </c>
      <c r="D2226">
        <v>4</v>
      </c>
      <c r="E2226">
        <v>0</v>
      </c>
      <c r="F2226" s="5">
        <f>DetailTicketJuilletAout2021[[#This Row],[Qte]]*(DetailTicketJuilletAout2021[[#This Row],[PrixUnit]]*(1-DetailTicketJuilletAout2021[[#This Row],[Remise%]]))</f>
        <v>22.56</v>
      </c>
    </row>
    <row r="2227" spans="1:6" x14ac:dyDescent="0.25">
      <c r="A2227">
        <v>22118</v>
      </c>
      <c r="B2227">
        <v>13</v>
      </c>
      <c r="C2227">
        <v>4.57</v>
      </c>
      <c r="D2227">
        <v>4</v>
      </c>
      <c r="E2227">
        <v>0</v>
      </c>
      <c r="F2227" s="5">
        <f>DetailTicketJuilletAout2021[[#This Row],[Qte]]*(DetailTicketJuilletAout2021[[#This Row],[PrixUnit]]*(1-DetailTicketJuilletAout2021[[#This Row],[Remise%]]))</f>
        <v>18.28</v>
      </c>
    </row>
    <row r="2228" spans="1:6" x14ac:dyDescent="0.25">
      <c r="A2228">
        <v>22118</v>
      </c>
      <c r="B2228">
        <v>59</v>
      </c>
      <c r="C2228">
        <v>41.92</v>
      </c>
      <c r="D2228">
        <v>3</v>
      </c>
      <c r="E2228">
        <v>0</v>
      </c>
      <c r="F2228" s="5">
        <f>DetailTicketJuilletAout2021[[#This Row],[Qte]]*(DetailTicketJuilletAout2021[[#This Row],[PrixUnit]]*(1-DetailTicketJuilletAout2021[[#This Row],[Remise%]]))</f>
        <v>125.76</v>
      </c>
    </row>
    <row r="2229" spans="1:6" x14ac:dyDescent="0.25">
      <c r="A2229">
        <v>22119</v>
      </c>
      <c r="B2229">
        <v>70</v>
      </c>
      <c r="C2229">
        <v>11.43</v>
      </c>
      <c r="D2229">
        <v>4</v>
      </c>
      <c r="E2229">
        <v>0</v>
      </c>
      <c r="F2229" s="5">
        <f>DetailTicketJuilletAout2021[[#This Row],[Qte]]*(DetailTicketJuilletAout2021[[#This Row],[PrixUnit]]*(1-DetailTicketJuilletAout2021[[#This Row],[Remise%]]))</f>
        <v>45.72</v>
      </c>
    </row>
    <row r="2230" spans="1:6" x14ac:dyDescent="0.25">
      <c r="A2230">
        <v>22120</v>
      </c>
      <c r="B2230">
        <v>40</v>
      </c>
      <c r="C2230">
        <v>14.03</v>
      </c>
      <c r="D2230">
        <v>4</v>
      </c>
      <c r="E2230">
        <v>0.2</v>
      </c>
      <c r="F2230" s="5">
        <f>DetailTicketJuilletAout2021[[#This Row],[Qte]]*(DetailTicketJuilletAout2021[[#This Row],[PrixUnit]]*(1-DetailTicketJuilletAout2021[[#This Row],[Remise%]]))</f>
        <v>44.896000000000001</v>
      </c>
    </row>
    <row r="2231" spans="1:6" x14ac:dyDescent="0.25">
      <c r="A2231">
        <v>22120</v>
      </c>
      <c r="B2231">
        <v>52</v>
      </c>
      <c r="C2231">
        <v>5.34</v>
      </c>
      <c r="D2231">
        <v>4</v>
      </c>
      <c r="E2231">
        <v>0</v>
      </c>
      <c r="F2231" s="5">
        <f>DetailTicketJuilletAout2021[[#This Row],[Qte]]*(DetailTicketJuilletAout2021[[#This Row],[PrixUnit]]*(1-DetailTicketJuilletAout2021[[#This Row],[Remise%]]))</f>
        <v>21.36</v>
      </c>
    </row>
    <row r="2232" spans="1:6" x14ac:dyDescent="0.25">
      <c r="A2232">
        <v>22120</v>
      </c>
      <c r="B2232">
        <v>71</v>
      </c>
      <c r="C2232">
        <v>16.46</v>
      </c>
      <c r="D2232">
        <v>3</v>
      </c>
      <c r="E2232">
        <v>0</v>
      </c>
      <c r="F2232" s="5">
        <f>DetailTicketJuilletAout2021[[#This Row],[Qte]]*(DetailTicketJuilletAout2021[[#This Row],[PrixUnit]]*(1-DetailTicketJuilletAout2021[[#This Row],[Remise%]]))</f>
        <v>49.38</v>
      </c>
    </row>
    <row r="2233" spans="1:6" x14ac:dyDescent="0.25">
      <c r="A2233">
        <v>22121</v>
      </c>
      <c r="B2233">
        <v>28</v>
      </c>
      <c r="C2233">
        <v>34.76</v>
      </c>
      <c r="D2233">
        <v>3</v>
      </c>
      <c r="E2233">
        <v>0</v>
      </c>
      <c r="F2233" s="5">
        <f>DetailTicketJuilletAout2021[[#This Row],[Qte]]*(DetailTicketJuilletAout2021[[#This Row],[PrixUnit]]*(1-DetailTicketJuilletAout2021[[#This Row],[Remise%]]))</f>
        <v>104.28</v>
      </c>
    </row>
    <row r="2234" spans="1:6" x14ac:dyDescent="0.25">
      <c r="A2234">
        <v>22121</v>
      </c>
      <c r="B2234">
        <v>35</v>
      </c>
      <c r="C2234">
        <v>13.72</v>
      </c>
      <c r="D2234">
        <v>3</v>
      </c>
      <c r="E2234">
        <v>0</v>
      </c>
      <c r="F2234" s="5">
        <f>DetailTicketJuilletAout2021[[#This Row],[Qte]]*(DetailTicketJuilletAout2021[[#This Row],[PrixUnit]]*(1-DetailTicketJuilletAout2021[[#This Row],[Remise%]]))</f>
        <v>41.160000000000004</v>
      </c>
    </row>
    <row r="2235" spans="1:6" x14ac:dyDescent="0.25">
      <c r="A2235">
        <v>22121</v>
      </c>
      <c r="B2235">
        <v>49</v>
      </c>
      <c r="C2235">
        <v>15.24</v>
      </c>
      <c r="D2235">
        <v>4</v>
      </c>
      <c r="E2235">
        <v>0</v>
      </c>
      <c r="F2235" s="5">
        <f>DetailTicketJuilletAout2021[[#This Row],[Qte]]*(DetailTicketJuilletAout2021[[#This Row],[PrixUnit]]*(1-DetailTicketJuilletAout2021[[#This Row],[Remise%]]))</f>
        <v>60.96</v>
      </c>
    </row>
    <row r="2236" spans="1:6" x14ac:dyDescent="0.25">
      <c r="A2236">
        <v>22121</v>
      </c>
      <c r="B2236">
        <v>57</v>
      </c>
      <c r="C2236">
        <v>14.94</v>
      </c>
      <c r="D2236">
        <v>3</v>
      </c>
      <c r="E2236">
        <v>0</v>
      </c>
      <c r="F2236" s="5">
        <f>DetailTicketJuilletAout2021[[#This Row],[Qte]]*(DetailTicketJuilletAout2021[[#This Row],[PrixUnit]]*(1-DetailTicketJuilletAout2021[[#This Row],[Remise%]]))</f>
        <v>44.82</v>
      </c>
    </row>
    <row r="2237" spans="1:6" x14ac:dyDescent="0.25">
      <c r="A2237">
        <v>22122</v>
      </c>
      <c r="B2237">
        <v>21</v>
      </c>
      <c r="C2237">
        <v>7.62</v>
      </c>
      <c r="D2237">
        <v>3</v>
      </c>
      <c r="E2237">
        <v>0</v>
      </c>
      <c r="F2237" s="5">
        <f>DetailTicketJuilletAout2021[[#This Row],[Qte]]*(DetailTicketJuilletAout2021[[#This Row],[PrixUnit]]*(1-DetailTicketJuilletAout2021[[#This Row],[Remise%]]))</f>
        <v>22.86</v>
      </c>
    </row>
    <row r="2238" spans="1:6" x14ac:dyDescent="0.25">
      <c r="A2238">
        <v>22123</v>
      </c>
      <c r="B2238">
        <v>2</v>
      </c>
      <c r="C2238">
        <v>14.48</v>
      </c>
      <c r="D2238">
        <v>3</v>
      </c>
      <c r="E2238">
        <v>0.2</v>
      </c>
      <c r="F2238" s="5">
        <f>DetailTicketJuilletAout2021[[#This Row],[Qte]]*(DetailTicketJuilletAout2021[[#This Row],[PrixUnit]]*(1-DetailTicketJuilletAout2021[[#This Row],[Remise%]]))</f>
        <v>34.752000000000002</v>
      </c>
    </row>
    <row r="2239" spans="1:6" x14ac:dyDescent="0.25">
      <c r="A2239">
        <v>22123</v>
      </c>
      <c r="B2239">
        <v>63</v>
      </c>
      <c r="C2239">
        <v>33.54</v>
      </c>
      <c r="D2239">
        <v>3</v>
      </c>
      <c r="E2239">
        <v>0</v>
      </c>
      <c r="F2239" s="5">
        <f>DetailTicketJuilletAout2021[[#This Row],[Qte]]*(DetailTicketJuilletAout2021[[#This Row],[PrixUnit]]*(1-DetailTicketJuilletAout2021[[#This Row],[Remise%]]))</f>
        <v>100.62</v>
      </c>
    </row>
    <row r="2240" spans="1:6" x14ac:dyDescent="0.25">
      <c r="A2240">
        <v>22124</v>
      </c>
      <c r="B2240">
        <v>44</v>
      </c>
      <c r="C2240">
        <v>14.79</v>
      </c>
      <c r="D2240">
        <v>4</v>
      </c>
      <c r="E2240">
        <v>0</v>
      </c>
      <c r="F2240" s="5">
        <f>DetailTicketJuilletAout2021[[#This Row],[Qte]]*(DetailTicketJuilletAout2021[[#This Row],[PrixUnit]]*(1-DetailTicketJuilletAout2021[[#This Row],[Remise%]]))</f>
        <v>59.16</v>
      </c>
    </row>
    <row r="2241" spans="1:6" x14ac:dyDescent="0.25">
      <c r="A2241">
        <v>22124</v>
      </c>
      <c r="B2241">
        <v>61</v>
      </c>
      <c r="C2241">
        <v>21.65</v>
      </c>
      <c r="D2241">
        <v>4</v>
      </c>
      <c r="E2241">
        <v>0</v>
      </c>
      <c r="F2241" s="5">
        <f>DetailTicketJuilletAout2021[[#This Row],[Qte]]*(DetailTicketJuilletAout2021[[#This Row],[PrixUnit]]*(1-DetailTicketJuilletAout2021[[#This Row],[Remise%]]))</f>
        <v>86.6</v>
      </c>
    </row>
    <row r="2242" spans="1:6" x14ac:dyDescent="0.25">
      <c r="A2242">
        <v>22125</v>
      </c>
      <c r="B2242">
        <v>11</v>
      </c>
      <c r="C2242">
        <v>16.010000000000002</v>
      </c>
      <c r="D2242">
        <v>4</v>
      </c>
      <c r="E2242">
        <v>0</v>
      </c>
      <c r="F2242" s="5">
        <f>DetailTicketJuilletAout2021[[#This Row],[Qte]]*(DetailTicketJuilletAout2021[[#This Row],[PrixUnit]]*(1-DetailTicketJuilletAout2021[[#This Row],[Remise%]]))</f>
        <v>64.040000000000006</v>
      </c>
    </row>
    <row r="2243" spans="1:6" x14ac:dyDescent="0.25">
      <c r="A2243">
        <v>22126</v>
      </c>
      <c r="B2243">
        <v>62</v>
      </c>
      <c r="C2243">
        <v>37.5</v>
      </c>
      <c r="D2243">
        <v>4</v>
      </c>
      <c r="E2243">
        <v>0</v>
      </c>
      <c r="F2243" s="5">
        <f>DetailTicketJuilletAout2021[[#This Row],[Qte]]*(DetailTicketJuilletAout2021[[#This Row],[PrixUnit]]*(1-DetailTicketJuilletAout2021[[#This Row],[Remise%]]))</f>
        <v>150</v>
      </c>
    </row>
    <row r="2244" spans="1:6" x14ac:dyDescent="0.25">
      <c r="A2244">
        <v>22127</v>
      </c>
      <c r="B2244">
        <v>33</v>
      </c>
      <c r="C2244">
        <v>1.83</v>
      </c>
      <c r="D2244">
        <v>4</v>
      </c>
      <c r="E2244">
        <v>0</v>
      </c>
      <c r="F2244" s="5">
        <f>DetailTicketJuilletAout2021[[#This Row],[Qte]]*(DetailTicketJuilletAout2021[[#This Row],[PrixUnit]]*(1-DetailTicketJuilletAout2021[[#This Row],[Remise%]]))</f>
        <v>7.32</v>
      </c>
    </row>
    <row r="2245" spans="1:6" x14ac:dyDescent="0.25">
      <c r="A2245">
        <v>22127</v>
      </c>
      <c r="B2245">
        <v>51</v>
      </c>
      <c r="C2245">
        <v>40.4</v>
      </c>
      <c r="D2245">
        <v>3</v>
      </c>
      <c r="E2245">
        <v>0</v>
      </c>
      <c r="F2245" s="5">
        <f>DetailTicketJuilletAout2021[[#This Row],[Qte]]*(DetailTicketJuilletAout2021[[#This Row],[PrixUnit]]*(1-DetailTicketJuilletAout2021[[#This Row],[Remise%]]))</f>
        <v>121.19999999999999</v>
      </c>
    </row>
    <row r="2246" spans="1:6" x14ac:dyDescent="0.25">
      <c r="A2246">
        <v>22128</v>
      </c>
      <c r="B2246">
        <v>12</v>
      </c>
      <c r="C2246">
        <v>28.97</v>
      </c>
      <c r="D2246">
        <v>3</v>
      </c>
      <c r="E2246">
        <v>0.05</v>
      </c>
      <c r="F2246" s="5">
        <f>DetailTicketJuilletAout2021[[#This Row],[Qte]]*(DetailTicketJuilletAout2021[[#This Row],[PrixUnit]]*(1-DetailTicketJuilletAout2021[[#This Row],[Remise%]]))</f>
        <v>82.564499999999981</v>
      </c>
    </row>
    <row r="2247" spans="1:6" x14ac:dyDescent="0.25">
      <c r="A2247">
        <v>22128</v>
      </c>
      <c r="B2247">
        <v>32</v>
      </c>
      <c r="C2247">
        <v>24.39</v>
      </c>
      <c r="D2247">
        <v>4</v>
      </c>
      <c r="E2247">
        <v>0.05</v>
      </c>
      <c r="F2247" s="5">
        <f>DetailTicketJuilletAout2021[[#This Row],[Qte]]*(DetailTicketJuilletAout2021[[#This Row],[PrixUnit]]*(1-DetailTicketJuilletAout2021[[#This Row],[Remise%]]))</f>
        <v>92.682000000000002</v>
      </c>
    </row>
    <row r="2248" spans="1:6" x14ac:dyDescent="0.25">
      <c r="A2248">
        <v>22128</v>
      </c>
      <c r="B2248">
        <v>35</v>
      </c>
      <c r="C2248">
        <v>13.72</v>
      </c>
      <c r="D2248">
        <v>4</v>
      </c>
      <c r="E2248">
        <v>0.05</v>
      </c>
      <c r="F2248" s="5">
        <f>DetailTicketJuilletAout2021[[#This Row],[Qte]]*(DetailTicketJuilletAout2021[[#This Row],[PrixUnit]]*(1-DetailTicketJuilletAout2021[[#This Row],[Remise%]]))</f>
        <v>52.136000000000003</v>
      </c>
    </row>
    <row r="2249" spans="1:6" x14ac:dyDescent="0.25">
      <c r="A2249">
        <v>22129</v>
      </c>
      <c r="B2249">
        <v>1</v>
      </c>
      <c r="C2249">
        <v>13.72</v>
      </c>
      <c r="D2249">
        <v>3</v>
      </c>
      <c r="E2249">
        <v>0.25</v>
      </c>
      <c r="F2249" s="5">
        <f>DetailTicketJuilletAout2021[[#This Row],[Qte]]*(DetailTicketJuilletAout2021[[#This Row],[PrixUnit]]*(1-DetailTicketJuilletAout2021[[#This Row],[Remise%]]))</f>
        <v>30.870000000000005</v>
      </c>
    </row>
    <row r="2250" spans="1:6" x14ac:dyDescent="0.25">
      <c r="A2250">
        <v>22129</v>
      </c>
      <c r="B2250">
        <v>5</v>
      </c>
      <c r="C2250">
        <v>16.309999999999999</v>
      </c>
      <c r="D2250">
        <v>3</v>
      </c>
      <c r="E2250">
        <v>0.25</v>
      </c>
      <c r="F2250" s="5">
        <f>DetailTicketJuilletAout2021[[#This Row],[Qte]]*(DetailTicketJuilletAout2021[[#This Row],[PrixUnit]]*(1-DetailTicketJuilletAout2021[[#This Row],[Remise%]]))</f>
        <v>36.697499999999991</v>
      </c>
    </row>
    <row r="2251" spans="1:6" x14ac:dyDescent="0.25">
      <c r="A2251">
        <v>22130</v>
      </c>
      <c r="B2251">
        <v>68</v>
      </c>
      <c r="C2251">
        <v>9.4499999999999993</v>
      </c>
      <c r="D2251">
        <v>3</v>
      </c>
      <c r="E2251">
        <v>0</v>
      </c>
      <c r="F2251" s="5">
        <f>DetailTicketJuilletAout2021[[#This Row],[Qte]]*(DetailTicketJuilletAout2021[[#This Row],[PrixUnit]]*(1-DetailTicketJuilletAout2021[[#This Row],[Remise%]]))</f>
        <v>28.349999999999998</v>
      </c>
    </row>
    <row r="2252" spans="1:6" x14ac:dyDescent="0.25">
      <c r="A2252">
        <v>22131</v>
      </c>
      <c r="B2252">
        <v>2</v>
      </c>
      <c r="C2252">
        <v>14.48</v>
      </c>
      <c r="D2252">
        <v>4</v>
      </c>
      <c r="E2252">
        <v>0.2</v>
      </c>
      <c r="F2252" s="5">
        <f>DetailTicketJuilletAout2021[[#This Row],[Qte]]*(DetailTicketJuilletAout2021[[#This Row],[PrixUnit]]*(1-DetailTicketJuilletAout2021[[#This Row],[Remise%]]))</f>
        <v>46.336000000000006</v>
      </c>
    </row>
    <row r="2253" spans="1:6" x14ac:dyDescent="0.25">
      <c r="A2253">
        <v>22131</v>
      </c>
      <c r="B2253">
        <v>12</v>
      </c>
      <c r="C2253">
        <v>28.97</v>
      </c>
      <c r="D2253">
        <v>4</v>
      </c>
      <c r="E2253">
        <v>0.2</v>
      </c>
      <c r="F2253" s="5">
        <f>DetailTicketJuilletAout2021[[#This Row],[Qte]]*(DetailTicketJuilletAout2021[[#This Row],[PrixUnit]]*(1-DetailTicketJuilletAout2021[[#This Row],[Remise%]]))</f>
        <v>92.704000000000008</v>
      </c>
    </row>
    <row r="2254" spans="1:6" x14ac:dyDescent="0.25">
      <c r="A2254">
        <v>22132</v>
      </c>
      <c r="B2254">
        <v>76</v>
      </c>
      <c r="C2254">
        <v>13.72</v>
      </c>
      <c r="D2254">
        <v>4</v>
      </c>
      <c r="E2254">
        <v>0.1</v>
      </c>
      <c r="F2254" s="5">
        <f>DetailTicketJuilletAout2021[[#This Row],[Qte]]*(DetailTicketJuilletAout2021[[#This Row],[PrixUnit]]*(1-DetailTicketJuilletAout2021[[#This Row],[Remise%]]))</f>
        <v>49.392000000000003</v>
      </c>
    </row>
    <row r="2255" spans="1:6" x14ac:dyDescent="0.25">
      <c r="A2255">
        <v>22133</v>
      </c>
      <c r="B2255">
        <v>24</v>
      </c>
      <c r="C2255">
        <v>3.35</v>
      </c>
      <c r="D2255">
        <v>4</v>
      </c>
      <c r="E2255">
        <v>0.2</v>
      </c>
      <c r="F2255" s="5">
        <f>DetailTicketJuilletAout2021[[#This Row],[Qte]]*(DetailTicketJuilletAout2021[[#This Row],[PrixUnit]]*(1-DetailTicketJuilletAout2021[[#This Row],[Remise%]]))</f>
        <v>10.72</v>
      </c>
    </row>
    <row r="2256" spans="1:6" x14ac:dyDescent="0.25">
      <c r="A2256">
        <v>22134</v>
      </c>
      <c r="B2256">
        <v>43</v>
      </c>
      <c r="C2256">
        <v>35.06</v>
      </c>
      <c r="D2256">
        <v>3</v>
      </c>
      <c r="E2256">
        <v>0.2</v>
      </c>
      <c r="F2256" s="5">
        <f>DetailTicketJuilletAout2021[[#This Row],[Qte]]*(DetailTicketJuilletAout2021[[#This Row],[PrixUnit]]*(1-DetailTicketJuilletAout2021[[#This Row],[Remise%]]))</f>
        <v>84.144000000000005</v>
      </c>
    </row>
    <row r="2257" spans="1:6" x14ac:dyDescent="0.25">
      <c r="A2257">
        <v>22134</v>
      </c>
      <c r="B2257">
        <v>61</v>
      </c>
      <c r="C2257">
        <v>21.65</v>
      </c>
      <c r="D2257">
        <v>4</v>
      </c>
      <c r="E2257">
        <v>0.2</v>
      </c>
      <c r="F2257" s="5">
        <f>DetailTicketJuilletAout2021[[#This Row],[Qte]]*(DetailTicketJuilletAout2021[[#This Row],[PrixUnit]]*(1-DetailTicketJuilletAout2021[[#This Row],[Remise%]]))</f>
        <v>69.28</v>
      </c>
    </row>
    <row r="2258" spans="1:6" x14ac:dyDescent="0.25">
      <c r="A2258">
        <v>22135</v>
      </c>
      <c r="B2258">
        <v>18</v>
      </c>
      <c r="C2258">
        <v>47.56</v>
      </c>
      <c r="D2258">
        <v>3</v>
      </c>
      <c r="E2258">
        <v>0.2</v>
      </c>
      <c r="F2258" s="5">
        <f>DetailTicketJuilletAout2021[[#This Row],[Qte]]*(DetailTicketJuilletAout2021[[#This Row],[PrixUnit]]*(1-DetailTicketJuilletAout2021[[#This Row],[Remise%]]))</f>
        <v>114.14400000000001</v>
      </c>
    </row>
    <row r="2259" spans="1:6" x14ac:dyDescent="0.25">
      <c r="A2259">
        <v>22135</v>
      </c>
      <c r="B2259">
        <v>32</v>
      </c>
      <c r="C2259">
        <v>24.39</v>
      </c>
      <c r="D2259">
        <v>3</v>
      </c>
      <c r="E2259">
        <v>0</v>
      </c>
      <c r="F2259" s="5">
        <f>DetailTicketJuilletAout2021[[#This Row],[Qte]]*(DetailTicketJuilletAout2021[[#This Row],[PrixUnit]]*(1-DetailTicketJuilletAout2021[[#This Row],[Remise%]]))</f>
        <v>73.17</v>
      </c>
    </row>
    <row r="2260" spans="1:6" x14ac:dyDescent="0.25">
      <c r="A2260">
        <v>22135</v>
      </c>
      <c r="B2260">
        <v>64</v>
      </c>
      <c r="C2260">
        <v>25.31</v>
      </c>
      <c r="D2260">
        <v>3</v>
      </c>
      <c r="E2260">
        <v>0.2</v>
      </c>
      <c r="F2260" s="5">
        <f>DetailTicketJuilletAout2021[[#This Row],[Qte]]*(DetailTicketJuilletAout2021[[#This Row],[PrixUnit]]*(1-DetailTicketJuilletAout2021[[#This Row],[Remise%]]))</f>
        <v>60.744</v>
      </c>
    </row>
    <row r="2261" spans="1:6" x14ac:dyDescent="0.25">
      <c r="A2261">
        <v>22136</v>
      </c>
      <c r="B2261">
        <v>33</v>
      </c>
      <c r="C2261">
        <v>1.83</v>
      </c>
      <c r="D2261">
        <v>4</v>
      </c>
      <c r="E2261">
        <v>0</v>
      </c>
      <c r="F2261" s="5">
        <f>DetailTicketJuilletAout2021[[#This Row],[Qte]]*(DetailTicketJuilletAout2021[[#This Row],[PrixUnit]]*(1-DetailTicketJuilletAout2021[[#This Row],[Remise%]]))</f>
        <v>7.32</v>
      </c>
    </row>
    <row r="2262" spans="1:6" x14ac:dyDescent="0.25">
      <c r="A2262">
        <v>22136</v>
      </c>
      <c r="B2262">
        <v>67</v>
      </c>
      <c r="C2262">
        <v>10.67</v>
      </c>
      <c r="D2262">
        <v>3</v>
      </c>
      <c r="E2262">
        <v>0</v>
      </c>
      <c r="F2262" s="5">
        <f>DetailTicketJuilletAout2021[[#This Row],[Qte]]*(DetailTicketJuilletAout2021[[#This Row],[PrixUnit]]*(1-DetailTicketJuilletAout2021[[#This Row],[Remise%]]))</f>
        <v>32.01</v>
      </c>
    </row>
    <row r="2263" spans="1:6" x14ac:dyDescent="0.25">
      <c r="A2263">
        <v>22137</v>
      </c>
      <c r="B2263">
        <v>24</v>
      </c>
      <c r="C2263">
        <v>3.35</v>
      </c>
      <c r="D2263">
        <v>4</v>
      </c>
      <c r="E2263">
        <v>0</v>
      </c>
      <c r="F2263" s="5">
        <f>DetailTicketJuilletAout2021[[#This Row],[Qte]]*(DetailTicketJuilletAout2021[[#This Row],[PrixUnit]]*(1-DetailTicketJuilletAout2021[[#This Row],[Remise%]]))</f>
        <v>13.4</v>
      </c>
    </row>
    <row r="2264" spans="1:6" x14ac:dyDescent="0.25">
      <c r="A2264">
        <v>22137</v>
      </c>
      <c r="B2264">
        <v>25</v>
      </c>
      <c r="C2264">
        <v>10.67</v>
      </c>
      <c r="D2264">
        <v>4</v>
      </c>
      <c r="E2264">
        <v>0</v>
      </c>
      <c r="F2264" s="5">
        <f>DetailTicketJuilletAout2021[[#This Row],[Qte]]*(DetailTicketJuilletAout2021[[#This Row],[PrixUnit]]*(1-DetailTicketJuilletAout2021[[#This Row],[Remise%]]))</f>
        <v>42.68</v>
      </c>
    </row>
    <row r="2265" spans="1:6" x14ac:dyDescent="0.25">
      <c r="A2265">
        <v>22137</v>
      </c>
      <c r="B2265">
        <v>51</v>
      </c>
      <c r="C2265">
        <v>40.4</v>
      </c>
      <c r="D2265">
        <v>3</v>
      </c>
      <c r="E2265">
        <v>0</v>
      </c>
      <c r="F2265" s="5">
        <f>DetailTicketJuilletAout2021[[#This Row],[Qte]]*(DetailTicketJuilletAout2021[[#This Row],[PrixUnit]]*(1-DetailTicketJuilletAout2021[[#This Row],[Remise%]]))</f>
        <v>121.19999999999999</v>
      </c>
    </row>
    <row r="2266" spans="1:6" x14ac:dyDescent="0.25">
      <c r="A2266">
        <v>22137</v>
      </c>
      <c r="B2266">
        <v>57</v>
      </c>
      <c r="C2266">
        <v>14.94</v>
      </c>
      <c r="D2266">
        <v>3</v>
      </c>
      <c r="E2266">
        <v>0</v>
      </c>
      <c r="F2266" s="5">
        <f>DetailTicketJuilletAout2021[[#This Row],[Qte]]*(DetailTicketJuilletAout2021[[#This Row],[PrixUnit]]*(1-DetailTicketJuilletAout2021[[#This Row],[Remise%]]))</f>
        <v>44.82</v>
      </c>
    </row>
    <row r="2267" spans="1:6" x14ac:dyDescent="0.25">
      <c r="A2267">
        <v>22138</v>
      </c>
      <c r="B2267">
        <v>7</v>
      </c>
      <c r="C2267">
        <v>22.87</v>
      </c>
      <c r="D2267">
        <v>3</v>
      </c>
      <c r="E2267">
        <v>0</v>
      </c>
      <c r="F2267" s="5">
        <f>DetailTicketJuilletAout2021[[#This Row],[Qte]]*(DetailTicketJuilletAout2021[[#This Row],[PrixUnit]]*(1-DetailTicketJuilletAout2021[[#This Row],[Remise%]]))</f>
        <v>68.61</v>
      </c>
    </row>
    <row r="2268" spans="1:6" x14ac:dyDescent="0.25">
      <c r="A2268">
        <v>22138</v>
      </c>
      <c r="B2268">
        <v>55</v>
      </c>
      <c r="C2268">
        <v>18.29</v>
      </c>
      <c r="D2268">
        <v>3</v>
      </c>
      <c r="E2268">
        <v>0</v>
      </c>
      <c r="F2268" s="5">
        <f>DetailTicketJuilletAout2021[[#This Row],[Qte]]*(DetailTicketJuilletAout2021[[#This Row],[PrixUnit]]*(1-DetailTicketJuilletAout2021[[#This Row],[Remise%]]))</f>
        <v>54.87</v>
      </c>
    </row>
    <row r="2269" spans="1:6" x14ac:dyDescent="0.25">
      <c r="A2269">
        <v>22138</v>
      </c>
      <c r="B2269">
        <v>60</v>
      </c>
      <c r="C2269">
        <v>25.92</v>
      </c>
      <c r="D2269">
        <v>4</v>
      </c>
      <c r="E2269">
        <v>0</v>
      </c>
      <c r="F2269" s="5">
        <f>DetailTicketJuilletAout2021[[#This Row],[Qte]]*(DetailTicketJuilletAout2021[[#This Row],[PrixUnit]]*(1-DetailTicketJuilletAout2021[[#This Row],[Remise%]]))</f>
        <v>103.68</v>
      </c>
    </row>
    <row r="2270" spans="1:6" x14ac:dyDescent="0.25">
      <c r="A2270">
        <v>22139</v>
      </c>
      <c r="B2270">
        <v>70</v>
      </c>
      <c r="C2270">
        <v>11.43</v>
      </c>
      <c r="D2270">
        <v>4</v>
      </c>
      <c r="E2270">
        <v>0</v>
      </c>
      <c r="F2270" s="5">
        <f>DetailTicketJuilletAout2021[[#This Row],[Qte]]*(DetailTicketJuilletAout2021[[#This Row],[PrixUnit]]*(1-DetailTicketJuilletAout2021[[#This Row],[Remise%]]))</f>
        <v>45.72</v>
      </c>
    </row>
    <row r="2271" spans="1:6" x14ac:dyDescent="0.25">
      <c r="A2271">
        <v>22140</v>
      </c>
      <c r="B2271">
        <v>21</v>
      </c>
      <c r="C2271">
        <v>7.62</v>
      </c>
      <c r="D2271">
        <v>4</v>
      </c>
      <c r="E2271">
        <v>0</v>
      </c>
      <c r="F2271" s="5">
        <f>DetailTicketJuilletAout2021[[#This Row],[Qte]]*(DetailTicketJuilletAout2021[[#This Row],[PrixUnit]]*(1-DetailTicketJuilletAout2021[[#This Row],[Remise%]]))</f>
        <v>30.48</v>
      </c>
    </row>
    <row r="2272" spans="1:6" x14ac:dyDescent="0.25">
      <c r="A2272">
        <v>22140</v>
      </c>
      <c r="B2272">
        <v>60</v>
      </c>
      <c r="C2272">
        <v>25.92</v>
      </c>
      <c r="D2272">
        <v>3</v>
      </c>
      <c r="E2272">
        <v>0</v>
      </c>
      <c r="F2272" s="5">
        <f>DetailTicketJuilletAout2021[[#This Row],[Qte]]*(DetailTicketJuilletAout2021[[#This Row],[PrixUnit]]*(1-DetailTicketJuilletAout2021[[#This Row],[Remise%]]))</f>
        <v>77.760000000000005</v>
      </c>
    </row>
    <row r="2273" spans="1:6" x14ac:dyDescent="0.25">
      <c r="A2273">
        <v>22140</v>
      </c>
      <c r="B2273">
        <v>61</v>
      </c>
      <c r="C2273">
        <v>21.65</v>
      </c>
      <c r="D2273">
        <v>4</v>
      </c>
      <c r="E2273">
        <v>0</v>
      </c>
      <c r="F2273" s="5">
        <f>DetailTicketJuilletAout2021[[#This Row],[Qte]]*(DetailTicketJuilletAout2021[[#This Row],[PrixUnit]]*(1-DetailTicketJuilletAout2021[[#This Row],[Remise%]]))</f>
        <v>86.6</v>
      </c>
    </row>
    <row r="2274" spans="1:6" x14ac:dyDescent="0.25">
      <c r="A2274">
        <v>22141</v>
      </c>
      <c r="B2274">
        <v>13</v>
      </c>
      <c r="C2274">
        <v>4.57</v>
      </c>
      <c r="D2274">
        <v>3</v>
      </c>
      <c r="E2274">
        <v>0</v>
      </c>
      <c r="F2274" s="5">
        <f>DetailTicketJuilletAout2021[[#This Row],[Qte]]*(DetailTicketJuilletAout2021[[#This Row],[PrixUnit]]*(1-DetailTicketJuilletAout2021[[#This Row],[Remise%]]))</f>
        <v>13.71</v>
      </c>
    </row>
    <row r="2275" spans="1:6" x14ac:dyDescent="0.25">
      <c r="A2275">
        <v>22141</v>
      </c>
      <c r="B2275">
        <v>17</v>
      </c>
      <c r="C2275">
        <v>29.73</v>
      </c>
      <c r="D2275">
        <v>4</v>
      </c>
      <c r="E2275">
        <v>0</v>
      </c>
      <c r="F2275" s="5">
        <f>DetailTicketJuilletAout2021[[#This Row],[Qte]]*(DetailTicketJuilletAout2021[[#This Row],[PrixUnit]]*(1-DetailTicketJuilletAout2021[[#This Row],[Remise%]]))</f>
        <v>118.92</v>
      </c>
    </row>
    <row r="2276" spans="1:6" x14ac:dyDescent="0.25">
      <c r="A2276">
        <v>22141</v>
      </c>
      <c r="B2276">
        <v>60</v>
      </c>
      <c r="C2276">
        <v>25.92</v>
      </c>
      <c r="D2276">
        <v>3</v>
      </c>
      <c r="E2276">
        <v>0</v>
      </c>
      <c r="F2276" s="5">
        <f>DetailTicketJuilletAout2021[[#This Row],[Qte]]*(DetailTicketJuilletAout2021[[#This Row],[PrixUnit]]*(1-DetailTicketJuilletAout2021[[#This Row],[Remise%]]))</f>
        <v>77.760000000000005</v>
      </c>
    </row>
    <row r="2277" spans="1:6" x14ac:dyDescent="0.25">
      <c r="A2277">
        <v>22142</v>
      </c>
      <c r="B2277">
        <v>60</v>
      </c>
      <c r="C2277">
        <v>25.92</v>
      </c>
      <c r="D2277">
        <v>4</v>
      </c>
      <c r="E2277">
        <v>0</v>
      </c>
      <c r="F2277" s="5">
        <f>DetailTicketJuilletAout2021[[#This Row],[Qte]]*(DetailTicketJuilletAout2021[[#This Row],[PrixUnit]]*(1-DetailTicketJuilletAout2021[[#This Row],[Remise%]]))</f>
        <v>103.68</v>
      </c>
    </row>
    <row r="2278" spans="1:6" x14ac:dyDescent="0.25">
      <c r="A2278">
        <v>22142</v>
      </c>
      <c r="B2278">
        <v>77</v>
      </c>
      <c r="C2278">
        <v>9.91</v>
      </c>
      <c r="D2278">
        <v>4</v>
      </c>
      <c r="E2278">
        <v>0</v>
      </c>
      <c r="F2278" s="5">
        <f>DetailTicketJuilletAout2021[[#This Row],[Qte]]*(DetailTicketJuilletAout2021[[#This Row],[PrixUnit]]*(1-DetailTicketJuilletAout2021[[#This Row],[Remise%]]))</f>
        <v>39.64</v>
      </c>
    </row>
    <row r="2279" spans="1:6" x14ac:dyDescent="0.25">
      <c r="A2279">
        <v>22143</v>
      </c>
      <c r="B2279">
        <v>60</v>
      </c>
      <c r="C2279">
        <v>25.92</v>
      </c>
      <c r="D2279">
        <v>4</v>
      </c>
      <c r="E2279">
        <v>0</v>
      </c>
      <c r="F2279" s="5">
        <f>DetailTicketJuilletAout2021[[#This Row],[Qte]]*(DetailTicketJuilletAout2021[[#This Row],[PrixUnit]]*(1-DetailTicketJuilletAout2021[[#This Row],[Remise%]]))</f>
        <v>103.68</v>
      </c>
    </row>
    <row r="2280" spans="1:6" x14ac:dyDescent="0.25">
      <c r="A2280">
        <v>22144</v>
      </c>
      <c r="B2280">
        <v>132</v>
      </c>
      <c r="C2280">
        <v>9.7200000000000006</v>
      </c>
      <c r="D2280">
        <v>3</v>
      </c>
      <c r="E2280">
        <v>0</v>
      </c>
      <c r="F2280" s="5">
        <f>DetailTicketJuilletAout2021[[#This Row],[Qte]]*(DetailTicketJuilletAout2021[[#This Row],[PrixUnit]]*(1-DetailTicketJuilletAout2021[[#This Row],[Remise%]]))</f>
        <v>29.160000000000004</v>
      </c>
    </row>
    <row r="2281" spans="1:6" x14ac:dyDescent="0.25">
      <c r="A2281">
        <v>22144</v>
      </c>
      <c r="B2281">
        <v>133</v>
      </c>
      <c r="C2281">
        <v>9.91</v>
      </c>
      <c r="D2281">
        <v>4</v>
      </c>
      <c r="E2281">
        <v>0</v>
      </c>
      <c r="F2281" s="5">
        <f>DetailTicketJuilletAout2021[[#This Row],[Qte]]*(DetailTicketJuilletAout2021[[#This Row],[PrixUnit]]*(1-DetailTicketJuilletAout2021[[#This Row],[Remise%]]))</f>
        <v>39.64</v>
      </c>
    </row>
    <row r="2282" spans="1:6" x14ac:dyDescent="0.25">
      <c r="A2282">
        <v>22144</v>
      </c>
      <c r="B2282">
        <v>134</v>
      </c>
      <c r="C2282">
        <v>10.1</v>
      </c>
      <c r="D2282">
        <v>5</v>
      </c>
      <c r="E2282">
        <v>0</v>
      </c>
      <c r="F2282" s="5">
        <f>DetailTicketJuilletAout2021[[#This Row],[Qte]]*(DetailTicketJuilletAout2021[[#This Row],[PrixUnit]]*(1-DetailTicketJuilletAout2021[[#This Row],[Remise%]]))</f>
        <v>50.5</v>
      </c>
    </row>
    <row r="2283" spans="1:6" x14ac:dyDescent="0.25">
      <c r="A2283">
        <v>22144</v>
      </c>
      <c r="B2283">
        <v>135</v>
      </c>
      <c r="C2283">
        <v>10.67</v>
      </c>
      <c r="D2283">
        <v>3</v>
      </c>
      <c r="E2283">
        <v>0</v>
      </c>
      <c r="F2283" s="5">
        <f>DetailTicketJuilletAout2021[[#This Row],[Qte]]*(DetailTicketJuilletAout2021[[#This Row],[PrixUnit]]*(1-DetailTicketJuilletAout2021[[#This Row],[Remise%]]))</f>
        <v>32.01</v>
      </c>
    </row>
    <row r="2284" spans="1:6" x14ac:dyDescent="0.25">
      <c r="A2284">
        <v>22144</v>
      </c>
      <c r="B2284">
        <v>136</v>
      </c>
      <c r="C2284">
        <v>10.67</v>
      </c>
      <c r="D2284">
        <v>4</v>
      </c>
      <c r="E2284">
        <v>0</v>
      </c>
      <c r="F2284" s="5">
        <f>DetailTicketJuilletAout2021[[#This Row],[Qte]]*(DetailTicketJuilletAout2021[[#This Row],[PrixUnit]]*(1-DetailTicketJuilletAout2021[[#This Row],[Remise%]]))</f>
        <v>42.68</v>
      </c>
    </row>
    <row r="2285" spans="1:6" x14ac:dyDescent="0.25">
      <c r="A2285">
        <v>22144</v>
      </c>
      <c r="B2285">
        <v>137</v>
      </c>
      <c r="C2285">
        <v>10.67</v>
      </c>
      <c r="D2285">
        <v>5</v>
      </c>
      <c r="E2285">
        <v>0</v>
      </c>
      <c r="F2285" s="5">
        <f>DetailTicketJuilletAout2021[[#This Row],[Qte]]*(DetailTicketJuilletAout2021[[#This Row],[PrixUnit]]*(1-DetailTicketJuilletAout2021[[#This Row],[Remise%]]))</f>
        <v>53.35</v>
      </c>
    </row>
    <row r="2286" spans="1:6" x14ac:dyDescent="0.25">
      <c r="A2286">
        <v>22145</v>
      </c>
      <c r="B2286">
        <v>34</v>
      </c>
      <c r="C2286">
        <v>10.67</v>
      </c>
      <c r="D2286">
        <v>3</v>
      </c>
      <c r="E2286">
        <v>0</v>
      </c>
      <c r="F2286" s="5">
        <f>DetailTicketJuilletAout2021[[#This Row],[Qte]]*(DetailTicketJuilletAout2021[[#This Row],[PrixUnit]]*(1-DetailTicketJuilletAout2021[[#This Row],[Remise%]]))</f>
        <v>32.01</v>
      </c>
    </row>
    <row r="2287" spans="1:6" x14ac:dyDescent="0.25">
      <c r="A2287">
        <v>22145</v>
      </c>
      <c r="B2287">
        <v>40</v>
      </c>
      <c r="C2287">
        <v>14.03</v>
      </c>
      <c r="D2287">
        <v>3</v>
      </c>
      <c r="E2287">
        <v>0.1</v>
      </c>
      <c r="F2287" s="5">
        <f>DetailTicketJuilletAout2021[[#This Row],[Qte]]*(DetailTicketJuilletAout2021[[#This Row],[PrixUnit]]*(1-DetailTicketJuilletAout2021[[#This Row],[Remise%]]))</f>
        <v>37.881</v>
      </c>
    </row>
    <row r="2288" spans="1:6" x14ac:dyDescent="0.25">
      <c r="A2288">
        <v>22145</v>
      </c>
      <c r="B2288">
        <v>41</v>
      </c>
      <c r="C2288">
        <v>7.32</v>
      </c>
      <c r="D2288">
        <v>3</v>
      </c>
      <c r="E2288">
        <v>0.1</v>
      </c>
      <c r="F2288" s="5">
        <f>DetailTicketJuilletAout2021[[#This Row],[Qte]]*(DetailTicketJuilletAout2021[[#This Row],[PrixUnit]]*(1-DetailTicketJuilletAout2021[[#This Row],[Remise%]]))</f>
        <v>19.763999999999999</v>
      </c>
    </row>
    <row r="2289" spans="1:6" x14ac:dyDescent="0.25">
      <c r="A2289">
        <v>22146</v>
      </c>
      <c r="B2289">
        <v>17</v>
      </c>
      <c r="C2289">
        <v>29.73</v>
      </c>
      <c r="D2289">
        <v>4</v>
      </c>
      <c r="E2289">
        <v>0.1</v>
      </c>
      <c r="F2289" s="5">
        <f>DetailTicketJuilletAout2021[[#This Row],[Qte]]*(DetailTicketJuilletAout2021[[#This Row],[PrixUnit]]*(1-DetailTicketJuilletAout2021[[#This Row],[Remise%]]))</f>
        <v>107.02800000000001</v>
      </c>
    </row>
    <row r="2290" spans="1:6" x14ac:dyDescent="0.25">
      <c r="A2290">
        <v>22146</v>
      </c>
      <c r="B2290">
        <v>41</v>
      </c>
      <c r="C2290">
        <v>7.32</v>
      </c>
      <c r="D2290">
        <v>4</v>
      </c>
      <c r="E2290">
        <v>0</v>
      </c>
      <c r="F2290" s="5">
        <f>DetailTicketJuilletAout2021[[#This Row],[Qte]]*(DetailTicketJuilletAout2021[[#This Row],[PrixUnit]]*(1-DetailTicketJuilletAout2021[[#This Row],[Remise%]]))</f>
        <v>29.28</v>
      </c>
    </row>
    <row r="2291" spans="1:6" x14ac:dyDescent="0.25">
      <c r="A2291">
        <v>22146</v>
      </c>
      <c r="B2291">
        <v>53</v>
      </c>
      <c r="C2291">
        <v>25</v>
      </c>
      <c r="D2291">
        <v>3</v>
      </c>
      <c r="E2291">
        <v>0.1</v>
      </c>
      <c r="F2291" s="5">
        <f>DetailTicketJuilletAout2021[[#This Row],[Qte]]*(DetailTicketJuilletAout2021[[#This Row],[PrixUnit]]*(1-DetailTicketJuilletAout2021[[#This Row],[Remise%]]))</f>
        <v>67.5</v>
      </c>
    </row>
    <row r="2292" spans="1:6" x14ac:dyDescent="0.25">
      <c r="A2292">
        <v>22146</v>
      </c>
      <c r="B2292">
        <v>55</v>
      </c>
      <c r="C2292">
        <v>18.29</v>
      </c>
      <c r="D2292">
        <v>4</v>
      </c>
      <c r="E2292">
        <v>0.1</v>
      </c>
      <c r="F2292" s="5">
        <f>DetailTicketJuilletAout2021[[#This Row],[Qte]]*(DetailTicketJuilletAout2021[[#This Row],[PrixUnit]]*(1-DetailTicketJuilletAout2021[[#This Row],[Remise%]]))</f>
        <v>65.843999999999994</v>
      </c>
    </row>
    <row r="2293" spans="1:6" x14ac:dyDescent="0.25">
      <c r="A2293">
        <v>22146</v>
      </c>
      <c r="B2293">
        <v>68</v>
      </c>
      <c r="C2293">
        <v>9.4499999999999993</v>
      </c>
      <c r="D2293">
        <v>4</v>
      </c>
      <c r="E2293">
        <v>0</v>
      </c>
      <c r="F2293" s="5">
        <f>DetailTicketJuilletAout2021[[#This Row],[Qte]]*(DetailTicketJuilletAout2021[[#This Row],[PrixUnit]]*(1-DetailTicketJuilletAout2021[[#This Row],[Remise%]]))</f>
        <v>37.799999999999997</v>
      </c>
    </row>
    <row r="2294" spans="1:6" x14ac:dyDescent="0.25">
      <c r="A2294">
        <v>22147</v>
      </c>
      <c r="B2294">
        <v>30</v>
      </c>
      <c r="C2294">
        <v>19.670000000000002</v>
      </c>
      <c r="D2294">
        <v>4</v>
      </c>
      <c r="E2294">
        <v>0.25</v>
      </c>
      <c r="F2294" s="5">
        <f>DetailTicketJuilletAout2021[[#This Row],[Qte]]*(DetailTicketJuilletAout2021[[#This Row],[PrixUnit]]*(1-DetailTicketJuilletAout2021[[#This Row],[Remise%]]))</f>
        <v>59.010000000000005</v>
      </c>
    </row>
    <row r="2295" spans="1:6" x14ac:dyDescent="0.25">
      <c r="A2295">
        <v>22147</v>
      </c>
      <c r="B2295">
        <v>54</v>
      </c>
      <c r="C2295">
        <v>5.64</v>
      </c>
      <c r="D2295">
        <v>3</v>
      </c>
      <c r="E2295">
        <v>0.25</v>
      </c>
      <c r="F2295" s="5">
        <f>DetailTicketJuilletAout2021[[#This Row],[Qte]]*(DetailTicketJuilletAout2021[[#This Row],[PrixUnit]]*(1-DetailTicketJuilletAout2021[[#This Row],[Remise%]]))</f>
        <v>12.689999999999998</v>
      </c>
    </row>
    <row r="2296" spans="1:6" x14ac:dyDescent="0.25">
      <c r="A2296">
        <v>22148</v>
      </c>
      <c r="B2296">
        <v>16</v>
      </c>
      <c r="C2296">
        <v>13.26</v>
      </c>
      <c r="D2296">
        <v>4</v>
      </c>
      <c r="E2296">
        <v>0</v>
      </c>
      <c r="F2296" s="5">
        <f>DetailTicketJuilletAout2021[[#This Row],[Qte]]*(DetailTicketJuilletAout2021[[#This Row],[PrixUnit]]*(1-DetailTicketJuilletAout2021[[#This Row],[Remise%]]))</f>
        <v>53.04</v>
      </c>
    </row>
    <row r="2297" spans="1:6" x14ac:dyDescent="0.25">
      <c r="A2297">
        <v>22148</v>
      </c>
      <c r="B2297">
        <v>19</v>
      </c>
      <c r="C2297">
        <v>7.01</v>
      </c>
      <c r="D2297">
        <v>3</v>
      </c>
      <c r="E2297">
        <v>0</v>
      </c>
      <c r="F2297" s="5">
        <f>DetailTicketJuilletAout2021[[#This Row],[Qte]]*(DetailTicketJuilletAout2021[[#This Row],[PrixUnit]]*(1-DetailTicketJuilletAout2021[[#This Row],[Remise%]]))</f>
        <v>21.03</v>
      </c>
    </row>
    <row r="2298" spans="1:6" x14ac:dyDescent="0.25">
      <c r="A2298">
        <v>22148</v>
      </c>
      <c r="B2298">
        <v>34</v>
      </c>
      <c r="C2298">
        <v>10.67</v>
      </c>
      <c r="D2298">
        <v>3</v>
      </c>
      <c r="E2298">
        <v>0</v>
      </c>
      <c r="F2298" s="5">
        <f>DetailTicketJuilletAout2021[[#This Row],[Qte]]*(DetailTicketJuilletAout2021[[#This Row],[PrixUnit]]*(1-DetailTicketJuilletAout2021[[#This Row],[Remise%]]))</f>
        <v>32.01</v>
      </c>
    </row>
    <row r="2299" spans="1:6" x14ac:dyDescent="0.25">
      <c r="A2299">
        <v>22149</v>
      </c>
      <c r="B2299">
        <v>41</v>
      </c>
      <c r="C2299">
        <v>7.32</v>
      </c>
      <c r="D2299">
        <v>4</v>
      </c>
      <c r="E2299">
        <v>0</v>
      </c>
      <c r="F2299" s="5">
        <f>DetailTicketJuilletAout2021[[#This Row],[Qte]]*(DetailTicketJuilletAout2021[[#This Row],[PrixUnit]]*(1-DetailTicketJuilletAout2021[[#This Row],[Remise%]]))</f>
        <v>29.28</v>
      </c>
    </row>
    <row r="2300" spans="1:6" x14ac:dyDescent="0.25">
      <c r="A2300">
        <v>22149</v>
      </c>
      <c r="B2300">
        <v>132</v>
      </c>
      <c r="C2300">
        <v>9.7200000000000006</v>
      </c>
      <c r="D2300">
        <v>3</v>
      </c>
      <c r="E2300">
        <v>0</v>
      </c>
      <c r="F2300" s="5">
        <f>DetailTicketJuilletAout2021[[#This Row],[Qte]]*(DetailTicketJuilletAout2021[[#This Row],[PrixUnit]]*(1-DetailTicketJuilletAout2021[[#This Row],[Remise%]]))</f>
        <v>29.160000000000004</v>
      </c>
    </row>
    <row r="2301" spans="1:6" x14ac:dyDescent="0.25">
      <c r="A2301">
        <v>22149</v>
      </c>
      <c r="B2301">
        <v>133</v>
      </c>
      <c r="C2301">
        <v>9.91</v>
      </c>
      <c r="D2301">
        <v>4</v>
      </c>
      <c r="E2301">
        <v>0</v>
      </c>
      <c r="F2301" s="5">
        <f>DetailTicketJuilletAout2021[[#This Row],[Qte]]*(DetailTicketJuilletAout2021[[#This Row],[PrixUnit]]*(1-DetailTicketJuilletAout2021[[#This Row],[Remise%]]))</f>
        <v>39.64</v>
      </c>
    </row>
    <row r="2302" spans="1:6" x14ac:dyDescent="0.25">
      <c r="A2302">
        <v>22149</v>
      </c>
      <c r="B2302">
        <v>134</v>
      </c>
      <c r="C2302">
        <v>10.1</v>
      </c>
      <c r="D2302">
        <v>5</v>
      </c>
      <c r="E2302">
        <v>0</v>
      </c>
      <c r="F2302" s="5">
        <f>DetailTicketJuilletAout2021[[#This Row],[Qte]]*(DetailTicketJuilletAout2021[[#This Row],[PrixUnit]]*(1-DetailTicketJuilletAout2021[[#This Row],[Remise%]]))</f>
        <v>50.5</v>
      </c>
    </row>
    <row r="2303" spans="1:6" x14ac:dyDescent="0.25">
      <c r="A2303">
        <v>22149</v>
      </c>
      <c r="B2303">
        <v>135</v>
      </c>
      <c r="C2303">
        <v>10.67</v>
      </c>
      <c r="D2303">
        <v>3</v>
      </c>
      <c r="E2303">
        <v>0</v>
      </c>
      <c r="F2303" s="5">
        <f>DetailTicketJuilletAout2021[[#This Row],[Qte]]*(DetailTicketJuilletAout2021[[#This Row],[PrixUnit]]*(1-DetailTicketJuilletAout2021[[#This Row],[Remise%]]))</f>
        <v>32.01</v>
      </c>
    </row>
    <row r="2304" spans="1:6" x14ac:dyDescent="0.25">
      <c r="A2304">
        <v>22149</v>
      </c>
      <c r="B2304">
        <v>136</v>
      </c>
      <c r="C2304">
        <v>10.67</v>
      </c>
      <c r="D2304">
        <v>4</v>
      </c>
      <c r="E2304">
        <v>0</v>
      </c>
      <c r="F2304" s="5">
        <f>DetailTicketJuilletAout2021[[#This Row],[Qte]]*(DetailTicketJuilletAout2021[[#This Row],[PrixUnit]]*(1-DetailTicketJuilletAout2021[[#This Row],[Remise%]]))</f>
        <v>42.68</v>
      </c>
    </row>
    <row r="2305" spans="1:6" x14ac:dyDescent="0.25">
      <c r="A2305">
        <v>22149</v>
      </c>
      <c r="B2305">
        <v>137</v>
      </c>
      <c r="C2305">
        <v>10.67</v>
      </c>
      <c r="D2305">
        <v>5</v>
      </c>
      <c r="E2305">
        <v>0</v>
      </c>
      <c r="F2305" s="5">
        <f>DetailTicketJuilletAout2021[[#This Row],[Qte]]*(DetailTicketJuilletAout2021[[#This Row],[PrixUnit]]*(1-DetailTicketJuilletAout2021[[#This Row],[Remise%]]))</f>
        <v>53.35</v>
      </c>
    </row>
    <row r="2306" spans="1:6" x14ac:dyDescent="0.25">
      <c r="A2306">
        <v>22150</v>
      </c>
      <c r="B2306">
        <v>28</v>
      </c>
      <c r="C2306">
        <v>34.76</v>
      </c>
      <c r="D2306">
        <v>4</v>
      </c>
      <c r="E2306">
        <v>0.15</v>
      </c>
      <c r="F2306" s="5">
        <f>DetailTicketJuilletAout2021[[#This Row],[Qte]]*(DetailTicketJuilletAout2021[[#This Row],[PrixUnit]]*(1-DetailTicketJuilletAout2021[[#This Row],[Remise%]]))</f>
        <v>118.18399999999998</v>
      </c>
    </row>
    <row r="2307" spans="1:6" x14ac:dyDescent="0.25">
      <c r="A2307">
        <v>22150</v>
      </c>
      <c r="B2307">
        <v>43</v>
      </c>
      <c r="C2307">
        <v>35.06</v>
      </c>
      <c r="D2307">
        <v>3</v>
      </c>
      <c r="E2307">
        <v>0.15</v>
      </c>
      <c r="F2307" s="5">
        <f>DetailTicketJuilletAout2021[[#This Row],[Qte]]*(DetailTicketJuilletAout2021[[#This Row],[PrixUnit]]*(1-DetailTicketJuilletAout2021[[#This Row],[Remise%]]))</f>
        <v>89.403000000000006</v>
      </c>
    </row>
    <row r="2308" spans="1:6" x14ac:dyDescent="0.25">
      <c r="A2308">
        <v>22150</v>
      </c>
      <c r="B2308">
        <v>77</v>
      </c>
      <c r="C2308">
        <v>9.91</v>
      </c>
      <c r="D2308">
        <v>3</v>
      </c>
      <c r="E2308">
        <v>0.15</v>
      </c>
      <c r="F2308" s="5">
        <f>DetailTicketJuilletAout2021[[#This Row],[Qte]]*(DetailTicketJuilletAout2021[[#This Row],[PrixUnit]]*(1-DetailTicketJuilletAout2021[[#This Row],[Remise%]]))</f>
        <v>25.270500000000002</v>
      </c>
    </row>
    <row r="2309" spans="1:6" x14ac:dyDescent="0.25">
      <c r="A2309">
        <v>22151</v>
      </c>
      <c r="B2309">
        <v>39</v>
      </c>
      <c r="C2309">
        <v>13.72</v>
      </c>
      <c r="D2309">
        <v>3</v>
      </c>
      <c r="E2309">
        <v>0</v>
      </c>
      <c r="F2309" s="5">
        <f>DetailTicketJuilletAout2021[[#This Row],[Qte]]*(DetailTicketJuilletAout2021[[#This Row],[PrixUnit]]*(1-DetailTicketJuilletAout2021[[#This Row],[Remise%]]))</f>
        <v>41.160000000000004</v>
      </c>
    </row>
    <row r="2310" spans="1:6" x14ac:dyDescent="0.25">
      <c r="A2310">
        <v>22152</v>
      </c>
      <c r="B2310">
        <v>1</v>
      </c>
      <c r="C2310">
        <v>13.72</v>
      </c>
      <c r="D2310">
        <v>3</v>
      </c>
      <c r="E2310">
        <v>0.15</v>
      </c>
      <c r="F2310" s="5">
        <f>DetailTicketJuilletAout2021[[#This Row],[Qte]]*(DetailTicketJuilletAout2021[[#This Row],[PrixUnit]]*(1-DetailTicketJuilletAout2021[[#This Row],[Remise%]]))</f>
        <v>34.986000000000004</v>
      </c>
    </row>
    <row r="2311" spans="1:6" x14ac:dyDescent="0.25">
      <c r="A2311">
        <v>22152</v>
      </c>
      <c r="B2311">
        <v>2</v>
      </c>
      <c r="C2311">
        <v>14.48</v>
      </c>
      <c r="D2311">
        <v>3</v>
      </c>
      <c r="E2311">
        <v>0.15</v>
      </c>
      <c r="F2311" s="5">
        <f>DetailTicketJuilletAout2021[[#This Row],[Qte]]*(DetailTicketJuilletAout2021[[#This Row],[PrixUnit]]*(1-DetailTicketJuilletAout2021[[#This Row],[Remise%]]))</f>
        <v>36.923999999999999</v>
      </c>
    </row>
    <row r="2312" spans="1:6" x14ac:dyDescent="0.25">
      <c r="A2312">
        <v>22152</v>
      </c>
      <c r="B2312">
        <v>16</v>
      </c>
      <c r="C2312">
        <v>13.26</v>
      </c>
      <c r="D2312">
        <v>3</v>
      </c>
      <c r="E2312">
        <v>0.15</v>
      </c>
      <c r="F2312" s="5">
        <f>DetailTicketJuilletAout2021[[#This Row],[Qte]]*(DetailTicketJuilletAout2021[[#This Row],[PrixUnit]]*(1-DetailTicketJuilletAout2021[[#This Row],[Remise%]]))</f>
        <v>33.812999999999995</v>
      </c>
    </row>
    <row r="2313" spans="1:6" x14ac:dyDescent="0.25">
      <c r="A2313">
        <v>22152</v>
      </c>
      <c r="B2313">
        <v>31</v>
      </c>
      <c r="C2313">
        <v>9.4499999999999993</v>
      </c>
      <c r="D2313">
        <v>3</v>
      </c>
      <c r="E2313">
        <v>0</v>
      </c>
      <c r="F2313" s="5">
        <f>DetailTicketJuilletAout2021[[#This Row],[Qte]]*(DetailTicketJuilletAout2021[[#This Row],[PrixUnit]]*(1-DetailTicketJuilletAout2021[[#This Row],[Remise%]]))</f>
        <v>28.349999999999998</v>
      </c>
    </row>
    <row r="2314" spans="1:6" x14ac:dyDescent="0.25">
      <c r="A2314">
        <v>22153</v>
      </c>
      <c r="B2314">
        <v>7</v>
      </c>
      <c r="C2314">
        <v>22.87</v>
      </c>
      <c r="D2314">
        <v>4</v>
      </c>
      <c r="E2314">
        <v>0.05</v>
      </c>
      <c r="F2314" s="5">
        <f>DetailTicketJuilletAout2021[[#This Row],[Qte]]*(DetailTicketJuilletAout2021[[#This Row],[PrixUnit]]*(1-DetailTicketJuilletAout2021[[#This Row],[Remise%]]))</f>
        <v>86.906000000000006</v>
      </c>
    </row>
    <row r="2315" spans="1:6" x14ac:dyDescent="0.25">
      <c r="A2315">
        <v>22153</v>
      </c>
      <c r="B2315">
        <v>13</v>
      </c>
      <c r="C2315">
        <v>4.57</v>
      </c>
      <c r="D2315">
        <v>4</v>
      </c>
      <c r="E2315">
        <v>0.05</v>
      </c>
      <c r="F2315" s="5">
        <f>DetailTicketJuilletAout2021[[#This Row],[Qte]]*(DetailTicketJuilletAout2021[[#This Row],[PrixUnit]]*(1-DetailTicketJuilletAout2021[[#This Row],[Remise%]]))</f>
        <v>17.366</v>
      </c>
    </row>
    <row r="2316" spans="1:6" x14ac:dyDescent="0.25">
      <c r="A2316">
        <v>22154</v>
      </c>
      <c r="B2316">
        <v>2</v>
      </c>
      <c r="C2316">
        <v>14.48</v>
      </c>
      <c r="D2316">
        <v>4</v>
      </c>
      <c r="E2316">
        <v>0</v>
      </c>
      <c r="F2316" s="5">
        <f>DetailTicketJuilletAout2021[[#This Row],[Qte]]*(DetailTicketJuilletAout2021[[#This Row],[PrixUnit]]*(1-DetailTicketJuilletAout2021[[#This Row],[Remise%]]))</f>
        <v>57.92</v>
      </c>
    </row>
    <row r="2317" spans="1:6" x14ac:dyDescent="0.25">
      <c r="A2317">
        <v>22154</v>
      </c>
      <c r="B2317">
        <v>41</v>
      </c>
      <c r="C2317">
        <v>7.32</v>
      </c>
      <c r="D2317">
        <v>3</v>
      </c>
      <c r="E2317">
        <v>0</v>
      </c>
      <c r="F2317" s="5">
        <f>DetailTicketJuilletAout2021[[#This Row],[Qte]]*(DetailTicketJuilletAout2021[[#This Row],[PrixUnit]]*(1-DetailTicketJuilletAout2021[[#This Row],[Remise%]]))</f>
        <v>21.96</v>
      </c>
    </row>
    <row r="2318" spans="1:6" x14ac:dyDescent="0.25">
      <c r="A2318">
        <v>22154</v>
      </c>
      <c r="B2318">
        <v>50</v>
      </c>
      <c r="C2318">
        <v>12.35</v>
      </c>
      <c r="D2318">
        <v>3</v>
      </c>
      <c r="E2318">
        <v>0</v>
      </c>
      <c r="F2318" s="5">
        <f>DetailTicketJuilletAout2021[[#This Row],[Qte]]*(DetailTicketJuilletAout2021[[#This Row],[PrixUnit]]*(1-DetailTicketJuilletAout2021[[#This Row],[Remise%]]))</f>
        <v>37.049999999999997</v>
      </c>
    </row>
    <row r="2319" spans="1:6" x14ac:dyDescent="0.25">
      <c r="A2319">
        <v>22154</v>
      </c>
      <c r="B2319">
        <v>64</v>
      </c>
      <c r="C2319">
        <v>25.31</v>
      </c>
      <c r="D2319">
        <v>4</v>
      </c>
      <c r="E2319">
        <v>0</v>
      </c>
      <c r="F2319" s="5">
        <f>DetailTicketJuilletAout2021[[#This Row],[Qte]]*(DetailTicketJuilletAout2021[[#This Row],[PrixUnit]]*(1-DetailTicketJuilletAout2021[[#This Row],[Remise%]]))</f>
        <v>101.24</v>
      </c>
    </row>
    <row r="2320" spans="1:6" x14ac:dyDescent="0.25">
      <c r="A2320">
        <v>22155</v>
      </c>
      <c r="B2320">
        <v>11</v>
      </c>
      <c r="C2320">
        <v>16.010000000000002</v>
      </c>
      <c r="D2320">
        <v>4</v>
      </c>
      <c r="E2320">
        <v>0</v>
      </c>
      <c r="F2320" s="5">
        <f>DetailTicketJuilletAout2021[[#This Row],[Qte]]*(DetailTicketJuilletAout2021[[#This Row],[PrixUnit]]*(1-DetailTicketJuilletAout2021[[#This Row],[Remise%]]))</f>
        <v>64.040000000000006</v>
      </c>
    </row>
    <row r="2321" spans="1:6" x14ac:dyDescent="0.25">
      <c r="A2321">
        <v>22155</v>
      </c>
      <c r="B2321">
        <v>24</v>
      </c>
      <c r="C2321">
        <v>3.35</v>
      </c>
      <c r="D2321">
        <v>3</v>
      </c>
      <c r="E2321">
        <v>0</v>
      </c>
      <c r="F2321" s="5">
        <f>DetailTicketJuilletAout2021[[#This Row],[Qte]]*(DetailTicketJuilletAout2021[[#This Row],[PrixUnit]]*(1-DetailTicketJuilletAout2021[[#This Row],[Remise%]]))</f>
        <v>10.050000000000001</v>
      </c>
    </row>
    <row r="2322" spans="1:6" x14ac:dyDescent="0.25">
      <c r="A2322">
        <v>22156</v>
      </c>
      <c r="B2322">
        <v>16</v>
      </c>
      <c r="C2322">
        <v>13.26</v>
      </c>
      <c r="D2322">
        <v>4</v>
      </c>
      <c r="E2322">
        <v>0.05</v>
      </c>
      <c r="F2322" s="5">
        <f>DetailTicketJuilletAout2021[[#This Row],[Qte]]*(DetailTicketJuilletAout2021[[#This Row],[PrixUnit]]*(1-DetailTicketJuilletAout2021[[#This Row],[Remise%]]))</f>
        <v>50.387999999999998</v>
      </c>
    </row>
    <row r="2323" spans="1:6" x14ac:dyDescent="0.25">
      <c r="A2323">
        <v>22157</v>
      </c>
      <c r="B2323">
        <v>2</v>
      </c>
      <c r="C2323">
        <v>14.48</v>
      </c>
      <c r="D2323">
        <v>4</v>
      </c>
      <c r="E2323">
        <v>0.15</v>
      </c>
      <c r="F2323" s="5">
        <f>DetailTicketJuilletAout2021[[#This Row],[Qte]]*(DetailTicketJuilletAout2021[[#This Row],[PrixUnit]]*(1-DetailTicketJuilletAout2021[[#This Row],[Remise%]]))</f>
        <v>49.231999999999999</v>
      </c>
    </row>
    <row r="2324" spans="1:6" x14ac:dyDescent="0.25">
      <c r="A2324">
        <v>22157</v>
      </c>
      <c r="B2324">
        <v>46</v>
      </c>
      <c r="C2324">
        <v>9.15</v>
      </c>
      <c r="D2324">
        <v>3</v>
      </c>
      <c r="E2324">
        <v>0.15</v>
      </c>
      <c r="F2324" s="5">
        <f>DetailTicketJuilletAout2021[[#This Row],[Qte]]*(DetailTicketJuilletAout2021[[#This Row],[PrixUnit]]*(1-DetailTicketJuilletAout2021[[#This Row],[Remise%]]))</f>
        <v>23.3325</v>
      </c>
    </row>
    <row r="2325" spans="1:6" x14ac:dyDescent="0.25">
      <c r="A2325">
        <v>22157</v>
      </c>
      <c r="B2325">
        <v>76</v>
      </c>
      <c r="C2325">
        <v>13.72</v>
      </c>
      <c r="D2325">
        <v>4</v>
      </c>
      <c r="E2325">
        <v>0.15</v>
      </c>
      <c r="F2325" s="5">
        <f>DetailTicketJuilletAout2021[[#This Row],[Qte]]*(DetailTicketJuilletAout2021[[#This Row],[PrixUnit]]*(1-DetailTicketJuilletAout2021[[#This Row],[Remise%]]))</f>
        <v>46.648000000000003</v>
      </c>
    </row>
    <row r="2326" spans="1:6" x14ac:dyDescent="0.25">
      <c r="A2326">
        <v>22158</v>
      </c>
      <c r="B2326">
        <v>6</v>
      </c>
      <c r="C2326">
        <v>19.059999999999999</v>
      </c>
      <c r="D2326">
        <v>3</v>
      </c>
      <c r="E2326">
        <v>0.25</v>
      </c>
      <c r="F2326" s="5">
        <f>DetailTicketJuilletAout2021[[#This Row],[Qte]]*(DetailTicketJuilletAout2021[[#This Row],[PrixUnit]]*(1-DetailTicketJuilletAout2021[[#This Row],[Remise%]]))</f>
        <v>42.884999999999991</v>
      </c>
    </row>
    <row r="2327" spans="1:6" x14ac:dyDescent="0.25">
      <c r="A2327">
        <v>22158</v>
      </c>
      <c r="B2327">
        <v>14</v>
      </c>
      <c r="C2327">
        <v>17.68</v>
      </c>
      <c r="D2327">
        <v>3</v>
      </c>
      <c r="E2327">
        <v>0.25</v>
      </c>
      <c r="F2327" s="5">
        <f>DetailTicketJuilletAout2021[[#This Row],[Qte]]*(DetailTicketJuilletAout2021[[#This Row],[PrixUnit]]*(1-DetailTicketJuilletAout2021[[#This Row],[Remise%]]))</f>
        <v>39.78</v>
      </c>
    </row>
    <row r="2328" spans="1:6" x14ac:dyDescent="0.25">
      <c r="A2328">
        <v>22158</v>
      </c>
      <c r="B2328">
        <v>19</v>
      </c>
      <c r="C2328">
        <v>7.01</v>
      </c>
      <c r="D2328">
        <v>4</v>
      </c>
      <c r="E2328">
        <v>0.25</v>
      </c>
      <c r="F2328" s="5">
        <f>DetailTicketJuilletAout2021[[#This Row],[Qte]]*(DetailTicketJuilletAout2021[[#This Row],[PrixUnit]]*(1-DetailTicketJuilletAout2021[[#This Row],[Remise%]]))</f>
        <v>21.03</v>
      </c>
    </row>
    <row r="2329" spans="1:6" x14ac:dyDescent="0.25">
      <c r="A2329">
        <v>22159</v>
      </c>
      <c r="B2329">
        <v>2</v>
      </c>
      <c r="C2329">
        <v>14.48</v>
      </c>
      <c r="D2329">
        <v>3</v>
      </c>
      <c r="E2329">
        <v>0.2</v>
      </c>
      <c r="F2329" s="5">
        <f>DetailTicketJuilletAout2021[[#This Row],[Qte]]*(DetailTicketJuilletAout2021[[#This Row],[PrixUnit]]*(1-DetailTicketJuilletAout2021[[#This Row],[Remise%]]))</f>
        <v>34.752000000000002</v>
      </c>
    </row>
    <row r="2330" spans="1:6" x14ac:dyDescent="0.25">
      <c r="A2330">
        <v>22159</v>
      </c>
      <c r="B2330">
        <v>3</v>
      </c>
      <c r="C2330">
        <v>7.62</v>
      </c>
      <c r="D2330">
        <v>4</v>
      </c>
      <c r="E2330">
        <v>0</v>
      </c>
      <c r="F2330" s="5">
        <f>DetailTicketJuilletAout2021[[#This Row],[Qte]]*(DetailTicketJuilletAout2021[[#This Row],[PrixUnit]]*(1-DetailTicketJuilletAout2021[[#This Row],[Remise%]]))</f>
        <v>30.48</v>
      </c>
    </row>
    <row r="2331" spans="1:6" x14ac:dyDescent="0.25">
      <c r="A2331">
        <v>22159</v>
      </c>
      <c r="B2331">
        <v>4</v>
      </c>
      <c r="C2331">
        <v>16.77</v>
      </c>
      <c r="D2331">
        <v>3</v>
      </c>
      <c r="E2331">
        <v>0</v>
      </c>
      <c r="F2331" s="5">
        <f>DetailTicketJuilletAout2021[[#This Row],[Qte]]*(DetailTicketJuilletAout2021[[#This Row],[PrixUnit]]*(1-DetailTicketJuilletAout2021[[#This Row],[Remise%]]))</f>
        <v>50.31</v>
      </c>
    </row>
    <row r="2332" spans="1:6" x14ac:dyDescent="0.25">
      <c r="A2332">
        <v>22159</v>
      </c>
      <c r="B2332">
        <v>6</v>
      </c>
      <c r="C2332">
        <v>19.059999999999999</v>
      </c>
      <c r="D2332">
        <v>3</v>
      </c>
      <c r="E2332">
        <v>0.02</v>
      </c>
      <c r="F2332" s="5">
        <f>DetailTicketJuilletAout2021[[#This Row],[Qte]]*(DetailTicketJuilletAout2021[[#This Row],[PrixUnit]]*(1-DetailTicketJuilletAout2021[[#This Row],[Remise%]]))</f>
        <v>56.0364</v>
      </c>
    </row>
    <row r="2333" spans="1:6" x14ac:dyDescent="0.25">
      <c r="A2333">
        <v>22159</v>
      </c>
      <c r="B2333">
        <v>7</v>
      </c>
      <c r="C2333">
        <v>22.87</v>
      </c>
      <c r="D2333">
        <v>3</v>
      </c>
      <c r="E2333">
        <v>0.05</v>
      </c>
      <c r="F2333" s="5">
        <f>DetailTicketJuilletAout2021[[#This Row],[Qte]]*(DetailTicketJuilletAout2021[[#This Row],[PrixUnit]]*(1-DetailTicketJuilletAout2021[[#This Row],[Remise%]]))</f>
        <v>65.179500000000004</v>
      </c>
    </row>
    <row r="2334" spans="1:6" x14ac:dyDescent="0.25">
      <c r="A2334">
        <v>22159</v>
      </c>
      <c r="B2334">
        <v>8</v>
      </c>
      <c r="C2334">
        <v>30.49</v>
      </c>
      <c r="D2334">
        <v>4</v>
      </c>
      <c r="E2334">
        <v>0.1</v>
      </c>
      <c r="F2334" s="5">
        <f>DetailTicketJuilletAout2021[[#This Row],[Qte]]*(DetailTicketJuilletAout2021[[#This Row],[PrixUnit]]*(1-DetailTicketJuilletAout2021[[#This Row],[Remise%]]))</f>
        <v>109.764</v>
      </c>
    </row>
    <row r="2335" spans="1:6" x14ac:dyDescent="0.25">
      <c r="A2335">
        <v>22159</v>
      </c>
      <c r="B2335">
        <v>10</v>
      </c>
      <c r="C2335">
        <v>23.63</v>
      </c>
      <c r="D2335">
        <v>3</v>
      </c>
      <c r="E2335">
        <v>0</v>
      </c>
      <c r="F2335" s="5">
        <f>DetailTicketJuilletAout2021[[#This Row],[Qte]]*(DetailTicketJuilletAout2021[[#This Row],[PrixUnit]]*(1-DetailTicketJuilletAout2021[[#This Row],[Remise%]]))</f>
        <v>70.89</v>
      </c>
    </row>
    <row r="2336" spans="1:6" x14ac:dyDescent="0.25">
      <c r="A2336">
        <v>22159</v>
      </c>
      <c r="B2336">
        <v>12</v>
      </c>
      <c r="C2336">
        <v>28.97</v>
      </c>
      <c r="D2336">
        <v>4</v>
      </c>
      <c r="E2336">
        <v>0.05</v>
      </c>
      <c r="F2336" s="5">
        <f>DetailTicketJuilletAout2021[[#This Row],[Qte]]*(DetailTicketJuilletAout2021[[#This Row],[PrixUnit]]*(1-DetailTicketJuilletAout2021[[#This Row],[Remise%]]))</f>
        <v>110.08599999999998</v>
      </c>
    </row>
    <row r="2337" spans="1:6" x14ac:dyDescent="0.25">
      <c r="A2337">
        <v>22159</v>
      </c>
      <c r="B2337">
        <v>13</v>
      </c>
      <c r="C2337">
        <v>4.57</v>
      </c>
      <c r="D2337">
        <v>4</v>
      </c>
      <c r="E2337">
        <v>0</v>
      </c>
      <c r="F2337" s="5">
        <f>DetailTicketJuilletAout2021[[#This Row],[Qte]]*(DetailTicketJuilletAout2021[[#This Row],[PrixUnit]]*(1-DetailTicketJuilletAout2021[[#This Row],[Remise%]]))</f>
        <v>18.28</v>
      </c>
    </row>
    <row r="2338" spans="1:6" x14ac:dyDescent="0.25">
      <c r="A2338">
        <v>22159</v>
      </c>
      <c r="B2338">
        <v>14</v>
      </c>
      <c r="C2338">
        <v>17.68</v>
      </c>
      <c r="D2338">
        <v>3</v>
      </c>
      <c r="E2338">
        <v>0.03</v>
      </c>
      <c r="F2338" s="5">
        <f>DetailTicketJuilletAout2021[[#This Row],[Qte]]*(DetailTicketJuilletAout2021[[#This Row],[PrixUnit]]*(1-DetailTicketJuilletAout2021[[#This Row],[Remise%]]))</f>
        <v>51.448799999999999</v>
      </c>
    </row>
    <row r="2339" spans="1:6" x14ac:dyDescent="0.25">
      <c r="A2339">
        <v>22159</v>
      </c>
      <c r="B2339">
        <v>16</v>
      </c>
      <c r="C2339">
        <v>13.26</v>
      </c>
      <c r="D2339">
        <v>4</v>
      </c>
      <c r="E2339">
        <v>0.03</v>
      </c>
      <c r="F2339" s="5">
        <f>DetailTicketJuilletAout2021[[#This Row],[Qte]]*(DetailTicketJuilletAout2021[[#This Row],[PrixUnit]]*(1-DetailTicketJuilletAout2021[[#This Row],[Remise%]]))</f>
        <v>51.448799999999999</v>
      </c>
    </row>
    <row r="2340" spans="1:6" x14ac:dyDescent="0.25">
      <c r="A2340">
        <v>22159</v>
      </c>
      <c r="B2340">
        <v>20</v>
      </c>
      <c r="C2340">
        <v>61.74</v>
      </c>
      <c r="D2340">
        <v>3</v>
      </c>
      <c r="E2340">
        <v>0.04</v>
      </c>
      <c r="F2340" s="5">
        <f>DetailTicketJuilletAout2021[[#This Row],[Qte]]*(DetailTicketJuilletAout2021[[#This Row],[PrixUnit]]*(1-DetailTicketJuilletAout2021[[#This Row],[Remise%]]))</f>
        <v>177.81120000000001</v>
      </c>
    </row>
    <row r="2341" spans="1:6" x14ac:dyDescent="0.25">
      <c r="A2341">
        <v>22159</v>
      </c>
      <c r="B2341">
        <v>23</v>
      </c>
      <c r="C2341">
        <v>6.86</v>
      </c>
      <c r="D2341">
        <v>4</v>
      </c>
      <c r="E2341">
        <v>0</v>
      </c>
      <c r="F2341" s="5">
        <f>DetailTicketJuilletAout2021[[#This Row],[Qte]]*(DetailTicketJuilletAout2021[[#This Row],[PrixUnit]]*(1-DetailTicketJuilletAout2021[[#This Row],[Remise%]]))</f>
        <v>27.44</v>
      </c>
    </row>
    <row r="2342" spans="1:6" x14ac:dyDescent="0.25">
      <c r="A2342">
        <v>22159</v>
      </c>
      <c r="B2342">
        <v>32</v>
      </c>
      <c r="C2342">
        <v>24.39</v>
      </c>
      <c r="D2342">
        <v>3</v>
      </c>
      <c r="E2342">
        <v>0</v>
      </c>
      <c r="F2342" s="5">
        <f>DetailTicketJuilletAout2021[[#This Row],[Qte]]*(DetailTicketJuilletAout2021[[#This Row],[PrixUnit]]*(1-DetailTicketJuilletAout2021[[#This Row],[Remise%]]))</f>
        <v>73.17</v>
      </c>
    </row>
    <row r="2343" spans="1:6" x14ac:dyDescent="0.25">
      <c r="A2343">
        <v>22159</v>
      </c>
      <c r="B2343">
        <v>39</v>
      </c>
      <c r="C2343">
        <v>13.72</v>
      </c>
      <c r="D2343">
        <v>4</v>
      </c>
      <c r="E2343">
        <v>0.05</v>
      </c>
      <c r="F2343" s="5">
        <f>DetailTicketJuilletAout2021[[#This Row],[Qte]]*(DetailTicketJuilletAout2021[[#This Row],[PrixUnit]]*(1-DetailTicketJuilletAout2021[[#This Row],[Remise%]]))</f>
        <v>52.136000000000003</v>
      </c>
    </row>
    <row r="2344" spans="1:6" x14ac:dyDescent="0.25">
      <c r="A2344">
        <v>22159</v>
      </c>
      <c r="B2344">
        <v>41</v>
      </c>
      <c r="C2344">
        <v>7.32</v>
      </c>
      <c r="D2344">
        <v>4</v>
      </c>
      <c r="E2344">
        <v>0</v>
      </c>
      <c r="F2344" s="5">
        <f>DetailTicketJuilletAout2021[[#This Row],[Qte]]*(DetailTicketJuilletAout2021[[#This Row],[PrixUnit]]*(1-DetailTicketJuilletAout2021[[#This Row],[Remise%]]))</f>
        <v>29.28</v>
      </c>
    </row>
    <row r="2345" spans="1:6" x14ac:dyDescent="0.25">
      <c r="A2345">
        <v>22159</v>
      </c>
      <c r="B2345">
        <v>46</v>
      </c>
      <c r="C2345">
        <v>9.15</v>
      </c>
      <c r="D2345">
        <v>4</v>
      </c>
      <c r="E2345">
        <v>0.02</v>
      </c>
      <c r="F2345" s="5">
        <f>DetailTicketJuilletAout2021[[#This Row],[Qte]]*(DetailTicketJuilletAout2021[[#This Row],[PrixUnit]]*(1-DetailTicketJuilletAout2021[[#This Row],[Remise%]]))</f>
        <v>35.868000000000002</v>
      </c>
    </row>
    <row r="2346" spans="1:6" x14ac:dyDescent="0.25">
      <c r="A2346">
        <v>22159</v>
      </c>
      <c r="B2346">
        <v>52</v>
      </c>
      <c r="C2346">
        <v>5.34</v>
      </c>
      <c r="D2346">
        <v>4</v>
      </c>
      <c r="E2346">
        <v>0</v>
      </c>
      <c r="F2346" s="5">
        <f>DetailTicketJuilletAout2021[[#This Row],[Qte]]*(DetailTicketJuilletAout2021[[#This Row],[PrixUnit]]*(1-DetailTicketJuilletAout2021[[#This Row],[Remise%]]))</f>
        <v>21.36</v>
      </c>
    </row>
    <row r="2347" spans="1:6" x14ac:dyDescent="0.25">
      <c r="A2347">
        <v>22159</v>
      </c>
      <c r="B2347">
        <v>55</v>
      </c>
      <c r="C2347">
        <v>18.29</v>
      </c>
      <c r="D2347">
        <v>4</v>
      </c>
      <c r="E2347">
        <v>0</v>
      </c>
      <c r="F2347" s="5">
        <f>DetailTicketJuilletAout2021[[#This Row],[Qte]]*(DetailTicketJuilletAout2021[[#This Row],[PrixUnit]]*(1-DetailTicketJuilletAout2021[[#This Row],[Remise%]]))</f>
        <v>73.16</v>
      </c>
    </row>
    <row r="2348" spans="1:6" x14ac:dyDescent="0.25">
      <c r="A2348">
        <v>22159</v>
      </c>
      <c r="B2348">
        <v>60</v>
      </c>
      <c r="C2348">
        <v>25.92</v>
      </c>
      <c r="D2348">
        <v>4</v>
      </c>
      <c r="E2348">
        <v>0.06</v>
      </c>
      <c r="F2348" s="5">
        <f>DetailTicketJuilletAout2021[[#This Row],[Qte]]*(DetailTicketJuilletAout2021[[#This Row],[PrixUnit]]*(1-DetailTicketJuilletAout2021[[#This Row],[Remise%]]))</f>
        <v>97.459199999999996</v>
      </c>
    </row>
    <row r="2349" spans="1:6" x14ac:dyDescent="0.25">
      <c r="A2349">
        <v>22159</v>
      </c>
      <c r="B2349">
        <v>64</v>
      </c>
      <c r="C2349">
        <v>25.31</v>
      </c>
      <c r="D2349">
        <v>4</v>
      </c>
      <c r="E2349">
        <v>0.03</v>
      </c>
      <c r="F2349" s="5">
        <f>DetailTicketJuilletAout2021[[#This Row],[Qte]]*(DetailTicketJuilletAout2021[[#This Row],[PrixUnit]]*(1-DetailTicketJuilletAout2021[[#This Row],[Remise%]]))</f>
        <v>98.202799999999996</v>
      </c>
    </row>
    <row r="2350" spans="1:6" x14ac:dyDescent="0.25">
      <c r="A2350">
        <v>22159</v>
      </c>
      <c r="B2350">
        <v>66</v>
      </c>
      <c r="C2350">
        <v>12.96</v>
      </c>
      <c r="D2350">
        <v>3</v>
      </c>
      <c r="E2350">
        <v>0</v>
      </c>
      <c r="F2350" s="5">
        <f>DetailTicketJuilletAout2021[[#This Row],[Qte]]*(DetailTicketJuilletAout2021[[#This Row],[PrixUnit]]*(1-DetailTicketJuilletAout2021[[#This Row],[Remise%]]))</f>
        <v>38.880000000000003</v>
      </c>
    </row>
    <row r="2351" spans="1:6" x14ac:dyDescent="0.25">
      <c r="A2351">
        <v>22159</v>
      </c>
      <c r="B2351">
        <v>73</v>
      </c>
      <c r="C2351">
        <v>11.43</v>
      </c>
      <c r="D2351">
        <v>4</v>
      </c>
      <c r="E2351">
        <v>0.01</v>
      </c>
      <c r="F2351" s="5">
        <f>DetailTicketJuilletAout2021[[#This Row],[Qte]]*(DetailTicketJuilletAout2021[[#This Row],[PrixUnit]]*(1-DetailTicketJuilletAout2021[[#This Row],[Remise%]]))</f>
        <v>45.262799999999999</v>
      </c>
    </row>
    <row r="2352" spans="1:6" x14ac:dyDescent="0.25">
      <c r="A2352">
        <v>22159</v>
      </c>
      <c r="B2352">
        <v>75</v>
      </c>
      <c r="C2352">
        <v>5.95</v>
      </c>
      <c r="D2352">
        <v>4</v>
      </c>
      <c r="E2352">
        <v>0</v>
      </c>
      <c r="F2352" s="5">
        <f>DetailTicketJuilletAout2021[[#This Row],[Qte]]*(DetailTicketJuilletAout2021[[#This Row],[PrixUnit]]*(1-DetailTicketJuilletAout2021[[#This Row],[Remise%]]))</f>
        <v>23.8</v>
      </c>
    </row>
    <row r="2353" spans="1:6" x14ac:dyDescent="0.25">
      <c r="A2353">
        <v>22159</v>
      </c>
      <c r="B2353">
        <v>77</v>
      </c>
      <c r="C2353">
        <v>9.91</v>
      </c>
      <c r="D2353">
        <v>4</v>
      </c>
      <c r="E2353">
        <v>0</v>
      </c>
      <c r="F2353" s="5">
        <f>DetailTicketJuilletAout2021[[#This Row],[Qte]]*(DetailTicketJuilletAout2021[[#This Row],[PrixUnit]]*(1-DetailTicketJuilletAout2021[[#This Row],[Remise%]]))</f>
        <v>39.64</v>
      </c>
    </row>
    <row r="2354" spans="1:6" x14ac:dyDescent="0.25">
      <c r="A2354">
        <v>22160</v>
      </c>
      <c r="B2354">
        <v>14</v>
      </c>
      <c r="C2354">
        <v>17.72</v>
      </c>
      <c r="D2354">
        <v>3</v>
      </c>
      <c r="E2354">
        <v>0</v>
      </c>
      <c r="F2354" s="5">
        <f>DetailTicketJuilletAout2021[[#This Row],[Qte]]*(DetailTicketJuilletAout2021[[#This Row],[PrixUnit]]*(1-DetailTicketJuilletAout2021[[#This Row],[Remise%]]))</f>
        <v>53.16</v>
      </c>
    </row>
    <row r="2355" spans="1:6" x14ac:dyDescent="0.25">
      <c r="A2355">
        <v>22160</v>
      </c>
      <c r="B2355">
        <v>48</v>
      </c>
      <c r="C2355">
        <v>9.7200000000000006</v>
      </c>
      <c r="D2355">
        <v>4</v>
      </c>
      <c r="E2355">
        <v>0.05</v>
      </c>
      <c r="F2355" s="5">
        <f>DetailTicketJuilletAout2021[[#This Row],[Qte]]*(DetailTicketJuilletAout2021[[#This Row],[PrixUnit]]*(1-DetailTicketJuilletAout2021[[#This Row],[Remise%]]))</f>
        <v>36.936</v>
      </c>
    </row>
    <row r="2356" spans="1:6" x14ac:dyDescent="0.25">
      <c r="A2356">
        <v>22160</v>
      </c>
      <c r="B2356">
        <v>58</v>
      </c>
      <c r="C2356">
        <v>14.48</v>
      </c>
      <c r="D2356">
        <v>4</v>
      </c>
      <c r="E2356">
        <v>0</v>
      </c>
      <c r="F2356" s="5">
        <f>DetailTicketJuilletAout2021[[#This Row],[Qte]]*(DetailTicketJuilletAout2021[[#This Row],[PrixUnit]]*(1-DetailTicketJuilletAout2021[[#This Row],[Remise%]]))</f>
        <v>57.92</v>
      </c>
    </row>
    <row r="2357" spans="1:6" x14ac:dyDescent="0.25">
      <c r="A2357">
        <v>22161</v>
      </c>
      <c r="B2357">
        <v>48</v>
      </c>
      <c r="C2357">
        <v>9.7200000000000006</v>
      </c>
      <c r="D2357">
        <v>4</v>
      </c>
      <c r="E2357">
        <v>0</v>
      </c>
      <c r="F2357" s="5">
        <f>DetailTicketJuilletAout2021[[#This Row],[Qte]]*(DetailTicketJuilletAout2021[[#This Row],[PrixUnit]]*(1-DetailTicketJuilletAout2021[[#This Row],[Remise%]]))</f>
        <v>38.880000000000003</v>
      </c>
    </row>
    <row r="2358" spans="1:6" x14ac:dyDescent="0.25">
      <c r="A2358">
        <v>22162</v>
      </c>
      <c r="B2358">
        <v>27</v>
      </c>
      <c r="C2358">
        <v>21.72</v>
      </c>
      <c r="D2358">
        <v>3</v>
      </c>
      <c r="E2358">
        <v>0</v>
      </c>
      <c r="F2358" s="5">
        <f>DetailTicketJuilletAout2021[[#This Row],[Qte]]*(DetailTicketJuilletAout2021[[#This Row],[PrixUnit]]*(1-DetailTicketJuilletAout2021[[#This Row],[Remise%]]))</f>
        <v>65.16</v>
      </c>
    </row>
    <row r="2359" spans="1:6" x14ac:dyDescent="0.25">
      <c r="A2359">
        <v>22162</v>
      </c>
      <c r="B2359">
        <v>38</v>
      </c>
      <c r="C2359">
        <v>26.53</v>
      </c>
      <c r="D2359">
        <v>4</v>
      </c>
      <c r="E2359">
        <v>0</v>
      </c>
      <c r="F2359" s="5">
        <f>DetailTicketJuilletAout2021[[#This Row],[Qte]]*(DetailTicketJuilletAout2021[[#This Row],[PrixUnit]]*(1-DetailTicketJuilletAout2021[[#This Row],[Remise%]]))</f>
        <v>106.12</v>
      </c>
    </row>
    <row r="2360" spans="1:6" x14ac:dyDescent="0.25">
      <c r="A2360">
        <v>22163</v>
      </c>
      <c r="B2360">
        <v>2</v>
      </c>
      <c r="C2360">
        <v>14.48</v>
      </c>
      <c r="D2360">
        <v>1</v>
      </c>
      <c r="E2360">
        <v>0</v>
      </c>
      <c r="F2360" s="5">
        <f>DetailTicketJuilletAout2021[[#This Row],[Qte]]*(DetailTicketJuilletAout2021[[#This Row],[PrixUnit]]*(1-DetailTicketJuilletAout2021[[#This Row],[Remise%]]))</f>
        <v>14.48</v>
      </c>
    </row>
    <row r="2361" spans="1:6" x14ac:dyDescent="0.25">
      <c r="A2361">
        <v>22163</v>
      </c>
      <c r="B2361">
        <v>44</v>
      </c>
      <c r="C2361">
        <v>14.83</v>
      </c>
      <c r="D2361">
        <v>4</v>
      </c>
      <c r="E2361">
        <v>0</v>
      </c>
      <c r="F2361" s="5">
        <f>DetailTicketJuilletAout2021[[#This Row],[Qte]]*(DetailTicketJuilletAout2021[[#This Row],[PrixUnit]]*(1-DetailTicketJuilletAout2021[[#This Row],[Remise%]]))</f>
        <v>59.32</v>
      </c>
    </row>
    <row r="2362" spans="1:6" x14ac:dyDescent="0.25">
      <c r="A2362">
        <v>22163</v>
      </c>
      <c r="B2362">
        <v>48</v>
      </c>
      <c r="C2362">
        <v>9.7200000000000006</v>
      </c>
      <c r="D2362">
        <v>4</v>
      </c>
      <c r="E2362">
        <v>0</v>
      </c>
      <c r="F2362" s="5">
        <f>DetailTicketJuilletAout2021[[#This Row],[Qte]]*(DetailTicketJuilletAout2021[[#This Row],[PrixUnit]]*(1-DetailTicketJuilletAout2021[[#This Row],[Remise%]]))</f>
        <v>38.880000000000003</v>
      </c>
    </row>
    <row r="2363" spans="1:6" x14ac:dyDescent="0.25">
      <c r="A2363">
        <v>22163</v>
      </c>
      <c r="B2363">
        <v>77</v>
      </c>
      <c r="C2363">
        <v>7.93</v>
      </c>
      <c r="D2363">
        <v>4</v>
      </c>
      <c r="E2363">
        <v>0</v>
      </c>
      <c r="F2363" s="5">
        <f>DetailTicketJuilletAout2021[[#This Row],[Qte]]*(DetailTicketJuilletAout2021[[#This Row],[PrixUnit]]*(1-DetailTicketJuilletAout2021[[#This Row],[Remise%]]))</f>
        <v>31.72</v>
      </c>
    </row>
    <row r="2364" spans="1:6" x14ac:dyDescent="0.25">
      <c r="A2364">
        <v>22163</v>
      </c>
      <c r="B2364">
        <v>78</v>
      </c>
      <c r="C2364">
        <v>16.77</v>
      </c>
      <c r="D2364">
        <v>3</v>
      </c>
      <c r="E2364">
        <v>0</v>
      </c>
      <c r="F2364" s="5">
        <f>DetailTicketJuilletAout2021[[#This Row],[Qte]]*(DetailTicketJuilletAout2021[[#This Row],[PrixUnit]]*(1-DetailTicketJuilletAout2021[[#This Row],[Remise%]]))</f>
        <v>50.31</v>
      </c>
    </row>
    <row r="2365" spans="1:6" x14ac:dyDescent="0.25">
      <c r="A2365">
        <v>22164</v>
      </c>
      <c r="B2365">
        <v>2</v>
      </c>
      <c r="C2365">
        <v>14.48</v>
      </c>
      <c r="D2365">
        <v>1</v>
      </c>
      <c r="E2365">
        <v>0</v>
      </c>
      <c r="F2365" s="5">
        <f>DetailTicketJuilletAout2021[[#This Row],[Qte]]*(DetailTicketJuilletAout2021[[#This Row],[PrixUnit]]*(1-DetailTicketJuilletAout2021[[#This Row],[Remise%]]))</f>
        <v>14.48</v>
      </c>
    </row>
    <row r="2366" spans="1:6" x14ac:dyDescent="0.25">
      <c r="A2366">
        <v>22164</v>
      </c>
      <c r="B2366">
        <v>44</v>
      </c>
      <c r="C2366">
        <v>14.83</v>
      </c>
      <c r="D2366">
        <v>4</v>
      </c>
      <c r="E2366">
        <v>0</v>
      </c>
      <c r="F2366" s="5">
        <f>DetailTicketJuilletAout2021[[#This Row],[Qte]]*(DetailTicketJuilletAout2021[[#This Row],[PrixUnit]]*(1-DetailTicketJuilletAout2021[[#This Row],[Remise%]]))</f>
        <v>59.32</v>
      </c>
    </row>
    <row r="2367" spans="1:6" x14ac:dyDescent="0.25">
      <c r="A2367">
        <v>22164</v>
      </c>
      <c r="B2367">
        <v>46</v>
      </c>
      <c r="C2367">
        <v>9.15</v>
      </c>
      <c r="D2367">
        <v>1</v>
      </c>
      <c r="E2367">
        <v>0</v>
      </c>
      <c r="F2367" s="5">
        <f>DetailTicketJuilletAout2021[[#This Row],[Qte]]*(DetailTicketJuilletAout2021[[#This Row],[PrixUnit]]*(1-DetailTicketJuilletAout2021[[#This Row],[Remise%]]))</f>
        <v>9.15</v>
      </c>
    </row>
    <row r="2368" spans="1:6" x14ac:dyDescent="0.25">
      <c r="A2368">
        <v>22164</v>
      </c>
      <c r="B2368">
        <v>70</v>
      </c>
      <c r="C2368">
        <v>11.43</v>
      </c>
      <c r="D2368">
        <v>1</v>
      </c>
      <c r="E2368">
        <v>0</v>
      </c>
      <c r="F2368" s="5">
        <f>DetailTicketJuilletAout2021[[#This Row],[Qte]]*(DetailTicketJuilletAout2021[[#This Row],[PrixUnit]]*(1-DetailTicketJuilletAout2021[[#This Row],[Remise%]]))</f>
        <v>11.43</v>
      </c>
    </row>
    <row r="2369" spans="1:6" x14ac:dyDescent="0.25">
      <c r="A2369">
        <v>22164</v>
      </c>
      <c r="B2369">
        <v>78</v>
      </c>
      <c r="C2369">
        <v>16.77</v>
      </c>
      <c r="D2369">
        <v>3</v>
      </c>
      <c r="E2369">
        <v>0</v>
      </c>
      <c r="F2369" s="5">
        <f>DetailTicketJuilletAout2021[[#This Row],[Qte]]*(DetailTicketJuilletAout2021[[#This Row],[PrixUnit]]*(1-DetailTicketJuilletAout2021[[#This Row],[Remise%]]))</f>
        <v>50.31</v>
      </c>
    </row>
    <row r="2370" spans="1:6" x14ac:dyDescent="0.25">
      <c r="A2370">
        <v>22164</v>
      </c>
      <c r="B2370">
        <v>82</v>
      </c>
      <c r="C2370">
        <v>6.59</v>
      </c>
      <c r="D2370">
        <v>1</v>
      </c>
      <c r="E2370">
        <v>0</v>
      </c>
      <c r="F2370" s="5">
        <f>DetailTicketJuilletAout2021[[#This Row],[Qte]]*(DetailTicketJuilletAout2021[[#This Row],[PrixUnit]]*(1-DetailTicketJuilletAout2021[[#This Row],[Remise%]]))</f>
        <v>6.59</v>
      </c>
    </row>
    <row r="2371" spans="1:6" x14ac:dyDescent="0.25">
      <c r="A2371">
        <v>22164</v>
      </c>
      <c r="B2371">
        <v>598</v>
      </c>
      <c r="C2371">
        <v>7.24</v>
      </c>
      <c r="D2371">
        <v>1</v>
      </c>
      <c r="E2371">
        <v>0</v>
      </c>
      <c r="F2371" s="5">
        <f>DetailTicketJuilletAout2021[[#This Row],[Qte]]*(DetailTicketJuilletAout2021[[#This Row],[PrixUnit]]*(1-DetailTicketJuilletAout2021[[#This Row],[Remise%]]))</f>
        <v>7.24</v>
      </c>
    </row>
    <row r="2372" spans="1:6" x14ac:dyDescent="0.25">
      <c r="A2372">
        <v>22165</v>
      </c>
      <c r="B2372">
        <v>26</v>
      </c>
      <c r="C2372">
        <v>23.78</v>
      </c>
      <c r="D2372">
        <v>3</v>
      </c>
      <c r="E2372">
        <v>0</v>
      </c>
      <c r="F2372" s="5">
        <f>DetailTicketJuilletAout2021[[#This Row],[Qte]]*(DetailTicketJuilletAout2021[[#This Row],[PrixUnit]]*(1-DetailTicketJuilletAout2021[[#This Row],[Remise%]]))</f>
        <v>71.34</v>
      </c>
    </row>
    <row r="2373" spans="1:6" x14ac:dyDescent="0.25">
      <c r="A2373">
        <v>22165</v>
      </c>
      <c r="B2373">
        <v>41</v>
      </c>
      <c r="C2373">
        <v>7.32</v>
      </c>
      <c r="D2373">
        <v>3</v>
      </c>
      <c r="E2373">
        <v>0</v>
      </c>
      <c r="F2373" s="5">
        <f>DetailTicketJuilletAout2021[[#This Row],[Qte]]*(DetailTicketJuilletAout2021[[#This Row],[PrixUnit]]*(1-DetailTicketJuilletAout2021[[#This Row],[Remise%]]))</f>
        <v>21.96</v>
      </c>
    </row>
    <row r="2374" spans="1:6" x14ac:dyDescent="0.25">
      <c r="A2374">
        <v>22165</v>
      </c>
      <c r="B2374">
        <v>75</v>
      </c>
      <c r="C2374">
        <v>5.95</v>
      </c>
      <c r="D2374">
        <v>3</v>
      </c>
      <c r="E2374">
        <v>0</v>
      </c>
      <c r="F2374" s="5">
        <f>DetailTicketJuilletAout2021[[#This Row],[Qte]]*(DetailTicketJuilletAout2021[[#This Row],[PrixUnit]]*(1-DetailTicketJuilletAout2021[[#This Row],[Remise%]]))</f>
        <v>17.850000000000001</v>
      </c>
    </row>
    <row r="2375" spans="1:6" x14ac:dyDescent="0.25">
      <c r="A2375">
        <v>22166</v>
      </c>
      <c r="B2375">
        <v>14</v>
      </c>
      <c r="C2375">
        <v>17.68</v>
      </c>
      <c r="D2375">
        <v>3</v>
      </c>
      <c r="E2375">
        <v>0.15</v>
      </c>
      <c r="F2375" s="5">
        <f>DetailTicketJuilletAout2021[[#This Row],[Qte]]*(DetailTicketJuilletAout2021[[#This Row],[PrixUnit]]*(1-DetailTicketJuilletAout2021[[#This Row],[Remise%]]))</f>
        <v>45.083999999999996</v>
      </c>
    </row>
    <row r="2376" spans="1:6" x14ac:dyDescent="0.25">
      <c r="A2376">
        <v>22166</v>
      </c>
      <c r="B2376">
        <v>45</v>
      </c>
      <c r="C2376">
        <v>7.32</v>
      </c>
      <c r="D2376">
        <v>2</v>
      </c>
      <c r="E2376">
        <v>0.15</v>
      </c>
      <c r="F2376" s="5">
        <f>DetailTicketJuilletAout2021[[#This Row],[Qte]]*(DetailTicketJuilletAout2021[[#This Row],[PrixUnit]]*(1-DetailTicketJuilletAout2021[[#This Row],[Remise%]]))</f>
        <v>12.444000000000001</v>
      </c>
    </row>
    <row r="2377" spans="1:6" x14ac:dyDescent="0.25">
      <c r="A2377">
        <v>22166</v>
      </c>
      <c r="B2377">
        <v>59</v>
      </c>
      <c r="C2377">
        <v>41.92</v>
      </c>
      <c r="D2377">
        <v>2</v>
      </c>
      <c r="E2377">
        <v>0.15</v>
      </c>
      <c r="F2377" s="5">
        <f>DetailTicketJuilletAout2021[[#This Row],[Qte]]*(DetailTicketJuilletAout2021[[#This Row],[PrixUnit]]*(1-DetailTicketJuilletAout2021[[#This Row],[Remise%]]))</f>
        <v>71.263999999999996</v>
      </c>
    </row>
    <row r="2378" spans="1:6" x14ac:dyDescent="0.25">
      <c r="A2378">
        <v>22167</v>
      </c>
      <c r="B2378">
        <v>7</v>
      </c>
      <c r="C2378">
        <v>22.87</v>
      </c>
      <c r="D2378">
        <v>3</v>
      </c>
      <c r="E2378">
        <v>0</v>
      </c>
      <c r="F2378" s="5">
        <f>DetailTicketJuilletAout2021[[#This Row],[Qte]]*(DetailTicketJuilletAout2021[[#This Row],[PrixUnit]]*(1-DetailTicketJuilletAout2021[[#This Row],[Remise%]]))</f>
        <v>68.61</v>
      </c>
    </row>
    <row r="2379" spans="1:6" x14ac:dyDescent="0.25">
      <c r="A2379">
        <v>22167</v>
      </c>
      <c r="B2379">
        <v>35</v>
      </c>
      <c r="C2379">
        <v>13.72</v>
      </c>
      <c r="D2379">
        <v>2</v>
      </c>
      <c r="E2379">
        <v>0</v>
      </c>
      <c r="F2379" s="5">
        <f>DetailTicketJuilletAout2021[[#This Row],[Qte]]*(DetailTicketJuilletAout2021[[#This Row],[PrixUnit]]*(1-DetailTicketJuilletAout2021[[#This Row],[Remise%]]))</f>
        <v>27.44</v>
      </c>
    </row>
    <row r="2380" spans="1:6" x14ac:dyDescent="0.25">
      <c r="A2380">
        <v>22167</v>
      </c>
      <c r="B2380">
        <v>62</v>
      </c>
      <c r="C2380">
        <v>37.5</v>
      </c>
      <c r="D2380">
        <v>2</v>
      </c>
      <c r="E2380">
        <v>0</v>
      </c>
      <c r="F2380" s="5">
        <f>DetailTicketJuilletAout2021[[#This Row],[Qte]]*(DetailTicketJuilletAout2021[[#This Row],[PrixUnit]]*(1-DetailTicketJuilletAout2021[[#This Row],[Remise%]]))</f>
        <v>75</v>
      </c>
    </row>
    <row r="2381" spans="1:6" x14ac:dyDescent="0.25">
      <c r="A2381">
        <v>22168</v>
      </c>
      <c r="B2381">
        <v>32</v>
      </c>
      <c r="C2381">
        <v>24.39</v>
      </c>
      <c r="D2381">
        <v>2</v>
      </c>
      <c r="E2381">
        <v>0.15</v>
      </c>
      <c r="F2381" s="5">
        <f>DetailTicketJuilletAout2021[[#This Row],[Qte]]*(DetailTicketJuilletAout2021[[#This Row],[PrixUnit]]*(1-DetailTicketJuilletAout2021[[#This Row],[Remise%]]))</f>
        <v>41.463000000000001</v>
      </c>
    </row>
    <row r="2382" spans="1:6" x14ac:dyDescent="0.25">
      <c r="A2382">
        <v>22168</v>
      </c>
      <c r="B2382">
        <v>36</v>
      </c>
      <c r="C2382">
        <v>14.48</v>
      </c>
      <c r="D2382">
        <v>3</v>
      </c>
      <c r="E2382">
        <v>0</v>
      </c>
      <c r="F2382" s="5">
        <f>DetailTicketJuilletAout2021[[#This Row],[Qte]]*(DetailTicketJuilletAout2021[[#This Row],[PrixUnit]]*(1-DetailTicketJuilletAout2021[[#This Row],[Remise%]]))</f>
        <v>43.44</v>
      </c>
    </row>
    <row r="2383" spans="1:6" x14ac:dyDescent="0.25">
      <c r="A2383">
        <v>22169</v>
      </c>
      <c r="B2383">
        <v>7</v>
      </c>
      <c r="C2383">
        <v>22.87</v>
      </c>
      <c r="D2383">
        <v>3</v>
      </c>
      <c r="E2383">
        <v>0.15</v>
      </c>
      <c r="F2383" s="5">
        <f>DetailTicketJuilletAout2021[[#This Row],[Qte]]*(DetailTicketJuilletAout2021[[#This Row],[PrixUnit]]*(1-DetailTicketJuilletAout2021[[#This Row],[Remise%]]))</f>
        <v>58.3185</v>
      </c>
    </row>
    <row r="2384" spans="1:6" x14ac:dyDescent="0.25">
      <c r="A2384">
        <v>22169</v>
      </c>
      <c r="B2384">
        <v>56</v>
      </c>
      <c r="C2384">
        <v>28.97</v>
      </c>
      <c r="D2384">
        <v>2</v>
      </c>
      <c r="E2384">
        <v>0.15</v>
      </c>
      <c r="F2384" s="5">
        <f>DetailTicketJuilletAout2021[[#This Row],[Qte]]*(DetailTicketJuilletAout2021[[#This Row],[PrixUnit]]*(1-DetailTicketJuilletAout2021[[#This Row],[Remise%]]))</f>
        <v>49.248999999999995</v>
      </c>
    </row>
    <row r="2385" spans="1:6" x14ac:dyDescent="0.25">
      <c r="A2385">
        <v>22170</v>
      </c>
      <c r="B2385">
        <v>18</v>
      </c>
      <c r="C2385">
        <v>47.56</v>
      </c>
      <c r="D2385">
        <v>2</v>
      </c>
      <c r="E2385">
        <v>0</v>
      </c>
      <c r="F2385" s="5">
        <f>DetailTicketJuilletAout2021[[#This Row],[Qte]]*(DetailTicketJuilletAout2021[[#This Row],[PrixUnit]]*(1-DetailTicketJuilletAout2021[[#This Row],[Remise%]]))</f>
        <v>95.12</v>
      </c>
    </row>
    <row r="2386" spans="1:6" x14ac:dyDescent="0.25">
      <c r="A2386">
        <v>22170</v>
      </c>
      <c r="B2386">
        <v>35</v>
      </c>
      <c r="C2386">
        <v>13.72</v>
      </c>
      <c r="D2386">
        <v>3</v>
      </c>
      <c r="E2386">
        <v>0</v>
      </c>
      <c r="F2386" s="5">
        <f>DetailTicketJuilletAout2021[[#This Row],[Qte]]*(DetailTicketJuilletAout2021[[#This Row],[PrixUnit]]*(1-DetailTicketJuilletAout2021[[#This Row],[Remise%]]))</f>
        <v>41.160000000000004</v>
      </c>
    </row>
    <row r="2387" spans="1:6" x14ac:dyDescent="0.25">
      <c r="A2387">
        <v>22170</v>
      </c>
      <c r="B2387">
        <v>63</v>
      </c>
      <c r="C2387">
        <v>33.54</v>
      </c>
      <c r="D2387">
        <v>2</v>
      </c>
      <c r="E2387">
        <v>0</v>
      </c>
      <c r="F2387" s="5">
        <f>DetailTicketJuilletAout2021[[#This Row],[Qte]]*(DetailTicketJuilletAout2021[[#This Row],[PrixUnit]]*(1-DetailTicketJuilletAout2021[[#This Row],[Remise%]]))</f>
        <v>67.08</v>
      </c>
    </row>
    <row r="2388" spans="1:6" x14ac:dyDescent="0.25">
      <c r="A2388">
        <v>22170</v>
      </c>
      <c r="B2388">
        <v>68</v>
      </c>
      <c r="C2388">
        <v>9.4499999999999993</v>
      </c>
      <c r="D2388">
        <v>3</v>
      </c>
      <c r="E2388">
        <v>0</v>
      </c>
      <c r="F2388" s="5">
        <f>DetailTicketJuilletAout2021[[#This Row],[Qte]]*(DetailTicketJuilletAout2021[[#This Row],[PrixUnit]]*(1-DetailTicketJuilletAout2021[[#This Row],[Remise%]]))</f>
        <v>28.349999999999998</v>
      </c>
    </row>
    <row r="2389" spans="1:6" x14ac:dyDescent="0.25">
      <c r="A2389">
        <v>22171</v>
      </c>
      <c r="B2389">
        <v>20</v>
      </c>
      <c r="C2389">
        <v>61.74</v>
      </c>
      <c r="D2389">
        <v>2</v>
      </c>
      <c r="E2389">
        <v>0</v>
      </c>
      <c r="F2389" s="5">
        <f>DetailTicketJuilletAout2021[[#This Row],[Qte]]*(DetailTicketJuilletAout2021[[#This Row],[PrixUnit]]*(1-DetailTicketJuilletAout2021[[#This Row],[Remise%]]))</f>
        <v>123.48</v>
      </c>
    </row>
    <row r="2390" spans="1:6" x14ac:dyDescent="0.25">
      <c r="A2390">
        <v>22171</v>
      </c>
      <c r="B2390">
        <v>28</v>
      </c>
      <c r="C2390">
        <v>34.76</v>
      </c>
      <c r="D2390">
        <v>2</v>
      </c>
      <c r="E2390">
        <v>0</v>
      </c>
      <c r="F2390" s="5">
        <f>DetailTicketJuilletAout2021[[#This Row],[Qte]]*(DetailTicketJuilletAout2021[[#This Row],[PrixUnit]]*(1-DetailTicketJuilletAout2021[[#This Row],[Remise%]]))</f>
        <v>69.52</v>
      </c>
    </row>
    <row r="2391" spans="1:6" x14ac:dyDescent="0.25">
      <c r="A2391">
        <v>22171</v>
      </c>
      <c r="B2391">
        <v>56</v>
      </c>
      <c r="C2391">
        <v>28.97</v>
      </c>
      <c r="D2391">
        <v>3</v>
      </c>
      <c r="E2391">
        <v>0</v>
      </c>
      <c r="F2391" s="5">
        <f>DetailTicketJuilletAout2021[[#This Row],[Qte]]*(DetailTicketJuilletAout2021[[#This Row],[PrixUnit]]*(1-DetailTicketJuilletAout2021[[#This Row],[Remise%]]))</f>
        <v>86.91</v>
      </c>
    </row>
    <row r="2392" spans="1:6" x14ac:dyDescent="0.25">
      <c r="A2392">
        <v>22171</v>
      </c>
      <c r="B2392">
        <v>65</v>
      </c>
      <c r="C2392">
        <v>16.010000000000002</v>
      </c>
      <c r="D2392">
        <v>2</v>
      </c>
      <c r="E2392">
        <v>0</v>
      </c>
      <c r="F2392" s="5">
        <f>DetailTicketJuilletAout2021[[#This Row],[Qte]]*(DetailTicketJuilletAout2021[[#This Row],[PrixUnit]]*(1-DetailTicketJuilletAout2021[[#This Row],[Remise%]]))</f>
        <v>32.020000000000003</v>
      </c>
    </row>
    <row r="2393" spans="1:6" x14ac:dyDescent="0.25">
      <c r="A2393">
        <v>22171</v>
      </c>
      <c r="B2393">
        <v>75</v>
      </c>
      <c r="C2393">
        <v>5.95</v>
      </c>
      <c r="D2393">
        <v>3</v>
      </c>
      <c r="E2393">
        <v>0</v>
      </c>
      <c r="F2393" s="5">
        <f>DetailTicketJuilletAout2021[[#This Row],[Qte]]*(DetailTicketJuilletAout2021[[#This Row],[PrixUnit]]*(1-DetailTicketJuilletAout2021[[#This Row],[Remise%]]))</f>
        <v>17.850000000000001</v>
      </c>
    </row>
    <row r="2394" spans="1:6" x14ac:dyDescent="0.25">
      <c r="A2394">
        <v>22172</v>
      </c>
      <c r="B2394">
        <v>19</v>
      </c>
      <c r="C2394">
        <v>7.01</v>
      </c>
      <c r="D2394">
        <v>3</v>
      </c>
      <c r="E2394">
        <v>0.05</v>
      </c>
      <c r="F2394" s="5">
        <f>DetailTicketJuilletAout2021[[#This Row],[Qte]]*(DetailTicketJuilletAout2021[[#This Row],[PrixUnit]]*(1-DetailTicketJuilletAout2021[[#This Row],[Remise%]]))</f>
        <v>19.978499999999997</v>
      </c>
    </row>
    <row r="2395" spans="1:6" x14ac:dyDescent="0.25">
      <c r="A2395">
        <v>22172</v>
      </c>
      <c r="B2395">
        <v>75</v>
      </c>
      <c r="C2395">
        <v>5.95</v>
      </c>
      <c r="D2395">
        <v>2</v>
      </c>
      <c r="E2395">
        <v>0.05</v>
      </c>
      <c r="F2395" s="5">
        <f>DetailTicketJuilletAout2021[[#This Row],[Qte]]*(DetailTicketJuilletAout2021[[#This Row],[PrixUnit]]*(1-DetailTicketJuilletAout2021[[#This Row],[Remise%]]))</f>
        <v>11.305</v>
      </c>
    </row>
    <row r="2396" spans="1:6" x14ac:dyDescent="0.25">
      <c r="A2396">
        <v>22173</v>
      </c>
      <c r="B2396">
        <v>21</v>
      </c>
      <c r="C2396">
        <v>7.62</v>
      </c>
      <c r="D2396">
        <v>2</v>
      </c>
      <c r="E2396">
        <v>0.2</v>
      </c>
      <c r="F2396" s="5">
        <f>DetailTicketJuilletAout2021[[#This Row],[Qte]]*(DetailTicketJuilletAout2021[[#This Row],[PrixUnit]]*(1-DetailTicketJuilletAout2021[[#This Row],[Remise%]]))</f>
        <v>12.192</v>
      </c>
    </row>
    <row r="2397" spans="1:6" x14ac:dyDescent="0.25">
      <c r="A2397">
        <v>22173</v>
      </c>
      <c r="B2397">
        <v>32</v>
      </c>
      <c r="C2397">
        <v>24.39</v>
      </c>
      <c r="D2397">
        <v>3</v>
      </c>
      <c r="E2397">
        <v>0.2</v>
      </c>
      <c r="F2397" s="5">
        <f>DetailTicketJuilletAout2021[[#This Row],[Qte]]*(DetailTicketJuilletAout2021[[#This Row],[PrixUnit]]*(1-DetailTicketJuilletAout2021[[#This Row],[Remise%]]))</f>
        <v>58.536000000000001</v>
      </c>
    </row>
    <row r="2398" spans="1:6" x14ac:dyDescent="0.25">
      <c r="A2398">
        <v>22173</v>
      </c>
      <c r="B2398">
        <v>61</v>
      </c>
      <c r="C2398">
        <v>21.65</v>
      </c>
      <c r="D2398">
        <v>3</v>
      </c>
      <c r="E2398">
        <v>0.2</v>
      </c>
      <c r="F2398" s="5">
        <f>DetailTicketJuilletAout2021[[#This Row],[Qte]]*(DetailTicketJuilletAout2021[[#This Row],[PrixUnit]]*(1-DetailTicketJuilletAout2021[[#This Row],[Remise%]]))</f>
        <v>51.96</v>
      </c>
    </row>
    <row r="2399" spans="1:6" x14ac:dyDescent="0.25">
      <c r="A2399">
        <v>22174</v>
      </c>
      <c r="B2399">
        <v>17</v>
      </c>
      <c r="C2399">
        <v>29.73</v>
      </c>
      <c r="D2399">
        <v>3</v>
      </c>
      <c r="E2399">
        <v>0</v>
      </c>
      <c r="F2399" s="5">
        <f>DetailTicketJuilletAout2021[[#This Row],[Qte]]*(DetailTicketJuilletAout2021[[#This Row],[PrixUnit]]*(1-DetailTicketJuilletAout2021[[#This Row],[Remise%]]))</f>
        <v>89.19</v>
      </c>
    </row>
    <row r="2400" spans="1:6" x14ac:dyDescent="0.25">
      <c r="A2400">
        <v>22174</v>
      </c>
      <c r="B2400">
        <v>33</v>
      </c>
      <c r="C2400">
        <v>1.83</v>
      </c>
      <c r="D2400">
        <v>3</v>
      </c>
      <c r="E2400">
        <v>0</v>
      </c>
      <c r="F2400" s="5">
        <f>DetailTicketJuilletAout2021[[#This Row],[Qte]]*(DetailTicketJuilletAout2021[[#This Row],[PrixUnit]]*(1-DetailTicketJuilletAout2021[[#This Row],[Remise%]]))</f>
        <v>5.49</v>
      </c>
    </row>
    <row r="2401" spans="1:6" x14ac:dyDescent="0.25">
      <c r="A2401">
        <v>22175</v>
      </c>
      <c r="B2401">
        <v>29</v>
      </c>
      <c r="C2401">
        <v>94.37</v>
      </c>
      <c r="D2401">
        <v>3</v>
      </c>
      <c r="E2401">
        <v>0</v>
      </c>
      <c r="F2401" s="5">
        <f>DetailTicketJuilletAout2021[[#This Row],[Qte]]*(DetailTicketJuilletAout2021[[#This Row],[PrixUnit]]*(1-DetailTicketJuilletAout2021[[#This Row],[Remise%]]))</f>
        <v>283.11</v>
      </c>
    </row>
    <row r="2402" spans="1:6" x14ac:dyDescent="0.25">
      <c r="A2402">
        <v>22176</v>
      </c>
      <c r="B2402">
        <v>52</v>
      </c>
      <c r="C2402">
        <v>5.34</v>
      </c>
      <c r="D2402">
        <v>2</v>
      </c>
      <c r="E2402">
        <v>0.2</v>
      </c>
      <c r="F2402" s="5">
        <f>DetailTicketJuilletAout2021[[#This Row],[Qte]]*(DetailTicketJuilletAout2021[[#This Row],[PrixUnit]]*(1-DetailTicketJuilletAout2021[[#This Row],[Remise%]]))</f>
        <v>8.5440000000000005</v>
      </c>
    </row>
    <row r="2403" spans="1:6" x14ac:dyDescent="0.25">
      <c r="A2403">
        <v>22177</v>
      </c>
      <c r="B2403">
        <v>52</v>
      </c>
      <c r="C2403">
        <v>4.2699999999999996</v>
      </c>
      <c r="D2403">
        <v>3</v>
      </c>
      <c r="E2403">
        <v>0</v>
      </c>
      <c r="F2403" s="5">
        <f>DetailTicketJuilletAout2021[[#This Row],[Qte]]*(DetailTicketJuilletAout2021[[#This Row],[PrixUnit]]*(1-DetailTicketJuilletAout2021[[#This Row],[Remise%]]))</f>
        <v>12.809999999999999</v>
      </c>
    </row>
    <row r="2404" spans="1:6" x14ac:dyDescent="0.25">
      <c r="A2404">
        <v>22177</v>
      </c>
      <c r="B2404">
        <v>68</v>
      </c>
      <c r="C2404">
        <v>7.62</v>
      </c>
      <c r="D2404">
        <v>3</v>
      </c>
      <c r="E2404">
        <v>0</v>
      </c>
      <c r="F2404" s="5">
        <f>DetailTicketJuilletAout2021[[#This Row],[Qte]]*(DetailTicketJuilletAout2021[[#This Row],[PrixUnit]]*(1-DetailTicketJuilletAout2021[[#This Row],[Remise%]]))</f>
        <v>22.86</v>
      </c>
    </row>
    <row r="2405" spans="1:6" x14ac:dyDescent="0.25">
      <c r="A2405">
        <v>22178</v>
      </c>
      <c r="B2405">
        <v>10</v>
      </c>
      <c r="C2405">
        <v>23.63</v>
      </c>
      <c r="D2405">
        <v>3</v>
      </c>
      <c r="E2405">
        <v>0</v>
      </c>
      <c r="F2405" s="5">
        <f>DetailTicketJuilletAout2021[[#This Row],[Qte]]*(DetailTicketJuilletAout2021[[#This Row],[PrixUnit]]*(1-DetailTicketJuilletAout2021[[#This Row],[Remise%]]))</f>
        <v>70.89</v>
      </c>
    </row>
    <row r="2406" spans="1:6" x14ac:dyDescent="0.25">
      <c r="A2406">
        <v>22178</v>
      </c>
      <c r="B2406">
        <v>26</v>
      </c>
      <c r="C2406">
        <v>23.78</v>
      </c>
      <c r="D2406">
        <v>2</v>
      </c>
      <c r="E2406">
        <v>0</v>
      </c>
      <c r="F2406" s="5">
        <f>DetailTicketJuilletAout2021[[#This Row],[Qte]]*(DetailTicketJuilletAout2021[[#This Row],[PrixUnit]]*(1-DetailTicketJuilletAout2021[[#This Row],[Remise%]]))</f>
        <v>47.56</v>
      </c>
    </row>
    <row r="2407" spans="1:6" x14ac:dyDescent="0.25">
      <c r="A2407">
        <v>22178</v>
      </c>
      <c r="B2407">
        <v>45</v>
      </c>
      <c r="C2407">
        <v>7.32</v>
      </c>
      <c r="D2407">
        <v>3</v>
      </c>
      <c r="E2407">
        <v>0</v>
      </c>
      <c r="F2407" s="5">
        <f>DetailTicketJuilletAout2021[[#This Row],[Qte]]*(DetailTicketJuilletAout2021[[#This Row],[PrixUnit]]*(1-DetailTicketJuilletAout2021[[#This Row],[Remise%]]))</f>
        <v>21.96</v>
      </c>
    </row>
    <row r="2408" spans="1:6" x14ac:dyDescent="0.25">
      <c r="A2408">
        <v>22178</v>
      </c>
      <c r="B2408">
        <v>46</v>
      </c>
      <c r="C2408">
        <v>9.15</v>
      </c>
      <c r="D2408">
        <v>2</v>
      </c>
      <c r="E2408">
        <v>0</v>
      </c>
      <c r="F2408" s="5">
        <f>DetailTicketJuilletAout2021[[#This Row],[Qte]]*(DetailTicketJuilletAout2021[[#This Row],[PrixUnit]]*(1-DetailTicketJuilletAout2021[[#This Row],[Remise%]]))</f>
        <v>18.3</v>
      </c>
    </row>
    <row r="2409" spans="1:6" x14ac:dyDescent="0.25">
      <c r="A2409">
        <v>22179</v>
      </c>
      <c r="B2409">
        <v>2</v>
      </c>
      <c r="C2409">
        <v>14.48</v>
      </c>
      <c r="D2409">
        <v>2</v>
      </c>
      <c r="E2409">
        <v>0.25</v>
      </c>
      <c r="F2409" s="5">
        <f>DetailTicketJuilletAout2021[[#This Row],[Qte]]*(DetailTicketJuilletAout2021[[#This Row],[PrixUnit]]*(1-DetailTicketJuilletAout2021[[#This Row],[Remise%]]))</f>
        <v>21.72</v>
      </c>
    </row>
    <row r="2410" spans="1:6" x14ac:dyDescent="0.25">
      <c r="A2410">
        <v>22179</v>
      </c>
      <c r="B2410">
        <v>17</v>
      </c>
      <c r="C2410">
        <v>29.73</v>
      </c>
      <c r="D2410">
        <v>2</v>
      </c>
      <c r="E2410">
        <v>0.25</v>
      </c>
      <c r="F2410" s="5">
        <f>DetailTicketJuilletAout2021[[#This Row],[Qte]]*(DetailTicketJuilletAout2021[[#This Row],[PrixUnit]]*(1-DetailTicketJuilletAout2021[[#This Row],[Remise%]]))</f>
        <v>44.594999999999999</v>
      </c>
    </row>
    <row r="2411" spans="1:6" x14ac:dyDescent="0.25">
      <c r="A2411">
        <v>22179</v>
      </c>
      <c r="B2411">
        <v>47</v>
      </c>
      <c r="C2411">
        <v>7.32</v>
      </c>
      <c r="D2411">
        <v>3</v>
      </c>
      <c r="E2411">
        <v>0.25</v>
      </c>
      <c r="F2411" s="5">
        <f>DetailTicketJuilletAout2021[[#This Row],[Qte]]*(DetailTicketJuilletAout2021[[#This Row],[PrixUnit]]*(1-DetailTicketJuilletAout2021[[#This Row],[Remise%]]))</f>
        <v>16.47</v>
      </c>
    </row>
    <row r="2412" spans="1:6" x14ac:dyDescent="0.25">
      <c r="A2412">
        <v>22179</v>
      </c>
      <c r="B2412">
        <v>56</v>
      </c>
      <c r="C2412">
        <v>28.97</v>
      </c>
      <c r="D2412">
        <v>3</v>
      </c>
      <c r="E2412">
        <v>0.25</v>
      </c>
      <c r="F2412" s="5">
        <f>DetailTicketJuilletAout2021[[#This Row],[Qte]]*(DetailTicketJuilletAout2021[[#This Row],[PrixUnit]]*(1-DetailTicketJuilletAout2021[[#This Row],[Remise%]]))</f>
        <v>65.182500000000005</v>
      </c>
    </row>
    <row r="2413" spans="1:6" x14ac:dyDescent="0.25">
      <c r="A2413">
        <v>22179</v>
      </c>
      <c r="B2413">
        <v>58</v>
      </c>
      <c r="C2413">
        <v>10.06</v>
      </c>
      <c r="D2413">
        <v>3</v>
      </c>
      <c r="E2413">
        <v>0.25</v>
      </c>
      <c r="F2413" s="5">
        <f>DetailTicketJuilletAout2021[[#This Row],[Qte]]*(DetailTicketJuilletAout2021[[#This Row],[PrixUnit]]*(1-DetailTicketJuilletAout2021[[#This Row],[Remise%]]))</f>
        <v>22.634999999999998</v>
      </c>
    </row>
    <row r="2414" spans="1:6" x14ac:dyDescent="0.25">
      <c r="A2414">
        <v>22180</v>
      </c>
      <c r="B2414">
        <v>7</v>
      </c>
      <c r="C2414">
        <v>4.25</v>
      </c>
      <c r="D2414">
        <v>1</v>
      </c>
      <c r="E2414">
        <v>0</v>
      </c>
      <c r="F2414" s="5">
        <f>DetailTicketJuilletAout2021[[#This Row],[Qte]]*(DetailTicketJuilletAout2021[[#This Row],[PrixUnit]]*(1-DetailTicketJuilletAout2021[[#This Row],[Remise%]]))</f>
        <v>4.25</v>
      </c>
    </row>
    <row r="2415" spans="1:6" x14ac:dyDescent="0.25">
      <c r="A2415">
        <v>22180</v>
      </c>
      <c r="B2415">
        <v>27</v>
      </c>
      <c r="C2415">
        <v>26.83</v>
      </c>
      <c r="D2415">
        <v>3</v>
      </c>
      <c r="E2415">
        <v>0.25</v>
      </c>
      <c r="F2415" s="5">
        <f>DetailTicketJuilletAout2021[[#This Row],[Qte]]*(DetailTicketJuilletAout2021[[#This Row],[PrixUnit]]*(1-DetailTicketJuilletAout2021[[#This Row],[Remise%]]))</f>
        <v>60.367499999999993</v>
      </c>
    </row>
    <row r="2416" spans="1:6" x14ac:dyDescent="0.25">
      <c r="A2416">
        <v>22180</v>
      </c>
      <c r="B2416">
        <v>44</v>
      </c>
      <c r="C2416">
        <v>11.89</v>
      </c>
      <c r="D2416">
        <v>2</v>
      </c>
      <c r="E2416">
        <v>0</v>
      </c>
      <c r="F2416" s="5">
        <f>DetailTicketJuilletAout2021[[#This Row],[Qte]]*(DetailTicketJuilletAout2021[[#This Row],[PrixUnit]]*(1-DetailTicketJuilletAout2021[[#This Row],[Remise%]]))</f>
        <v>23.78</v>
      </c>
    </row>
    <row r="2417" spans="1:6" x14ac:dyDescent="0.25">
      <c r="A2417">
        <v>22180</v>
      </c>
      <c r="B2417">
        <v>54</v>
      </c>
      <c r="C2417">
        <v>4.57</v>
      </c>
      <c r="D2417">
        <v>3</v>
      </c>
      <c r="E2417">
        <v>0.1</v>
      </c>
      <c r="F2417" s="5">
        <f>DetailTicketJuilletAout2021[[#This Row],[Qte]]*(DetailTicketJuilletAout2021[[#This Row],[PrixUnit]]*(1-DetailTicketJuilletAout2021[[#This Row],[Remise%]]))</f>
        <v>12.339000000000002</v>
      </c>
    </row>
    <row r="2418" spans="1:6" x14ac:dyDescent="0.25">
      <c r="A2418">
        <v>22180</v>
      </c>
      <c r="B2418">
        <v>60</v>
      </c>
      <c r="C2418">
        <v>20.73</v>
      </c>
      <c r="D2418">
        <v>2</v>
      </c>
      <c r="E2418">
        <v>0.25</v>
      </c>
      <c r="F2418" s="5">
        <f>DetailTicketJuilletAout2021[[#This Row],[Qte]]*(DetailTicketJuilletAout2021[[#This Row],[PrixUnit]]*(1-DetailTicketJuilletAout2021[[#This Row],[Remise%]]))</f>
        <v>31.094999999999999</v>
      </c>
    </row>
    <row r="2419" spans="1:6" x14ac:dyDescent="0.25">
      <c r="A2419">
        <v>22180</v>
      </c>
      <c r="B2419">
        <v>761</v>
      </c>
      <c r="C2419">
        <v>3.64</v>
      </c>
      <c r="D2419">
        <v>1</v>
      </c>
      <c r="E2419">
        <v>0</v>
      </c>
      <c r="F2419" s="5">
        <f>DetailTicketJuilletAout2021[[#This Row],[Qte]]*(DetailTicketJuilletAout2021[[#This Row],[PrixUnit]]*(1-DetailTicketJuilletAout2021[[#This Row],[Remise%]]))</f>
        <v>3.64</v>
      </c>
    </row>
    <row r="2420" spans="1:6" x14ac:dyDescent="0.25">
      <c r="A2420">
        <v>22180</v>
      </c>
      <c r="B2420">
        <v>1448</v>
      </c>
      <c r="C2420">
        <v>9.77</v>
      </c>
      <c r="D2420">
        <v>1</v>
      </c>
      <c r="E2420">
        <v>0</v>
      </c>
      <c r="F2420" s="5">
        <f>DetailTicketJuilletAout2021[[#This Row],[Qte]]*(DetailTicketJuilletAout2021[[#This Row],[PrixUnit]]*(1-DetailTicketJuilletAout2021[[#This Row],[Remise%]]))</f>
        <v>9.77</v>
      </c>
    </row>
    <row r="2421" spans="1:6" x14ac:dyDescent="0.25">
      <c r="A2421">
        <v>22180</v>
      </c>
      <c r="B2421">
        <v>1495</v>
      </c>
      <c r="C2421">
        <v>12.41</v>
      </c>
      <c r="D2421">
        <v>1</v>
      </c>
      <c r="E2421">
        <v>0</v>
      </c>
      <c r="F2421" s="5">
        <f>DetailTicketJuilletAout2021[[#This Row],[Qte]]*(DetailTicketJuilletAout2021[[#This Row],[PrixUnit]]*(1-DetailTicketJuilletAout2021[[#This Row],[Remise%]]))</f>
        <v>12.41</v>
      </c>
    </row>
    <row r="2422" spans="1:6" x14ac:dyDescent="0.25">
      <c r="A2422">
        <v>22180</v>
      </c>
      <c r="B2422">
        <v>2650</v>
      </c>
      <c r="C2422">
        <v>8.5399999999999991</v>
      </c>
      <c r="D2422">
        <v>3</v>
      </c>
      <c r="E2422">
        <v>0.25</v>
      </c>
      <c r="F2422" s="5">
        <f>DetailTicketJuilletAout2021[[#This Row],[Qte]]*(DetailTicketJuilletAout2021[[#This Row],[PrixUnit]]*(1-DetailTicketJuilletAout2021[[#This Row],[Remise%]]))</f>
        <v>19.214999999999996</v>
      </c>
    </row>
    <row r="2423" spans="1:6" x14ac:dyDescent="0.25">
      <c r="A2423">
        <v>22181</v>
      </c>
      <c r="B2423">
        <v>51</v>
      </c>
      <c r="C2423">
        <v>40.4</v>
      </c>
      <c r="D2423">
        <v>3</v>
      </c>
      <c r="E2423">
        <v>0.25</v>
      </c>
      <c r="F2423" s="5">
        <f>DetailTicketJuilletAout2021[[#This Row],[Qte]]*(DetailTicketJuilletAout2021[[#This Row],[PrixUnit]]*(1-DetailTicketJuilletAout2021[[#This Row],[Remise%]]))</f>
        <v>90.899999999999991</v>
      </c>
    </row>
    <row r="2424" spans="1:6" x14ac:dyDescent="0.25">
      <c r="A2424">
        <v>22182</v>
      </c>
      <c r="B2424">
        <v>24</v>
      </c>
      <c r="C2424">
        <v>2.74</v>
      </c>
      <c r="D2424">
        <v>3</v>
      </c>
      <c r="E2424">
        <v>0.05</v>
      </c>
      <c r="F2424" s="5">
        <f>DetailTicketJuilletAout2021[[#This Row],[Qte]]*(DetailTicketJuilletAout2021[[#This Row],[PrixUnit]]*(1-DetailTicketJuilletAout2021[[#This Row],[Remise%]]))</f>
        <v>7.8090000000000011</v>
      </c>
    </row>
    <row r="2425" spans="1:6" x14ac:dyDescent="0.25">
      <c r="A2425">
        <v>22182</v>
      </c>
      <c r="B2425">
        <v>34</v>
      </c>
      <c r="C2425">
        <v>8.5399999999999991</v>
      </c>
      <c r="D2425">
        <v>3</v>
      </c>
      <c r="E2425">
        <v>0.05</v>
      </c>
      <c r="F2425" s="5">
        <f>DetailTicketJuilletAout2021[[#This Row],[Qte]]*(DetailTicketJuilletAout2021[[#This Row],[PrixUnit]]*(1-DetailTicketJuilletAout2021[[#This Row],[Remise%]]))</f>
        <v>24.338999999999999</v>
      </c>
    </row>
    <row r="2426" spans="1:6" x14ac:dyDescent="0.25">
      <c r="A2426">
        <v>22182</v>
      </c>
      <c r="B2426">
        <v>36</v>
      </c>
      <c r="C2426">
        <v>11.59</v>
      </c>
      <c r="D2426">
        <v>2</v>
      </c>
      <c r="E2426">
        <v>0.05</v>
      </c>
      <c r="F2426" s="5">
        <f>DetailTicketJuilletAout2021[[#This Row],[Qte]]*(DetailTicketJuilletAout2021[[#This Row],[PrixUnit]]*(1-DetailTicketJuilletAout2021[[#This Row],[Remise%]]))</f>
        <v>22.020999999999997</v>
      </c>
    </row>
    <row r="2427" spans="1:6" x14ac:dyDescent="0.25">
      <c r="A2427">
        <v>22183</v>
      </c>
      <c r="B2427">
        <v>60</v>
      </c>
      <c r="C2427">
        <v>20.73</v>
      </c>
      <c r="D2427">
        <v>3</v>
      </c>
      <c r="E2427">
        <v>0.05</v>
      </c>
      <c r="F2427" s="5">
        <f>DetailTicketJuilletAout2021[[#This Row],[Qte]]*(DetailTicketJuilletAout2021[[#This Row],[PrixUnit]]*(1-DetailTicketJuilletAout2021[[#This Row],[Remise%]]))</f>
        <v>59.080500000000001</v>
      </c>
    </row>
    <row r="2428" spans="1:6" x14ac:dyDescent="0.25">
      <c r="A2428">
        <v>22183</v>
      </c>
      <c r="B2428">
        <v>69</v>
      </c>
      <c r="C2428">
        <v>21.95</v>
      </c>
      <c r="D2428">
        <v>2</v>
      </c>
      <c r="E2428">
        <v>0.05</v>
      </c>
      <c r="F2428" s="5">
        <f>DetailTicketJuilletAout2021[[#This Row],[Qte]]*(DetailTicketJuilletAout2021[[#This Row],[PrixUnit]]*(1-DetailTicketJuilletAout2021[[#This Row],[Remise%]]))</f>
        <v>41.704999999999998</v>
      </c>
    </row>
    <row r="2429" spans="1:6" x14ac:dyDescent="0.25">
      <c r="A2429">
        <v>22184</v>
      </c>
      <c r="B2429">
        <v>23</v>
      </c>
      <c r="C2429">
        <v>6.86</v>
      </c>
      <c r="D2429">
        <v>3</v>
      </c>
      <c r="E2429">
        <v>0.1</v>
      </c>
      <c r="F2429" s="5">
        <f>DetailTicketJuilletAout2021[[#This Row],[Qte]]*(DetailTicketJuilletAout2021[[#This Row],[PrixUnit]]*(1-DetailTicketJuilletAout2021[[#This Row],[Remise%]]))</f>
        <v>18.522000000000002</v>
      </c>
    </row>
    <row r="2430" spans="1:6" x14ac:dyDescent="0.25">
      <c r="A2430">
        <v>22184</v>
      </c>
      <c r="B2430">
        <v>35</v>
      </c>
      <c r="C2430">
        <v>13.72</v>
      </c>
      <c r="D2430">
        <v>2</v>
      </c>
      <c r="E2430">
        <v>0.1</v>
      </c>
      <c r="F2430" s="5">
        <f>DetailTicketJuilletAout2021[[#This Row],[Qte]]*(DetailTicketJuilletAout2021[[#This Row],[PrixUnit]]*(1-DetailTicketJuilletAout2021[[#This Row],[Remise%]]))</f>
        <v>24.696000000000002</v>
      </c>
    </row>
    <row r="2431" spans="1:6" x14ac:dyDescent="0.25">
      <c r="A2431">
        <v>22184</v>
      </c>
      <c r="B2431">
        <v>42</v>
      </c>
      <c r="C2431">
        <v>10.67</v>
      </c>
      <c r="D2431">
        <v>2</v>
      </c>
      <c r="E2431">
        <v>0.1</v>
      </c>
      <c r="F2431" s="5">
        <f>DetailTicketJuilletAout2021[[#This Row],[Qte]]*(DetailTicketJuilletAout2021[[#This Row],[PrixUnit]]*(1-DetailTicketJuilletAout2021[[#This Row],[Remise%]]))</f>
        <v>19.206</v>
      </c>
    </row>
    <row r="2432" spans="1:6" x14ac:dyDescent="0.25">
      <c r="A2432">
        <v>22184</v>
      </c>
      <c r="B2432">
        <v>58</v>
      </c>
      <c r="C2432">
        <v>10.06</v>
      </c>
      <c r="D2432">
        <v>3</v>
      </c>
      <c r="E2432">
        <v>0.1</v>
      </c>
      <c r="F2432" s="5">
        <f>DetailTicketJuilletAout2021[[#This Row],[Qte]]*(DetailTicketJuilletAout2021[[#This Row],[PrixUnit]]*(1-DetailTicketJuilletAout2021[[#This Row],[Remise%]]))</f>
        <v>27.161999999999999</v>
      </c>
    </row>
    <row r="2433" spans="1:6" x14ac:dyDescent="0.25">
      <c r="A2433">
        <v>22184</v>
      </c>
      <c r="B2433">
        <v>64</v>
      </c>
      <c r="C2433">
        <v>25.31</v>
      </c>
      <c r="D2433">
        <v>2</v>
      </c>
      <c r="E2433">
        <v>0</v>
      </c>
      <c r="F2433" s="5">
        <f>DetailTicketJuilletAout2021[[#This Row],[Qte]]*(DetailTicketJuilletAout2021[[#This Row],[PrixUnit]]*(1-DetailTicketJuilletAout2021[[#This Row],[Remise%]]))</f>
        <v>50.62</v>
      </c>
    </row>
    <row r="2434" spans="1:6" x14ac:dyDescent="0.25">
      <c r="A2434">
        <v>22185</v>
      </c>
      <c r="B2434">
        <v>22</v>
      </c>
      <c r="C2434">
        <v>16.010000000000002</v>
      </c>
      <c r="D2434">
        <v>2</v>
      </c>
      <c r="E2434">
        <v>0</v>
      </c>
      <c r="F2434" s="5">
        <f>DetailTicketJuilletAout2021[[#This Row],[Qte]]*(DetailTicketJuilletAout2021[[#This Row],[PrixUnit]]*(1-DetailTicketJuilletAout2021[[#This Row],[Remise%]]))</f>
        <v>32.020000000000003</v>
      </c>
    </row>
    <row r="2435" spans="1:6" x14ac:dyDescent="0.25">
      <c r="A2435">
        <v>22186</v>
      </c>
      <c r="B2435">
        <v>28</v>
      </c>
      <c r="C2435">
        <v>27.75</v>
      </c>
      <c r="D2435">
        <v>3</v>
      </c>
      <c r="E2435">
        <v>0</v>
      </c>
      <c r="F2435" s="5">
        <f>DetailTicketJuilletAout2021[[#This Row],[Qte]]*(DetailTicketJuilletAout2021[[#This Row],[PrixUnit]]*(1-DetailTicketJuilletAout2021[[#This Row],[Remise%]]))</f>
        <v>83.25</v>
      </c>
    </row>
    <row r="2436" spans="1:6" x14ac:dyDescent="0.25">
      <c r="A2436">
        <v>22186</v>
      </c>
      <c r="B2436">
        <v>44</v>
      </c>
      <c r="C2436">
        <v>11.89</v>
      </c>
      <c r="D2436">
        <v>3</v>
      </c>
      <c r="E2436">
        <v>0.05</v>
      </c>
      <c r="F2436" s="5">
        <f>DetailTicketJuilletAout2021[[#This Row],[Qte]]*(DetailTicketJuilletAout2021[[#This Row],[PrixUnit]]*(1-DetailTicketJuilletAout2021[[#This Row],[Remise%]]))</f>
        <v>33.886499999999998</v>
      </c>
    </row>
    <row r="2437" spans="1:6" x14ac:dyDescent="0.25">
      <c r="A2437">
        <v>22187</v>
      </c>
      <c r="B2437">
        <v>56</v>
      </c>
      <c r="C2437">
        <v>28.97</v>
      </c>
      <c r="D2437">
        <v>2</v>
      </c>
      <c r="E2437">
        <v>0</v>
      </c>
      <c r="F2437" s="5">
        <f>DetailTicketJuilletAout2021[[#This Row],[Qte]]*(DetailTicketJuilletAout2021[[#This Row],[PrixUnit]]*(1-DetailTicketJuilletAout2021[[#This Row],[Remise%]]))</f>
        <v>57.94</v>
      </c>
    </row>
    <row r="2438" spans="1:6" x14ac:dyDescent="0.25">
      <c r="A2438">
        <v>22188</v>
      </c>
      <c r="B2438">
        <v>12</v>
      </c>
      <c r="C2438">
        <v>28.97</v>
      </c>
      <c r="D2438">
        <v>2</v>
      </c>
      <c r="E2438">
        <v>0.05</v>
      </c>
      <c r="F2438" s="5">
        <f>DetailTicketJuilletAout2021[[#This Row],[Qte]]*(DetailTicketJuilletAout2021[[#This Row],[PrixUnit]]*(1-DetailTicketJuilletAout2021[[#This Row],[Remise%]]))</f>
        <v>55.042999999999992</v>
      </c>
    </row>
    <row r="2439" spans="1:6" x14ac:dyDescent="0.25">
      <c r="A2439">
        <v>22188</v>
      </c>
      <c r="B2439">
        <v>32</v>
      </c>
      <c r="C2439">
        <v>24.39</v>
      </c>
      <c r="D2439">
        <v>3</v>
      </c>
      <c r="E2439">
        <v>0.05</v>
      </c>
      <c r="F2439" s="5">
        <f>DetailTicketJuilletAout2021[[#This Row],[Qte]]*(DetailTicketJuilletAout2021[[#This Row],[PrixUnit]]*(1-DetailTicketJuilletAout2021[[#This Row],[Remise%]]))</f>
        <v>69.511499999999998</v>
      </c>
    </row>
    <row r="2440" spans="1:6" x14ac:dyDescent="0.25">
      <c r="A2440">
        <v>22188</v>
      </c>
      <c r="B2440">
        <v>35</v>
      </c>
      <c r="C2440">
        <v>13.72</v>
      </c>
      <c r="D2440">
        <v>3</v>
      </c>
      <c r="E2440">
        <v>0.05</v>
      </c>
      <c r="F2440" s="5">
        <f>DetailTicketJuilletAout2021[[#This Row],[Qte]]*(DetailTicketJuilletAout2021[[#This Row],[PrixUnit]]*(1-DetailTicketJuilletAout2021[[#This Row],[Remise%]]))</f>
        <v>39.102000000000004</v>
      </c>
    </row>
    <row r="2441" spans="1:6" x14ac:dyDescent="0.25">
      <c r="A2441">
        <v>22189</v>
      </c>
      <c r="B2441">
        <v>33</v>
      </c>
      <c r="C2441">
        <v>1.83</v>
      </c>
      <c r="D2441">
        <v>3</v>
      </c>
      <c r="E2441">
        <v>0</v>
      </c>
      <c r="F2441" s="5">
        <f>DetailTicketJuilletAout2021[[#This Row],[Qte]]*(DetailTicketJuilletAout2021[[#This Row],[PrixUnit]]*(1-DetailTicketJuilletAout2021[[#This Row],[Remise%]]))</f>
        <v>5.49</v>
      </c>
    </row>
    <row r="2442" spans="1:6" x14ac:dyDescent="0.25">
      <c r="A2442">
        <v>22189</v>
      </c>
      <c r="B2442">
        <v>51</v>
      </c>
      <c r="C2442">
        <v>40.4</v>
      </c>
      <c r="D2442">
        <v>2</v>
      </c>
      <c r="E2442">
        <v>0</v>
      </c>
      <c r="F2442" s="5">
        <f>DetailTicketJuilletAout2021[[#This Row],[Qte]]*(DetailTicketJuilletAout2021[[#This Row],[PrixUnit]]*(1-DetailTicketJuilletAout2021[[#This Row],[Remise%]]))</f>
        <v>80.8</v>
      </c>
    </row>
    <row r="2443" spans="1:6" x14ac:dyDescent="0.25">
      <c r="A2443">
        <v>22190</v>
      </c>
      <c r="B2443">
        <v>62</v>
      </c>
      <c r="C2443">
        <v>37.5</v>
      </c>
      <c r="D2443">
        <v>3</v>
      </c>
      <c r="E2443">
        <v>0</v>
      </c>
      <c r="F2443" s="5">
        <f>DetailTicketJuilletAout2021[[#This Row],[Qte]]*(DetailTicketJuilletAout2021[[#This Row],[PrixUnit]]*(1-DetailTicketJuilletAout2021[[#This Row],[Remise%]]))</f>
        <v>112.5</v>
      </c>
    </row>
    <row r="2444" spans="1:6" x14ac:dyDescent="0.25">
      <c r="A2444">
        <v>22191</v>
      </c>
      <c r="B2444">
        <v>42</v>
      </c>
      <c r="C2444">
        <v>8.5399999999999991</v>
      </c>
      <c r="D2444">
        <v>3</v>
      </c>
      <c r="E2444">
        <v>0</v>
      </c>
      <c r="F2444" s="5">
        <f>DetailTicketJuilletAout2021[[#This Row],[Qte]]*(DetailTicketJuilletAout2021[[#This Row],[PrixUnit]]*(1-DetailTicketJuilletAout2021[[#This Row],[Remise%]]))</f>
        <v>25.619999999999997</v>
      </c>
    </row>
    <row r="2445" spans="1:6" x14ac:dyDescent="0.25">
      <c r="A2445">
        <v>22191</v>
      </c>
      <c r="B2445">
        <v>69</v>
      </c>
      <c r="C2445">
        <v>21.95</v>
      </c>
      <c r="D2445">
        <v>3</v>
      </c>
      <c r="E2445">
        <v>0</v>
      </c>
      <c r="F2445" s="5">
        <f>DetailTicketJuilletAout2021[[#This Row],[Qte]]*(DetailTicketJuilletAout2021[[#This Row],[PrixUnit]]*(1-DetailTicketJuilletAout2021[[#This Row],[Remise%]]))</f>
        <v>65.849999999999994</v>
      </c>
    </row>
    <row r="2446" spans="1:6" x14ac:dyDescent="0.25">
      <c r="A2446">
        <v>22192</v>
      </c>
      <c r="B2446">
        <v>16</v>
      </c>
      <c r="C2446">
        <v>10.67</v>
      </c>
      <c r="D2446">
        <v>3</v>
      </c>
      <c r="E2446">
        <v>0</v>
      </c>
      <c r="F2446" s="5">
        <f>DetailTicketJuilletAout2021[[#This Row],[Qte]]*(DetailTicketJuilletAout2021[[#This Row],[PrixUnit]]*(1-DetailTicketJuilletAout2021[[#This Row],[Remise%]]))</f>
        <v>32.01</v>
      </c>
    </row>
    <row r="2447" spans="1:6" x14ac:dyDescent="0.25">
      <c r="A2447">
        <v>22192</v>
      </c>
      <c r="B2447">
        <v>62</v>
      </c>
      <c r="C2447">
        <v>30.03</v>
      </c>
      <c r="D2447">
        <v>3</v>
      </c>
      <c r="E2447">
        <v>0</v>
      </c>
      <c r="F2447" s="5">
        <f>DetailTicketJuilletAout2021[[#This Row],[Qte]]*(DetailTicketJuilletAout2021[[#This Row],[PrixUnit]]*(1-DetailTicketJuilletAout2021[[#This Row],[Remise%]]))</f>
        <v>90.09</v>
      </c>
    </row>
    <row r="2448" spans="1:6" x14ac:dyDescent="0.25">
      <c r="A2448">
        <v>22193</v>
      </c>
      <c r="B2448">
        <v>26</v>
      </c>
      <c r="C2448">
        <v>23.78</v>
      </c>
      <c r="D2448">
        <v>2</v>
      </c>
      <c r="E2448">
        <v>0.2</v>
      </c>
      <c r="F2448" s="5">
        <f>DetailTicketJuilletAout2021[[#This Row],[Qte]]*(DetailTicketJuilletAout2021[[#This Row],[PrixUnit]]*(1-DetailTicketJuilletAout2021[[#This Row],[Remise%]]))</f>
        <v>38.048000000000002</v>
      </c>
    </row>
    <row r="2449" spans="1:6" x14ac:dyDescent="0.25">
      <c r="A2449">
        <v>22193</v>
      </c>
      <c r="B2449">
        <v>44</v>
      </c>
      <c r="C2449">
        <v>14.79</v>
      </c>
      <c r="D2449">
        <v>3</v>
      </c>
      <c r="E2449">
        <v>0</v>
      </c>
      <c r="F2449" s="5">
        <f>DetailTicketJuilletAout2021[[#This Row],[Qte]]*(DetailTicketJuilletAout2021[[#This Row],[PrixUnit]]*(1-DetailTicketJuilletAout2021[[#This Row],[Remise%]]))</f>
        <v>44.37</v>
      </c>
    </row>
    <row r="2450" spans="1:6" x14ac:dyDescent="0.25">
      <c r="A2450">
        <v>22193</v>
      </c>
      <c r="B2450">
        <v>64</v>
      </c>
      <c r="C2450">
        <v>25.31</v>
      </c>
      <c r="D2450">
        <v>2</v>
      </c>
      <c r="E2450">
        <v>0.2</v>
      </c>
      <c r="F2450" s="5">
        <f>DetailTicketJuilletAout2021[[#This Row],[Qte]]*(DetailTicketJuilletAout2021[[#This Row],[PrixUnit]]*(1-DetailTicketJuilletAout2021[[#This Row],[Remise%]]))</f>
        <v>40.496000000000002</v>
      </c>
    </row>
    <row r="2451" spans="1:6" x14ac:dyDescent="0.25">
      <c r="A2451">
        <v>22193</v>
      </c>
      <c r="B2451">
        <v>69</v>
      </c>
      <c r="C2451">
        <v>27.44</v>
      </c>
      <c r="D2451">
        <v>2</v>
      </c>
      <c r="E2451">
        <v>0.2</v>
      </c>
      <c r="F2451" s="5">
        <f>DetailTicketJuilletAout2021[[#This Row],[Qte]]*(DetailTicketJuilletAout2021[[#This Row],[PrixUnit]]*(1-DetailTicketJuilletAout2021[[#This Row],[Remise%]]))</f>
        <v>43.904000000000003</v>
      </c>
    </row>
    <row r="2452" spans="1:6" x14ac:dyDescent="0.25">
      <c r="A2452">
        <v>22194</v>
      </c>
      <c r="B2452">
        <v>12</v>
      </c>
      <c r="C2452">
        <v>23.17</v>
      </c>
      <c r="D2452">
        <v>3</v>
      </c>
      <c r="E2452">
        <v>0.05</v>
      </c>
      <c r="F2452" s="5">
        <f>DetailTicketJuilletAout2021[[#This Row],[Qte]]*(DetailTicketJuilletAout2021[[#This Row],[PrixUnit]]*(1-DetailTicketJuilletAout2021[[#This Row],[Remise%]]))</f>
        <v>66.034500000000008</v>
      </c>
    </row>
    <row r="2453" spans="1:6" x14ac:dyDescent="0.25">
      <c r="A2453">
        <v>22194</v>
      </c>
      <c r="B2453">
        <v>132</v>
      </c>
      <c r="C2453">
        <v>9.7200000000000006</v>
      </c>
      <c r="D2453">
        <v>2</v>
      </c>
      <c r="E2453">
        <v>0</v>
      </c>
      <c r="F2453" s="5">
        <f>DetailTicketJuilletAout2021[[#This Row],[Qte]]*(DetailTicketJuilletAout2021[[#This Row],[PrixUnit]]*(1-DetailTicketJuilletAout2021[[#This Row],[Remise%]]))</f>
        <v>19.440000000000001</v>
      </c>
    </row>
    <row r="2454" spans="1:6" x14ac:dyDescent="0.25">
      <c r="A2454">
        <v>22194</v>
      </c>
      <c r="B2454">
        <v>133</v>
      </c>
      <c r="C2454">
        <v>9.91</v>
      </c>
      <c r="D2454">
        <v>3</v>
      </c>
      <c r="E2454">
        <v>0</v>
      </c>
      <c r="F2454" s="5">
        <f>DetailTicketJuilletAout2021[[#This Row],[Qte]]*(DetailTicketJuilletAout2021[[#This Row],[PrixUnit]]*(1-DetailTicketJuilletAout2021[[#This Row],[Remise%]]))</f>
        <v>29.73</v>
      </c>
    </row>
    <row r="2455" spans="1:6" x14ac:dyDescent="0.25">
      <c r="A2455">
        <v>22194</v>
      </c>
      <c r="B2455">
        <v>134</v>
      </c>
      <c r="C2455">
        <v>10.1</v>
      </c>
      <c r="D2455">
        <v>4</v>
      </c>
      <c r="E2455">
        <v>0</v>
      </c>
      <c r="F2455" s="5">
        <f>DetailTicketJuilletAout2021[[#This Row],[Qte]]*(DetailTicketJuilletAout2021[[#This Row],[PrixUnit]]*(1-DetailTicketJuilletAout2021[[#This Row],[Remise%]]))</f>
        <v>40.4</v>
      </c>
    </row>
    <row r="2456" spans="1:6" x14ac:dyDescent="0.25">
      <c r="A2456">
        <v>22194</v>
      </c>
      <c r="B2456">
        <v>135</v>
      </c>
      <c r="C2456">
        <v>10.67</v>
      </c>
      <c r="D2456">
        <v>2</v>
      </c>
      <c r="E2456">
        <v>0</v>
      </c>
      <c r="F2456" s="5">
        <f>DetailTicketJuilletAout2021[[#This Row],[Qte]]*(DetailTicketJuilletAout2021[[#This Row],[PrixUnit]]*(1-DetailTicketJuilletAout2021[[#This Row],[Remise%]]))</f>
        <v>21.34</v>
      </c>
    </row>
    <row r="2457" spans="1:6" x14ac:dyDescent="0.25">
      <c r="A2457">
        <v>22194</v>
      </c>
      <c r="B2457">
        <v>136</v>
      </c>
      <c r="C2457">
        <v>10.67</v>
      </c>
      <c r="D2457">
        <v>3</v>
      </c>
      <c r="E2457">
        <v>0</v>
      </c>
      <c r="F2457" s="5">
        <f>DetailTicketJuilletAout2021[[#This Row],[Qte]]*(DetailTicketJuilletAout2021[[#This Row],[PrixUnit]]*(1-DetailTicketJuilletAout2021[[#This Row],[Remise%]]))</f>
        <v>32.01</v>
      </c>
    </row>
    <row r="2458" spans="1:6" x14ac:dyDescent="0.25">
      <c r="A2458">
        <v>22195</v>
      </c>
      <c r="B2458">
        <v>11</v>
      </c>
      <c r="C2458">
        <v>16.010000000000002</v>
      </c>
      <c r="D2458">
        <v>2</v>
      </c>
      <c r="E2458">
        <v>0</v>
      </c>
      <c r="F2458" s="5">
        <f>DetailTicketJuilletAout2021[[#This Row],[Qte]]*(DetailTicketJuilletAout2021[[#This Row],[PrixUnit]]*(1-DetailTicketJuilletAout2021[[#This Row],[Remise%]]))</f>
        <v>32.020000000000003</v>
      </c>
    </row>
    <row r="2459" spans="1:6" x14ac:dyDescent="0.25">
      <c r="A2459">
        <v>22196</v>
      </c>
      <c r="B2459">
        <v>13</v>
      </c>
      <c r="C2459">
        <v>4.57</v>
      </c>
      <c r="D2459">
        <v>2</v>
      </c>
      <c r="E2459">
        <v>0</v>
      </c>
      <c r="F2459" s="5">
        <f>DetailTicketJuilletAout2021[[#This Row],[Qte]]*(DetailTicketJuilletAout2021[[#This Row],[PrixUnit]]*(1-DetailTicketJuilletAout2021[[#This Row],[Remise%]]))</f>
        <v>9.14</v>
      </c>
    </row>
    <row r="2460" spans="1:6" x14ac:dyDescent="0.25">
      <c r="A2460">
        <v>22196</v>
      </c>
      <c r="B2460">
        <v>65</v>
      </c>
      <c r="C2460">
        <v>16.010000000000002</v>
      </c>
      <c r="D2460">
        <v>2</v>
      </c>
      <c r="E2460">
        <v>0</v>
      </c>
      <c r="F2460" s="5">
        <f>DetailTicketJuilletAout2021[[#This Row],[Qte]]*(DetailTicketJuilletAout2021[[#This Row],[PrixUnit]]*(1-DetailTicketJuilletAout2021[[#This Row],[Remise%]]))</f>
        <v>32.020000000000003</v>
      </c>
    </row>
    <row r="2461" spans="1:6" x14ac:dyDescent="0.25">
      <c r="A2461">
        <v>22196</v>
      </c>
      <c r="B2461">
        <v>68</v>
      </c>
      <c r="C2461">
        <v>9.4499999999999993</v>
      </c>
      <c r="D2461">
        <v>2</v>
      </c>
      <c r="E2461">
        <v>0</v>
      </c>
      <c r="F2461" s="5">
        <f>DetailTicketJuilletAout2021[[#This Row],[Qte]]*(DetailTicketJuilletAout2021[[#This Row],[PrixUnit]]*(1-DetailTicketJuilletAout2021[[#This Row],[Remise%]]))</f>
        <v>18.899999999999999</v>
      </c>
    </row>
    <row r="2462" spans="1:6" x14ac:dyDescent="0.25">
      <c r="A2462">
        <v>22197</v>
      </c>
      <c r="B2462">
        <v>26</v>
      </c>
      <c r="C2462">
        <v>23.78</v>
      </c>
      <c r="D2462">
        <v>3</v>
      </c>
      <c r="E2462">
        <v>0.1</v>
      </c>
      <c r="F2462" s="5">
        <f>DetailTicketJuilletAout2021[[#This Row],[Qte]]*(DetailTicketJuilletAout2021[[#This Row],[PrixUnit]]*(1-DetailTicketJuilletAout2021[[#This Row],[Remise%]]))</f>
        <v>64.206000000000003</v>
      </c>
    </row>
    <row r="2463" spans="1:6" x14ac:dyDescent="0.25">
      <c r="A2463">
        <v>22197</v>
      </c>
      <c r="B2463">
        <v>30</v>
      </c>
      <c r="C2463">
        <v>19.670000000000002</v>
      </c>
      <c r="D2463">
        <v>2</v>
      </c>
      <c r="E2463">
        <v>0</v>
      </c>
      <c r="F2463" s="5">
        <f>DetailTicketJuilletAout2021[[#This Row],[Qte]]*(DetailTicketJuilletAout2021[[#This Row],[PrixUnit]]*(1-DetailTicketJuilletAout2021[[#This Row],[Remise%]]))</f>
        <v>39.340000000000003</v>
      </c>
    </row>
    <row r="2464" spans="1:6" x14ac:dyDescent="0.25">
      <c r="A2464">
        <v>22197</v>
      </c>
      <c r="B2464">
        <v>50</v>
      </c>
      <c r="C2464">
        <v>12.35</v>
      </c>
      <c r="D2464">
        <v>2</v>
      </c>
      <c r="E2464">
        <v>0.1</v>
      </c>
      <c r="F2464" s="5">
        <f>DetailTicketJuilletAout2021[[#This Row],[Qte]]*(DetailTicketJuilletAout2021[[#This Row],[PrixUnit]]*(1-DetailTicketJuilletAout2021[[#This Row],[Remise%]]))</f>
        <v>22.23</v>
      </c>
    </row>
    <row r="2465" spans="1:6" x14ac:dyDescent="0.25">
      <c r="A2465">
        <v>22197</v>
      </c>
      <c r="B2465">
        <v>73</v>
      </c>
      <c r="C2465">
        <v>11.43</v>
      </c>
      <c r="D2465">
        <v>3</v>
      </c>
      <c r="E2465">
        <v>0</v>
      </c>
      <c r="F2465" s="5">
        <f>DetailTicketJuilletAout2021[[#This Row],[Qte]]*(DetailTicketJuilletAout2021[[#This Row],[PrixUnit]]*(1-DetailTicketJuilletAout2021[[#This Row],[Remise%]]))</f>
        <v>34.29</v>
      </c>
    </row>
    <row r="2466" spans="1:6" x14ac:dyDescent="0.25">
      <c r="A2466">
        <v>22197</v>
      </c>
      <c r="B2466">
        <v>420</v>
      </c>
      <c r="C2466">
        <v>4.8</v>
      </c>
      <c r="D2466">
        <v>1</v>
      </c>
      <c r="E2466">
        <v>0</v>
      </c>
      <c r="F2466" s="5">
        <f>DetailTicketJuilletAout2021[[#This Row],[Qte]]*(DetailTicketJuilletAout2021[[#This Row],[PrixUnit]]*(1-DetailTicketJuilletAout2021[[#This Row],[Remise%]]))</f>
        <v>4.8</v>
      </c>
    </row>
    <row r="2467" spans="1:6" x14ac:dyDescent="0.25">
      <c r="A2467">
        <v>22197</v>
      </c>
      <c r="B2467">
        <v>2242</v>
      </c>
      <c r="C2467">
        <v>9.6199999999999992</v>
      </c>
      <c r="D2467">
        <v>1</v>
      </c>
      <c r="E2467">
        <v>0</v>
      </c>
      <c r="F2467" s="5">
        <f>DetailTicketJuilletAout2021[[#This Row],[Qte]]*(DetailTicketJuilletAout2021[[#This Row],[PrixUnit]]*(1-DetailTicketJuilletAout2021[[#This Row],[Remise%]]))</f>
        <v>9.6199999999999992</v>
      </c>
    </row>
    <row r="2468" spans="1:6" x14ac:dyDescent="0.25">
      <c r="A2468">
        <v>22198</v>
      </c>
      <c r="B2468">
        <v>58</v>
      </c>
      <c r="C2468">
        <v>10.06</v>
      </c>
      <c r="D2468">
        <v>3</v>
      </c>
      <c r="E2468">
        <v>0</v>
      </c>
      <c r="F2468" s="5">
        <f>DetailTicketJuilletAout2021[[#This Row],[Qte]]*(DetailTicketJuilletAout2021[[#This Row],[PrixUnit]]*(1-DetailTicketJuilletAout2021[[#This Row],[Remise%]]))</f>
        <v>30.18</v>
      </c>
    </row>
    <row r="2469" spans="1:6" x14ac:dyDescent="0.25">
      <c r="A2469">
        <v>22198</v>
      </c>
      <c r="B2469">
        <v>62</v>
      </c>
      <c r="C2469">
        <v>37.5</v>
      </c>
      <c r="D2469">
        <v>2</v>
      </c>
      <c r="E2469">
        <v>0</v>
      </c>
      <c r="F2469" s="5">
        <f>DetailTicketJuilletAout2021[[#This Row],[Qte]]*(DetailTicketJuilletAout2021[[#This Row],[PrixUnit]]*(1-DetailTicketJuilletAout2021[[#This Row],[Remise%]]))</f>
        <v>75</v>
      </c>
    </row>
    <row r="2470" spans="1:6" x14ac:dyDescent="0.25">
      <c r="A2470">
        <v>22199</v>
      </c>
      <c r="B2470">
        <v>1</v>
      </c>
      <c r="C2470">
        <v>13.72</v>
      </c>
      <c r="D2470">
        <v>3</v>
      </c>
      <c r="E2470">
        <v>0</v>
      </c>
      <c r="F2470" s="5">
        <f>DetailTicketJuilletAout2021[[#This Row],[Qte]]*(DetailTicketJuilletAout2021[[#This Row],[PrixUnit]]*(1-DetailTicketJuilletAout2021[[#This Row],[Remise%]]))</f>
        <v>41.160000000000004</v>
      </c>
    </row>
    <row r="2471" spans="1:6" x14ac:dyDescent="0.25">
      <c r="A2471">
        <v>22199</v>
      </c>
      <c r="B2471">
        <v>69</v>
      </c>
      <c r="C2471">
        <v>27.44</v>
      </c>
      <c r="D2471">
        <v>3</v>
      </c>
      <c r="E2471">
        <v>0</v>
      </c>
      <c r="F2471" s="5">
        <f>DetailTicketJuilletAout2021[[#This Row],[Qte]]*(DetailTicketJuilletAout2021[[#This Row],[PrixUnit]]*(1-DetailTicketJuilletAout2021[[#This Row],[Remise%]]))</f>
        <v>82.320000000000007</v>
      </c>
    </row>
    <row r="2472" spans="1:6" x14ac:dyDescent="0.25">
      <c r="A2472">
        <v>22200</v>
      </c>
      <c r="B2472">
        <v>3</v>
      </c>
      <c r="C2472">
        <v>6.1</v>
      </c>
      <c r="D2472">
        <v>2</v>
      </c>
      <c r="E2472">
        <v>0</v>
      </c>
      <c r="F2472" s="5">
        <f>DetailTicketJuilletAout2021[[#This Row],[Qte]]*(DetailTicketJuilletAout2021[[#This Row],[PrixUnit]]*(1-DetailTicketJuilletAout2021[[#This Row],[Remise%]]))</f>
        <v>12.2</v>
      </c>
    </row>
    <row r="2473" spans="1:6" x14ac:dyDescent="0.25">
      <c r="A2473">
        <v>22200</v>
      </c>
      <c r="B2473">
        <v>64</v>
      </c>
      <c r="C2473">
        <v>20.28</v>
      </c>
      <c r="D2473">
        <v>3</v>
      </c>
      <c r="E2473">
        <v>0</v>
      </c>
      <c r="F2473" s="5">
        <f>DetailTicketJuilletAout2021[[#This Row],[Qte]]*(DetailTicketJuilletAout2021[[#This Row],[PrixUnit]]*(1-DetailTicketJuilletAout2021[[#This Row],[Remise%]]))</f>
        <v>60.84</v>
      </c>
    </row>
    <row r="2474" spans="1:6" x14ac:dyDescent="0.25">
      <c r="A2474">
        <v>22201</v>
      </c>
      <c r="B2474">
        <v>1</v>
      </c>
      <c r="C2474">
        <v>13.72</v>
      </c>
      <c r="D2474">
        <v>2</v>
      </c>
      <c r="E2474">
        <v>0.05</v>
      </c>
      <c r="F2474" s="5">
        <f>DetailTicketJuilletAout2021[[#This Row],[Qte]]*(DetailTicketJuilletAout2021[[#This Row],[PrixUnit]]*(1-DetailTicketJuilletAout2021[[#This Row],[Remise%]]))</f>
        <v>26.068000000000001</v>
      </c>
    </row>
    <row r="2475" spans="1:6" x14ac:dyDescent="0.25">
      <c r="A2475">
        <v>22202</v>
      </c>
      <c r="B2475">
        <v>18</v>
      </c>
      <c r="C2475">
        <v>47.56</v>
      </c>
      <c r="D2475">
        <v>2</v>
      </c>
      <c r="E2475">
        <v>0</v>
      </c>
      <c r="F2475" s="5">
        <f>DetailTicketJuilletAout2021[[#This Row],[Qte]]*(DetailTicketJuilletAout2021[[#This Row],[PrixUnit]]*(1-DetailTicketJuilletAout2021[[#This Row],[Remise%]]))</f>
        <v>95.12</v>
      </c>
    </row>
    <row r="2476" spans="1:6" x14ac:dyDescent="0.25">
      <c r="A2476">
        <v>22202</v>
      </c>
      <c r="B2476">
        <v>36</v>
      </c>
      <c r="C2476">
        <v>14.48</v>
      </c>
      <c r="D2476">
        <v>3</v>
      </c>
      <c r="E2476">
        <v>0</v>
      </c>
      <c r="F2476" s="5">
        <f>DetailTicketJuilletAout2021[[#This Row],[Qte]]*(DetailTicketJuilletAout2021[[#This Row],[PrixUnit]]*(1-DetailTicketJuilletAout2021[[#This Row],[Remise%]]))</f>
        <v>43.44</v>
      </c>
    </row>
    <row r="2477" spans="1:6" x14ac:dyDescent="0.25">
      <c r="A2477">
        <v>22203</v>
      </c>
      <c r="B2477">
        <v>15</v>
      </c>
      <c r="C2477">
        <v>11.89</v>
      </c>
      <c r="D2477">
        <v>3</v>
      </c>
      <c r="E2477">
        <v>0</v>
      </c>
      <c r="F2477" s="5">
        <f>DetailTicketJuilletAout2021[[#This Row],[Qte]]*(DetailTicketJuilletAout2021[[#This Row],[PrixUnit]]*(1-DetailTicketJuilletAout2021[[#This Row],[Remise%]]))</f>
        <v>35.67</v>
      </c>
    </row>
    <row r="2478" spans="1:6" x14ac:dyDescent="0.25">
      <c r="A2478">
        <v>22203</v>
      </c>
      <c r="B2478">
        <v>75</v>
      </c>
      <c r="C2478">
        <v>5.95</v>
      </c>
      <c r="D2478">
        <v>2</v>
      </c>
      <c r="E2478">
        <v>0</v>
      </c>
      <c r="F2478" s="5">
        <f>DetailTicketJuilletAout2021[[#This Row],[Qte]]*(DetailTicketJuilletAout2021[[#This Row],[PrixUnit]]*(1-DetailTicketJuilletAout2021[[#This Row],[Remise%]]))</f>
        <v>11.9</v>
      </c>
    </row>
    <row r="2479" spans="1:6" x14ac:dyDescent="0.25">
      <c r="A2479">
        <v>22204</v>
      </c>
      <c r="B2479">
        <v>34</v>
      </c>
      <c r="C2479">
        <v>10.67</v>
      </c>
      <c r="D2479">
        <v>3</v>
      </c>
      <c r="E2479">
        <v>0.25</v>
      </c>
      <c r="F2479" s="5">
        <f>DetailTicketJuilletAout2021[[#This Row],[Qte]]*(DetailTicketJuilletAout2021[[#This Row],[PrixUnit]]*(1-DetailTicketJuilletAout2021[[#This Row],[Remise%]]))</f>
        <v>24.0075</v>
      </c>
    </row>
    <row r="2480" spans="1:6" x14ac:dyDescent="0.25">
      <c r="A2480">
        <v>22204</v>
      </c>
      <c r="B2480">
        <v>41</v>
      </c>
      <c r="C2480">
        <v>7.32</v>
      </c>
      <c r="D2480">
        <v>3</v>
      </c>
      <c r="E2480">
        <v>0</v>
      </c>
      <c r="F2480" s="5">
        <f>DetailTicketJuilletAout2021[[#This Row],[Qte]]*(DetailTicketJuilletAout2021[[#This Row],[PrixUnit]]*(1-DetailTicketJuilletAout2021[[#This Row],[Remise%]]))</f>
        <v>21.96</v>
      </c>
    </row>
    <row r="2481" spans="1:6" x14ac:dyDescent="0.25">
      <c r="A2481">
        <v>22205</v>
      </c>
      <c r="B2481">
        <v>24</v>
      </c>
      <c r="C2481">
        <v>3.35</v>
      </c>
      <c r="D2481">
        <v>3</v>
      </c>
      <c r="E2481">
        <v>0</v>
      </c>
      <c r="F2481" s="5">
        <f>DetailTicketJuilletAout2021[[#This Row],[Qte]]*(DetailTicketJuilletAout2021[[#This Row],[PrixUnit]]*(1-DetailTicketJuilletAout2021[[#This Row],[Remise%]]))</f>
        <v>10.050000000000001</v>
      </c>
    </row>
    <row r="2482" spans="1:6" x14ac:dyDescent="0.25">
      <c r="A2482">
        <v>22205</v>
      </c>
      <c r="B2482">
        <v>38</v>
      </c>
      <c r="C2482">
        <v>200.93</v>
      </c>
      <c r="D2482">
        <v>3</v>
      </c>
      <c r="E2482">
        <v>0</v>
      </c>
      <c r="F2482" s="5">
        <f>DetailTicketJuilletAout2021[[#This Row],[Qte]]*(DetailTicketJuilletAout2021[[#This Row],[PrixUnit]]*(1-DetailTicketJuilletAout2021[[#This Row],[Remise%]]))</f>
        <v>602.79</v>
      </c>
    </row>
    <row r="2483" spans="1:6" x14ac:dyDescent="0.25">
      <c r="A2483">
        <v>22205</v>
      </c>
      <c r="B2483">
        <v>44</v>
      </c>
      <c r="C2483">
        <v>14.79</v>
      </c>
      <c r="D2483">
        <v>3</v>
      </c>
      <c r="E2483">
        <v>0</v>
      </c>
      <c r="F2483" s="5">
        <f>DetailTicketJuilletAout2021[[#This Row],[Qte]]*(DetailTicketJuilletAout2021[[#This Row],[PrixUnit]]*(1-DetailTicketJuilletAout2021[[#This Row],[Remise%]]))</f>
        <v>44.37</v>
      </c>
    </row>
    <row r="2484" spans="1:6" x14ac:dyDescent="0.25">
      <c r="A2484">
        <v>22206</v>
      </c>
      <c r="B2484">
        <v>19</v>
      </c>
      <c r="C2484">
        <v>5.49</v>
      </c>
      <c r="D2484">
        <v>3</v>
      </c>
      <c r="E2484">
        <v>0</v>
      </c>
      <c r="F2484" s="5">
        <f>DetailTicketJuilletAout2021[[#This Row],[Qte]]*(DetailTicketJuilletAout2021[[#This Row],[PrixUnit]]*(1-DetailTicketJuilletAout2021[[#This Row],[Remise%]]))</f>
        <v>16.47</v>
      </c>
    </row>
    <row r="2485" spans="1:6" x14ac:dyDescent="0.25">
      <c r="A2485">
        <v>22206</v>
      </c>
      <c r="B2485">
        <v>26</v>
      </c>
      <c r="C2485">
        <v>18.899999999999999</v>
      </c>
      <c r="D2485">
        <v>2</v>
      </c>
      <c r="E2485">
        <v>0</v>
      </c>
      <c r="F2485" s="5">
        <f>DetailTicketJuilletAout2021[[#This Row],[Qte]]*(DetailTicketJuilletAout2021[[#This Row],[PrixUnit]]*(1-DetailTicketJuilletAout2021[[#This Row],[Remise%]]))</f>
        <v>37.799999999999997</v>
      </c>
    </row>
    <row r="2486" spans="1:6" x14ac:dyDescent="0.25">
      <c r="A2486">
        <v>22206</v>
      </c>
      <c r="B2486">
        <v>54</v>
      </c>
      <c r="C2486">
        <v>4.57</v>
      </c>
      <c r="D2486">
        <v>2</v>
      </c>
      <c r="E2486">
        <v>0.25</v>
      </c>
      <c r="F2486" s="5">
        <f>DetailTicketJuilletAout2021[[#This Row],[Qte]]*(DetailTicketJuilletAout2021[[#This Row],[PrixUnit]]*(1-DetailTicketJuilletAout2021[[#This Row],[Remise%]]))</f>
        <v>6.8550000000000004</v>
      </c>
    </row>
    <row r="2487" spans="1:6" x14ac:dyDescent="0.25">
      <c r="A2487">
        <v>22207</v>
      </c>
      <c r="B2487">
        <v>11</v>
      </c>
      <c r="C2487">
        <v>12.81</v>
      </c>
      <c r="D2487">
        <v>3</v>
      </c>
      <c r="E2487">
        <v>0</v>
      </c>
      <c r="F2487" s="5">
        <f>DetailTicketJuilletAout2021[[#This Row],[Qte]]*(DetailTicketJuilletAout2021[[#This Row],[PrixUnit]]*(1-DetailTicketJuilletAout2021[[#This Row],[Remise%]]))</f>
        <v>38.43</v>
      </c>
    </row>
    <row r="2488" spans="1:6" x14ac:dyDescent="0.25">
      <c r="A2488">
        <v>22207</v>
      </c>
      <c r="B2488">
        <v>51</v>
      </c>
      <c r="C2488">
        <v>32.32</v>
      </c>
      <c r="D2488">
        <v>2</v>
      </c>
      <c r="E2488">
        <v>0</v>
      </c>
      <c r="F2488" s="5">
        <f>DetailTicketJuilletAout2021[[#This Row],[Qte]]*(DetailTicketJuilletAout2021[[#This Row],[PrixUnit]]*(1-DetailTicketJuilletAout2021[[#This Row],[Remise%]]))</f>
        <v>64.64</v>
      </c>
    </row>
    <row r="2489" spans="1:6" x14ac:dyDescent="0.25">
      <c r="A2489">
        <v>22207</v>
      </c>
      <c r="B2489">
        <v>74</v>
      </c>
      <c r="C2489">
        <v>6.1</v>
      </c>
      <c r="D2489">
        <v>3</v>
      </c>
      <c r="E2489">
        <v>0</v>
      </c>
      <c r="F2489" s="5">
        <f>DetailTicketJuilletAout2021[[#This Row],[Qte]]*(DetailTicketJuilletAout2021[[#This Row],[PrixUnit]]*(1-DetailTicketJuilletAout2021[[#This Row],[Remise%]]))</f>
        <v>18.299999999999997</v>
      </c>
    </row>
    <row r="2490" spans="1:6" x14ac:dyDescent="0.25">
      <c r="A2490">
        <v>22208</v>
      </c>
      <c r="B2490">
        <v>28</v>
      </c>
      <c r="C2490">
        <v>27.75</v>
      </c>
      <c r="D2490">
        <v>3</v>
      </c>
      <c r="E2490">
        <v>0</v>
      </c>
      <c r="F2490" s="5">
        <f>DetailTicketJuilletAout2021[[#This Row],[Qte]]*(DetailTicketJuilletAout2021[[#This Row],[PrixUnit]]*(1-DetailTicketJuilletAout2021[[#This Row],[Remise%]]))</f>
        <v>83.25</v>
      </c>
    </row>
    <row r="2491" spans="1:6" x14ac:dyDescent="0.25">
      <c r="A2491">
        <v>22208</v>
      </c>
      <c r="B2491">
        <v>43</v>
      </c>
      <c r="C2491">
        <v>28.05</v>
      </c>
      <c r="D2491">
        <v>2</v>
      </c>
      <c r="E2491">
        <v>0</v>
      </c>
      <c r="F2491" s="5">
        <f>DetailTicketJuilletAout2021[[#This Row],[Qte]]*(DetailTicketJuilletAout2021[[#This Row],[PrixUnit]]*(1-DetailTicketJuilletAout2021[[#This Row],[Remise%]]))</f>
        <v>56.1</v>
      </c>
    </row>
    <row r="2492" spans="1:6" x14ac:dyDescent="0.25">
      <c r="A2492">
        <v>22208</v>
      </c>
      <c r="B2492">
        <v>53</v>
      </c>
      <c r="C2492">
        <v>19.97</v>
      </c>
      <c r="D2492">
        <v>2</v>
      </c>
      <c r="E2492">
        <v>0</v>
      </c>
      <c r="F2492" s="5">
        <f>DetailTicketJuilletAout2021[[#This Row],[Qte]]*(DetailTicketJuilletAout2021[[#This Row],[PrixUnit]]*(1-DetailTicketJuilletAout2021[[#This Row],[Remise%]]))</f>
        <v>39.94</v>
      </c>
    </row>
    <row r="2493" spans="1:6" x14ac:dyDescent="0.25">
      <c r="A2493">
        <v>22208</v>
      </c>
      <c r="B2493">
        <v>75</v>
      </c>
      <c r="C2493">
        <v>4.7300000000000004</v>
      </c>
      <c r="D2493">
        <v>3</v>
      </c>
      <c r="E2493">
        <v>0</v>
      </c>
      <c r="F2493" s="5">
        <f>DetailTicketJuilletAout2021[[#This Row],[Qte]]*(DetailTicketJuilletAout2021[[#This Row],[PrixUnit]]*(1-DetailTicketJuilletAout2021[[#This Row],[Remise%]]))</f>
        <v>14.190000000000001</v>
      </c>
    </row>
    <row r="2494" spans="1:6" x14ac:dyDescent="0.25">
      <c r="A2494">
        <v>22209</v>
      </c>
      <c r="B2494">
        <v>35</v>
      </c>
      <c r="C2494">
        <v>10.98</v>
      </c>
      <c r="D2494">
        <v>3</v>
      </c>
      <c r="E2494">
        <v>0.2</v>
      </c>
      <c r="F2494" s="5">
        <f>DetailTicketJuilletAout2021[[#This Row],[Qte]]*(DetailTicketJuilletAout2021[[#This Row],[PrixUnit]]*(1-DetailTicketJuilletAout2021[[#This Row],[Remise%]]))</f>
        <v>26.352000000000004</v>
      </c>
    </row>
    <row r="2495" spans="1:6" x14ac:dyDescent="0.25">
      <c r="A2495">
        <v>22209</v>
      </c>
      <c r="B2495">
        <v>38</v>
      </c>
      <c r="C2495">
        <v>160.68</v>
      </c>
      <c r="D2495">
        <v>2</v>
      </c>
      <c r="E2495">
        <v>0.2</v>
      </c>
      <c r="F2495" s="5">
        <f>DetailTicketJuilletAout2021[[#This Row],[Qte]]*(DetailTicketJuilletAout2021[[#This Row],[PrixUnit]]*(1-DetailTicketJuilletAout2021[[#This Row],[Remise%]]))</f>
        <v>257.08800000000002</v>
      </c>
    </row>
    <row r="2496" spans="1:6" x14ac:dyDescent="0.25">
      <c r="A2496">
        <v>22209</v>
      </c>
      <c r="B2496">
        <v>68</v>
      </c>
      <c r="C2496">
        <v>7.62</v>
      </c>
      <c r="D2496">
        <v>2</v>
      </c>
      <c r="E2496">
        <v>0.2</v>
      </c>
      <c r="F2496" s="5">
        <f>DetailTicketJuilletAout2021[[#This Row],[Qte]]*(DetailTicketJuilletAout2021[[#This Row],[PrixUnit]]*(1-DetailTicketJuilletAout2021[[#This Row],[Remise%]]))</f>
        <v>12.192</v>
      </c>
    </row>
    <row r="2497" spans="1:6" x14ac:dyDescent="0.25">
      <c r="A2497">
        <v>22210</v>
      </c>
      <c r="B2497">
        <v>31</v>
      </c>
      <c r="C2497">
        <v>7.62</v>
      </c>
      <c r="D2497">
        <v>3</v>
      </c>
      <c r="E2497">
        <v>0</v>
      </c>
      <c r="F2497" s="5">
        <f>DetailTicketJuilletAout2021[[#This Row],[Qte]]*(DetailTicketJuilletAout2021[[#This Row],[PrixUnit]]*(1-DetailTicketJuilletAout2021[[#This Row],[Remise%]]))</f>
        <v>22.86</v>
      </c>
    </row>
    <row r="2498" spans="1:6" x14ac:dyDescent="0.25">
      <c r="A2498">
        <v>22210</v>
      </c>
      <c r="B2498">
        <v>59</v>
      </c>
      <c r="C2498">
        <v>33.54</v>
      </c>
      <c r="D2498">
        <v>2</v>
      </c>
      <c r="E2498">
        <v>0</v>
      </c>
      <c r="F2498" s="5">
        <f>DetailTicketJuilletAout2021[[#This Row],[Qte]]*(DetailTicketJuilletAout2021[[#This Row],[PrixUnit]]*(1-DetailTicketJuilletAout2021[[#This Row],[Remise%]]))</f>
        <v>67.08</v>
      </c>
    </row>
    <row r="2499" spans="1:6" x14ac:dyDescent="0.25">
      <c r="A2499">
        <v>22211</v>
      </c>
      <c r="B2499">
        <v>69</v>
      </c>
      <c r="C2499">
        <v>21.95</v>
      </c>
      <c r="D2499">
        <v>3</v>
      </c>
      <c r="E2499">
        <v>0</v>
      </c>
      <c r="F2499" s="5">
        <f>DetailTicketJuilletAout2021[[#This Row],[Qte]]*(DetailTicketJuilletAout2021[[#This Row],[PrixUnit]]*(1-DetailTicketJuilletAout2021[[#This Row],[Remise%]]))</f>
        <v>65.849999999999994</v>
      </c>
    </row>
    <row r="2500" spans="1:6" x14ac:dyDescent="0.25">
      <c r="A2500">
        <v>22212</v>
      </c>
      <c r="B2500">
        <v>23</v>
      </c>
      <c r="C2500">
        <v>5.49</v>
      </c>
      <c r="D2500">
        <v>2</v>
      </c>
      <c r="E2500">
        <v>0</v>
      </c>
      <c r="F2500" s="5">
        <f>DetailTicketJuilletAout2021[[#This Row],[Qte]]*(DetailTicketJuilletAout2021[[#This Row],[PrixUnit]]*(1-DetailTicketJuilletAout2021[[#This Row],[Remise%]]))</f>
        <v>10.98</v>
      </c>
    </row>
    <row r="2501" spans="1:6" x14ac:dyDescent="0.25">
      <c r="A2501">
        <v>22212</v>
      </c>
      <c r="B2501">
        <v>26</v>
      </c>
      <c r="C2501">
        <v>18.899999999999999</v>
      </c>
      <c r="D2501">
        <v>2</v>
      </c>
      <c r="E2501">
        <v>0</v>
      </c>
      <c r="F2501" s="5">
        <f>DetailTicketJuilletAout2021[[#This Row],[Qte]]*(DetailTicketJuilletAout2021[[#This Row],[PrixUnit]]*(1-DetailTicketJuilletAout2021[[#This Row],[Remise%]]))</f>
        <v>37.799999999999997</v>
      </c>
    </row>
    <row r="2502" spans="1:6" x14ac:dyDescent="0.25">
      <c r="A2502">
        <v>22212</v>
      </c>
      <c r="B2502">
        <v>36</v>
      </c>
      <c r="C2502">
        <v>11.59</v>
      </c>
      <c r="D2502">
        <v>2</v>
      </c>
      <c r="E2502">
        <v>0</v>
      </c>
      <c r="F2502" s="5">
        <f>DetailTicketJuilletAout2021[[#This Row],[Qte]]*(DetailTicketJuilletAout2021[[#This Row],[PrixUnit]]*(1-DetailTicketJuilletAout2021[[#This Row],[Remise%]]))</f>
        <v>23.18</v>
      </c>
    </row>
    <row r="2503" spans="1:6" x14ac:dyDescent="0.25">
      <c r="A2503">
        <v>22212</v>
      </c>
      <c r="B2503">
        <v>37</v>
      </c>
      <c r="C2503">
        <v>15.85</v>
      </c>
      <c r="D2503">
        <v>2</v>
      </c>
      <c r="E2503">
        <v>0</v>
      </c>
      <c r="F2503" s="5">
        <f>DetailTicketJuilletAout2021[[#This Row],[Qte]]*(DetailTicketJuilletAout2021[[#This Row],[PrixUnit]]*(1-DetailTicketJuilletAout2021[[#This Row],[Remise%]]))</f>
        <v>31.7</v>
      </c>
    </row>
    <row r="2504" spans="1:6" x14ac:dyDescent="0.25">
      <c r="A2504">
        <v>22212</v>
      </c>
      <c r="B2504">
        <v>72</v>
      </c>
      <c r="C2504">
        <v>21.19</v>
      </c>
      <c r="D2504">
        <v>2</v>
      </c>
      <c r="E2504">
        <v>0</v>
      </c>
      <c r="F2504" s="5">
        <f>DetailTicketJuilletAout2021[[#This Row],[Qte]]*(DetailTicketJuilletAout2021[[#This Row],[PrixUnit]]*(1-DetailTicketJuilletAout2021[[#This Row],[Remise%]]))</f>
        <v>42.38</v>
      </c>
    </row>
    <row r="2505" spans="1:6" x14ac:dyDescent="0.25">
      <c r="A2505">
        <v>22213</v>
      </c>
      <c r="B2505">
        <v>2</v>
      </c>
      <c r="C2505">
        <v>14.48</v>
      </c>
      <c r="D2505">
        <v>1</v>
      </c>
      <c r="E2505">
        <v>0</v>
      </c>
      <c r="F2505" s="5">
        <f>DetailTicketJuilletAout2021[[#This Row],[Qte]]*(DetailTicketJuilletAout2021[[#This Row],[PrixUnit]]*(1-DetailTicketJuilletAout2021[[#This Row],[Remise%]]))</f>
        <v>14.48</v>
      </c>
    </row>
    <row r="2506" spans="1:6" x14ac:dyDescent="0.25">
      <c r="A2506">
        <v>22213</v>
      </c>
      <c r="B2506">
        <v>31</v>
      </c>
      <c r="C2506">
        <v>9.4499999999999993</v>
      </c>
      <c r="D2506">
        <v>2</v>
      </c>
      <c r="E2506">
        <v>0.25</v>
      </c>
      <c r="F2506" s="5">
        <f>DetailTicketJuilletAout2021[[#This Row],[Qte]]*(DetailTicketJuilletAout2021[[#This Row],[PrixUnit]]*(1-DetailTicketJuilletAout2021[[#This Row],[Remise%]]))</f>
        <v>14.174999999999999</v>
      </c>
    </row>
    <row r="2507" spans="1:6" x14ac:dyDescent="0.25">
      <c r="A2507">
        <v>22213</v>
      </c>
      <c r="B2507">
        <v>42</v>
      </c>
      <c r="C2507">
        <v>10.67</v>
      </c>
      <c r="D2507">
        <v>2</v>
      </c>
      <c r="E2507">
        <v>0.25</v>
      </c>
      <c r="F2507" s="5">
        <f>DetailTicketJuilletAout2021[[#This Row],[Qte]]*(DetailTicketJuilletAout2021[[#This Row],[PrixUnit]]*(1-DetailTicketJuilletAout2021[[#This Row],[Remise%]]))</f>
        <v>16.004999999999999</v>
      </c>
    </row>
    <row r="2508" spans="1:6" x14ac:dyDescent="0.25">
      <c r="A2508">
        <v>22213</v>
      </c>
      <c r="B2508">
        <v>44</v>
      </c>
      <c r="C2508">
        <v>14.83</v>
      </c>
      <c r="D2508">
        <v>3</v>
      </c>
      <c r="E2508">
        <v>0</v>
      </c>
      <c r="F2508" s="5">
        <f>DetailTicketJuilletAout2021[[#This Row],[Qte]]*(DetailTicketJuilletAout2021[[#This Row],[PrixUnit]]*(1-DetailTicketJuilletAout2021[[#This Row],[Remise%]]))</f>
        <v>44.49</v>
      </c>
    </row>
    <row r="2509" spans="1:6" x14ac:dyDescent="0.25">
      <c r="A2509">
        <v>22213</v>
      </c>
      <c r="B2509">
        <v>46</v>
      </c>
      <c r="C2509">
        <v>9.15</v>
      </c>
      <c r="D2509">
        <v>1</v>
      </c>
      <c r="E2509">
        <v>0</v>
      </c>
      <c r="F2509" s="5">
        <f>DetailTicketJuilletAout2021[[#This Row],[Qte]]*(DetailTicketJuilletAout2021[[#This Row],[PrixUnit]]*(1-DetailTicketJuilletAout2021[[#This Row],[Remise%]]))</f>
        <v>9.15</v>
      </c>
    </row>
    <row r="2510" spans="1:6" x14ac:dyDescent="0.25">
      <c r="A2510">
        <v>22213</v>
      </c>
      <c r="B2510">
        <v>70</v>
      </c>
      <c r="C2510">
        <v>11.43</v>
      </c>
      <c r="D2510">
        <v>1</v>
      </c>
      <c r="E2510">
        <v>0</v>
      </c>
      <c r="F2510" s="5">
        <f>DetailTicketJuilletAout2021[[#This Row],[Qte]]*(DetailTicketJuilletAout2021[[#This Row],[PrixUnit]]*(1-DetailTicketJuilletAout2021[[#This Row],[Remise%]]))</f>
        <v>11.43</v>
      </c>
    </row>
    <row r="2511" spans="1:6" x14ac:dyDescent="0.25">
      <c r="A2511">
        <v>22213</v>
      </c>
      <c r="B2511">
        <v>78</v>
      </c>
      <c r="C2511">
        <v>16.77</v>
      </c>
      <c r="D2511">
        <v>2</v>
      </c>
      <c r="E2511">
        <v>0</v>
      </c>
      <c r="F2511" s="5">
        <f>DetailTicketJuilletAout2021[[#This Row],[Qte]]*(DetailTicketJuilletAout2021[[#This Row],[PrixUnit]]*(1-DetailTicketJuilletAout2021[[#This Row],[Remise%]]))</f>
        <v>33.54</v>
      </c>
    </row>
    <row r="2512" spans="1:6" x14ac:dyDescent="0.25">
      <c r="A2512">
        <v>22213</v>
      </c>
      <c r="B2512">
        <v>82</v>
      </c>
      <c r="C2512">
        <v>6.59</v>
      </c>
      <c r="D2512">
        <v>1</v>
      </c>
      <c r="E2512">
        <v>0</v>
      </c>
      <c r="F2512" s="5">
        <f>DetailTicketJuilletAout2021[[#This Row],[Qte]]*(DetailTicketJuilletAout2021[[#This Row],[PrixUnit]]*(1-DetailTicketJuilletAout2021[[#This Row],[Remise%]]))</f>
        <v>6.59</v>
      </c>
    </row>
    <row r="2513" spans="1:6" x14ac:dyDescent="0.25">
      <c r="A2513">
        <v>22213</v>
      </c>
      <c r="B2513">
        <v>598</v>
      </c>
      <c r="C2513">
        <v>7.24</v>
      </c>
      <c r="D2513">
        <v>1</v>
      </c>
      <c r="E2513">
        <v>0</v>
      </c>
      <c r="F2513" s="5">
        <f>DetailTicketJuilletAout2021[[#This Row],[Qte]]*(DetailTicketJuilletAout2021[[#This Row],[PrixUnit]]*(1-DetailTicketJuilletAout2021[[#This Row],[Remise%]]))</f>
        <v>7.24</v>
      </c>
    </row>
    <row r="2514" spans="1:6" x14ac:dyDescent="0.25">
      <c r="A2514">
        <v>22214</v>
      </c>
      <c r="B2514">
        <v>75</v>
      </c>
      <c r="C2514">
        <v>5.95</v>
      </c>
      <c r="D2514">
        <v>2</v>
      </c>
      <c r="E2514">
        <v>0.2</v>
      </c>
      <c r="F2514" s="5">
        <f>DetailTicketJuilletAout2021[[#This Row],[Qte]]*(DetailTicketJuilletAout2021[[#This Row],[PrixUnit]]*(1-DetailTicketJuilletAout2021[[#This Row],[Remise%]]))</f>
        <v>9.5200000000000014</v>
      </c>
    </row>
    <row r="2515" spans="1:6" x14ac:dyDescent="0.25">
      <c r="A2515">
        <v>22215</v>
      </c>
      <c r="B2515">
        <v>13</v>
      </c>
      <c r="C2515">
        <v>4.57</v>
      </c>
      <c r="D2515">
        <v>3</v>
      </c>
      <c r="E2515">
        <v>0.15</v>
      </c>
      <c r="F2515" s="5">
        <f>DetailTicketJuilletAout2021[[#This Row],[Qte]]*(DetailTicketJuilletAout2021[[#This Row],[PrixUnit]]*(1-DetailTicketJuilletAout2021[[#This Row],[Remise%]]))</f>
        <v>11.653500000000001</v>
      </c>
    </row>
    <row r="2516" spans="1:6" x14ac:dyDescent="0.25">
      <c r="A2516">
        <v>22215</v>
      </c>
      <c r="B2516">
        <v>57</v>
      </c>
      <c r="C2516">
        <v>14.94</v>
      </c>
      <c r="D2516">
        <v>3</v>
      </c>
      <c r="E2516">
        <v>0</v>
      </c>
      <c r="F2516" s="5">
        <f>DetailTicketJuilletAout2021[[#This Row],[Qte]]*(DetailTicketJuilletAout2021[[#This Row],[PrixUnit]]*(1-DetailTicketJuilletAout2021[[#This Row],[Remise%]]))</f>
        <v>44.82</v>
      </c>
    </row>
    <row r="2517" spans="1:6" x14ac:dyDescent="0.25">
      <c r="A2517">
        <v>22216</v>
      </c>
      <c r="B2517">
        <v>38</v>
      </c>
      <c r="C2517">
        <v>200.93</v>
      </c>
      <c r="D2517">
        <v>3</v>
      </c>
      <c r="E2517">
        <v>0</v>
      </c>
      <c r="F2517" s="5">
        <f>DetailTicketJuilletAout2021[[#This Row],[Qte]]*(DetailTicketJuilletAout2021[[#This Row],[PrixUnit]]*(1-DetailTicketJuilletAout2021[[#This Row],[Remise%]]))</f>
        <v>602.79</v>
      </c>
    </row>
    <row r="2518" spans="1:6" x14ac:dyDescent="0.25">
      <c r="A2518">
        <v>22217</v>
      </c>
      <c r="B2518">
        <v>7</v>
      </c>
      <c r="C2518">
        <v>22.87</v>
      </c>
      <c r="D2518">
        <v>2</v>
      </c>
      <c r="E2518">
        <v>0</v>
      </c>
      <c r="F2518" s="5">
        <f>DetailTicketJuilletAout2021[[#This Row],[Qte]]*(DetailTicketJuilletAout2021[[#This Row],[PrixUnit]]*(1-DetailTicketJuilletAout2021[[#This Row],[Remise%]]))</f>
        <v>45.74</v>
      </c>
    </row>
    <row r="2519" spans="1:6" x14ac:dyDescent="0.25">
      <c r="A2519">
        <v>22217</v>
      </c>
      <c r="B2519">
        <v>43</v>
      </c>
      <c r="C2519">
        <v>35.06</v>
      </c>
      <c r="D2519">
        <v>3</v>
      </c>
      <c r="E2519">
        <v>0</v>
      </c>
      <c r="F2519" s="5">
        <f>DetailTicketJuilletAout2021[[#This Row],[Qte]]*(DetailTicketJuilletAout2021[[#This Row],[PrixUnit]]*(1-DetailTicketJuilletAout2021[[#This Row],[Remise%]]))</f>
        <v>105.18</v>
      </c>
    </row>
    <row r="2520" spans="1:6" x14ac:dyDescent="0.25">
      <c r="A2520">
        <v>22218</v>
      </c>
      <c r="B2520">
        <v>1</v>
      </c>
      <c r="C2520">
        <v>13.72</v>
      </c>
      <c r="D2520">
        <v>3</v>
      </c>
      <c r="E2520">
        <v>0.25</v>
      </c>
      <c r="F2520" s="5">
        <f>DetailTicketJuilletAout2021[[#This Row],[Qte]]*(DetailTicketJuilletAout2021[[#This Row],[PrixUnit]]*(1-DetailTicketJuilletAout2021[[#This Row],[Remise%]]))</f>
        <v>30.870000000000005</v>
      </c>
    </row>
    <row r="2521" spans="1:6" x14ac:dyDescent="0.25">
      <c r="A2521">
        <v>22218</v>
      </c>
      <c r="B2521">
        <v>60</v>
      </c>
      <c r="C2521">
        <v>25.92</v>
      </c>
      <c r="D2521">
        <v>2</v>
      </c>
      <c r="E2521">
        <v>0.25</v>
      </c>
      <c r="F2521" s="5">
        <f>DetailTicketJuilletAout2021[[#This Row],[Qte]]*(DetailTicketJuilletAout2021[[#This Row],[PrixUnit]]*(1-DetailTicketJuilletAout2021[[#This Row],[Remise%]]))</f>
        <v>38.880000000000003</v>
      </c>
    </row>
    <row r="2522" spans="1:6" x14ac:dyDescent="0.25">
      <c r="A2522">
        <v>22219</v>
      </c>
      <c r="B2522">
        <v>2</v>
      </c>
      <c r="C2522">
        <v>14.48</v>
      </c>
      <c r="D2522">
        <v>2</v>
      </c>
      <c r="E2522">
        <v>0.25</v>
      </c>
      <c r="F2522" s="5">
        <f>DetailTicketJuilletAout2021[[#This Row],[Qte]]*(DetailTicketJuilletAout2021[[#This Row],[PrixUnit]]*(1-DetailTicketJuilletAout2021[[#This Row],[Remise%]]))</f>
        <v>21.72</v>
      </c>
    </row>
    <row r="2523" spans="1:6" x14ac:dyDescent="0.25">
      <c r="A2523">
        <v>22219</v>
      </c>
      <c r="B2523">
        <v>65</v>
      </c>
      <c r="C2523">
        <v>16.010000000000002</v>
      </c>
      <c r="D2523">
        <v>3</v>
      </c>
      <c r="E2523">
        <v>0</v>
      </c>
      <c r="F2523" s="5">
        <f>DetailTicketJuilletAout2021[[#This Row],[Qte]]*(DetailTicketJuilletAout2021[[#This Row],[PrixUnit]]*(1-DetailTicketJuilletAout2021[[#This Row],[Remise%]]))</f>
        <v>48.03</v>
      </c>
    </row>
    <row r="2524" spans="1:6" x14ac:dyDescent="0.25">
      <c r="A2524">
        <v>22219</v>
      </c>
      <c r="B2524">
        <v>74</v>
      </c>
      <c r="C2524">
        <v>7.62</v>
      </c>
      <c r="D2524">
        <v>3</v>
      </c>
      <c r="E2524">
        <v>0.25</v>
      </c>
      <c r="F2524" s="5">
        <f>DetailTicketJuilletAout2021[[#This Row],[Qte]]*(DetailTicketJuilletAout2021[[#This Row],[PrixUnit]]*(1-DetailTicketJuilletAout2021[[#This Row],[Remise%]]))</f>
        <v>17.145</v>
      </c>
    </row>
    <row r="2525" spans="1:6" x14ac:dyDescent="0.25">
      <c r="A2525">
        <v>22220</v>
      </c>
      <c r="B2525">
        <v>35</v>
      </c>
      <c r="C2525">
        <v>10.98</v>
      </c>
      <c r="D2525">
        <v>2</v>
      </c>
      <c r="E2525">
        <v>0</v>
      </c>
      <c r="F2525" s="5">
        <f>DetailTicketJuilletAout2021[[#This Row],[Qte]]*(DetailTicketJuilletAout2021[[#This Row],[PrixUnit]]*(1-DetailTicketJuilletAout2021[[#This Row],[Remise%]]))</f>
        <v>21.96</v>
      </c>
    </row>
    <row r="2526" spans="1:6" x14ac:dyDescent="0.25">
      <c r="A2526">
        <v>22220</v>
      </c>
      <c r="B2526">
        <v>55</v>
      </c>
      <c r="C2526">
        <v>14.64</v>
      </c>
      <c r="D2526">
        <v>3</v>
      </c>
      <c r="E2526">
        <v>0.1</v>
      </c>
      <c r="F2526" s="5">
        <f>DetailTicketJuilletAout2021[[#This Row],[Qte]]*(DetailTicketJuilletAout2021[[#This Row],[PrixUnit]]*(1-DetailTicketJuilletAout2021[[#This Row],[Remise%]]))</f>
        <v>39.527999999999999</v>
      </c>
    </row>
    <row r="2527" spans="1:6" x14ac:dyDescent="0.25">
      <c r="A2527">
        <v>22221</v>
      </c>
      <c r="B2527">
        <v>51</v>
      </c>
      <c r="C2527">
        <v>40.4</v>
      </c>
      <c r="D2527">
        <v>2</v>
      </c>
      <c r="E2527">
        <v>0</v>
      </c>
      <c r="F2527" s="5">
        <f>DetailTicketJuilletAout2021[[#This Row],[Qte]]*(DetailTicketJuilletAout2021[[#This Row],[PrixUnit]]*(1-DetailTicketJuilletAout2021[[#This Row],[Remise%]]))</f>
        <v>80.8</v>
      </c>
    </row>
    <row r="2528" spans="1:6" x14ac:dyDescent="0.25">
      <c r="A2528">
        <v>22221</v>
      </c>
      <c r="B2528">
        <v>60</v>
      </c>
      <c r="C2528">
        <v>25.92</v>
      </c>
      <c r="D2528">
        <v>3</v>
      </c>
      <c r="E2528">
        <v>0</v>
      </c>
      <c r="F2528" s="5">
        <f>DetailTicketJuilletAout2021[[#This Row],[Qte]]*(DetailTicketJuilletAout2021[[#This Row],[PrixUnit]]*(1-DetailTicketJuilletAout2021[[#This Row],[Remise%]]))</f>
        <v>77.760000000000005</v>
      </c>
    </row>
    <row r="2529" spans="1:6" x14ac:dyDescent="0.25">
      <c r="A2529">
        <v>22222</v>
      </c>
      <c r="B2529">
        <v>42</v>
      </c>
      <c r="C2529">
        <v>10.67</v>
      </c>
      <c r="D2529">
        <v>2</v>
      </c>
      <c r="E2529">
        <v>0</v>
      </c>
      <c r="F2529" s="5">
        <f>DetailTicketJuilletAout2021[[#This Row],[Qte]]*(DetailTicketJuilletAout2021[[#This Row],[PrixUnit]]*(1-DetailTicketJuilletAout2021[[#This Row],[Remise%]]))</f>
        <v>21.34</v>
      </c>
    </row>
    <row r="2530" spans="1:6" x14ac:dyDescent="0.25">
      <c r="A2530">
        <v>22223</v>
      </c>
      <c r="B2530">
        <v>41</v>
      </c>
      <c r="C2530">
        <v>7.32</v>
      </c>
      <c r="D2530">
        <v>3</v>
      </c>
      <c r="E2530">
        <v>0</v>
      </c>
      <c r="F2530" s="5">
        <f>DetailTicketJuilletAout2021[[#This Row],[Qte]]*(DetailTicketJuilletAout2021[[#This Row],[PrixUnit]]*(1-DetailTicketJuilletAout2021[[#This Row],[Remise%]]))</f>
        <v>21.96</v>
      </c>
    </row>
    <row r="2531" spans="1:6" x14ac:dyDescent="0.25">
      <c r="A2531">
        <v>22223</v>
      </c>
      <c r="B2531">
        <v>52</v>
      </c>
      <c r="C2531">
        <v>5.34</v>
      </c>
      <c r="D2531">
        <v>3</v>
      </c>
      <c r="E2531">
        <v>0</v>
      </c>
      <c r="F2531" s="5">
        <f>DetailTicketJuilletAout2021[[#This Row],[Qte]]*(DetailTicketJuilletAout2021[[#This Row],[PrixUnit]]*(1-DetailTicketJuilletAout2021[[#This Row],[Remise%]]))</f>
        <v>16.02</v>
      </c>
    </row>
    <row r="2532" spans="1:6" x14ac:dyDescent="0.25">
      <c r="A2532">
        <v>22223</v>
      </c>
      <c r="B2532">
        <v>55</v>
      </c>
      <c r="C2532">
        <v>18.29</v>
      </c>
      <c r="D2532">
        <v>3</v>
      </c>
      <c r="E2532">
        <v>0</v>
      </c>
      <c r="F2532" s="5">
        <f>DetailTicketJuilletAout2021[[#This Row],[Qte]]*(DetailTicketJuilletAout2021[[#This Row],[PrixUnit]]*(1-DetailTicketJuilletAout2021[[#This Row],[Remise%]]))</f>
        <v>54.87</v>
      </c>
    </row>
    <row r="2533" spans="1:6" x14ac:dyDescent="0.25">
      <c r="A2533">
        <v>22224</v>
      </c>
      <c r="B2533">
        <v>33</v>
      </c>
      <c r="C2533">
        <v>1.52</v>
      </c>
      <c r="D2533">
        <v>2</v>
      </c>
      <c r="E2533">
        <v>0</v>
      </c>
      <c r="F2533" s="5">
        <f>DetailTicketJuilletAout2021[[#This Row],[Qte]]*(DetailTicketJuilletAout2021[[#This Row],[PrixUnit]]*(1-DetailTicketJuilletAout2021[[#This Row],[Remise%]]))</f>
        <v>3.04</v>
      </c>
    </row>
    <row r="2534" spans="1:6" x14ac:dyDescent="0.25">
      <c r="A2534">
        <v>22225</v>
      </c>
      <c r="B2534">
        <v>6</v>
      </c>
      <c r="C2534">
        <v>19.059999999999999</v>
      </c>
      <c r="D2534">
        <v>3</v>
      </c>
      <c r="E2534">
        <v>0</v>
      </c>
      <c r="F2534" s="5">
        <f>DetailTicketJuilletAout2021[[#This Row],[Qte]]*(DetailTicketJuilletAout2021[[#This Row],[PrixUnit]]*(1-DetailTicketJuilletAout2021[[#This Row],[Remise%]]))</f>
        <v>57.179999999999993</v>
      </c>
    </row>
    <row r="2535" spans="1:6" x14ac:dyDescent="0.25">
      <c r="A2535">
        <v>22225</v>
      </c>
      <c r="B2535">
        <v>56</v>
      </c>
      <c r="C2535">
        <v>28.97</v>
      </c>
      <c r="D2535">
        <v>2</v>
      </c>
      <c r="E2535">
        <v>0</v>
      </c>
      <c r="F2535" s="5">
        <f>DetailTicketJuilletAout2021[[#This Row],[Qte]]*(DetailTicketJuilletAout2021[[#This Row],[PrixUnit]]*(1-DetailTicketJuilletAout2021[[#This Row],[Remise%]]))</f>
        <v>57.94</v>
      </c>
    </row>
    <row r="2536" spans="1:6" x14ac:dyDescent="0.25">
      <c r="A2536">
        <v>22225</v>
      </c>
      <c r="B2536">
        <v>68</v>
      </c>
      <c r="C2536">
        <v>9.4499999999999993</v>
      </c>
      <c r="D2536">
        <v>3</v>
      </c>
      <c r="E2536">
        <v>0</v>
      </c>
      <c r="F2536" s="5">
        <f>DetailTicketJuilletAout2021[[#This Row],[Qte]]*(DetailTicketJuilletAout2021[[#This Row],[PrixUnit]]*(1-DetailTicketJuilletAout2021[[#This Row],[Remise%]]))</f>
        <v>28.349999999999998</v>
      </c>
    </row>
    <row r="2537" spans="1:6" x14ac:dyDescent="0.25">
      <c r="A2537">
        <v>22226</v>
      </c>
      <c r="B2537">
        <v>27</v>
      </c>
      <c r="C2537">
        <v>26.83</v>
      </c>
      <c r="D2537">
        <v>3</v>
      </c>
      <c r="E2537">
        <v>0.25</v>
      </c>
      <c r="F2537" s="5">
        <f>DetailTicketJuilletAout2021[[#This Row],[Qte]]*(DetailTicketJuilletAout2021[[#This Row],[PrixUnit]]*(1-DetailTicketJuilletAout2021[[#This Row],[Remise%]]))</f>
        <v>60.367499999999993</v>
      </c>
    </row>
    <row r="2538" spans="1:6" x14ac:dyDescent="0.25">
      <c r="A2538">
        <v>22226</v>
      </c>
      <c r="B2538">
        <v>40</v>
      </c>
      <c r="C2538">
        <v>14.03</v>
      </c>
      <c r="D2538">
        <v>2</v>
      </c>
      <c r="E2538">
        <v>0</v>
      </c>
      <c r="F2538" s="5">
        <f>DetailTicketJuilletAout2021[[#This Row],[Qte]]*(DetailTicketJuilletAout2021[[#This Row],[PrixUnit]]*(1-DetailTicketJuilletAout2021[[#This Row],[Remise%]]))</f>
        <v>28.06</v>
      </c>
    </row>
    <row r="2539" spans="1:6" x14ac:dyDescent="0.25">
      <c r="A2539">
        <v>22226</v>
      </c>
      <c r="B2539">
        <v>44</v>
      </c>
      <c r="C2539">
        <v>11.89</v>
      </c>
      <c r="D2539">
        <v>2</v>
      </c>
      <c r="E2539">
        <v>0</v>
      </c>
      <c r="F2539" s="5">
        <f>DetailTicketJuilletAout2021[[#This Row],[Qte]]*(DetailTicketJuilletAout2021[[#This Row],[PrixUnit]]*(1-DetailTicketJuilletAout2021[[#This Row],[Remise%]]))</f>
        <v>23.78</v>
      </c>
    </row>
    <row r="2540" spans="1:6" x14ac:dyDescent="0.25">
      <c r="A2540">
        <v>22226</v>
      </c>
      <c r="B2540">
        <v>52</v>
      </c>
      <c r="C2540">
        <v>4.2699999999999996</v>
      </c>
      <c r="D2540">
        <v>2</v>
      </c>
      <c r="E2540">
        <v>0</v>
      </c>
      <c r="F2540" s="5">
        <f>DetailTicketJuilletAout2021[[#This Row],[Qte]]*(DetailTicketJuilletAout2021[[#This Row],[PrixUnit]]*(1-DetailTicketJuilletAout2021[[#This Row],[Remise%]]))</f>
        <v>8.5399999999999991</v>
      </c>
    </row>
    <row r="2541" spans="1:6" x14ac:dyDescent="0.25">
      <c r="A2541">
        <v>22226</v>
      </c>
      <c r="B2541">
        <v>54</v>
      </c>
      <c r="C2541">
        <v>4.57</v>
      </c>
      <c r="D2541">
        <v>3</v>
      </c>
      <c r="E2541">
        <v>0.1</v>
      </c>
      <c r="F2541" s="5">
        <f>DetailTicketJuilletAout2021[[#This Row],[Qte]]*(DetailTicketJuilletAout2021[[#This Row],[PrixUnit]]*(1-DetailTicketJuilletAout2021[[#This Row],[Remise%]]))</f>
        <v>12.339000000000002</v>
      </c>
    </row>
    <row r="2542" spans="1:6" x14ac:dyDescent="0.25">
      <c r="A2542">
        <v>22226</v>
      </c>
      <c r="B2542">
        <v>62</v>
      </c>
      <c r="C2542">
        <v>30.03</v>
      </c>
      <c r="D2542">
        <v>2</v>
      </c>
      <c r="E2542">
        <v>0</v>
      </c>
      <c r="F2542" s="5">
        <f>DetailTicketJuilletAout2021[[#This Row],[Qte]]*(DetailTicketJuilletAout2021[[#This Row],[PrixUnit]]*(1-DetailTicketJuilletAout2021[[#This Row],[Remise%]]))</f>
        <v>60.06</v>
      </c>
    </row>
    <row r="2543" spans="1:6" x14ac:dyDescent="0.25">
      <c r="A2543">
        <v>22226</v>
      </c>
      <c r="B2543">
        <v>65</v>
      </c>
      <c r="C2543">
        <v>12.81</v>
      </c>
      <c r="D2543">
        <v>2</v>
      </c>
      <c r="E2543">
        <v>0</v>
      </c>
      <c r="F2543" s="5">
        <f>DetailTicketJuilletAout2021[[#This Row],[Qte]]*(DetailTicketJuilletAout2021[[#This Row],[PrixUnit]]*(1-DetailTicketJuilletAout2021[[#This Row],[Remise%]]))</f>
        <v>25.62</v>
      </c>
    </row>
    <row r="2544" spans="1:6" x14ac:dyDescent="0.25">
      <c r="A2544">
        <v>22226</v>
      </c>
      <c r="B2544">
        <v>71</v>
      </c>
      <c r="C2544">
        <v>13.11</v>
      </c>
      <c r="D2544">
        <v>3</v>
      </c>
      <c r="E2544">
        <v>0</v>
      </c>
      <c r="F2544" s="5">
        <f>DetailTicketJuilletAout2021[[#This Row],[Qte]]*(DetailTicketJuilletAout2021[[#This Row],[PrixUnit]]*(1-DetailTicketJuilletAout2021[[#This Row],[Remise%]]))</f>
        <v>39.33</v>
      </c>
    </row>
    <row r="2545" spans="1:6" x14ac:dyDescent="0.25">
      <c r="A2545">
        <v>22227</v>
      </c>
      <c r="B2545">
        <v>10</v>
      </c>
      <c r="C2545">
        <v>23.63</v>
      </c>
      <c r="D2545">
        <v>3</v>
      </c>
      <c r="E2545">
        <v>0</v>
      </c>
      <c r="F2545" s="5">
        <f>DetailTicketJuilletAout2021[[#This Row],[Qte]]*(DetailTicketJuilletAout2021[[#This Row],[PrixUnit]]*(1-DetailTicketJuilletAout2021[[#This Row],[Remise%]]))</f>
        <v>70.89</v>
      </c>
    </row>
    <row r="2546" spans="1:6" x14ac:dyDescent="0.25">
      <c r="A2546">
        <v>22227</v>
      </c>
      <c r="B2546">
        <v>30</v>
      </c>
      <c r="C2546">
        <v>19.670000000000002</v>
      </c>
      <c r="D2546">
        <v>3</v>
      </c>
      <c r="E2546">
        <v>0</v>
      </c>
      <c r="F2546" s="5">
        <f>DetailTicketJuilletAout2021[[#This Row],[Qte]]*(DetailTicketJuilletAout2021[[#This Row],[PrixUnit]]*(1-DetailTicketJuilletAout2021[[#This Row],[Remise%]]))</f>
        <v>59.010000000000005</v>
      </c>
    </row>
    <row r="2547" spans="1:6" x14ac:dyDescent="0.25">
      <c r="A2547">
        <v>22227</v>
      </c>
      <c r="B2547">
        <v>43</v>
      </c>
      <c r="C2547">
        <v>35.06</v>
      </c>
      <c r="D2547">
        <v>3</v>
      </c>
      <c r="E2547">
        <v>0</v>
      </c>
      <c r="F2547" s="5">
        <f>DetailTicketJuilletAout2021[[#This Row],[Qte]]*(DetailTicketJuilletAout2021[[#This Row],[PrixUnit]]*(1-DetailTicketJuilletAout2021[[#This Row],[Remise%]]))</f>
        <v>105.18</v>
      </c>
    </row>
    <row r="2548" spans="1:6" x14ac:dyDescent="0.25">
      <c r="A2548">
        <v>22227</v>
      </c>
      <c r="B2548">
        <v>54</v>
      </c>
      <c r="C2548">
        <v>5.64</v>
      </c>
      <c r="D2548">
        <v>3</v>
      </c>
      <c r="E2548">
        <v>0</v>
      </c>
      <c r="F2548" s="5">
        <f>DetailTicketJuilletAout2021[[#This Row],[Qte]]*(DetailTicketJuilletAout2021[[#This Row],[PrixUnit]]*(1-DetailTicketJuilletAout2021[[#This Row],[Remise%]]))</f>
        <v>16.919999999999998</v>
      </c>
    </row>
    <row r="2549" spans="1:6" x14ac:dyDescent="0.25">
      <c r="A2549">
        <v>22228</v>
      </c>
      <c r="B2549">
        <v>19</v>
      </c>
      <c r="C2549">
        <v>7.01</v>
      </c>
      <c r="D2549">
        <v>3</v>
      </c>
      <c r="E2549">
        <v>0.25</v>
      </c>
      <c r="F2549" s="5">
        <f>DetailTicketJuilletAout2021[[#This Row],[Qte]]*(DetailTicketJuilletAout2021[[#This Row],[PrixUnit]]*(1-DetailTicketJuilletAout2021[[#This Row],[Remise%]]))</f>
        <v>15.772500000000001</v>
      </c>
    </row>
    <row r="2550" spans="1:6" x14ac:dyDescent="0.25">
      <c r="A2550">
        <v>22228</v>
      </c>
      <c r="B2550">
        <v>22</v>
      </c>
      <c r="C2550">
        <v>16.010000000000002</v>
      </c>
      <c r="D2550">
        <v>2</v>
      </c>
      <c r="E2550">
        <v>0.25</v>
      </c>
      <c r="F2550" s="5">
        <f>DetailTicketJuilletAout2021[[#This Row],[Qte]]*(DetailTicketJuilletAout2021[[#This Row],[PrixUnit]]*(1-DetailTicketJuilletAout2021[[#This Row],[Remise%]]))</f>
        <v>24.015000000000001</v>
      </c>
    </row>
    <row r="2551" spans="1:6" x14ac:dyDescent="0.25">
      <c r="A2551">
        <v>22229</v>
      </c>
      <c r="B2551">
        <v>30</v>
      </c>
      <c r="C2551">
        <v>19.670000000000002</v>
      </c>
      <c r="D2551">
        <v>3</v>
      </c>
      <c r="E2551">
        <v>0.25</v>
      </c>
      <c r="F2551" s="5">
        <f>DetailTicketJuilletAout2021[[#This Row],[Qte]]*(DetailTicketJuilletAout2021[[#This Row],[PrixUnit]]*(1-DetailTicketJuilletAout2021[[#This Row],[Remise%]]))</f>
        <v>44.257500000000007</v>
      </c>
    </row>
    <row r="2552" spans="1:6" x14ac:dyDescent="0.25">
      <c r="A2552">
        <v>22229</v>
      </c>
      <c r="B2552">
        <v>42</v>
      </c>
      <c r="C2552">
        <v>10.67</v>
      </c>
      <c r="D2552">
        <v>2</v>
      </c>
      <c r="E2552">
        <v>0</v>
      </c>
      <c r="F2552" s="5">
        <f>DetailTicketJuilletAout2021[[#This Row],[Qte]]*(DetailTicketJuilletAout2021[[#This Row],[PrixUnit]]*(1-DetailTicketJuilletAout2021[[#This Row],[Remise%]]))</f>
        <v>21.34</v>
      </c>
    </row>
    <row r="2553" spans="1:6" x14ac:dyDescent="0.25">
      <c r="A2553">
        <v>22230</v>
      </c>
      <c r="B2553">
        <v>17</v>
      </c>
      <c r="C2553">
        <v>29.73</v>
      </c>
      <c r="D2553">
        <v>2</v>
      </c>
      <c r="E2553">
        <v>0.1</v>
      </c>
      <c r="F2553" s="5">
        <f>DetailTicketJuilletAout2021[[#This Row],[Qte]]*(DetailTicketJuilletAout2021[[#This Row],[PrixUnit]]*(1-DetailTicketJuilletAout2021[[#This Row],[Remise%]]))</f>
        <v>53.514000000000003</v>
      </c>
    </row>
    <row r="2554" spans="1:6" x14ac:dyDescent="0.25">
      <c r="A2554">
        <v>22230</v>
      </c>
      <c r="B2554">
        <v>20</v>
      </c>
      <c r="C2554">
        <v>61.74</v>
      </c>
      <c r="D2554">
        <v>3</v>
      </c>
      <c r="E2554">
        <v>0.1</v>
      </c>
      <c r="F2554" s="5">
        <f>DetailTicketJuilletAout2021[[#This Row],[Qte]]*(DetailTicketJuilletAout2021[[#This Row],[PrixUnit]]*(1-DetailTicketJuilletAout2021[[#This Row],[Remise%]]))</f>
        <v>166.69800000000001</v>
      </c>
    </row>
    <row r="2555" spans="1:6" x14ac:dyDescent="0.25">
      <c r="A2555">
        <v>22230</v>
      </c>
      <c r="B2555">
        <v>37</v>
      </c>
      <c r="C2555">
        <v>19.82</v>
      </c>
      <c r="D2555">
        <v>3</v>
      </c>
      <c r="E2555">
        <v>0.1</v>
      </c>
      <c r="F2555" s="5">
        <f>DetailTicketJuilletAout2021[[#This Row],[Qte]]*(DetailTicketJuilletAout2021[[#This Row],[PrixUnit]]*(1-DetailTicketJuilletAout2021[[#This Row],[Remise%]]))</f>
        <v>53.514000000000003</v>
      </c>
    </row>
    <row r="2556" spans="1:6" x14ac:dyDescent="0.25">
      <c r="A2556">
        <v>22230</v>
      </c>
      <c r="B2556">
        <v>41</v>
      </c>
      <c r="C2556">
        <v>7.32</v>
      </c>
      <c r="D2556">
        <v>3</v>
      </c>
      <c r="E2556">
        <v>0.1</v>
      </c>
      <c r="F2556" s="5">
        <f>DetailTicketJuilletAout2021[[#This Row],[Qte]]*(DetailTicketJuilletAout2021[[#This Row],[PrixUnit]]*(1-DetailTicketJuilletAout2021[[#This Row],[Remise%]]))</f>
        <v>19.763999999999999</v>
      </c>
    </row>
    <row r="2557" spans="1:6" x14ac:dyDescent="0.25">
      <c r="A2557">
        <v>22231</v>
      </c>
      <c r="B2557">
        <v>25</v>
      </c>
      <c r="C2557">
        <v>8.5399999999999991</v>
      </c>
      <c r="D2557">
        <v>3</v>
      </c>
      <c r="E2557">
        <v>0.05</v>
      </c>
      <c r="F2557" s="5">
        <f>DetailTicketJuilletAout2021[[#This Row],[Qte]]*(DetailTicketJuilletAout2021[[#This Row],[PrixUnit]]*(1-DetailTicketJuilletAout2021[[#This Row],[Remise%]]))</f>
        <v>24.338999999999999</v>
      </c>
    </row>
    <row r="2558" spans="1:6" x14ac:dyDescent="0.25">
      <c r="A2558">
        <v>22231</v>
      </c>
      <c r="B2558">
        <v>42</v>
      </c>
      <c r="C2558">
        <v>8.5399999999999991</v>
      </c>
      <c r="D2558">
        <v>2</v>
      </c>
      <c r="E2558">
        <v>0.05</v>
      </c>
      <c r="F2558" s="5">
        <f>DetailTicketJuilletAout2021[[#This Row],[Qte]]*(DetailTicketJuilletAout2021[[#This Row],[PrixUnit]]*(1-DetailTicketJuilletAout2021[[#This Row],[Remise%]]))</f>
        <v>16.225999999999999</v>
      </c>
    </row>
    <row r="2559" spans="1:6" x14ac:dyDescent="0.25">
      <c r="A2559">
        <v>22232</v>
      </c>
      <c r="B2559">
        <v>9</v>
      </c>
      <c r="C2559">
        <v>73.94</v>
      </c>
      <c r="D2559">
        <v>3</v>
      </c>
      <c r="E2559">
        <v>0.25</v>
      </c>
      <c r="F2559" s="5">
        <f>DetailTicketJuilletAout2021[[#This Row],[Qte]]*(DetailTicketJuilletAout2021[[#This Row],[PrixUnit]]*(1-DetailTicketJuilletAout2021[[#This Row],[Remise%]]))</f>
        <v>166.36500000000001</v>
      </c>
    </row>
    <row r="2560" spans="1:6" x14ac:dyDescent="0.25">
      <c r="A2560">
        <v>22232</v>
      </c>
      <c r="B2560">
        <v>29</v>
      </c>
      <c r="C2560">
        <v>94.37</v>
      </c>
      <c r="D2560">
        <v>3</v>
      </c>
      <c r="E2560">
        <v>0</v>
      </c>
      <c r="F2560" s="5">
        <f>DetailTicketJuilletAout2021[[#This Row],[Qte]]*(DetailTicketJuilletAout2021[[#This Row],[PrixUnit]]*(1-DetailTicketJuilletAout2021[[#This Row],[Remise%]]))</f>
        <v>283.11</v>
      </c>
    </row>
    <row r="2561" spans="1:6" x14ac:dyDescent="0.25">
      <c r="A2561">
        <v>22232</v>
      </c>
      <c r="B2561">
        <v>36</v>
      </c>
      <c r="C2561">
        <v>14.48</v>
      </c>
      <c r="D2561">
        <v>3</v>
      </c>
      <c r="E2561">
        <v>0.25</v>
      </c>
      <c r="F2561" s="5">
        <f>DetailTicketJuilletAout2021[[#This Row],[Qte]]*(DetailTicketJuilletAout2021[[#This Row],[PrixUnit]]*(1-DetailTicketJuilletAout2021[[#This Row],[Remise%]]))</f>
        <v>32.58</v>
      </c>
    </row>
    <row r="2562" spans="1:6" x14ac:dyDescent="0.25">
      <c r="A2562">
        <v>22233</v>
      </c>
      <c r="B2562">
        <v>17</v>
      </c>
      <c r="C2562">
        <v>29.73</v>
      </c>
      <c r="D2562">
        <v>2</v>
      </c>
      <c r="E2562">
        <v>0.2</v>
      </c>
      <c r="F2562" s="5">
        <f>DetailTicketJuilletAout2021[[#This Row],[Qte]]*(DetailTicketJuilletAout2021[[#This Row],[PrixUnit]]*(1-DetailTicketJuilletAout2021[[#This Row],[Remise%]]))</f>
        <v>47.568000000000005</v>
      </c>
    </row>
    <row r="2563" spans="1:6" x14ac:dyDescent="0.25">
      <c r="A2563">
        <v>22233</v>
      </c>
      <c r="B2563">
        <v>26</v>
      </c>
      <c r="C2563">
        <v>23.78</v>
      </c>
      <c r="D2563">
        <v>3</v>
      </c>
      <c r="E2563">
        <v>0</v>
      </c>
      <c r="F2563" s="5">
        <f>DetailTicketJuilletAout2021[[#This Row],[Qte]]*(DetailTicketJuilletAout2021[[#This Row],[PrixUnit]]*(1-DetailTicketJuilletAout2021[[#This Row],[Remise%]]))</f>
        <v>71.34</v>
      </c>
    </row>
    <row r="2564" spans="1:6" x14ac:dyDescent="0.25">
      <c r="A2564">
        <v>22234</v>
      </c>
      <c r="B2564">
        <v>14</v>
      </c>
      <c r="C2564">
        <v>17.72</v>
      </c>
      <c r="D2564">
        <v>2</v>
      </c>
      <c r="E2564">
        <v>0</v>
      </c>
      <c r="F2564" s="5">
        <f>DetailTicketJuilletAout2021[[#This Row],[Qte]]*(DetailTicketJuilletAout2021[[#This Row],[PrixUnit]]*(1-DetailTicketJuilletAout2021[[#This Row],[Remise%]]))</f>
        <v>35.44</v>
      </c>
    </row>
    <row r="2565" spans="1:6" x14ac:dyDescent="0.25">
      <c r="A2565">
        <v>22234</v>
      </c>
      <c r="B2565">
        <v>48</v>
      </c>
      <c r="C2565">
        <v>9.7200000000000006</v>
      </c>
      <c r="D2565">
        <v>3</v>
      </c>
      <c r="E2565">
        <v>0.05</v>
      </c>
      <c r="F2565" s="5">
        <f>DetailTicketJuilletAout2021[[#This Row],[Qte]]*(DetailTicketJuilletAout2021[[#This Row],[PrixUnit]]*(1-DetailTicketJuilletAout2021[[#This Row],[Remise%]]))</f>
        <v>27.701999999999998</v>
      </c>
    </row>
    <row r="2566" spans="1:6" x14ac:dyDescent="0.25">
      <c r="A2566">
        <v>22234</v>
      </c>
      <c r="B2566">
        <v>58</v>
      </c>
      <c r="C2566">
        <v>14.48</v>
      </c>
      <c r="D2566">
        <v>3</v>
      </c>
      <c r="E2566">
        <v>0</v>
      </c>
      <c r="F2566" s="5">
        <f>DetailTicketJuilletAout2021[[#This Row],[Qte]]*(DetailTicketJuilletAout2021[[#This Row],[PrixUnit]]*(1-DetailTicketJuilletAout2021[[#This Row],[Remise%]]))</f>
        <v>43.44</v>
      </c>
    </row>
    <row r="2567" spans="1:6" x14ac:dyDescent="0.25">
      <c r="A2567">
        <v>22235</v>
      </c>
      <c r="B2567">
        <v>50</v>
      </c>
      <c r="C2567">
        <v>9.91</v>
      </c>
      <c r="D2567">
        <v>2</v>
      </c>
      <c r="E2567">
        <v>0</v>
      </c>
      <c r="F2567" s="5">
        <f>DetailTicketJuilletAout2021[[#This Row],[Qte]]*(DetailTicketJuilletAout2021[[#This Row],[PrixUnit]]*(1-DetailTicketJuilletAout2021[[#This Row],[Remise%]]))</f>
        <v>19.82</v>
      </c>
    </row>
    <row r="2568" spans="1:6" x14ac:dyDescent="0.25">
      <c r="A2568">
        <v>22235</v>
      </c>
      <c r="B2568">
        <v>63</v>
      </c>
      <c r="C2568">
        <v>26.83</v>
      </c>
      <c r="D2568">
        <v>2</v>
      </c>
      <c r="E2568">
        <v>0.25</v>
      </c>
      <c r="F2568" s="5">
        <f>DetailTicketJuilletAout2021[[#This Row],[Qte]]*(DetailTicketJuilletAout2021[[#This Row],[PrixUnit]]*(1-DetailTicketJuilletAout2021[[#This Row],[Remise%]]))</f>
        <v>40.244999999999997</v>
      </c>
    </row>
    <row r="2569" spans="1:6" x14ac:dyDescent="0.25">
      <c r="A2569">
        <v>22236</v>
      </c>
      <c r="B2569">
        <v>11</v>
      </c>
      <c r="C2569">
        <v>16.010000000000002</v>
      </c>
      <c r="D2569">
        <v>2</v>
      </c>
      <c r="E2569">
        <v>0</v>
      </c>
      <c r="F2569" s="5">
        <f>DetailTicketJuilletAout2021[[#This Row],[Qte]]*(DetailTicketJuilletAout2021[[#This Row],[PrixUnit]]*(1-DetailTicketJuilletAout2021[[#This Row],[Remise%]]))</f>
        <v>32.020000000000003</v>
      </c>
    </row>
    <row r="2570" spans="1:6" x14ac:dyDescent="0.25">
      <c r="A2570">
        <v>22236</v>
      </c>
      <c r="B2570">
        <v>52</v>
      </c>
      <c r="C2570">
        <v>5.34</v>
      </c>
      <c r="D2570">
        <v>3</v>
      </c>
      <c r="E2570">
        <v>0</v>
      </c>
      <c r="F2570" s="5">
        <f>DetailTicketJuilletAout2021[[#This Row],[Qte]]*(DetailTicketJuilletAout2021[[#This Row],[PrixUnit]]*(1-DetailTicketJuilletAout2021[[#This Row],[Remise%]]))</f>
        <v>16.02</v>
      </c>
    </row>
    <row r="2571" spans="1:6" x14ac:dyDescent="0.25">
      <c r="A2571">
        <v>22237</v>
      </c>
      <c r="B2571">
        <v>30</v>
      </c>
      <c r="C2571">
        <v>19.670000000000002</v>
      </c>
      <c r="D2571">
        <v>2</v>
      </c>
      <c r="E2571">
        <v>0</v>
      </c>
      <c r="F2571" s="5">
        <f>DetailTicketJuilletAout2021[[#This Row],[Qte]]*(DetailTicketJuilletAout2021[[#This Row],[PrixUnit]]*(1-DetailTicketJuilletAout2021[[#This Row],[Remise%]]))</f>
        <v>39.340000000000003</v>
      </c>
    </row>
    <row r="2572" spans="1:6" x14ac:dyDescent="0.25">
      <c r="A2572">
        <v>22237</v>
      </c>
      <c r="B2572">
        <v>60</v>
      </c>
      <c r="C2572">
        <v>25.92</v>
      </c>
      <c r="D2572">
        <v>3</v>
      </c>
      <c r="E2572">
        <v>0</v>
      </c>
      <c r="F2572" s="5">
        <f>DetailTicketJuilletAout2021[[#This Row],[Qte]]*(DetailTicketJuilletAout2021[[#This Row],[PrixUnit]]*(1-DetailTicketJuilletAout2021[[#This Row],[Remise%]]))</f>
        <v>77.760000000000005</v>
      </c>
    </row>
    <row r="2573" spans="1:6" x14ac:dyDescent="0.25">
      <c r="A2573">
        <v>22238</v>
      </c>
      <c r="B2573">
        <v>16</v>
      </c>
      <c r="C2573">
        <v>13.26</v>
      </c>
      <c r="D2573">
        <v>2</v>
      </c>
      <c r="E2573">
        <v>0</v>
      </c>
      <c r="F2573" s="5">
        <f>DetailTicketJuilletAout2021[[#This Row],[Qte]]*(DetailTicketJuilletAout2021[[#This Row],[PrixUnit]]*(1-DetailTicketJuilletAout2021[[#This Row],[Remise%]]))</f>
        <v>26.52</v>
      </c>
    </row>
    <row r="2574" spans="1:6" x14ac:dyDescent="0.25">
      <c r="A2574">
        <v>22238</v>
      </c>
      <c r="B2574">
        <v>25</v>
      </c>
      <c r="C2574">
        <v>10.67</v>
      </c>
      <c r="D2574">
        <v>2</v>
      </c>
      <c r="E2574">
        <v>0</v>
      </c>
      <c r="F2574" s="5">
        <f>DetailTicketJuilletAout2021[[#This Row],[Qte]]*(DetailTicketJuilletAout2021[[#This Row],[PrixUnit]]*(1-DetailTicketJuilletAout2021[[#This Row],[Remise%]]))</f>
        <v>21.34</v>
      </c>
    </row>
    <row r="2575" spans="1:6" x14ac:dyDescent="0.25">
      <c r="A2575">
        <v>22238</v>
      </c>
      <c r="B2575">
        <v>40</v>
      </c>
      <c r="C2575">
        <v>14.03</v>
      </c>
      <c r="D2575">
        <v>2</v>
      </c>
      <c r="E2575">
        <v>0</v>
      </c>
      <c r="F2575" s="5">
        <f>DetailTicketJuilletAout2021[[#This Row],[Qte]]*(DetailTicketJuilletAout2021[[#This Row],[PrixUnit]]*(1-DetailTicketJuilletAout2021[[#This Row],[Remise%]]))</f>
        <v>28.06</v>
      </c>
    </row>
    <row r="2576" spans="1:6" x14ac:dyDescent="0.25">
      <c r="A2576">
        <v>22239</v>
      </c>
      <c r="B2576">
        <v>2</v>
      </c>
      <c r="C2576">
        <v>11.59</v>
      </c>
      <c r="D2576">
        <v>2</v>
      </c>
      <c r="E2576">
        <v>0.2</v>
      </c>
      <c r="F2576" s="5">
        <f>DetailTicketJuilletAout2021[[#This Row],[Qte]]*(DetailTicketJuilletAout2021[[#This Row],[PrixUnit]]*(1-DetailTicketJuilletAout2021[[#This Row],[Remise%]]))</f>
        <v>18.544</v>
      </c>
    </row>
    <row r="2577" spans="1:6" x14ac:dyDescent="0.25">
      <c r="A2577">
        <v>22239</v>
      </c>
      <c r="B2577">
        <v>31</v>
      </c>
      <c r="C2577">
        <v>7.62</v>
      </c>
      <c r="D2577">
        <v>3</v>
      </c>
      <c r="E2577">
        <v>0.2</v>
      </c>
      <c r="F2577" s="5">
        <f>DetailTicketJuilletAout2021[[#This Row],[Qte]]*(DetailTicketJuilletAout2021[[#This Row],[PrixUnit]]*(1-DetailTicketJuilletAout2021[[#This Row],[Remise%]]))</f>
        <v>18.288</v>
      </c>
    </row>
    <row r="2578" spans="1:6" x14ac:dyDescent="0.25">
      <c r="A2578">
        <v>22239</v>
      </c>
      <c r="B2578">
        <v>36</v>
      </c>
      <c r="C2578">
        <v>11.59</v>
      </c>
      <c r="D2578">
        <v>2</v>
      </c>
      <c r="E2578">
        <v>0.2</v>
      </c>
      <c r="F2578" s="5">
        <f>DetailTicketJuilletAout2021[[#This Row],[Qte]]*(DetailTicketJuilletAout2021[[#This Row],[PrixUnit]]*(1-DetailTicketJuilletAout2021[[#This Row],[Remise%]]))</f>
        <v>18.544</v>
      </c>
    </row>
    <row r="2579" spans="1:6" x14ac:dyDescent="0.25">
      <c r="A2579">
        <v>22239</v>
      </c>
      <c r="B2579">
        <v>55</v>
      </c>
      <c r="C2579">
        <v>14.64</v>
      </c>
      <c r="D2579">
        <v>2</v>
      </c>
      <c r="E2579">
        <v>0.2</v>
      </c>
      <c r="F2579" s="5">
        <f>DetailTicketJuilletAout2021[[#This Row],[Qte]]*(DetailTicketJuilletAout2021[[#This Row],[PrixUnit]]*(1-DetailTicketJuilletAout2021[[#This Row],[Remise%]]))</f>
        <v>23.424000000000003</v>
      </c>
    </row>
    <row r="2580" spans="1:6" x14ac:dyDescent="0.25">
      <c r="A2580">
        <v>22240</v>
      </c>
      <c r="B2580">
        <v>59</v>
      </c>
      <c r="C2580">
        <v>41.92</v>
      </c>
      <c r="D2580">
        <v>3</v>
      </c>
      <c r="E2580">
        <v>0.05</v>
      </c>
      <c r="F2580" s="5">
        <f>DetailTicketJuilletAout2021[[#This Row],[Qte]]*(DetailTicketJuilletAout2021[[#This Row],[PrixUnit]]*(1-DetailTicketJuilletAout2021[[#This Row],[Remise%]]))</f>
        <v>119.47199999999999</v>
      </c>
    </row>
    <row r="2581" spans="1:6" x14ac:dyDescent="0.25">
      <c r="A2581">
        <v>22241</v>
      </c>
      <c r="B2581">
        <v>17</v>
      </c>
      <c r="C2581">
        <v>29.73</v>
      </c>
      <c r="D2581">
        <v>2</v>
      </c>
      <c r="E2581">
        <v>0</v>
      </c>
      <c r="F2581" s="5">
        <f>DetailTicketJuilletAout2021[[#This Row],[Qte]]*(DetailTicketJuilletAout2021[[#This Row],[PrixUnit]]*(1-DetailTicketJuilletAout2021[[#This Row],[Remise%]]))</f>
        <v>59.46</v>
      </c>
    </row>
    <row r="2582" spans="1:6" x14ac:dyDescent="0.25">
      <c r="A2582">
        <v>22241</v>
      </c>
      <c r="B2582">
        <v>18</v>
      </c>
      <c r="C2582">
        <v>47.56</v>
      </c>
      <c r="D2582">
        <v>2</v>
      </c>
      <c r="E2582">
        <v>0</v>
      </c>
      <c r="F2582" s="5">
        <f>DetailTicketJuilletAout2021[[#This Row],[Qte]]*(DetailTicketJuilletAout2021[[#This Row],[PrixUnit]]*(1-DetailTicketJuilletAout2021[[#This Row],[Remise%]]))</f>
        <v>95.12</v>
      </c>
    </row>
    <row r="2583" spans="1:6" x14ac:dyDescent="0.25">
      <c r="A2583">
        <v>22241</v>
      </c>
      <c r="B2583">
        <v>21</v>
      </c>
      <c r="C2583">
        <v>7.62</v>
      </c>
      <c r="D2583">
        <v>2</v>
      </c>
      <c r="E2583">
        <v>0</v>
      </c>
      <c r="F2583" s="5">
        <f>DetailTicketJuilletAout2021[[#This Row],[Qte]]*(DetailTicketJuilletAout2021[[#This Row],[PrixUnit]]*(1-DetailTicketJuilletAout2021[[#This Row],[Remise%]]))</f>
        <v>15.24</v>
      </c>
    </row>
    <row r="2584" spans="1:6" x14ac:dyDescent="0.25">
      <c r="A2584">
        <v>22241</v>
      </c>
      <c r="B2584">
        <v>33</v>
      </c>
      <c r="C2584">
        <v>1.83</v>
      </c>
      <c r="D2584">
        <v>2</v>
      </c>
      <c r="E2584">
        <v>0</v>
      </c>
      <c r="F2584" s="5">
        <f>DetailTicketJuilletAout2021[[#This Row],[Qte]]*(DetailTicketJuilletAout2021[[#This Row],[PrixUnit]]*(1-DetailTicketJuilletAout2021[[#This Row],[Remise%]]))</f>
        <v>3.66</v>
      </c>
    </row>
    <row r="2585" spans="1:6" x14ac:dyDescent="0.25">
      <c r="A2585">
        <v>22241</v>
      </c>
      <c r="B2585">
        <v>62</v>
      </c>
      <c r="C2585">
        <v>37.5</v>
      </c>
      <c r="D2585">
        <v>3</v>
      </c>
      <c r="E2585">
        <v>0</v>
      </c>
      <c r="F2585" s="5">
        <f>DetailTicketJuilletAout2021[[#This Row],[Qte]]*(DetailTicketJuilletAout2021[[#This Row],[PrixUnit]]*(1-DetailTicketJuilletAout2021[[#This Row],[Remise%]]))</f>
        <v>112.5</v>
      </c>
    </row>
    <row r="2586" spans="1:6" x14ac:dyDescent="0.25">
      <c r="A2586">
        <v>22242</v>
      </c>
      <c r="B2586">
        <v>21</v>
      </c>
      <c r="C2586">
        <v>6.1</v>
      </c>
      <c r="D2586">
        <v>3</v>
      </c>
      <c r="E2586">
        <v>0.1</v>
      </c>
      <c r="F2586" s="5">
        <f>DetailTicketJuilletAout2021[[#This Row],[Qte]]*(DetailTicketJuilletAout2021[[#This Row],[PrixUnit]]*(1-DetailTicketJuilletAout2021[[#This Row],[Remise%]]))</f>
        <v>16.47</v>
      </c>
    </row>
    <row r="2587" spans="1:6" x14ac:dyDescent="0.25">
      <c r="A2587">
        <v>22242</v>
      </c>
      <c r="B2587">
        <v>28</v>
      </c>
      <c r="C2587">
        <v>27.75</v>
      </c>
      <c r="D2587">
        <v>3</v>
      </c>
      <c r="E2587">
        <v>0.1</v>
      </c>
      <c r="F2587" s="5">
        <f>DetailTicketJuilletAout2021[[#This Row],[Qte]]*(DetailTicketJuilletAout2021[[#This Row],[PrixUnit]]*(1-DetailTicketJuilletAout2021[[#This Row],[Remise%]]))</f>
        <v>74.925000000000011</v>
      </c>
    </row>
    <row r="2588" spans="1:6" x14ac:dyDescent="0.25">
      <c r="A2588">
        <v>22242</v>
      </c>
      <c r="B2588">
        <v>57</v>
      </c>
      <c r="C2588">
        <v>11.89</v>
      </c>
      <c r="D2588">
        <v>2</v>
      </c>
      <c r="E2588">
        <v>0</v>
      </c>
      <c r="F2588" s="5">
        <f>DetailTicketJuilletAout2021[[#This Row],[Qte]]*(DetailTicketJuilletAout2021[[#This Row],[PrixUnit]]*(1-DetailTicketJuilletAout2021[[#This Row],[Remise%]]))</f>
        <v>23.78</v>
      </c>
    </row>
    <row r="2589" spans="1:6" x14ac:dyDescent="0.25">
      <c r="A2589">
        <v>22242</v>
      </c>
      <c r="B2589">
        <v>64</v>
      </c>
      <c r="C2589">
        <v>20.28</v>
      </c>
      <c r="D2589">
        <v>2</v>
      </c>
      <c r="E2589">
        <v>0.1</v>
      </c>
      <c r="F2589" s="5">
        <f>DetailTicketJuilletAout2021[[#This Row],[Qte]]*(DetailTicketJuilletAout2021[[#This Row],[PrixUnit]]*(1-DetailTicketJuilletAout2021[[#This Row],[Remise%]]))</f>
        <v>36.504000000000005</v>
      </c>
    </row>
    <row r="2590" spans="1:6" x14ac:dyDescent="0.25">
      <c r="A2590">
        <v>22243</v>
      </c>
      <c r="B2590">
        <v>36</v>
      </c>
      <c r="C2590">
        <v>11.59</v>
      </c>
      <c r="D2590">
        <v>2</v>
      </c>
      <c r="E2590">
        <v>0</v>
      </c>
      <c r="F2590" s="5">
        <f>DetailTicketJuilletAout2021[[#This Row],[Qte]]*(DetailTicketJuilletAout2021[[#This Row],[PrixUnit]]*(1-DetailTicketJuilletAout2021[[#This Row],[Remise%]]))</f>
        <v>23.18</v>
      </c>
    </row>
    <row r="2591" spans="1:6" x14ac:dyDescent="0.25">
      <c r="A2591">
        <v>22243</v>
      </c>
      <c r="B2591">
        <v>43</v>
      </c>
      <c r="C2591">
        <v>28.05</v>
      </c>
      <c r="D2591">
        <v>2</v>
      </c>
      <c r="E2591">
        <v>0</v>
      </c>
      <c r="F2591" s="5">
        <f>DetailTicketJuilletAout2021[[#This Row],[Qte]]*(DetailTicketJuilletAout2021[[#This Row],[PrixUnit]]*(1-DetailTicketJuilletAout2021[[#This Row],[Remise%]]))</f>
        <v>56.1</v>
      </c>
    </row>
    <row r="2592" spans="1:6" x14ac:dyDescent="0.25">
      <c r="A2592">
        <v>22244</v>
      </c>
      <c r="B2592">
        <v>47</v>
      </c>
      <c r="C2592">
        <v>7.32</v>
      </c>
      <c r="D2592">
        <v>3</v>
      </c>
      <c r="E2592">
        <v>0</v>
      </c>
      <c r="F2592" s="5">
        <f>DetailTicketJuilletAout2021[[#This Row],[Qte]]*(DetailTicketJuilletAout2021[[#This Row],[PrixUnit]]*(1-DetailTicketJuilletAout2021[[#This Row],[Remise%]]))</f>
        <v>21.96</v>
      </c>
    </row>
    <row r="2593" spans="1:6" x14ac:dyDescent="0.25">
      <c r="A2593">
        <v>22245</v>
      </c>
      <c r="B2593">
        <v>35</v>
      </c>
      <c r="C2593">
        <v>13.72</v>
      </c>
      <c r="D2593">
        <v>3</v>
      </c>
      <c r="E2593">
        <v>0</v>
      </c>
      <c r="F2593" s="5">
        <f>DetailTicketJuilletAout2021[[#This Row],[Qte]]*(DetailTicketJuilletAout2021[[#This Row],[PrixUnit]]*(1-DetailTicketJuilletAout2021[[#This Row],[Remise%]]))</f>
        <v>41.160000000000004</v>
      </c>
    </row>
    <row r="2594" spans="1:6" x14ac:dyDescent="0.25">
      <c r="A2594">
        <v>22245</v>
      </c>
      <c r="B2594">
        <v>63</v>
      </c>
      <c r="C2594">
        <v>33.54</v>
      </c>
      <c r="D2594">
        <v>2</v>
      </c>
      <c r="E2594">
        <v>0</v>
      </c>
      <c r="F2594" s="5">
        <f>DetailTicketJuilletAout2021[[#This Row],[Qte]]*(DetailTicketJuilletAout2021[[#This Row],[PrixUnit]]*(1-DetailTicketJuilletAout2021[[#This Row],[Remise%]]))</f>
        <v>67.08</v>
      </c>
    </row>
    <row r="2595" spans="1:6" x14ac:dyDescent="0.25">
      <c r="A2595">
        <v>22246</v>
      </c>
      <c r="B2595">
        <v>26</v>
      </c>
      <c r="C2595">
        <v>23.78</v>
      </c>
      <c r="D2595">
        <v>3</v>
      </c>
      <c r="E2595">
        <v>0</v>
      </c>
      <c r="F2595" s="5">
        <f>DetailTicketJuilletAout2021[[#This Row],[Qte]]*(DetailTicketJuilletAout2021[[#This Row],[PrixUnit]]*(1-DetailTicketJuilletAout2021[[#This Row],[Remise%]]))</f>
        <v>71.34</v>
      </c>
    </row>
    <row r="2596" spans="1:6" x14ac:dyDescent="0.25">
      <c r="A2596">
        <v>22246</v>
      </c>
      <c r="B2596">
        <v>35</v>
      </c>
      <c r="C2596">
        <v>13.72</v>
      </c>
      <c r="D2596">
        <v>2</v>
      </c>
      <c r="E2596">
        <v>0</v>
      </c>
      <c r="F2596" s="5">
        <f>DetailTicketJuilletAout2021[[#This Row],[Qte]]*(DetailTicketJuilletAout2021[[#This Row],[PrixUnit]]*(1-DetailTicketJuilletAout2021[[#This Row],[Remise%]]))</f>
        <v>27.44</v>
      </c>
    </row>
    <row r="2597" spans="1:6" x14ac:dyDescent="0.25">
      <c r="A2597">
        <v>22246</v>
      </c>
      <c r="B2597">
        <v>77</v>
      </c>
      <c r="C2597">
        <v>9.91</v>
      </c>
      <c r="D2597">
        <v>2</v>
      </c>
      <c r="E2597">
        <v>0</v>
      </c>
      <c r="F2597" s="5">
        <f>DetailTicketJuilletAout2021[[#This Row],[Qte]]*(DetailTicketJuilletAout2021[[#This Row],[PrixUnit]]*(1-DetailTicketJuilletAout2021[[#This Row],[Remise%]]))</f>
        <v>19.82</v>
      </c>
    </row>
    <row r="2598" spans="1:6" x14ac:dyDescent="0.25">
      <c r="A2598">
        <v>22247</v>
      </c>
      <c r="B2598">
        <v>32</v>
      </c>
      <c r="C2598">
        <v>24.39</v>
      </c>
      <c r="D2598">
        <v>3</v>
      </c>
      <c r="E2598">
        <v>0</v>
      </c>
      <c r="F2598" s="5">
        <f>DetailTicketJuilletAout2021[[#This Row],[Qte]]*(DetailTicketJuilletAout2021[[#This Row],[PrixUnit]]*(1-DetailTicketJuilletAout2021[[#This Row],[Remise%]]))</f>
        <v>73.17</v>
      </c>
    </row>
    <row r="2599" spans="1:6" x14ac:dyDescent="0.25">
      <c r="A2599">
        <v>22247</v>
      </c>
      <c r="B2599">
        <v>46</v>
      </c>
      <c r="C2599">
        <v>9.15</v>
      </c>
      <c r="D2599">
        <v>2</v>
      </c>
      <c r="E2599">
        <v>0.25</v>
      </c>
      <c r="F2599" s="5">
        <f>DetailTicketJuilletAout2021[[#This Row],[Qte]]*(DetailTicketJuilletAout2021[[#This Row],[PrixUnit]]*(1-DetailTicketJuilletAout2021[[#This Row],[Remise%]]))</f>
        <v>13.725000000000001</v>
      </c>
    </row>
    <row r="2600" spans="1:6" x14ac:dyDescent="0.25">
      <c r="A2600">
        <v>22247</v>
      </c>
      <c r="B2600">
        <v>52</v>
      </c>
      <c r="C2600">
        <v>5.34</v>
      </c>
      <c r="D2600">
        <v>2</v>
      </c>
      <c r="E2600">
        <v>0.25</v>
      </c>
      <c r="F2600" s="5">
        <f>DetailTicketJuilletAout2021[[#This Row],[Qte]]*(DetailTicketJuilletAout2021[[#This Row],[PrixUnit]]*(1-DetailTicketJuilletAout2021[[#This Row],[Remise%]]))</f>
        <v>8.01</v>
      </c>
    </row>
    <row r="2601" spans="1:6" x14ac:dyDescent="0.25">
      <c r="A2601">
        <v>22248</v>
      </c>
      <c r="B2601">
        <v>24</v>
      </c>
      <c r="C2601">
        <v>3.35</v>
      </c>
      <c r="D2601">
        <v>3</v>
      </c>
      <c r="E2601">
        <v>0</v>
      </c>
      <c r="F2601" s="5">
        <f>DetailTicketJuilletAout2021[[#This Row],[Qte]]*(DetailTicketJuilletAout2021[[#This Row],[PrixUnit]]*(1-DetailTicketJuilletAout2021[[#This Row],[Remise%]]))</f>
        <v>10.050000000000001</v>
      </c>
    </row>
    <row r="2602" spans="1:6" x14ac:dyDescent="0.25">
      <c r="A2602">
        <v>22248</v>
      </c>
      <c r="B2602">
        <v>61</v>
      </c>
      <c r="C2602">
        <v>21.65</v>
      </c>
      <c r="D2602">
        <v>3</v>
      </c>
      <c r="E2602">
        <v>0</v>
      </c>
      <c r="F2602" s="5">
        <f>DetailTicketJuilletAout2021[[#This Row],[Qte]]*(DetailTicketJuilletAout2021[[#This Row],[PrixUnit]]*(1-DetailTicketJuilletAout2021[[#This Row],[Remise%]]))</f>
        <v>64.949999999999989</v>
      </c>
    </row>
    <row r="2603" spans="1:6" x14ac:dyDescent="0.25">
      <c r="A2603">
        <v>22248</v>
      </c>
      <c r="B2603">
        <v>74</v>
      </c>
      <c r="C2603">
        <v>7.62</v>
      </c>
      <c r="D2603">
        <v>2</v>
      </c>
      <c r="E2603">
        <v>0</v>
      </c>
      <c r="F2603" s="5">
        <f>DetailTicketJuilletAout2021[[#This Row],[Qte]]*(DetailTicketJuilletAout2021[[#This Row],[PrixUnit]]*(1-DetailTicketJuilletAout2021[[#This Row],[Remise%]]))</f>
        <v>15.24</v>
      </c>
    </row>
    <row r="2604" spans="1:6" x14ac:dyDescent="0.25">
      <c r="A2604">
        <v>22248</v>
      </c>
      <c r="B2604">
        <v>75</v>
      </c>
      <c r="C2604">
        <v>5.95</v>
      </c>
      <c r="D2604">
        <v>2</v>
      </c>
      <c r="E2604">
        <v>0</v>
      </c>
      <c r="F2604" s="5">
        <f>DetailTicketJuilletAout2021[[#This Row],[Qte]]*(DetailTicketJuilletAout2021[[#This Row],[PrixUnit]]*(1-DetailTicketJuilletAout2021[[#This Row],[Remise%]]))</f>
        <v>11.9</v>
      </c>
    </row>
    <row r="2605" spans="1:6" x14ac:dyDescent="0.25">
      <c r="A2605">
        <v>22249</v>
      </c>
      <c r="B2605">
        <v>65</v>
      </c>
      <c r="C2605">
        <v>12.81</v>
      </c>
      <c r="D2605">
        <v>3</v>
      </c>
      <c r="E2605">
        <v>0.1</v>
      </c>
      <c r="F2605" s="5">
        <f>DetailTicketJuilletAout2021[[#This Row],[Qte]]*(DetailTicketJuilletAout2021[[#This Row],[PrixUnit]]*(1-DetailTicketJuilletAout2021[[#This Row],[Remise%]]))</f>
        <v>34.587000000000003</v>
      </c>
    </row>
    <row r="2606" spans="1:6" x14ac:dyDescent="0.25">
      <c r="A2606">
        <v>22249</v>
      </c>
      <c r="B2606">
        <v>66</v>
      </c>
      <c r="C2606">
        <v>10.37</v>
      </c>
      <c r="D2606">
        <v>3</v>
      </c>
      <c r="E2606">
        <v>0.1</v>
      </c>
      <c r="F2606" s="5">
        <f>DetailTicketJuilletAout2021[[#This Row],[Qte]]*(DetailTicketJuilletAout2021[[#This Row],[PrixUnit]]*(1-DetailTicketJuilletAout2021[[#This Row],[Remise%]]))</f>
        <v>27.999000000000002</v>
      </c>
    </row>
    <row r="2607" spans="1:6" x14ac:dyDescent="0.25">
      <c r="A2607">
        <v>22249</v>
      </c>
      <c r="B2607">
        <v>69</v>
      </c>
      <c r="C2607">
        <v>21.95</v>
      </c>
      <c r="D2607">
        <v>3</v>
      </c>
      <c r="E2607">
        <v>0.1</v>
      </c>
      <c r="F2607" s="5">
        <f>DetailTicketJuilletAout2021[[#This Row],[Qte]]*(DetailTicketJuilletAout2021[[#This Row],[PrixUnit]]*(1-DetailTicketJuilletAout2021[[#This Row],[Remise%]]))</f>
        <v>59.265000000000001</v>
      </c>
    </row>
    <row r="2608" spans="1:6" x14ac:dyDescent="0.25">
      <c r="A2608">
        <v>22250</v>
      </c>
      <c r="B2608">
        <v>56</v>
      </c>
      <c r="C2608">
        <v>23.17</v>
      </c>
      <c r="D2608">
        <v>2</v>
      </c>
      <c r="E2608">
        <v>0</v>
      </c>
      <c r="F2608" s="5">
        <f>DetailTicketJuilletAout2021[[#This Row],[Qte]]*(DetailTicketJuilletAout2021[[#This Row],[PrixUnit]]*(1-DetailTicketJuilletAout2021[[#This Row],[Remise%]]))</f>
        <v>46.34</v>
      </c>
    </row>
    <row r="2609" spans="1:6" x14ac:dyDescent="0.25">
      <c r="A2609">
        <v>22251</v>
      </c>
      <c r="B2609">
        <v>1</v>
      </c>
      <c r="C2609">
        <v>10.98</v>
      </c>
      <c r="D2609">
        <v>2</v>
      </c>
      <c r="E2609">
        <v>0</v>
      </c>
      <c r="F2609" s="5">
        <f>DetailTicketJuilletAout2021[[#This Row],[Qte]]*(DetailTicketJuilletAout2021[[#This Row],[PrixUnit]]*(1-DetailTicketJuilletAout2021[[#This Row],[Remise%]]))</f>
        <v>21.96</v>
      </c>
    </row>
    <row r="2610" spans="1:6" x14ac:dyDescent="0.25">
      <c r="A2610">
        <v>22252</v>
      </c>
      <c r="B2610">
        <v>10</v>
      </c>
      <c r="C2610">
        <v>23.63</v>
      </c>
      <c r="D2610">
        <v>3</v>
      </c>
      <c r="E2610">
        <v>0.1</v>
      </c>
      <c r="F2610" s="5">
        <f>DetailTicketJuilletAout2021[[#This Row],[Qte]]*(DetailTicketJuilletAout2021[[#This Row],[PrixUnit]]*(1-DetailTicketJuilletAout2021[[#This Row],[Remise%]]))</f>
        <v>63.801000000000002</v>
      </c>
    </row>
    <row r="2611" spans="1:6" x14ac:dyDescent="0.25">
      <c r="A2611">
        <v>22252</v>
      </c>
      <c r="B2611">
        <v>28</v>
      </c>
      <c r="C2611">
        <v>34.76</v>
      </c>
      <c r="D2611">
        <v>3</v>
      </c>
      <c r="E2611">
        <v>0.1</v>
      </c>
      <c r="F2611" s="5">
        <f>DetailTicketJuilletAout2021[[#This Row],[Qte]]*(DetailTicketJuilletAout2021[[#This Row],[PrixUnit]]*(1-DetailTicketJuilletAout2021[[#This Row],[Remise%]]))</f>
        <v>93.852000000000004</v>
      </c>
    </row>
    <row r="2612" spans="1:6" x14ac:dyDescent="0.25">
      <c r="A2612">
        <v>22252</v>
      </c>
      <c r="B2612">
        <v>34</v>
      </c>
      <c r="C2612">
        <v>10.67</v>
      </c>
      <c r="D2612">
        <v>3</v>
      </c>
      <c r="E2612">
        <v>0</v>
      </c>
      <c r="F2612" s="5">
        <f>DetailTicketJuilletAout2021[[#This Row],[Qte]]*(DetailTicketJuilletAout2021[[#This Row],[PrixUnit]]*(1-DetailTicketJuilletAout2021[[#This Row],[Remise%]]))</f>
        <v>32.01</v>
      </c>
    </row>
    <row r="2613" spans="1:6" x14ac:dyDescent="0.25">
      <c r="A2613">
        <v>22253</v>
      </c>
      <c r="B2613">
        <v>64</v>
      </c>
      <c r="C2613">
        <v>20.28</v>
      </c>
      <c r="D2613">
        <v>3</v>
      </c>
      <c r="E2613">
        <v>0</v>
      </c>
      <c r="F2613" s="5">
        <f>DetailTicketJuilletAout2021[[#This Row],[Qte]]*(DetailTicketJuilletAout2021[[#This Row],[PrixUnit]]*(1-DetailTicketJuilletAout2021[[#This Row],[Remise%]]))</f>
        <v>60.84</v>
      </c>
    </row>
    <row r="2614" spans="1:6" x14ac:dyDescent="0.25">
      <c r="A2614">
        <v>22253</v>
      </c>
      <c r="B2614">
        <v>68</v>
      </c>
      <c r="C2614">
        <v>7.62</v>
      </c>
      <c r="D2614">
        <v>3</v>
      </c>
      <c r="E2614">
        <v>0.05</v>
      </c>
      <c r="F2614" s="5">
        <f>DetailTicketJuilletAout2021[[#This Row],[Qte]]*(DetailTicketJuilletAout2021[[#This Row],[PrixUnit]]*(1-DetailTicketJuilletAout2021[[#This Row],[Remise%]]))</f>
        <v>21.716999999999999</v>
      </c>
    </row>
    <row r="2615" spans="1:6" x14ac:dyDescent="0.25">
      <c r="A2615">
        <v>22253</v>
      </c>
      <c r="B2615">
        <v>76</v>
      </c>
      <c r="C2615">
        <v>10.98</v>
      </c>
      <c r="D2615">
        <v>3</v>
      </c>
      <c r="E2615">
        <v>0</v>
      </c>
      <c r="F2615" s="5">
        <f>DetailTicketJuilletAout2021[[#This Row],[Qte]]*(DetailTicketJuilletAout2021[[#This Row],[PrixUnit]]*(1-DetailTicketJuilletAout2021[[#This Row],[Remise%]]))</f>
        <v>32.94</v>
      </c>
    </row>
    <row r="2616" spans="1:6" x14ac:dyDescent="0.25">
      <c r="A2616">
        <v>22254</v>
      </c>
      <c r="B2616">
        <v>50</v>
      </c>
      <c r="C2616">
        <v>12.35</v>
      </c>
      <c r="D2616">
        <v>2</v>
      </c>
      <c r="E2616">
        <v>0</v>
      </c>
      <c r="F2616" s="5">
        <f>DetailTicketJuilletAout2021[[#This Row],[Qte]]*(DetailTicketJuilletAout2021[[#This Row],[PrixUnit]]*(1-DetailTicketJuilletAout2021[[#This Row],[Remise%]]))</f>
        <v>24.7</v>
      </c>
    </row>
    <row r="2617" spans="1:6" x14ac:dyDescent="0.25">
      <c r="A2617">
        <v>22255</v>
      </c>
      <c r="B2617">
        <v>13</v>
      </c>
      <c r="C2617">
        <v>4.57</v>
      </c>
      <c r="D2617">
        <v>3</v>
      </c>
      <c r="E2617">
        <v>0</v>
      </c>
      <c r="F2617" s="5">
        <f>DetailTicketJuilletAout2021[[#This Row],[Qte]]*(DetailTicketJuilletAout2021[[#This Row],[PrixUnit]]*(1-DetailTicketJuilletAout2021[[#This Row],[Remise%]]))</f>
        <v>13.71</v>
      </c>
    </row>
    <row r="2618" spans="1:6" x14ac:dyDescent="0.25">
      <c r="A2618">
        <v>22255</v>
      </c>
      <c r="B2618">
        <v>25</v>
      </c>
      <c r="C2618">
        <v>10.67</v>
      </c>
      <c r="D2618">
        <v>3</v>
      </c>
      <c r="E2618">
        <v>0</v>
      </c>
      <c r="F2618" s="5">
        <f>DetailTicketJuilletAout2021[[#This Row],[Qte]]*(DetailTicketJuilletAout2021[[#This Row],[PrixUnit]]*(1-DetailTicketJuilletAout2021[[#This Row],[Remise%]]))</f>
        <v>32.01</v>
      </c>
    </row>
    <row r="2619" spans="1:6" x14ac:dyDescent="0.25">
      <c r="A2619">
        <v>22255</v>
      </c>
      <c r="B2619">
        <v>70</v>
      </c>
      <c r="C2619">
        <v>11.43</v>
      </c>
      <c r="D2619">
        <v>3</v>
      </c>
      <c r="E2619">
        <v>0</v>
      </c>
      <c r="F2619" s="5">
        <f>DetailTicketJuilletAout2021[[#This Row],[Qte]]*(DetailTicketJuilletAout2021[[#This Row],[PrixUnit]]*(1-DetailTicketJuilletAout2021[[#This Row],[Remise%]]))</f>
        <v>34.29</v>
      </c>
    </row>
    <row r="2620" spans="1:6" x14ac:dyDescent="0.25">
      <c r="A2620">
        <v>22256</v>
      </c>
      <c r="B2620">
        <v>56</v>
      </c>
      <c r="C2620">
        <v>23.17</v>
      </c>
      <c r="D2620">
        <v>3</v>
      </c>
      <c r="E2620">
        <v>0</v>
      </c>
      <c r="F2620" s="5">
        <f>DetailTicketJuilletAout2021[[#This Row],[Qte]]*(DetailTicketJuilletAout2021[[#This Row],[PrixUnit]]*(1-DetailTicketJuilletAout2021[[#This Row],[Remise%]]))</f>
        <v>69.510000000000005</v>
      </c>
    </row>
    <row r="2621" spans="1:6" x14ac:dyDescent="0.25">
      <c r="A2621">
        <v>22257</v>
      </c>
      <c r="B2621">
        <v>52</v>
      </c>
      <c r="C2621">
        <v>5.34</v>
      </c>
      <c r="D2621">
        <v>2</v>
      </c>
      <c r="E2621">
        <v>0</v>
      </c>
      <c r="F2621" s="5">
        <f>DetailTicketJuilletAout2021[[#This Row],[Qte]]*(DetailTicketJuilletAout2021[[#This Row],[PrixUnit]]*(1-DetailTicketJuilletAout2021[[#This Row],[Remise%]]))</f>
        <v>10.68</v>
      </c>
    </row>
    <row r="2622" spans="1:6" x14ac:dyDescent="0.25">
      <c r="A2622">
        <v>22258</v>
      </c>
      <c r="B2622">
        <v>41</v>
      </c>
      <c r="C2622">
        <v>7.32</v>
      </c>
      <c r="D2622">
        <v>2</v>
      </c>
      <c r="E2622">
        <v>0.05</v>
      </c>
      <c r="F2622" s="5">
        <f>DetailTicketJuilletAout2021[[#This Row],[Qte]]*(DetailTicketJuilletAout2021[[#This Row],[PrixUnit]]*(1-DetailTicketJuilletAout2021[[#This Row],[Remise%]]))</f>
        <v>13.907999999999999</v>
      </c>
    </row>
    <row r="2623" spans="1:6" x14ac:dyDescent="0.25">
      <c r="A2623">
        <v>22258</v>
      </c>
      <c r="B2623">
        <v>51</v>
      </c>
      <c r="C2623">
        <v>40.4</v>
      </c>
      <c r="D2623">
        <v>3</v>
      </c>
      <c r="E2623">
        <v>0.05</v>
      </c>
      <c r="F2623" s="5">
        <f>DetailTicketJuilletAout2021[[#This Row],[Qte]]*(DetailTicketJuilletAout2021[[#This Row],[PrixUnit]]*(1-DetailTicketJuilletAout2021[[#This Row],[Remise%]]))</f>
        <v>115.13999999999999</v>
      </c>
    </row>
    <row r="2624" spans="1:6" x14ac:dyDescent="0.25">
      <c r="A2624">
        <v>22258</v>
      </c>
      <c r="B2624">
        <v>77</v>
      </c>
      <c r="C2624">
        <v>9.91</v>
      </c>
      <c r="D2624">
        <v>2</v>
      </c>
      <c r="E2624">
        <v>0.05</v>
      </c>
      <c r="F2624" s="5">
        <f>DetailTicketJuilletAout2021[[#This Row],[Qte]]*(DetailTicketJuilletAout2021[[#This Row],[PrixUnit]]*(1-DetailTicketJuilletAout2021[[#This Row],[Remise%]]))</f>
        <v>18.829000000000001</v>
      </c>
    </row>
    <row r="2625" spans="1:6" x14ac:dyDescent="0.25">
      <c r="A2625">
        <v>22259</v>
      </c>
      <c r="B2625">
        <v>1</v>
      </c>
      <c r="C2625">
        <v>13.72</v>
      </c>
      <c r="D2625">
        <v>2</v>
      </c>
      <c r="E2625">
        <v>0.25</v>
      </c>
      <c r="F2625" s="5">
        <f>DetailTicketJuilletAout2021[[#This Row],[Qte]]*(DetailTicketJuilletAout2021[[#This Row],[PrixUnit]]*(1-DetailTicketJuilletAout2021[[#This Row],[Remise%]]))</f>
        <v>20.580000000000002</v>
      </c>
    </row>
    <row r="2626" spans="1:6" x14ac:dyDescent="0.25">
      <c r="A2626">
        <v>22260</v>
      </c>
      <c r="B2626">
        <v>52</v>
      </c>
      <c r="C2626">
        <v>5.34</v>
      </c>
      <c r="D2626">
        <v>3</v>
      </c>
      <c r="E2626">
        <v>0.15</v>
      </c>
      <c r="F2626" s="5">
        <f>DetailTicketJuilletAout2021[[#This Row],[Qte]]*(DetailTicketJuilletAout2021[[#This Row],[PrixUnit]]*(1-DetailTicketJuilletAout2021[[#This Row],[Remise%]]))</f>
        <v>13.616999999999999</v>
      </c>
    </row>
    <row r="2627" spans="1:6" x14ac:dyDescent="0.25">
      <c r="A2627">
        <v>22261</v>
      </c>
      <c r="B2627">
        <v>42</v>
      </c>
      <c r="C2627">
        <v>10.67</v>
      </c>
      <c r="D2627">
        <v>3</v>
      </c>
      <c r="E2627">
        <v>0.2</v>
      </c>
      <c r="F2627" s="5">
        <f>DetailTicketJuilletAout2021[[#This Row],[Qte]]*(DetailTicketJuilletAout2021[[#This Row],[PrixUnit]]*(1-DetailTicketJuilletAout2021[[#This Row],[Remise%]]))</f>
        <v>25.607999999999997</v>
      </c>
    </row>
    <row r="2628" spans="1:6" x14ac:dyDescent="0.25">
      <c r="A2628">
        <v>22261</v>
      </c>
      <c r="B2628">
        <v>43</v>
      </c>
      <c r="C2628">
        <v>35.06</v>
      </c>
      <c r="D2628">
        <v>3</v>
      </c>
      <c r="E2628">
        <v>0.2</v>
      </c>
      <c r="F2628" s="5">
        <f>DetailTicketJuilletAout2021[[#This Row],[Qte]]*(DetailTicketJuilletAout2021[[#This Row],[PrixUnit]]*(1-DetailTicketJuilletAout2021[[#This Row],[Remise%]]))</f>
        <v>84.144000000000005</v>
      </c>
    </row>
    <row r="2629" spans="1:6" x14ac:dyDescent="0.25">
      <c r="A2629">
        <v>22261</v>
      </c>
      <c r="B2629">
        <v>67</v>
      </c>
      <c r="C2629">
        <v>10.67</v>
      </c>
      <c r="D2629">
        <v>2</v>
      </c>
      <c r="E2629">
        <v>0.2</v>
      </c>
      <c r="F2629" s="5">
        <f>DetailTicketJuilletAout2021[[#This Row],[Qte]]*(DetailTicketJuilletAout2021[[#This Row],[PrixUnit]]*(1-DetailTicketJuilletAout2021[[#This Row],[Remise%]]))</f>
        <v>17.071999999999999</v>
      </c>
    </row>
    <row r="2630" spans="1:6" x14ac:dyDescent="0.25">
      <c r="A2630">
        <v>22262</v>
      </c>
      <c r="B2630">
        <v>36</v>
      </c>
      <c r="C2630">
        <v>14.48</v>
      </c>
      <c r="D2630">
        <v>2</v>
      </c>
      <c r="E2630">
        <v>0</v>
      </c>
      <c r="F2630" s="5">
        <f>DetailTicketJuilletAout2021[[#This Row],[Qte]]*(DetailTicketJuilletAout2021[[#This Row],[PrixUnit]]*(1-DetailTicketJuilletAout2021[[#This Row],[Remise%]]))</f>
        <v>28.96</v>
      </c>
    </row>
    <row r="2631" spans="1:6" x14ac:dyDescent="0.25">
      <c r="A2631">
        <v>22262</v>
      </c>
      <c r="B2631">
        <v>40</v>
      </c>
      <c r="C2631">
        <v>14.03</v>
      </c>
      <c r="D2631">
        <v>3</v>
      </c>
      <c r="E2631">
        <v>0.1</v>
      </c>
      <c r="F2631" s="5">
        <f>DetailTicketJuilletAout2021[[#This Row],[Qte]]*(DetailTicketJuilletAout2021[[#This Row],[PrixUnit]]*(1-DetailTicketJuilletAout2021[[#This Row],[Remise%]]))</f>
        <v>37.881</v>
      </c>
    </row>
    <row r="2632" spans="1:6" x14ac:dyDescent="0.25">
      <c r="A2632">
        <v>22263</v>
      </c>
      <c r="B2632">
        <v>17</v>
      </c>
      <c r="C2632">
        <v>29.73</v>
      </c>
      <c r="D2632">
        <v>3</v>
      </c>
      <c r="E2632">
        <v>0</v>
      </c>
      <c r="F2632" s="5">
        <f>DetailTicketJuilletAout2021[[#This Row],[Qte]]*(DetailTicketJuilletAout2021[[#This Row],[PrixUnit]]*(1-DetailTicketJuilletAout2021[[#This Row],[Remise%]]))</f>
        <v>89.19</v>
      </c>
    </row>
    <row r="2633" spans="1:6" x14ac:dyDescent="0.25">
      <c r="A2633">
        <v>22263</v>
      </c>
      <c r="B2633">
        <v>24</v>
      </c>
      <c r="C2633">
        <v>3.35</v>
      </c>
      <c r="D2633">
        <v>2</v>
      </c>
      <c r="E2633">
        <v>0</v>
      </c>
      <c r="F2633" s="5">
        <f>DetailTicketJuilletAout2021[[#This Row],[Qte]]*(DetailTicketJuilletAout2021[[#This Row],[PrixUnit]]*(1-DetailTicketJuilletAout2021[[#This Row],[Remise%]]))</f>
        <v>6.7</v>
      </c>
    </row>
    <row r="2634" spans="1:6" x14ac:dyDescent="0.25">
      <c r="A2634">
        <v>22264</v>
      </c>
      <c r="B2634">
        <v>25</v>
      </c>
      <c r="C2634">
        <v>10.67</v>
      </c>
      <c r="D2634">
        <v>3</v>
      </c>
      <c r="E2634">
        <v>0.25</v>
      </c>
      <c r="F2634" s="5">
        <f>DetailTicketJuilletAout2021[[#This Row],[Qte]]*(DetailTicketJuilletAout2021[[#This Row],[PrixUnit]]*(1-DetailTicketJuilletAout2021[[#This Row],[Remise%]]))</f>
        <v>24.0075</v>
      </c>
    </row>
    <row r="2635" spans="1:6" x14ac:dyDescent="0.25">
      <c r="A2635">
        <v>22264</v>
      </c>
      <c r="B2635">
        <v>27</v>
      </c>
      <c r="C2635">
        <v>33.54</v>
      </c>
      <c r="D2635">
        <v>2</v>
      </c>
      <c r="E2635">
        <v>0</v>
      </c>
      <c r="F2635" s="5">
        <f>DetailTicketJuilletAout2021[[#This Row],[Qte]]*(DetailTicketJuilletAout2021[[#This Row],[PrixUnit]]*(1-DetailTicketJuilletAout2021[[#This Row],[Remise%]]))</f>
        <v>67.08</v>
      </c>
    </row>
    <row r="2636" spans="1:6" x14ac:dyDescent="0.25">
      <c r="A2636">
        <v>22264</v>
      </c>
      <c r="B2636">
        <v>43</v>
      </c>
      <c r="C2636">
        <v>35.06</v>
      </c>
      <c r="D2636">
        <v>2</v>
      </c>
      <c r="E2636">
        <v>0.25</v>
      </c>
      <c r="F2636" s="5">
        <f>DetailTicketJuilletAout2021[[#This Row],[Qte]]*(DetailTicketJuilletAout2021[[#This Row],[PrixUnit]]*(1-DetailTicketJuilletAout2021[[#This Row],[Remise%]]))</f>
        <v>52.59</v>
      </c>
    </row>
    <row r="2637" spans="1:6" x14ac:dyDescent="0.25">
      <c r="A2637">
        <v>22265</v>
      </c>
      <c r="B2637">
        <v>4</v>
      </c>
      <c r="C2637">
        <v>16.77</v>
      </c>
      <c r="D2637">
        <v>3</v>
      </c>
      <c r="E2637">
        <v>0.1</v>
      </c>
      <c r="F2637" s="5">
        <f>DetailTicketJuilletAout2021[[#This Row],[Qte]]*(DetailTicketJuilletAout2021[[#This Row],[PrixUnit]]*(1-DetailTicketJuilletAout2021[[#This Row],[Remise%]]))</f>
        <v>45.278999999999996</v>
      </c>
    </row>
    <row r="2638" spans="1:6" x14ac:dyDescent="0.25">
      <c r="A2638">
        <v>22265</v>
      </c>
      <c r="B2638">
        <v>39</v>
      </c>
      <c r="C2638">
        <v>13.72</v>
      </c>
      <c r="D2638">
        <v>2</v>
      </c>
      <c r="E2638">
        <v>0.1</v>
      </c>
      <c r="F2638" s="5">
        <f>DetailTicketJuilletAout2021[[#This Row],[Qte]]*(DetailTicketJuilletAout2021[[#This Row],[PrixUnit]]*(1-DetailTicketJuilletAout2021[[#This Row],[Remise%]]))</f>
        <v>24.696000000000002</v>
      </c>
    </row>
    <row r="2639" spans="1:6" x14ac:dyDescent="0.25">
      <c r="A2639">
        <v>22265</v>
      </c>
      <c r="B2639">
        <v>54</v>
      </c>
      <c r="C2639">
        <v>5.64</v>
      </c>
      <c r="D2639">
        <v>3</v>
      </c>
      <c r="E2639">
        <v>0.1</v>
      </c>
      <c r="F2639" s="5">
        <f>DetailTicketJuilletAout2021[[#This Row],[Qte]]*(DetailTicketJuilletAout2021[[#This Row],[PrixUnit]]*(1-DetailTicketJuilletAout2021[[#This Row],[Remise%]]))</f>
        <v>15.227999999999998</v>
      </c>
    </row>
    <row r="2640" spans="1:6" x14ac:dyDescent="0.25">
      <c r="A2640">
        <v>22266</v>
      </c>
      <c r="B2640">
        <v>17</v>
      </c>
      <c r="C2640">
        <v>23.78</v>
      </c>
      <c r="D2640">
        <v>3</v>
      </c>
      <c r="E2640">
        <v>0.25</v>
      </c>
      <c r="F2640" s="5">
        <f>DetailTicketJuilletAout2021[[#This Row],[Qte]]*(DetailTicketJuilletAout2021[[#This Row],[PrixUnit]]*(1-DetailTicketJuilletAout2021[[#This Row],[Remise%]]))</f>
        <v>53.505000000000003</v>
      </c>
    </row>
    <row r="2641" spans="1:6" x14ac:dyDescent="0.25">
      <c r="A2641">
        <v>22266</v>
      </c>
      <c r="B2641">
        <v>40</v>
      </c>
      <c r="C2641">
        <v>11.28</v>
      </c>
      <c r="D2641">
        <v>3</v>
      </c>
      <c r="E2641">
        <v>0.25</v>
      </c>
      <c r="F2641" s="5">
        <f>DetailTicketJuilletAout2021[[#This Row],[Qte]]*(DetailTicketJuilletAout2021[[#This Row],[PrixUnit]]*(1-DetailTicketJuilletAout2021[[#This Row],[Remise%]]))</f>
        <v>25.379999999999995</v>
      </c>
    </row>
    <row r="2642" spans="1:6" x14ac:dyDescent="0.25">
      <c r="A2642">
        <v>22266</v>
      </c>
      <c r="B2642">
        <v>47</v>
      </c>
      <c r="C2642">
        <v>5.79</v>
      </c>
      <c r="D2642">
        <v>2</v>
      </c>
      <c r="E2642">
        <v>0.25</v>
      </c>
      <c r="F2642" s="5">
        <f>DetailTicketJuilletAout2021[[#This Row],[Qte]]*(DetailTicketJuilletAout2021[[#This Row],[PrixUnit]]*(1-DetailTicketJuilletAout2021[[#This Row],[Remise%]]))</f>
        <v>8.6850000000000005</v>
      </c>
    </row>
    <row r="2643" spans="1:6" x14ac:dyDescent="0.25">
      <c r="A2643">
        <v>22267</v>
      </c>
      <c r="B2643">
        <v>16</v>
      </c>
      <c r="C2643">
        <v>13.26</v>
      </c>
      <c r="D2643">
        <v>2</v>
      </c>
      <c r="E2643">
        <v>0.1</v>
      </c>
      <c r="F2643" s="5">
        <f>DetailTicketJuilletAout2021[[#This Row],[Qte]]*(DetailTicketJuilletAout2021[[#This Row],[PrixUnit]]*(1-DetailTicketJuilletAout2021[[#This Row],[Remise%]]))</f>
        <v>23.867999999999999</v>
      </c>
    </row>
    <row r="2644" spans="1:6" x14ac:dyDescent="0.25">
      <c r="A2644">
        <v>22267</v>
      </c>
      <c r="B2644">
        <v>60</v>
      </c>
      <c r="C2644">
        <v>25.92</v>
      </c>
      <c r="D2644">
        <v>2</v>
      </c>
      <c r="E2644">
        <v>0.1</v>
      </c>
      <c r="F2644" s="5">
        <f>DetailTicketJuilletAout2021[[#This Row],[Qte]]*(DetailTicketJuilletAout2021[[#This Row],[PrixUnit]]*(1-DetailTicketJuilletAout2021[[#This Row],[Remise%]]))</f>
        <v>46.656000000000006</v>
      </c>
    </row>
    <row r="2645" spans="1:6" x14ac:dyDescent="0.25">
      <c r="A2645">
        <v>22268</v>
      </c>
      <c r="B2645">
        <v>56</v>
      </c>
      <c r="C2645">
        <v>28.97</v>
      </c>
      <c r="D2645">
        <v>2</v>
      </c>
      <c r="E2645">
        <v>0.15</v>
      </c>
      <c r="F2645" s="5">
        <f>DetailTicketJuilletAout2021[[#This Row],[Qte]]*(DetailTicketJuilletAout2021[[#This Row],[PrixUnit]]*(1-DetailTicketJuilletAout2021[[#This Row],[Remise%]]))</f>
        <v>49.248999999999995</v>
      </c>
    </row>
    <row r="2646" spans="1:6" x14ac:dyDescent="0.25">
      <c r="A2646">
        <v>22268</v>
      </c>
      <c r="B2646">
        <v>76</v>
      </c>
      <c r="C2646">
        <v>13.72</v>
      </c>
      <c r="D2646">
        <v>3</v>
      </c>
      <c r="E2646">
        <v>0.15</v>
      </c>
      <c r="F2646" s="5">
        <f>DetailTicketJuilletAout2021[[#This Row],[Qte]]*(DetailTicketJuilletAout2021[[#This Row],[PrixUnit]]*(1-DetailTicketJuilletAout2021[[#This Row],[Remise%]]))</f>
        <v>34.986000000000004</v>
      </c>
    </row>
    <row r="2647" spans="1:6" x14ac:dyDescent="0.25">
      <c r="A2647">
        <v>22269</v>
      </c>
      <c r="B2647">
        <v>68</v>
      </c>
      <c r="C2647">
        <v>7.62</v>
      </c>
      <c r="D2647">
        <v>3</v>
      </c>
      <c r="E2647">
        <v>0</v>
      </c>
      <c r="F2647" s="5">
        <f>DetailTicketJuilletAout2021[[#This Row],[Qte]]*(DetailTicketJuilletAout2021[[#This Row],[PrixUnit]]*(1-DetailTicketJuilletAout2021[[#This Row],[Remise%]]))</f>
        <v>22.86</v>
      </c>
    </row>
    <row r="2648" spans="1:6" x14ac:dyDescent="0.25">
      <c r="A2648">
        <v>22269</v>
      </c>
      <c r="B2648">
        <v>71</v>
      </c>
      <c r="C2648">
        <v>13.11</v>
      </c>
      <c r="D2648">
        <v>2</v>
      </c>
      <c r="E2648">
        <v>0</v>
      </c>
      <c r="F2648" s="5">
        <f>DetailTicketJuilletAout2021[[#This Row],[Qte]]*(DetailTicketJuilletAout2021[[#This Row],[PrixUnit]]*(1-DetailTicketJuilletAout2021[[#This Row],[Remise%]]))</f>
        <v>26.22</v>
      </c>
    </row>
    <row r="2649" spans="1:6" x14ac:dyDescent="0.25">
      <c r="A2649">
        <v>22269</v>
      </c>
      <c r="B2649">
        <v>76</v>
      </c>
      <c r="C2649">
        <v>10.98</v>
      </c>
      <c r="D2649">
        <v>2</v>
      </c>
      <c r="E2649">
        <v>0</v>
      </c>
      <c r="F2649" s="5">
        <f>DetailTicketJuilletAout2021[[#This Row],[Qte]]*(DetailTicketJuilletAout2021[[#This Row],[PrixUnit]]*(1-DetailTicketJuilletAout2021[[#This Row],[Remise%]]))</f>
        <v>21.96</v>
      </c>
    </row>
    <row r="2650" spans="1:6" x14ac:dyDescent="0.25">
      <c r="A2650">
        <v>22269</v>
      </c>
      <c r="B2650">
        <v>77</v>
      </c>
      <c r="C2650">
        <v>7.93</v>
      </c>
      <c r="D2650">
        <v>3</v>
      </c>
      <c r="E2650">
        <v>0</v>
      </c>
      <c r="F2650" s="5">
        <f>DetailTicketJuilletAout2021[[#This Row],[Qte]]*(DetailTicketJuilletAout2021[[#This Row],[PrixUnit]]*(1-DetailTicketJuilletAout2021[[#This Row],[Remise%]]))</f>
        <v>23.79</v>
      </c>
    </row>
    <row r="2651" spans="1:6" x14ac:dyDescent="0.25">
      <c r="A2651">
        <v>22270</v>
      </c>
      <c r="B2651">
        <v>20</v>
      </c>
      <c r="C2651">
        <v>49.39</v>
      </c>
      <c r="D2651">
        <v>3</v>
      </c>
      <c r="E2651">
        <v>0</v>
      </c>
      <c r="F2651" s="5">
        <f>DetailTicketJuilletAout2021[[#This Row],[Qte]]*(DetailTicketJuilletAout2021[[#This Row],[PrixUnit]]*(1-DetailTicketJuilletAout2021[[#This Row],[Remise%]]))</f>
        <v>148.17000000000002</v>
      </c>
    </row>
    <row r="2652" spans="1:6" x14ac:dyDescent="0.25">
      <c r="A2652">
        <v>22270</v>
      </c>
      <c r="B2652">
        <v>31</v>
      </c>
      <c r="C2652">
        <v>7.62</v>
      </c>
      <c r="D2652">
        <v>2</v>
      </c>
      <c r="E2652">
        <v>0</v>
      </c>
      <c r="F2652" s="5">
        <f>DetailTicketJuilletAout2021[[#This Row],[Qte]]*(DetailTicketJuilletAout2021[[#This Row],[PrixUnit]]*(1-DetailTicketJuilletAout2021[[#This Row],[Remise%]]))</f>
        <v>15.24</v>
      </c>
    </row>
    <row r="2653" spans="1:6" x14ac:dyDescent="0.25">
      <c r="A2653">
        <v>22270</v>
      </c>
      <c r="B2653">
        <v>72</v>
      </c>
      <c r="C2653">
        <v>21.19</v>
      </c>
      <c r="D2653">
        <v>2</v>
      </c>
      <c r="E2653">
        <v>0</v>
      </c>
      <c r="F2653" s="5">
        <f>DetailTicketJuilletAout2021[[#This Row],[Qte]]*(DetailTicketJuilletAout2021[[#This Row],[PrixUnit]]*(1-DetailTicketJuilletAout2021[[#This Row],[Remise%]]))</f>
        <v>42.38</v>
      </c>
    </row>
    <row r="2654" spans="1:6" x14ac:dyDescent="0.25">
      <c r="A2654">
        <v>22271</v>
      </c>
      <c r="B2654">
        <v>14</v>
      </c>
      <c r="C2654">
        <v>17.68</v>
      </c>
      <c r="D2654">
        <v>2</v>
      </c>
      <c r="E2654">
        <v>0.2</v>
      </c>
      <c r="F2654" s="5">
        <f>DetailTicketJuilletAout2021[[#This Row],[Qte]]*(DetailTicketJuilletAout2021[[#This Row],[PrixUnit]]*(1-DetailTicketJuilletAout2021[[#This Row],[Remise%]]))</f>
        <v>28.288</v>
      </c>
    </row>
    <row r="2655" spans="1:6" x14ac:dyDescent="0.25">
      <c r="A2655">
        <v>22271</v>
      </c>
      <c r="B2655">
        <v>19</v>
      </c>
      <c r="C2655">
        <v>7.01</v>
      </c>
      <c r="D2655">
        <v>2</v>
      </c>
      <c r="E2655">
        <v>0.2</v>
      </c>
      <c r="F2655" s="5">
        <f>DetailTicketJuilletAout2021[[#This Row],[Qte]]*(DetailTicketJuilletAout2021[[#This Row],[PrixUnit]]*(1-DetailTicketJuilletAout2021[[#This Row],[Remise%]]))</f>
        <v>11.216000000000001</v>
      </c>
    </row>
    <row r="2656" spans="1:6" x14ac:dyDescent="0.25">
      <c r="A2656">
        <v>22271</v>
      </c>
      <c r="B2656">
        <v>24</v>
      </c>
      <c r="C2656">
        <v>3.35</v>
      </c>
      <c r="D2656">
        <v>3</v>
      </c>
      <c r="E2656">
        <v>0.2</v>
      </c>
      <c r="F2656" s="5">
        <f>DetailTicketJuilletAout2021[[#This Row],[Qte]]*(DetailTicketJuilletAout2021[[#This Row],[PrixUnit]]*(1-DetailTicketJuilletAout2021[[#This Row],[Remise%]]))</f>
        <v>8.0400000000000009</v>
      </c>
    </row>
    <row r="2657" spans="1:6" x14ac:dyDescent="0.25">
      <c r="A2657">
        <v>22271</v>
      </c>
      <c r="B2657">
        <v>51</v>
      </c>
      <c r="C2657">
        <v>40.4</v>
      </c>
      <c r="D2657">
        <v>2</v>
      </c>
      <c r="E2657">
        <v>0.2</v>
      </c>
      <c r="F2657" s="5">
        <f>DetailTicketJuilletAout2021[[#This Row],[Qte]]*(DetailTicketJuilletAout2021[[#This Row],[PrixUnit]]*(1-DetailTicketJuilletAout2021[[#This Row],[Remise%]]))</f>
        <v>64.64</v>
      </c>
    </row>
    <row r="2658" spans="1:6" x14ac:dyDescent="0.25">
      <c r="A2658">
        <v>22271</v>
      </c>
      <c r="B2658">
        <v>56</v>
      </c>
      <c r="C2658">
        <v>28.97</v>
      </c>
      <c r="D2658">
        <v>2</v>
      </c>
      <c r="E2658">
        <v>0.2</v>
      </c>
      <c r="F2658" s="5">
        <f>DetailTicketJuilletAout2021[[#This Row],[Qte]]*(DetailTicketJuilletAout2021[[#This Row],[PrixUnit]]*(1-DetailTicketJuilletAout2021[[#This Row],[Remise%]]))</f>
        <v>46.352000000000004</v>
      </c>
    </row>
    <row r="2659" spans="1:6" x14ac:dyDescent="0.25">
      <c r="A2659">
        <v>22272</v>
      </c>
      <c r="B2659">
        <v>17</v>
      </c>
      <c r="C2659">
        <v>23.78</v>
      </c>
      <c r="D2659">
        <v>2</v>
      </c>
      <c r="E2659">
        <v>0.2</v>
      </c>
      <c r="F2659" s="5">
        <f>DetailTicketJuilletAout2021[[#This Row],[Qte]]*(DetailTicketJuilletAout2021[[#This Row],[PrixUnit]]*(1-DetailTicketJuilletAout2021[[#This Row],[Remise%]]))</f>
        <v>38.048000000000002</v>
      </c>
    </row>
    <row r="2660" spans="1:6" x14ac:dyDescent="0.25">
      <c r="A2660">
        <v>22272</v>
      </c>
      <c r="B2660">
        <v>21</v>
      </c>
      <c r="C2660">
        <v>6.1</v>
      </c>
      <c r="D2660">
        <v>3</v>
      </c>
      <c r="E2660">
        <v>0</v>
      </c>
      <c r="F2660" s="5">
        <f>DetailTicketJuilletAout2021[[#This Row],[Qte]]*(DetailTicketJuilletAout2021[[#This Row],[PrixUnit]]*(1-DetailTicketJuilletAout2021[[#This Row],[Remise%]]))</f>
        <v>18.299999999999997</v>
      </c>
    </row>
    <row r="2661" spans="1:6" x14ac:dyDescent="0.25">
      <c r="A2661">
        <v>22272</v>
      </c>
      <c r="B2661">
        <v>56</v>
      </c>
      <c r="C2661">
        <v>23.17</v>
      </c>
      <c r="D2661">
        <v>2</v>
      </c>
      <c r="E2661">
        <v>0</v>
      </c>
      <c r="F2661" s="5">
        <f>DetailTicketJuilletAout2021[[#This Row],[Qte]]*(DetailTicketJuilletAout2021[[#This Row],[PrixUnit]]*(1-DetailTicketJuilletAout2021[[#This Row],[Remise%]]))</f>
        <v>46.34</v>
      </c>
    </row>
    <row r="2662" spans="1:6" x14ac:dyDescent="0.25">
      <c r="A2662">
        <v>22272</v>
      </c>
      <c r="B2662">
        <v>59</v>
      </c>
      <c r="C2662">
        <v>33.54</v>
      </c>
      <c r="D2662">
        <v>3</v>
      </c>
      <c r="E2662">
        <v>0.2</v>
      </c>
      <c r="F2662" s="5">
        <f>DetailTicketJuilletAout2021[[#This Row],[Qte]]*(DetailTicketJuilletAout2021[[#This Row],[PrixUnit]]*(1-DetailTicketJuilletAout2021[[#This Row],[Remise%]]))</f>
        <v>80.496000000000009</v>
      </c>
    </row>
    <row r="2663" spans="1:6" x14ac:dyDescent="0.25">
      <c r="A2663">
        <v>22273</v>
      </c>
      <c r="B2663">
        <v>47</v>
      </c>
      <c r="C2663">
        <v>7.32</v>
      </c>
      <c r="D2663">
        <v>2</v>
      </c>
      <c r="E2663">
        <v>0</v>
      </c>
      <c r="F2663" s="5">
        <f>DetailTicketJuilletAout2021[[#This Row],[Qte]]*(DetailTicketJuilletAout2021[[#This Row],[PrixUnit]]*(1-DetailTicketJuilletAout2021[[#This Row],[Remise%]]))</f>
        <v>14.64</v>
      </c>
    </row>
    <row r="2664" spans="1:6" x14ac:dyDescent="0.25">
      <c r="A2664">
        <v>22273</v>
      </c>
      <c r="B2664">
        <v>51</v>
      </c>
      <c r="C2664">
        <v>40.4</v>
      </c>
      <c r="D2664">
        <v>2</v>
      </c>
      <c r="E2664">
        <v>0</v>
      </c>
      <c r="F2664" s="5">
        <f>DetailTicketJuilletAout2021[[#This Row],[Qte]]*(DetailTicketJuilletAout2021[[#This Row],[PrixUnit]]*(1-DetailTicketJuilletAout2021[[#This Row],[Remise%]]))</f>
        <v>80.8</v>
      </c>
    </row>
    <row r="2665" spans="1:6" x14ac:dyDescent="0.25">
      <c r="A2665">
        <v>22273</v>
      </c>
      <c r="B2665">
        <v>52</v>
      </c>
      <c r="C2665">
        <v>5.34</v>
      </c>
      <c r="D2665">
        <v>2</v>
      </c>
      <c r="E2665">
        <v>0</v>
      </c>
      <c r="F2665" s="5">
        <f>DetailTicketJuilletAout2021[[#This Row],[Qte]]*(DetailTicketJuilletAout2021[[#This Row],[PrixUnit]]*(1-DetailTicketJuilletAout2021[[#This Row],[Remise%]]))</f>
        <v>10.68</v>
      </c>
    </row>
    <row r="2666" spans="1:6" x14ac:dyDescent="0.25">
      <c r="A2666">
        <v>22273</v>
      </c>
      <c r="B2666">
        <v>53</v>
      </c>
      <c r="C2666">
        <v>25</v>
      </c>
      <c r="D2666">
        <v>3</v>
      </c>
      <c r="E2666">
        <v>0</v>
      </c>
      <c r="F2666" s="5">
        <f>DetailTicketJuilletAout2021[[#This Row],[Qte]]*(DetailTicketJuilletAout2021[[#This Row],[PrixUnit]]*(1-DetailTicketJuilletAout2021[[#This Row],[Remise%]]))</f>
        <v>75</v>
      </c>
    </row>
    <row r="2667" spans="1:6" x14ac:dyDescent="0.25">
      <c r="A2667">
        <v>22273</v>
      </c>
      <c r="B2667">
        <v>73</v>
      </c>
      <c r="C2667">
        <v>11.43</v>
      </c>
      <c r="D2667">
        <v>3</v>
      </c>
      <c r="E2667">
        <v>0</v>
      </c>
      <c r="F2667" s="5">
        <f>DetailTicketJuilletAout2021[[#This Row],[Qte]]*(DetailTicketJuilletAout2021[[#This Row],[PrixUnit]]*(1-DetailTicketJuilletAout2021[[#This Row],[Remise%]]))</f>
        <v>34.29</v>
      </c>
    </row>
    <row r="2668" spans="1:6" x14ac:dyDescent="0.25">
      <c r="A2668">
        <v>22274</v>
      </c>
      <c r="B2668">
        <v>1</v>
      </c>
      <c r="C2668">
        <v>13.72</v>
      </c>
      <c r="D2668">
        <v>3</v>
      </c>
      <c r="E2668">
        <v>0.15</v>
      </c>
      <c r="F2668" s="5">
        <f>DetailTicketJuilletAout2021[[#This Row],[Qte]]*(DetailTicketJuilletAout2021[[#This Row],[PrixUnit]]*(1-DetailTicketJuilletAout2021[[#This Row],[Remise%]]))</f>
        <v>34.986000000000004</v>
      </c>
    </row>
    <row r="2669" spans="1:6" x14ac:dyDescent="0.25">
      <c r="A2669">
        <v>22274</v>
      </c>
      <c r="B2669">
        <v>13</v>
      </c>
      <c r="C2669">
        <v>4.57</v>
      </c>
      <c r="D2669">
        <v>3</v>
      </c>
      <c r="E2669">
        <v>0</v>
      </c>
      <c r="F2669" s="5">
        <f>DetailTicketJuilletAout2021[[#This Row],[Qte]]*(DetailTicketJuilletAout2021[[#This Row],[PrixUnit]]*(1-DetailTicketJuilletAout2021[[#This Row],[Remise%]]))</f>
        <v>13.71</v>
      </c>
    </row>
    <row r="2670" spans="1:6" x14ac:dyDescent="0.25">
      <c r="A2670">
        <v>22274</v>
      </c>
      <c r="B2670">
        <v>56</v>
      </c>
      <c r="C2670">
        <v>28.97</v>
      </c>
      <c r="D2670">
        <v>2</v>
      </c>
      <c r="E2670">
        <v>0.15</v>
      </c>
      <c r="F2670" s="5">
        <f>DetailTicketJuilletAout2021[[#This Row],[Qte]]*(DetailTicketJuilletAout2021[[#This Row],[PrixUnit]]*(1-DetailTicketJuilletAout2021[[#This Row],[Remise%]]))</f>
        <v>49.248999999999995</v>
      </c>
    </row>
    <row r="2671" spans="1:6" x14ac:dyDescent="0.25">
      <c r="A2671">
        <v>22275</v>
      </c>
      <c r="B2671">
        <v>4</v>
      </c>
      <c r="C2671">
        <v>16.77</v>
      </c>
      <c r="D2671">
        <v>3</v>
      </c>
      <c r="E2671">
        <v>0.1</v>
      </c>
      <c r="F2671" s="5">
        <f>DetailTicketJuilletAout2021[[#This Row],[Qte]]*(DetailTicketJuilletAout2021[[#This Row],[PrixUnit]]*(1-DetailTicketJuilletAout2021[[#This Row],[Remise%]]))</f>
        <v>45.278999999999996</v>
      </c>
    </row>
    <row r="2672" spans="1:6" x14ac:dyDescent="0.25">
      <c r="A2672">
        <v>22275</v>
      </c>
      <c r="B2672">
        <v>36</v>
      </c>
      <c r="C2672">
        <v>14.48</v>
      </c>
      <c r="D2672">
        <v>2</v>
      </c>
      <c r="E2672">
        <v>0.1</v>
      </c>
      <c r="F2672" s="5">
        <f>DetailTicketJuilletAout2021[[#This Row],[Qte]]*(DetailTicketJuilletAout2021[[#This Row],[PrixUnit]]*(1-DetailTicketJuilletAout2021[[#This Row],[Remise%]]))</f>
        <v>26.064</v>
      </c>
    </row>
    <row r="2673" spans="1:6" x14ac:dyDescent="0.25">
      <c r="A2673">
        <v>22276</v>
      </c>
      <c r="B2673">
        <v>4</v>
      </c>
      <c r="C2673">
        <v>16.77</v>
      </c>
      <c r="D2673">
        <v>2</v>
      </c>
      <c r="E2673">
        <v>0.25</v>
      </c>
      <c r="F2673" s="5">
        <f>DetailTicketJuilletAout2021[[#This Row],[Qte]]*(DetailTicketJuilletAout2021[[#This Row],[PrixUnit]]*(1-DetailTicketJuilletAout2021[[#This Row],[Remise%]]))</f>
        <v>25.155000000000001</v>
      </c>
    </row>
    <row r="2674" spans="1:6" x14ac:dyDescent="0.25">
      <c r="A2674">
        <v>22276</v>
      </c>
      <c r="B2674">
        <v>24</v>
      </c>
      <c r="C2674">
        <v>3.35</v>
      </c>
      <c r="D2674">
        <v>2</v>
      </c>
      <c r="E2674">
        <v>0.25</v>
      </c>
      <c r="F2674" s="5">
        <f>DetailTicketJuilletAout2021[[#This Row],[Qte]]*(DetailTicketJuilletAout2021[[#This Row],[PrixUnit]]*(1-DetailTicketJuilletAout2021[[#This Row],[Remise%]]))</f>
        <v>5.0250000000000004</v>
      </c>
    </row>
    <row r="2675" spans="1:6" x14ac:dyDescent="0.25">
      <c r="A2675">
        <v>22276</v>
      </c>
      <c r="B2675">
        <v>77</v>
      </c>
      <c r="C2675">
        <v>9.91</v>
      </c>
      <c r="D2675">
        <v>2</v>
      </c>
      <c r="E2675">
        <v>0</v>
      </c>
      <c r="F2675" s="5">
        <f>DetailTicketJuilletAout2021[[#This Row],[Qte]]*(DetailTicketJuilletAout2021[[#This Row],[PrixUnit]]*(1-DetailTicketJuilletAout2021[[#This Row],[Remise%]]))</f>
        <v>19.82</v>
      </c>
    </row>
    <row r="2676" spans="1:6" x14ac:dyDescent="0.25">
      <c r="A2676">
        <v>22277</v>
      </c>
      <c r="B2676">
        <v>11</v>
      </c>
      <c r="C2676">
        <v>16.010000000000002</v>
      </c>
      <c r="D2676">
        <v>3</v>
      </c>
      <c r="E2676">
        <v>0</v>
      </c>
      <c r="F2676" s="5">
        <f>DetailTicketJuilletAout2021[[#This Row],[Qte]]*(DetailTicketJuilletAout2021[[#This Row],[PrixUnit]]*(1-DetailTicketJuilletAout2021[[#This Row],[Remise%]]))</f>
        <v>48.03</v>
      </c>
    </row>
    <row r="2677" spans="1:6" x14ac:dyDescent="0.25">
      <c r="A2677">
        <v>22277</v>
      </c>
      <c r="B2677">
        <v>24</v>
      </c>
      <c r="C2677">
        <v>3.35</v>
      </c>
      <c r="D2677">
        <v>2</v>
      </c>
      <c r="E2677">
        <v>0</v>
      </c>
      <c r="F2677" s="5">
        <f>DetailTicketJuilletAout2021[[#This Row],[Qte]]*(DetailTicketJuilletAout2021[[#This Row],[PrixUnit]]*(1-DetailTicketJuilletAout2021[[#This Row],[Remise%]]))</f>
        <v>6.7</v>
      </c>
    </row>
    <row r="2678" spans="1:6" x14ac:dyDescent="0.25">
      <c r="A2678">
        <v>22278</v>
      </c>
      <c r="B2678">
        <v>2</v>
      </c>
      <c r="C2678">
        <v>14.48</v>
      </c>
      <c r="D2678">
        <v>2</v>
      </c>
      <c r="E2678">
        <v>0.2</v>
      </c>
      <c r="F2678" s="5">
        <f>DetailTicketJuilletAout2021[[#This Row],[Qte]]*(DetailTicketJuilletAout2021[[#This Row],[PrixUnit]]*(1-DetailTicketJuilletAout2021[[#This Row],[Remise%]]))</f>
        <v>23.168000000000003</v>
      </c>
    </row>
    <row r="2679" spans="1:6" x14ac:dyDescent="0.25">
      <c r="A2679">
        <v>22278</v>
      </c>
      <c r="B2679">
        <v>3</v>
      </c>
      <c r="C2679">
        <v>7.62</v>
      </c>
      <c r="D2679">
        <v>3</v>
      </c>
      <c r="E2679">
        <v>0</v>
      </c>
      <c r="F2679" s="5">
        <f>DetailTicketJuilletAout2021[[#This Row],[Qte]]*(DetailTicketJuilletAout2021[[#This Row],[PrixUnit]]*(1-DetailTicketJuilletAout2021[[#This Row],[Remise%]]))</f>
        <v>22.86</v>
      </c>
    </row>
    <row r="2680" spans="1:6" x14ac:dyDescent="0.25">
      <c r="A2680">
        <v>22278</v>
      </c>
      <c r="B2680">
        <v>4</v>
      </c>
      <c r="C2680">
        <v>16.77</v>
      </c>
      <c r="D2680">
        <v>2</v>
      </c>
      <c r="E2680">
        <v>0</v>
      </c>
      <c r="F2680" s="5">
        <f>DetailTicketJuilletAout2021[[#This Row],[Qte]]*(DetailTicketJuilletAout2021[[#This Row],[PrixUnit]]*(1-DetailTicketJuilletAout2021[[#This Row],[Remise%]]))</f>
        <v>33.54</v>
      </c>
    </row>
    <row r="2681" spans="1:6" x14ac:dyDescent="0.25">
      <c r="A2681">
        <v>22278</v>
      </c>
      <c r="B2681">
        <v>6</v>
      </c>
      <c r="C2681">
        <v>19.059999999999999</v>
      </c>
      <c r="D2681">
        <v>2</v>
      </c>
      <c r="E2681">
        <v>0.02</v>
      </c>
      <c r="F2681" s="5">
        <f>DetailTicketJuilletAout2021[[#This Row],[Qte]]*(DetailTicketJuilletAout2021[[#This Row],[PrixUnit]]*(1-DetailTicketJuilletAout2021[[#This Row],[Remise%]]))</f>
        <v>37.357599999999998</v>
      </c>
    </row>
    <row r="2682" spans="1:6" x14ac:dyDescent="0.25">
      <c r="A2682">
        <v>22278</v>
      </c>
      <c r="B2682">
        <v>7</v>
      </c>
      <c r="C2682">
        <v>22.87</v>
      </c>
      <c r="D2682">
        <v>2</v>
      </c>
      <c r="E2682">
        <v>0.05</v>
      </c>
      <c r="F2682" s="5">
        <f>DetailTicketJuilletAout2021[[#This Row],[Qte]]*(DetailTicketJuilletAout2021[[#This Row],[PrixUnit]]*(1-DetailTicketJuilletAout2021[[#This Row],[Remise%]]))</f>
        <v>43.453000000000003</v>
      </c>
    </row>
    <row r="2683" spans="1:6" x14ac:dyDescent="0.25">
      <c r="A2683">
        <v>22278</v>
      </c>
      <c r="B2683">
        <v>8</v>
      </c>
      <c r="C2683">
        <v>30.49</v>
      </c>
      <c r="D2683">
        <v>3</v>
      </c>
      <c r="E2683">
        <v>0.1</v>
      </c>
      <c r="F2683" s="5">
        <f>DetailTicketJuilletAout2021[[#This Row],[Qte]]*(DetailTicketJuilletAout2021[[#This Row],[PrixUnit]]*(1-DetailTicketJuilletAout2021[[#This Row],[Remise%]]))</f>
        <v>82.322999999999993</v>
      </c>
    </row>
    <row r="2684" spans="1:6" x14ac:dyDescent="0.25">
      <c r="A2684">
        <v>22278</v>
      </c>
      <c r="B2684">
        <v>10</v>
      </c>
      <c r="C2684">
        <v>23.63</v>
      </c>
      <c r="D2684">
        <v>2</v>
      </c>
      <c r="E2684">
        <v>0</v>
      </c>
      <c r="F2684" s="5">
        <f>DetailTicketJuilletAout2021[[#This Row],[Qte]]*(DetailTicketJuilletAout2021[[#This Row],[PrixUnit]]*(1-DetailTicketJuilletAout2021[[#This Row],[Remise%]]))</f>
        <v>47.26</v>
      </c>
    </row>
    <row r="2685" spans="1:6" x14ac:dyDescent="0.25">
      <c r="A2685">
        <v>22278</v>
      </c>
      <c r="B2685">
        <v>12</v>
      </c>
      <c r="C2685">
        <v>28.97</v>
      </c>
      <c r="D2685">
        <v>3</v>
      </c>
      <c r="E2685">
        <v>0.05</v>
      </c>
      <c r="F2685" s="5">
        <f>DetailTicketJuilletAout2021[[#This Row],[Qte]]*(DetailTicketJuilletAout2021[[#This Row],[PrixUnit]]*(1-DetailTicketJuilletAout2021[[#This Row],[Remise%]]))</f>
        <v>82.564499999999981</v>
      </c>
    </row>
    <row r="2686" spans="1:6" x14ac:dyDescent="0.25">
      <c r="A2686">
        <v>22278</v>
      </c>
      <c r="B2686">
        <v>13</v>
      </c>
      <c r="C2686">
        <v>4.57</v>
      </c>
      <c r="D2686">
        <v>3</v>
      </c>
      <c r="E2686">
        <v>0</v>
      </c>
      <c r="F2686" s="5">
        <f>DetailTicketJuilletAout2021[[#This Row],[Qte]]*(DetailTicketJuilletAout2021[[#This Row],[PrixUnit]]*(1-DetailTicketJuilletAout2021[[#This Row],[Remise%]]))</f>
        <v>13.71</v>
      </c>
    </row>
    <row r="2687" spans="1:6" x14ac:dyDescent="0.25">
      <c r="A2687">
        <v>22278</v>
      </c>
      <c r="B2687">
        <v>14</v>
      </c>
      <c r="C2687">
        <v>17.68</v>
      </c>
      <c r="D2687">
        <v>2</v>
      </c>
      <c r="E2687">
        <v>0.03</v>
      </c>
      <c r="F2687" s="5">
        <f>DetailTicketJuilletAout2021[[#This Row],[Qte]]*(DetailTicketJuilletAout2021[[#This Row],[PrixUnit]]*(1-DetailTicketJuilletAout2021[[#This Row],[Remise%]]))</f>
        <v>34.299199999999999</v>
      </c>
    </row>
    <row r="2688" spans="1:6" x14ac:dyDescent="0.25">
      <c r="A2688">
        <v>22278</v>
      </c>
      <c r="B2688">
        <v>16</v>
      </c>
      <c r="C2688">
        <v>13.26</v>
      </c>
      <c r="D2688">
        <v>3</v>
      </c>
      <c r="E2688">
        <v>0.03</v>
      </c>
      <c r="F2688" s="5">
        <f>DetailTicketJuilletAout2021[[#This Row],[Qte]]*(DetailTicketJuilletAout2021[[#This Row],[PrixUnit]]*(1-DetailTicketJuilletAout2021[[#This Row],[Remise%]]))</f>
        <v>38.586599999999997</v>
      </c>
    </row>
    <row r="2689" spans="1:6" x14ac:dyDescent="0.25">
      <c r="A2689">
        <v>22278</v>
      </c>
      <c r="B2689">
        <v>20</v>
      </c>
      <c r="C2689">
        <v>61.74</v>
      </c>
      <c r="D2689">
        <v>2</v>
      </c>
      <c r="E2689">
        <v>0.04</v>
      </c>
      <c r="F2689" s="5">
        <f>DetailTicketJuilletAout2021[[#This Row],[Qte]]*(DetailTicketJuilletAout2021[[#This Row],[PrixUnit]]*(1-DetailTicketJuilletAout2021[[#This Row],[Remise%]]))</f>
        <v>118.5408</v>
      </c>
    </row>
    <row r="2690" spans="1:6" x14ac:dyDescent="0.25">
      <c r="A2690">
        <v>22278</v>
      </c>
      <c r="B2690">
        <v>23</v>
      </c>
      <c r="C2690">
        <v>6.86</v>
      </c>
      <c r="D2690">
        <v>3</v>
      </c>
      <c r="E2690">
        <v>0</v>
      </c>
      <c r="F2690" s="5">
        <f>DetailTicketJuilletAout2021[[#This Row],[Qte]]*(DetailTicketJuilletAout2021[[#This Row],[PrixUnit]]*(1-DetailTicketJuilletAout2021[[#This Row],[Remise%]]))</f>
        <v>20.580000000000002</v>
      </c>
    </row>
    <row r="2691" spans="1:6" x14ac:dyDescent="0.25">
      <c r="A2691">
        <v>22278</v>
      </c>
      <c r="B2691">
        <v>32</v>
      </c>
      <c r="C2691">
        <v>24.39</v>
      </c>
      <c r="D2691">
        <v>2</v>
      </c>
      <c r="E2691">
        <v>0</v>
      </c>
      <c r="F2691" s="5">
        <f>DetailTicketJuilletAout2021[[#This Row],[Qte]]*(DetailTicketJuilletAout2021[[#This Row],[PrixUnit]]*(1-DetailTicketJuilletAout2021[[#This Row],[Remise%]]))</f>
        <v>48.78</v>
      </c>
    </row>
    <row r="2692" spans="1:6" x14ac:dyDescent="0.25">
      <c r="A2692">
        <v>22278</v>
      </c>
      <c r="B2692">
        <v>39</v>
      </c>
      <c r="C2692">
        <v>13.72</v>
      </c>
      <c r="D2692">
        <v>3</v>
      </c>
      <c r="E2692">
        <v>0.05</v>
      </c>
      <c r="F2692" s="5">
        <f>DetailTicketJuilletAout2021[[#This Row],[Qte]]*(DetailTicketJuilletAout2021[[#This Row],[PrixUnit]]*(1-DetailTicketJuilletAout2021[[#This Row],[Remise%]]))</f>
        <v>39.102000000000004</v>
      </c>
    </row>
    <row r="2693" spans="1:6" x14ac:dyDescent="0.25">
      <c r="A2693">
        <v>22278</v>
      </c>
      <c r="B2693">
        <v>41</v>
      </c>
      <c r="C2693">
        <v>7.32</v>
      </c>
      <c r="D2693">
        <v>3</v>
      </c>
      <c r="E2693">
        <v>0</v>
      </c>
      <c r="F2693" s="5">
        <f>DetailTicketJuilletAout2021[[#This Row],[Qte]]*(DetailTicketJuilletAout2021[[#This Row],[PrixUnit]]*(1-DetailTicketJuilletAout2021[[#This Row],[Remise%]]))</f>
        <v>21.96</v>
      </c>
    </row>
    <row r="2694" spans="1:6" x14ac:dyDescent="0.25">
      <c r="A2694">
        <v>22278</v>
      </c>
      <c r="B2694">
        <v>46</v>
      </c>
      <c r="C2694">
        <v>9.15</v>
      </c>
      <c r="D2694">
        <v>3</v>
      </c>
      <c r="E2694">
        <v>0.02</v>
      </c>
      <c r="F2694" s="5">
        <f>DetailTicketJuilletAout2021[[#This Row],[Qte]]*(DetailTicketJuilletAout2021[[#This Row],[PrixUnit]]*(1-DetailTicketJuilletAout2021[[#This Row],[Remise%]]))</f>
        <v>26.901000000000003</v>
      </c>
    </row>
    <row r="2695" spans="1:6" x14ac:dyDescent="0.25">
      <c r="A2695">
        <v>22278</v>
      </c>
      <c r="B2695">
        <v>52</v>
      </c>
      <c r="C2695">
        <v>5.34</v>
      </c>
      <c r="D2695">
        <v>3</v>
      </c>
      <c r="E2695">
        <v>0</v>
      </c>
      <c r="F2695" s="5">
        <f>DetailTicketJuilletAout2021[[#This Row],[Qte]]*(DetailTicketJuilletAout2021[[#This Row],[PrixUnit]]*(1-DetailTicketJuilletAout2021[[#This Row],[Remise%]]))</f>
        <v>16.02</v>
      </c>
    </row>
    <row r="2696" spans="1:6" x14ac:dyDescent="0.25">
      <c r="A2696">
        <v>22278</v>
      </c>
      <c r="B2696">
        <v>55</v>
      </c>
      <c r="C2696">
        <v>18.29</v>
      </c>
      <c r="D2696">
        <v>3</v>
      </c>
      <c r="E2696">
        <v>0</v>
      </c>
      <c r="F2696" s="5">
        <f>DetailTicketJuilletAout2021[[#This Row],[Qte]]*(DetailTicketJuilletAout2021[[#This Row],[PrixUnit]]*(1-DetailTicketJuilletAout2021[[#This Row],[Remise%]]))</f>
        <v>54.87</v>
      </c>
    </row>
    <row r="2697" spans="1:6" x14ac:dyDescent="0.25">
      <c r="A2697">
        <v>22278</v>
      </c>
      <c r="B2697">
        <v>60</v>
      </c>
      <c r="C2697">
        <v>25.92</v>
      </c>
      <c r="D2697">
        <v>3</v>
      </c>
      <c r="E2697">
        <v>0.06</v>
      </c>
      <c r="F2697" s="5">
        <f>DetailTicketJuilletAout2021[[#This Row],[Qte]]*(DetailTicketJuilletAout2021[[#This Row],[PrixUnit]]*(1-DetailTicketJuilletAout2021[[#This Row],[Remise%]]))</f>
        <v>73.094399999999993</v>
      </c>
    </row>
    <row r="2698" spans="1:6" x14ac:dyDescent="0.25">
      <c r="A2698">
        <v>22278</v>
      </c>
      <c r="B2698">
        <v>64</v>
      </c>
      <c r="C2698">
        <v>25.31</v>
      </c>
      <c r="D2698">
        <v>3</v>
      </c>
      <c r="E2698">
        <v>0.03</v>
      </c>
      <c r="F2698" s="5">
        <f>DetailTicketJuilletAout2021[[#This Row],[Qte]]*(DetailTicketJuilletAout2021[[#This Row],[PrixUnit]]*(1-DetailTicketJuilletAout2021[[#This Row],[Remise%]]))</f>
        <v>73.65209999999999</v>
      </c>
    </row>
    <row r="2699" spans="1:6" x14ac:dyDescent="0.25">
      <c r="A2699">
        <v>22278</v>
      </c>
      <c r="B2699">
        <v>66</v>
      </c>
      <c r="C2699">
        <v>12.96</v>
      </c>
      <c r="D2699">
        <v>2</v>
      </c>
      <c r="E2699">
        <v>0</v>
      </c>
      <c r="F2699" s="5">
        <f>DetailTicketJuilletAout2021[[#This Row],[Qte]]*(DetailTicketJuilletAout2021[[#This Row],[PrixUnit]]*(1-DetailTicketJuilletAout2021[[#This Row],[Remise%]]))</f>
        <v>25.92</v>
      </c>
    </row>
    <row r="2700" spans="1:6" x14ac:dyDescent="0.25">
      <c r="A2700">
        <v>22278</v>
      </c>
      <c r="B2700">
        <v>73</v>
      </c>
      <c r="C2700">
        <v>11.43</v>
      </c>
      <c r="D2700">
        <v>3</v>
      </c>
      <c r="E2700">
        <v>0.01</v>
      </c>
      <c r="F2700" s="5">
        <f>DetailTicketJuilletAout2021[[#This Row],[Qte]]*(DetailTicketJuilletAout2021[[#This Row],[PrixUnit]]*(1-DetailTicketJuilletAout2021[[#This Row],[Remise%]]))</f>
        <v>33.947099999999999</v>
      </c>
    </row>
    <row r="2701" spans="1:6" x14ac:dyDescent="0.25">
      <c r="A2701">
        <v>22278</v>
      </c>
      <c r="B2701">
        <v>75</v>
      </c>
      <c r="C2701">
        <v>5.95</v>
      </c>
      <c r="D2701">
        <v>3</v>
      </c>
      <c r="E2701">
        <v>0</v>
      </c>
      <c r="F2701" s="5">
        <f>DetailTicketJuilletAout2021[[#This Row],[Qte]]*(DetailTicketJuilletAout2021[[#This Row],[PrixUnit]]*(1-DetailTicketJuilletAout2021[[#This Row],[Remise%]]))</f>
        <v>17.850000000000001</v>
      </c>
    </row>
    <row r="2702" spans="1:6" x14ac:dyDescent="0.25">
      <c r="A2702">
        <v>22278</v>
      </c>
      <c r="B2702">
        <v>77</v>
      </c>
      <c r="C2702">
        <v>9.91</v>
      </c>
      <c r="D2702">
        <v>3</v>
      </c>
      <c r="E2702">
        <v>0</v>
      </c>
      <c r="F2702" s="5">
        <f>DetailTicketJuilletAout2021[[#This Row],[Qte]]*(DetailTicketJuilletAout2021[[#This Row],[PrixUnit]]*(1-DetailTicketJuilletAout2021[[#This Row],[Remise%]]))</f>
        <v>29.73</v>
      </c>
    </row>
    <row r="2703" spans="1:6" x14ac:dyDescent="0.25">
      <c r="A2703">
        <v>22279</v>
      </c>
      <c r="B2703">
        <v>35</v>
      </c>
      <c r="C2703">
        <v>10.98</v>
      </c>
      <c r="D2703">
        <v>3</v>
      </c>
      <c r="E2703">
        <v>0</v>
      </c>
      <c r="F2703" s="5">
        <f>DetailTicketJuilletAout2021[[#This Row],[Qte]]*(DetailTicketJuilletAout2021[[#This Row],[PrixUnit]]*(1-DetailTicketJuilletAout2021[[#This Row],[Remise%]]))</f>
        <v>32.94</v>
      </c>
    </row>
    <row r="2704" spans="1:6" x14ac:dyDescent="0.25">
      <c r="A2704">
        <v>22280</v>
      </c>
      <c r="B2704">
        <v>6</v>
      </c>
      <c r="C2704">
        <v>19.059999999999999</v>
      </c>
      <c r="D2704">
        <v>2</v>
      </c>
      <c r="E2704">
        <v>0.25</v>
      </c>
      <c r="F2704" s="5">
        <f>DetailTicketJuilletAout2021[[#This Row],[Qte]]*(DetailTicketJuilletAout2021[[#This Row],[PrixUnit]]*(1-DetailTicketJuilletAout2021[[#This Row],[Remise%]]))</f>
        <v>28.589999999999996</v>
      </c>
    </row>
    <row r="2705" spans="1:6" x14ac:dyDescent="0.25">
      <c r="A2705">
        <v>22280</v>
      </c>
      <c r="B2705">
        <v>14</v>
      </c>
      <c r="C2705">
        <v>17.68</v>
      </c>
      <c r="D2705">
        <v>2</v>
      </c>
      <c r="E2705">
        <v>0.25</v>
      </c>
      <c r="F2705" s="5">
        <f>DetailTicketJuilletAout2021[[#This Row],[Qte]]*(DetailTicketJuilletAout2021[[#This Row],[PrixUnit]]*(1-DetailTicketJuilletAout2021[[#This Row],[Remise%]]))</f>
        <v>26.52</v>
      </c>
    </row>
    <row r="2706" spans="1:6" x14ac:dyDescent="0.25">
      <c r="A2706">
        <v>22280</v>
      </c>
      <c r="B2706">
        <v>19</v>
      </c>
      <c r="C2706">
        <v>7.01</v>
      </c>
      <c r="D2706">
        <v>3</v>
      </c>
      <c r="E2706">
        <v>0.25</v>
      </c>
      <c r="F2706" s="5">
        <f>DetailTicketJuilletAout2021[[#This Row],[Qte]]*(DetailTicketJuilletAout2021[[#This Row],[PrixUnit]]*(1-DetailTicketJuilletAout2021[[#This Row],[Remise%]]))</f>
        <v>15.772500000000001</v>
      </c>
    </row>
    <row r="2707" spans="1:6" x14ac:dyDescent="0.25">
      <c r="A2707">
        <v>22281</v>
      </c>
      <c r="B2707">
        <v>29</v>
      </c>
      <c r="C2707">
        <v>75.459999999999994</v>
      </c>
      <c r="D2707">
        <v>2</v>
      </c>
      <c r="E2707">
        <v>0</v>
      </c>
      <c r="F2707" s="5">
        <f>DetailTicketJuilletAout2021[[#This Row],[Qte]]*(DetailTicketJuilletAout2021[[#This Row],[PrixUnit]]*(1-DetailTicketJuilletAout2021[[#This Row],[Remise%]]))</f>
        <v>150.91999999999999</v>
      </c>
    </row>
    <row r="2708" spans="1:6" x14ac:dyDescent="0.25">
      <c r="A2708">
        <v>22281</v>
      </c>
      <c r="B2708">
        <v>56</v>
      </c>
      <c r="C2708">
        <v>23.17</v>
      </c>
      <c r="D2708">
        <v>3</v>
      </c>
      <c r="E2708">
        <v>0.25</v>
      </c>
      <c r="F2708" s="5">
        <f>DetailTicketJuilletAout2021[[#This Row],[Qte]]*(DetailTicketJuilletAout2021[[#This Row],[PrixUnit]]*(1-DetailTicketJuilletAout2021[[#This Row],[Remise%]]))</f>
        <v>52.132500000000007</v>
      </c>
    </row>
    <row r="2709" spans="1:6" x14ac:dyDescent="0.25">
      <c r="A2709">
        <v>22282</v>
      </c>
      <c r="B2709">
        <v>1</v>
      </c>
      <c r="C2709">
        <v>10.98</v>
      </c>
      <c r="D2709">
        <v>3</v>
      </c>
      <c r="E2709">
        <v>0.15</v>
      </c>
      <c r="F2709" s="5">
        <f>DetailTicketJuilletAout2021[[#This Row],[Qte]]*(DetailTicketJuilletAout2021[[#This Row],[PrixUnit]]*(1-DetailTicketJuilletAout2021[[#This Row],[Remise%]]))</f>
        <v>27.999000000000002</v>
      </c>
    </row>
    <row r="2710" spans="1:6" x14ac:dyDescent="0.25">
      <c r="A2710">
        <v>22282</v>
      </c>
      <c r="B2710">
        <v>2</v>
      </c>
      <c r="C2710">
        <v>14.48</v>
      </c>
      <c r="D2710">
        <v>1</v>
      </c>
      <c r="E2710">
        <v>0</v>
      </c>
      <c r="F2710" s="5">
        <f>DetailTicketJuilletAout2021[[#This Row],[Qte]]*(DetailTicketJuilletAout2021[[#This Row],[PrixUnit]]*(1-DetailTicketJuilletAout2021[[#This Row],[Remise%]]))</f>
        <v>14.48</v>
      </c>
    </row>
    <row r="2711" spans="1:6" x14ac:dyDescent="0.25">
      <c r="A2711">
        <v>22282</v>
      </c>
      <c r="B2711">
        <v>10</v>
      </c>
      <c r="C2711">
        <v>23.63</v>
      </c>
      <c r="D2711">
        <v>3</v>
      </c>
      <c r="E2711">
        <v>0</v>
      </c>
      <c r="F2711" s="5">
        <f>DetailTicketJuilletAout2021[[#This Row],[Qte]]*(DetailTicketJuilletAout2021[[#This Row],[PrixUnit]]*(1-DetailTicketJuilletAout2021[[#This Row],[Remise%]]))</f>
        <v>70.89</v>
      </c>
    </row>
    <row r="2712" spans="1:6" x14ac:dyDescent="0.25">
      <c r="A2712">
        <v>22282</v>
      </c>
      <c r="B2712">
        <v>44</v>
      </c>
      <c r="C2712">
        <v>14.83</v>
      </c>
      <c r="D2712">
        <v>3</v>
      </c>
      <c r="E2712">
        <v>0</v>
      </c>
      <c r="F2712" s="5">
        <f>DetailTicketJuilletAout2021[[#This Row],[Qte]]*(DetailTicketJuilletAout2021[[#This Row],[PrixUnit]]*(1-DetailTicketJuilletAout2021[[#This Row],[Remise%]]))</f>
        <v>44.49</v>
      </c>
    </row>
    <row r="2713" spans="1:6" x14ac:dyDescent="0.25">
      <c r="A2713">
        <v>22282</v>
      </c>
      <c r="B2713">
        <v>47</v>
      </c>
      <c r="C2713">
        <v>7.24</v>
      </c>
      <c r="D2713">
        <v>1</v>
      </c>
      <c r="E2713">
        <v>0</v>
      </c>
      <c r="F2713" s="5">
        <f>DetailTicketJuilletAout2021[[#This Row],[Qte]]*(DetailTicketJuilletAout2021[[#This Row],[PrixUnit]]*(1-DetailTicketJuilletAout2021[[#This Row],[Remise%]]))</f>
        <v>7.24</v>
      </c>
    </row>
    <row r="2714" spans="1:6" x14ac:dyDescent="0.25">
      <c r="A2714">
        <v>22282</v>
      </c>
      <c r="B2714">
        <v>64</v>
      </c>
      <c r="C2714">
        <v>20.28</v>
      </c>
      <c r="D2714">
        <v>2</v>
      </c>
      <c r="E2714">
        <v>0</v>
      </c>
      <c r="F2714" s="5">
        <f>DetailTicketJuilletAout2021[[#This Row],[Qte]]*(DetailTicketJuilletAout2021[[#This Row],[PrixUnit]]*(1-DetailTicketJuilletAout2021[[#This Row],[Remise%]]))</f>
        <v>40.56</v>
      </c>
    </row>
    <row r="2715" spans="1:6" x14ac:dyDescent="0.25">
      <c r="A2715">
        <v>22282</v>
      </c>
      <c r="B2715">
        <v>70</v>
      </c>
      <c r="C2715">
        <v>11.43</v>
      </c>
      <c r="D2715">
        <v>1</v>
      </c>
      <c r="E2715">
        <v>0</v>
      </c>
      <c r="F2715" s="5">
        <f>DetailTicketJuilletAout2021[[#This Row],[Qte]]*(DetailTicketJuilletAout2021[[#This Row],[PrixUnit]]*(1-DetailTicketJuilletAout2021[[#This Row],[Remise%]]))</f>
        <v>11.43</v>
      </c>
    </row>
    <row r="2716" spans="1:6" x14ac:dyDescent="0.25">
      <c r="A2716">
        <v>22282</v>
      </c>
      <c r="B2716">
        <v>74</v>
      </c>
      <c r="C2716">
        <v>6.1</v>
      </c>
      <c r="D2716">
        <v>2</v>
      </c>
      <c r="E2716">
        <v>0.15</v>
      </c>
      <c r="F2716" s="5">
        <f>DetailTicketJuilletAout2021[[#This Row],[Qte]]*(DetailTicketJuilletAout2021[[#This Row],[PrixUnit]]*(1-DetailTicketJuilletAout2021[[#This Row],[Remise%]]))</f>
        <v>10.37</v>
      </c>
    </row>
    <row r="2717" spans="1:6" x14ac:dyDescent="0.25">
      <c r="A2717">
        <v>22282</v>
      </c>
      <c r="B2717">
        <v>78</v>
      </c>
      <c r="C2717">
        <v>16.77</v>
      </c>
      <c r="D2717">
        <v>2</v>
      </c>
      <c r="E2717">
        <v>0</v>
      </c>
      <c r="F2717" s="5">
        <f>DetailTicketJuilletAout2021[[#This Row],[Qte]]*(DetailTicketJuilletAout2021[[#This Row],[PrixUnit]]*(1-DetailTicketJuilletAout2021[[#This Row],[Remise%]]))</f>
        <v>33.54</v>
      </c>
    </row>
    <row r="2718" spans="1:6" x14ac:dyDescent="0.25">
      <c r="A2718">
        <v>22283</v>
      </c>
      <c r="B2718">
        <v>36</v>
      </c>
      <c r="C2718">
        <v>11.59</v>
      </c>
      <c r="D2718">
        <v>3</v>
      </c>
      <c r="E2718">
        <v>0.2</v>
      </c>
      <c r="F2718" s="5">
        <f>DetailTicketJuilletAout2021[[#This Row],[Qte]]*(DetailTicketJuilletAout2021[[#This Row],[PrixUnit]]*(1-DetailTicketJuilletAout2021[[#This Row],[Remise%]]))</f>
        <v>27.816000000000003</v>
      </c>
    </row>
    <row r="2719" spans="1:6" x14ac:dyDescent="0.25">
      <c r="A2719">
        <v>22284</v>
      </c>
      <c r="B2719">
        <v>2</v>
      </c>
      <c r="C2719">
        <v>14.48</v>
      </c>
      <c r="D2719">
        <v>3</v>
      </c>
      <c r="E2719">
        <v>0.15</v>
      </c>
      <c r="F2719" s="5">
        <f>DetailTicketJuilletAout2021[[#This Row],[Qte]]*(DetailTicketJuilletAout2021[[#This Row],[PrixUnit]]*(1-DetailTicketJuilletAout2021[[#This Row],[Remise%]]))</f>
        <v>36.923999999999999</v>
      </c>
    </row>
    <row r="2720" spans="1:6" x14ac:dyDescent="0.25">
      <c r="A2720">
        <v>22284</v>
      </c>
      <c r="B2720">
        <v>46</v>
      </c>
      <c r="C2720">
        <v>9.15</v>
      </c>
      <c r="D2720">
        <v>2</v>
      </c>
      <c r="E2720">
        <v>0.15</v>
      </c>
      <c r="F2720" s="5">
        <f>DetailTicketJuilletAout2021[[#This Row],[Qte]]*(DetailTicketJuilletAout2021[[#This Row],[PrixUnit]]*(1-DetailTicketJuilletAout2021[[#This Row],[Remise%]]))</f>
        <v>15.555</v>
      </c>
    </row>
    <row r="2721" spans="1:6" x14ac:dyDescent="0.25">
      <c r="A2721">
        <v>22284</v>
      </c>
      <c r="B2721">
        <v>76</v>
      </c>
      <c r="C2721">
        <v>13.72</v>
      </c>
      <c r="D2721">
        <v>3</v>
      </c>
      <c r="E2721">
        <v>0.15</v>
      </c>
      <c r="F2721" s="5">
        <f>DetailTicketJuilletAout2021[[#This Row],[Qte]]*(DetailTicketJuilletAout2021[[#This Row],[PrixUnit]]*(1-DetailTicketJuilletAout2021[[#This Row],[Remise%]]))</f>
        <v>34.986000000000004</v>
      </c>
    </row>
    <row r="2722" spans="1:6" x14ac:dyDescent="0.25">
      <c r="A2722">
        <v>22285</v>
      </c>
      <c r="B2722">
        <v>23</v>
      </c>
      <c r="C2722">
        <v>5.49</v>
      </c>
      <c r="D2722">
        <v>3</v>
      </c>
      <c r="E2722">
        <v>0</v>
      </c>
      <c r="F2722" s="5">
        <f>DetailTicketJuilletAout2021[[#This Row],[Qte]]*(DetailTicketJuilletAout2021[[#This Row],[PrixUnit]]*(1-DetailTicketJuilletAout2021[[#This Row],[Remise%]]))</f>
        <v>16.47</v>
      </c>
    </row>
    <row r="2723" spans="1:6" x14ac:dyDescent="0.25">
      <c r="A2723">
        <v>22285</v>
      </c>
      <c r="B2723">
        <v>63</v>
      </c>
      <c r="C2723">
        <v>26.83</v>
      </c>
      <c r="D2723">
        <v>3</v>
      </c>
      <c r="E2723">
        <v>0</v>
      </c>
      <c r="F2723" s="5">
        <f>DetailTicketJuilletAout2021[[#This Row],[Qte]]*(DetailTicketJuilletAout2021[[#This Row],[PrixUnit]]*(1-DetailTicketJuilletAout2021[[#This Row],[Remise%]]))</f>
        <v>80.489999999999995</v>
      </c>
    </row>
    <row r="2724" spans="1:6" x14ac:dyDescent="0.25">
      <c r="A2724">
        <v>22286</v>
      </c>
      <c r="B2724">
        <v>16</v>
      </c>
      <c r="C2724">
        <v>10.67</v>
      </c>
      <c r="D2724">
        <v>2</v>
      </c>
      <c r="E2724">
        <v>0.15</v>
      </c>
      <c r="F2724" s="5">
        <f>DetailTicketJuilletAout2021[[#This Row],[Qte]]*(DetailTicketJuilletAout2021[[#This Row],[PrixUnit]]*(1-DetailTicketJuilletAout2021[[#This Row],[Remise%]]))</f>
        <v>18.138999999999999</v>
      </c>
    </row>
    <row r="2725" spans="1:6" x14ac:dyDescent="0.25">
      <c r="A2725">
        <v>22286</v>
      </c>
      <c r="B2725">
        <v>48</v>
      </c>
      <c r="C2725">
        <v>7.77</v>
      </c>
      <c r="D2725">
        <v>3</v>
      </c>
      <c r="E2725">
        <v>0.15</v>
      </c>
      <c r="F2725" s="5">
        <f>DetailTicketJuilletAout2021[[#This Row],[Qte]]*(DetailTicketJuilletAout2021[[#This Row],[PrixUnit]]*(1-DetailTicketJuilletAout2021[[#This Row],[Remise%]]))</f>
        <v>19.813499999999998</v>
      </c>
    </row>
    <row r="2726" spans="1:6" x14ac:dyDescent="0.25">
      <c r="A2726">
        <v>22287</v>
      </c>
      <c r="B2726">
        <v>26</v>
      </c>
      <c r="C2726">
        <v>18.899999999999999</v>
      </c>
      <c r="D2726">
        <v>2</v>
      </c>
      <c r="E2726">
        <v>0.05</v>
      </c>
      <c r="F2726" s="5">
        <f>DetailTicketJuilletAout2021[[#This Row],[Qte]]*(DetailTicketJuilletAout2021[[#This Row],[PrixUnit]]*(1-DetailTicketJuilletAout2021[[#This Row],[Remise%]]))</f>
        <v>35.909999999999997</v>
      </c>
    </row>
    <row r="2727" spans="1:6" x14ac:dyDescent="0.25">
      <c r="A2727">
        <v>22287</v>
      </c>
      <c r="B2727">
        <v>42</v>
      </c>
      <c r="C2727">
        <v>8.5399999999999991</v>
      </c>
      <c r="D2727">
        <v>2</v>
      </c>
      <c r="E2727">
        <v>0.05</v>
      </c>
      <c r="F2727" s="5">
        <f>DetailTicketJuilletAout2021[[#This Row],[Qte]]*(DetailTicketJuilletAout2021[[#This Row],[PrixUnit]]*(1-DetailTicketJuilletAout2021[[#This Row],[Remise%]]))</f>
        <v>16.225999999999999</v>
      </c>
    </row>
    <row r="2728" spans="1:6" x14ac:dyDescent="0.25">
      <c r="A2728">
        <v>22287</v>
      </c>
      <c r="B2728">
        <v>49</v>
      </c>
      <c r="C2728">
        <v>12.2</v>
      </c>
      <c r="D2728">
        <v>2</v>
      </c>
      <c r="E2728">
        <v>0.05</v>
      </c>
      <c r="F2728" s="5">
        <f>DetailTicketJuilletAout2021[[#This Row],[Qte]]*(DetailTicketJuilletAout2021[[#This Row],[PrixUnit]]*(1-DetailTicketJuilletAout2021[[#This Row],[Remise%]]))</f>
        <v>23.179999999999996</v>
      </c>
    </row>
    <row r="2729" spans="1:6" x14ac:dyDescent="0.25">
      <c r="A2729">
        <v>22288</v>
      </c>
      <c r="B2729">
        <v>4</v>
      </c>
      <c r="C2729">
        <v>13.42</v>
      </c>
      <c r="D2729">
        <v>3</v>
      </c>
      <c r="E2729">
        <v>0.2</v>
      </c>
      <c r="F2729" s="5">
        <f>DetailTicketJuilletAout2021[[#This Row],[Qte]]*(DetailTicketJuilletAout2021[[#This Row],[PrixUnit]]*(1-DetailTicketJuilletAout2021[[#This Row],[Remise%]]))</f>
        <v>32.207999999999998</v>
      </c>
    </row>
    <row r="2730" spans="1:6" x14ac:dyDescent="0.25">
      <c r="A2730">
        <v>22288</v>
      </c>
      <c r="B2730">
        <v>43</v>
      </c>
      <c r="C2730">
        <v>28.05</v>
      </c>
      <c r="D2730">
        <v>3</v>
      </c>
      <c r="E2730">
        <v>0</v>
      </c>
      <c r="F2730" s="5">
        <f>DetailTicketJuilletAout2021[[#This Row],[Qte]]*(DetailTicketJuilletAout2021[[#This Row],[PrixUnit]]*(1-DetailTicketJuilletAout2021[[#This Row],[Remise%]]))</f>
        <v>84.15</v>
      </c>
    </row>
    <row r="2731" spans="1:6" x14ac:dyDescent="0.25">
      <c r="A2731">
        <v>22288</v>
      </c>
      <c r="B2731">
        <v>56</v>
      </c>
      <c r="C2731">
        <v>23.17</v>
      </c>
      <c r="D2731">
        <v>2</v>
      </c>
      <c r="E2731">
        <v>0.2</v>
      </c>
      <c r="F2731" s="5">
        <f>DetailTicketJuilletAout2021[[#This Row],[Qte]]*(DetailTicketJuilletAout2021[[#This Row],[PrixUnit]]*(1-DetailTicketJuilletAout2021[[#This Row],[Remise%]]))</f>
        <v>37.072000000000003</v>
      </c>
    </row>
    <row r="2732" spans="1:6" x14ac:dyDescent="0.25">
      <c r="A2732">
        <v>22288</v>
      </c>
      <c r="B2732">
        <v>60</v>
      </c>
      <c r="C2732">
        <v>20.73</v>
      </c>
      <c r="D2732">
        <v>2</v>
      </c>
      <c r="E2732">
        <v>0</v>
      </c>
      <c r="F2732" s="5">
        <f>DetailTicketJuilletAout2021[[#This Row],[Qte]]*(DetailTicketJuilletAout2021[[#This Row],[PrixUnit]]*(1-DetailTicketJuilletAout2021[[#This Row],[Remise%]]))</f>
        <v>41.46</v>
      </c>
    </row>
    <row r="2733" spans="1:6" x14ac:dyDescent="0.25">
      <c r="A2733">
        <v>22289</v>
      </c>
      <c r="B2733">
        <v>16</v>
      </c>
      <c r="C2733">
        <v>13.26</v>
      </c>
      <c r="D2733">
        <v>3</v>
      </c>
      <c r="E2733">
        <v>0.05</v>
      </c>
      <c r="F2733" s="5">
        <f>DetailTicketJuilletAout2021[[#This Row],[Qte]]*(DetailTicketJuilletAout2021[[#This Row],[PrixUnit]]*(1-DetailTicketJuilletAout2021[[#This Row],[Remise%]]))</f>
        <v>37.790999999999997</v>
      </c>
    </row>
    <row r="2734" spans="1:6" x14ac:dyDescent="0.25">
      <c r="A2734">
        <v>22290</v>
      </c>
      <c r="B2734">
        <v>56</v>
      </c>
      <c r="C2734">
        <v>23.17</v>
      </c>
      <c r="D2734">
        <v>3</v>
      </c>
      <c r="E2734">
        <v>0</v>
      </c>
      <c r="F2734" s="5">
        <f>DetailTicketJuilletAout2021[[#This Row],[Qte]]*(DetailTicketJuilletAout2021[[#This Row],[PrixUnit]]*(1-DetailTicketJuilletAout2021[[#This Row],[Remise%]]))</f>
        <v>69.510000000000005</v>
      </c>
    </row>
    <row r="2735" spans="1:6" x14ac:dyDescent="0.25">
      <c r="A2735">
        <v>22290</v>
      </c>
      <c r="B2735">
        <v>72</v>
      </c>
      <c r="C2735">
        <v>21.19</v>
      </c>
      <c r="D2735">
        <v>2</v>
      </c>
      <c r="E2735">
        <v>0</v>
      </c>
      <c r="F2735" s="5">
        <f>DetailTicketJuilletAout2021[[#This Row],[Qte]]*(DetailTicketJuilletAout2021[[#This Row],[PrixUnit]]*(1-DetailTicketJuilletAout2021[[#This Row],[Remise%]]))</f>
        <v>42.38</v>
      </c>
    </row>
    <row r="2736" spans="1:6" x14ac:dyDescent="0.25">
      <c r="A2736">
        <v>22290</v>
      </c>
      <c r="B2736">
        <v>77</v>
      </c>
      <c r="C2736">
        <v>7.93</v>
      </c>
      <c r="D2736">
        <v>2</v>
      </c>
      <c r="E2736">
        <v>0</v>
      </c>
      <c r="F2736" s="5">
        <f>DetailTicketJuilletAout2021[[#This Row],[Qte]]*(DetailTicketJuilletAout2021[[#This Row],[PrixUnit]]*(1-DetailTicketJuilletAout2021[[#This Row],[Remise%]]))</f>
        <v>15.86</v>
      </c>
    </row>
    <row r="2737" spans="1:6" x14ac:dyDescent="0.25">
      <c r="A2737">
        <v>22291</v>
      </c>
      <c r="B2737">
        <v>2</v>
      </c>
      <c r="C2737">
        <v>14.48</v>
      </c>
      <c r="D2737">
        <v>3</v>
      </c>
      <c r="E2737">
        <v>0</v>
      </c>
      <c r="F2737" s="5">
        <f>DetailTicketJuilletAout2021[[#This Row],[Qte]]*(DetailTicketJuilletAout2021[[#This Row],[PrixUnit]]*(1-DetailTicketJuilletAout2021[[#This Row],[Remise%]]))</f>
        <v>43.44</v>
      </c>
    </row>
    <row r="2738" spans="1:6" x14ac:dyDescent="0.25">
      <c r="A2738">
        <v>22291</v>
      </c>
      <c r="B2738">
        <v>41</v>
      </c>
      <c r="C2738">
        <v>7.32</v>
      </c>
      <c r="D2738">
        <v>2</v>
      </c>
      <c r="E2738">
        <v>0</v>
      </c>
      <c r="F2738" s="5">
        <f>DetailTicketJuilletAout2021[[#This Row],[Qte]]*(DetailTicketJuilletAout2021[[#This Row],[PrixUnit]]*(1-DetailTicketJuilletAout2021[[#This Row],[Remise%]]))</f>
        <v>14.64</v>
      </c>
    </row>
    <row r="2739" spans="1:6" x14ac:dyDescent="0.25">
      <c r="A2739">
        <v>22291</v>
      </c>
      <c r="B2739">
        <v>50</v>
      </c>
      <c r="C2739">
        <v>12.35</v>
      </c>
      <c r="D2739">
        <v>2</v>
      </c>
      <c r="E2739">
        <v>0</v>
      </c>
      <c r="F2739" s="5">
        <f>DetailTicketJuilletAout2021[[#This Row],[Qte]]*(DetailTicketJuilletAout2021[[#This Row],[PrixUnit]]*(1-DetailTicketJuilletAout2021[[#This Row],[Remise%]]))</f>
        <v>24.7</v>
      </c>
    </row>
    <row r="2740" spans="1:6" x14ac:dyDescent="0.25">
      <c r="A2740">
        <v>22291</v>
      </c>
      <c r="B2740">
        <v>64</v>
      </c>
      <c r="C2740">
        <v>25.31</v>
      </c>
      <c r="D2740">
        <v>3</v>
      </c>
      <c r="E2740">
        <v>0</v>
      </c>
      <c r="F2740" s="5">
        <f>DetailTicketJuilletAout2021[[#This Row],[Qte]]*(DetailTicketJuilletAout2021[[#This Row],[PrixUnit]]*(1-DetailTicketJuilletAout2021[[#This Row],[Remise%]]))</f>
        <v>75.929999999999993</v>
      </c>
    </row>
    <row r="2741" spans="1:6" x14ac:dyDescent="0.25">
      <c r="A2741">
        <v>22292</v>
      </c>
      <c r="B2741">
        <v>17</v>
      </c>
      <c r="C2741">
        <v>23.78</v>
      </c>
      <c r="D2741">
        <v>3</v>
      </c>
      <c r="E2741">
        <v>0</v>
      </c>
      <c r="F2741" s="5">
        <f>DetailTicketJuilletAout2021[[#This Row],[Qte]]*(DetailTicketJuilletAout2021[[#This Row],[PrixUnit]]*(1-DetailTicketJuilletAout2021[[#This Row],[Remise%]]))</f>
        <v>71.34</v>
      </c>
    </row>
    <row r="2742" spans="1:6" x14ac:dyDescent="0.25">
      <c r="A2742">
        <v>22292</v>
      </c>
      <c r="B2742">
        <v>28</v>
      </c>
      <c r="C2742">
        <v>27.75</v>
      </c>
      <c r="D2742">
        <v>3</v>
      </c>
      <c r="E2742">
        <v>0</v>
      </c>
      <c r="F2742" s="5">
        <f>DetailTicketJuilletAout2021[[#This Row],[Qte]]*(DetailTicketJuilletAout2021[[#This Row],[PrixUnit]]*(1-DetailTicketJuilletAout2021[[#This Row],[Remise%]]))</f>
        <v>83.25</v>
      </c>
    </row>
    <row r="2743" spans="1:6" x14ac:dyDescent="0.25">
      <c r="A2743">
        <v>22292</v>
      </c>
      <c r="B2743">
        <v>76</v>
      </c>
      <c r="C2743">
        <v>10.98</v>
      </c>
      <c r="D2743">
        <v>2</v>
      </c>
      <c r="E2743">
        <v>0</v>
      </c>
      <c r="F2743" s="5">
        <f>DetailTicketJuilletAout2021[[#This Row],[Qte]]*(DetailTicketJuilletAout2021[[#This Row],[PrixUnit]]*(1-DetailTicketJuilletAout2021[[#This Row],[Remise%]]))</f>
        <v>21.96</v>
      </c>
    </row>
    <row r="2744" spans="1:6" x14ac:dyDescent="0.25">
      <c r="A2744">
        <v>22293</v>
      </c>
      <c r="B2744">
        <v>7</v>
      </c>
      <c r="C2744">
        <v>22.87</v>
      </c>
      <c r="D2744">
        <v>3</v>
      </c>
      <c r="E2744">
        <v>0.05</v>
      </c>
      <c r="F2744" s="5">
        <f>DetailTicketJuilletAout2021[[#This Row],[Qte]]*(DetailTicketJuilletAout2021[[#This Row],[PrixUnit]]*(1-DetailTicketJuilletAout2021[[#This Row],[Remise%]]))</f>
        <v>65.179500000000004</v>
      </c>
    </row>
    <row r="2745" spans="1:6" x14ac:dyDescent="0.25">
      <c r="A2745">
        <v>22293</v>
      </c>
      <c r="B2745">
        <v>13</v>
      </c>
      <c r="C2745">
        <v>4.57</v>
      </c>
      <c r="D2745">
        <v>3</v>
      </c>
      <c r="E2745">
        <v>0.05</v>
      </c>
      <c r="F2745" s="5">
        <f>DetailTicketJuilletAout2021[[#This Row],[Qte]]*(DetailTicketJuilletAout2021[[#This Row],[PrixUnit]]*(1-DetailTicketJuilletAout2021[[#This Row],[Remise%]]))</f>
        <v>13.0245</v>
      </c>
    </row>
    <row r="2746" spans="1:6" x14ac:dyDescent="0.25">
      <c r="A2746">
        <v>22294</v>
      </c>
      <c r="B2746">
        <v>19</v>
      </c>
      <c r="C2746">
        <v>5.49</v>
      </c>
      <c r="D2746">
        <v>2</v>
      </c>
      <c r="E2746">
        <v>0</v>
      </c>
      <c r="F2746" s="5">
        <f>DetailTicketJuilletAout2021[[#This Row],[Qte]]*(DetailTicketJuilletAout2021[[#This Row],[PrixUnit]]*(1-DetailTicketJuilletAout2021[[#This Row],[Remise%]]))</f>
        <v>10.98</v>
      </c>
    </row>
    <row r="2747" spans="1:6" x14ac:dyDescent="0.25">
      <c r="A2747">
        <v>22294</v>
      </c>
      <c r="B2747">
        <v>42</v>
      </c>
      <c r="C2747">
        <v>8.5399999999999991</v>
      </c>
      <c r="D2747">
        <v>3</v>
      </c>
      <c r="E2747">
        <v>0</v>
      </c>
      <c r="F2747" s="5">
        <f>DetailTicketJuilletAout2021[[#This Row],[Qte]]*(DetailTicketJuilletAout2021[[#This Row],[PrixUnit]]*(1-DetailTicketJuilletAout2021[[#This Row],[Remise%]]))</f>
        <v>25.619999999999997</v>
      </c>
    </row>
    <row r="2748" spans="1:6" x14ac:dyDescent="0.25">
      <c r="A2748">
        <v>22295</v>
      </c>
      <c r="B2748">
        <v>41</v>
      </c>
      <c r="C2748">
        <v>7.32</v>
      </c>
      <c r="D2748">
        <v>3</v>
      </c>
      <c r="E2748">
        <v>0.05</v>
      </c>
      <c r="F2748" s="5">
        <f>DetailTicketJuilletAout2021[[#This Row],[Qte]]*(DetailTicketJuilletAout2021[[#This Row],[PrixUnit]]*(1-DetailTicketJuilletAout2021[[#This Row],[Remise%]]))</f>
        <v>20.861999999999998</v>
      </c>
    </row>
    <row r="2749" spans="1:6" x14ac:dyDescent="0.25">
      <c r="A2749">
        <v>22295</v>
      </c>
      <c r="B2749">
        <v>55</v>
      </c>
      <c r="C2749">
        <v>18.29</v>
      </c>
      <c r="D2749">
        <v>3</v>
      </c>
      <c r="E2749">
        <v>0.05</v>
      </c>
      <c r="F2749" s="5">
        <f>DetailTicketJuilletAout2021[[#This Row],[Qte]]*(DetailTicketJuilletAout2021[[#This Row],[PrixUnit]]*(1-DetailTicketJuilletAout2021[[#This Row],[Remise%]]))</f>
        <v>52.126499999999993</v>
      </c>
    </row>
    <row r="2750" spans="1:6" x14ac:dyDescent="0.25">
      <c r="A2750">
        <v>22296</v>
      </c>
      <c r="B2750">
        <v>24</v>
      </c>
      <c r="C2750">
        <v>2.74</v>
      </c>
      <c r="D2750">
        <v>2</v>
      </c>
      <c r="E2750">
        <v>0</v>
      </c>
      <c r="F2750" s="5">
        <f>DetailTicketJuilletAout2021[[#This Row],[Qte]]*(DetailTicketJuilletAout2021[[#This Row],[PrixUnit]]*(1-DetailTicketJuilletAout2021[[#This Row],[Remise%]]))</f>
        <v>5.48</v>
      </c>
    </row>
    <row r="2751" spans="1:6" x14ac:dyDescent="0.25">
      <c r="A2751">
        <v>22296</v>
      </c>
      <c r="B2751">
        <v>29</v>
      </c>
      <c r="C2751">
        <v>75.459999999999994</v>
      </c>
      <c r="D2751">
        <v>3</v>
      </c>
      <c r="E2751">
        <v>0.1</v>
      </c>
      <c r="F2751" s="5">
        <f>DetailTicketJuilletAout2021[[#This Row],[Qte]]*(DetailTicketJuilletAout2021[[#This Row],[PrixUnit]]*(1-DetailTicketJuilletAout2021[[#This Row],[Remise%]]))</f>
        <v>203.74200000000002</v>
      </c>
    </row>
    <row r="2752" spans="1:6" x14ac:dyDescent="0.25">
      <c r="A2752">
        <v>22296</v>
      </c>
      <c r="B2752">
        <v>40</v>
      </c>
      <c r="C2752">
        <v>11.28</v>
      </c>
      <c r="D2752">
        <v>2</v>
      </c>
      <c r="E2752">
        <v>0</v>
      </c>
      <c r="F2752" s="5">
        <f>DetailTicketJuilletAout2021[[#This Row],[Qte]]*(DetailTicketJuilletAout2021[[#This Row],[PrixUnit]]*(1-DetailTicketJuilletAout2021[[#This Row],[Remise%]]))</f>
        <v>22.56</v>
      </c>
    </row>
    <row r="2753" spans="1:6" x14ac:dyDescent="0.25">
      <c r="A2753">
        <v>22296</v>
      </c>
      <c r="B2753">
        <v>45</v>
      </c>
      <c r="C2753">
        <v>5.79</v>
      </c>
      <c r="D2753">
        <v>2</v>
      </c>
      <c r="E2753">
        <v>0.1</v>
      </c>
      <c r="F2753" s="5">
        <f>DetailTicketJuilletAout2021[[#This Row],[Qte]]*(DetailTicketJuilletAout2021[[#This Row],[PrixUnit]]*(1-DetailTicketJuilletAout2021[[#This Row],[Remise%]]))</f>
        <v>10.422000000000001</v>
      </c>
    </row>
    <row r="2754" spans="1:6" x14ac:dyDescent="0.25">
      <c r="A2754">
        <v>22296</v>
      </c>
      <c r="B2754">
        <v>50</v>
      </c>
      <c r="C2754">
        <v>9.91</v>
      </c>
      <c r="D2754">
        <v>2</v>
      </c>
      <c r="E2754">
        <v>0</v>
      </c>
      <c r="F2754" s="5">
        <f>DetailTicketJuilletAout2021[[#This Row],[Qte]]*(DetailTicketJuilletAout2021[[#This Row],[PrixUnit]]*(1-DetailTicketJuilletAout2021[[#This Row],[Remise%]]))</f>
        <v>19.82</v>
      </c>
    </row>
    <row r="2755" spans="1:6" x14ac:dyDescent="0.25">
      <c r="A2755">
        <v>22297</v>
      </c>
      <c r="B2755">
        <v>1</v>
      </c>
      <c r="C2755">
        <v>13.72</v>
      </c>
      <c r="D2755">
        <v>2</v>
      </c>
      <c r="E2755">
        <v>0.15</v>
      </c>
      <c r="F2755" s="5">
        <f>DetailTicketJuilletAout2021[[#This Row],[Qte]]*(DetailTicketJuilletAout2021[[#This Row],[PrixUnit]]*(1-DetailTicketJuilletAout2021[[#This Row],[Remise%]]))</f>
        <v>23.324000000000002</v>
      </c>
    </row>
    <row r="2756" spans="1:6" x14ac:dyDescent="0.25">
      <c r="A2756">
        <v>22297</v>
      </c>
      <c r="B2756">
        <v>2</v>
      </c>
      <c r="C2756">
        <v>14.48</v>
      </c>
      <c r="D2756">
        <v>2</v>
      </c>
      <c r="E2756">
        <v>0.15</v>
      </c>
      <c r="F2756" s="5">
        <f>DetailTicketJuilletAout2021[[#This Row],[Qte]]*(DetailTicketJuilletAout2021[[#This Row],[PrixUnit]]*(1-DetailTicketJuilletAout2021[[#This Row],[Remise%]]))</f>
        <v>24.616</v>
      </c>
    </row>
    <row r="2757" spans="1:6" x14ac:dyDescent="0.25">
      <c r="A2757">
        <v>22297</v>
      </c>
      <c r="B2757">
        <v>16</v>
      </c>
      <c r="C2757">
        <v>13.26</v>
      </c>
      <c r="D2757">
        <v>2</v>
      </c>
      <c r="E2757">
        <v>0.15</v>
      </c>
      <c r="F2757" s="5">
        <f>DetailTicketJuilletAout2021[[#This Row],[Qte]]*(DetailTicketJuilletAout2021[[#This Row],[PrixUnit]]*(1-DetailTicketJuilletAout2021[[#This Row],[Remise%]]))</f>
        <v>22.541999999999998</v>
      </c>
    </row>
    <row r="2758" spans="1:6" x14ac:dyDescent="0.25">
      <c r="A2758">
        <v>22297</v>
      </c>
      <c r="B2758">
        <v>31</v>
      </c>
      <c r="C2758">
        <v>9.4499999999999993</v>
      </c>
      <c r="D2758">
        <v>2</v>
      </c>
      <c r="E2758">
        <v>0</v>
      </c>
      <c r="F2758" s="5">
        <f>DetailTicketJuilletAout2021[[#This Row],[Qte]]*(DetailTicketJuilletAout2021[[#This Row],[PrixUnit]]*(1-DetailTicketJuilletAout2021[[#This Row],[Remise%]]))</f>
        <v>18.899999999999999</v>
      </c>
    </row>
    <row r="2759" spans="1:6" x14ac:dyDescent="0.25">
      <c r="A2759">
        <v>22298</v>
      </c>
      <c r="B2759">
        <v>1</v>
      </c>
      <c r="C2759">
        <v>13.72</v>
      </c>
      <c r="D2759">
        <v>3</v>
      </c>
      <c r="E2759">
        <v>0</v>
      </c>
      <c r="F2759" s="5">
        <f>DetailTicketJuilletAout2021[[#This Row],[Qte]]*(DetailTicketJuilletAout2021[[#This Row],[PrixUnit]]*(1-DetailTicketJuilletAout2021[[#This Row],[Remise%]]))</f>
        <v>41.160000000000004</v>
      </c>
    </row>
    <row r="2760" spans="1:6" x14ac:dyDescent="0.25">
      <c r="A2760">
        <v>22298</v>
      </c>
      <c r="B2760">
        <v>40</v>
      </c>
      <c r="C2760">
        <v>14.03</v>
      </c>
      <c r="D2760">
        <v>3</v>
      </c>
      <c r="E2760">
        <v>0</v>
      </c>
      <c r="F2760" s="5">
        <f>DetailTicketJuilletAout2021[[#This Row],[Qte]]*(DetailTicketJuilletAout2021[[#This Row],[PrixUnit]]*(1-DetailTicketJuilletAout2021[[#This Row],[Remise%]]))</f>
        <v>42.089999999999996</v>
      </c>
    </row>
    <row r="2761" spans="1:6" x14ac:dyDescent="0.25">
      <c r="A2761">
        <v>22298</v>
      </c>
      <c r="B2761">
        <v>52</v>
      </c>
      <c r="C2761">
        <v>5.34</v>
      </c>
      <c r="D2761">
        <v>3</v>
      </c>
      <c r="E2761">
        <v>0</v>
      </c>
      <c r="F2761" s="5">
        <f>DetailTicketJuilletAout2021[[#This Row],[Qte]]*(DetailTicketJuilletAout2021[[#This Row],[PrixUnit]]*(1-DetailTicketJuilletAout2021[[#This Row],[Remise%]]))</f>
        <v>16.02</v>
      </c>
    </row>
    <row r="2762" spans="1:6" x14ac:dyDescent="0.25">
      <c r="A2762">
        <v>22299</v>
      </c>
      <c r="B2762">
        <v>13</v>
      </c>
      <c r="C2762">
        <v>4.57</v>
      </c>
      <c r="D2762">
        <v>3</v>
      </c>
      <c r="E2762">
        <v>0</v>
      </c>
      <c r="F2762" s="5">
        <f>DetailTicketJuilletAout2021[[#This Row],[Qte]]*(DetailTicketJuilletAout2021[[#This Row],[PrixUnit]]*(1-DetailTicketJuilletAout2021[[#This Row],[Remise%]]))</f>
        <v>13.71</v>
      </c>
    </row>
    <row r="2763" spans="1:6" x14ac:dyDescent="0.25">
      <c r="A2763">
        <v>22299</v>
      </c>
      <c r="B2763">
        <v>35</v>
      </c>
      <c r="C2763">
        <v>13.72</v>
      </c>
      <c r="D2763">
        <v>3</v>
      </c>
      <c r="E2763">
        <v>0.15</v>
      </c>
      <c r="F2763" s="5">
        <f>DetailTicketJuilletAout2021[[#This Row],[Qte]]*(DetailTicketJuilletAout2021[[#This Row],[PrixUnit]]*(1-DetailTicketJuilletAout2021[[#This Row],[Remise%]]))</f>
        <v>34.986000000000004</v>
      </c>
    </row>
    <row r="2764" spans="1:6" x14ac:dyDescent="0.25">
      <c r="A2764">
        <v>22299</v>
      </c>
      <c r="B2764">
        <v>42</v>
      </c>
      <c r="C2764">
        <v>10.67</v>
      </c>
      <c r="D2764">
        <v>2</v>
      </c>
      <c r="E2764">
        <v>0.15</v>
      </c>
      <c r="F2764" s="5">
        <f>DetailTicketJuilletAout2021[[#This Row],[Qte]]*(DetailTicketJuilletAout2021[[#This Row],[PrixUnit]]*(1-DetailTicketJuilletAout2021[[#This Row],[Remise%]]))</f>
        <v>18.138999999999999</v>
      </c>
    </row>
    <row r="2765" spans="1:6" x14ac:dyDescent="0.25">
      <c r="A2765">
        <v>22299</v>
      </c>
      <c r="B2765">
        <v>55</v>
      </c>
      <c r="C2765">
        <v>18.29</v>
      </c>
      <c r="D2765">
        <v>2</v>
      </c>
      <c r="E2765">
        <v>0</v>
      </c>
      <c r="F2765" s="5">
        <f>DetailTicketJuilletAout2021[[#This Row],[Qte]]*(DetailTicketJuilletAout2021[[#This Row],[PrixUnit]]*(1-DetailTicketJuilletAout2021[[#This Row],[Remise%]]))</f>
        <v>36.58</v>
      </c>
    </row>
    <row r="2766" spans="1:6" x14ac:dyDescent="0.25">
      <c r="A2766">
        <v>22300</v>
      </c>
      <c r="B2766">
        <v>7</v>
      </c>
      <c r="C2766">
        <v>22.87</v>
      </c>
      <c r="D2766">
        <v>3</v>
      </c>
      <c r="E2766">
        <v>0</v>
      </c>
      <c r="F2766" s="5">
        <f>DetailTicketJuilletAout2021[[#This Row],[Qte]]*(DetailTicketJuilletAout2021[[#This Row],[PrixUnit]]*(1-DetailTicketJuilletAout2021[[#This Row],[Remise%]]))</f>
        <v>68.61</v>
      </c>
    </row>
    <row r="2767" spans="1:6" x14ac:dyDescent="0.25">
      <c r="A2767">
        <v>22300</v>
      </c>
      <c r="B2767">
        <v>22</v>
      </c>
      <c r="C2767">
        <v>16.010000000000002</v>
      </c>
      <c r="D2767">
        <v>2</v>
      </c>
      <c r="E2767">
        <v>0</v>
      </c>
      <c r="F2767" s="5">
        <f>DetailTicketJuilletAout2021[[#This Row],[Qte]]*(DetailTicketJuilletAout2021[[#This Row],[PrixUnit]]*(1-DetailTicketJuilletAout2021[[#This Row],[Remise%]]))</f>
        <v>32.020000000000003</v>
      </c>
    </row>
    <row r="2768" spans="1:6" x14ac:dyDescent="0.25">
      <c r="A2768">
        <v>22300</v>
      </c>
      <c r="B2768">
        <v>46</v>
      </c>
      <c r="C2768">
        <v>9.15</v>
      </c>
      <c r="D2768">
        <v>2</v>
      </c>
      <c r="E2768">
        <v>0</v>
      </c>
      <c r="F2768" s="5">
        <f>DetailTicketJuilletAout2021[[#This Row],[Qte]]*(DetailTicketJuilletAout2021[[#This Row],[PrixUnit]]*(1-DetailTicketJuilletAout2021[[#This Row],[Remise%]]))</f>
        <v>18.3</v>
      </c>
    </row>
    <row r="2769" spans="1:6" x14ac:dyDescent="0.25">
      <c r="A2769">
        <v>22300</v>
      </c>
      <c r="B2769">
        <v>55</v>
      </c>
      <c r="C2769">
        <v>18.29</v>
      </c>
      <c r="D2769">
        <v>3</v>
      </c>
      <c r="E2769">
        <v>0</v>
      </c>
      <c r="F2769" s="5">
        <f>DetailTicketJuilletAout2021[[#This Row],[Qte]]*(DetailTicketJuilletAout2021[[#This Row],[PrixUnit]]*(1-DetailTicketJuilletAout2021[[#This Row],[Remise%]]))</f>
        <v>54.87</v>
      </c>
    </row>
    <row r="2770" spans="1:6" x14ac:dyDescent="0.25">
      <c r="A2770">
        <v>22301</v>
      </c>
      <c r="B2770">
        <v>31</v>
      </c>
      <c r="C2770">
        <v>7.62</v>
      </c>
      <c r="D2770">
        <v>2</v>
      </c>
      <c r="E2770">
        <v>0.05</v>
      </c>
      <c r="F2770" s="5">
        <f>DetailTicketJuilletAout2021[[#This Row],[Qte]]*(DetailTicketJuilletAout2021[[#This Row],[PrixUnit]]*(1-DetailTicketJuilletAout2021[[#This Row],[Remise%]]))</f>
        <v>14.478</v>
      </c>
    </row>
    <row r="2771" spans="1:6" x14ac:dyDescent="0.25">
      <c r="A2771">
        <v>22302</v>
      </c>
      <c r="B2771">
        <v>71</v>
      </c>
      <c r="C2771">
        <v>13.11</v>
      </c>
      <c r="D2771">
        <v>2</v>
      </c>
      <c r="E2771">
        <v>0</v>
      </c>
      <c r="F2771" s="5">
        <f>DetailTicketJuilletAout2021[[#This Row],[Qte]]*(DetailTicketJuilletAout2021[[#This Row],[PrixUnit]]*(1-DetailTicketJuilletAout2021[[#This Row],[Remise%]]))</f>
        <v>26.22</v>
      </c>
    </row>
    <row r="2772" spans="1:6" x14ac:dyDescent="0.25">
      <c r="A2772">
        <v>22303</v>
      </c>
      <c r="B2772">
        <v>21</v>
      </c>
      <c r="C2772">
        <v>7.62</v>
      </c>
      <c r="D2772">
        <v>2</v>
      </c>
      <c r="E2772">
        <v>0</v>
      </c>
      <c r="F2772" s="5">
        <f>DetailTicketJuilletAout2021[[#This Row],[Qte]]*(DetailTicketJuilletAout2021[[#This Row],[PrixUnit]]*(1-DetailTicketJuilletAout2021[[#This Row],[Remise%]]))</f>
        <v>15.24</v>
      </c>
    </row>
    <row r="2773" spans="1:6" x14ac:dyDescent="0.25">
      <c r="A2773">
        <v>22303</v>
      </c>
      <c r="B2773">
        <v>27</v>
      </c>
      <c r="C2773">
        <v>33.54</v>
      </c>
      <c r="D2773">
        <v>2</v>
      </c>
      <c r="E2773">
        <v>0</v>
      </c>
      <c r="F2773" s="5">
        <f>DetailTicketJuilletAout2021[[#This Row],[Qte]]*(DetailTicketJuilletAout2021[[#This Row],[PrixUnit]]*(1-DetailTicketJuilletAout2021[[#This Row],[Remise%]]))</f>
        <v>67.08</v>
      </c>
    </row>
    <row r="2774" spans="1:6" x14ac:dyDescent="0.25">
      <c r="A2774">
        <v>22303</v>
      </c>
      <c r="B2774">
        <v>55</v>
      </c>
      <c r="C2774">
        <v>18.29</v>
      </c>
      <c r="D2774">
        <v>2</v>
      </c>
      <c r="E2774">
        <v>0.2</v>
      </c>
      <c r="F2774" s="5">
        <f>DetailTicketJuilletAout2021[[#This Row],[Qte]]*(DetailTicketJuilletAout2021[[#This Row],[PrixUnit]]*(1-DetailTicketJuilletAout2021[[#This Row],[Remise%]]))</f>
        <v>29.263999999999999</v>
      </c>
    </row>
    <row r="2775" spans="1:6" x14ac:dyDescent="0.25">
      <c r="A2775">
        <v>22303</v>
      </c>
      <c r="B2775">
        <v>58</v>
      </c>
      <c r="C2775">
        <v>10.06</v>
      </c>
      <c r="D2775">
        <v>2</v>
      </c>
      <c r="E2775">
        <v>0.2</v>
      </c>
      <c r="F2775" s="5">
        <f>DetailTicketJuilletAout2021[[#This Row],[Qte]]*(DetailTicketJuilletAout2021[[#This Row],[PrixUnit]]*(1-DetailTicketJuilletAout2021[[#This Row],[Remise%]]))</f>
        <v>16.096</v>
      </c>
    </row>
    <row r="2776" spans="1:6" x14ac:dyDescent="0.25">
      <c r="A2776">
        <v>22304</v>
      </c>
      <c r="B2776">
        <v>4</v>
      </c>
      <c r="C2776">
        <v>16.77</v>
      </c>
      <c r="D2776">
        <v>2</v>
      </c>
      <c r="E2776">
        <v>0</v>
      </c>
      <c r="F2776" s="5">
        <f>DetailTicketJuilletAout2021[[#This Row],[Qte]]*(DetailTicketJuilletAout2021[[#This Row],[PrixUnit]]*(1-DetailTicketJuilletAout2021[[#This Row],[Remise%]]))</f>
        <v>33.54</v>
      </c>
    </row>
    <row r="2777" spans="1:6" x14ac:dyDescent="0.25">
      <c r="A2777">
        <v>22304</v>
      </c>
      <c r="B2777">
        <v>11</v>
      </c>
      <c r="C2777">
        <v>16.010000000000002</v>
      </c>
      <c r="D2777">
        <v>3</v>
      </c>
      <c r="E2777">
        <v>0</v>
      </c>
      <c r="F2777" s="5">
        <f>DetailTicketJuilletAout2021[[#This Row],[Qte]]*(DetailTicketJuilletAout2021[[#This Row],[PrixUnit]]*(1-DetailTicketJuilletAout2021[[#This Row],[Remise%]]))</f>
        <v>48.03</v>
      </c>
    </row>
    <row r="2778" spans="1:6" x14ac:dyDescent="0.25">
      <c r="A2778">
        <v>22305</v>
      </c>
      <c r="B2778">
        <v>30</v>
      </c>
      <c r="C2778">
        <v>19.670000000000002</v>
      </c>
      <c r="D2778">
        <v>3</v>
      </c>
      <c r="E2778">
        <v>0</v>
      </c>
      <c r="F2778" s="5">
        <f>DetailTicketJuilletAout2021[[#This Row],[Qte]]*(DetailTicketJuilletAout2021[[#This Row],[PrixUnit]]*(1-DetailTicketJuilletAout2021[[#This Row],[Remise%]]))</f>
        <v>59.010000000000005</v>
      </c>
    </row>
    <row r="2779" spans="1:6" x14ac:dyDescent="0.25">
      <c r="A2779">
        <v>22305</v>
      </c>
      <c r="B2779">
        <v>40</v>
      </c>
      <c r="C2779">
        <v>14.03</v>
      </c>
      <c r="D2779">
        <v>3</v>
      </c>
      <c r="E2779">
        <v>0</v>
      </c>
      <c r="F2779" s="5">
        <f>DetailTicketJuilletAout2021[[#This Row],[Qte]]*(DetailTicketJuilletAout2021[[#This Row],[PrixUnit]]*(1-DetailTicketJuilletAout2021[[#This Row],[Remise%]]))</f>
        <v>42.089999999999996</v>
      </c>
    </row>
    <row r="2780" spans="1:6" x14ac:dyDescent="0.25">
      <c r="A2780">
        <v>22305</v>
      </c>
      <c r="B2780">
        <v>55</v>
      </c>
      <c r="C2780">
        <v>18.29</v>
      </c>
      <c r="D2780">
        <v>3</v>
      </c>
      <c r="E2780">
        <v>0</v>
      </c>
      <c r="F2780" s="5">
        <f>DetailTicketJuilletAout2021[[#This Row],[Qte]]*(DetailTicketJuilletAout2021[[#This Row],[PrixUnit]]*(1-DetailTicketJuilletAout2021[[#This Row],[Remise%]]))</f>
        <v>54.87</v>
      </c>
    </row>
    <row r="2781" spans="1:6" x14ac:dyDescent="0.25">
      <c r="A2781">
        <v>22305</v>
      </c>
      <c r="B2781">
        <v>60</v>
      </c>
      <c r="C2781">
        <v>25.92</v>
      </c>
      <c r="D2781">
        <v>3</v>
      </c>
      <c r="E2781">
        <v>0</v>
      </c>
      <c r="F2781" s="5">
        <f>DetailTicketJuilletAout2021[[#This Row],[Qte]]*(DetailTicketJuilletAout2021[[#This Row],[PrixUnit]]*(1-DetailTicketJuilletAout2021[[#This Row],[Remise%]]))</f>
        <v>77.760000000000005</v>
      </c>
    </row>
    <row r="2782" spans="1:6" x14ac:dyDescent="0.25">
      <c r="A2782">
        <v>22306</v>
      </c>
      <c r="B2782">
        <v>24</v>
      </c>
      <c r="C2782">
        <v>3.35</v>
      </c>
      <c r="D2782">
        <v>3</v>
      </c>
      <c r="E2782">
        <v>0</v>
      </c>
      <c r="F2782" s="5">
        <f>DetailTicketJuilletAout2021[[#This Row],[Qte]]*(DetailTicketJuilletAout2021[[#This Row],[PrixUnit]]*(1-DetailTicketJuilletAout2021[[#This Row],[Remise%]]))</f>
        <v>10.050000000000001</v>
      </c>
    </row>
    <row r="2783" spans="1:6" x14ac:dyDescent="0.25">
      <c r="A2783">
        <v>22306</v>
      </c>
      <c r="B2783">
        <v>52</v>
      </c>
      <c r="C2783">
        <v>5.34</v>
      </c>
      <c r="D2783">
        <v>3</v>
      </c>
      <c r="E2783">
        <v>0</v>
      </c>
      <c r="F2783" s="5">
        <f>DetailTicketJuilletAout2021[[#This Row],[Qte]]*(DetailTicketJuilletAout2021[[#This Row],[PrixUnit]]*(1-DetailTicketJuilletAout2021[[#This Row],[Remise%]]))</f>
        <v>16.02</v>
      </c>
    </row>
    <row r="2784" spans="1:6" x14ac:dyDescent="0.25">
      <c r="A2784">
        <v>22307</v>
      </c>
      <c r="B2784">
        <v>21</v>
      </c>
      <c r="C2784">
        <v>7.62</v>
      </c>
      <c r="D2784">
        <v>2</v>
      </c>
      <c r="E2784">
        <v>0</v>
      </c>
      <c r="F2784" s="5">
        <f>DetailTicketJuilletAout2021[[#This Row],[Qte]]*(DetailTicketJuilletAout2021[[#This Row],[PrixUnit]]*(1-DetailTicketJuilletAout2021[[#This Row],[Remise%]]))</f>
        <v>15.24</v>
      </c>
    </row>
    <row r="2785" spans="1:6" x14ac:dyDescent="0.25">
      <c r="A2785">
        <v>22307</v>
      </c>
      <c r="B2785">
        <v>22</v>
      </c>
      <c r="C2785">
        <v>16.010000000000002</v>
      </c>
      <c r="D2785">
        <v>3</v>
      </c>
      <c r="E2785">
        <v>0</v>
      </c>
      <c r="F2785" s="5">
        <f>DetailTicketJuilletAout2021[[#This Row],[Qte]]*(DetailTicketJuilletAout2021[[#This Row],[PrixUnit]]*(1-DetailTicketJuilletAout2021[[#This Row],[Remise%]]))</f>
        <v>48.03</v>
      </c>
    </row>
    <row r="2786" spans="1:6" x14ac:dyDescent="0.25">
      <c r="A2786">
        <v>22307</v>
      </c>
      <c r="B2786">
        <v>24</v>
      </c>
      <c r="C2786">
        <v>3.35</v>
      </c>
      <c r="D2786">
        <v>2</v>
      </c>
      <c r="E2786">
        <v>0</v>
      </c>
      <c r="F2786" s="5">
        <f>DetailTicketJuilletAout2021[[#This Row],[Qte]]*(DetailTicketJuilletAout2021[[#This Row],[PrixUnit]]*(1-DetailTicketJuilletAout2021[[#This Row],[Remise%]]))</f>
        <v>6.7</v>
      </c>
    </row>
    <row r="2787" spans="1:6" x14ac:dyDescent="0.25">
      <c r="A2787">
        <v>22308</v>
      </c>
      <c r="B2787">
        <v>3</v>
      </c>
      <c r="C2787">
        <v>7.62</v>
      </c>
      <c r="D2787">
        <v>2</v>
      </c>
      <c r="E2787">
        <v>0.1</v>
      </c>
      <c r="F2787" s="5">
        <f>DetailTicketJuilletAout2021[[#This Row],[Qte]]*(DetailTicketJuilletAout2021[[#This Row],[PrixUnit]]*(1-DetailTicketJuilletAout2021[[#This Row],[Remise%]]))</f>
        <v>13.716000000000001</v>
      </c>
    </row>
    <row r="2788" spans="1:6" x14ac:dyDescent="0.25">
      <c r="A2788">
        <v>22308</v>
      </c>
      <c r="B2788">
        <v>39</v>
      </c>
      <c r="C2788">
        <v>13.72</v>
      </c>
      <c r="D2788">
        <v>3</v>
      </c>
      <c r="E2788">
        <v>0.1</v>
      </c>
      <c r="F2788" s="5">
        <f>DetailTicketJuilletAout2021[[#This Row],[Qte]]*(DetailTicketJuilletAout2021[[#This Row],[PrixUnit]]*(1-DetailTicketJuilletAout2021[[#This Row],[Remise%]]))</f>
        <v>37.044000000000004</v>
      </c>
    </row>
    <row r="2789" spans="1:6" x14ac:dyDescent="0.25">
      <c r="A2789">
        <v>22309</v>
      </c>
      <c r="B2789">
        <v>65</v>
      </c>
      <c r="C2789">
        <v>16.010000000000002</v>
      </c>
      <c r="D2789">
        <v>3</v>
      </c>
      <c r="E2789">
        <v>0.1</v>
      </c>
      <c r="F2789" s="5">
        <f>DetailTicketJuilletAout2021[[#This Row],[Qte]]*(DetailTicketJuilletAout2021[[#This Row],[PrixUnit]]*(1-DetailTicketJuilletAout2021[[#This Row],[Remise%]]))</f>
        <v>43.227000000000004</v>
      </c>
    </row>
    <row r="2790" spans="1:6" x14ac:dyDescent="0.25">
      <c r="A2790">
        <v>22310</v>
      </c>
      <c r="B2790">
        <v>10</v>
      </c>
      <c r="C2790">
        <v>18.899999999999999</v>
      </c>
      <c r="D2790">
        <v>2</v>
      </c>
      <c r="E2790">
        <v>0.05</v>
      </c>
      <c r="F2790" s="5">
        <f>DetailTicketJuilletAout2021[[#This Row],[Qte]]*(DetailTicketJuilletAout2021[[#This Row],[PrixUnit]]*(1-DetailTicketJuilletAout2021[[#This Row],[Remise%]]))</f>
        <v>35.909999999999997</v>
      </c>
    </row>
    <row r="2791" spans="1:6" x14ac:dyDescent="0.25">
      <c r="A2791">
        <v>22310</v>
      </c>
      <c r="B2791">
        <v>31</v>
      </c>
      <c r="C2791">
        <v>7.62</v>
      </c>
      <c r="D2791">
        <v>3</v>
      </c>
      <c r="E2791">
        <v>0.05</v>
      </c>
      <c r="F2791" s="5">
        <f>DetailTicketJuilletAout2021[[#This Row],[Qte]]*(DetailTicketJuilletAout2021[[#This Row],[PrixUnit]]*(1-DetailTicketJuilletAout2021[[#This Row],[Remise%]]))</f>
        <v>21.716999999999999</v>
      </c>
    </row>
    <row r="2792" spans="1:6" x14ac:dyDescent="0.25">
      <c r="A2792">
        <v>22310</v>
      </c>
      <c r="B2792">
        <v>33</v>
      </c>
      <c r="C2792">
        <v>1.52</v>
      </c>
      <c r="D2792">
        <v>2</v>
      </c>
      <c r="E2792">
        <v>0</v>
      </c>
      <c r="F2792" s="5">
        <f>DetailTicketJuilletAout2021[[#This Row],[Qte]]*(DetailTicketJuilletAout2021[[#This Row],[PrixUnit]]*(1-DetailTicketJuilletAout2021[[#This Row],[Remise%]]))</f>
        <v>3.04</v>
      </c>
    </row>
    <row r="2793" spans="1:6" x14ac:dyDescent="0.25">
      <c r="A2793">
        <v>22310</v>
      </c>
      <c r="B2793">
        <v>40</v>
      </c>
      <c r="C2793">
        <v>11.28</v>
      </c>
      <c r="D2793">
        <v>3</v>
      </c>
      <c r="E2793">
        <v>0.05</v>
      </c>
      <c r="F2793" s="5">
        <f>DetailTicketJuilletAout2021[[#This Row],[Qte]]*(DetailTicketJuilletAout2021[[#This Row],[PrixUnit]]*(1-DetailTicketJuilletAout2021[[#This Row],[Remise%]]))</f>
        <v>32.147999999999996</v>
      </c>
    </row>
    <row r="2794" spans="1:6" x14ac:dyDescent="0.25">
      <c r="A2794">
        <v>22311</v>
      </c>
      <c r="B2794">
        <v>53</v>
      </c>
      <c r="C2794">
        <v>25</v>
      </c>
      <c r="D2794">
        <v>3</v>
      </c>
      <c r="E2794">
        <v>0</v>
      </c>
      <c r="F2794" s="5">
        <f>DetailTicketJuilletAout2021[[#This Row],[Qte]]*(DetailTicketJuilletAout2021[[#This Row],[PrixUnit]]*(1-DetailTicketJuilletAout2021[[#This Row],[Remise%]]))</f>
        <v>75</v>
      </c>
    </row>
    <row r="2795" spans="1:6" x14ac:dyDescent="0.25">
      <c r="A2795">
        <v>22311</v>
      </c>
      <c r="B2795">
        <v>61</v>
      </c>
      <c r="C2795">
        <v>21.65</v>
      </c>
      <c r="D2795">
        <v>2</v>
      </c>
      <c r="E2795">
        <v>0</v>
      </c>
      <c r="F2795" s="5">
        <f>DetailTicketJuilletAout2021[[#This Row],[Qte]]*(DetailTicketJuilletAout2021[[#This Row],[PrixUnit]]*(1-DetailTicketJuilletAout2021[[#This Row],[Remise%]]))</f>
        <v>43.3</v>
      </c>
    </row>
    <row r="2796" spans="1:6" x14ac:dyDescent="0.25">
      <c r="A2796">
        <v>22312</v>
      </c>
      <c r="B2796">
        <v>14</v>
      </c>
      <c r="C2796">
        <v>14.18</v>
      </c>
      <c r="D2796">
        <v>3</v>
      </c>
      <c r="E2796">
        <v>0</v>
      </c>
      <c r="F2796" s="5">
        <f>DetailTicketJuilletAout2021[[#This Row],[Qte]]*(DetailTicketJuilletAout2021[[#This Row],[PrixUnit]]*(1-DetailTicketJuilletAout2021[[#This Row],[Remise%]]))</f>
        <v>42.54</v>
      </c>
    </row>
    <row r="2797" spans="1:6" x14ac:dyDescent="0.25">
      <c r="A2797">
        <v>22312</v>
      </c>
      <c r="B2797">
        <v>51</v>
      </c>
      <c r="C2797">
        <v>32.32</v>
      </c>
      <c r="D2797">
        <v>2</v>
      </c>
      <c r="E2797">
        <v>0</v>
      </c>
      <c r="F2797" s="5">
        <f>DetailTicketJuilletAout2021[[#This Row],[Qte]]*(DetailTicketJuilletAout2021[[#This Row],[PrixUnit]]*(1-DetailTicketJuilletAout2021[[#This Row],[Remise%]]))</f>
        <v>64.64</v>
      </c>
    </row>
    <row r="2798" spans="1:6" x14ac:dyDescent="0.25">
      <c r="A2798">
        <v>22313</v>
      </c>
      <c r="B2798">
        <v>13</v>
      </c>
      <c r="C2798">
        <v>4.57</v>
      </c>
      <c r="D2798">
        <v>2</v>
      </c>
      <c r="E2798">
        <v>0.15</v>
      </c>
      <c r="F2798" s="5">
        <f>DetailTicketJuilletAout2021[[#This Row],[Qte]]*(DetailTicketJuilletAout2021[[#This Row],[PrixUnit]]*(1-DetailTicketJuilletAout2021[[#This Row],[Remise%]]))</f>
        <v>7.7690000000000001</v>
      </c>
    </row>
    <row r="2799" spans="1:6" x14ac:dyDescent="0.25">
      <c r="A2799">
        <v>22313</v>
      </c>
      <c r="B2799">
        <v>57</v>
      </c>
      <c r="C2799">
        <v>14.94</v>
      </c>
      <c r="D2799">
        <v>2</v>
      </c>
      <c r="E2799">
        <v>0</v>
      </c>
      <c r="F2799" s="5">
        <f>DetailTicketJuilletAout2021[[#This Row],[Qte]]*(DetailTicketJuilletAout2021[[#This Row],[PrixUnit]]*(1-DetailTicketJuilletAout2021[[#This Row],[Remise%]]))</f>
        <v>29.88</v>
      </c>
    </row>
    <row r="2800" spans="1:6" x14ac:dyDescent="0.25">
      <c r="A2800">
        <v>22314</v>
      </c>
      <c r="B2800">
        <v>17</v>
      </c>
      <c r="C2800">
        <v>29.73</v>
      </c>
      <c r="D2800">
        <v>2</v>
      </c>
      <c r="E2800">
        <v>0.05</v>
      </c>
      <c r="F2800" s="5">
        <f>DetailTicketJuilletAout2021[[#This Row],[Qte]]*(DetailTicketJuilletAout2021[[#This Row],[PrixUnit]]*(1-DetailTicketJuilletAout2021[[#This Row],[Remise%]]))</f>
        <v>56.486999999999995</v>
      </c>
    </row>
    <row r="2801" spans="1:6" x14ac:dyDescent="0.25">
      <c r="A2801">
        <v>22314</v>
      </c>
      <c r="B2801">
        <v>56</v>
      </c>
      <c r="C2801">
        <v>28.97</v>
      </c>
      <c r="D2801">
        <v>3</v>
      </c>
      <c r="E2801">
        <v>0.05</v>
      </c>
      <c r="F2801" s="5">
        <f>DetailTicketJuilletAout2021[[#This Row],[Qte]]*(DetailTicketJuilletAout2021[[#This Row],[PrixUnit]]*(1-DetailTicketJuilletAout2021[[#This Row],[Remise%]]))</f>
        <v>82.564499999999981</v>
      </c>
    </row>
    <row r="2802" spans="1:6" x14ac:dyDescent="0.25">
      <c r="A2802">
        <v>22314</v>
      </c>
      <c r="B2802">
        <v>59</v>
      </c>
      <c r="C2802">
        <v>41.92</v>
      </c>
      <c r="D2802">
        <v>3</v>
      </c>
      <c r="E2802">
        <v>0.05</v>
      </c>
      <c r="F2802" s="5">
        <f>DetailTicketJuilletAout2021[[#This Row],[Qte]]*(DetailTicketJuilletAout2021[[#This Row],[PrixUnit]]*(1-DetailTicketJuilletAout2021[[#This Row],[Remise%]]))</f>
        <v>119.47199999999999</v>
      </c>
    </row>
    <row r="2803" spans="1:6" x14ac:dyDescent="0.25">
      <c r="A2803">
        <v>22315</v>
      </c>
      <c r="B2803">
        <v>21</v>
      </c>
      <c r="C2803">
        <v>7.62</v>
      </c>
      <c r="D2803">
        <v>3</v>
      </c>
      <c r="E2803">
        <v>0</v>
      </c>
      <c r="F2803" s="5">
        <f>DetailTicketJuilletAout2021[[#This Row],[Qte]]*(DetailTicketJuilletAout2021[[#This Row],[PrixUnit]]*(1-DetailTicketJuilletAout2021[[#This Row],[Remise%]]))</f>
        <v>22.86</v>
      </c>
    </row>
    <row r="2804" spans="1:6" x14ac:dyDescent="0.25">
      <c r="A2804">
        <v>22315</v>
      </c>
      <c r="B2804">
        <v>75</v>
      </c>
      <c r="C2804">
        <v>5.95</v>
      </c>
      <c r="D2804">
        <v>2</v>
      </c>
      <c r="E2804">
        <v>0</v>
      </c>
      <c r="F2804" s="5">
        <f>DetailTicketJuilletAout2021[[#This Row],[Qte]]*(DetailTicketJuilletAout2021[[#This Row],[PrixUnit]]*(1-DetailTicketJuilletAout2021[[#This Row],[Remise%]]))</f>
        <v>11.9</v>
      </c>
    </row>
    <row r="2805" spans="1:6" x14ac:dyDescent="0.25">
      <c r="A2805">
        <v>22315</v>
      </c>
      <c r="B2805">
        <v>77</v>
      </c>
      <c r="C2805">
        <v>9.91</v>
      </c>
      <c r="D2805">
        <v>3</v>
      </c>
      <c r="E2805">
        <v>0</v>
      </c>
      <c r="F2805" s="5">
        <f>DetailTicketJuilletAout2021[[#This Row],[Qte]]*(DetailTicketJuilletAout2021[[#This Row],[PrixUnit]]*(1-DetailTicketJuilletAout2021[[#This Row],[Remise%]]))</f>
        <v>29.73</v>
      </c>
    </row>
    <row r="2806" spans="1:6" x14ac:dyDescent="0.25">
      <c r="A2806">
        <v>22316</v>
      </c>
      <c r="B2806">
        <v>47</v>
      </c>
      <c r="C2806">
        <v>7.32</v>
      </c>
      <c r="D2806">
        <v>3</v>
      </c>
      <c r="E2806">
        <v>0</v>
      </c>
      <c r="F2806" s="5">
        <f>DetailTicketJuilletAout2021[[#This Row],[Qte]]*(DetailTicketJuilletAout2021[[#This Row],[PrixUnit]]*(1-DetailTicketJuilletAout2021[[#This Row],[Remise%]]))</f>
        <v>21.96</v>
      </c>
    </row>
    <row r="2807" spans="1:6" x14ac:dyDescent="0.25">
      <c r="A2807">
        <v>22316</v>
      </c>
      <c r="B2807">
        <v>76</v>
      </c>
      <c r="C2807">
        <v>13.72</v>
      </c>
      <c r="D2807">
        <v>3</v>
      </c>
      <c r="E2807">
        <v>0</v>
      </c>
      <c r="F2807" s="5">
        <f>DetailTicketJuilletAout2021[[#This Row],[Qte]]*(DetailTicketJuilletAout2021[[#This Row],[PrixUnit]]*(1-DetailTicketJuilletAout2021[[#This Row],[Remise%]]))</f>
        <v>41.160000000000004</v>
      </c>
    </row>
    <row r="2808" spans="1:6" x14ac:dyDescent="0.25">
      <c r="A2808">
        <v>22317</v>
      </c>
      <c r="B2808">
        <v>20</v>
      </c>
      <c r="C2808">
        <v>61.74</v>
      </c>
      <c r="D2808">
        <v>3</v>
      </c>
      <c r="E2808">
        <v>0</v>
      </c>
      <c r="F2808" s="5">
        <f>DetailTicketJuilletAout2021[[#This Row],[Qte]]*(DetailTicketJuilletAout2021[[#This Row],[PrixUnit]]*(1-DetailTicketJuilletAout2021[[#This Row],[Remise%]]))</f>
        <v>185.22</v>
      </c>
    </row>
    <row r="2809" spans="1:6" x14ac:dyDescent="0.25">
      <c r="A2809">
        <v>22317</v>
      </c>
      <c r="B2809">
        <v>52</v>
      </c>
      <c r="C2809">
        <v>5.34</v>
      </c>
      <c r="D2809">
        <v>3</v>
      </c>
      <c r="E2809">
        <v>0</v>
      </c>
      <c r="F2809" s="5">
        <f>DetailTicketJuilletAout2021[[#This Row],[Qte]]*(DetailTicketJuilletAout2021[[#This Row],[PrixUnit]]*(1-DetailTicketJuilletAout2021[[#This Row],[Remise%]]))</f>
        <v>16.02</v>
      </c>
    </row>
    <row r="2810" spans="1:6" x14ac:dyDescent="0.25">
      <c r="A2810">
        <v>22317</v>
      </c>
      <c r="B2810">
        <v>76</v>
      </c>
      <c r="C2810">
        <v>13.72</v>
      </c>
      <c r="D2810">
        <v>2</v>
      </c>
      <c r="E2810">
        <v>0</v>
      </c>
      <c r="F2810" s="5">
        <f>DetailTicketJuilletAout2021[[#This Row],[Qte]]*(DetailTicketJuilletAout2021[[#This Row],[PrixUnit]]*(1-DetailTicketJuilletAout2021[[#This Row],[Remise%]]))</f>
        <v>27.44</v>
      </c>
    </row>
    <row r="2811" spans="1:6" x14ac:dyDescent="0.25">
      <c r="A2811">
        <v>22318</v>
      </c>
      <c r="B2811">
        <v>1</v>
      </c>
      <c r="C2811">
        <v>13.72</v>
      </c>
      <c r="D2811">
        <v>2</v>
      </c>
      <c r="E2811">
        <v>0.15</v>
      </c>
      <c r="F2811" s="5">
        <f>DetailTicketJuilletAout2021[[#This Row],[Qte]]*(DetailTicketJuilletAout2021[[#This Row],[PrixUnit]]*(1-DetailTicketJuilletAout2021[[#This Row],[Remise%]]))</f>
        <v>23.324000000000002</v>
      </c>
    </row>
    <row r="2812" spans="1:6" x14ac:dyDescent="0.25">
      <c r="A2812">
        <v>22318</v>
      </c>
      <c r="B2812">
        <v>58</v>
      </c>
      <c r="C2812">
        <v>10.06</v>
      </c>
      <c r="D2812">
        <v>3</v>
      </c>
      <c r="E2812">
        <v>0.15</v>
      </c>
      <c r="F2812" s="5">
        <f>DetailTicketJuilletAout2021[[#This Row],[Qte]]*(DetailTicketJuilletAout2021[[#This Row],[PrixUnit]]*(1-DetailTicketJuilletAout2021[[#This Row],[Remise%]]))</f>
        <v>25.652999999999999</v>
      </c>
    </row>
    <row r="2813" spans="1:6" x14ac:dyDescent="0.25">
      <c r="A2813">
        <v>22319</v>
      </c>
      <c r="B2813">
        <v>35</v>
      </c>
      <c r="C2813">
        <v>13.72</v>
      </c>
      <c r="D2813">
        <v>3</v>
      </c>
      <c r="E2813">
        <v>0</v>
      </c>
      <c r="F2813" s="5">
        <f>DetailTicketJuilletAout2021[[#This Row],[Qte]]*(DetailTicketJuilletAout2021[[#This Row],[PrixUnit]]*(1-DetailTicketJuilletAout2021[[#This Row],[Remise%]]))</f>
        <v>41.160000000000004</v>
      </c>
    </row>
    <row r="2814" spans="1:6" x14ac:dyDescent="0.25">
      <c r="A2814">
        <v>22319</v>
      </c>
      <c r="B2814">
        <v>67</v>
      </c>
      <c r="C2814">
        <v>10.67</v>
      </c>
      <c r="D2814">
        <v>3</v>
      </c>
      <c r="E2814">
        <v>0</v>
      </c>
      <c r="F2814" s="5">
        <f>DetailTicketJuilletAout2021[[#This Row],[Qte]]*(DetailTicketJuilletAout2021[[#This Row],[PrixUnit]]*(1-DetailTicketJuilletAout2021[[#This Row],[Remise%]]))</f>
        <v>32.01</v>
      </c>
    </row>
    <row r="2815" spans="1:6" x14ac:dyDescent="0.25">
      <c r="A2815">
        <v>22320</v>
      </c>
      <c r="B2815">
        <v>38</v>
      </c>
      <c r="C2815">
        <v>200.93</v>
      </c>
      <c r="D2815">
        <v>3</v>
      </c>
      <c r="E2815">
        <v>0.05</v>
      </c>
      <c r="F2815" s="5">
        <f>DetailTicketJuilletAout2021[[#This Row],[Qte]]*(DetailTicketJuilletAout2021[[#This Row],[PrixUnit]]*(1-DetailTicketJuilletAout2021[[#This Row],[Remise%]]))</f>
        <v>572.65049999999997</v>
      </c>
    </row>
    <row r="2816" spans="1:6" x14ac:dyDescent="0.25">
      <c r="A2816">
        <v>22320</v>
      </c>
      <c r="B2816">
        <v>39</v>
      </c>
      <c r="C2816">
        <v>13.72</v>
      </c>
      <c r="D2816">
        <v>3</v>
      </c>
      <c r="E2816">
        <v>0.05</v>
      </c>
      <c r="F2816" s="5">
        <f>DetailTicketJuilletAout2021[[#This Row],[Qte]]*(DetailTicketJuilletAout2021[[#This Row],[PrixUnit]]*(1-DetailTicketJuilletAout2021[[#This Row],[Remise%]]))</f>
        <v>39.102000000000004</v>
      </c>
    </row>
    <row r="2817" spans="1:6" x14ac:dyDescent="0.25">
      <c r="A2817">
        <v>22321</v>
      </c>
      <c r="B2817">
        <v>2</v>
      </c>
      <c r="C2817">
        <v>14.48</v>
      </c>
      <c r="D2817">
        <v>2</v>
      </c>
      <c r="E2817">
        <v>0.25</v>
      </c>
      <c r="F2817" s="5">
        <f>DetailTicketJuilletAout2021[[#This Row],[Qte]]*(DetailTicketJuilletAout2021[[#This Row],[PrixUnit]]*(1-DetailTicketJuilletAout2021[[#This Row],[Remise%]]))</f>
        <v>21.72</v>
      </c>
    </row>
    <row r="2818" spans="1:6" x14ac:dyDescent="0.25">
      <c r="A2818">
        <v>22321</v>
      </c>
      <c r="B2818">
        <v>24</v>
      </c>
      <c r="C2818">
        <v>3.35</v>
      </c>
      <c r="D2818">
        <v>3</v>
      </c>
      <c r="E2818">
        <v>0.25</v>
      </c>
      <c r="F2818" s="5">
        <f>DetailTicketJuilletAout2021[[#This Row],[Qte]]*(DetailTicketJuilletAout2021[[#This Row],[PrixUnit]]*(1-DetailTicketJuilletAout2021[[#This Row],[Remise%]]))</f>
        <v>7.5375000000000005</v>
      </c>
    </row>
    <row r="2819" spans="1:6" x14ac:dyDescent="0.25">
      <c r="A2819">
        <v>22321</v>
      </c>
      <c r="B2819">
        <v>30</v>
      </c>
      <c r="C2819">
        <v>19.670000000000002</v>
      </c>
      <c r="D2819">
        <v>2</v>
      </c>
      <c r="E2819">
        <v>0.25</v>
      </c>
      <c r="F2819" s="5">
        <f>DetailTicketJuilletAout2021[[#This Row],[Qte]]*(DetailTicketJuilletAout2021[[#This Row],[PrixUnit]]*(1-DetailTicketJuilletAout2021[[#This Row],[Remise%]]))</f>
        <v>29.505000000000003</v>
      </c>
    </row>
    <row r="2820" spans="1:6" x14ac:dyDescent="0.25">
      <c r="A2820">
        <v>22322</v>
      </c>
      <c r="B2820">
        <v>53</v>
      </c>
      <c r="C2820">
        <v>25</v>
      </c>
      <c r="D2820">
        <v>3</v>
      </c>
      <c r="E2820">
        <v>0</v>
      </c>
      <c r="F2820" s="5">
        <f>DetailTicketJuilletAout2021[[#This Row],[Qte]]*(DetailTicketJuilletAout2021[[#This Row],[PrixUnit]]*(1-DetailTicketJuilletAout2021[[#This Row],[Remise%]]))</f>
        <v>75</v>
      </c>
    </row>
    <row r="2821" spans="1:6" x14ac:dyDescent="0.25">
      <c r="A2821">
        <v>22323</v>
      </c>
      <c r="B2821">
        <v>16</v>
      </c>
      <c r="C2821">
        <v>13.26</v>
      </c>
      <c r="D2821">
        <v>2</v>
      </c>
      <c r="E2821">
        <v>0.1</v>
      </c>
      <c r="F2821" s="5">
        <f>DetailTicketJuilletAout2021[[#This Row],[Qte]]*(DetailTicketJuilletAout2021[[#This Row],[PrixUnit]]*(1-DetailTicketJuilletAout2021[[#This Row],[Remise%]]))</f>
        <v>23.867999999999999</v>
      </c>
    </row>
    <row r="2822" spans="1:6" x14ac:dyDescent="0.25">
      <c r="A2822">
        <v>22323</v>
      </c>
      <c r="B2822">
        <v>62</v>
      </c>
      <c r="C2822">
        <v>37.5</v>
      </c>
      <c r="D2822">
        <v>3</v>
      </c>
      <c r="E2822">
        <v>0.1</v>
      </c>
      <c r="F2822" s="5">
        <f>DetailTicketJuilletAout2021[[#This Row],[Qte]]*(DetailTicketJuilletAout2021[[#This Row],[PrixUnit]]*(1-DetailTicketJuilletAout2021[[#This Row],[Remise%]]))</f>
        <v>101.25</v>
      </c>
    </row>
    <row r="2823" spans="1:6" x14ac:dyDescent="0.25">
      <c r="A2823">
        <v>22323</v>
      </c>
      <c r="B2823">
        <v>72</v>
      </c>
      <c r="C2823">
        <v>26.53</v>
      </c>
      <c r="D2823">
        <v>3</v>
      </c>
      <c r="E2823">
        <v>0</v>
      </c>
      <c r="F2823" s="5">
        <f>DetailTicketJuilletAout2021[[#This Row],[Qte]]*(DetailTicketJuilletAout2021[[#This Row],[PrixUnit]]*(1-DetailTicketJuilletAout2021[[#This Row],[Remise%]]))</f>
        <v>79.59</v>
      </c>
    </row>
    <row r="2824" spans="1:6" x14ac:dyDescent="0.25">
      <c r="A2824">
        <v>22323</v>
      </c>
      <c r="B2824">
        <v>75</v>
      </c>
      <c r="C2824">
        <v>5.95</v>
      </c>
      <c r="D2824">
        <v>2</v>
      </c>
      <c r="E2824">
        <v>0.1</v>
      </c>
      <c r="F2824" s="5">
        <f>DetailTicketJuilletAout2021[[#This Row],[Qte]]*(DetailTicketJuilletAout2021[[#This Row],[PrixUnit]]*(1-DetailTicketJuilletAout2021[[#This Row],[Remise%]]))</f>
        <v>10.71</v>
      </c>
    </row>
    <row r="2825" spans="1:6" x14ac:dyDescent="0.25">
      <c r="A2825">
        <v>22324</v>
      </c>
      <c r="B2825">
        <v>39</v>
      </c>
      <c r="C2825">
        <v>10.98</v>
      </c>
      <c r="D2825">
        <v>3</v>
      </c>
      <c r="E2825">
        <v>0</v>
      </c>
      <c r="F2825" s="5">
        <f>DetailTicketJuilletAout2021[[#This Row],[Qte]]*(DetailTicketJuilletAout2021[[#This Row],[PrixUnit]]*(1-DetailTicketJuilletAout2021[[#This Row],[Remise%]]))</f>
        <v>32.94</v>
      </c>
    </row>
    <row r="2826" spans="1:6" x14ac:dyDescent="0.25">
      <c r="A2826">
        <v>22324</v>
      </c>
      <c r="B2826">
        <v>72</v>
      </c>
      <c r="C2826">
        <v>21.19</v>
      </c>
      <c r="D2826">
        <v>2</v>
      </c>
      <c r="E2826">
        <v>0</v>
      </c>
      <c r="F2826" s="5">
        <f>DetailTicketJuilletAout2021[[#This Row],[Qte]]*(DetailTicketJuilletAout2021[[#This Row],[PrixUnit]]*(1-DetailTicketJuilletAout2021[[#This Row],[Remise%]]))</f>
        <v>42.38</v>
      </c>
    </row>
    <row r="2827" spans="1:6" x14ac:dyDescent="0.25">
      <c r="A2827">
        <v>22325</v>
      </c>
      <c r="B2827">
        <v>1</v>
      </c>
      <c r="C2827">
        <v>13.72</v>
      </c>
      <c r="D2827">
        <v>3</v>
      </c>
      <c r="E2827">
        <v>0</v>
      </c>
      <c r="F2827" s="5">
        <f>DetailTicketJuilletAout2021[[#This Row],[Qte]]*(DetailTicketJuilletAout2021[[#This Row],[PrixUnit]]*(1-DetailTicketJuilletAout2021[[#This Row],[Remise%]]))</f>
        <v>41.160000000000004</v>
      </c>
    </row>
    <row r="2828" spans="1:6" x14ac:dyDescent="0.25">
      <c r="A2828">
        <v>22325</v>
      </c>
      <c r="B2828">
        <v>21</v>
      </c>
      <c r="C2828">
        <v>7.62</v>
      </c>
      <c r="D2828">
        <v>2</v>
      </c>
      <c r="E2828">
        <v>0</v>
      </c>
      <c r="F2828" s="5">
        <f>DetailTicketJuilletAout2021[[#This Row],[Qte]]*(DetailTicketJuilletAout2021[[#This Row],[PrixUnit]]*(1-DetailTicketJuilletAout2021[[#This Row],[Remise%]]))</f>
        <v>15.24</v>
      </c>
    </row>
    <row r="2829" spans="1:6" x14ac:dyDescent="0.25">
      <c r="A2829">
        <v>22325</v>
      </c>
      <c r="B2829">
        <v>50</v>
      </c>
      <c r="C2829">
        <v>12.35</v>
      </c>
      <c r="D2829">
        <v>2</v>
      </c>
      <c r="E2829">
        <v>0</v>
      </c>
      <c r="F2829" s="5">
        <f>DetailTicketJuilletAout2021[[#This Row],[Qte]]*(DetailTicketJuilletAout2021[[#This Row],[PrixUnit]]*(1-DetailTicketJuilletAout2021[[#This Row],[Remise%]]))</f>
        <v>24.7</v>
      </c>
    </row>
    <row r="2830" spans="1:6" x14ac:dyDescent="0.25">
      <c r="A2830">
        <v>22326</v>
      </c>
      <c r="B2830">
        <v>15</v>
      </c>
      <c r="C2830">
        <v>11.89</v>
      </c>
      <c r="D2830">
        <v>3</v>
      </c>
      <c r="E2830">
        <v>0</v>
      </c>
      <c r="F2830" s="5">
        <f>DetailTicketJuilletAout2021[[#This Row],[Qte]]*(DetailTicketJuilletAout2021[[#This Row],[PrixUnit]]*(1-DetailTicketJuilletAout2021[[#This Row],[Remise%]]))</f>
        <v>35.67</v>
      </c>
    </row>
    <row r="2831" spans="1:6" x14ac:dyDescent="0.25">
      <c r="A2831">
        <v>22326</v>
      </c>
      <c r="B2831">
        <v>41</v>
      </c>
      <c r="C2831">
        <v>7.32</v>
      </c>
      <c r="D2831">
        <v>2</v>
      </c>
      <c r="E2831">
        <v>0</v>
      </c>
      <c r="F2831" s="5">
        <f>DetailTicketJuilletAout2021[[#This Row],[Qte]]*(DetailTicketJuilletAout2021[[#This Row],[PrixUnit]]*(1-DetailTicketJuilletAout2021[[#This Row],[Remise%]]))</f>
        <v>14.64</v>
      </c>
    </row>
    <row r="2832" spans="1:6" x14ac:dyDescent="0.25">
      <c r="A2832">
        <v>22326</v>
      </c>
      <c r="B2832">
        <v>46</v>
      </c>
      <c r="C2832">
        <v>9.15</v>
      </c>
      <c r="D2832">
        <v>2</v>
      </c>
      <c r="E2832">
        <v>0</v>
      </c>
      <c r="F2832" s="5">
        <f>DetailTicketJuilletAout2021[[#This Row],[Qte]]*(DetailTicketJuilletAout2021[[#This Row],[PrixUnit]]*(1-DetailTicketJuilletAout2021[[#This Row],[Remise%]]))</f>
        <v>18.3</v>
      </c>
    </row>
    <row r="2833" spans="1:6" x14ac:dyDescent="0.25">
      <c r="A2833">
        <v>22326</v>
      </c>
      <c r="B2833">
        <v>47</v>
      </c>
      <c r="C2833">
        <v>7.32</v>
      </c>
      <c r="D2833">
        <v>3</v>
      </c>
      <c r="E2833">
        <v>0</v>
      </c>
      <c r="F2833" s="5">
        <f>DetailTicketJuilletAout2021[[#This Row],[Qte]]*(DetailTicketJuilletAout2021[[#This Row],[PrixUnit]]*(1-DetailTicketJuilletAout2021[[#This Row],[Remise%]]))</f>
        <v>21.96</v>
      </c>
    </row>
    <row r="2834" spans="1:6" x14ac:dyDescent="0.25">
      <c r="A2834">
        <v>22326</v>
      </c>
      <c r="B2834">
        <v>56</v>
      </c>
      <c r="C2834">
        <v>28.97</v>
      </c>
      <c r="D2834">
        <v>2</v>
      </c>
      <c r="E2834">
        <v>0</v>
      </c>
      <c r="F2834" s="5">
        <f>DetailTicketJuilletAout2021[[#This Row],[Qte]]*(DetailTicketJuilletAout2021[[#This Row],[PrixUnit]]*(1-DetailTicketJuilletAout2021[[#This Row],[Remise%]]))</f>
        <v>57.94</v>
      </c>
    </row>
    <row r="2835" spans="1:6" x14ac:dyDescent="0.25">
      <c r="A2835">
        <v>22326</v>
      </c>
      <c r="B2835">
        <v>60</v>
      </c>
      <c r="C2835">
        <v>25.92</v>
      </c>
      <c r="D2835">
        <v>2</v>
      </c>
      <c r="E2835">
        <v>0</v>
      </c>
      <c r="F2835" s="5">
        <f>DetailTicketJuilletAout2021[[#This Row],[Qte]]*(DetailTicketJuilletAout2021[[#This Row],[PrixUnit]]*(1-DetailTicketJuilletAout2021[[#This Row],[Remise%]]))</f>
        <v>51.84</v>
      </c>
    </row>
    <row r="2836" spans="1:6" x14ac:dyDescent="0.25">
      <c r="A2836">
        <v>22327</v>
      </c>
      <c r="B2836">
        <v>14</v>
      </c>
      <c r="C2836">
        <v>17.68</v>
      </c>
      <c r="D2836">
        <v>3</v>
      </c>
      <c r="E2836">
        <v>0.1</v>
      </c>
      <c r="F2836" s="5">
        <f>DetailTicketJuilletAout2021[[#This Row],[Qte]]*(DetailTicketJuilletAout2021[[#This Row],[PrixUnit]]*(1-DetailTicketJuilletAout2021[[#This Row],[Remise%]]))</f>
        <v>47.736000000000004</v>
      </c>
    </row>
    <row r="2837" spans="1:6" x14ac:dyDescent="0.25">
      <c r="A2837">
        <v>22327</v>
      </c>
      <c r="B2837">
        <v>44</v>
      </c>
      <c r="C2837">
        <v>14.79</v>
      </c>
      <c r="D2837">
        <v>2</v>
      </c>
      <c r="E2837">
        <v>0.1</v>
      </c>
      <c r="F2837" s="5">
        <f>DetailTicketJuilletAout2021[[#This Row],[Qte]]*(DetailTicketJuilletAout2021[[#This Row],[PrixUnit]]*(1-DetailTicketJuilletAout2021[[#This Row],[Remise%]]))</f>
        <v>26.622</v>
      </c>
    </row>
    <row r="2838" spans="1:6" x14ac:dyDescent="0.25">
      <c r="A2838">
        <v>22327</v>
      </c>
      <c r="B2838">
        <v>47</v>
      </c>
      <c r="C2838">
        <v>7.32</v>
      </c>
      <c r="D2838">
        <v>3</v>
      </c>
      <c r="E2838">
        <v>0.1</v>
      </c>
      <c r="F2838" s="5">
        <f>DetailTicketJuilletAout2021[[#This Row],[Qte]]*(DetailTicketJuilletAout2021[[#This Row],[PrixUnit]]*(1-DetailTicketJuilletAout2021[[#This Row],[Remise%]]))</f>
        <v>19.763999999999999</v>
      </c>
    </row>
    <row r="2839" spans="1:6" x14ac:dyDescent="0.25">
      <c r="A2839">
        <v>22328</v>
      </c>
      <c r="B2839">
        <v>19</v>
      </c>
      <c r="C2839">
        <v>7.01</v>
      </c>
      <c r="D2839">
        <v>3</v>
      </c>
      <c r="E2839">
        <v>0</v>
      </c>
      <c r="F2839" s="5">
        <f>DetailTicketJuilletAout2021[[#This Row],[Qte]]*(DetailTicketJuilletAout2021[[#This Row],[PrixUnit]]*(1-DetailTicketJuilletAout2021[[#This Row],[Remise%]]))</f>
        <v>21.03</v>
      </c>
    </row>
    <row r="2840" spans="1:6" x14ac:dyDescent="0.25">
      <c r="A2840">
        <v>22328</v>
      </c>
      <c r="B2840">
        <v>23</v>
      </c>
      <c r="C2840">
        <v>6.86</v>
      </c>
      <c r="D2840">
        <v>3</v>
      </c>
      <c r="E2840">
        <v>0</v>
      </c>
      <c r="F2840" s="5">
        <f>DetailTicketJuilletAout2021[[#This Row],[Qte]]*(DetailTicketJuilletAout2021[[#This Row],[PrixUnit]]*(1-DetailTicketJuilletAout2021[[#This Row],[Remise%]]))</f>
        <v>20.580000000000002</v>
      </c>
    </row>
    <row r="2841" spans="1:6" x14ac:dyDescent="0.25">
      <c r="A2841">
        <v>22328</v>
      </c>
      <c r="B2841">
        <v>70</v>
      </c>
      <c r="C2841">
        <v>11.43</v>
      </c>
      <c r="D2841">
        <v>2</v>
      </c>
      <c r="E2841">
        <v>0</v>
      </c>
      <c r="F2841" s="5">
        <f>DetailTicketJuilletAout2021[[#This Row],[Qte]]*(DetailTicketJuilletAout2021[[#This Row],[PrixUnit]]*(1-DetailTicketJuilletAout2021[[#This Row],[Remise%]]))</f>
        <v>22.86</v>
      </c>
    </row>
    <row r="2842" spans="1:6" x14ac:dyDescent="0.25">
      <c r="A2842">
        <v>22328</v>
      </c>
      <c r="B2842">
        <v>71</v>
      </c>
      <c r="C2842">
        <v>16.46</v>
      </c>
      <c r="D2842">
        <v>3</v>
      </c>
      <c r="E2842">
        <v>0</v>
      </c>
      <c r="F2842" s="5">
        <f>DetailTicketJuilletAout2021[[#This Row],[Qte]]*(DetailTicketJuilletAout2021[[#This Row],[PrixUnit]]*(1-DetailTicketJuilletAout2021[[#This Row],[Remise%]]))</f>
        <v>49.38</v>
      </c>
    </row>
    <row r="2843" spans="1:6" x14ac:dyDescent="0.25">
      <c r="A2843">
        <v>22329</v>
      </c>
      <c r="B2843">
        <v>11</v>
      </c>
      <c r="C2843">
        <v>10.67</v>
      </c>
      <c r="D2843">
        <v>3</v>
      </c>
      <c r="E2843">
        <v>0</v>
      </c>
      <c r="F2843" s="5">
        <f>DetailTicketJuilletAout2021[[#This Row],[Qte]]*(DetailTicketJuilletAout2021[[#This Row],[PrixUnit]]*(1-DetailTicketJuilletAout2021[[#This Row],[Remise%]]))</f>
        <v>32.01</v>
      </c>
    </row>
    <row r="2844" spans="1:6" x14ac:dyDescent="0.25">
      <c r="A2844">
        <v>22329</v>
      </c>
      <c r="B2844">
        <v>42</v>
      </c>
      <c r="C2844">
        <v>7.47</v>
      </c>
      <c r="D2844">
        <v>3</v>
      </c>
      <c r="E2844">
        <v>0</v>
      </c>
      <c r="F2844" s="5">
        <f>DetailTicketJuilletAout2021[[#This Row],[Qte]]*(DetailTicketJuilletAout2021[[#This Row],[PrixUnit]]*(1-DetailTicketJuilletAout2021[[#This Row],[Remise%]]))</f>
        <v>22.41</v>
      </c>
    </row>
    <row r="2845" spans="1:6" x14ac:dyDescent="0.25">
      <c r="A2845">
        <v>22329</v>
      </c>
      <c r="B2845">
        <v>72</v>
      </c>
      <c r="C2845">
        <v>26.53</v>
      </c>
      <c r="D2845">
        <v>3</v>
      </c>
      <c r="E2845">
        <v>0</v>
      </c>
      <c r="F2845" s="5">
        <f>DetailTicketJuilletAout2021[[#This Row],[Qte]]*(DetailTicketJuilletAout2021[[#This Row],[PrixUnit]]*(1-DetailTicketJuilletAout2021[[#This Row],[Remise%]]))</f>
        <v>79.59</v>
      </c>
    </row>
    <row r="2846" spans="1:6" x14ac:dyDescent="0.25">
      <c r="A2846">
        <v>22329</v>
      </c>
      <c r="B2846">
        <v>120</v>
      </c>
      <c r="C2846">
        <v>6.1</v>
      </c>
      <c r="D2846">
        <v>2</v>
      </c>
      <c r="E2846">
        <v>0</v>
      </c>
      <c r="F2846" s="5">
        <f>DetailTicketJuilletAout2021[[#This Row],[Qte]]*(DetailTicketJuilletAout2021[[#This Row],[PrixUnit]]*(1-DetailTicketJuilletAout2021[[#This Row],[Remise%]]))</f>
        <v>12.2</v>
      </c>
    </row>
    <row r="2847" spans="1:6" x14ac:dyDescent="0.25">
      <c r="A2847">
        <v>22329</v>
      </c>
      <c r="B2847">
        <v>121</v>
      </c>
      <c r="C2847">
        <v>6.86</v>
      </c>
      <c r="D2847">
        <v>3</v>
      </c>
      <c r="E2847">
        <v>0</v>
      </c>
      <c r="F2847" s="5">
        <f>DetailTicketJuilletAout2021[[#This Row],[Qte]]*(DetailTicketJuilletAout2021[[#This Row],[PrixUnit]]*(1-DetailTicketJuilletAout2021[[#This Row],[Remise%]]))</f>
        <v>20.580000000000002</v>
      </c>
    </row>
    <row r="2848" spans="1:6" x14ac:dyDescent="0.25">
      <c r="A2848">
        <v>22329</v>
      </c>
      <c r="B2848">
        <v>122</v>
      </c>
      <c r="C2848">
        <v>7.01</v>
      </c>
      <c r="D2848">
        <v>4</v>
      </c>
      <c r="E2848">
        <v>0</v>
      </c>
      <c r="F2848" s="5">
        <f>DetailTicketJuilletAout2021[[#This Row],[Qte]]*(DetailTicketJuilletAout2021[[#This Row],[PrixUnit]]*(1-DetailTicketJuilletAout2021[[#This Row],[Remise%]]))</f>
        <v>28.04</v>
      </c>
    </row>
    <row r="2849" spans="1:6" x14ac:dyDescent="0.25">
      <c r="A2849">
        <v>22329</v>
      </c>
      <c r="B2849">
        <v>124</v>
      </c>
      <c r="C2849">
        <v>7.24</v>
      </c>
      <c r="D2849">
        <v>3</v>
      </c>
      <c r="E2849">
        <v>0</v>
      </c>
      <c r="F2849" s="5">
        <f>DetailTicketJuilletAout2021[[#This Row],[Qte]]*(DetailTicketJuilletAout2021[[#This Row],[PrixUnit]]*(1-DetailTicketJuilletAout2021[[#This Row],[Remise%]]))</f>
        <v>21.72</v>
      </c>
    </row>
    <row r="2850" spans="1:6" x14ac:dyDescent="0.25">
      <c r="A2850">
        <v>22329</v>
      </c>
      <c r="B2850">
        <v>125</v>
      </c>
      <c r="C2850">
        <v>7.36</v>
      </c>
      <c r="D2850">
        <v>4</v>
      </c>
      <c r="E2850">
        <v>0</v>
      </c>
      <c r="F2850" s="5">
        <f>DetailTicketJuilletAout2021[[#This Row],[Qte]]*(DetailTicketJuilletAout2021[[#This Row],[PrixUnit]]*(1-DetailTicketJuilletAout2021[[#This Row],[Remise%]]))</f>
        <v>29.44</v>
      </c>
    </row>
    <row r="2851" spans="1:6" x14ac:dyDescent="0.25">
      <c r="A2851">
        <v>22329</v>
      </c>
      <c r="B2851">
        <v>127</v>
      </c>
      <c r="C2851">
        <v>7.62</v>
      </c>
      <c r="D2851">
        <v>3</v>
      </c>
      <c r="E2851">
        <v>0</v>
      </c>
      <c r="F2851" s="5">
        <f>DetailTicketJuilletAout2021[[#This Row],[Qte]]*(DetailTicketJuilletAout2021[[#This Row],[PrixUnit]]*(1-DetailTicketJuilletAout2021[[#This Row],[Remise%]]))</f>
        <v>22.86</v>
      </c>
    </row>
    <row r="2852" spans="1:6" x14ac:dyDescent="0.25">
      <c r="A2852">
        <v>22329</v>
      </c>
      <c r="B2852">
        <v>128</v>
      </c>
      <c r="C2852">
        <v>7.62</v>
      </c>
      <c r="D2852">
        <v>4</v>
      </c>
      <c r="E2852">
        <v>0</v>
      </c>
      <c r="F2852" s="5">
        <f>DetailTicketJuilletAout2021[[#This Row],[Qte]]*(DetailTicketJuilletAout2021[[#This Row],[PrixUnit]]*(1-DetailTicketJuilletAout2021[[#This Row],[Remise%]]))</f>
        <v>30.48</v>
      </c>
    </row>
    <row r="2853" spans="1:6" x14ac:dyDescent="0.25">
      <c r="A2853">
        <v>22329</v>
      </c>
      <c r="B2853">
        <v>129</v>
      </c>
      <c r="C2853">
        <v>9.15</v>
      </c>
      <c r="D2853">
        <v>2</v>
      </c>
      <c r="E2853">
        <v>0</v>
      </c>
      <c r="F2853" s="5">
        <f>DetailTicketJuilletAout2021[[#This Row],[Qte]]*(DetailTicketJuilletAout2021[[#This Row],[PrixUnit]]*(1-DetailTicketJuilletAout2021[[#This Row],[Remise%]]))</f>
        <v>18.3</v>
      </c>
    </row>
    <row r="2854" spans="1:6" x14ac:dyDescent="0.25">
      <c r="A2854">
        <v>22329</v>
      </c>
      <c r="B2854">
        <v>131</v>
      </c>
      <c r="C2854">
        <v>9.5299999999999994</v>
      </c>
      <c r="D2854">
        <v>4</v>
      </c>
      <c r="E2854">
        <v>0</v>
      </c>
      <c r="F2854" s="5">
        <f>DetailTicketJuilletAout2021[[#This Row],[Qte]]*(DetailTicketJuilletAout2021[[#This Row],[PrixUnit]]*(1-DetailTicketJuilletAout2021[[#This Row],[Remise%]]))</f>
        <v>38.119999999999997</v>
      </c>
    </row>
    <row r="2855" spans="1:6" x14ac:dyDescent="0.25">
      <c r="A2855">
        <v>22329</v>
      </c>
      <c r="B2855">
        <v>132</v>
      </c>
      <c r="C2855">
        <v>9.7200000000000006</v>
      </c>
      <c r="D2855">
        <v>2</v>
      </c>
      <c r="E2855">
        <v>0</v>
      </c>
      <c r="F2855" s="5">
        <f>DetailTicketJuilletAout2021[[#This Row],[Qte]]*(DetailTicketJuilletAout2021[[#This Row],[PrixUnit]]*(1-DetailTicketJuilletAout2021[[#This Row],[Remise%]]))</f>
        <v>19.440000000000001</v>
      </c>
    </row>
    <row r="2856" spans="1:6" x14ac:dyDescent="0.25">
      <c r="A2856">
        <v>22329</v>
      </c>
      <c r="B2856">
        <v>133</v>
      </c>
      <c r="C2856">
        <v>9.91</v>
      </c>
      <c r="D2856">
        <v>3</v>
      </c>
      <c r="E2856">
        <v>0</v>
      </c>
      <c r="F2856" s="5">
        <f>DetailTicketJuilletAout2021[[#This Row],[Qte]]*(DetailTicketJuilletAout2021[[#This Row],[PrixUnit]]*(1-DetailTicketJuilletAout2021[[#This Row],[Remise%]]))</f>
        <v>29.73</v>
      </c>
    </row>
    <row r="2857" spans="1:6" x14ac:dyDescent="0.25">
      <c r="A2857">
        <v>22329</v>
      </c>
      <c r="B2857">
        <v>134</v>
      </c>
      <c r="C2857">
        <v>10.1</v>
      </c>
      <c r="D2857">
        <v>4</v>
      </c>
      <c r="E2857">
        <v>0</v>
      </c>
      <c r="F2857" s="5">
        <f>DetailTicketJuilletAout2021[[#This Row],[Qte]]*(DetailTicketJuilletAout2021[[#This Row],[PrixUnit]]*(1-DetailTicketJuilletAout2021[[#This Row],[Remise%]]))</f>
        <v>40.4</v>
      </c>
    </row>
    <row r="2858" spans="1:6" x14ac:dyDescent="0.25">
      <c r="A2858">
        <v>22329</v>
      </c>
      <c r="B2858">
        <v>135</v>
      </c>
      <c r="C2858">
        <v>10.67</v>
      </c>
      <c r="D2858">
        <v>2</v>
      </c>
      <c r="E2858">
        <v>0</v>
      </c>
      <c r="F2858" s="5">
        <f>DetailTicketJuilletAout2021[[#This Row],[Qte]]*(DetailTicketJuilletAout2021[[#This Row],[PrixUnit]]*(1-DetailTicketJuilletAout2021[[#This Row],[Remise%]]))</f>
        <v>21.34</v>
      </c>
    </row>
    <row r="2859" spans="1:6" x14ac:dyDescent="0.25">
      <c r="A2859">
        <v>22329</v>
      </c>
      <c r="B2859">
        <v>136</v>
      </c>
      <c r="C2859">
        <v>10.67</v>
      </c>
      <c r="D2859">
        <v>3</v>
      </c>
      <c r="E2859">
        <v>0</v>
      </c>
      <c r="F2859" s="5">
        <f>DetailTicketJuilletAout2021[[#This Row],[Qte]]*(DetailTicketJuilletAout2021[[#This Row],[PrixUnit]]*(1-DetailTicketJuilletAout2021[[#This Row],[Remise%]]))</f>
        <v>32.01</v>
      </c>
    </row>
    <row r="2860" spans="1:6" x14ac:dyDescent="0.25">
      <c r="A2860">
        <v>22329</v>
      </c>
      <c r="B2860">
        <v>137</v>
      </c>
      <c r="C2860">
        <v>10.67</v>
      </c>
      <c r="D2860">
        <v>4</v>
      </c>
      <c r="E2860">
        <v>0</v>
      </c>
      <c r="F2860" s="5">
        <f>DetailTicketJuilletAout2021[[#This Row],[Qte]]*(DetailTicketJuilletAout2021[[#This Row],[PrixUnit]]*(1-DetailTicketJuilletAout2021[[#This Row],[Remise%]]))</f>
        <v>42.68</v>
      </c>
    </row>
    <row r="2861" spans="1:6" x14ac:dyDescent="0.25">
      <c r="A2861">
        <v>22329</v>
      </c>
      <c r="B2861">
        <v>138</v>
      </c>
      <c r="C2861">
        <v>10.67</v>
      </c>
      <c r="D2861">
        <v>2</v>
      </c>
      <c r="E2861">
        <v>0</v>
      </c>
      <c r="F2861" s="5">
        <f>DetailTicketJuilletAout2021[[#This Row],[Qte]]*(DetailTicketJuilletAout2021[[#This Row],[PrixUnit]]*(1-DetailTicketJuilletAout2021[[#This Row],[Remise%]]))</f>
        <v>21.34</v>
      </c>
    </row>
    <row r="2862" spans="1:6" x14ac:dyDescent="0.25">
      <c r="A2862">
        <v>22329</v>
      </c>
      <c r="B2862">
        <v>139</v>
      </c>
      <c r="C2862">
        <v>11.43</v>
      </c>
      <c r="D2862">
        <v>3</v>
      </c>
      <c r="E2862">
        <v>0</v>
      </c>
      <c r="F2862" s="5">
        <f>DetailTicketJuilletAout2021[[#This Row],[Qte]]*(DetailTicketJuilletAout2021[[#This Row],[PrixUnit]]*(1-DetailTicketJuilletAout2021[[#This Row],[Remise%]]))</f>
        <v>34.29</v>
      </c>
    </row>
    <row r="2863" spans="1:6" x14ac:dyDescent="0.25">
      <c r="A2863">
        <v>22329</v>
      </c>
      <c r="B2863">
        <v>140</v>
      </c>
      <c r="C2863">
        <v>11.43</v>
      </c>
      <c r="D2863">
        <v>4</v>
      </c>
      <c r="E2863">
        <v>0</v>
      </c>
      <c r="F2863" s="5">
        <f>DetailTicketJuilletAout2021[[#This Row],[Qte]]*(DetailTicketJuilletAout2021[[#This Row],[PrixUnit]]*(1-DetailTicketJuilletAout2021[[#This Row],[Remise%]]))</f>
        <v>45.72</v>
      </c>
    </row>
    <row r="2864" spans="1:6" x14ac:dyDescent="0.25">
      <c r="A2864">
        <v>22329</v>
      </c>
      <c r="B2864">
        <v>141</v>
      </c>
      <c r="C2864">
        <v>11.81</v>
      </c>
      <c r="D2864">
        <v>2</v>
      </c>
      <c r="E2864">
        <v>0</v>
      </c>
      <c r="F2864" s="5">
        <f>DetailTicketJuilletAout2021[[#This Row],[Qte]]*(DetailTicketJuilletAout2021[[#This Row],[PrixUnit]]*(1-DetailTicketJuilletAout2021[[#This Row],[Remise%]]))</f>
        <v>23.62</v>
      </c>
    </row>
    <row r="2865" spans="1:6" x14ac:dyDescent="0.25">
      <c r="A2865">
        <v>22329</v>
      </c>
      <c r="B2865">
        <v>142</v>
      </c>
      <c r="C2865">
        <v>3.43</v>
      </c>
      <c r="D2865">
        <v>3</v>
      </c>
      <c r="E2865">
        <v>0</v>
      </c>
      <c r="F2865" s="5">
        <f>DetailTicketJuilletAout2021[[#This Row],[Qte]]*(DetailTicketJuilletAout2021[[#This Row],[PrixUnit]]*(1-DetailTicketJuilletAout2021[[#This Row],[Remise%]]))</f>
        <v>10.290000000000001</v>
      </c>
    </row>
    <row r="2866" spans="1:6" x14ac:dyDescent="0.25">
      <c r="A2866">
        <v>22330</v>
      </c>
      <c r="B2866">
        <v>21</v>
      </c>
      <c r="C2866">
        <v>7.62</v>
      </c>
      <c r="D2866">
        <v>3</v>
      </c>
      <c r="E2866">
        <v>0</v>
      </c>
      <c r="F2866" s="5">
        <f>DetailTicketJuilletAout2021[[#This Row],[Qte]]*(DetailTicketJuilletAout2021[[#This Row],[PrixUnit]]*(1-DetailTicketJuilletAout2021[[#This Row],[Remise%]]))</f>
        <v>22.86</v>
      </c>
    </row>
    <row r="2867" spans="1:6" x14ac:dyDescent="0.25">
      <c r="A2867">
        <v>22330</v>
      </c>
      <c r="B2867">
        <v>40</v>
      </c>
      <c r="C2867">
        <v>14.03</v>
      </c>
      <c r="D2867">
        <v>3</v>
      </c>
      <c r="E2867">
        <v>0.05</v>
      </c>
      <c r="F2867" s="5">
        <f>DetailTicketJuilletAout2021[[#This Row],[Qte]]*(DetailTicketJuilletAout2021[[#This Row],[PrixUnit]]*(1-DetailTicketJuilletAout2021[[#This Row],[Remise%]]))</f>
        <v>39.985499999999995</v>
      </c>
    </row>
    <row r="2868" spans="1:6" x14ac:dyDescent="0.25">
      <c r="A2868">
        <v>22330</v>
      </c>
      <c r="B2868">
        <v>60</v>
      </c>
      <c r="C2868">
        <v>25.92</v>
      </c>
      <c r="D2868">
        <v>3</v>
      </c>
      <c r="E2868">
        <v>0.05</v>
      </c>
      <c r="F2868" s="5">
        <f>DetailTicketJuilletAout2021[[#This Row],[Qte]]*(DetailTicketJuilletAout2021[[#This Row],[PrixUnit]]*(1-DetailTicketJuilletAout2021[[#This Row],[Remise%]]))</f>
        <v>73.872</v>
      </c>
    </row>
    <row r="2869" spans="1:6" x14ac:dyDescent="0.25">
      <c r="A2869">
        <v>22330</v>
      </c>
      <c r="B2869">
        <v>77</v>
      </c>
      <c r="C2869">
        <v>9.91</v>
      </c>
      <c r="D2869">
        <v>3</v>
      </c>
      <c r="E2869">
        <v>0.05</v>
      </c>
      <c r="F2869" s="5">
        <f>DetailTicketJuilletAout2021[[#This Row],[Qte]]*(DetailTicketJuilletAout2021[[#This Row],[PrixUnit]]*(1-DetailTicketJuilletAout2021[[#This Row],[Remise%]]))</f>
        <v>28.243500000000001</v>
      </c>
    </row>
    <row r="2870" spans="1:6" x14ac:dyDescent="0.25">
      <c r="A2870">
        <v>22331</v>
      </c>
      <c r="B2870">
        <v>21</v>
      </c>
      <c r="C2870">
        <v>7.62</v>
      </c>
      <c r="D2870">
        <v>2</v>
      </c>
      <c r="E2870">
        <v>0</v>
      </c>
      <c r="F2870" s="5">
        <f>DetailTicketJuilletAout2021[[#This Row],[Qte]]*(DetailTicketJuilletAout2021[[#This Row],[PrixUnit]]*(1-DetailTicketJuilletAout2021[[#This Row],[Remise%]]))</f>
        <v>15.24</v>
      </c>
    </row>
    <row r="2871" spans="1:6" x14ac:dyDescent="0.25">
      <c r="A2871">
        <v>22331</v>
      </c>
      <c r="B2871">
        <v>22</v>
      </c>
      <c r="C2871">
        <v>16.010000000000002</v>
      </c>
      <c r="D2871">
        <v>2</v>
      </c>
      <c r="E2871">
        <v>0</v>
      </c>
      <c r="F2871" s="5">
        <f>DetailTicketJuilletAout2021[[#This Row],[Qte]]*(DetailTicketJuilletAout2021[[#This Row],[PrixUnit]]*(1-DetailTicketJuilletAout2021[[#This Row],[Remise%]]))</f>
        <v>32.020000000000003</v>
      </c>
    </row>
    <row r="2872" spans="1:6" x14ac:dyDescent="0.25">
      <c r="A2872">
        <v>22332</v>
      </c>
      <c r="B2872">
        <v>31</v>
      </c>
      <c r="C2872">
        <v>9.4499999999999993</v>
      </c>
      <c r="D2872">
        <v>2</v>
      </c>
      <c r="E2872">
        <v>0.05</v>
      </c>
      <c r="F2872" s="5">
        <f>DetailTicketJuilletAout2021[[#This Row],[Qte]]*(DetailTicketJuilletAout2021[[#This Row],[PrixUnit]]*(1-DetailTicketJuilletAout2021[[#This Row],[Remise%]]))</f>
        <v>17.954999999999998</v>
      </c>
    </row>
    <row r="2873" spans="1:6" x14ac:dyDescent="0.25">
      <c r="A2873">
        <v>22332</v>
      </c>
      <c r="B2873">
        <v>40</v>
      </c>
      <c r="C2873">
        <v>14.03</v>
      </c>
      <c r="D2873">
        <v>2</v>
      </c>
      <c r="E2873">
        <v>0.05</v>
      </c>
      <c r="F2873" s="5">
        <f>DetailTicketJuilletAout2021[[#This Row],[Qte]]*(DetailTicketJuilletAout2021[[#This Row],[PrixUnit]]*(1-DetailTicketJuilletAout2021[[#This Row],[Remise%]]))</f>
        <v>26.656999999999996</v>
      </c>
    </row>
    <row r="2874" spans="1:6" x14ac:dyDescent="0.25">
      <c r="A2874">
        <v>22332</v>
      </c>
      <c r="B2874">
        <v>70</v>
      </c>
      <c r="C2874">
        <v>11.43</v>
      </c>
      <c r="D2874">
        <v>2</v>
      </c>
      <c r="E2874">
        <v>0.05</v>
      </c>
      <c r="F2874" s="5">
        <f>DetailTicketJuilletAout2021[[#This Row],[Qte]]*(DetailTicketJuilletAout2021[[#This Row],[PrixUnit]]*(1-DetailTicketJuilletAout2021[[#This Row],[Remise%]]))</f>
        <v>21.716999999999999</v>
      </c>
    </row>
    <row r="2875" spans="1:6" x14ac:dyDescent="0.25">
      <c r="A2875">
        <v>22333</v>
      </c>
      <c r="B2875">
        <v>1</v>
      </c>
      <c r="C2875">
        <v>13.72</v>
      </c>
      <c r="D2875">
        <v>2</v>
      </c>
      <c r="E2875">
        <v>0</v>
      </c>
      <c r="F2875" s="5">
        <f>DetailTicketJuilletAout2021[[#This Row],[Qte]]*(DetailTicketJuilletAout2021[[#This Row],[PrixUnit]]*(1-DetailTicketJuilletAout2021[[#This Row],[Remise%]]))</f>
        <v>27.44</v>
      </c>
    </row>
    <row r="2876" spans="1:6" x14ac:dyDescent="0.25">
      <c r="A2876">
        <v>22333</v>
      </c>
      <c r="B2876">
        <v>29</v>
      </c>
      <c r="C2876">
        <v>94.37</v>
      </c>
      <c r="D2876">
        <v>2</v>
      </c>
      <c r="E2876">
        <v>0</v>
      </c>
      <c r="F2876" s="5">
        <f>DetailTicketJuilletAout2021[[#This Row],[Qte]]*(DetailTicketJuilletAout2021[[#This Row],[PrixUnit]]*(1-DetailTicketJuilletAout2021[[#This Row],[Remise%]]))</f>
        <v>188.74</v>
      </c>
    </row>
    <row r="2877" spans="1:6" x14ac:dyDescent="0.25">
      <c r="A2877">
        <v>22333</v>
      </c>
      <c r="B2877">
        <v>43</v>
      </c>
      <c r="C2877">
        <v>35.06</v>
      </c>
      <c r="D2877">
        <v>2</v>
      </c>
      <c r="E2877">
        <v>0</v>
      </c>
      <c r="F2877" s="5">
        <f>DetailTicketJuilletAout2021[[#This Row],[Qte]]*(DetailTicketJuilletAout2021[[#This Row],[PrixUnit]]*(1-DetailTicketJuilletAout2021[[#This Row],[Remise%]]))</f>
        <v>70.12</v>
      </c>
    </row>
    <row r="2878" spans="1:6" x14ac:dyDescent="0.25">
      <c r="A2878">
        <v>22333</v>
      </c>
      <c r="B2878">
        <v>44</v>
      </c>
      <c r="C2878">
        <v>14.79</v>
      </c>
      <c r="D2878">
        <v>2</v>
      </c>
      <c r="E2878">
        <v>0</v>
      </c>
      <c r="F2878" s="5">
        <f>DetailTicketJuilletAout2021[[#This Row],[Qte]]*(DetailTicketJuilletAout2021[[#This Row],[PrixUnit]]*(1-DetailTicketJuilletAout2021[[#This Row],[Remise%]]))</f>
        <v>29.58</v>
      </c>
    </row>
    <row r="2879" spans="1:6" x14ac:dyDescent="0.25">
      <c r="A2879">
        <v>22333</v>
      </c>
      <c r="B2879">
        <v>62</v>
      </c>
      <c r="C2879">
        <v>37.5</v>
      </c>
      <c r="D2879">
        <v>2</v>
      </c>
      <c r="E2879">
        <v>0</v>
      </c>
      <c r="F2879" s="5">
        <f>DetailTicketJuilletAout2021[[#This Row],[Qte]]*(DetailTicketJuilletAout2021[[#This Row],[PrixUnit]]*(1-DetailTicketJuilletAout2021[[#This Row],[Remise%]]))</f>
        <v>75</v>
      </c>
    </row>
    <row r="2880" spans="1:6" x14ac:dyDescent="0.25">
      <c r="A2880">
        <v>22334</v>
      </c>
      <c r="B2880">
        <v>2</v>
      </c>
      <c r="C2880">
        <v>11.59</v>
      </c>
      <c r="D2880">
        <v>2</v>
      </c>
      <c r="E2880">
        <v>0</v>
      </c>
      <c r="F2880" s="5">
        <f>DetailTicketJuilletAout2021[[#This Row],[Qte]]*(DetailTicketJuilletAout2021[[#This Row],[PrixUnit]]*(1-DetailTicketJuilletAout2021[[#This Row],[Remise%]]))</f>
        <v>23.18</v>
      </c>
    </row>
    <row r="2881" spans="1:6" x14ac:dyDescent="0.25">
      <c r="A2881">
        <v>22334</v>
      </c>
      <c r="B2881">
        <v>7</v>
      </c>
      <c r="C2881">
        <v>4.25</v>
      </c>
      <c r="D2881">
        <v>1</v>
      </c>
      <c r="E2881">
        <v>0</v>
      </c>
      <c r="F2881" s="5">
        <f>DetailTicketJuilletAout2021[[#This Row],[Qte]]*(DetailTicketJuilletAout2021[[#This Row],[PrixUnit]]*(1-DetailTicketJuilletAout2021[[#This Row],[Remise%]]))</f>
        <v>4.25</v>
      </c>
    </row>
    <row r="2882" spans="1:6" x14ac:dyDescent="0.25">
      <c r="A2882">
        <v>22334</v>
      </c>
      <c r="B2882">
        <v>27</v>
      </c>
      <c r="C2882">
        <v>26.83</v>
      </c>
      <c r="D2882">
        <v>3</v>
      </c>
      <c r="E2882">
        <v>0.25</v>
      </c>
      <c r="F2882" s="5">
        <f>DetailTicketJuilletAout2021[[#This Row],[Qte]]*(DetailTicketJuilletAout2021[[#This Row],[PrixUnit]]*(1-DetailTicketJuilletAout2021[[#This Row],[Remise%]]))</f>
        <v>60.367499999999993</v>
      </c>
    </row>
    <row r="2883" spans="1:6" x14ac:dyDescent="0.25">
      <c r="A2883">
        <v>22334</v>
      </c>
      <c r="B2883">
        <v>36</v>
      </c>
      <c r="C2883">
        <v>11.59</v>
      </c>
      <c r="D2883">
        <v>2</v>
      </c>
      <c r="E2883">
        <v>0.25</v>
      </c>
      <c r="F2883" s="5">
        <f>DetailTicketJuilletAout2021[[#This Row],[Qte]]*(DetailTicketJuilletAout2021[[#This Row],[PrixUnit]]*(1-DetailTicketJuilletAout2021[[#This Row],[Remise%]]))</f>
        <v>17.384999999999998</v>
      </c>
    </row>
    <row r="2884" spans="1:6" x14ac:dyDescent="0.25">
      <c r="A2884">
        <v>22334</v>
      </c>
      <c r="B2884">
        <v>44</v>
      </c>
      <c r="C2884">
        <v>11.89</v>
      </c>
      <c r="D2884">
        <v>2</v>
      </c>
      <c r="E2884">
        <v>0</v>
      </c>
      <c r="F2884" s="5">
        <f>DetailTicketJuilletAout2021[[#This Row],[Qte]]*(DetailTicketJuilletAout2021[[#This Row],[PrixUnit]]*(1-DetailTicketJuilletAout2021[[#This Row],[Remise%]]))</f>
        <v>23.78</v>
      </c>
    </row>
    <row r="2885" spans="1:6" x14ac:dyDescent="0.25">
      <c r="A2885">
        <v>22334</v>
      </c>
      <c r="B2885">
        <v>54</v>
      </c>
      <c r="C2885">
        <v>4.57</v>
      </c>
      <c r="D2885">
        <v>3</v>
      </c>
      <c r="E2885">
        <v>0.1</v>
      </c>
      <c r="F2885" s="5">
        <f>DetailTicketJuilletAout2021[[#This Row],[Qte]]*(DetailTicketJuilletAout2021[[#This Row],[PrixUnit]]*(1-DetailTicketJuilletAout2021[[#This Row],[Remise%]]))</f>
        <v>12.339000000000002</v>
      </c>
    </row>
    <row r="2886" spans="1:6" x14ac:dyDescent="0.25">
      <c r="A2886">
        <v>22334</v>
      </c>
      <c r="B2886">
        <v>62</v>
      </c>
      <c r="C2886">
        <v>30.03</v>
      </c>
      <c r="D2886">
        <v>3</v>
      </c>
      <c r="E2886">
        <v>0</v>
      </c>
      <c r="F2886" s="5">
        <f>DetailTicketJuilletAout2021[[#This Row],[Qte]]*(DetailTicketJuilletAout2021[[#This Row],[PrixUnit]]*(1-DetailTicketJuilletAout2021[[#This Row],[Remise%]]))</f>
        <v>90.09</v>
      </c>
    </row>
    <row r="2887" spans="1:6" x14ac:dyDescent="0.25">
      <c r="A2887">
        <v>22334</v>
      </c>
      <c r="B2887">
        <v>761</v>
      </c>
      <c r="C2887">
        <v>3.64</v>
      </c>
      <c r="D2887">
        <v>1</v>
      </c>
      <c r="E2887">
        <v>0</v>
      </c>
      <c r="F2887" s="5">
        <f>DetailTicketJuilletAout2021[[#This Row],[Qte]]*(DetailTicketJuilletAout2021[[#This Row],[PrixUnit]]*(1-DetailTicketJuilletAout2021[[#This Row],[Remise%]]))</f>
        <v>3.64</v>
      </c>
    </row>
    <row r="2888" spans="1:6" x14ac:dyDescent="0.25">
      <c r="A2888">
        <v>22334</v>
      </c>
      <c r="B2888">
        <v>1448</v>
      </c>
      <c r="C2888">
        <v>9.77</v>
      </c>
      <c r="D2888">
        <v>1</v>
      </c>
      <c r="E2888">
        <v>0</v>
      </c>
      <c r="F2888" s="5">
        <f>DetailTicketJuilletAout2021[[#This Row],[Qte]]*(DetailTicketJuilletAout2021[[#This Row],[PrixUnit]]*(1-DetailTicketJuilletAout2021[[#This Row],[Remise%]]))</f>
        <v>9.77</v>
      </c>
    </row>
    <row r="2889" spans="1:6" x14ac:dyDescent="0.25">
      <c r="A2889">
        <v>22334</v>
      </c>
      <c r="B2889">
        <v>1495</v>
      </c>
      <c r="C2889">
        <v>12.41</v>
      </c>
      <c r="D2889">
        <v>1</v>
      </c>
      <c r="E2889">
        <v>0</v>
      </c>
      <c r="F2889" s="5">
        <f>DetailTicketJuilletAout2021[[#This Row],[Qte]]*(DetailTicketJuilletAout2021[[#This Row],[PrixUnit]]*(1-DetailTicketJuilletAout2021[[#This Row],[Remise%]]))</f>
        <v>12.41</v>
      </c>
    </row>
    <row r="2890" spans="1:6" x14ac:dyDescent="0.25">
      <c r="A2890">
        <v>22334</v>
      </c>
      <c r="B2890">
        <v>2650</v>
      </c>
      <c r="C2890">
        <v>8.5399999999999991</v>
      </c>
      <c r="D2890">
        <v>3</v>
      </c>
      <c r="E2890">
        <v>0.25</v>
      </c>
      <c r="F2890" s="5">
        <f>DetailTicketJuilletAout2021[[#This Row],[Qte]]*(DetailTicketJuilletAout2021[[#This Row],[PrixUnit]]*(1-DetailTicketJuilletAout2021[[#This Row],[Remise%]]))</f>
        <v>19.214999999999996</v>
      </c>
    </row>
    <row r="2891" spans="1:6" x14ac:dyDescent="0.25">
      <c r="A2891">
        <v>22335</v>
      </c>
      <c r="B2891">
        <v>63</v>
      </c>
      <c r="C2891">
        <v>33.54</v>
      </c>
      <c r="D2891">
        <v>2</v>
      </c>
      <c r="E2891">
        <v>0</v>
      </c>
      <c r="F2891" s="5">
        <f>DetailTicketJuilletAout2021[[#This Row],[Qte]]*(DetailTicketJuilletAout2021[[#This Row],[PrixUnit]]*(1-DetailTicketJuilletAout2021[[#This Row],[Remise%]]))</f>
        <v>67.08</v>
      </c>
    </row>
    <row r="2892" spans="1:6" x14ac:dyDescent="0.25">
      <c r="A2892">
        <v>22336</v>
      </c>
      <c r="B2892">
        <v>35</v>
      </c>
      <c r="C2892">
        <v>13.72</v>
      </c>
      <c r="D2892">
        <v>3</v>
      </c>
      <c r="E2892">
        <v>0</v>
      </c>
      <c r="F2892" s="5">
        <f>DetailTicketJuilletAout2021[[#This Row],[Qte]]*(DetailTicketJuilletAout2021[[#This Row],[PrixUnit]]*(1-DetailTicketJuilletAout2021[[#This Row],[Remise%]]))</f>
        <v>41.160000000000004</v>
      </c>
    </row>
    <row r="2893" spans="1:6" x14ac:dyDescent="0.25">
      <c r="A2893">
        <v>22337</v>
      </c>
      <c r="B2893">
        <v>41</v>
      </c>
      <c r="C2893">
        <v>7.32</v>
      </c>
      <c r="D2893">
        <v>3</v>
      </c>
      <c r="E2893">
        <v>0</v>
      </c>
      <c r="F2893" s="5">
        <f>DetailTicketJuilletAout2021[[#This Row],[Qte]]*(DetailTicketJuilletAout2021[[#This Row],[PrixUnit]]*(1-DetailTicketJuilletAout2021[[#This Row],[Remise%]]))</f>
        <v>21.96</v>
      </c>
    </row>
    <row r="2894" spans="1:6" x14ac:dyDescent="0.25">
      <c r="A2894">
        <v>22337</v>
      </c>
      <c r="B2894">
        <v>70</v>
      </c>
      <c r="C2894">
        <v>11.43</v>
      </c>
      <c r="D2894">
        <v>3</v>
      </c>
      <c r="E2894">
        <v>0</v>
      </c>
      <c r="F2894" s="5">
        <f>DetailTicketJuilletAout2021[[#This Row],[Qte]]*(DetailTicketJuilletAout2021[[#This Row],[PrixUnit]]*(1-DetailTicketJuilletAout2021[[#This Row],[Remise%]]))</f>
        <v>34.29</v>
      </c>
    </row>
    <row r="2895" spans="1:6" x14ac:dyDescent="0.25">
      <c r="A2895">
        <v>22338</v>
      </c>
      <c r="B2895">
        <v>11</v>
      </c>
      <c r="C2895">
        <v>16.010000000000002</v>
      </c>
      <c r="D2895">
        <v>2</v>
      </c>
      <c r="E2895">
        <v>0.1</v>
      </c>
      <c r="F2895" s="5">
        <f>DetailTicketJuilletAout2021[[#This Row],[Qte]]*(DetailTicketJuilletAout2021[[#This Row],[PrixUnit]]*(1-DetailTicketJuilletAout2021[[#This Row],[Remise%]]))</f>
        <v>28.818000000000005</v>
      </c>
    </row>
    <row r="2896" spans="1:6" x14ac:dyDescent="0.25">
      <c r="A2896">
        <v>22338</v>
      </c>
      <c r="B2896">
        <v>57</v>
      </c>
      <c r="C2896">
        <v>14.94</v>
      </c>
      <c r="D2896">
        <v>3</v>
      </c>
      <c r="E2896">
        <v>0</v>
      </c>
      <c r="F2896" s="5">
        <f>DetailTicketJuilletAout2021[[#This Row],[Qte]]*(DetailTicketJuilletAout2021[[#This Row],[PrixUnit]]*(1-DetailTicketJuilletAout2021[[#This Row],[Remise%]]))</f>
        <v>44.82</v>
      </c>
    </row>
    <row r="2897" spans="1:6" x14ac:dyDescent="0.25">
      <c r="A2897">
        <v>22338</v>
      </c>
      <c r="B2897">
        <v>59</v>
      </c>
      <c r="C2897">
        <v>41.92</v>
      </c>
      <c r="D2897">
        <v>2</v>
      </c>
      <c r="E2897">
        <v>0.1</v>
      </c>
      <c r="F2897" s="5">
        <f>DetailTicketJuilletAout2021[[#This Row],[Qte]]*(DetailTicketJuilletAout2021[[#This Row],[PrixUnit]]*(1-DetailTicketJuilletAout2021[[#This Row],[Remise%]]))</f>
        <v>75.456000000000003</v>
      </c>
    </row>
    <row r="2898" spans="1:6" x14ac:dyDescent="0.25">
      <c r="A2898">
        <v>22338</v>
      </c>
      <c r="B2898">
        <v>77</v>
      </c>
      <c r="C2898">
        <v>9.91</v>
      </c>
      <c r="D2898">
        <v>3</v>
      </c>
      <c r="E2898">
        <v>0.1</v>
      </c>
      <c r="F2898" s="5">
        <f>DetailTicketJuilletAout2021[[#This Row],[Qte]]*(DetailTicketJuilletAout2021[[#This Row],[PrixUnit]]*(1-DetailTicketJuilletAout2021[[#This Row],[Remise%]]))</f>
        <v>26.757000000000001</v>
      </c>
    </row>
    <row r="2899" spans="1:6" x14ac:dyDescent="0.25">
      <c r="A2899">
        <v>22339</v>
      </c>
      <c r="B2899">
        <v>35</v>
      </c>
      <c r="C2899">
        <v>13.72</v>
      </c>
      <c r="D2899">
        <v>2</v>
      </c>
      <c r="E2899">
        <v>0.25</v>
      </c>
      <c r="F2899" s="5">
        <f>DetailTicketJuilletAout2021[[#This Row],[Qte]]*(DetailTicketJuilletAout2021[[#This Row],[PrixUnit]]*(1-DetailTicketJuilletAout2021[[#This Row],[Remise%]]))</f>
        <v>20.580000000000002</v>
      </c>
    </row>
    <row r="2900" spans="1:6" x14ac:dyDescent="0.25">
      <c r="A2900">
        <v>22339</v>
      </c>
      <c r="B2900">
        <v>61</v>
      </c>
      <c r="C2900">
        <v>21.65</v>
      </c>
      <c r="D2900">
        <v>3</v>
      </c>
      <c r="E2900">
        <v>0.25</v>
      </c>
      <c r="F2900" s="5">
        <f>DetailTicketJuilletAout2021[[#This Row],[Qte]]*(DetailTicketJuilletAout2021[[#This Row],[PrixUnit]]*(1-DetailTicketJuilletAout2021[[#This Row],[Remise%]]))</f>
        <v>48.712499999999991</v>
      </c>
    </row>
    <row r="2901" spans="1:6" x14ac:dyDescent="0.25">
      <c r="A2901">
        <v>22339</v>
      </c>
      <c r="B2901">
        <v>69</v>
      </c>
      <c r="C2901">
        <v>27.44</v>
      </c>
      <c r="D2901">
        <v>3</v>
      </c>
      <c r="E2901">
        <v>0.25</v>
      </c>
      <c r="F2901" s="5">
        <f>DetailTicketJuilletAout2021[[#This Row],[Qte]]*(DetailTicketJuilletAout2021[[#This Row],[PrixUnit]]*(1-DetailTicketJuilletAout2021[[#This Row],[Remise%]]))</f>
        <v>61.740000000000009</v>
      </c>
    </row>
    <row r="2902" spans="1:6" x14ac:dyDescent="0.25">
      <c r="A2902">
        <v>22340</v>
      </c>
      <c r="B2902">
        <v>47</v>
      </c>
      <c r="C2902">
        <v>7.32</v>
      </c>
      <c r="D2902">
        <v>3</v>
      </c>
      <c r="E2902">
        <v>0</v>
      </c>
      <c r="F2902" s="5">
        <f>DetailTicketJuilletAout2021[[#This Row],[Qte]]*(DetailTicketJuilletAout2021[[#This Row],[PrixUnit]]*(1-DetailTicketJuilletAout2021[[#This Row],[Remise%]]))</f>
        <v>21.96</v>
      </c>
    </row>
    <row r="2903" spans="1:6" x14ac:dyDescent="0.25">
      <c r="A2903">
        <v>22341</v>
      </c>
      <c r="B2903">
        <v>54</v>
      </c>
      <c r="C2903">
        <v>4.57</v>
      </c>
      <c r="D2903">
        <v>2</v>
      </c>
      <c r="E2903">
        <v>0</v>
      </c>
      <c r="F2903" s="5">
        <f>DetailTicketJuilletAout2021[[#This Row],[Qte]]*(DetailTicketJuilletAout2021[[#This Row],[PrixUnit]]*(1-DetailTicketJuilletAout2021[[#This Row],[Remise%]]))</f>
        <v>9.14</v>
      </c>
    </row>
    <row r="2904" spans="1:6" x14ac:dyDescent="0.25">
      <c r="A2904">
        <v>22342</v>
      </c>
      <c r="B2904">
        <v>17</v>
      </c>
      <c r="C2904">
        <v>23.78</v>
      </c>
      <c r="D2904">
        <v>2</v>
      </c>
      <c r="E2904">
        <v>0</v>
      </c>
      <c r="F2904" s="5">
        <f>DetailTicketJuilletAout2021[[#This Row],[Qte]]*(DetailTicketJuilletAout2021[[#This Row],[PrixUnit]]*(1-DetailTicketJuilletAout2021[[#This Row],[Remise%]]))</f>
        <v>47.56</v>
      </c>
    </row>
    <row r="2905" spans="1:6" x14ac:dyDescent="0.25">
      <c r="A2905">
        <v>22342</v>
      </c>
      <c r="B2905">
        <v>28</v>
      </c>
      <c r="C2905">
        <v>27.75</v>
      </c>
      <c r="D2905">
        <v>2</v>
      </c>
      <c r="E2905">
        <v>0</v>
      </c>
      <c r="F2905" s="5">
        <f>DetailTicketJuilletAout2021[[#This Row],[Qte]]*(DetailTicketJuilletAout2021[[#This Row],[PrixUnit]]*(1-DetailTicketJuilletAout2021[[#This Row],[Remise%]]))</f>
        <v>55.5</v>
      </c>
    </row>
    <row r="2906" spans="1:6" x14ac:dyDescent="0.25">
      <c r="A2906">
        <v>22342</v>
      </c>
      <c r="B2906">
        <v>43</v>
      </c>
      <c r="C2906">
        <v>28.05</v>
      </c>
      <c r="D2906">
        <v>3</v>
      </c>
      <c r="E2906">
        <v>0</v>
      </c>
      <c r="F2906" s="5">
        <f>DetailTicketJuilletAout2021[[#This Row],[Qte]]*(DetailTicketJuilletAout2021[[#This Row],[PrixUnit]]*(1-DetailTicketJuilletAout2021[[#This Row],[Remise%]]))</f>
        <v>84.15</v>
      </c>
    </row>
    <row r="2907" spans="1:6" x14ac:dyDescent="0.25">
      <c r="A2907">
        <v>22343</v>
      </c>
      <c r="B2907">
        <v>17</v>
      </c>
      <c r="C2907">
        <v>29.73</v>
      </c>
      <c r="D2907">
        <v>3</v>
      </c>
      <c r="E2907">
        <v>0.05</v>
      </c>
      <c r="F2907" s="5">
        <f>DetailTicketJuilletAout2021[[#This Row],[Qte]]*(DetailTicketJuilletAout2021[[#This Row],[PrixUnit]]*(1-DetailTicketJuilletAout2021[[#This Row],[Remise%]]))</f>
        <v>84.730499999999992</v>
      </c>
    </row>
    <row r="2908" spans="1:6" x14ac:dyDescent="0.25">
      <c r="A2908">
        <v>22343</v>
      </c>
      <c r="B2908">
        <v>31</v>
      </c>
      <c r="C2908">
        <v>9.4499999999999993</v>
      </c>
      <c r="D2908">
        <v>3</v>
      </c>
      <c r="E2908">
        <v>0.05</v>
      </c>
      <c r="F2908" s="5">
        <f>DetailTicketJuilletAout2021[[#This Row],[Qte]]*(DetailTicketJuilletAout2021[[#This Row],[PrixUnit]]*(1-DetailTicketJuilletAout2021[[#This Row],[Remise%]]))</f>
        <v>26.932499999999997</v>
      </c>
    </row>
    <row r="2909" spans="1:6" x14ac:dyDescent="0.25">
      <c r="A2909">
        <v>22343</v>
      </c>
      <c r="B2909">
        <v>55</v>
      </c>
      <c r="C2909">
        <v>18.29</v>
      </c>
      <c r="D2909">
        <v>2</v>
      </c>
      <c r="E2909">
        <v>0.05</v>
      </c>
      <c r="F2909" s="5">
        <f>DetailTicketJuilletAout2021[[#This Row],[Qte]]*(DetailTicketJuilletAout2021[[#This Row],[PrixUnit]]*(1-DetailTicketJuilletAout2021[[#This Row],[Remise%]]))</f>
        <v>34.750999999999998</v>
      </c>
    </row>
    <row r="2910" spans="1:6" x14ac:dyDescent="0.25">
      <c r="A2910">
        <v>22344</v>
      </c>
      <c r="B2910">
        <v>26</v>
      </c>
      <c r="C2910">
        <v>23.78</v>
      </c>
      <c r="D2910">
        <v>3</v>
      </c>
      <c r="E2910">
        <v>0</v>
      </c>
      <c r="F2910" s="5">
        <f>DetailTicketJuilletAout2021[[#This Row],[Qte]]*(DetailTicketJuilletAout2021[[#This Row],[PrixUnit]]*(1-DetailTicketJuilletAout2021[[#This Row],[Remise%]]))</f>
        <v>71.34</v>
      </c>
    </row>
    <row r="2911" spans="1:6" x14ac:dyDescent="0.25">
      <c r="A2911">
        <v>22344</v>
      </c>
      <c r="B2911">
        <v>53</v>
      </c>
      <c r="C2911">
        <v>25</v>
      </c>
      <c r="D2911">
        <v>2</v>
      </c>
      <c r="E2911">
        <v>0</v>
      </c>
      <c r="F2911" s="5">
        <f>DetailTicketJuilletAout2021[[#This Row],[Qte]]*(DetailTicketJuilletAout2021[[#This Row],[PrixUnit]]*(1-DetailTicketJuilletAout2021[[#This Row],[Remise%]]))</f>
        <v>50</v>
      </c>
    </row>
    <row r="2912" spans="1:6" x14ac:dyDescent="0.25">
      <c r="A2912">
        <v>22345</v>
      </c>
      <c r="B2912">
        <v>49</v>
      </c>
      <c r="C2912">
        <v>15.24</v>
      </c>
      <c r="D2912">
        <v>2</v>
      </c>
      <c r="E2912">
        <v>0</v>
      </c>
      <c r="F2912" s="5">
        <f>DetailTicketJuilletAout2021[[#This Row],[Qte]]*(DetailTicketJuilletAout2021[[#This Row],[PrixUnit]]*(1-DetailTicketJuilletAout2021[[#This Row],[Remise%]]))</f>
        <v>30.48</v>
      </c>
    </row>
    <row r="2913" spans="1:6" x14ac:dyDescent="0.25">
      <c r="A2913">
        <v>22346</v>
      </c>
      <c r="B2913">
        <v>31</v>
      </c>
      <c r="C2913">
        <v>7.62</v>
      </c>
      <c r="D2913">
        <v>2</v>
      </c>
      <c r="E2913">
        <v>0</v>
      </c>
      <c r="F2913" s="5">
        <f>DetailTicketJuilletAout2021[[#This Row],[Qte]]*(DetailTicketJuilletAout2021[[#This Row],[PrixUnit]]*(1-DetailTicketJuilletAout2021[[#This Row],[Remise%]]))</f>
        <v>15.24</v>
      </c>
    </row>
    <row r="2914" spans="1:6" x14ac:dyDescent="0.25">
      <c r="A2914">
        <v>22346</v>
      </c>
      <c r="B2914">
        <v>39</v>
      </c>
      <c r="C2914">
        <v>10.98</v>
      </c>
      <c r="D2914">
        <v>2</v>
      </c>
      <c r="E2914">
        <v>0</v>
      </c>
      <c r="F2914" s="5">
        <f>DetailTicketJuilletAout2021[[#This Row],[Qte]]*(DetailTicketJuilletAout2021[[#This Row],[PrixUnit]]*(1-DetailTicketJuilletAout2021[[#This Row],[Remise%]]))</f>
        <v>21.96</v>
      </c>
    </row>
    <row r="2915" spans="1:6" x14ac:dyDescent="0.25">
      <c r="A2915">
        <v>22346</v>
      </c>
      <c r="B2915">
        <v>49</v>
      </c>
      <c r="C2915">
        <v>12.2</v>
      </c>
      <c r="D2915">
        <v>2</v>
      </c>
      <c r="E2915">
        <v>0</v>
      </c>
      <c r="F2915" s="5">
        <f>DetailTicketJuilletAout2021[[#This Row],[Qte]]*(DetailTicketJuilletAout2021[[#This Row],[PrixUnit]]*(1-DetailTicketJuilletAout2021[[#This Row],[Remise%]]))</f>
        <v>24.4</v>
      </c>
    </row>
    <row r="2916" spans="1:6" x14ac:dyDescent="0.25">
      <c r="A2916">
        <v>22347</v>
      </c>
      <c r="B2916">
        <v>10</v>
      </c>
      <c r="C2916">
        <v>23.63</v>
      </c>
      <c r="D2916">
        <v>2</v>
      </c>
      <c r="E2916">
        <v>0.15</v>
      </c>
      <c r="F2916" s="5">
        <f>DetailTicketJuilletAout2021[[#This Row],[Qte]]*(DetailTicketJuilletAout2021[[#This Row],[PrixUnit]]*(1-DetailTicketJuilletAout2021[[#This Row],[Remise%]]))</f>
        <v>40.170999999999999</v>
      </c>
    </row>
    <row r="2917" spans="1:6" x14ac:dyDescent="0.25">
      <c r="A2917">
        <v>22347</v>
      </c>
      <c r="B2917">
        <v>56</v>
      </c>
      <c r="C2917">
        <v>28.97</v>
      </c>
      <c r="D2917">
        <v>3</v>
      </c>
      <c r="E2917">
        <v>0.15</v>
      </c>
      <c r="F2917" s="5">
        <f>DetailTicketJuilletAout2021[[#This Row],[Qte]]*(DetailTicketJuilletAout2021[[#This Row],[PrixUnit]]*(1-DetailTicketJuilletAout2021[[#This Row],[Remise%]]))</f>
        <v>73.873499999999993</v>
      </c>
    </row>
    <row r="2918" spans="1:6" x14ac:dyDescent="0.25">
      <c r="A2918">
        <v>22347</v>
      </c>
      <c r="B2918">
        <v>65</v>
      </c>
      <c r="C2918">
        <v>16.010000000000002</v>
      </c>
      <c r="D2918">
        <v>3</v>
      </c>
      <c r="E2918">
        <v>0.15</v>
      </c>
      <c r="F2918" s="5">
        <f>DetailTicketJuilletAout2021[[#This Row],[Qte]]*(DetailTicketJuilletAout2021[[#This Row],[PrixUnit]]*(1-DetailTicketJuilletAout2021[[#This Row],[Remise%]]))</f>
        <v>40.825500000000005</v>
      </c>
    </row>
    <row r="2919" spans="1:6" x14ac:dyDescent="0.25">
      <c r="A2919">
        <v>22348</v>
      </c>
      <c r="B2919">
        <v>2</v>
      </c>
      <c r="C2919">
        <v>11.59</v>
      </c>
      <c r="D2919">
        <v>2</v>
      </c>
      <c r="E2919">
        <v>0.15</v>
      </c>
      <c r="F2919" s="5">
        <f>DetailTicketJuilletAout2021[[#This Row],[Qte]]*(DetailTicketJuilletAout2021[[#This Row],[PrixUnit]]*(1-DetailTicketJuilletAout2021[[#This Row],[Remise%]]))</f>
        <v>19.702999999999999</v>
      </c>
    </row>
    <row r="2920" spans="1:6" x14ac:dyDescent="0.25">
      <c r="A2920">
        <v>22348</v>
      </c>
      <c r="B2920">
        <v>10</v>
      </c>
      <c r="C2920">
        <v>23.63</v>
      </c>
      <c r="D2920">
        <v>3</v>
      </c>
      <c r="E2920">
        <v>0</v>
      </c>
      <c r="F2920" s="5">
        <f>DetailTicketJuilletAout2021[[#This Row],[Qte]]*(DetailTicketJuilletAout2021[[#This Row],[PrixUnit]]*(1-DetailTicketJuilletAout2021[[#This Row],[Remise%]]))</f>
        <v>70.89</v>
      </c>
    </row>
    <row r="2921" spans="1:6" x14ac:dyDescent="0.25">
      <c r="A2921">
        <v>22348</v>
      </c>
      <c r="B2921">
        <v>16</v>
      </c>
      <c r="C2921">
        <v>10.67</v>
      </c>
      <c r="D2921">
        <v>2</v>
      </c>
      <c r="E2921">
        <v>0.15</v>
      </c>
      <c r="F2921" s="5">
        <f>DetailTicketJuilletAout2021[[#This Row],[Qte]]*(DetailTicketJuilletAout2021[[#This Row],[PrixUnit]]*(1-DetailTicketJuilletAout2021[[#This Row],[Remise%]]))</f>
        <v>18.138999999999999</v>
      </c>
    </row>
    <row r="2922" spans="1:6" x14ac:dyDescent="0.25">
      <c r="A2922">
        <v>22348</v>
      </c>
      <c r="B2922">
        <v>44</v>
      </c>
      <c r="C2922">
        <v>11.89</v>
      </c>
      <c r="D2922">
        <v>3</v>
      </c>
      <c r="E2922">
        <v>0.15</v>
      </c>
      <c r="F2922" s="5">
        <f>DetailTicketJuilletAout2021[[#This Row],[Qte]]*(DetailTicketJuilletAout2021[[#This Row],[PrixUnit]]*(1-DetailTicketJuilletAout2021[[#This Row],[Remise%]]))</f>
        <v>30.319500000000001</v>
      </c>
    </row>
    <row r="2923" spans="1:6" x14ac:dyDescent="0.25">
      <c r="A2923">
        <v>22348</v>
      </c>
      <c r="B2923">
        <v>78</v>
      </c>
      <c r="C2923">
        <v>16.77</v>
      </c>
      <c r="D2923">
        <v>2</v>
      </c>
      <c r="E2923">
        <v>0</v>
      </c>
      <c r="F2923" s="5">
        <f>DetailTicketJuilletAout2021[[#This Row],[Qte]]*(DetailTicketJuilletAout2021[[#This Row],[PrixUnit]]*(1-DetailTicketJuilletAout2021[[#This Row],[Remise%]]))</f>
        <v>33.54</v>
      </c>
    </row>
    <row r="2924" spans="1:6" x14ac:dyDescent="0.25">
      <c r="A2924">
        <v>22349</v>
      </c>
      <c r="B2924">
        <v>37</v>
      </c>
      <c r="C2924">
        <v>15.85</v>
      </c>
      <c r="D2924">
        <v>3</v>
      </c>
      <c r="E2924">
        <v>0</v>
      </c>
      <c r="F2924" s="5">
        <f>DetailTicketJuilletAout2021[[#This Row],[Qte]]*(DetailTicketJuilletAout2021[[#This Row],[PrixUnit]]*(1-DetailTicketJuilletAout2021[[#This Row],[Remise%]]))</f>
        <v>47.55</v>
      </c>
    </row>
    <row r="2925" spans="1:6" x14ac:dyDescent="0.25">
      <c r="A2925">
        <v>22349</v>
      </c>
      <c r="B2925">
        <v>54</v>
      </c>
      <c r="C2925">
        <v>4.57</v>
      </c>
      <c r="D2925">
        <v>3</v>
      </c>
      <c r="E2925">
        <v>0</v>
      </c>
      <c r="F2925" s="5">
        <f>DetailTicketJuilletAout2021[[#This Row],[Qte]]*(DetailTicketJuilletAout2021[[#This Row],[PrixUnit]]*(1-DetailTicketJuilletAout2021[[#This Row],[Remise%]]))</f>
        <v>13.71</v>
      </c>
    </row>
    <row r="2926" spans="1:6" x14ac:dyDescent="0.25">
      <c r="A2926">
        <v>22349</v>
      </c>
      <c r="B2926">
        <v>62</v>
      </c>
      <c r="C2926">
        <v>30.03</v>
      </c>
      <c r="D2926">
        <v>2</v>
      </c>
      <c r="E2926">
        <v>0</v>
      </c>
      <c r="F2926" s="5">
        <f>DetailTicketJuilletAout2021[[#This Row],[Qte]]*(DetailTicketJuilletAout2021[[#This Row],[PrixUnit]]*(1-DetailTicketJuilletAout2021[[#This Row],[Remise%]]))</f>
        <v>60.06</v>
      </c>
    </row>
    <row r="2927" spans="1:6" x14ac:dyDescent="0.25">
      <c r="A2927">
        <v>22350</v>
      </c>
      <c r="B2927">
        <v>36</v>
      </c>
      <c r="C2927">
        <v>14.48</v>
      </c>
      <c r="D2927">
        <v>2</v>
      </c>
      <c r="E2927">
        <v>0</v>
      </c>
      <c r="F2927" s="5">
        <f>DetailTicketJuilletAout2021[[#This Row],[Qte]]*(DetailTicketJuilletAout2021[[#This Row],[PrixUnit]]*(1-DetailTicketJuilletAout2021[[#This Row],[Remise%]]))</f>
        <v>28.96</v>
      </c>
    </row>
    <row r="2928" spans="1:6" x14ac:dyDescent="0.25">
      <c r="A2928">
        <v>22350</v>
      </c>
      <c r="B2928">
        <v>52</v>
      </c>
      <c r="C2928">
        <v>5.34</v>
      </c>
      <c r="D2928">
        <v>3</v>
      </c>
      <c r="E2928">
        <v>0</v>
      </c>
      <c r="F2928" s="5">
        <f>DetailTicketJuilletAout2021[[#This Row],[Qte]]*(DetailTicketJuilletAout2021[[#This Row],[PrixUnit]]*(1-DetailTicketJuilletAout2021[[#This Row],[Remise%]]))</f>
        <v>16.02</v>
      </c>
    </row>
    <row r="2929" spans="1:6" x14ac:dyDescent="0.25">
      <c r="A2929">
        <v>22351</v>
      </c>
      <c r="B2929">
        <v>11</v>
      </c>
      <c r="C2929">
        <v>16.010000000000002</v>
      </c>
      <c r="D2929">
        <v>3</v>
      </c>
      <c r="E2929">
        <v>0.25</v>
      </c>
      <c r="F2929" s="5">
        <f>DetailTicketJuilletAout2021[[#This Row],[Qte]]*(DetailTicketJuilletAout2021[[#This Row],[PrixUnit]]*(1-DetailTicketJuilletAout2021[[#This Row],[Remise%]]))</f>
        <v>36.022500000000001</v>
      </c>
    </row>
    <row r="2930" spans="1:6" x14ac:dyDescent="0.25">
      <c r="A2930">
        <v>22352</v>
      </c>
      <c r="B2930">
        <v>12</v>
      </c>
      <c r="C2930">
        <v>23.17</v>
      </c>
      <c r="D2930">
        <v>3</v>
      </c>
      <c r="E2930">
        <v>0</v>
      </c>
      <c r="F2930" s="5">
        <f>DetailTicketJuilletAout2021[[#This Row],[Qte]]*(DetailTicketJuilletAout2021[[#This Row],[PrixUnit]]*(1-DetailTicketJuilletAout2021[[#This Row],[Remise%]]))</f>
        <v>69.510000000000005</v>
      </c>
    </row>
    <row r="2931" spans="1:6" x14ac:dyDescent="0.25">
      <c r="A2931">
        <v>22352</v>
      </c>
      <c r="B2931">
        <v>16</v>
      </c>
      <c r="C2931">
        <v>10.67</v>
      </c>
      <c r="D2931">
        <v>3</v>
      </c>
      <c r="E2931">
        <v>0</v>
      </c>
      <c r="F2931" s="5">
        <f>DetailTicketJuilletAout2021[[#This Row],[Qte]]*(DetailTicketJuilletAout2021[[#This Row],[PrixUnit]]*(1-DetailTicketJuilletAout2021[[#This Row],[Remise%]]))</f>
        <v>32.01</v>
      </c>
    </row>
    <row r="2932" spans="1:6" x14ac:dyDescent="0.25">
      <c r="A2932">
        <v>22352</v>
      </c>
      <c r="B2932">
        <v>64</v>
      </c>
      <c r="C2932">
        <v>20.28</v>
      </c>
      <c r="D2932">
        <v>3</v>
      </c>
      <c r="E2932">
        <v>0</v>
      </c>
      <c r="F2932" s="5">
        <f>DetailTicketJuilletAout2021[[#This Row],[Qte]]*(DetailTicketJuilletAout2021[[#This Row],[PrixUnit]]*(1-DetailTicketJuilletAout2021[[#This Row],[Remise%]]))</f>
        <v>60.84</v>
      </c>
    </row>
    <row r="2933" spans="1:6" x14ac:dyDescent="0.25">
      <c r="A2933">
        <v>22352</v>
      </c>
      <c r="B2933">
        <v>74</v>
      </c>
      <c r="C2933">
        <v>6.1</v>
      </c>
      <c r="D2933">
        <v>2</v>
      </c>
      <c r="E2933">
        <v>0</v>
      </c>
      <c r="F2933" s="5">
        <f>DetailTicketJuilletAout2021[[#This Row],[Qte]]*(DetailTicketJuilletAout2021[[#This Row],[PrixUnit]]*(1-DetailTicketJuilletAout2021[[#This Row],[Remise%]]))</f>
        <v>12.2</v>
      </c>
    </row>
    <row r="2934" spans="1:6" x14ac:dyDescent="0.25">
      <c r="A2934">
        <v>22353</v>
      </c>
      <c r="B2934">
        <v>31</v>
      </c>
      <c r="C2934">
        <v>9.4499999999999993</v>
      </c>
      <c r="D2934">
        <v>2</v>
      </c>
      <c r="E2934">
        <v>0.25</v>
      </c>
      <c r="F2934" s="5">
        <f>DetailTicketJuilletAout2021[[#This Row],[Qte]]*(DetailTicketJuilletAout2021[[#This Row],[PrixUnit]]*(1-DetailTicketJuilletAout2021[[#This Row],[Remise%]]))</f>
        <v>14.174999999999999</v>
      </c>
    </row>
    <row r="2935" spans="1:6" x14ac:dyDescent="0.25">
      <c r="A2935">
        <v>22353</v>
      </c>
      <c r="B2935">
        <v>62</v>
      </c>
      <c r="C2935">
        <v>37.5</v>
      </c>
      <c r="D2935">
        <v>2</v>
      </c>
      <c r="E2935">
        <v>0.25</v>
      </c>
      <c r="F2935" s="5">
        <f>DetailTicketJuilletAout2021[[#This Row],[Qte]]*(DetailTicketJuilletAout2021[[#This Row],[PrixUnit]]*(1-DetailTicketJuilletAout2021[[#This Row],[Remise%]]))</f>
        <v>56.25</v>
      </c>
    </row>
    <row r="2936" spans="1:6" x14ac:dyDescent="0.25">
      <c r="A2936">
        <v>22353</v>
      </c>
      <c r="B2936">
        <v>68</v>
      </c>
      <c r="C2936">
        <v>9.4499999999999993</v>
      </c>
      <c r="D2936">
        <v>3</v>
      </c>
      <c r="E2936">
        <v>0.25</v>
      </c>
      <c r="F2936" s="5">
        <f>DetailTicketJuilletAout2021[[#This Row],[Qte]]*(DetailTicketJuilletAout2021[[#This Row],[PrixUnit]]*(1-DetailTicketJuilletAout2021[[#This Row],[Remise%]]))</f>
        <v>21.262499999999999</v>
      </c>
    </row>
    <row r="2937" spans="1:6" x14ac:dyDescent="0.25">
      <c r="A2937">
        <v>22353</v>
      </c>
      <c r="B2937">
        <v>72</v>
      </c>
      <c r="C2937">
        <v>26.53</v>
      </c>
      <c r="D2937">
        <v>3</v>
      </c>
      <c r="E2937">
        <v>0</v>
      </c>
      <c r="F2937" s="5">
        <f>DetailTicketJuilletAout2021[[#This Row],[Qte]]*(DetailTicketJuilletAout2021[[#This Row],[PrixUnit]]*(1-DetailTicketJuilletAout2021[[#This Row],[Remise%]]))</f>
        <v>79.59</v>
      </c>
    </row>
    <row r="2938" spans="1:6" x14ac:dyDescent="0.25">
      <c r="A2938">
        <v>22354</v>
      </c>
      <c r="B2938">
        <v>7</v>
      </c>
      <c r="C2938">
        <v>22.87</v>
      </c>
      <c r="D2938">
        <v>3</v>
      </c>
      <c r="E2938">
        <v>0</v>
      </c>
      <c r="F2938" s="5">
        <f>DetailTicketJuilletAout2021[[#This Row],[Qte]]*(DetailTicketJuilletAout2021[[#This Row],[PrixUnit]]*(1-DetailTicketJuilletAout2021[[#This Row],[Remise%]]))</f>
        <v>68.61</v>
      </c>
    </row>
    <row r="2939" spans="1:6" x14ac:dyDescent="0.25">
      <c r="A2939">
        <v>22354</v>
      </c>
      <c r="B2939">
        <v>13</v>
      </c>
      <c r="C2939">
        <v>4.57</v>
      </c>
      <c r="D2939">
        <v>2</v>
      </c>
      <c r="E2939">
        <v>0</v>
      </c>
      <c r="F2939" s="5">
        <f>DetailTicketJuilletAout2021[[#This Row],[Qte]]*(DetailTicketJuilletAout2021[[#This Row],[PrixUnit]]*(1-DetailTicketJuilletAout2021[[#This Row],[Remise%]]))</f>
        <v>9.14</v>
      </c>
    </row>
    <row r="2940" spans="1:6" x14ac:dyDescent="0.25">
      <c r="A2940">
        <v>22355</v>
      </c>
      <c r="B2940">
        <v>45</v>
      </c>
      <c r="C2940">
        <v>7.32</v>
      </c>
      <c r="D2940">
        <v>2</v>
      </c>
      <c r="E2940">
        <v>0</v>
      </c>
      <c r="F2940" s="5">
        <f>DetailTicketJuilletAout2021[[#This Row],[Qte]]*(DetailTicketJuilletAout2021[[#This Row],[PrixUnit]]*(1-DetailTicketJuilletAout2021[[#This Row],[Remise%]]))</f>
        <v>14.64</v>
      </c>
    </row>
    <row r="2941" spans="1:6" x14ac:dyDescent="0.25">
      <c r="A2941">
        <v>22355</v>
      </c>
      <c r="B2941">
        <v>53</v>
      </c>
      <c r="C2941">
        <v>25</v>
      </c>
      <c r="D2941">
        <v>3</v>
      </c>
      <c r="E2941">
        <v>0</v>
      </c>
      <c r="F2941" s="5">
        <f>DetailTicketJuilletAout2021[[#This Row],[Qte]]*(DetailTicketJuilletAout2021[[#This Row],[PrixUnit]]*(1-DetailTicketJuilletAout2021[[#This Row],[Remise%]]))</f>
        <v>75</v>
      </c>
    </row>
    <row r="2942" spans="1:6" x14ac:dyDescent="0.25">
      <c r="A2942">
        <v>22355</v>
      </c>
      <c r="B2942">
        <v>67</v>
      </c>
      <c r="C2942">
        <v>10.67</v>
      </c>
      <c r="D2942">
        <v>2</v>
      </c>
      <c r="E2942">
        <v>0</v>
      </c>
      <c r="F2942" s="5">
        <f>DetailTicketJuilletAout2021[[#This Row],[Qte]]*(DetailTicketJuilletAout2021[[#This Row],[PrixUnit]]*(1-DetailTicketJuilletAout2021[[#This Row],[Remise%]]))</f>
        <v>21.34</v>
      </c>
    </row>
    <row r="2943" spans="1:6" x14ac:dyDescent="0.25">
      <c r="A2943">
        <v>22356</v>
      </c>
      <c r="B2943">
        <v>40</v>
      </c>
      <c r="C2943">
        <v>14.03</v>
      </c>
      <c r="D2943">
        <v>2</v>
      </c>
      <c r="E2943">
        <v>0.05</v>
      </c>
      <c r="F2943" s="5">
        <f>DetailTicketJuilletAout2021[[#This Row],[Qte]]*(DetailTicketJuilletAout2021[[#This Row],[PrixUnit]]*(1-DetailTicketJuilletAout2021[[#This Row],[Remise%]]))</f>
        <v>26.656999999999996</v>
      </c>
    </row>
    <row r="2944" spans="1:6" x14ac:dyDescent="0.25">
      <c r="A2944">
        <v>22356</v>
      </c>
      <c r="B2944">
        <v>42</v>
      </c>
      <c r="C2944">
        <v>10.67</v>
      </c>
      <c r="D2944">
        <v>2</v>
      </c>
      <c r="E2944">
        <v>0.05</v>
      </c>
      <c r="F2944" s="5">
        <f>DetailTicketJuilletAout2021[[#This Row],[Qte]]*(DetailTicketJuilletAout2021[[#This Row],[PrixUnit]]*(1-DetailTicketJuilletAout2021[[#This Row],[Remise%]]))</f>
        <v>20.273</v>
      </c>
    </row>
    <row r="2945" spans="1:6" x14ac:dyDescent="0.25">
      <c r="A2945">
        <v>22356</v>
      </c>
      <c r="B2945">
        <v>51</v>
      </c>
      <c r="C2945">
        <v>40.4</v>
      </c>
      <c r="D2945">
        <v>2</v>
      </c>
      <c r="E2945">
        <v>0.05</v>
      </c>
      <c r="F2945" s="5">
        <f>DetailTicketJuilletAout2021[[#This Row],[Qte]]*(DetailTicketJuilletAout2021[[#This Row],[PrixUnit]]*(1-DetailTicketJuilletAout2021[[#This Row],[Remise%]]))</f>
        <v>76.759999999999991</v>
      </c>
    </row>
    <row r="2946" spans="1:6" x14ac:dyDescent="0.25">
      <c r="A2946">
        <v>22357</v>
      </c>
      <c r="B2946">
        <v>11</v>
      </c>
      <c r="C2946">
        <v>16.010000000000002</v>
      </c>
      <c r="D2946">
        <v>3</v>
      </c>
      <c r="E2946">
        <v>0</v>
      </c>
      <c r="F2946" s="5">
        <f>DetailTicketJuilletAout2021[[#This Row],[Qte]]*(DetailTicketJuilletAout2021[[#This Row],[PrixUnit]]*(1-DetailTicketJuilletAout2021[[#This Row],[Remise%]]))</f>
        <v>48.03</v>
      </c>
    </row>
    <row r="2947" spans="1:6" x14ac:dyDescent="0.25">
      <c r="A2947">
        <v>22357</v>
      </c>
      <c r="B2947">
        <v>17</v>
      </c>
      <c r="C2947">
        <v>29.73</v>
      </c>
      <c r="D2947">
        <v>3</v>
      </c>
      <c r="E2947">
        <v>0.05</v>
      </c>
      <c r="F2947" s="5">
        <f>DetailTicketJuilletAout2021[[#This Row],[Qte]]*(DetailTicketJuilletAout2021[[#This Row],[PrixUnit]]*(1-DetailTicketJuilletAout2021[[#This Row],[Remise%]]))</f>
        <v>84.730499999999992</v>
      </c>
    </row>
    <row r="2948" spans="1:6" x14ac:dyDescent="0.25">
      <c r="A2948">
        <v>22357</v>
      </c>
      <c r="B2948">
        <v>29</v>
      </c>
      <c r="C2948">
        <v>94.37</v>
      </c>
      <c r="D2948">
        <v>3</v>
      </c>
      <c r="E2948">
        <v>0.05</v>
      </c>
      <c r="F2948" s="5">
        <f>DetailTicketJuilletAout2021[[#This Row],[Qte]]*(DetailTicketJuilletAout2021[[#This Row],[PrixUnit]]*(1-DetailTicketJuilletAout2021[[#This Row],[Remise%]]))</f>
        <v>268.9545</v>
      </c>
    </row>
    <row r="2949" spans="1:6" x14ac:dyDescent="0.25">
      <c r="A2949">
        <v>22357</v>
      </c>
      <c r="B2949">
        <v>65</v>
      </c>
      <c r="C2949">
        <v>16.010000000000002</v>
      </c>
      <c r="D2949">
        <v>3</v>
      </c>
      <c r="E2949">
        <v>0.05</v>
      </c>
      <c r="F2949" s="5">
        <f>DetailTicketJuilletAout2021[[#This Row],[Qte]]*(DetailTicketJuilletAout2021[[#This Row],[PrixUnit]]*(1-DetailTicketJuilletAout2021[[#This Row],[Remise%]]))</f>
        <v>45.628500000000003</v>
      </c>
    </row>
    <row r="2950" spans="1:6" x14ac:dyDescent="0.25">
      <c r="A2950">
        <v>22357</v>
      </c>
      <c r="B2950">
        <v>70</v>
      </c>
      <c r="C2950">
        <v>11.43</v>
      </c>
      <c r="D2950">
        <v>3</v>
      </c>
      <c r="E2950">
        <v>0.05</v>
      </c>
      <c r="F2950" s="5">
        <f>DetailTicketJuilletAout2021[[#This Row],[Qte]]*(DetailTicketJuilletAout2021[[#This Row],[PrixUnit]]*(1-DetailTicketJuilletAout2021[[#This Row],[Remise%]]))</f>
        <v>32.575499999999998</v>
      </c>
    </row>
    <row r="2951" spans="1:6" x14ac:dyDescent="0.25">
      <c r="A2951">
        <v>22358</v>
      </c>
      <c r="B2951">
        <v>13</v>
      </c>
      <c r="C2951">
        <v>4.57</v>
      </c>
      <c r="D2951">
        <v>3</v>
      </c>
      <c r="E2951">
        <v>0</v>
      </c>
      <c r="F2951" s="5">
        <f>DetailTicketJuilletAout2021[[#This Row],[Qte]]*(DetailTicketJuilletAout2021[[#This Row],[PrixUnit]]*(1-DetailTicketJuilletAout2021[[#This Row],[Remise%]]))</f>
        <v>13.71</v>
      </c>
    </row>
    <row r="2952" spans="1:6" x14ac:dyDescent="0.25">
      <c r="A2952">
        <v>22358</v>
      </c>
      <c r="B2952">
        <v>22</v>
      </c>
      <c r="C2952">
        <v>16.010000000000002</v>
      </c>
      <c r="D2952">
        <v>2</v>
      </c>
      <c r="E2952">
        <v>0</v>
      </c>
      <c r="F2952" s="5">
        <f>DetailTicketJuilletAout2021[[#This Row],[Qte]]*(DetailTicketJuilletAout2021[[#This Row],[PrixUnit]]*(1-DetailTicketJuilletAout2021[[#This Row],[Remise%]]))</f>
        <v>32.020000000000003</v>
      </c>
    </row>
    <row r="2953" spans="1:6" x14ac:dyDescent="0.25">
      <c r="A2953">
        <v>22358</v>
      </c>
      <c r="B2953">
        <v>46</v>
      </c>
      <c r="C2953">
        <v>9.15</v>
      </c>
      <c r="D2953">
        <v>3</v>
      </c>
      <c r="E2953">
        <v>0</v>
      </c>
      <c r="F2953" s="5">
        <f>DetailTicketJuilletAout2021[[#This Row],[Qte]]*(DetailTicketJuilletAout2021[[#This Row],[PrixUnit]]*(1-DetailTicketJuilletAout2021[[#This Row],[Remise%]]))</f>
        <v>27.450000000000003</v>
      </c>
    </row>
    <row r="2954" spans="1:6" x14ac:dyDescent="0.25">
      <c r="A2954">
        <v>22359</v>
      </c>
      <c r="B2954">
        <v>2</v>
      </c>
      <c r="C2954">
        <v>11.59</v>
      </c>
      <c r="D2954">
        <v>3</v>
      </c>
      <c r="E2954">
        <v>0.2</v>
      </c>
      <c r="F2954" s="5">
        <f>DetailTicketJuilletAout2021[[#This Row],[Qte]]*(DetailTicketJuilletAout2021[[#This Row],[PrixUnit]]*(1-DetailTicketJuilletAout2021[[#This Row],[Remise%]]))</f>
        <v>27.816000000000003</v>
      </c>
    </row>
    <row r="2955" spans="1:6" x14ac:dyDescent="0.25">
      <c r="A2955">
        <v>22359</v>
      </c>
      <c r="B2955">
        <v>5</v>
      </c>
      <c r="C2955">
        <v>12.96</v>
      </c>
      <c r="D2955">
        <v>3</v>
      </c>
      <c r="E2955">
        <v>0.2</v>
      </c>
      <c r="F2955" s="5">
        <f>DetailTicketJuilletAout2021[[#This Row],[Qte]]*(DetailTicketJuilletAout2021[[#This Row],[PrixUnit]]*(1-DetailTicketJuilletAout2021[[#This Row],[Remise%]]))</f>
        <v>31.104000000000006</v>
      </c>
    </row>
    <row r="2956" spans="1:6" x14ac:dyDescent="0.25">
      <c r="A2956">
        <v>22359</v>
      </c>
      <c r="B2956">
        <v>32</v>
      </c>
      <c r="C2956">
        <v>19.510000000000002</v>
      </c>
      <c r="D2956">
        <v>3</v>
      </c>
      <c r="E2956">
        <v>0.2</v>
      </c>
      <c r="F2956" s="5">
        <f>DetailTicketJuilletAout2021[[#This Row],[Qte]]*(DetailTicketJuilletAout2021[[#This Row],[PrixUnit]]*(1-DetailTicketJuilletAout2021[[#This Row],[Remise%]]))</f>
        <v>46.824000000000005</v>
      </c>
    </row>
    <row r="2957" spans="1:6" x14ac:dyDescent="0.25">
      <c r="A2957">
        <v>22360</v>
      </c>
      <c r="B2957">
        <v>62</v>
      </c>
      <c r="C2957">
        <v>30.03</v>
      </c>
      <c r="D2957">
        <v>3</v>
      </c>
      <c r="E2957">
        <v>0</v>
      </c>
      <c r="F2957" s="5">
        <f>DetailTicketJuilletAout2021[[#This Row],[Qte]]*(DetailTicketJuilletAout2021[[#This Row],[PrixUnit]]*(1-DetailTicketJuilletAout2021[[#This Row],[Remise%]]))</f>
        <v>90.09</v>
      </c>
    </row>
    <row r="2958" spans="1:6" x14ac:dyDescent="0.25">
      <c r="A2958">
        <v>22360</v>
      </c>
      <c r="B2958">
        <v>68</v>
      </c>
      <c r="C2958">
        <v>7.62</v>
      </c>
      <c r="D2958">
        <v>3</v>
      </c>
      <c r="E2958">
        <v>0</v>
      </c>
      <c r="F2958" s="5">
        <f>DetailTicketJuilletAout2021[[#This Row],[Qte]]*(DetailTicketJuilletAout2021[[#This Row],[PrixUnit]]*(1-DetailTicketJuilletAout2021[[#This Row],[Remise%]]))</f>
        <v>22.86</v>
      </c>
    </row>
    <row r="2959" spans="1:6" x14ac:dyDescent="0.25">
      <c r="A2959">
        <v>22361</v>
      </c>
      <c r="B2959">
        <v>38</v>
      </c>
      <c r="C2959">
        <v>200.93</v>
      </c>
      <c r="D2959">
        <v>3</v>
      </c>
      <c r="E2959">
        <v>0.1</v>
      </c>
      <c r="F2959" s="5">
        <f>DetailTicketJuilletAout2021[[#This Row],[Qte]]*(DetailTicketJuilletAout2021[[#This Row],[PrixUnit]]*(1-DetailTicketJuilletAout2021[[#This Row],[Remise%]]))</f>
        <v>542.51100000000008</v>
      </c>
    </row>
    <row r="2960" spans="1:6" x14ac:dyDescent="0.25">
      <c r="A2960">
        <v>22361</v>
      </c>
      <c r="B2960">
        <v>71</v>
      </c>
      <c r="C2960">
        <v>16.46</v>
      </c>
      <c r="D2960">
        <v>3</v>
      </c>
      <c r="E2960">
        <v>0</v>
      </c>
      <c r="F2960" s="5">
        <f>DetailTicketJuilletAout2021[[#This Row],[Qte]]*(DetailTicketJuilletAout2021[[#This Row],[PrixUnit]]*(1-DetailTicketJuilletAout2021[[#This Row],[Remise%]]))</f>
        <v>49.38</v>
      </c>
    </row>
    <row r="2961" spans="1:6" x14ac:dyDescent="0.25">
      <c r="A2961">
        <v>22362</v>
      </c>
      <c r="B2961">
        <v>75</v>
      </c>
      <c r="C2961">
        <v>5.95</v>
      </c>
      <c r="D2961">
        <v>2</v>
      </c>
      <c r="E2961">
        <v>0.15</v>
      </c>
      <c r="F2961" s="5">
        <f>DetailTicketJuilletAout2021[[#This Row],[Qte]]*(DetailTicketJuilletAout2021[[#This Row],[PrixUnit]]*(1-DetailTicketJuilletAout2021[[#This Row],[Remise%]]))</f>
        <v>10.115</v>
      </c>
    </row>
    <row r="2962" spans="1:6" x14ac:dyDescent="0.25">
      <c r="A2962">
        <v>22363</v>
      </c>
      <c r="B2962">
        <v>5</v>
      </c>
      <c r="C2962">
        <v>16.309999999999999</v>
      </c>
      <c r="D2962">
        <v>2</v>
      </c>
      <c r="E2962">
        <v>0</v>
      </c>
      <c r="F2962" s="5">
        <f>DetailTicketJuilletAout2021[[#This Row],[Qte]]*(DetailTicketJuilletAout2021[[#This Row],[PrixUnit]]*(1-DetailTicketJuilletAout2021[[#This Row],[Remise%]]))</f>
        <v>32.619999999999997</v>
      </c>
    </row>
    <row r="2963" spans="1:6" x14ac:dyDescent="0.25">
      <c r="A2963">
        <v>22363</v>
      </c>
      <c r="B2963">
        <v>7</v>
      </c>
      <c r="C2963">
        <v>22.87</v>
      </c>
      <c r="D2963">
        <v>3</v>
      </c>
      <c r="E2963">
        <v>0</v>
      </c>
      <c r="F2963" s="5">
        <f>DetailTicketJuilletAout2021[[#This Row],[Qte]]*(DetailTicketJuilletAout2021[[#This Row],[PrixUnit]]*(1-DetailTicketJuilletAout2021[[#This Row],[Remise%]]))</f>
        <v>68.61</v>
      </c>
    </row>
    <row r="2964" spans="1:6" x14ac:dyDescent="0.25">
      <c r="A2964">
        <v>22363</v>
      </c>
      <c r="B2964">
        <v>72</v>
      </c>
      <c r="C2964">
        <v>26.53</v>
      </c>
      <c r="D2964">
        <v>3</v>
      </c>
      <c r="E2964">
        <v>0</v>
      </c>
      <c r="F2964" s="5">
        <f>DetailTicketJuilletAout2021[[#This Row],[Qte]]*(DetailTicketJuilletAout2021[[#This Row],[PrixUnit]]*(1-DetailTicketJuilletAout2021[[#This Row],[Remise%]]))</f>
        <v>79.59</v>
      </c>
    </row>
    <row r="2965" spans="1:6" x14ac:dyDescent="0.25">
      <c r="A2965">
        <v>22364</v>
      </c>
      <c r="B2965">
        <v>27</v>
      </c>
      <c r="C2965">
        <v>26.83</v>
      </c>
      <c r="D2965">
        <v>3</v>
      </c>
      <c r="E2965">
        <v>0.25</v>
      </c>
      <c r="F2965" s="5">
        <f>DetailTicketJuilletAout2021[[#This Row],[Qte]]*(DetailTicketJuilletAout2021[[#This Row],[PrixUnit]]*(1-DetailTicketJuilletAout2021[[#This Row],[Remise%]]))</f>
        <v>60.367499999999993</v>
      </c>
    </row>
    <row r="2966" spans="1:6" x14ac:dyDescent="0.25">
      <c r="A2966">
        <v>22364</v>
      </c>
      <c r="B2966">
        <v>30</v>
      </c>
      <c r="C2966">
        <v>19.670000000000002</v>
      </c>
      <c r="D2966">
        <v>2</v>
      </c>
      <c r="E2966">
        <v>0</v>
      </c>
      <c r="F2966" s="5">
        <f>DetailTicketJuilletAout2021[[#This Row],[Qte]]*(DetailTicketJuilletAout2021[[#This Row],[PrixUnit]]*(1-DetailTicketJuilletAout2021[[#This Row],[Remise%]]))</f>
        <v>39.340000000000003</v>
      </c>
    </row>
    <row r="2967" spans="1:6" x14ac:dyDescent="0.25">
      <c r="A2967">
        <v>22364</v>
      </c>
      <c r="B2967">
        <v>35</v>
      </c>
      <c r="C2967">
        <v>13.72</v>
      </c>
      <c r="D2967">
        <v>2</v>
      </c>
      <c r="E2967">
        <v>0</v>
      </c>
      <c r="F2967" s="5">
        <f>DetailTicketJuilletAout2021[[#This Row],[Qte]]*(DetailTicketJuilletAout2021[[#This Row],[PrixUnit]]*(1-DetailTicketJuilletAout2021[[#This Row],[Remise%]]))</f>
        <v>27.44</v>
      </c>
    </row>
    <row r="2968" spans="1:6" x14ac:dyDescent="0.25">
      <c r="A2968">
        <v>22364</v>
      </c>
      <c r="B2968">
        <v>64</v>
      </c>
      <c r="C2968">
        <v>25.31</v>
      </c>
      <c r="D2968">
        <v>3</v>
      </c>
      <c r="E2968">
        <v>0</v>
      </c>
      <c r="F2968" s="5">
        <f>DetailTicketJuilletAout2021[[#This Row],[Qte]]*(DetailTicketJuilletAout2021[[#This Row],[PrixUnit]]*(1-DetailTicketJuilletAout2021[[#This Row],[Remise%]]))</f>
        <v>75.929999999999993</v>
      </c>
    </row>
    <row r="2969" spans="1:6" x14ac:dyDescent="0.25">
      <c r="A2969">
        <v>22364</v>
      </c>
      <c r="B2969">
        <v>92</v>
      </c>
      <c r="C2969">
        <v>0</v>
      </c>
      <c r="D2969">
        <v>1</v>
      </c>
      <c r="E2969">
        <v>0</v>
      </c>
      <c r="F2969" s="5">
        <f>DetailTicketJuilletAout2021[[#This Row],[Qte]]*(DetailTicketJuilletAout2021[[#This Row],[PrixUnit]]*(1-DetailTicketJuilletAout2021[[#This Row],[Remise%]]))</f>
        <v>0</v>
      </c>
    </row>
    <row r="2970" spans="1:6" x14ac:dyDescent="0.25">
      <c r="A2970">
        <v>22364</v>
      </c>
      <c r="B2970">
        <v>93</v>
      </c>
      <c r="C2970">
        <v>4.57</v>
      </c>
      <c r="D2970">
        <v>3</v>
      </c>
      <c r="E2970">
        <v>0.1</v>
      </c>
      <c r="F2970" s="5">
        <f>DetailTicketJuilletAout2021[[#This Row],[Qte]]*(DetailTicketJuilletAout2021[[#This Row],[PrixUnit]]*(1-DetailTicketJuilletAout2021[[#This Row],[Remise%]]))</f>
        <v>12.339000000000002</v>
      </c>
    </row>
    <row r="2971" spans="1:6" x14ac:dyDescent="0.25">
      <c r="A2971">
        <v>22364</v>
      </c>
      <c r="B2971">
        <v>635</v>
      </c>
      <c r="C2971">
        <v>0</v>
      </c>
      <c r="D2971">
        <v>1</v>
      </c>
      <c r="E2971">
        <v>0</v>
      </c>
      <c r="F2971" s="5">
        <f>DetailTicketJuilletAout2021[[#This Row],[Qte]]*(DetailTicketJuilletAout2021[[#This Row],[PrixUnit]]*(1-DetailTicketJuilletAout2021[[#This Row],[Remise%]]))</f>
        <v>0</v>
      </c>
    </row>
    <row r="2972" spans="1:6" x14ac:dyDescent="0.25">
      <c r="A2972">
        <v>22364</v>
      </c>
      <c r="B2972">
        <v>726</v>
      </c>
      <c r="C2972">
        <v>0</v>
      </c>
      <c r="D2972">
        <v>1</v>
      </c>
      <c r="E2972">
        <v>0</v>
      </c>
      <c r="F2972" s="5">
        <f>DetailTicketJuilletAout2021[[#This Row],[Qte]]*(DetailTicketJuilletAout2021[[#This Row],[PrixUnit]]*(1-DetailTicketJuilletAout2021[[#This Row],[Remise%]]))</f>
        <v>0</v>
      </c>
    </row>
    <row r="2973" spans="1:6" x14ac:dyDescent="0.25">
      <c r="A2973">
        <v>22364</v>
      </c>
      <c r="B2973">
        <v>2967</v>
      </c>
      <c r="C2973">
        <v>11.89</v>
      </c>
      <c r="D2973">
        <v>2</v>
      </c>
      <c r="E2973">
        <v>0</v>
      </c>
      <c r="F2973" s="5">
        <f>DetailTicketJuilletAout2021[[#This Row],[Qte]]*(DetailTicketJuilletAout2021[[#This Row],[PrixUnit]]*(1-DetailTicketJuilletAout2021[[#This Row],[Remise%]]))</f>
        <v>23.78</v>
      </c>
    </row>
    <row r="2974" spans="1:6" x14ac:dyDescent="0.25">
      <c r="A2974">
        <v>22365</v>
      </c>
      <c r="B2974">
        <v>13</v>
      </c>
      <c r="C2974">
        <v>4.57</v>
      </c>
      <c r="D2974">
        <v>3</v>
      </c>
      <c r="E2974">
        <v>0</v>
      </c>
      <c r="F2974" s="5">
        <f>DetailTicketJuilletAout2021[[#This Row],[Qte]]*(DetailTicketJuilletAout2021[[#This Row],[PrixUnit]]*(1-DetailTicketJuilletAout2021[[#This Row],[Remise%]]))</f>
        <v>13.71</v>
      </c>
    </row>
    <row r="2975" spans="1:6" x14ac:dyDescent="0.25">
      <c r="A2975">
        <v>22365</v>
      </c>
      <c r="B2975">
        <v>40</v>
      </c>
      <c r="C2975">
        <v>14.03</v>
      </c>
      <c r="D2975">
        <v>2</v>
      </c>
      <c r="E2975">
        <v>0</v>
      </c>
      <c r="F2975" s="5">
        <f>DetailTicketJuilletAout2021[[#This Row],[Qte]]*(DetailTicketJuilletAout2021[[#This Row],[PrixUnit]]*(1-DetailTicketJuilletAout2021[[#This Row],[Remise%]]))</f>
        <v>28.06</v>
      </c>
    </row>
    <row r="2976" spans="1:6" x14ac:dyDescent="0.25">
      <c r="A2976">
        <v>22365</v>
      </c>
      <c r="B2976">
        <v>47</v>
      </c>
      <c r="C2976">
        <v>7.32</v>
      </c>
      <c r="D2976">
        <v>2</v>
      </c>
      <c r="E2976">
        <v>0.25</v>
      </c>
      <c r="F2976" s="5">
        <f>DetailTicketJuilletAout2021[[#This Row],[Qte]]*(DetailTicketJuilletAout2021[[#This Row],[PrixUnit]]*(1-DetailTicketJuilletAout2021[[#This Row],[Remise%]]))</f>
        <v>10.98</v>
      </c>
    </row>
    <row r="2977" spans="1:6" x14ac:dyDescent="0.25">
      <c r="A2977">
        <v>22365</v>
      </c>
      <c r="B2977">
        <v>76</v>
      </c>
      <c r="C2977">
        <v>13.72</v>
      </c>
      <c r="D2977">
        <v>2</v>
      </c>
      <c r="E2977">
        <v>0.25</v>
      </c>
      <c r="F2977" s="5">
        <f>DetailTicketJuilletAout2021[[#This Row],[Qte]]*(DetailTicketJuilletAout2021[[#This Row],[PrixUnit]]*(1-DetailTicketJuilletAout2021[[#This Row],[Remise%]]))</f>
        <v>20.580000000000002</v>
      </c>
    </row>
    <row r="2978" spans="1:6" x14ac:dyDescent="0.25">
      <c r="A2978">
        <v>22366</v>
      </c>
      <c r="B2978">
        <v>22</v>
      </c>
      <c r="C2978">
        <v>16.010000000000002</v>
      </c>
      <c r="D2978">
        <v>3</v>
      </c>
      <c r="E2978">
        <v>0</v>
      </c>
      <c r="F2978" s="5">
        <f>DetailTicketJuilletAout2021[[#This Row],[Qte]]*(DetailTicketJuilletAout2021[[#This Row],[PrixUnit]]*(1-DetailTicketJuilletAout2021[[#This Row],[Remise%]]))</f>
        <v>48.03</v>
      </c>
    </row>
    <row r="2979" spans="1:6" x14ac:dyDescent="0.25">
      <c r="A2979">
        <v>22366</v>
      </c>
      <c r="B2979">
        <v>35</v>
      </c>
      <c r="C2979">
        <v>13.72</v>
      </c>
      <c r="D2979">
        <v>3</v>
      </c>
      <c r="E2979">
        <v>0</v>
      </c>
      <c r="F2979" s="5">
        <f>DetailTicketJuilletAout2021[[#This Row],[Qte]]*(DetailTicketJuilletAout2021[[#This Row],[PrixUnit]]*(1-DetailTicketJuilletAout2021[[#This Row],[Remise%]]))</f>
        <v>41.160000000000004</v>
      </c>
    </row>
    <row r="2980" spans="1:6" x14ac:dyDescent="0.25">
      <c r="A2980">
        <v>22366</v>
      </c>
      <c r="B2980">
        <v>57</v>
      </c>
      <c r="C2980">
        <v>14.94</v>
      </c>
      <c r="D2980">
        <v>2</v>
      </c>
      <c r="E2980">
        <v>0</v>
      </c>
      <c r="F2980" s="5">
        <f>DetailTicketJuilletAout2021[[#This Row],[Qte]]*(DetailTicketJuilletAout2021[[#This Row],[PrixUnit]]*(1-DetailTicketJuilletAout2021[[#This Row],[Remise%]]))</f>
        <v>29.88</v>
      </c>
    </row>
    <row r="2981" spans="1:6" x14ac:dyDescent="0.25">
      <c r="A2981">
        <v>22366</v>
      </c>
      <c r="B2981">
        <v>60</v>
      </c>
      <c r="C2981">
        <v>25.92</v>
      </c>
      <c r="D2981">
        <v>3</v>
      </c>
      <c r="E2981">
        <v>0</v>
      </c>
      <c r="F2981" s="5">
        <f>DetailTicketJuilletAout2021[[#This Row],[Qte]]*(DetailTicketJuilletAout2021[[#This Row],[PrixUnit]]*(1-DetailTicketJuilletAout2021[[#This Row],[Remise%]]))</f>
        <v>77.760000000000005</v>
      </c>
    </row>
    <row r="2982" spans="1:6" x14ac:dyDescent="0.25">
      <c r="A2982">
        <v>22366</v>
      </c>
      <c r="B2982">
        <v>64</v>
      </c>
      <c r="C2982">
        <v>25.31</v>
      </c>
      <c r="D2982">
        <v>2</v>
      </c>
      <c r="E2982">
        <v>0</v>
      </c>
      <c r="F2982" s="5">
        <f>DetailTicketJuilletAout2021[[#This Row],[Qte]]*(DetailTicketJuilletAout2021[[#This Row],[PrixUnit]]*(1-DetailTicketJuilletAout2021[[#This Row],[Remise%]]))</f>
        <v>50.62</v>
      </c>
    </row>
    <row r="2983" spans="1:6" x14ac:dyDescent="0.25">
      <c r="A2983">
        <v>22367</v>
      </c>
      <c r="B2983">
        <v>70</v>
      </c>
      <c r="C2983">
        <v>11.43</v>
      </c>
      <c r="D2983">
        <v>2</v>
      </c>
      <c r="E2983">
        <v>0</v>
      </c>
      <c r="F2983" s="5">
        <f>DetailTicketJuilletAout2021[[#This Row],[Qte]]*(DetailTicketJuilletAout2021[[#This Row],[PrixUnit]]*(1-DetailTicketJuilletAout2021[[#This Row],[Remise%]]))</f>
        <v>22.86</v>
      </c>
    </row>
    <row r="2984" spans="1:6" x14ac:dyDescent="0.25">
      <c r="A2984">
        <v>22367</v>
      </c>
      <c r="B2984">
        <v>77</v>
      </c>
      <c r="C2984">
        <v>9.91</v>
      </c>
      <c r="D2984">
        <v>3</v>
      </c>
      <c r="E2984">
        <v>0</v>
      </c>
      <c r="F2984" s="5">
        <f>DetailTicketJuilletAout2021[[#This Row],[Qte]]*(DetailTicketJuilletAout2021[[#This Row],[PrixUnit]]*(1-DetailTicketJuilletAout2021[[#This Row],[Remise%]]))</f>
        <v>29.73</v>
      </c>
    </row>
    <row r="2985" spans="1:6" x14ac:dyDescent="0.25">
      <c r="A2985">
        <v>22368</v>
      </c>
      <c r="B2985">
        <v>16</v>
      </c>
      <c r="C2985">
        <v>13.26</v>
      </c>
      <c r="D2985">
        <v>2</v>
      </c>
      <c r="E2985">
        <v>0</v>
      </c>
      <c r="F2985" s="5">
        <f>DetailTicketJuilletAout2021[[#This Row],[Qte]]*(DetailTicketJuilletAout2021[[#This Row],[PrixUnit]]*(1-DetailTicketJuilletAout2021[[#This Row],[Remise%]]))</f>
        <v>26.52</v>
      </c>
    </row>
    <row r="2986" spans="1:6" x14ac:dyDescent="0.25">
      <c r="A2986">
        <v>22368</v>
      </c>
      <c r="B2986">
        <v>62</v>
      </c>
      <c r="C2986">
        <v>37.5</v>
      </c>
      <c r="D2986">
        <v>2</v>
      </c>
      <c r="E2986">
        <v>0</v>
      </c>
      <c r="F2986" s="5">
        <f>DetailTicketJuilletAout2021[[#This Row],[Qte]]*(DetailTicketJuilletAout2021[[#This Row],[PrixUnit]]*(1-DetailTicketJuilletAout2021[[#This Row],[Remise%]]))</f>
        <v>75</v>
      </c>
    </row>
    <row r="2987" spans="1:6" x14ac:dyDescent="0.25">
      <c r="A2987">
        <v>22369</v>
      </c>
      <c r="B2987">
        <v>41</v>
      </c>
      <c r="C2987">
        <v>7.32</v>
      </c>
      <c r="D2987">
        <v>3</v>
      </c>
      <c r="E2987">
        <v>0</v>
      </c>
      <c r="F2987" s="5">
        <f>DetailTicketJuilletAout2021[[#This Row],[Qte]]*(DetailTicketJuilletAout2021[[#This Row],[PrixUnit]]*(1-DetailTicketJuilletAout2021[[#This Row],[Remise%]]))</f>
        <v>21.96</v>
      </c>
    </row>
    <row r="2988" spans="1:6" x14ac:dyDescent="0.25">
      <c r="A2988">
        <v>22370</v>
      </c>
      <c r="B2988">
        <v>55</v>
      </c>
      <c r="C2988">
        <v>18.29</v>
      </c>
      <c r="D2988">
        <v>2</v>
      </c>
      <c r="E2988">
        <v>0</v>
      </c>
      <c r="F2988" s="5">
        <f>DetailTicketJuilletAout2021[[#This Row],[Qte]]*(DetailTicketJuilletAout2021[[#This Row],[PrixUnit]]*(1-DetailTicketJuilletAout2021[[#This Row],[Remise%]]))</f>
        <v>36.58</v>
      </c>
    </row>
    <row r="2989" spans="1:6" x14ac:dyDescent="0.25">
      <c r="A2989">
        <v>22370</v>
      </c>
      <c r="B2989">
        <v>57</v>
      </c>
      <c r="C2989">
        <v>14.94</v>
      </c>
      <c r="D2989">
        <v>2</v>
      </c>
      <c r="E2989">
        <v>0</v>
      </c>
      <c r="F2989" s="5">
        <f>DetailTicketJuilletAout2021[[#This Row],[Qte]]*(DetailTicketJuilletAout2021[[#This Row],[PrixUnit]]*(1-DetailTicketJuilletAout2021[[#This Row],[Remise%]]))</f>
        <v>29.88</v>
      </c>
    </row>
    <row r="2990" spans="1:6" x14ac:dyDescent="0.25">
      <c r="A2990">
        <v>22370</v>
      </c>
      <c r="B2990">
        <v>70</v>
      </c>
      <c r="C2990">
        <v>11.43</v>
      </c>
      <c r="D2990">
        <v>2</v>
      </c>
      <c r="E2990">
        <v>0.15</v>
      </c>
      <c r="F2990" s="5">
        <f>DetailTicketJuilletAout2021[[#This Row],[Qte]]*(DetailTicketJuilletAout2021[[#This Row],[PrixUnit]]*(1-DetailTicketJuilletAout2021[[#This Row],[Remise%]]))</f>
        <v>19.430999999999997</v>
      </c>
    </row>
    <row r="2991" spans="1:6" x14ac:dyDescent="0.25">
      <c r="A2991">
        <v>22371</v>
      </c>
      <c r="B2991">
        <v>16</v>
      </c>
      <c r="C2991">
        <v>13.26</v>
      </c>
      <c r="D2991">
        <v>3</v>
      </c>
      <c r="E2991">
        <v>0</v>
      </c>
      <c r="F2991" s="5">
        <f>DetailTicketJuilletAout2021[[#This Row],[Qte]]*(DetailTicketJuilletAout2021[[#This Row],[PrixUnit]]*(1-DetailTicketJuilletAout2021[[#This Row],[Remise%]]))</f>
        <v>39.78</v>
      </c>
    </row>
    <row r="2992" spans="1:6" x14ac:dyDescent="0.25">
      <c r="A2992">
        <v>22371</v>
      </c>
      <c r="B2992">
        <v>62</v>
      </c>
      <c r="C2992">
        <v>37.5</v>
      </c>
      <c r="D2992">
        <v>3</v>
      </c>
      <c r="E2992">
        <v>0</v>
      </c>
      <c r="F2992" s="5">
        <f>DetailTicketJuilletAout2021[[#This Row],[Qte]]*(DetailTicketJuilletAout2021[[#This Row],[PrixUnit]]*(1-DetailTicketJuilletAout2021[[#This Row],[Remise%]]))</f>
        <v>112.5</v>
      </c>
    </row>
    <row r="2993" spans="1:6" x14ac:dyDescent="0.25">
      <c r="A2993">
        <v>22371</v>
      </c>
      <c r="B2993">
        <v>65</v>
      </c>
      <c r="C2993">
        <v>16.010000000000002</v>
      </c>
      <c r="D2993">
        <v>3</v>
      </c>
      <c r="E2993">
        <v>0</v>
      </c>
      <c r="F2993" s="5">
        <f>DetailTicketJuilletAout2021[[#This Row],[Qte]]*(DetailTicketJuilletAout2021[[#This Row],[PrixUnit]]*(1-DetailTicketJuilletAout2021[[#This Row],[Remise%]]))</f>
        <v>48.03</v>
      </c>
    </row>
    <row r="2994" spans="1:6" x14ac:dyDescent="0.25">
      <c r="A2994">
        <v>22372</v>
      </c>
      <c r="B2994">
        <v>14</v>
      </c>
      <c r="C2994">
        <v>17.68</v>
      </c>
      <c r="D2994">
        <v>2</v>
      </c>
      <c r="E2994">
        <v>0</v>
      </c>
      <c r="F2994" s="5">
        <f>DetailTicketJuilletAout2021[[#This Row],[Qte]]*(DetailTicketJuilletAout2021[[#This Row],[PrixUnit]]*(1-DetailTicketJuilletAout2021[[#This Row],[Remise%]]))</f>
        <v>35.36</v>
      </c>
    </row>
    <row r="2995" spans="1:6" x14ac:dyDescent="0.25">
      <c r="A2995">
        <v>22372</v>
      </c>
      <c r="B2995">
        <v>53</v>
      </c>
      <c r="C2995">
        <v>25</v>
      </c>
      <c r="D2995">
        <v>3</v>
      </c>
      <c r="E2995">
        <v>0</v>
      </c>
      <c r="F2995" s="5">
        <f>DetailTicketJuilletAout2021[[#This Row],[Qte]]*(DetailTicketJuilletAout2021[[#This Row],[PrixUnit]]*(1-DetailTicketJuilletAout2021[[#This Row],[Remise%]]))</f>
        <v>75</v>
      </c>
    </row>
    <row r="2996" spans="1:6" x14ac:dyDescent="0.25">
      <c r="A2996">
        <v>22372</v>
      </c>
      <c r="B2996">
        <v>58</v>
      </c>
      <c r="C2996">
        <v>10.06</v>
      </c>
      <c r="D2996">
        <v>2</v>
      </c>
      <c r="E2996">
        <v>0</v>
      </c>
      <c r="F2996" s="5">
        <f>DetailTicketJuilletAout2021[[#This Row],[Qte]]*(DetailTicketJuilletAout2021[[#This Row],[PrixUnit]]*(1-DetailTicketJuilletAout2021[[#This Row],[Remise%]]))</f>
        <v>20.12</v>
      </c>
    </row>
    <row r="2997" spans="1:6" x14ac:dyDescent="0.25">
      <c r="A2997">
        <v>22373</v>
      </c>
      <c r="B2997">
        <v>19</v>
      </c>
      <c r="C2997">
        <v>5.49</v>
      </c>
      <c r="D2997">
        <v>3</v>
      </c>
      <c r="E2997">
        <v>0.05</v>
      </c>
      <c r="F2997" s="5">
        <f>DetailTicketJuilletAout2021[[#This Row],[Qte]]*(DetailTicketJuilletAout2021[[#This Row],[PrixUnit]]*(1-DetailTicketJuilletAout2021[[#This Row],[Remise%]]))</f>
        <v>15.6465</v>
      </c>
    </row>
    <row r="2998" spans="1:6" x14ac:dyDescent="0.25">
      <c r="A2998">
        <v>22373</v>
      </c>
      <c r="B2998">
        <v>30</v>
      </c>
      <c r="C2998">
        <v>15.85</v>
      </c>
      <c r="D2998">
        <v>3</v>
      </c>
      <c r="E2998">
        <v>0.05</v>
      </c>
      <c r="F2998" s="5">
        <f>DetailTicketJuilletAout2021[[#This Row],[Qte]]*(DetailTicketJuilletAout2021[[#This Row],[PrixUnit]]*(1-DetailTicketJuilletAout2021[[#This Row],[Remise%]]))</f>
        <v>45.172499999999999</v>
      </c>
    </row>
    <row r="2999" spans="1:6" x14ac:dyDescent="0.25">
      <c r="A2999">
        <v>22373</v>
      </c>
      <c r="B2999">
        <v>38</v>
      </c>
      <c r="C2999">
        <v>160.68</v>
      </c>
      <c r="D2999">
        <v>2</v>
      </c>
      <c r="E2999">
        <v>0.05</v>
      </c>
      <c r="F2999" s="5">
        <f>DetailTicketJuilletAout2021[[#This Row],[Qte]]*(DetailTicketJuilletAout2021[[#This Row],[PrixUnit]]*(1-DetailTicketJuilletAout2021[[#This Row],[Remise%]]))</f>
        <v>305.29199999999997</v>
      </c>
    </row>
    <row r="3000" spans="1:6" x14ac:dyDescent="0.25">
      <c r="A3000">
        <v>22373</v>
      </c>
      <c r="B3000">
        <v>56</v>
      </c>
      <c r="C3000">
        <v>23.17</v>
      </c>
      <c r="D3000">
        <v>3</v>
      </c>
      <c r="E3000">
        <v>0.05</v>
      </c>
      <c r="F3000" s="5">
        <f>DetailTicketJuilletAout2021[[#This Row],[Qte]]*(DetailTicketJuilletAout2021[[#This Row],[PrixUnit]]*(1-DetailTicketJuilletAout2021[[#This Row],[Remise%]]))</f>
        <v>66.034500000000008</v>
      </c>
    </row>
    <row r="3001" spans="1:6" x14ac:dyDescent="0.25">
      <c r="A3001">
        <v>22374</v>
      </c>
      <c r="B3001">
        <v>77</v>
      </c>
      <c r="C3001">
        <v>9.91</v>
      </c>
      <c r="D3001">
        <v>3</v>
      </c>
      <c r="E3001">
        <v>0.25</v>
      </c>
      <c r="F3001" s="5">
        <f>DetailTicketJuilletAout2021[[#This Row],[Qte]]*(DetailTicketJuilletAout2021[[#This Row],[PrixUnit]]*(1-DetailTicketJuilletAout2021[[#This Row],[Remise%]]))</f>
        <v>22.297499999999999</v>
      </c>
    </row>
    <row r="3002" spans="1:6" x14ac:dyDescent="0.25">
      <c r="A3002">
        <v>22375</v>
      </c>
      <c r="B3002">
        <v>14</v>
      </c>
      <c r="C3002">
        <v>17.68</v>
      </c>
      <c r="D3002">
        <v>3</v>
      </c>
      <c r="E3002">
        <v>0.15</v>
      </c>
      <c r="F3002" s="5">
        <f>DetailTicketJuilletAout2021[[#This Row],[Qte]]*(DetailTicketJuilletAout2021[[#This Row],[PrixUnit]]*(1-DetailTicketJuilletAout2021[[#This Row],[Remise%]]))</f>
        <v>45.083999999999996</v>
      </c>
    </row>
    <row r="3003" spans="1:6" x14ac:dyDescent="0.25">
      <c r="A3003">
        <v>22375</v>
      </c>
      <c r="B3003">
        <v>42</v>
      </c>
      <c r="C3003">
        <v>10.67</v>
      </c>
      <c r="D3003">
        <v>2</v>
      </c>
      <c r="E3003">
        <v>0.15</v>
      </c>
      <c r="F3003" s="5">
        <f>DetailTicketJuilletAout2021[[#This Row],[Qte]]*(DetailTicketJuilletAout2021[[#This Row],[PrixUnit]]*(1-DetailTicketJuilletAout2021[[#This Row],[Remise%]]))</f>
        <v>18.138999999999999</v>
      </c>
    </row>
    <row r="3004" spans="1:6" x14ac:dyDescent="0.25">
      <c r="A3004">
        <v>22376</v>
      </c>
      <c r="B3004">
        <v>11</v>
      </c>
      <c r="C3004">
        <v>16.010000000000002</v>
      </c>
      <c r="D3004">
        <v>3</v>
      </c>
      <c r="E3004">
        <v>0.05</v>
      </c>
      <c r="F3004" s="5">
        <f>DetailTicketJuilletAout2021[[#This Row],[Qte]]*(DetailTicketJuilletAout2021[[#This Row],[PrixUnit]]*(1-DetailTicketJuilletAout2021[[#This Row],[Remise%]]))</f>
        <v>45.628500000000003</v>
      </c>
    </row>
    <row r="3005" spans="1:6" x14ac:dyDescent="0.25">
      <c r="A3005">
        <v>22376</v>
      </c>
      <c r="B3005">
        <v>56</v>
      </c>
      <c r="C3005">
        <v>28.97</v>
      </c>
      <c r="D3005">
        <v>3</v>
      </c>
      <c r="E3005">
        <v>0.05</v>
      </c>
      <c r="F3005" s="5">
        <f>DetailTicketJuilletAout2021[[#This Row],[Qte]]*(DetailTicketJuilletAout2021[[#This Row],[PrixUnit]]*(1-DetailTicketJuilletAout2021[[#This Row],[Remise%]]))</f>
        <v>82.564499999999981</v>
      </c>
    </row>
    <row r="3006" spans="1:6" x14ac:dyDescent="0.25">
      <c r="A3006">
        <v>22377</v>
      </c>
      <c r="B3006">
        <v>28</v>
      </c>
      <c r="C3006">
        <v>34.76</v>
      </c>
      <c r="D3006">
        <v>3</v>
      </c>
      <c r="E3006">
        <v>0</v>
      </c>
      <c r="F3006" s="5">
        <f>DetailTicketJuilletAout2021[[#This Row],[Qte]]*(DetailTicketJuilletAout2021[[#This Row],[PrixUnit]]*(1-DetailTicketJuilletAout2021[[#This Row],[Remise%]]))</f>
        <v>104.28</v>
      </c>
    </row>
    <row r="3007" spans="1:6" x14ac:dyDescent="0.25">
      <c r="A3007">
        <v>22378</v>
      </c>
      <c r="B3007">
        <v>1</v>
      </c>
      <c r="C3007">
        <v>10.98</v>
      </c>
      <c r="D3007">
        <v>3</v>
      </c>
      <c r="E3007">
        <v>0</v>
      </c>
      <c r="F3007" s="5">
        <f>DetailTicketJuilletAout2021[[#This Row],[Qte]]*(DetailTicketJuilletAout2021[[#This Row],[PrixUnit]]*(1-DetailTicketJuilletAout2021[[#This Row],[Remise%]]))</f>
        <v>32.94</v>
      </c>
    </row>
    <row r="3008" spans="1:6" x14ac:dyDescent="0.25">
      <c r="A3008">
        <v>22378</v>
      </c>
      <c r="B3008">
        <v>21</v>
      </c>
      <c r="C3008">
        <v>6.1</v>
      </c>
      <c r="D3008">
        <v>2</v>
      </c>
      <c r="E3008">
        <v>0.25</v>
      </c>
      <c r="F3008" s="5">
        <f>DetailTicketJuilletAout2021[[#This Row],[Qte]]*(DetailTicketJuilletAout2021[[#This Row],[PrixUnit]]*(1-DetailTicketJuilletAout2021[[#This Row],[Remise%]]))</f>
        <v>9.1499999999999986</v>
      </c>
    </row>
    <row r="3009" spans="1:6" x14ac:dyDescent="0.25">
      <c r="A3009">
        <v>22378</v>
      </c>
      <c r="B3009">
        <v>39</v>
      </c>
      <c r="C3009">
        <v>10.98</v>
      </c>
      <c r="D3009">
        <v>2</v>
      </c>
      <c r="E3009">
        <v>0.25</v>
      </c>
      <c r="F3009" s="5">
        <f>DetailTicketJuilletAout2021[[#This Row],[Qte]]*(DetailTicketJuilletAout2021[[#This Row],[PrixUnit]]*(1-DetailTicketJuilletAout2021[[#This Row],[Remise%]]))</f>
        <v>16.47</v>
      </c>
    </row>
    <row r="3010" spans="1:6" x14ac:dyDescent="0.25">
      <c r="A3010">
        <v>22379</v>
      </c>
      <c r="B3010">
        <v>55</v>
      </c>
      <c r="C3010">
        <v>14.64</v>
      </c>
      <c r="D3010">
        <v>3</v>
      </c>
      <c r="E3010">
        <v>0.05</v>
      </c>
      <c r="F3010" s="5">
        <f>DetailTicketJuilletAout2021[[#This Row],[Qte]]*(DetailTicketJuilletAout2021[[#This Row],[PrixUnit]]*(1-DetailTicketJuilletAout2021[[#This Row],[Remise%]]))</f>
        <v>41.723999999999997</v>
      </c>
    </row>
    <row r="3011" spans="1:6" x14ac:dyDescent="0.25">
      <c r="A3011">
        <v>22379</v>
      </c>
      <c r="B3011">
        <v>70</v>
      </c>
      <c r="C3011">
        <v>9.15</v>
      </c>
      <c r="D3011">
        <v>3</v>
      </c>
      <c r="E3011">
        <v>0</v>
      </c>
      <c r="F3011" s="5">
        <f>DetailTicketJuilletAout2021[[#This Row],[Qte]]*(DetailTicketJuilletAout2021[[#This Row],[PrixUnit]]*(1-DetailTicketJuilletAout2021[[#This Row],[Remise%]]))</f>
        <v>27.450000000000003</v>
      </c>
    </row>
    <row r="3012" spans="1:6" x14ac:dyDescent="0.25">
      <c r="A3012">
        <v>22380</v>
      </c>
      <c r="B3012">
        <v>7</v>
      </c>
      <c r="C3012">
        <v>4.25</v>
      </c>
      <c r="D3012">
        <v>1</v>
      </c>
      <c r="E3012">
        <v>0</v>
      </c>
      <c r="F3012" s="5">
        <f>DetailTicketJuilletAout2021[[#This Row],[Qte]]*(DetailTicketJuilletAout2021[[#This Row],[PrixUnit]]*(1-DetailTicketJuilletAout2021[[#This Row],[Remise%]]))</f>
        <v>4.25</v>
      </c>
    </row>
    <row r="3013" spans="1:6" x14ac:dyDescent="0.25">
      <c r="A3013">
        <v>22380</v>
      </c>
      <c r="B3013">
        <v>19</v>
      </c>
      <c r="C3013">
        <v>5.49</v>
      </c>
      <c r="D3013">
        <v>2</v>
      </c>
      <c r="E3013">
        <v>0</v>
      </c>
      <c r="F3013" s="5">
        <f>DetailTicketJuilletAout2021[[#This Row],[Qte]]*(DetailTicketJuilletAout2021[[#This Row],[PrixUnit]]*(1-DetailTicketJuilletAout2021[[#This Row],[Remise%]]))</f>
        <v>10.98</v>
      </c>
    </row>
    <row r="3014" spans="1:6" x14ac:dyDescent="0.25">
      <c r="A3014">
        <v>22380</v>
      </c>
      <c r="B3014">
        <v>27</v>
      </c>
      <c r="C3014">
        <v>26.83</v>
      </c>
      <c r="D3014">
        <v>3</v>
      </c>
      <c r="E3014">
        <v>0.25</v>
      </c>
      <c r="F3014" s="5">
        <f>DetailTicketJuilletAout2021[[#This Row],[Qte]]*(DetailTicketJuilletAout2021[[#This Row],[PrixUnit]]*(1-DetailTicketJuilletAout2021[[#This Row],[Remise%]]))</f>
        <v>60.367499999999993</v>
      </c>
    </row>
    <row r="3015" spans="1:6" x14ac:dyDescent="0.25">
      <c r="A3015">
        <v>22380</v>
      </c>
      <c r="B3015">
        <v>44</v>
      </c>
      <c r="C3015">
        <v>11.89</v>
      </c>
      <c r="D3015">
        <v>2</v>
      </c>
      <c r="E3015">
        <v>0</v>
      </c>
      <c r="F3015" s="5">
        <f>DetailTicketJuilletAout2021[[#This Row],[Qte]]*(DetailTicketJuilletAout2021[[#This Row],[PrixUnit]]*(1-DetailTicketJuilletAout2021[[#This Row],[Remise%]]))</f>
        <v>23.78</v>
      </c>
    </row>
    <row r="3016" spans="1:6" x14ac:dyDescent="0.25">
      <c r="A3016">
        <v>22380</v>
      </c>
      <c r="B3016">
        <v>54</v>
      </c>
      <c r="C3016">
        <v>4.57</v>
      </c>
      <c r="D3016">
        <v>3</v>
      </c>
      <c r="E3016">
        <v>0.1</v>
      </c>
      <c r="F3016" s="5">
        <f>DetailTicketJuilletAout2021[[#This Row],[Qte]]*(DetailTicketJuilletAout2021[[#This Row],[PrixUnit]]*(1-DetailTicketJuilletAout2021[[#This Row],[Remise%]]))</f>
        <v>12.339000000000002</v>
      </c>
    </row>
    <row r="3017" spans="1:6" x14ac:dyDescent="0.25">
      <c r="A3017">
        <v>22380</v>
      </c>
      <c r="B3017">
        <v>60</v>
      </c>
      <c r="C3017">
        <v>20.73</v>
      </c>
      <c r="D3017">
        <v>2</v>
      </c>
      <c r="E3017">
        <v>0.25</v>
      </c>
      <c r="F3017" s="5">
        <f>DetailTicketJuilletAout2021[[#This Row],[Qte]]*(DetailTicketJuilletAout2021[[#This Row],[PrixUnit]]*(1-DetailTicketJuilletAout2021[[#This Row],[Remise%]]))</f>
        <v>31.094999999999999</v>
      </c>
    </row>
    <row r="3018" spans="1:6" x14ac:dyDescent="0.25">
      <c r="A3018">
        <v>22380</v>
      </c>
      <c r="B3018">
        <v>65</v>
      </c>
      <c r="C3018">
        <v>12.81</v>
      </c>
      <c r="D3018">
        <v>2</v>
      </c>
      <c r="E3018">
        <v>0</v>
      </c>
      <c r="F3018" s="5">
        <f>DetailTicketJuilletAout2021[[#This Row],[Qte]]*(DetailTicketJuilletAout2021[[#This Row],[PrixUnit]]*(1-DetailTicketJuilletAout2021[[#This Row],[Remise%]]))</f>
        <v>25.62</v>
      </c>
    </row>
    <row r="3019" spans="1:6" x14ac:dyDescent="0.25">
      <c r="A3019">
        <v>22380</v>
      </c>
      <c r="B3019">
        <v>71</v>
      </c>
      <c r="C3019">
        <v>13.11</v>
      </c>
      <c r="D3019">
        <v>3</v>
      </c>
      <c r="E3019">
        <v>0</v>
      </c>
      <c r="F3019" s="5">
        <f>DetailTicketJuilletAout2021[[#This Row],[Qte]]*(DetailTicketJuilletAout2021[[#This Row],[PrixUnit]]*(1-DetailTicketJuilletAout2021[[#This Row],[Remise%]]))</f>
        <v>39.33</v>
      </c>
    </row>
    <row r="3020" spans="1:6" x14ac:dyDescent="0.25">
      <c r="A3020">
        <v>22380</v>
      </c>
      <c r="B3020">
        <v>761</v>
      </c>
      <c r="C3020">
        <v>3.64</v>
      </c>
      <c r="D3020">
        <v>1</v>
      </c>
      <c r="E3020">
        <v>0</v>
      </c>
      <c r="F3020" s="5">
        <f>DetailTicketJuilletAout2021[[#This Row],[Qte]]*(DetailTicketJuilletAout2021[[#This Row],[PrixUnit]]*(1-DetailTicketJuilletAout2021[[#This Row],[Remise%]]))</f>
        <v>3.64</v>
      </c>
    </row>
    <row r="3021" spans="1:6" x14ac:dyDescent="0.25">
      <c r="A3021">
        <v>22380</v>
      </c>
      <c r="B3021">
        <v>1448</v>
      </c>
      <c r="C3021">
        <v>9.77</v>
      </c>
      <c r="D3021">
        <v>1</v>
      </c>
      <c r="E3021">
        <v>0</v>
      </c>
      <c r="F3021" s="5">
        <f>DetailTicketJuilletAout2021[[#This Row],[Qte]]*(DetailTicketJuilletAout2021[[#This Row],[PrixUnit]]*(1-DetailTicketJuilletAout2021[[#This Row],[Remise%]]))</f>
        <v>9.77</v>
      </c>
    </row>
    <row r="3022" spans="1:6" x14ac:dyDescent="0.25">
      <c r="A3022">
        <v>22380</v>
      </c>
      <c r="B3022">
        <v>1495</v>
      </c>
      <c r="C3022">
        <v>12.41</v>
      </c>
      <c r="D3022">
        <v>1</v>
      </c>
      <c r="E3022">
        <v>0</v>
      </c>
      <c r="F3022" s="5">
        <f>DetailTicketJuilletAout2021[[#This Row],[Qte]]*(DetailTicketJuilletAout2021[[#This Row],[PrixUnit]]*(1-DetailTicketJuilletAout2021[[#This Row],[Remise%]]))</f>
        <v>12.41</v>
      </c>
    </row>
    <row r="3023" spans="1:6" x14ac:dyDescent="0.25">
      <c r="A3023">
        <v>22380</v>
      </c>
      <c r="B3023">
        <v>2650</v>
      </c>
      <c r="C3023">
        <v>8.5399999999999991</v>
      </c>
      <c r="D3023">
        <v>3</v>
      </c>
      <c r="E3023">
        <v>0.25</v>
      </c>
      <c r="F3023" s="5">
        <f>DetailTicketJuilletAout2021[[#This Row],[Qte]]*(DetailTicketJuilletAout2021[[#This Row],[PrixUnit]]*(1-DetailTicketJuilletAout2021[[#This Row],[Remise%]]))</f>
        <v>19.214999999999996</v>
      </c>
    </row>
    <row r="3024" spans="1:6" x14ac:dyDescent="0.25">
      <c r="A3024">
        <v>22381</v>
      </c>
      <c r="B3024">
        <v>19</v>
      </c>
      <c r="C3024">
        <v>5.49</v>
      </c>
      <c r="D3024">
        <v>3</v>
      </c>
      <c r="E3024">
        <v>0.1</v>
      </c>
      <c r="F3024" s="5">
        <f>DetailTicketJuilletAout2021[[#This Row],[Qte]]*(DetailTicketJuilletAout2021[[#This Row],[PrixUnit]]*(1-DetailTicketJuilletAout2021[[#This Row],[Remise%]]))</f>
        <v>14.823000000000002</v>
      </c>
    </row>
    <row r="3025" spans="1:20" x14ac:dyDescent="0.25">
      <c r="A3025">
        <v>22381</v>
      </c>
      <c r="B3025">
        <v>24</v>
      </c>
      <c r="C3025">
        <v>2.74</v>
      </c>
      <c r="D3025">
        <v>2</v>
      </c>
      <c r="E3025">
        <v>0.1</v>
      </c>
      <c r="F3025" s="5">
        <f>DetailTicketJuilletAout2021[[#This Row],[Qte]]*(DetailTicketJuilletAout2021[[#This Row],[PrixUnit]]*(1-DetailTicketJuilletAout2021[[#This Row],[Remise%]]))</f>
        <v>4.9320000000000004</v>
      </c>
    </row>
    <row r="3026" spans="1:20" x14ac:dyDescent="0.25">
      <c r="A3026">
        <v>22381</v>
      </c>
      <c r="B3026">
        <v>31</v>
      </c>
      <c r="C3026">
        <v>7.62</v>
      </c>
      <c r="D3026">
        <v>3</v>
      </c>
      <c r="E3026">
        <v>0.1</v>
      </c>
      <c r="F3026" s="5">
        <f>DetailTicketJuilletAout2021[[#This Row],[Qte]]*(DetailTicketJuilletAout2021[[#This Row],[PrixUnit]]*(1-DetailTicketJuilletAout2021[[#This Row],[Remise%]]))</f>
        <v>20.574000000000002</v>
      </c>
    </row>
    <row r="3027" spans="1:20" x14ac:dyDescent="0.25">
      <c r="A3027">
        <v>22381</v>
      </c>
      <c r="B3027">
        <v>52</v>
      </c>
      <c r="C3027">
        <v>4.2699999999999996</v>
      </c>
      <c r="D3027">
        <v>3</v>
      </c>
      <c r="E3027">
        <v>0.1</v>
      </c>
      <c r="F3027" s="5">
        <f>DetailTicketJuilletAout2021[[#This Row],[Qte]]*(DetailTicketJuilletAout2021[[#This Row],[PrixUnit]]*(1-DetailTicketJuilletAout2021[[#This Row],[Remise%]]))</f>
        <v>11.528999999999998</v>
      </c>
    </row>
    <row r="3028" spans="1:20" x14ac:dyDescent="0.25">
      <c r="A3028">
        <v>22382</v>
      </c>
      <c r="B3028">
        <v>17</v>
      </c>
      <c r="C3028">
        <v>23.78</v>
      </c>
      <c r="D3028">
        <v>3</v>
      </c>
      <c r="E3028">
        <v>0</v>
      </c>
      <c r="F3028" s="5">
        <f>DetailTicketJuilletAout2021[[#This Row],[Qte]]*(DetailTicketJuilletAout2021[[#This Row],[PrixUnit]]*(1-DetailTicketJuilletAout2021[[#This Row],[Remise%]]))</f>
        <v>71.34</v>
      </c>
    </row>
    <row r="3029" spans="1:20" x14ac:dyDescent="0.25">
      <c r="A3029">
        <v>22382</v>
      </c>
      <c r="B3029">
        <v>33</v>
      </c>
      <c r="C3029">
        <v>1.52</v>
      </c>
      <c r="D3029">
        <v>2</v>
      </c>
      <c r="E3029">
        <v>0</v>
      </c>
      <c r="F3029" s="5">
        <f>DetailTicketJuilletAout2021[[#This Row],[Qte]]*(DetailTicketJuilletAout2021[[#This Row],[PrixUnit]]*(1-DetailTicketJuilletAout2021[[#This Row],[Remise%]]))</f>
        <v>3.04</v>
      </c>
    </row>
    <row r="3030" spans="1:20" x14ac:dyDescent="0.25">
      <c r="A3030">
        <v>22383</v>
      </c>
      <c r="B3030">
        <v>24</v>
      </c>
      <c r="C3030">
        <v>2.74</v>
      </c>
      <c r="D3030">
        <v>2</v>
      </c>
      <c r="E3030">
        <v>0</v>
      </c>
      <c r="F3030" s="5">
        <f>DetailTicketJuilletAout2021[[#This Row],[Qte]]*(DetailTicketJuilletAout2021[[#This Row],[PrixUnit]]*(1-DetailTicketJuilletAout2021[[#This Row],[Remise%]]))</f>
        <v>5.48</v>
      </c>
    </row>
    <row r="3031" spans="1:20" x14ac:dyDescent="0.25">
      <c r="A3031">
        <v>22383</v>
      </c>
      <c r="B3031">
        <v>57</v>
      </c>
      <c r="C3031">
        <v>11.89</v>
      </c>
      <c r="D3031">
        <v>2</v>
      </c>
      <c r="E3031">
        <v>0</v>
      </c>
      <c r="F3031" s="5">
        <f>DetailTicketJuilletAout2021[[#This Row],[Qte]]*(DetailTicketJuilletAout2021[[#This Row],[PrixUnit]]*(1-DetailTicketJuilletAout2021[[#This Row],[Remise%]]))</f>
        <v>23.78</v>
      </c>
    </row>
    <row r="3032" spans="1:20" x14ac:dyDescent="0.25">
      <c r="A3032">
        <v>22384</v>
      </c>
      <c r="B3032">
        <v>16</v>
      </c>
      <c r="C3032">
        <v>13.26</v>
      </c>
      <c r="D3032">
        <v>2</v>
      </c>
      <c r="E3032">
        <v>0</v>
      </c>
      <c r="F3032" s="5">
        <f>DetailTicketJuilletAout2021[[#This Row],[Qte]]*(DetailTicketJuilletAout2021[[#This Row],[PrixUnit]]*(1-DetailTicketJuilletAout2021[[#This Row],[Remise%]]))</f>
        <v>26.52</v>
      </c>
    </row>
    <row r="3033" spans="1:20" x14ac:dyDescent="0.25">
      <c r="A3033">
        <v>22384</v>
      </c>
      <c r="B3033">
        <v>43</v>
      </c>
      <c r="C3033">
        <v>35.06</v>
      </c>
      <c r="D3033">
        <v>2</v>
      </c>
      <c r="E3033">
        <v>0</v>
      </c>
      <c r="F3033" s="5">
        <f>DetailTicketJuilletAout2021[[#This Row],[Qte]]*(DetailTicketJuilletAout2021[[#This Row],[PrixUnit]]*(1-DetailTicketJuilletAout2021[[#This Row],[Remise%]]))</f>
        <v>70.12</v>
      </c>
    </row>
    <row r="3034" spans="1:20" x14ac:dyDescent="0.25">
      <c r="A3034">
        <v>22384</v>
      </c>
      <c r="B3034">
        <v>59</v>
      </c>
      <c r="C3034">
        <v>41.92</v>
      </c>
      <c r="D3034">
        <v>3</v>
      </c>
      <c r="E3034">
        <v>0</v>
      </c>
      <c r="F3034" s="5">
        <f>DetailTicketJuilletAout2021[[#This Row],[Qte]]*(DetailTicketJuilletAout2021[[#This Row],[PrixUnit]]*(1-DetailTicketJuilletAout2021[[#This Row],[Remise%]]))</f>
        <v>125.76</v>
      </c>
    </row>
    <row r="3035" spans="1:20" ht="56.25" customHeight="1" x14ac:dyDescent="0.25">
      <c r="A3035" s="7"/>
      <c r="B3035" s="7"/>
      <c r="C3035" s="7"/>
      <c r="D3035" s="7"/>
      <c r="E3035" s="7"/>
      <c r="F3035" s="8">
        <f>SUM(F2:F3034)</f>
        <v>179918.74829999945</v>
      </c>
      <c r="G3035" s="9" t="s">
        <v>3639</v>
      </c>
      <c r="H3035" s="7"/>
      <c r="I3035" s="7"/>
      <c r="J3035" s="7"/>
      <c r="K3035" s="7"/>
      <c r="L3035" s="7"/>
      <c r="M3035" s="7"/>
      <c r="N3035" s="7"/>
      <c r="O3035" s="7"/>
      <c r="P3035" s="7"/>
      <c r="R3035" s="7"/>
      <c r="S3035" s="7"/>
      <c r="T3035" s="7"/>
    </row>
    <row r="3036" spans="1:20" x14ac:dyDescent="0.25">
      <c r="A3036">
        <v>22385</v>
      </c>
      <c r="B3036">
        <v>5</v>
      </c>
      <c r="C3036">
        <v>12.96</v>
      </c>
      <c r="D3036">
        <v>4</v>
      </c>
      <c r="E3036">
        <v>0.2</v>
      </c>
      <c r="F3036" s="5">
        <f>DetailTicketJuilletAout2021[[#This Row],[Qte]]*(DetailTicketJuilletAout2021[[#This Row],[PrixUnit]]*(1-DetailTicketJuilletAout2021[[#This Row],[Remise%]]))</f>
        <v>41.472000000000008</v>
      </c>
    </row>
    <row r="3037" spans="1:20" x14ac:dyDescent="0.25">
      <c r="A3037">
        <v>22385</v>
      </c>
      <c r="B3037">
        <v>7</v>
      </c>
      <c r="C3037">
        <v>18.29</v>
      </c>
      <c r="D3037">
        <v>4</v>
      </c>
      <c r="E3037">
        <v>0</v>
      </c>
      <c r="F3037" s="5">
        <f>DetailTicketJuilletAout2021[[#This Row],[Qte]]*(DetailTicketJuilletAout2021[[#This Row],[PrixUnit]]*(1-DetailTicketJuilletAout2021[[#This Row],[Remise%]]))</f>
        <v>73.16</v>
      </c>
    </row>
    <row r="3038" spans="1:20" x14ac:dyDescent="0.25">
      <c r="A3038">
        <v>22385</v>
      </c>
      <c r="B3038">
        <v>56</v>
      </c>
      <c r="C3038">
        <v>23.17</v>
      </c>
      <c r="D3038">
        <v>4</v>
      </c>
      <c r="E3038">
        <v>0</v>
      </c>
      <c r="F3038" s="5">
        <f>DetailTicketJuilletAout2021[[#This Row],[Qte]]*(DetailTicketJuilletAout2021[[#This Row],[PrixUnit]]*(1-DetailTicketJuilletAout2021[[#This Row],[Remise%]]))</f>
        <v>92.68</v>
      </c>
    </row>
    <row r="3039" spans="1:20" x14ac:dyDescent="0.25">
      <c r="A3039">
        <v>22386</v>
      </c>
      <c r="B3039">
        <v>10</v>
      </c>
      <c r="C3039">
        <v>18.899999999999999</v>
      </c>
      <c r="D3039">
        <v>3</v>
      </c>
      <c r="E3039">
        <v>0.2</v>
      </c>
      <c r="F3039" s="5">
        <f>DetailTicketJuilletAout2021[[#This Row],[Qte]]*(DetailTicketJuilletAout2021[[#This Row],[PrixUnit]]*(1-DetailTicketJuilletAout2021[[#This Row],[Remise%]]))</f>
        <v>45.36</v>
      </c>
    </row>
    <row r="3040" spans="1:20" x14ac:dyDescent="0.25">
      <c r="A3040">
        <v>22386</v>
      </c>
      <c r="B3040">
        <v>54</v>
      </c>
      <c r="C3040">
        <v>4.57</v>
      </c>
      <c r="D3040">
        <v>4</v>
      </c>
      <c r="E3040">
        <v>0.2</v>
      </c>
      <c r="F3040" s="5">
        <f>DetailTicketJuilletAout2021[[#This Row],[Qte]]*(DetailTicketJuilletAout2021[[#This Row],[PrixUnit]]*(1-DetailTicketJuilletAout2021[[#This Row],[Remise%]]))</f>
        <v>14.624000000000002</v>
      </c>
    </row>
    <row r="3041" spans="1:6" x14ac:dyDescent="0.25">
      <c r="A3041">
        <v>22387</v>
      </c>
      <c r="B3041">
        <v>24</v>
      </c>
      <c r="C3041">
        <v>3.35</v>
      </c>
      <c r="D3041">
        <v>4</v>
      </c>
      <c r="E3041">
        <v>0.15</v>
      </c>
      <c r="F3041" s="5">
        <f>DetailTicketJuilletAout2021[[#This Row],[Qte]]*(DetailTicketJuilletAout2021[[#This Row],[PrixUnit]]*(1-DetailTicketJuilletAout2021[[#This Row],[Remise%]]))</f>
        <v>11.39</v>
      </c>
    </row>
    <row r="3042" spans="1:6" x14ac:dyDescent="0.25">
      <c r="A3042">
        <v>22387</v>
      </c>
      <c r="B3042">
        <v>46</v>
      </c>
      <c r="C3042">
        <v>9.15</v>
      </c>
      <c r="D3042">
        <v>4</v>
      </c>
      <c r="E3042">
        <v>0.15</v>
      </c>
      <c r="F3042" s="5">
        <f>DetailTicketJuilletAout2021[[#This Row],[Qte]]*(DetailTicketJuilletAout2021[[#This Row],[PrixUnit]]*(1-DetailTicketJuilletAout2021[[#This Row],[Remise%]]))</f>
        <v>31.11</v>
      </c>
    </row>
    <row r="3043" spans="1:6" x14ac:dyDescent="0.25">
      <c r="A3043">
        <v>22387</v>
      </c>
      <c r="B3043">
        <v>47</v>
      </c>
      <c r="C3043">
        <v>7.32</v>
      </c>
      <c r="D3043">
        <v>4</v>
      </c>
      <c r="E3043">
        <v>0.15</v>
      </c>
      <c r="F3043" s="5">
        <f>DetailTicketJuilletAout2021[[#This Row],[Qte]]*(DetailTicketJuilletAout2021[[#This Row],[PrixUnit]]*(1-DetailTicketJuilletAout2021[[#This Row],[Remise%]]))</f>
        <v>24.888000000000002</v>
      </c>
    </row>
    <row r="3044" spans="1:6" x14ac:dyDescent="0.25">
      <c r="A3044">
        <v>22387</v>
      </c>
      <c r="B3044">
        <v>60</v>
      </c>
      <c r="C3044">
        <v>25.92</v>
      </c>
      <c r="D3044">
        <v>4</v>
      </c>
      <c r="E3044">
        <v>0.15</v>
      </c>
      <c r="F3044" s="5">
        <f>DetailTicketJuilletAout2021[[#This Row],[Qte]]*(DetailTicketJuilletAout2021[[#This Row],[PrixUnit]]*(1-DetailTicketJuilletAout2021[[#This Row],[Remise%]]))</f>
        <v>88.128</v>
      </c>
    </row>
    <row r="3045" spans="1:6" x14ac:dyDescent="0.25">
      <c r="A3045">
        <v>22388</v>
      </c>
      <c r="B3045">
        <v>4</v>
      </c>
      <c r="C3045">
        <v>16.77</v>
      </c>
      <c r="D3045">
        <v>3</v>
      </c>
      <c r="E3045">
        <v>0.2</v>
      </c>
      <c r="F3045" s="5">
        <f>DetailTicketJuilletAout2021[[#This Row],[Qte]]*(DetailTicketJuilletAout2021[[#This Row],[PrixUnit]]*(1-DetailTicketJuilletAout2021[[#This Row],[Remise%]]))</f>
        <v>40.248000000000005</v>
      </c>
    </row>
    <row r="3046" spans="1:6" x14ac:dyDescent="0.25">
      <c r="A3046">
        <v>22388</v>
      </c>
      <c r="B3046">
        <v>55</v>
      </c>
      <c r="C3046">
        <v>18.29</v>
      </c>
      <c r="D3046">
        <v>3</v>
      </c>
      <c r="E3046">
        <v>0.2</v>
      </c>
      <c r="F3046" s="5">
        <f>DetailTicketJuilletAout2021[[#This Row],[Qte]]*(DetailTicketJuilletAout2021[[#This Row],[PrixUnit]]*(1-DetailTicketJuilletAout2021[[#This Row],[Remise%]]))</f>
        <v>43.896000000000001</v>
      </c>
    </row>
    <row r="3047" spans="1:6" x14ac:dyDescent="0.25">
      <c r="A3047">
        <v>22388</v>
      </c>
      <c r="B3047">
        <v>62</v>
      </c>
      <c r="C3047">
        <v>37.5</v>
      </c>
      <c r="D3047">
        <v>4</v>
      </c>
      <c r="E3047">
        <v>0.2</v>
      </c>
      <c r="F3047" s="5">
        <f>DetailTicketJuilletAout2021[[#This Row],[Qte]]*(DetailTicketJuilletAout2021[[#This Row],[PrixUnit]]*(1-DetailTicketJuilletAout2021[[#This Row],[Remise%]]))</f>
        <v>120</v>
      </c>
    </row>
    <row r="3048" spans="1:6" x14ac:dyDescent="0.25">
      <c r="A3048">
        <v>22389</v>
      </c>
      <c r="B3048">
        <v>21</v>
      </c>
      <c r="C3048">
        <v>7.62</v>
      </c>
      <c r="D3048">
        <v>3</v>
      </c>
      <c r="E3048">
        <v>0.2</v>
      </c>
      <c r="F3048" s="5">
        <f>DetailTicketJuilletAout2021[[#This Row],[Qte]]*(DetailTicketJuilletAout2021[[#This Row],[PrixUnit]]*(1-DetailTicketJuilletAout2021[[#This Row],[Remise%]]))</f>
        <v>18.288</v>
      </c>
    </row>
    <row r="3049" spans="1:6" x14ac:dyDescent="0.25">
      <c r="A3049">
        <v>22389</v>
      </c>
      <c r="B3049">
        <v>61</v>
      </c>
      <c r="C3049">
        <v>21.65</v>
      </c>
      <c r="D3049">
        <v>3</v>
      </c>
      <c r="E3049">
        <v>0.2</v>
      </c>
      <c r="F3049" s="5">
        <f>DetailTicketJuilletAout2021[[#This Row],[Qte]]*(DetailTicketJuilletAout2021[[#This Row],[PrixUnit]]*(1-DetailTicketJuilletAout2021[[#This Row],[Remise%]]))</f>
        <v>51.96</v>
      </c>
    </row>
    <row r="3050" spans="1:6" x14ac:dyDescent="0.25">
      <c r="A3050">
        <v>22390</v>
      </c>
      <c r="B3050">
        <v>53</v>
      </c>
      <c r="C3050">
        <v>25</v>
      </c>
      <c r="D3050">
        <v>4</v>
      </c>
      <c r="E3050">
        <v>0.05</v>
      </c>
      <c r="F3050" s="5">
        <f>DetailTicketJuilletAout2021[[#This Row],[Qte]]*(DetailTicketJuilletAout2021[[#This Row],[PrixUnit]]*(1-DetailTicketJuilletAout2021[[#This Row],[Remise%]]))</f>
        <v>95</v>
      </c>
    </row>
    <row r="3051" spans="1:6" x14ac:dyDescent="0.25">
      <c r="A3051">
        <v>22390</v>
      </c>
      <c r="B3051">
        <v>56</v>
      </c>
      <c r="C3051">
        <v>28.97</v>
      </c>
      <c r="D3051">
        <v>3</v>
      </c>
      <c r="E3051">
        <v>0</v>
      </c>
      <c r="F3051" s="5">
        <f>DetailTicketJuilletAout2021[[#This Row],[Qte]]*(DetailTicketJuilletAout2021[[#This Row],[PrixUnit]]*(1-DetailTicketJuilletAout2021[[#This Row],[Remise%]]))</f>
        <v>86.91</v>
      </c>
    </row>
    <row r="3052" spans="1:6" x14ac:dyDescent="0.25">
      <c r="A3052">
        <v>22391</v>
      </c>
      <c r="B3052">
        <v>23</v>
      </c>
      <c r="C3052">
        <v>6.86</v>
      </c>
      <c r="D3052">
        <v>3</v>
      </c>
      <c r="E3052">
        <v>0</v>
      </c>
      <c r="F3052" s="5">
        <f>DetailTicketJuilletAout2021[[#This Row],[Qte]]*(DetailTicketJuilletAout2021[[#This Row],[PrixUnit]]*(1-DetailTicketJuilletAout2021[[#This Row],[Remise%]]))</f>
        <v>20.580000000000002</v>
      </c>
    </row>
    <row r="3053" spans="1:6" x14ac:dyDescent="0.25">
      <c r="A3053">
        <v>22391</v>
      </c>
      <c r="B3053">
        <v>40</v>
      </c>
      <c r="C3053">
        <v>14.03</v>
      </c>
      <c r="D3053">
        <v>3</v>
      </c>
      <c r="E3053">
        <v>0</v>
      </c>
      <c r="F3053" s="5">
        <f>DetailTicketJuilletAout2021[[#This Row],[Qte]]*(DetailTicketJuilletAout2021[[#This Row],[PrixUnit]]*(1-DetailTicketJuilletAout2021[[#This Row],[Remise%]]))</f>
        <v>42.089999999999996</v>
      </c>
    </row>
    <row r="3054" spans="1:6" x14ac:dyDescent="0.25">
      <c r="A3054">
        <v>22391</v>
      </c>
      <c r="B3054">
        <v>56</v>
      </c>
      <c r="C3054">
        <v>28.97</v>
      </c>
      <c r="D3054">
        <v>3</v>
      </c>
      <c r="E3054">
        <v>0</v>
      </c>
      <c r="F3054" s="5">
        <f>DetailTicketJuilletAout2021[[#This Row],[Qte]]*(DetailTicketJuilletAout2021[[#This Row],[PrixUnit]]*(1-DetailTicketJuilletAout2021[[#This Row],[Remise%]]))</f>
        <v>86.91</v>
      </c>
    </row>
    <row r="3055" spans="1:6" x14ac:dyDescent="0.25">
      <c r="A3055">
        <v>22392</v>
      </c>
      <c r="B3055">
        <v>11</v>
      </c>
      <c r="C3055">
        <v>16.010000000000002</v>
      </c>
      <c r="D3055">
        <v>4</v>
      </c>
      <c r="E3055">
        <v>0</v>
      </c>
      <c r="F3055" s="5">
        <f>DetailTicketJuilletAout2021[[#This Row],[Qte]]*(DetailTicketJuilletAout2021[[#This Row],[PrixUnit]]*(1-DetailTicketJuilletAout2021[[#This Row],[Remise%]]))</f>
        <v>64.040000000000006</v>
      </c>
    </row>
    <row r="3056" spans="1:6" x14ac:dyDescent="0.25">
      <c r="A3056">
        <v>22392</v>
      </c>
      <c r="B3056">
        <v>43</v>
      </c>
      <c r="C3056">
        <v>35.06</v>
      </c>
      <c r="D3056">
        <v>4</v>
      </c>
      <c r="E3056">
        <v>0</v>
      </c>
      <c r="F3056" s="5">
        <f>DetailTicketJuilletAout2021[[#This Row],[Qte]]*(DetailTicketJuilletAout2021[[#This Row],[PrixUnit]]*(1-DetailTicketJuilletAout2021[[#This Row],[Remise%]]))</f>
        <v>140.24</v>
      </c>
    </row>
    <row r="3057" spans="1:6" x14ac:dyDescent="0.25">
      <c r="A3057">
        <v>22392</v>
      </c>
      <c r="B3057">
        <v>68</v>
      </c>
      <c r="C3057">
        <v>9.4499999999999993</v>
      </c>
      <c r="D3057">
        <v>3</v>
      </c>
      <c r="E3057">
        <v>0</v>
      </c>
      <c r="F3057" s="5">
        <f>DetailTicketJuilletAout2021[[#This Row],[Qte]]*(DetailTicketJuilletAout2021[[#This Row],[PrixUnit]]*(1-DetailTicketJuilletAout2021[[#This Row],[Remise%]]))</f>
        <v>28.349999999999998</v>
      </c>
    </row>
    <row r="3058" spans="1:6" x14ac:dyDescent="0.25">
      <c r="A3058">
        <v>22392</v>
      </c>
      <c r="B3058">
        <v>70</v>
      </c>
      <c r="C3058">
        <v>11.43</v>
      </c>
      <c r="D3058">
        <v>4</v>
      </c>
      <c r="E3058">
        <v>0</v>
      </c>
      <c r="F3058" s="5">
        <f>DetailTicketJuilletAout2021[[#This Row],[Qte]]*(DetailTicketJuilletAout2021[[#This Row],[PrixUnit]]*(1-DetailTicketJuilletAout2021[[#This Row],[Remise%]]))</f>
        <v>45.72</v>
      </c>
    </row>
    <row r="3059" spans="1:6" x14ac:dyDescent="0.25">
      <c r="A3059">
        <v>22393</v>
      </c>
      <c r="B3059">
        <v>13</v>
      </c>
      <c r="C3059">
        <v>4.57</v>
      </c>
      <c r="D3059">
        <v>4</v>
      </c>
      <c r="E3059">
        <v>0</v>
      </c>
      <c r="F3059" s="5">
        <f>DetailTicketJuilletAout2021[[#This Row],[Qte]]*(DetailTicketJuilletAout2021[[#This Row],[PrixUnit]]*(1-DetailTicketJuilletAout2021[[#This Row],[Remise%]]))</f>
        <v>18.28</v>
      </c>
    </row>
    <row r="3060" spans="1:6" x14ac:dyDescent="0.25">
      <c r="A3060">
        <v>22394</v>
      </c>
      <c r="B3060">
        <v>70</v>
      </c>
      <c r="C3060">
        <v>11.43</v>
      </c>
      <c r="D3060">
        <v>4</v>
      </c>
      <c r="E3060">
        <v>0.25</v>
      </c>
      <c r="F3060" s="5">
        <f>DetailTicketJuilletAout2021[[#This Row],[Qte]]*(DetailTicketJuilletAout2021[[#This Row],[PrixUnit]]*(1-DetailTicketJuilletAout2021[[#This Row],[Remise%]]))</f>
        <v>34.29</v>
      </c>
    </row>
    <row r="3061" spans="1:6" x14ac:dyDescent="0.25">
      <c r="A3061">
        <v>22395</v>
      </c>
      <c r="B3061">
        <v>12</v>
      </c>
      <c r="C3061">
        <v>28.97</v>
      </c>
      <c r="D3061">
        <v>3</v>
      </c>
      <c r="E3061">
        <v>0</v>
      </c>
      <c r="F3061" s="5">
        <f>DetailTicketJuilletAout2021[[#This Row],[Qte]]*(DetailTicketJuilletAout2021[[#This Row],[PrixUnit]]*(1-DetailTicketJuilletAout2021[[#This Row],[Remise%]]))</f>
        <v>86.91</v>
      </c>
    </row>
    <row r="3062" spans="1:6" x14ac:dyDescent="0.25">
      <c r="A3062">
        <v>22395</v>
      </c>
      <c r="B3062">
        <v>24</v>
      </c>
      <c r="C3062">
        <v>3.35</v>
      </c>
      <c r="D3062">
        <v>3</v>
      </c>
      <c r="E3062">
        <v>0</v>
      </c>
      <c r="F3062" s="5">
        <f>DetailTicketJuilletAout2021[[#This Row],[Qte]]*(DetailTicketJuilletAout2021[[#This Row],[PrixUnit]]*(1-DetailTicketJuilletAout2021[[#This Row],[Remise%]]))</f>
        <v>10.050000000000001</v>
      </c>
    </row>
    <row r="3063" spans="1:6" x14ac:dyDescent="0.25">
      <c r="A3063">
        <v>22395</v>
      </c>
      <c r="B3063">
        <v>64</v>
      </c>
      <c r="C3063">
        <v>25.31</v>
      </c>
      <c r="D3063">
        <v>4</v>
      </c>
      <c r="E3063">
        <v>0</v>
      </c>
      <c r="F3063" s="5">
        <f>DetailTicketJuilletAout2021[[#This Row],[Qte]]*(DetailTicketJuilletAout2021[[#This Row],[PrixUnit]]*(1-DetailTicketJuilletAout2021[[#This Row],[Remise%]]))</f>
        <v>101.24</v>
      </c>
    </row>
    <row r="3064" spans="1:6" x14ac:dyDescent="0.25">
      <c r="A3064">
        <v>22396</v>
      </c>
      <c r="B3064">
        <v>21</v>
      </c>
      <c r="C3064">
        <v>7.62</v>
      </c>
      <c r="D3064">
        <v>3</v>
      </c>
      <c r="E3064">
        <v>0</v>
      </c>
      <c r="F3064" s="5">
        <f>DetailTicketJuilletAout2021[[#This Row],[Qte]]*(DetailTicketJuilletAout2021[[#This Row],[PrixUnit]]*(1-DetailTicketJuilletAout2021[[#This Row],[Remise%]]))</f>
        <v>22.86</v>
      </c>
    </row>
    <row r="3065" spans="1:6" x14ac:dyDescent="0.25">
      <c r="A3065">
        <v>22397</v>
      </c>
      <c r="B3065">
        <v>44</v>
      </c>
      <c r="C3065">
        <v>14.79</v>
      </c>
      <c r="D3065">
        <v>4</v>
      </c>
      <c r="E3065">
        <v>0</v>
      </c>
      <c r="F3065" s="5">
        <f>DetailTicketJuilletAout2021[[#This Row],[Qte]]*(DetailTicketJuilletAout2021[[#This Row],[PrixUnit]]*(1-DetailTicketJuilletAout2021[[#This Row],[Remise%]]))</f>
        <v>59.16</v>
      </c>
    </row>
    <row r="3066" spans="1:6" x14ac:dyDescent="0.25">
      <c r="A3066">
        <v>22397</v>
      </c>
      <c r="B3066">
        <v>61</v>
      </c>
      <c r="C3066">
        <v>21.65</v>
      </c>
      <c r="D3066">
        <v>4</v>
      </c>
      <c r="E3066">
        <v>0</v>
      </c>
      <c r="F3066" s="5">
        <f>DetailTicketJuilletAout2021[[#This Row],[Qte]]*(DetailTicketJuilletAout2021[[#This Row],[PrixUnit]]*(1-DetailTicketJuilletAout2021[[#This Row],[Remise%]]))</f>
        <v>86.6</v>
      </c>
    </row>
    <row r="3067" spans="1:6" x14ac:dyDescent="0.25">
      <c r="A3067">
        <v>22398</v>
      </c>
      <c r="B3067">
        <v>14</v>
      </c>
      <c r="C3067">
        <v>17.68</v>
      </c>
      <c r="D3067">
        <v>3</v>
      </c>
      <c r="E3067">
        <v>0.15</v>
      </c>
      <c r="F3067" s="5">
        <f>DetailTicketJuilletAout2021[[#This Row],[Qte]]*(DetailTicketJuilletAout2021[[#This Row],[PrixUnit]]*(1-DetailTicketJuilletAout2021[[#This Row],[Remise%]]))</f>
        <v>45.083999999999996</v>
      </c>
    </row>
    <row r="3068" spans="1:6" x14ac:dyDescent="0.25">
      <c r="A3068">
        <v>22398</v>
      </c>
      <c r="B3068">
        <v>45</v>
      </c>
      <c r="C3068">
        <v>7.32</v>
      </c>
      <c r="D3068">
        <v>2</v>
      </c>
      <c r="E3068">
        <v>0.15</v>
      </c>
      <c r="F3068" s="5">
        <f>DetailTicketJuilletAout2021[[#This Row],[Qte]]*(DetailTicketJuilletAout2021[[#This Row],[PrixUnit]]*(1-DetailTicketJuilletAout2021[[#This Row],[Remise%]]))</f>
        <v>12.444000000000001</v>
      </c>
    </row>
    <row r="3069" spans="1:6" x14ac:dyDescent="0.25">
      <c r="A3069">
        <v>22398</v>
      </c>
      <c r="B3069">
        <v>59</v>
      </c>
      <c r="C3069">
        <v>41.92</v>
      </c>
      <c r="D3069">
        <v>2</v>
      </c>
      <c r="E3069">
        <v>0.15</v>
      </c>
      <c r="F3069" s="5">
        <f>DetailTicketJuilletAout2021[[#This Row],[Qte]]*(DetailTicketJuilletAout2021[[#This Row],[PrixUnit]]*(1-DetailTicketJuilletAout2021[[#This Row],[Remise%]]))</f>
        <v>71.263999999999996</v>
      </c>
    </row>
    <row r="3070" spans="1:6" x14ac:dyDescent="0.25">
      <c r="A3070">
        <v>22399</v>
      </c>
      <c r="B3070">
        <v>32</v>
      </c>
      <c r="C3070">
        <v>24.39</v>
      </c>
      <c r="D3070">
        <v>2</v>
      </c>
      <c r="E3070">
        <v>0.15</v>
      </c>
      <c r="F3070" s="5">
        <f>DetailTicketJuilletAout2021[[#This Row],[Qte]]*(DetailTicketJuilletAout2021[[#This Row],[PrixUnit]]*(1-DetailTicketJuilletAout2021[[#This Row],[Remise%]]))</f>
        <v>41.463000000000001</v>
      </c>
    </row>
    <row r="3071" spans="1:6" x14ac:dyDescent="0.25">
      <c r="A3071">
        <v>22399</v>
      </c>
      <c r="B3071">
        <v>36</v>
      </c>
      <c r="C3071">
        <v>14.48</v>
      </c>
      <c r="D3071">
        <v>3</v>
      </c>
      <c r="E3071">
        <v>0</v>
      </c>
      <c r="F3071" s="5">
        <f>DetailTicketJuilletAout2021[[#This Row],[Qte]]*(DetailTicketJuilletAout2021[[#This Row],[PrixUnit]]*(1-DetailTicketJuilletAout2021[[#This Row],[Remise%]]))</f>
        <v>43.44</v>
      </c>
    </row>
    <row r="3072" spans="1:6" x14ac:dyDescent="0.25">
      <c r="A3072">
        <v>22400</v>
      </c>
      <c r="B3072">
        <v>18</v>
      </c>
      <c r="C3072">
        <v>47.56</v>
      </c>
      <c r="D3072">
        <v>2</v>
      </c>
      <c r="E3072">
        <v>0</v>
      </c>
      <c r="F3072" s="5">
        <f>DetailTicketJuilletAout2021[[#This Row],[Qte]]*(DetailTicketJuilletAout2021[[#This Row],[PrixUnit]]*(1-DetailTicketJuilletAout2021[[#This Row],[Remise%]]))</f>
        <v>95.12</v>
      </c>
    </row>
    <row r="3073" spans="1:6" x14ac:dyDescent="0.25">
      <c r="A3073">
        <v>22400</v>
      </c>
      <c r="B3073">
        <v>35</v>
      </c>
      <c r="C3073">
        <v>13.72</v>
      </c>
      <c r="D3073">
        <v>3</v>
      </c>
      <c r="E3073">
        <v>0</v>
      </c>
      <c r="F3073" s="5">
        <f>DetailTicketJuilletAout2021[[#This Row],[Qte]]*(DetailTicketJuilletAout2021[[#This Row],[PrixUnit]]*(1-DetailTicketJuilletAout2021[[#This Row],[Remise%]]))</f>
        <v>41.160000000000004</v>
      </c>
    </row>
    <row r="3074" spans="1:6" x14ac:dyDescent="0.25">
      <c r="A3074">
        <v>22400</v>
      </c>
      <c r="B3074">
        <v>63</v>
      </c>
      <c r="C3074">
        <v>33.54</v>
      </c>
      <c r="D3074">
        <v>2</v>
      </c>
      <c r="E3074">
        <v>0</v>
      </c>
      <c r="F3074" s="5">
        <f>DetailTicketJuilletAout2021[[#This Row],[Qte]]*(DetailTicketJuilletAout2021[[#This Row],[PrixUnit]]*(1-DetailTicketJuilletAout2021[[#This Row],[Remise%]]))</f>
        <v>67.08</v>
      </c>
    </row>
    <row r="3075" spans="1:6" x14ac:dyDescent="0.25">
      <c r="A3075">
        <v>22400</v>
      </c>
      <c r="B3075">
        <v>68</v>
      </c>
      <c r="C3075">
        <v>9.4499999999999993</v>
      </c>
      <c r="D3075">
        <v>3</v>
      </c>
      <c r="E3075">
        <v>0</v>
      </c>
      <c r="F3075" s="5">
        <f>DetailTicketJuilletAout2021[[#This Row],[Qte]]*(DetailTicketJuilletAout2021[[#This Row],[PrixUnit]]*(1-DetailTicketJuilletAout2021[[#This Row],[Remise%]]))</f>
        <v>28.349999999999998</v>
      </c>
    </row>
    <row r="3076" spans="1:6" x14ac:dyDescent="0.25">
      <c r="A3076">
        <v>22401</v>
      </c>
      <c r="B3076">
        <v>19</v>
      </c>
      <c r="C3076">
        <v>7.01</v>
      </c>
      <c r="D3076">
        <v>3</v>
      </c>
      <c r="E3076">
        <v>0.05</v>
      </c>
      <c r="F3076" s="5">
        <f>DetailTicketJuilletAout2021[[#This Row],[Qte]]*(DetailTicketJuilletAout2021[[#This Row],[PrixUnit]]*(1-DetailTicketJuilletAout2021[[#This Row],[Remise%]]))</f>
        <v>19.978499999999997</v>
      </c>
    </row>
    <row r="3077" spans="1:6" x14ac:dyDescent="0.25">
      <c r="A3077">
        <v>22401</v>
      </c>
      <c r="B3077">
        <v>75</v>
      </c>
      <c r="C3077">
        <v>5.95</v>
      </c>
      <c r="D3077">
        <v>2</v>
      </c>
      <c r="E3077">
        <v>0.05</v>
      </c>
      <c r="F3077" s="5">
        <f>DetailTicketJuilletAout2021[[#This Row],[Qte]]*(DetailTicketJuilletAout2021[[#This Row],[PrixUnit]]*(1-DetailTicketJuilletAout2021[[#This Row],[Remise%]]))</f>
        <v>11.305</v>
      </c>
    </row>
    <row r="3078" spans="1:6" x14ac:dyDescent="0.25">
      <c r="A3078">
        <v>22402</v>
      </c>
      <c r="B3078">
        <v>17</v>
      </c>
      <c r="C3078">
        <v>29.73</v>
      </c>
      <c r="D3078">
        <v>3</v>
      </c>
      <c r="E3078">
        <v>0</v>
      </c>
      <c r="F3078" s="5">
        <f>DetailTicketJuilletAout2021[[#This Row],[Qte]]*(DetailTicketJuilletAout2021[[#This Row],[PrixUnit]]*(1-DetailTicketJuilletAout2021[[#This Row],[Remise%]]))</f>
        <v>89.19</v>
      </c>
    </row>
    <row r="3079" spans="1:6" x14ac:dyDescent="0.25">
      <c r="A3079">
        <v>22402</v>
      </c>
      <c r="B3079">
        <v>33</v>
      </c>
      <c r="C3079">
        <v>1.83</v>
      </c>
      <c r="D3079">
        <v>3</v>
      </c>
      <c r="E3079">
        <v>0</v>
      </c>
      <c r="F3079" s="5">
        <f>DetailTicketJuilletAout2021[[#This Row],[Qte]]*(DetailTicketJuilletAout2021[[#This Row],[PrixUnit]]*(1-DetailTicketJuilletAout2021[[#This Row],[Remise%]]))</f>
        <v>5.49</v>
      </c>
    </row>
    <row r="3080" spans="1:6" x14ac:dyDescent="0.25">
      <c r="A3080">
        <v>22403</v>
      </c>
      <c r="B3080">
        <v>52</v>
      </c>
      <c r="C3080">
        <v>5.34</v>
      </c>
      <c r="D3080">
        <v>2</v>
      </c>
      <c r="E3080">
        <v>0.2</v>
      </c>
      <c r="F3080" s="5">
        <f>DetailTicketJuilletAout2021[[#This Row],[Qte]]*(DetailTicketJuilletAout2021[[#This Row],[PrixUnit]]*(1-DetailTicketJuilletAout2021[[#This Row],[Remise%]]))</f>
        <v>8.5440000000000005</v>
      </c>
    </row>
    <row r="3081" spans="1:6" x14ac:dyDescent="0.25">
      <c r="A3081">
        <v>22404</v>
      </c>
      <c r="B3081">
        <v>10</v>
      </c>
      <c r="C3081">
        <v>23.63</v>
      </c>
      <c r="D3081">
        <v>3</v>
      </c>
      <c r="E3081">
        <v>0</v>
      </c>
      <c r="F3081" s="5">
        <f>DetailTicketJuilletAout2021[[#This Row],[Qte]]*(DetailTicketJuilletAout2021[[#This Row],[PrixUnit]]*(1-DetailTicketJuilletAout2021[[#This Row],[Remise%]]))</f>
        <v>70.89</v>
      </c>
    </row>
    <row r="3082" spans="1:6" x14ac:dyDescent="0.25">
      <c r="A3082">
        <v>22404</v>
      </c>
      <c r="B3082">
        <v>26</v>
      </c>
      <c r="C3082">
        <v>23.78</v>
      </c>
      <c r="D3082">
        <v>2</v>
      </c>
      <c r="E3082">
        <v>0</v>
      </c>
      <c r="F3082" s="5">
        <f>DetailTicketJuilletAout2021[[#This Row],[Qte]]*(DetailTicketJuilletAout2021[[#This Row],[PrixUnit]]*(1-DetailTicketJuilletAout2021[[#This Row],[Remise%]]))</f>
        <v>47.56</v>
      </c>
    </row>
    <row r="3083" spans="1:6" x14ac:dyDescent="0.25">
      <c r="A3083">
        <v>22404</v>
      </c>
      <c r="B3083">
        <v>45</v>
      </c>
      <c r="C3083">
        <v>7.32</v>
      </c>
      <c r="D3083">
        <v>3</v>
      </c>
      <c r="E3083">
        <v>0</v>
      </c>
      <c r="F3083" s="5">
        <f>DetailTicketJuilletAout2021[[#This Row],[Qte]]*(DetailTicketJuilletAout2021[[#This Row],[PrixUnit]]*(1-DetailTicketJuilletAout2021[[#This Row],[Remise%]]))</f>
        <v>21.96</v>
      </c>
    </row>
    <row r="3084" spans="1:6" x14ac:dyDescent="0.25">
      <c r="A3084">
        <v>22404</v>
      </c>
      <c r="B3084">
        <v>46</v>
      </c>
      <c r="C3084">
        <v>9.15</v>
      </c>
      <c r="D3084">
        <v>2</v>
      </c>
      <c r="E3084">
        <v>0</v>
      </c>
      <c r="F3084" s="5">
        <f>DetailTicketJuilletAout2021[[#This Row],[Qte]]*(DetailTicketJuilletAout2021[[#This Row],[PrixUnit]]*(1-DetailTicketJuilletAout2021[[#This Row],[Remise%]]))</f>
        <v>18.3</v>
      </c>
    </row>
    <row r="3085" spans="1:6" x14ac:dyDescent="0.25">
      <c r="A3085">
        <v>22405</v>
      </c>
      <c r="B3085">
        <v>7</v>
      </c>
      <c r="C3085">
        <v>4.25</v>
      </c>
      <c r="D3085">
        <v>1</v>
      </c>
      <c r="E3085">
        <v>0</v>
      </c>
      <c r="F3085" s="5">
        <f>DetailTicketJuilletAout2021[[#This Row],[Qte]]*(DetailTicketJuilletAout2021[[#This Row],[PrixUnit]]*(1-DetailTicketJuilletAout2021[[#This Row],[Remise%]]))</f>
        <v>4.25</v>
      </c>
    </row>
    <row r="3086" spans="1:6" x14ac:dyDescent="0.25">
      <c r="A3086">
        <v>22405</v>
      </c>
      <c r="B3086">
        <v>27</v>
      </c>
      <c r="C3086">
        <v>26.83</v>
      </c>
      <c r="D3086">
        <v>3</v>
      </c>
      <c r="E3086">
        <v>0.25</v>
      </c>
      <c r="F3086" s="5">
        <f>DetailTicketJuilletAout2021[[#This Row],[Qte]]*(DetailTicketJuilletAout2021[[#This Row],[PrixUnit]]*(1-DetailTicketJuilletAout2021[[#This Row],[Remise%]]))</f>
        <v>60.367499999999993</v>
      </c>
    </row>
    <row r="3087" spans="1:6" x14ac:dyDescent="0.25">
      <c r="A3087">
        <v>22405</v>
      </c>
      <c r="B3087">
        <v>44</v>
      </c>
      <c r="C3087">
        <v>11.89</v>
      </c>
      <c r="D3087">
        <v>2</v>
      </c>
      <c r="E3087">
        <v>0</v>
      </c>
      <c r="F3087" s="5">
        <f>DetailTicketJuilletAout2021[[#This Row],[Qte]]*(DetailTicketJuilletAout2021[[#This Row],[PrixUnit]]*(1-DetailTicketJuilletAout2021[[#This Row],[Remise%]]))</f>
        <v>23.78</v>
      </c>
    </row>
    <row r="3088" spans="1:6" x14ac:dyDescent="0.25">
      <c r="A3088">
        <v>22405</v>
      </c>
      <c r="B3088">
        <v>54</v>
      </c>
      <c r="C3088">
        <v>4.57</v>
      </c>
      <c r="D3088">
        <v>3</v>
      </c>
      <c r="E3088">
        <v>0.1</v>
      </c>
      <c r="F3088" s="5">
        <f>DetailTicketJuilletAout2021[[#This Row],[Qte]]*(DetailTicketJuilletAout2021[[#This Row],[PrixUnit]]*(1-DetailTicketJuilletAout2021[[#This Row],[Remise%]]))</f>
        <v>12.339000000000002</v>
      </c>
    </row>
    <row r="3089" spans="1:6" x14ac:dyDescent="0.25">
      <c r="A3089">
        <v>22405</v>
      </c>
      <c r="B3089">
        <v>60</v>
      </c>
      <c r="C3089">
        <v>20.73</v>
      </c>
      <c r="D3089">
        <v>2</v>
      </c>
      <c r="E3089">
        <v>0.25</v>
      </c>
      <c r="F3089" s="5">
        <f>DetailTicketJuilletAout2021[[#This Row],[Qte]]*(DetailTicketJuilletAout2021[[#This Row],[PrixUnit]]*(1-DetailTicketJuilletAout2021[[#This Row],[Remise%]]))</f>
        <v>31.094999999999999</v>
      </c>
    </row>
    <row r="3090" spans="1:6" x14ac:dyDescent="0.25">
      <c r="A3090">
        <v>22405</v>
      </c>
      <c r="B3090">
        <v>761</v>
      </c>
      <c r="C3090">
        <v>3.64</v>
      </c>
      <c r="D3090">
        <v>1</v>
      </c>
      <c r="E3090">
        <v>0</v>
      </c>
      <c r="F3090" s="5">
        <f>DetailTicketJuilletAout2021[[#This Row],[Qte]]*(DetailTicketJuilletAout2021[[#This Row],[PrixUnit]]*(1-DetailTicketJuilletAout2021[[#This Row],[Remise%]]))</f>
        <v>3.64</v>
      </c>
    </row>
    <row r="3091" spans="1:6" x14ac:dyDescent="0.25">
      <c r="A3091">
        <v>22405</v>
      </c>
      <c r="B3091">
        <v>1448</v>
      </c>
      <c r="C3091">
        <v>9.77</v>
      </c>
      <c r="D3091">
        <v>1</v>
      </c>
      <c r="E3091">
        <v>0</v>
      </c>
      <c r="F3091" s="5">
        <f>DetailTicketJuilletAout2021[[#This Row],[Qte]]*(DetailTicketJuilletAout2021[[#This Row],[PrixUnit]]*(1-DetailTicketJuilletAout2021[[#This Row],[Remise%]]))</f>
        <v>9.77</v>
      </c>
    </row>
    <row r="3092" spans="1:6" x14ac:dyDescent="0.25">
      <c r="A3092">
        <v>22405</v>
      </c>
      <c r="B3092">
        <v>1495</v>
      </c>
      <c r="C3092">
        <v>12.41</v>
      </c>
      <c r="D3092">
        <v>1</v>
      </c>
      <c r="E3092">
        <v>0</v>
      </c>
      <c r="F3092" s="5">
        <f>DetailTicketJuilletAout2021[[#This Row],[Qte]]*(DetailTicketJuilletAout2021[[#This Row],[PrixUnit]]*(1-DetailTicketJuilletAout2021[[#This Row],[Remise%]]))</f>
        <v>12.41</v>
      </c>
    </row>
    <row r="3093" spans="1:6" x14ac:dyDescent="0.25">
      <c r="A3093">
        <v>22405</v>
      </c>
      <c r="B3093">
        <v>2650</v>
      </c>
      <c r="C3093">
        <v>8.5399999999999991</v>
      </c>
      <c r="D3093">
        <v>3</v>
      </c>
      <c r="E3093">
        <v>0.25</v>
      </c>
      <c r="F3093" s="5">
        <f>DetailTicketJuilletAout2021[[#This Row],[Qte]]*(DetailTicketJuilletAout2021[[#This Row],[PrixUnit]]*(1-DetailTicketJuilletAout2021[[#This Row],[Remise%]]))</f>
        <v>19.214999999999996</v>
      </c>
    </row>
    <row r="3094" spans="1:6" x14ac:dyDescent="0.25">
      <c r="A3094">
        <v>22406</v>
      </c>
      <c r="B3094">
        <v>24</v>
      </c>
      <c r="C3094">
        <v>2.74</v>
      </c>
      <c r="D3094">
        <v>3</v>
      </c>
      <c r="E3094">
        <v>0.05</v>
      </c>
      <c r="F3094" s="5">
        <f>DetailTicketJuilletAout2021[[#This Row],[Qte]]*(DetailTicketJuilletAout2021[[#This Row],[PrixUnit]]*(1-DetailTicketJuilletAout2021[[#This Row],[Remise%]]))</f>
        <v>7.8090000000000011</v>
      </c>
    </row>
    <row r="3095" spans="1:6" x14ac:dyDescent="0.25">
      <c r="A3095">
        <v>22406</v>
      </c>
      <c r="B3095">
        <v>34</v>
      </c>
      <c r="C3095">
        <v>8.5399999999999991</v>
      </c>
      <c r="D3095">
        <v>3</v>
      </c>
      <c r="E3095">
        <v>0.05</v>
      </c>
      <c r="F3095" s="5">
        <f>DetailTicketJuilletAout2021[[#This Row],[Qte]]*(DetailTicketJuilletAout2021[[#This Row],[PrixUnit]]*(1-DetailTicketJuilletAout2021[[#This Row],[Remise%]]))</f>
        <v>24.338999999999999</v>
      </c>
    </row>
    <row r="3096" spans="1:6" x14ac:dyDescent="0.25">
      <c r="A3096">
        <v>22406</v>
      </c>
      <c r="B3096">
        <v>36</v>
      </c>
      <c r="C3096">
        <v>11.59</v>
      </c>
      <c r="D3096">
        <v>2</v>
      </c>
      <c r="E3096">
        <v>0.05</v>
      </c>
      <c r="F3096" s="5">
        <f>DetailTicketJuilletAout2021[[#This Row],[Qte]]*(DetailTicketJuilletAout2021[[#This Row],[PrixUnit]]*(1-DetailTicketJuilletAout2021[[#This Row],[Remise%]]))</f>
        <v>22.020999999999997</v>
      </c>
    </row>
    <row r="3097" spans="1:6" x14ac:dyDescent="0.25">
      <c r="A3097">
        <v>22407</v>
      </c>
      <c r="B3097">
        <v>23</v>
      </c>
      <c r="C3097">
        <v>6.86</v>
      </c>
      <c r="D3097">
        <v>3</v>
      </c>
      <c r="E3097">
        <v>0.1</v>
      </c>
      <c r="F3097" s="5">
        <f>DetailTicketJuilletAout2021[[#This Row],[Qte]]*(DetailTicketJuilletAout2021[[#This Row],[PrixUnit]]*(1-DetailTicketJuilletAout2021[[#This Row],[Remise%]]))</f>
        <v>18.522000000000002</v>
      </c>
    </row>
    <row r="3098" spans="1:6" x14ac:dyDescent="0.25">
      <c r="A3098">
        <v>22407</v>
      </c>
      <c r="B3098">
        <v>35</v>
      </c>
      <c r="C3098">
        <v>13.72</v>
      </c>
      <c r="D3098">
        <v>2</v>
      </c>
      <c r="E3098">
        <v>0.1</v>
      </c>
      <c r="F3098" s="5">
        <f>DetailTicketJuilletAout2021[[#This Row],[Qte]]*(DetailTicketJuilletAout2021[[#This Row],[PrixUnit]]*(1-DetailTicketJuilletAout2021[[#This Row],[Remise%]]))</f>
        <v>24.696000000000002</v>
      </c>
    </row>
    <row r="3099" spans="1:6" x14ac:dyDescent="0.25">
      <c r="A3099">
        <v>22407</v>
      </c>
      <c r="B3099">
        <v>42</v>
      </c>
      <c r="C3099">
        <v>10.67</v>
      </c>
      <c r="D3099">
        <v>2</v>
      </c>
      <c r="E3099">
        <v>0.1</v>
      </c>
      <c r="F3099" s="5">
        <f>DetailTicketJuilletAout2021[[#This Row],[Qte]]*(DetailTicketJuilletAout2021[[#This Row],[PrixUnit]]*(1-DetailTicketJuilletAout2021[[#This Row],[Remise%]]))</f>
        <v>19.206</v>
      </c>
    </row>
    <row r="3100" spans="1:6" x14ac:dyDescent="0.25">
      <c r="A3100">
        <v>22407</v>
      </c>
      <c r="B3100">
        <v>44</v>
      </c>
      <c r="C3100">
        <v>11.89</v>
      </c>
      <c r="D3100">
        <v>2</v>
      </c>
      <c r="E3100">
        <v>0</v>
      </c>
      <c r="F3100" s="5">
        <f>DetailTicketJuilletAout2021[[#This Row],[Qte]]*(DetailTicketJuilletAout2021[[#This Row],[PrixUnit]]*(1-DetailTicketJuilletAout2021[[#This Row],[Remise%]]))</f>
        <v>23.78</v>
      </c>
    </row>
    <row r="3101" spans="1:6" x14ac:dyDescent="0.25">
      <c r="A3101">
        <v>22407</v>
      </c>
      <c r="B3101">
        <v>54</v>
      </c>
      <c r="C3101">
        <v>4.57</v>
      </c>
      <c r="D3101">
        <v>3</v>
      </c>
      <c r="E3101">
        <v>0.1</v>
      </c>
      <c r="F3101" s="5">
        <f>DetailTicketJuilletAout2021[[#This Row],[Qte]]*(DetailTicketJuilletAout2021[[#This Row],[PrixUnit]]*(1-DetailTicketJuilletAout2021[[#This Row],[Remise%]]))</f>
        <v>12.339000000000002</v>
      </c>
    </row>
    <row r="3102" spans="1:6" x14ac:dyDescent="0.25">
      <c r="A3102">
        <v>22407</v>
      </c>
      <c r="B3102">
        <v>58</v>
      </c>
      <c r="C3102">
        <v>10.06</v>
      </c>
      <c r="D3102">
        <v>3</v>
      </c>
      <c r="E3102">
        <v>0.1</v>
      </c>
      <c r="F3102" s="5">
        <f>DetailTicketJuilletAout2021[[#This Row],[Qte]]*(DetailTicketJuilletAout2021[[#This Row],[PrixUnit]]*(1-DetailTicketJuilletAout2021[[#This Row],[Remise%]]))</f>
        <v>27.161999999999999</v>
      </c>
    </row>
    <row r="3103" spans="1:6" x14ac:dyDescent="0.25">
      <c r="A3103">
        <v>22407</v>
      </c>
      <c r="B3103">
        <v>60</v>
      </c>
      <c r="C3103">
        <v>20.73</v>
      </c>
      <c r="D3103">
        <v>2</v>
      </c>
      <c r="E3103">
        <v>0.25</v>
      </c>
      <c r="F3103" s="5">
        <f>DetailTicketJuilletAout2021[[#This Row],[Qte]]*(DetailTicketJuilletAout2021[[#This Row],[PrixUnit]]*(1-DetailTicketJuilletAout2021[[#This Row],[Remise%]]))</f>
        <v>31.094999999999999</v>
      </c>
    </row>
    <row r="3104" spans="1:6" x14ac:dyDescent="0.25">
      <c r="A3104">
        <v>22407</v>
      </c>
      <c r="B3104">
        <v>64</v>
      </c>
      <c r="C3104">
        <v>25.31</v>
      </c>
      <c r="D3104">
        <v>2</v>
      </c>
      <c r="E3104">
        <v>0</v>
      </c>
      <c r="F3104" s="5">
        <f>DetailTicketJuilletAout2021[[#This Row],[Qte]]*(DetailTicketJuilletAout2021[[#This Row],[PrixUnit]]*(1-DetailTicketJuilletAout2021[[#This Row],[Remise%]]))</f>
        <v>50.62</v>
      </c>
    </row>
    <row r="3105" spans="1:6" x14ac:dyDescent="0.25">
      <c r="A3105">
        <v>22407</v>
      </c>
      <c r="B3105">
        <v>761</v>
      </c>
      <c r="C3105">
        <v>3.64</v>
      </c>
      <c r="D3105">
        <v>1</v>
      </c>
      <c r="E3105">
        <v>0</v>
      </c>
      <c r="F3105" s="5">
        <f>DetailTicketJuilletAout2021[[#This Row],[Qte]]*(DetailTicketJuilletAout2021[[#This Row],[PrixUnit]]*(1-DetailTicketJuilletAout2021[[#This Row],[Remise%]]))</f>
        <v>3.64</v>
      </c>
    </row>
    <row r="3106" spans="1:6" x14ac:dyDescent="0.25">
      <c r="A3106">
        <v>22407</v>
      </c>
      <c r="B3106">
        <v>1448</v>
      </c>
      <c r="C3106">
        <v>9.77</v>
      </c>
      <c r="D3106">
        <v>1</v>
      </c>
      <c r="E3106">
        <v>0</v>
      </c>
      <c r="F3106" s="5">
        <f>DetailTicketJuilletAout2021[[#This Row],[Qte]]*(DetailTicketJuilletAout2021[[#This Row],[PrixUnit]]*(1-DetailTicketJuilletAout2021[[#This Row],[Remise%]]))</f>
        <v>9.77</v>
      </c>
    </row>
    <row r="3107" spans="1:6" x14ac:dyDescent="0.25">
      <c r="A3107">
        <v>22407</v>
      </c>
      <c r="B3107">
        <v>1495</v>
      </c>
      <c r="C3107">
        <v>12.41</v>
      </c>
      <c r="D3107">
        <v>1</v>
      </c>
      <c r="E3107">
        <v>0</v>
      </c>
      <c r="F3107" s="5">
        <f>DetailTicketJuilletAout2021[[#This Row],[Qte]]*(DetailTicketJuilletAout2021[[#This Row],[PrixUnit]]*(1-DetailTicketJuilletAout2021[[#This Row],[Remise%]]))</f>
        <v>12.41</v>
      </c>
    </row>
    <row r="3108" spans="1:6" x14ac:dyDescent="0.25">
      <c r="A3108">
        <v>22408</v>
      </c>
      <c r="B3108">
        <v>28</v>
      </c>
      <c r="C3108">
        <v>27.75</v>
      </c>
      <c r="D3108">
        <v>3</v>
      </c>
      <c r="E3108">
        <v>0</v>
      </c>
      <c r="F3108" s="5">
        <f>DetailTicketJuilletAout2021[[#This Row],[Qte]]*(DetailTicketJuilletAout2021[[#This Row],[PrixUnit]]*(1-DetailTicketJuilletAout2021[[#This Row],[Remise%]]))</f>
        <v>83.25</v>
      </c>
    </row>
    <row r="3109" spans="1:6" x14ac:dyDescent="0.25">
      <c r="A3109">
        <v>22408</v>
      </c>
      <c r="B3109">
        <v>44</v>
      </c>
      <c r="C3109">
        <v>11.89</v>
      </c>
      <c r="D3109">
        <v>3</v>
      </c>
      <c r="E3109">
        <v>0.05</v>
      </c>
      <c r="F3109" s="5">
        <f>DetailTicketJuilletAout2021[[#This Row],[Qte]]*(DetailTicketJuilletAout2021[[#This Row],[PrixUnit]]*(1-DetailTicketJuilletAout2021[[#This Row],[Remise%]]))</f>
        <v>33.886499999999998</v>
      </c>
    </row>
    <row r="3110" spans="1:6" x14ac:dyDescent="0.25">
      <c r="A3110">
        <v>22409</v>
      </c>
      <c r="B3110">
        <v>12</v>
      </c>
      <c r="C3110">
        <v>28.97</v>
      </c>
      <c r="D3110">
        <v>2</v>
      </c>
      <c r="E3110">
        <v>0.05</v>
      </c>
      <c r="F3110" s="5">
        <f>DetailTicketJuilletAout2021[[#This Row],[Qte]]*(DetailTicketJuilletAout2021[[#This Row],[PrixUnit]]*(1-DetailTicketJuilletAout2021[[#This Row],[Remise%]]))</f>
        <v>55.042999999999992</v>
      </c>
    </row>
    <row r="3111" spans="1:6" x14ac:dyDescent="0.25">
      <c r="A3111">
        <v>22409</v>
      </c>
      <c r="B3111">
        <v>32</v>
      </c>
      <c r="C3111">
        <v>24.39</v>
      </c>
      <c r="D3111">
        <v>3</v>
      </c>
      <c r="E3111">
        <v>0.05</v>
      </c>
      <c r="F3111" s="5">
        <f>DetailTicketJuilletAout2021[[#This Row],[Qte]]*(DetailTicketJuilletAout2021[[#This Row],[PrixUnit]]*(1-DetailTicketJuilletAout2021[[#This Row],[Remise%]]))</f>
        <v>69.511499999999998</v>
      </c>
    </row>
    <row r="3112" spans="1:6" x14ac:dyDescent="0.25">
      <c r="A3112">
        <v>22409</v>
      </c>
      <c r="B3112">
        <v>35</v>
      </c>
      <c r="C3112">
        <v>13.72</v>
      </c>
      <c r="D3112">
        <v>3</v>
      </c>
      <c r="E3112">
        <v>0.05</v>
      </c>
      <c r="F3112" s="5">
        <f>DetailTicketJuilletAout2021[[#This Row],[Qte]]*(DetailTicketJuilletAout2021[[#This Row],[PrixUnit]]*(1-DetailTicketJuilletAout2021[[#This Row],[Remise%]]))</f>
        <v>39.102000000000004</v>
      </c>
    </row>
    <row r="3113" spans="1:6" x14ac:dyDescent="0.25">
      <c r="A3113">
        <v>22409</v>
      </c>
      <c r="B3113">
        <v>44</v>
      </c>
      <c r="C3113">
        <v>11.89</v>
      </c>
      <c r="D3113">
        <v>2</v>
      </c>
      <c r="E3113">
        <v>0</v>
      </c>
      <c r="F3113" s="5">
        <f>DetailTicketJuilletAout2021[[#This Row],[Qte]]*(DetailTicketJuilletAout2021[[#This Row],[PrixUnit]]*(1-DetailTicketJuilletAout2021[[#This Row],[Remise%]]))</f>
        <v>23.78</v>
      </c>
    </row>
    <row r="3114" spans="1:6" x14ac:dyDescent="0.25">
      <c r="A3114">
        <v>22409</v>
      </c>
      <c r="B3114">
        <v>1448</v>
      </c>
      <c r="C3114">
        <v>9.77</v>
      </c>
      <c r="D3114">
        <v>1</v>
      </c>
      <c r="E3114">
        <v>0</v>
      </c>
      <c r="F3114" s="5">
        <f>DetailTicketJuilletAout2021[[#This Row],[Qte]]*(DetailTicketJuilletAout2021[[#This Row],[PrixUnit]]*(1-DetailTicketJuilletAout2021[[#This Row],[Remise%]]))</f>
        <v>9.77</v>
      </c>
    </row>
    <row r="3115" spans="1:6" x14ac:dyDescent="0.25">
      <c r="A3115">
        <v>22409</v>
      </c>
      <c r="B3115">
        <v>1495</v>
      </c>
      <c r="C3115">
        <v>12.41</v>
      </c>
      <c r="D3115">
        <v>1</v>
      </c>
      <c r="E3115">
        <v>0</v>
      </c>
      <c r="F3115" s="5">
        <f>DetailTicketJuilletAout2021[[#This Row],[Qte]]*(DetailTicketJuilletAout2021[[#This Row],[PrixUnit]]*(1-DetailTicketJuilletAout2021[[#This Row],[Remise%]]))</f>
        <v>12.41</v>
      </c>
    </row>
    <row r="3116" spans="1:6" x14ac:dyDescent="0.25">
      <c r="A3116">
        <v>22410</v>
      </c>
      <c r="B3116">
        <v>32</v>
      </c>
      <c r="C3116">
        <v>24.39</v>
      </c>
      <c r="D3116">
        <v>3</v>
      </c>
      <c r="E3116">
        <v>0.05</v>
      </c>
      <c r="F3116" s="5">
        <f>DetailTicketJuilletAout2021[[#This Row],[Qte]]*(DetailTicketJuilletAout2021[[#This Row],[PrixUnit]]*(1-DetailTicketJuilletAout2021[[#This Row],[Remise%]]))</f>
        <v>69.511499999999998</v>
      </c>
    </row>
    <row r="3117" spans="1:6" x14ac:dyDescent="0.25">
      <c r="A3117">
        <v>22410</v>
      </c>
      <c r="B3117">
        <v>35</v>
      </c>
      <c r="C3117">
        <v>13.72</v>
      </c>
      <c r="D3117">
        <v>3</v>
      </c>
      <c r="E3117">
        <v>0.05</v>
      </c>
      <c r="F3117" s="5">
        <f>DetailTicketJuilletAout2021[[#This Row],[Qte]]*(DetailTicketJuilletAout2021[[#This Row],[PrixUnit]]*(1-DetailTicketJuilletAout2021[[#This Row],[Remise%]]))</f>
        <v>39.102000000000004</v>
      </c>
    </row>
    <row r="3118" spans="1:6" x14ac:dyDescent="0.25">
      <c r="A3118">
        <v>22410</v>
      </c>
      <c r="B3118">
        <v>44</v>
      </c>
      <c r="C3118">
        <v>11.89</v>
      </c>
      <c r="D3118">
        <v>2</v>
      </c>
      <c r="E3118">
        <v>0</v>
      </c>
      <c r="F3118" s="5">
        <f>DetailTicketJuilletAout2021[[#This Row],[Qte]]*(DetailTicketJuilletAout2021[[#This Row],[PrixUnit]]*(1-DetailTicketJuilletAout2021[[#This Row],[Remise%]]))</f>
        <v>23.78</v>
      </c>
    </row>
    <row r="3119" spans="1:6" x14ac:dyDescent="0.25">
      <c r="A3119">
        <v>22410</v>
      </c>
      <c r="B3119">
        <v>62</v>
      </c>
      <c r="C3119">
        <v>37.5</v>
      </c>
      <c r="D3119">
        <v>3</v>
      </c>
      <c r="E3119">
        <v>0</v>
      </c>
      <c r="F3119" s="5">
        <f>DetailTicketJuilletAout2021[[#This Row],[Qte]]*(DetailTicketJuilletAout2021[[#This Row],[PrixUnit]]*(1-DetailTicketJuilletAout2021[[#This Row],[Remise%]]))</f>
        <v>112.5</v>
      </c>
    </row>
    <row r="3120" spans="1:6" x14ac:dyDescent="0.25">
      <c r="A3120">
        <v>22410</v>
      </c>
      <c r="B3120">
        <v>1448</v>
      </c>
      <c r="C3120">
        <v>9.77</v>
      </c>
      <c r="D3120">
        <v>1</v>
      </c>
      <c r="E3120">
        <v>0</v>
      </c>
      <c r="F3120" s="5">
        <f>DetailTicketJuilletAout2021[[#This Row],[Qte]]*(DetailTicketJuilletAout2021[[#This Row],[PrixUnit]]*(1-DetailTicketJuilletAout2021[[#This Row],[Remise%]]))</f>
        <v>9.77</v>
      </c>
    </row>
    <row r="3121" spans="1:6" x14ac:dyDescent="0.25">
      <c r="A3121">
        <v>22411</v>
      </c>
      <c r="B3121">
        <v>16</v>
      </c>
      <c r="C3121">
        <v>10.67</v>
      </c>
      <c r="D3121">
        <v>3</v>
      </c>
      <c r="E3121">
        <v>0</v>
      </c>
      <c r="F3121" s="5">
        <f>DetailTicketJuilletAout2021[[#This Row],[Qte]]*(DetailTicketJuilletAout2021[[#This Row],[PrixUnit]]*(1-DetailTicketJuilletAout2021[[#This Row],[Remise%]]))</f>
        <v>32.01</v>
      </c>
    </row>
    <row r="3122" spans="1:6" x14ac:dyDescent="0.25">
      <c r="A3122">
        <v>22411</v>
      </c>
      <c r="B3122">
        <v>32</v>
      </c>
      <c r="C3122">
        <v>24.39</v>
      </c>
      <c r="D3122">
        <v>3</v>
      </c>
      <c r="E3122">
        <v>0.05</v>
      </c>
      <c r="F3122" s="5">
        <f>DetailTicketJuilletAout2021[[#This Row],[Qte]]*(DetailTicketJuilletAout2021[[#This Row],[PrixUnit]]*(1-DetailTicketJuilletAout2021[[#This Row],[Remise%]]))</f>
        <v>69.511499999999998</v>
      </c>
    </row>
    <row r="3123" spans="1:6" x14ac:dyDescent="0.25">
      <c r="A3123">
        <v>22411</v>
      </c>
      <c r="B3123">
        <v>35</v>
      </c>
      <c r="C3123">
        <v>13.72</v>
      </c>
      <c r="D3123">
        <v>3</v>
      </c>
      <c r="E3123">
        <v>0.05</v>
      </c>
      <c r="F3123" s="5">
        <f>DetailTicketJuilletAout2021[[#This Row],[Qte]]*(DetailTicketJuilletAout2021[[#This Row],[PrixUnit]]*(1-DetailTicketJuilletAout2021[[#This Row],[Remise%]]))</f>
        <v>39.102000000000004</v>
      </c>
    </row>
    <row r="3124" spans="1:6" x14ac:dyDescent="0.25">
      <c r="A3124">
        <v>22411</v>
      </c>
      <c r="B3124">
        <v>44</v>
      </c>
      <c r="C3124">
        <v>11.89</v>
      </c>
      <c r="D3124">
        <v>2</v>
      </c>
      <c r="E3124">
        <v>0</v>
      </c>
      <c r="F3124" s="5">
        <f>DetailTicketJuilletAout2021[[#This Row],[Qte]]*(DetailTicketJuilletAout2021[[#This Row],[PrixUnit]]*(1-DetailTicketJuilletAout2021[[#This Row],[Remise%]]))</f>
        <v>23.78</v>
      </c>
    </row>
    <row r="3125" spans="1:6" x14ac:dyDescent="0.25">
      <c r="A3125">
        <v>22411</v>
      </c>
      <c r="B3125">
        <v>62</v>
      </c>
      <c r="C3125">
        <v>30.03</v>
      </c>
      <c r="D3125">
        <v>3</v>
      </c>
      <c r="E3125">
        <v>0</v>
      </c>
      <c r="F3125" s="5">
        <f>DetailTicketJuilletAout2021[[#This Row],[Qte]]*(DetailTicketJuilletAout2021[[#This Row],[PrixUnit]]*(1-DetailTicketJuilletAout2021[[#This Row],[Remise%]]))</f>
        <v>90.09</v>
      </c>
    </row>
    <row r="3126" spans="1:6" x14ac:dyDescent="0.25">
      <c r="A3126">
        <v>22411</v>
      </c>
      <c r="B3126">
        <v>1448</v>
      </c>
      <c r="C3126">
        <v>9.77</v>
      </c>
      <c r="D3126">
        <v>1</v>
      </c>
      <c r="E3126">
        <v>0</v>
      </c>
      <c r="F3126" s="5">
        <f>DetailTicketJuilletAout2021[[#This Row],[Qte]]*(DetailTicketJuilletAout2021[[#This Row],[PrixUnit]]*(1-DetailTicketJuilletAout2021[[#This Row],[Remise%]]))</f>
        <v>9.77</v>
      </c>
    </row>
    <row r="3127" spans="1:6" x14ac:dyDescent="0.25">
      <c r="A3127">
        <v>22412</v>
      </c>
      <c r="B3127">
        <v>7</v>
      </c>
      <c r="C3127">
        <v>4.25</v>
      </c>
      <c r="D3127">
        <v>1</v>
      </c>
      <c r="E3127">
        <v>0</v>
      </c>
      <c r="F3127" s="5">
        <f>DetailTicketJuilletAout2021[[#This Row],[Qte]]*(DetailTicketJuilletAout2021[[#This Row],[PrixUnit]]*(1-DetailTicketJuilletAout2021[[#This Row],[Remise%]]))</f>
        <v>4.25</v>
      </c>
    </row>
    <row r="3128" spans="1:6" x14ac:dyDescent="0.25">
      <c r="A3128">
        <v>22412</v>
      </c>
      <c r="B3128">
        <v>27</v>
      </c>
      <c r="C3128">
        <v>26.83</v>
      </c>
      <c r="D3128">
        <v>4</v>
      </c>
      <c r="E3128">
        <v>0.25</v>
      </c>
      <c r="F3128" s="5">
        <f>DetailTicketJuilletAout2021[[#This Row],[Qte]]*(DetailTicketJuilletAout2021[[#This Row],[PrixUnit]]*(1-DetailTicketJuilletAout2021[[#This Row],[Remise%]]))</f>
        <v>80.489999999999995</v>
      </c>
    </row>
    <row r="3129" spans="1:6" x14ac:dyDescent="0.25">
      <c r="A3129">
        <v>22412</v>
      </c>
      <c r="B3129">
        <v>44</v>
      </c>
      <c r="C3129">
        <v>11.89</v>
      </c>
      <c r="D3129">
        <v>3</v>
      </c>
      <c r="E3129">
        <v>0</v>
      </c>
      <c r="F3129" s="5">
        <f>DetailTicketJuilletAout2021[[#This Row],[Qte]]*(DetailTicketJuilletAout2021[[#This Row],[PrixUnit]]*(1-DetailTicketJuilletAout2021[[#This Row],[Remise%]]))</f>
        <v>35.67</v>
      </c>
    </row>
    <row r="3130" spans="1:6" x14ac:dyDescent="0.25">
      <c r="A3130">
        <v>22412</v>
      </c>
      <c r="B3130">
        <v>54</v>
      </c>
      <c r="C3130">
        <v>4.57</v>
      </c>
      <c r="D3130">
        <v>4</v>
      </c>
      <c r="E3130">
        <v>0.1</v>
      </c>
      <c r="F3130" s="5">
        <f>DetailTicketJuilletAout2021[[#This Row],[Qte]]*(DetailTicketJuilletAout2021[[#This Row],[PrixUnit]]*(1-DetailTicketJuilletAout2021[[#This Row],[Remise%]]))</f>
        <v>16.452000000000002</v>
      </c>
    </row>
    <row r="3131" spans="1:6" x14ac:dyDescent="0.25">
      <c r="A3131">
        <v>22412</v>
      </c>
      <c r="B3131">
        <v>60</v>
      </c>
      <c r="C3131">
        <v>20.73</v>
      </c>
      <c r="D3131">
        <v>3</v>
      </c>
      <c r="E3131">
        <v>0.25</v>
      </c>
      <c r="F3131" s="5">
        <f>DetailTicketJuilletAout2021[[#This Row],[Qte]]*(DetailTicketJuilletAout2021[[#This Row],[PrixUnit]]*(1-DetailTicketJuilletAout2021[[#This Row],[Remise%]]))</f>
        <v>46.642499999999998</v>
      </c>
    </row>
    <row r="3132" spans="1:6" x14ac:dyDescent="0.25">
      <c r="A3132">
        <v>22412</v>
      </c>
      <c r="B3132">
        <v>761</v>
      </c>
      <c r="C3132">
        <v>3.64</v>
      </c>
      <c r="D3132">
        <v>1</v>
      </c>
      <c r="E3132">
        <v>0</v>
      </c>
      <c r="F3132" s="5">
        <f>DetailTicketJuilletAout2021[[#This Row],[Qte]]*(DetailTicketJuilletAout2021[[#This Row],[PrixUnit]]*(1-DetailTicketJuilletAout2021[[#This Row],[Remise%]]))</f>
        <v>3.64</v>
      </c>
    </row>
    <row r="3133" spans="1:6" x14ac:dyDescent="0.25">
      <c r="A3133">
        <v>22412</v>
      </c>
      <c r="B3133">
        <v>1448</v>
      </c>
      <c r="C3133">
        <v>9.77</v>
      </c>
      <c r="D3133">
        <v>1</v>
      </c>
      <c r="E3133">
        <v>0</v>
      </c>
      <c r="F3133" s="5">
        <f>DetailTicketJuilletAout2021[[#This Row],[Qte]]*(DetailTicketJuilletAout2021[[#This Row],[PrixUnit]]*(1-DetailTicketJuilletAout2021[[#This Row],[Remise%]]))</f>
        <v>9.77</v>
      </c>
    </row>
    <row r="3134" spans="1:6" x14ac:dyDescent="0.25">
      <c r="A3134">
        <v>22412</v>
      </c>
      <c r="B3134">
        <v>1495</v>
      </c>
      <c r="C3134">
        <v>12.41</v>
      </c>
      <c r="D3134">
        <v>1</v>
      </c>
      <c r="E3134">
        <v>0</v>
      </c>
      <c r="F3134" s="5">
        <f>DetailTicketJuilletAout2021[[#This Row],[Qte]]*(DetailTicketJuilletAout2021[[#This Row],[PrixUnit]]*(1-DetailTicketJuilletAout2021[[#This Row],[Remise%]]))</f>
        <v>12.41</v>
      </c>
    </row>
    <row r="3135" spans="1:6" x14ac:dyDescent="0.25">
      <c r="A3135">
        <v>22412</v>
      </c>
      <c r="B3135">
        <v>2650</v>
      </c>
      <c r="C3135">
        <v>8.5399999999999991</v>
      </c>
      <c r="D3135">
        <v>4</v>
      </c>
      <c r="E3135">
        <v>0.25</v>
      </c>
      <c r="F3135" s="5">
        <f>DetailTicketJuilletAout2021[[#This Row],[Qte]]*(DetailTicketJuilletAout2021[[#This Row],[PrixUnit]]*(1-DetailTicketJuilletAout2021[[#This Row],[Remise%]]))</f>
        <v>25.619999999999997</v>
      </c>
    </row>
    <row r="3136" spans="1:6" x14ac:dyDescent="0.25">
      <c r="A3136">
        <v>22413</v>
      </c>
      <c r="B3136">
        <v>16</v>
      </c>
      <c r="C3136">
        <v>10.67</v>
      </c>
      <c r="D3136">
        <v>4</v>
      </c>
      <c r="E3136">
        <v>0</v>
      </c>
      <c r="F3136" s="5">
        <f>DetailTicketJuilletAout2021[[#This Row],[Qte]]*(DetailTicketJuilletAout2021[[#This Row],[PrixUnit]]*(1-DetailTicketJuilletAout2021[[#This Row],[Remise%]]))</f>
        <v>42.68</v>
      </c>
    </row>
    <row r="3137" spans="1:6" x14ac:dyDescent="0.25">
      <c r="A3137">
        <v>22413</v>
      </c>
      <c r="B3137">
        <v>62</v>
      </c>
      <c r="C3137">
        <v>30.03</v>
      </c>
      <c r="D3137">
        <v>4</v>
      </c>
      <c r="E3137">
        <v>0</v>
      </c>
      <c r="F3137" s="5">
        <f>DetailTicketJuilletAout2021[[#This Row],[Qte]]*(DetailTicketJuilletAout2021[[#This Row],[PrixUnit]]*(1-DetailTicketJuilletAout2021[[#This Row],[Remise%]]))</f>
        <v>120.12</v>
      </c>
    </row>
    <row r="3138" spans="1:6" x14ac:dyDescent="0.25">
      <c r="A3138">
        <v>22414</v>
      </c>
      <c r="B3138">
        <v>32</v>
      </c>
      <c r="C3138">
        <v>24.39</v>
      </c>
      <c r="D3138">
        <v>3</v>
      </c>
      <c r="E3138">
        <v>0.05</v>
      </c>
      <c r="F3138" s="5">
        <f>DetailTicketJuilletAout2021[[#This Row],[Qte]]*(DetailTicketJuilletAout2021[[#This Row],[PrixUnit]]*(1-DetailTicketJuilletAout2021[[#This Row],[Remise%]]))</f>
        <v>69.511499999999998</v>
      </c>
    </row>
    <row r="3139" spans="1:6" x14ac:dyDescent="0.25">
      <c r="A3139">
        <v>22414</v>
      </c>
      <c r="B3139">
        <v>35</v>
      </c>
      <c r="C3139">
        <v>13.72</v>
      </c>
      <c r="D3139">
        <v>3</v>
      </c>
      <c r="E3139">
        <v>0.05</v>
      </c>
      <c r="F3139" s="5">
        <f>DetailTicketJuilletAout2021[[#This Row],[Qte]]*(DetailTicketJuilletAout2021[[#This Row],[PrixUnit]]*(1-DetailTicketJuilletAout2021[[#This Row],[Remise%]]))</f>
        <v>39.102000000000004</v>
      </c>
    </row>
    <row r="3140" spans="1:6" x14ac:dyDescent="0.25">
      <c r="A3140">
        <v>22414</v>
      </c>
      <c r="B3140">
        <v>44</v>
      </c>
      <c r="C3140">
        <v>11.89</v>
      </c>
      <c r="D3140">
        <v>2</v>
      </c>
      <c r="E3140">
        <v>0</v>
      </c>
      <c r="F3140" s="5">
        <f>DetailTicketJuilletAout2021[[#This Row],[Qte]]*(DetailTicketJuilletAout2021[[#This Row],[PrixUnit]]*(1-DetailTicketJuilletAout2021[[#This Row],[Remise%]]))</f>
        <v>23.78</v>
      </c>
    </row>
    <row r="3141" spans="1:6" x14ac:dyDescent="0.25">
      <c r="A3141">
        <v>22414</v>
      </c>
      <c r="B3141">
        <v>52</v>
      </c>
      <c r="C3141">
        <v>4.2699999999999996</v>
      </c>
      <c r="D3141">
        <v>4</v>
      </c>
      <c r="E3141">
        <v>0</v>
      </c>
      <c r="F3141" s="5">
        <f>DetailTicketJuilletAout2021[[#This Row],[Qte]]*(DetailTicketJuilletAout2021[[#This Row],[PrixUnit]]*(1-DetailTicketJuilletAout2021[[#This Row],[Remise%]]))</f>
        <v>17.079999999999998</v>
      </c>
    </row>
    <row r="3142" spans="1:6" x14ac:dyDescent="0.25">
      <c r="A3142">
        <v>22414</v>
      </c>
      <c r="B3142">
        <v>68</v>
      </c>
      <c r="C3142">
        <v>7.62</v>
      </c>
      <c r="D3142">
        <v>4</v>
      </c>
      <c r="E3142">
        <v>0</v>
      </c>
      <c r="F3142" s="5">
        <f>DetailTicketJuilletAout2021[[#This Row],[Qte]]*(DetailTicketJuilletAout2021[[#This Row],[PrixUnit]]*(1-DetailTicketJuilletAout2021[[#This Row],[Remise%]]))</f>
        <v>30.48</v>
      </c>
    </row>
    <row r="3143" spans="1:6" x14ac:dyDescent="0.25">
      <c r="A3143">
        <v>22414</v>
      </c>
      <c r="B3143">
        <v>1448</v>
      </c>
      <c r="C3143">
        <v>9.77</v>
      </c>
      <c r="D3143">
        <v>1</v>
      </c>
      <c r="E3143">
        <v>0</v>
      </c>
      <c r="F3143" s="5">
        <f>DetailTicketJuilletAout2021[[#This Row],[Qte]]*(DetailTicketJuilletAout2021[[#This Row],[PrixUnit]]*(1-DetailTicketJuilletAout2021[[#This Row],[Remise%]]))</f>
        <v>9.77</v>
      </c>
    </row>
    <row r="3144" spans="1:6" x14ac:dyDescent="0.25">
      <c r="A3144">
        <v>22415</v>
      </c>
      <c r="B3144">
        <v>24</v>
      </c>
      <c r="C3144">
        <v>2.74</v>
      </c>
      <c r="D3144">
        <v>4</v>
      </c>
      <c r="E3144">
        <v>0.05</v>
      </c>
      <c r="F3144" s="5">
        <f>DetailTicketJuilletAout2021[[#This Row],[Qte]]*(DetailTicketJuilletAout2021[[#This Row],[PrixUnit]]*(1-DetailTicketJuilletAout2021[[#This Row],[Remise%]]))</f>
        <v>10.412000000000001</v>
      </c>
    </row>
    <row r="3145" spans="1:6" x14ac:dyDescent="0.25">
      <c r="A3145">
        <v>22415</v>
      </c>
      <c r="B3145">
        <v>34</v>
      </c>
      <c r="C3145">
        <v>8.5399999999999991</v>
      </c>
      <c r="D3145">
        <v>4</v>
      </c>
      <c r="E3145">
        <v>0.05</v>
      </c>
      <c r="F3145" s="5">
        <f>DetailTicketJuilletAout2021[[#This Row],[Qte]]*(DetailTicketJuilletAout2021[[#This Row],[PrixUnit]]*(1-DetailTicketJuilletAout2021[[#This Row],[Remise%]]))</f>
        <v>32.451999999999998</v>
      </c>
    </row>
    <row r="3146" spans="1:6" x14ac:dyDescent="0.25">
      <c r="A3146">
        <v>22415</v>
      </c>
      <c r="B3146">
        <v>36</v>
      </c>
      <c r="C3146">
        <v>11.59</v>
      </c>
      <c r="D3146">
        <v>3</v>
      </c>
      <c r="E3146">
        <v>0.05</v>
      </c>
      <c r="F3146" s="5">
        <f>DetailTicketJuilletAout2021[[#This Row],[Qte]]*(DetailTicketJuilletAout2021[[#This Row],[PrixUnit]]*(1-DetailTicketJuilletAout2021[[#This Row],[Remise%]]))</f>
        <v>33.031499999999994</v>
      </c>
    </row>
    <row r="3147" spans="1:6" x14ac:dyDescent="0.25">
      <c r="A3147">
        <v>22416</v>
      </c>
      <c r="B3147">
        <v>28</v>
      </c>
      <c r="C3147">
        <v>27.75</v>
      </c>
      <c r="D3147">
        <v>4</v>
      </c>
      <c r="E3147">
        <v>0</v>
      </c>
      <c r="F3147" s="5">
        <f>DetailTicketJuilletAout2021[[#This Row],[Qte]]*(DetailTicketJuilletAout2021[[#This Row],[PrixUnit]]*(1-DetailTicketJuilletAout2021[[#This Row],[Remise%]]))</f>
        <v>111</v>
      </c>
    </row>
    <row r="3148" spans="1:6" x14ac:dyDescent="0.25">
      <c r="A3148">
        <v>22416</v>
      </c>
      <c r="B3148">
        <v>44</v>
      </c>
      <c r="C3148">
        <v>11.89</v>
      </c>
      <c r="D3148">
        <v>4</v>
      </c>
      <c r="E3148">
        <v>0.05</v>
      </c>
      <c r="F3148" s="5">
        <f>DetailTicketJuilletAout2021[[#This Row],[Qte]]*(DetailTicketJuilletAout2021[[#This Row],[PrixUnit]]*(1-DetailTicketJuilletAout2021[[#This Row],[Remise%]]))</f>
        <v>45.182000000000002</v>
      </c>
    </row>
    <row r="3149" spans="1:6" x14ac:dyDescent="0.25">
      <c r="A3149">
        <v>22417</v>
      </c>
      <c r="B3149">
        <v>20</v>
      </c>
      <c r="C3149">
        <v>61.74</v>
      </c>
      <c r="D3149">
        <v>3</v>
      </c>
      <c r="E3149">
        <v>0</v>
      </c>
      <c r="F3149" s="5">
        <f>DetailTicketJuilletAout2021[[#This Row],[Qte]]*(DetailTicketJuilletAout2021[[#This Row],[PrixUnit]]*(1-DetailTicketJuilletAout2021[[#This Row],[Remise%]]))</f>
        <v>185.22</v>
      </c>
    </row>
    <row r="3150" spans="1:6" x14ac:dyDescent="0.25">
      <c r="A3150">
        <v>22417</v>
      </c>
      <c r="B3150">
        <v>28</v>
      </c>
      <c r="C3150">
        <v>34.76</v>
      </c>
      <c r="D3150">
        <v>3</v>
      </c>
      <c r="E3150">
        <v>0</v>
      </c>
      <c r="F3150" s="5">
        <f>DetailTicketJuilletAout2021[[#This Row],[Qte]]*(DetailTicketJuilletAout2021[[#This Row],[PrixUnit]]*(1-DetailTicketJuilletAout2021[[#This Row],[Remise%]]))</f>
        <v>104.28</v>
      </c>
    </row>
    <row r="3151" spans="1:6" x14ac:dyDescent="0.25">
      <c r="A3151">
        <v>22417</v>
      </c>
      <c r="B3151">
        <v>56</v>
      </c>
      <c r="C3151">
        <v>28.97</v>
      </c>
      <c r="D3151">
        <v>4</v>
      </c>
      <c r="E3151">
        <v>0</v>
      </c>
      <c r="F3151" s="5">
        <f>DetailTicketJuilletAout2021[[#This Row],[Qte]]*(DetailTicketJuilletAout2021[[#This Row],[PrixUnit]]*(1-DetailTicketJuilletAout2021[[#This Row],[Remise%]]))</f>
        <v>115.88</v>
      </c>
    </row>
    <row r="3152" spans="1:6" x14ac:dyDescent="0.25">
      <c r="A3152">
        <v>22417</v>
      </c>
      <c r="B3152">
        <v>65</v>
      </c>
      <c r="C3152">
        <v>16.010000000000002</v>
      </c>
      <c r="D3152">
        <v>3</v>
      </c>
      <c r="E3152">
        <v>0</v>
      </c>
      <c r="F3152" s="5">
        <f>DetailTicketJuilletAout2021[[#This Row],[Qte]]*(DetailTicketJuilletAout2021[[#This Row],[PrixUnit]]*(1-DetailTicketJuilletAout2021[[#This Row],[Remise%]]))</f>
        <v>48.03</v>
      </c>
    </row>
    <row r="3153" spans="1:6" x14ac:dyDescent="0.25">
      <c r="A3153">
        <v>22417</v>
      </c>
      <c r="B3153">
        <v>75</v>
      </c>
      <c r="C3153">
        <v>5.95</v>
      </c>
      <c r="D3153">
        <v>4</v>
      </c>
      <c r="E3153">
        <v>0</v>
      </c>
      <c r="F3153" s="5">
        <f>DetailTicketJuilletAout2021[[#This Row],[Qte]]*(DetailTicketJuilletAout2021[[#This Row],[PrixUnit]]*(1-DetailTicketJuilletAout2021[[#This Row],[Remise%]]))</f>
        <v>23.8</v>
      </c>
    </row>
    <row r="3154" spans="1:6" x14ac:dyDescent="0.25">
      <c r="A3154">
        <v>22418</v>
      </c>
      <c r="B3154">
        <v>7</v>
      </c>
      <c r="C3154">
        <v>22.87</v>
      </c>
      <c r="D3154">
        <v>4</v>
      </c>
      <c r="E3154">
        <v>0</v>
      </c>
      <c r="F3154" s="5">
        <f>DetailTicketJuilletAout2021[[#This Row],[Qte]]*(DetailTicketJuilletAout2021[[#This Row],[PrixUnit]]*(1-DetailTicketJuilletAout2021[[#This Row],[Remise%]]))</f>
        <v>91.48</v>
      </c>
    </row>
    <row r="3155" spans="1:6" x14ac:dyDescent="0.25">
      <c r="A3155">
        <v>22418</v>
      </c>
      <c r="B3155">
        <v>35</v>
      </c>
      <c r="C3155">
        <v>13.72</v>
      </c>
      <c r="D3155">
        <v>3</v>
      </c>
      <c r="E3155">
        <v>0</v>
      </c>
      <c r="F3155" s="5">
        <f>DetailTicketJuilletAout2021[[#This Row],[Qte]]*(DetailTicketJuilletAout2021[[#This Row],[PrixUnit]]*(1-DetailTicketJuilletAout2021[[#This Row],[Remise%]]))</f>
        <v>41.160000000000004</v>
      </c>
    </row>
    <row r="3156" spans="1:6" x14ac:dyDescent="0.25">
      <c r="A3156">
        <v>22418</v>
      </c>
      <c r="B3156">
        <v>62</v>
      </c>
      <c r="C3156">
        <v>37.5</v>
      </c>
      <c r="D3156">
        <v>3</v>
      </c>
      <c r="E3156">
        <v>0</v>
      </c>
      <c r="F3156" s="5">
        <f>DetailTicketJuilletAout2021[[#This Row],[Qte]]*(DetailTicketJuilletAout2021[[#This Row],[PrixUnit]]*(1-DetailTicketJuilletAout2021[[#This Row],[Remise%]]))</f>
        <v>112.5</v>
      </c>
    </row>
    <row r="3157" spans="1:6" x14ac:dyDescent="0.25">
      <c r="A3157">
        <v>22419</v>
      </c>
      <c r="B3157">
        <v>56</v>
      </c>
      <c r="C3157">
        <v>28.97</v>
      </c>
      <c r="D3157">
        <v>3</v>
      </c>
      <c r="E3157">
        <v>0</v>
      </c>
      <c r="F3157" s="5">
        <f>DetailTicketJuilletAout2021[[#This Row],[Qte]]*(DetailTicketJuilletAout2021[[#This Row],[PrixUnit]]*(1-DetailTicketJuilletAout2021[[#This Row],[Remise%]]))</f>
        <v>86.91</v>
      </c>
    </row>
    <row r="3158" spans="1:6" x14ac:dyDescent="0.25">
      <c r="A3158">
        <v>22420</v>
      </c>
      <c r="B3158">
        <v>2</v>
      </c>
      <c r="C3158">
        <v>14.48</v>
      </c>
      <c r="D3158">
        <v>3</v>
      </c>
      <c r="E3158">
        <v>0.25</v>
      </c>
      <c r="F3158" s="5">
        <f>DetailTicketJuilletAout2021[[#This Row],[Qte]]*(DetailTicketJuilletAout2021[[#This Row],[PrixUnit]]*(1-DetailTicketJuilletAout2021[[#This Row],[Remise%]]))</f>
        <v>32.58</v>
      </c>
    </row>
    <row r="3159" spans="1:6" x14ac:dyDescent="0.25">
      <c r="A3159">
        <v>22420</v>
      </c>
      <c r="B3159">
        <v>17</v>
      </c>
      <c r="C3159">
        <v>29.73</v>
      </c>
      <c r="D3159">
        <v>3</v>
      </c>
      <c r="E3159">
        <v>0.25</v>
      </c>
      <c r="F3159" s="5">
        <f>DetailTicketJuilletAout2021[[#This Row],[Qte]]*(DetailTicketJuilletAout2021[[#This Row],[PrixUnit]]*(1-DetailTicketJuilletAout2021[[#This Row],[Remise%]]))</f>
        <v>66.892499999999998</v>
      </c>
    </row>
    <row r="3160" spans="1:6" x14ac:dyDescent="0.25">
      <c r="A3160">
        <v>22420</v>
      </c>
      <c r="B3160">
        <v>47</v>
      </c>
      <c r="C3160">
        <v>7.32</v>
      </c>
      <c r="D3160">
        <v>4</v>
      </c>
      <c r="E3160">
        <v>0.25</v>
      </c>
      <c r="F3160" s="5">
        <f>DetailTicketJuilletAout2021[[#This Row],[Qte]]*(DetailTicketJuilletAout2021[[#This Row],[PrixUnit]]*(1-DetailTicketJuilletAout2021[[#This Row],[Remise%]]))</f>
        <v>21.96</v>
      </c>
    </row>
    <row r="3161" spans="1:6" x14ac:dyDescent="0.25">
      <c r="A3161">
        <v>22420</v>
      </c>
      <c r="B3161">
        <v>56</v>
      </c>
      <c r="C3161">
        <v>28.97</v>
      </c>
      <c r="D3161">
        <v>4</v>
      </c>
      <c r="E3161">
        <v>0.25</v>
      </c>
      <c r="F3161" s="5">
        <f>DetailTicketJuilletAout2021[[#This Row],[Qte]]*(DetailTicketJuilletAout2021[[#This Row],[PrixUnit]]*(1-DetailTicketJuilletAout2021[[#This Row],[Remise%]]))</f>
        <v>86.91</v>
      </c>
    </row>
    <row r="3162" spans="1:6" x14ac:dyDescent="0.25">
      <c r="A3162">
        <v>22420</v>
      </c>
      <c r="B3162">
        <v>58</v>
      </c>
      <c r="C3162">
        <v>10.06</v>
      </c>
      <c r="D3162">
        <v>4</v>
      </c>
      <c r="E3162">
        <v>0.25</v>
      </c>
      <c r="F3162" s="5">
        <f>DetailTicketJuilletAout2021[[#This Row],[Qte]]*(DetailTicketJuilletAout2021[[#This Row],[PrixUnit]]*(1-DetailTicketJuilletAout2021[[#This Row],[Remise%]]))</f>
        <v>30.18</v>
      </c>
    </row>
    <row r="3163" spans="1:6" x14ac:dyDescent="0.25">
      <c r="A3163">
        <v>22421</v>
      </c>
      <c r="B3163">
        <v>14</v>
      </c>
      <c r="C3163">
        <v>17.68</v>
      </c>
      <c r="D3163">
        <v>4</v>
      </c>
      <c r="E3163">
        <v>0.15</v>
      </c>
      <c r="F3163" s="5">
        <f>DetailTicketJuilletAout2021[[#This Row],[Qte]]*(DetailTicketJuilletAout2021[[#This Row],[PrixUnit]]*(1-DetailTicketJuilletAout2021[[#This Row],[Remise%]]))</f>
        <v>60.111999999999995</v>
      </c>
    </row>
    <row r="3164" spans="1:6" x14ac:dyDescent="0.25">
      <c r="A3164">
        <v>22421</v>
      </c>
      <c r="B3164">
        <v>45</v>
      </c>
      <c r="C3164">
        <v>7.32</v>
      </c>
      <c r="D3164">
        <v>3</v>
      </c>
      <c r="E3164">
        <v>0.15</v>
      </c>
      <c r="F3164" s="5">
        <f>DetailTicketJuilletAout2021[[#This Row],[Qte]]*(DetailTicketJuilletAout2021[[#This Row],[PrixUnit]]*(1-DetailTicketJuilletAout2021[[#This Row],[Remise%]]))</f>
        <v>18.666</v>
      </c>
    </row>
    <row r="3165" spans="1:6" x14ac:dyDescent="0.25">
      <c r="A3165">
        <v>22421</v>
      </c>
      <c r="B3165">
        <v>59</v>
      </c>
      <c r="C3165">
        <v>41.92</v>
      </c>
      <c r="D3165">
        <v>3</v>
      </c>
      <c r="E3165">
        <v>0.15</v>
      </c>
      <c r="F3165" s="5">
        <f>DetailTicketJuilletAout2021[[#This Row],[Qte]]*(DetailTicketJuilletAout2021[[#This Row],[PrixUnit]]*(1-DetailTicketJuilletAout2021[[#This Row],[Remise%]]))</f>
        <v>106.89599999999999</v>
      </c>
    </row>
    <row r="3166" spans="1:6" x14ac:dyDescent="0.25">
      <c r="A3166">
        <v>22422</v>
      </c>
      <c r="B3166">
        <v>19</v>
      </c>
      <c r="C3166">
        <v>7.01</v>
      </c>
      <c r="D3166">
        <v>4</v>
      </c>
      <c r="E3166">
        <v>0.05</v>
      </c>
      <c r="F3166" s="5">
        <f>DetailTicketJuilletAout2021[[#This Row],[Qte]]*(DetailTicketJuilletAout2021[[#This Row],[PrixUnit]]*(1-DetailTicketJuilletAout2021[[#This Row],[Remise%]]))</f>
        <v>26.637999999999998</v>
      </c>
    </row>
    <row r="3167" spans="1:6" x14ac:dyDescent="0.25">
      <c r="A3167">
        <v>22422</v>
      </c>
      <c r="B3167">
        <v>75</v>
      </c>
      <c r="C3167">
        <v>5.95</v>
      </c>
      <c r="D3167">
        <v>3</v>
      </c>
      <c r="E3167">
        <v>0.05</v>
      </c>
      <c r="F3167" s="5">
        <f>DetailTicketJuilletAout2021[[#This Row],[Qte]]*(DetailTicketJuilletAout2021[[#This Row],[PrixUnit]]*(1-DetailTicketJuilletAout2021[[#This Row],[Remise%]]))</f>
        <v>16.9575</v>
      </c>
    </row>
    <row r="3168" spans="1:6" x14ac:dyDescent="0.25">
      <c r="A3168">
        <v>22423</v>
      </c>
      <c r="B3168">
        <v>7</v>
      </c>
      <c r="C3168">
        <v>22.87</v>
      </c>
      <c r="D3168">
        <v>4</v>
      </c>
      <c r="E3168">
        <v>0.15</v>
      </c>
      <c r="F3168" s="5">
        <f>DetailTicketJuilletAout2021[[#This Row],[Qte]]*(DetailTicketJuilletAout2021[[#This Row],[PrixUnit]]*(1-DetailTicketJuilletAout2021[[#This Row],[Remise%]]))</f>
        <v>77.757999999999996</v>
      </c>
    </row>
    <row r="3169" spans="1:6" x14ac:dyDescent="0.25">
      <c r="A3169">
        <v>22423</v>
      </c>
      <c r="B3169">
        <v>56</v>
      </c>
      <c r="C3169">
        <v>28.97</v>
      </c>
      <c r="D3169">
        <v>3</v>
      </c>
      <c r="E3169">
        <v>0.15</v>
      </c>
      <c r="F3169" s="5">
        <f>DetailTicketJuilletAout2021[[#This Row],[Qte]]*(DetailTicketJuilletAout2021[[#This Row],[PrixUnit]]*(1-DetailTicketJuilletAout2021[[#This Row],[Remise%]]))</f>
        <v>73.873499999999993</v>
      </c>
    </row>
    <row r="3170" spans="1:6" x14ac:dyDescent="0.25">
      <c r="A3170">
        <v>22424</v>
      </c>
      <c r="B3170">
        <v>22</v>
      </c>
      <c r="C3170">
        <v>16.010000000000002</v>
      </c>
      <c r="D3170">
        <v>3</v>
      </c>
      <c r="E3170">
        <v>0</v>
      </c>
      <c r="F3170" s="5">
        <f>DetailTicketJuilletAout2021[[#This Row],[Qte]]*(DetailTicketJuilletAout2021[[#This Row],[PrixUnit]]*(1-DetailTicketJuilletAout2021[[#This Row],[Remise%]]))</f>
        <v>48.03</v>
      </c>
    </row>
    <row r="3171" spans="1:6" x14ac:dyDescent="0.25">
      <c r="A3171">
        <v>22425</v>
      </c>
      <c r="B3171">
        <v>52</v>
      </c>
      <c r="C3171">
        <v>5.34</v>
      </c>
      <c r="D3171">
        <v>3</v>
      </c>
      <c r="E3171">
        <v>0.2</v>
      </c>
      <c r="F3171" s="5">
        <f>DetailTicketJuilletAout2021[[#This Row],[Qte]]*(DetailTicketJuilletAout2021[[#This Row],[PrixUnit]]*(1-DetailTicketJuilletAout2021[[#This Row],[Remise%]]))</f>
        <v>12.816000000000001</v>
      </c>
    </row>
    <row r="3172" spans="1:6" x14ac:dyDescent="0.25">
      <c r="A3172">
        <v>22426</v>
      </c>
      <c r="B3172">
        <v>17</v>
      </c>
      <c r="C3172">
        <v>29.73</v>
      </c>
      <c r="D3172">
        <v>4</v>
      </c>
      <c r="E3172">
        <v>0</v>
      </c>
      <c r="F3172" s="5">
        <f>DetailTicketJuilletAout2021[[#This Row],[Qte]]*(DetailTicketJuilletAout2021[[#This Row],[PrixUnit]]*(1-DetailTicketJuilletAout2021[[#This Row],[Remise%]]))</f>
        <v>118.92</v>
      </c>
    </row>
    <row r="3173" spans="1:6" x14ac:dyDescent="0.25">
      <c r="A3173">
        <v>22426</v>
      </c>
      <c r="B3173">
        <v>33</v>
      </c>
      <c r="C3173">
        <v>1.83</v>
      </c>
      <c r="D3173">
        <v>4</v>
      </c>
      <c r="E3173">
        <v>0</v>
      </c>
      <c r="F3173" s="5">
        <f>DetailTicketJuilletAout2021[[#This Row],[Qte]]*(DetailTicketJuilletAout2021[[#This Row],[PrixUnit]]*(1-DetailTicketJuilletAout2021[[#This Row],[Remise%]]))</f>
        <v>7.32</v>
      </c>
    </row>
    <row r="3174" spans="1:6" x14ac:dyDescent="0.25">
      <c r="A3174">
        <v>22427</v>
      </c>
      <c r="B3174">
        <v>62</v>
      </c>
      <c r="C3174">
        <v>37.5</v>
      </c>
      <c r="D3174">
        <v>4</v>
      </c>
      <c r="E3174">
        <v>0</v>
      </c>
      <c r="F3174" s="5">
        <f>DetailTicketJuilletAout2021[[#This Row],[Qte]]*(DetailTicketJuilletAout2021[[#This Row],[PrixUnit]]*(1-DetailTicketJuilletAout2021[[#This Row],[Remise%]]))</f>
        <v>150</v>
      </c>
    </row>
    <row r="3175" spans="1:6" x14ac:dyDescent="0.25">
      <c r="A3175">
        <v>22428</v>
      </c>
      <c r="B3175">
        <v>12</v>
      </c>
      <c r="C3175">
        <v>28.97</v>
      </c>
      <c r="D3175">
        <v>3</v>
      </c>
      <c r="E3175">
        <v>0.05</v>
      </c>
      <c r="F3175" s="5">
        <f>DetailTicketJuilletAout2021[[#This Row],[Qte]]*(DetailTicketJuilletAout2021[[#This Row],[PrixUnit]]*(1-DetailTicketJuilletAout2021[[#This Row],[Remise%]]))</f>
        <v>82.564499999999981</v>
      </c>
    </row>
    <row r="3176" spans="1:6" x14ac:dyDescent="0.25">
      <c r="A3176">
        <v>22428</v>
      </c>
      <c r="B3176">
        <v>32</v>
      </c>
      <c r="C3176">
        <v>24.39</v>
      </c>
      <c r="D3176">
        <v>4</v>
      </c>
      <c r="E3176">
        <v>0.05</v>
      </c>
      <c r="F3176" s="5">
        <f>DetailTicketJuilletAout2021[[#This Row],[Qte]]*(DetailTicketJuilletAout2021[[#This Row],[PrixUnit]]*(1-DetailTicketJuilletAout2021[[#This Row],[Remise%]]))</f>
        <v>92.682000000000002</v>
      </c>
    </row>
    <row r="3177" spans="1:6" x14ac:dyDescent="0.25">
      <c r="A3177">
        <v>22428</v>
      </c>
      <c r="B3177">
        <v>35</v>
      </c>
      <c r="C3177">
        <v>13.72</v>
      </c>
      <c r="D3177">
        <v>4</v>
      </c>
      <c r="E3177">
        <v>0.05</v>
      </c>
      <c r="F3177" s="5">
        <f>DetailTicketJuilletAout2021[[#This Row],[Qte]]*(DetailTicketJuilletAout2021[[#This Row],[PrixUnit]]*(1-DetailTicketJuilletAout2021[[#This Row],[Remise%]]))</f>
        <v>52.136000000000003</v>
      </c>
    </row>
    <row r="3178" spans="1:6" x14ac:dyDescent="0.25">
      <c r="A3178">
        <v>22429</v>
      </c>
      <c r="B3178">
        <v>2</v>
      </c>
      <c r="C3178">
        <v>11.59</v>
      </c>
      <c r="D3178">
        <v>3</v>
      </c>
      <c r="E3178">
        <v>0</v>
      </c>
      <c r="F3178" s="5">
        <f>DetailTicketJuilletAout2021[[#This Row],[Qte]]*(DetailTicketJuilletAout2021[[#This Row],[PrixUnit]]*(1-DetailTicketJuilletAout2021[[#This Row],[Remise%]]))</f>
        <v>34.769999999999996</v>
      </c>
    </row>
    <row r="3179" spans="1:6" x14ac:dyDescent="0.25">
      <c r="A3179">
        <v>22429</v>
      </c>
      <c r="B3179">
        <v>41</v>
      </c>
      <c r="C3179">
        <v>5.79</v>
      </c>
      <c r="D3179">
        <v>3</v>
      </c>
      <c r="E3179">
        <v>0.15</v>
      </c>
      <c r="F3179" s="5">
        <f>DetailTicketJuilletAout2021[[#This Row],[Qte]]*(DetailTicketJuilletAout2021[[#This Row],[PrixUnit]]*(1-DetailTicketJuilletAout2021[[#This Row],[Remise%]]))</f>
        <v>14.7645</v>
      </c>
    </row>
    <row r="3180" spans="1:6" x14ac:dyDescent="0.25">
      <c r="A3180">
        <v>22430</v>
      </c>
      <c r="B3180">
        <v>9</v>
      </c>
      <c r="C3180">
        <v>59.15</v>
      </c>
      <c r="D3180">
        <v>3</v>
      </c>
      <c r="E3180">
        <v>0.1</v>
      </c>
      <c r="F3180" s="5">
        <f>DetailTicketJuilletAout2021[[#This Row],[Qte]]*(DetailTicketJuilletAout2021[[#This Row],[PrixUnit]]*(1-DetailTicketJuilletAout2021[[#This Row],[Remise%]]))</f>
        <v>159.70499999999998</v>
      </c>
    </row>
    <row r="3181" spans="1:6" x14ac:dyDescent="0.25">
      <c r="A3181">
        <v>22430</v>
      </c>
      <c r="B3181">
        <v>13</v>
      </c>
      <c r="C3181">
        <v>3.66</v>
      </c>
      <c r="D3181">
        <v>4</v>
      </c>
      <c r="E3181">
        <v>0.1</v>
      </c>
      <c r="F3181" s="5">
        <f>DetailTicketJuilletAout2021[[#This Row],[Qte]]*(DetailTicketJuilletAout2021[[#This Row],[PrixUnit]]*(1-DetailTicketJuilletAout2021[[#This Row],[Remise%]]))</f>
        <v>13.176</v>
      </c>
    </row>
    <row r="3182" spans="1:6" x14ac:dyDescent="0.25">
      <c r="A3182">
        <v>22430</v>
      </c>
      <c r="B3182">
        <v>70</v>
      </c>
      <c r="C3182">
        <v>9.15</v>
      </c>
      <c r="D3182">
        <v>4</v>
      </c>
      <c r="E3182">
        <v>0.1</v>
      </c>
      <c r="F3182" s="5">
        <f>DetailTicketJuilletAout2021[[#This Row],[Qte]]*(DetailTicketJuilletAout2021[[#This Row],[PrixUnit]]*(1-DetailTicketJuilletAout2021[[#This Row],[Remise%]]))</f>
        <v>32.940000000000005</v>
      </c>
    </row>
    <row r="3183" spans="1:6" x14ac:dyDescent="0.25">
      <c r="A3183">
        <v>22430</v>
      </c>
      <c r="B3183">
        <v>73</v>
      </c>
      <c r="C3183">
        <v>9.15</v>
      </c>
      <c r="D3183">
        <v>3</v>
      </c>
      <c r="E3183">
        <v>0.1</v>
      </c>
      <c r="F3183" s="5">
        <f>DetailTicketJuilletAout2021[[#This Row],[Qte]]*(DetailTicketJuilletAout2021[[#This Row],[PrixUnit]]*(1-DetailTicketJuilletAout2021[[#This Row],[Remise%]]))</f>
        <v>24.705000000000005</v>
      </c>
    </row>
    <row r="3184" spans="1:6" x14ac:dyDescent="0.25">
      <c r="A3184">
        <v>22431</v>
      </c>
      <c r="B3184">
        <v>16</v>
      </c>
      <c r="C3184">
        <v>10.67</v>
      </c>
      <c r="D3184">
        <v>3</v>
      </c>
      <c r="E3184">
        <v>0.2</v>
      </c>
      <c r="F3184" s="5">
        <f>DetailTicketJuilletAout2021[[#This Row],[Qte]]*(DetailTicketJuilletAout2021[[#This Row],[PrixUnit]]*(1-DetailTicketJuilletAout2021[[#This Row],[Remise%]]))</f>
        <v>25.607999999999997</v>
      </c>
    </row>
    <row r="3185" spans="1:6" x14ac:dyDescent="0.25">
      <c r="A3185">
        <v>22431</v>
      </c>
      <c r="B3185">
        <v>33</v>
      </c>
      <c r="C3185">
        <v>1.52</v>
      </c>
      <c r="D3185">
        <v>3</v>
      </c>
      <c r="E3185">
        <v>0.2</v>
      </c>
      <c r="F3185" s="5">
        <f>DetailTicketJuilletAout2021[[#This Row],[Qte]]*(DetailTicketJuilletAout2021[[#This Row],[PrixUnit]]*(1-DetailTicketJuilletAout2021[[#This Row],[Remise%]]))</f>
        <v>3.6480000000000006</v>
      </c>
    </row>
    <row r="3186" spans="1:6" x14ac:dyDescent="0.25">
      <c r="A3186">
        <v>22431</v>
      </c>
      <c r="B3186">
        <v>46</v>
      </c>
      <c r="C3186">
        <v>7.32</v>
      </c>
      <c r="D3186">
        <v>4</v>
      </c>
      <c r="E3186">
        <v>0.2</v>
      </c>
      <c r="F3186" s="5">
        <f>DetailTicketJuilletAout2021[[#This Row],[Qte]]*(DetailTicketJuilletAout2021[[#This Row],[PrixUnit]]*(1-DetailTicketJuilletAout2021[[#This Row],[Remise%]]))</f>
        <v>23.424000000000003</v>
      </c>
    </row>
    <row r="3187" spans="1:6" x14ac:dyDescent="0.25">
      <c r="A3187">
        <v>22432</v>
      </c>
      <c r="B3187">
        <v>21</v>
      </c>
      <c r="C3187">
        <v>6.1</v>
      </c>
      <c r="D3187">
        <v>4</v>
      </c>
      <c r="E3187">
        <v>0</v>
      </c>
      <c r="F3187" s="5">
        <f>DetailTicketJuilletAout2021[[#This Row],[Qte]]*(DetailTicketJuilletAout2021[[#This Row],[PrixUnit]]*(1-DetailTicketJuilletAout2021[[#This Row],[Remise%]]))</f>
        <v>24.4</v>
      </c>
    </row>
    <row r="3188" spans="1:6" x14ac:dyDescent="0.25">
      <c r="A3188">
        <v>22432</v>
      </c>
      <c r="B3188">
        <v>40</v>
      </c>
      <c r="C3188">
        <v>11.28</v>
      </c>
      <c r="D3188">
        <v>4</v>
      </c>
      <c r="E3188">
        <v>0</v>
      </c>
      <c r="F3188" s="5">
        <f>DetailTicketJuilletAout2021[[#This Row],[Qte]]*(DetailTicketJuilletAout2021[[#This Row],[PrixUnit]]*(1-DetailTicketJuilletAout2021[[#This Row],[Remise%]]))</f>
        <v>45.12</v>
      </c>
    </row>
    <row r="3189" spans="1:6" x14ac:dyDescent="0.25">
      <c r="A3189">
        <v>22432</v>
      </c>
      <c r="B3189">
        <v>51</v>
      </c>
      <c r="C3189">
        <v>32.32</v>
      </c>
      <c r="D3189">
        <v>4</v>
      </c>
      <c r="E3189">
        <v>0</v>
      </c>
      <c r="F3189" s="5">
        <f>DetailTicketJuilletAout2021[[#This Row],[Qte]]*(DetailTicketJuilletAout2021[[#This Row],[PrixUnit]]*(1-DetailTicketJuilletAout2021[[#This Row],[Remise%]]))</f>
        <v>129.28</v>
      </c>
    </row>
    <row r="3190" spans="1:6" x14ac:dyDescent="0.25">
      <c r="A3190">
        <v>22433</v>
      </c>
      <c r="B3190">
        <v>1</v>
      </c>
      <c r="C3190">
        <v>13.72</v>
      </c>
      <c r="D3190">
        <v>4</v>
      </c>
      <c r="E3190">
        <v>0</v>
      </c>
      <c r="F3190" s="5">
        <f>DetailTicketJuilletAout2021[[#This Row],[Qte]]*(DetailTicketJuilletAout2021[[#This Row],[PrixUnit]]*(1-DetailTicketJuilletAout2021[[#This Row],[Remise%]]))</f>
        <v>54.88</v>
      </c>
    </row>
    <row r="3191" spans="1:6" x14ac:dyDescent="0.25">
      <c r="A3191">
        <v>22433</v>
      </c>
      <c r="B3191">
        <v>31</v>
      </c>
      <c r="C3191">
        <v>9.4499999999999993</v>
      </c>
      <c r="D3191">
        <v>3</v>
      </c>
      <c r="E3191">
        <v>0</v>
      </c>
      <c r="F3191" s="5">
        <f>DetailTicketJuilletAout2021[[#This Row],[Qte]]*(DetailTicketJuilletAout2021[[#This Row],[PrixUnit]]*(1-DetailTicketJuilletAout2021[[#This Row],[Remise%]]))</f>
        <v>28.349999999999998</v>
      </c>
    </row>
    <row r="3192" spans="1:6" x14ac:dyDescent="0.25">
      <c r="A3192">
        <v>22433</v>
      </c>
      <c r="B3192">
        <v>44</v>
      </c>
      <c r="C3192">
        <v>14.79</v>
      </c>
      <c r="D3192">
        <v>3</v>
      </c>
      <c r="E3192">
        <v>0</v>
      </c>
      <c r="F3192" s="5">
        <f>DetailTicketJuilletAout2021[[#This Row],[Qte]]*(DetailTicketJuilletAout2021[[#This Row],[PrixUnit]]*(1-DetailTicketJuilletAout2021[[#This Row],[Remise%]]))</f>
        <v>44.37</v>
      </c>
    </row>
    <row r="3193" spans="1:6" x14ac:dyDescent="0.25">
      <c r="A3193">
        <v>22434</v>
      </c>
      <c r="B3193">
        <v>10</v>
      </c>
      <c r="C3193">
        <v>23.63</v>
      </c>
      <c r="D3193">
        <v>4</v>
      </c>
      <c r="E3193">
        <v>0</v>
      </c>
      <c r="F3193" s="5">
        <f>DetailTicketJuilletAout2021[[#This Row],[Qte]]*(DetailTicketJuilletAout2021[[#This Row],[PrixUnit]]*(1-DetailTicketJuilletAout2021[[#This Row],[Remise%]]))</f>
        <v>94.52</v>
      </c>
    </row>
    <row r="3194" spans="1:6" x14ac:dyDescent="0.25">
      <c r="A3194">
        <v>22434</v>
      </c>
      <c r="B3194">
        <v>19</v>
      </c>
      <c r="C3194">
        <v>7.01</v>
      </c>
      <c r="D3194">
        <v>4</v>
      </c>
      <c r="E3194">
        <v>0</v>
      </c>
      <c r="F3194" s="5">
        <f>DetailTicketJuilletAout2021[[#This Row],[Qte]]*(DetailTicketJuilletAout2021[[#This Row],[PrixUnit]]*(1-DetailTicketJuilletAout2021[[#This Row],[Remise%]]))</f>
        <v>28.04</v>
      </c>
    </row>
    <row r="3195" spans="1:6" x14ac:dyDescent="0.25">
      <c r="A3195">
        <v>22434</v>
      </c>
      <c r="B3195">
        <v>44</v>
      </c>
      <c r="C3195">
        <v>14.79</v>
      </c>
      <c r="D3195">
        <v>3</v>
      </c>
      <c r="E3195">
        <v>0</v>
      </c>
      <c r="F3195" s="5">
        <f>DetailTicketJuilletAout2021[[#This Row],[Qte]]*(DetailTicketJuilletAout2021[[#This Row],[PrixUnit]]*(1-DetailTicketJuilletAout2021[[#This Row],[Remise%]]))</f>
        <v>44.37</v>
      </c>
    </row>
    <row r="3196" spans="1:6" x14ac:dyDescent="0.25">
      <c r="A3196">
        <v>22435</v>
      </c>
      <c r="B3196">
        <v>2</v>
      </c>
      <c r="C3196">
        <v>14.48</v>
      </c>
      <c r="D3196">
        <v>4</v>
      </c>
      <c r="E3196">
        <v>0</v>
      </c>
      <c r="F3196" s="5">
        <f>DetailTicketJuilletAout2021[[#This Row],[Qte]]*(DetailTicketJuilletAout2021[[#This Row],[PrixUnit]]*(1-DetailTicketJuilletAout2021[[#This Row],[Remise%]]))</f>
        <v>57.92</v>
      </c>
    </row>
    <row r="3197" spans="1:6" x14ac:dyDescent="0.25">
      <c r="A3197">
        <v>22435</v>
      </c>
      <c r="B3197">
        <v>54</v>
      </c>
      <c r="C3197">
        <v>5.64</v>
      </c>
      <c r="D3197">
        <v>4</v>
      </c>
      <c r="E3197">
        <v>0</v>
      </c>
      <c r="F3197" s="5">
        <f>DetailTicketJuilletAout2021[[#This Row],[Qte]]*(DetailTicketJuilletAout2021[[#This Row],[PrixUnit]]*(1-DetailTicketJuilletAout2021[[#This Row],[Remise%]]))</f>
        <v>22.56</v>
      </c>
    </row>
    <row r="3198" spans="1:6" x14ac:dyDescent="0.25">
      <c r="A3198">
        <v>22435</v>
      </c>
      <c r="B3198">
        <v>68</v>
      </c>
      <c r="C3198">
        <v>9.4499999999999993</v>
      </c>
      <c r="D3198">
        <v>4</v>
      </c>
      <c r="E3198">
        <v>0</v>
      </c>
      <c r="F3198" s="5">
        <f>DetailTicketJuilletAout2021[[#This Row],[Qte]]*(DetailTicketJuilletAout2021[[#This Row],[PrixUnit]]*(1-DetailTicketJuilletAout2021[[#This Row],[Remise%]]))</f>
        <v>37.799999999999997</v>
      </c>
    </row>
    <row r="3199" spans="1:6" x14ac:dyDescent="0.25">
      <c r="A3199">
        <v>22436</v>
      </c>
      <c r="B3199">
        <v>4</v>
      </c>
      <c r="C3199">
        <v>16.77</v>
      </c>
      <c r="D3199">
        <v>3</v>
      </c>
      <c r="E3199">
        <v>0</v>
      </c>
      <c r="F3199" s="5">
        <f>DetailTicketJuilletAout2021[[#This Row],[Qte]]*(DetailTicketJuilletAout2021[[#This Row],[PrixUnit]]*(1-DetailTicketJuilletAout2021[[#This Row],[Remise%]]))</f>
        <v>50.31</v>
      </c>
    </row>
    <row r="3200" spans="1:6" x14ac:dyDescent="0.25">
      <c r="A3200">
        <v>22436</v>
      </c>
      <c r="B3200">
        <v>70</v>
      </c>
      <c r="C3200">
        <v>11.43</v>
      </c>
      <c r="D3200">
        <v>3</v>
      </c>
      <c r="E3200">
        <v>0</v>
      </c>
      <c r="F3200" s="5">
        <f>DetailTicketJuilletAout2021[[#This Row],[Qte]]*(DetailTicketJuilletAout2021[[#This Row],[PrixUnit]]*(1-DetailTicketJuilletAout2021[[#This Row],[Remise%]]))</f>
        <v>34.29</v>
      </c>
    </row>
    <row r="3201" spans="1:6" x14ac:dyDescent="0.25">
      <c r="A3201">
        <v>22436</v>
      </c>
      <c r="B3201">
        <v>74</v>
      </c>
      <c r="C3201">
        <v>7.62</v>
      </c>
      <c r="D3201">
        <v>3</v>
      </c>
      <c r="E3201">
        <v>0</v>
      </c>
      <c r="F3201" s="5">
        <f>DetailTicketJuilletAout2021[[#This Row],[Qte]]*(DetailTicketJuilletAout2021[[#This Row],[PrixUnit]]*(1-DetailTicketJuilletAout2021[[#This Row],[Remise%]]))</f>
        <v>22.86</v>
      </c>
    </row>
    <row r="3202" spans="1:6" x14ac:dyDescent="0.25">
      <c r="A3202">
        <v>22437</v>
      </c>
      <c r="B3202">
        <v>63</v>
      </c>
      <c r="C3202">
        <v>33.54</v>
      </c>
      <c r="D3202">
        <v>4</v>
      </c>
      <c r="E3202">
        <v>0</v>
      </c>
      <c r="F3202" s="5">
        <f>DetailTicketJuilletAout2021[[#This Row],[Qte]]*(DetailTicketJuilletAout2021[[#This Row],[PrixUnit]]*(1-DetailTicketJuilletAout2021[[#This Row],[Remise%]]))</f>
        <v>134.16</v>
      </c>
    </row>
    <row r="3203" spans="1:6" x14ac:dyDescent="0.25">
      <c r="A3203">
        <v>22438</v>
      </c>
      <c r="B3203">
        <v>28</v>
      </c>
      <c r="C3203">
        <v>34.76</v>
      </c>
      <c r="D3203">
        <v>3</v>
      </c>
      <c r="E3203">
        <v>0</v>
      </c>
      <c r="F3203" s="5">
        <f>DetailTicketJuilletAout2021[[#This Row],[Qte]]*(DetailTicketJuilletAout2021[[#This Row],[PrixUnit]]*(1-DetailTicketJuilletAout2021[[#This Row],[Remise%]]))</f>
        <v>104.28</v>
      </c>
    </row>
    <row r="3204" spans="1:6" x14ac:dyDescent="0.25">
      <c r="A3204">
        <v>22439</v>
      </c>
      <c r="B3204">
        <v>68</v>
      </c>
      <c r="C3204">
        <v>9.4499999999999993</v>
      </c>
      <c r="D3204">
        <v>3</v>
      </c>
      <c r="E3204">
        <v>0</v>
      </c>
      <c r="F3204" s="5">
        <f>DetailTicketJuilletAout2021[[#This Row],[Qte]]*(DetailTicketJuilletAout2021[[#This Row],[PrixUnit]]*(1-DetailTicketJuilletAout2021[[#This Row],[Remise%]]))</f>
        <v>28.349999999999998</v>
      </c>
    </row>
    <row r="3205" spans="1:6" x14ac:dyDescent="0.25">
      <c r="A3205">
        <v>22440</v>
      </c>
      <c r="B3205">
        <v>4</v>
      </c>
      <c r="C3205">
        <v>13.42</v>
      </c>
      <c r="D3205">
        <v>4</v>
      </c>
      <c r="E3205">
        <v>0.1</v>
      </c>
      <c r="F3205" s="5">
        <f>DetailTicketJuilletAout2021[[#This Row],[Qte]]*(DetailTicketJuilletAout2021[[#This Row],[PrixUnit]]*(1-DetailTicketJuilletAout2021[[#This Row],[Remise%]]))</f>
        <v>48.311999999999998</v>
      </c>
    </row>
    <row r="3206" spans="1:6" x14ac:dyDescent="0.25">
      <c r="A3206">
        <v>22441</v>
      </c>
      <c r="B3206">
        <v>28</v>
      </c>
      <c r="C3206">
        <v>27.75</v>
      </c>
      <c r="D3206">
        <v>3</v>
      </c>
      <c r="E3206">
        <v>0</v>
      </c>
      <c r="F3206" s="5">
        <f>DetailTicketJuilletAout2021[[#This Row],[Qte]]*(DetailTicketJuilletAout2021[[#This Row],[PrixUnit]]*(1-DetailTicketJuilletAout2021[[#This Row],[Remise%]]))</f>
        <v>83.25</v>
      </c>
    </row>
    <row r="3207" spans="1:6" x14ac:dyDescent="0.25">
      <c r="A3207">
        <v>22441</v>
      </c>
      <c r="B3207">
        <v>29</v>
      </c>
      <c r="C3207">
        <v>75.459999999999994</v>
      </c>
      <c r="D3207">
        <v>3</v>
      </c>
      <c r="E3207">
        <v>0</v>
      </c>
      <c r="F3207" s="5">
        <f>DetailTicketJuilletAout2021[[#This Row],[Qte]]*(DetailTicketJuilletAout2021[[#This Row],[PrixUnit]]*(1-DetailTicketJuilletAout2021[[#This Row],[Remise%]]))</f>
        <v>226.38</v>
      </c>
    </row>
    <row r="3208" spans="1:6" x14ac:dyDescent="0.25">
      <c r="A3208">
        <v>22441</v>
      </c>
      <c r="B3208">
        <v>38</v>
      </c>
      <c r="C3208">
        <v>160.68</v>
      </c>
      <c r="D3208">
        <v>4</v>
      </c>
      <c r="E3208">
        <v>0</v>
      </c>
      <c r="F3208" s="5">
        <f>DetailTicketJuilletAout2021[[#This Row],[Qte]]*(DetailTicketJuilletAout2021[[#This Row],[PrixUnit]]*(1-DetailTicketJuilletAout2021[[#This Row],[Remise%]]))</f>
        <v>642.72</v>
      </c>
    </row>
    <row r="3209" spans="1:6" x14ac:dyDescent="0.25">
      <c r="A3209">
        <v>22441</v>
      </c>
      <c r="B3209">
        <v>49</v>
      </c>
      <c r="C3209">
        <v>12.2</v>
      </c>
      <c r="D3209">
        <v>3</v>
      </c>
      <c r="E3209">
        <v>0</v>
      </c>
      <c r="F3209" s="5">
        <f>DetailTicketJuilletAout2021[[#This Row],[Qte]]*(DetailTicketJuilletAout2021[[#This Row],[PrixUnit]]*(1-DetailTicketJuilletAout2021[[#This Row],[Remise%]]))</f>
        <v>36.599999999999994</v>
      </c>
    </row>
    <row r="3210" spans="1:6" x14ac:dyDescent="0.25">
      <c r="A3210">
        <v>22441</v>
      </c>
      <c r="B3210">
        <v>54</v>
      </c>
      <c r="C3210">
        <v>4.57</v>
      </c>
      <c r="D3210">
        <v>3</v>
      </c>
      <c r="E3210">
        <v>0</v>
      </c>
      <c r="F3210" s="5">
        <f>DetailTicketJuilletAout2021[[#This Row],[Qte]]*(DetailTicketJuilletAout2021[[#This Row],[PrixUnit]]*(1-DetailTicketJuilletAout2021[[#This Row],[Remise%]]))</f>
        <v>13.71</v>
      </c>
    </row>
    <row r="3211" spans="1:6" x14ac:dyDescent="0.25">
      <c r="A3211">
        <v>22442</v>
      </c>
      <c r="B3211">
        <v>31</v>
      </c>
      <c r="C3211">
        <v>7.62</v>
      </c>
      <c r="D3211">
        <v>4</v>
      </c>
      <c r="E3211">
        <v>0.1</v>
      </c>
      <c r="F3211" s="5">
        <f>DetailTicketJuilletAout2021[[#This Row],[Qte]]*(DetailTicketJuilletAout2021[[#This Row],[PrixUnit]]*(1-DetailTicketJuilletAout2021[[#This Row],[Remise%]]))</f>
        <v>27.432000000000002</v>
      </c>
    </row>
    <row r="3212" spans="1:6" x14ac:dyDescent="0.25">
      <c r="A3212">
        <v>22442</v>
      </c>
      <c r="B3212">
        <v>35</v>
      </c>
      <c r="C3212">
        <v>10.98</v>
      </c>
      <c r="D3212">
        <v>3</v>
      </c>
      <c r="E3212">
        <v>0.1</v>
      </c>
      <c r="F3212" s="5">
        <f>DetailTicketJuilletAout2021[[#This Row],[Qte]]*(DetailTicketJuilletAout2021[[#This Row],[PrixUnit]]*(1-DetailTicketJuilletAout2021[[#This Row],[Remise%]]))</f>
        <v>29.646000000000004</v>
      </c>
    </row>
    <row r="3213" spans="1:6" x14ac:dyDescent="0.25">
      <c r="A3213">
        <v>22442</v>
      </c>
      <c r="B3213">
        <v>46</v>
      </c>
      <c r="C3213">
        <v>7.32</v>
      </c>
      <c r="D3213">
        <v>3</v>
      </c>
      <c r="E3213">
        <v>0</v>
      </c>
      <c r="F3213" s="5">
        <f>DetailTicketJuilletAout2021[[#This Row],[Qte]]*(DetailTicketJuilletAout2021[[#This Row],[PrixUnit]]*(1-DetailTicketJuilletAout2021[[#This Row],[Remise%]]))</f>
        <v>21.96</v>
      </c>
    </row>
    <row r="3214" spans="1:6" x14ac:dyDescent="0.25">
      <c r="A3214">
        <v>22442</v>
      </c>
      <c r="B3214">
        <v>72</v>
      </c>
      <c r="C3214">
        <v>21.19</v>
      </c>
      <c r="D3214">
        <v>3</v>
      </c>
      <c r="E3214">
        <v>0.1</v>
      </c>
      <c r="F3214" s="5">
        <f>DetailTicketJuilletAout2021[[#This Row],[Qte]]*(DetailTicketJuilletAout2021[[#This Row],[PrixUnit]]*(1-DetailTicketJuilletAout2021[[#This Row],[Remise%]]))</f>
        <v>57.213000000000008</v>
      </c>
    </row>
    <row r="3215" spans="1:6" x14ac:dyDescent="0.25">
      <c r="A3215">
        <v>22443</v>
      </c>
      <c r="B3215">
        <v>26</v>
      </c>
      <c r="C3215">
        <v>18.899999999999999</v>
      </c>
      <c r="D3215">
        <v>4</v>
      </c>
      <c r="E3215">
        <v>0</v>
      </c>
      <c r="F3215" s="5">
        <f>DetailTicketJuilletAout2021[[#This Row],[Qte]]*(DetailTicketJuilletAout2021[[#This Row],[PrixUnit]]*(1-DetailTicketJuilletAout2021[[#This Row],[Remise%]]))</f>
        <v>75.599999999999994</v>
      </c>
    </row>
    <row r="3216" spans="1:6" x14ac:dyDescent="0.25">
      <c r="A3216">
        <v>22444</v>
      </c>
      <c r="B3216">
        <v>18</v>
      </c>
      <c r="C3216">
        <v>47.56</v>
      </c>
      <c r="D3216">
        <v>3</v>
      </c>
      <c r="E3216">
        <v>0.1</v>
      </c>
      <c r="F3216" s="5">
        <f>DetailTicketJuilletAout2021[[#This Row],[Qte]]*(DetailTicketJuilletAout2021[[#This Row],[PrixUnit]]*(1-DetailTicketJuilletAout2021[[#This Row],[Remise%]]))</f>
        <v>128.41200000000001</v>
      </c>
    </row>
    <row r="3217" spans="1:6" x14ac:dyDescent="0.25">
      <c r="A3217">
        <v>22444</v>
      </c>
      <c r="B3217">
        <v>41</v>
      </c>
      <c r="C3217">
        <v>7.32</v>
      </c>
      <c r="D3217">
        <v>4</v>
      </c>
      <c r="E3217">
        <v>0.1</v>
      </c>
      <c r="F3217" s="5">
        <f>DetailTicketJuilletAout2021[[#This Row],[Qte]]*(DetailTicketJuilletAout2021[[#This Row],[PrixUnit]]*(1-DetailTicketJuilletAout2021[[#This Row],[Remise%]]))</f>
        <v>26.352</v>
      </c>
    </row>
    <row r="3218" spans="1:6" x14ac:dyDescent="0.25">
      <c r="A3218">
        <v>22444</v>
      </c>
      <c r="B3218">
        <v>42</v>
      </c>
      <c r="C3218">
        <v>10.67</v>
      </c>
      <c r="D3218">
        <v>3</v>
      </c>
      <c r="E3218">
        <v>0</v>
      </c>
      <c r="F3218" s="5">
        <f>DetailTicketJuilletAout2021[[#This Row],[Qte]]*(DetailTicketJuilletAout2021[[#This Row],[PrixUnit]]*(1-DetailTicketJuilletAout2021[[#This Row],[Remise%]]))</f>
        <v>32.01</v>
      </c>
    </row>
    <row r="3219" spans="1:6" x14ac:dyDescent="0.25">
      <c r="A3219">
        <v>22445</v>
      </c>
      <c r="B3219">
        <v>35</v>
      </c>
      <c r="C3219">
        <v>13.72</v>
      </c>
      <c r="D3219">
        <v>3</v>
      </c>
      <c r="E3219">
        <v>0</v>
      </c>
      <c r="F3219" s="5">
        <f>DetailTicketJuilletAout2021[[#This Row],[Qte]]*(DetailTicketJuilletAout2021[[#This Row],[PrixUnit]]*(1-DetailTicketJuilletAout2021[[#This Row],[Remise%]]))</f>
        <v>41.160000000000004</v>
      </c>
    </row>
    <row r="3220" spans="1:6" x14ac:dyDescent="0.25">
      <c r="A3220">
        <v>22445</v>
      </c>
      <c r="B3220">
        <v>57</v>
      </c>
      <c r="C3220">
        <v>14.94</v>
      </c>
      <c r="D3220">
        <v>4</v>
      </c>
      <c r="E3220">
        <v>0</v>
      </c>
      <c r="F3220" s="5">
        <f>DetailTicketJuilletAout2021[[#This Row],[Qte]]*(DetailTicketJuilletAout2021[[#This Row],[PrixUnit]]*(1-DetailTicketJuilletAout2021[[#This Row],[Remise%]]))</f>
        <v>59.76</v>
      </c>
    </row>
    <row r="3221" spans="1:6" x14ac:dyDescent="0.25">
      <c r="A3221">
        <v>22446</v>
      </c>
      <c r="B3221">
        <v>36</v>
      </c>
      <c r="C3221">
        <v>14.48</v>
      </c>
      <c r="D3221">
        <v>3</v>
      </c>
      <c r="E3221">
        <v>0.25</v>
      </c>
      <c r="F3221" s="5">
        <f>DetailTicketJuilletAout2021[[#This Row],[Qte]]*(DetailTicketJuilletAout2021[[#This Row],[PrixUnit]]*(1-DetailTicketJuilletAout2021[[#This Row],[Remise%]]))</f>
        <v>32.58</v>
      </c>
    </row>
    <row r="3222" spans="1:6" x14ac:dyDescent="0.25">
      <c r="A3222">
        <v>22447</v>
      </c>
      <c r="B3222">
        <v>18</v>
      </c>
      <c r="C3222">
        <v>47.56</v>
      </c>
      <c r="D3222">
        <v>4</v>
      </c>
      <c r="E3222">
        <v>0.1</v>
      </c>
      <c r="F3222" s="5">
        <f>DetailTicketJuilletAout2021[[#This Row],[Qte]]*(DetailTicketJuilletAout2021[[#This Row],[PrixUnit]]*(1-DetailTicketJuilletAout2021[[#This Row],[Remise%]]))</f>
        <v>171.21600000000001</v>
      </c>
    </row>
    <row r="3223" spans="1:6" x14ac:dyDescent="0.25">
      <c r="A3223">
        <v>22447</v>
      </c>
      <c r="B3223">
        <v>43</v>
      </c>
      <c r="C3223">
        <v>35.06</v>
      </c>
      <c r="D3223">
        <v>3</v>
      </c>
      <c r="E3223">
        <v>0</v>
      </c>
      <c r="F3223" s="5">
        <f>DetailTicketJuilletAout2021[[#This Row],[Qte]]*(DetailTicketJuilletAout2021[[#This Row],[PrixUnit]]*(1-DetailTicketJuilletAout2021[[#This Row],[Remise%]]))</f>
        <v>105.18</v>
      </c>
    </row>
    <row r="3224" spans="1:6" x14ac:dyDescent="0.25">
      <c r="A3224">
        <v>22447</v>
      </c>
      <c r="B3224">
        <v>46</v>
      </c>
      <c r="C3224">
        <v>9.15</v>
      </c>
      <c r="D3224">
        <v>3</v>
      </c>
      <c r="E3224">
        <v>0.1</v>
      </c>
      <c r="F3224" s="5">
        <f>DetailTicketJuilletAout2021[[#This Row],[Qte]]*(DetailTicketJuilletAout2021[[#This Row],[PrixUnit]]*(1-DetailTicketJuilletAout2021[[#This Row],[Remise%]]))</f>
        <v>24.705000000000005</v>
      </c>
    </row>
    <row r="3225" spans="1:6" x14ac:dyDescent="0.25">
      <c r="A3225">
        <v>22448</v>
      </c>
      <c r="B3225">
        <v>12</v>
      </c>
      <c r="C3225">
        <v>28.97</v>
      </c>
      <c r="D3225">
        <v>4</v>
      </c>
      <c r="E3225">
        <v>0</v>
      </c>
      <c r="F3225" s="5">
        <f>DetailTicketJuilletAout2021[[#This Row],[Qte]]*(DetailTicketJuilletAout2021[[#This Row],[PrixUnit]]*(1-DetailTicketJuilletAout2021[[#This Row],[Remise%]]))</f>
        <v>115.88</v>
      </c>
    </row>
    <row r="3226" spans="1:6" x14ac:dyDescent="0.25">
      <c r="A3226">
        <v>22448</v>
      </c>
      <c r="B3226">
        <v>33</v>
      </c>
      <c r="C3226">
        <v>1.83</v>
      </c>
      <c r="D3226">
        <v>3</v>
      </c>
      <c r="E3226">
        <v>0</v>
      </c>
      <c r="F3226" s="5">
        <f>DetailTicketJuilletAout2021[[#This Row],[Qte]]*(DetailTicketJuilletAout2021[[#This Row],[PrixUnit]]*(1-DetailTicketJuilletAout2021[[#This Row],[Remise%]]))</f>
        <v>5.49</v>
      </c>
    </row>
    <row r="3227" spans="1:6" x14ac:dyDescent="0.25">
      <c r="A3227">
        <v>22448</v>
      </c>
      <c r="B3227">
        <v>41</v>
      </c>
      <c r="C3227">
        <v>7.32</v>
      </c>
      <c r="D3227">
        <v>4</v>
      </c>
      <c r="E3227">
        <v>0</v>
      </c>
      <c r="F3227" s="5">
        <f>DetailTicketJuilletAout2021[[#This Row],[Qte]]*(DetailTicketJuilletAout2021[[#This Row],[PrixUnit]]*(1-DetailTicketJuilletAout2021[[#This Row],[Remise%]]))</f>
        <v>29.28</v>
      </c>
    </row>
    <row r="3228" spans="1:6" x14ac:dyDescent="0.25">
      <c r="A3228">
        <v>22448</v>
      </c>
      <c r="B3228">
        <v>54</v>
      </c>
      <c r="C3228">
        <v>5.64</v>
      </c>
      <c r="D3228">
        <v>3</v>
      </c>
      <c r="E3228">
        <v>0</v>
      </c>
      <c r="F3228" s="5">
        <f>DetailTicketJuilletAout2021[[#This Row],[Qte]]*(DetailTicketJuilletAout2021[[#This Row],[PrixUnit]]*(1-DetailTicketJuilletAout2021[[#This Row],[Remise%]]))</f>
        <v>16.919999999999998</v>
      </c>
    </row>
    <row r="3229" spans="1:6" x14ac:dyDescent="0.25">
      <c r="A3229">
        <v>22449</v>
      </c>
      <c r="B3229">
        <v>21</v>
      </c>
      <c r="C3229">
        <v>7.62</v>
      </c>
      <c r="D3229">
        <v>4</v>
      </c>
      <c r="E3229">
        <v>0</v>
      </c>
      <c r="F3229" s="5">
        <f>DetailTicketJuilletAout2021[[#This Row],[Qte]]*(DetailTicketJuilletAout2021[[#This Row],[PrixUnit]]*(1-DetailTicketJuilletAout2021[[#This Row],[Remise%]]))</f>
        <v>30.48</v>
      </c>
    </row>
    <row r="3230" spans="1:6" x14ac:dyDescent="0.25">
      <c r="A3230">
        <v>22449</v>
      </c>
      <c r="B3230">
        <v>51</v>
      </c>
      <c r="C3230">
        <v>40.4</v>
      </c>
      <c r="D3230">
        <v>4</v>
      </c>
      <c r="E3230">
        <v>0</v>
      </c>
      <c r="F3230" s="5">
        <f>DetailTicketJuilletAout2021[[#This Row],[Qte]]*(DetailTicketJuilletAout2021[[#This Row],[PrixUnit]]*(1-DetailTicketJuilletAout2021[[#This Row],[Remise%]]))</f>
        <v>161.6</v>
      </c>
    </row>
    <row r="3231" spans="1:6" x14ac:dyDescent="0.25">
      <c r="A3231">
        <v>22449</v>
      </c>
      <c r="B3231">
        <v>61</v>
      </c>
      <c r="C3231">
        <v>21.65</v>
      </c>
      <c r="D3231">
        <v>4</v>
      </c>
      <c r="E3231">
        <v>0</v>
      </c>
      <c r="F3231" s="5">
        <f>DetailTicketJuilletAout2021[[#This Row],[Qte]]*(DetailTicketJuilletAout2021[[#This Row],[PrixUnit]]*(1-DetailTicketJuilletAout2021[[#This Row],[Remise%]]))</f>
        <v>86.6</v>
      </c>
    </row>
    <row r="3232" spans="1:6" x14ac:dyDescent="0.25">
      <c r="A3232">
        <v>22450</v>
      </c>
      <c r="B3232">
        <v>14</v>
      </c>
      <c r="C3232">
        <v>17.68</v>
      </c>
      <c r="D3232">
        <v>4</v>
      </c>
      <c r="E3232">
        <v>0.2</v>
      </c>
      <c r="F3232" s="5">
        <f>DetailTicketJuilletAout2021[[#This Row],[Qte]]*(DetailTicketJuilletAout2021[[#This Row],[PrixUnit]]*(1-DetailTicketJuilletAout2021[[#This Row],[Remise%]]))</f>
        <v>56.576000000000001</v>
      </c>
    </row>
    <row r="3233" spans="1:6" x14ac:dyDescent="0.25">
      <c r="A3233">
        <v>22450</v>
      </c>
      <c r="B3233">
        <v>54</v>
      </c>
      <c r="C3233">
        <v>5.64</v>
      </c>
      <c r="D3233">
        <v>4</v>
      </c>
      <c r="E3233">
        <v>0.2</v>
      </c>
      <c r="F3233" s="5">
        <f>DetailTicketJuilletAout2021[[#This Row],[Qte]]*(DetailTicketJuilletAout2021[[#This Row],[PrixUnit]]*(1-DetailTicketJuilletAout2021[[#This Row],[Remise%]]))</f>
        <v>18.047999999999998</v>
      </c>
    </row>
    <row r="3234" spans="1:6" x14ac:dyDescent="0.25">
      <c r="A3234">
        <v>22451</v>
      </c>
      <c r="B3234">
        <v>5</v>
      </c>
      <c r="C3234">
        <v>16.309999999999999</v>
      </c>
      <c r="D3234">
        <v>3</v>
      </c>
      <c r="E3234">
        <v>0</v>
      </c>
      <c r="F3234" s="5">
        <f>DetailTicketJuilletAout2021[[#This Row],[Qte]]*(DetailTicketJuilletAout2021[[#This Row],[PrixUnit]]*(1-DetailTicketJuilletAout2021[[#This Row],[Remise%]]))</f>
        <v>48.929999999999993</v>
      </c>
    </row>
    <row r="3235" spans="1:6" x14ac:dyDescent="0.25">
      <c r="A3235">
        <v>22451</v>
      </c>
      <c r="B3235">
        <v>9</v>
      </c>
      <c r="C3235">
        <v>73.94</v>
      </c>
      <c r="D3235">
        <v>4</v>
      </c>
      <c r="E3235">
        <v>0</v>
      </c>
      <c r="F3235" s="5">
        <f>DetailTicketJuilletAout2021[[#This Row],[Qte]]*(DetailTicketJuilletAout2021[[#This Row],[PrixUnit]]*(1-DetailTicketJuilletAout2021[[#This Row],[Remise%]]))</f>
        <v>295.76</v>
      </c>
    </row>
    <row r="3236" spans="1:6" x14ac:dyDescent="0.25">
      <c r="A3236">
        <v>22452</v>
      </c>
      <c r="B3236">
        <v>25</v>
      </c>
      <c r="C3236">
        <v>10.67</v>
      </c>
      <c r="D3236">
        <v>3</v>
      </c>
      <c r="E3236">
        <v>0.15</v>
      </c>
      <c r="F3236" s="5">
        <f>DetailTicketJuilletAout2021[[#This Row],[Qte]]*(DetailTicketJuilletAout2021[[#This Row],[PrixUnit]]*(1-DetailTicketJuilletAout2021[[#This Row],[Remise%]]))</f>
        <v>27.208500000000001</v>
      </c>
    </row>
    <row r="3237" spans="1:6" x14ac:dyDescent="0.25">
      <c r="A3237">
        <v>22452</v>
      </c>
      <c r="B3237">
        <v>33</v>
      </c>
      <c r="C3237">
        <v>1.83</v>
      </c>
      <c r="D3237">
        <v>4</v>
      </c>
      <c r="E3237">
        <v>0.15</v>
      </c>
      <c r="F3237" s="5">
        <f>DetailTicketJuilletAout2021[[#This Row],[Qte]]*(DetailTicketJuilletAout2021[[#This Row],[PrixUnit]]*(1-DetailTicketJuilletAout2021[[#This Row],[Remise%]]))</f>
        <v>6.2220000000000004</v>
      </c>
    </row>
    <row r="3238" spans="1:6" x14ac:dyDescent="0.25">
      <c r="A3238">
        <v>22452</v>
      </c>
      <c r="B3238">
        <v>70</v>
      </c>
      <c r="C3238">
        <v>11.43</v>
      </c>
      <c r="D3238">
        <v>3</v>
      </c>
      <c r="E3238">
        <v>0.15</v>
      </c>
      <c r="F3238" s="5">
        <f>DetailTicketJuilletAout2021[[#This Row],[Qte]]*(DetailTicketJuilletAout2021[[#This Row],[PrixUnit]]*(1-DetailTicketJuilletAout2021[[#This Row],[Remise%]]))</f>
        <v>29.146499999999996</v>
      </c>
    </row>
    <row r="3239" spans="1:6" x14ac:dyDescent="0.25">
      <c r="A3239">
        <v>22453</v>
      </c>
      <c r="B3239">
        <v>55</v>
      </c>
      <c r="C3239">
        <v>18.29</v>
      </c>
      <c r="D3239">
        <v>3</v>
      </c>
      <c r="E3239">
        <v>0.15</v>
      </c>
      <c r="F3239" s="5">
        <f>DetailTicketJuilletAout2021[[#This Row],[Qte]]*(DetailTicketJuilletAout2021[[#This Row],[PrixUnit]]*(1-DetailTicketJuilletAout2021[[#This Row],[Remise%]]))</f>
        <v>46.639499999999998</v>
      </c>
    </row>
    <row r="3240" spans="1:6" x14ac:dyDescent="0.25">
      <c r="A3240">
        <v>22453</v>
      </c>
      <c r="B3240">
        <v>62</v>
      </c>
      <c r="C3240">
        <v>37.5</v>
      </c>
      <c r="D3240">
        <v>4</v>
      </c>
      <c r="E3240">
        <v>0.15</v>
      </c>
      <c r="F3240" s="5">
        <f>DetailTicketJuilletAout2021[[#This Row],[Qte]]*(DetailTicketJuilletAout2021[[#This Row],[PrixUnit]]*(1-DetailTicketJuilletAout2021[[#This Row],[Remise%]]))</f>
        <v>127.5</v>
      </c>
    </row>
    <row r="3241" spans="1:6" x14ac:dyDescent="0.25">
      <c r="A3241">
        <v>22454</v>
      </c>
      <c r="B3241">
        <v>8</v>
      </c>
      <c r="C3241">
        <v>30.49</v>
      </c>
      <c r="D3241">
        <v>3</v>
      </c>
      <c r="E3241">
        <v>0.15</v>
      </c>
      <c r="F3241" s="5">
        <f>DetailTicketJuilletAout2021[[#This Row],[Qte]]*(DetailTicketJuilletAout2021[[#This Row],[PrixUnit]]*(1-DetailTicketJuilletAout2021[[#This Row],[Remise%]]))</f>
        <v>77.749499999999998</v>
      </c>
    </row>
    <row r="3242" spans="1:6" x14ac:dyDescent="0.25">
      <c r="A3242">
        <v>22454</v>
      </c>
      <c r="B3242">
        <v>21</v>
      </c>
      <c r="C3242">
        <v>7.62</v>
      </c>
      <c r="D3242">
        <v>3</v>
      </c>
      <c r="E3242">
        <v>0.15</v>
      </c>
      <c r="F3242" s="5">
        <f>DetailTicketJuilletAout2021[[#This Row],[Qte]]*(DetailTicketJuilletAout2021[[#This Row],[PrixUnit]]*(1-DetailTicketJuilletAout2021[[#This Row],[Remise%]]))</f>
        <v>19.431000000000001</v>
      </c>
    </row>
    <row r="3243" spans="1:6" x14ac:dyDescent="0.25">
      <c r="A3243">
        <v>22454</v>
      </c>
      <c r="B3243">
        <v>40</v>
      </c>
      <c r="C3243">
        <v>14.03</v>
      </c>
      <c r="D3243">
        <v>4</v>
      </c>
      <c r="E3243">
        <v>0</v>
      </c>
      <c r="F3243" s="5">
        <f>DetailTicketJuilletAout2021[[#This Row],[Qte]]*(DetailTicketJuilletAout2021[[#This Row],[PrixUnit]]*(1-DetailTicketJuilletAout2021[[#This Row],[Remise%]]))</f>
        <v>56.12</v>
      </c>
    </row>
    <row r="3244" spans="1:6" x14ac:dyDescent="0.25">
      <c r="A3244">
        <v>22454</v>
      </c>
      <c r="B3244">
        <v>44</v>
      </c>
      <c r="C3244">
        <v>14.79</v>
      </c>
      <c r="D3244">
        <v>4</v>
      </c>
      <c r="E3244">
        <v>0.15</v>
      </c>
      <c r="F3244" s="5">
        <f>DetailTicketJuilletAout2021[[#This Row],[Qte]]*(DetailTicketJuilletAout2021[[#This Row],[PrixUnit]]*(1-DetailTicketJuilletAout2021[[#This Row],[Remise%]]))</f>
        <v>50.285999999999994</v>
      </c>
    </row>
    <row r="3245" spans="1:6" x14ac:dyDescent="0.25">
      <c r="A3245">
        <v>22455</v>
      </c>
      <c r="B3245">
        <v>12</v>
      </c>
      <c r="C3245">
        <v>23.17</v>
      </c>
      <c r="D3245">
        <v>3</v>
      </c>
      <c r="E3245">
        <v>0.05</v>
      </c>
      <c r="F3245" s="5">
        <f>DetailTicketJuilletAout2021[[#This Row],[Qte]]*(DetailTicketJuilletAout2021[[#This Row],[PrixUnit]]*(1-DetailTicketJuilletAout2021[[#This Row],[Remise%]]))</f>
        <v>66.034500000000008</v>
      </c>
    </row>
    <row r="3246" spans="1:6" x14ac:dyDescent="0.25">
      <c r="A3246">
        <v>22455</v>
      </c>
      <c r="B3246">
        <v>132</v>
      </c>
      <c r="C3246">
        <v>9.7200000000000006</v>
      </c>
      <c r="D3246">
        <v>2</v>
      </c>
      <c r="E3246">
        <v>0</v>
      </c>
      <c r="F3246" s="5">
        <f>DetailTicketJuilletAout2021[[#This Row],[Qte]]*(DetailTicketJuilletAout2021[[#This Row],[PrixUnit]]*(1-DetailTicketJuilletAout2021[[#This Row],[Remise%]]))</f>
        <v>19.440000000000001</v>
      </c>
    </row>
    <row r="3247" spans="1:6" x14ac:dyDescent="0.25">
      <c r="A3247">
        <v>22455</v>
      </c>
      <c r="B3247">
        <v>133</v>
      </c>
      <c r="C3247">
        <v>9.91</v>
      </c>
      <c r="D3247">
        <v>3</v>
      </c>
      <c r="E3247">
        <v>0</v>
      </c>
      <c r="F3247" s="5">
        <f>DetailTicketJuilletAout2021[[#This Row],[Qte]]*(DetailTicketJuilletAout2021[[#This Row],[PrixUnit]]*(1-DetailTicketJuilletAout2021[[#This Row],[Remise%]]))</f>
        <v>29.73</v>
      </c>
    </row>
    <row r="3248" spans="1:6" x14ac:dyDescent="0.25">
      <c r="A3248">
        <v>22455</v>
      </c>
      <c r="B3248">
        <v>134</v>
      </c>
      <c r="C3248">
        <v>10.1</v>
      </c>
      <c r="D3248">
        <v>4</v>
      </c>
      <c r="E3248">
        <v>0</v>
      </c>
      <c r="F3248" s="5">
        <f>DetailTicketJuilletAout2021[[#This Row],[Qte]]*(DetailTicketJuilletAout2021[[#This Row],[PrixUnit]]*(1-DetailTicketJuilletAout2021[[#This Row],[Remise%]]))</f>
        <v>40.4</v>
      </c>
    </row>
    <row r="3249" spans="1:6" x14ac:dyDescent="0.25">
      <c r="A3249">
        <v>22455</v>
      </c>
      <c r="B3249">
        <v>135</v>
      </c>
      <c r="C3249">
        <v>10.67</v>
      </c>
      <c r="D3249">
        <v>2</v>
      </c>
      <c r="E3249">
        <v>0</v>
      </c>
      <c r="F3249" s="5">
        <f>DetailTicketJuilletAout2021[[#This Row],[Qte]]*(DetailTicketJuilletAout2021[[#This Row],[PrixUnit]]*(1-DetailTicketJuilletAout2021[[#This Row],[Remise%]]))</f>
        <v>21.34</v>
      </c>
    </row>
    <row r="3250" spans="1:6" x14ac:dyDescent="0.25">
      <c r="A3250">
        <v>22455</v>
      </c>
      <c r="B3250">
        <v>136</v>
      </c>
      <c r="C3250">
        <v>10.67</v>
      </c>
      <c r="D3250">
        <v>3</v>
      </c>
      <c r="E3250">
        <v>0</v>
      </c>
      <c r="F3250" s="5">
        <f>DetailTicketJuilletAout2021[[#This Row],[Qte]]*(DetailTicketJuilletAout2021[[#This Row],[PrixUnit]]*(1-DetailTicketJuilletAout2021[[#This Row],[Remise%]]))</f>
        <v>32.01</v>
      </c>
    </row>
    <row r="3251" spans="1:6" x14ac:dyDescent="0.25">
      <c r="A3251">
        <v>22456</v>
      </c>
      <c r="B3251">
        <v>13</v>
      </c>
      <c r="C3251">
        <v>4.57</v>
      </c>
      <c r="D3251">
        <v>2</v>
      </c>
      <c r="E3251">
        <v>0</v>
      </c>
      <c r="F3251" s="5">
        <f>DetailTicketJuilletAout2021[[#This Row],[Qte]]*(DetailTicketJuilletAout2021[[#This Row],[PrixUnit]]*(1-DetailTicketJuilletAout2021[[#This Row],[Remise%]]))</f>
        <v>9.14</v>
      </c>
    </row>
    <row r="3252" spans="1:6" x14ac:dyDescent="0.25">
      <c r="A3252">
        <v>22456</v>
      </c>
      <c r="B3252">
        <v>65</v>
      </c>
      <c r="C3252">
        <v>16.010000000000002</v>
      </c>
      <c r="D3252">
        <v>2</v>
      </c>
      <c r="E3252">
        <v>0</v>
      </c>
      <c r="F3252" s="5">
        <f>DetailTicketJuilletAout2021[[#This Row],[Qte]]*(DetailTicketJuilletAout2021[[#This Row],[PrixUnit]]*(1-DetailTicketJuilletAout2021[[#This Row],[Remise%]]))</f>
        <v>32.020000000000003</v>
      </c>
    </row>
    <row r="3253" spans="1:6" x14ac:dyDescent="0.25">
      <c r="A3253">
        <v>22456</v>
      </c>
      <c r="B3253">
        <v>68</v>
      </c>
      <c r="C3253">
        <v>9.4499999999999993</v>
      </c>
      <c r="D3253">
        <v>2</v>
      </c>
      <c r="E3253">
        <v>0</v>
      </c>
      <c r="F3253" s="5">
        <f>DetailTicketJuilletAout2021[[#This Row],[Qte]]*(DetailTicketJuilletAout2021[[#This Row],[PrixUnit]]*(1-DetailTicketJuilletAout2021[[#This Row],[Remise%]]))</f>
        <v>18.899999999999999</v>
      </c>
    </row>
    <row r="3254" spans="1:6" x14ac:dyDescent="0.25">
      <c r="A3254">
        <v>22457</v>
      </c>
      <c r="B3254">
        <v>58</v>
      </c>
      <c r="C3254">
        <v>10.06</v>
      </c>
      <c r="D3254">
        <v>3</v>
      </c>
      <c r="E3254">
        <v>0</v>
      </c>
      <c r="F3254" s="5">
        <f>DetailTicketJuilletAout2021[[#This Row],[Qte]]*(DetailTicketJuilletAout2021[[#This Row],[PrixUnit]]*(1-DetailTicketJuilletAout2021[[#This Row],[Remise%]]))</f>
        <v>30.18</v>
      </c>
    </row>
    <row r="3255" spans="1:6" x14ac:dyDescent="0.25">
      <c r="A3255">
        <v>22457</v>
      </c>
      <c r="B3255">
        <v>62</v>
      </c>
      <c r="C3255">
        <v>37.5</v>
      </c>
      <c r="D3255">
        <v>2</v>
      </c>
      <c r="E3255">
        <v>0</v>
      </c>
      <c r="F3255" s="5">
        <f>DetailTicketJuilletAout2021[[#This Row],[Qte]]*(DetailTicketJuilletAout2021[[#This Row],[PrixUnit]]*(1-DetailTicketJuilletAout2021[[#This Row],[Remise%]]))</f>
        <v>75</v>
      </c>
    </row>
    <row r="3256" spans="1:6" x14ac:dyDescent="0.25">
      <c r="A3256">
        <v>22458</v>
      </c>
      <c r="B3256">
        <v>3</v>
      </c>
      <c r="C3256">
        <v>6.1</v>
      </c>
      <c r="D3256">
        <v>2</v>
      </c>
      <c r="E3256">
        <v>0</v>
      </c>
      <c r="F3256" s="5">
        <f>DetailTicketJuilletAout2021[[#This Row],[Qte]]*(DetailTicketJuilletAout2021[[#This Row],[PrixUnit]]*(1-DetailTicketJuilletAout2021[[#This Row],[Remise%]]))</f>
        <v>12.2</v>
      </c>
    </row>
    <row r="3257" spans="1:6" x14ac:dyDescent="0.25">
      <c r="A3257">
        <v>22458</v>
      </c>
      <c r="B3257">
        <v>64</v>
      </c>
      <c r="C3257">
        <v>20.28</v>
      </c>
      <c r="D3257">
        <v>3</v>
      </c>
      <c r="E3257">
        <v>0</v>
      </c>
      <c r="F3257" s="5">
        <f>DetailTicketJuilletAout2021[[#This Row],[Qte]]*(DetailTicketJuilletAout2021[[#This Row],[PrixUnit]]*(1-DetailTicketJuilletAout2021[[#This Row],[Remise%]]))</f>
        <v>60.84</v>
      </c>
    </row>
    <row r="3258" spans="1:6" x14ac:dyDescent="0.25">
      <c r="A3258">
        <v>22459</v>
      </c>
      <c r="B3258">
        <v>18</v>
      </c>
      <c r="C3258">
        <v>47.56</v>
      </c>
      <c r="D3258">
        <v>2</v>
      </c>
      <c r="E3258">
        <v>0</v>
      </c>
      <c r="F3258" s="5">
        <f>DetailTicketJuilletAout2021[[#This Row],[Qte]]*(DetailTicketJuilletAout2021[[#This Row],[PrixUnit]]*(1-DetailTicketJuilletAout2021[[#This Row],[Remise%]]))</f>
        <v>95.12</v>
      </c>
    </row>
    <row r="3259" spans="1:6" x14ac:dyDescent="0.25">
      <c r="A3259">
        <v>22459</v>
      </c>
      <c r="B3259">
        <v>36</v>
      </c>
      <c r="C3259">
        <v>14.48</v>
      </c>
      <c r="D3259">
        <v>3</v>
      </c>
      <c r="E3259">
        <v>0</v>
      </c>
      <c r="F3259" s="5">
        <f>DetailTicketJuilletAout2021[[#This Row],[Qte]]*(DetailTicketJuilletAout2021[[#This Row],[PrixUnit]]*(1-DetailTicketJuilletAout2021[[#This Row],[Remise%]]))</f>
        <v>43.44</v>
      </c>
    </row>
    <row r="3260" spans="1:6" x14ac:dyDescent="0.25">
      <c r="A3260">
        <v>22460</v>
      </c>
      <c r="B3260">
        <v>34</v>
      </c>
      <c r="C3260">
        <v>10.67</v>
      </c>
      <c r="D3260">
        <v>3</v>
      </c>
      <c r="E3260">
        <v>0.25</v>
      </c>
      <c r="F3260" s="5">
        <f>DetailTicketJuilletAout2021[[#This Row],[Qte]]*(DetailTicketJuilletAout2021[[#This Row],[PrixUnit]]*(1-DetailTicketJuilletAout2021[[#This Row],[Remise%]]))</f>
        <v>24.0075</v>
      </c>
    </row>
    <row r="3261" spans="1:6" x14ac:dyDescent="0.25">
      <c r="A3261">
        <v>22460</v>
      </c>
      <c r="B3261">
        <v>41</v>
      </c>
      <c r="C3261">
        <v>7.32</v>
      </c>
      <c r="D3261">
        <v>3</v>
      </c>
      <c r="E3261">
        <v>0</v>
      </c>
      <c r="F3261" s="5">
        <f>DetailTicketJuilletAout2021[[#This Row],[Qte]]*(DetailTicketJuilletAout2021[[#This Row],[PrixUnit]]*(1-DetailTicketJuilletAout2021[[#This Row],[Remise%]]))</f>
        <v>21.96</v>
      </c>
    </row>
    <row r="3262" spans="1:6" x14ac:dyDescent="0.25">
      <c r="A3262">
        <v>22461</v>
      </c>
      <c r="B3262">
        <v>19</v>
      </c>
      <c r="C3262">
        <v>5.49</v>
      </c>
      <c r="D3262">
        <v>3</v>
      </c>
      <c r="E3262">
        <v>0</v>
      </c>
      <c r="F3262" s="5">
        <f>DetailTicketJuilletAout2021[[#This Row],[Qte]]*(DetailTicketJuilletAout2021[[#This Row],[PrixUnit]]*(1-DetailTicketJuilletAout2021[[#This Row],[Remise%]]))</f>
        <v>16.47</v>
      </c>
    </row>
    <row r="3263" spans="1:6" x14ac:dyDescent="0.25">
      <c r="A3263">
        <v>22461</v>
      </c>
      <c r="B3263">
        <v>26</v>
      </c>
      <c r="C3263">
        <v>18.899999999999999</v>
      </c>
      <c r="D3263">
        <v>2</v>
      </c>
      <c r="E3263">
        <v>0</v>
      </c>
      <c r="F3263" s="5">
        <f>DetailTicketJuilletAout2021[[#This Row],[Qte]]*(DetailTicketJuilletAout2021[[#This Row],[PrixUnit]]*(1-DetailTicketJuilletAout2021[[#This Row],[Remise%]]))</f>
        <v>37.799999999999997</v>
      </c>
    </row>
    <row r="3264" spans="1:6" x14ac:dyDescent="0.25">
      <c r="A3264">
        <v>22461</v>
      </c>
      <c r="B3264">
        <v>54</v>
      </c>
      <c r="C3264">
        <v>4.57</v>
      </c>
      <c r="D3264">
        <v>2</v>
      </c>
      <c r="E3264">
        <v>0.25</v>
      </c>
      <c r="F3264" s="5">
        <f>DetailTicketJuilletAout2021[[#This Row],[Qte]]*(DetailTicketJuilletAout2021[[#This Row],[PrixUnit]]*(1-DetailTicketJuilletAout2021[[#This Row],[Remise%]]))</f>
        <v>6.8550000000000004</v>
      </c>
    </row>
    <row r="3265" spans="1:6" x14ac:dyDescent="0.25">
      <c r="A3265">
        <v>22462</v>
      </c>
      <c r="B3265">
        <v>28</v>
      </c>
      <c r="C3265">
        <v>27.75</v>
      </c>
      <c r="D3265">
        <v>3</v>
      </c>
      <c r="E3265">
        <v>0</v>
      </c>
      <c r="F3265" s="5">
        <f>DetailTicketJuilletAout2021[[#This Row],[Qte]]*(DetailTicketJuilletAout2021[[#This Row],[PrixUnit]]*(1-DetailTicketJuilletAout2021[[#This Row],[Remise%]]))</f>
        <v>83.25</v>
      </c>
    </row>
    <row r="3266" spans="1:6" x14ac:dyDescent="0.25">
      <c r="A3266">
        <v>22462</v>
      </c>
      <c r="B3266">
        <v>43</v>
      </c>
      <c r="C3266">
        <v>28.05</v>
      </c>
      <c r="D3266">
        <v>2</v>
      </c>
      <c r="E3266">
        <v>0</v>
      </c>
      <c r="F3266" s="5">
        <f>DetailTicketJuilletAout2021[[#This Row],[Qte]]*(DetailTicketJuilletAout2021[[#This Row],[PrixUnit]]*(1-DetailTicketJuilletAout2021[[#This Row],[Remise%]]))</f>
        <v>56.1</v>
      </c>
    </row>
    <row r="3267" spans="1:6" x14ac:dyDescent="0.25">
      <c r="A3267">
        <v>22462</v>
      </c>
      <c r="B3267">
        <v>53</v>
      </c>
      <c r="C3267">
        <v>19.97</v>
      </c>
      <c r="D3267">
        <v>2</v>
      </c>
      <c r="E3267">
        <v>0</v>
      </c>
      <c r="F3267" s="5">
        <f>DetailTicketJuilletAout2021[[#This Row],[Qte]]*(DetailTicketJuilletAout2021[[#This Row],[PrixUnit]]*(1-DetailTicketJuilletAout2021[[#This Row],[Remise%]]))</f>
        <v>39.94</v>
      </c>
    </row>
    <row r="3268" spans="1:6" x14ac:dyDescent="0.25">
      <c r="A3268">
        <v>22462</v>
      </c>
      <c r="B3268">
        <v>75</v>
      </c>
      <c r="C3268">
        <v>4.7300000000000004</v>
      </c>
      <c r="D3268">
        <v>3</v>
      </c>
      <c r="E3268">
        <v>0</v>
      </c>
      <c r="F3268" s="5">
        <f>DetailTicketJuilletAout2021[[#This Row],[Qte]]*(DetailTicketJuilletAout2021[[#This Row],[PrixUnit]]*(1-DetailTicketJuilletAout2021[[#This Row],[Remise%]]))</f>
        <v>14.190000000000001</v>
      </c>
    </row>
    <row r="3269" spans="1:6" x14ac:dyDescent="0.25">
      <c r="A3269">
        <v>22463</v>
      </c>
      <c r="B3269">
        <v>31</v>
      </c>
      <c r="C3269">
        <v>7.62</v>
      </c>
      <c r="D3269">
        <v>3</v>
      </c>
      <c r="E3269">
        <v>0</v>
      </c>
      <c r="F3269" s="5">
        <f>DetailTicketJuilletAout2021[[#This Row],[Qte]]*(DetailTicketJuilletAout2021[[#This Row],[PrixUnit]]*(1-DetailTicketJuilletAout2021[[#This Row],[Remise%]]))</f>
        <v>22.86</v>
      </c>
    </row>
    <row r="3270" spans="1:6" x14ac:dyDescent="0.25">
      <c r="A3270">
        <v>22463</v>
      </c>
      <c r="B3270">
        <v>59</v>
      </c>
      <c r="C3270">
        <v>33.54</v>
      </c>
      <c r="D3270">
        <v>2</v>
      </c>
      <c r="E3270">
        <v>0</v>
      </c>
      <c r="F3270" s="5">
        <f>DetailTicketJuilletAout2021[[#This Row],[Qte]]*(DetailTicketJuilletAout2021[[#This Row],[PrixUnit]]*(1-DetailTicketJuilletAout2021[[#This Row],[Remise%]]))</f>
        <v>67.08</v>
      </c>
    </row>
    <row r="3271" spans="1:6" x14ac:dyDescent="0.25">
      <c r="A3271">
        <v>22464</v>
      </c>
      <c r="B3271">
        <v>23</v>
      </c>
      <c r="C3271">
        <v>5.49</v>
      </c>
      <c r="D3271">
        <v>2</v>
      </c>
      <c r="E3271">
        <v>0</v>
      </c>
      <c r="F3271" s="5">
        <f>DetailTicketJuilletAout2021[[#This Row],[Qte]]*(DetailTicketJuilletAout2021[[#This Row],[PrixUnit]]*(1-DetailTicketJuilletAout2021[[#This Row],[Remise%]]))</f>
        <v>10.98</v>
      </c>
    </row>
    <row r="3272" spans="1:6" x14ac:dyDescent="0.25">
      <c r="A3272">
        <v>22464</v>
      </c>
      <c r="B3272">
        <v>26</v>
      </c>
      <c r="C3272">
        <v>18.899999999999999</v>
      </c>
      <c r="D3272">
        <v>2</v>
      </c>
      <c r="E3272">
        <v>0</v>
      </c>
      <c r="F3272" s="5">
        <f>DetailTicketJuilletAout2021[[#This Row],[Qte]]*(DetailTicketJuilletAout2021[[#This Row],[PrixUnit]]*(1-DetailTicketJuilletAout2021[[#This Row],[Remise%]]))</f>
        <v>37.799999999999997</v>
      </c>
    </row>
    <row r="3273" spans="1:6" x14ac:dyDescent="0.25">
      <c r="A3273">
        <v>22464</v>
      </c>
      <c r="B3273">
        <v>36</v>
      </c>
      <c r="C3273">
        <v>11.59</v>
      </c>
      <c r="D3273">
        <v>2</v>
      </c>
      <c r="E3273">
        <v>0</v>
      </c>
      <c r="F3273" s="5">
        <f>DetailTicketJuilletAout2021[[#This Row],[Qte]]*(DetailTicketJuilletAout2021[[#This Row],[PrixUnit]]*(1-DetailTicketJuilletAout2021[[#This Row],[Remise%]]))</f>
        <v>23.18</v>
      </c>
    </row>
    <row r="3274" spans="1:6" x14ac:dyDescent="0.25">
      <c r="A3274">
        <v>22464</v>
      </c>
      <c r="B3274">
        <v>37</v>
      </c>
      <c r="C3274">
        <v>15.85</v>
      </c>
      <c r="D3274">
        <v>2</v>
      </c>
      <c r="E3274">
        <v>0</v>
      </c>
      <c r="F3274" s="5">
        <f>DetailTicketJuilletAout2021[[#This Row],[Qte]]*(DetailTicketJuilletAout2021[[#This Row],[PrixUnit]]*(1-DetailTicketJuilletAout2021[[#This Row],[Remise%]]))</f>
        <v>31.7</v>
      </c>
    </row>
    <row r="3275" spans="1:6" x14ac:dyDescent="0.25">
      <c r="A3275">
        <v>22464</v>
      </c>
      <c r="B3275">
        <v>72</v>
      </c>
      <c r="C3275">
        <v>21.19</v>
      </c>
      <c r="D3275">
        <v>2</v>
      </c>
      <c r="E3275">
        <v>0</v>
      </c>
      <c r="F3275" s="5">
        <f>DetailTicketJuilletAout2021[[#This Row],[Qte]]*(DetailTicketJuilletAout2021[[#This Row],[PrixUnit]]*(1-DetailTicketJuilletAout2021[[#This Row],[Remise%]]))</f>
        <v>42.38</v>
      </c>
    </row>
    <row r="3276" spans="1:6" x14ac:dyDescent="0.25">
      <c r="A3276">
        <v>22465</v>
      </c>
      <c r="B3276">
        <v>75</v>
      </c>
      <c r="C3276">
        <v>5.95</v>
      </c>
      <c r="D3276">
        <v>2</v>
      </c>
      <c r="E3276">
        <v>0.2</v>
      </c>
      <c r="F3276" s="5">
        <f>DetailTicketJuilletAout2021[[#This Row],[Qte]]*(DetailTicketJuilletAout2021[[#This Row],[PrixUnit]]*(1-DetailTicketJuilletAout2021[[#This Row],[Remise%]]))</f>
        <v>9.5200000000000014</v>
      </c>
    </row>
    <row r="3277" spans="1:6" x14ac:dyDescent="0.25">
      <c r="A3277">
        <v>22466</v>
      </c>
      <c r="B3277">
        <v>38</v>
      </c>
      <c r="C3277">
        <v>200.93</v>
      </c>
      <c r="D3277">
        <v>3</v>
      </c>
      <c r="E3277">
        <v>0</v>
      </c>
      <c r="F3277" s="5">
        <f>DetailTicketJuilletAout2021[[#This Row],[Qte]]*(DetailTicketJuilletAout2021[[#This Row],[PrixUnit]]*(1-DetailTicketJuilletAout2021[[#This Row],[Remise%]]))</f>
        <v>602.79</v>
      </c>
    </row>
    <row r="3278" spans="1:6" x14ac:dyDescent="0.25">
      <c r="A3278">
        <v>22467</v>
      </c>
      <c r="B3278">
        <v>12</v>
      </c>
      <c r="C3278">
        <v>23.17</v>
      </c>
      <c r="D3278">
        <v>4</v>
      </c>
      <c r="E3278">
        <v>0.05</v>
      </c>
      <c r="F3278" s="5">
        <f>DetailTicketJuilletAout2021[[#This Row],[Qte]]*(DetailTicketJuilletAout2021[[#This Row],[PrixUnit]]*(1-DetailTicketJuilletAout2021[[#This Row],[Remise%]]))</f>
        <v>88.046000000000006</v>
      </c>
    </row>
    <row r="3279" spans="1:6" x14ac:dyDescent="0.25">
      <c r="A3279">
        <v>22467</v>
      </c>
      <c r="B3279">
        <v>132</v>
      </c>
      <c r="C3279">
        <v>9.7200000000000006</v>
      </c>
      <c r="D3279">
        <v>3</v>
      </c>
      <c r="E3279">
        <v>0</v>
      </c>
      <c r="F3279" s="5">
        <f>DetailTicketJuilletAout2021[[#This Row],[Qte]]*(DetailTicketJuilletAout2021[[#This Row],[PrixUnit]]*(1-DetailTicketJuilletAout2021[[#This Row],[Remise%]]))</f>
        <v>29.160000000000004</v>
      </c>
    </row>
    <row r="3280" spans="1:6" x14ac:dyDescent="0.25">
      <c r="A3280">
        <v>22467</v>
      </c>
      <c r="B3280">
        <v>133</v>
      </c>
      <c r="C3280">
        <v>9.91</v>
      </c>
      <c r="D3280">
        <v>4</v>
      </c>
      <c r="E3280">
        <v>0</v>
      </c>
      <c r="F3280" s="5">
        <f>DetailTicketJuilletAout2021[[#This Row],[Qte]]*(DetailTicketJuilletAout2021[[#This Row],[PrixUnit]]*(1-DetailTicketJuilletAout2021[[#This Row],[Remise%]]))</f>
        <v>39.64</v>
      </c>
    </row>
    <row r="3281" spans="1:6" x14ac:dyDescent="0.25">
      <c r="A3281">
        <v>22467</v>
      </c>
      <c r="B3281">
        <v>134</v>
      </c>
      <c r="C3281">
        <v>10.1</v>
      </c>
      <c r="D3281">
        <v>5</v>
      </c>
      <c r="E3281">
        <v>0</v>
      </c>
      <c r="F3281" s="5">
        <f>DetailTicketJuilletAout2021[[#This Row],[Qte]]*(DetailTicketJuilletAout2021[[#This Row],[PrixUnit]]*(1-DetailTicketJuilletAout2021[[#This Row],[Remise%]]))</f>
        <v>50.5</v>
      </c>
    </row>
    <row r="3282" spans="1:6" x14ac:dyDescent="0.25">
      <c r="A3282">
        <v>22467</v>
      </c>
      <c r="B3282">
        <v>135</v>
      </c>
      <c r="C3282">
        <v>10.67</v>
      </c>
      <c r="D3282">
        <v>3</v>
      </c>
      <c r="E3282">
        <v>0</v>
      </c>
      <c r="F3282" s="5">
        <f>DetailTicketJuilletAout2021[[#This Row],[Qte]]*(DetailTicketJuilletAout2021[[#This Row],[PrixUnit]]*(1-DetailTicketJuilletAout2021[[#This Row],[Remise%]]))</f>
        <v>32.01</v>
      </c>
    </row>
    <row r="3283" spans="1:6" x14ac:dyDescent="0.25">
      <c r="A3283">
        <v>22467</v>
      </c>
      <c r="B3283">
        <v>136</v>
      </c>
      <c r="C3283">
        <v>10.67</v>
      </c>
      <c r="D3283">
        <v>4</v>
      </c>
      <c r="E3283">
        <v>0</v>
      </c>
      <c r="F3283" s="5">
        <f>DetailTicketJuilletAout2021[[#This Row],[Qte]]*(DetailTicketJuilletAout2021[[#This Row],[PrixUnit]]*(1-DetailTicketJuilletAout2021[[#This Row],[Remise%]]))</f>
        <v>42.68</v>
      </c>
    </row>
    <row r="3284" spans="1:6" x14ac:dyDescent="0.25">
      <c r="A3284">
        <v>22468</v>
      </c>
      <c r="B3284">
        <v>28</v>
      </c>
      <c r="C3284">
        <v>27.75</v>
      </c>
      <c r="D3284">
        <v>4</v>
      </c>
      <c r="E3284">
        <v>0</v>
      </c>
      <c r="F3284" s="5">
        <f>DetailTicketJuilletAout2021[[#This Row],[Qte]]*(DetailTicketJuilletAout2021[[#This Row],[PrixUnit]]*(1-DetailTicketJuilletAout2021[[#This Row],[Remise%]]))</f>
        <v>111</v>
      </c>
    </row>
    <row r="3285" spans="1:6" x14ac:dyDescent="0.25">
      <c r="A3285">
        <v>22468</v>
      </c>
      <c r="B3285">
        <v>43</v>
      </c>
      <c r="C3285">
        <v>28.05</v>
      </c>
      <c r="D3285">
        <v>3</v>
      </c>
      <c r="E3285">
        <v>0</v>
      </c>
      <c r="F3285" s="5">
        <f>DetailTicketJuilletAout2021[[#This Row],[Qte]]*(DetailTicketJuilletAout2021[[#This Row],[PrixUnit]]*(1-DetailTicketJuilletAout2021[[#This Row],[Remise%]]))</f>
        <v>84.15</v>
      </c>
    </row>
    <row r="3286" spans="1:6" x14ac:dyDescent="0.25">
      <c r="A3286">
        <v>22468</v>
      </c>
      <c r="B3286">
        <v>53</v>
      </c>
      <c r="C3286">
        <v>19.97</v>
      </c>
      <c r="D3286">
        <v>3</v>
      </c>
      <c r="E3286">
        <v>0</v>
      </c>
      <c r="F3286" s="5">
        <f>DetailTicketJuilletAout2021[[#This Row],[Qte]]*(DetailTicketJuilletAout2021[[#This Row],[PrixUnit]]*(1-DetailTicketJuilletAout2021[[#This Row],[Remise%]]))</f>
        <v>59.91</v>
      </c>
    </row>
    <row r="3287" spans="1:6" x14ac:dyDescent="0.25">
      <c r="A3287">
        <v>22468</v>
      </c>
      <c r="B3287">
        <v>75</v>
      </c>
      <c r="C3287">
        <v>4.7300000000000004</v>
      </c>
      <c r="D3287">
        <v>4</v>
      </c>
      <c r="E3287">
        <v>0</v>
      </c>
      <c r="F3287" s="5">
        <f>DetailTicketJuilletAout2021[[#This Row],[Qte]]*(DetailTicketJuilletAout2021[[#This Row],[PrixUnit]]*(1-DetailTicketJuilletAout2021[[#This Row],[Remise%]]))</f>
        <v>18.920000000000002</v>
      </c>
    </row>
    <row r="3288" spans="1:6" x14ac:dyDescent="0.25">
      <c r="A3288">
        <v>22469</v>
      </c>
      <c r="B3288">
        <v>69</v>
      </c>
      <c r="C3288">
        <v>21.95</v>
      </c>
      <c r="D3288">
        <v>4</v>
      </c>
      <c r="E3288">
        <v>0</v>
      </c>
      <c r="F3288" s="5">
        <f>DetailTicketJuilletAout2021[[#This Row],[Qte]]*(DetailTicketJuilletAout2021[[#This Row],[PrixUnit]]*(1-DetailTicketJuilletAout2021[[#This Row],[Remise%]]))</f>
        <v>87.8</v>
      </c>
    </row>
    <row r="3289" spans="1:6" x14ac:dyDescent="0.25">
      <c r="A3289">
        <v>22470</v>
      </c>
      <c r="B3289">
        <v>35</v>
      </c>
      <c r="C3289">
        <v>10.98</v>
      </c>
      <c r="D3289">
        <v>4</v>
      </c>
      <c r="E3289">
        <v>0.2</v>
      </c>
      <c r="F3289" s="5">
        <f>DetailTicketJuilletAout2021[[#This Row],[Qte]]*(DetailTicketJuilletAout2021[[#This Row],[PrixUnit]]*(1-DetailTicketJuilletAout2021[[#This Row],[Remise%]]))</f>
        <v>35.136000000000003</v>
      </c>
    </row>
    <row r="3290" spans="1:6" x14ac:dyDescent="0.25">
      <c r="A3290">
        <v>22470</v>
      </c>
      <c r="B3290">
        <v>38</v>
      </c>
      <c r="C3290">
        <v>160.68</v>
      </c>
      <c r="D3290">
        <v>3</v>
      </c>
      <c r="E3290">
        <v>0.2</v>
      </c>
      <c r="F3290" s="5">
        <f>DetailTicketJuilletAout2021[[#This Row],[Qte]]*(DetailTicketJuilletAout2021[[#This Row],[PrixUnit]]*(1-DetailTicketJuilletAout2021[[#This Row],[Remise%]]))</f>
        <v>385.63200000000006</v>
      </c>
    </row>
    <row r="3291" spans="1:6" x14ac:dyDescent="0.25">
      <c r="A3291">
        <v>22470</v>
      </c>
      <c r="B3291">
        <v>68</v>
      </c>
      <c r="C3291">
        <v>7.62</v>
      </c>
      <c r="D3291">
        <v>3</v>
      </c>
      <c r="E3291">
        <v>0.2</v>
      </c>
      <c r="F3291" s="5">
        <f>DetailTicketJuilletAout2021[[#This Row],[Qte]]*(DetailTicketJuilletAout2021[[#This Row],[PrixUnit]]*(1-DetailTicketJuilletAout2021[[#This Row],[Remise%]]))</f>
        <v>18.288</v>
      </c>
    </row>
    <row r="3292" spans="1:6" x14ac:dyDescent="0.25">
      <c r="A3292">
        <v>22471</v>
      </c>
      <c r="B3292">
        <v>11</v>
      </c>
      <c r="C3292">
        <v>12.81</v>
      </c>
      <c r="D3292">
        <v>4</v>
      </c>
      <c r="E3292">
        <v>0</v>
      </c>
      <c r="F3292" s="5">
        <f>DetailTicketJuilletAout2021[[#This Row],[Qte]]*(DetailTicketJuilletAout2021[[#This Row],[PrixUnit]]*(1-DetailTicketJuilletAout2021[[#This Row],[Remise%]]))</f>
        <v>51.24</v>
      </c>
    </row>
    <row r="3293" spans="1:6" x14ac:dyDescent="0.25">
      <c r="A3293">
        <v>22471</v>
      </c>
      <c r="B3293">
        <v>51</v>
      </c>
      <c r="C3293">
        <v>32.32</v>
      </c>
      <c r="D3293">
        <v>3</v>
      </c>
      <c r="E3293">
        <v>0</v>
      </c>
      <c r="F3293" s="5">
        <f>DetailTicketJuilletAout2021[[#This Row],[Qte]]*(DetailTicketJuilletAout2021[[#This Row],[PrixUnit]]*(1-DetailTicketJuilletAout2021[[#This Row],[Remise%]]))</f>
        <v>96.960000000000008</v>
      </c>
    </row>
    <row r="3294" spans="1:6" x14ac:dyDescent="0.25">
      <c r="A3294">
        <v>22471</v>
      </c>
      <c r="B3294">
        <v>74</v>
      </c>
      <c r="C3294">
        <v>6.1</v>
      </c>
      <c r="D3294">
        <v>4</v>
      </c>
      <c r="E3294">
        <v>0</v>
      </c>
      <c r="F3294" s="5">
        <f>DetailTicketJuilletAout2021[[#This Row],[Qte]]*(DetailTicketJuilletAout2021[[#This Row],[PrixUnit]]*(1-DetailTicketJuilletAout2021[[#This Row],[Remise%]]))</f>
        <v>24.4</v>
      </c>
    </row>
    <row r="3295" spans="1:6" x14ac:dyDescent="0.25">
      <c r="A3295">
        <v>22472</v>
      </c>
      <c r="B3295">
        <v>24</v>
      </c>
      <c r="C3295">
        <v>3.35</v>
      </c>
      <c r="D3295">
        <v>4</v>
      </c>
      <c r="E3295">
        <v>0</v>
      </c>
      <c r="F3295" s="5">
        <f>DetailTicketJuilletAout2021[[#This Row],[Qte]]*(DetailTicketJuilletAout2021[[#This Row],[PrixUnit]]*(1-DetailTicketJuilletAout2021[[#This Row],[Remise%]]))</f>
        <v>13.4</v>
      </c>
    </row>
    <row r="3296" spans="1:6" x14ac:dyDescent="0.25">
      <c r="A3296">
        <v>22472</v>
      </c>
      <c r="B3296">
        <v>38</v>
      </c>
      <c r="C3296">
        <v>200.93</v>
      </c>
      <c r="D3296">
        <v>4</v>
      </c>
      <c r="E3296">
        <v>0</v>
      </c>
      <c r="F3296" s="5">
        <f>DetailTicketJuilletAout2021[[#This Row],[Qte]]*(DetailTicketJuilletAout2021[[#This Row],[PrixUnit]]*(1-DetailTicketJuilletAout2021[[#This Row],[Remise%]]))</f>
        <v>803.72</v>
      </c>
    </row>
    <row r="3297" spans="1:6" x14ac:dyDescent="0.25">
      <c r="A3297">
        <v>22472</v>
      </c>
      <c r="B3297">
        <v>44</v>
      </c>
      <c r="C3297">
        <v>14.79</v>
      </c>
      <c r="D3297">
        <v>4</v>
      </c>
      <c r="E3297">
        <v>0</v>
      </c>
      <c r="F3297" s="5">
        <f>DetailTicketJuilletAout2021[[#This Row],[Qte]]*(DetailTicketJuilletAout2021[[#This Row],[PrixUnit]]*(1-DetailTicketJuilletAout2021[[#This Row],[Remise%]]))</f>
        <v>59.16</v>
      </c>
    </row>
    <row r="3298" spans="1:6" x14ac:dyDescent="0.25">
      <c r="A3298">
        <v>22473</v>
      </c>
      <c r="B3298">
        <v>34</v>
      </c>
      <c r="C3298">
        <v>10.67</v>
      </c>
      <c r="D3298">
        <v>4</v>
      </c>
      <c r="E3298">
        <v>0.25</v>
      </c>
      <c r="F3298" s="5">
        <f>DetailTicketJuilletAout2021[[#This Row],[Qte]]*(DetailTicketJuilletAout2021[[#This Row],[PrixUnit]]*(1-DetailTicketJuilletAout2021[[#This Row],[Remise%]]))</f>
        <v>32.01</v>
      </c>
    </row>
    <row r="3299" spans="1:6" x14ac:dyDescent="0.25">
      <c r="A3299">
        <v>22473</v>
      </c>
      <c r="B3299">
        <v>41</v>
      </c>
      <c r="C3299">
        <v>7.32</v>
      </c>
      <c r="D3299">
        <v>4</v>
      </c>
      <c r="E3299">
        <v>0</v>
      </c>
      <c r="F3299" s="5">
        <f>DetailTicketJuilletAout2021[[#This Row],[Qte]]*(DetailTicketJuilletAout2021[[#This Row],[PrixUnit]]*(1-DetailTicketJuilletAout2021[[#This Row],[Remise%]]))</f>
        <v>29.28</v>
      </c>
    </row>
    <row r="3300" spans="1:6" x14ac:dyDescent="0.25">
      <c r="A3300">
        <v>22474</v>
      </c>
      <c r="B3300">
        <v>2</v>
      </c>
      <c r="C3300">
        <v>14.48</v>
      </c>
      <c r="D3300">
        <v>1</v>
      </c>
      <c r="E3300">
        <v>0</v>
      </c>
      <c r="F3300" s="5">
        <f>DetailTicketJuilletAout2021[[#This Row],[Qte]]*(DetailTicketJuilletAout2021[[#This Row],[PrixUnit]]*(1-DetailTicketJuilletAout2021[[#This Row],[Remise%]]))</f>
        <v>14.48</v>
      </c>
    </row>
    <row r="3301" spans="1:6" x14ac:dyDescent="0.25">
      <c r="A3301">
        <v>22474</v>
      </c>
      <c r="B3301">
        <v>31</v>
      </c>
      <c r="C3301">
        <v>9.4499999999999993</v>
      </c>
      <c r="D3301">
        <v>3</v>
      </c>
      <c r="E3301">
        <v>0.25</v>
      </c>
      <c r="F3301" s="5">
        <f>DetailTicketJuilletAout2021[[#This Row],[Qte]]*(DetailTicketJuilletAout2021[[#This Row],[PrixUnit]]*(1-DetailTicketJuilletAout2021[[#This Row],[Remise%]]))</f>
        <v>21.262499999999999</v>
      </c>
    </row>
    <row r="3302" spans="1:6" x14ac:dyDescent="0.25">
      <c r="A3302">
        <v>22474</v>
      </c>
      <c r="B3302">
        <v>42</v>
      </c>
      <c r="C3302">
        <v>10.67</v>
      </c>
      <c r="D3302">
        <v>3</v>
      </c>
      <c r="E3302">
        <v>0.25</v>
      </c>
      <c r="F3302" s="5">
        <f>DetailTicketJuilletAout2021[[#This Row],[Qte]]*(DetailTicketJuilletAout2021[[#This Row],[PrixUnit]]*(1-DetailTicketJuilletAout2021[[#This Row],[Remise%]]))</f>
        <v>24.0075</v>
      </c>
    </row>
    <row r="3303" spans="1:6" x14ac:dyDescent="0.25">
      <c r="A3303">
        <v>22474</v>
      </c>
      <c r="B3303">
        <v>44</v>
      </c>
      <c r="C3303">
        <v>14.83</v>
      </c>
      <c r="D3303">
        <v>4</v>
      </c>
      <c r="E3303">
        <v>0</v>
      </c>
      <c r="F3303" s="5">
        <f>DetailTicketJuilletAout2021[[#This Row],[Qte]]*(DetailTicketJuilletAout2021[[#This Row],[PrixUnit]]*(1-DetailTicketJuilletAout2021[[#This Row],[Remise%]]))</f>
        <v>59.32</v>
      </c>
    </row>
    <row r="3304" spans="1:6" x14ac:dyDescent="0.25">
      <c r="A3304">
        <v>22474</v>
      </c>
      <c r="B3304">
        <v>46</v>
      </c>
      <c r="C3304">
        <v>9.15</v>
      </c>
      <c r="D3304">
        <v>1</v>
      </c>
      <c r="E3304">
        <v>0</v>
      </c>
      <c r="F3304" s="5">
        <f>DetailTicketJuilletAout2021[[#This Row],[Qte]]*(DetailTicketJuilletAout2021[[#This Row],[PrixUnit]]*(1-DetailTicketJuilletAout2021[[#This Row],[Remise%]]))</f>
        <v>9.15</v>
      </c>
    </row>
    <row r="3305" spans="1:6" x14ac:dyDescent="0.25">
      <c r="A3305">
        <v>22474</v>
      </c>
      <c r="B3305">
        <v>70</v>
      </c>
      <c r="C3305">
        <v>11.43</v>
      </c>
      <c r="D3305">
        <v>1</v>
      </c>
      <c r="E3305">
        <v>0</v>
      </c>
      <c r="F3305" s="5">
        <f>DetailTicketJuilletAout2021[[#This Row],[Qte]]*(DetailTicketJuilletAout2021[[#This Row],[PrixUnit]]*(1-DetailTicketJuilletAout2021[[#This Row],[Remise%]]))</f>
        <v>11.43</v>
      </c>
    </row>
    <row r="3306" spans="1:6" x14ac:dyDescent="0.25">
      <c r="A3306">
        <v>22474</v>
      </c>
      <c r="B3306">
        <v>78</v>
      </c>
      <c r="C3306">
        <v>16.77</v>
      </c>
      <c r="D3306">
        <v>3</v>
      </c>
      <c r="E3306">
        <v>0</v>
      </c>
      <c r="F3306" s="5">
        <f>DetailTicketJuilletAout2021[[#This Row],[Qte]]*(DetailTicketJuilletAout2021[[#This Row],[PrixUnit]]*(1-DetailTicketJuilletAout2021[[#This Row],[Remise%]]))</f>
        <v>50.31</v>
      </c>
    </row>
    <row r="3307" spans="1:6" x14ac:dyDescent="0.25">
      <c r="A3307">
        <v>22474</v>
      </c>
      <c r="B3307">
        <v>82</v>
      </c>
      <c r="C3307">
        <v>6.59</v>
      </c>
      <c r="D3307">
        <v>1</v>
      </c>
      <c r="E3307">
        <v>0</v>
      </c>
      <c r="F3307" s="5">
        <f>DetailTicketJuilletAout2021[[#This Row],[Qte]]*(DetailTicketJuilletAout2021[[#This Row],[PrixUnit]]*(1-DetailTicketJuilletAout2021[[#This Row],[Remise%]]))</f>
        <v>6.59</v>
      </c>
    </row>
    <row r="3308" spans="1:6" x14ac:dyDescent="0.25">
      <c r="A3308">
        <v>22474</v>
      </c>
      <c r="B3308">
        <v>598</v>
      </c>
      <c r="C3308">
        <v>7.24</v>
      </c>
      <c r="D3308">
        <v>1</v>
      </c>
      <c r="E3308">
        <v>0</v>
      </c>
      <c r="F3308" s="5">
        <f>DetailTicketJuilletAout2021[[#This Row],[Qte]]*(DetailTicketJuilletAout2021[[#This Row],[PrixUnit]]*(1-DetailTicketJuilletAout2021[[#This Row],[Remise%]]))</f>
        <v>7.24</v>
      </c>
    </row>
    <row r="3309" spans="1:6" x14ac:dyDescent="0.25">
      <c r="A3309">
        <v>22475</v>
      </c>
      <c r="B3309">
        <v>1</v>
      </c>
      <c r="C3309">
        <v>13.72</v>
      </c>
      <c r="D3309">
        <v>4</v>
      </c>
      <c r="E3309">
        <v>0</v>
      </c>
      <c r="F3309" s="5">
        <f>DetailTicketJuilletAout2021[[#This Row],[Qte]]*(DetailTicketJuilletAout2021[[#This Row],[PrixUnit]]*(1-DetailTicketJuilletAout2021[[#This Row],[Remise%]]))</f>
        <v>54.88</v>
      </c>
    </row>
    <row r="3310" spans="1:6" x14ac:dyDescent="0.25">
      <c r="A3310">
        <v>22475</v>
      </c>
      <c r="B3310">
        <v>69</v>
      </c>
      <c r="C3310">
        <v>27.44</v>
      </c>
      <c r="D3310">
        <v>4</v>
      </c>
      <c r="E3310">
        <v>0</v>
      </c>
      <c r="F3310" s="5">
        <f>DetailTicketJuilletAout2021[[#This Row],[Qte]]*(DetailTicketJuilletAout2021[[#This Row],[PrixUnit]]*(1-DetailTicketJuilletAout2021[[#This Row],[Remise%]]))</f>
        <v>109.76</v>
      </c>
    </row>
    <row r="3311" spans="1:6" x14ac:dyDescent="0.25">
      <c r="A3311">
        <v>22476</v>
      </c>
      <c r="B3311">
        <v>26</v>
      </c>
      <c r="C3311">
        <v>23.78</v>
      </c>
      <c r="D3311">
        <v>3</v>
      </c>
      <c r="E3311">
        <v>0.2</v>
      </c>
      <c r="F3311" s="5">
        <f>DetailTicketJuilletAout2021[[#This Row],[Qte]]*(DetailTicketJuilletAout2021[[#This Row],[PrixUnit]]*(1-DetailTicketJuilletAout2021[[#This Row],[Remise%]]))</f>
        <v>57.072000000000003</v>
      </c>
    </row>
    <row r="3312" spans="1:6" x14ac:dyDescent="0.25">
      <c r="A3312">
        <v>22476</v>
      </c>
      <c r="B3312">
        <v>44</v>
      </c>
      <c r="C3312">
        <v>14.79</v>
      </c>
      <c r="D3312">
        <v>4</v>
      </c>
      <c r="E3312">
        <v>0</v>
      </c>
      <c r="F3312" s="5">
        <f>DetailTicketJuilletAout2021[[#This Row],[Qte]]*(DetailTicketJuilletAout2021[[#This Row],[PrixUnit]]*(1-DetailTicketJuilletAout2021[[#This Row],[Remise%]]))</f>
        <v>59.16</v>
      </c>
    </row>
    <row r="3313" spans="1:6" x14ac:dyDescent="0.25">
      <c r="A3313">
        <v>22476</v>
      </c>
      <c r="B3313">
        <v>64</v>
      </c>
      <c r="C3313">
        <v>25.31</v>
      </c>
      <c r="D3313">
        <v>3</v>
      </c>
      <c r="E3313">
        <v>0.2</v>
      </c>
      <c r="F3313" s="5">
        <f>DetailTicketJuilletAout2021[[#This Row],[Qte]]*(DetailTicketJuilletAout2021[[#This Row],[PrixUnit]]*(1-DetailTicketJuilletAout2021[[#This Row],[Remise%]]))</f>
        <v>60.744</v>
      </c>
    </row>
    <row r="3314" spans="1:6" x14ac:dyDescent="0.25">
      <c r="A3314">
        <v>22476</v>
      </c>
      <c r="B3314">
        <v>69</v>
      </c>
      <c r="C3314">
        <v>27.44</v>
      </c>
      <c r="D3314">
        <v>3</v>
      </c>
      <c r="E3314">
        <v>0.2</v>
      </c>
      <c r="F3314" s="5">
        <f>DetailTicketJuilletAout2021[[#This Row],[Qte]]*(DetailTicketJuilletAout2021[[#This Row],[PrixUnit]]*(1-DetailTicketJuilletAout2021[[#This Row],[Remise%]]))</f>
        <v>65.856000000000009</v>
      </c>
    </row>
    <row r="3315" spans="1:6" x14ac:dyDescent="0.25">
      <c r="A3315">
        <v>22477</v>
      </c>
      <c r="B3315">
        <v>58</v>
      </c>
      <c r="C3315">
        <v>10.06</v>
      </c>
      <c r="D3315">
        <v>4</v>
      </c>
      <c r="E3315">
        <v>0</v>
      </c>
      <c r="F3315" s="5">
        <f>DetailTicketJuilletAout2021[[#This Row],[Qte]]*(DetailTicketJuilletAout2021[[#This Row],[PrixUnit]]*(1-DetailTicketJuilletAout2021[[#This Row],[Remise%]]))</f>
        <v>40.24</v>
      </c>
    </row>
    <row r="3316" spans="1:6" x14ac:dyDescent="0.25">
      <c r="A3316">
        <v>22477</v>
      </c>
      <c r="B3316">
        <v>62</v>
      </c>
      <c r="C3316">
        <v>37.5</v>
      </c>
      <c r="D3316">
        <v>3</v>
      </c>
      <c r="E3316">
        <v>0</v>
      </c>
      <c r="F3316" s="5">
        <f>DetailTicketJuilletAout2021[[#This Row],[Qte]]*(DetailTicketJuilletAout2021[[#This Row],[PrixUnit]]*(1-DetailTicketJuilletAout2021[[#This Row],[Remise%]]))</f>
        <v>112.5</v>
      </c>
    </row>
    <row r="3317" spans="1:6" x14ac:dyDescent="0.25">
      <c r="A3317">
        <v>22478</v>
      </c>
      <c r="B3317">
        <v>75</v>
      </c>
      <c r="C3317">
        <v>5.95</v>
      </c>
      <c r="D3317">
        <v>3</v>
      </c>
      <c r="E3317">
        <v>0.2</v>
      </c>
      <c r="F3317" s="5">
        <f>DetailTicketJuilletAout2021[[#This Row],[Qte]]*(DetailTicketJuilletAout2021[[#This Row],[PrixUnit]]*(1-DetailTicketJuilletAout2021[[#This Row],[Remise%]]))</f>
        <v>14.280000000000001</v>
      </c>
    </row>
    <row r="3318" spans="1:6" x14ac:dyDescent="0.25">
      <c r="A3318">
        <v>22479</v>
      </c>
      <c r="B3318">
        <v>7</v>
      </c>
      <c r="C3318">
        <v>22.87</v>
      </c>
      <c r="D3318">
        <v>3</v>
      </c>
      <c r="E3318">
        <v>0</v>
      </c>
      <c r="F3318" s="5">
        <f>DetailTicketJuilletAout2021[[#This Row],[Qte]]*(DetailTicketJuilletAout2021[[#This Row],[PrixUnit]]*(1-DetailTicketJuilletAout2021[[#This Row],[Remise%]]))</f>
        <v>68.61</v>
      </c>
    </row>
    <row r="3319" spans="1:6" x14ac:dyDescent="0.25">
      <c r="A3319">
        <v>22479</v>
      </c>
      <c r="B3319">
        <v>43</v>
      </c>
      <c r="C3319">
        <v>35.06</v>
      </c>
      <c r="D3319">
        <v>4</v>
      </c>
      <c r="E3319">
        <v>0</v>
      </c>
      <c r="F3319" s="5">
        <f>DetailTicketJuilletAout2021[[#This Row],[Qte]]*(DetailTicketJuilletAout2021[[#This Row],[PrixUnit]]*(1-DetailTicketJuilletAout2021[[#This Row],[Remise%]]))</f>
        <v>140.24</v>
      </c>
    </row>
    <row r="3320" spans="1:6" x14ac:dyDescent="0.25">
      <c r="A3320">
        <v>22480</v>
      </c>
      <c r="B3320">
        <v>5</v>
      </c>
      <c r="C3320">
        <v>12.96</v>
      </c>
      <c r="D3320">
        <v>3</v>
      </c>
      <c r="E3320">
        <v>0</v>
      </c>
      <c r="F3320" s="5">
        <f>DetailTicketJuilletAout2021[[#This Row],[Qte]]*(DetailTicketJuilletAout2021[[#This Row],[PrixUnit]]*(1-DetailTicketJuilletAout2021[[#This Row],[Remise%]]))</f>
        <v>38.880000000000003</v>
      </c>
    </row>
    <row r="3321" spans="1:6" x14ac:dyDescent="0.25">
      <c r="A3321">
        <v>22480</v>
      </c>
      <c r="B3321">
        <v>29</v>
      </c>
      <c r="C3321">
        <v>75.459999999999994</v>
      </c>
      <c r="D3321">
        <v>4</v>
      </c>
      <c r="E3321">
        <v>0</v>
      </c>
      <c r="F3321" s="5">
        <f>DetailTicketJuilletAout2021[[#This Row],[Qte]]*(DetailTicketJuilletAout2021[[#This Row],[PrixUnit]]*(1-DetailTicketJuilletAout2021[[#This Row],[Remise%]]))</f>
        <v>301.83999999999997</v>
      </c>
    </row>
    <row r="3322" spans="1:6" x14ac:dyDescent="0.25">
      <c r="A3322">
        <v>22480</v>
      </c>
      <c r="B3322">
        <v>49</v>
      </c>
      <c r="C3322">
        <v>12.2</v>
      </c>
      <c r="D3322">
        <v>4</v>
      </c>
      <c r="E3322">
        <v>0</v>
      </c>
      <c r="F3322" s="5">
        <f>DetailTicketJuilletAout2021[[#This Row],[Qte]]*(DetailTicketJuilletAout2021[[#This Row],[PrixUnit]]*(1-DetailTicketJuilletAout2021[[#This Row],[Remise%]]))</f>
        <v>48.8</v>
      </c>
    </row>
    <row r="3323" spans="1:6" x14ac:dyDescent="0.25">
      <c r="A3323">
        <v>22480</v>
      </c>
      <c r="B3323">
        <v>77</v>
      </c>
      <c r="C3323">
        <v>7.93</v>
      </c>
      <c r="D3323">
        <v>4</v>
      </c>
      <c r="E3323">
        <v>0</v>
      </c>
      <c r="F3323" s="5">
        <f>DetailTicketJuilletAout2021[[#This Row],[Qte]]*(DetailTicketJuilletAout2021[[#This Row],[PrixUnit]]*(1-DetailTicketJuilletAout2021[[#This Row],[Remise%]]))</f>
        <v>31.72</v>
      </c>
    </row>
    <row r="3324" spans="1:6" x14ac:dyDescent="0.25">
      <c r="A3324">
        <v>22481</v>
      </c>
      <c r="B3324">
        <v>17</v>
      </c>
      <c r="C3324">
        <v>23.78</v>
      </c>
      <c r="D3324">
        <v>3</v>
      </c>
      <c r="E3324">
        <v>0</v>
      </c>
      <c r="F3324" s="5">
        <f>DetailTicketJuilletAout2021[[#This Row],[Qte]]*(DetailTicketJuilletAout2021[[#This Row],[PrixUnit]]*(1-DetailTicketJuilletAout2021[[#This Row],[Remise%]]))</f>
        <v>71.34</v>
      </c>
    </row>
    <row r="3325" spans="1:6" x14ac:dyDescent="0.25">
      <c r="A3325">
        <v>22481</v>
      </c>
      <c r="B3325">
        <v>30</v>
      </c>
      <c r="C3325">
        <v>15.85</v>
      </c>
      <c r="D3325">
        <v>4</v>
      </c>
      <c r="E3325">
        <v>0</v>
      </c>
      <c r="F3325" s="5">
        <f>DetailTicketJuilletAout2021[[#This Row],[Qte]]*(DetailTicketJuilletAout2021[[#This Row],[PrixUnit]]*(1-DetailTicketJuilletAout2021[[#This Row],[Remise%]]))</f>
        <v>63.4</v>
      </c>
    </row>
    <row r="3326" spans="1:6" x14ac:dyDescent="0.25">
      <c r="A3326">
        <v>22482</v>
      </c>
      <c r="B3326">
        <v>13</v>
      </c>
      <c r="C3326">
        <v>3.66</v>
      </c>
      <c r="D3326">
        <v>4</v>
      </c>
      <c r="E3326">
        <v>0</v>
      </c>
      <c r="F3326" s="5">
        <f>DetailTicketJuilletAout2021[[#This Row],[Qte]]*(DetailTicketJuilletAout2021[[#This Row],[PrixUnit]]*(1-DetailTicketJuilletAout2021[[#This Row],[Remise%]]))</f>
        <v>14.64</v>
      </c>
    </row>
    <row r="3327" spans="1:6" x14ac:dyDescent="0.25">
      <c r="A3327">
        <v>22482</v>
      </c>
      <c r="B3327">
        <v>62</v>
      </c>
      <c r="C3327">
        <v>30.03</v>
      </c>
      <c r="D3327">
        <v>4</v>
      </c>
      <c r="E3327">
        <v>0</v>
      </c>
      <c r="F3327" s="5">
        <f>DetailTicketJuilletAout2021[[#This Row],[Qte]]*(DetailTicketJuilletAout2021[[#This Row],[PrixUnit]]*(1-DetailTicketJuilletAout2021[[#This Row],[Remise%]]))</f>
        <v>120.12</v>
      </c>
    </row>
    <row r="3328" spans="1:6" x14ac:dyDescent="0.25">
      <c r="A3328">
        <v>22483</v>
      </c>
      <c r="B3328">
        <v>19</v>
      </c>
      <c r="C3328">
        <v>7.01</v>
      </c>
      <c r="D3328">
        <v>4</v>
      </c>
      <c r="E3328">
        <v>0</v>
      </c>
      <c r="F3328" s="5">
        <f>DetailTicketJuilletAout2021[[#This Row],[Qte]]*(DetailTicketJuilletAout2021[[#This Row],[PrixUnit]]*(1-DetailTicketJuilletAout2021[[#This Row],[Remise%]]))</f>
        <v>28.04</v>
      </c>
    </row>
    <row r="3329" spans="1:6" x14ac:dyDescent="0.25">
      <c r="A3329">
        <v>22483</v>
      </c>
      <c r="B3329">
        <v>21</v>
      </c>
      <c r="C3329">
        <v>7.62</v>
      </c>
      <c r="D3329">
        <v>4</v>
      </c>
      <c r="E3329">
        <v>0.1</v>
      </c>
      <c r="F3329" s="5">
        <f>DetailTicketJuilletAout2021[[#This Row],[Qte]]*(DetailTicketJuilletAout2021[[#This Row],[PrixUnit]]*(1-DetailTicketJuilletAout2021[[#This Row],[Remise%]]))</f>
        <v>27.432000000000002</v>
      </c>
    </row>
    <row r="3330" spans="1:6" x14ac:dyDescent="0.25">
      <c r="A3330">
        <v>22483</v>
      </c>
      <c r="B3330">
        <v>54</v>
      </c>
      <c r="C3330">
        <v>5.64</v>
      </c>
      <c r="D3330">
        <v>3</v>
      </c>
      <c r="E3330">
        <v>0</v>
      </c>
      <c r="F3330" s="5">
        <f>DetailTicketJuilletAout2021[[#This Row],[Qte]]*(DetailTicketJuilletAout2021[[#This Row],[PrixUnit]]*(1-DetailTicketJuilletAout2021[[#This Row],[Remise%]]))</f>
        <v>16.919999999999998</v>
      </c>
    </row>
    <row r="3331" spans="1:6" x14ac:dyDescent="0.25">
      <c r="A3331">
        <v>22483</v>
      </c>
      <c r="B3331">
        <v>61</v>
      </c>
      <c r="C3331">
        <v>21.65</v>
      </c>
      <c r="D3331">
        <v>4</v>
      </c>
      <c r="E3331">
        <v>0.1</v>
      </c>
      <c r="F3331" s="5">
        <f>DetailTicketJuilletAout2021[[#This Row],[Qte]]*(DetailTicketJuilletAout2021[[#This Row],[PrixUnit]]*(1-DetailTicketJuilletAout2021[[#This Row],[Remise%]]))</f>
        <v>77.94</v>
      </c>
    </row>
    <row r="3332" spans="1:6" x14ac:dyDescent="0.25">
      <c r="A3332">
        <v>22483</v>
      </c>
      <c r="B3332">
        <v>73</v>
      </c>
      <c r="C3332">
        <v>9.15</v>
      </c>
      <c r="D3332">
        <v>3</v>
      </c>
      <c r="E3332">
        <v>0.2</v>
      </c>
      <c r="F3332" s="5">
        <f>DetailTicketJuilletAout2021[[#This Row],[Qte]]*(DetailTicketJuilletAout2021[[#This Row],[PrixUnit]]*(1-DetailTicketJuilletAout2021[[#This Row],[Remise%]]))</f>
        <v>21.96</v>
      </c>
    </row>
    <row r="3333" spans="1:6" x14ac:dyDescent="0.25">
      <c r="A3333">
        <v>22484</v>
      </c>
      <c r="B3333">
        <v>14</v>
      </c>
      <c r="C3333">
        <v>17.68</v>
      </c>
      <c r="D3333">
        <v>4</v>
      </c>
      <c r="E3333">
        <v>0.05</v>
      </c>
      <c r="F3333" s="5">
        <f>DetailTicketJuilletAout2021[[#This Row],[Qte]]*(DetailTicketJuilletAout2021[[#This Row],[PrixUnit]]*(1-DetailTicketJuilletAout2021[[#This Row],[Remise%]]))</f>
        <v>67.183999999999997</v>
      </c>
    </row>
    <row r="3334" spans="1:6" x14ac:dyDescent="0.25">
      <c r="A3334">
        <v>22484</v>
      </c>
      <c r="B3334">
        <v>41</v>
      </c>
      <c r="C3334">
        <v>7.32</v>
      </c>
      <c r="D3334">
        <v>4</v>
      </c>
      <c r="E3334">
        <v>0.05</v>
      </c>
      <c r="F3334" s="5">
        <f>DetailTicketJuilletAout2021[[#This Row],[Qte]]*(DetailTicketJuilletAout2021[[#This Row],[PrixUnit]]*(1-DetailTicketJuilletAout2021[[#This Row],[Remise%]]))</f>
        <v>27.815999999999999</v>
      </c>
    </row>
    <row r="3335" spans="1:6" x14ac:dyDescent="0.25">
      <c r="A3335">
        <v>22484</v>
      </c>
      <c r="B3335">
        <v>65</v>
      </c>
      <c r="C3335">
        <v>16.010000000000002</v>
      </c>
      <c r="D3335">
        <v>3</v>
      </c>
      <c r="E3335">
        <v>0.05</v>
      </c>
      <c r="F3335" s="5">
        <f>DetailTicketJuilletAout2021[[#This Row],[Qte]]*(DetailTicketJuilletAout2021[[#This Row],[PrixUnit]]*(1-DetailTicketJuilletAout2021[[#This Row],[Remise%]]))</f>
        <v>45.628500000000003</v>
      </c>
    </row>
    <row r="3336" spans="1:6" x14ac:dyDescent="0.25">
      <c r="A3336">
        <v>22485</v>
      </c>
      <c r="B3336">
        <v>1</v>
      </c>
      <c r="C3336">
        <v>13.72</v>
      </c>
      <c r="D3336">
        <v>4</v>
      </c>
      <c r="E3336">
        <v>0.25</v>
      </c>
      <c r="F3336" s="5">
        <f>DetailTicketJuilletAout2021[[#This Row],[Qte]]*(DetailTicketJuilletAout2021[[#This Row],[PrixUnit]]*(1-DetailTicketJuilletAout2021[[#This Row],[Remise%]]))</f>
        <v>41.160000000000004</v>
      </c>
    </row>
    <row r="3337" spans="1:6" x14ac:dyDescent="0.25">
      <c r="A3337">
        <v>22485</v>
      </c>
      <c r="B3337">
        <v>10</v>
      </c>
      <c r="C3337">
        <v>23.63</v>
      </c>
      <c r="D3337">
        <v>4</v>
      </c>
      <c r="E3337">
        <v>0.25</v>
      </c>
      <c r="F3337" s="5">
        <f>DetailTicketJuilletAout2021[[#This Row],[Qte]]*(DetailTicketJuilletAout2021[[#This Row],[PrixUnit]]*(1-DetailTicketJuilletAout2021[[#This Row],[Remise%]]))</f>
        <v>70.89</v>
      </c>
    </row>
    <row r="3338" spans="1:6" x14ac:dyDescent="0.25">
      <c r="A3338">
        <v>22485</v>
      </c>
      <c r="B3338">
        <v>71</v>
      </c>
      <c r="C3338">
        <v>16.46</v>
      </c>
      <c r="D3338">
        <v>3</v>
      </c>
      <c r="E3338">
        <v>0.25</v>
      </c>
      <c r="F3338" s="5">
        <f>DetailTicketJuilletAout2021[[#This Row],[Qte]]*(DetailTicketJuilletAout2021[[#This Row],[PrixUnit]]*(1-DetailTicketJuilletAout2021[[#This Row],[Remise%]]))</f>
        <v>37.035000000000004</v>
      </c>
    </row>
    <row r="3339" spans="1:6" x14ac:dyDescent="0.25">
      <c r="A3339">
        <v>22485</v>
      </c>
      <c r="B3339">
        <v>77</v>
      </c>
      <c r="C3339">
        <v>9.91</v>
      </c>
      <c r="D3339">
        <v>3</v>
      </c>
      <c r="E3339">
        <v>0.25</v>
      </c>
      <c r="F3339" s="5">
        <f>DetailTicketJuilletAout2021[[#This Row],[Qte]]*(DetailTicketJuilletAout2021[[#This Row],[PrixUnit]]*(1-DetailTicketJuilletAout2021[[#This Row],[Remise%]]))</f>
        <v>22.297499999999999</v>
      </c>
    </row>
    <row r="3340" spans="1:6" x14ac:dyDescent="0.25">
      <c r="A3340">
        <v>22486</v>
      </c>
      <c r="B3340">
        <v>33</v>
      </c>
      <c r="C3340">
        <v>1.83</v>
      </c>
      <c r="D3340">
        <v>3</v>
      </c>
      <c r="E3340">
        <v>0</v>
      </c>
      <c r="F3340" s="5">
        <f>DetailTicketJuilletAout2021[[#This Row],[Qte]]*(DetailTicketJuilletAout2021[[#This Row],[PrixUnit]]*(1-DetailTicketJuilletAout2021[[#This Row],[Remise%]]))</f>
        <v>5.49</v>
      </c>
    </row>
    <row r="3341" spans="1:6" x14ac:dyDescent="0.25">
      <c r="A3341">
        <v>22486</v>
      </c>
      <c r="B3341">
        <v>66</v>
      </c>
      <c r="C3341">
        <v>12.96</v>
      </c>
      <c r="D3341">
        <v>4</v>
      </c>
      <c r="E3341">
        <v>0</v>
      </c>
      <c r="F3341" s="5">
        <f>DetailTicketJuilletAout2021[[#This Row],[Qte]]*(DetailTicketJuilletAout2021[[#This Row],[PrixUnit]]*(1-DetailTicketJuilletAout2021[[#This Row],[Remise%]]))</f>
        <v>51.84</v>
      </c>
    </row>
    <row r="3342" spans="1:6" x14ac:dyDescent="0.25">
      <c r="A3342">
        <v>22486</v>
      </c>
      <c r="B3342">
        <v>75</v>
      </c>
      <c r="C3342">
        <v>5.95</v>
      </c>
      <c r="D3342">
        <v>3</v>
      </c>
      <c r="E3342">
        <v>0</v>
      </c>
      <c r="F3342" s="5">
        <f>DetailTicketJuilletAout2021[[#This Row],[Qte]]*(DetailTicketJuilletAout2021[[#This Row],[PrixUnit]]*(1-DetailTicketJuilletAout2021[[#This Row],[Remise%]]))</f>
        <v>17.850000000000001</v>
      </c>
    </row>
    <row r="3343" spans="1:6" x14ac:dyDescent="0.25">
      <c r="A3343">
        <v>22487</v>
      </c>
      <c r="B3343">
        <v>40</v>
      </c>
      <c r="C3343">
        <v>14.03</v>
      </c>
      <c r="D3343">
        <v>4</v>
      </c>
      <c r="E3343">
        <v>0</v>
      </c>
      <c r="F3343" s="5">
        <f>DetailTicketJuilletAout2021[[#This Row],[Qte]]*(DetailTicketJuilletAout2021[[#This Row],[PrixUnit]]*(1-DetailTicketJuilletAout2021[[#This Row],[Remise%]]))</f>
        <v>56.12</v>
      </c>
    </row>
    <row r="3344" spans="1:6" x14ac:dyDescent="0.25">
      <c r="A3344">
        <v>22487</v>
      </c>
      <c r="B3344">
        <v>73</v>
      </c>
      <c r="C3344">
        <v>11.43</v>
      </c>
      <c r="D3344">
        <v>4</v>
      </c>
      <c r="E3344">
        <v>0</v>
      </c>
      <c r="F3344" s="5">
        <f>DetailTicketJuilletAout2021[[#This Row],[Qte]]*(DetailTicketJuilletAout2021[[#This Row],[PrixUnit]]*(1-DetailTicketJuilletAout2021[[#This Row],[Remise%]]))</f>
        <v>45.72</v>
      </c>
    </row>
    <row r="3345" spans="1:6" x14ac:dyDescent="0.25">
      <c r="A3345">
        <v>22487</v>
      </c>
      <c r="B3345">
        <v>420</v>
      </c>
      <c r="C3345">
        <v>4.8</v>
      </c>
      <c r="D3345">
        <v>1</v>
      </c>
      <c r="E3345">
        <v>0</v>
      </c>
      <c r="F3345" s="5">
        <f>DetailTicketJuilletAout2021[[#This Row],[Qte]]*(DetailTicketJuilletAout2021[[#This Row],[PrixUnit]]*(1-DetailTicketJuilletAout2021[[#This Row],[Remise%]]))</f>
        <v>4.8</v>
      </c>
    </row>
    <row r="3346" spans="1:6" x14ac:dyDescent="0.25">
      <c r="A3346">
        <v>22487</v>
      </c>
      <c r="B3346">
        <v>2242</v>
      </c>
      <c r="C3346">
        <v>9.6199999999999992</v>
      </c>
      <c r="D3346">
        <v>1</v>
      </c>
      <c r="E3346">
        <v>0</v>
      </c>
      <c r="F3346" s="5">
        <f>DetailTicketJuilletAout2021[[#This Row],[Qte]]*(DetailTicketJuilletAout2021[[#This Row],[PrixUnit]]*(1-DetailTicketJuilletAout2021[[#This Row],[Remise%]]))</f>
        <v>9.6199999999999992</v>
      </c>
    </row>
    <row r="3347" spans="1:6" x14ac:dyDescent="0.25">
      <c r="A3347">
        <v>22488</v>
      </c>
      <c r="B3347">
        <v>62</v>
      </c>
      <c r="C3347">
        <v>37.5</v>
      </c>
      <c r="D3347">
        <v>4</v>
      </c>
      <c r="E3347">
        <v>0</v>
      </c>
      <c r="F3347" s="5">
        <f>DetailTicketJuilletAout2021[[#This Row],[Qte]]*(DetailTicketJuilletAout2021[[#This Row],[PrixUnit]]*(1-DetailTicketJuilletAout2021[[#This Row],[Remise%]]))</f>
        <v>150</v>
      </c>
    </row>
    <row r="3348" spans="1:6" x14ac:dyDescent="0.25">
      <c r="A3348">
        <v>22488</v>
      </c>
      <c r="B3348">
        <v>72</v>
      </c>
      <c r="C3348">
        <v>26.53</v>
      </c>
      <c r="D3348">
        <v>4</v>
      </c>
      <c r="E3348">
        <v>0</v>
      </c>
      <c r="F3348" s="5">
        <f>DetailTicketJuilletAout2021[[#This Row],[Qte]]*(DetailTicketJuilletAout2021[[#This Row],[PrixUnit]]*(1-DetailTicketJuilletAout2021[[#This Row],[Remise%]]))</f>
        <v>106.12</v>
      </c>
    </row>
    <row r="3349" spans="1:6" x14ac:dyDescent="0.25">
      <c r="A3349">
        <v>22489</v>
      </c>
      <c r="B3349">
        <v>11</v>
      </c>
      <c r="C3349">
        <v>16.010000000000002</v>
      </c>
      <c r="D3349">
        <v>4</v>
      </c>
      <c r="E3349">
        <v>0.1</v>
      </c>
      <c r="F3349" s="5">
        <f>DetailTicketJuilletAout2021[[#This Row],[Qte]]*(DetailTicketJuilletAout2021[[#This Row],[PrixUnit]]*(1-DetailTicketJuilletAout2021[[#This Row],[Remise%]]))</f>
        <v>57.63600000000001</v>
      </c>
    </row>
    <row r="3350" spans="1:6" x14ac:dyDescent="0.25">
      <c r="A3350">
        <v>22489</v>
      </c>
      <c r="B3350">
        <v>51</v>
      </c>
      <c r="C3350">
        <v>40.4</v>
      </c>
      <c r="D3350">
        <v>4</v>
      </c>
      <c r="E3350">
        <v>0.1</v>
      </c>
      <c r="F3350" s="5">
        <f>DetailTicketJuilletAout2021[[#This Row],[Qte]]*(DetailTicketJuilletAout2021[[#This Row],[PrixUnit]]*(1-DetailTicketJuilletAout2021[[#This Row],[Remise%]]))</f>
        <v>145.44</v>
      </c>
    </row>
    <row r="3351" spans="1:6" x14ac:dyDescent="0.25">
      <c r="A3351">
        <v>22489</v>
      </c>
      <c r="B3351">
        <v>54</v>
      </c>
      <c r="C3351">
        <v>5.64</v>
      </c>
      <c r="D3351">
        <v>4</v>
      </c>
      <c r="E3351">
        <v>0.1</v>
      </c>
      <c r="F3351" s="5">
        <f>DetailTicketJuilletAout2021[[#This Row],[Qte]]*(DetailTicketJuilletAout2021[[#This Row],[PrixUnit]]*(1-DetailTicketJuilletAout2021[[#This Row],[Remise%]]))</f>
        <v>20.303999999999998</v>
      </c>
    </row>
    <row r="3352" spans="1:6" x14ac:dyDescent="0.25">
      <c r="A3352">
        <v>22490</v>
      </c>
      <c r="B3352">
        <v>61</v>
      </c>
      <c r="C3352">
        <v>21.65</v>
      </c>
      <c r="D3352">
        <v>4</v>
      </c>
      <c r="E3352">
        <v>0</v>
      </c>
      <c r="F3352" s="5">
        <f>DetailTicketJuilletAout2021[[#This Row],[Qte]]*(DetailTicketJuilletAout2021[[#This Row],[PrixUnit]]*(1-DetailTicketJuilletAout2021[[#This Row],[Remise%]]))</f>
        <v>86.6</v>
      </c>
    </row>
    <row r="3353" spans="1:6" x14ac:dyDescent="0.25">
      <c r="A3353">
        <v>22491</v>
      </c>
      <c r="B3353">
        <v>19</v>
      </c>
      <c r="C3353">
        <v>7.01</v>
      </c>
      <c r="D3353">
        <v>4</v>
      </c>
      <c r="E3353">
        <v>0</v>
      </c>
      <c r="F3353" s="5">
        <f>DetailTicketJuilletAout2021[[#This Row],[Qte]]*(DetailTicketJuilletAout2021[[#This Row],[PrixUnit]]*(1-DetailTicketJuilletAout2021[[#This Row],[Remise%]]))</f>
        <v>28.04</v>
      </c>
    </row>
    <row r="3354" spans="1:6" x14ac:dyDescent="0.25">
      <c r="A3354">
        <v>22491</v>
      </c>
      <c r="B3354">
        <v>21</v>
      </c>
      <c r="C3354">
        <v>7.62</v>
      </c>
      <c r="D3354">
        <v>4</v>
      </c>
      <c r="E3354">
        <v>0.1</v>
      </c>
      <c r="F3354" s="5">
        <f>DetailTicketJuilletAout2021[[#This Row],[Qte]]*(DetailTicketJuilletAout2021[[#This Row],[PrixUnit]]*(1-DetailTicketJuilletAout2021[[#This Row],[Remise%]]))</f>
        <v>27.432000000000002</v>
      </c>
    </row>
    <row r="3355" spans="1:6" x14ac:dyDescent="0.25">
      <c r="A3355">
        <v>22491</v>
      </c>
      <c r="B3355">
        <v>54</v>
      </c>
      <c r="C3355">
        <v>5.64</v>
      </c>
      <c r="D3355">
        <v>3</v>
      </c>
      <c r="E3355">
        <v>0</v>
      </c>
      <c r="F3355" s="5">
        <f>DetailTicketJuilletAout2021[[#This Row],[Qte]]*(DetailTicketJuilletAout2021[[#This Row],[PrixUnit]]*(1-DetailTicketJuilletAout2021[[#This Row],[Remise%]]))</f>
        <v>16.919999999999998</v>
      </c>
    </row>
    <row r="3356" spans="1:6" x14ac:dyDescent="0.25">
      <c r="A3356">
        <v>22491</v>
      </c>
      <c r="B3356">
        <v>61</v>
      </c>
      <c r="C3356">
        <v>21.65</v>
      </c>
      <c r="D3356">
        <v>4</v>
      </c>
      <c r="E3356">
        <v>0.1</v>
      </c>
      <c r="F3356" s="5">
        <f>DetailTicketJuilletAout2021[[#This Row],[Qte]]*(DetailTicketJuilletAout2021[[#This Row],[PrixUnit]]*(1-DetailTicketJuilletAout2021[[#This Row],[Remise%]]))</f>
        <v>77.94</v>
      </c>
    </row>
    <row r="3357" spans="1:6" x14ac:dyDescent="0.25">
      <c r="A3357">
        <v>22491</v>
      </c>
      <c r="B3357">
        <v>76</v>
      </c>
      <c r="C3357">
        <v>13.72</v>
      </c>
      <c r="D3357">
        <v>4</v>
      </c>
      <c r="E3357">
        <v>0.1</v>
      </c>
      <c r="F3357" s="5">
        <f>DetailTicketJuilletAout2021[[#This Row],[Qte]]*(DetailTicketJuilletAout2021[[#This Row],[PrixUnit]]*(1-DetailTicketJuilletAout2021[[#This Row],[Remise%]]))</f>
        <v>49.392000000000003</v>
      </c>
    </row>
    <row r="3358" spans="1:6" x14ac:dyDescent="0.25">
      <c r="A3358">
        <v>22492</v>
      </c>
      <c r="B3358">
        <v>43</v>
      </c>
      <c r="C3358">
        <v>35.06</v>
      </c>
      <c r="D3358">
        <v>3</v>
      </c>
      <c r="E3358">
        <v>0.2</v>
      </c>
      <c r="F3358" s="5">
        <f>DetailTicketJuilletAout2021[[#This Row],[Qte]]*(DetailTicketJuilletAout2021[[#This Row],[PrixUnit]]*(1-DetailTicketJuilletAout2021[[#This Row],[Remise%]]))</f>
        <v>84.144000000000005</v>
      </c>
    </row>
    <row r="3359" spans="1:6" x14ac:dyDescent="0.25">
      <c r="A3359">
        <v>22492</v>
      </c>
      <c r="B3359">
        <v>61</v>
      </c>
      <c r="C3359">
        <v>21.65</v>
      </c>
      <c r="D3359">
        <v>4</v>
      </c>
      <c r="E3359">
        <v>0.2</v>
      </c>
      <c r="F3359" s="5">
        <f>DetailTicketJuilletAout2021[[#This Row],[Qte]]*(DetailTicketJuilletAout2021[[#This Row],[PrixUnit]]*(1-DetailTicketJuilletAout2021[[#This Row],[Remise%]]))</f>
        <v>69.28</v>
      </c>
    </row>
    <row r="3360" spans="1:6" x14ac:dyDescent="0.25">
      <c r="A3360">
        <v>22493</v>
      </c>
      <c r="B3360">
        <v>20</v>
      </c>
      <c r="C3360">
        <v>49.39</v>
      </c>
      <c r="D3360">
        <v>3</v>
      </c>
      <c r="E3360">
        <v>0</v>
      </c>
      <c r="F3360" s="5">
        <f>DetailTicketJuilletAout2021[[#This Row],[Qte]]*(DetailTicketJuilletAout2021[[#This Row],[PrixUnit]]*(1-DetailTicketJuilletAout2021[[#This Row],[Remise%]]))</f>
        <v>148.17000000000002</v>
      </c>
    </row>
    <row r="3361" spans="1:6" x14ac:dyDescent="0.25">
      <c r="A3361">
        <v>22494</v>
      </c>
      <c r="B3361">
        <v>32</v>
      </c>
      <c r="C3361">
        <v>19.510000000000002</v>
      </c>
      <c r="D3361">
        <v>3</v>
      </c>
      <c r="E3361">
        <v>0.1</v>
      </c>
      <c r="F3361" s="5">
        <f>DetailTicketJuilletAout2021[[#This Row],[Qte]]*(DetailTicketJuilletAout2021[[#This Row],[PrixUnit]]*(1-DetailTicketJuilletAout2021[[#This Row],[Remise%]]))</f>
        <v>52.677000000000007</v>
      </c>
    </row>
    <row r="3362" spans="1:6" x14ac:dyDescent="0.25">
      <c r="A3362">
        <v>22494</v>
      </c>
      <c r="B3362">
        <v>58</v>
      </c>
      <c r="C3362">
        <v>8.08</v>
      </c>
      <c r="D3362">
        <v>3</v>
      </c>
      <c r="E3362">
        <v>0.1</v>
      </c>
      <c r="F3362" s="5">
        <f>DetailTicketJuilletAout2021[[#This Row],[Qte]]*(DetailTicketJuilletAout2021[[#This Row],[PrixUnit]]*(1-DetailTicketJuilletAout2021[[#This Row],[Remise%]]))</f>
        <v>21.816000000000003</v>
      </c>
    </row>
    <row r="3363" spans="1:6" x14ac:dyDescent="0.25">
      <c r="A3363">
        <v>22494</v>
      </c>
      <c r="B3363">
        <v>62</v>
      </c>
      <c r="C3363">
        <v>30.03</v>
      </c>
      <c r="D3363">
        <v>3</v>
      </c>
      <c r="E3363">
        <v>0.1</v>
      </c>
      <c r="F3363" s="5">
        <f>DetailTicketJuilletAout2021[[#This Row],[Qte]]*(DetailTicketJuilletAout2021[[#This Row],[PrixUnit]]*(1-DetailTicketJuilletAout2021[[#This Row],[Remise%]]))</f>
        <v>81.081000000000003</v>
      </c>
    </row>
    <row r="3364" spans="1:6" x14ac:dyDescent="0.25">
      <c r="A3364">
        <v>22495</v>
      </c>
      <c r="B3364">
        <v>19</v>
      </c>
      <c r="C3364">
        <v>7.01</v>
      </c>
      <c r="D3364">
        <v>4</v>
      </c>
      <c r="E3364">
        <v>0</v>
      </c>
      <c r="F3364" s="5">
        <f>DetailTicketJuilletAout2021[[#This Row],[Qte]]*(DetailTicketJuilletAout2021[[#This Row],[PrixUnit]]*(1-DetailTicketJuilletAout2021[[#This Row],[Remise%]]))</f>
        <v>28.04</v>
      </c>
    </row>
    <row r="3365" spans="1:6" x14ac:dyDescent="0.25">
      <c r="A3365">
        <v>22495</v>
      </c>
      <c r="B3365">
        <v>21</v>
      </c>
      <c r="C3365">
        <v>7.62</v>
      </c>
      <c r="D3365">
        <v>4</v>
      </c>
      <c r="E3365">
        <v>0.1</v>
      </c>
      <c r="F3365" s="5">
        <f>DetailTicketJuilletAout2021[[#This Row],[Qte]]*(DetailTicketJuilletAout2021[[#This Row],[PrixUnit]]*(1-DetailTicketJuilletAout2021[[#This Row],[Remise%]]))</f>
        <v>27.432000000000002</v>
      </c>
    </row>
    <row r="3366" spans="1:6" x14ac:dyDescent="0.25">
      <c r="A3366">
        <v>22495</v>
      </c>
      <c r="B3366">
        <v>25</v>
      </c>
      <c r="C3366">
        <v>8.5399999999999991</v>
      </c>
      <c r="D3366">
        <v>4</v>
      </c>
      <c r="E3366">
        <v>0</v>
      </c>
      <c r="F3366" s="5">
        <f>DetailTicketJuilletAout2021[[#This Row],[Qte]]*(DetailTicketJuilletAout2021[[#This Row],[PrixUnit]]*(1-DetailTicketJuilletAout2021[[#This Row],[Remise%]]))</f>
        <v>34.159999999999997</v>
      </c>
    </row>
    <row r="3367" spans="1:6" x14ac:dyDescent="0.25">
      <c r="A3367">
        <v>22495</v>
      </c>
      <c r="B3367">
        <v>51</v>
      </c>
      <c r="C3367">
        <v>32.32</v>
      </c>
      <c r="D3367">
        <v>3</v>
      </c>
      <c r="E3367">
        <v>0</v>
      </c>
      <c r="F3367" s="5">
        <f>DetailTicketJuilletAout2021[[#This Row],[Qte]]*(DetailTicketJuilletAout2021[[#This Row],[PrixUnit]]*(1-DetailTicketJuilletAout2021[[#This Row],[Remise%]]))</f>
        <v>96.960000000000008</v>
      </c>
    </row>
    <row r="3368" spans="1:6" x14ac:dyDescent="0.25">
      <c r="A3368">
        <v>22495</v>
      </c>
      <c r="B3368">
        <v>54</v>
      </c>
      <c r="C3368">
        <v>4.57</v>
      </c>
      <c r="D3368">
        <v>3</v>
      </c>
      <c r="E3368">
        <v>0</v>
      </c>
      <c r="F3368" s="5">
        <f>DetailTicketJuilletAout2021[[#This Row],[Qte]]*(DetailTicketJuilletAout2021[[#This Row],[PrixUnit]]*(1-DetailTicketJuilletAout2021[[#This Row],[Remise%]]))</f>
        <v>13.71</v>
      </c>
    </row>
    <row r="3369" spans="1:6" x14ac:dyDescent="0.25">
      <c r="A3369">
        <v>22495</v>
      </c>
      <c r="B3369">
        <v>61</v>
      </c>
      <c r="C3369">
        <v>21.65</v>
      </c>
      <c r="D3369">
        <v>4</v>
      </c>
      <c r="E3369">
        <v>0.1</v>
      </c>
      <c r="F3369" s="5">
        <f>DetailTicketJuilletAout2021[[#This Row],[Qte]]*(DetailTicketJuilletAout2021[[#This Row],[PrixUnit]]*(1-DetailTicketJuilletAout2021[[#This Row],[Remise%]]))</f>
        <v>77.94</v>
      </c>
    </row>
    <row r="3370" spans="1:6" x14ac:dyDescent="0.25">
      <c r="A3370">
        <v>22496</v>
      </c>
      <c r="B3370">
        <v>21</v>
      </c>
      <c r="C3370">
        <v>6.1</v>
      </c>
      <c r="D3370">
        <v>3</v>
      </c>
      <c r="E3370">
        <v>0.15</v>
      </c>
      <c r="F3370" s="5">
        <f>DetailTicketJuilletAout2021[[#This Row],[Qte]]*(DetailTicketJuilletAout2021[[#This Row],[PrixUnit]]*(1-DetailTicketJuilletAout2021[[#This Row],[Remise%]]))</f>
        <v>15.555</v>
      </c>
    </row>
    <row r="3371" spans="1:6" x14ac:dyDescent="0.25">
      <c r="A3371">
        <v>22496</v>
      </c>
      <c r="B3371">
        <v>49</v>
      </c>
      <c r="C3371">
        <v>12.2</v>
      </c>
      <c r="D3371">
        <v>3</v>
      </c>
      <c r="E3371">
        <v>0.15</v>
      </c>
      <c r="F3371" s="5">
        <f>DetailTicketJuilletAout2021[[#This Row],[Qte]]*(DetailTicketJuilletAout2021[[#This Row],[PrixUnit]]*(1-DetailTicketJuilletAout2021[[#This Row],[Remise%]]))</f>
        <v>31.11</v>
      </c>
    </row>
    <row r="3372" spans="1:6" x14ac:dyDescent="0.25">
      <c r="A3372">
        <v>22497</v>
      </c>
      <c r="B3372">
        <v>17</v>
      </c>
      <c r="C3372">
        <v>29.73</v>
      </c>
      <c r="D3372">
        <v>4</v>
      </c>
      <c r="E3372">
        <v>0.1</v>
      </c>
      <c r="F3372" s="5">
        <f>DetailTicketJuilletAout2021[[#This Row],[Qte]]*(DetailTicketJuilletAout2021[[#This Row],[PrixUnit]]*(1-DetailTicketJuilletAout2021[[#This Row],[Remise%]]))</f>
        <v>107.02800000000001</v>
      </c>
    </row>
    <row r="3373" spans="1:6" x14ac:dyDescent="0.25">
      <c r="A3373">
        <v>22497</v>
      </c>
      <c r="B3373">
        <v>19</v>
      </c>
      <c r="C3373">
        <v>7.01</v>
      </c>
      <c r="D3373">
        <v>4</v>
      </c>
      <c r="E3373">
        <v>0</v>
      </c>
      <c r="F3373" s="5">
        <f>DetailTicketJuilletAout2021[[#This Row],[Qte]]*(DetailTicketJuilletAout2021[[#This Row],[PrixUnit]]*(1-DetailTicketJuilletAout2021[[#This Row],[Remise%]]))</f>
        <v>28.04</v>
      </c>
    </row>
    <row r="3374" spans="1:6" x14ac:dyDescent="0.25">
      <c r="A3374">
        <v>22497</v>
      </c>
      <c r="B3374">
        <v>21</v>
      </c>
      <c r="C3374">
        <v>7.62</v>
      </c>
      <c r="D3374">
        <v>4</v>
      </c>
      <c r="E3374">
        <v>0.1</v>
      </c>
      <c r="F3374" s="5">
        <f>DetailTicketJuilletAout2021[[#This Row],[Qte]]*(DetailTicketJuilletAout2021[[#This Row],[PrixUnit]]*(1-DetailTicketJuilletAout2021[[#This Row],[Remise%]]))</f>
        <v>27.432000000000002</v>
      </c>
    </row>
    <row r="3375" spans="1:6" x14ac:dyDescent="0.25">
      <c r="A3375">
        <v>22497</v>
      </c>
      <c r="B3375">
        <v>24</v>
      </c>
      <c r="C3375">
        <v>3.35</v>
      </c>
      <c r="D3375">
        <v>3</v>
      </c>
      <c r="E3375">
        <v>0</v>
      </c>
      <c r="F3375" s="5">
        <f>DetailTicketJuilletAout2021[[#This Row],[Qte]]*(DetailTicketJuilletAout2021[[#This Row],[PrixUnit]]*(1-DetailTicketJuilletAout2021[[#This Row],[Remise%]]))</f>
        <v>10.050000000000001</v>
      </c>
    </row>
    <row r="3376" spans="1:6" x14ac:dyDescent="0.25">
      <c r="A3376">
        <v>22497</v>
      </c>
      <c r="B3376">
        <v>36</v>
      </c>
      <c r="C3376">
        <v>14.48</v>
      </c>
      <c r="D3376">
        <v>3</v>
      </c>
      <c r="E3376">
        <v>0</v>
      </c>
      <c r="F3376" s="5">
        <f>DetailTicketJuilletAout2021[[#This Row],[Qte]]*(DetailTicketJuilletAout2021[[#This Row],[PrixUnit]]*(1-DetailTicketJuilletAout2021[[#This Row],[Remise%]]))</f>
        <v>43.44</v>
      </c>
    </row>
    <row r="3377" spans="1:6" x14ac:dyDescent="0.25">
      <c r="A3377">
        <v>22497</v>
      </c>
      <c r="B3377">
        <v>54</v>
      </c>
      <c r="C3377">
        <v>5.64</v>
      </c>
      <c r="D3377">
        <v>3</v>
      </c>
      <c r="E3377">
        <v>0</v>
      </c>
      <c r="F3377" s="5">
        <f>DetailTicketJuilletAout2021[[#This Row],[Qte]]*(DetailTicketJuilletAout2021[[#This Row],[PrixUnit]]*(1-DetailTicketJuilletAout2021[[#This Row],[Remise%]]))</f>
        <v>16.919999999999998</v>
      </c>
    </row>
    <row r="3378" spans="1:6" x14ac:dyDescent="0.25">
      <c r="A3378">
        <v>22497</v>
      </c>
      <c r="B3378">
        <v>61</v>
      </c>
      <c r="C3378">
        <v>21.65</v>
      </c>
      <c r="D3378">
        <v>4</v>
      </c>
      <c r="E3378">
        <v>0.1</v>
      </c>
      <c r="F3378" s="5">
        <f>DetailTicketJuilletAout2021[[#This Row],[Qte]]*(DetailTicketJuilletAout2021[[#This Row],[PrixUnit]]*(1-DetailTicketJuilletAout2021[[#This Row],[Remise%]]))</f>
        <v>77.94</v>
      </c>
    </row>
    <row r="3379" spans="1:6" x14ac:dyDescent="0.25">
      <c r="A3379">
        <v>22498</v>
      </c>
      <c r="B3379">
        <v>57</v>
      </c>
      <c r="C3379">
        <v>14.94</v>
      </c>
      <c r="D3379">
        <v>4</v>
      </c>
      <c r="E3379">
        <v>0</v>
      </c>
      <c r="F3379" s="5">
        <f>DetailTicketJuilletAout2021[[#This Row],[Qte]]*(DetailTicketJuilletAout2021[[#This Row],[PrixUnit]]*(1-DetailTicketJuilletAout2021[[#This Row],[Remise%]]))</f>
        <v>59.76</v>
      </c>
    </row>
    <row r="3380" spans="1:6" x14ac:dyDescent="0.25">
      <c r="A3380">
        <v>22498</v>
      </c>
      <c r="B3380">
        <v>76</v>
      </c>
      <c r="C3380">
        <v>13.72</v>
      </c>
      <c r="D3380">
        <v>4</v>
      </c>
      <c r="E3380">
        <v>0</v>
      </c>
      <c r="F3380" s="5">
        <f>DetailTicketJuilletAout2021[[#This Row],[Qte]]*(DetailTicketJuilletAout2021[[#This Row],[PrixUnit]]*(1-DetailTicketJuilletAout2021[[#This Row],[Remise%]]))</f>
        <v>54.88</v>
      </c>
    </row>
    <row r="3381" spans="1:6" x14ac:dyDescent="0.25">
      <c r="A3381">
        <v>22499</v>
      </c>
      <c r="B3381">
        <v>10</v>
      </c>
      <c r="C3381">
        <v>23.63</v>
      </c>
      <c r="D3381">
        <v>4</v>
      </c>
      <c r="E3381">
        <v>0</v>
      </c>
      <c r="F3381" s="5">
        <f>DetailTicketJuilletAout2021[[#This Row],[Qte]]*(DetailTicketJuilletAout2021[[#This Row],[PrixUnit]]*(1-DetailTicketJuilletAout2021[[#This Row],[Remise%]]))</f>
        <v>94.52</v>
      </c>
    </row>
    <row r="3382" spans="1:6" x14ac:dyDescent="0.25">
      <c r="A3382">
        <v>22499</v>
      </c>
      <c r="B3382">
        <v>36</v>
      </c>
      <c r="C3382">
        <v>14.48</v>
      </c>
      <c r="D3382">
        <v>4</v>
      </c>
      <c r="E3382">
        <v>0</v>
      </c>
      <c r="F3382" s="5">
        <f>DetailTicketJuilletAout2021[[#This Row],[Qte]]*(DetailTicketJuilletAout2021[[#This Row],[PrixUnit]]*(1-DetailTicketJuilletAout2021[[#This Row],[Remise%]]))</f>
        <v>57.92</v>
      </c>
    </row>
    <row r="3383" spans="1:6" x14ac:dyDescent="0.25">
      <c r="A3383">
        <v>22499</v>
      </c>
      <c r="B3383">
        <v>49</v>
      </c>
      <c r="C3383">
        <v>15.24</v>
      </c>
      <c r="D3383">
        <v>4</v>
      </c>
      <c r="E3383">
        <v>0</v>
      </c>
      <c r="F3383" s="5">
        <f>DetailTicketJuilletAout2021[[#This Row],[Qte]]*(DetailTicketJuilletAout2021[[#This Row],[PrixUnit]]*(1-DetailTicketJuilletAout2021[[#This Row],[Remise%]]))</f>
        <v>60.96</v>
      </c>
    </row>
    <row r="3384" spans="1:6" x14ac:dyDescent="0.25">
      <c r="A3384">
        <v>22499</v>
      </c>
      <c r="B3384">
        <v>60</v>
      </c>
      <c r="C3384">
        <v>25.92</v>
      </c>
      <c r="D3384">
        <v>3</v>
      </c>
      <c r="E3384">
        <v>0</v>
      </c>
      <c r="F3384" s="5">
        <f>DetailTicketJuilletAout2021[[#This Row],[Qte]]*(DetailTicketJuilletAout2021[[#This Row],[PrixUnit]]*(1-DetailTicketJuilletAout2021[[#This Row],[Remise%]]))</f>
        <v>77.760000000000005</v>
      </c>
    </row>
    <row r="3385" spans="1:6" x14ac:dyDescent="0.25">
      <c r="A3385">
        <v>22499</v>
      </c>
      <c r="B3385">
        <v>76</v>
      </c>
      <c r="C3385">
        <v>13.72</v>
      </c>
      <c r="D3385">
        <v>4</v>
      </c>
      <c r="E3385">
        <v>0</v>
      </c>
      <c r="F3385" s="5">
        <f>DetailTicketJuilletAout2021[[#This Row],[Qte]]*(DetailTicketJuilletAout2021[[#This Row],[PrixUnit]]*(1-DetailTicketJuilletAout2021[[#This Row],[Remise%]]))</f>
        <v>54.88</v>
      </c>
    </row>
    <row r="3386" spans="1:6" x14ac:dyDescent="0.25">
      <c r="A3386">
        <v>22500</v>
      </c>
      <c r="B3386">
        <v>22</v>
      </c>
      <c r="C3386">
        <v>16.010000000000002</v>
      </c>
      <c r="D3386">
        <v>4</v>
      </c>
      <c r="E3386">
        <v>0</v>
      </c>
      <c r="F3386" s="5">
        <f>DetailTicketJuilletAout2021[[#This Row],[Qte]]*(DetailTicketJuilletAout2021[[#This Row],[PrixUnit]]*(1-DetailTicketJuilletAout2021[[#This Row],[Remise%]]))</f>
        <v>64.040000000000006</v>
      </c>
    </row>
    <row r="3387" spans="1:6" x14ac:dyDescent="0.25">
      <c r="A3387">
        <v>22500</v>
      </c>
      <c r="B3387">
        <v>24</v>
      </c>
      <c r="C3387">
        <v>3.35</v>
      </c>
      <c r="D3387">
        <v>4</v>
      </c>
      <c r="E3387">
        <v>0.15</v>
      </c>
      <c r="F3387" s="5">
        <f>DetailTicketJuilletAout2021[[#This Row],[Qte]]*(DetailTicketJuilletAout2021[[#This Row],[PrixUnit]]*(1-DetailTicketJuilletAout2021[[#This Row],[Remise%]]))</f>
        <v>11.39</v>
      </c>
    </row>
    <row r="3388" spans="1:6" x14ac:dyDescent="0.25">
      <c r="A3388">
        <v>22501</v>
      </c>
      <c r="B3388">
        <v>24</v>
      </c>
      <c r="C3388">
        <v>3.35</v>
      </c>
      <c r="D3388">
        <v>3</v>
      </c>
      <c r="E3388">
        <v>0</v>
      </c>
      <c r="F3388" s="5">
        <f>DetailTicketJuilletAout2021[[#This Row],[Qte]]*(DetailTicketJuilletAout2021[[#This Row],[PrixUnit]]*(1-DetailTicketJuilletAout2021[[#This Row],[Remise%]]))</f>
        <v>10.050000000000001</v>
      </c>
    </row>
    <row r="3389" spans="1:6" x14ac:dyDescent="0.25">
      <c r="A3389">
        <v>22501</v>
      </c>
      <c r="B3389">
        <v>36</v>
      </c>
      <c r="C3389">
        <v>14.48</v>
      </c>
      <c r="D3389">
        <v>3</v>
      </c>
      <c r="E3389">
        <v>0</v>
      </c>
      <c r="F3389" s="5">
        <f>DetailTicketJuilletAout2021[[#This Row],[Qte]]*(DetailTicketJuilletAout2021[[#This Row],[PrixUnit]]*(1-DetailTicketJuilletAout2021[[#This Row],[Remise%]]))</f>
        <v>43.44</v>
      </c>
    </row>
    <row r="3390" spans="1:6" x14ac:dyDescent="0.25">
      <c r="A3390">
        <v>22501</v>
      </c>
      <c r="B3390">
        <v>40</v>
      </c>
      <c r="C3390">
        <v>14.03</v>
      </c>
      <c r="D3390">
        <v>3</v>
      </c>
      <c r="E3390">
        <v>0</v>
      </c>
      <c r="F3390" s="5">
        <f>DetailTicketJuilletAout2021[[#This Row],[Qte]]*(DetailTicketJuilletAout2021[[#This Row],[PrixUnit]]*(1-DetailTicketJuilletAout2021[[#This Row],[Remise%]]))</f>
        <v>42.089999999999996</v>
      </c>
    </row>
    <row r="3391" spans="1:6" x14ac:dyDescent="0.25">
      <c r="A3391">
        <v>22501</v>
      </c>
      <c r="B3391">
        <v>47</v>
      </c>
      <c r="C3391">
        <v>7.32</v>
      </c>
      <c r="D3391">
        <v>3</v>
      </c>
      <c r="E3391">
        <v>0</v>
      </c>
      <c r="F3391" s="5">
        <f>DetailTicketJuilletAout2021[[#This Row],[Qte]]*(DetailTicketJuilletAout2021[[#This Row],[PrixUnit]]*(1-DetailTicketJuilletAout2021[[#This Row],[Remise%]]))</f>
        <v>21.96</v>
      </c>
    </row>
    <row r="3392" spans="1:6" x14ac:dyDescent="0.25">
      <c r="A3392">
        <v>22501</v>
      </c>
      <c r="B3392">
        <v>53</v>
      </c>
      <c r="C3392">
        <v>25</v>
      </c>
      <c r="D3392">
        <v>3</v>
      </c>
      <c r="E3392">
        <v>0.05</v>
      </c>
      <c r="F3392" s="5">
        <f>DetailTicketJuilletAout2021[[#This Row],[Qte]]*(DetailTicketJuilletAout2021[[#This Row],[PrixUnit]]*(1-DetailTicketJuilletAout2021[[#This Row],[Remise%]]))</f>
        <v>71.25</v>
      </c>
    </row>
    <row r="3393" spans="1:6" x14ac:dyDescent="0.25">
      <c r="A3393">
        <v>22501</v>
      </c>
      <c r="B3393">
        <v>54</v>
      </c>
      <c r="C3393">
        <v>5.64</v>
      </c>
      <c r="D3393">
        <v>3</v>
      </c>
      <c r="E3393">
        <v>0</v>
      </c>
      <c r="F3393" s="5">
        <f>DetailTicketJuilletAout2021[[#This Row],[Qte]]*(DetailTicketJuilletAout2021[[#This Row],[PrixUnit]]*(1-DetailTicketJuilletAout2021[[#This Row],[Remise%]]))</f>
        <v>16.919999999999998</v>
      </c>
    </row>
    <row r="3394" spans="1:6" x14ac:dyDescent="0.25">
      <c r="A3394">
        <v>22501</v>
      </c>
      <c r="B3394">
        <v>60</v>
      </c>
      <c r="C3394">
        <v>25.92</v>
      </c>
      <c r="D3394">
        <v>3</v>
      </c>
      <c r="E3394">
        <v>0</v>
      </c>
      <c r="F3394" s="5">
        <f>DetailTicketJuilletAout2021[[#This Row],[Qte]]*(DetailTicketJuilletAout2021[[#This Row],[PrixUnit]]*(1-DetailTicketJuilletAout2021[[#This Row],[Remise%]]))</f>
        <v>77.760000000000005</v>
      </c>
    </row>
    <row r="3395" spans="1:6" x14ac:dyDescent="0.25">
      <c r="A3395">
        <v>22502</v>
      </c>
      <c r="B3395">
        <v>12</v>
      </c>
      <c r="C3395">
        <v>28.97</v>
      </c>
      <c r="D3395">
        <v>3</v>
      </c>
      <c r="E3395">
        <v>0</v>
      </c>
      <c r="F3395" s="5">
        <f>DetailTicketJuilletAout2021[[#This Row],[Qte]]*(DetailTicketJuilletAout2021[[#This Row],[PrixUnit]]*(1-DetailTicketJuilletAout2021[[#This Row],[Remise%]]))</f>
        <v>86.91</v>
      </c>
    </row>
    <row r="3396" spans="1:6" x14ac:dyDescent="0.25">
      <c r="A3396">
        <v>22502</v>
      </c>
      <c r="B3396">
        <v>16</v>
      </c>
      <c r="C3396">
        <v>13.26</v>
      </c>
      <c r="D3396">
        <v>3</v>
      </c>
      <c r="E3396">
        <v>0</v>
      </c>
      <c r="F3396" s="5">
        <f>DetailTicketJuilletAout2021[[#This Row],[Qte]]*(DetailTicketJuilletAout2021[[#This Row],[PrixUnit]]*(1-DetailTicketJuilletAout2021[[#This Row],[Remise%]]))</f>
        <v>39.78</v>
      </c>
    </row>
    <row r="3397" spans="1:6" x14ac:dyDescent="0.25">
      <c r="A3397">
        <v>22502</v>
      </c>
      <c r="B3397">
        <v>36</v>
      </c>
      <c r="C3397">
        <v>14.48</v>
      </c>
      <c r="D3397">
        <v>3</v>
      </c>
      <c r="E3397">
        <v>0</v>
      </c>
      <c r="F3397" s="5">
        <f>DetailTicketJuilletAout2021[[#This Row],[Qte]]*(DetailTicketJuilletAout2021[[#This Row],[PrixUnit]]*(1-DetailTicketJuilletAout2021[[#This Row],[Remise%]]))</f>
        <v>43.44</v>
      </c>
    </row>
    <row r="3398" spans="1:6" x14ac:dyDescent="0.25">
      <c r="A3398">
        <v>22502</v>
      </c>
      <c r="B3398">
        <v>62</v>
      </c>
      <c r="C3398">
        <v>37.5</v>
      </c>
      <c r="D3398">
        <v>3</v>
      </c>
      <c r="E3398">
        <v>0</v>
      </c>
      <c r="F3398" s="5">
        <f>DetailTicketJuilletAout2021[[#This Row],[Qte]]*(DetailTicketJuilletAout2021[[#This Row],[PrixUnit]]*(1-DetailTicketJuilletAout2021[[#This Row],[Remise%]]))</f>
        <v>112.5</v>
      </c>
    </row>
    <row r="3399" spans="1:6" x14ac:dyDescent="0.25">
      <c r="A3399">
        <v>22503</v>
      </c>
      <c r="B3399">
        <v>2</v>
      </c>
      <c r="C3399">
        <v>14.48</v>
      </c>
      <c r="D3399">
        <v>4</v>
      </c>
      <c r="E3399">
        <v>0</v>
      </c>
      <c r="F3399" s="5">
        <f>DetailTicketJuilletAout2021[[#This Row],[Qte]]*(DetailTicketJuilletAout2021[[#This Row],[PrixUnit]]*(1-DetailTicketJuilletAout2021[[#This Row],[Remise%]]))</f>
        <v>57.92</v>
      </c>
    </row>
    <row r="3400" spans="1:6" x14ac:dyDescent="0.25">
      <c r="A3400">
        <v>22503</v>
      </c>
      <c r="B3400">
        <v>17</v>
      </c>
      <c r="C3400">
        <v>29.73</v>
      </c>
      <c r="D3400">
        <v>4</v>
      </c>
      <c r="E3400">
        <v>0</v>
      </c>
      <c r="F3400" s="5">
        <f>DetailTicketJuilletAout2021[[#This Row],[Qte]]*(DetailTicketJuilletAout2021[[#This Row],[PrixUnit]]*(1-DetailTicketJuilletAout2021[[#This Row],[Remise%]]))</f>
        <v>118.92</v>
      </c>
    </row>
    <row r="3401" spans="1:6" x14ac:dyDescent="0.25">
      <c r="A3401">
        <v>22503</v>
      </c>
      <c r="B3401">
        <v>62</v>
      </c>
      <c r="C3401">
        <v>37.5</v>
      </c>
      <c r="D3401">
        <v>4</v>
      </c>
      <c r="E3401">
        <v>0</v>
      </c>
      <c r="F3401" s="5">
        <f>DetailTicketJuilletAout2021[[#This Row],[Qte]]*(DetailTicketJuilletAout2021[[#This Row],[PrixUnit]]*(1-DetailTicketJuilletAout2021[[#This Row],[Remise%]]))</f>
        <v>150</v>
      </c>
    </row>
    <row r="3402" spans="1:6" x14ac:dyDescent="0.25">
      <c r="A3402">
        <v>22504</v>
      </c>
      <c r="B3402">
        <v>7</v>
      </c>
      <c r="C3402">
        <v>22.87</v>
      </c>
      <c r="D3402">
        <v>3</v>
      </c>
      <c r="E3402">
        <v>0.05</v>
      </c>
      <c r="F3402" s="5">
        <f>DetailTicketJuilletAout2021[[#This Row],[Qte]]*(DetailTicketJuilletAout2021[[#This Row],[PrixUnit]]*(1-DetailTicketJuilletAout2021[[#This Row],[Remise%]]))</f>
        <v>65.179500000000004</v>
      </c>
    </row>
    <row r="3403" spans="1:6" x14ac:dyDescent="0.25">
      <c r="A3403">
        <v>22504</v>
      </c>
      <c r="B3403">
        <v>52</v>
      </c>
      <c r="C3403">
        <v>5.34</v>
      </c>
      <c r="D3403">
        <v>4</v>
      </c>
      <c r="E3403">
        <v>0.05</v>
      </c>
      <c r="F3403" s="5">
        <f>DetailTicketJuilletAout2021[[#This Row],[Qte]]*(DetailTicketJuilletAout2021[[#This Row],[PrixUnit]]*(1-DetailTicketJuilletAout2021[[#This Row],[Remise%]]))</f>
        <v>20.291999999999998</v>
      </c>
    </row>
    <row r="3404" spans="1:6" x14ac:dyDescent="0.25">
      <c r="A3404">
        <v>22505</v>
      </c>
      <c r="B3404">
        <v>19</v>
      </c>
      <c r="C3404">
        <v>7.01</v>
      </c>
      <c r="D3404">
        <v>4</v>
      </c>
      <c r="E3404">
        <v>0</v>
      </c>
      <c r="F3404" s="5">
        <f>DetailTicketJuilletAout2021[[#This Row],[Qte]]*(DetailTicketJuilletAout2021[[#This Row],[PrixUnit]]*(1-DetailTicketJuilletAout2021[[#This Row],[Remise%]]))</f>
        <v>28.04</v>
      </c>
    </row>
    <row r="3405" spans="1:6" x14ac:dyDescent="0.25">
      <c r="A3405">
        <v>22505</v>
      </c>
      <c r="B3405">
        <v>24</v>
      </c>
      <c r="C3405">
        <v>3.35</v>
      </c>
      <c r="D3405">
        <v>3</v>
      </c>
      <c r="E3405">
        <v>0</v>
      </c>
      <c r="F3405" s="5">
        <f>DetailTicketJuilletAout2021[[#This Row],[Qte]]*(DetailTicketJuilletAout2021[[#This Row],[PrixUnit]]*(1-DetailTicketJuilletAout2021[[#This Row],[Remise%]]))</f>
        <v>10.050000000000001</v>
      </c>
    </row>
    <row r="3406" spans="1:6" x14ac:dyDescent="0.25">
      <c r="A3406">
        <v>22505</v>
      </c>
      <c r="B3406">
        <v>36</v>
      </c>
      <c r="C3406">
        <v>14.48</v>
      </c>
      <c r="D3406">
        <v>3</v>
      </c>
      <c r="E3406">
        <v>0</v>
      </c>
      <c r="F3406" s="5">
        <f>DetailTicketJuilletAout2021[[#This Row],[Qte]]*(DetailTicketJuilletAout2021[[#This Row],[PrixUnit]]*(1-DetailTicketJuilletAout2021[[#This Row],[Remise%]]))</f>
        <v>43.44</v>
      </c>
    </row>
    <row r="3407" spans="1:6" x14ac:dyDescent="0.25">
      <c r="A3407">
        <v>22505</v>
      </c>
      <c r="B3407">
        <v>49</v>
      </c>
      <c r="C3407">
        <v>15.24</v>
      </c>
      <c r="D3407">
        <v>4</v>
      </c>
      <c r="E3407">
        <v>0</v>
      </c>
      <c r="F3407" s="5">
        <f>DetailTicketJuilletAout2021[[#This Row],[Qte]]*(DetailTicketJuilletAout2021[[#This Row],[PrixUnit]]*(1-DetailTicketJuilletAout2021[[#This Row],[Remise%]]))</f>
        <v>60.96</v>
      </c>
    </row>
    <row r="3408" spans="1:6" x14ac:dyDescent="0.25">
      <c r="A3408">
        <v>22505</v>
      </c>
      <c r="B3408">
        <v>53</v>
      </c>
      <c r="C3408">
        <v>25</v>
      </c>
      <c r="D3408">
        <v>3</v>
      </c>
      <c r="E3408">
        <v>0.05</v>
      </c>
      <c r="F3408" s="5">
        <f>DetailTicketJuilletAout2021[[#This Row],[Qte]]*(DetailTicketJuilletAout2021[[#This Row],[PrixUnit]]*(1-DetailTicketJuilletAout2021[[#This Row],[Remise%]]))</f>
        <v>71.25</v>
      </c>
    </row>
    <row r="3409" spans="1:6" x14ac:dyDescent="0.25">
      <c r="A3409">
        <v>22505</v>
      </c>
      <c r="B3409">
        <v>54</v>
      </c>
      <c r="C3409">
        <v>5.64</v>
      </c>
      <c r="D3409">
        <v>3</v>
      </c>
      <c r="E3409">
        <v>0</v>
      </c>
      <c r="F3409" s="5">
        <f>DetailTicketJuilletAout2021[[#This Row],[Qte]]*(DetailTicketJuilletAout2021[[#This Row],[PrixUnit]]*(1-DetailTicketJuilletAout2021[[#This Row],[Remise%]]))</f>
        <v>16.919999999999998</v>
      </c>
    </row>
    <row r="3410" spans="1:6" x14ac:dyDescent="0.25">
      <c r="A3410">
        <v>22505</v>
      </c>
      <c r="B3410">
        <v>61</v>
      </c>
      <c r="C3410">
        <v>21.65</v>
      </c>
      <c r="D3410">
        <v>4</v>
      </c>
      <c r="E3410">
        <v>0</v>
      </c>
      <c r="F3410" s="5">
        <f>DetailTicketJuilletAout2021[[#This Row],[Qte]]*(DetailTicketJuilletAout2021[[#This Row],[PrixUnit]]*(1-DetailTicketJuilletAout2021[[#This Row],[Remise%]]))</f>
        <v>86.6</v>
      </c>
    </row>
    <row r="3411" spans="1:6" x14ac:dyDescent="0.25">
      <c r="A3411">
        <v>22506</v>
      </c>
      <c r="B3411">
        <v>11</v>
      </c>
      <c r="C3411">
        <v>16.010000000000002</v>
      </c>
      <c r="D3411">
        <v>3</v>
      </c>
      <c r="E3411">
        <v>0.25</v>
      </c>
      <c r="F3411" s="5">
        <f>DetailTicketJuilletAout2021[[#This Row],[Qte]]*(DetailTicketJuilletAout2021[[#This Row],[PrixUnit]]*(1-DetailTicketJuilletAout2021[[#This Row],[Remise%]]))</f>
        <v>36.022500000000001</v>
      </c>
    </row>
    <row r="3412" spans="1:6" x14ac:dyDescent="0.25">
      <c r="A3412">
        <v>22506</v>
      </c>
      <c r="B3412">
        <v>29</v>
      </c>
      <c r="C3412">
        <v>94.37</v>
      </c>
      <c r="D3412">
        <v>4</v>
      </c>
      <c r="E3412">
        <v>0.25</v>
      </c>
      <c r="F3412" s="5">
        <f>DetailTicketJuilletAout2021[[#This Row],[Qte]]*(DetailTicketJuilletAout2021[[#This Row],[PrixUnit]]*(1-DetailTicketJuilletAout2021[[#This Row],[Remise%]]))</f>
        <v>283.11</v>
      </c>
    </row>
    <row r="3413" spans="1:6" x14ac:dyDescent="0.25">
      <c r="A3413">
        <v>22507</v>
      </c>
      <c r="B3413">
        <v>33</v>
      </c>
      <c r="C3413">
        <v>1.83</v>
      </c>
      <c r="D3413">
        <v>4</v>
      </c>
      <c r="E3413">
        <v>0</v>
      </c>
      <c r="F3413" s="5">
        <f>DetailTicketJuilletAout2021[[#This Row],[Qte]]*(DetailTicketJuilletAout2021[[#This Row],[PrixUnit]]*(1-DetailTicketJuilletAout2021[[#This Row],[Remise%]]))</f>
        <v>7.32</v>
      </c>
    </row>
    <row r="3414" spans="1:6" x14ac:dyDescent="0.25">
      <c r="A3414">
        <v>22507</v>
      </c>
      <c r="B3414">
        <v>67</v>
      </c>
      <c r="C3414">
        <v>10.67</v>
      </c>
      <c r="D3414">
        <v>3</v>
      </c>
      <c r="E3414">
        <v>0</v>
      </c>
      <c r="F3414" s="5">
        <f>DetailTicketJuilletAout2021[[#This Row],[Qte]]*(DetailTicketJuilletAout2021[[#This Row],[PrixUnit]]*(1-DetailTicketJuilletAout2021[[#This Row],[Remise%]]))</f>
        <v>32.01</v>
      </c>
    </row>
    <row r="3415" spans="1:6" x14ac:dyDescent="0.25">
      <c r="A3415">
        <v>22508</v>
      </c>
      <c r="B3415">
        <v>7</v>
      </c>
      <c r="C3415">
        <v>22.87</v>
      </c>
      <c r="D3415">
        <v>3</v>
      </c>
      <c r="E3415">
        <v>0</v>
      </c>
      <c r="F3415" s="5">
        <f>DetailTicketJuilletAout2021[[#This Row],[Qte]]*(DetailTicketJuilletAout2021[[#This Row],[PrixUnit]]*(1-DetailTicketJuilletAout2021[[#This Row],[Remise%]]))</f>
        <v>68.61</v>
      </c>
    </row>
    <row r="3416" spans="1:6" x14ac:dyDescent="0.25">
      <c r="A3416">
        <v>22508</v>
      </c>
      <c r="B3416">
        <v>24</v>
      </c>
      <c r="C3416">
        <v>3.35</v>
      </c>
      <c r="D3416">
        <v>3</v>
      </c>
      <c r="E3416">
        <v>0</v>
      </c>
      <c r="F3416" s="5">
        <f>DetailTicketJuilletAout2021[[#This Row],[Qte]]*(DetailTicketJuilletAout2021[[#This Row],[PrixUnit]]*(1-DetailTicketJuilletAout2021[[#This Row],[Remise%]]))</f>
        <v>10.050000000000001</v>
      </c>
    </row>
    <row r="3417" spans="1:6" x14ac:dyDescent="0.25">
      <c r="A3417">
        <v>22508</v>
      </c>
      <c r="B3417">
        <v>36</v>
      </c>
      <c r="C3417">
        <v>14.48</v>
      </c>
      <c r="D3417">
        <v>3</v>
      </c>
      <c r="E3417">
        <v>0</v>
      </c>
      <c r="F3417" s="5">
        <f>DetailTicketJuilletAout2021[[#This Row],[Qte]]*(DetailTicketJuilletAout2021[[#This Row],[PrixUnit]]*(1-DetailTicketJuilletAout2021[[#This Row],[Remise%]]))</f>
        <v>43.44</v>
      </c>
    </row>
    <row r="3418" spans="1:6" x14ac:dyDescent="0.25">
      <c r="A3418">
        <v>22508</v>
      </c>
      <c r="B3418">
        <v>53</v>
      </c>
      <c r="C3418">
        <v>25</v>
      </c>
      <c r="D3418">
        <v>3</v>
      </c>
      <c r="E3418">
        <v>0.05</v>
      </c>
      <c r="F3418" s="5">
        <f>DetailTicketJuilletAout2021[[#This Row],[Qte]]*(DetailTicketJuilletAout2021[[#This Row],[PrixUnit]]*(1-DetailTicketJuilletAout2021[[#This Row],[Remise%]]))</f>
        <v>71.25</v>
      </c>
    </row>
    <row r="3419" spans="1:6" x14ac:dyDescent="0.25">
      <c r="A3419">
        <v>22508</v>
      </c>
      <c r="B3419">
        <v>54</v>
      </c>
      <c r="C3419">
        <v>5.64</v>
      </c>
      <c r="D3419">
        <v>3</v>
      </c>
      <c r="E3419">
        <v>0</v>
      </c>
      <c r="F3419" s="5">
        <f>DetailTicketJuilletAout2021[[#This Row],[Qte]]*(DetailTicketJuilletAout2021[[#This Row],[PrixUnit]]*(1-DetailTicketJuilletAout2021[[#This Row],[Remise%]]))</f>
        <v>16.919999999999998</v>
      </c>
    </row>
    <row r="3420" spans="1:6" x14ac:dyDescent="0.25">
      <c r="A3420">
        <v>22508</v>
      </c>
      <c r="B3420">
        <v>55</v>
      </c>
      <c r="C3420">
        <v>18.29</v>
      </c>
      <c r="D3420">
        <v>3</v>
      </c>
      <c r="E3420">
        <v>0</v>
      </c>
      <c r="F3420" s="5">
        <f>DetailTicketJuilletAout2021[[#This Row],[Qte]]*(DetailTicketJuilletAout2021[[#This Row],[PrixUnit]]*(1-DetailTicketJuilletAout2021[[#This Row],[Remise%]]))</f>
        <v>54.87</v>
      </c>
    </row>
    <row r="3421" spans="1:6" x14ac:dyDescent="0.25">
      <c r="A3421">
        <v>22508</v>
      </c>
      <c r="B3421">
        <v>60</v>
      </c>
      <c r="C3421">
        <v>25.92</v>
      </c>
      <c r="D3421">
        <v>4</v>
      </c>
      <c r="E3421">
        <v>0</v>
      </c>
      <c r="F3421" s="5">
        <f>DetailTicketJuilletAout2021[[#This Row],[Qte]]*(DetailTicketJuilletAout2021[[#This Row],[PrixUnit]]*(1-DetailTicketJuilletAout2021[[#This Row],[Remise%]]))</f>
        <v>103.68</v>
      </c>
    </row>
    <row r="3422" spans="1:6" x14ac:dyDescent="0.25">
      <c r="A3422">
        <v>22509</v>
      </c>
      <c r="B3422">
        <v>69</v>
      </c>
      <c r="C3422">
        <v>21.95</v>
      </c>
      <c r="D3422">
        <v>3</v>
      </c>
      <c r="E3422">
        <v>0</v>
      </c>
      <c r="F3422" s="5">
        <f>DetailTicketJuilletAout2021[[#This Row],[Qte]]*(DetailTicketJuilletAout2021[[#This Row],[PrixUnit]]*(1-DetailTicketJuilletAout2021[[#This Row],[Remise%]]))</f>
        <v>65.849999999999994</v>
      </c>
    </row>
    <row r="3423" spans="1:6" x14ac:dyDescent="0.25">
      <c r="A3423">
        <v>22509</v>
      </c>
      <c r="B3423">
        <v>71</v>
      </c>
      <c r="C3423">
        <v>13.11</v>
      </c>
      <c r="D3423">
        <v>4</v>
      </c>
      <c r="E3423">
        <v>0</v>
      </c>
      <c r="F3423" s="5">
        <f>DetailTicketJuilletAout2021[[#This Row],[Qte]]*(DetailTicketJuilletAout2021[[#This Row],[PrixUnit]]*(1-DetailTicketJuilletAout2021[[#This Row],[Remise%]]))</f>
        <v>52.44</v>
      </c>
    </row>
    <row r="3424" spans="1:6" x14ac:dyDescent="0.25">
      <c r="A3424">
        <v>22510</v>
      </c>
      <c r="B3424">
        <v>23</v>
      </c>
      <c r="C3424">
        <v>5.49</v>
      </c>
      <c r="D3424">
        <v>3</v>
      </c>
      <c r="E3424">
        <v>0</v>
      </c>
      <c r="F3424" s="5">
        <f>DetailTicketJuilletAout2021[[#This Row],[Qte]]*(DetailTicketJuilletAout2021[[#This Row],[PrixUnit]]*(1-DetailTicketJuilletAout2021[[#This Row],[Remise%]]))</f>
        <v>16.47</v>
      </c>
    </row>
    <row r="3425" spans="1:6" x14ac:dyDescent="0.25">
      <c r="A3425">
        <v>22510</v>
      </c>
      <c r="B3425">
        <v>71</v>
      </c>
      <c r="C3425">
        <v>13.11</v>
      </c>
      <c r="D3425">
        <v>4</v>
      </c>
      <c r="E3425">
        <v>0</v>
      </c>
      <c r="F3425" s="5">
        <f>DetailTicketJuilletAout2021[[#This Row],[Qte]]*(DetailTicketJuilletAout2021[[#This Row],[PrixUnit]]*(1-DetailTicketJuilletAout2021[[#This Row],[Remise%]]))</f>
        <v>52.44</v>
      </c>
    </row>
    <row r="3426" spans="1:6" x14ac:dyDescent="0.25">
      <c r="A3426">
        <v>22510</v>
      </c>
      <c r="B3426">
        <v>72</v>
      </c>
      <c r="C3426">
        <v>21.19</v>
      </c>
      <c r="D3426">
        <v>3</v>
      </c>
      <c r="E3426">
        <v>0</v>
      </c>
      <c r="F3426" s="5">
        <f>DetailTicketJuilletAout2021[[#This Row],[Qte]]*(DetailTicketJuilletAout2021[[#This Row],[PrixUnit]]*(1-DetailTicketJuilletAout2021[[#This Row],[Remise%]]))</f>
        <v>63.570000000000007</v>
      </c>
    </row>
    <row r="3427" spans="1:6" x14ac:dyDescent="0.25">
      <c r="A3427">
        <v>22511</v>
      </c>
      <c r="B3427">
        <v>26</v>
      </c>
      <c r="C3427">
        <v>18.899999999999999</v>
      </c>
      <c r="D3427">
        <v>3</v>
      </c>
      <c r="E3427">
        <v>0</v>
      </c>
      <c r="F3427" s="5">
        <f>DetailTicketJuilletAout2021[[#This Row],[Qte]]*(DetailTicketJuilletAout2021[[#This Row],[PrixUnit]]*(1-DetailTicketJuilletAout2021[[#This Row],[Remise%]]))</f>
        <v>56.699999999999996</v>
      </c>
    </row>
    <row r="3428" spans="1:6" x14ac:dyDescent="0.25">
      <c r="A3428">
        <v>22511</v>
      </c>
      <c r="B3428">
        <v>28</v>
      </c>
      <c r="C3428">
        <v>27.75</v>
      </c>
      <c r="D3428">
        <v>3</v>
      </c>
      <c r="E3428">
        <v>0</v>
      </c>
      <c r="F3428" s="5">
        <f>DetailTicketJuilletAout2021[[#This Row],[Qte]]*(DetailTicketJuilletAout2021[[#This Row],[PrixUnit]]*(1-DetailTicketJuilletAout2021[[#This Row],[Remise%]]))</f>
        <v>83.25</v>
      </c>
    </row>
    <row r="3429" spans="1:6" x14ac:dyDescent="0.25">
      <c r="A3429">
        <v>22511</v>
      </c>
      <c r="B3429">
        <v>43</v>
      </c>
      <c r="C3429">
        <v>28.05</v>
      </c>
      <c r="D3429">
        <v>3</v>
      </c>
      <c r="E3429">
        <v>0</v>
      </c>
      <c r="F3429" s="5">
        <f>DetailTicketJuilletAout2021[[#This Row],[Qte]]*(DetailTicketJuilletAout2021[[#This Row],[PrixUnit]]*(1-DetailTicketJuilletAout2021[[#This Row],[Remise%]]))</f>
        <v>84.15</v>
      </c>
    </row>
    <row r="3430" spans="1:6" x14ac:dyDescent="0.25">
      <c r="A3430">
        <v>22511</v>
      </c>
      <c r="B3430">
        <v>56</v>
      </c>
      <c r="C3430">
        <v>23.17</v>
      </c>
      <c r="D3430">
        <v>4</v>
      </c>
      <c r="E3430">
        <v>0</v>
      </c>
      <c r="F3430" s="5">
        <f>DetailTicketJuilletAout2021[[#This Row],[Qte]]*(DetailTicketJuilletAout2021[[#This Row],[PrixUnit]]*(1-DetailTicketJuilletAout2021[[#This Row],[Remise%]]))</f>
        <v>92.68</v>
      </c>
    </row>
    <row r="3431" spans="1:6" x14ac:dyDescent="0.25">
      <c r="A3431">
        <v>22511</v>
      </c>
      <c r="B3431">
        <v>71</v>
      </c>
      <c r="C3431">
        <v>13.11</v>
      </c>
      <c r="D3431">
        <v>4</v>
      </c>
      <c r="E3431">
        <v>0</v>
      </c>
      <c r="F3431" s="5">
        <f>DetailTicketJuilletAout2021[[#This Row],[Qte]]*(DetailTicketJuilletAout2021[[#This Row],[PrixUnit]]*(1-DetailTicketJuilletAout2021[[#This Row],[Remise%]]))</f>
        <v>52.44</v>
      </c>
    </row>
    <row r="3432" spans="1:6" x14ac:dyDescent="0.25">
      <c r="A3432">
        <v>22512</v>
      </c>
      <c r="B3432">
        <v>69</v>
      </c>
      <c r="C3432">
        <v>27.44</v>
      </c>
      <c r="D3432">
        <v>4</v>
      </c>
      <c r="E3432">
        <v>0</v>
      </c>
      <c r="F3432" s="5">
        <f>DetailTicketJuilletAout2021[[#This Row],[Qte]]*(DetailTicketJuilletAout2021[[#This Row],[PrixUnit]]*(1-DetailTicketJuilletAout2021[[#This Row],[Remise%]]))</f>
        <v>109.76</v>
      </c>
    </row>
    <row r="3433" spans="1:6" x14ac:dyDescent="0.25">
      <c r="A3433">
        <v>22512</v>
      </c>
      <c r="B3433">
        <v>75</v>
      </c>
      <c r="C3433">
        <v>5.95</v>
      </c>
      <c r="D3433">
        <v>3</v>
      </c>
      <c r="E3433">
        <v>0</v>
      </c>
      <c r="F3433" s="5">
        <f>DetailTicketJuilletAout2021[[#This Row],[Qte]]*(DetailTicketJuilletAout2021[[#This Row],[PrixUnit]]*(1-DetailTicketJuilletAout2021[[#This Row],[Remise%]]))</f>
        <v>17.850000000000001</v>
      </c>
    </row>
    <row r="3434" spans="1:6" x14ac:dyDescent="0.25">
      <c r="A3434">
        <v>22513</v>
      </c>
      <c r="B3434">
        <v>11</v>
      </c>
      <c r="C3434">
        <v>16.010000000000002</v>
      </c>
      <c r="D3434">
        <v>4</v>
      </c>
      <c r="E3434">
        <v>0</v>
      </c>
      <c r="F3434" s="5">
        <f>DetailTicketJuilletAout2021[[#This Row],[Qte]]*(DetailTicketJuilletAout2021[[#This Row],[PrixUnit]]*(1-DetailTicketJuilletAout2021[[#This Row],[Remise%]]))</f>
        <v>64.040000000000006</v>
      </c>
    </row>
    <row r="3435" spans="1:6" x14ac:dyDescent="0.25">
      <c r="A3435">
        <v>22513</v>
      </c>
      <c r="B3435">
        <v>21</v>
      </c>
      <c r="C3435">
        <v>7.62</v>
      </c>
      <c r="D3435">
        <v>4</v>
      </c>
      <c r="E3435">
        <v>0</v>
      </c>
      <c r="F3435" s="5">
        <f>DetailTicketJuilletAout2021[[#This Row],[Qte]]*(DetailTicketJuilletAout2021[[#This Row],[PrixUnit]]*(1-DetailTicketJuilletAout2021[[#This Row],[Remise%]]))</f>
        <v>30.48</v>
      </c>
    </row>
    <row r="3436" spans="1:6" x14ac:dyDescent="0.25">
      <c r="A3436">
        <v>22513</v>
      </c>
      <c r="B3436">
        <v>39</v>
      </c>
      <c r="C3436">
        <v>13.72</v>
      </c>
      <c r="D3436">
        <v>4</v>
      </c>
      <c r="E3436">
        <v>0</v>
      </c>
      <c r="F3436" s="5">
        <f>DetailTicketJuilletAout2021[[#This Row],[Qte]]*(DetailTicketJuilletAout2021[[#This Row],[PrixUnit]]*(1-DetailTicketJuilletAout2021[[#This Row],[Remise%]]))</f>
        <v>54.88</v>
      </c>
    </row>
    <row r="3437" spans="1:6" x14ac:dyDescent="0.25">
      <c r="A3437">
        <v>22514</v>
      </c>
      <c r="B3437">
        <v>24</v>
      </c>
      <c r="C3437">
        <v>3.35</v>
      </c>
      <c r="D3437">
        <v>3</v>
      </c>
      <c r="E3437">
        <v>0</v>
      </c>
      <c r="F3437" s="5">
        <f>DetailTicketJuilletAout2021[[#This Row],[Qte]]*(DetailTicketJuilletAout2021[[#This Row],[PrixUnit]]*(1-DetailTicketJuilletAout2021[[#This Row],[Remise%]]))</f>
        <v>10.050000000000001</v>
      </c>
    </row>
    <row r="3438" spans="1:6" x14ac:dyDescent="0.25">
      <c r="A3438">
        <v>22514</v>
      </c>
      <c r="B3438">
        <v>30</v>
      </c>
      <c r="C3438">
        <v>19.670000000000002</v>
      </c>
      <c r="D3438">
        <v>3</v>
      </c>
      <c r="E3438">
        <v>0</v>
      </c>
      <c r="F3438" s="5">
        <f>DetailTicketJuilletAout2021[[#This Row],[Qte]]*(DetailTicketJuilletAout2021[[#This Row],[PrixUnit]]*(1-DetailTicketJuilletAout2021[[#This Row],[Remise%]]))</f>
        <v>59.010000000000005</v>
      </c>
    </row>
    <row r="3439" spans="1:6" x14ac:dyDescent="0.25">
      <c r="A3439">
        <v>22514</v>
      </c>
      <c r="B3439">
        <v>36</v>
      </c>
      <c r="C3439">
        <v>14.48</v>
      </c>
      <c r="D3439">
        <v>3</v>
      </c>
      <c r="E3439">
        <v>0</v>
      </c>
      <c r="F3439" s="5">
        <f>DetailTicketJuilletAout2021[[#This Row],[Qte]]*(DetailTicketJuilletAout2021[[#This Row],[PrixUnit]]*(1-DetailTicketJuilletAout2021[[#This Row],[Remise%]]))</f>
        <v>43.44</v>
      </c>
    </row>
    <row r="3440" spans="1:6" x14ac:dyDescent="0.25">
      <c r="A3440">
        <v>22514</v>
      </c>
      <c r="B3440">
        <v>51</v>
      </c>
      <c r="C3440">
        <v>40.4</v>
      </c>
      <c r="D3440">
        <v>3</v>
      </c>
      <c r="E3440">
        <v>0.25</v>
      </c>
      <c r="F3440" s="5">
        <f>DetailTicketJuilletAout2021[[#This Row],[Qte]]*(DetailTicketJuilletAout2021[[#This Row],[PrixUnit]]*(1-DetailTicketJuilletAout2021[[#This Row],[Remise%]]))</f>
        <v>90.899999999999991</v>
      </c>
    </row>
    <row r="3441" spans="1:6" x14ac:dyDescent="0.25">
      <c r="A3441">
        <v>22514</v>
      </c>
      <c r="B3441">
        <v>53</v>
      </c>
      <c r="C3441">
        <v>25</v>
      </c>
      <c r="D3441">
        <v>3</v>
      </c>
      <c r="E3441">
        <v>0.05</v>
      </c>
      <c r="F3441" s="5">
        <f>DetailTicketJuilletAout2021[[#This Row],[Qte]]*(DetailTicketJuilletAout2021[[#This Row],[PrixUnit]]*(1-DetailTicketJuilletAout2021[[#This Row],[Remise%]]))</f>
        <v>71.25</v>
      </c>
    </row>
    <row r="3442" spans="1:6" x14ac:dyDescent="0.25">
      <c r="A3442">
        <v>22514</v>
      </c>
      <c r="B3442">
        <v>54</v>
      </c>
      <c r="C3442">
        <v>5.64</v>
      </c>
      <c r="D3442">
        <v>3</v>
      </c>
      <c r="E3442">
        <v>0</v>
      </c>
      <c r="F3442" s="5">
        <f>DetailTicketJuilletAout2021[[#This Row],[Qte]]*(DetailTicketJuilletAout2021[[#This Row],[PrixUnit]]*(1-DetailTicketJuilletAout2021[[#This Row],[Remise%]]))</f>
        <v>16.919999999999998</v>
      </c>
    </row>
    <row r="3443" spans="1:6" x14ac:dyDescent="0.25">
      <c r="A3443">
        <v>22514</v>
      </c>
      <c r="B3443">
        <v>64</v>
      </c>
      <c r="C3443">
        <v>20.28</v>
      </c>
      <c r="D3443">
        <v>4</v>
      </c>
      <c r="E3443">
        <v>0</v>
      </c>
      <c r="F3443" s="5">
        <f>DetailTicketJuilletAout2021[[#This Row],[Qte]]*(DetailTicketJuilletAout2021[[#This Row],[PrixUnit]]*(1-DetailTicketJuilletAout2021[[#This Row],[Remise%]]))</f>
        <v>81.12</v>
      </c>
    </row>
    <row r="3444" spans="1:6" x14ac:dyDescent="0.25">
      <c r="A3444">
        <v>22515</v>
      </c>
      <c r="B3444">
        <v>35</v>
      </c>
      <c r="C3444">
        <v>13.72</v>
      </c>
      <c r="D3444">
        <v>3</v>
      </c>
      <c r="E3444">
        <v>0</v>
      </c>
      <c r="F3444" s="5">
        <f>DetailTicketJuilletAout2021[[#This Row],[Qte]]*(DetailTicketJuilletAout2021[[#This Row],[PrixUnit]]*(1-DetailTicketJuilletAout2021[[#This Row],[Remise%]]))</f>
        <v>41.160000000000004</v>
      </c>
    </row>
    <row r="3445" spans="1:6" x14ac:dyDescent="0.25">
      <c r="A3445">
        <v>22515</v>
      </c>
      <c r="B3445">
        <v>71</v>
      </c>
      <c r="C3445">
        <v>16.46</v>
      </c>
      <c r="D3445">
        <v>4</v>
      </c>
      <c r="E3445">
        <v>0</v>
      </c>
      <c r="F3445" s="5">
        <f>DetailTicketJuilletAout2021[[#This Row],[Qte]]*(DetailTicketJuilletAout2021[[#This Row],[PrixUnit]]*(1-DetailTicketJuilletAout2021[[#This Row],[Remise%]]))</f>
        <v>65.84</v>
      </c>
    </row>
    <row r="3446" spans="1:6" x14ac:dyDescent="0.25">
      <c r="A3446">
        <v>22516</v>
      </c>
      <c r="B3446">
        <v>18</v>
      </c>
      <c r="C3446">
        <v>47.56</v>
      </c>
      <c r="D3446">
        <v>3</v>
      </c>
      <c r="E3446">
        <v>0.2</v>
      </c>
      <c r="F3446" s="5">
        <f>DetailTicketJuilletAout2021[[#This Row],[Qte]]*(DetailTicketJuilletAout2021[[#This Row],[PrixUnit]]*(1-DetailTicketJuilletAout2021[[#This Row],[Remise%]]))</f>
        <v>114.14400000000001</v>
      </c>
    </row>
    <row r="3447" spans="1:6" x14ac:dyDescent="0.25">
      <c r="A3447">
        <v>22516</v>
      </c>
      <c r="B3447">
        <v>24</v>
      </c>
      <c r="C3447">
        <v>3.35</v>
      </c>
      <c r="D3447">
        <v>3</v>
      </c>
      <c r="E3447">
        <v>0</v>
      </c>
      <c r="F3447" s="5">
        <f>DetailTicketJuilletAout2021[[#This Row],[Qte]]*(DetailTicketJuilletAout2021[[#This Row],[PrixUnit]]*(1-DetailTicketJuilletAout2021[[#This Row],[Remise%]]))</f>
        <v>10.050000000000001</v>
      </c>
    </row>
    <row r="3448" spans="1:6" x14ac:dyDescent="0.25">
      <c r="A3448">
        <v>22516</v>
      </c>
      <c r="B3448">
        <v>36</v>
      </c>
      <c r="C3448">
        <v>14.48</v>
      </c>
      <c r="D3448">
        <v>3</v>
      </c>
      <c r="E3448">
        <v>0.2</v>
      </c>
      <c r="F3448" s="5">
        <f>DetailTicketJuilletAout2021[[#This Row],[Qte]]*(DetailTicketJuilletAout2021[[#This Row],[PrixUnit]]*(1-DetailTicketJuilletAout2021[[#This Row],[Remise%]]))</f>
        <v>34.752000000000002</v>
      </c>
    </row>
    <row r="3449" spans="1:6" x14ac:dyDescent="0.25">
      <c r="A3449">
        <v>22516</v>
      </c>
      <c r="B3449">
        <v>68</v>
      </c>
      <c r="C3449">
        <v>9.4499999999999993</v>
      </c>
      <c r="D3449">
        <v>4</v>
      </c>
      <c r="E3449">
        <v>0.2</v>
      </c>
      <c r="F3449" s="5">
        <f>DetailTicketJuilletAout2021[[#This Row],[Qte]]*(DetailTicketJuilletAout2021[[#This Row],[PrixUnit]]*(1-DetailTicketJuilletAout2021[[#This Row],[Remise%]]))</f>
        <v>30.24</v>
      </c>
    </row>
    <row r="3450" spans="1:6" x14ac:dyDescent="0.25">
      <c r="A3450">
        <v>22516</v>
      </c>
      <c r="B3450">
        <v>69</v>
      </c>
      <c r="C3450">
        <v>27.44</v>
      </c>
      <c r="D3450">
        <v>3</v>
      </c>
      <c r="E3450">
        <v>0.2</v>
      </c>
      <c r="F3450" s="5">
        <f>DetailTicketJuilletAout2021[[#This Row],[Qte]]*(DetailTicketJuilletAout2021[[#This Row],[PrixUnit]]*(1-DetailTicketJuilletAout2021[[#This Row],[Remise%]]))</f>
        <v>65.856000000000009</v>
      </c>
    </row>
    <row r="3451" spans="1:6" x14ac:dyDescent="0.25">
      <c r="A3451">
        <v>22517</v>
      </c>
      <c r="B3451">
        <v>10</v>
      </c>
      <c r="C3451">
        <v>23.63</v>
      </c>
      <c r="D3451">
        <v>4</v>
      </c>
      <c r="E3451">
        <v>0.15</v>
      </c>
      <c r="F3451" s="5">
        <f>DetailTicketJuilletAout2021[[#This Row],[Qte]]*(DetailTicketJuilletAout2021[[#This Row],[PrixUnit]]*(1-DetailTicketJuilletAout2021[[#This Row],[Remise%]]))</f>
        <v>80.341999999999999</v>
      </c>
    </row>
    <row r="3452" spans="1:6" x14ac:dyDescent="0.25">
      <c r="A3452">
        <v>22517</v>
      </c>
      <c r="B3452">
        <v>13</v>
      </c>
      <c r="C3452">
        <v>4.57</v>
      </c>
      <c r="D3452">
        <v>4</v>
      </c>
      <c r="E3452">
        <v>0.15</v>
      </c>
      <c r="F3452" s="5">
        <f>DetailTicketJuilletAout2021[[#This Row],[Qte]]*(DetailTicketJuilletAout2021[[#This Row],[PrixUnit]]*(1-DetailTicketJuilletAout2021[[#This Row],[Remise%]]))</f>
        <v>15.538</v>
      </c>
    </row>
    <row r="3453" spans="1:6" x14ac:dyDescent="0.25">
      <c r="A3453">
        <v>22518</v>
      </c>
      <c r="B3453">
        <v>71</v>
      </c>
      <c r="C3453">
        <v>16.46</v>
      </c>
      <c r="D3453">
        <v>3</v>
      </c>
      <c r="E3453">
        <v>0</v>
      </c>
      <c r="F3453" s="5">
        <f>DetailTicketJuilletAout2021[[#This Row],[Qte]]*(DetailTicketJuilletAout2021[[#This Row],[PrixUnit]]*(1-DetailTicketJuilletAout2021[[#This Row],[Remise%]]))</f>
        <v>49.38</v>
      </c>
    </row>
    <row r="3454" spans="1:6" x14ac:dyDescent="0.25">
      <c r="A3454">
        <v>22519</v>
      </c>
      <c r="B3454">
        <v>16</v>
      </c>
      <c r="C3454">
        <v>13.26</v>
      </c>
      <c r="D3454">
        <v>4</v>
      </c>
      <c r="E3454">
        <v>0</v>
      </c>
      <c r="F3454" s="5">
        <f>DetailTicketJuilletAout2021[[#This Row],[Qte]]*(DetailTicketJuilletAout2021[[#This Row],[PrixUnit]]*(1-DetailTicketJuilletAout2021[[#This Row],[Remise%]]))</f>
        <v>53.04</v>
      </c>
    </row>
    <row r="3455" spans="1:6" x14ac:dyDescent="0.25">
      <c r="A3455">
        <v>22519</v>
      </c>
      <c r="B3455">
        <v>32</v>
      </c>
      <c r="C3455">
        <v>24.39</v>
      </c>
      <c r="D3455">
        <v>4</v>
      </c>
      <c r="E3455">
        <v>0</v>
      </c>
      <c r="F3455" s="5">
        <f>DetailTicketJuilletAout2021[[#This Row],[Qte]]*(DetailTicketJuilletAout2021[[#This Row],[PrixUnit]]*(1-DetailTicketJuilletAout2021[[#This Row],[Remise%]]))</f>
        <v>97.56</v>
      </c>
    </row>
    <row r="3456" spans="1:6" x14ac:dyDescent="0.25">
      <c r="A3456">
        <v>22519</v>
      </c>
      <c r="B3456">
        <v>57</v>
      </c>
      <c r="C3456">
        <v>14.94</v>
      </c>
      <c r="D3456">
        <v>3</v>
      </c>
      <c r="E3456">
        <v>0</v>
      </c>
      <c r="F3456" s="5">
        <f>DetailTicketJuilletAout2021[[#This Row],[Qte]]*(DetailTicketJuilletAout2021[[#This Row],[PrixUnit]]*(1-DetailTicketJuilletAout2021[[#This Row],[Remise%]]))</f>
        <v>44.82</v>
      </c>
    </row>
    <row r="3457" spans="1:6" x14ac:dyDescent="0.25">
      <c r="A3457">
        <v>22520</v>
      </c>
      <c r="B3457">
        <v>16</v>
      </c>
      <c r="C3457">
        <v>13.26</v>
      </c>
      <c r="D3457">
        <v>4</v>
      </c>
      <c r="E3457">
        <v>0</v>
      </c>
      <c r="F3457" s="5">
        <f>DetailTicketJuilletAout2021[[#This Row],[Qte]]*(DetailTicketJuilletAout2021[[#This Row],[PrixUnit]]*(1-DetailTicketJuilletAout2021[[#This Row],[Remise%]]))</f>
        <v>53.04</v>
      </c>
    </row>
    <row r="3458" spans="1:6" x14ac:dyDescent="0.25">
      <c r="A3458">
        <v>22520</v>
      </c>
      <c r="B3458">
        <v>24</v>
      </c>
      <c r="C3458">
        <v>3.35</v>
      </c>
      <c r="D3458">
        <v>3</v>
      </c>
      <c r="E3458">
        <v>0</v>
      </c>
      <c r="F3458" s="5">
        <f>DetailTicketJuilletAout2021[[#This Row],[Qte]]*(DetailTicketJuilletAout2021[[#This Row],[PrixUnit]]*(1-DetailTicketJuilletAout2021[[#This Row],[Remise%]]))</f>
        <v>10.050000000000001</v>
      </c>
    </row>
    <row r="3459" spans="1:6" x14ac:dyDescent="0.25">
      <c r="A3459">
        <v>22520</v>
      </c>
      <c r="B3459">
        <v>36</v>
      </c>
      <c r="C3459">
        <v>14.48</v>
      </c>
      <c r="D3459">
        <v>3</v>
      </c>
      <c r="E3459">
        <v>0</v>
      </c>
      <c r="F3459" s="5">
        <f>DetailTicketJuilletAout2021[[#This Row],[Qte]]*(DetailTicketJuilletAout2021[[#This Row],[PrixUnit]]*(1-DetailTicketJuilletAout2021[[#This Row],[Remise%]]))</f>
        <v>43.44</v>
      </c>
    </row>
    <row r="3460" spans="1:6" x14ac:dyDescent="0.25">
      <c r="A3460">
        <v>22520</v>
      </c>
      <c r="B3460">
        <v>51</v>
      </c>
      <c r="C3460">
        <v>40.4</v>
      </c>
      <c r="D3460">
        <v>3</v>
      </c>
      <c r="E3460">
        <v>0.25</v>
      </c>
      <c r="F3460" s="5">
        <f>DetailTicketJuilletAout2021[[#This Row],[Qte]]*(DetailTicketJuilletAout2021[[#This Row],[PrixUnit]]*(1-DetailTicketJuilletAout2021[[#This Row],[Remise%]]))</f>
        <v>90.899999999999991</v>
      </c>
    </row>
    <row r="3461" spans="1:6" x14ac:dyDescent="0.25">
      <c r="A3461">
        <v>22520</v>
      </c>
      <c r="B3461">
        <v>55</v>
      </c>
      <c r="C3461">
        <v>18.29</v>
      </c>
      <c r="D3461">
        <v>4</v>
      </c>
      <c r="E3461">
        <v>0.25</v>
      </c>
      <c r="F3461" s="5">
        <f>DetailTicketJuilletAout2021[[#This Row],[Qte]]*(DetailTicketJuilletAout2021[[#This Row],[PrixUnit]]*(1-DetailTicketJuilletAout2021[[#This Row],[Remise%]]))</f>
        <v>54.87</v>
      </c>
    </row>
    <row r="3462" spans="1:6" x14ac:dyDescent="0.25">
      <c r="A3462">
        <v>22520</v>
      </c>
      <c r="B3462">
        <v>62</v>
      </c>
      <c r="C3462">
        <v>37.5</v>
      </c>
      <c r="D3462">
        <v>4</v>
      </c>
      <c r="E3462">
        <v>0.25</v>
      </c>
      <c r="F3462" s="5">
        <f>DetailTicketJuilletAout2021[[#This Row],[Qte]]*(DetailTicketJuilletAout2021[[#This Row],[PrixUnit]]*(1-DetailTicketJuilletAout2021[[#This Row],[Remise%]]))</f>
        <v>112.5</v>
      </c>
    </row>
    <row r="3463" spans="1:6" x14ac:dyDescent="0.25">
      <c r="A3463">
        <v>22520</v>
      </c>
      <c r="B3463">
        <v>64</v>
      </c>
      <c r="C3463">
        <v>20.28</v>
      </c>
      <c r="D3463">
        <v>4</v>
      </c>
      <c r="E3463">
        <v>0</v>
      </c>
      <c r="F3463" s="5">
        <f>DetailTicketJuilletAout2021[[#This Row],[Qte]]*(DetailTicketJuilletAout2021[[#This Row],[PrixUnit]]*(1-DetailTicketJuilletAout2021[[#This Row],[Remise%]]))</f>
        <v>81.12</v>
      </c>
    </row>
    <row r="3464" spans="1:6" x14ac:dyDescent="0.25">
      <c r="A3464">
        <v>22521</v>
      </c>
      <c r="B3464">
        <v>11</v>
      </c>
      <c r="C3464">
        <v>16.010000000000002</v>
      </c>
      <c r="D3464">
        <v>3</v>
      </c>
      <c r="E3464">
        <v>0</v>
      </c>
      <c r="F3464" s="5">
        <f>DetailTicketJuilletAout2021[[#This Row],[Qte]]*(DetailTicketJuilletAout2021[[#This Row],[PrixUnit]]*(1-DetailTicketJuilletAout2021[[#This Row],[Remise%]]))</f>
        <v>48.03</v>
      </c>
    </row>
    <row r="3465" spans="1:6" x14ac:dyDescent="0.25">
      <c r="A3465">
        <v>22521</v>
      </c>
      <c r="B3465">
        <v>20</v>
      </c>
      <c r="C3465">
        <v>61.74</v>
      </c>
      <c r="D3465">
        <v>4</v>
      </c>
      <c r="E3465">
        <v>0</v>
      </c>
      <c r="F3465" s="5">
        <f>DetailTicketJuilletAout2021[[#This Row],[Qte]]*(DetailTicketJuilletAout2021[[#This Row],[PrixUnit]]*(1-DetailTicketJuilletAout2021[[#This Row],[Remise%]]))</f>
        <v>246.96</v>
      </c>
    </row>
    <row r="3466" spans="1:6" x14ac:dyDescent="0.25">
      <c r="A3466">
        <v>22521</v>
      </c>
      <c r="B3466">
        <v>76</v>
      </c>
      <c r="C3466">
        <v>13.72</v>
      </c>
      <c r="D3466">
        <v>4</v>
      </c>
      <c r="E3466">
        <v>0</v>
      </c>
      <c r="F3466" s="5">
        <f>DetailTicketJuilletAout2021[[#This Row],[Qte]]*(DetailTicketJuilletAout2021[[#This Row],[PrixUnit]]*(1-DetailTicketJuilletAout2021[[#This Row],[Remise%]]))</f>
        <v>54.88</v>
      </c>
    </row>
    <row r="3467" spans="1:6" x14ac:dyDescent="0.25">
      <c r="A3467">
        <v>22521</v>
      </c>
      <c r="B3467">
        <v>77</v>
      </c>
      <c r="C3467">
        <v>9.91</v>
      </c>
      <c r="D3467">
        <v>4</v>
      </c>
      <c r="E3467">
        <v>0</v>
      </c>
      <c r="F3467" s="5">
        <f>DetailTicketJuilletAout2021[[#This Row],[Qte]]*(DetailTicketJuilletAout2021[[#This Row],[PrixUnit]]*(1-DetailTicketJuilletAout2021[[#This Row],[Remise%]]))</f>
        <v>39.64</v>
      </c>
    </row>
    <row r="3468" spans="1:6" x14ac:dyDescent="0.25">
      <c r="A3468">
        <v>22522</v>
      </c>
      <c r="B3468">
        <v>21</v>
      </c>
      <c r="C3468">
        <v>7.62</v>
      </c>
      <c r="D3468">
        <v>4</v>
      </c>
      <c r="E3468">
        <v>0</v>
      </c>
      <c r="F3468" s="5">
        <f>DetailTicketJuilletAout2021[[#This Row],[Qte]]*(DetailTicketJuilletAout2021[[#This Row],[PrixUnit]]*(1-DetailTicketJuilletAout2021[[#This Row],[Remise%]]))</f>
        <v>30.48</v>
      </c>
    </row>
    <row r="3469" spans="1:6" x14ac:dyDescent="0.25">
      <c r="A3469">
        <v>22522</v>
      </c>
      <c r="B3469">
        <v>60</v>
      </c>
      <c r="C3469">
        <v>25.92</v>
      </c>
      <c r="D3469">
        <v>3</v>
      </c>
      <c r="E3469">
        <v>0</v>
      </c>
      <c r="F3469" s="5">
        <f>DetailTicketJuilletAout2021[[#This Row],[Qte]]*(DetailTicketJuilletAout2021[[#This Row],[PrixUnit]]*(1-DetailTicketJuilletAout2021[[#This Row],[Remise%]]))</f>
        <v>77.760000000000005</v>
      </c>
    </row>
    <row r="3470" spans="1:6" x14ac:dyDescent="0.25">
      <c r="A3470">
        <v>22522</v>
      </c>
      <c r="B3470">
        <v>61</v>
      </c>
      <c r="C3470">
        <v>21.65</v>
      </c>
      <c r="D3470">
        <v>4</v>
      </c>
      <c r="E3470">
        <v>0</v>
      </c>
      <c r="F3470" s="5">
        <f>DetailTicketJuilletAout2021[[#This Row],[Qte]]*(DetailTicketJuilletAout2021[[#This Row],[PrixUnit]]*(1-DetailTicketJuilletAout2021[[#This Row],[Remise%]]))</f>
        <v>86.6</v>
      </c>
    </row>
    <row r="3471" spans="1:6" x14ac:dyDescent="0.25">
      <c r="A3471">
        <v>22523</v>
      </c>
      <c r="B3471">
        <v>2</v>
      </c>
      <c r="C3471">
        <v>14.48</v>
      </c>
      <c r="D3471">
        <v>1</v>
      </c>
      <c r="E3471">
        <v>0</v>
      </c>
      <c r="F3471" s="5">
        <f>DetailTicketJuilletAout2021[[#This Row],[Qte]]*(DetailTicketJuilletAout2021[[#This Row],[PrixUnit]]*(1-DetailTicketJuilletAout2021[[#This Row],[Remise%]]))</f>
        <v>14.48</v>
      </c>
    </row>
    <row r="3472" spans="1:6" x14ac:dyDescent="0.25">
      <c r="A3472">
        <v>22523</v>
      </c>
      <c r="B3472">
        <v>44</v>
      </c>
      <c r="C3472">
        <v>14.83</v>
      </c>
      <c r="D3472">
        <v>4</v>
      </c>
      <c r="E3472">
        <v>0</v>
      </c>
      <c r="F3472" s="5">
        <f>DetailTicketJuilletAout2021[[#This Row],[Qte]]*(DetailTicketJuilletAout2021[[#This Row],[PrixUnit]]*(1-DetailTicketJuilletAout2021[[#This Row],[Remise%]]))</f>
        <v>59.32</v>
      </c>
    </row>
    <row r="3473" spans="1:6" x14ac:dyDescent="0.25">
      <c r="A3473">
        <v>22523</v>
      </c>
      <c r="B3473">
        <v>46</v>
      </c>
      <c r="C3473">
        <v>9.15</v>
      </c>
      <c r="D3473">
        <v>1</v>
      </c>
      <c r="E3473">
        <v>0</v>
      </c>
      <c r="F3473" s="5">
        <f>DetailTicketJuilletAout2021[[#This Row],[Qte]]*(DetailTicketJuilletAout2021[[#This Row],[PrixUnit]]*(1-DetailTicketJuilletAout2021[[#This Row],[Remise%]]))</f>
        <v>9.15</v>
      </c>
    </row>
    <row r="3474" spans="1:6" x14ac:dyDescent="0.25">
      <c r="A3474">
        <v>22523</v>
      </c>
      <c r="B3474">
        <v>70</v>
      </c>
      <c r="C3474">
        <v>11.43</v>
      </c>
      <c r="D3474">
        <v>1</v>
      </c>
      <c r="E3474">
        <v>0</v>
      </c>
      <c r="F3474" s="5">
        <f>DetailTicketJuilletAout2021[[#This Row],[Qte]]*(DetailTicketJuilletAout2021[[#This Row],[PrixUnit]]*(1-DetailTicketJuilletAout2021[[#This Row],[Remise%]]))</f>
        <v>11.43</v>
      </c>
    </row>
    <row r="3475" spans="1:6" x14ac:dyDescent="0.25">
      <c r="A3475">
        <v>22523</v>
      </c>
      <c r="B3475">
        <v>78</v>
      </c>
      <c r="C3475">
        <v>16.77</v>
      </c>
      <c r="D3475">
        <v>3</v>
      </c>
      <c r="E3475">
        <v>0</v>
      </c>
      <c r="F3475" s="5">
        <f>DetailTicketJuilletAout2021[[#This Row],[Qte]]*(DetailTicketJuilletAout2021[[#This Row],[PrixUnit]]*(1-DetailTicketJuilletAout2021[[#This Row],[Remise%]]))</f>
        <v>50.31</v>
      </c>
    </row>
    <row r="3476" spans="1:6" x14ac:dyDescent="0.25">
      <c r="A3476">
        <v>22523</v>
      </c>
      <c r="B3476">
        <v>82</v>
      </c>
      <c r="C3476">
        <v>6.59</v>
      </c>
      <c r="D3476">
        <v>1</v>
      </c>
      <c r="E3476">
        <v>0</v>
      </c>
      <c r="F3476" s="5">
        <f>DetailTicketJuilletAout2021[[#This Row],[Qte]]*(DetailTicketJuilletAout2021[[#This Row],[PrixUnit]]*(1-DetailTicketJuilletAout2021[[#This Row],[Remise%]]))</f>
        <v>6.59</v>
      </c>
    </row>
    <row r="3477" spans="1:6" x14ac:dyDescent="0.25">
      <c r="A3477">
        <v>22523</v>
      </c>
      <c r="B3477">
        <v>598</v>
      </c>
      <c r="C3477">
        <v>7.24</v>
      </c>
      <c r="D3477">
        <v>1</v>
      </c>
      <c r="E3477">
        <v>0</v>
      </c>
      <c r="F3477" s="5">
        <f>DetailTicketJuilletAout2021[[#This Row],[Qte]]*(DetailTicketJuilletAout2021[[#This Row],[PrixUnit]]*(1-DetailTicketJuilletAout2021[[#This Row],[Remise%]]))</f>
        <v>7.24</v>
      </c>
    </row>
    <row r="3478" spans="1:6" x14ac:dyDescent="0.25">
      <c r="A3478">
        <v>22524</v>
      </c>
      <c r="B3478">
        <v>29</v>
      </c>
      <c r="C3478">
        <v>75.459999999999994</v>
      </c>
      <c r="D3478">
        <v>4</v>
      </c>
      <c r="E3478">
        <v>0</v>
      </c>
      <c r="F3478" s="5">
        <f>DetailTicketJuilletAout2021[[#This Row],[Qte]]*(DetailTicketJuilletAout2021[[#This Row],[PrixUnit]]*(1-DetailTicketJuilletAout2021[[#This Row],[Remise%]]))</f>
        <v>301.83999999999997</v>
      </c>
    </row>
    <row r="3479" spans="1:6" x14ac:dyDescent="0.25">
      <c r="A3479">
        <v>22524</v>
      </c>
      <c r="B3479">
        <v>51</v>
      </c>
      <c r="C3479">
        <v>40.4</v>
      </c>
      <c r="D3479">
        <v>3</v>
      </c>
      <c r="E3479">
        <v>0.25</v>
      </c>
      <c r="F3479" s="5">
        <f>DetailTicketJuilletAout2021[[#This Row],[Qte]]*(DetailTicketJuilletAout2021[[#This Row],[PrixUnit]]*(1-DetailTicketJuilletAout2021[[#This Row],[Remise%]]))</f>
        <v>90.899999999999991</v>
      </c>
    </row>
    <row r="3480" spans="1:6" x14ac:dyDescent="0.25">
      <c r="A3480">
        <v>22524</v>
      </c>
      <c r="B3480">
        <v>55</v>
      </c>
      <c r="C3480">
        <v>18.29</v>
      </c>
      <c r="D3480">
        <v>4</v>
      </c>
      <c r="E3480">
        <v>0.25</v>
      </c>
      <c r="F3480" s="5">
        <f>DetailTicketJuilletAout2021[[#This Row],[Qte]]*(DetailTicketJuilletAout2021[[#This Row],[PrixUnit]]*(1-DetailTicketJuilletAout2021[[#This Row],[Remise%]]))</f>
        <v>54.87</v>
      </c>
    </row>
    <row r="3481" spans="1:6" x14ac:dyDescent="0.25">
      <c r="A3481">
        <v>22524</v>
      </c>
      <c r="B3481">
        <v>62</v>
      </c>
      <c r="C3481">
        <v>37.5</v>
      </c>
      <c r="D3481">
        <v>4</v>
      </c>
      <c r="E3481">
        <v>0.25</v>
      </c>
      <c r="F3481" s="5">
        <f>DetailTicketJuilletAout2021[[#This Row],[Qte]]*(DetailTicketJuilletAout2021[[#This Row],[PrixUnit]]*(1-DetailTicketJuilletAout2021[[#This Row],[Remise%]]))</f>
        <v>112.5</v>
      </c>
    </row>
    <row r="3482" spans="1:6" x14ac:dyDescent="0.25">
      <c r="A3482">
        <v>22524</v>
      </c>
      <c r="B3482">
        <v>64</v>
      </c>
      <c r="C3482">
        <v>20.28</v>
      </c>
      <c r="D3482">
        <v>4</v>
      </c>
      <c r="E3482">
        <v>0</v>
      </c>
      <c r="F3482" s="5">
        <f>DetailTicketJuilletAout2021[[#This Row],[Qte]]*(DetailTicketJuilletAout2021[[#This Row],[PrixUnit]]*(1-DetailTicketJuilletAout2021[[#This Row],[Remise%]]))</f>
        <v>81.12</v>
      </c>
    </row>
    <row r="3483" spans="1:6" x14ac:dyDescent="0.25">
      <c r="A3483">
        <v>22524</v>
      </c>
      <c r="B3483">
        <v>72</v>
      </c>
      <c r="C3483">
        <v>21.19</v>
      </c>
      <c r="D3483">
        <v>4</v>
      </c>
      <c r="E3483">
        <v>0</v>
      </c>
      <c r="F3483" s="5">
        <f>DetailTicketJuilletAout2021[[#This Row],[Qte]]*(DetailTicketJuilletAout2021[[#This Row],[PrixUnit]]*(1-DetailTicketJuilletAout2021[[#This Row],[Remise%]]))</f>
        <v>84.76</v>
      </c>
    </row>
    <row r="3484" spans="1:6" x14ac:dyDescent="0.25">
      <c r="A3484">
        <v>22525</v>
      </c>
      <c r="B3484">
        <v>1</v>
      </c>
      <c r="C3484">
        <v>10.98</v>
      </c>
      <c r="D3484">
        <v>4</v>
      </c>
      <c r="E3484">
        <v>0</v>
      </c>
      <c r="F3484" s="5">
        <f>DetailTicketJuilletAout2021[[#This Row],[Qte]]*(DetailTicketJuilletAout2021[[#This Row],[PrixUnit]]*(1-DetailTicketJuilletAout2021[[#This Row],[Remise%]]))</f>
        <v>43.92</v>
      </c>
    </row>
    <row r="3485" spans="1:6" x14ac:dyDescent="0.25">
      <c r="A3485">
        <v>22525</v>
      </c>
      <c r="B3485">
        <v>17</v>
      </c>
      <c r="C3485">
        <v>23.78</v>
      </c>
      <c r="D3485">
        <v>4</v>
      </c>
      <c r="E3485">
        <v>0</v>
      </c>
      <c r="F3485" s="5">
        <f>DetailTicketJuilletAout2021[[#This Row],[Qte]]*(DetailTicketJuilletAout2021[[#This Row],[PrixUnit]]*(1-DetailTicketJuilletAout2021[[#This Row],[Remise%]]))</f>
        <v>95.12</v>
      </c>
    </row>
    <row r="3486" spans="1:6" x14ac:dyDescent="0.25">
      <c r="A3486">
        <v>22525</v>
      </c>
      <c r="B3486">
        <v>43</v>
      </c>
      <c r="C3486">
        <v>28.05</v>
      </c>
      <c r="D3486">
        <v>4</v>
      </c>
      <c r="E3486">
        <v>0</v>
      </c>
      <c r="F3486" s="5">
        <f>DetailTicketJuilletAout2021[[#This Row],[Qte]]*(DetailTicketJuilletAout2021[[#This Row],[PrixUnit]]*(1-DetailTicketJuilletAout2021[[#This Row],[Remise%]]))</f>
        <v>112.2</v>
      </c>
    </row>
    <row r="3487" spans="1:6" x14ac:dyDescent="0.25">
      <c r="A3487">
        <v>22525</v>
      </c>
      <c r="B3487">
        <v>60</v>
      </c>
      <c r="C3487">
        <v>20.73</v>
      </c>
      <c r="D3487">
        <v>3</v>
      </c>
      <c r="E3487">
        <v>0</v>
      </c>
      <c r="F3487" s="5">
        <f>DetailTicketJuilletAout2021[[#This Row],[Qte]]*(DetailTicketJuilletAout2021[[#This Row],[PrixUnit]]*(1-DetailTicketJuilletAout2021[[#This Row],[Remise%]]))</f>
        <v>62.19</v>
      </c>
    </row>
    <row r="3488" spans="1:6" x14ac:dyDescent="0.25">
      <c r="A3488">
        <v>22525</v>
      </c>
      <c r="B3488">
        <v>75</v>
      </c>
      <c r="C3488">
        <v>4.7300000000000004</v>
      </c>
      <c r="D3488">
        <v>4</v>
      </c>
      <c r="E3488">
        <v>0</v>
      </c>
      <c r="F3488" s="5">
        <f>DetailTicketJuilletAout2021[[#This Row],[Qte]]*(DetailTicketJuilletAout2021[[#This Row],[PrixUnit]]*(1-DetailTicketJuilletAout2021[[#This Row],[Remise%]]))</f>
        <v>18.920000000000002</v>
      </c>
    </row>
    <row r="3489" spans="1:6" x14ac:dyDescent="0.25">
      <c r="A3489">
        <v>22526</v>
      </c>
      <c r="B3489">
        <v>41</v>
      </c>
      <c r="C3489">
        <v>5.79</v>
      </c>
      <c r="D3489">
        <v>4</v>
      </c>
      <c r="E3489">
        <v>0</v>
      </c>
      <c r="F3489" s="5">
        <f>DetailTicketJuilletAout2021[[#This Row],[Qte]]*(DetailTicketJuilletAout2021[[#This Row],[PrixUnit]]*(1-DetailTicketJuilletAout2021[[#This Row],[Remise%]]))</f>
        <v>23.16</v>
      </c>
    </row>
    <row r="3490" spans="1:6" x14ac:dyDescent="0.25">
      <c r="A3490">
        <v>22526</v>
      </c>
      <c r="B3490">
        <v>62</v>
      </c>
      <c r="C3490">
        <v>30.03</v>
      </c>
      <c r="D3490">
        <v>4</v>
      </c>
      <c r="E3490">
        <v>0</v>
      </c>
      <c r="F3490" s="5">
        <f>DetailTicketJuilletAout2021[[#This Row],[Qte]]*(DetailTicketJuilletAout2021[[#This Row],[PrixUnit]]*(1-DetailTicketJuilletAout2021[[#This Row],[Remise%]]))</f>
        <v>120.12</v>
      </c>
    </row>
    <row r="3491" spans="1:6" x14ac:dyDescent="0.25">
      <c r="A3491">
        <v>22527</v>
      </c>
      <c r="B3491">
        <v>51</v>
      </c>
      <c r="C3491">
        <v>40.4</v>
      </c>
      <c r="D3491">
        <v>3</v>
      </c>
      <c r="E3491">
        <v>0.25</v>
      </c>
      <c r="F3491" s="5">
        <f>DetailTicketJuilletAout2021[[#This Row],[Qte]]*(DetailTicketJuilletAout2021[[#This Row],[PrixUnit]]*(1-DetailTicketJuilletAout2021[[#This Row],[Remise%]]))</f>
        <v>90.899999999999991</v>
      </c>
    </row>
    <row r="3492" spans="1:6" x14ac:dyDescent="0.25">
      <c r="A3492">
        <v>22527</v>
      </c>
      <c r="B3492">
        <v>55</v>
      </c>
      <c r="C3492">
        <v>18.29</v>
      </c>
      <c r="D3492">
        <v>4</v>
      </c>
      <c r="E3492">
        <v>0.25</v>
      </c>
      <c r="F3492" s="5">
        <f>DetailTicketJuilletAout2021[[#This Row],[Qte]]*(DetailTicketJuilletAout2021[[#This Row],[PrixUnit]]*(1-DetailTicketJuilletAout2021[[#This Row],[Remise%]]))</f>
        <v>54.87</v>
      </c>
    </row>
    <row r="3493" spans="1:6" x14ac:dyDescent="0.25">
      <c r="A3493">
        <v>22527</v>
      </c>
      <c r="B3493">
        <v>56</v>
      </c>
      <c r="C3493">
        <v>23.17</v>
      </c>
      <c r="D3493">
        <v>4</v>
      </c>
      <c r="E3493">
        <v>0</v>
      </c>
      <c r="F3493" s="5">
        <f>DetailTicketJuilletAout2021[[#This Row],[Qte]]*(DetailTicketJuilletAout2021[[#This Row],[PrixUnit]]*(1-DetailTicketJuilletAout2021[[#This Row],[Remise%]]))</f>
        <v>92.68</v>
      </c>
    </row>
    <row r="3494" spans="1:6" x14ac:dyDescent="0.25">
      <c r="A3494">
        <v>22527</v>
      </c>
      <c r="B3494">
        <v>62</v>
      </c>
      <c r="C3494">
        <v>37.5</v>
      </c>
      <c r="D3494">
        <v>4</v>
      </c>
      <c r="E3494">
        <v>0.25</v>
      </c>
      <c r="F3494" s="5">
        <f>DetailTicketJuilletAout2021[[#This Row],[Qte]]*(DetailTicketJuilletAout2021[[#This Row],[PrixUnit]]*(1-DetailTicketJuilletAout2021[[#This Row],[Remise%]]))</f>
        <v>112.5</v>
      </c>
    </row>
    <row r="3495" spans="1:6" x14ac:dyDescent="0.25">
      <c r="A3495">
        <v>22527</v>
      </c>
      <c r="B3495">
        <v>64</v>
      </c>
      <c r="C3495">
        <v>20.28</v>
      </c>
      <c r="D3495">
        <v>4</v>
      </c>
      <c r="E3495">
        <v>0</v>
      </c>
      <c r="F3495" s="5">
        <f>DetailTicketJuilletAout2021[[#This Row],[Qte]]*(DetailTicketJuilletAout2021[[#This Row],[PrixUnit]]*(1-DetailTicketJuilletAout2021[[#This Row],[Remise%]]))</f>
        <v>81.12</v>
      </c>
    </row>
    <row r="3496" spans="1:6" x14ac:dyDescent="0.25">
      <c r="A3496">
        <v>22527</v>
      </c>
      <c r="B3496">
        <v>134</v>
      </c>
      <c r="C3496">
        <v>10.1</v>
      </c>
      <c r="D3496">
        <v>5</v>
      </c>
      <c r="E3496">
        <v>0</v>
      </c>
      <c r="F3496" s="5">
        <f>DetailTicketJuilletAout2021[[#This Row],[Qte]]*(DetailTicketJuilletAout2021[[#This Row],[PrixUnit]]*(1-DetailTicketJuilletAout2021[[#This Row],[Remise%]]))</f>
        <v>50.5</v>
      </c>
    </row>
    <row r="3497" spans="1:6" x14ac:dyDescent="0.25">
      <c r="A3497">
        <v>22527</v>
      </c>
      <c r="B3497">
        <v>135</v>
      </c>
      <c r="C3497">
        <v>10.67</v>
      </c>
      <c r="D3497">
        <v>3</v>
      </c>
      <c r="E3497">
        <v>0</v>
      </c>
      <c r="F3497" s="5">
        <f>DetailTicketJuilletAout2021[[#This Row],[Qte]]*(DetailTicketJuilletAout2021[[#This Row],[PrixUnit]]*(1-DetailTicketJuilletAout2021[[#This Row],[Remise%]]))</f>
        <v>32.01</v>
      </c>
    </row>
    <row r="3498" spans="1:6" x14ac:dyDescent="0.25">
      <c r="A3498">
        <v>22528</v>
      </c>
      <c r="B3498">
        <v>24</v>
      </c>
      <c r="C3498">
        <v>3.35</v>
      </c>
      <c r="D3498">
        <v>4</v>
      </c>
      <c r="E3498">
        <v>0</v>
      </c>
      <c r="F3498" s="5">
        <f>DetailTicketJuilletAout2021[[#This Row],[Qte]]*(DetailTicketJuilletAout2021[[#This Row],[PrixUnit]]*(1-DetailTicketJuilletAout2021[[#This Row],[Remise%]]))</f>
        <v>13.4</v>
      </c>
    </row>
    <row r="3499" spans="1:6" x14ac:dyDescent="0.25">
      <c r="A3499">
        <v>22528</v>
      </c>
      <c r="B3499">
        <v>53</v>
      </c>
      <c r="C3499">
        <v>25</v>
      </c>
      <c r="D3499">
        <v>4</v>
      </c>
      <c r="E3499">
        <v>0</v>
      </c>
      <c r="F3499" s="5">
        <f>DetailTicketJuilletAout2021[[#This Row],[Qte]]*(DetailTicketJuilletAout2021[[#This Row],[PrixUnit]]*(1-DetailTicketJuilletAout2021[[#This Row],[Remise%]]))</f>
        <v>100</v>
      </c>
    </row>
    <row r="3500" spans="1:6" x14ac:dyDescent="0.25">
      <c r="A3500">
        <v>22529</v>
      </c>
      <c r="B3500">
        <v>16</v>
      </c>
      <c r="C3500">
        <v>13.26</v>
      </c>
      <c r="D3500">
        <v>3</v>
      </c>
      <c r="E3500">
        <v>0.05</v>
      </c>
      <c r="F3500" s="5">
        <f>DetailTicketJuilletAout2021[[#This Row],[Qte]]*(DetailTicketJuilletAout2021[[#This Row],[PrixUnit]]*(1-DetailTicketJuilletAout2021[[#This Row],[Remise%]]))</f>
        <v>37.790999999999997</v>
      </c>
    </row>
    <row r="3501" spans="1:6" x14ac:dyDescent="0.25">
      <c r="A3501">
        <v>22529</v>
      </c>
      <c r="B3501">
        <v>23</v>
      </c>
      <c r="C3501">
        <v>6.86</v>
      </c>
      <c r="D3501">
        <v>3</v>
      </c>
      <c r="E3501">
        <v>0.05</v>
      </c>
      <c r="F3501" s="5">
        <f>DetailTicketJuilletAout2021[[#This Row],[Qte]]*(DetailTicketJuilletAout2021[[#This Row],[PrixUnit]]*(1-DetailTicketJuilletAout2021[[#This Row],[Remise%]]))</f>
        <v>19.551000000000002</v>
      </c>
    </row>
    <row r="3502" spans="1:6" x14ac:dyDescent="0.25">
      <c r="A3502">
        <v>22529</v>
      </c>
      <c r="B3502">
        <v>51</v>
      </c>
      <c r="C3502">
        <v>40.4</v>
      </c>
      <c r="D3502">
        <v>3</v>
      </c>
      <c r="E3502">
        <v>0.25</v>
      </c>
      <c r="F3502" s="5">
        <f>DetailTicketJuilletAout2021[[#This Row],[Qte]]*(DetailTicketJuilletAout2021[[#This Row],[PrixUnit]]*(1-DetailTicketJuilletAout2021[[#This Row],[Remise%]]))</f>
        <v>90.899999999999991</v>
      </c>
    </row>
    <row r="3503" spans="1:6" x14ac:dyDescent="0.25">
      <c r="A3503">
        <v>22529</v>
      </c>
      <c r="B3503">
        <v>55</v>
      </c>
      <c r="C3503">
        <v>18.29</v>
      </c>
      <c r="D3503">
        <v>4</v>
      </c>
      <c r="E3503">
        <v>0.25</v>
      </c>
      <c r="F3503" s="5">
        <f>DetailTicketJuilletAout2021[[#This Row],[Qte]]*(DetailTicketJuilletAout2021[[#This Row],[PrixUnit]]*(1-DetailTicketJuilletAout2021[[#This Row],[Remise%]]))</f>
        <v>54.87</v>
      </c>
    </row>
    <row r="3504" spans="1:6" x14ac:dyDescent="0.25">
      <c r="A3504">
        <v>22529</v>
      </c>
      <c r="B3504">
        <v>62</v>
      </c>
      <c r="C3504">
        <v>37.5</v>
      </c>
      <c r="D3504">
        <v>3</v>
      </c>
      <c r="E3504">
        <v>0.05</v>
      </c>
      <c r="F3504" s="5">
        <f>DetailTicketJuilletAout2021[[#This Row],[Qte]]*(DetailTicketJuilletAout2021[[#This Row],[PrixUnit]]*(1-DetailTicketJuilletAout2021[[#This Row],[Remise%]]))</f>
        <v>106.875</v>
      </c>
    </row>
    <row r="3505" spans="1:6" x14ac:dyDescent="0.25">
      <c r="A3505">
        <v>22529</v>
      </c>
      <c r="B3505">
        <v>77</v>
      </c>
      <c r="C3505">
        <v>9.91</v>
      </c>
      <c r="D3505">
        <v>4</v>
      </c>
      <c r="E3505">
        <v>0.05</v>
      </c>
      <c r="F3505" s="5">
        <f>DetailTicketJuilletAout2021[[#This Row],[Qte]]*(DetailTicketJuilletAout2021[[#This Row],[PrixUnit]]*(1-DetailTicketJuilletAout2021[[#This Row],[Remise%]]))</f>
        <v>37.658000000000001</v>
      </c>
    </row>
    <row r="3506" spans="1:6" x14ac:dyDescent="0.25">
      <c r="A3506">
        <v>22530</v>
      </c>
      <c r="B3506">
        <v>2</v>
      </c>
      <c r="C3506">
        <v>14.48</v>
      </c>
      <c r="D3506">
        <v>4</v>
      </c>
      <c r="E3506">
        <v>0</v>
      </c>
      <c r="F3506" s="5">
        <f>DetailTicketJuilletAout2021[[#This Row],[Qte]]*(DetailTicketJuilletAout2021[[#This Row],[PrixUnit]]*(1-DetailTicketJuilletAout2021[[#This Row],[Remise%]]))</f>
        <v>57.92</v>
      </c>
    </row>
    <row r="3507" spans="1:6" x14ac:dyDescent="0.25">
      <c r="A3507">
        <v>22530</v>
      </c>
      <c r="B3507">
        <v>31</v>
      </c>
      <c r="C3507">
        <v>9.4499999999999993</v>
      </c>
      <c r="D3507">
        <v>4</v>
      </c>
      <c r="E3507">
        <v>0</v>
      </c>
      <c r="F3507" s="5">
        <f>DetailTicketJuilletAout2021[[#This Row],[Qte]]*(DetailTicketJuilletAout2021[[#This Row],[PrixUnit]]*(1-DetailTicketJuilletAout2021[[#This Row],[Remise%]]))</f>
        <v>37.799999999999997</v>
      </c>
    </row>
    <row r="3508" spans="1:6" x14ac:dyDescent="0.25">
      <c r="A3508">
        <v>22530</v>
      </c>
      <c r="B3508">
        <v>68</v>
      </c>
      <c r="C3508">
        <v>9.4499999999999993</v>
      </c>
      <c r="D3508">
        <v>3</v>
      </c>
      <c r="E3508">
        <v>0</v>
      </c>
      <c r="F3508" s="5">
        <f>DetailTicketJuilletAout2021[[#This Row],[Qte]]*(DetailTicketJuilletAout2021[[#This Row],[PrixUnit]]*(1-DetailTicketJuilletAout2021[[#This Row],[Remise%]]))</f>
        <v>28.349999999999998</v>
      </c>
    </row>
    <row r="3509" spans="1:6" x14ac:dyDescent="0.25">
      <c r="A3509">
        <v>22530</v>
      </c>
      <c r="B3509">
        <v>75</v>
      </c>
      <c r="C3509">
        <v>5.95</v>
      </c>
      <c r="D3509">
        <v>3</v>
      </c>
      <c r="E3509">
        <v>0</v>
      </c>
      <c r="F3509" s="5">
        <f>DetailTicketJuilletAout2021[[#This Row],[Qte]]*(DetailTicketJuilletAout2021[[#This Row],[PrixUnit]]*(1-DetailTicketJuilletAout2021[[#This Row],[Remise%]]))</f>
        <v>17.850000000000001</v>
      </c>
    </row>
    <row r="3510" spans="1:6" x14ac:dyDescent="0.25">
      <c r="A3510">
        <v>22531</v>
      </c>
      <c r="B3510">
        <v>26</v>
      </c>
      <c r="C3510">
        <v>23.78</v>
      </c>
      <c r="D3510">
        <v>3</v>
      </c>
      <c r="E3510">
        <v>0</v>
      </c>
      <c r="F3510" s="5">
        <f>DetailTicketJuilletAout2021[[#This Row],[Qte]]*(DetailTicketJuilletAout2021[[#This Row],[PrixUnit]]*(1-DetailTicketJuilletAout2021[[#This Row],[Remise%]]))</f>
        <v>71.34</v>
      </c>
    </row>
    <row r="3511" spans="1:6" x14ac:dyDescent="0.25">
      <c r="A3511">
        <v>22531</v>
      </c>
      <c r="B3511">
        <v>52</v>
      </c>
      <c r="C3511">
        <v>5.34</v>
      </c>
      <c r="D3511">
        <v>4</v>
      </c>
      <c r="E3511">
        <v>0</v>
      </c>
      <c r="F3511" s="5">
        <f>DetailTicketJuilletAout2021[[#This Row],[Qte]]*(DetailTicketJuilletAout2021[[#This Row],[PrixUnit]]*(1-DetailTicketJuilletAout2021[[#This Row],[Remise%]]))</f>
        <v>21.36</v>
      </c>
    </row>
    <row r="3512" spans="1:6" x14ac:dyDescent="0.25">
      <c r="A3512">
        <v>22531</v>
      </c>
      <c r="B3512">
        <v>70</v>
      </c>
      <c r="C3512">
        <v>11.43</v>
      </c>
      <c r="D3512">
        <v>3</v>
      </c>
      <c r="E3512">
        <v>0</v>
      </c>
      <c r="F3512" s="5">
        <f>DetailTicketJuilletAout2021[[#This Row],[Qte]]*(DetailTicketJuilletAout2021[[#This Row],[PrixUnit]]*(1-DetailTicketJuilletAout2021[[#This Row],[Remise%]]))</f>
        <v>34.29</v>
      </c>
    </row>
    <row r="3513" spans="1:6" x14ac:dyDescent="0.25">
      <c r="A3513">
        <v>22532</v>
      </c>
      <c r="B3513">
        <v>30</v>
      </c>
      <c r="C3513">
        <v>19.670000000000002</v>
      </c>
      <c r="D3513">
        <v>3</v>
      </c>
      <c r="E3513">
        <v>0.25</v>
      </c>
      <c r="F3513" s="5">
        <f>DetailTicketJuilletAout2021[[#This Row],[Qte]]*(DetailTicketJuilletAout2021[[#This Row],[PrixUnit]]*(1-DetailTicketJuilletAout2021[[#This Row],[Remise%]]))</f>
        <v>44.257500000000007</v>
      </c>
    </row>
    <row r="3514" spans="1:6" x14ac:dyDescent="0.25">
      <c r="A3514">
        <v>22532</v>
      </c>
      <c r="B3514">
        <v>51</v>
      </c>
      <c r="C3514">
        <v>40.4</v>
      </c>
      <c r="D3514">
        <v>3</v>
      </c>
      <c r="E3514">
        <v>0.25</v>
      </c>
      <c r="F3514" s="5">
        <f>DetailTicketJuilletAout2021[[#This Row],[Qte]]*(DetailTicketJuilletAout2021[[#This Row],[PrixUnit]]*(1-DetailTicketJuilletAout2021[[#This Row],[Remise%]]))</f>
        <v>90.899999999999991</v>
      </c>
    </row>
    <row r="3515" spans="1:6" x14ac:dyDescent="0.25">
      <c r="A3515">
        <v>22532</v>
      </c>
      <c r="B3515">
        <v>55</v>
      </c>
      <c r="C3515">
        <v>18.29</v>
      </c>
      <c r="D3515">
        <v>4</v>
      </c>
      <c r="E3515">
        <v>0.25</v>
      </c>
      <c r="F3515" s="5">
        <f>DetailTicketJuilletAout2021[[#This Row],[Qte]]*(DetailTicketJuilletAout2021[[#This Row],[PrixUnit]]*(1-DetailTicketJuilletAout2021[[#This Row],[Remise%]]))</f>
        <v>54.87</v>
      </c>
    </row>
    <row r="3516" spans="1:6" x14ac:dyDescent="0.25">
      <c r="A3516">
        <v>22532</v>
      </c>
      <c r="B3516">
        <v>62</v>
      </c>
      <c r="C3516">
        <v>37.5</v>
      </c>
      <c r="D3516">
        <v>4</v>
      </c>
      <c r="E3516">
        <v>0.25</v>
      </c>
      <c r="F3516" s="5">
        <f>DetailTicketJuilletAout2021[[#This Row],[Qte]]*(DetailTicketJuilletAout2021[[#This Row],[PrixUnit]]*(1-DetailTicketJuilletAout2021[[#This Row],[Remise%]]))</f>
        <v>112.5</v>
      </c>
    </row>
    <row r="3517" spans="1:6" x14ac:dyDescent="0.25">
      <c r="A3517">
        <v>22532</v>
      </c>
      <c r="B3517">
        <v>134</v>
      </c>
      <c r="C3517">
        <v>10.1</v>
      </c>
      <c r="D3517">
        <v>5</v>
      </c>
      <c r="E3517">
        <v>0</v>
      </c>
      <c r="F3517" s="5">
        <f>DetailTicketJuilletAout2021[[#This Row],[Qte]]*(DetailTicketJuilletAout2021[[#This Row],[PrixUnit]]*(1-DetailTicketJuilletAout2021[[#This Row],[Remise%]]))</f>
        <v>50.5</v>
      </c>
    </row>
    <row r="3518" spans="1:6" x14ac:dyDescent="0.25">
      <c r="A3518">
        <v>22532</v>
      </c>
      <c r="B3518">
        <v>135</v>
      </c>
      <c r="C3518">
        <v>10.67</v>
      </c>
      <c r="D3518">
        <v>3</v>
      </c>
      <c r="E3518">
        <v>0</v>
      </c>
      <c r="F3518" s="5">
        <f>DetailTicketJuilletAout2021[[#This Row],[Qte]]*(DetailTicketJuilletAout2021[[#This Row],[PrixUnit]]*(1-DetailTicketJuilletAout2021[[#This Row],[Remise%]]))</f>
        <v>32.01</v>
      </c>
    </row>
    <row r="3519" spans="1:6" x14ac:dyDescent="0.25">
      <c r="A3519">
        <v>22532</v>
      </c>
      <c r="B3519">
        <v>136</v>
      </c>
      <c r="C3519">
        <v>10.67</v>
      </c>
      <c r="D3519">
        <v>4</v>
      </c>
      <c r="E3519">
        <v>0</v>
      </c>
      <c r="F3519" s="5">
        <f>DetailTicketJuilletAout2021[[#This Row],[Qte]]*(DetailTicketJuilletAout2021[[#This Row],[PrixUnit]]*(1-DetailTicketJuilletAout2021[[#This Row],[Remise%]]))</f>
        <v>42.68</v>
      </c>
    </row>
    <row r="3520" spans="1:6" x14ac:dyDescent="0.25">
      <c r="A3520">
        <v>22533</v>
      </c>
      <c r="B3520">
        <v>2</v>
      </c>
      <c r="C3520">
        <v>14.48</v>
      </c>
      <c r="D3520">
        <v>3</v>
      </c>
      <c r="E3520">
        <v>0</v>
      </c>
      <c r="F3520" s="5">
        <f>DetailTicketJuilletAout2021[[#This Row],[Qte]]*(DetailTicketJuilletAout2021[[#This Row],[PrixUnit]]*(1-DetailTicketJuilletAout2021[[#This Row],[Remise%]]))</f>
        <v>43.44</v>
      </c>
    </row>
    <row r="3521" spans="1:6" x14ac:dyDescent="0.25">
      <c r="A3521">
        <v>22533</v>
      </c>
      <c r="B3521">
        <v>42</v>
      </c>
      <c r="C3521">
        <v>10.67</v>
      </c>
      <c r="D3521">
        <v>3</v>
      </c>
      <c r="E3521">
        <v>0</v>
      </c>
      <c r="F3521" s="5">
        <f>DetailTicketJuilletAout2021[[#This Row],[Qte]]*(DetailTicketJuilletAout2021[[#This Row],[PrixUnit]]*(1-DetailTicketJuilletAout2021[[#This Row],[Remise%]]))</f>
        <v>32.01</v>
      </c>
    </row>
    <row r="3522" spans="1:6" x14ac:dyDescent="0.25">
      <c r="A3522">
        <v>22534</v>
      </c>
      <c r="B3522">
        <v>7</v>
      </c>
      <c r="C3522">
        <v>22.87</v>
      </c>
      <c r="D3522">
        <v>4</v>
      </c>
      <c r="E3522">
        <v>0</v>
      </c>
      <c r="F3522" s="5">
        <f>DetailTicketJuilletAout2021[[#This Row],[Qte]]*(DetailTicketJuilletAout2021[[#This Row],[PrixUnit]]*(1-DetailTicketJuilletAout2021[[#This Row],[Remise%]]))</f>
        <v>91.48</v>
      </c>
    </row>
    <row r="3523" spans="1:6" x14ac:dyDescent="0.25">
      <c r="A3523">
        <v>22534</v>
      </c>
      <c r="B3523">
        <v>62</v>
      </c>
      <c r="C3523">
        <v>37.5</v>
      </c>
      <c r="D3523">
        <v>3</v>
      </c>
      <c r="E3523">
        <v>0.1</v>
      </c>
      <c r="F3523" s="5">
        <f>DetailTicketJuilletAout2021[[#This Row],[Qte]]*(DetailTicketJuilletAout2021[[#This Row],[PrixUnit]]*(1-DetailTicketJuilletAout2021[[#This Row],[Remise%]]))</f>
        <v>101.25</v>
      </c>
    </row>
    <row r="3524" spans="1:6" x14ac:dyDescent="0.25">
      <c r="A3524">
        <v>22535</v>
      </c>
      <c r="B3524">
        <v>60</v>
      </c>
      <c r="C3524">
        <v>25.92</v>
      </c>
      <c r="D3524">
        <v>4</v>
      </c>
      <c r="E3524">
        <v>0</v>
      </c>
      <c r="F3524" s="5">
        <f>DetailTicketJuilletAout2021[[#This Row],[Qte]]*(DetailTicketJuilletAout2021[[#This Row],[PrixUnit]]*(1-DetailTicketJuilletAout2021[[#This Row],[Remise%]]))</f>
        <v>103.68</v>
      </c>
    </row>
    <row r="3525" spans="1:6" x14ac:dyDescent="0.25">
      <c r="A3525">
        <v>22535</v>
      </c>
      <c r="B3525">
        <v>77</v>
      </c>
      <c r="C3525">
        <v>9.91</v>
      </c>
      <c r="D3525">
        <v>4</v>
      </c>
      <c r="E3525">
        <v>0</v>
      </c>
      <c r="F3525" s="5">
        <f>DetailTicketJuilletAout2021[[#This Row],[Qte]]*(DetailTicketJuilletAout2021[[#This Row],[PrixUnit]]*(1-DetailTicketJuilletAout2021[[#This Row],[Remise%]]))</f>
        <v>39.64</v>
      </c>
    </row>
    <row r="3526" spans="1:6" x14ac:dyDescent="0.25">
      <c r="A3526">
        <v>22536</v>
      </c>
      <c r="B3526">
        <v>32</v>
      </c>
      <c r="C3526">
        <v>24.39</v>
      </c>
      <c r="D3526">
        <v>3</v>
      </c>
      <c r="E3526">
        <v>0.05</v>
      </c>
      <c r="F3526" s="5">
        <f>DetailTicketJuilletAout2021[[#This Row],[Qte]]*(DetailTicketJuilletAout2021[[#This Row],[PrixUnit]]*(1-DetailTicketJuilletAout2021[[#This Row],[Remise%]]))</f>
        <v>69.511499999999998</v>
      </c>
    </row>
    <row r="3527" spans="1:6" x14ac:dyDescent="0.25">
      <c r="A3527">
        <v>22536</v>
      </c>
      <c r="B3527">
        <v>68</v>
      </c>
      <c r="C3527">
        <v>7.62</v>
      </c>
      <c r="D3527">
        <v>4</v>
      </c>
      <c r="E3527">
        <v>0</v>
      </c>
      <c r="F3527" s="5">
        <f>DetailTicketJuilletAout2021[[#This Row],[Qte]]*(DetailTicketJuilletAout2021[[#This Row],[PrixUnit]]*(1-DetailTicketJuilletAout2021[[#This Row],[Remise%]]))</f>
        <v>30.48</v>
      </c>
    </row>
    <row r="3528" spans="1:6" x14ac:dyDescent="0.25">
      <c r="A3528">
        <v>22536</v>
      </c>
      <c r="B3528">
        <v>132</v>
      </c>
      <c r="C3528">
        <v>9.7200000000000006</v>
      </c>
      <c r="D3528">
        <v>3</v>
      </c>
      <c r="E3528">
        <v>0</v>
      </c>
      <c r="F3528" s="5">
        <f>DetailTicketJuilletAout2021[[#This Row],[Qte]]*(DetailTicketJuilletAout2021[[#This Row],[PrixUnit]]*(1-DetailTicketJuilletAout2021[[#This Row],[Remise%]]))</f>
        <v>29.160000000000004</v>
      </c>
    </row>
    <row r="3529" spans="1:6" x14ac:dyDescent="0.25">
      <c r="A3529">
        <v>22536</v>
      </c>
      <c r="B3529">
        <v>133</v>
      </c>
      <c r="C3529">
        <v>9.91</v>
      </c>
      <c r="D3529">
        <v>4</v>
      </c>
      <c r="E3529">
        <v>0</v>
      </c>
      <c r="F3529" s="5">
        <f>DetailTicketJuilletAout2021[[#This Row],[Qte]]*(DetailTicketJuilletAout2021[[#This Row],[PrixUnit]]*(1-DetailTicketJuilletAout2021[[#This Row],[Remise%]]))</f>
        <v>39.64</v>
      </c>
    </row>
    <row r="3530" spans="1:6" x14ac:dyDescent="0.25">
      <c r="A3530">
        <v>22536</v>
      </c>
      <c r="B3530">
        <v>134</v>
      </c>
      <c r="C3530">
        <v>10.1</v>
      </c>
      <c r="D3530">
        <v>5</v>
      </c>
      <c r="E3530">
        <v>0</v>
      </c>
      <c r="F3530" s="5">
        <f>DetailTicketJuilletAout2021[[#This Row],[Qte]]*(DetailTicketJuilletAout2021[[#This Row],[PrixUnit]]*(1-DetailTicketJuilletAout2021[[#This Row],[Remise%]]))</f>
        <v>50.5</v>
      </c>
    </row>
    <row r="3531" spans="1:6" x14ac:dyDescent="0.25">
      <c r="A3531">
        <v>22536</v>
      </c>
      <c r="B3531">
        <v>135</v>
      </c>
      <c r="C3531">
        <v>10.67</v>
      </c>
      <c r="D3531">
        <v>3</v>
      </c>
      <c r="E3531">
        <v>0</v>
      </c>
      <c r="F3531" s="5">
        <f>DetailTicketJuilletAout2021[[#This Row],[Qte]]*(DetailTicketJuilletAout2021[[#This Row],[PrixUnit]]*(1-DetailTicketJuilletAout2021[[#This Row],[Remise%]]))</f>
        <v>32.01</v>
      </c>
    </row>
    <row r="3532" spans="1:6" x14ac:dyDescent="0.25">
      <c r="A3532">
        <v>22536</v>
      </c>
      <c r="B3532">
        <v>136</v>
      </c>
      <c r="C3532">
        <v>10.67</v>
      </c>
      <c r="D3532">
        <v>4</v>
      </c>
      <c r="E3532">
        <v>0</v>
      </c>
      <c r="F3532" s="5">
        <f>DetailTicketJuilletAout2021[[#This Row],[Qte]]*(DetailTicketJuilletAout2021[[#This Row],[PrixUnit]]*(1-DetailTicketJuilletAout2021[[#This Row],[Remise%]]))</f>
        <v>42.68</v>
      </c>
    </row>
    <row r="3533" spans="1:6" x14ac:dyDescent="0.25">
      <c r="A3533">
        <v>22536</v>
      </c>
      <c r="B3533">
        <v>137</v>
      </c>
      <c r="C3533">
        <v>10.67</v>
      </c>
      <c r="D3533">
        <v>5</v>
      </c>
      <c r="E3533">
        <v>0</v>
      </c>
      <c r="F3533" s="5">
        <f>DetailTicketJuilletAout2021[[#This Row],[Qte]]*(DetailTicketJuilletAout2021[[#This Row],[PrixUnit]]*(1-DetailTicketJuilletAout2021[[#This Row],[Remise%]]))</f>
        <v>53.35</v>
      </c>
    </row>
    <row r="3534" spans="1:6" x14ac:dyDescent="0.25">
      <c r="A3534">
        <v>22537</v>
      </c>
      <c r="B3534">
        <v>18</v>
      </c>
      <c r="C3534">
        <v>38.11</v>
      </c>
      <c r="D3534">
        <v>3</v>
      </c>
      <c r="E3534">
        <v>0.05</v>
      </c>
      <c r="F3534" s="5">
        <f>DetailTicketJuilletAout2021[[#This Row],[Qte]]*(DetailTicketJuilletAout2021[[#This Row],[PrixUnit]]*(1-DetailTicketJuilletAout2021[[#This Row],[Remise%]]))</f>
        <v>108.61349999999999</v>
      </c>
    </row>
    <row r="3535" spans="1:6" x14ac:dyDescent="0.25">
      <c r="A3535">
        <v>22537</v>
      </c>
      <c r="B3535">
        <v>41</v>
      </c>
      <c r="C3535">
        <v>5.79</v>
      </c>
      <c r="D3535">
        <v>4</v>
      </c>
      <c r="E3535">
        <v>0.05</v>
      </c>
      <c r="F3535" s="5">
        <f>DetailTicketJuilletAout2021[[#This Row],[Qte]]*(DetailTicketJuilletAout2021[[#This Row],[PrixUnit]]*(1-DetailTicketJuilletAout2021[[#This Row],[Remise%]]))</f>
        <v>22.001999999999999</v>
      </c>
    </row>
    <row r="3536" spans="1:6" x14ac:dyDescent="0.25">
      <c r="A3536">
        <v>22537</v>
      </c>
      <c r="B3536">
        <v>43</v>
      </c>
      <c r="C3536">
        <v>28.05</v>
      </c>
      <c r="D3536">
        <v>3</v>
      </c>
      <c r="E3536">
        <v>0.05</v>
      </c>
      <c r="F3536" s="5">
        <f>DetailTicketJuilletAout2021[[#This Row],[Qte]]*(DetailTicketJuilletAout2021[[#This Row],[PrixUnit]]*(1-DetailTicketJuilletAout2021[[#This Row],[Remise%]]))</f>
        <v>79.942499999999995</v>
      </c>
    </row>
    <row r="3537" spans="1:6" x14ac:dyDescent="0.25">
      <c r="A3537">
        <v>22538</v>
      </c>
      <c r="B3537">
        <v>65</v>
      </c>
      <c r="C3537">
        <v>12.81</v>
      </c>
      <c r="D3537">
        <v>4</v>
      </c>
      <c r="E3537">
        <v>0</v>
      </c>
      <c r="F3537" s="5">
        <f>DetailTicketJuilletAout2021[[#This Row],[Qte]]*(DetailTicketJuilletAout2021[[#This Row],[PrixUnit]]*(1-DetailTicketJuilletAout2021[[#This Row],[Remise%]]))</f>
        <v>51.24</v>
      </c>
    </row>
    <row r="3538" spans="1:6" x14ac:dyDescent="0.25">
      <c r="A3538">
        <v>22538</v>
      </c>
      <c r="B3538">
        <v>77</v>
      </c>
      <c r="C3538">
        <v>7.93</v>
      </c>
      <c r="D3538">
        <v>4</v>
      </c>
      <c r="E3538">
        <v>0</v>
      </c>
      <c r="F3538" s="5">
        <f>DetailTicketJuilletAout2021[[#This Row],[Qte]]*(DetailTicketJuilletAout2021[[#This Row],[PrixUnit]]*(1-DetailTicketJuilletAout2021[[#This Row],[Remise%]]))</f>
        <v>31.72</v>
      </c>
    </row>
    <row r="3539" spans="1:6" x14ac:dyDescent="0.25">
      <c r="A3539">
        <v>22539</v>
      </c>
      <c r="B3539">
        <v>46</v>
      </c>
      <c r="C3539">
        <v>7.32</v>
      </c>
      <c r="D3539">
        <v>3</v>
      </c>
      <c r="E3539">
        <v>0</v>
      </c>
      <c r="F3539" s="5">
        <f>DetailTicketJuilletAout2021[[#This Row],[Qte]]*(DetailTicketJuilletAout2021[[#This Row],[PrixUnit]]*(1-DetailTicketJuilletAout2021[[#This Row],[Remise%]]))</f>
        <v>21.96</v>
      </c>
    </row>
    <row r="3540" spans="1:6" x14ac:dyDescent="0.25">
      <c r="A3540">
        <v>22539</v>
      </c>
      <c r="B3540">
        <v>132</v>
      </c>
      <c r="C3540">
        <v>9.7200000000000006</v>
      </c>
      <c r="D3540">
        <v>3</v>
      </c>
      <c r="E3540">
        <v>0</v>
      </c>
      <c r="F3540" s="5">
        <f>DetailTicketJuilletAout2021[[#This Row],[Qte]]*(DetailTicketJuilletAout2021[[#This Row],[PrixUnit]]*(1-DetailTicketJuilletAout2021[[#This Row],[Remise%]]))</f>
        <v>29.160000000000004</v>
      </c>
    </row>
    <row r="3541" spans="1:6" x14ac:dyDescent="0.25">
      <c r="A3541">
        <v>22539</v>
      </c>
      <c r="B3541">
        <v>133</v>
      </c>
      <c r="C3541">
        <v>9.91</v>
      </c>
      <c r="D3541">
        <v>4</v>
      </c>
      <c r="E3541">
        <v>0</v>
      </c>
      <c r="F3541" s="5">
        <f>DetailTicketJuilletAout2021[[#This Row],[Qte]]*(DetailTicketJuilletAout2021[[#This Row],[PrixUnit]]*(1-DetailTicketJuilletAout2021[[#This Row],[Remise%]]))</f>
        <v>39.64</v>
      </c>
    </row>
    <row r="3542" spans="1:6" x14ac:dyDescent="0.25">
      <c r="A3542">
        <v>22539</v>
      </c>
      <c r="B3542">
        <v>134</v>
      </c>
      <c r="C3542">
        <v>10.1</v>
      </c>
      <c r="D3542">
        <v>5</v>
      </c>
      <c r="E3542">
        <v>0</v>
      </c>
      <c r="F3542" s="5">
        <f>DetailTicketJuilletAout2021[[#This Row],[Qte]]*(DetailTicketJuilletAout2021[[#This Row],[PrixUnit]]*(1-DetailTicketJuilletAout2021[[#This Row],[Remise%]]))</f>
        <v>50.5</v>
      </c>
    </row>
    <row r="3543" spans="1:6" x14ac:dyDescent="0.25">
      <c r="A3543">
        <v>22539</v>
      </c>
      <c r="B3543">
        <v>135</v>
      </c>
      <c r="C3543">
        <v>10.67</v>
      </c>
      <c r="D3543">
        <v>3</v>
      </c>
      <c r="E3543">
        <v>0</v>
      </c>
      <c r="F3543" s="5">
        <f>DetailTicketJuilletAout2021[[#This Row],[Qte]]*(DetailTicketJuilletAout2021[[#This Row],[PrixUnit]]*(1-DetailTicketJuilletAout2021[[#This Row],[Remise%]]))</f>
        <v>32.01</v>
      </c>
    </row>
    <row r="3544" spans="1:6" x14ac:dyDescent="0.25">
      <c r="A3544">
        <v>22539</v>
      </c>
      <c r="B3544">
        <v>136</v>
      </c>
      <c r="C3544">
        <v>10.67</v>
      </c>
      <c r="D3544">
        <v>4</v>
      </c>
      <c r="E3544">
        <v>0</v>
      </c>
      <c r="F3544" s="5">
        <f>DetailTicketJuilletAout2021[[#This Row],[Qte]]*(DetailTicketJuilletAout2021[[#This Row],[PrixUnit]]*(1-DetailTicketJuilletAout2021[[#This Row],[Remise%]]))</f>
        <v>42.68</v>
      </c>
    </row>
    <row r="3545" spans="1:6" x14ac:dyDescent="0.25">
      <c r="A3545">
        <v>22540</v>
      </c>
      <c r="B3545">
        <v>68</v>
      </c>
      <c r="C3545">
        <v>7.62</v>
      </c>
      <c r="D3545">
        <v>3</v>
      </c>
      <c r="E3545">
        <v>0.25</v>
      </c>
      <c r="F3545" s="5">
        <f>DetailTicketJuilletAout2021[[#This Row],[Qte]]*(DetailTicketJuilletAout2021[[#This Row],[PrixUnit]]*(1-DetailTicketJuilletAout2021[[#This Row],[Remise%]]))</f>
        <v>17.145</v>
      </c>
    </row>
    <row r="3546" spans="1:6" x14ac:dyDescent="0.25">
      <c r="A3546">
        <v>22540</v>
      </c>
      <c r="B3546">
        <v>75</v>
      </c>
      <c r="C3546">
        <v>4.7300000000000004</v>
      </c>
      <c r="D3546">
        <v>4</v>
      </c>
      <c r="E3546">
        <v>0.25</v>
      </c>
      <c r="F3546" s="5">
        <f>DetailTicketJuilletAout2021[[#This Row],[Qte]]*(DetailTicketJuilletAout2021[[#This Row],[PrixUnit]]*(1-DetailTicketJuilletAout2021[[#This Row],[Remise%]]))</f>
        <v>14.190000000000001</v>
      </c>
    </row>
    <row r="3547" spans="1:6" x14ac:dyDescent="0.25">
      <c r="A3547">
        <v>22541</v>
      </c>
      <c r="B3547">
        <v>59</v>
      </c>
      <c r="C3547">
        <v>33.54</v>
      </c>
      <c r="D3547">
        <v>4</v>
      </c>
      <c r="E3547">
        <v>0</v>
      </c>
      <c r="F3547" s="5">
        <f>DetailTicketJuilletAout2021[[#This Row],[Qte]]*(DetailTicketJuilletAout2021[[#This Row],[PrixUnit]]*(1-DetailTicketJuilletAout2021[[#This Row],[Remise%]]))</f>
        <v>134.16</v>
      </c>
    </row>
    <row r="3548" spans="1:6" x14ac:dyDescent="0.25">
      <c r="A3548">
        <v>22541</v>
      </c>
      <c r="B3548">
        <v>68</v>
      </c>
      <c r="C3548">
        <v>7.62</v>
      </c>
      <c r="D3548">
        <v>3</v>
      </c>
      <c r="E3548">
        <v>0</v>
      </c>
      <c r="F3548" s="5">
        <f>DetailTicketJuilletAout2021[[#This Row],[Qte]]*(DetailTicketJuilletAout2021[[#This Row],[PrixUnit]]*(1-DetailTicketJuilletAout2021[[#This Row],[Remise%]]))</f>
        <v>22.86</v>
      </c>
    </row>
    <row r="3549" spans="1:6" x14ac:dyDescent="0.25">
      <c r="A3549">
        <v>22541</v>
      </c>
      <c r="B3549">
        <v>75</v>
      </c>
      <c r="C3549">
        <v>4.7300000000000004</v>
      </c>
      <c r="D3549">
        <v>3</v>
      </c>
      <c r="E3549">
        <v>0</v>
      </c>
      <c r="F3549" s="5">
        <f>DetailTicketJuilletAout2021[[#This Row],[Qte]]*(DetailTicketJuilletAout2021[[#This Row],[PrixUnit]]*(1-DetailTicketJuilletAout2021[[#This Row],[Remise%]]))</f>
        <v>14.190000000000001</v>
      </c>
    </row>
    <row r="3550" spans="1:6" x14ac:dyDescent="0.25">
      <c r="A3550">
        <v>22542</v>
      </c>
      <c r="B3550">
        <v>1</v>
      </c>
      <c r="C3550">
        <v>13.72</v>
      </c>
      <c r="D3550">
        <v>3</v>
      </c>
      <c r="E3550">
        <v>0.2</v>
      </c>
      <c r="F3550" s="5">
        <f>DetailTicketJuilletAout2021[[#This Row],[Qte]]*(DetailTicketJuilletAout2021[[#This Row],[PrixUnit]]*(1-DetailTicketJuilletAout2021[[#This Row],[Remise%]]))</f>
        <v>32.928000000000004</v>
      </c>
    </row>
    <row r="3551" spans="1:6" x14ac:dyDescent="0.25">
      <c r="A3551">
        <v>22542</v>
      </c>
      <c r="B3551">
        <v>8</v>
      </c>
      <c r="C3551">
        <v>30.49</v>
      </c>
      <c r="D3551">
        <v>3</v>
      </c>
      <c r="E3551">
        <v>0</v>
      </c>
      <c r="F3551" s="5">
        <f>DetailTicketJuilletAout2021[[#This Row],[Qte]]*(DetailTicketJuilletAout2021[[#This Row],[PrixUnit]]*(1-DetailTicketJuilletAout2021[[#This Row],[Remise%]]))</f>
        <v>91.47</v>
      </c>
    </row>
    <row r="3552" spans="1:6" x14ac:dyDescent="0.25">
      <c r="A3552">
        <v>22542</v>
      </c>
      <c r="B3552">
        <v>30</v>
      </c>
      <c r="C3552">
        <v>19.670000000000002</v>
      </c>
      <c r="D3552">
        <v>3</v>
      </c>
      <c r="E3552">
        <v>0.2</v>
      </c>
      <c r="F3552" s="5">
        <f>DetailTicketJuilletAout2021[[#This Row],[Qte]]*(DetailTicketJuilletAout2021[[#This Row],[PrixUnit]]*(1-DetailTicketJuilletAout2021[[#This Row],[Remise%]]))</f>
        <v>47.208000000000006</v>
      </c>
    </row>
    <row r="3553" spans="1:6" x14ac:dyDescent="0.25">
      <c r="A3553">
        <v>22542</v>
      </c>
      <c r="B3553">
        <v>40</v>
      </c>
      <c r="C3553">
        <v>14.03</v>
      </c>
      <c r="D3553">
        <v>3</v>
      </c>
      <c r="E3553">
        <v>0.2</v>
      </c>
      <c r="F3553" s="5">
        <f>DetailTicketJuilletAout2021[[#This Row],[Qte]]*(DetailTicketJuilletAout2021[[#This Row],[PrixUnit]]*(1-DetailTicketJuilletAout2021[[#This Row],[Remise%]]))</f>
        <v>33.671999999999997</v>
      </c>
    </row>
    <row r="3554" spans="1:6" x14ac:dyDescent="0.25">
      <c r="A3554">
        <v>22543</v>
      </c>
      <c r="B3554">
        <v>31</v>
      </c>
      <c r="C3554">
        <v>9.4499999999999993</v>
      </c>
      <c r="D3554">
        <v>4</v>
      </c>
      <c r="E3554">
        <v>0.05</v>
      </c>
      <c r="F3554" s="5">
        <f>DetailTicketJuilletAout2021[[#This Row],[Qte]]*(DetailTicketJuilletAout2021[[#This Row],[PrixUnit]]*(1-DetailTicketJuilletAout2021[[#This Row],[Remise%]]))</f>
        <v>35.909999999999997</v>
      </c>
    </row>
    <row r="3555" spans="1:6" x14ac:dyDescent="0.25">
      <c r="A3555">
        <v>22544</v>
      </c>
      <c r="B3555">
        <v>38</v>
      </c>
      <c r="C3555">
        <v>200.93</v>
      </c>
      <c r="D3555">
        <v>4</v>
      </c>
      <c r="E3555">
        <v>0.05</v>
      </c>
      <c r="F3555" s="5">
        <f>DetailTicketJuilletAout2021[[#This Row],[Qte]]*(DetailTicketJuilletAout2021[[#This Row],[PrixUnit]]*(1-DetailTicketJuilletAout2021[[#This Row],[Remise%]]))</f>
        <v>763.53399999999999</v>
      </c>
    </row>
    <row r="3556" spans="1:6" x14ac:dyDescent="0.25">
      <c r="A3556">
        <v>22544</v>
      </c>
      <c r="B3556">
        <v>56</v>
      </c>
      <c r="C3556">
        <v>28.97</v>
      </c>
      <c r="D3556">
        <v>4</v>
      </c>
      <c r="E3556">
        <v>0</v>
      </c>
      <c r="F3556" s="5">
        <f>DetailTicketJuilletAout2021[[#This Row],[Qte]]*(DetailTicketJuilletAout2021[[#This Row],[PrixUnit]]*(1-DetailTicketJuilletAout2021[[#This Row],[Remise%]]))</f>
        <v>115.88</v>
      </c>
    </row>
    <row r="3557" spans="1:6" x14ac:dyDescent="0.25">
      <c r="A3557">
        <v>22544</v>
      </c>
      <c r="B3557">
        <v>70</v>
      </c>
      <c r="C3557">
        <v>11.43</v>
      </c>
      <c r="D3557">
        <v>4</v>
      </c>
      <c r="E3557">
        <v>0.05</v>
      </c>
      <c r="F3557" s="5">
        <f>DetailTicketJuilletAout2021[[#This Row],[Qte]]*(DetailTicketJuilletAout2021[[#This Row],[PrixUnit]]*(1-DetailTicketJuilletAout2021[[#This Row],[Remise%]]))</f>
        <v>43.433999999999997</v>
      </c>
    </row>
    <row r="3558" spans="1:6" x14ac:dyDescent="0.25">
      <c r="A3558">
        <v>22544</v>
      </c>
      <c r="B3558">
        <v>71</v>
      </c>
      <c r="C3558">
        <v>16.46</v>
      </c>
      <c r="D3558">
        <v>4</v>
      </c>
      <c r="E3558">
        <v>0.05</v>
      </c>
      <c r="F3558" s="5">
        <f>DetailTicketJuilletAout2021[[#This Row],[Qte]]*(DetailTicketJuilletAout2021[[#This Row],[PrixUnit]]*(1-DetailTicketJuilletAout2021[[#This Row],[Remise%]]))</f>
        <v>62.548000000000002</v>
      </c>
    </row>
    <row r="3559" spans="1:6" x14ac:dyDescent="0.25">
      <c r="A3559">
        <v>22545</v>
      </c>
      <c r="B3559">
        <v>10</v>
      </c>
      <c r="C3559">
        <v>23.63</v>
      </c>
      <c r="D3559">
        <v>4</v>
      </c>
      <c r="E3559">
        <v>0</v>
      </c>
      <c r="F3559" s="5">
        <f>DetailTicketJuilletAout2021[[#This Row],[Qte]]*(DetailTicketJuilletAout2021[[#This Row],[PrixUnit]]*(1-DetailTicketJuilletAout2021[[#This Row],[Remise%]]))</f>
        <v>94.52</v>
      </c>
    </row>
    <row r="3560" spans="1:6" x14ac:dyDescent="0.25">
      <c r="A3560">
        <v>22545</v>
      </c>
      <c r="B3560">
        <v>61</v>
      </c>
      <c r="C3560">
        <v>21.65</v>
      </c>
      <c r="D3560">
        <v>4</v>
      </c>
      <c r="E3560">
        <v>0</v>
      </c>
      <c r="F3560" s="5">
        <f>DetailTicketJuilletAout2021[[#This Row],[Qte]]*(DetailTicketJuilletAout2021[[#This Row],[PrixUnit]]*(1-DetailTicketJuilletAout2021[[#This Row],[Remise%]]))</f>
        <v>86.6</v>
      </c>
    </row>
    <row r="3561" spans="1:6" x14ac:dyDescent="0.25">
      <c r="A3561">
        <v>22546</v>
      </c>
      <c r="B3561">
        <v>10</v>
      </c>
      <c r="C3561">
        <v>23.63</v>
      </c>
      <c r="D3561">
        <v>3</v>
      </c>
      <c r="E3561">
        <v>0</v>
      </c>
      <c r="F3561" s="5">
        <f>DetailTicketJuilletAout2021[[#This Row],[Qte]]*(DetailTicketJuilletAout2021[[#This Row],[PrixUnit]]*(1-DetailTicketJuilletAout2021[[#This Row],[Remise%]]))</f>
        <v>70.89</v>
      </c>
    </row>
    <row r="3562" spans="1:6" x14ac:dyDescent="0.25">
      <c r="A3562">
        <v>22546</v>
      </c>
      <c r="B3562">
        <v>28</v>
      </c>
      <c r="C3562">
        <v>34.76</v>
      </c>
      <c r="D3562">
        <v>3</v>
      </c>
      <c r="E3562">
        <v>0</v>
      </c>
      <c r="F3562" s="5">
        <f>DetailTicketJuilletAout2021[[#This Row],[Qte]]*(DetailTicketJuilletAout2021[[#This Row],[PrixUnit]]*(1-DetailTicketJuilletAout2021[[#This Row],[Remise%]]))</f>
        <v>104.28</v>
      </c>
    </row>
    <row r="3563" spans="1:6" x14ac:dyDescent="0.25">
      <c r="A3563">
        <v>22546</v>
      </c>
      <c r="B3563">
        <v>49</v>
      </c>
      <c r="C3563">
        <v>15.24</v>
      </c>
      <c r="D3563">
        <v>4</v>
      </c>
      <c r="E3563">
        <v>0.15</v>
      </c>
      <c r="F3563" s="5">
        <f>DetailTicketJuilletAout2021[[#This Row],[Qte]]*(DetailTicketJuilletAout2021[[#This Row],[PrixUnit]]*(1-DetailTicketJuilletAout2021[[#This Row],[Remise%]]))</f>
        <v>51.816000000000003</v>
      </c>
    </row>
    <row r="3564" spans="1:6" x14ac:dyDescent="0.25">
      <c r="A3564">
        <v>22547</v>
      </c>
      <c r="B3564">
        <v>7</v>
      </c>
      <c r="C3564">
        <v>22.87</v>
      </c>
      <c r="D3564">
        <v>4</v>
      </c>
      <c r="E3564">
        <v>0</v>
      </c>
      <c r="F3564" s="5">
        <f>DetailTicketJuilletAout2021[[#This Row],[Qte]]*(DetailTicketJuilletAout2021[[#This Row],[PrixUnit]]*(1-DetailTicketJuilletAout2021[[#This Row],[Remise%]]))</f>
        <v>91.48</v>
      </c>
    </row>
    <row r="3565" spans="1:6" x14ac:dyDescent="0.25">
      <c r="A3565">
        <v>22547</v>
      </c>
      <c r="B3565">
        <v>27</v>
      </c>
      <c r="C3565">
        <v>33.54</v>
      </c>
      <c r="D3565">
        <v>4</v>
      </c>
      <c r="E3565">
        <v>0</v>
      </c>
      <c r="F3565" s="5">
        <f>DetailTicketJuilletAout2021[[#This Row],[Qte]]*(DetailTicketJuilletAout2021[[#This Row],[PrixUnit]]*(1-DetailTicketJuilletAout2021[[#This Row],[Remise%]]))</f>
        <v>134.16</v>
      </c>
    </row>
    <row r="3566" spans="1:6" x14ac:dyDescent="0.25">
      <c r="A3566">
        <v>22547</v>
      </c>
      <c r="B3566">
        <v>70</v>
      </c>
      <c r="C3566">
        <v>11.43</v>
      </c>
      <c r="D3566">
        <v>4</v>
      </c>
      <c r="E3566">
        <v>0</v>
      </c>
      <c r="F3566" s="5">
        <f>DetailTicketJuilletAout2021[[#This Row],[Qte]]*(DetailTicketJuilletAout2021[[#This Row],[PrixUnit]]*(1-DetailTicketJuilletAout2021[[#This Row],[Remise%]]))</f>
        <v>45.72</v>
      </c>
    </row>
    <row r="3567" spans="1:6" x14ac:dyDescent="0.25">
      <c r="A3567">
        <v>22548</v>
      </c>
      <c r="B3567">
        <v>51</v>
      </c>
      <c r="C3567">
        <v>40.4</v>
      </c>
      <c r="D3567">
        <v>4</v>
      </c>
      <c r="E3567">
        <v>0</v>
      </c>
      <c r="F3567" s="5">
        <f>DetailTicketJuilletAout2021[[#This Row],[Qte]]*(DetailTicketJuilletAout2021[[#This Row],[PrixUnit]]*(1-DetailTicketJuilletAout2021[[#This Row],[Remise%]]))</f>
        <v>161.6</v>
      </c>
    </row>
    <row r="3568" spans="1:6" x14ac:dyDescent="0.25">
      <c r="A3568">
        <v>22548</v>
      </c>
      <c r="B3568">
        <v>76</v>
      </c>
      <c r="C3568">
        <v>13.72</v>
      </c>
      <c r="D3568">
        <v>3</v>
      </c>
      <c r="E3568">
        <v>0</v>
      </c>
      <c r="F3568" s="5">
        <f>DetailTicketJuilletAout2021[[#This Row],[Qte]]*(DetailTicketJuilletAout2021[[#This Row],[PrixUnit]]*(1-DetailTicketJuilletAout2021[[#This Row],[Remise%]]))</f>
        <v>41.160000000000004</v>
      </c>
    </row>
    <row r="3569" spans="1:6" x14ac:dyDescent="0.25">
      <c r="A3569">
        <v>22549</v>
      </c>
      <c r="B3569">
        <v>21</v>
      </c>
      <c r="C3569">
        <v>7.62</v>
      </c>
      <c r="D3569">
        <v>4</v>
      </c>
      <c r="E3569">
        <v>0</v>
      </c>
      <c r="F3569" s="5">
        <f>DetailTicketJuilletAout2021[[#This Row],[Qte]]*(DetailTicketJuilletAout2021[[#This Row],[PrixUnit]]*(1-DetailTicketJuilletAout2021[[#This Row],[Remise%]]))</f>
        <v>30.48</v>
      </c>
    </row>
    <row r="3570" spans="1:6" x14ac:dyDescent="0.25">
      <c r="A3570">
        <v>22549</v>
      </c>
      <c r="B3570">
        <v>34</v>
      </c>
      <c r="C3570">
        <v>10.67</v>
      </c>
      <c r="D3570">
        <v>4</v>
      </c>
      <c r="E3570">
        <v>0.15</v>
      </c>
      <c r="F3570" s="5">
        <f>DetailTicketJuilletAout2021[[#This Row],[Qte]]*(DetailTicketJuilletAout2021[[#This Row],[PrixUnit]]*(1-DetailTicketJuilletAout2021[[#This Row],[Remise%]]))</f>
        <v>36.277999999999999</v>
      </c>
    </row>
    <row r="3571" spans="1:6" x14ac:dyDescent="0.25">
      <c r="A3571">
        <v>22549</v>
      </c>
      <c r="B3571">
        <v>55</v>
      </c>
      <c r="C3571">
        <v>18.29</v>
      </c>
      <c r="D3571">
        <v>4</v>
      </c>
      <c r="E3571">
        <v>0.15</v>
      </c>
      <c r="F3571" s="5">
        <f>DetailTicketJuilletAout2021[[#This Row],[Qte]]*(DetailTicketJuilletAout2021[[#This Row],[PrixUnit]]*(1-DetailTicketJuilletAout2021[[#This Row],[Remise%]]))</f>
        <v>62.185999999999993</v>
      </c>
    </row>
    <row r="3572" spans="1:6" x14ac:dyDescent="0.25">
      <c r="A3572">
        <v>22549</v>
      </c>
      <c r="B3572">
        <v>61</v>
      </c>
      <c r="C3572">
        <v>21.65</v>
      </c>
      <c r="D3572">
        <v>4</v>
      </c>
      <c r="E3572">
        <v>0.15</v>
      </c>
      <c r="F3572" s="5">
        <f>DetailTicketJuilletAout2021[[#This Row],[Qte]]*(DetailTicketJuilletAout2021[[#This Row],[PrixUnit]]*(1-DetailTicketJuilletAout2021[[#This Row],[Remise%]]))</f>
        <v>73.61</v>
      </c>
    </row>
    <row r="3573" spans="1:6" x14ac:dyDescent="0.25">
      <c r="A3573">
        <v>22550</v>
      </c>
      <c r="B3573">
        <v>72</v>
      </c>
      <c r="C3573">
        <v>26.53</v>
      </c>
      <c r="D3573">
        <v>4</v>
      </c>
      <c r="E3573">
        <v>0</v>
      </c>
      <c r="F3573" s="5">
        <f>DetailTicketJuilletAout2021[[#This Row],[Qte]]*(DetailTicketJuilletAout2021[[#This Row],[PrixUnit]]*(1-DetailTicketJuilletAout2021[[#This Row],[Remise%]]))</f>
        <v>106.12</v>
      </c>
    </row>
    <row r="3574" spans="1:6" x14ac:dyDescent="0.25">
      <c r="A3574">
        <v>22551</v>
      </c>
      <c r="B3574">
        <v>17</v>
      </c>
      <c r="C3574">
        <v>29.73</v>
      </c>
      <c r="D3574">
        <v>4</v>
      </c>
      <c r="E3574">
        <v>0.1</v>
      </c>
      <c r="F3574" s="5">
        <f>DetailTicketJuilletAout2021[[#This Row],[Qte]]*(DetailTicketJuilletAout2021[[#This Row],[PrixUnit]]*(1-DetailTicketJuilletAout2021[[#This Row],[Remise%]]))</f>
        <v>107.02800000000001</v>
      </c>
    </row>
    <row r="3575" spans="1:6" x14ac:dyDescent="0.25">
      <c r="A3575">
        <v>22551</v>
      </c>
      <c r="B3575">
        <v>41</v>
      </c>
      <c r="C3575">
        <v>7.32</v>
      </c>
      <c r="D3575">
        <v>4</v>
      </c>
      <c r="E3575">
        <v>0</v>
      </c>
      <c r="F3575" s="5">
        <f>DetailTicketJuilletAout2021[[#This Row],[Qte]]*(DetailTicketJuilletAout2021[[#This Row],[PrixUnit]]*(1-DetailTicketJuilletAout2021[[#This Row],[Remise%]]))</f>
        <v>29.28</v>
      </c>
    </row>
    <row r="3576" spans="1:6" x14ac:dyDescent="0.25">
      <c r="A3576">
        <v>22551</v>
      </c>
      <c r="B3576">
        <v>53</v>
      </c>
      <c r="C3576">
        <v>25</v>
      </c>
      <c r="D3576">
        <v>3</v>
      </c>
      <c r="E3576">
        <v>0.1</v>
      </c>
      <c r="F3576" s="5">
        <f>DetailTicketJuilletAout2021[[#This Row],[Qte]]*(DetailTicketJuilletAout2021[[#This Row],[PrixUnit]]*(1-DetailTicketJuilletAout2021[[#This Row],[Remise%]]))</f>
        <v>67.5</v>
      </c>
    </row>
    <row r="3577" spans="1:6" x14ac:dyDescent="0.25">
      <c r="A3577">
        <v>22551</v>
      </c>
      <c r="B3577">
        <v>55</v>
      </c>
      <c r="C3577">
        <v>18.29</v>
      </c>
      <c r="D3577">
        <v>4</v>
      </c>
      <c r="E3577">
        <v>0.1</v>
      </c>
      <c r="F3577" s="5">
        <f>DetailTicketJuilletAout2021[[#This Row],[Qte]]*(DetailTicketJuilletAout2021[[#This Row],[PrixUnit]]*(1-DetailTicketJuilletAout2021[[#This Row],[Remise%]]))</f>
        <v>65.843999999999994</v>
      </c>
    </row>
    <row r="3578" spans="1:6" x14ac:dyDescent="0.25">
      <c r="A3578">
        <v>22551</v>
      </c>
      <c r="B3578">
        <v>68</v>
      </c>
      <c r="C3578">
        <v>9.4499999999999993</v>
      </c>
      <c r="D3578">
        <v>4</v>
      </c>
      <c r="E3578">
        <v>0</v>
      </c>
      <c r="F3578" s="5">
        <f>DetailTicketJuilletAout2021[[#This Row],[Qte]]*(DetailTicketJuilletAout2021[[#This Row],[PrixUnit]]*(1-DetailTicketJuilletAout2021[[#This Row],[Remise%]]))</f>
        <v>37.799999999999997</v>
      </c>
    </row>
    <row r="3579" spans="1:6" x14ac:dyDescent="0.25">
      <c r="A3579">
        <v>22552</v>
      </c>
      <c r="B3579">
        <v>16</v>
      </c>
      <c r="C3579">
        <v>13.26</v>
      </c>
      <c r="D3579">
        <v>4</v>
      </c>
      <c r="E3579">
        <v>0</v>
      </c>
      <c r="F3579" s="5">
        <f>DetailTicketJuilletAout2021[[#This Row],[Qte]]*(DetailTicketJuilletAout2021[[#This Row],[PrixUnit]]*(1-DetailTicketJuilletAout2021[[#This Row],[Remise%]]))</f>
        <v>53.04</v>
      </c>
    </row>
    <row r="3580" spans="1:6" x14ac:dyDescent="0.25">
      <c r="A3580">
        <v>22552</v>
      </c>
      <c r="B3580">
        <v>19</v>
      </c>
      <c r="C3580">
        <v>7.01</v>
      </c>
      <c r="D3580">
        <v>3</v>
      </c>
      <c r="E3580">
        <v>0</v>
      </c>
      <c r="F3580" s="5">
        <f>DetailTicketJuilletAout2021[[#This Row],[Qte]]*(DetailTicketJuilletAout2021[[#This Row],[PrixUnit]]*(1-DetailTicketJuilletAout2021[[#This Row],[Remise%]]))</f>
        <v>21.03</v>
      </c>
    </row>
    <row r="3581" spans="1:6" x14ac:dyDescent="0.25">
      <c r="A3581">
        <v>22552</v>
      </c>
      <c r="B3581">
        <v>34</v>
      </c>
      <c r="C3581">
        <v>10.67</v>
      </c>
      <c r="D3581">
        <v>3</v>
      </c>
      <c r="E3581">
        <v>0</v>
      </c>
      <c r="F3581" s="5">
        <f>DetailTicketJuilletAout2021[[#This Row],[Qte]]*(DetailTicketJuilletAout2021[[#This Row],[PrixUnit]]*(1-DetailTicketJuilletAout2021[[#This Row],[Remise%]]))</f>
        <v>32.01</v>
      </c>
    </row>
    <row r="3582" spans="1:6" x14ac:dyDescent="0.25">
      <c r="A3582">
        <v>22553</v>
      </c>
      <c r="B3582">
        <v>1</v>
      </c>
      <c r="C3582">
        <v>13.72</v>
      </c>
      <c r="D3582">
        <v>3</v>
      </c>
      <c r="E3582">
        <v>0.25</v>
      </c>
      <c r="F3582" s="5">
        <f>DetailTicketJuilletAout2021[[#This Row],[Qte]]*(DetailTicketJuilletAout2021[[#This Row],[PrixUnit]]*(1-DetailTicketJuilletAout2021[[#This Row],[Remise%]]))</f>
        <v>30.870000000000005</v>
      </c>
    </row>
    <row r="3583" spans="1:6" x14ac:dyDescent="0.25">
      <c r="A3583">
        <v>22553</v>
      </c>
      <c r="B3583">
        <v>60</v>
      </c>
      <c r="C3583">
        <v>25.92</v>
      </c>
      <c r="D3583">
        <v>2</v>
      </c>
      <c r="E3583">
        <v>0.25</v>
      </c>
      <c r="F3583" s="5">
        <f>DetailTicketJuilletAout2021[[#This Row],[Qte]]*(DetailTicketJuilletAout2021[[#This Row],[PrixUnit]]*(1-DetailTicketJuilletAout2021[[#This Row],[Remise%]]))</f>
        <v>38.880000000000003</v>
      </c>
    </row>
    <row r="3584" spans="1:6" x14ac:dyDescent="0.25">
      <c r="A3584">
        <v>22554</v>
      </c>
      <c r="B3584">
        <v>35</v>
      </c>
      <c r="C3584">
        <v>10.98</v>
      </c>
      <c r="D3584">
        <v>2</v>
      </c>
      <c r="E3584">
        <v>0</v>
      </c>
      <c r="F3584" s="5">
        <f>DetailTicketJuilletAout2021[[#This Row],[Qte]]*(DetailTicketJuilletAout2021[[#This Row],[PrixUnit]]*(1-DetailTicketJuilletAout2021[[#This Row],[Remise%]]))</f>
        <v>21.96</v>
      </c>
    </row>
    <row r="3585" spans="1:6" x14ac:dyDescent="0.25">
      <c r="A3585">
        <v>22554</v>
      </c>
      <c r="B3585">
        <v>55</v>
      </c>
      <c r="C3585">
        <v>14.64</v>
      </c>
      <c r="D3585">
        <v>3</v>
      </c>
      <c r="E3585">
        <v>0.1</v>
      </c>
      <c r="F3585" s="5">
        <f>DetailTicketJuilletAout2021[[#This Row],[Qte]]*(DetailTicketJuilletAout2021[[#This Row],[PrixUnit]]*(1-DetailTicketJuilletAout2021[[#This Row],[Remise%]]))</f>
        <v>39.527999999999999</v>
      </c>
    </row>
    <row r="3586" spans="1:6" x14ac:dyDescent="0.25">
      <c r="A3586">
        <v>22555</v>
      </c>
      <c r="B3586">
        <v>42</v>
      </c>
      <c r="C3586">
        <v>10.67</v>
      </c>
      <c r="D3586">
        <v>2</v>
      </c>
      <c r="E3586">
        <v>0</v>
      </c>
      <c r="F3586" s="5">
        <f>DetailTicketJuilletAout2021[[#This Row],[Qte]]*(DetailTicketJuilletAout2021[[#This Row],[PrixUnit]]*(1-DetailTicketJuilletAout2021[[#This Row],[Remise%]]))</f>
        <v>21.34</v>
      </c>
    </row>
    <row r="3587" spans="1:6" x14ac:dyDescent="0.25">
      <c r="A3587">
        <v>22556</v>
      </c>
      <c r="B3587">
        <v>33</v>
      </c>
      <c r="C3587">
        <v>1.52</v>
      </c>
      <c r="D3587">
        <v>2</v>
      </c>
      <c r="E3587">
        <v>0</v>
      </c>
      <c r="F3587" s="5">
        <f>DetailTicketJuilletAout2021[[#This Row],[Qte]]*(DetailTicketJuilletAout2021[[#This Row],[PrixUnit]]*(1-DetailTicketJuilletAout2021[[#This Row],[Remise%]]))</f>
        <v>3.04</v>
      </c>
    </row>
    <row r="3588" spans="1:6" x14ac:dyDescent="0.25">
      <c r="A3588">
        <v>22557</v>
      </c>
      <c r="B3588">
        <v>27</v>
      </c>
      <c r="C3588">
        <v>26.83</v>
      </c>
      <c r="D3588">
        <v>3</v>
      </c>
      <c r="E3588">
        <v>0.25</v>
      </c>
      <c r="F3588" s="5">
        <f>DetailTicketJuilletAout2021[[#This Row],[Qte]]*(DetailTicketJuilletAout2021[[#This Row],[PrixUnit]]*(1-DetailTicketJuilletAout2021[[#This Row],[Remise%]]))</f>
        <v>60.367499999999993</v>
      </c>
    </row>
    <row r="3589" spans="1:6" x14ac:dyDescent="0.25">
      <c r="A3589">
        <v>22557</v>
      </c>
      <c r="B3589">
        <v>40</v>
      </c>
      <c r="C3589">
        <v>14.03</v>
      </c>
      <c r="D3589">
        <v>2</v>
      </c>
      <c r="E3589">
        <v>0</v>
      </c>
      <c r="F3589" s="5">
        <f>DetailTicketJuilletAout2021[[#This Row],[Qte]]*(DetailTicketJuilletAout2021[[#This Row],[PrixUnit]]*(1-DetailTicketJuilletAout2021[[#This Row],[Remise%]]))</f>
        <v>28.06</v>
      </c>
    </row>
    <row r="3590" spans="1:6" x14ac:dyDescent="0.25">
      <c r="A3590">
        <v>22557</v>
      </c>
      <c r="B3590">
        <v>44</v>
      </c>
      <c r="C3590">
        <v>11.89</v>
      </c>
      <c r="D3590">
        <v>2</v>
      </c>
      <c r="E3590">
        <v>0</v>
      </c>
      <c r="F3590" s="5">
        <f>DetailTicketJuilletAout2021[[#This Row],[Qte]]*(DetailTicketJuilletAout2021[[#This Row],[PrixUnit]]*(1-DetailTicketJuilletAout2021[[#This Row],[Remise%]]))</f>
        <v>23.78</v>
      </c>
    </row>
    <row r="3591" spans="1:6" x14ac:dyDescent="0.25">
      <c r="A3591">
        <v>22557</v>
      </c>
      <c r="B3591">
        <v>52</v>
      </c>
      <c r="C3591">
        <v>4.2699999999999996</v>
      </c>
      <c r="D3591">
        <v>2</v>
      </c>
      <c r="E3591">
        <v>0</v>
      </c>
      <c r="F3591" s="5">
        <f>DetailTicketJuilletAout2021[[#This Row],[Qte]]*(DetailTicketJuilletAout2021[[#This Row],[PrixUnit]]*(1-DetailTicketJuilletAout2021[[#This Row],[Remise%]]))</f>
        <v>8.5399999999999991</v>
      </c>
    </row>
    <row r="3592" spans="1:6" x14ac:dyDescent="0.25">
      <c r="A3592">
        <v>22557</v>
      </c>
      <c r="B3592">
        <v>54</v>
      </c>
      <c r="C3592">
        <v>4.57</v>
      </c>
      <c r="D3592">
        <v>3</v>
      </c>
      <c r="E3592">
        <v>0.1</v>
      </c>
      <c r="F3592" s="5">
        <f>DetailTicketJuilletAout2021[[#This Row],[Qte]]*(DetailTicketJuilletAout2021[[#This Row],[PrixUnit]]*(1-DetailTicketJuilletAout2021[[#This Row],[Remise%]]))</f>
        <v>12.339000000000002</v>
      </c>
    </row>
    <row r="3593" spans="1:6" x14ac:dyDescent="0.25">
      <c r="A3593">
        <v>22557</v>
      </c>
      <c r="B3593">
        <v>62</v>
      </c>
      <c r="C3593">
        <v>30.03</v>
      </c>
      <c r="D3593">
        <v>2</v>
      </c>
      <c r="E3593">
        <v>0</v>
      </c>
      <c r="F3593" s="5">
        <f>DetailTicketJuilletAout2021[[#This Row],[Qte]]*(DetailTicketJuilletAout2021[[#This Row],[PrixUnit]]*(1-DetailTicketJuilletAout2021[[#This Row],[Remise%]]))</f>
        <v>60.06</v>
      </c>
    </row>
    <row r="3594" spans="1:6" x14ac:dyDescent="0.25">
      <c r="A3594">
        <v>22557</v>
      </c>
      <c r="B3594">
        <v>65</v>
      </c>
      <c r="C3594">
        <v>12.81</v>
      </c>
      <c r="D3594">
        <v>2</v>
      </c>
      <c r="E3594">
        <v>0</v>
      </c>
      <c r="F3594" s="5">
        <f>DetailTicketJuilletAout2021[[#This Row],[Qte]]*(DetailTicketJuilletAout2021[[#This Row],[PrixUnit]]*(1-DetailTicketJuilletAout2021[[#This Row],[Remise%]]))</f>
        <v>25.62</v>
      </c>
    </row>
    <row r="3595" spans="1:6" x14ac:dyDescent="0.25">
      <c r="A3595">
        <v>22557</v>
      </c>
      <c r="B3595">
        <v>71</v>
      </c>
      <c r="C3595">
        <v>13.11</v>
      </c>
      <c r="D3595">
        <v>3</v>
      </c>
      <c r="E3595">
        <v>0</v>
      </c>
      <c r="F3595" s="5">
        <f>DetailTicketJuilletAout2021[[#This Row],[Qte]]*(DetailTicketJuilletAout2021[[#This Row],[PrixUnit]]*(1-DetailTicketJuilletAout2021[[#This Row],[Remise%]]))</f>
        <v>39.33</v>
      </c>
    </row>
    <row r="3596" spans="1:6" x14ac:dyDescent="0.25">
      <c r="A3596">
        <v>22558</v>
      </c>
      <c r="B3596">
        <v>19</v>
      </c>
      <c r="C3596">
        <v>7.01</v>
      </c>
      <c r="D3596">
        <v>3</v>
      </c>
      <c r="E3596">
        <v>0.25</v>
      </c>
      <c r="F3596" s="5">
        <f>DetailTicketJuilletAout2021[[#This Row],[Qte]]*(DetailTicketJuilletAout2021[[#This Row],[PrixUnit]]*(1-DetailTicketJuilletAout2021[[#This Row],[Remise%]]))</f>
        <v>15.772500000000001</v>
      </c>
    </row>
    <row r="3597" spans="1:6" x14ac:dyDescent="0.25">
      <c r="A3597">
        <v>22558</v>
      </c>
      <c r="B3597">
        <v>22</v>
      </c>
      <c r="C3597">
        <v>16.010000000000002</v>
      </c>
      <c r="D3597">
        <v>2</v>
      </c>
      <c r="E3597">
        <v>0.25</v>
      </c>
      <c r="F3597" s="5">
        <f>DetailTicketJuilletAout2021[[#This Row],[Qte]]*(DetailTicketJuilletAout2021[[#This Row],[PrixUnit]]*(1-DetailTicketJuilletAout2021[[#This Row],[Remise%]]))</f>
        <v>24.015000000000001</v>
      </c>
    </row>
    <row r="3598" spans="1:6" x14ac:dyDescent="0.25">
      <c r="A3598">
        <v>22559</v>
      </c>
      <c r="B3598">
        <v>17</v>
      </c>
      <c r="C3598">
        <v>29.73</v>
      </c>
      <c r="D3598">
        <v>2</v>
      </c>
      <c r="E3598">
        <v>0.1</v>
      </c>
      <c r="F3598" s="5">
        <f>DetailTicketJuilletAout2021[[#This Row],[Qte]]*(DetailTicketJuilletAout2021[[#This Row],[PrixUnit]]*(1-DetailTicketJuilletAout2021[[#This Row],[Remise%]]))</f>
        <v>53.514000000000003</v>
      </c>
    </row>
    <row r="3599" spans="1:6" x14ac:dyDescent="0.25">
      <c r="A3599">
        <v>22559</v>
      </c>
      <c r="B3599">
        <v>20</v>
      </c>
      <c r="C3599">
        <v>61.74</v>
      </c>
      <c r="D3599">
        <v>3</v>
      </c>
      <c r="E3599">
        <v>0.1</v>
      </c>
      <c r="F3599" s="5">
        <f>DetailTicketJuilletAout2021[[#This Row],[Qte]]*(DetailTicketJuilletAout2021[[#This Row],[PrixUnit]]*(1-DetailTicketJuilletAout2021[[#This Row],[Remise%]]))</f>
        <v>166.69800000000001</v>
      </c>
    </row>
    <row r="3600" spans="1:6" x14ac:dyDescent="0.25">
      <c r="A3600">
        <v>22559</v>
      </c>
      <c r="B3600">
        <v>37</v>
      </c>
      <c r="C3600">
        <v>19.82</v>
      </c>
      <c r="D3600">
        <v>3</v>
      </c>
      <c r="E3600">
        <v>0.1</v>
      </c>
      <c r="F3600" s="5">
        <f>DetailTicketJuilletAout2021[[#This Row],[Qte]]*(DetailTicketJuilletAout2021[[#This Row],[PrixUnit]]*(1-DetailTicketJuilletAout2021[[#This Row],[Remise%]]))</f>
        <v>53.514000000000003</v>
      </c>
    </row>
    <row r="3601" spans="1:6" x14ac:dyDescent="0.25">
      <c r="A3601">
        <v>22559</v>
      </c>
      <c r="B3601">
        <v>41</v>
      </c>
      <c r="C3601">
        <v>7.32</v>
      </c>
      <c r="D3601">
        <v>3</v>
      </c>
      <c r="E3601">
        <v>0.1</v>
      </c>
      <c r="F3601" s="5">
        <f>DetailTicketJuilletAout2021[[#This Row],[Qte]]*(DetailTicketJuilletAout2021[[#This Row],[PrixUnit]]*(1-DetailTicketJuilletAout2021[[#This Row],[Remise%]]))</f>
        <v>19.763999999999999</v>
      </c>
    </row>
    <row r="3602" spans="1:6" x14ac:dyDescent="0.25">
      <c r="A3602">
        <v>22560</v>
      </c>
      <c r="B3602">
        <v>9</v>
      </c>
      <c r="C3602">
        <v>73.94</v>
      </c>
      <c r="D3602">
        <v>3</v>
      </c>
      <c r="E3602">
        <v>0.25</v>
      </c>
      <c r="F3602" s="5">
        <f>DetailTicketJuilletAout2021[[#This Row],[Qte]]*(DetailTicketJuilletAout2021[[#This Row],[PrixUnit]]*(1-DetailTicketJuilletAout2021[[#This Row],[Remise%]]))</f>
        <v>166.36500000000001</v>
      </c>
    </row>
    <row r="3603" spans="1:6" x14ac:dyDescent="0.25">
      <c r="A3603">
        <v>22560</v>
      </c>
      <c r="B3603">
        <v>29</v>
      </c>
      <c r="C3603">
        <v>94.37</v>
      </c>
      <c r="D3603">
        <v>3</v>
      </c>
      <c r="E3603">
        <v>0</v>
      </c>
      <c r="F3603" s="5">
        <f>DetailTicketJuilletAout2021[[#This Row],[Qte]]*(DetailTicketJuilletAout2021[[#This Row],[PrixUnit]]*(1-DetailTicketJuilletAout2021[[#This Row],[Remise%]]))</f>
        <v>283.11</v>
      </c>
    </row>
    <row r="3604" spans="1:6" x14ac:dyDescent="0.25">
      <c r="A3604">
        <v>22560</v>
      </c>
      <c r="B3604">
        <v>36</v>
      </c>
      <c r="C3604">
        <v>14.48</v>
      </c>
      <c r="D3604">
        <v>3</v>
      </c>
      <c r="E3604">
        <v>0.25</v>
      </c>
      <c r="F3604" s="5">
        <f>DetailTicketJuilletAout2021[[#This Row],[Qte]]*(DetailTicketJuilletAout2021[[#This Row],[PrixUnit]]*(1-DetailTicketJuilletAout2021[[#This Row],[Remise%]]))</f>
        <v>32.58</v>
      </c>
    </row>
    <row r="3605" spans="1:6" x14ac:dyDescent="0.25">
      <c r="A3605">
        <v>22561</v>
      </c>
      <c r="B3605">
        <v>14</v>
      </c>
      <c r="C3605">
        <v>17.72</v>
      </c>
      <c r="D3605">
        <v>2</v>
      </c>
      <c r="E3605">
        <v>0</v>
      </c>
      <c r="F3605" s="5">
        <f>DetailTicketJuilletAout2021[[#This Row],[Qte]]*(DetailTicketJuilletAout2021[[#This Row],[PrixUnit]]*(1-DetailTicketJuilletAout2021[[#This Row],[Remise%]]))</f>
        <v>35.44</v>
      </c>
    </row>
    <row r="3606" spans="1:6" x14ac:dyDescent="0.25">
      <c r="A3606">
        <v>22561</v>
      </c>
      <c r="B3606">
        <v>48</v>
      </c>
      <c r="C3606">
        <v>9.7200000000000006</v>
      </c>
      <c r="D3606">
        <v>3</v>
      </c>
      <c r="E3606">
        <v>0.05</v>
      </c>
      <c r="F3606" s="5">
        <f>DetailTicketJuilletAout2021[[#This Row],[Qte]]*(DetailTicketJuilletAout2021[[#This Row],[PrixUnit]]*(1-DetailTicketJuilletAout2021[[#This Row],[Remise%]]))</f>
        <v>27.701999999999998</v>
      </c>
    </row>
    <row r="3607" spans="1:6" x14ac:dyDescent="0.25">
      <c r="A3607">
        <v>22561</v>
      </c>
      <c r="B3607">
        <v>58</v>
      </c>
      <c r="C3607">
        <v>14.48</v>
      </c>
      <c r="D3607">
        <v>3</v>
      </c>
      <c r="E3607">
        <v>0</v>
      </c>
      <c r="F3607" s="5">
        <f>DetailTicketJuilletAout2021[[#This Row],[Qte]]*(DetailTicketJuilletAout2021[[#This Row],[PrixUnit]]*(1-DetailTicketJuilletAout2021[[#This Row],[Remise%]]))</f>
        <v>43.44</v>
      </c>
    </row>
    <row r="3608" spans="1:6" x14ac:dyDescent="0.25">
      <c r="A3608">
        <v>22562</v>
      </c>
      <c r="B3608">
        <v>11</v>
      </c>
      <c r="C3608">
        <v>16.010000000000002</v>
      </c>
      <c r="D3608">
        <v>2</v>
      </c>
      <c r="E3608">
        <v>0</v>
      </c>
      <c r="F3608" s="5">
        <f>DetailTicketJuilletAout2021[[#This Row],[Qte]]*(DetailTicketJuilletAout2021[[#This Row],[PrixUnit]]*(1-DetailTicketJuilletAout2021[[#This Row],[Remise%]]))</f>
        <v>32.020000000000003</v>
      </c>
    </row>
    <row r="3609" spans="1:6" x14ac:dyDescent="0.25">
      <c r="A3609">
        <v>22562</v>
      </c>
      <c r="B3609">
        <v>52</v>
      </c>
      <c r="C3609">
        <v>5.34</v>
      </c>
      <c r="D3609">
        <v>3</v>
      </c>
      <c r="E3609">
        <v>0</v>
      </c>
      <c r="F3609" s="5">
        <f>DetailTicketJuilletAout2021[[#This Row],[Qte]]*(DetailTicketJuilletAout2021[[#This Row],[PrixUnit]]*(1-DetailTicketJuilletAout2021[[#This Row],[Remise%]]))</f>
        <v>16.02</v>
      </c>
    </row>
    <row r="3610" spans="1:6" x14ac:dyDescent="0.25">
      <c r="A3610">
        <v>22563</v>
      </c>
      <c r="B3610">
        <v>16</v>
      </c>
      <c r="C3610">
        <v>13.26</v>
      </c>
      <c r="D3610">
        <v>2</v>
      </c>
      <c r="E3610">
        <v>0</v>
      </c>
      <c r="F3610" s="5">
        <f>DetailTicketJuilletAout2021[[#This Row],[Qte]]*(DetailTicketJuilletAout2021[[#This Row],[PrixUnit]]*(1-DetailTicketJuilletAout2021[[#This Row],[Remise%]]))</f>
        <v>26.52</v>
      </c>
    </row>
    <row r="3611" spans="1:6" x14ac:dyDescent="0.25">
      <c r="A3611">
        <v>22563</v>
      </c>
      <c r="B3611">
        <v>25</v>
      </c>
      <c r="C3611">
        <v>10.67</v>
      </c>
      <c r="D3611">
        <v>2</v>
      </c>
      <c r="E3611">
        <v>0</v>
      </c>
      <c r="F3611" s="5">
        <f>DetailTicketJuilletAout2021[[#This Row],[Qte]]*(DetailTicketJuilletAout2021[[#This Row],[PrixUnit]]*(1-DetailTicketJuilletAout2021[[#This Row],[Remise%]]))</f>
        <v>21.34</v>
      </c>
    </row>
    <row r="3612" spans="1:6" x14ac:dyDescent="0.25">
      <c r="A3612">
        <v>22563</v>
      </c>
      <c r="B3612">
        <v>40</v>
      </c>
      <c r="C3612">
        <v>14.03</v>
      </c>
      <c r="D3612">
        <v>2</v>
      </c>
      <c r="E3612">
        <v>0</v>
      </c>
      <c r="F3612" s="5">
        <f>DetailTicketJuilletAout2021[[#This Row],[Qte]]*(DetailTicketJuilletAout2021[[#This Row],[PrixUnit]]*(1-DetailTicketJuilletAout2021[[#This Row],[Remise%]]))</f>
        <v>28.06</v>
      </c>
    </row>
    <row r="3613" spans="1:6" x14ac:dyDescent="0.25">
      <c r="A3613">
        <v>22564</v>
      </c>
      <c r="B3613">
        <v>59</v>
      </c>
      <c r="C3613">
        <v>41.92</v>
      </c>
      <c r="D3613">
        <v>3</v>
      </c>
      <c r="E3613">
        <v>0.05</v>
      </c>
      <c r="F3613" s="5">
        <f>DetailTicketJuilletAout2021[[#This Row],[Qte]]*(DetailTicketJuilletAout2021[[#This Row],[PrixUnit]]*(1-DetailTicketJuilletAout2021[[#This Row],[Remise%]]))</f>
        <v>119.47199999999999</v>
      </c>
    </row>
    <row r="3614" spans="1:6" x14ac:dyDescent="0.25">
      <c r="A3614">
        <v>22565</v>
      </c>
      <c r="B3614">
        <v>21</v>
      </c>
      <c r="C3614">
        <v>6.1</v>
      </c>
      <c r="D3614">
        <v>3</v>
      </c>
      <c r="E3614">
        <v>0.1</v>
      </c>
      <c r="F3614" s="5">
        <f>DetailTicketJuilletAout2021[[#This Row],[Qte]]*(DetailTicketJuilletAout2021[[#This Row],[PrixUnit]]*(1-DetailTicketJuilletAout2021[[#This Row],[Remise%]]))</f>
        <v>16.47</v>
      </c>
    </row>
    <row r="3615" spans="1:6" x14ac:dyDescent="0.25">
      <c r="A3615">
        <v>22565</v>
      </c>
      <c r="B3615">
        <v>28</v>
      </c>
      <c r="C3615">
        <v>27.75</v>
      </c>
      <c r="D3615">
        <v>3</v>
      </c>
      <c r="E3615">
        <v>0.1</v>
      </c>
      <c r="F3615" s="5">
        <f>DetailTicketJuilletAout2021[[#This Row],[Qte]]*(DetailTicketJuilletAout2021[[#This Row],[PrixUnit]]*(1-DetailTicketJuilletAout2021[[#This Row],[Remise%]]))</f>
        <v>74.925000000000011</v>
      </c>
    </row>
    <row r="3616" spans="1:6" x14ac:dyDescent="0.25">
      <c r="A3616">
        <v>22565</v>
      </c>
      <c r="B3616">
        <v>57</v>
      </c>
      <c r="C3616">
        <v>11.89</v>
      </c>
      <c r="D3616">
        <v>2</v>
      </c>
      <c r="E3616">
        <v>0</v>
      </c>
      <c r="F3616" s="5">
        <f>DetailTicketJuilletAout2021[[#This Row],[Qte]]*(DetailTicketJuilletAout2021[[#This Row],[PrixUnit]]*(1-DetailTicketJuilletAout2021[[#This Row],[Remise%]]))</f>
        <v>23.78</v>
      </c>
    </row>
    <row r="3617" spans="1:6" x14ac:dyDescent="0.25">
      <c r="A3617">
        <v>22565</v>
      </c>
      <c r="B3617">
        <v>64</v>
      </c>
      <c r="C3617">
        <v>20.28</v>
      </c>
      <c r="D3617">
        <v>2</v>
      </c>
      <c r="E3617">
        <v>0.1</v>
      </c>
      <c r="F3617" s="5">
        <f>DetailTicketJuilletAout2021[[#This Row],[Qte]]*(DetailTicketJuilletAout2021[[#This Row],[PrixUnit]]*(1-DetailTicketJuilletAout2021[[#This Row],[Remise%]]))</f>
        <v>36.504000000000005</v>
      </c>
    </row>
    <row r="3618" spans="1:6" x14ac:dyDescent="0.25">
      <c r="A3618">
        <v>22566</v>
      </c>
      <c r="B3618">
        <v>47</v>
      </c>
      <c r="C3618">
        <v>7.32</v>
      </c>
      <c r="D3618">
        <v>3</v>
      </c>
      <c r="E3618">
        <v>0</v>
      </c>
      <c r="F3618" s="5">
        <f>DetailTicketJuilletAout2021[[#This Row],[Qte]]*(DetailTicketJuilletAout2021[[#This Row],[PrixUnit]]*(1-DetailTicketJuilletAout2021[[#This Row],[Remise%]]))</f>
        <v>21.96</v>
      </c>
    </row>
    <row r="3619" spans="1:6" x14ac:dyDescent="0.25">
      <c r="A3619">
        <v>22567</v>
      </c>
      <c r="B3619">
        <v>36</v>
      </c>
      <c r="C3619">
        <v>11.59</v>
      </c>
      <c r="D3619">
        <v>3</v>
      </c>
      <c r="E3619">
        <v>0</v>
      </c>
      <c r="F3619" s="5">
        <f>DetailTicketJuilletAout2021[[#This Row],[Qte]]*(DetailTicketJuilletAout2021[[#This Row],[PrixUnit]]*(1-DetailTicketJuilletAout2021[[#This Row],[Remise%]]))</f>
        <v>34.769999999999996</v>
      </c>
    </row>
    <row r="3620" spans="1:6" x14ac:dyDescent="0.25">
      <c r="A3620">
        <v>22567</v>
      </c>
      <c r="B3620">
        <v>43</v>
      </c>
      <c r="C3620">
        <v>28.05</v>
      </c>
      <c r="D3620">
        <v>3</v>
      </c>
      <c r="E3620">
        <v>0</v>
      </c>
      <c r="F3620" s="5">
        <f>DetailTicketJuilletAout2021[[#This Row],[Qte]]*(DetailTicketJuilletAout2021[[#This Row],[PrixUnit]]*(1-DetailTicketJuilletAout2021[[#This Row],[Remise%]]))</f>
        <v>84.15</v>
      </c>
    </row>
    <row r="3621" spans="1:6" x14ac:dyDescent="0.25">
      <c r="A3621">
        <v>22568</v>
      </c>
      <c r="B3621">
        <v>2</v>
      </c>
      <c r="C3621">
        <v>11.59</v>
      </c>
      <c r="D3621">
        <v>3</v>
      </c>
      <c r="E3621">
        <v>0.2</v>
      </c>
      <c r="F3621" s="5">
        <f>DetailTicketJuilletAout2021[[#This Row],[Qte]]*(DetailTicketJuilletAout2021[[#This Row],[PrixUnit]]*(1-DetailTicketJuilletAout2021[[#This Row],[Remise%]]))</f>
        <v>27.816000000000003</v>
      </c>
    </row>
    <row r="3622" spans="1:6" x14ac:dyDescent="0.25">
      <c r="A3622">
        <v>22568</v>
      </c>
      <c r="B3622">
        <v>31</v>
      </c>
      <c r="C3622">
        <v>7.62</v>
      </c>
      <c r="D3622">
        <v>4</v>
      </c>
      <c r="E3622">
        <v>0.2</v>
      </c>
      <c r="F3622" s="5">
        <f>DetailTicketJuilletAout2021[[#This Row],[Qte]]*(DetailTicketJuilletAout2021[[#This Row],[PrixUnit]]*(1-DetailTicketJuilletAout2021[[#This Row],[Remise%]]))</f>
        <v>24.384</v>
      </c>
    </row>
    <row r="3623" spans="1:6" x14ac:dyDescent="0.25">
      <c r="A3623">
        <v>22568</v>
      </c>
      <c r="B3623">
        <v>36</v>
      </c>
      <c r="C3623">
        <v>11.59</v>
      </c>
      <c r="D3623">
        <v>3</v>
      </c>
      <c r="E3623">
        <v>0.2</v>
      </c>
      <c r="F3623" s="5">
        <f>DetailTicketJuilletAout2021[[#This Row],[Qte]]*(DetailTicketJuilletAout2021[[#This Row],[PrixUnit]]*(1-DetailTicketJuilletAout2021[[#This Row],[Remise%]]))</f>
        <v>27.816000000000003</v>
      </c>
    </row>
    <row r="3624" spans="1:6" x14ac:dyDescent="0.25">
      <c r="A3624">
        <v>22568</v>
      </c>
      <c r="B3624">
        <v>55</v>
      </c>
      <c r="C3624">
        <v>14.64</v>
      </c>
      <c r="D3624">
        <v>3</v>
      </c>
      <c r="E3624">
        <v>0.2</v>
      </c>
      <c r="F3624" s="5">
        <f>DetailTicketJuilletAout2021[[#This Row],[Qte]]*(DetailTicketJuilletAout2021[[#This Row],[PrixUnit]]*(1-DetailTicketJuilletAout2021[[#This Row],[Remise%]]))</f>
        <v>35.136000000000003</v>
      </c>
    </row>
    <row r="3625" spans="1:6" x14ac:dyDescent="0.25">
      <c r="A3625">
        <v>22569</v>
      </c>
      <c r="B3625">
        <v>21</v>
      </c>
      <c r="C3625">
        <v>6.1</v>
      </c>
      <c r="D3625">
        <v>4</v>
      </c>
      <c r="E3625">
        <v>0.1</v>
      </c>
      <c r="F3625" s="5">
        <f>DetailTicketJuilletAout2021[[#This Row],[Qte]]*(DetailTicketJuilletAout2021[[#This Row],[PrixUnit]]*(1-DetailTicketJuilletAout2021[[#This Row],[Remise%]]))</f>
        <v>21.96</v>
      </c>
    </row>
    <row r="3626" spans="1:6" x14ac:dyDescent="0.25">
      <c r="A3626">
        <v>22569</v>
      </c>
      <c r="B3626">
        <v>28</v>
      </c>
      <c r="C3626">
        <v>27.75</v>
      </c>
      <c r="D3626">
        <v>4</v>
      </c>
      <c r="E3626">
        <v>0.1</v>
      </c>
      <c r="F3626" s="5">
        <f>DetailTicketJuilletAout2021[[#This Row],[Qte]]*(DetailTicketJuilletAout2021[[#This Row],[PrixUnit]]*(1-DetailTicketJuilletAout2021[[#This Row],[Remise%]]))</f>
        <v>99.9</v>
      </c>
    </row>
    <row r="3627" spans="1:6" x14ac:dyDescent="0.25">
      <c r="A3627">
        <v>22569</v>
      </c>
      <c r="B3627">
        <v>57</v>
      </c>
      <c r="C3627">
        <v>11.89</v>
      </c>
      <c r="D3627">
        <v>3</v>
      </c>
      <c r="E3627">
        <v>0</v>
      </c>
      <c r="F3627" s="5">
        <f>DetailTicketJuilletAout2021[[#This Row],[Qte]]*(DetailTicketJuilletAout2021[[#This Row],[PrixUnit]]*(1-DetailTicketJuilletAout2021[[#This Row],[Remise%]]))</f>
        <v>35.67</v>
      </c>
    </row>
    <row r="3628" spans="1:6" x14ac:dyDescent="0.25">
      <c r="A3628">
        <v>22569</v>
      </c>
      <c r="B3628">
        <v>64</v>
      </c>
      <c r="C3628">
        <v>20.28</v>
      </c>
      <c r="D3628">
        <v>3</v>
      </c>
      <c r="E3628">
        <v>0.1</v>
      </c>
      <c r="F3628" s="5">
        <f>DetailTicketJuilletAout2021[[#This Row],[Qte]]*(DetailTicketJuilletAout2021[[#This Row],[PrixUnit]]*(1-DetailTicketJuilletAout2021[[#This Row],[Remise%]]))</f>
        <v>54.756000000000007</v>
      </c>
    </row>
    <row r="3629" spans="1:6" x14ac:dyDescent="0.25">
      <c r="A3629">
        <v>22570</v>
      </c>
      <c r="B3629">
        <v>35</v>
      </c>
      <c r="C3629">
        <v>10.98</v>
      </c>
      <c r="D3629">
        <v>3</v>
      </c>
      <c r="E3629">
        <v>0</v>
      </c>
      <c r="F3629" s="5">
        <f>DetailTicketJuilletAout2021[[#This Row],[Qte]]*(DetailTicketJuilletAout2021[[#This Row],[PrixUnit]]*(1-DetailTicketJuilletAout2021[[#This Row],[Remise%]]))</f>
        <v>32.94</v>
      </c>
    </row>
    <row r="3630" spans="1:6" x14ac:dyDescent="0.25">
      <c r="A3630">
        <v>22570</v>
      </c>
      <c r="B3630">
        <v>55</v>
      </c>
      <c r="C3630">
        <v>14.64</v>
      </c>
      <c r="D3630">
        <v>4</v>
      </c>
      <c r="E3630">
        <v>0.1</v>
      </c>
      <c r="F3630" s="5">
        <f>DetailTicketJuilletAout2021[[#This Row],[Qte]]*(DetailTicketJuilletAout2021[[#This Row],[PrixUnit]]*(1-DetailTicketJuilletAout2021[[#This Row],[Remise%]]))</f>
        <v>52.704000000000001</v>
      </c>
    </row>
    <row r="3631" spans="1:6" x14ac:dyDescent="0.25">
      <c r="A3631">
        <v>22571</v>
      </c>
      <c r="B3631">
        <v>25</v>
      </c>
      <c r="C3631">
        <v>8.5399999999999991</v>
      </c>
      <c r="D3631">
        <v>4</v>
      </c>
      <c r="E3631">
        <v>0.05</v>
      </c>
      <c r="F3631" s="5">
        <f>DetailTicketJuilletAout2021[[#This Row],[Qte]]*(DetailTicketJuilletAout2021[[#This Row],[PrixUnit]]*(1-DetailTicketJuilletAout2021[[#This Row],[Remise%]]))</f>
        <v>32.451999999999998</v>
      </c>
    </row>
    <row r="3632" spans="1:6" x14ac:dyDescent="0.25">
      <c r="A3632">
        <v>22571</v>
      </c>
      <c r="B3632">
        <v>42</v>
      </c>
      <c r="C3632">
        <v>8.5399999999999991</v>
      </c>
      <c r="D3632">
        <v>3</v>
      </c>
      <c r="E3632">
        <v>0.05</v>
      </c>
      <c r="F3632" s="5">
        <f>DetailTicketJuilletAout2021[[#This Row],[Qte]]*(DetailTicketJuilletAout2021[[#This Row],[PrixUnit]]*(1-DetailTicketJuilletAout2021[[#This Row],[Remise%]]))</f>
        <v>24.338999999999999</v>
      </c>
    </row>
    <row r="3633" spans="1:6" x14ac:dyDescent="0.25">
      <c r="A3633">
        <v>22572</v>
      </c>
      <c r="B3633">
        <v>10</v>
      </c>
      <c r="C3633">
        <v>23.63</v>
      </c>
      <c r="D3633">
        <v>4</v>
      </c>
      <c r="E3633">
        <v>0</v>
      </c>
      <c r="F3633" s="5">
        <f>DetailTicketJuilletAout2021[[#This Row],[Qte]]*(DetailTicketJuilletAout2021[[#This Row],[PrixUnit]]*(1-DetailTicketJuilletAout2021[[#This Row],[Remise%]]))</f>
        <v>94.52</v>
      </c>
    </row>
    <row r="3634" spans="1:6" x14ac:dyDescent="0.25">
      <c r="A3634">
        <v>22572</v>
      </c>
      <c r="B3634">
        <v>30</v>
      </c>
      <c r="C3634">
        <v>19.670000000000002</v>
      </c>
      <c r="D3634">
        <v>4</v>
      </c>
      <c r="E3634">
        <v>0</v>
      </c>
      <c r="F3634" s="5">
        <f>DetailTicketJuilletAout2021[[#This Row],[Qte]]*(DetailTicketJuilletAout2021[[#This Row],[PrixUnit]]*(1-DetailTicketJuilletAout2021[[#This Row],[Remise%]]))</f>
        <v>78.680000000000007</v>
      </c>
    </row>
    <row r="3635" spans="1:6" x14ac:dyDescent="0.25">
      <c r="A3635">
        <v>22572</v>
      </c>
      <c r="B3635">
        <v>43</v>
      </c>
      <c r="C3635">
        <v>35.06</v>
      </c>
      <c r="D3635">
        <v>4</v>
      </c>
      <c r="E3635">
        <v>0</v>
      </c>
      <c r="F3635" s="5">
        <f>DetailTicketJuilletAout2021[[#This Row],[Qte]]*(DetailTicketJuilletAout2021[[#This Row],[PrixUnit]]*(1-DetailTicketJuilletAout2021[[#This Row],[Remise%]]))</f>
        <v>140.24</v>
      </c>
    </row>
    <row r="3636" spans="1:6" x14ac:dyDescent="0.25">
      <c r="A3636">
        <v>22572</v>
      </c>
      <c r="B3636">
        <v>54</v>
      </c>
      <c r="C3636">
        <v>5.64</v>
      </c>
      <c r="D3636">
        <v>4</v>
      </c>
      <c r="E3636">
        <v>0</v>
      </c>
      <c r="F3636" s="5">
        <f>DetailTicketJuilletAout2021[[#This Row],[Qte]]*(DetailTicketJuilletAout2021[[#This Row],[PrixUnit]]*(1-DetailTicketJuilletAout2021[[#This Row],[Remise%]]))</f>
        <v>22.56</v>
      </c>
    </row>
    <row r="3637" spans="1:6" x14ac:dyDescent="0.25">
      <c r="A3637">
        <v>22573</v>
      </c>
      <c r="B3637">
        <v>6</v>
      </c>
      <c r="C3637">
        <v>19.059999999999999</v>
      </c>
      <c r="D3637">
        <v>4</v>
      </c>
      <c r="E3637">
        <v>0</v>
      </c>
      <c r="F3637" s="5">
        <f>DetailTicketJuilletAout2021[[#This Row],[Qte]]*(DetailTicketJuilletAout2021[[#This Row],[PrixUnit]]*(1-DetailTicketJuilletAout2021[[#This Row],[Remise%]]))</f>
        <v>76.239999999999995</v>
      </c>
    </row>
    <row r="3638" spans="1:6" x14ac:dyDescent="0.25">
      <c r="A3638">
        <v>22573</v>
      </c>
      <c r="B3638">
        <v>56</v>
      </c>
      <c r="C3638">
        <v>28.97</v>
      </c>
      <c r="D3638">
        <v>3</v>
      </c>
      <c r="E3638">
        <v>0</v>
      </c>
      <c r="F3638" s="5">
        <f>DetailTicketJuilletAout2021[[#This Row],[Qte]]*(DetailTicketJuilletAout2021[[#This Row],[PrixUnit]]*(1-DetailTicketJuilletAout2021[[#This Row],[Remise%]]))</f>
        <v>86.91</v>
      </c>
    </row>
    <row r="3639" spans="1:6" x14ac:dyDescent="0.25">
      <c r="A3639">
        <v>22573</v>
      </c>
      <c r="B3639">
        <v>68</v>
      </c>
      <c r="C3639">
        <v>9.4499999999999993</v>
      </c>
      <c r="D3639">
        <v>4</v>
      </c>
      <c r="E3639">
        <v>0</v>
      </c>
      <c r="F3639" s="5">
        <f>DetailTicketJuilletAout2021[[#This Row],[Qte]]*(DetailTicketJuilletAout2021[[#This Row],[PrixUnit]]*(1-DetailTicketJuilletAout2021[[#This Row],[Remise%]]))</f>
        <v>37.799999999999997</v>
      </c>
    </row>
    <row r="3640" spans="1:6" x14ac:dyDescent="0.25">
      <c r="A3640">
        <v>22574</v>
      </c>
      <c r="B3640">
        <v>30</v>
      </c>
      <c r="C3640">
        <v>19.670000000000002</v>
      </c>
      <c r="D3640">
        <v>4</v>
      </c>
      <c r="E3640">
        <v>0.25</v>
      </c>
      <c r="F3640" s="5">
        <f>DetailTicketJuilletAout2021[[#This Row],[Qte]]*(DetailTicketJuilletAout2021[[#This Row],[PrixUnit]]*(1-DetailTicketJuilletAout2021[[#This Row],[Remise%]]))</f>
        <v>59.010000000000005</v>
      </c>
    </row>
    <row r="3641" spans="1:6" x14ac:dyDescent="0.25">
      <c r="A3641">
        <v>22574</v>
      </c>
      <c r="B3641">
        <v>42</v>
      </c>
      <c r="C3641">
        <v>10.67</v>
      </c>
      <c r="D3641">
        <v>3</v>
      </c>
      <c r="E3641">
        <v>0</v>
      </c>
      <c r="F3641" s="5">
        <f>DetailTicketJuilletAout2021[[#This Row],[Qte]]*(DetailTicketJuilletAout2021[[#This Row],[PrixUnit]]*(1-DetailTicketJuilletAout2021[[#This Row],[Remise%]]))</f>
        <v>32.01</v>
      </c>
    </row>
    <row r="3642" spans="1:6" x14ac:dyDescent="0.25">
      <c r="A3642">
        <v>22575</v>
      </c>
      <c r="B3642">
        <v>17</v>
      </c>
      <c r="C3642">
        <v>29.73</v>
      </c>
      <c r="D3642">
        <v>3</v>
      </c>
      <c r="E3642">
        <v>0.2</v>
      </c>
      <c r="F3642" s="5">
        <f>DetailTicketJuilletAout2021[[#This Row],[Qte]]*(DetailTicketJuilletAout2021[[#This Row],[PrixUnit]]*(1-DetailTicketJuilletAout2021[[#This Row],[Remise%]]))</f>
        <v>71.352000000000004</v>
      </c>
    </row>
    <row r="3643" spans="1:6" x14ac:dyDescent="0.25">
      <c r="A3643">
        <v>22575</v>
      </c>
      <c r="B3643">
        <v>26</v>
      </c>
      <c r="C3643">
        <v>23.78</v>
      </c>
      <c r="D3643">
        <v>4</v>
      </c>
      <c r="E3643">
        <v>0</v>
      </c>
      <c r="F3643" s="5">
        <f>DetailTicketJuilletAout2021[[#This Row],[Qte]]*(DetailTicketJuilletAout2021[[#This Row],[PrixUnit]]*(1-DetailTicketJuilletAout2021[[#This Row],[Remise%]]))</f>
        <v>95.12</v>
      </c>
    </row>
    <row r="3644" spans="1:6" x14ac:dyDescent="0.25">
      <c r="A3644">
        <v>22576</v>
      </c>
      <c r="B3644">
        <v>2</v>
      </c>
      <c r="C3644">
        <v>14.48</v>
      </c>
      <c r="D3644">
        <v>3</v>
      </c>
      <c r="E3644">
        <v>0.25</v>
      </c>
      <c r="F3644" s="5">
        <f>DetailTicketJuilletAout2021[[#This Row],[Qte]]*(DetailTicketJuilletAout2021[[#This Row],[PrixUnit]]*(1-DetailTicketJuilletAout2021[[#This Row],[Remise%]]))</f>
        <v>32.58</v>
      </c>
    </row>
    <row r="3645" spans="1:6" x14ac:dyDescent="0.25">
      <c r="A3645">
        <v>22576</v>
      </c>
      <c r="B3645">
        <v>65</v>
      </c>
      <c r="C3645">
        <v>16.010000000000002</v>
      </c>
      <c r="D3645">
        <v>4</v>
      </c>
      <c r="E3645">
        <v>0</v>
      </c>
      <c r="F3645" s="5">
        <f>DetailTicketJuilletAout2021[[#This Row],[Qte]]*(DetailTicketJuilletAout2021[[#This Row],[PrixUnit]]*(1-DetailTicketJuilletAout2021[[#This Row],[Remise%]]))</f>
        <v>64.040000000000006</v>
      </c>
    </row>
    <row r="3646" spans="1:6" x14ac:dyDescent="0.25">
      <c r="A3646">
        <v>22576</v>
      </c>
      <c r="B3646">
        <v>74</v>
      </c>
      <c r="C3646">
        <v>7.62</v>
      </c>
      <c r="D3646">
        <v>4</v>
      </c>
      <c r="E3646">
        <v>0.25</v>
      </c>
      <c r="F3646" s="5">
        <f>DetailTicketJuilletAout2021[[#This Row],[Qte]]*(DetailTicketJuilletAout2021[[#This Row],[PrixUnit]]*(1-DetailTicketJuilletAout2021[[#This Row],[Remise%]]))</f>
        <v>22.86</v>
      </c>
    </row>
    <row r="3647" spans="1:6" x14ac:dyDescent="0.25">
      <c r="A3647">
        <v>22577</v>
      </c>
      <c r="B3647">
        <v>11</v>
      </c>
      <c r="C3647">
        <v>16.010000000000002</v>
      </c>
      <c r="D3647">
        <v>3</v>
      </c>
      <c r="E3647">
        <v>0</v>
      </c>
      <c r="F3647" s="5">
        <f>DetailTicketJuilletAout2021[[#This Row],[Qte]]*(DetailTicketJuilletAout2021[[#This Row],[PrixUnit]]*(1-DetailTicketJuilletAout2021[[#This Row],[Remise%]]))</f>
        <v>48.03</v>
      </c>
    </row>
    <row r="3648" spans="1:6" x14ac:dyDescent="0.25">
      <c r="A3648">
        <v>22577</v>
      </c>
      <c r="B3648">
        <v>52</v>
      </c>
      <c r="C3648">
        <v>5.34</v>
      </c>
      <c r="D3648">
        <v>4</v>
      </c>
      <c r="E3648">
        <v>0</v>
      </c>
      <c r="F3648" s="5">
        <f>DetailTicketJuilletAout2021[[#This Row],[Qte]]*(DetailTicketJuilletAout2021[[#This Row],[PrixUnit]]*(1-DetailTicketJuilletAout2021[[#This Row],[Remise%]]))</f>
        <v>21.36</v>
      </c>
    </row>
    <row r="3649" spans="1:6" x14ac:dyDescent="0.25">
      <c r="A3649">
        <v>22578</v>
      </c>
      <c r="B3649">
        <v>1</v>
      </c>
      <c r="C3649">
        <v>13.72</v>
      </c>
      <c r="D3649">
        <v>4</v>
      </c>
      <c r="E3649">
        <v>0.25</v>
      </c>
      <c r="F3649" s="5">
        <f>DetailTicketJuilletAout2021[[#This Row],[Qte]]*(DetailTicketJuilletAout2021[[#This Row],[PrixUnit]]*(1-DetailTicketJuilletAout2021[[#This Row],[Remise%]]))</f>
        <v>41.160000000000004</v>
      </c>
    </row>
    <row r="3650" spans="1:6" x14ac:dyDescent="0.25">
      <c r="A3650">
        <v>22578</v>
      </c>
      <c r="B3650">
        <v>60</v>
      </c>
      <c r="C3650">
        <v>25.92</v>
      </c>
      <c r="D3650">
        <v>3</v>
      </c>
      <c r="E3650">
        <v>0.25</v>
      </c>
      <c r="F3650" s="5">
        <f>DetailTicketJuilletAout2021[[#This Row],[Qte]]*(DetailTicketJuilletAout2021[[#This Row],[PrixUnit]]*(1-DetailTicketJuilletAout2021[[#This Row],[Remise%]]))</f>
        <v>58.320000000000007</v>
      </c>
    </row>
    <row r="3651" spans="1:6" x14ac:dyDescent="0.25">
      <c r="A3651">
        <v>22579</v>
      </c>
      <c r="B3651">
        <v>59</v>
      </c>
      <c r="C3651">
        <v>41.92</v>
      </c>
      <c r="D3651">
        <v>4</v>
      </c>
      <c r="E3651">
        <v>0.05</v>
      </c>
      <c r="F3651" s="5">
        <f>DetailTicketJuilletAout2021[[#This Row],[Qte]]*(DetailTicketJuilletAout2021[[#This Row],[PrixUnit]]*(1-DetailTicketJuilletAout2021[[#This Row],[Remise%]]))</f>
        <v>159.29599999999999</v>
      </c>
    </row>
    <row r="3652" spans="1:6" x14ac:dyDescent="0.25">
      <c r="A3652">
        <v>22580</v>
      </c>
      <c r="B3652">
        <v>42</v>
      </c>
      <c r="C3652">
        <v>10.67</v>
      </c>
      <c r="D3652">
        <v>3</v>
      </c>
      <c r="E3652">
        <v>0</v>
      </c>
      <c r="F3652" s="5">
        <f>DetailTicketJuilletAout2021[[#This Row],[Qte]]*(DetailTicketJuilletAout2021[[#This Row],[PrixUnit]]*(1-DetailTicketJuilletAout2021[[#This Row],[Remise%]]))</f>
        <v>32.01</v>
      </c>
    </row>
    <row r="3653" spans="1:6" x14ac:dyDescent="0.25">
      <c r="A3653">
        <v>22581</v>
      </c>
      <c r="B3653">
        <v>14</v>
      </c>
      <c r="C3653">
        <v>17.72</v>
      </c>
      <c r="D3653">
        <v>3</v>
      </c>
      <c r="E3653">
        <v>0</v>
      </c>
      <c r="F3653" s="5">
        <f>DetailTicketJuilletAout2021[[#This Row],[Qte]]*(DetailTicketJuilletAout2021[[#This Row],[PrixUnit]]*(1-DetailTicketJuilletAout2021[[#This Row],[Remise%]]))</f>
        <v>53.16</v>
      </c>
    </row>
    <row r="3654" spans="1:6" x14ac:dyDescent="0.25">
      <c r="A3654">
        <v>22581</v>
      </c>
      <c r="B3654">
        <v>48</v>
      </c>
      <c r="C3654">
        <v>9.7200000000000006</v>
      </c>
      <c r="D3654">
        <v>4</v>
      </c>
      <c r="E3654">
        <v>0.05</v>
      </c>
      <c r="F3654" s="5">
        <f>DetailTicketJuilletAout2021[[#This Row],[Qte]]*(DetailTicketJuilletAout2021[[#This Row],[PrixUnit]]*(1-DetailTicketJuilletAout2021[[#This Row],[Remise%]]))</f>
        <v>36.936</v>
      </c>
    </row>
    <row r="3655" spans="1:6" x14ac:dyDescent="0.25">
      <c r="A3655">
        <v>22581</v>
      </c>
      <c r="B3655">
        <v>58</v>
      </c>
      <c r="C3655">
        <v>14.48</v>
      </c>
      <c r="D3655">
        <v>4</v>
      </c>
      <c r="E3655">
        <v>0</v>
      </c>
      <c r="F3655" s="5">
        <f>DetailTicketJuilletAout2021[[#This Row],[Qte]]*(DetailTicketJuilletAout2021[[#This Row],[PrixUnit]]*(1-DetailTicketJuilletAout2021[[#This Row],[Remise%]]))</f>
        <v>57.92</v>
      </c>
    </row>
    <row r="3656" spans="1:6" x14ac:dyDescent="0.25">
      <c r="A3656">
        <v>22582</v>
      </c>
      <c r="B3656">
        <v>26</v>
      </c>
      <c r="C3656">
        <v>23.78</v>
      </c>
      <c r="D3656">
        <v>3</v>
      </c>
      <c r="E3656">
        <v>0</v>
      </c>
      <c r="F3656" s="5">
        <f>DetailTicketJuilletAout2021[[#This Row],[Qte]]*(DetailTicketJuilletAout2021[[#This Row],[PrixUnit]]*(1-DetailTicketJuilletAout2021[[#This Row],[Remise%]]))</f>
        <v>71.34</v>
      </c>
    </row>
    <row r="3657" spans="1:6" x14ac:dyDescent="0.25">
      <c r="A3657">
        <v>22582</v>
      </c>
      <c r="B3657">
        <v>35</v>
      </c>
      <c r="C3657">
        <v>13.72</v>
      </c>
      <c r="D3657">
        <v>2</v>
      </c>
      <c r="E3657">
        <v>0</v>
      </c>
      <c r="F3657" s="5">
        <f>DetailTicketJuilletAout2021[[#This Row],[Qte]]*(DetailTicketJuilletAout2021[[#This Row],[PrixUnit]]*(1-DetailTicketJuilletAout2021[[#This Row],[Remise%]]))</f>
        <v>27.44</v>
      </c>
    </row>
    <row r="3658" spans="1:6" x14ac:dyDescent="0.25">
      <c r="A3658">
        <v>22582</v>
      </c>
      <c r="B3658">
        <v>77</v>
      </c>
      <c r="C3658">
        <v>9.91</v>
      </c>
      <c r="D3658">
        <v>2</v>
      </c>
      <c r="E3658">
        <v>0</v>
      </c>
      <c r="F3658" s="5">
        <f>DetailTicketJuilletAout2021[[#This Row],[Qte]]*(DetailTicketJuilletAout2021[[#This Row],[PrixUnit]]*(1-DetailTicketJuilletAout2021[[#This Row],[Remise%]]))</f>
        <v>19.82</v>
      </c>
    </row>
    <row r="3659" spans="1:6" x14ac:dyDescent="0.25">
      <c r="A3659">
        <v>22583</v>
      </c>
      <c r="B3659">
        <v>24</v>
      </c>
      <c r="C3659">
        <v>3.35</v>
      </c>
      <c r="D3659">
        <v>3</v>
      </c>
      <c r="E3659">
        <v>0</v>
      </c>
      <c r="F3659" s="5">
        <f>DetailTicketJuilletAout2021[[#This Row],[Qte]]*(DetailTicketJuilletAout2021[[#This Row],[PrixUnit]]*(1-DetailTicketJuilletAout2021[[#This Row],[Remise%]]))</f>
        <v>10.050000000000001</v>
      </c>
    </row>
    <row r="3660" spans="1:6" x14ac:dyDescent="0.25">
      <c r="A3660">
        <v>22583</v>
      </c>
      <c r="B3660">
        <v>61</v>
      </c>
      <c r="C3660">
        <v>21.65</v>
      </c>
      <c r="D3660">
        <v>3</v>
      </c>
      <c r="E3660">
        <v>0</v>
      </c>
      <c r="F3660" s="5">
        <f>DetailTicketJuilletAout2021[[#This Row],[Qte]]*(DetailTicketJuilletAout2021[[#This Row],[PrixUnit]]*(1-DetailTicketJuilletAout2021[[#This Row],[Remise%]]))</f>
        <v>64.949999999999989</v>
      </c>
    </row>
    <row r="3661" spans="1:6" x14ac:dyDescent="0.25">
      <c r="A3661">
        <v>22583</v>
      </c>
      <c r="B3661">
        <v>74</v>
      </c>
      <c r="C3661">
        <v>7.62</v>
      </c>
      <c r="D3661">
        <v>2</v>
      </c>
      <c r="E3661">
        <v>0</v>
      </c>
      <c r="F3661" s="5">
        <f>DetailTicketJuilletAout2021[[#This Row],[Qte]]*(DetailTicketJuilletAout2021[[#This Row],[PrixUnit]]*(1-DetailTicketJuilletAout2021[[#This Row],[Remise%]]))</f>
        <v>15.24</v>
      </c>
    </row>
    <row r="3662" spans="1:6" x14ac:dyDescent="0.25">
      <c r="A3662">
        <v>22583</v>
      </c>
      <c r="B3662">
        <v>75</v>
      </c>
      <c r="C3662">
        <v>5.95</v>
      </c>
      <c r="D3662">
        <v>2</v>
      </c>
      <c r="E3662">
        <v>0</v>
      </c>
      <c r="F3662" s="5">
        <f>DetailTicketJuilletAout2021[[#This Row],[Qte]]*(DetailTicketJuilletAout2021[[#This Row],[PrixUnit]]*(1-DetailTicketJuilletAout2021[[#This Row],[Remise%]]))</f>
        <v>11.9</v>
      </c>
    </row>
    <row r="3663" spans="1:6" x14ac:dyDescent="0.25">
      <c r="A3663">
        <v>22584</v>
      </c>
      <c r="B3663">
        <v>56</v>
      </c>
      <c r="C3663">
        <v>23.17</v>
      </c>
      <c r="D3663">
        <v>2</v>
      </c>
      <c r="E3663">
        <v>0</v>
      </c>
      <c r="F3663" s="5">
        <f>DetailTicketJuilletAout2021[[#This Row],[Qte]]*(DetailTicketJuilletAout2021[[#This Row],[PrixUnit]]*(1-DetailTicketJuilletAout2021[[#This Row],[Remise%]]))</f>
        <v>46.34</v>
      </c>
    </row>
    <row r="3664" spans="1:6" x14ac:dyDescent="0.25">
      <c r="A3664">
        <v>22585</v>
      </c>
      <c r="B3664">
        <v>10</v>
      </c>
      <c r="C3664">
        <v>23.63</v>
      </c>
      <c r="D3664">
        <v>3</v>
      </c>
      <c r="E3664">
        <v>0.1</v>
      </c>
      <c r="F3664" s="5">
        <f>DetailTicketJuilletAout2021[[#This Row],[Qte]]*(DetailTicketJuilletAout2021[[#This Row],[PrixUnit]]*(1-DetailTicketJuilletAout2021[[#This Row],[Remise%]]))</f>
        <v>63.801000000000002</v>
      </c>
    </row>
    <row r="3665" spans="1:6" x14ac:dyDescent="0.25">
      <c r="A3665">
        <v>22585</v>
      </c>
      <c r="B3665">
        <v>28</v>
      </c>
      <c r="C3665">
        <v>34.76</v>
      </c>
      <c r="D3665">
        <v>3</v>
      </c>
      <c r="E3665">
        <v>0.1</v>
      </c>
      <c r="F3665" s="5">
        <f>DetailTicketJuilletAout2021[[#This Row],[Qte]]*(DetailTicketJuilletAout2021[[#This Row],[PrixUnit]]*(1-DetailTicketJuilletAout2021[[#This Row],[Remise%]]))</f>
        <v>93.852000000000004</v>
      </c>
    </row>
    <row r="3666" spans="1:6" x14ac:dyDescent="0.25">
      <c r="A3666">
        <v>22585</v>
      </c>
      <c r="B3666">
        <v>34</v>
      </c>
      <c r="C3666">
        <v>10.67</v>
      </c>
      <c r="D3666">
        <v>3</v>
      </c>
      <c r="E3666">
        <v>0</v>
      </c>
      <c r="F3666" s="5">
        <f>DetailTicketJuilletAout2021[[#This Row],[Qte]]*(DetailTicketJuilletAout2021[[#This Row],[PrixUnit]]*(1-DetailTicketJuilletAout2021[[#This Row],[Remise%]]))</f>
        <v>32.01</v>
      </c>
    </row>
    <row r="3667" spans="1:6" x14ac:dyDescent="0.25">
      <c r="A3667">
        <v>22586</v>
      </c>
      <c r="B3667">
        <v>50</v>
      </c>
      <c r="C3667">
        <v>12.35</v>
      </c>
      <c r="D3667">
        <v>2</v>
      </c>
      <c r="E3667">
        <v>0</v>
      </c>
      <c r="F3667" s="5">
        <f>DetailTicketJuilletAout2021[[#This Row],[Qte]]*(DetailTicketJuilletAout2021[[#This Row],[PrixUnit]]*(1-DetailTicketJuilletAout2021[[#This Row],[Remise%]]))</f>
        <v>24.7</v>
      </c>
    </row>
    <row r="3668" spans="1:6" x14ac:dyDescent="0.25">
      <c r="A3668">
        <v>22587</v>
      </c>
      <c r="B3668">
        <v>56</v>
      </c>
      <c r="C3668">
        <v>23.17</v>
      </c>
      <c r="D3668">
        <v>3</v>
      </c>
      <c r="E3668">
        <v>0</v>
      </c>
      <c r="F3668" s="5">
        <f>DetailTicketJuilletAout2021[[#This Row],[Qte]]*(DetailTicketJuilletAout2021[[#This Row],[PrixUnit]]*(1-DetailTicketJuilletAout2021[[#This Row],[Remise%]]))</f>
        <v>69.510000000000005</v>
      </c>
    </row>
    <row r="3669" spans="1:6" x14ac:dyDescent="0.25">
      <c r="A3669">
        <v>22588</v>
      </c>
      <c r="B3669">
        <v>41</v>
      </c>
      <c r="C3669">
        <v>7.32</v>
      </c>
      <c r="D3669">
        <v>2</v>
      </c>
      <c r="E3669">
        <v>0.05</v>
      </c>
      <c r="F3669" s="5">
        <f>DetailTicketJuilletAout2021[[#This Row],[Qte]]*(DetailTicketJuilletAout2021[[#This Row],[PrixUnit]]*(1-DetailTicketJuilletAout2021[[#This Row],[Remise%]]))</f>
        <v>13.907999999999999</v>
      </c>
    </row>
    <row r="3670" spans="1:6" x14ac:dyDescent="0.25">
      <c r="A3670">
        <v>22588</v>
      </c>
      <c r="B3670">
        <v>51</v>
      </c>
      <c r="C3670">
        <v>40.4</v>
      </c>
      <c r="D3670">
        <v>3</v>
      </c>
      <c r="E3670">
        <v>0.05</v>
      </c>
      <c r="F3670" s="5">
        <f>DetailTicketJuilletAout2021[[#This Row],[Qte]]*(DetailTicketJuilletAout2021[[#This Row],[PrixUnit]]*(1-DetailTicketJuilletAout2021[[#This Row],[Remise%]]))</f>
        <v>115.13999999999999</v>
      </c>
    </row>
    <row r="3671" spans="1:6" x14ac:dyDescent="0.25">
      <c r="A3671">
        <v>22588</v>
      </c>
      <c r="B3671">
        <v>77</v>
      </c>
      <c r="C3671">
        <v>9.91</v>
      </c>
      <c r="D3671">
        <v>2</v>
      </c>
      <c r="E3671">
        <v>0.05</v>
      </c>
      <c r="F3671" s="5">
        <f>DetailTicketJuilletAout2021[[#This Row],[Qte]]*(DetailTicketJuilletAout2021[[#This Row],[PrixUnit]]*(1-DetailTicketJuilletAout2021[[#This Row],[Remise%]]))</f>
        <v>18.829000000000001</v>
      </c>
    </row>
    <row r="3672" spans="1:6" x14ac:dyDescent="0.25">
      <c r="A3672">
        <v>22589</v>
      </c>
      <c r="B3672">
        <v>52</v>
      </c>
      <c r="C3672">
        <v>5.34</v>
      </c>
      <c r="D3672">
        <v>3</v>
      </c>
      <c r="E3672">
        <v>0.15</v>
      </c>
      <c r="F3672" s="5">
        <f>DetailTicketJuilletAout2021[[#This Row],[Qte]]*(DetailTicketJuilletAout2021[[#This Row],[PrixUnit]]*(1-DetailTicketJuilletAout2021[[#This Row],[Remise%]]))</f>
        <v>13.616999999999999</v>
      </c>
    </row>
    <row r="3673" spans="1:6" x14ac:dyDescent="0.25">
      <c r="A3673">
        <v>22590</v>
      </c>
      <c r="B3673">
        <v>36</v>
      </c>
      <c r="C3673">
        <v>14.48</v>
      </c>
      <c r="D3673">
        <v>2</v>
      </c>
      <c r="E3673">
        <v>0</v>
      </c>
      <c r="F3673" s="5">
        <f>DetailTicketJuilletAout2021[[#This Row],[Qte]]*(DetailTicketJuilletAout2021[[#This Row],[PrixUnit]]*(1-DetailTicketJuilletAout2021[[#This Row],[Remise%]]))</f>
        <v>28.96</v>
      </c>
    </row>
    <row r="3674" spans="1:6" x14ac:dyDescent="0.25">
      <c r="A3674">
        <v>22590</v>
      </c>
      <c r="B3674">
        <v>40</v>
      </c>
      <c r="C3674">
        <v>14.03</v>
      </c>
      <c r="D3674">
        <v>3</v>
      </c>
      <c r="E3674">
        <v>0.1</v>
      </c>
      <c r="F3674" s="5">
        <f>DetailTicketJuilletAout2021[[#This Row],[Qte]]*(DetailTicketJuilletAout2021[[#This Row],[PrixUnit]]*(1-DetailTicketJuilletAout2021[[#This Row],[Remise%]]))</f>
        <v>37.881</v>
      </c>
    </row>
    <row r="3675" spans="1:6" x14ac:dyDescent="0.25">
      <c r="A3675">
        <v>22591</v>
      </c>
      <c r="B3675">
        <v>25</v>
      </c>
      <c r="C3675">
        <v>10.67</v>
      </c>
      <c r="D3675">
        <v>3</v>
      </c>
      <c r="E3675">
        <v>0.25</v>
      </c>
      <c r="F3675" s="5">
        <f>DetailTicketJuilletAout2021[[#This Row],[Qte]]*(DetailTicketJuilletAout2021[[#This Row],[PrixUnit]]*(1-DetailTicketJuilletAout2021[[#This Row],[Remise%]]))</f>
        <v>24.0075</v>
      </c>
    </row>
    <row r="3676" spans="1:6" x14ac:dyDescent="0.25">
      <c r="A3676">
        <v>22591</v>
      </c>
      <c r="B3676">
        <v>27</v>
      </c>
      <c r="C3676">
        <v>33.54</v>
      </c>
      <c r="D3676">
        <v>2</v>
      </c>
      <c r="E3676">
        <v>0</v>
      </c>
      <c r="F3676" s="5">
        <f>DetailTicketJuilletAout2021[[#This Row],[Qte]]*(DetailTicketJuilletAout2021[[#This Row],[PrixUnit]]*(1-DetailTicketJuilletAout2021[[#This Row],[Remise%]]))</f>
        <v>67.08</v>
      </c>
    </row>
    <row r="3677" spans="1:6" x14ac:dyDescent="0.25">
      <c r="A3677">
        <v>22591</v>
      </c>
      <c r="B3677">
        <v>43</v>
      </c>
      <c r="C3677">
        <v>35.06</v>
      </c>
      <c r="D3677">
        <v>2</v>
      </c>
      <c r="E3677">
        <v>0.25</v>
      </c>
      <c r="F3677" s="5">
        <f>DetailTicketJuilletAout2021[[#This Row],[Qte]]*(DetailTicketJuilletAout2021[[#This Row],[PrixUnit]]*(1-DetailTicketJuilletAout2021[[#This Row],[Remise%]]))</f>
        <v>52.59</v>
      </c>
    </row>
    <row r="3678" spans="1:6" x14ac:dyDescent="0.25">
      <c r="A3678">
        <v>22592</v>
      </c>
      <c r="B3678">
        <v>17</v>
      </c>
      <c r="C3678">
        <v>23.78</v>
      </c>
      <c r="D3678">
        <v>3</v>
      </c>
      <c r="E3678">
        <v>0.25</v>
      </c>
      <c r="F3678" s="5">
        <f>DetailTicketJuilletAout2021[[#This Row],[Qte]]*(DetailTicketJuilletAout2021[[#This Row],[PrixUnit]]*(1-DetailTicketJuilletAout2021[[#This Row],[Remise%]]))</f>
        <v>53.505000000000003</v>
      </c>
    </row>
    <row r="3679" spans="1:6" x14ac:dyDescent="0.25">
      <c r="A3679">
        <v>22592</v>
      </c>
      <c r="B3679">
        <v>40</v>
      </c>
      <c r="C3679">
        <v>11.28</v>
      </c>
      <c r="D3679">
        <v>3</v>
      </c>
      <c r="E3679">
        <v>0.25</v>
      </c>
      <c r="F3679" s="5">
        <f>DetailTicketJuilletAout2021[[#This Row],[Qte]]*(DetailTicketJuilletAout2021[[#This Row],[PrixUnit]]*(1-DetailTicketJuilletAout2021[[#This Row],[Remise%]]))</f>
        <v>25.379999999999995</v>
      </c>
    </row>
    <row r="3680" spans="1:6" x14ac:dyDescent="0.25">
      <c r="A3680">
        <v>22592</v>
      </c>
      <c r="B3680">
        <v>47</v>
      </c>
      <c r="C3680">
        <v>5.79</v>
      </c>
      <c r="D3680">
        <v>2</v>
      </c>
      <c r="E3680">
        <v>0.25</v>
      </c>
      <c r="F3680" s="5">
        <f>DetailTicketJuilletAout2021[[#This Row],[Qte]]*(DetailTicketJuilletAout2021[[#This Row],[PrixUnit]]*(1-DetailTicketJuilletAout2021[[#This Row],[Remise%]]))</f>
        <v>8.6850000000000005</v>
      </c>
    </row>
    <row r="3681" spans="1:6" x14ac:dyDescent="0.25">
      <c r="A3681">
        <v>22593</v>
      </c>
      <c r="B3681">
        <v>56</v>
      </c>
      <c r="C3681">
        <v>28.97</v>
      </c>
      <c r="D3681">
        <v>2</v>
      </c>
      <c r="E3681">
        <v>0.15</v>
      </c>
      <c r="F3681" s="5">
        <f>DetailTicketJuilletAout2021[[#This Row],[Qte]]*(DetailTicketJuilletAout2021[[#This Row],[PrixUnit]]*(1-DetailTicketJuilletAout2021[[#This Row],[Remise%]]))</f>
        <v>49.248999999999995</v>
      </c>
    </row>
    <row r="3682" spans="1:6" x14ac:dyDescent="0.25">
      <c r="A3682">
        <v>22593</v>
      </c>
      <c r="B3682">
        <v>76</v>
      </c>
      <c r="C3682">
        <v>13.72</v>
      </c>
      <c r="D3682">
        <v>3</v>
      </c>
      <c r="E3682">
        <v>0.15</v>
      </c>
      <c r="F3682" s="5">
        <f>DetailTicketJuilletAout2021[[#This Row],[Qte]]*(DetailTicketJuilletAout2021[[#This Row],[PrixUnit]]*(1-DetailTicketJuilletAout2021[[#This Row],[Remise%]]))</f>
        <v>34.986000000000004</v>
      </c>
    </row>
    <row r="3683" spans="1:6" x14ac:dyDescent="0.25">
      <c r="A3683">
        <v>22594</v>
      </c>
      <c r="B3683">
        <v>20</v>
      </c>
      <c r="C3683">
        <v>49.39</v>
      </c>
      <c r="D3683">
        <v>3</v>
      </c>
      <c r="E3683">
        <v>0</v>
      </c>
      <c r="F3683" s="5">
        <f>DetailTicketJuilletAout2021[[#This Row],[Qte]]*(DetailTicketJuilletAout2021[[#This Row],[PrixUnit]]*(1-DetailTicketJuilletAout2021[[#This Row],[Remise%]]))</f>
        <v>148.17000000000002</v>
      </c>
    </row>
    <row r="3684" spans="1:6" x14ac:dyDescent="0.25">
      <c r="A3684">
        <v>22594</v>
      </c>
      <c r="B3684">
        <v>31</v>
      </c>
      <c r="C3684">
        <v>7.62</v>
      </c>
      <c r="D3684">
        <v>2</v>
      </c>
      <c r="E3684">
        <v>0</v>
      </c>
      <c r="F3684" s="5">
        <f>DetailTicketJuilletAout2021[[#This Row],[Qte]]*(DetailTicketJuilletAout2021[[#This Row],[PrixUnit]]*(1-DetailTicketJuilletAout2021[[#This Row],[Remise%]]))</f>
        <v>15.24</v>
      </c>
    </row>
    <row r="3685" spans="1:6" x14ac:dyDescent="0.25">
      <c r="A3685">
        <v>22594</v>
      </c>
      <c r="B3685">
        <v>72</v>
      </c>
      <c r="C3685">
        <v>21.19</v>
      </c>
      <c r="D3685">
        <v>2</v>
      </c>
      <c r="E3685">
        <v>0</v>
      </c>
      <c r="F3685" s="5">
        <f>DetailTicketJuilletAout2021[[#This Row],[Qte]]*(DetailTicketJuilletAout2021[[#This Row],[PrixUnit]]*(1-DetailTicketJuilletAout2021[[#This Row],[Remise%]]))</f>
        <v>42.38</v>
      </c>
    </row>
    <row r="3686" spans="1:6" x14ac:dyDescent="0.25">
      <c r="A3686">
        <v>22595</v>
      </c>
      <c r="B3686">
        <v>17</v>
      </c>
      <c r="C3686">
        <v>23.78</v>
      </c>
      <c r="D3686">
        <v>2</v>
      </c>
      <c r="E3686">
        <v>0.2</v>
      </c>
      <c r="F3686" s="5">
        <f>DetailTicketJuilletAout2021[[#This Row],[Qte]]*(DetailTicketJuilletAout2021[[#This Row],[PrixUnit]]*(1-DetailTicketJuilletAout2021[[#This Row],[Remise%]]))</f>
        <v>38.048000000000002</v>
      </c>
    </row>
    <row r="3687" spans="1:6" x14ac:dyDescent="0.25">
      <c r="A3687">
        <v>22595</v>
      </c>
      <c r="B3687">
        <v>21</v>
      </c>
      <c r="C3687">
        <v>6.1</v>
      </c>
      <c r="D3687">
        <v>3</v>
      </c>
      <c r="E3687">
        <v>0</v>
      </c>
      <c r="F3687" s="5">
        <f>DetailTicketJuilletAout2021[[#This Row],[Qte]]*(DetailTicketJuilletAout2021[[#This Row],[PrixUnit]]*(1-DetailTicketJuilletAout2021[[#This Row],[Remise%]]))</f>
        <v>18.299999999999997</v>
      </c>
    </row>
    <row r="3688" spans="1:6" x14ac:dyDescent="0.25">
      <c r="A3688">
        <v>22595</v>
      </c>
      <c r="B3688">
        <v>56</v>
      </c>
      <c r="C3688">
        <v>23.17</v>
      </c>
      <c r="D3688">
        <v>2</v>
      </c>
      <c r="E3688">
        <v>0</v>
      </c>
      <c r="F3688" s="5">
        <f>DetailTicketJuilletAout2021[[#This Row],[Qte]]*(DetailTicketJuilletAout2021[[#This Row],[PrixUnit]]*(1-DetailTicketJuilletAout2021[[#This Row],[Remise%]]))</f>
        <v>46.34</v>
      </c>
    </row>
    <row r="3689" spans="1:6" x14ac:dyDescent="0.25">
      <c r="A3689">
        <v>22595</v>
      </c>
      <c r="B3689">
        <v>59</v>
      </c>
      <c r="C3689">
        <v>33.54</v>
      </c>
      <c r="D3689">
        <v>3</v>
      </c>
      <c r="E3689">
        <v>0.2</v>
      </c>
      <c r="F3689" s="5">
        <f>DetailTicketJuilletAout2021[[#This Row],[Qte]]*(DetailTicketJuilletAout2021[[#This Row],[PrixUnit]]*(1-DetailTicketJuilletAout2021[[#This Row],[Remise%]]))</f>
        <v>80.496000000000009</v>
      </c>
    </row>
    <row r="3690" spans="1:6" x14ac:dyDescent="0.25">
      <c r="A3690">
        <v>22596</v>
      </c>
      <c r="B3690">
        <v>20</v>
      </c>
      <c r="C3690">
        <v>49.39</v>
      </c>
      <c r="D3690">
        <v>4</v>
      </c>
      <c r="E3690">
        <v>0</v>
      </c>
      <c r="F3690" s="5">
        <f>DetailTicketJuilletAout2021[[#This Row],[Qte]]*(DetailTicketJuilletAout2021[[#This Row],[PrixUnit]]*(1-DetailTicketJuilletAout2021[[#This Row],[Remise%]]))</f>
        <v>197.56</v>
      </c>
    </row>
    <row r="3691" spans="1:6" x14ac:dyDescent="0.25">
      <c r="A3691">
        <v>22596</v>
      </c>
      <c r="B3691">
        <v>31</v>
      </c>
      <c r="C3691">
        <v>7.62</v>
      </c>
      <c r="D3691">
        <v>3</v>
      </c>
      <c r="E3691">
        <v>0</v>
      </c>
      <c r="F3691" s="5">
        <f>DetailTicketJuilletAout2021[[#This Row],[Qte]]*(DetailTicketJuilletAout2021[[#This Row],[PrixUnit]]*(1-DetailTicketJuilletAout2021[[#This Row],[Remise%]]))</f>
        <v>22.86</v>
      </c>
    </row>
    <row r="3692" spans="1:6" x14ac:dyDescent="0.25">
      <c r="A3692">
        <v>22596</v>
      </c>
      <c r="B3692">
        <v>72</v>
      </c>
      <c r="C3692">
        <v>21.19</v>
      </c>
      <c r="D3692">
        <v>3</v>
      </c>
      <c r="E3692">
        <v>0</v>
      </c>
      <c r="F3692" s="5">
        <f>DetailTicketJuilletAout2021[[#This Row],[Qte]]*(DetailTicketJuilletAout2021[[#This Row],[PrixUnit]]*(1-DetailTicketJuilletAout2021[[#This Row],[Remise%]]))</f>
        <v>63.570000000000007</v>
      </c>
    </row>
    <row r="3693" spans="1:6" x14ac:dyDescent="0.25">
      <c r="A3693">
        <v>22597</v>
      </c>
      <c r="B3693">
        <v>17</v>
      </c>
      <c r="C3693">
        <v>23.78</v>
      </c>
      <c r="D3693">
        <v>3</v>
      </c>
      <c r="E3693">
        <v>0.2</v>
      </c>
      <c r="F3693" s="5">
        <f>DetailTicketJuilletAout2021[[#This Row],[Qte]]*(DetailTicketJuilletAout2021[[#This Row],[PrixUnit]]*(1-DetailTicketJuilletAout2021[[#This Row],[Remise%]]))</f>
        <v>57.072000000000003</v>
      </c>
    </row>
    <row r="3694" spans="1:6" x14ac:dyDescent="0.25">
      <c r="A3694">
        <v>22597</v>
      </c>
      <c r="B3694">
        <v>21</v>
      </c>
      <c r="C3694">
        <v>6.1</v>
      </c>
      <c r="D3694">
        <v>4</v>
      </c>
      <c r="E3694">
        <v>0</v>
      </c>
      <c r="F3694" s="5">
        <f>DetailTicketJuilletAout2021[[#This Row],[Qte]]*(DetailTicketJuilletAout2021[[#This Row],[PrixUnit]]*(1-DetailTicketJuilletAout2021[[#This Row],[Remise%]]))</f>
        <v>24.4</v>
      </c>
    </row>
    <row r="3695" spans="1:6" x14ac:dyDescent="0.25">
      <c r="A3695">
        <v>22597</v>
      </c>
      <c r="B3695">
        <v>56</v>
      </c>
      <c r="C3695">
        <v>23.17</v>
      </c>
      <c r="D3695">
        <v>3</v>
      </c>
      <c r="E3695">
        <v>0</v>
      </c>
      <c r="F3695" s="5">
        <f>DetailTicketJuilletAout2021[[#This Row],[Qte]]*(DetailTicketJuilletAout2021[[#This Row],[PrixUnit]]*(1-DetailTicketJuilletAout2021[[#This Row],[Remise%]]))</f>
        <v>69.510000000000005</v>
      </c>
    </row>
    <row r="3696" spans="1:6" x14ac:dyDescent="0.25">
      <c r="A3696">
        <v>22597</v>
      </c>
      <c r="B3696">
        <v>59</v>
      </c>
      <c r="C3696">
        <v>33.54</v>
      </c>
      <c r="D3696">
        <v>4</v>
      </c>
      <c r="E3696">
        <v>0.2</v>
      </c>
      <c r="F3696" s="5">
        <f>DetailTicketJuilletAout2021[[#This Row],[Qte]]*(DetailTicketJuilletAout2021[[#This Row],[PrixUnit]]*(1-DetailTicketJuilletAout2021[[#This Row],[Remise%]]))</f>
        <v>107.328</v>
      </c>
    </row>
    <row r="3697" spans="1:6" x14ac:dyDescent="0.25">
      <c r="A3697">
        <v>22598</v>
      </c>
      <c r="B3697">
        <v>56</v>
      </c>
      <c r="C3697">
        <v>23.17</v>
      </c>
      <c r="D3697">
        <v>3</v>
      </c>
      <c r="E3697">
        <v>0</v>
      </c>
      <c r="F3697" s="5">
        <f>DetailTicketJuilletAout2021[[#This Row],[Qte]]*(DetailTicketJuilletAout2021[[#This Row],[PrixUnit]]*(1-DetailTicketJuilletAout2021[[#This Row],[Remise%]]))</f>
        <v>69.510000000000005</v>
      </c>
    </row>
    <row r="3698" spans="1:6" x14ac:dyDescent="0.25">
      <c r="A3698">
        <v>22599</v>
      </c>
      <c r="B3698">
        <v>52</v>
      </c>
      <c r="C3698">
        <v>5.34</v>
      </c>
      <c r="D3698">
        <v>4</v>
      </c>
      <c r="E3698">
        <v>0.15</v>
      </c>
      <c r="F3698" s="5">
        <f>DetailTicketJuilletAout2021[[#This Row],[Qte]]*(DetailTicketJuilletAout2021[[#This Row],[PrixUnit]]*(1-DetailTicketJuilletAout2021[[#This Row],[Remise%]]))</f>
        <v>18.155999999999999</v>
      </c>
    </row>
    <row r="3699" spans="1:6" x14ac:dyDescent="0.25">
      <c r="A3699">
        <v>22600</v>
      </c>
      <c r="B3699">
        <v>4</v>
      </c>
      <c r="C3699">
        <v>16.77</v>
      </c>
      <c r="D3699">
        <v>4</v>
      </c>
      <c r="E3699">
        <v>0.1</v>
      </c>
      <c r="F3699" s="5">
        <f>DetailTicketJuilletAout2021[[#This Row],[Qte]]*(DetailTicketJuilletAout2021[[#This Row],[PrixUnit]]*(1-DetailTicketJuilletAout2021[[#This Row],[Remise%]]))</f>
        <v>60.372</v>
      </c>
    </row>
    <row r="3700" spans="1:6" x14ac:dyDescent="0.25">
      <c r="A3700">
        <v>22600</v>
      </c>
      <c r="B3700">
        <v>39</v>
      </c>
      <c r="C3700">
        <v>13.72</v>
      </c>
      <c r="D3700">
        <v>3</v>
      </c>
      <c r="E3700">
        <v>0.1</v>
      </c>
      <c r="F3700" s="5">
        <f>DetailTicketJuilletAout2021[[#This Row],[Qte]]*(DetailTicketJuilletAout2021[[#This Row],[PrixUnit]]*(1-DetailTicketJuilletAout2021[[#This Row],[Remise%]]))</f>
        <v>37.044000000000004</v>
      </c>
    </row>
    <row r="3701" spans="1:6" x14ac:dyDescent="0.25">
      <c r="A3701">
        <v>22600</v>
      </c>
      <c r="B3701">
        <v>54</v>
      </c>
      <c r="C3701">
        <v>5.64</v>
      </c>
      <c r="D3701">
        <v>4</v>
      </c>
      <c r="E3701">
        <v>0.1</v>
      </c>
      <c r="F3701" s="5">
        <f>DetailTicketJuilletAout2021[[#This Row],[Qte]]*(DetailTicketJuilletAout2021[[#This Row],[PrixUnit]]*(1-DetailTicketJuilletAout2021[[#This Row],[Remise%]]))</f>
        <v>20.303999999999998</v>
      </c>
    </row>
    <row r="3702" spans="1:6" x14ac:dyDescent="0.25">
      <c r="A3702">
        <v>22601</v>
      </c>
      <c r="B3702">
        <v>10</v>
      </c>
      <c r="C3702">
        <v>23.63</v>
      </c>
      <c r="D3702">
        <v>4</v>
      </c>
      <c r="E3702">
        <v>0.1</v>
      </c>
      <c r="F3702" s="5">
        <f>DetailTicketJuilletAout2021[[#This Row],[Qte]]*(DetailTicketJuilletAout2021[[#This Row],[PrixUnit]]*(1-DetailTicketJuilletAout2021[[#This Row],[Remise%]]))</f>
        <v>85.067999999999998</v>
      </c>
    </row>
    <row r="3703" spans="1:6" x14ac:dyDescent="0.25">
      <c r="A3703">
        <v>22601</v>
      </c>
      <c r="B3703">
        <v>28</v>
      </c>
      <c r="C3703">
        <v>34.76</v>
      </c>
      <c r="D3703">
        <v>4</v>
      </c>
      <c r="E3703">
        <v>0.1</v>
      </c>
      <c r="F3703" s="5">
        <f>DetailTicketJuilletAout2021[[#This Row],[Qte]]*(DetailTicketJuilletAout2021[[#This Row],[PrixUnit]]*(1-DetailTicketJuilletAout2021[[#This Row],[Remise%]]))</f>
        <v>125.136</v>
      </c>
    </row>
    <row r="3704" spans="1:6" x14ac:dyDescent="0.25">
      <c r="A3704">
        <v>22601</v>
      </c>
      <c r="B3704">
        <v>34</v>
      </c>
      <c r="C3704">
        <v>10.67</v>
      </c>
      <c r="D3704">
        <v>4</v>
      </c>
      <c r="E3704">
        <v>0</v>
      </c>
      <c r="F3704" s="5">
        <f>DetailTicketJuilletAout2021[[#This Row],[Qte]]*(DetailTicketJuilletAout2021[[#This Row],[PrixUnit]]*(1-DetailTicketJuilletAout2021[[#This Row],[Remise%]]))</f>
        <v>42.68</v>
      </c>
    </row>
    <row r="3705" spans="1:6" x14ac:dyDescent="0.25">
      <c r="A3705">
        <v>22602</v>
      </c>
      <c r="B3705">
        <v>25</v>
      </c>
      <c r="C3705">
        <v>10.67</v>
      </c>
      <c r="D3705">
        <v>4</v>
      </c>
      <c r="E3705">
        <v>0.25</v>
      </c>
      <c r="F3705" s="5">
        <f>DetailTicketJuilletAout2021[[#This Row],[Qte]]*(DetailTicketJuilletAout2021[[#This Row],[PrixUnit]]*(1-DetailTicketJuilletAout2021[[#This Row],[Remise%]]))</f>
        <v>32.01</v>
      </c>
    </row>
    <row r="3706" spans="1:6" x14ac:dyDescent="0.25">
      <c r="A3706">
        <v>22602</v>
      </c>
      <c r="B3706">
        <v>27</v>
      </c>
      <c r="C3706">
        <v>33.54</v>
      </c>
      <c r="D3706">
        <v>3</v>
      </c>
      <c r="E3706">
        <v>0</v>
      </c>
      <c r="F3706" s="5">
        <f>DetailTicketJuilletAout2021[[#This Row],[Qte]]*(DetailTicketJuilletAout2021[[#This Row],[PrixUnit]]*(1-DetailTicketJuilletAout2021[[#This Row],[Remise%]]))</f>
        <v>100.62</v>
      </c>
    </row>
    <row r="3707" spans="1:6" x14ac:dyDescent="0.25">
      <c r="A3707">
        <v>22602</v>
      </c>
      <c r="B3707">
        <v>43</v>
      </c>
      <c r="C3707">
        <v>35.06</v>
      </c>
      <c r="D3707">
        <v>3</v>
      </c>
      <c r="E3707">
        <v>0.25</v>
      </c>
      <c r="F3707" s="5">
        <f>DetailTicketJuilletAout2021[[#This Row],[Qte]]*(DetailTicketJuilletAout2021[[#This Row],[PrixUnit]]*(1-DetailTicketJuilletAout2021[[#This Row],[Remise%]]))</f>
        <v>78.885000000000005</v>
      </c>
    </row>
    <row r="3708" spans="1:6" x14ac:dyDescent="0.25">
      <c r="A3708">
        <v>22603</v>
      </c>
      <c r="B3708">
        <v>56</v>
      </c>
      <c r="C3708">
        <v>28.97</v>
      </c>
      <c r="D3708">
        <v>3</v>
      </c>
      <c r="E3708">
        <v>0.15</v>
      </c>
      <c r="F3708" s="5">
        <f>DetailTicketJuilletAout2021[[#This Row],[Qte]]*(DetailTicketJuilletAout2021[[#This Row],[PrixUnit]]*(1-DetailTicketJuilletAout2021[[#This Row],[Remise%]]))</f>
        <v>73.873499999999993</v>
      </c>
    </row>
    <row r="3709" spans="1:6" x14ac:dyDescent="0.25">
      <c r="A3709">
        <v>22603</v>
      </c>
      <c r="B3709">
        <v>76</v>
      </c>
      <c r="C3709">
        <v>13.72</v>
      </c>
      <c r="D3709">
        <v>4</v>
      </c>
      <c r="E3709">
        <v>0.15</v>
      </c>
      <c r="F3709" s="5">
        <f>DetailTicketJuilletAout2021[[#This Row],[Qte]]*(DetailTicketJuilletAout2021[[#This Row],[PrixUnit]]*(1-DetailTicketJuilletAout2021[[#This Row],[Remise%]]))</f>
        <v>46.648000000000003</v>
      </c>
    </row>
    <row r="3710" spans="1:6" x14ac:dyDescent="0.25">
      <c r="A3710">
        <v>22604</v>
      </c>
      <c r="B3710">
        <v>13</v>
      </c>
      <c r="C3710">
        <v>4.57</v>
      </c>
      <c r="D3710">
        <v>4</v>
      </c>
      <c r="E3710">
        <v>0</v>
      </c>
      <c r="F3710" s="5">
        <f>DetailTicketJuilletAout2021[[#This Row],[Qte]]*(DetailTicketJuilletAout2021[[#This Row],[PrixUnit]]*(1-DetailTicketJuilletAout2021[[#This Row],[Remise%]]))</f>
        <v>18.28</v>
      </c>
    </row>
    <row r="3711" spans="1:6" x14ac:dyDescent="0.25">
      <c r="A3711">
        <v>22604</v>
      </c>
      <c r="B3711">
        <v>25</v>
      </c>
      <c r="C3711">
        <v>10.67</v>
      </c>
      <c r="D3711">
        <v>4</v>
      </c>
      <c r="E3711">
        <v>0</v>
      </c>
      <c r="F3711" s="5">
        <f>DetailTicketJuilletAout2021[[#This Row],[Qte]]*(DetailTicketJuilletAout2021[[#This Row],[PrixUnit]]*(1-DetailTicketJuilletAout2021[[#This Row],[Remise%]]))</f>
        <v>42.68</v>
      </c>
    </row>
    <row r="3712" spans="1:6" x14ac:dyDescent="0.25">
      <c r="A3712">
        <v>22604</v>
      </c>
      <c r="B3712">
        <v>70</v>
      </c>
      <c r="C3712">
        <v>11.43</v>
      </c>
      <c r="D3712">
        <v>4</v>
      </c>
      <c r="E3712">
        <v>0</v>
      </c>
      <c r="F3712" s="5">
        <f>DetailTicketJuilletAout2021[[#This Row],[Qte]]*(DetailTicketJuilletAout2021[[#This Row],[PrixUnit]]*(1-DetailTicketJuilletAout2021[[#This Row],[Remise%]]))</f>
        <v>45.72</v>
      </c>
    </row>
    <row r="3713" spans="1:6" x14ac:dyDescent="0.25">
      <c r="A3713">
        <v>22605</v>
      </c>
      <c r="B3713">
        <v>50</v>
      </c>
      <c r="C3713">
        <v>12.35</v>
      </c>
      <c r="D3713">
        <v>3</v>
      </c>
      <c r="E3713">
        <v>0</v>
      </c>
      <c r="F3713" s="5">
        <f>DetailTicketJuilletAout2021[[#This Row],[Qte]]*(DetailTicketJuilletAout2021[[#This Row],[PrixUnit]]*(1-DetailTicketJuilletAout2021[[#This Row],[Remise%]]))</f>
        <v>37.049999999999997</v>
      </c>
    </row>
    <row r="3714" spans="1:6" x14ac:dyDescent="0.25">
      <c r="A3714">
        <v>22606</v>
      </c>
      <c r="B3714">
        <v>17</v>
      </c>
      <c r="C3714">
        <v>29.73</v>
      </c>
      <c r="D3714">
        <v>4</v>
      </c>
      <c r="E3714">
        <v>0</v>
      </c>
      <c r="F3714" s="5">
        <f>DetailTicketJuilletAout2021[[#This Row],[Qte]]*(DetailTicketJuilletAout2021[[#This Row],[PrixUnit]]*(1-DetailTicketJuilletAout2021[[#This Row],[Remise%]]))</f>
        <v>118.92</v>
      </c>
    </row>
    <row r="3715" spans="1:6" x14ac:dyDescent="0.25">
      <c r="A3715">
        <v>22606</v>
      </c>
      <c r="B3715">
        <v>24</v>
      </c>
      <c r="C3715">
        <v>3.35</v>
      </c>
      <c r="D3715">
        <v>3</v>
      </c>
      <c r="E3715">
        <v>0</v>
      </c>
      <c r="F3715" s="5">
        <f>DetailTicketJuilletAout2021[[#This Row],[Qte]]*(DetailTicketJuilletAout2021[[#This Row],[PrixUnit]]*(1-DetailTicketJuilletAout2021[[#This Row],[Remise%]]))</f>
        <v>10.050000000000001</v>
      </c>
    </row>
    <row r="3716" spans="1:6" x14ac:dyDescent="0.25">
      <c r="A3716">
        <v>22607</v>
      </c>
      <c r="B3716">
        <v>24</v>
      </c>
      <c r="C3716">
        <v>3.35</v>
      </c>
      <c r="D3716">
        <v>4</v>
      </c>
      <c r="E3716">
        <v>0</v>
      </c>
      <c r="F3716" s="5">
        <f>DetailTicketJuilletAout2021[[#This Row],[Qte]]*(DetailTicketJuilletAout2021[[#This Row],[PrixUnit]]*(1-DetailTicketJuilletAout2021[[#This Row],[Remise%]]))</f>
        <v>13.4</v>
      </c>
    </row>
    <row r="3717" spans="1:6" x14ac:dyDescent="0.25">
      <c r="A3717">
        <v>22607</v>
      </c>
      <c r="B3717">
        <v>61</v>
      </c>
      <c r="C3717">
        <v>21.65</v>
      </c>
      <c r="D3717">
        <v>4</v>
      </c>
      <c r="E3717">
        <v>0</v>
      </c>
      <c r="F3717" s="5">
        <f>DetailTicketJuilletAout2021[[#This Row],[Qte]]*(DetailTicketJuilletAout2021[[#This Row],[PrixUnit]]*(1-DetailTicketJuilletAout2021[[#This Row],[Remise%]]))</f>
        <v>86.6</v>
      </c>
    </row>
    <row r="3718" spans="1:6" x14ac:dyDescent="0.25">
      <c r="A3718">
        <v>22607</v>
      </c>
      <c r="B3718">
        <v>74</v>
      </c>
      <c r="C3718">
        <v>7.62</v>
      </c>
      <c r="D3718">
        <v>3</v>
      </c>
      <c r="E3718">
        <v>0</v>
      </c>
      <c r="F3718" s="5">
        <f>DetailTicketJuilletAout2021[[#This Row],[Qte]]*(DetailTicketJuilletAout2021[[#This Row],[PrixUnit]]*(1-DetailTicketJuilletAout2021[[#This Row],[Remise%]]))</f>
        <v>22.86</v>
      </c>
    </row>
    <row r="3719" spans="1:6" x14ac:dyDescent="0.25">
      <c r="A3719">
        <v>22607</v>
      </c>
      <c r="B3719">
        <v>75</v>
      </c>
      <c r="C3719">
        <v>5.95</v>
      </c>
      <c r="D3719">
        <v>3</v>
      </c>
      <c r="E3719">
        <v>0</v>
      </c>
      <c r="F3719" s="5">
        <f>DetailTicketJuilletAout2021[[#This Row],[Qte]]*(DetailTicketJuilletAout2021[[#This Row],[PrixUnit]]*(1-DetailTicketJuilletAout2021[[#This Row],[Remise%]]))</f>
        <v>17.850000000000001</v>
      </c>
    </row>
    <row r="3720" spans="1:6" x14ac:dyDescent="0.25">
      <c r="A3720">
        <v>22608</v>
      </c>
      <c r="B3720">
        <v>11</v>
      </c>
      <c r="C3720">
        <v>12.81</v>
      </c>
      <c r="D3720">
        <v>4</v>
      </c>
      <c r="E3720">
        <v>0</v>
      </c>
      <c r="F3720" s="5">
        <f>DetailTicketJuilletAout2021[[#This Row],[Qte]]*(DetailTicketJuilletAout2021[[#This Row],[PrixUnit]]*(1-DetailTicketJuilletAout2021[[#This Row],[Remise%]]))</f>
        <v>51.24</v>
      </c>
    </row>
    <row r="3721" spans="1:6" x14ac:dyDescent="0.25">
      <c r="A3721">
        <v>22608</v>
      </c>
      <c r="B3721">
        <v>16</v>
      </c>
      <c r="C3721">
        <v>10.67</v>
      </c>
      <c r="D3721">
        <v>3</v>
      </c>
      <c r="E3721">
        <v>0</v>
      </c>
      <c r="F3721" s="5">
        <f>DetailTicketJuilletAout2021[[#This Row],[Qte]]*(DetailTicketJuilletAout2021[[#This Row],[PrixUnit]]*(1-DetailTicketJuilletAout2021[[#This Row],[Remise%]]))</f>
        <v>32.01</v>
      </c>
    </row>
    <row r="3722" spans="1:6" x14ac:dyDescent="0.25">
      <c r="A3722">
        <v>22608</v>
      </c>
      <c r="B3722">
        <v>69</v>
      </c>
      <c r="C3722">
        <v>21.95</v>
      </c>
      <c r="D3722">
        <v>4</v>
      </c>
      <c r="E3722">
        <v>0</v>
      </c>
      <c r="F3722" s="5">
        <f>DetailTicketJuilletAout2021[[#This Row],[Qte]]*(DetailTicketJuilletAout2021[[#This Row],[PrixUnit]]*(1-DetailTicketJuilletAout2021[[#This Row],[Remise%]]))</f>
        <v>87.8</v>
      </c>
    </row>
    <row r="3723" spans="1:6" x14ac:dyDescent="0.25">
      <c r="A3723">
        <v>22609</v>
      </c>
      <c r="B3723">
        <v>41</v>
      </c>
      <c r="C3723">
        <v>5.79</v>
      </c>
      <c r="D3723">
        <v>3</v>
      </c>
      <c r="E3723">
        <v>0</v>
      </c>
      <c r="F3723" s="5">
        <f>DetailTicketJuilletAout2021[[#This Row],[Qte]]*(DetailTicketJuilletAout2021[[#This Row],[PrixUnit]]*(1-DetailTicketJuilletAout2021[[#This Row],[Remise%]]))</f>
        <v>17.37</v>
      </c>
    </row>
    <row r="3724" spans="1:6" x14ac:dyDescent="0.25">
      <c r="A3724">
        <v>22609</v>
      </c>
      <c r="B3724">
        <v>76</v>
      </c>
      <c r="C3724">
        <v>10.98</v>
      </c>
      <c r="D3724">
        <v>4</v>
      </c>
      <c r="E3724">
        <v>0</v>
      </c>
      <c r="F3724" s="5">
        <f>DetailTicketJuilletAout2021[[#This Row],[Qte]]*(DetailTicketJuilletAout2021[[#This Row],[PrixUnit]]*(1-DetailTicketJuilletAout2021[[#This Row],[Remise%]]))</f>
        <v>43.92</v>
      </c>
    </row>
    <row r="3725" spans="1:6" x14ac:dyDescent="0.25">
      <c r="A3725">
        <v>22610</v>
      </c>
      <c r="B3725">
        <v>4</v>
      </c>
      <c r="C3725">
        <v>13.42</v>
      </c>
      <c r="D3725">
        <v>3</v>
      </c>
      <c r="E3725">
        <v>0</v>
      </c>
      <c r="F3725" s="5">
        <f>DetailTicketJuilletAout2021[[#This Row],[Qte]]*(DetailTicketJuilletAout2021[[#This Row],[PrixUnit]]*(1-DetailTicketJuilletAout2021[[#This Row],[Remise%]]))</f>
        <v>40.26</v>
      </c>
    </row>
    <row r="3726" spans="1:6" x14ac:dyDescent="0.25">
      <c r="A3726">
        <v>22610</v>
      </c>
      <c r="B3726">
        <v>8</v>
      </c>
      <c r="C3726">
        <v>24.39</v>
      </c>
      <c r="D3726">
        <v>4</v>
      </c>
      <c r="E3726">
        <v>0.25</v>
      </c>
      <c r="F3726" s="5">
        <f>DetailTicketJuilletAout2021[[#This Row],[Qte]]*(DetailTicketJuilletAout2021[[#This Row],[PrixUnit]]*(1-DetailTicketJuilletAout2021[[#This Row],[Remise%]]))</f>
        <v>73.17</v>
      </c>
    </row>
    <row r="3727" spans="1:6" x14ac:dyDescent="0.25">
      <c r="A3727">
        <v>22611</v>
      </c>
      <c r="B3727">
        <v>29</v>
      </c>
      <c r="C3727">
        <v>75.459999999999994</v>
      </c>
      <c r="D3727">
        <v>3</v>
      </c>
      <c r="E3727">
        <v>0</v>
      </c>
      <c r="F3727" s="5">
        <f>DetailTicketJuilletAout2021[[#This Row],[Qte]]*(DetailTicketJuilletAout2021[[#This Row],[PrixUnit]]*(1-DetailTicketJuilletAout2021[[#This Row],[Remise%]]))</f>
        <v>226.38</v>
      </c>
    </row>
    <row r="3728" spans="1:6" x14ac:dyDescent="0.25">
      <c r="A3728">
        <v>22611</v>
      </c>
      <c r="B3728">
        <v>35</v>
      </c>
      <c r="C3728">
        <v>10.98</v>
      </c>
      <c r="D3728">
        <v>3</v>
      </c>
      <c r="E3728">
        <v>0</v>
      </c>
      <c r="F3728" s="5">
        <f>DetailTicketJuilletAout2021[[#This Row],[Qte]]*(DetailTicketJuilletAout2021[[#This Row],[PrixUnit]]*(1-DetailTicketJuilletAout2021[[#This Row],[Remise%]]))</f>
        <v>32.94</v>
      </c>
    </row>
    <row r="3729" spans="1:6" x14ac:dyDescent="0.25">
      <c r="A3729">
        <v>22611</v>
      </c>
      <c r="B3729">
        <v>49</v>
      </c>
      <c r="C3729">
        <v>12.2</v>
      </c>
      <c r="D3729">
        <v>3</v>
      </c>
      <c r="E3729">
        <v>0</v>
      </c>
      <c r="F3729" s="5">
        <f>DetailTicketJuilletAout2021[[#This Row],[Qte]]*(DetailTicketJuilletAout2021[[#This Row],[PrixUnit]]*(1-DetailTicketJuilletAout2021[[#This Row],[Remise%]]))</f>
        <v>36.599999999999994</v>
      </c>
    </row>
    <row r="3730" spans="1:6" x14ac:dyDescent="0.25">
      <c r="A3730">
        <v>22612</v>
      </c>
      <c r="B3730">
        <v>26</v>
      </c>
      <c r="C3730">
        <v>18.899999999999999</v>
      </c>
      <c r="D3730">
        <v>4</v>
      </c>
      <c r="E3730">
        <v>0</v>
      </c>
      <c r="F3730" s="5">
        <f>DetailTicketJuilletAout2021[[#This Row],[Qte]]*(DetailTicketJuilletAout2021[[#This Row],[PrixUnit]]*(1-DetailTicketJuilletAout2021[[#This Row],[Remise%]]))</f>
        <v>75.599999999999994</v>
      </c>
    </row>
    <row r="3731" spans="1:6" x14ac:dyDescent="0.25">
      <c r="A3731">
        <v>22612</v>
      </c>
      <c r="B3731">
        <v>54</v>
      </c>
      <c r="C3731">
        <v>4.57</v>
      </c>
      <c r="D3731">
        <v>3</v>
      </c>
      <c r="E3731">
        <v>0</v>
      </c>
      <c r="F3731" s="5">
        <f>DetailTicketJuilletAout2021[[#This Row],[Qte]]*(DetailTicketJuilletAout2021[[#This Row],[PrixUnit]]*(1-DetailTicketJuilletAout2021[[#This Row],[Remise%]]))</f>
        <v>13.71</v>
      </c>
    </row>
    <row r="3732" spans="1:6" x14ac:dyDescent="0.25">
      <c r="A3732">
        <v>22613</v>
      </c>
      <c r="B3732">
        <v>13</v>
      </c>
      <c r="C3732">
        <v>3.66</v>
      </c>
      <c r="D3732">
        <v>3</v>
      </c>
      <c r="E3732">
        <v>0</v>
      </c>
      <c r="F3732" s="5">
        <f>DetailTicketJuilletAout2021[[#This Row],[Qte]]*(DetailTicketJuilletAout2021[[#This Row],[PrixUnit]]*(1-DetailTicketJuilletAout2021[[#This Row],[Remise%]]))</f>
        <v>10.98</v>
      </c>
    </row>
    <row r="3733" spans="1:6" x14ac:dyDescent="0.25">
      <c r="A3733">
        <v>22613</v>
      </c>
      <c r="B3733">
        <v>23</v>
      </c>
      <c r="C3733">
        <v>5.49</v>
      </c>
      <c r="D3733">
        <v>3</v>
      </c>
      <c r="E3733">
        <v>0</v>
      </c>
      <c r="F3733" s="5">
        <f>DetailTicketJuilletAout2021[[#This Row],[Qte]]*(DetailTicketJuilletAout2021[[#This Row],[PrixUnit]]*(1-DetailTicketJuilletAout2021[[#This Row],[Remise%]]))</f>
        <v>16.47</v>
      </c>
    </row>
    <row r="3734" spans="1:6" x14ac:dyDescent="0.25">
      <c r="A3734">
        <v>22614</v>
      </c>
      <c r="B3734">
        <v>72</v>
      </c>
      <c r="C3734">
        <v>26.53</v>
      </c>
      <c r="D3734">
        <v>3</v>
      </c>
      <c r="E3734">
        <v>0</v>
      </c>
      <c r="F3734" s="5">
        <f>DetailTicketJuilletAout2021[[#This Row],[Qte]]*(DetailTicketJuilletAout2021[[#This Row],[PrixUnit]]*(1-DetailTicketJuilletAout2021[[#This Row],[Remise%]]))</f>
        <v>79.59</v>
      </c>
    </row>
    <row r="3735" spans="1:6" x14ac:dyDescent="0.25">
      <c r="A3735">
        <v>22615</v>
      </c>
      <c r="B3735">
        <v>18</v>
      </c>
      <c r="C3735">
        <v>47.56</v>
      </c>
      <c r="D3735">
        <v>3</v>
      </c>
      <c r="E3735">
        <v>0.2</v>
      </c>
      <c r="F3735" s="5">
        <f>DetailTicketJuilletAout2021[[#This Row],[Qte]]*(DetailTicketJuilletAout2021[[#This Row],[PrixUnit]]*(1-DetailTicketJuilletAout2021[[#This Row],[Remise%]]))</f>
        <v>114.14400000000001</v>
      </c>
    </row>
    <row r="3736" spans="1:6" x14ac:dyDescent="0.25">
      <c r="A3736">
        <v>22615</v>
      </c>
      <c r="B3736">
        <v>42</v>
      </c>
      <c r="C3736">
        <v>10.67</v>
      </c>
      <c r="D3736">
        <v>4</v>
      </c>
      <c r="E3736">
        <v>0.2</v>
      </c>
      <c r="F3736" s="5">
        <f>DetailTicketJuilletAout2021[[#This Row],[Qte]]*(DetailTicketJuilletAout2021[[#This Row],[PrixUnit]]*(1-DetailTicketJuilletAout2021[[#This Row],[Remise%]]))</f>
        <v>34.143999999999998</v>
      </c>
    </row>
    <row r="3737" spans="1:6" x14ac:dyDescent="0.25">
      <c r="A3737">
        <v>22616</v>
      </c>
      <c r="B3737">
        <v>56</v>
      </c>
      <c r="C3737">
        <v>28.97</v>
      </c>
      <c r="D3737">
        <v>3</v>
      </c>
      <c r="E3737">
        <v>0.25</v>
      </c>
      <c r="F3737" s="5">
        <f>DetailTicketJuilletAout2021[[#This Row],[Qte]]*(DetailTicketJuilletAout2021[[#This Row],[PrixUnit]]*(1-DetailTicketJuilletAout2021[[#This Row],[Remise%]]))</f>
        <v>65.182500000000005</v>
      </c>
    </row>
    <row r="3738" spans="1:6" x14ac:dyDescent="0.25">
      <c r="A3738">
        <v>22616</v>
      </c>
      <c r="B3738">
        <v>77</v>
      </c>
      <c r="C3738">
        <v>9.91</v>
      </c>
      <c r="D3738">
        <v>3</v>
      </c>
      <c r="E3738">
        <v>0.25</v>
      </c>
      <c r="F3738" s="5">
        <f>DetailTicketJuilletAout2021[[#This Row],[Qte]]*(DetailTicketJuilletAout2021[[#This Row],[PrixUnit]]*(1-DetailTicketJuilletAout2021[[#This Row],[Remise%]]))</f>
        <v>22.297499999999999</v>
      </c>
    </row>
    <row r="3739" spans="1:6" x14ac:dyDescent="0.25">
      <c r="A3739">
        <v>22617</v>
      </c>
      <c r="B3739">
        <v>39</v>
      </c>
      <c r="C3739">
        <v>13.72</v>
      </c>
      <c r="D3739">
        <v>4</v>
      </c>
      <c r="E3739">
        <v>0</v>
      </c>
      <c r="F3739" s="5">
        <f>DetailTicketJuilletAout2021[[#This Row],[Qte]]*(DetailTicketJuilletAout2021[[#This Row],[PrixUnit]]*(1-DetailTicketJuilletAout2021[[#This Row],[Remise%]]))</f>
        <v>54.88</v>
      </c>
    </row>
    <row r="3740" spans="1:6" x14ac:dyDescent="0.25">
      <c r="A3740">
        <v>22617</v>
      </c>
      <c r="B3740">
        <v>47</v>
      </c>
      <c r="C3740">
        <v>7.32</v>
      </c>
      <c r="D3740">
        <v>3</v>
      </c>
      <c r="E3740">
        <v>0</v>
      </c>
      <c r="F3740" s="5">
        <f>DetailTicketJuilletAout2021[[#This Row],[Qte]]*(DetailTicketJuilletAout2021[[#This Row],[PrixUnit]]*(1-DetailTicketJuilletAout2021[[#This Row],[Remise%]]))</f>
        <v>21.96</v>
      </c>
    </row>
    <row r="3741" spans="1:6" x14ac:dyDescent="0.25">
      <c r="A3741">
        <v>22617</v>
      </c>
      <c r="B3741">
        <v>51</v>
      </c>
      <c r="C3741">
        <v>40.4</v>
      </c>
      <c r="D3741">
        <v>3</v>
      </c>
      <c r="E3741">
        <v>0</v>
      </c>
      <c r="F3741" s="5">
        <f>DetailTicketJuilletAout2021[[#This Row],[Qte]]*(DetailTicketJuilletAout2021[[#This Row],[PrixUnit]]*(1-DetailTicketJuilletAout2021[[#This Row],[Remise%]]))</f>
        <v>121.19999999999999</v>
      </c>
    </row>
    <row r="3742" spans="1:6" x14ac:dyDescent="0.25">
      <c r="A3742">
        <v>22617</v>
      </c>
      <c r="B3742">
        <v>56</v>
      </c>
      <c r="C3742">
        <v>28.97</v>
      </c>
      <c r="D3742">
        <v>4</v>
      </c>
      <c r="E3742">
        <v>0</v>
      </c>
      <c r="F3742" s="5">
        <f>DetailTicketJuilletAout2021[[#This Row],[Qte]]*(DetailTicketJuilletAout2021[[#This Row],[PrixUnit]]*(1-DetailTicketJuilletAout2021[[#This Row],[Remise%]]))</f>
        <v>115.88</v>
      </c>
    </row>
    <row r="3743" spans="1:6" x14ac:dyDescent="0.25">
      <c r="A3743">
        <v>22618</v>
      </c>
      <c r="B3743">
        <v>31</v>
      </c>
      <c r="C3743">
        <v>9.4499999999999993</v>
      </c>
      <c r="D3743">
        <v>4</v>
      </c>
      <c r="E3743">
        <v>0.1</v>
      </c>
      <c r="F3743" s="5">
        <f>DetailTicketJuilletAout2021[[#This Row],[Qte]]*(DetailTicketJuilletAout2021[[#This Row],[PrixUnit]]*(1-DetailTicketJuilletAout2021[[#This Row],[Remise%]]))</f>
        <v>34.019999999999996</v>
      </c>
    </row>
    <row r="3744" spans="1:6" x14ac:dyDescent="0.25">
      <c r="A3744">
        <v>22618</v>
      </c>
      <c r="B3744">
        <v>72</v>
      </c>
      <c r="C3744">
        <v>26.53</v>
      </c>
      <c r="D3744">
        <v>3</v>
      </c>
      <c r="E3744">
        <v>0.1</v>
      </c>
      <c r="F3744" s="5">
        <f>DetailTicketJuilletAout2021[[#This Row],[Qte]]*(DetailTicketJuilletAout2021[[#This Row],[PrixUnit]]*(1-DetailTicketJuilletAout2021[[#This Row],[Remise%]]))</f>
        <v>71.631</v>
      </c>
    </row>
    <row r="3745" spans="1:6" x14ac:dyDescent="0.25">
      <c r="A3745">
        <v>22618</v>
      </c>
      <c r="B3745">
        <v>77</v>
      </c>
      <c r="C3745">
        <v>9.91</v>
      </c>
      <c r="D3745">
        <v>3</v>
      </c>
      <c r="E3745">
        <v>0</v>
      </c>
      <c r="F3745" s="5">
        <f>DetailTicketJuilletAout2021[[#This Row],[Qte]]*(DetailTicketJuilletAout2021[[#This Row],[PrixUnit]]*(1-DetailTicketJuilletAout2021[[#This Row],[Remise%]]))</f>
        <v>29.73</v>
      </c>
    </row>
    <row r="3746" spans="1:6" x14ac:dyDescent="0.25">
      <c r="A3746">
        <v>22619</v>
      </c>
      <c r="B3746">
        <v>2</v>
      </c>
      <c r="C3746">
        <v>14.48</v>
      </c>
      <c r="D3746">
        <v>1</v>
      </c>
      <c r="E3746">
        <v>0</v>
      </c>
      <c r="F3746" s="5">
        <f>DetailTicketJuilletAout2021[[#This Row],[Qte]]*(DetailTicketJuilletAout2021[[#This Row],[PrixUnit]]*(1-DetailTicketJuilletAout2021[[#This Row],[Remise%]]))</f>
        <v>14.48</v>
      </c>
    </row>
    <row r="3747" spans="1:6" x14ac:dyDescent="0.25">
      <c r="A3747">
        <v>22619</v>
      </c>
      <c r="B3747">
        <v>10</v>
      </c>
      <c r="C3747">
        <v>23.63</v>
      </c>
      <c r="D3747">
        <v>3</v>
      </c>
      <c r="E3747">
        <v>0.1</v>
      </c>
      <c r="F3747" s="5">
        <f>DetailTicketJuilletAout2021[[#This Row],[Qte]]*(DetailTicketJuilletAout2021[[#This Row],[PrixUnit]]*(1-DetailTicketJuilletAout2021[[#This Row],[Remise%]]))</f>
        <v>63.801000000000002</v>
      </c>
    </row>
    <row r="3748" spans="1:6" x14ac:dyDescent="0.25">
      <c r="A3748">
        <v>22619</v>
      </c>
      <c r="B3748">
        <v>28</v>
      </c>
      <c r="C3748">
        <v>34.76</v>
      </c>
      <c r="D3748">
        <v>3</v>
      </c>
      <c r="E3748">
        <v>0.1</v>
      </c>
      <c r="F3748" s="5">
        <f>DetailTicketJuilletAout2021[[#This Row],[Qte]]*(DetailTicketJuilletAout2021[[#This Row],[PrixUnit]]*(1-DetailTicketJuilletAout2021[[#This Row],[Remise%]]))</f>
        <v>93.852000000000004</v>
      </c>
    </row>
    <row r="3749" spans="1:6" x14ac:dyDescent="0.25">
      <c r="A3749">
        <v>22619</v>
      </c>
      <c r="B3749">
        <v>44</v>
      </c>
      <c r="C3749">
        <v>14.83</v>
      </c>
      <c r="D3749">
        <v>4</v>
      </c>
      <c r="E3749">
        <v>0</v>
      </c>
      <c r="F3749" s="5">
        <f>DetailTicketJuilletAout2021[[#This Row],[Qte]]*(DetailTicketJuilletAout2021[[#This Row],[PrixUnit]]*(1-DetailTicketJuilletAout2021[[#This Row],[Remise%]]))</f>
        <v>59.32</v>
      </c>
    </row>
    <row r="3750" spans="1:6" x14ac:dyDescent="0.25">
      <c r="A3750">
        <v>22619</v>
      </c>
      <c r="B3750">
        <v>46</v>
      </c>
      <c r="C3750">
        <v>9.15</v>
      </c>
      <c r="D3750">
        <v>1</v>
      </c>
      <c r="E3750">
        <v>0</v>
      </c>
      <c r="F3750" s="5">
        <f>DetailTicketJuilletAout2021[[#This Row],[Qte]]*(DetailTicketJuilletAout2021[[#This Row],[PrixUnit]]*(1-DetailTicketJuilletAout2021[[#This Row],[Remise%]]))</f>
        <v>9.15</v>
      </c>
    </row>
    <row r="3751" spans="1:6" x14ac:dyDescent="0.25">
      <c r="A3751">
        <v>22619</v>
      </c>
      <c r="B3751">
        <v>70</v>
      </c>
      <c r="C3751">
        <v>11.43</v>
      </c>
      <c r="D3751">
        <v>1</v>
      </c>
      <c r="E3751">
        <v>0</v>
      </c>
      <c r="F3751" s="5">
        <f>DetailTicketJuilletAout2021[[#This Row],[Qte]]*(DetailTicketJuilletAout2021[[#This Row],[PrixUnit]]*(1-DetailTicketJuilletAout2021[[#This Row],[Remise%]]))</f>
        <v>11.43</v>
      </c>
    </row>
    <row r="3752" spans="1:6" x14ac:dyDescent="0.25">
      <c r="A3752">
        <v>22619</v>
      </c>
      <c r="B3752">
        <v>75</v>
      </c>
      <c r="C3752">
        <v>5.95</v>
      </c>
      <c r="D3752">
        <v>4</v>
      </c>
      <c r="E3752">
        <v>0</v>
      </c>
      <c r="F3752" s="5">
        <f>DetailTicketJuilletAout2021[[#This Row],[Qte]]*(DetailTicketJuilletAout2021[[#This Row],[PrixUnit]]*(1-DetailTicketJuilletAout2021[[#This Row],[Remise%]]))</f>
        <v>23.8</v>
      </c>
    </row>
    <row r="3753" spans="1:6" x14ac:dyDescent="0.25">
      <c r="A3753">
        <v>22619</v>
      </c>
      <c r="B3753">
        <v>78</v>
      </c>
      <c r="C3753">
        <v>16.77</v>
      </c>
      <c r="D3753">
        <v>3</v>
      </c>
      <c r="E3753">
        <v>0</v>
      </c>
      <c r="F3753" s="5">
        <f>DetailTicketJuilletAout2021[[#This Row],[Qte]]*(DetailTicketJuilletAout2021[[#This Row],[PrixUnit]]*(1-DetailTicketJuilletAout2021[[#This Row],[Remise%]]))</f>
        <v>50.31</v>
      </c>
    </row>
    <row r="3754" spans="1:6" x14ac:dyDescent="0.25">
      <c r="A3754">
        <v>22619</v>
      </c>
      <c r="B3754">
        <v>82</v>
      </c>
      <c r="C3754">
        <v>6.59</v>
      </c>
      <c r="D3754">
        <v>1</v>
      </c>
      <c r="E3754">
        <v>0</v>
      </c>
      <c r="F3754" s="5">
        <f>DetailTicketJuilletAout2021[[#This Row],[Qte]]*(DetailTicketJuilletAout2021[[#This Row],[PrixUnit]]*(1-DetailTicketJuilletAout2021[[#This Row],[Remise%]]))</f>
        <v>6.59</v>
      </c>
    </row>
    <row r="3755" spans="1:6" x14ac:dyDescent="0.25">
      <c r="A3755">
        <v>22619</v>
      </c>
      <c r="B3755">
        <v>598</v>
      </c>
      <c r="C3755">
        <v>7.24</v>
      </c>
      <c r="D3755">
        <v>1</v>
      </c>
      <c r="E3755">
        <v>0</v>
      </c>
      <c r="F3755" s="5">
        <f>DetailTicketJuilletAout2021[[#This Row],[Qte]]*(DetailTicketJuilletAout2021[[#This Row],[PrixUnit]]*(1-DetailTicketJuilletAout2021[[#This Row],[Remise%]]))</f>
        <v>7.24</v>
      </c>
    </row>
    <row r="3756" spans="1:6" x14ac:dyDescent="0.25">
      <c r="A3756">
        <v>22620</v>
      </c>
      <c r="B3756">
        <v>11</v>
      </c>
      <c r="C3756">
        <v>16.010000000000002</v>
      </c>
      <c r="D3756">
        <v>4</v>
      </c>
      <c r="E3756">
        <v>0</v>
      </c>
      <c r="F3756" s="5">
        <f>DetailTicketJuilletAout2021[[#This Row],[Qte]]*(DetailTicketJuilletAout2021[[#This Row],[PrixUnit]]*(1-DetailTicketJuilletAout2021[[#This Row],[Remise%]]))</f>
        <v>64.040000000000006</v>
      </c>
    </row>
    <row r="3757" spans="1:6" x14ac:dyDescent="0.25">
      <c r="A3757">
        <v>22620</v>
      </c>
      <c r="B3757">
        <v>13</v>
      </c>
      <c r="C3757">
        <v>4.57</v>
      </c>
      <c r="D3757">
        <v>4</v>
      </c>
      <c r="E3757">
        <v>0</v>
      </c>
      <c r="F3757" s="5">
        <f>DetailTicketJuilletAout2021[[#This Row],[Qte]]*(DetailTicketJuilletAout2021[[#This Row],[PrixUnit]]*(1-DetailTicketJuilletAout2021[[#This Row],[Remise%]]))</f>
        <v>18.28</v>
      </c>
    </row>
    <row r="3758" spans="1:6" x14ac:dyDescent="0.25">
      <c r="A3758">
        <v>22620</v>
      </c>
      <c r="B3758">
        <v>19</v>
      </c>
      <c r="C3758">
        <v>7.01</v>
      </c>
      <c r="D3758">
        <v>4</v>
      </c>
      <c r="E3758">
        <v>0</v>
      </c>
      <c r="F3758" s="5">
        <f>DetailTicketJuilletAout2021[[#This Row],[Qte]]*(DetailTicketJuilletAout2021[[#This Row],[PrixUnit]]*(1-DetailTicketJuilletAout2021[[#This Row],[Remise%]]))</f>
        <v>28.04</v>
      </c>
    </row>
    <row r="3759" spans="1:6" x14ac:dyDescent="0.25">
      <c r="A3759">
        <v>22620</v>
      </c>
      <c r="B3759">
        <v>72</v>
      </c>
      <c r="C3759">
        <v>26.53</v>
      </c>
      <c r="D3759">
        <v>4</v>
      </c>
      <c r="E3759">
        <v>0</v>
      </c>
      <c r="F3759" s="5">
        <f>DetailTicketJuilletAout2021[[#This Row],[Qte]]*(DetailTicketJuilletAout2021[[#This Row],[PrixUnit]]*(1-DetailTicketJuilletAout2021[[#This Row],[Remise%]]))</f>
        <v>106.12</v>
      </c>
    </row>
    <row r="3760" spans="1:6" x14ac:dyDescent="0.25">
      <c r="A3760">
        <v>22621</v>
      </c>
      <c r="B3760">
        <v>28</v>
      </c>
      <c r="C3760">
        <v>34.76</v>
      </c>
      <c r="D3760">
        <v>4</v>
      </c>
      <c r="E3760">
        <v>0.15</v>
      </c>
      <c r="F3760" s="5">
        <f>DetailTicketJuilletAout2021[[#This Row],[Qte]]*(DetailTicketJuilletAout2021[[#This Row],[PrixUnit]]*(1-DetailTicketJuilletAout2021[[#This Row],[Remise%]]))</f>
        <v>118.18399999999998</v>
      </c>
    </row>
    <row r="3761" spans="1:6" x14ac:dyDescent="0.25">
      <c r="A3761">
        <v>22621</v>
      </c>
      <c r="B3761">
        <v>43</v>
      </c>
      <c r="C3761">
        <v>35.06</v>
      </c>
      <c r="D3761">
        <v>3</v>
      </c>
      <c r="E3761">
        <v>0.15</v>
      </c>
      <c r="F3761" s="5">
        <f>DetailTicketJuilletAout2021[[#This Row],[Qte]]*(DetailTicketJuilletAout2021[[#This Row],[PrixUnit]]*(1-DetailTicketJuilletAout2021[[#This Row],[Remise%]]))</f>
        <v>89.403000000000006</v>
      </c>
    </row>
    <row r="3762" spans="1:6" x14ac:dyDescent="0.25">
      <c r="A3762">
        <v>22621</v>
      </c>
      <c r="B3762">
        <v>77</v>
      </c>
      <c r="C3762">
        <v>9.91</v>
      </c>
      <c r="D3762">
        <v>3</v>
      </c>
      <c r="E3762">
        <v>0.15</v>
      </c>
      <c r="F3762" s="5">
        <f>DetailTicketJuilletAout2021[[#This Row],[Qte]]*(DetailTicketJuilletAout2021[[#This Row],[PrixUnit]]*(1-DetailTicketJuilletAout2021[[#This Row],[Remise%]]))</f>
        <v>25.270500000000002</v>
      </c>
    </row>
    <row r="3763" spans="1:6" x14ac:dyDescent="0.25">
      <c r="A3763">
        <v>22622</v>
      </c>
      <c r="B3763">
        <v>27</v>
      </c>
      <c r="C3763">
        <v>21.72</v>
      </c>
      <c r="D3763">
        <v>3</v>
      </c>
      <c r="E3763">
        <v>0</v>
      </c>
      <c r="F3763" s="5">
        <f>DetailTicketJuilletAout2021[[#This Row],[Qte]]*(DetailTicketJuilletAout2021[[#This Row],[PrixUnit]]*(1-DetailTicketJuilletAout2021[[#This Row],[Remise%]]))</f>
        <v>65.16</v>
      </c>
    </row>
    <row r="3764" spans="1:6" x14ac:dyDescent="0.25">
      <c r="A3764">
        <v>22622</v>
      </c>
      <c r="B3764">
        <v>38</v>
      </c>
      <c r="C3764">
        <v>26.53</v>
      </c>
      <c r="D3764">
        <v>4</v>
      </c>
      <c r="E3764">
        <v>0</v>
      </c>
      <c r="F3764" s="5">
        <f>DetailTicketJuilletAout2021[[#This Row],[Qte]]*(DetailTicketJuilletAout2021[[#This Row],[PrixUnit]]*(1-DetailTicketJuilletAout2021[[#This Row],[Remise%]]))</f>
        <v>106.12</v>
      </c>
    </row>
    <row r="3765" spans="1:6" x14ac:dyDescent="0.25">
      <c r="A3765">
        <v>22623</v>
      </c>
      <c r="B3765">
        <v>1</v>
      </c>
      <c r="C3765">
        <v>13.72</v>
      </c>
      <c r="D3765">
        <v>3</v>
      </c>
      <c r="E3765">
        <v>0.15</v>
      </c>
      <c r="F3765" s="5">
        <f>DetailTicketJuilletAout2021[[#This Row],[Qte]]*(DetailTicketJuilletAout2021[[#This Row],[PrixUnit]]*(1-DetailTicketJuilletAout2021[[#This Row],[Remise%]]))</f>
        <v>34.986000000000004</v>
      </c>
    </row>
    <row r="3766" spans="1:6" x14ac:dyDescent="0.25">
      <c r="A3766">
        <v>22623</v>
      </c>
      <c r="B3766">
        <v>13</v>
      </c>
      <c r="C3766">
        <v>4.57</v>
      </c>
      <c r="D3766">
        <v>3</v>
      </c>
      <c r="E3766">
        <v>0</v>
      </c>
      <c r="F3766" s="5">
        <f>DetailTicketJuilletAout2021[[#This Row],[Qte]]*(DetailTicketJuilletAout2021[[#This Row],[PrixUnit]]*(1-DetailTicketJuilletAout2021[[#This Row],[Remise%]]))</f>
        <v>13.71</v>
      </c>
    </row>
    <row r="3767" spans="1:6" x14ac:dyDescent="0.25">
      <c r="A3767">
        <v>22623</v>
      </c>
      <c r="B3767">
        <v>56</v>
      </c>
      <c r="C3767">
        <v>28.97</v>
      </c>
      <c r="D3767">
        <v>2</v>
      </c>
      <c r="E3767">
        <v>0.15</v>
      </c>
      <c r="F3767" s="5">
        <f>DetailTicketJuilletAout2021[[#This Row],[Qte]]*(DetailTicketJuilletAout2021[[#This Row],[PrixUnit]]*(1-DetailTicketJuilletAout2021[[#This Row],[Remise%]]))</f>
        <v>49.248999999999995</v>
      </c>
    </row>
    <row r="3768" spans="1:6" x14ac:dyDescent="0.25">
      <c r="A3768">
        <v>22624</v>
      </c>
      <c r="B3768">
        <v>4</v>
      </c>
      <c r="C3768">
        <v>16.77</v>
      </c>
      <c r="D3768">
        <v>2</v>
      </c>
      <c r="E3768">
        <v>0.25</v>
      </c>
      <c r="F3768" s="5">
        <f>DetailTicketJuilletAout2021[[#This Row],[Qte]]*(DetailTicketJuilletAout2021[[#This Row],[PrixUnit]]*(1-DetailTicketJuilletAout2021[[#This Row],[Remise%]]))</f>
        <v>25.155000000000001</v>
      </c>
    </row>
    <row r="3769" spans="1:6" x14ac:dyDescent="0.25">
      <c r="A3769">
        <v>22624</v>
      </c>
      <c r="B3769">
        <v>24</v>
      </c>
      <c r="C3769">
        <v>3.35</v>
      </c>
      <c r="D3769">
        <v>2</v>
      </c>
      <c r="E3769">
        <v>0.25</v>
      </c>
      <c r="F3769" s="5">
        <f>DetailTicketJuilletAout2021[[#This Row],[Qte]]*(DetailTicketJuilletAout2021[[#This Row],[PrixUnit]]*(1-DetailTicketJuilletAout2021[[#This Row],[Remise%]]))</f>
        <v>5.0250000000000004</v>
      </c>
    </row>
    <row r="3770" spans="1:6" x14ac:dyDescent="0.25">
      <c r="A3770">
        <v>22624</v>
      </c>
      <c r="B3770">
        <v>77</v>
      </c>
      <c r="C3770">
        <v>9.91</v>
      </c>
      <c r="D3770">
        <v>2</v>
      </c>
      <c r="E3770">
        <v>0</v>
      </c>
      <c r="F3770" s="5">
        <f>DetailTicketJuilletAout2021[[#This Row],[Qte]]*(DetailTicketJuilletAout2021[[#This Row],[PrixUnit]]*(1-DetailTicketJuilletAout2021[[#This Row],[Remise%]]))</f>
        <v>19.82</v>
      </c>
    </row>
    <row r="3771" spans="1:6" x14ac:dyDescent="0.25">
      <c r="A3771">
        <v>22625</v>
      </c>
      <c r="B3771">
        <v>2</v>
      </c>
      <c r="C3771">
        <v>14.48</v>
      </c>
      <c r="D3771">
        <v>2</v>
      </c>
      <c r="E3771">
        <v>0.2</v>
      </c>
      <c r="F3771" s="5">
        <f>DetailTicketJuilletAout2021[[#This Row],[Qte]]*(DetailTicketJuilletAout2021[[#This Row],[PrixUnit]]*(1-DetailTicketJuilletAout2021[[#This Row],[Remise%]]))</f>
        <v>23.168000000000003</v>
      </c>
    </row>
    <row r="3772" spans="1:6" x14ac:dyDescent="0.25">
      <c r="A3772">
        <v>22625</v>
      </c>
      <c r="B3772">
        <v>3</v>
      </c>
      <c r="C3772">
        <v>7.62</v>
      </c>
      <c r="D3772">
        <v>3</v>
      </c>
      <c r="E3772">
        <v>0</v>
      </c>
      <c r="F3772" s="5">
        <f>DetailTicketJuilletAout2021[[#This Row],[Qte]]*(DetailTicketJuilletAout2021[[#This Row],[PrixUnit]]*(1-DetailTicketJuilletAout2021[[#This Row],[Remise%]]))</f>
        <v>22.86</v>
      </c>
    </row>
    <row r="3773" spans="1:6" x14ac:dyDescent="0.25">
      <c r="A3773">
        <v>22625</v>
      </c>
      <c r="B3773">
        <v>4</v>
      </c>
      <c r="C3773">
        <v>16.77</v>
      </c>
      <c r="D3773">
        <v>2</v>
      </c>
      <c r="E3773">
        <v>0</v>
      </c>
      <c r="F3773" s="5">
        <f>DetailTicketJuilletAout2021[[#This Row],[Qte]]*(DetailTicketJuilletAout2021[[#This Row],[PrixUnit]]*(1-DetailTicketJuilletAout2021[[#This Row],[Remise%]]))</f>
        <v>33.54</v>
      </c>
    </row>
    <row r="3774" spans="1:6" x14ac:dyDescent="0.25">
      <c r="A3774">
        <v>22625</v>
      </c>
      <c r="B3774">
        <v>6</v>
      </c>
      <c r="C3774">
        <v>19.059999999999999</v>
      </c>
      <c r="D3774">
        <v>2</v>
      </c>
      <c r="E3774">
        <v>0.02</v>
      </c>
      <c r="F3774" s="5">
        <f>DetailTicketJuilletAout2021[[#This Row],[Qte]]*(DetailTicketJuilletAout2021[[#This Row],[PrixUnit]]*(1-DetailTicketJuilletAout2021[[#This Row],[Remise%]]))</f>
        <v>37.357599999999998</v>
      </c>
    </row>
    <row r="3775" spans="1:6" x14ac:dyDescent="0.25">
      <c r="A3775">
        <v>22625</v>
      </c>
      <c r="B3775">
        <v>7</v>
      </c>
      <c r="C3775">
        <v>22.87</v>
      </c>
      <c r="D3775">
        <v>2</v>
      </c>
      <c r="E3775">
        <v>0.05</v>
      </c>
      <c r="F3775" s="5">
        <f>DetailTicketJuilletAout2021[[#This Row],[Qte]]*(DetailTicketJuilletAout2021[[#This Row],[PrixUnit]]*(1-DetailTicketJuilletAout2021[[#This Row],[Remise%]]))</f>
        <v>43.453000000000003</v>
      </c>
    </row>
    <row r="3776" spans="1:6" x14ac:dyDescent="0.25">
      <c r="A3776">
        <v>22625</v>
      </c>
      <c r="B3776">
        <v>8</v>
      </c>
      <c r="C3776">
        <v>30.49</v>
      </c>
      <c r="D3776">
        <v>3</v>
      </c>
      <c r="E3776">
        <v>0.1</v>
      </c>
      <c r="F3776" s="5">
        <f>DetailTicketJuilletAout2021[[#This Row],[Qte]]*(DetailTicketJuilletAout2021[[#This Row],[PrixUnit]]*(1-DetailTicketJuilletAout2021[[#This Row],[Remise%]]))</f>
        <v>82.322999999999993</v>
      </c>
    </row>
    <row r="3777" spans="1:6" x14ac:dyDescent="0.25">
      <c r="A3777">
        <v>22625</v>
      </c>
      <c r="B3777">
        <v>10</v>
      </c>
      <c r="C3777">
        <v>23.63</v>
      </c>
      <c r="D3777">
        <v>2</v>
      </c>
      <c r="E3777">
        <v>0</v>
      </c>
      <c r="F3777" s="5">
        <f>DetailTicketJuilletAout2021[[#This Row],[Qte]]*(DetailTicketJuilletAout2021[[#This Row],[PrixUnit]]*(1-DetailTicketJuilletAout2021[[#This Row],[Remise%]]))</f>
        <v>47.26</v>
      </c>
    </row>
    <row r="3778" spans="1:6" x14ac:dyDescent="0.25">
      <c r="A3778">
        <v>22625</v>
      </c>
      <c r="B3778">
        <v>12</v>
      </c>
      <c r="C3778">
        <v>28.97</v>
      </c>
      <c r="D3778">
        <v>3</v>
      </c>
      <c r="E3778">
        <v>0.05</v>
      </c>
      <c r="F3778" s="5">
        <f>DetailTicketJuilletAout2021[[#This Row],[Qte]]*(DetailTicketJuilletAout2021[[#This Row],[PrixUnit]]*(1-DetailTicketJuilletAout2021[[#This Row],[Remise%]]))</f>
        <v>82.564499999999981</v>
      </c>
    </row>
    <row r="3779" spans="1:6" x14ac:dyDescent="0.25">
      <c r="A3779">
        <v>22625</v>
      </c>
      <c r="B3779">
        <v>13</v>
      </c>
      <c r="C3779">
        <v>4.57</v>
      </c>
      <c r="D3779">
        <v>3</v>
      </c>
      <c r="E3779">
        <v>0</v>
      </c>
      <c r="F3779" s="5">
        <f>DetailTicketJuilletAout2021[[#This Row],[Qte]]*(DetailTicketJuilletAout2021[[#This Row],[PrixUnit]]*(1-DetailTicketJuilletAout2021[[#This Row],[Remise%]]))</f>
        <v>13.71</v>
      </c>
    </row>
    <row r="3780" spans="1:6" x14ac:dyDescent="0.25">
      <c r="A3780">
        <v>22625</v>
      </c>
      <c r="B3780">
        <v>14</v>
      </c>
      <c r="C3780">
        <v>17.68</v>
      </c>
      <c r="D3780">
        <v>2</v>
      </c>
      <c r="E3780">
        <v>0.03</v>
      </c>
      <c r="F3780" s="5">
        <f>DetailTicketJuilletAout2021[[#This Row],[Qte]]*(DetailTicketJuilletAout2021[[#This Row],[PrixUnit]]*(1-DetailTicketJuilletAout2021[[#This Row],[Remise%]]))</f>
        <v>34.299199999999999</v>
      </c>
    </row>
    <row r="3781" spans="1:6" x14ac:dyDescent="0.25">
      <c r="A3781">
        <v>22625</v>
      </c>
      <c r="B3781">
        <v>16</v>
      </c>
      <c r="C3781">
        <v>13.26</v>
      </c>
      <c r="D3781">
        <v>3</v>
      </c>
      <c r="E3781">
        <v>0.03</v>
      </c>
      <c r="F3781" s="5">
        <f>DetailTicketJuilletAout2021[[#This Row],[Qte]]*(DetailTicketJuilletAout2021[[#This Row],[PrixUnit]]*(1-DetailTicketJuilletAout2021[[#This Row],[Remise%]]))</f>
        <v>38.586599999999997</v>
      </c>
    </row>
    <row r="3782" spans="1:6" x14ac:dyDescent="0.25">
      <c r="A3782">
        <v>22625</v>
      </c>
      <c r="B3782">
        <v>20</v>
      </c>
      <c r="C3782">
        <v>61.74</v>
      </c>
      <c r="D3782">
        <v>2</v>
      </c>
      <c r="E3782">
        <v>0.04</v>
      </c>
      <c r="F3782" s="5">
        <f>DetailTicketJuilletAout2021[[#This Row],[Qte]]*(DetailTicketJuilletAout2021[[#This Row],[PrixUnit]]*(1-DetailTicketJuilletAout2021[[#This Row],[Remise%]]))</f>
        <v>118.5408</v>
      </c>
    </row>
    <row r="3783" spans="1:6" x14ac:dyDescent="0.25">
      <c r="A3783">
        <v>22625</v>
      </c>
      <c r="B3783">
        <v>23</v>
      </c>
      <c r="C3783">
        <v>6.86</v>
      </c>
      <c r="D3783">
        <v>3</v>
      </c>
      <c r="E3783">
        <v>0</v>
      </c>
      <c r="F3783" s="5">
        <f>DetailTicketJuilletAout2021[[#This Row],[Qte]]*(DetailTicketJuilletAout2021[[#This Row],[PrixUnit]]*(1-DetailTicketJuilletAout2021[[#This Row],[Remise%]]))</f>
        <v>20.580000000000002</v>
      </c>
    </row>
    <row r="3784" spans="1:6" x14ac:dyDescent="0.25">
      <c r="A3784">
        <v>22625</v>
      </c>
      <c r="B3784">
        <v>32</v>
      </c>
      <c r="C3784">
        <v>24.39</v>
      </c>
      <c r="D3784">
        <v>2</v>
      </c>
      <c r="E3784">
        <v>0</v>
      </c>
      <c r="F3784" s="5">
        <f>DetailTicketJuilletAout2021[[#This Row],[Qte]]*(DetailTicketJuilletAout2021[[#This Row],[PrixUnit]]*(1-DetailTicketJuilletAout2021[[#This Row],[Remise%]]))</f>
        <v>48.78</v>
      </c>
    </row>
    <row r="3785" spans="1:6" x14ac:dyDescent="0.25">
      <c r="A3785">
        <v>22625</v>
      </c>
      <c r="B3785">
        <v>39</v>
      </c>
      <c r="C3785">
        <v>13.72</v>
      </c>
      <c r="D3785">
        <v>3</v>
      </c>
      <c r="E3785">
        <v>0.05</v>
      </c>
      <c r="F3785" s="5">
        <f>DetailTicketJuilletAout2021[[#This Row],[Qte]]*(DetailTicketJuilletAout2021[[#This Row],[PrixUnit]]*(1-DetailTicketJuilletAout2021[[#This Row],[Remise%]]))</f>
        <v>39.102000000000004</v>
      </c>
    </row>
    <row r="3786" spans="1:6" x14ac:dyDescent="0.25">
      <c r="A3786">
        <v>22625</v>
      </c>
      <c r="B3786">
        <v>41</v>
      </c>
      <c r="C3786">
        <v>7.32</v>
      </c>
      <c r="D3786">
        <v>3</v>
      </c>
      <c r="E3786">
        <v>0</v>
      </c>
      <c r="F3786" s="5">
        <f>DetailTicketJuilletAout2021[[#This Row],[Qte]]*(DetailTicketJuilletAout2021[[#This Row],[PrixUnit]]*(1-DetailTicketJuilletAout2021[[#This Row],[Remise%]]))</f>
        <v>21.96</v>
      </c>
    </row>
    <row r="3787" spans="1:6" x14ac:dyDescent="0.25">
      <c r="A3787">
        <v>22625</v>
      </c>
      <c r="B3787">
        <v>46</v>
      </c>
      <c r="C3787">
        <v>9.15</v>
      </c>
      <c r="D3787">
        <v>3</v>
      </c>
      <c r="E3787">
        <v>0.02</v>
      </c>
      <c r="F3787" s="5">
        <f>DetailTicketJuilletAout2021[[#This Row],[Qte]]*(DetailTicketJuilletAout2021[[#This Row],[PrixUnit]]*(1-DetailTicketJuilletAout2021[[#This Row],[Remise%]]))</f>
        <v>26.901000000000003</v>
      </c>
    </row>
    <row r="3788" spans="1:6" x14ac:dyDescent="0.25">
      <c r="A3788">
        <v>22625</v>
      </c>
      <c r="B3788">
        <v>52</v>
      </c>
      <c r="C3788">
        <v>5.34</v>
      </c>
      <c r="D3788">
        <v>3</v>
      </c>
      <c r="E3788">
        <v>0</v>
      </c>
      <c r="F3788" s="5">
        <f>DetailTicketJuilletAout2021[[#This Row],[Qte]]*(DetailTicketJuilletAout2021[[#This Row],[PrixUnit]]*(1-DetailTicketJuilletAout2021[[#This Row],[Remise%]]))</f>
        <v>16.02</v>
      </c>
    </row>
    <row r="3789" spans="1:6" x14ac:dyDescent="0.25">
      <c r="A3789">
        <v>22625</v>
      </c>
      <c r="B3789">
        <v>55</v>
      </c>
      <c r="C3789">
        <v>18.29</v>
      </c>
      <c r="D3789">
        <v>3</v>
      </c>
      <c r="E3789">
        <v>0</v>
      </c>
      <c r="F3789" s="5">
        <f>DetailTicketJuilletAout2021[[#This Row],[Qte]]*(DetailTicketJuilletAout2021[[#This Row],[PrixUnit]]*(1-DetailTicketJuilletAout2021[[#This Row],[Remise%]]))</f>
        <v>54.87</v>
      </c>
    </row>
    <row r="3790" spans="1:6" x14ac:dyDescent="0.25">
      <c r="A3790">
        <v>22625</v>
      </c>
      <c r="B3790">
        <v>60</v>
      </c>
      <c r="C3790">
        <v>25.92</v>
      </c>
      <c r="D3790">
        <v>3</v>
      </c>
      <c r="E3790">
        <v>0.06</v>
      </c>
      <c r="F3790" s="5">
        <f>DetailTicketJuilletAout2021[[#This Row],[Qte]]*(DetailTicketJuilletAout2021[[#This Row],[PrixUnit]]*(1-DetailTicketJuilletAout2021[[#This Row],[Remise%]]))</f>
        <v>73.094399999999993</v>
      </c>
    </row>
    <row r="3791" spans="1:6" x14ac:dyDescent="0.25">
      <c r="A3791">
        <v>22625</v>
      </c>
      <c r="B3791">
        <v>64</v>
      </c>
      <c r="C3791">
        <v>25.31</v>
      </c>
      <c r="D3791">
        <v>3</v>
      </c>
      <c r="E3791">
        <v>0.03</v>
      </c>
      <c r="F3791" s="5">
        <f>DetailTicketJuilletAout2021[[#This Row],[Qte]]*(DetailTicketJuilletAout2021[[#This Row],[PrixUnit]]*(1-DetailTicketJuilletAout2021[[#This Row],[Remise%]]))</f>
        <v>73.65209999999999</v>
      </c>
    </row>
    <row r="3792" spans="1:6" x14ac:dyDescent="0.25">
      <c r="A3792">
        <v>22625</v>
      </c>
      <c r="B3792">
        <v>66</v>
      </c>
      <c r="C3792">
        <v>12.96</v>
      </c>
      <c r="D3792">
        <v>2</v>
      </c>
      <c r="E3792">
        <v>0</v>
      </c>
      <c r="F3792" s="5">
        <f>DetailTicketJuilletAout2021[[#This Row],[Qte]]*(DetailTicketJuilletAout2021[[#This Row],[PrixUnit]]*(1-DetailTicketJuilletAout2021[[#This Row],[Remise%]]))</f>
        <v>25.92</v>
      </c>
    </row>
    <row r="3793" spans="1:6" x14ac:dyDescent="0.25">
      <c r="A3793">
        <v>22625</v>
      </c>
      <c r="B3793">
        <v>73</v>
      </c>
      <c r="C3793">
        <v>11.43</v>
      </c>
      <c r="D3793">
        <v>3</v>
      </c>
      <c r="E3793">
        <v>0.01</v>
      </c>
      <c r="F3793" s="5">
        <f>DetailTicketJuilletAout2021[[#This Row],[Qte]]*(DetailTicketJuilletAout2021[[#This Row],[PrixUnit]]*(1-DetailTicketJuilletAout2021[[#This Row],[Remise%]]))</f>
        <v>33.947099999999999</v>
      </c>
    </row>
    <row r="3794" spans="1:6" x14ac:dyDescent="0.25">
      <c r="A3794">
        <v>22625</v>
      </c>
      <c r="B3794">
        <v>75</v>
      </c>
      <c r="C3794">
        <v>5.95</v>
      </c>
      <c r="D3794">
        <v>3</v>
      </c>
      <c r="E3794">
        <v>0</v>
      </c>
      <c r="F3794" s="5">
        <f>DetailTicketJuilletAout2021[[#This Row],[Qte]]*(DetailTicketJuilletAout2021[[#This Row],[PrixUnit]]*(1-DetailTicketJuilletAout2021[[#This Row],[Remise%]]))</f>
        <v>17.850000000000001</v>
      </c>
    </row>
    <row r="3795" spans="1:6" x14ac:dyDescent="0.25">
      <c r="A3795">
        <v>22625</v>
      </c>
      <c r="B3795">
        <v>77</v>
      </c>
      <c r="C3795">
        <v>9.91</v>
      </c>
      <c r="D3795">
        <v>3</v>
      </c>
      <c r="E3795">
        <v>0</v>
      </c>
      <c r="F3795" s="5">
        <f>DetailTicketJuilletAout2021[[#This Row],[Qte]]*(DetailTicketJuilletAout2021[[#This Row],[PrixUnit]]*(1-DetailTicketJuilletAout2021[[#This Row],[Remise%]]))</f>
        <v>29.73</v>
      </c>
    </row>
    <row r="3796" spans="1:6" x14ac:dyDescent="0.25">
      <c r="A3796">
        <v>22626</v>
      </c>
      <c r="B3796">
        <v>6</v>
      </c>
      <c r="C3796">
        <v>19.059999999999999</v>
      </c>
      <c r="D3796">
        <v>2</v>
      </c>
      <c r="E3796">
        <v>0.25</v>
      </c>
      <c r="F3796" s="5">
        <f>DetailTicketJuilletAout2021[[#This Row],[Qte]]*(DetailTicketJuilletAout2021[[#This Row],[PrixUnit]]*(1-DetailTicketJuilletAout2021[[#This Row],[Remise%]]))</f>
        <v>28.589999999999996</v>
      </c>
    </row>
    <row r="3797" spans="1:6" x14ac:dyDescent="0.25">
      <c r="A3797">
        <v>22626</v>
      </c>
      <c r="B3797">
        <v>14</v>
      </c>
      <c r="C3797">
        <v>17.68</v>
      </c>
      <c r="D3797">
        <v>2</v>
      </c>
      <c r="E3797">
        <v>0.25</v>
      </c>
      <c r="F3797" s="5">
        <f>DetailTicketJuilletAout2021[[#This Row],[Qte]]*(DetailTicketJuilletAout2021[[#This Row],[PrixUnit]]*(1-DetailTicketJuilletAout2021[[#This Row],[Remise%]]))</f>
        <v>26.52</v>
      </c>
    </row>
    <row r="3798" spans="1:6" x14ac:dyDescent="0.25">
      <c r="A3798">
        <v>22626</v>
      </c>
      <c r="B3798">
        <v>19</v>
      </c>
      <c r="C3798">
        <v>7.01</v>
      </c>
      <c r="D3798">
        <v>3</v>
      </c>
      <c r="E3798">
        <v>0.25</v>
      </c>
      <c r="F3798" s="5">
        <f>DetailTicketJuilletAout2021[[#This Row],[Qte]]*(DetailTicketJuilletAout2021[[#This Row],[PrixUnit]]*(1-DetailTicketJuilletAout2021[[#This Row],[Remise%]]))</f>
        <v>15.772500000000001</v>
      </c>
    </row>
    <row r="3799" spans="1:6" x14ac:dyDescent="0.25">
      <c r="A3799">
        <v>22627</v>
      </c>
      <c r="B3799">
        <v>1</v>
      </c>
      <c r="C3799">
        <v>10.98</v>
      </c>
      <c r="D3799">
        <v>3</v>
      </c>
      <c r="E3799">
        <v>0.15</v>
      </c>
      <c r="F3799" s="5">
        <f>DetailTicketJuilletAout2021[[#This Row],[Qte]]*(DetailTicketJuilletAout2021[[#This Row],[PrixUnit]]*(1-DetailTicketJuilletAout2021[[#This Row],[Remise%]]))</f>
        <v>27.999000000000002</v>
      </c>
    </row>
    <row r="3800" spans="1:6" x14ac:dyDescent="0.25">
      <c r="A3800">
        <v>22627</v>
      </c>
      <c r="B3800">
        <v>2</v>
      </c>
      <c r="C3800">
        <v>14.48</v>
      </c>
      <c r="D3800">
        <v>1</v>
      </c>
      <c r="E3800">
        <v>0</v>
      </c>
      <c r="F3800" s="5">
        <f>DetailTicketJuilletAout2021[[#This Row],[Qte]]*(DetailTicketJuilletAout2021[[#This Row],[PrixUnit]]*(1-DetailTicketJuilletAout2021[[#This Row],[Remise%]]))</f>
        <v>14.48</v>
      </c>
    </row>
    <row r="3801" spans="1:6" x14ac:dyDescent="0.25">
      <c r="A3801">
        <v>22627</v>
      </c>
      <c r="B3801">
        <v>10</v>
      </c>
      <c r="C3801">
        <v>23.63</v>
      </c>
      <c r="D3801">
        <v>3</v>
      </c>
      <c r="E3801">
        <v>0</v>
      </c>
      <c r="F3801" s="5">
        <f>DetailTicketJuilletAout2021[[#This Row],[Qte]]*(DetailTicketJuilletAout2021[[#This Row],[PrixUnit]]*(1-DetailTicketJuilletAout2021[[#This Row],[Remise%]]))</f>
        <v>70.89</v>
      </c>
    </row>
    <row r="3802" spans="1:6" x14ac:dyDescent="0.25">
      <c r="A3802">
        <v>22627</v>
      </c>
      <c r="B3802">
        <v>44</v>
      </c>
      <c r="C3802">
        <v>14.83</v>
      </c>
      <c r="D3802">
        <v>3</v>
      </c>
      <c r="E3802">
        <v>0</v>
      </c>
      <c r="F3802" s="5">
        <f>DetailTicketJuilletAout2021[[#This Row],[Qte]]*(DetailTicketJuilletAout2021[[#This Row],[PrixUnit]]*(1-DetailTicketJuilletAout2021[[#This Row],[Remise%]]))</f>
        <v>44.49</v>
      </c>
    </row>
    <row r="3803" spans="1:6" x14ac:dyDescent="0.25">
      <c r="A3803">
        <v>22627</v>
      </c>
      <c r="B3803">
        <v>47</v>
      </c>
      <c r="C3803">
        <v>7.24</v>
      </c>
      <c r="D3803">
        <v>1</v>
      </c>
      <c r="E3803">
        <v>0</v>
      </c>
      <c r="F3803" s="5">
        <f>DetailTicketJuilletAout2021[[#This Row],[Qte]]*(DetailTicketJuilletAout2021[[#This Row],[PrixUnit]]*(1-DetailTicketJuilletAout2021[[#This Row],[Remise%]]))</f>
        <v>7.24</v>
      </c>
    </row>
    <row r="3804" spans="1:6" x14ac:dyDescent="0.25">
      <c r="A3804">
        <v>22627</v>
      </c>
      <c r="B3804">
        <v>64</v>
      </c>
      <c r="C3804">
        <v>20.28</v>
      </c>
      <c r="D3804">
        <v>2</v>
      </c>
      <c r="E3804">
        <v>0</v>
      </c>
      <c r="F3804" s="5">
        <f>DetailTicketJuilletAout2021[[#This Row],[Qte]]*(DetailTicketJuilletAout2021[[#This Row],[PrixUnit]]*(1-DetailTicketJuilletAout2021[[#This Row],[Remise%]]))</f>
        <v>40.56</v>
      </c>
    </row>
    <row r="3805" spans="1:6" x14ac:dyDescent="0.25">
      <c r="A3805">
        <v>22627</v>
      </c>
      <c r="B3805">
        <v>70</v>
      </c>
      <c r="C3805">
        <v>11.43</v>
      </c>
      <c r="D3805">
        <v>1</v>
      </c>
      <c r="E3805">
        <v>0</v>
      </c>
      <c r="F3805" s="5">
        <f>DetailTicketJuilletAout2021[[#This Row],[Qte]]*(DetailTicketJuilletAout2021[[#This Row],[PrixUnit]]*(1-DetailTicketJuilletAout2021[[#This Row],[Remise%]]))</f>
        <v>11.43</v>
      </c>
    </row>
    <row r="3806" spans="1:6" x14ac:dyDescent="0.25">
      <c r="A3806">
        <v>22627</v>
      </c>
      <c r="B3806">
        <v>74</v>
      </c>
      <c r="C3806">
        <v>6.1</v>
      </c>
      <c r="D3806">
        <v>2</v>
      </c>
      <c r="E3806">
        <v>0.15</v>
      </c>
      <c r="F3806" s="5">
        <f>DetailTicketJuilletAout2021[[#This Row],[Qte]]*(DetailTicketJuilletAout2021[[#This Row],[PrixUnit]]*(1-DetailTicketJuilletAout2021[[#This Row],[Remise%]]))</f>
        <v>10.37</v>
      </c>
    </row>
    <row r="3807" spans="1:6" x14ac:dyDescent="0.25">
      <c r="A3807">
        <v>22627</v>
      </c>
      <c r="B3807">
        <v>78</v>
      </c>
      <c r="C3807">
        <v>16.77</v>
      </c>
      <c r="D3807">
        <v>2</v>
      </c>
      <c r="E3807">
        <v>0</v>
      </c>
      <c r="F3807" s="5">
        <f>DetailTicketJuilletAout2021[[#This Row],[Qte]]*(DetailTicketJuilletAout2021[[#This Row],[PrixUnit]]*(1-DetailTicketJuilletAout2021[[#This Row],[Remise%]]))</f>
        <v>33.54</v>
      </c>
    </row>
    <row r="3808" spans="1:6" x14ac:dyDescent="0.25">
      <c r="A3808">
        <v>22628</v>
      </c>
      <c r="B3808">
        <v>2</v>
      </c>
      <c r="C3808">
        <v>14.48</v>
      </c>
      <c r="D3808">
        <v>3</v>
      </c>
      <c r="E3808">
        <v>0.15</v>
      </c>
      <c r="F3808" s="5">
        <f>DetailTicketJuilletAout2021[[#This Row],[Qte]]*(DetailTicketJuilletAout2021[[#This Row],[PrixUnit]]*(1-DetailTicketJuilletAout2021[[#This Row],[Remise%]]))</f>
        <v>36.923999999999999</v>
      </c>
    </row>
    <row r="3809" spans="1:6" x14ac:dyDescent="0.25">
      <c r="A3809">
        <v>22628</v>
      </c>
      <c r="B3809">
        <v>46</v>
      </c>
      <c r="C3809">
        <v>9.15</v>
      </c>
      <c r="D3809">
        <v>2</v>
      </c>
      <c r="E3809">
        <v>0.15</v>
      </c>
      <c r="F3809" s="5">
        <f>DetailTicketJuilletAout2021[[#This Row],[Qte]]*(DetailTicketJuilletAout2021[[#This Row],[PrixUnit]]*(1-DetailTicketJuilletAout2021[[#This Row],[Remise%]]))</f>
        <v>15.555</v>
      </c>
    </row>
    <row r="3810" spans="1:6" x14ac:dyDescent="0.25">
      <c r="A3810">
        <v>22628</v>
      </c>
      <c r="B3810">
        <v>76</v>
      </c>
      <c r="C3810">
        <v>13.72</v>
      </c>
      <c r="D3810">
        <v>3</v>
      </c>
      <c r="E3810">
        <v>0.15</v>
      </c>
      <c r="F3810" s="5">
        <f>DetailTicketJuilletAout2021[[#This Row],[Qte]]*(DetailTicketJuilletAout2021[[#This Row],[PrixUnit]]*(1-DetailTicketJuilletAout2021[[#This Row],[Remise%]]))</f>
        <v>34.986000000000004</v>
      </c>
    </row>
    <row r="3811" spans="1:6" x14ac:dyDescent="0.25">
      <c r="A3811">
        <v>22629</v>
      </c>
      <c r="B3811">
        <v>16</v>
      </c>
      <c r="C3811">
        <v>10.67</v>
      </c>
      <c r="D3811">
        <v>2</v>
      </c>
      <c r="E3811">
        <v>0.15</v>
      </c>
      <c r="F3811" s="5">
        <f>DetailTicketJuilletAout2021[[#This Row],[Qte]]*(DetailTicketJuilletAout2021[[#This Row],[PrixUnit]]*(1-DetailTicketJuilletAout2021[[#This Row],[Remise%]]))</f>
        <v>18.138999999999999</v>
      </c>
    </row>
    <row r="3812" spans="1:6" x14ac:dyDescent="0.25">
      <c r="A3812">
        <v>22629</v>
      </c>
      <c r="B3812">
        <v>48</v>
      </c>
      <c r="C3812">
        <v>7.77</v>
      </c>
      <c r="D3812">
        <v>3</v>
      </c>
      <c r="E3812">
        <v>0.15</v>
      </c>
      <c r="F3812" s="5">
        <f>DetailTicketJuilletAout2021[[#This Row],[Qte]]*(DetailTicketJuilletAout2021[[#This Row],[PrixUnit]]*(1-DetailTicketJuilletAout2021[[#This Row],[Remise%]]))</f>
        <v>19.813499999999998</v>
      </c>
    </row>
    <row r="3813" spans="1:6" x14ac:dyDescent="0.25">
      <c r="A3813">
        <v>22630</v>
      </c>
      <c r="B3813">
        <v>4</v>
      </c>
      <c r="C3813">
        <v>13.42</v>
      </c>
      <c r="D3813">
        <v>3</v>
      </c>
      <c r="E3813">
        <v>0.2</v>
      </c>
      <c r="F3813" s="5">
        <f>DetailTicketJuilletAout2021[[#This Row],[Qte]]*(DetailTicketJuilletAout2021[[#This Row],[PrixUnit]]*(1-DetailTicketJuilletAout2021[[#This Row],[Remise%]]))</f>
        <v>32.207999999999998</v>
      </c>
    </row>
    <row r="3814" spans="1:6" x14ac:dyDescent="0.25">
      <c r="A3814">
        <v>22630</v>
      </c>
      <c r="B3814">
        <v>43</v>
      </c>
      <c r="C3814">
        <v>28.05</v>
      </c>
      <c r="D3814">
        <v>3</v>
      </c>
      <c r="E3814">
        <v>0</v>
      </c>
      <c r="F3814" s="5">
        <f>DetailTicketJuilletAout2021[[#This Row],[Qte]]*(DetailTicketJuilletAout2021[[#This Row],[PrixUnit]]*(1-DetailTicketJuilletAout2021[[#This Row],[Remise%]]))</f>
        <v>84.15</v>
      </c>
    </row>
    <row r="3815" spans="1:6" x14ac:dyDescent="0.25">
      <c r="A3815">
        <v>22630</v>
      </c>
      <c r="B3815">
        <v>56</v>
      </c>
      <c r="C3815">
        <v>23.17</v>
      </c>
      <c r="D3815">
        <v>2</v>
      </c>
      <c r="E3815">
        <v>0.2</v>
      </c>
      <c r="F3815" s="5">
        <f>DetailTicketJuilletAout2021[[#This Row],[Qte]]*(DetailTicketJuilletAout2021[[#This Row],[PrixUnit]]*(1-DetailTicketJuilletAout2021[[#This Row],[Remise%]]))</f>
        <v>37.072000000000003</v>
      </c>
    </row>
    <row r="3816" spans="1:6" x14ac:dyDescent="0.25">
      <c r="A3816">
        <v>22630</v>
      </c>
      <c r="B3816">
        <v>60</v>
      </c>
      <c r="C3816">
        <v>20.73</v>
      </c>
      <c r="D3816">
        <v>2</v>
      </c>
      <c r="E3816">
        <v>0</v>
      </c>
      <c r="F3816" s="5">
        <f>DetailTicketJuilletAout2021[[#This Row],[Qte]]*(DetailTicketJuilletAout2021[[#This Row],[PrixUnit]]*(1-DetailTicketJuilletAout2021[[#This Row],[Remise%]]))</f>
        <v>41.46</v>
      </c>
    </row>
    <row r="3817" spans="1:6" x14ac:dyDescent="0.25">
      <c r="A3817">
        <v>22631</v>
      </c>
      <c r="B3817">
        <v>56</v>
      </c>
      <c r="C3817">
        <v>23.17</v>
      </c>
      <c r="D3817">
        <v>3</v>
      </c>
      <c r="E3817">
        <v>0</v>
      </c>
      <c r="F3817" s="5">
        <f>DetailTicketJuilletAout2021[[#This Row],[Qte]]*(DetailTicketJuilletAout2021[[#This Row],[PrixUnit]]*(1-DetailTicketJuilletAout2021[[#This Row],[Remise%]]))</f>
        <v>69.510000000000005</v>
      </c>
    </row>
    <row r="3818" spans="1:6" x14ac:dyDescent="0.25">
      <c r="A3818">
        <v>22631</v>
      </c>
      <c r="B3818">
        <v>72</v>
      </c>
      <c r="C3818">
        <v>21.19</v>
      </c>
      <c r="D3818">
        <v>2</v>
      </c>
      <c r="E3818">
        <v>0</v>
      </c>
      <c r="F3818" s="5">
        <f>DetailTicketJuilletAout2021[[#This Row],[Qte]]*(DetailTicketJuilletAout2021[[#This Row],[PrixUnit]]*(1-DetailTicketJuilletAout2021[[#This Row],[Remise%]]))</f>
        <v>42.38</v>
      </c>
    </row>
    <row r="3819" spans="1:6" x14ac:dyDescent="0.25">
      <c r="A3819">
        <v>22631</v>
      </c>
      <c r="B3819">
        <v>77</v>
      </c>
      <c r="C3819">
        <v>7.93</v>
      </c>
      <c r="D3819">
        <v>2</v>
      </c>
      <c r="E3819">
        <v>0</v>
      </c>
      <c r="F3819" s="5">
        <f>DetailTicketJuilletAout2021[[#This Row],[Qte]]*(DetailTicketJuilletAout2021[[#This Row],[PrixUnit]]*(1-DetailTicketJuilletAout2021[[#This Row],[Remise%]]))</f>
        <v>15.86</v>
      </c>
    </row>
    <row r="3820" spans="1:6" x14ac:dyDescent="0.25">
      <c r="A3820">
        <v>22632</v>
      </c>
      <c r="B3820">
        <v>17</v>
      </c>
      <c r="C3820">
        <v>23.78</v>
      </c>
      <c r="D3820">
        <v>3</v>
      </c>
      <c r="E3820">
        <v>0</v>
      </c>
      <c r="F3820" s="5">
        <f>DetailTicketJuilletAout2021[[#This Row],[Qte]]*(DetailTicketJuilletAout2021[[#This Row],[PrixUnit]]*(1-DetailTicketJuilletAout2021[[#This Row],[Remise%]]))</f>
        <v>71.34</v>
      </c>
    </row>
    <row r="3821" spans="1:6" x14ac:dyDescent="0.25">
      <c r="A3821">
        <v>22632</v>
      </c>
      <c r="B3821">
        <v>28</v>
      </c>
      <c r="C3821">
        <v>27.75</v>
      </c>
      <c r="D3821">
        <v>3</v>
      </c>
      <c r="E3821">
        <v>0</v>
      </c>
      <c r="F3821" s="5">
        <f>DetailTicketJuilletAout2021[[#This Row],[Qte]]*(DetailTicketJuilletAout2021[[#This Row],[PrixUnit]]*(1-DetailTicketJuilletAout2021[[#This Row],[Remise%]]))</f>
        <v>83.25</v>
      </c>
    </row>
    <row r="3822" spans="1:6" x14ac:dyDescent="0.25">
      <c r="A3822">
        <v>22632</v>
      </c>
      <c r="B3822">
        <v>76</v>
      </c>
      <c r="C3822">
        <v>10.98</v>
      </c>
      <c r="D3822">
        <v>2</v>
      </c>
      <c r="E3822">
        <v>0</v>
      </c>
      <c r="F3822" s="5">
        <f>DetailTicketJuilletAout2021[[#This Row],[Qte]]*(DetailTicketJuilletAout2021[[#This Row],[PrixUnit]]*(1-DetailTicketJuilletAout2021[[#This Row],[Remise%]]))</f>
        <v>21.96</v>
      </c>
    </row>
    <row r="3823" spans="1:6" x14ac:dyDescent="0.25">
      <c r="A3823">
        <v>22633</v>
      </c>
      <c r="B3823">
        <v>19</v>
      </c>
      <c r="C3823">
        <v>5.49</v>
      </c>
      <c r="D3823">
        <v>2</v>
      </c>
      <c r="E3823">
        <v>0</v>
      </c>
      <c r="F3823" s="5">
        <f>DetailTicketJuilletAout2021[[#This Row],[Qte]]*(DetailTicketJuilletAout2021[[#This Row],[PrixUnit]]*(1-DetailTicketJuilletAout2021[[#This Row],[Remise%]]))</f>
        <v>10.98</v>
      </c>
    </row>
    <row r="3824" spans="1:6" x14ac:dyDescent="0.25">
      <c r="A3824">
        <v>22633</v>
      </c>
      <c r="B3824">
        <v>42</v>
      </c>
      <c r="C3824">
        <v>8.5399999999999991</v>
      </c>
      <c r="D3824">
        <v>3</v>
      </c>
      <c r="E3824">
        <v>0</v>
      </c>
      <c r="F3824" s="5">
        <f>DetailTicketJuilletAout2021[[#This Row],[Qte]]*(DetailTicketJuilletAout2021[[#This Row],[PrixUnit]]*(1-DetailTicketJuilletAout2021[[#This Row],[Remise%]]))</f>
        <v>25.619999999999997</v>
      </c>
    </row>
    <row r="3825" spans="1:6" x14ac:dyDescent="0.25">
      <c r="A3825">
        <v>22634</v>
      </c>
      <c r="B3825">
        <v>24</v>
      </c>
      <c r="C3825">
        <v>2.74</v>
      </c>
      <c r="D3825">
        <v>2</v>
      </c>
      <c r="E3825">
        <v>0</v>
      </c>
      <c r="F3825" s="5">
        <f>DetailTicketJuilletAout2021[[#This Row],[Qte]]*(DetailTicketJuilletAout2021[[#This Row],[PrixUnit]]*(1-DetailTicketJuilletAout2021[[#This Row],[Remise%]]))</f>
        <v>5.48</v>
      </c>
    </row>
    <row r="3826" spans="1:6" x14ac:dyDescent="0.25">
      <c r="A3826">
        <v>22634</v>
      </c>
      <c r="B3826">
        <v>29</v>
      </c>
      <c r="C3826">
        <v>75.459999999999994</v>
      </c>
      <c r="D3826">
        <v>3</v>
      </c>
      <c r="E3826">
        <v>0.1</v>
      </c>
      <c r="F3826" s="5">
        <f>DetailTicketJuilletAout2021[[#This Row],[Qte]]*(DetailTicketJuilletAout2021[[#This Row],[PrixUnit]]*(1-DetailTicketJuilletAout2021[[#This Row],[Remise%]]))</f>
        <v>203.74200000000002</v>
      </c>
    </row>
    <row r="3827" spans="1:6" x14ac:dyDescent="0.25">
      <c r="A3827">
        <v>22634</v>
      </c>
      <c r="B3827">
        <v>40</v>
      </c>
      <c r="C3827">
        <v>11.28</v>
      </c>
      <c r="D3827">
        <v>2</v>
      </c>
      <c r="E3827">
        <v>0</v>
      </c>
      <c r="F3827" s="5">
        <f>DetailTicketJuilletAout2021[[#This Row],[Qte]]*(DetailTicketJuilletAout2021[[#This Row],[PrixUnit]]*(1-DetailTicketJuilletAout2021[[#This Row],[Remise%]]))</f>
        <v>22.56</v>
      </c>
    </row>
    <row r="3828" spans="1:6" x14ac:dyDescent="0.25">
      <c r="A3828">
        <v>22634</v>
      </c>
      <c r="B3828">
        <v>45</v>
      </c>
      <c r="C3828">
        <v>5.79</v>
      </c>
      <c r="D3828">
        <v>2</v>
      </c>
      <c r="E3828">
        <v>0.1</v>
      </c>
      <c r="F3828" s="5">
        <f>DetailTicketJuilletAout2021[[#This Row],[Qte]]*(DetailTicketJuilletAout2021[[#This Row],[PrixUnit]]*(1-DetailTicketJuilletAout2021[[#This Row],[Remise%]]))</f>
        <v>10.422000000000001</v>
      </c>
    </row>
    <row r="3829" spans="1:6" x14ac:dyDescent="0.25">
      <c r="A3829">
        <v>22634</v>
      </c>
      <c r="B3829">
        <v>50</v>
      </c>
      <c r="C3829">
        <v>9.91</v>
      </c>
      <c r="D3829">
        <v>2</v>
      </c>
      <c r="E3829">
        <v>0</v>
      </c>
      <c r="F3829" s="5">
        <f>DetailTicketJuilletAout2021[[#This Row],[Qte]]*(DetailTicketJuilletAout2021[[#This Row],[PrixUnit]]*(1-DetailTicketJuilletAout2021[[#This Row],[Remise%]]))</f>
        <v>19.82</v>
      </c>
    </row>
    <row r="3830" spans="1:6" x14ac:dyDescent="0.25">
      <c r="A3830">
        <v>22635</v>
      </c>
      <c r="B3830">
        <v>1</v>
      </c>
      <c r="C3830">
        <v>13.72</v>
      </c>
      <c r="D3830">
        <v>3</v>
      </c>
      <c r="E3830">
        <v>0</v>
      </c>
      <c r="F3830" s="5">
        <f>DetailTicketJuilletAout2021[[#This Row],[Qte]]*(DetailTicketJuilletAout2021[[#This Row],[PrixUnit]]*(1-DetailTicketJuilletAout2021[[#This Row],[Remise%]]))</f>
        <v>41.160000000000004</v>
      </c>
    </row>
    <row r="3831" spans="1:6" x14ac:dyDescent="0.25">
      <c r="A3831">
        <v>22635</v>
      </c>
      <c r="B3831">
        <v>40</v>
      </c>
      <c r="C3831">
        <v>14.03</v>
      </c>
      <c r="D3831">
        <v>3</v>
      </c>
      <c r="E3831">
        <v>0</v>
      </c>
      <c r="F3831" s="5">
        <f>DetailTicketJuilletAout2021[[#This Row],[Qte]]*(DetailTicketJuilletAout2021[[#This Row],[PrixUnit]]*(1-DetailTicketJuilletAout2021[[#This Row],[Remise%]]))</f>
        <v>42.089999999999996</v>
      </c>
    </row>
    <row r="3832" spans="1:6" x14ac:dyDescent="0.25">
      <c r="A3832">
        <v>22635</v>
      </c>
      <c r="B3832">
        <v>52</v>
      </c>
      <c r="C3832">
        <v>5.34</v>
      </c>
      <c r="D3832">
        <v>3</v>
      </c>
      <c r="E3832">
        <v>0</v>
      </c>
      <c r="F3832" s="5">
        <f>DetailTicketJuilletAout2021[[#This Row],[Qte]]*(DetailTicketJuilletAout2021[[#This Row],[PrixUnit]]*(1-DetailTicketJuilletAout2021[[#This Row],[Remise%]]))</f>
        <v>16.02</v>
      </c>
    </row>
    <row r="3833" spans="1:6" x14ac:dyDescent="0.25">
      <c r="A3833">
        <v>22636</v>
      </c>
      <c r="B3833">
        <v>7</v>
      </c>
      <c r="C3833">
        <v>22.87</v>
      </c>
      <c r="D3833">
        <v>3</v>
      </c>
      <c r="E3833">
        <v>0</v>
      </c>
      <c r="F3833" s="5">
        <f>DetailTicketJuilletAout2021[[#This Row],[Qte]]*(DetailTicketJuilletAout2021[[#This Row],[PrixUnit]]*(1-DetailTicketJuilletAout2021[[#This Row],[Remise%]]))</f>
        <v>68.61</v>
      </c>
    </row>
    <row r="3834" spans="1:6" x14ac:dyDescent="0.25">
      <c r="A3834">
        <v>22636</v>
      </c>
      <c r="B3834">
        <v>22</v>
      </c>
      <c r="C3834">
        <v>16.010000000000002</v>
      </c>
      <c r="D3834">
        <v>2</v>
      </c>
      <c r="E3834">
        <v>0</v>
      </c>
      <c r="F3834" s="5">
        <f>DetailTicketJuilletAout2021[[#This Row],[Qte]]*(DetailTicketJuilletAout2021[[#This Row],[PrixUnit]]*(1-DetailTicketJuilletAout2021[[#This Row],[Remise%]]))</f>
        <v>32.020000000000003</v>
      </c>
    </row>
    <row r="3835" spans="1:6" x14ac:dyDescent="0.25">
      <c r="A3835">
        <v>22636</v>
      </c>
      <c r="B3835">
        <v>46</v>
      </c>
      <c r="C3835">
        <v>9.15</v>
      </c>
      <c r="D3835">
        <v>2</v>
      </c>
      <c r="E3835">
        <v>0</v>
      </c>
      <c r="F3835" s="5">
        <f>DetailTicketJuilletAout2021[[#This Row],[Qte]]*(DetailTicketJuilletAout2021[[#This Row],[PrixUnit]]*(1-DetailTicketJuilletAout2021[[#This Row],[Remise%]]))</f>
        <v>18.3</v>
      </c>
    </row>
    <row r="3836" spans="1:6" x14ac:dyDescent="0.25">
      <c r="A3836">
        <v>22636</v>
      </c>
      <c r="B3836">
        <v>55</v>
      </c>
      <c r="C3836">
        <v>18.29</v>
      </c>
      <c r="D3836">
        <v>3</v>
      </c>
      <c r="E3836">
        <v>0</v>
      </c>
      <c r="F3836" s="5">
        <f>DetailTicketJuilletAout2021[[#This Row],[Qte]]*(DetailTicketJuilletAout2021[[#This Row],[PrixUnit]]*(1-DetailTicketJuilletAout2021[[#This Row],[Remise%]]))</f>
        <v>54.87</v>
      </c>
    </row>
    <row r="3837" spans="1:6" x14ac:dyDescent="0.25">
      <c r="A3837">
        <v>22637</v>
      </c>
      <c r="B3837">
        <v>71</v>
      </c>
      <c r="C3837">
        <v>13.11</v>
      </c>
      <c r="D3837">
        <v>2</v>
      </c>
      <c r="E3837">
        <v>0</v>
      </c>
      <c r="F3837" s="5">
        <f>DetailTicketJuilletAout2021[[#This Row],[Qte]]*(DetailTicketJuilletAout2021[[#This Row],[PrixUnit]]*(1-DetailTicketJuilletAout2021[[#This Row],[Remise%]]))</f>
        <v>26.22</v>
      </c>
    </row>
    <row r="3838" spans="1:6" x14ac:dyDescent="0.25">
      <c r="A3838">
        <v>22638</v>
      </c>
      <c r="B3838">
        <v>4</v>
      </c>
      <c r="C3838">
        <v>16.77</v>
      </c>
      <c r="D3838">
        <v>2</v>
      </c>
      <c r="E3838">
        <v>0</v>
      </c>
      <c r="F3838" s="5">
        <f>DetailTicketJuilletAout2021[[#This Row],[Qte]]*(DetailTicketJuilletAout2021[[#This Row],[PrixUnit]]*(1-DetailTicketJuilletAout2021[[#This Row],[Remise%]]))</f>
        <v>33.54</v>
      </c>
    </row>
    <row r="3839" spans="1:6" x14ac:dyDescent="0.25">
      <c r="A3839">
        <v>22638</v>
      </c>
      <c r="B3839">
        <v>11</v>
      </c>
      <c r="C3839">
        <v>16.010000000000002</v>
      </c>
      <c r="D3839">
        <v>3</v>
      </c>
      <c r="E3839">
        <v>0</v>
      </c>
      <c r="F3839" s="5">
        <f>DetailTicketJuilletAout2021[[#This Row],[Qte]]*(DetailTicketJuilletAout2021[[#This Row],[PrixUnit]]*(1-DetailTicketJuilletAout2021[[#This Row],[Remise%]]))</f>
        <v>48.03</v>
      </c>
    </row>
    <row r="3840" spans="1:6" x14ac:dyDescent="0.25">
      <c r="A3840">
        <v>22639</v>
      </c>
      <c r="B3840">
        <v>24</v>
      </c>
      <c r="C3840">
        <v>3.35</v>
      </c>
      <c r="D3840">
        <v>3</v>
      </c>
      <c r="E3840">
        <v>0</v>
      </c>
      <c r="F3840" s="5">
        <f>DetailTicketJuilletAout2021[[#This Row],[Qte]]*(DetailTicketJuilletAout2021[[#This Row],[PrixUnit]]*(1-DetailTicketJuilletAout2021[[#This Row],[Remise%]]))</f>
        <v>10.050000000000001</v>
      </c>
    </row>
    <row r="3841" spans="1:6" x14ac:dyDescent="0.25">
      <c r="A3841">
        <v>22639</v>
      </c>
      <c r="B3841">
        <v>52</v>
      </c>
      <c r="C3841">
        <v>5.34</v>
      </c>
      <c r="D3841">
        <v>3</v>
      </c>
      <c r="E3841">
        <v>0</v>
      </c>
      <c r="F3841" s="5">
        <f>DetailTicketJuilletAout2021[[#This Row],[Qte]]*(DetailTicketJuilletAout2021[[#This Row],[PrixUnit]]*(1-DetailTicketJuilletAout2021[[#This Row],[Remise%]]))</f>
        <v>16.02</v>
      </c>
    </row>
    <row r="3842" spans="1:6" x14ac:dyDescent="0.25">
      <c r="A3842">
        <v>22640</v>
      </c>
      <c r="B3842">
        <v>3</v>
      </c>
      <c r="C3842">
        <v>7.62</v>
      </c>
      <c r="D3842">
        <v>2</v>
      </c>
      <c r="E3842">
        <v>0.1</v>
      </c>
      <c r="F3842" s="5">
        <f>DetailTicketJuilletAout2021[[#This Row],[Qte]]*(DetailTicketJuilletAout2021[[#This Row],[PrixUnit]]*(1-DetailTicketJuilletAout2021[[#This Row],[Remise%]]))</f>
        <v>13.716000000000001</v>
      </c>
    </row>
    <row r="3843" spans="1:6" x14ac:dyDescent="0.25">
      <c r="A3843">
        <v>22640</v>
      </c>
      <c r="B3843">
        <v>39</v>
      </c>
      <c r="C3843">
        <v>13.72</v>
      </c>
      <c r="D3843">
        <v>3</v>
      </c>
      <c r="E3843">
        <v>0.1</v>
      </c>
      <c r="F3843" s="5">
        <f>DetailTicketJuilletAout2021[[#This Row],[Qte]]*(DetailTicketJuilletAout2021[[#This Row],[PrixUnit]]*(1-DetailTicketJuilletAout2021[[#This Row],[Remise%]]))</f>
        <v>37.044000000000004</v>
      </c>
    </row>
    <row r="3844" spans="1:6" x14ac:dyDescent="0.25">
      <c r="A3844">
        <v>22641</v>
      </c>
      <c r="B3844">
        <v>10</v>
      </c>
      <c r="C3844">
        <v>18.899999999999999</v>
      </c>
      <c r="D3844">
        <v>2</v>
      </c>
      <c r="E3844">
        <v>0.05</v>
      </c>
      <c r="F3844" s="5">
        <f>DetailTicketJuilletAout2021[[#This Row],[Qte]]*(DetailTicketJuilletAout2021[[#This Row],[PrixUnit]]*(1-DetailTicketJuilletAout2021[[#This Row],[Remise%]]))</f>
        <v>35.909999999999997</v>
      </c>
    </row>
    <row r="3845" spans="1:6" x14ac:dyDescent="0.25">
      <c r="A3845">
        <v>22641</v>
      </c>
      <c r="B3845">
        <v>31</v>
      </c>
      <c r="C3845">
        <v>7.62</v>
      </c>
      <c r="D3845">
        <v>3</v>
      </c>
      <c r="E3845">
        <v>0.05</v>
      </c>
      <c r="F3845" s="5">
        <f>DetailTicketJuilletAout2021[[#This Row],[Qte]]*(DetailTicketJuilletAout2021[[#This Row],[PrixUnit]]*(1-DetailTicketJuilletAout2021[[#This Row],[Remise%]]))</f>
        <v>21.716999999999999</v>
      </c>
    </row>
    <row r="3846" spans="1:6" x14ac:dyDescent="0.25">
      <c r="A3846">
        <v>22641</v>
      </c>
      <c r="B3846">
        <v>33</v>
      </c>
      <c r="C3846">
        <v>1.52</v>
      </c>
      <c r="D3846">
        <v>2</v>
      </c>
      <c r="E3846">
        <v>0</v>
      </c>
      <c r="F3846" s="5">
        <f>DetailTicketJuilletAout2021[[#This Row],[Qte]]*(DetailTicketJuilletAout2021[[#This Row],[PrixUnit]]*(1-DetailTicketJuilletAout2021[[#This Row],[Remise%]]))</f>
        <v>3.04</v>
      </c>
    </row>
    <row r="3847" spans="1:6" x14ac:dyDescent="0.25">
      <c r="A3847">
        <v>22641</v>
      </c>
      <c r="B3847">
        <v>40</v>
      </c>
      <c r="C3847">
        <v>11.28</v>
      </c>
      <c r="D3847">
        <v>3</v>
      </c>
      <c r="E3847">
        <v>0.05</v>
      </c>
      <c r="F3847" s="5">
        <f>DetailTicketJuilletAout2021[[#This Row],[Qte]]*(DetailTicketJuilletAout2021[[#This Row],[PrixUnit]]*(1-DetailTicketJuilletAout2021[[#This Row],[Remise%]]))</f>
        <v>32.147999999999996</v>
      </c>
    </row>
    <row r="3848" spans="1:6" x14ac:dyDescent="0.25">
      <c r="A3848">
        <v>22642</v>
      </c>
      <c r="B3848">
        <v>14</v>
      </c>
      <c r="C3848">
        <v>14.18</v>
      </c>
      <c r="D3848">
        <v>3</v>
      </c>
      <c r="E3848">
        <v>0</v>
      </c>
      <c r="F3848" s="5">
        <f>DetailTicketJuilletAout2021[[#This Row],[Qte]]*(DetailTicketJuilletAout2021[[#This Row],[PrixUnit]]*(1-DetailTicketJuilletAout2021[[#This Row],[Remise%]]))</f>
        <v>42.54</v>
      </c>
    </row>
    <row r="3849" spans="1:6" x14ac:dyDescent="0.25">
      <c r="A3849">
        <v>22642</v>
      </c>
      <c r="B3849">
        <v>51</v>
      </c>
      <c r="C3849">
        <v>32.32</v>
      </c>
      <c r="D3849">
        <v>2</v>
      </c>
      <c r="E3849">
        <v>0</v>
      </c>
      <c r="F3849" s="5">
        <f>DetailTicketJuilletAout2021[[#This Row],[Qte]]*(DetailTicketJuilletAout2021[[#This Row],[PrixUnit]]*(1-DetailTicketJuilletAout2021[[#This Row],[Remise%]]))</f>
        <v>64.64</v>
      </c>
    </row>
    <row r="3850" spans="1:6" x14ac:dyDescent="0.25">
      <c r="A3850">
        <v>22643</v>
      </c>
      <c r="B3850">
        <v>17</v>
      </c>
      <c r="C3850">
        <v>29.73</v>
      </c>
      <c r="D3850">
        <v>2</v>
      </c>
      <c r="E3850">
        <v>0.05</v>
      </c>
      <c r="F3850" s="5">
        <f>DetailTicketJuilletAout2021[[#This Row],[Qte]]*(DetailTicketJuilletAout2021[[#This Row],[PrixUnit]]*(1-DetailTicketJuilletAout2021[[#This Row],[Remise%]]))</f>
        <v>56.486999999999995</v>
      </c>
    </row>
    <row r="3851" spans="1:6" x14ac:dyDescent="0.25">
      <c r="A3851">
        <v>22643</v>
      </c>
      <c r="B3851">
        <v>56</v>
      </c>
      <c r="C3851">
        <v>28.97</v>
      </c>
      <c r="D3851">
        <v>3</v>
      </c>
      <c r="E3851">
        <v>0.05</v>
      </c>
      <c r="F3851" s="5">
        <f>DetailTicketJuilletAout2021[[#This Row],[Qte]]*(DetailTicketJuilletAout2021[[#This Row],[PrixUnit]]*(1-DetailTicketJuilletAout2021[[#This Row],[Remise%]]))</f>
        <v>82.564499999999981</v>
      </c>
    </row>
    <row r="3852" spans="1:6" x14ac:dyDescent="0.25">
      <c r="A3852">
        <v>22643</v>
      </c>
      <c r="B3852">
        <v>59</v>
      </c>
      <c r="C3852">
        <v>41.92</v>
      </c>
      <c r="D3852">
        <v>3</v>
      </c>
      <c r="E3852">
        <v>0.05</v>
      </c>
      <c r="F3852" s="5">
        <f>DetailTicketJuilletAout2021[[#This Row],[Qte]]*(DetailTicketJuilletAout2021[[#This Row],[PrixUnit]]*(1-DetailTicketJuilletAout2021[[#This Row],[Remise%]]))</f>
        <v>119.47199999999999</v>
      </c>
    </row>
    <row r="3853" spans="1:6" x14ac:dyDescent="0.25">
      <c r="A3853">
        <v>22644</v>
      </c>
      <c r="B3853">
        <v>47</v>
      </c>
      <c r="C3853">
        <v>7.32</v>
      </c>
      <c r="D3853">
        <v>3</v>
      </c>
      <c r="E3853">
        <v>0</v>
      </c>
      <c r="F3853" s="5">
        <f>DetailTicketJuilletAout2021[[#This Row],[Qte]]*(DetailTicketJuilletAout2021[[#This Row],[PrixUnit]]*(1-DetailTicketJuilletAout2021[[#This Row],[Remise%]]))</f>
        <v>21.96</v>
      </c>
    </row>
    <row r="3854" spans="1:6" x14ac:dyDescent="0.25">
      <c r="A3854">
        <v>22644</v>
      </c>
      <c r="B3854">
        <v>76</v>
      </c>
      <c r="C3854">
        <v>13.72</v>
      </c>
      <c r="D3854">
        <v>3</v>
      </c>
      <c r="E3854">
        <v>0</v>
      </c>
      <c r="F3854" s="5">
        <f>DetailTicketJuilletAout2021[[#This Row],[Qte]]*(DetailTicketJuilletAout2021[[#This Row],[PrixUnit]]*(1-DetailTicketJuilletAout2021[[#This Row],[Remise%]]))</f>
        <v>41.160000000000004</v>
      </c>
    </row>
    <row r="3855" spans="1:6" x14ac:dyDescent="0.25">
      <c r="A3855">
        <v>22645</v>
      </c>
      <c r="B3855">
        <v>1</v>
      </c>
      <c r="C3855">
        <v>13.72</v>
      </c>
      <c r="D3855">
        <v>2</v>
      </c>
      <c r="E3855">
        <v>0.15</v>
      </c>
      <c r="F3855" s="5">
        <f>DetailTicketJuilletAout2021[[#This Row],[Qte]]*(DetailTicketJuilletAout2021[[#This Row],[PrixUnit]]*(1-DetailTicketJuilletAout2021[[#This Row],[Remise%]]))</f>
        <v>23.324000000000002</v>
      </c>
    </row>
    <row r="3856" spans="1:6" x14ac:dyDescent="0.25">
      <c r="A3856">
        <v>22645</v>
      </c>
      <c r="B3856">
        <v>58</v>
      </c>
      <c r="C3856">
        <v>10.06</v>
      </c>
      <c r="D3856">
        <v>3</v>
      </c>
      <c r="E3856">
        <v>0.15</v>
      </c>
      <c r="F3856" s="5">
        <f>DetailTicketJuilletAout2021[[#This Row],[Qte]]*(DetailTicketJuilletAout2021[[#This Row],[PrixUnit]]*(1-DetailTicketJuilletAout2021[[#This Row],[Remise%]]))</f>
        <v>25.652999999999999</v>
      </c>
    </row>
    <row r="3857" spans="1:6" x14ac:dyDescent="0.25">
      <c r="A3857">
        <v>22646</v>
      </c>
      <c r="B3857">
        <v>38</v>
      </c>
      <c r="C3857">
        <v>200.93</v>
      </c>
      <c r="D3857">
        <v>3</v>
      </c>
      <c r="E3857">
        <v>0.05</v>
      </c>
      <c r="F3857" s="5">
        <f>DetailTicketJuilletAout2021[[#This Row],[Qte]]*(DetailTicketJuilletAout2021[[#This Row],[PrixUnit]]*(1-DetailTicketJuilletAout2021[[#This Row],[Remise%]]))</f>
        <v>572.65049999999997</v>
      </c>
    </row>
    <row r="3858" spans="1:6" x14ac:dyDescent="0.25">
      <c r="A3858">
        <v>22646</v>
      </c>
      <c r="B3858">
        <v>39</v>
      </c>
      <c r="C3858">
        <v>13.72</v>
      </c>
      <c r="D3858">
        <v>3</v>
      </c>
      <c r="E3858">
        <v>0.05</v>
      </c>
      <c r="F3858" s="5">
        <f>DetailTicketJuilletAout2021[[#This Row],[Qte]]*(DetailTicketJuilletAout2021[[#This Row],[PrixUnit]]*(1-DetailTicketJuilletAout2021[[#This Row],[Remise%]]))</f>
        <v>39.102000000000004</v>
      </c>
    </row>
    <row r="3859" spans="1:6" x14ac:dyDescent="0.25">
      <c r="A3859">
        <v>22647</v>
      </c>
      <c r="B3859">
        <v>53</v>
      </c>
      <c r="C3859">
        <v>25</v>
      </c>
      <c r="D3859">
        <v>3</v>
      </c>
      <c r="E3859">
        <v>0</v>
      </c>
      <c r="F3859" s="5">
        <f>DetailTicketJuilletAout2021[[#This Row],[Qte]]*(DetailTicketJuilletAout2021[[#This Row],[PrixUnit]]*(1-DetailTicketJuilletAout2021[[#This Row],[Remise%]]))</f>
        <v>75</v>
      </c>
    </row>
    <row r="3860" spans="1:6" x14ac:dyDescent="0.25">
      <c r="A3860">
        <v>22648</v>
      </c>
      <c r="B3860">
        <v>39</v>
      </c>
      <c r="C3860">
        <v>10.98</v>
      </c>
      <c r="D3860">
        <v>3</v>
      </c>
      <c r="E3860">
        <v>0</v>
      </c>
      <c r="F3860" s="5">
        <f>DetailTicketJuilletAout2021[[#This Row],[Qte]]*(DetailTicketJuilletAout2021[[#This Row],[PrixUnit]]*(1-DetailTicketJuilletAout2021[[#This Row],[Remise%]]))</f>
        <v>32.94</v>
      </c>
    </row>
    <row r="3861" spans="1:6" x14ac:dyDescent="0.25">
      <c r="A3861">
        <v>22648</v>
      </c>
      <c r="B3861">
        <v>72</v>
      </c>
      <c r="C3861">
        <v>21.19</v>
      </c>
      <c r="D3861">
        <v>2</v>
      </c>
      <c r="E3861">
        <v>0</v>
      </c>
      <c r="F3861" s="5">
        <f>DetailTicketJuilletAout2021[[#This Row],[Qte]]*(DetailTicketJuilletAout2021[[#This Row],[PrixUnit]]*(1-DetailTicketJuilletAout2021[[#This Row],[Remise%]]))</f>
        <v>42.38</v>
      </c>
    </row>
    <row r="3862" spans="1:6" x14ac:dyDescent="0.25">
      <c r="A3862">
        <v>22649</v>
      </c>
      <c r="B3862">
        <v>15</v>
      </c>
      <c r="C3862">
        <v>11.89</v>
      </c>
      <c r="D3862">
        <v>3</v>
      </c>
      <c r="E3862">
        <v>0</v>
      </c>
      <c r="F3862" s="5">
        <f>DetailTicketJuilletAout2021[[#This Row],[Qte]]*(DetailTicketJuilletAout2021[[#This Row],[PrixUnit]]*(1-DetailTicketJuilletAout2021[[#This Row],[Remise%]]))</f>
        <v>35.67</v>
      </c>
    </row>
    <row r="3863" spans="1:6" x14ac:dyDescent="0.25">
      <c r="A3863">
        <v>22649</v>
      </c>
      <c r="B3863">
        <v>41</v>
      </c>
      <c r="C3863">
        <v>7.32</v>
      </c>
      <c r="D3863">
        <v>2</v>
      </c>
      <c r="E3863">
        <v>0</v>
      </c>
      <c r="F3863" s="5">
        <f>DetailTicketJuilletAout2021[[#This Row],[Qte]]*(DetailTicketJuilletAout2021[[#This Row],[PrixUnit]]*(1-DetailTicketJuilletAout2021[[#This Row],[Remise%]]))</f>
        <v>14.64</v>
      </c>
    </row>
    <row r="3864" spans="1:6" x14ac:dyDescent="0.25">
      <c r="A3864">
        <v>22649</v>
      </c>
      <c r="B3864">
        <v>46</v>
      </c>
      <c r="C3864">
        <v>9.15</v>
      </c>
      <c r="D3864">
        <v>2</v>
      </c>
      <c r="E3864">
        <v>0</v>
      </c>
      <c r="F3864" s="5">
        <f>DetailTicketJuilletAout2021[[#This Row],[Qte]]*(DetailTicketJuilletAout2021[[#This Row],[PrixUnit]]*(1-DetailTicketJuilletAout2021[[#This Row],[Remise%]]))</f>
        <v>18.3</v>
      </c>
    </row>
    <row r="3865" spans="1:6" x14ac:dyDescent="0.25">
      <c r="A3865">
        <v>22649</v>
      </c>
      <c r="B3865">
        <v>47</v>
      </c>
      <c r="C3865">
        <v>7.32</v>
      </c>
      <c r="D3865">
        <v>3</v>
      </c>
      <c r="E3865">
        <v>0</v>
      </c>
      <c r="F3865" s="5">
        <f>DetailTicketJuilletAout2021[[#This Row],[Qte]]*(DetailTicketJuilletAout2021[[#This Row],[PrixUnit]]*(1-DetailTicketJuilletAout2021[[#This Row],[Remise%]]))</f>
        <v>21.96</v>
      </c>
    </row>
    <row r="3866" spans="1:6" x14ac:dyDescent="0.25">
      <c r="A3866">
        <v>22649</v>
      </c>
      <c r="B3866">
        <v>56</v>
      </c>
      <c r="C3866">
        <v>28.97</v>
      </c>
      <c r="D3866">
        <v>2</v>
      </c>
      <c r="E3866">
        <v>0</v>
      </c>
      <c r="F3866" s="5">
        <f>DetailTicketJuilletAout2021[[#This Row],[Qte]]*(DetailTicketJuilletAout2021[[#This Row],[PrixUnit]]*(1-DetailTicketJuilletAout2021[[#This Row],[Remise%]]))</f>
        <v>57.94</v>
      </c>
    </row>
    <row r="3867" spans="1:6" x14ac:dyDescent="0.25">
      <c r="A3867">
        <v>22649</v>
      </c>
      <c r="B3867">
        <v>60</v>
      </c>
      <c r="C3867">
        <v>25.92</v>
      </c>
      <c r="D3867">
        <v>2</v>
      </c>
      <c r="E3867">
        <v>0</v>
      </c>
      <c r="F3867" s="5">
        <f>DetailTicketJuilletAout2021[[#This Row],[Qte]]*(DetailTicketJuilletAout2021[[#This Row],[PrixUnit]]*(1-DetailTicketJuilletAout2021[[#This Row],[Remise%]]))</f>
        <v>51.84</v>
      </c>
    </row>
    <row r="3868" spans="1:6" x14ac:dyDescent="0.25">
      <c r="A3868">
        <v>22650</v>
      </c>
      <c r="B3868">
        <v>19</v>
      </c>
      <c r="C3868">
        <v>7.01</v>
      </c>
      <c r="D3868">
        <v>3</v>
      </c>
      <c r="E3868">
        <v>0</v>
      </c>
      <c r="F3868" s="5">
        <f>DetailTicketJuilletAout2021[[#This Row],[Qte]]*(DetailTicketJuilletAout2021[[#This Row],[PrixUnit]]*(1-DetailTicketJuilletAout2021[[#This Row],[Remise%]]))</f>
        <v>21.03</v>
      </c>
    </row>
    <row r="3869" spans="1:6" x14ac:dyDescent="0.25">
      <c r="A3869">
        <v>22650</v>
      </c>
      <c r="B3869">
        <v>23</v>
      </c>
      <c r="C3869">
        <v>6.86</v>
      </c>
      <c r="D3869">
        <v>3</v>
      </c>
      <c r="E3869">
        <v>0</v>
      </c>
      <c r="F3869" s="5">
        <f>DetailTicketJuilletAout2021[[#This Row],[Qte]]*(DetailTicketJuilletAout2021[[#This Row],[PrixUnit]]*(1-DetailTicketJuilletAout2021[[#This Row],[Remise%]]))</f>
        <v>20.580000000000002</v>
      </c>
    </row>
    <row r="3870" spans="1:6" x14ac:dyDescent="0.25">
      <c r="A3870">
        <v>22650</v>
      </c>
      <c r="B3870">
        <v>70</v>
      </c>
      <c r="C3870">
        <v>11.43</v>
      </c>
      <c r="D3870">
        <v>2</v>
      </c>
      <c r="E3870">
        <v>0</v>
      </c>
      <c r="F3870" s="5">
        <f>DetailTicketJuilletAout2021[[#This Row],[Qte]]*(DetailTicketJuilletAout2021[[#This Row],[PrixUnit]]*(1-DetailTicketJuilletAout2021[[#This Row],[Remise%]]))</f>
        <v>22.86</v>
      </c>
    </row>
    <row r="3871" spans="1:6" x14ac:dyDescent="0.25">
      <c r="A3871">
        <v>22650</v>
      </c>
      <c r="B3871">
        <v>71</v>
      </c>
      <c r="C3871">
        <v>16.46</v>
      </c>
      <c r="D3871">
        <v>3</v>
      </c>
      <c r="E3871">
        <v>0</v>
      </c>
      <c r="F3871" s="5">
        <f>DetailTicketJuilletAout2021[[#This Row],[Qte]]*(DetailTicketJuilletAout2021[[#This Row],[PrixUnit]]*(1-DetailTicketJuilletAout2021[[#This Row],[Remise%]]))</f>
        <v>49.38</v>
      </c>
    </row>
    <row r="3872" spans="1:6" x14ac:dyDescent="0.25">
      <c r="A3872">
        <v>22651</v>
      </c>
      <c r="B3872">
        <v>21</v>
      </c>
      <c r="C3872">
        <v>7.62</v>
      </c>
      <c r="D3872">
        <v>3</v>
      </c>
      <c r="E3872">
        <v>0</v>
      </c>
      <c r="F3872" s="5">
        <f>DetailTicketJuilletAout2021[[#This Row],[Qte]]*(DetailTicketJuilletAout2021[[#This Row],[PrixUnit]]*(1-DetailTicketJuilletAout2021[[#This Row],[Remise%]]))</f>
        <v>22.86</v>
      </c>
    </row>
    <row r="3873" spans="1:6" x14ac:dyDescent="0.25">
      <c r="A3873">
        <v>22651</v>
      </c>
      <c r="B3873">
        <v>40</v>
      </c>
      <c r="C3873">
        <v>14.03</v>
      </c>
      <c r="D3873">
        <v>3</v>
      </c>
      <c r="E3873">
        <v>0.05</v>
      </c>
      <c r="F3873" s="5">
        <f>DetailTicketJuilletAout2021[[#This Row],[Qte]]*(DetailTicketJuilletAout2021[[#This Row],[PrixUnit]]*(1-DetailTicketJuilletAout2021[[#This Row],[Remise%]]))</f>
        <v>39.985499999999995</v>
      </c>
    </row>
    <row r="3874" spans="1:6" x14ac:dyDescent="0.25">
      <c r="A3874">
        <v>22651</v>
      </c>
      <c r="B3874">
        <v>60</v>
      </c>
      <c r="C3874">
        <v>25.92</v>
      </c>
      <c r="D3874">
        <v>3</v>
      </c>
      <c r="E3874">
        <v>0.05</v>
      </c>
      <c r="F3874" s="5">
        <f>DetailTicketJuilletAout2021[[#This Row],[Qte]]*(DetailTicketJuilletAout2021[[#This Row],[PrixUnit]]*(1-DetailTicketJuilletAout2021[[#This Row],[Remise%]]))</f>
        <v>73.872</v>
      </c>
    </row>
    <row r="3875" spans="1:6" x14ac:dyDescent="0.25">
      <c r="A3875">
        <v>22651</v>
      </c>
      <c r="B3875">
        <v>77</v>
      </c>
      <c r="C3875">
        <v>9.91</v>
      </c>
      <c r="D3875">
        <v>3</v>
      </c>
      <c r="E3875">
        <v>0.05</v>
      </c>
      <c r="F3875" s="5">
        <f>DetailTicketJuilletAout2021[[#This Row],[Qte]]*(DetailTicketJuilletAout2021[[#This Row],[PrixUnit]]*(1-DetailTicketJuilletAout2021[[#This Row],[Remise%]]))</f>
        <v>28.243500000000001</v>
      </c>
    </row>
    <row r="3876" spans="1:6" x14ac:dyDescent="0.25">
      <c r="A3876">
        <v>22652</v>
      </c>
      <c r="B3876">
        <v>31</v>
      </c>
      <c r="C3876">
        <v>9.4499999999999993</v>
      </c>
      <c r="D3876">
        <v>2</v>
      </c>
      <c r="E3876">
        <v>0.05</v>
      </c>
      <c r="F3876" s="5">
        <f>DetailTicketJuilletAout2021[[#This Row],[Qte]]*(DetailTicketJuilletAout2021[[#This Row],[PrixUnit]]*(1-DetailTicketJuilletAout2021[[#This Row],[Remise%]]))</f>
        <v>17.954999999999998</v>
      </c>
    </row>
    <row r="3877" spans="1:6" x14ac:dyDescent="0.25">
      <c r="A3877">
        <v>22652</v>
      </c>
      <c r="B3877">
        <v>40</v>
      </c>
      <c r="C3877">
        <v>14.03</v>
      </c>
      <c r="D3877">
        <v>2</v>
      </c>
      <c r="E3877">
        <v>0.05</v>
      </c>
      <c r="F3877" s="5">
        <f>DetailTicketJuilletAout2021[[#This Row],[Qte]]*(DetailTicketJuilletAout2021[[#This Row],[PrixUnit]]*(1-DetailTicketJuilletAout2021[[#This Row],[Remise%]]))</f>
        <v>26.656999999999996</v>
      </c>
    </row>
    <row r="3878" spans="1:6" x14ac:dyDescent="0.25">
      <c r="A3878">
        <v>22652</v>
      </c>
      <c r="B3878">
        <v>70</v>
      </c>
      <c r="C3878">
        <v>11.43</v>
      </c>
      <c r="D3878">
        <v>2</v>
      </c>
      <c r="E3878">
        <v>0.05</v>
      </c>
      <c r="F3878" s="5">
        <f>DetailTicketJuilletAout2021[[#This Row],[Qte]]*(DetailTicketJuilletAout2021[[#This Row],[PrixUnit]]*(1-DetailTicketJuilletAout2021[[#This Row],[Remise%]]))</f>
        <v>21.716999999999999</v>
      </c>
    </row>
    <row r="3879" spans="1:6" x14ac:dyDescent="0.25">
      <c r="A3879">
        <v>22653</v>
      </c>
      <c r="B3879">
        <v>2</v>
      </c>
      <c r="C3879">
        <v>11.59</v>
      </c>
      <c r="D3879">
        <v>2</v>
      </c>
      <c r="E3879">
        <v>0</v>
      </c>
      <c r="F3879" s="5">
        <f>DetailTicketJuilletAout2021[[#This Row],[Qte]]*(DetailTicketJuilletAout2021[[#This Row],[PrixUnit]]*(1-DetailTicketJuilletAout2021[[#This Row],[Remise%]]))</f>
        <v>23.18</v>
      </c>
    </row>
    <row r="3880" spans="1:6" x14ac:dyDescent="0.25">
      <c r="A3880">
        <v>22653</v>
      </c>
      <c r="B3880">
        <v>7</v>
      </c>
      <c r="C3880">
        <v>4.25</v>
      </c>
      <c r="D3880">
        <v>1</v>
      </c>
      <c r="E3880">
        <v>0</v>
      </c>
      <c r="F3880" s="5">
        <f>DetailTicketJuilletAout2021[[#This Row],[Qte]]*(DetailTicketJuilletAout2021[[#This Row],[PrixUnit]]*(1-DetailTicketJuilletAout2021[[#This Row],[Remise%]]))</f>
        <v>4.25</v>
      </c>
    </row>
    <row r="3881" spans="1:6" x14ac:dyDescent="0.25">
      <c r="A3881">
        <v>22653</v>
      </c>
      <c r="B3881">
        <v>27</v>
      </c>
      <c r="C3881">
        <v>26.83</v>
      </c>
      <c r="D3881">
        <v>3</v>
      </c>
      <c r="E3881">
        <v>0.25</v>
      </c>
      <c r="F3881" s="5">
        <f>DetailTicketJuilletAout2021[[#This Row],[Qte]]*(DetailTicketJuilletAout2021[[#This Row],[PrixUnit]]*(1-DetailTicketJuilletAout2021[[#This Row],[Remise%]]))</f>
        <v>60.367499999999993</v>
      </c>
    </row>
    <row r="3882" spans="1:6" x14ac:dyDescent="0.25">
      <c r="A3882">
        <v>22653</v>
      </c>
      <c r="B3882">
        <v>36</v>
      </c>
      <c r="C3882">
        <v>11.59</v>
      </c>
      <c r="D3882">
        <v>2</v>
      </c>
      <c r="E3882">
        <v>0.25</v>
      </c>
      <c r="F3882" s="5">
        <f>DetailTicketJuilletAout2021[[#This Row],[Qte]]*(DetailTicketJuilletAout2021[[#This Row],[PrixUnit]]*(1-DetailTicketJuilletAout2021[[#This Row],[Remise%]]))</f>
        <v>17.384999999999998</v>
      </c>
    </row>
    <row r="3883" spans="1:6" x14ac:dyDescent="0.25">
      <c r="A3883">
        <v>22653</v>
      </c>
      <c r="B3883">
        <v>44</v>
      </c>
      <c r="C3883">
        <v>11.89</v>
      </c>
      <c r="D3883">
        <v>2</v>
      </c>
      <c r="E3883">
        <v>0</v>
      </c>
      <c r="F3883" s="5">
        <f>DetailTicketJuilletAout2021[[#This Row],[Qte]]*(DetailTicketJuilletAout2021[[#This Row],[PrixUnit]]*(1-DetailTicketJuilletAout2021[[#This Row],[Remise%]]))</f>
        <v>23.78</v>
      </c>
    </row>
    <row r="3884" spans="1:6" x14ac:dyDescent="0.25">
      <c r="A3884">
        <v>22653</v>
      </c>
      <c r="B3884">
        <v>54</v>
      </c>
      <c r="C3884">
        <v>4.57</v>
      </c>
      <c r="D3884">
        <v>3</v>
      </c>
      <c r="E3884">
        <v>0.1</v>
      </c>
      <c r="F3884" s="5">
        <f>DetailTicketJuilletAout2021[[#This Row],[Qte]]*(DetailTicketJuilletAout2021[[#This Row],[PrixUnit]]*(1-DetailTicketJuilletAout2021[[#This Row],[Remise%]]))</f>
        <v>12.339000000000002</v>
      </c>
    </row>
    <row r="3885" spans="1:6" x14ac:dyDescent="0.25">
      <c r="A3885">
        <v>22653</v>
      </c>
      <c r="B3885">
        <v>62</v>
      </c>
      <c r="C3885">
        <v>30.03</v>
      </c>
      <c r="D3885">
        <v>3</v>
      </c>
      <c r="E3885">
        <v>0</v>
      </c>
      <c r="F3885" s="5">
        <f>DetailTicketJuilletAout2021[[#This Row],[Qte]]*(DetailTicketJuilletAout2021[[#This Row],[PrixUnit]]*(1-DetailTicketJuilletAout2021[[#This Row],[Remise%]]))</f>
        <v>90.09</v>
      </c>
    </row>
    <row r="3886" spans="1:6" x14ac:dyDescent="0.25">
      <c r="A3886">
        <v>22653</v>
      </c>
      <c r="B3886">
        <v>761</v>
      </c>
      <c r="C3886">
        <v>3.64</v>
      </c>
      <c r="D3886">
        <v>1</v>
      </c>
      <c r="E3886">
        <v>0</v>
      </c>
      <c r="F3886" s="5">
        <f>DetailTicketJuilletAout2021[[#This Row],[Qte]]*(DetailTicketJuilletAout2021[[#This Row],[PrixUnit]]*(1-DetailTicketJuilletAout2021[[#This Row],[Remise%]]))</f>
        <v>3.64</v>
      </c>
    </row>
    <row r="3887" spans="1:6" x14ac:dyDescent="0.25">
      <c r="A3887">
        <v>22653</v>
      </c>
      <c r="B3887">
        <v>1448</v>
      </c>
      <c r="C3887">
        <v>9.77</v>
      </c>
      <c r="D3887">
        <v>1</v>
      </c>
      <c r="E3887">
        <v>0</v>
      </c>
      <c r="F3887" s="5">
        <f>DetailTicketJuilletAout2021[[#This Row],[Qte]]*(DetailTicketJuilletAout2021[[#This Row],[PrixUnit]]*(1-DetailTicketJuilletAout2021[[#This Row],[Remise%]]))</f>
        <v>9.77</v>
      </c>
    </row>
    <row r="3888" spans="1:6" x14ac:dyDescent="0.25">
      <c r="A3888">
        <v>22653</v>
      </c>
      <c r="B3888">
        <v>1495</v>
      </c>
      <c r="C3888">
        <v>12.41</v>
      </c>
      <c r="D3888">
        <v>1</v>
      </c>
      <c r="E3888">
        <v>0</v>
      </c>
      <c r="F3888" s="5">
        <f>DetailTicketJuilletAout2021[[#This Row],[Qte]]*(DetailTicketJuilletAout2021[[#This Row],[PrixUnit]]*(1-DetailTicketJuilletAout2021[[#This Row],[Remise%]]))</f>
        <v>12.41</v>
      </c>
    </row>
    <row r="3889" spans="1:6" x14ac:dyDescent="0.25">
      <c r="A3889">
        <v>22653</v>
      </c>
      <c r="B3889">
        <v>2650</v>
      </c>
      <c r="C3889">
        <v>8.5399999999999991</v>
      </c>
      <c r="D3889">
        <v>3</v>
      </c>
      <c r="E3889">
        <v>0.25</v>
      </c>
      <c r="F3889" s="5">
        <f>DetailTicketJuilletAout2021[[#This Row],[Qte]]*(DetailTicketJuilletAout2021[[#This Row],[PrixUnit]]*(1-DetailTicketJuilletAout2021[[#This Row],[Remise%]]))</f>
        <v>19.214999999999996</v>
      </c>
    </row>
    <row r="3890" spans="1:6" x14ac:dyDescent="0.25">
      <c r="A3890">
        <v>22654</v>
      </c>
      <c r="B3890">
        <v>35</v>
      </c>
      <c r="C3890">
        <v>13.72</v>
      </c>
      <c r="D3890">
        <v>3</v>
      </c>
      <c r="E3890">
        <v>0</v>
      </c>
      <c r="F3890" s="5">
        <f>DetailTicketJuilletAout2021[[#This Row],[Qte]]*(DetailTicketJuilletAout2021[[#This Row],[PrixUnit]]*(1-DetailTicketJuilletAout2021[[#This Row],[Remise%]]))</f>
        <v>41.160000000000004</v>
      </c>
    </row>
    <row r="3891" spans="1:6" x14ac:dyDescent="0.25">
      <c r="A3891">
        <v>22655</v>
      </c>
      <c r="B3891">
        <v>11</v>
      </c>
      <c r="C3891">
        <v>10.67</v>
      </c>
      <c r="D3891">
        <v>4</v>
      </c>
      <c r="E3891">
        <v>0</v>
      </c>
      <c r="F3891" s="5">
        <f>DetailTicketJuilletAout2021[[#This Row],[Qte]]*(DetailTicketJuilletAout2021[[#This Row],[PrixUnit]]*(1-DetailTicketJuilletAout2021[[#This Row],[Remise%]]))</f>
        <v>42.68</v>
      </c>
    </row>
    <row r="3892" spans="1:6" x14ac:dyDescent="0.25">
      <c r="A3892">
        <v>22655</v>
      </c>
      <c r="B3892">
        <v>42</v>
      </c>
      <c r="C3892">
        <v>7.47</v>
      </c>
      <c r="D3892">
        <v>4</v>
      </c>
      <c r="E3892">
        <v>0</v>
      </c>
      <c r="F3892" s="5">
        <f>DetailTicketJuilletAout2021[[#This Row],[Qte]]*(DetailTicketJuilletAout2021[[#This Row],[PrixUnit]]*(1-DetailTicketJuilletAout2021[[#This Row],[Remise%]]))</f>
        <v>29.88</v>
      </c>
    </row>
    <row r="3893" spans="1:6" x14ac:dyDescent="0.25">
      <c r="A3893">
        <v>22655</v>
      </c>
      <c r="B3893">
        <v>72</v>
      </c>
      <c r="C3893">
        <v>26.53</v>
      </c>
      <c r="D3893">
        <v>4</v>
      </c>
      <c r="E3893">
        <v>0</v>
      </c>
      <c r="F3893" s="5">
        <f>DetailTicketJuilletAout2021[[#This Row],[Qte]]*(DetailTicketJuilletAout2021[[#This Row],[PrixUnit]]*(1-DetailTicketJuilletAout2021[[#This Row],[Remise%]]))</f>
        <v>106.12</v>
      </c>
    </row>
    <row r="3894" spans="1:6" x14ac:dyDescent="0.25">
      <c r="A3894">
        <v>22655</v>
      </c>
      <c r="B3894">
        <v>120</v>
      </c>
      <c r="C3894">
        <v>6.1</v>
      </c>
      <c r="D3894">
        <v>3</v>
      </c>
      <c r="E3894">
        <v>0</v>
      </c>
      <c r="F3894" s="5">
        <f>DetailTicketJuilletAout2021[[#This Row],[Qte]]*(DetailTicketJuilletAout2021[[#This Row],[PrixUnit]]*(1-DetailTicketJuilletAout2021[[#This Row],[Remise%]]))</f>
        <v>18.299999999999997</v>
      </c>
    </row>
    <row r="3895" spans="1:6" x14ac:dyDescent="0.25">
      <c r="A3895">
        <v>22655</v>
      </c>
      <c r="B3895">
        <v>121</v>
      </c>
      <c r="C3895">
        <v>6.86</v>
      </c>
      <c r="D3895">
        <v>4</v>
      </c>
      <c r="E3895">
        <v>0</v>
      </c>
      <c r="F3895" s="5">
        <f>DetailTicketJuilletAout2021[[#This Row],[Qte]]*(DetailTicketJuilletAout2021[[#This Row],[PrixUnit]]*(1-DetailTicketJuilletAout2021[[#This Row],[Remise%]]))</f>
        <v>27.44</v>
      </c>
    </row>
    <row r="3896" spans="1:6" x14ac:dyDescent="0.25">
      <c r="A3896">
        <v>22655</v>
      </c>
      <c r="B3896">
        <v>122</v>
      </c>
      <c r="C3896">
        <v>7.01</v>
      </c>
      <c r="D3896">
        <v>5</v>
      </c>
      <c r="E3896">
        <v>0</v>
      </c>
      <c r="F3896" s="5">
        <f>DetailTicketJuilletAout2021[[#This Row],[Qte]]*(DetailTicketJuilletAout2021[[#This Row],[PrixUnit]]*(1-DetailTicketJuilletAout2021[[#This Row],[Remise%]]))</f>
        <v>35.049999999999997</v>
      </c>
    </row>
    <row r="3897" spans="1:6" x14ac:dyDescent="0.25">
      <c r="A3897">
        <v>22655</v>
      </c>
      <c r="B3897">
        <v>124</v>
      </c>
      <c r="C3897">
        <v>7.24</v>
      </c>
      <c r="D3897">
        <v>4</v>
      </c>
      <c r="E3897">
        <v>0</v>
      </c>
      <c r="F3897" s="5">
        <f>DetailTicketJuilletAout2021[[#This Row],[Qte]]*(DetailTicketJuilletAout2021[[#This Row],[PrixUnit]]*(1-DetailTicketJuilletAout2021[[#This Row],[Remise%]]))</f>
        <v>28.96</v>
      </c>
    </row>
    <row r="3898" spans="1:6" x14ac:dyDescent="0.25">
      <c r="A3898">
        <v>22655</v>
      </c>
      <c r="B3898">
        <v>125</v>
      </c>
      <c r="C3898">
        <v>7.36</v>
      </c>
      <c r="D3898">
        <v>5</v>
      </c>
      <c r="E3898">
        <v>0</v>
      </c>
      <c r="F3898" s="5">
        <f>DetailTicketJuilletAout2021[[#This Row],[Qte]]*(DetailTicketJuilletAout2021[[#This Row],[PrixUnit]]*(1-DetailTicketJuilletAout2021[[#This Row],[Remise%]]))</f>
        <v>36.800000000000004</v>
      </c>
    </row>
    <row r="3899" spans="1:6" x14ac:dyDescent="0.25">
      <c r="A3899">
        <v>22655</v>
      </c>
      <c r="B3899">
        <v>127</v>
      </c>
      <c r="C3899">
        <v>7.62</v>
      </c>
      <c r="D3899">
        <v>4</v>
      </c>
      <c r="E3899">
        <v>0</v>
      </c>
      <c r="F3899" s="5">
        <f>DetailTicketJuilletAout2021[[#This Row],[Qte]]*(DetailTicketJuilletAout2021[[#This Row],[PrixUnit]]*(1-DetailTicketJuilletAout2021[[#This Row],[Remise%]]))</f>
        <v>30.48</v>
      </c>
    </row>
    <row r="3900" spans="1:6" x14ac:dyDescent="0.25">
      <c r="A3900">
        <v>22655</v>
      </c>
      <c r="B3900">
        <v>128</v>
      </c>
      <c r="C3900">
        <v>7.62</v>
      </c>
      <c r="D3900">
        <v>5</v>
      </c>
      <c r="E3900">
        <v>0</v>
      </c>
      <c r="F3900" s="5">
        <f>DetailTicketJuilletAout2021[[#This Row],[Qte]]*(DetailTicketJuilletAout2021[[#This Row],[PrixUnit]]*(1-DetailTicketJuilletAout2021[[#This Row],[Remise%]]))</f>
        <v>38.1</v>
      </c>
    </row>
    <row r="3901" spans="1:6" x14ac:dyDescent="0.25">
      <c r="A3901">
        <v>22655</v>
      </c>
      <c r="B3901">
        <v>129</v>
      </c>
      <c r="C3901">
        <v>9.15</v>
      </c>
      <c r="D3901">
        <v>3</v>
      </c>
      <c r="E3901">
        <v>0</v>
      </c>
      <c r="F3901" s="5">
        <f>DetailTicketJuilletAout2021[[#This Row],[Qte]]*(DetailTicketJuilletAout2021[[#This Row],[PrixUnit]]*(1-DetailTicketJuilletAout2021[[#This Row],[Remise%]]))</f>
        <v>27.450000000000003</v>
      </c>
    </row>
    <row r="3902" spans="1:6" x14ac:dyDescent="0.25">
      <c r="A3902">
        <v>22655</v>
      </c>
      <c r="B3902">
        <v>131</v>
      </c>
      <c r="C3902">
        <v>9.5299999999999994</v>
      </c>
      <c r="D3902">
        <v>5</v>
      </c>
      <c r="E3902">
        <v>0</v>
      </c>
      <c r="F3902" s="5">
        <f>DetailTicketJuilletAout2021[[#This Row],[Qte]]*(DetailTicketJuilletAout2021[[#This Row],[PrixUnit]]*(1-DetailTicketJuilletAout2021[[#This Row],[Remise%]]))</f>
        <v>47.65</v>
      </c>
    </row>
    <row r="3903" spans="1:6" x14ac:dyDescent="0.25">
      <c r="A3903">
        <v>22655</v>
      </c>
      <c r="B3903">
        <v>132</v>
      </c>
      <c r="C3903">
        <v>9.7200000000000006</v>
      </c>
      <c r="D3903">
        <v>3</v>
      </c>
      <c r="E3903">
        <v>0</v>
      </c>
      <c r="F3903" s="5">
        <f>DetailTicketJuilletAout2021[[#This Row],[Qte]]*(DetailTicketJuilletAout2021[[#This Row],[PrixUnit]]*(1-DetailTicketJuilletAout2021[[#This Row],[Remise%]]))</f>
        <v>29.160000000000004</v>
      </c>
    </row>
    <row r="3904" spans="1:6" x14ac:dyDescent="0.25">
      <c r="A3904">
        <v>22655</v>
      </c>
      <c r="B3904">
        <v>133</v>
      </c>
      <c r="C3904">
        <v>9.91</v>
      </c>
      <c r="D3904">
        <v>4</v>
      </c>
      <c r="E3904">
        <v>0</v>
      </c>
      <c r="F3904" s="5">
        <f>DetailTicketJuilletAout2021[[#This Row],[Qte]]*(DetailTicketJuilletAout2021[[#This Row],[PrixUnit]]*(1-DetailTicketJuilletAout2021[[#This Row],[Remise%]]))</f>
        <v>39.64</v>
      </c>
    </row>
    <row r="3905" spans="1:6" x14ac:dyDescent="0.25">
      <c r="A3905">
        <v>22655</v>
      </c>
      <c r="B3905">
        <v>134</v>
      </c>
      <c r="C3905">
        <v>10.1</v>
      </c>
      <c r="D3905">
        <v>5</v>
      </c>
      <c r="E3905">
        <v>0</v>
      </c>
      <c r="F3905" s="5">
        <f>DetailTicketJuilletAout2021[[#This Row],[Qte]]*(DetailTicketJuilletAout2021[[#This Row],[PrixUnit]]*(1-DetailTicketJuilletAout2021[[#This Row],[Remise%]]))</f>
        <v>50.5</v>
      </c>
    </row>
    <row r="3906" spans="1:6" x14ac:dyDescent="0.25">
      <c r="A3906">
        <v>22655</v>
      </c>
      <c r="B3906">
        <v>135</v>
      </c>
      <c r="C3906">
        <v>10.67</v>
      </c>
      <c r="D3906">
        <v>3</v>
      </c>
      <c r="E3906">
        <v>0</v>
      </c>
      <c r="F3906" s="5">
        <f>DetailTicketJuilletAout2021[[#This Row],[Qte]]*(DetailTicketJuilletAout2021[[#This Row],[PrixUnit]]*(1-DetailTicketJuilletAout2021[[#This Row],[Remise%]]))</f>
        <v>32.01</v>
      </c>
    </row>
    <row r="3907" spans="1:6" x14ac:dyDescent="0.25">
      <c r="A3907">
        <v>22655</v>
      </c>
      <c r="B3907">
        <v>136</v>
      </c>
      <c r="C3907">
        <v>10.67</v>
      </c>
      <c r="D3907">
        <v>4</v>
      </c>
      <c r="E3907">
        <v>0</v>
      </c>
      <c r="F3907" s="5">
        <f>DetailTicketJuilletAout2021[[#This Row],[Qte]]*(DetailTicketJuilletAout2021[[#This Row],[PrixUnit]]*(1-DetailTicketJuilletAout2021[[#This Row],[Remise%]]))</f>
        <v>42.68</v>
      </c>
    </row>
    <row r="3908" spans="1:6" x14ac:dyDescent="0.25">
      <c r="A3908">
        <v>22655</v>
      </c>
      <c r="B3908">
        <v>137</v>
      </c>
      <c r="C3908">
        <v>10.67</v>
      </c>
      <c r="D3908">
        <v>5</v>
      </c>
      <c r="E3908">
        <v>0</v>
      </c>
      <c r="F3908" s="5">
        <f>DetailTicketJuilletAout2021[[#This Row],[Qte]]*(DetailTicketJuilletAout2021[[#This Row],[PrixUnit]]*(1-DetailTicketJuilletAout2021[[#This Row],[Remise%]]))</f>
        <v>53.35</v>
      </c>
    </row>
    <row r="3909" spans="1:6" x14ac:dyDescent="0.25">
      <c r="A3909">
        <v>22655</v>
      </c>
      <c r="B3909">
        <v>138</v>
      </c>
      <c r="C3909">
        <v>10.67</v>
      </c>
      <c r="D3909">
        <v>3</v>
      </c>
      <c r="E3909">
        <v>0</v>
      </c>
      <c r="F3909" s="5">
        <f>DetailTicketJuilletAout2021[[#This Row],[Qte]]*(DetailTicketJuilletAout2021[[#This Row],[PrixUnit]]*(1-DetailTicketJuilletAout2021[[#This Row],[Remise%]]))</f>
        <v>32.01</v>
      </c>
    </row>
    <row r="3910" spans="1:6" x14ac:dyDescent="0.25">
      <c r="A3910">
        <v>22655</v>
      </c>
      <c r="B3910">
        <v>139</v>
      </c>
      <c r="C3910">
        <v>11.43</v>
      </c>
      <c r="D3910">
        <v>4</v>
      </c>
      <c r="E3910">
        <v>0</v>
      </c>
      <c r="F3910" s="5">
        <f>DetailTicketJuilletAout2021[[#This Row],[Qte]]*(DetailTicketJuilletAout2021[[#This Row],[PrixUnit]]*(1-DetailTicketJuilletAout2021[[#This Row],[Remise%]]))</f>
        <v>45.72</v>
      </c>
    </row>
    <row r="3911" spans="1:6" x14ac:dyDescent="0.25">
      <c r="A3911">
        <v>22655</v>
      </c>
      <c r="B3911">
        <v>140</v>
      </c>
      <c r="C3911">
        <v>11.43</v>
      </c>
      <c r="D3911">
        <v>5</v>
      </c>
      <c r="E3911">
        <v>0</v>
      </c>
      <c r="F3911" s="5">
        <f>DetailTicketJuilletAout2021[[#This Row],[Qte]]*(DetailTicketJuilletAout2021[[#This Row],[PrixUnit]]*(1-DetailTicketJuilletAout2021[[#This Row],[Remise%]]))</f>
        <v>57.15</v>
      </c>
    </row>
    <row r="3912" spans="1:6" x14ac:dyDescent="0.25">
      <c r="A3912">
        <v>22655</v>
      </c>
      <c r="B3912">
        <v>141</v>
      </c>
      <c r="C3912">
        <v>11.81</v>
      </c>
      <c r="D3912">
        <v>3</v>
      </c>
      <c r="E3912">
        <v>0</v>
      </c>
      <c r="F3912" s="5">
        <f>DetailTicketJuilletAout2021[[#This Row],[Qte]]*(DetailTicketJuilletAout2021[[#This Row],[PrixUnit]]*(1-DetailTicketJuilletAout2021[[#This Row],[Remise%]]))</f>
        <v>35.43</v>
      </c>
    </row>
    <row r="3913" spans="1:6" x14ac:dyDescent="0.25">
      <c r="A3913">
        <v>22655</v>
      </c>
      <c r="B3913">
        <v>142</v>
      </c>
      <c r="C3913">
        <v>3.43</v>
      </c>
      <c r="D3913">
        <v>4</v>
      </c>
      <c r="E3913">
        <v>0</v>
      </c>
      <c r="F3913" s="5">
        <f>DetailTicketJuilletAout2021[[#This Row],[Qte]]*(DetailTicketJuilletAout2021[[#This Row],[PrixUnit]]*(1-DetailTicketJuilletAout2021[[#This Row],[Remise%]]))</f>
        <v>13.72</v>
      </c>
    </row>
    <row r="3914" spans="1:6" x14ac:dyDescent="0.25">
      <c r="A3914">
        <v>22656</v>
      </c>
      <c r="B3914">
        <v>2</v>
      </c>
      <c r="C3914">
        <v>11.59</v>
      </c>
      <c r="D3914">
        <v>3</v>
      </c>
      <c r="E3914">
        <v>0</v>
      </c>
      <c r="F3914" s="5">
        <f>DetailTicketJuilletAout2021[[#This Row],[Qte]]*(DetailTicketJuilletAout2021[[#This Row],[PrixUnit]]*(1-DetailTicketJuilletAout2021[[#This Row],[Remise%]]))</f>
        <v>34.769999999999996</v>
      </c>
    </row>
    <row r="3915" spans="1:6" x14ac:dyDescent="0.25">
      <c r="A3915">
        <v>22656</v>
      </c>
      <c r="B3915">
        <v>7</v>
      </c>
      <c r="C3915">
        <v>4.25</v>
      </c>
      <c r="D3915">
        <v>1</v>
      </c>
      <c r="E3915">
        <v>0</v>
      </c>
      <c r="F3915" s="5">
        <f>DetailTicketJuilletAout2021[[#This Row],[Qte]]*(DetailTicketJuilletAout2021[[#This Row],[PrixUnit]]*(1-DetailTicketJuilletAout2021[[#This Row],[Remise%]]))</f>
        <v>4.25</v>
      </c>
    </row>
    <row r="3916" spans="1:6" x14ac:dyDescent="0.25">
      <c r="A3916">
        <v>22656</v>
      </c>
      <c r="B3916">
        <v>27</v>
      </c>
      <c r="C3916">
        <v>26.83</v>
      </c>
      <c r="D3916">
        <v>4</v>
      </c>
      <c r="E3916">
        <v>0.25</v>
      </c>
      <c r="F3916" s="5">
        <f>DetailTicketJuilletAout2021[[#This Row],[Qte]]*(DetailTicketJuilletAout2021[[#This Row],[PrixUnit]]*(1-DetailTicketJuilletAout2021[[#This Row],[Remise%]]))</f>
        <v>80.489999999999995</v>
      </c>
    </row>
    <row r="3917" spans="1:6" x14ac:dyDescent="0.25">
      <c r="A3917">
        <v>22656</v>
      </c>
      <c r="B3917">
        <v>36</v>
      </c>
      <c r="C3917">
        <v>11.59</v>
      </c>
      <c r="D3917">
        <v>3</v>
      </c>
      <c r="E3917">
        <v>0.25</v>
      </c>
      <c r="F3917" s="5">
        <f>DetailTicketJuilletAout2021[[#This Row],[Qte]]*(DetailTicketJuilletAout2021[[#This Row],[PrixUnit]]*(1-DetailTicketJuilletAout2021[[#This Row],[Remise%]]))</f>
        <v>26.077499999999997</v>
      </c>
    </row>
    <row r="3918" spans="1:6" x14ac:dyDescent="0.25">
      <c r="A3918">
        <v>22656</v>
      </c>
      <c r="B3918">
        <v>44</v>
      </c>
      <c r="C3918">
        <v>11.89</v>
      </c>
      <c r="D3918">
        <v>3</v>
      </c>
      <c r="E3918">
        <v>0</v>
      </c>
      <c r="F3918" s="5">
        <f>DetailTicketJuilletAout2021[[#This Row],[Qte]]*(DetailTicketJuilletAout2021[[#This Row],[PrixUnit]]*(1-DetailTicketJuilletAout2021[[#This Row],[Remise%]]))</f>
        <v>35.67</v>
      </c>
    </row>
    <row r="3919" spans="1:6" x14ac:dyDescent="0.25">
      <c r="A3919">
        <v>22656</v>
      </c>
      <c r="B3919">
        <v>54</v>
      </c>
      <c r="C3919">
        <v>4.57</v>
      </c>
      <c r="D3919">
        <v>4</v>
      </c>
      <c r="E3919">
        <v>0.1</v>
      </c>
      <c r="F3919" s="5">
        <f>DetailTicketJuilletAout2021[[#This Row],[Qte]]*(DetailTicketJuilletAout2021[[#This Row],[PrixUnit]]*(1-DetailTicketJuilletAout2021[[#This Row],[Remise%]]))</f>
        <v>16.452000000000002</v>
      </c>
    </row>
    <row r="3920" spans="1:6" x14ac:dyDescent="0.25">
      <c r="A3920">
        <v>22656</v>
      </c>
      <c r="B3920">
        <v>62</v>
      </c>
      <c r="C3920">
        <v>30.03</v>
      </c>
      <c r="D3920">
        <v>4</v>
      </c>
      <c r="E3920">
        <v>0</v>
      </c>
      <c r="F3920" s="5">
        <f>DetailTicketJuilletAout2021[[#This Row],[Qte]]*(DetailTicketJuilletAout2021[[#This Row],[PrixUnit]]*(1-DetailTicketJuilletAout2021[[#This Row],[Remise%]]))</f>
        <v>120.12</v>
      </c>
    </row>
    <row r="3921" spans="1:6" x14ac:dyDescent="0.25">
      <c r="A3921">
        <v>22656</v>
      </c>
      <c r="B3921">
        <v>761</v>
      </c>
      <c r="C3921">
        <v>3.64</v>
      </c>
      <c r="D3921">
        <v>1</v>
      </c>
      <c r="E3921">
        <v>0</v>
      </c>
      <c r="F3921" s="5">
        <f>DetailTicketJuilletAout2021[[#This Row],[Qte]]*(DetailTicketJuilletAout2021[[#This Row],[PrixUnit]]*(1-DetailTicketJuilletAout2021[[#This Row],[Remise%]]))</f>
        <v>3.64</v>
      </c>
    </row>
    <row r="3922" spans="1:6" x14ac:dyDescent="0.25">
      <c r="A3922">
        <v>22656</v>
      </c>
      <c r="B3922">
        <v>1448</v>
      </c>
      <c r="C3922">
        <v>9.77</v>
      </c>
      <c r="D3922">
        <v>1</v>
      </c>
      <c r="E3922">
        <v>0</v>
      </c>
      <c r="F3922" s="5">
        <f>DetailTicketJuilletAout2021[[#This Row],[Qte]]*(DetailTicketJuilletAout2021[[#This Row],[PrixUnit]]*(1-DetailTicketJuilletAout2021[[#This Row],[Remise%]]))</f>
        <v>9.77</v>
      </c>
    </row>
    <row r="3923" spans="1:6" x14ac:dyDescent="0.25">
      <c r="A3923">
        <v>22656</v>
      </c>
      <c r="B3923">
        <v>1495</v>
      </c>
      <c r="C3923">
        <v>12.41</v>
      </c>
      <c r="D3923">
        <v>1</v>
      </c>
      <c r="E3923">
        <v>0</v>
      </c>
      <c r="F3923" s="5">
        <f>DetailTicketJuilletAout2021[[#This Row],[Qte]]*(DetailTicketJuilletAout2021[[#This Row],[PrixUnit]]*(1-DetailTicketJuilletAout2021[[#This Row],[Remise%]]))</f>
        <v>12.41</v>
      </c>
    </row>
    <row r="3924" spans="1:6" x14ac:dyDescent="0.25">
      <c r="A3924">
        <v>22656</v>
      </c>
      <c r="B3924">
        <v>2650</v>
      </c>
      <c r="C3924">
        <v>8.5399999999999991</v>
      </c>
      <c r="D3924">
        <v>4</v>
      </c>
      <c r="E3924">
        <v>0.25</v>
      </c>
      <c r="F3924" s="5">
        <f>DetailTicketJuilletAout2021[[#This Row],[Qte]]*(DetailTicketJuilletAout2021[[#This Row],[PrixUnit]]*(1-DetailTicketJuilletAout2021[[#This Row],[Remise%]]))</f>
        <v>25.619999999999997</v>
      </c>
    </row>
    <row r="3925" spans="1:6" x14ac:dyDescent="0.25">
      <c r="A3925">
        <v>22657</v>
      </c>
      <c r="B3925">
        <v>71</v>
      </c>
      <c r="C3925">
        <v>13.11</v>
      </c>
      <c r="D3925">
        <v>3</v>
      </c>
      <c r="E3925">
        <v>0</v>
      </c>
      <c r="F3925" s="5">
        <f>DetailTicketJuilletAout2021[[#This Row],[Qte]]*(DetailTicketJuilletAout2021[[#This Row],[PrixUnit]]*(1-DetailTicketJuilletAout2021[[#This Row],[Remise%]]))</f>
        <v>39.33</v>
      </c>
    </row>
    <row r="3926" spans="1:6" x14ac:dyDescent="0.25">
      <c r="A3926">
        <v>22658</v>
      </c>
      <c r="B3926">
        <v>1</v>
      </c>
      <c r="C3926">
        <v>10.98</v>
      </c>
      <c r="D3926">
        <v>4</v>
      </c>
      <c r="E3926">
        <v>0.15</v>
      </c>
      <c r="F3926" s="5">
        <f>DetailTicketJuilletAout2021[[#This Row],[Qte]]*(DetailTicketJuilletAout2021[[#This Row],[PrixUnit]]*(1-DetailTicketJuilletAout2021[[#This Row],[Remise%]]))</f>
        <v>37.332000000000001</v>
      </c>
    </row>
    <row r="3927" spans="1:6" x14ac:dyDescent="0.25">
      <c r="A3927">
        <v>22658</v>
      </c>
      <c r="B3927">
        <v>2</v>
      </c>
      <c r="C3927">
        <v>14.48</v>
      </c>
      <c r="D3927">
        <v>1</v>
      </c>
      <c r="E3927">
        <v>0</v>
      </c>
      <c r="F3927" s="5">
        <f>DetailTicketJuilletAout2021[[#This Row],[Qte]]*(DetailTicketJuilletAout2021[[#This Row],[PrixUnit]]*(1-DetailTicketJuilletAout2021[[#This Row],[Remise%]]))</f>
        <v>14.48</v>
      </c>
    </row>
    <row r="3928" spans="1:6" x14ac:dyDescent="0.25">
      <c r="A3928">
        <v>22658</v>
      </c>
      <c r="B3928">
        <v>10</v>
      </c>
      <c r="C3928">
        <v>23.63</v>
      </c>
      <c r="D3928">
        <v>4</v>
      </c>
      <c r="E3928">
        <v>0</v>
      </c>
      <c r="F3928" s="5">
        <f>DetailTicketJuilletAout2021[[#This Row],[Qte]]*(DetailTicketJuilletAout2021[[#This Row],[PrixUnit]]*(1-DetailTicketJuilletAout2021[[#This Row],[Remise%]]))</f>
        <v>94.52</v>
      </c>
    </row>
    <row r="3929" spans="1:6" x14ac:dyDescent="0.25">
      <c r="A3929">
        <v>22658</v>
      </c>
      <c r="B3929">
        <v>44</v>
      </c>
      <c r="C3929">
        <v>14.83</v>
      </c>
      <c r="D3929">
        <v>4</v>
      </c>
      <c r="E3929">
        <v>0</v>
      </c>
      <c r="F3929" s="5">
        <f>DetailTicketJuilletAout2021[[#This Row],[Qte]]*(DetailTicketJuilletAout2021[[#This Row],[PrixUnit]]*(1-DetailTicketJuilletAout2021[[#This Row],[Remise%]]))</f>
        <v>59.32</v>
      </c>
    </row>
    <row r="3930" spans="1:6" x14ac:dyDescent="0.25">
      <c r="A3930">
        <v>22658</v>
      </c>
      <c r="B3930">
        <v>47</v>
      </c>
      <c r="C3930">
        <v>7.24</v>
      </c>
      <c r="D3930">
        <v>1</v>
      </c>
      <c r="E3930">
        <v>0</v>
      </c>
      <c r="F3930" s="5">
        <f>DetailTicketJuilletAout2021[[#This Row],[Qte]]*(DetailTicketJuilletAout2021[[#This Row],[PrixUnit]]*(1-DetailTicketJuilletAout2021[[#This Row],[Remise%]]))</f>
        <v>7.24</v>
      </c>
    </row>
    <row r="3931" spans="1:6" x14ac:dyDescent="0.25">
      <c r="A3931">
        <v>22658</v>
      </c>
      <c r="B3931">
        <v>64</v>
      </c>
      <c r="C3931">
        <v>20.28</v>
      </c>
      <c r="D3931">
        <v>3</v>
      </c>
      <c r="E3931">
        <v>0</v>
      </c>
      <c r="F3931" s="5">
        <f>DetailTicketJuilletAout2021[[#This Row],[Qte]]*(DetailTicketJuilletAout2021[[#This Row],[PrixUnit]]*(1-DetailTicketJuilletAout2021[[#This Row],[Remise%]]))</f>
        <v>60.84</v>
      </c>
    </row>
    <row r="3932" spans="1:6" x14ac:dyDescent="0.25">
      <c r="A3932">
        <v>22658</v>
      </c>
      <c r="B3932">
        <v>70</v>
      </c>
      <c r="C3932">
        <v>11.43</v>
      </c>
      <c r="D3932">
        <v>1</v>
      </c>
      <c r="E3932">
        <v>0</v>
      </c>
      <c r="F3932" s="5">
        <f>DetailTicketJuilletAout2021[[#This Row],[Qte]]*(DetailTicketJuilletAout2021[[#This Row],[PrixUnit]]*(1-DetailTicketJuilletAout2021[[#This Row],[Remise%]]))</f>
        <v>11.43</v>
      </c>
    </row>
    <row r="3933" spans="1:6" x14ac:dyDescent="0.25">
      <c r="A3933">
        <v>22658</v>
      </c>
      <c r="B3933">
        <v>74</v>
      </c>
      <c r="C3933">
        <v>6.1</v>
      </c>
      <c r="D3933">
        <v>3</v>
      </c>
      <c r="E3933">
        <v>0.15</v>
      </c>
      <c r="F3933" s="5">
        <f>DetailTicketJuilletAout2021[[#This Row],[Qte]]*(DetailTicketJuilletAout2021[[#This Row],[PrixUnit]]*(1-DetailTicketJuilletAout2021[[#This Row],[Remise%]]))</f>
        <v>15.555</v>
      </c>
    </row>
    <row r="3934" spans="1:6" x14ac:dyDescent="0.25">
      <c r="A3934">
        <v>22658</v>
      </c>
      <c r="B3934">
        <v>78</v>
      </c>
      <c r="C3934">
        <v>16.77</v>
      </c>
      <c r="D3934">
        <v>3</v>
      </c>
      <c r="E3934">
        <v>0</v>
      </c>
      <c r="F3934" s="5">
        <f>DetailTicketJuilletAout2021[[#This Row],[Qte]]*(DetailTicketJuilletAout2021[[#This Row],[PrixUnit]]*(1-DetailTicketJuilletAout2021[[#This Row],[Remise%]]))</f>
        <v>50.31</v>
      </c>
    </row>
    <row r="3935" spans="1:6" x14ac:dyDescent="0.25">
      <c r="A3935">
        <v>22659</v>
      </c>
      <c r="B3935">
        <v>23</v>
      </c>
      <c r="C3935">
        <v>5.49</v>
      </c>
      <c r="D3935">
        <v>4</v>
      </c>
      <c r="E3935">
        <v>0</v>
      </c>
      <c r="F3935" s="5">
        <f>DetailTicketJuilletAout2021[[#This Row],[Qte]]*(DetailTicketJuilletAout2021[[#This Row],[PrixUnit]]*(1-DetailTicketJuilletAout2021[[#This Row],[Remise%]]))</f>
        <v>21.96</v>
      </c>
    </row>
    <row r="3936" spans="1:6" x14ac:dyDescent="0.25">
      <c r="A3936">
        <v>22659</v>
      </c>
      <c r="B3936">
        <v>63</v>
      </c>
      <c r="C3936">
        <v>26.83</v>
      </c>
      <c r="D3936">
        <v>4</v>
      </c>
      <c r="E3936">
        <v>0</v>
      </c>
      <c r="F3936" s="5">
        <f>DetailTicketJuilletAout2021[[#This Row],[Qte]]*(DetailTicketJuilletAout2021[[#This Row],[PrixUnit]]*(1-DetailTicketJuilletAout2021[[#This Row],[Remise%]]))</f>
        <v>107.32</v>
      </c>
    </row>
    <row r="3937" spans="1:6" x14ac:dyDescent="0.25">
      <c r="A3937">
        <v>22660</v>
      </c>
      <c r="B3937">
        <v>26</v>
      </c>
      <c r="C3937">
        <v>18.899999999999999</v>
      </c>
      <c r="D3937">
        <v>3</v>
      </c>
      <c r="E3937">
        <v>0.05</v>
      </c>
      <c r="F3937" s="5">
        <f>DetailTicketJuilletAout2021[[#This Row],[Qte]]*(DetailTicketJuilletAout2021[[#This Row],[PrixUnit]]*(1-DetailTicketJuilletAout2021[[#This Row],[Remise%]]))</f>
        <v>53.864999999999995</v>
      </c>
    </row>
    <row r="3938" spans="1:6" x14ac:dyDescent="0.25">
      <c r="A3938">
        <v>22660</v>
      </c>
      <c r="B3938">
        <v>42</v>
      </c>
      <c r="C3938">
        <v>8.5399999999999991</v>
      </c>
      <c r="D3938">
        <v>3</v>
      </c>
      <c r="E3938">
        <v>0.05</v>
      </c>
      <c r="F3938" s="5">
        <f>DetailTicketJuilletAout2021[[#This Row],[Qte]]*(DetailTicketJuilletAout2021[[#This Row],[PrixUnit]]*(1-DetailTicketJuilletAout2021[[#This Row],[Remise%]]))</f>
        <v>24.338999999999999</v>
      </c>
    </row>
    <row r="3939" spans="1:6" x14ac:dyDescent="0.25">
      <c r="A3939">
        <v>22660</v>
      </c>
      <c r="B3939">
        <v>49</v>
      </c>
      <c r="C3939">
        <v>12.2</v>
      </c>
      <c r="D3939">
        <v>3</v>
      </c>
      <c r="E3939">
        <v>0.05</v>
      </c>
      <c r="F3939" s="5">
        <f>DetailTicketJuilletAout2021[[#This Row],[Qte]]*(DetailTicketJuilletAout2021[[#This Row],[PrixUnit]]*(1-DetailTicketJuilletAout2021[[#This Row],[Remise%]]))</f>
        <v>34.769999999999996</v>
      </c>
    </row>
    <row r="3940" spans="1:6" x14ac:dyDescent="0.25">
      <c r="A3940">
        <v>22661</v>
      </c>
      <c r="B3940">
        <v>4</v>
      </c>
      <c r="C3940">
        <v>13.42</v>
      </c>
      <c r="D3940">
        <v>4</v>
      </c>
      <c r="E3940">
        <v>0.2</v>
      </c>
      <c r="F3940" s="5">
        <f>DetailTicketJuilletAout2021[[#This Row],[Qte]]*(DetailTicketJuilletAout2021[[#This Row],[PrixUnit]]*(1-DetailTicketJuilletAout2021[[#This Row],[Remise%]]))</f>
        <v>42.944000000000003</v>
      </c>
    </row>
    <row r="3941" spans="1:6" x14ac:dyDescent="0.25">
      <c r="A3941">
        <v>22661</v>
      </c>
      <c r="B3941">
        <v>43</v>
      </c>
      <c r="C3941">
        <v>28.05</v>
      </c>
      <c r="D3941">
        <v>4</v>
      </c>
      <c r="E3941">
        <v>0</v>
      </c>
      <c r="F3941" s="5">
        <f>DetailTicketJuilletAout2021[[#This Row],[Qte]]*(DetailTicketJuilletAout2021[[#This Row],[PrixUnit]]*(1-DetailTicketJuilletAout2021[[#This Row],[Remise%]]))</f>
        <v>112.2</v>
      </c>
    </row>
    <row r="3942" spans="1:6" x14ac:dyDescent="0.25">
      <c r="A3942">
        <v>22661</v>
      </c>
      <c r="B3942">
        <v>56</v>
      </c>
      <c r="C3942">
        <v>23.17</v>
      </c>
      <c r="D3942">
        <v>3</v>
      </c>
      <c r="E3942">
        <v>0.2</v>
      </c>
      <c r="F3942" s="5">
        <f>DetailTicketJuilletAout2021[[#This Row],[Qte]]*(DetailTicketJuilletAout2021[[#This Row],[PrixUnit]]*(1-DetailTicketJuilletAout2021[[#This Row],[Remise%]]))</f>
        <v>55.608000000000004</v>
      </c>
    </row>
    <row r="3943" spans="1:6" x14ac:dyDescent="0.25">
      <c r="A3943">
        <v>22661</v>
      </c>
      <c r="B3943">
        <v>60</v>
      </c>
      <c r="C3943">
        <v>20.73</v>
      </c>
      <c r="D3943">
        <v>3</v>
      </c>
      <c r="E3943">
        <v>0</v>
      </c>
      <c r="F3943" s="5">
        <f>DetailTicketJuilletAout2021[[#This Row],[Qte]]*(DetailTicketJuilletAout2021[[#This Row],[PrixUnit]]*(1-DetailTicketJuilletAout2021[[#This Row],[Remise%]]))</f>
        <v>62.19</v>
      </c>
    </row>
    <row r="3944" spans="1:6" x14ac:dyDescent="0.25">
      <c r="A3944">
        <v>22662</v>
      </c>
      <c r="B3944">
        <v>31</v>
      </c>
      <c r="C3944">
        <v>7.62</v>
      </c>
      <c r="D3944">
        <v>3</v>
      </c>
      <c r="E3944">
        <v>0.05</v>
      </c>
      <c r="F3944" s="5">
        <f>DetailTicketJuilletAout2021[[#This Row],[Qte]]*(DetailTicketJuilletAout2021[[#This Row],[PrixUnit]]*(1-DetailTicketJuilletAout2021[[#This Row],[Remise%]]))</f>
        <v>21.716999999999999</v>
      </c>
    </row>
    <row r="3945" spans="1:6" x14ac:dyDescent="0.25">
      <c r="A3945">
        <v>22663</v>
      </c>
      <c r="B3945">
        <v>1</v>
      </c>
      <c r="C3945">
        <v>13.72</v>
      </c>
      <c r="D3945">
        <v>4</v>
      </c>
      <c r="E3945">
        <v>0.15</v>
      </c>
      <c r="F3945" s="5">
        <f>DetailTicketJuilletAout2021[[#This Row],[Qte]]*(DetailTicketJuilletAout2021[[#This Row],[PrixUnit]]*(1-DetailTicketJuilletAout2021[[#This Row],[Remise%]]))</f>
        <v>46.648000000000003</v>
      </c>
    </row>
    <row r="3946" spans="1:6" x14ac:dyDescent="0.25">
      <c r="A3946">
        <v>22663</v>
      </c>
      <c r="B3946">
        <v>13</v>
      </c>
      <c r="C3946">
        <v>4.57</v>
      </c>
      <c r="D3946">
        <v>4</v>
      </c>
      <c r="E3946">
        <v>0</v>
      </c>
      <c r="F3946" s="5">
        <f>DetailTicketJuilletAout2021[[#This Row],[Qte]]*(DetailTicketJuilletAout2021[[#This Row],[PrixUnit]]*(1-DetailTicketJuilletAout2021[[#This Row],[Remise%]]))</f>
        <v>18.28</v>
      </c>
    </row>
    <row r="3947" spans="1:6" x14ac:dyDescent="0.25">
      <c r="A3947">
        <v>22663</v>
      </c>
      <c r="B3947">
        <v>56</v>
      </c>
      <c r="C3947">
        <v>28.97</v>
      </c>
      <c r="D3947">
        <v>3</v>
      </c>
      <c r="E3947">
        <v>0.15</v>
      </c>
      <c r="F3947" s="5">
        <f>DetailTicketJuilletAout2021[[#This Row],[Qte]]*(DetailTicketJuilletAout2021[[#This Row],[PrixUnit]]*(1-DetailTicketJuilletAout2021[[#This Row],[Remise%]]))</f>
        <v>73.873499999999993</v>
      </c>
    </row>
    <row r="3948" spans="1:6" x14ac:dyDescent="0.25">
      <c r="A3948">
        <v>22664</v>
      </c>
      <c r="B3948">
        <v>47</v>
      </c>
      <c r="C3948">
        <v>7.32</v>
      </c>
      <c r="D3948">
        <v>3</v>
      </c>
      <c r="E3948">
        <v>0</v>
      </c>
      <c r="F3948" s="5">
        <f>DetailTicketJuilletAout2021[[#This Row],[Qte]]*(DetailTicketJuilletAout2021[[#This Row],[PrixUnit]]*(1-DetailTicketJuilletAout2021[[#This Row],[Remise%]]))</f>
        <v>21.96</v>
      </c>
    </row>
    <row r="3949" spans="1:6" x14ac:dyDescent="0.25">
      <c r="A3949">
        <v>22664</v>
      </c>
      <c r="B3949">
        <v>51</v>
      </c>
      <c r="C3949">
        <v>40.4</v>
      </c>
      <c r="D3949">
        <v>3</v>
      </c>
      <c r="E3949">
        <v>0</v>
      </c>
      <c r="F3949" s="5">
        <f>DetailTicketJuilletAout2021[[#This Row],[Qte]]*(DetailTicketJuilletAout2021[[#This Row],[PrixUnit]]*(1-DetailTicketJuilletAout2021[[#This Row],[Remise%]]))</f>
        <v>121.19999999999999</v>
      </c>
    </row>
    <row r="3950" spans="1:6" x14ac:dyDescent="0.25">
      <c r="A3950">
        <v>22664</v>
      </c>
      <c r="B3950">
        <v>52</v>
      </c>
      <c r="C3950">
        <v>5.34</v>
      </c>
      <c r="D3950">
        <v>3</v>
      </c>
      <c r="E3950">
        <v>0</v>
      </c>
      <c r="F3950" s="5">
        <f>DetailTicketJuilletAout2021[[#This Row],[Qte]]*(DetailTicketJuilletAout2021[[#This Row],[PrixUnit]]*(1-DetailTicketJuilletAout2021[[#This Row],[Remise%]]))</f>
        <v>16.02</v>
      </c>
    </row>
    <row r="3951" spans="1:6" x14ac:dyDescent="0.25">
      <c r="A3951">
        <v>22664</v>
      </c>
      <c r="B3951">
        <v>53</v>
      </c>
      <c r="C3951">
        <v>25</v>
      </c>
      <c r="D3951">
        <v>4</v>
      </c>
      <c r="E3951">
        <v>0</v>
      </c>
      <c r="F3951" s="5">
        <f>DetailTicketJuilletAout2021[[#This Row],[Qte]]*(DetailTicketJuilletAout2021[[#This Row],[PrixUnit]]*(1-DetailTicketJuilletAout2021[[#This Row],[Remise%]]))</f>
        <v>100</v>
      </c>
    </row>
    <row r="3952" spans="1:6" x14ac:dyDescent="0.25">
      <c r="A3952">
        <v>22664</v>
      </c>
      <c r="B3952">
        <v>73</v>
      </c>
      <c r="C3952">
        <v>11.43</v>
      </c>
      <c r="D3952">
        <v>4</v>
      </c>
      <c r="E3952">
        <v>0</v>
      </c>
      <c r="F3952" s="5">
        <f>DetailTicketJuilletAout2021[[#This Row],[Qte]]*(DetailTicketJuilletAout2021[[#This Row],[PrixUnit]]*(1-DetailTicketJuilletAout2021[[#This Row],[Remise%]]))</f>
        <v>45.72</v>
      </c>
    </row>
    <row r="3953" spans="1:6" x14ac:dyDescent="0.25">
      <c r="A3953">
        <v>22665</v>
      </c>
      <c r="B3953">
        <v>24</v>
      </c>
      <c r="C3953">
        <v>3.35</v>
      </c>
      <c r="D3953">
        <v>4</v>
      </c>
      <c r="E3953">
        <v>0</v>
      </c>
      <c r="F3953" s="5">
        <f>DetailTicketJuilletAout2021[[#This Row],[Qte]]*(DetailTicketJuilletAout2021[[#This Row],[PrixUnit]]*(1-DetailTicketJuilletAout2021[[#This Row],[Remise%]]))</f>
        <v>13.4</v>
      </c>
    </row>
    <row r="3954" spans="1:6" x14ac:dyDescent="0.25">
      <c r="A3954">
        <v>22665</v>
      </c>
      <c r="B3954">
        <v>52</v>
      </c>
      <c r="C3954">
        <v>5.34</v>
      </c>
      <c r="D3954">
        <v>4</v>
      </c>
      <c r="E3954">
        <v>0</v>
      </c>
      <c r="F3954" s="5">
        <f>DetailTicketJuilletAout2021[[#This Row],[Qte]]*(DetailTicketJuilletAout2021[[#This Row],[PrixUnit]]*(1-DetailTicketJuilletAout2021[[#This Row],[Remise%]]))</f>
        <v>21.36</v>
      </c>
    </row>
    <row r="3955" spans="1:6" x14ac:dyDescent="0.25">
      <c r="A3955">
        <v>22666</v>
      </c>
      <c r="B3955">
        <v>14</v>
      </c>
      <c r="C3955">
        <v>17.68</v>
      </c>
      <c r="D3955">
        <v>4</v>
      </c>
      <c r="E3955">
        <v>0.1</v>
      </c>
      <c r="F3955" s="5">
        <f>DetailTicketJuilletAout2021[[#This Row],[Qte]]*(DetailTicketJuilletAout2021[[#This Row],[PrixUnit]]*(1-DetailTicketJuilletAout2021[[#This Row],[Remise%]]))</f>
        <v>63.648000000000003</v>
      </c>
    </row>
    <row r="3956" spans="1:6" x14ac:dyDescent="0.25">
      <c r="A3956">
        <v>22666</v>
      </c>
      <c r="B3956">
        <v>44</v>
      </c>
      <c r="C3956">
        <v>14.79</v>
      </c>
      <c r="D3956">
        <v>3</v>
      </c>
      <c r="E3956">
        <v>0.1</v>
      </c>
      <c r="F3956" s="5">
        <f>DetailTicketJuilletAout2021[[#This Row],[Qte]]*(DetailTicketJuilletAout2021[[#This Row],[PrixUnit]]*(1-DetailTicketJuilletAout2021[[#This Row],[Remise%]]))</f>
        <v>39.933</v>
      </c>
    </row>
    <row r="3957" spans="1:6" x14ac:dyDescent="0.25">
      <c r="A3957">
        <v>22666</v>
      </c>
      <c r="B3957">
        <v>47</v>
      </c>
      <c r="C3957">
        <v>7.32</v>
      </c>
      <c r="D3957">
        <v>4</v>
      </c>
      <c r="E3957">
        <v>0.1</v>
      </c>
      <c r="F3957" s="5">
        <f>DetailTicketJuilletAout2021[[#This Row],[Qte]]*(DetailTicketJuilletAout2021[[#This Row],[PrixUnit]]*(1-DetailTicketJuilletAout2021[[#This Row],[Remise%]]))</f>
        <v>26.352</v>
      </c>
    </row>
    <row r="3958" spans="1:6" x14ac:dyDescent="0.25">
      <c r="A3958">
        <v>22667</v>
      </c>
      <c r="B3958">
        <v>21</v>
      </c>
      <c r="C3958">
        <v>7.62</v>
      </c>
      <c r="D3958">
        <v>4</v>
      </c>
      <c r="E3958">
        <v>0</v>
      </c>
      <c r="F3958" s="5">
        <f>DetailTicketJuilletAout2021[[#This Row],[Qte]]*(DetailTicketJuilletAout2021[[#This Row],[PrixUnit]]*(1-DetailTicketJuilletAout2021[[#This Row],[Remise%]]))</f>
        <v>30.48</v>
      </c>
    </row>
    <row r="3959" spans="1:6" x14ac:dyDescent="0.25">
      <c r="A3959">
        <v>22667</v>
      </c>
      <c r="B3959">
        <v>40</v>
      </c>
      <c r="C3959">
        <v>14.03</v>
      </c>
      <c r="D3959">
        <v>4</v>
      </c>
      <c r="E3959">
        <v>0.05</v>
      </c>
      <c r="F3959" s="5">
        <f>DetailTicketJuilletAout2021[[#This Row],[Qte]]*(DetailTicketJuilletAout2021[[#This Row],[PrixUnit]]*(1-DetailTicketJuilletAout2021[[#This Row],[Remise%]]))</f>
        <v>53.313999999999993</v>
      </c>
    </row>
    <row r="3960" spans="1:6" x14ac:dyDescent="0.25">
      <c r="A3960">
        <v>22667</v>
      </c>
      <c r="B3960">
        <v>60</v>
      </c>
      <c r="C3960">
        <v>25.92</v>
      </c>
      <c r="D3960">
        <v>4</v>
      </c>
      <c r="E3960">
        <v>0.05</v>
      </c>
      <c r="F3960" s="5">
        <f>DetailTicketJuilletAout2021[[#This Row],[Qte]]*(DetailTicketJuilletAout2021[[#This Row],[PrixUnit]]*(1-DetailTicketJuilletAout2021[[#This Row],[Remise%]]))</f>
        <v>98.495999999999995</v>
      </c>
    </row>
    <row r="3961" spans="1:6" x14ac:dyDescent="0.25">
      <c r="A3961">
        <v>22667</v>
      </c>
      <c r="B3961">
        <v>77</v>
      </c>
      <c r="C3961">
        <v>9.91</v>
      </c>
      <c r="D3961">
        <v>4</v>
      </c>
      <c r="E3961">
        <v>0.05</v>
      </c>
      <c r="F3961" s="5">
        <f>DetailTicketJuilletAout2021[[#This Row],[Qte]]*(DetailTicketJuilletAout2021[[#This Row],[PrixUnit]]*(1-DetailTicketJuilletAout2021[[#This Row],[Remise%]]))</f>
        <v>37.658000000000001</v>
      </c>
    </row>
    <row r="3962" spans="1:6" x14ac:dyDescent="0.25">
      <c r="A3962">
        <v>22668</v>
      </c>
      <c r="B3962">
        <v>63</v>
      </c>
      <c r="C3962">
        <v>33.54</v>
      </c>
      <c r="D3962">
        <v>3</v>
      </c>
      <c r="E3962">
        <v>0</v>
      </c>
      <c r="F3962" s="5">
        <f>DetailTicketJuilletAout2021[[#This Row],[Qte]]*(DetailTicketJuilletAout2021[[#This Row],[PrixUnit]]*(1-DetailTicketJuilletAout2021[[#This Row],[Remise%]]))</f>
        <v>100.62</v>
      </c>
    </row>
    <row r="3963" spans="1:6" x14ac:dyDescent="0.25">
      <c r="A3963">
        <v>22669</v>
      </c>
      <c r="B3963">
        <v>4</v>
      </c>
      <c r="C3963">
        <v>16.77</v>
      </c>
      <c r="D3963">
        <v>3</v>
      </c>
      <c r="E3963">
        <v>0</v>
      </c>
      <c r="F3963" s="5">
        <f>DetailTicketJuilletAout2021[[#This Row],[Qte]]*(DetailTicketJuilletAout2021[[#This Row],[PrixUnit]]*(1-DetailTicketJuilletAout2021[[#This Row],[Remise%]]))</f>
        <v>50.31</v>
      </c>
    </row>
    <row r="3964" spans="1:6" x14ac:dyDescent="0.25">
      <c r="A3964">
        <v>22669</v>
      </c>
      <c r="B3964">
        <v>11</v>
      </c>
      <c r="C3964">
        <v>16.010000000000002</v>
      </c>
      <c r="D3964">
        <v>4</v>
      </c>
      <c r="E3964">
        <v>0</v>
      </c>
      <c r="F3964" s="5">
        <f>DetailTicketJuilletAout2021[[#This Row],[Qte]]*(DetailTicketJuilletAout2021[[#This Row],[PrixUnit]]*(1-DetailTicketJuilletAout2021[[#This Row],[Remise%]]))</f>
        <v>64.040000000000006</v>
      </c>
    </row>
    <row r="3965" spans="1:6" x14ac:dyDescent="0.25">
      <c r="A3965">
        <v>22670</v>
      </c>
      <c r="B3965">
        <v>30</v>
      </c>
      <c r="C3965">
        <v>19.670000000000002</v>
      </c>
      <c r="D3965">
        <v>4</v>
      </c>
      <c r="E3965">
        <v>0</v>
      </c>
      <c r="F3965" s="5">
        <f>DetailTicketJuilletAout2021[[#This Row],[Qte]]*(DetailTicketJuilletAout2021[[#This Row],[PrixUnit]]*(1-DetailTicketJuilletAout2021[[#This Row],[Remise%]]))</f>
        <v>78.680000000000007</v>
      </c>
    </row>
    <row r="3966" spans="1:6" x14ac:dyDescent="0.25">
      <c r="A3966">
        <v>22670</v>
      </c>
      <c r="B3966">
        <v>40</v>
      </c>
      <c r="C3966">
        <v>14.03</v>
      </c>
      <c r="D3966">
        <v>4</v>
      </c>
      <c r="E3966">
        <v>0</v>
      </c>
      <c r="F3966" s="5">
        <f>DetailTicketJuilletAout2021[[#This Row],[Qte]]*(DetailTicketJuilletAout2021[[#This Row],[PrixUnit]]*(1-DetailTicketJuilletAout2021[[#This Row],[Remise%]]))</f>
        <v>56.12</v>
      </c>
    </row>
    <row r="3967" spans="1:6" x14ac:dyDescent="0.25">
      <c r="A3967">
        <v>22670</v>
      </c>
      <c r="B3967">
        <v>55</v>
      </c>
      <c r="C3967">
        <v>18.29</v>
      </c>
      <c r="D3967">
        <v>4</v>
      </c>
      <c r="E3967">
        <v>0</v>
      </c>
      <c r="F3967" s="5">
        <f>DetailTicketJuilletAout2021[[#This Row],[Qte]]*(DetailTicketJuilletAout2021[[#This Row],[PrixUnit]]*(1-DetailTicketJuilletAout2021[[#This Row],[Remise%]]))</f>
        <v>73.16</v>
      </c>
    </row>
    <row r="3968" spans="1:6" x14ac:dyDescent="0.25">
      <c r="A3968">
        <v>22670</v>
      </c>
      <c r="B3968">
        <v>60</v>
      </c>
      <c r="C3968">
        <v>25.92</v>
      </c>
      <c r="D3968">
        <v>4</v>
      </c>
      <c r="E3968">
        <v>0</v>
      </c>
      <c r="F3968" s="5">
        <f>DetailTicketJuilletAout2021[[#This Row],[Qte]]*(DetailTicketJuilletAout2021[[#This Row],[PrixUnit]]*(1-DetailTicketJuilletAout2021[[#This Row],[Remise%]]))</f>
        <v>103.68</v>
      </c>
    </row>
    <row r="3969" spans="1:6" x14ac:dyDescent="0.25">
      <c r="A3969">
        <v>22671</v>
      </c>
      <c r="B3969">
        <v>3</v>
      </c>
      <c r="C3969">
        <v>7.62</v>
      </c>
      <c r="D3969">
        <v>3</v>
      </c>
      <c r="E3969">
        <v>0.1</v>
      </c>
      <c r="F3969" s="5">
        <f>DetailTicketJuilletAout2021[[#This Row],[Qte]]*(DetailTicketJuilletAout2021[[#This Row],[PrixUnit]]*(1-DetailTicketJuilletAout2021[[#This Row],[Remise%]]))</f>
        <v>20.574000000000002</v>
      </c>
    </row>
    <row r="3970" spans="1:6" x14ac:dyDescent="0.25">
      <c r="A3970">
        <v>22671</v>
      </c>
      <c r="B3970">
        <v>39</v>
      </c>
      <c r="C3970">
        <v>13.72</v>
      </c>
      <c r="D3970">
        <v>4</v>
      </c>
      <c r="E3970">
        <v>0.1</v>
      </c>
      <c r="F3970" s="5">
        <f>DetailTicketJuilletAout2021[[#This Row],[Qte]]*(DetailTicketJuilletAout2021[[#This Row],[PrixUnit]]*(1-DetailTicketJuilletAout2021[[#This Row],[Remise%]]))</f>
        <v>49.392000000000003</v>
      </c>
    </row>
    <row r="3971" spans="1:6" x14ac:dyDescent="0.25">
      <c r="A3971">
        <v>22672</v>
      </c>
      <c r="B3971">
        <v>35</v>
      </c>
      <c r="C3971">
        <v>13.72</v>
      </c>
      <c r="D3971">
        <v>4</v>
      </c>
      <c r="E3971">
        <v>0</v>
      </c>
      <c r="F3971" s="5">
        <f>DetailTicketJuilletAout2021[[#This Row],[Qte]]*(DetailTicketJuilletAout2021[[#This Row],[PrixUnit]]*(1-DetailTicketJuilletAout2021[[#This Row],[Remise%]]))</f>
        <v>54.88</v>
      </c>
    </row>
    <row r="3972" spans="1:6" x14ac:dyDescent="0.25">
      <c r="A3972">
        <v>22672</v>
      </c>
      <c r="B3972">
        <v>67</v>
      </c>
      <c r="C3972">
        <v>10.67</v>
      </c>
      <c r="D3972">
        <v>4</v>
      </c>
      <c r="E3972">
        <v>0</v>
      </c>
      <c r="F3972" s="5">
        <f>DetailTicketJuilletAout2021[[#This Row],[Qte]]*(DetailTicketJuilletAout2021[[#This Row],[PrixUnit]]*(1-DetailTicketJuilletAout2021[[#This Row],[Remise%]]))</f>
        <v>42.68</v>
      </c>
    </row>
    <row r="3973" spans="1:6" x14ac:dyDescent="0.25">
      <c r="A3973">
        <v>22673</v>
      </c>
      <c r="B3973">
        <v>2</v>
      </c>
      <c r="C3973">
        <v>14.48</v>
      </c>
      <c r="D3973">
        <v>3</v>
      </c>
      <c r="E3973">
        <v>0.25</v>
      </c>
      <c r="F3973" s="5">
        <f>DetailTicketJuilletAout2021[[#This Row],[Qte]]*(DetailTicketJuilletAout2021[[#This Row],[PrixUnit]]*(1-DetailTicketJuilletAout2021[[#This Row],[Remise%]]))</f>
        <v>32.58</v>
      </c>
    </row>
    <row r="3974" spans="1:6" x14ac:dyDescent="0.25">
      <c r="A3974">
        <v>22673</v>
      </c>
      <c r="B3974">
        <v>24</v>
      </c>
      <c r="C3974">
        <v>3.35</v>
      </c>
      <c r="D3974">
        <v>4</v>
      </c>
      <c r="E3974">
        <v>0.25</v>
      </c>
      <c r="F3974" s="5">
        <f>DetailTicketJuilletAout2021[[#This Row],[Qte]]*(DetailTicketJuilletAout2021[[#This Row],[PrixUnit]]*(1-DetailTicketJuilletAout2021[[#This Row],[Remise%]]))</f>
        <v>10.050000000000001</v>
      </c>
    </row>
    <row r="3975" spans="1:6" x14ac:dyDescent="0.25">
      <c r="A3975">
        <v>22673</v>
      </c>
      <c r="B3975">
        <v>30</v>
      </c>
      <c r="C3975">
        <v>19.670000000000002</v>
      </c>
      <c r="D3975">
        <v>3</v>
      </c>
      <c r="E3975">
        <v>0.25</v>
      </c>
      <c r="F3975" s="5">
        <f>DetailTicketJuilletAout2021[[#This Row],[Qte]]*(DetailTicketJuilletAout2021[[#This Row],[PrixUnit]]*(1-DetailTicketJuilletAout2021[[#This Row],[Remise%]]))</f>
        <v>44.257500000000007</v>
      </c>
    </row>
    <row r="3976" spans="1:6" x14ac:dyDescent="0.25">
      <c r="A3976">
        <v>22674</v>
      </c>
      <c r="B3976">
        <v>47</v>
      </c>
      <c r="C3976">
        <v>7.32</v>
      </c>
      <c r="D3976">
        <v>4</v>
      </c>
      <c r="E3976">
        <v>0</v>
      </c>
      <c r="F3976" s="5">
        <f>DetailTicketJuilletAout2021[[#This Row],[Qte]]*(DetailTicketJuilletAout2021[[#This Row],[PrixUnit]]*(1-DetailTicketJuilletAout2021[[#This Row],[Remise%]]))</f>
        <v>29.28</v>
      </c>
    </row>
    <row r="3977" spans="1:6" x14ac:dyDescent="0.25">
      <c r="A3977">
        <v>22674</v>
      </c>
      <c r="B3977">
        <v>76</v>
      </c>
      <c r="C3977">
        <v>13.72</v>
      </c>
      <c r="D3977">
        <v>4</v>
      </c>
      <c r="E3977">
        <v>0</v>
      </c>
      <c r="F3977" s="5">
        <f>DetailTicketJuilletAout2021[[#This Row],[Qte]]*(DetailTicketJuilletAout2021[[#This Row],[PrixUnit]]*(1-DetailTicketJuilletAout2021[[#This Row],[Remise%]]))</f>
        <v>54.88</v>
      </c>
    </row>
    <row r="3978" spans="1:6" x14ac:dyDescent="0.25">
      <c r="A3978">
        <v>22675</v>
      </c>
      <c r="B3978">
        <v>21</v>
      </c>
      <c r="C3978">
        <v>7.62</v>
      </c>
      <c r="D3978">
        <v>3</v>
      </c>
      <c r="E3978">
        <v>0</v>
      </c>
      <c r="F3978" s="5">
        <f>DetailTicketJuilletAout2021[[#This Row],[Qte]]*(DetailTicketJuilletAout2021[[#This Row],[PrixUnit]]*(1-DetailTicketJuilletAout2021[[#This Row],[Remise%]]))</f>
        <v>22.86</v>
      </c>
    </row>
    <row r="3979" spans="1:6" x14ac:dyDescent="0.25">
      <c r="A3979">
        <v>22675</v>
      </c>
      <c r="B3979">
        <v>27</v>
      </c>
      <c r="C3979">
        <v>33.54</v>
      </c>
      <c r="D3979">
        <v>3</v>
      </c>
      <c r="E3979">
        <v>0</v>
      </c>
      <c r="F3979" s="5">
        <f>DetailTicketJuilletAout2021[[#This Row],[Qte]]*(DetailTicketJuilletAout2021[[#This Row],[PrixUnit]]*(1-DetailTicketJuilletAout2021[[#This Row],[Remise%]]))</f>
        <v>100.62</v>
      </c>
    </row>
    <row r="3980" spans="1:6" x14ac:dyDescent="0.25">
      <c r="A3980">
        <v>22675</v>
      </c>
      <c r="B3980">
        <v>55</v>
      </c>
      <c r="C3980">
        <v>18.29</v>
      </c>
      <c r="D3980">
        <v>3</v>
      </c>
      <c r="E3980">
        <v>0.2</v>
      </c>
      <c r="F3980" s="5">
        <f>DetailTicketJuilletAout2021[[#This Row],[Qte]]*(DetailTicketJuilletAout2021[[#This Row],[PrixUnit]]*(1-DetailTicketJuilletAout2021[[#This Row],[Remise%]]))</f>
        <v>43.896000000000001</v>
      </c>
    </row>
    <row r="3981" spans="1:6" x14ac:dyDescent="0.25">
      <c r="A3981">
        <v>22675</v>
      </c>
      <c r="B3981">
        <v>58</v>
      </c>
      <c r="C3981">
        <v>10.06</v>
      </c>
      <c r="D3981">
        <v>3</v>
      </c>
      <c r="E3981">
        <v>0.2</v>
      </c>
      <c r="F3981" s="5">
        <f>DetailTicketJuilletAout2021[[#This Row],[Qte]]*(DetailTicketJuilletAout2021[[#This Row],[PrixUnit]]*(1-DetailTicketJuilletAout2021[[#This Row],[Remise%]]))</f>
        <v>24.143999999999998</v>
      </c>
    </row>
    <row r="3982" spans="1:6" x14ac:dyDescent="0.25">
      <c r="A3982">
        <v>22676</v>
      </c>
      <c r="B3982">
        <v>16</v>
      </c>
      <c r="C3982">
        <v>13.26</v>
      </c>
      <c r="D3982">
        <v>3</v>
      </c>
      <c r="E3982">
        <v>0.1</v>
      </c>
      <c r="F3982" s="5">
        <f>DetailTicketJuilletAout2021[[#This Row],[Qte]]*(DetailTicketJuilletAout2021[[#This Row],[PrixUnit]]*(1-DetailTicketJuilletAout2021[[#This Row],[Remise%]]))</f>
        <v>35.802</v>
      </c>
    </row>
    <row r="3983" spans="1:6" x14ac:dyDescent="0.25">
      <c r="A3983">
        <v>22676</v>
      </c>
      <c r="B3983">
        <v>62</v>
      </c>
      <c r="C3983">
        <v>37.5</v>
      </c>
      <c r="D3983">
        <v>4</v>
      </c>
      <c r="E3983">
        <v>0.1</v>
      </c>
      <c r="F3983" s="5">
        <f>DetailTicketJuilletAout2021[[#This Row],[Qte]]*(DetailTicketJuilletAout2021[[#This Row],[PrixUnit]]*(1-DetailTicketJuilletAout2021[[#This Row],[Remise%]]))</f>
        <v>135</v>
      </c>
    </row>
    <row r="3984" spans="1:6" x14ac:dyDescent="0.25">
      <c r="A3984">
        <v>22676</v>
      </c>
      <c r="B3984">
        <v>72</v>
      </c>
      <c r="C3984">
        <v>26.53</v>
      </c>
      <c r="D3984">
        <v>4</v>
      </c>
      <c r="E3984">
        <v>0</v>
      </c>
      <c r="F3984" s="5">
        <f>DetailTicketJuilletAout2021[[#This Row],[Qte]]*(DetailTicketJuilletAout2021[[#This Row],[PrixUnit]]*(1-DetailTicketJuilletAout2021[[#This Row],[Remise%]]))</f>
        <v>106.12</v>
      </c>
    </row>
    <row r="3985" spans="1:6" x14ac:dyDescent="0.25">
      <c r="A3985">
        <v>22676</v>
      </c>
      <c r="B3985">
        <v>75</v>
      </c>
      <c r="C3985">
        <v>5.95</v>
      </c>
      <c r="D3985">
        <v>3</v>
      </c>
      <c r="E3985">
        <v>0.1</v>
      </c>
      <c r="F3985" s="5">
        <f>DetailTicketJuilletAout2021[[#This Row],[Qte]]*(DetailTicketJuilletAout2021[[#This Row],[PrixUnit]]*(1-DetailTicketJuilletAout2021[[#This Row],[Remise%]]))</f>
        <v>16.065000000000001</v>
      </c>
    </row>
    <row r="3986" spans="1:6" x14ac:dyDescent="0.25">
      <c r="A3986">
        <v>22677</v>
      </c>
      <c r="B3986">
        <v>4</v>
      </c>
      <c r="C3986">
        <v>16.77</v>
      </c>
      <c r="D3986">
        <v>3</v>
      </c>
      <c r="E3986">
        <v>0.25</v>
      </c>
      <c r="F3986" s="5">
        <f>DetailTicketJuilletAout2021[[#This Row],[Qte]]*(DetailTicketJuilletAout2021[[#This Row],[PrixUnit]]*(1-DetailTicketJuilletAout2021[[#This Row],[Remise%]]))</f>
        <v>37.732500000000002</v>
      </c>
    </row>
    <row r="3987" spans="1:6" x14ac:dyDescent="0.25">
      <c r="A3987">
        <v>22677</v>
      </c>
      <c r="B3987">
        <v>24</v>
      </c>
      <c r="C3987">
        <v>3.35</v>
      </c>
      <c r="D3987">
        <v>3</v>
      </c>
      <c r="E3987">
        <v>0.25</v>
      </c>
      <c r="F3987" s="5">
        <f>DetailTicketJuilletAout2021[[#This Row],[Qte]]*(DetailTicketJuilletAout2021[[#This Row],[PrixUnit]]*(1-DetailTicketJuilletAout2021[[#This Row],[Remise%]]))</f>
        <v>7.5375000000000005</v>
      </c>
    </row>
    <row r="3988" spans="1:6" x14ac:dyDescent="0.25">
      <c r="A3988">
        <v>22677</v>
      </c>
      <c r="B3988">
        <v>77</v>
      </c>
      <c r="C3988">
        <v>9.91</v>
      </c>
      <c r="D3988">
        <v>3</v>
      </c>
      <c r="E3988">
        <v>0</v>
      </c>
      <c r="F3988" s="5">
        <f>DetailTicketJuilletAout2021[[#This Row],[Qte]]*(DetailTicketJuilletAout2021[[#This Row],[PrixUnit]]*(1-DetailTicketJuilletAout2021[[#This Row],[Remise%]]))</f>
        <v>29.73</v>
      </c>
    </row>
    <row r="3989" spans="1:6" x14ac:dyDescent="0.25">
      <c r="A3989">
        <v>22678</v>
      </c>
      <c r="B3989">
        <v>13</v>
      </c>
      <c r="C3989">
        <v>4.57</v>
      </c>
      <c r="D3989">
        <v>4</v>
      </c>
      <c r="E3989">
        <v>0</v>
      </c>
      <c r="F3989" s="5">
        <f>DetailTicketJuilletAout2021[[#This Row],[Qte]]*(DetailTicketJuilletAout2021[[#This Row],[PrixUnit]]*(1-DetailTicketJuilletAout2021[[#This Row],[Remise%]]))</f>
        <v>18.28</v>
      </c>
    </row>
    <row r="3990" spans="1:6" x14ac:dyDescent="0.25">
      <c r="A3990">
        <v>22678</v>
      </c>
      <c r="B3990">
        <v>35</v>
      </c>
      <c r="C3990">
        <v>13.72</v>
      </c>
      <c r="D3990">
        <v>4</v>
      </c>
      <c r="E3990">
        <v>0.15</v>
      </c>
      <c r="F3990" s="5">
        <f>DetailTicketJuilletAout2021[[#This Row],[Qte]]*(DetailTicketJuilletAout2021[[#This Row],[PrixUnit]]*(1-DetailTicketJuilletAout2021[[#This Row],[Remise%]]))</f>
        <v>46.648000000000003</v>
      </c>
    </row>
    <row r="3991" spans="1:6" x14ac:dyDescent="0.25">
      <c r="A3991">
        <v>22678</v>
      </c>
      <c r="B3991">
        <v>42</v>
      </c>
      <c r="C3991">
        <v>10.67</v>
      </c>
      <c r="D3991">
        <v>3</v>
      </c>
      <c r="E3991">
        <v>0.15</v>
      </c>
      <c r="F3991" s="5">
        <f>DetailTicketJuilletAout2021[[#This Row],[Qte]]*(DetailTicketJuilletAout2021[[#This Row],[PrixUnit]]*(1-DetailTicketJuilletAout2021[[#This Row],[Remise%]]))</f>
        <v>27.208500000000001</v>
      </c>
    </row>
    <row r="3992" spans="1:6" x14ac:dyDescent="0.25">
      <c r="A3992">
        <v>22678</v>
      </c>
      <c r="B3992">
        <v>55</v>
      </c>
      <c r="C3992">
        <v>18.29</v>
      </c>
      <c r="D3992">
        <v>3</v>
      </c>
      <c r="E3992">
        <v>0</v>
      </c>
      <c r="F3992" s="5">
        <f>DetailTicketJuilletAout2021[[#This Row],[Qte]]*(DetailTicketJuilletAout2021[[#This Row],[PrixUnit]]*(1-DetailTicketJuilletAout2021[[#This Row],[Remise%]]))</f>
        <v>54.87</v>
      </c>
    </row>
    <row r="3993" spans="1:6" x14ac:dyDescent="0.25">
      <c r="A3993">
        <v>22679</v>
      </c>
      <c r="B3993">
        <v>1</v>
      </c>
      <c r="C3993">
        <v>13.72</v>
      </c>
      <c r="D3993">
        <v>3</v>
      </c>
      <c r="E3993">
        <v>0.15</v>
      </c>
      <c r="F3993" s="5">
        <f>DetailTicketJuilletAout2021[[#This Row],[Qte]]*(DetailTicketJuilletAout2021[[#This Row],[PrixUnit]]*(1-DetailTicketJuilletAout2021[[#This Row],[Remise%]]))</f>
        <v>34.986000000000004</v>
      </c>
    </row>
    <row r="3994" spans="1:6" x14ac:dyDescent="0.25">
      <c r="A3994">
        <v>22679</v>
      </c>
      <c r="B3994">
        <v>2</v>
      </c>
      <c r="C3994">
        <v>14.48</v>
      </c>
      <c r="D3994">
        <v>3</v>
      </c>
      <c r="E3994">
        <v>0.15</v>
      </c>
      <c r="F3994" s="5">
        <f>DetailTicketJuilletAout2021[[#This Row],[Qte]]*(DetailTicketJuilletAout2021[[#This Row],[PrixUnit]]*(1-DetailTicketJuilletAout2021[[#This Row],[Remise%]]))</f>
        <v>36.923999999999999</v>
      </c>
    </row>
    <row r="3995" spans="1:6" x14ac:dyDescent="0.25">
      <c r="A3995">
        <v>22679</v>
      </c>
      <c r="B3995">
        <v>16</v>
      </c>
      <c r="C3995">
        <v>13.26</v>
      </c>
      <c r="D3995">
        <v>3</v>
      </c>
      <c r="E3995">
        <v>0.15</v>
      </c>
      <c r="F3995" s="5">
        <f>DetailTicketJuilletAout2021[[#This Row],[Qte]]*(DetailTicketJuilletAout2021[[#This Row],[PrixUnit]]*(1-DetailTicketJuilletAout2021[[#This Row],[Remise%]]))</f>
        <v>33.812999999999995</v>
      </c>
    </row>
    <row r="3996" spans="1:6" x14ac:dyDescent="0.25">
      <c r="A3996">
        <v>22679</v>
      </c>
      <c r="B3996">
        <v>31</v>
      </c>
      <c r="C3996">
        <v>9.4499999999999993</v>
      </c>
      <c r="D3996">
        <v>3</v>
      </c>
      <c r="E3996">
        <v>0</v>
      </c>
      <c r="F3996" s="5">
        <f>DetailTicketJuilletAout2021[[#This Row],[Qte]]*(DetailTicketJuilletAout2021[[#This Row],[PrixUnit]]*(1-DetailTicketJuilletAout2021[[#This Row],[Remise%]]))</f>
        <v>28.349999999999998</v>
      </c>
    </row>
    <row r="3997" spans="1:6" x14ac:dyDescent="0.25">
      <c r="A3997">
        <v>22680</v>
      </c>
      <c r="B3997">
        <v>2</v>
      </c>
      <c r="C3997">
        <v>14.48</v>
      </c>
      <c r="D3997">
        <v>4</v>
      </c>
      <c r="E3997">
        <v>0</v>
      </c>
      <c r="F3997" s="5">
        <f>DetailTicketJuilletAout2021[[#This Row],[Qte]]*(DetailTicketJuilletAout2021[[#This Row],[PrixUnit]]*(1-DetailTicketJuilletAout2021[[#This Row],[Remise%]]))</f>
        <v>57.92</v>
      </c>
    </row>
    <row r="3998" spans="1:6" x14ac:dyDescent="0.25">
      <c r="A3998">
        <v>22680</v>
      </c>
      <c r="B3998">
        <v>41</v>
      </c>
      <c r="C3998">
        <v>7.32</v>
      </c>
      <c r="D3998">
        <v>3</v>
      </c>
      <c r="E3998">
        <v>0</v>
      </c>
      <c r="F3998" s="5">
        <f>DetailTicketJuilletAout2021[[#This Row],[Qte]]*(DetailTicketJuilletAout2021[[#This Row],[PrixUnit]]*(1-DetailTicketJuilletAout2021[[#This Row],[Remise%]]))</f>
        <v>21.96</v>
      </c>
    </row>
    <row r="3999" spans="1:6" x14ac:dyDescent="0.25">
      <c r="A3999">
        <v>22680</v>
      </c>
      <c r="B3999">
        <v>50</v>
      </c>
      <c r="C3999">
        <v>12.35</v>
      </c>
      <c r="D3999">
        <v>3</v>
      </c>
      <c r="E3999">
        <v>0</v>
      </c>
      <c r="F3999" s="5">
        <f>DetailTicketJuilletAout2021[[#This Row],[Qte]]*(DetailTicketJuilletAout2021[[#This Row],[PrixUnit]]*(1-DetailTicketJuilletAout2021[[#This Row],[Remise%]]))</f>
        <v>37.049999999999997</v>
      </c>
    </row>
    <row r="4000" spans="1:6" x14ac:dyDescent="0.25">
      <c r="A4000">
        <v>22680</v>
      </c>
      <c r="B4000">
        <v>64</v>
      </c>
      <c r="C4000">
        <v>25.31</v>
      </c>
      <c r="D4000">
        <v>4</v>
      </c>
      <c r="E4000">
        <v>0</v>
      </c>
      <c r="F4000" s="5">
        <f>DetailTicketJuilletAout2021[[#This Row],[Qte]]*(DetailTicketJuilletAout2021[[#This Row],[PrixUnit]]*(1-DetailTicketJuilletAout2021[[#This Row],[Remise%]]))</f>
        <v>101.24</v>
      </c>
    </row>
    <row r="4001" spans="1:6" x14ac:dyDescent="0.25">
      <c r="A4001">
        <v>22681</v>
      </c>
      <c r="B4001">
        <v>16</v>
      </c>
      <c r="C4001">
        <v>13.26</v>
      </c>
      <c r="D4001">
        <v>4</v>
      </c>
      <c r="E4001">
        <v>0.05</v>
      </c>
      <c r="F4001" s="5">
        <f>DetailTicketJuilletAout2021[[#This Row],[Qte]]*(DetailTicketJuilletAout2021[[#This Row],[PrixUnit]]*(1-DetailTicketJuilletAout2021[[#This Row],[Remise%]]))</f>
        <v>50.387999999999998</v>
      </c>
    </row>
    <row r="4002" spans="1:6" x14ac:dyDescent="0.25">
      <c r="A4002">
        <v>22682</v>
      </c>
      <c r="B4002">
        <v>6</v>
      </c>
      <c r="C4002">
        <v>19.059999999999999</v>
      </c>
      <c r="D4002">
        <v>3</v>
      </c>
      <c r="E4002">
        <v>0.25</v>
      </c>
      <c r="F4002" s="5">
        <f>DetailTicketJuilletAout2021[[#This Row],[Qte]]*(DetailTicketJuilletAout2021[[#This Row],[PrixUnit]]*(1-DetailTicketJuilletAout2021[[#This Row],[Remise%]]))</f>
        <v>42.884999999999991</v>
      </c>
    </row>
    <row r="4003" spans="1:6" x14ac:dyDescent="0.25">
      <c r="A4003">
        <v>22682</v>
      </c>
      <c r="B4003">
        <v>14</v>
      </c>
      <c r="C4003">
        <v>17.68</v>
      </c>
      <c r="D4003">
        <v>3</v>
      </c>
      <c r="E4003">
        <v>0.25</v>
      </c>
      <c r="F4003" s="5">
        <f>DetailTicketJuilletAout2021[[#This Row],[Qte]]*(DetailTicketJuilletAout2021[[#This Row],[PrixUnit]]*(1-DetailTicketJuilletAout2021[[#This Row],[Remise%]]))</f>
        <v>39.78</v>
      </c>
    </row>
    <row r="4004" spans="1:6" x14ac:dyDescent="0.25">
      <c r="A4004">
        <v>22682</v>
      </c>
      <c r="B4004">
        <v>19</v>
      </c>
      <c r="C4004">
        <v>7.01</v>
      </c>
      <c r="D4004">
        <v>4</v>
      </c>
      <c r="E4004">
        <v>0.25</v>
      </c>
      <c r="F4004" s="5">
        <f>DetailTicketJuilletAout2021[[#This Row],[Qte]]*(DetailTicketJuilletAout2021[[#This Row],[PrixUnit]]*(1-DetailTicketJuilletAout2021[[#This Row],[Remise%]]))</f>
        <v>21.03</v>
      </c>
    </row>
    <row r="4005" spans="1:6" x14ac:dyDescent="0.25">
      <c r="A4005">
        <v>22683</v>
      </c>
      <c r="B4005">
        <v>71</v>
      </c>
      <c r="C4005">
        <v>13.11</v>
      </c>
      <c r="D4005">
        <v>3</v>
      </c>
      <c r="E4005">
        <v>0</v>
      </c>
      <c r="F4005" s="5">
        <f>DetailTicketJuilletAout2021[[#This Row],[Qte]]*(DetailTicketJuilletAout2021[[#This Row],[PrixUnit]]*(1-DetailTicketJuilletAout2021[[#This Row],[Remise%]]))</f>
        <v>39.33</v>
      </c>
    </row>
    <row r="4006" spans="1:6" x14ac:dyDescent="0.25">
      <c r="A4006">
        <v>22683</v>
      </c>
      <c r="B4006">
        <v>72</v>
      </c>
      <c r="C4006">
        <v>21.19</v>
      </c>
      <c r="D4006">
        <v>4</v>
      </c>
      <c r="E4006">
        <v>0</v>
      </c>
      <c r="F4006" s="5">
        <f>DetailTicketJuilletAout2021[[#This Row],[Qte]]*(DetailTicketJuilletAout2021[[#This Row],[PrixUnit]]*(1-DetailTicketJuilletAout2021[[#This Row],[Remise%]]))</f>
        <v>84.76</v>
      </c>
    </row>
    <row r="4007" spans="1:6" x14ac:dyDescent="0.25">
      <c r="A4007">
        <v>22684</v>
      </c>
      <c r="B4007">
        <v>52</v>
      </c>
      <c r="C4007">
        <v>4.2699999999999996</v>
      </c>
      <c r="D4007">
        <v>3</v>
      </c>
      <c r="E4007">
        <v>0</v>
      </c>
      <c r="F4007" s="5">
        <f>DetailTicketJuilletAout2021[[#This Row],[Qte]]*(DetailTicketJuilletAout2021[[#This Row],[PrixUnit]]*(1-DetailTicketJuilletAout2021[[#This Row],[Remise%]]))</f>
        <v>12.809999999999999</v>
      </c>
    </row>
    <row r="4008" spans="1:6" x14ac:dyDescent="0.25">
      <c r="A4008">
        <v>22685</v>
      </c>
      <c r="B4008">
        <v>20</v>
      </c>
      <c r="C4008">
        <v>49.39</v>
      </c>
      <c r="D4008">
        <v>4</v>
      </c>
      <c r="E4008">
        <v>0.25</v>
      </c>
      <c r="F4008" s="5">
        <f>DetailTicketJuilletAout2021[[#This Row],[Qte]]*(DetailTicketJuilletAout2021[[#This Row],[PrixUnit]]*(1-DetailTicketJuilletAout2021[[#This Row],[Remise%]]))</f>
        <v>148.17000000000002</v>
      </c>
    </row>
    <row r="4009" spans="1:6" x14ac:dyDescent="0.25">
      <c r="A4009">
        <v>22685</v>
      </c>
      <c r="B4009">
        <v>38</v>
      </c>
      <c r="C4009">
        <v>160.68</v>
      </c>
      <c r="D4009">
        <v>3</v>
      </c>
      <c r="E4009">
        <v>0.25</v>
      </c>
      <c r="F4009" s="5">
        <f>DetailTicketJuilletAout2021[[#This Row],[Qte]]*(DetailTicketJuilletAout2021[[#This Row],[PrixUnit]]*(1-DetailTicketJuilletAout2021[[#This Row],[Remise%]]))</f>
        <v>361.53000000000003</v>
      </c>
    </row>
    <row r="4010" spans="1:6" x14ac:dyDescent="0.25">
      <c r="A4010">
        <v>22685</v>
      </c>
      <c r="B4010">
        <v>60</v>
      </c>
      <c r="C4010">
        <v>20.73</v>
      </c>
      <c r="D4010">
        <v>4</v>
      </c>
      <c r="E4010">
        <v>0.25</v>
      </c>
      <c r="F4010" s="5">
        <f>DetailTicketJuilletAout2021[[#This Row],[Qte]]*(DetailTicketJuilletAout2021[[#This Row],[PrixUnit]]*(1-DetailTicketJuilletAout2021[[#This Row],[Remise%]]))</f>
        <v>62.19</v>
      </c>
    </row>
    <row r="4011" spans="1:6" x14ac:dyDescent="0.25">
      <c r="A4011">
        <v>22685</v>
      </c>
      <c r="B4011">
        <v>72</v>
      </c>
      <c r="C4011">
        <v>21.19</v>
      </c>
      <c r="D4011">
        <v>3</v>
      </c>
      <c r="E4011">
        <v>0.25</v>
      </c>
      <c r="F4011" s="5">
        <f>DetailTicketJuilletAout2021[[#This Row],[Qte]]*(DetailTicketJuilletAout2021[[#This Row],[PrixUnit]]*(1-DetailTicketJuilletAout2021[[#This Row],[Remise%]]))</f>
        <v>47.677500000000009</v>
      </c>
    </row>
    <row r="4012" spans="1:6" x14ac:dyDescent="0.25">
      <c r="A4012">
        <v>22686</v>
      </c>
      <c r="B4012">
        <v>11</v>
      </c>
      <c r="C4012">
        <v>12.81</v>
      </c>
      <c r="D4012">
        <v>4</v>
      </c>
      <c r="E4012">
        <v>0</v>
      </c>
      <c r="F4012" s="5">
        <f>DetailTicketJuilletAout2021[[#This Row],[Qte]]*(DetailTicketJuilletAout2021[[#This Row],[PrixUnit]]*(1-DetailTicketJuilletAout2021[[#This Row],[Remise%]]))</f>
        <v>51.24</v>
      </c>
    </row>
    <row r="4013" spans="1:6" x14ac:dyDescent="0.25">
      <c r="A4013">
        <v>22686</v>
      </c>
      <c r="B4013">
        <v>76</v>
      </c>
      <c r="C4013">
        <v>10.98</v>
      </c>
      <c r="D4013">
        <v>4</v>
      </c>
      <c r="E4013">
        <v>0.15</v>
      </c>
      <c r="F4013" s="5">
        <f>DetailTicketJuilletAout2021[[#This Row],[Qte]]*(DetailTicketJuilletAout2021[[#This Row],[PrixUnit]]*(1-DetailTicketJuilletAout2021[[#This Row],[Remise%]]))</f>
        <v>37.332000000000001</v>
      </c>
    </row>
    <row r="4014" spans="1:6" x14ac:dyDescent="0.25">
      <c r="A4014">
        <v>22687</v>
      </c>
      <c r="B4014">
        <v>11</v>
      </c>
      <c r="C4014">
        <v>12.81</v>
      </c>
      <c r="D4014">
        <v>4</v>
      </c>
      <c r="E4014">
        <v>0</v>
      </c>
      <c r="F4014" s="5">
        <f>DetailTicketJuilletAout2021[[#This Row],[Qte]]*(DetailTicketJuilletAout2021[[#This Row],[PrixUnit]]*(1-DetailTicketJuilletAout2021[[#This Row],[Remise%]]))</f>
        <v>51.24</v>
      </c>
    </row>
    <row r="4015" spans="1:6" x14ac:dyDescent="0.25">
      <c r="A4015">
        <v>22687</v>
      </c>
      <c r="B4015">
        <v>46</v>
      </c>
      <c r="C4015">
        <v>7.32</v>
      </c>
      <c r="D4015">
        <v>4</v>
      </c>
      <c r="E4015">
        <v>0</v>
      </c>
      <c r="F4015" s="5">
        <f>DetailTicketJuilletAout2021[[#This Row],[Qte]]*(DetailTicketJuilletAout2021[[#This Row],[PrixUnit]]*(1-DetailTicketJuilletAout2021[[#This Row],[Remise%]]))</f>
        <v>29.28</v>
      </c>
    </row>
    <row r="4016" spans="1:6" x14ac:dyDescent="0.25">
      <c r="A4016">
        <v>22688</v>
      </c>
      <c r="B4016">
        <v>11</v>
      </c>
      <c r="C4016">
        <v>16.010000000000002</v>
      </c>
      <c r="D4016">
        <v>4</v>
      </c>
      <c r="E4016">
        <v>0</v>
      </c>
      <c r="F4016" s="5">
        <f>DetailTicketJuilletAout2021[[#This Row],[Qte]]*(DetailTicketJuilletAout2021[[#This Row],[PrixUnit]]*(1-DetailTicketJuilletAout2021[[#This Row],[Remise%]]))</f>
        <v>64.040000000000006</v>
      </c>
    </row>
    <row r="4017" spans="1:6" x14ac:dyDescent="0.25">
      <c r="A4017">
        <v>22688</v>
      </c>
      <c r="B4017">
        <v>33</v>
      </c>
      <c r="C4017">
        <v>1.83</v>
      </c>
      <c r="D4017">
        <v>4</v>
      </c>
      <c r="E4017">
        <v>0.2</v>
      </c>
      <c r="F4017" s="5">
        <f>DetailTicketJuilletAout2021[[#This Row],[Qte]]*(DetailTicketJuilletAout2021[[#This Row],[PrixUnit]]*(1-DetailTicketJuilletAout2021[[#This Row],[Remise%]]))</f>
        <v>5.8560000000000008</v>
      </c>
    </row>
    <row r="4018" spans="1:6" x14ac:dyDescent="0.25">
      <c r="A4018">
        <v>22688</v>
      </c>
      <c r="B4018">
        <v>72</v>
      </c>
      <c r="C4018">
        <v>26.53</v>
      </c>
      <c r="D4018">
        <v>4</v>
      </c>
      <c r="E4018">
        <v>0</v>
      </c>
      <c r="F4018" s="5">
        <f>DetailTicketJuilletAout2021[[#This Row],[Qte]]*(DetailTicketJuilletAout2021[[#This Row],[PrixUnit]]*(1-DetailTicketJuilletAout2021[[#This Row],[Remise%]]))</f>
        <v>106.12</v>
      </c>
    </row>
    <row r="4019" spans="1:6" x14ac:dyDescent="0.25">
      <c r="A4019">
        <v>22689</v>
      </c>
      <c r="B4019">
        <v>30</v>
      </c>
      <c r="C4019">
        <v>19.670000000000002</v>
      </c>
      <c r="D4019">
        <v>3</v>
      </c>
      <c r="E4019">
        <v>0</v>
      </c>
      <c r="F4019" s="5">
        <f>DetailTicketJuilletAout2021[[#This Row],[Qte]]*(DetailTicketJuilletAout2021[[#This Row],[PrixUnit]]*(1-DetailTicketJuilletAout2021[[#This Row],[Remise%]]))</f>
        <v>59.010000000000005</v>
      </c>
    </row>
    <row r="4020" spans="1:6" x14ac:dyDescent="0.25">
      <c r="A4020">
        <v>22689</v>
      </c>
      <c r="B4020">
        <v>62</v>
      </c>
      <c r="C4020">
        <v>37.5</v>
      </c>
      <c r="D4020">
        <v>4</v>
      </c>
      <c r="E4020">
        <v>0.25</v>
      </c>
      <c r="F4020" s="5">
        <f>DetailTicketJuilletAout2021[[#This Row],[Qte]]*(DetailTicketJuilletAout2021[[#This Row],[PrixUnit]]*(1-DetailTicketJuilletAout2021[[#This Row],[Remise%]]))</f>
        <v>112.5</v>
      </c>
    </row>
    <row r="4021" spans="1:6" x14ac:dyDescent="0.25">
      <c r="A4021">
        <v>22690</v>
      </c>
      <c r="B4021">
        <v>2</v>
      </c>
      <c r="C4021">
        <v>14.48</v>
      </c>
      <c r="D4021">
        <v>3</v>
      </c>
      <c r="E4021">
        <v>0</v>
      </c>
      <c r="F4021" s="5">
        <f>DetailTicketJuilletAout2021[[#This Row],[Qte]]*(DetailTicketJuilletAout2021[[#This Row],[PrixUnit]]*(1-DetailTicketJuilletAout2021[[#This Row],[Remise%]]))</f>
        <v>43.44</v>
      </c>
    </row>
    <row r="4022" spans="1:6" x14ac:dyDescent="0.25">
      <c r="A4022">
        <v>22690</v>
      </c>
      <c r="B4022">
        <v>68</v>
      </c>
      <c r="C4022">
        <v>9.4499999999999993</v>
      </c>
      <c r="D4022">
        <v>4</v>
      </c>
      <c r="E4022">
        <v>0.2</v>
      </c>
      <c r="F4022" s="5">
        <f>DetailTicketJuilletAout2021[[#This Row],[Qte]]*(DetailTicketJuilletAout2021[[#This Row],[PrixUnit]]*(1-DetailTicketJuilletAout2021[[#This Row],[Remise%]]))</f>
        <v>30.24</v>
      </c>
    </row>
    <row r="4023" spans="1:6" x14ac:dyDescent="0.25">
      <c r="A4023">
        <v>22691</v>
      </c>
      <c r="B4023">
        <v>16</v>
      </c>
      <c r="C4023">
        <v>13.26</v>
      </c>
      <c r="D4023">
        <v>4</v>
      </c>
      <c r="E4023">
        <v>0.05</v>
      </c>
      <c r="F4023" s="5">
        <f>DetailTicketJuilletAout2021[[#This Row],[Qte]]*(DetailTicketJuilletAout2021[[#This Row],[PrixUnit]]*(1-DetailTicketJuilletAout2021[[#This Row],[Remise%]]))</f>
        <v>50.387999999999998</v>
      </c>
    </row>
    <row r="4024" spans="1:6" x14ac:dyDescent="0.25">
      <c r="A4024">
        <v>22691</v>
      </c>
      <c r="B4024">
        <v>31</v>
      </c>
      <c r="C4024">
        <v>9.4499999999999993</v>
      </c>
      <c r="D4024">
        <v>4</v>
      </c>
      <c r="E4024">
        <v>0.05</v>
      </c>
      <c r="F4024" s="5">
        <f>DetailTicketJuilletAout2021[[#This Row],[Qte]]*(DetailTicketJuilletAout2021[[#This Row],[PrixUnit]]*(1-DetailTicketJuilletAout2021[[#This Row],[Remise%]]))</f>
        <v>35.909999999999997</v>
      </c>
    </row>
    <row r="4025" spans="1:6" x14ac:dyDescent="0.25">
      <c r="A4025">
        <v>22691</v>
      </c>
      <c r="B4025">
        <v>65</v>
      </c>
      <c r="C4025">
        <v>16.010000000000002</v>
      </c>
      <c r="D4025">
        <v>4</v>
      </c>
      <c r="E4025">
        <v>0.05</v>
      </c>
      <c r="F4025" s="5">
        <f>DetailTicketJuilletAout2021[[#This Row],[Qte]]*(DetailTicketJuilletAout2021[[#This Row],[PrixUnit]]*(1-DetailTicketJuilletAout2021[[#This Row],[Remise%]]))</f>
        <v>60.838000000000001</v>
      </c>
    </row>
    <row r="4026" spans="1:6" x14ac:dyDescent="0.25">
      <c r="A4026">
        <v>22692</v>
      </c>
      <c r="B4026">
        <v>2</v>
      </c>
      <c r="C4026">
        <v>14.48</v>
      </c>
      <c r="D4026">
        <v>3</v>
      </c>
      <c r="E4026">
        <v>0</v>
      </c>
      <c r="F4026" s="5">
        <f>DetailTicketJuilletAout2021[[#This Row],[Qte]]*(DetailTicketJuilletAout2021[[#This Row],[PrixUnit]]*(1-DetailTicketJuilletAout2021[[#This Row],[Remise%]]))</f>
        <v>43.44</v>
      </c>
    </row>
    <row r="4027" spans="1:6" x14ac:dyDescent="0.25">
      <c r="A4027">
        <v>22692</v>
      </c>
      <c r="B4027">
        <v>7</v>
      </c>
      <c r="C4027">
        <v>22.87</v>
      </c>
      <c r="D4027">
        <v>3</v>
      </c>
      <c r="E4027">
        <v>0</v>
      </c>
      <c r="F4027" s="5">
        <f>DetailTicketJuilletAout2021[[#This Row],[Qte]]*(DetailTicketJuilletAout2021[[#This Row],[PrixUnit]]*(1-DetailTicketJuilletAout2021[[#This Row],[Remise%]]))</f>
        <v>68.61</v>
      </c>
    </row>
    <row r="4028" spans="1:6" x14ac:dyDescent="0.25">
      <c r="A4028">
        <v>22692</v>
      </c>
      <c r="B4028">
        <v>68</v>
      </c>
      <c r="C4028">
        <v>9.4499999999999993</v>
      </c>
      <c r="D4028">
        <v>3</v>
      </c>
      <c r="E4028">
        <v>0</v>
      </c>
      <c r="F4028" s="5">
        <f>DetailTicketJuilletAout2021[[#This Row],[Qte]]*(DetailTicketJuilletAout2021[[#This Row],[PrixUnit]]*(1-DetailTicketJuilletAout2021[[#This Row],[Remise%]]))</f>
        <v>28.349999999999998</v>
      </c>
    </row>
    <row r="4029" spans="1:6" x14ac:dyDescent="0.25">
      <c r="A4029">
        <v>22693</v>
      </c>
      <c r="B4029">
        <v>19</v>
      </c>
      <c r="C4029">
        <v>0</v>
      </c>
      <c r="D4029">
        <v>1</v>
      </c>
      <c r="E4029">
        <v>0</v>
      </c>
      <c r="F4029" s="5">
        <f>DetailTicketJuilletAout2021[[#This Row],[Qte]]*(DetailTicketJuilletAout2021[[#This Row],[PrixUnit]]*(1-DetailTicketJuilletAout2021[[#This Row],[Remise%]]))</f>
        <v>0</v>
      </c>
    </row>
    <row r="4030" spans="1:6" x14ac:dyDescent="0.25">
      <c r="A4030">
        <v>22693</v>
      </c>
      <c r="B4030">
        <v>27</v>
      </c>
      <c r="C4030">
        <v>0</v>
      </c>
      <c r="D4030">
        <v>1</v>
      </c>
      <c r="E4030">
        <v>0</v>
      </c>
      <c r="F4030" s="5">
        <f>DetailTicketJuilletAout2021[[#This Row],[Qte]]*(DetailTicketJuilletAout2021[[#This Row],[PrixUnit]]*(1-DetailTicketJuilletAout2021[[#This Row],[Remise%]]))</f>
        <v>0</v>
      </c>
    </row>
    <row r="4031" spans="1:6" x14ac:dyDescent="0.25">
      <c r="A4031">
        <v>22693</v>
      </c>
      <c r="B4031">
        <v>41</v>
      </c>
      <c r="C4031">
        <v>7.32</v>
      </c>
      <c r="D4031">
        <v>3</v>
      </c>
      <c r="E4031">
        <v>0</v>
      </c>
      <c r="F4031" s="5">
        <f>DetailTicketJuilletAout2021[[#This Row],[Qte]]*(DetailTicketJuilletAout2021[[#This Row],[PrixUnit]]*(1-DetailTicketJuilletAout2021[[#This Row],[Remise%]]))</f>
        <v>21.96</v>
      </c>
    </row>
    <row r="4032" spans="1:6" x14ac:dyDescent="0.25">
      <c r="A4032">
        <v>22693</v>
      </c>
      <c r="B4032">
        <v>43</v>
      </c>
      <c r="C4032">
        <v>35.06</v>
      </c>
      <c r="D4032">
        <v>3</v>
      </c>
      <c r="E4032">
        <v>0.15</v>
      </c>
      <c r="F4032" s="5">
        <f>DetailTicketJuilletAout2021[[#This Row],[Qte]]*(DetailTicketJuilletAout2021[[#This Row],[PrixUnit]]*(1-DetailTicketJuilletAout2021[[#This Row],[Remise%]]))</f>
        <v>89.403000000000006</v>
      </c>
    </row>
    <row r="4033" spans="1:6" x14ac:dyDescent="0.25">
      <c r="A4033">
        <v>22693</v>
      </c>
      <c r="B4033">
        <v>44</v>
      </c>
      <c r="C4033">
        <v>0</v>
      </c>
      <c r="D4033">
        <v>1</v>
      </c>
      <c r="E4033">
        <v>0</v>
      </c>
      <c r="F4033" s="5">
        <f>DetailTicketJuilletAout2021[[#This Row],[Qte]]*(DetailTicketJuilletAout2021[[#This Row],[PrixUnit]]*(1-DetailTicketJuilletAout2021[[#This Row],[Remise%]]))</f>
        <v>0</v>
      </c>
    </row>
    <row r="4034" spans="1:6" x14ac:dyDescent="0.25">
      <c r="A4034">
        <v>22693</v>
      </c>
      <c r="B4034">
        <v>48</v>
      </c>
      <c r="C4034">
        <v>9.76</v>
      </c>
      <c r="D4034">
        <v>4</v>
      </c>
      <c r="E4034">
        <v>0.15</v>
      </c>
      <c r="F4034" s="5">
        <f>DetailTicketJuilletAout2021[[#This Row],[Qte]]*(DetailTicketJuilletAout2021[[#This Row],[PrixUnit]]*(1-DetailTicketJuilletAout2021[[#This Row],[Remise%]]))</f>
        <v>33.183999999999997</v>
      </c>
    </row>
    <row r="4035" spans="1:6" x14ac:dyDescent="0.25">
      <c r="A4035">
        <v>22693</v>
      </c>
      <c r="B4035">
        <v>54</v>
      </c>
      <c r="C4035">
        <v>0</v>
      </c>
      <c r="D4035">
        <v>1</v>
      </c>
      <c r="E4035">
        <v>0</v>
      </c>
      <c r="F4035" s="5">
        <f>DetailTicketJuilletAout2021[[#This Row],[Qte]]*(DetailTicketJuilletAout2021[[#This Row],[PrixUnit]]*(1-DetailTicketJuilletAout2021[[#This Row],[Remise%]]))</f>
        <v>0</v>
      </c>
    </row>
    <row r="4036" spans="1:6" x14ac:dyDescent="0.25">
      <c r="A4036">
        <v>22693</v>
      </c>
      <c r="B4036">
        <v>61</v>
      </c>
      <c r="C4036">
        <v>21.65</v>
      </c>
      <c r="D4036">
        <v>3</v>
      </c>
      <c r="E4036">
        <v>0.15</v>
      </c>
      <c r="F4036" s="5">
        <f>DetailTicketJuilletAout2021[[#This Row],[Qte]]*(DetailTicketJuilletAout2021[[#This Row],[PrixUnit]]*(1-DetailTicketJuilletAout2021[[#This Row],[Remise%]]))</f>
        <v>55.207499999999996</v>
      </c>
    </row>
    <row r="4037" spans="1:6" x14ac:dyDescent="0.25">
      <c r="A4037">
        <v>22694</v>
      </c>
      <c r="B4037">
        <v>26</v>
      </c>
      <c r="C4037">
        <v>23.78</v>
      </c>
      <c r="D4037">
        <v>3</v>
      </c>
      <c r="E4037">
        <v>0</v>
      </c>
      <c r="F4037" s="5">
        <f>DetailTicketJuilletAout2021[[#This Row],[Qte]]*(DetailTicketJuilletAout2021[[#This Row],[PrixUnit]]*(1-DetailTicketJuilletAout2021[[#This Row],[Remise%]]))</f>
        <v>71.34</v>
      </c>
    </row>
    <row r="4038" spans="1:6" x14ac:dyDescent="0.25">
      <c r="A4038">
        <v>22694</v>
      </c>
      <c r="B4038">
        <v>35</v>
      </c>
      <c r="C4038">
        <v>13.72</v>
      </c>
      <c r="D4038">
        <v>3</v>
      </c>
      <c r="E4038">
        <v>0</v>
      </c>
      <c r="F4038" s="5">
        <f>DetailTicketJuilletAout2021[[#This Row],[Qte]]*(DetailTicketJuilletAout2021[[#This Row],[PrixUnit]]*(1-DetailTicketJuilletAout2021[[#This Row],[Remise%]]))</f>
        <v>41.160000000000004</v>
      </c>
    </row>
    <row r="4039" spans="1:6" x14ac:dyDescent="0.25">
      <c r="A4039">
        <v>22694</v>
      </c>
      <c r="B4039">
        <v>49</v>
      </c>
      <c r="C4039">
        <v>15.24</v>
      </c>
      <c r="D4039">
        <v>3</v>
      </c>
      <c r="E4039">
        <v>0.1</v>
      </c>
      <c r="F4039" s="5">
        <f>DetailTicketJuilletAout2021[[#This Row],[Qte]]*(DetailTicketJuilletAout2021[[#This Row],[PrixUnit]]*(1-DetailTicketJuilletAout2021[[#This Row],[Remise%]]))</f>
        <v>41.148000000000003</v>
      </c>
    </row>
    <row r="4040" spans="1:6" x14ac:dyDescent="0.25">
      <c r="A4040">
        <v>22695</v>
      </c>
      <c r="B4040">
        <v>35</v>
      </c>
      <c r="C4040">
        <v>13.72</v>
      </c>
      <c r="D4040">
        <v>4</v>
      </c>
      <c r="E4040">
        <v>0</v>
      </c>
      <c r="F4040" s="5">
        <f>DetailTicketJuilletAout2021[[#This Row],[Qte]]*(DetailTicketJuilletAout2021[[#This Row],[PrixUnit]]*(1-DetailTicketJuilletAout2021[[#This Row],[Remise%]]))</f>
        <v>54.88</v>
      </c>
    </row>
    <row r="4041" spans="1:6" x14ac:dyDescent="0.25">
      <c r="A4041">
        <v>22695</v>
      </c>
      <c r="B4041">
        <v>51</v>
      </c>
      <c r="C4041">
        <v>40.4</v>
      </c>
      <c r="D4041">
        <v>4</v>
      </c>
      <c r="E4041">
        <v>0</v>
      </c>
      <c r="F4041" s="5">
        <f>DetailTicketJuilletAout2021[[#This Row],[Qte]]*(DetailTicketJuilletAout2021[[#This Row],[PrixUnit]]*(1-DetailTicketJuilletAout2021[[#This Row],[Remise%]]))</f>
        <v>161.6</v>
      </c>
    </row>
    <row r="4042" spans="1:6" x14ac:dyDescent="0.25">
      <c r="A4042">
        <v>22696</v>
      </c>
      <c r="B4042">
        <v>26</v>
      </c>
      <c r="C4042">
        <v>23.78</v>
      </c>
      <c r="D4042">
        <v>4</v>
      </c>
      <c r="E4042">
        <v>0</v>
      </c>
      <c r="F4042" s="5">
        <f>DetailTicketJuilletAout2021[[#This Row],[Qte]]*(DetailTicketJuilletAout2021[[#This Row],[PrixUnit]]*(1-DetailTicketJuilletAout2021[[#This Row],[Remise%]]))</f>
        <v>95.12</v>
      </c>
    </row>
    <row r="4043" spans="1:6" x14ac:dyDescent="0.25">
      <c r="A4043">
        <v>22696</v>
      </c>
      <c r="B4043">
        <v>76</v>
      </c>
      <c r="C4043">
        <v>13.72</v>
      </c>
      <c r="D4043">
        <v>4</v>
      </c>
      <c r="E4043">
        <v>0</v>
      </c>
      <c r="F4043" s="5">
        <f>DetailTicketJuilletAout2021[[#This Row],[Qte]]*(DetailTicketJuilletAout2021[[#This Row],[PrixUnit]]*(1-DetailTicketJuilletAout2021[[#This Row],[Remise%]]))</f>
        <v>54.88</v>
      </c>
    </row>
    <row r="4044" spans="1:6" x14ac:dyDescent="0.25">
      <c r="A4044">
        <v>22697</v>
      </c>
      <c r="B4044">
        <v>1</v>
      </c>
      <c r="C4044">
        <v>13.72</v>
      </c>
      <c r="D4044">
        <v>4</v>
      </c>
      <c r="E4044">
        <v>0</v>
      </c>
      <c r="F4044" s="5">
        <f>DetailTicketJuilletAout2021[[#This Row],[Qte]]*(DetailTicketJuilletAout2021[[#This Row],[PrixUnit]]*(1-DetailTicketJuilletAout2021[[#This Row],[Remise%]]))</f>
        <v>54.88</v>
      </c>
    </row>
    <row r="4045" spans="1:6" x14ac:dyDescent="0.25">
      <c r="A4045">
        <v>22697</v>
      </c>
      <c r="B4045">
        <v>29</v>
      </c>
      <c r="C4045">
        <v>94.37</v>
      </c>
      <c r="D4045">
        <v>4</v>
      </c>
      <c r="E4045">
        <v>0.25</v>
      </c>
      <c r="F4045" s="5">
        <f>DetailTicketJuilletAout2021[[#This Row],[Qte]]*(DetailTicketJuilletAout2021[[#This Row],[PrixUnit]]*(1-DetailTicketJuilletAout2021[[#This Row],[Remise%]]))</f>
        <v>283.11</v>
      </c>
    </row>
    <row r="4046" spans="1:6" x14ac:dyDescent="0.25">
      <c r="A4046">
        <v>22698</v>
      </c>
      <c r="B4046">
        <v>17</v>
      </c>
      <c r="C4046">
        <v>23.78</v>
      </c>
      <c r="D4046">
        <v>3</v>
      </c>
      <c r="E4046">
        <v>0.1</v>
      </c>
      <c r="F4046" s="5">
        <f>DetailTicketJuilletAout2021[[#This Row],[Qte]]*(DetailTicketJuilletAout2021[[#This Row],[PrixUnit]]*(1-DetailTicketJuilletAout2021[[#This Row],[Remise%]]))</f>
        <v>64.206000000000003</v>
      </c>
    </row>
    <row r="4047" spans="1:6" x14ac:dyDescent="0.25">
      <c r="A4047">
        <v>22698</v>
      </c>
      <c r="B4047">
        <v>56</v>
      </c>
      <c r="C4047">
        <v>23.17</v>
      </c>
      <c r="D4047">
        <v>3</v>
      </c>
      <c r="E4047">
        <v>0</v>
      </c>
      <c r="F4047" s="5">
        <f>DetailTicketJuilletAout2021[[#This Row],[Qte]]*(DetailTicketJuilletAout2021[[#This Row],[PrixUnit]]*(1-DetailTicketJuilletAout2021[[#This Row],[Remise%]]))</f>
        <v>69.510000000000005</v>
      </c>
    </row>
    <row r="4048" spans="1:6" x14ac:dyDescent="0.25">
      <c r="A4048">
        <v>22699</v>
      </c>
      <c r="B4048">
        <v>31</v>
      </c>
      <c r="C4048">
        <v>7.62</v>
      </c>
      <c r="D4048">
        <v>3</v>
      </c>
      <c r="E4048">
        <v>0</v>
      </c>
      <c r="F4048" s="5">
        <f>DetailTicketJuilletAout2021[[#This Row],[Qte]]*(DetailTicketJuilletAout2021[[#This Row],[PrixUnit]]*(1-DetailTicketJuilletAout2021[[#This Row],[Remise%]]))</f>
        <v>22.86</v>
      </c>
    </row>
    <row r="4049" spans="1:6" x14ac:dyDescent="0.25">
      <c r="A4049">
        <v>22699</v>
      </c>
      <c r="B4049">
        <v>58</v>
      </c>
      <c r="C4049">
        <v>8.08</v>
      </c>
      <c r="D4049">
        <v>4</v>
      </c>
      <c r="E4049">
        <v>0</v>
      </c>
      <c r="F4049" s="5">
        <f>DetailTicketJuilletAout2021[[#This Row],[Qte]]*(DetailTicketJuilletAout2021[[#This Row],[PrixUnit]]*(1-DetailTicketJuilletAout2021[[#This Row],[Remise%]]))</f>
        <v>32.32</v>
      </c>
    </row>
    <row r="4050" spans="1:6" x14ac:dyDescent="0.25">
      <c r="A4050">
        <v>22700</v>
      </c>
      <c r="B4050">
        <v>30</v>
      </c>
      <c r="C4050">
        <v>15.85</v>
      </c>
      <c r="D4050">
        <v>4</v>
      </c>
      <c r="E4050">
        <v>0</v>
      </c>
      <c r="F4050" s="5">
        <f>DetailTicketJuilletAout2021[[#This Row],[Qte]]*(DetailTicketJuilletAout2021[[#This Row],[PrixUnit]]*(1-DetailTicketJuilletAout2021[[#This Row],[Remise%]]))</f>
        <v>63.4</v>
      </c>
    </row>
    <row r="4051" spans="1:6" x14ac:dyDescent="0.25">
      <c r="A4051">
        <v>22700</v>
      </c>
      <c r="B4051">
        <v>43</v>
      </c>
      <c r="C4051">
        <v>28.05</v>
      </c>
      <c r="D4051">
        <v>4</v>
      </c>
      <c r="E4051">
        <v>0</v>
      </c>
      <c r="F4051" s="5">
        <f>DetailTicketJuilletAout2021[[#This Row],[Qte]]*(DetailTicketJuilletAout2021[[#This Row],[PrixUnit]]*(1-DetailTicketJuilletAout2021[[#This Row],[Remise%]]))</f>
        <v>112.2</v>
      </c>
    </row>
    <row r="4052" spans="1:6" x14ac:dyDescent="0.25">
      <c r="A4052">
        <v>22701</v>
      </c>
      <c r="B4052">
        <v>24</v>
      </c>
      <c r="C4052">
        <v>3.35</v>
      </c>
      <c r="D4052">
        <v>4</v>
      </c>
      <c r="E4052">
        <v>0</v>
      </c>
      <c r="F4052" s="5">
        <f>DetailTicketJuilletAout2021[[#This Row],[Qte]]*(DetailTicketJuilletAout2021[[#This Row],[PrixUnit]]*(1-DetailTicketJuilletAout2021[[#This Row],[Remise%]]))</f>
        <v>13.4</v>
      </c>
    </row>
    <row r="4053" spans="1:6" x14ac:dyDescent="0.25">
      <c r="A4053">
        <v>22701</v>
      </c>
      <c r="B4053">
        <v>40</v>
      </c>
      <c r="C4053">
        <v>14.03</v>
      </c>
      <c r="D4053">
        <v>4</v>
      </c>
      <c r="E4053">
        <v>0</v>
      </c>
      <c r="F4053" s="5">
        <f>DetailTicketJuilletAout2021[[#This Row],[Qte]]*(DetailTicketJuilletAout2021[[#This Row],[PrixUnit]]*(1-DetailTicketJuilletAout2021[[#This Row],[Remise%]]))</f>
        <v>56.12</v>
      </c>
    </row>
    <row r="4054" spans="1:6" x14ac:dyDescent="0.25">
      <c r="A4054">
        <v>22701</v>
      </c>
      <c r="B4054">
        <v>42</v>
      </c>
      <c r="C4054">
        <v>10.67</v>
      </c>
      <c r="D4054">
        <v>3</v>
      </c>
      <c r="E4054">
        <v>0</v>
      </c>
      <c r="F4054" s="5">
        <f>DetailTicketJuilletAout2021[[#This Row],[Qte]]*(DetailTicketJuilletAout2021[[#This Row],[PrixUnit]]*(1-DetailTicketJuilletAout2021[[#This Row],[Remise%]]))</f>
        <v>32.01</v>
      </c>
    </row>
    <row r="4055" spans="1:6" x14ac:dyDescent="0.25">
      <c r="A4055">
        <v>22702</v>
      </c>
      <c r="B4055">
        <v>1</v>
      </c>
      <c r="C4055">
        <v>13.72</v>
      </c>
      <c r="D4055">
        <v>3</v>
      </c>
      <c r="E4055">
        <v>0</v>
      </c>
      <c r="F4055" s="5">
        <f>DetailTicketJuilletAout2021[[#This Row],[Qte]]*(DetailTicketJuilletAout2021[[#This Row],[PrixUnit]]*(1-DetailTicketJuilletAout2021[[#This Row],[Remise%]]))</f>
        <v>41.160000000000004</v>
      </c>
    </row>
    <row r="4056" spans="1:6" x14ac:dyDescent="0.25">
      <c r="A4056">
        <v>22702</v>
      </c>
      <c r="B4056">
        <v>77</v>
      </c>
      <c r="C4056">
        <v>9.91</v>
      </c>
      <c r="D4056">
        <v>4</v>
      </c>
      <c r="E4056">
        <v>0.05</v>
      </c>
      <c r="F4056" s="5">
        <f>DetailTicketJuilletAout2021[[#This Row],[Qte]]*(DetailTicketJuilletAout2021[[#This Row],[PrixUnit]]*(1-DetailTicketJuilletAout2021[[#This Row],[Remise%]]))</f>
        <v>37.658000000000001</v>
      </c>
    </row>
    <row r="4057" spans="1:6" x14ac:dyDescent="0.25">
      <c r="A4057">
        <v>22703</v>
      </c>
      <c r="B4057">
        <v>28</v>
      </c>
      <c r="C4057">
        <v>34.76</v>
      </c>
      <c r="D4057">
        <v>4</v>
      </c>
      <c r="E4057">
        <v>0</v>
      </c>
      <c r="F4057" s="5">
        <f>DetailTicketJuilletAout2021[[#This Row],[Qte]]*(DetailTicketJuilletAout2021[[#This Row],[PrixUnit]]*(1-DetailTicketJuilletAout2021[[#This Row],[Remise%]]))</f>
        <v>139.04</v>
      </c>
    </row>
    <row r="4058" spans="1:6" x14ac:dyDescent="0.25">
      <c r="A4058">
        <v>22703</v>
      </c>
      <c r="B4058">
        <v>29</v>
      </c>
      <c r="C4058">
        <v>94.37</v>
      </c>
      <c r="D4058">
        <v>4</v>
      </c>
      <c r="E4058">
        <v>0</v>
      </c>
      <c r="F4058" s="5">
        <f>DetailTicketJuilletAout2021[[#This Row],[Qte]]*(DetailTicketJuilletAout2021[[#This Row],[PrixUnit]]*(1-DetailTicketJuilletAout2021[[#This Row],[Remise%]]))</f>
        <v>377.48</v>
      </c>
    </row>
    <row r="4059" spans="1:6" x14ac:dyDescent="0.25">
      <c r="A4059">
        <v>22703</v>
      </c>
      <c r="B4059">
        <v>44</v>
      </c>
      <c r="C4059">
        <v>14.79</v>
      </c>
      <c r="D4059">
        <v>4</v>
      </c>
      <c r="E4059">
        <v>0</v>
      </c>
      <c r="F4059" s="5">
        <f>DetailTicketJuilletAout2021[[#This Row],[Qte]]*(DetailTicketJuilletAout2021[[#This Row],[PrixUnit]]*(1-DetailTicketJuilletAout2021[[#This Row],[Remise%]]))</f>
        <v>59.16</v>
      </c>
    </row>
    <row r="4060" spans="1:6" x14ac:dyDescent="0.25">
      <c r="A4060">
        <v>22704</v>
      </c>
      <c r="B4060">
        <v>7</v>
      </c>
      <c r="C4060">
        <v>22.87</v>
      </c>
      <c r="D4060">
        <v>4</v>
      </c>
      <c r="E4060">
        <v>0</v>
      </c>
      <c r="F4060" s="5">
        <f>DetailTicketJuilletAout2021[[#This Row],[Qte]]*(DetailTicketJuilletAout2021[[#This Row],[PrixUnit]]*(1-DetailTicketJuilletAout2021[[#This Row],[Remise%]]))</f>
        <v>91.48</v>
      </c>
    </row>
    <row r="4061" spans="1:6" x14ac:dyDescent="0.25">
      <c r="A4061">
        <v>22704</v>
      </c>
      <c r="B4061">
        <v>59</v>
      </c>
      <c r="C4061">
        <v>41.92</v>
      </c>
      <c r="D4061">
        <v>3</v>
      </c>
      <c r="E4061">
        <v>0</v>
      </c>
      <c r="F4061" s="5">
        <f>DetailTicketJuilletAout2021[[#This Row],[Qte]]*(DetailTicketJuilletAout2021[[#This Row],[PrixUnit]]*(1-DetailTicketJuilletAout2021[[#This Row],[Remise%]]))</f>
        <v>125.76</v>
      </c>
    </row>
    <row r="4062" spans="1:6" x14ac:dyDescent="0.25">
      <c r="A4062">
        <v>22704</v>
      </c>
      <c r="B4062">
        <v>70</v>
      </c>
      <c r="C4062">
        <v>11.43</v>
      </c>
      <c r="D4062">
        <v>4</v>
      </c>
      <c r="E4062">
        <v>0</v>
      </c>
      <c r="F4062" s="5">
        <f>DetailTicketJuilletAout2021[[#This Row],[Qte]]*(DetailTicketJuilletAout2021[[#This Row],[PrixUnit]]*(1-DetailTicketJuilletAout2021[[#This Row],[Remise%]]))</f>
        <v>45.72</v>
      </c>
    </row>
    <row r="4063" spans="1:6" x14ac:dyDescent="0.25">
      <c r="A4063">
        <v>22705</v>
      </c>
      <c r="B4063">
        <v>76</v>
      </c>
      <c r="C4063">
        <v>13.72</v>
      </c>
      <c r="D4063">
        <v>3</v>
      </c>
      <c r="E4063">
        <v>0</v>
      </c>
      <c r="F4063" s="5">
        <f>DetailTicketJuilletAout2021[[#This Row],[Qte]]*(DetailTicketJuilletAout2021[[#This Row],[PrixUnit]]*(1-DetailTicketJuilletAout2021[[#This Row],[Remise%]]))</f>
        <v>41.160000000000004</v>
      </c>
    </row>
    <row r="4064" spans="1:6" x14ac:dyDescent="0.25">
      <c r="A4064">
        <v>22706</v>
      </c>
      <c r="B4064">
        <v>38</v>
      </c>
      <c r="C4064">
        <v>200.93</v>
      </c>
      <c r="D4064">
        <v>3</v>
      </c>
      <c r="E4064">
        <v>0.05</v>
      </c>
      <c r="F4064" s="5">
        <f>DetailTicketJuilletAout2021[[#This Row],[Qte]]*(DetailTicketJuilletAout2021[[#This Row],[PrixUnit]]*(1-DetailTicketJuilletAout2021[[#This Row],[Remise%]]))</f>
        <v>572.65049999999997</v>
      </c>
    </row>
    <row r="4065" spans="1:6" x14ac:dyDescent="0.25">
      <c r="A4065">
        <v>22706</v>
      </c>
      <c r="B4065">
        <v>62</v>
      </c>
      <c r="C4065">
        <v>37.5</v>
      </c>
      <c r="D4065">
        <v>3</v>
      </c>
      <c r="E4065">
        <v>0.05</v>
      </c>
      <c r="F4065" s="5">
        <f>DetailTicketJuilletAout2021[[#This Row],[Qte]]*(DetailTicketJuilletAout2021[[#This Row],[PrixUnit]]*(1-DetailTicketJuilletAout2021[[#This Row],[Remise%]]))</f>
        <v>106.875</v>
      </c>
    </row>
    <row r="4066" spans="1:6" x14ac:dyDescent="0.25">
      <c r="A4066">
        <v>22707</v>
      </c>
      <c r="B4066">
        <v>55</v>
      </c>
      <c r="C4066">
        <v>18.29</v>
      </c>
      <c r="D4066">
        <v>4</v>
      </c>
      <c r="E4066">
        <v>0.05</v>
      </c>
      <c r="F4066" s="5">
        <f>DetailTicketJuilletAout2021[[#This Row],[Qte]]*(DetailTicketJuilletAout2021[[#This Row],[PrixUnit]]*(1-DetailTicketJuilletAout2021[[#This Row],[Remise%]]))</f>
        <v>69.501999999999995</v>
      </c>
    </row>
    <row r="4067" spans="1:6" x14ac:dyDescent="0.25">
      <c r="A4067">
        <v>22707</v>
      </c>
      <c r="B4067">
        <v>62</v>
      </c>
      <c r="C4067">
        <v>37.5</v>
      </c>
      <c r="D4067">
        <v>3</v>
      </c>
      <c r="E4067">
        <v>0.05</v>
      </c>
      <c r="F4067" s="5">
        <f>DetailTicketJuilletAout2021[[#This Row],[Qte]]*(DetailTicketJuilletAout2021[[#This Row],[PrixUnit]]*(1-DetailTicketJuilletAout2021[[#This Row],[Remise%]]))</f>
        <v>106.875</v>
      </c>
    </row>
    <row r="4068" spans="1:6" x14ac:dyDescent="0.25">
      <c r="A4068">
        <v>22707</v>
      </c>
      <c r="B4068">
        <v>64</v>
      </c>
      <c r="C4068">
        <v>25.31</v>
      </c>
      <c r="D4068">
        <v>4</v>
      </c>
      <c r="E4068">
        <v>0.05</v>
      </c>
      <c r="F4068" s="5">
        <f>DetailTicketJuilletAout2021[[#This Row],[Qte]]*(DetailTicketJuilletAout2021[[#This Row],[PrixUnit]]*(1-DetailTicketJuilletAout2021[[#This Row],[Remise%]]))</f>
        <v>96.177999999999997</v>
      </c>
    </row>
    <row r="4069" spans="1:6" x14ac:dyDescent="0.25">
      <c r="A4069">
        <v>22707</v>
      </c>
      <c r="B4069">
        <v>65</v>
      </c>
      <c r="C4069">
        <v>16.010000000000002</v>
      </c>
      <c r="D4069">
        <v>3</v>
      </c>
      <c r="E4069">
        <v>0.05</v>
      </c>
      <c r="F4069" s="5">
        <f>DetailTicketJuilletAout2021[[#This Row],[Qte]]*(DetailTicketJuilletAout2021[[#This Row],[PrixUnit]]*(1-DetailTicketJuilletAout2021[[#This Row],[Remise%]]))</f>
        <v>45.628500000000003</v>
      </c>
    </row>
    <row r="4070" spans="1:6" x14ac:dyDescent="0.25">
      <c r="A4070">
        <v>22708</v>
      </c>
      <c r="B4070">
        <v>28</v>
      </c>
      <c r="C4070">
        <v>34.76</v>
      </c>
      <c r="D4070">
        <v>4</v>
      </c>
      <c r="E4070">
        <v>0.05</v>
      </c>
      <c r="F4070" s="5">
        <f>DetailTicketJuilletAout2021[[#This Row],[Qte]]*(DetailTicketJuilletAout2021[[#This Row],[PrixUnit]]*(1-DetailTicketJuilletAout2021[[#This Row],[Remise%]]))</f>
        <v>132.08799999999999</v>
      </c>
    </row>
    <row r="4071" spans="1:6" x14ac:dyDescent="0.25">
      <c r="A4071">
        <v>22708</v>
      </c>
      <c r="B4071">
        <v>34</v>
      </c>
      <c r="C4071">
        <v>10.67</v>
      </c>
      <c r="D4071">
        <v>4</v>
      </c>
      <c r="E4071">
        <v>0.05</v>
      </c>
      <c r="F4071" s="5">
        <f>DetailTicketJuilletAout2021[[#This Row],[Qte]]*(DetailTicketJuilletAout2021[[#This Row],[PrixUnit]]*(1-DetailTicketJuilletAout2021[[#This Row],[Remise%]]))</f>
        <v>40.545999999999999</v>
      </c>
    </row>
    <row r="4072" spans="1:6" x14ac:dyDescent="0.25">
      <c r="A4072">
        <v>22708</v>
      </c>
      <c r="B4072">
        <v>71</v>
      </c>
      <c r="C4072">
        <v>16.46</v>
      </c>
      <c r="D4072">
        <v>3</v>
      </c>
      <c r="E4072">
        <v>0</v>
      </c>
      <c r="F4072" s="5">
        <f>DetailTicketJuilletAout2021[[#This Row],[Qte]]*(DetailTicketJuilletAout2021[[#This Row],[PrixUnit]]*(1-DetailTicketJuilletAout2021[[#This Row],[Remise%]]))</f>
        <v>49.38</v>
      </c>
    </row>
    <row r="4073" spans="1:6" x14ac:dyDescent="0.25">
      <c r="A4073">
        <v>22709</v>
      </c>
      <c r="B4073">
        <v>41</v>
      </c>
      <c r="C4073">
        <v>5.79</v>
      </c>
      <c r="D4073">
        <v>4</v>
      </c>
      <c r="E4073">
        <v>0</v>
      </c>
      <c r="F4073" s="5">
        <f>DetailTicketJuilletAout2021[[#This Row],[Qte]]*(DetailTicketJuilletAout2021[[#This Row],[PrixUnit]]*(1-DetailTicketJuilletAout2021[[#This Row],[Remise%]]))</f>
        <v>23.16</v>
      </c>
    </row>
    <row r="4074" spans="1:6" x14ac:dyDescent="0.25">
      <c r="A4074">
        <v>22709</v>
      </c>
      <c r="B4074">
        <v>51</v>
      </c>
      <c r="C4074">
        <v>32.32</v>
      </c>
      <c r="D4074">
        <v>3</v>
      </c>
      <c r="E4074">
        <v>0.15</v>
      </c>
      <c r="F4074" s="5">
        <f>DetailTicketJuilletAout2021[[#This Row],[Qte]]*(DetailTicketJuilletAout2021[[#This Row],[PrixUnit]]*(1-DetailTicketJuilletAout2021[[#This Row],[Remise%]]))</f>
        <v>82.415999999999997</v>
      </c>
    </row>
    <row r="4075" spans="1:6" x14ac:dyDescent="0.25">
      <c r="A4075">
        <v>22709</v>
      </c>
      <c r="B4075">
        <v>65</v>
      </c>
      <c r="C4075">
        <v>12.81</v>
      </c>
      <c r="D4075">
        <v>4</v>
      </c>
      <c r="E4075">
        <v>0.15</v>
      </c>
      <c r="F4075" s="5">
        <f>DetailTicketJuilletAout2021[[#This Row],[Qte]]*(DetailTicketJuilletAout2021[[#This Row],[PrixUnit]]*(1-DetailTicketJuilletAout2021[[#This Row],[Remise%]]))</f>
        <v>43.554000000000002</v>
      </c>
    </row>
    <row r="4076" spans="1:6" x14ac:dyDescent="0.25">
      <c r="A4076">
        <v>22709</v>
      </c>
      <c r="B4076">
        <v>132</v>
      </c>
      <c r="C4076">
        <v>9.7200000000000006</v>
      </c>
      <c r="D4076">
        <v>3</v>
      </c>
      <c r="E4076">
        <v>0</v>
      </c>
      <c r="F4076" s="5">
        <f>DetailTicketJuilletAout2021[[#This Row],[Qte]]*(DetailTicketJuilletAout2021[[#This Row],[PrixUnit]]*(1-DetailTicketJuilletAout2021[[#This Row],[Remise%]]))</f>
        <v>29.160000000000004</v>
      </c>
    </row>
    <row r="4077" spans="1:6" x14ac:dyDescent="0.25">
      <c r="A4077">
        <v>22709</v>
      </c>
      <c r="B4077">
        <v>133</v>
      </c>
      <c r="C4077">
        <v>9.91</v>
      </c>
      <c r="D4077">
        <v>4</v>
      </c>
      <c r="E4077">
        <v>0</v>
      </c>
      <c r="F4077" s="5">
        <f>DetailTicketJuilletAout2021[[#This Row],[Qte]]*(DetailTicketJuilletAout2021[[#This Row],[PrixUnit]]*(1-DetailTicketJuilletAout2021[[#This Row],[Remise%]]))</f>
        <v>39.64</v>
      </c>
    </row>
    <row r="4078" spans="1:6" x14ac:dyDescent="0.25">
      <c r="A4078">
        <v>22709</v>
      </c>
      <c r="B4078">
        <v>134</v>
      </c>
      <c r="C4078">
        <v>10.1</v>
      </c>
      <c r="D4078">
        <v>5</v>
      </c>
      <c r="E4078">
        <v>0</v>
      </c>
      <c r="F4078" s="5">
        <f>DetailTicketJuilletAout2021[[#This Row],[Qte]]*(DetailTicketJuilletAout2021[[#This Row],[PrixUnit]]*(1-DetailTicketJuilletAout2021[[#This Row],[Remise%]]))</f>
        <v>50.5</v>
      </c>
    </row>
    <row r="4079" spans="1:6" x14ac:dyDescent="0.25">
      <c r="A4079">
        <v>22709</v>
      </c>
      <c r="B4079">
        <v>135</v>
      </c>
      <c r="C4079">
        <v>10.67</v>
      </c>
      <c r="D4079">
        <v>3</v>
      </c>
      <c r="E4079">
        <v>0</v>
      </c>
      <c r="F4079" s="5">
        <f>DetailTicketJuilletAout2021[[#This Row],[Qte]]*(DetailTicketJuilletAout2021[[#This Row],[PrixUnit]]*(1-DetailTicketJuilletAout2021[[#This Row],[Remise%]]))</f>
        <v>32.01</v>
      </c>
    </row>
    <row r="4080" spans="1:6" x14ac:dyDescent="0.25">
      <c r="A4080">
        <v>22709</v>
      </c>
      <c r="B4080">
        <v>136</v>
      </c>
      <c r="C4080">
        <v>10.67</v>
      </c>
      <c r="D4080">
        <v>4</v>
      </c>
      <c r="E4080">
        <v>0</v>
      </c>
      <c r="F4080" s="5">
        <f>DetailTicketJuilletAout2021[[#This Row],[Qte]]*(DetailTicketJuilletAout2021[[#This Row],[PrixUnit]]*(1-DetailTicketJuilletAout2021[[#This Row],[Remise%]]))</f>
        <v>42.68</v>
      </c>
    </row>
    <row r="4081" spans="1:6" x14ac:dyDescent="0.25">
      <c r="A4081">
        <v>22709</v>
      </c>
      <c r="B4081">
        <v>137</v>
      </c>
      <c r="C4081">
        <v>10.67</v>
      </c>
      <c r="D4081">
        <v>5</v>
      </c>
      <c r="E4081">
        <v>0</v>
      </c>
      <c r="F4081" s="5">
        <f>DetailTicketJuilletAout2021[[#This Row],[Qte]]*(DetailTicketJuilletAout2021[[#This Row],[PrixUnit]]*(1-DetailTicketJuilletAout2021[[#This Row],[Remise%]]))</f>
        <v>53.35</v>
      </c>
    </row>
    <row r="4082" spans="1:6" x14ac:dyDescent="0.25">
      <c r="A4082">
        <v>22710</v>
      </c>
      <c r="B4082">
        <v>10</v>
      </c>
      <c r="C4082">
        <v>18.899999999999999</v>
      </c>
      <c r="D4082">
        <v>4</v>
      </c>
      <c r="E4082">
        <v>0</v>
      </c>
      <c r="F4082" s="5">
        <f>DetailTicketJuilletAout2021[[#This Row],[Qte]]*(DetailTicketJuilletAout2021[[#This Row],[PrixUnit]]*(1-DetailTicketJuilletAout2021[[#This Row],[Remise%]]))</f>
        <v>75.599999999999994</v>
      </c>
    </row>
    <row r="4083" spans="1:6" x14ac:dyDescent="0.25">
      <c r="A4083">
        <v>22710</v>
      </c>
      <c r="B4083">
        <v>13</v>
      </c>
      <c r="C4083">
        <v>3.66</v>
      </c>
      <c r="D4083">
        <v>4</v>
      </c>
      <c r="E4083">
        <v>0</v>
      </c>
      <c r="F4083" s="5">
        <f>DetailTicketJuilletAout2021[[#This Row],[Qte]]*(DetailTicketJuilletAout2021[[#This Row],[PrixUnit]]*(1-DetailTicketJuilletAout2021[[#This Row],[Remise%]]))</f>
        <v>14.64</v>
      </c>
    </row>
    <row r="4084" spans="1:6" x14ac:dyDescent="0.25">
      <c r="A4084">
        <v>22711</v>
      </c>
      <c r="B4084">
        <v>46</v>
      </c>
      <c r="C4084">
        <v>7.32</v>
      </c>
      <c r="D4084">
        <v>4</v>
      </c>
      <c r="E4084">
        <v>0</v>
      </c>
      <c r="F4084" s="5">
        <f>DetailTicketJuilletAout2021[[#This Row],[Qte]]*(DetailTicketJuilletAout2021[[#This Row],[PrixUnit]]*(1-DetailTicketJuilletAout2021[[#This Row],[Remise%]]))</f>
        <v>29.28</v>
      </c>
    </row>
    <row r="4085" spans="1:6" x14ac:dyDescent="0.25">
      <c r="A4085">
        <v>22711</v>
      </c>
      <c r="B4085">
        <v>56</v>
      </c>
      <c r="C4085">
        <v>23.17</v>
      </c>
      <c r="D4085">
        <v>3</v>
      </c>
      <c r="E4085">
        <v>0.1</v>
      </c>
      <c r="F4085" s="5">
        <f>DetailTicketJuilletAout2021[[#This Row],[Qte]]*(DetailTicketJuilletAout2021[[#This Row],[PrixUnit]]*(1-DetailTicketJuilletAout2021[[#This Row],[Remise%]]))</f>
        <v>62.559000000000005</v>
      </c>
    </row>
    <row r="4086" spans="1:6" x14ac:dyDescent="0.25">
      <c r="A4086">
        <v>22711</v>
      </c>
      <c r="B4086">
        <v>64</v>
      </c>
      <c r="C4086">
        <v>20.28</v>
      </c>
      <c r="D4086">
        <v>3</v>
      </c>
      <c r="E4086">
        <v>0.1</v>
      </c>
      <c r="F4086" s="5">
        <f>DetailTicketJuilletAout2021[[#This Row],[Qte]]*(DetailTicketJuilletAout2021[[#This Row],[PrixUnit]]*(1-DetailTicketJuilletAout2021[[#This Row],[Remise%]]))</f>
        <v>54.756000000000007</v>
      </c>
    </row>
    <row r="4087" spans="1:6" x14ac:dyDescent="0.25">
      <c r="A4087">
        <v>22711</v>
      </c>
      <c r="B4087">
        <v>75</v>
      </c>
      <c r="C4087">
        <v>4.7300000000000004</v>
      </c>
      <c r="D4087">
        <v>3</v>
      </c>
      <c r="E4087">
        <v>0.1</v>
      </c>
      <c r="F4087" s="5">
        <f>DetailTicketJuilletAout2021[[#This Row],[Qte]]*(DetailTicketJuilletAout2021[[#This Row],[PrixUnit]]*(1-DetailTicketJuilletAout2021[[#This Row],[Remise%]]))</f>
        <v>12.771000000000001</v>
      </c>
    </row>
    <row r="4088" spans="1:6" x14ac:dyDescent="0.25">
      <c r="A4088">
        <v>22712</v>
      </c>
      <c r="B4088">
        <v>17</v>
      </c>
      <c r="C4088">
        <v>29.73</v>
      </c>
      <c r="D4088">
        <v>3</v>
      </c>
      <c r="E4088">
        <v>0</v>
      </c>
      <c r="F4088" s="5">
        <f>DetailTicketJuilletAout2021[[#This Row],[Qte]]*(DetailTicketJuilletAout2021[[#This Row],[PrixUnit]]*(1-DetailTicketJuilletAout2021[[#This Row],[Remise%]]))</f>
        <v>89.19</v>
      </c>
    </row>
    <row r="4089" spans="1:6" x14ac:dyDescent="0.25">
      <c r="A4089">
        <v>22712</v>
      </c>
      <c r="B4089">
        <v>43</v>
      </c>
      <c r="C4089">
        <v>35.06</v>
      </c>
      <c r="D4089">
        <v>3</v>
      </c>
      <c r="E4089">
        <v>0</v>
      </c>
      <c r="F4089" s="5">
        <f>DetailTicketJuilletAout2021[[#This Row],[Qte]]*(DetailTicketJuilletAout2021[[#This Row],[PrixUnit]]*(1-DetailTicketJuilletAout2021[[#This Row],[Remise%]]))</f>
        <v>105.18</v>
      </c>
    </row>
    <row r="4090" spans="1:6" x14ac:dyDescent="0.25">
      <c r="A4090">
        <v>22712</v>
      </c>
      <c r="B4090">
        <v>61</v>
      </c>
      <c r="C4090">
        <v>21.65</v>
      </c>
      <c r="D4090">
        <v>3</v>
      </c>
      <c r="E4090">
        <v>0</v>
      </c>
      <c r="F4090" s="5">
        <f>DetailTicketJuilletAout2021[[#This Row],[Qte]]*(DetailTicketJuilletAout2021[[#This Row],[PrixUnit]]*(1-DetailTicketJuilletAout2021[[#This Row],[Remise%]]))</f>
        <v>64.949999999999989</v>
      </c>
    </row>
    <row r="4091" spans="1:6" x14ac:dyDescent="0.25">
      <c r="A4091">
        <v>22712</v>
      </c>
      <c r="B4091">
        <v>76</v>
      </c>
      <c r="C4091">
        <v>13.72</v>
      </c>
      <c r="D4091">
        <v>4</v>
      </c>
      <c r="E4091">
        <v>0</v>
      </c>
      <c r="F4091" s="5">
        <f>DetailTicketJuilletAout2021[[#This Row],[Qte]]*(DetailTicketJuilletAout2021[[#This Row],[PrixUnit]]*(1-DetailTicketJuilletAout2021[[#This Row],[Remise%]]))</f>
        <v>54.88</v>
      </c>
    </row>
    <row r="4092" spans="1:6" x14ac:dyDescent="0.25">
      <c r="A4092">
        <v>22713</v>
      </c>
      <c r="B4092">
        <v>15</v>
      </c>
      <c r="C4092">
        <v>11.89</v>
      </c>
      <c r="D4092">
        <v>3</v>
      </c>
      <c r="E4092">
        <v>0.05</v>
      </c>
      <c r="F4092" s="5">
        <f>DetailTicketJuilletAout2021[[#This Row],[Qte]]*(DetailTicketJuilletAout2021[[#This Row],[PrixUnit]]*(1-DetailTicketJuilletAout2021[[#This Row],[Remise%]]))</f>
        <v>33.886499999999998</v>
      </c>
    </row>
    <row r="4093" spans="1:6" x14ac:dyDescent="0.25">
      <c r="A4093">
        <v>22713</v>
      </c>
      <c r="B4093">
        <v>26</v>
      </c>
      <c r="C4093">
        <v>23.78</v>
      </c>
      <c r="D4093">
        <v>4</v>
      </c>
      <c r="E4093">
        <v>0.05</v>
      </c>
      <c r="F4093" s="5">
        <f>DetailTicketJuilletAout2021[[#This Row],[Qte]]*(DetailTicketJuilletAout2021[[#This Row],[PrixUnit]]*(1-DetailTicketJuilletAout2021[[#This Row],[Remise%]]))</f>
        <v>90.364000000000004</v>
      </c>
    </row>
    <row r="4094" spans="1:6" x14ac:dyDescent="0.25">
      <c r="A4094">
        <v>22714</v>
      </c>
      <c r="B4094">
        <v>20</v>
      </c>
      <c r="C4094">
        <v>61.74</v>
      </c>
      <c r="D4094">
        <v>3</v>
      </c>
      <c r="E4094">
        <v>0</v>
      </c>
      <c r="F4094" s="5">
        <f>DetailTicketJuilletAout2021[[#This Row],[Qte]]*(DetailTicketJuilletAout2021[[#This Row],[PrixUnit]]*(1-DetailTicketJuilletAout2021[[#This Row],[Remise%]]))</f>
        <v>185.22</v>
      </c>
    </row>
    <row r="4095" spans="1:6" x14ac:dyDescent="0.25">
      <c r="A4095">
        <v>22715</v>
      </c>
      <c r="B4095">
        <v>6</v>
      </c>
      <c r="C4095">
        <v>19.059999999999999</v>
      </c>
      <c r="D4095">
        <v>3</v>
      </c>
      <c r="E4095">
        <v>0</v>
      </c>
      <c r="F4095" s="5">
        <f>DetailTicketJuilletAout2021[[#This Row],[Qte]]*(DetailTicketJuilletAout2021[[#This Row],[PrixUnit]]*(1-DetailTicketJuilletAout2021[[#This Row],[Remise%]]))</f>
        <v>57.179999999999993</v>
      </c>
    </row>
    <row r="4096" spans="1:6" x14ac:dyDescent="0.25">
      <c r="A4096">
        <v>22715</v>
      </c>
      <c r="B4096">
        <v>30</v>
      </c>
      <c r="C4096">
        <v>19.670000000000002</v>
      </c>
      <c r="D4096">
        <v>4</v>
      </c>
      <c r="E4096">
        <v>0</v>
      </c>
      <c r="F4096" s="5">
        <f>DetailTicketJuilletAout2021[[#This Row],[Qte]]*(DetailTicketJuilletAout2021[[#This Row],[PrixUnit]]*(1-DetailTicketJuilletAout2021[[#This Row],[Remise%]]))</f>
        <v>78.680000000000007</v>
      </c>
    </row>
    <row r="4097" spans="1:6" x14ac:dyDescent="0.25">
      <c r="A4097">
        <v>22715</v>
      </c>
      <c r="B4097">
        <v>76</v>
      </c>
      <c r="C4097">
        <v>13.72</v>
      </c>
      <c r="D4097">
        <v>3</v>
      </c>
      <c r="E4097">
        <v>0</v>
      </c>
      <c r="F4097" s="5">
        <f>DetailTicketJuilletAout2021[[#This Row],[Qte]]*(DetailTicketJuilletAout2021[[#This Row],[PrixUnit]]*(1-DetailTicketJuilletAout2021[[#This Row],[Remise%]]))</f>
        <v>41.160000000000004</v>
      </c>
    </row>
    <row r="4098" spans="1:6" x14ac:dyDescent="0.25">
      <c r="A4098">
        <v>22716</v>
      </c>
      <c r="B4098">
        <v>32</v>
      </c>
      <c r="C4098">
        <v>24.39</v>
      </c>
      <c r="D4098">
        <v>3</v>
      </c>
      <c r="E4098">
        <v>0</v>
      </c>
      <c r="F4098" s="5">
        <f>DetailTicketJuilletAout2021[[#This Row],[Qte]]*(DetailTicketJuilletAout2021[[#This Row],[PrixUnit]]*(1-DetailTicketJuilletAout2021[[#This Row],[Remise%]]))</f>
        <v>73.17</v>
      </c>
    </row>
    <row r="4099" spans="1:6" x14ac:dyDescent="0.25">
      <c r="A4099">
        <v>22716</v>
      </c>
      <c r="B4099">
        <v>41</v>
      </c>
      <c r="C4099">
        <v>7.32</v>
      </c>
      <c r="D4099">
        <v>3</v>
      </c>
      <c r="E4099">
        <v>0</v>
      </c>
      <c r="F4099" s="5">
        <f>DetailTicketJuilletAout2021[[#This Row],[Qte]]*(DetailTicketJuilletAout2021[[#This Row],[PrixUnit]]*(1-DetailTicketJuilletAout2021[[#This Row],[Remise%]]))</f>
        <v>21.96</v>
      </c>
    </row>
    <row r="4100" spans="1:6" x14ac:dyDescent="0.25">
      <c r="A4100">
        <v>22717</v>
      </c>
      <c r="B4100">
        <v>56</v>
      </c>
      <c r="C4100">
        <v>28.97</v>
      </c>
      <c r="D4100">
        <v>3</v>
      </c>
      <c r="E4100">
        <v>0</v>
      </c>
      <c r="F4100" s="5">
        <f>DetailTicketJuilletAout2021[[#This Row],[Qte]]*(DetailTicketJuilletAout2021[[#This Row],[PrixUnit]]*(1-DetailTicketJuilletAout2021[[#This Row],[Remise%]]))</f>
        <v>86.91</v>
      </c>
    </row>
    <row r="4101" spans="1:6" x14ac:dyDescent="0.25">
      <c r="A4101">
        <v>22718</v>
      </c>
      <c r="B4101">
        <v>10</v>
      </c>
      <c r="C4101">
        <v>23.63</v>
      </c>
      <c r="D4101">
        <v>4</v>
      </c>
      <c r="E4101">
        <v>0</v>
      </c>
      <c r="F4101" s="5">
        <f>DetailTicketJuilletAout2021[[#This Row],[Qte]]*(DetailTicketJuilletAout2021[[#This Row],[PrixUnit]]*(1-DetailTicketJuilletAout2021[[#This Row],[Remise%]]))</f>
        <v>94.52</v>
      </c>
    </row>
    <row r="4102" spans="1:6" x14ac:dyDescent="0.25">
      <c r="A4102">
        <v>22719</v>
      </c>
      <c r="B4102">
        <v>6</v>
      </c>
      <c r="C4102">
        <v>19.059999999999999</v>
      </c>
      <c r="D4102">
        <v>3</v>
      </c>
      <c r="E4102">
        <v>0</v>
      </c>
      <c r="F4102" s="5">
        <f>DetailTicketJuilletAout2021[[#This Row],[Qte]]*(DetailTicketJuilletAout2021[[#This Row],[PrixUnit]]*(1-DetailTicketJuilletAout2021[[#This Row],[Remise%]]))</f>
        <v>57.179999999999993</v>
      </c>
    </row>
    <row r="4103" spans="1:6" x14ac:dyDescent="0.25">
      <c r="A4103">
        <v>22720</v>
      </c>
      <c r="B4103">
        <v>36</v>
      </c>
      <c r="C4103">
        <v>14.48</v>
      </c>
      <c r="D4103">
        <v>3</v>
      </c>
      <c r="E4103">
        <v>0.2</v>
      </c>
      <c r="F4103" s="5">
        <f>DetailTicketJuilletAout2021[[#This Row],[Qte]]*(DetailTicketJuilletAout2021[[#This Row],[PrixUnit]]*(1-DetailTicketJuilletAout2021[[#This Row],[Remise%]]))</f>
        <v>34.752000000000002</v>
      </c>
    </row>
    <row r="4104" spans="1:6" x14ac:dyDescent="0.25">
      <c r="A4104">
        <v>22721</v>
      </c>
      <c r="B4104">
        <v>7</v>
      </c>
      <c r="C4104">
        <v>22.87</v>
      </c>
      <c r="D4104">
        <v>3</v>
      </c>
      <c r="E4104">
        <v>0</v>
      </c>
      <c r="F4104" s="5">
        <f>DetailTicketJuilletAout2021[[#This Row],[Qte]]*(DetailTicketJuilletAout2021[[#This Row],[PrixUnit]]*(1-DetailTicketJuilletAout2021[[#This Row],[Remise%]]))</f>
        <v>68.61</v>
      </c>
    </row>
    <row r="4105" spans="1:6" x14ac:dyDescent="0.25">
      <c r="A4105">
        <v>22721</v>
      </c>
      <c r="B4105">
        <v>24</v>
      </c>
      <c r="C4105">
        <v>3.35</v>
      </c>
      <c r="D4105">
        <v>4</v>
      </c>
      <c r="E4105">
        <v>0</v>
      </c>
      <c r="F4105" s="5">
        <f>DetailTicketJuilletAout2021[[#This Row],[Qte]]*(DetailTicketJuilletAout2021[[#This Row],[PrixUnit]]*(1-DetailTicketJuilletAout2021[[#This Row],[Remise%]]))</f>
        <v>13.4</v>
      </c>
    </row>
    <row r="4106" spans="1:6" x14ac:dyDescent="0.25">
      <c r="A4106">
        <v>22722</v>
      </c>
      <c r="B4106">
        <v>19</v>
      </c>
      <c r="C4106">
        <v>7.01</v>
      </c>
      <c r="D4106">
        <v>4</v>
      </c>
      <c r="E4106">
        <v>0.05</v>
      </c>
      <c r="F4106" s="5">
        <f>DetailTicketJuilletAout2021[[#This Row],[Qte]]*(DetailTicketJuilletAout2021[[#This Row],[PrixUnit]]*(1-DetailTicketJuilletAout2021[[#This Row],[Remise%]]))</f>
        <v>26.637999999999998</v>
      </c>
    </row>
    <row r="4107" spans="1:6" x14ac:dyDescent="0.25">
      <c r="A4107">
        <v>22722</v>
      </c>
      <c r="B4107">
        <v>60</v>
      </c>
      <c r="C4107">
        <v>25.92</v>
      </c>
      <c r="D4107">
        <v>3</v>
      </c>
      <c r="E4107">
        <v>0.05</v>
      </c>
      <c r="F4107" s="5">
        <f>DetailTicketJuilletAout2021[[#This Row],[Qte]]*(DetailTicketJuilletAout2021[[#This Row],[PrixUnit]]*(1-DetailTicketJuilletAout2021[[#This Row],[Remise%]]))</f>
        <v>73.872</v>
      </c>
    </row>
    <row r="4108" spans="1:6" x14ac:dyDescent="0.25">
      <c r="A4108">
        <v>22722</v>
      </c>
      <c r="B4108">
        <v>71</v>
      </c>
      <c r="C4108">
        <v>16.46</v>
      </c>
      <c r="D4108">
        <v>4</v>
      </c>
      <c r="E4108">
        <v>0.05</v>
      </c>
      <c r="F4108" s="5">
        <f>DetailTicketJuilletAout2021[[#This Row],[Qte]]*(DetailTicketJuilletAout2021[[#This Row],[PrixUnit]]*(1-DetailTicketJuilletAout2021[[#This Row],[Remise%]]))</f>
        <v>62.548000000000002</v>
      </c>
    </row>
    <row r="4109" spans="1:6" x14ac:dyDescent="0.25">
      <c r="A4109">
        <v>22723</v>
      </c>
      <c r="B4109">
        <v>20</v>
      </c>
      <c r="C4109">
        <v>49.39</v>
      </c>
      <c r="D4109">
        <v>3</v>
      </c>
      <c r="E4109">
        <v>0.05</v>
      </c>
      <c r="F4109" s="5">
        <f>DetailTicketJuilletAout2021[[#This Row],[Qte]]*(DetailTicketJuilletAout2021[[#This Row],[PrixUnit]]*(1-DetailTicketJuilletAout2021[[#This Row],[Remise%]]))</f>
        <v>140.76149999999998</v>
      </c>
    </row>
    <row r="4110" spans="1:6" x14ac:dyDescent="0.25">
      <c r="A4110">
        <v>22723</v>
      </c>
      <c r="B4110">
        <v>33</v>
      </c>
      <c r="C4110">
        <v>1.52</v>
      </c>
      <c r="D4110">
        <v>3</v>
      </c>
      <c r="E4110">
        <v>0.05</v>
      </c>
      <c r="F4110" s="5">
        <f>DetailTicketJuilletAout2021[[#This Row],[Qte]]*(DetailTicketJuilletAout2021[[#This Row],[PrixUnit]]*(1-DetailTicketJuilletAout2021[[#This Row],[Remise%]]))</f>
        <v>4.3319999999999999</v>
      </c>
    </row>
    <row r="4111" spans="1:6" x14ac:dyDescent="0.25">
      <c r="A4111">
        <v>22723</v>
      </c>
      <c r="B4111">
        <v>60</v>
      </c>
      <c r="C4111">
        <v>20.73</v>
      </c>
      <c r="D4111">
        <v>3</v>
      </c>
      <c r="E4111">
        <v>0</v>
      </c>
      <c r="F4111" s="5">
        <f>DetailTicketJuilletAout2021[[#This Row],[Qte]]*(DetailTicketJuilletAout2021[[#This Row],[PrixUnit]]*(1-DetailTicketJuilletAout2021[[#This Row],[Remise%]]))</f>
        <v>62.19</v>
      </c>
    </row>
    <row r="4112" spans="1:6" x14ac:dyDescent="0.25">
      <c r="A4112">
        <v>22723</v>
      </c>
      <c r="B4112">
        <v>132</v>
      </c>
      <c r="C4112">
        <v>9.7200000000000006</v>
      </c>
      <c r="D4112">
        <v>3</v>
      </c>
      <c r="E4112">
        <v>0</v>
      </c>
      <c r="F4112" s="5">
        <f>DetailTicketJuilletAout2021[[#This Row],[Qte]]*(DetailTicketJuilletAout2021[[#This Row],[PrixUnit]]*(1-DetailTicketJuilletAout2021[[#This Row],[Remise%]]))</f>
        <v>29.160000000000004</v>
      </c>
    </row>
    <row r="4113" spans="1:6" x14ac:dyDescent="0.25">
      <c r="A4113">
        <v>22723</v>
      </c>
      <c r="B4113">
        <v>133</v>
      </c>
      <c r="C4113">
        <v>9.91</v>
      </c>
      <c r="D4113">
        <v>4</v>
      </c>
      <c r="E4113">
        <v>0</v>
      </c>
      <c r="F4113" s="5">
        <f>DetailTicketJuilletAout2021[[#This Row],[Qte]]*(DetailTicketJuilletAout2021[[#This Row],[PrixUnit]]*(1-DetailTicketJuilletAout2021[[#This Row],[Remise%]]))</f>
        <v>39.64</v>
      </c>
    </row>
    <row r="4114" spans="1:6" x14ac:dyDescent="0.25">
      <c r="A4114">
        <v>22723</v>
      </c>
      <c r="B4114">
        <v>134</v>
      </c>
      <c r="C4114">
        <v>10.1</v>
      </c>
      <c r="D4114">
        <v>5</v>
      </c>
      <c r="E4114">
        <v>0</v>
      </c>
      <c r="F4114" s="5">
        <f>DetailTicketJuilletAout2021[[#This Row],[Qte]]*(DetailTicketJuilletAout2021[[#This Row],[PrixUnit]]*(1-DetailTicketJuilletAout2021[[#This Row],[Remise%]]))</f>
        <v>50.5</v>
      </c>
    </row>
    <row r="4115" spans="1:6" x14ac:dyDescent="0.25">
      <c r="A4115">
        <v>22723</v>
      </c>
      <c r="B4115">
        <v>135</v>
      </c>
      <c r="C4115">
        <v>10.67</v>
      </c>
      <c r="D4115">
        <v>3</v>
      </c>
      <c r="E4115">
        <v>0</v>
      </c>
      <c r="F4115" s="5">
        <f>DetailTicketJuilletAout2021[[#This Row],[Qte]]*(DetailTicketJuilletAout2021[[#This Row],[PrixUnit]]*(1-DetailTicketJuilletAout2021[[#This Row],[Remise%]]))</f>
        <v>32.01</v>
      </c>
    </row>
    <row r="4116" spans="1:6" x14ac:dyDescent="0.25">
      <c r="A4116">
        <v>22723</v>
      </c>
      <c r="B4116">
        <v>136</v>
      </c>
      <c r="C4116">
        <v>10.67</v>
      </c>
      <c r="D4116">
        <v>4</v>
      </c>
      <c r="E4116">
        <v>0</v>
      </c>
      <c r="F4116" s="5">
        <f>DetailTicketJuilletAout2021[[#This Row],[Qte]]*(DetailTicketJuilletAout2021[[#This Row],[PrixUnit]]*(1-DetailTicketJuilletAout2021[[#This Row],[Remise%]]))</f>
        <v>42.68</v>
      </c>
    </row>
    <row r="4117" spans="1:6" x14ac:dyDescent="0.25">
      <c r="A4117">
        <v>22723</v>
      </c>
      <c r="B4117">
        <v>137</v>
      </c>
      <c r="C4117">
        <v>10.67</v>
      </c>
      <c r="D4117">
        <v>5</v>
      </c>
      <c r="E4117">
        <v>0</v>
      </c>
      <c r="F4117" s="5">
        <f>DetailTicketJuilletAout2021[[#This Row],[Qte]]*(DetailTicketJuilletAout2021[[#This Row],[PrixUnit]]*(1-DetailTicketJuilletAout2021[[#This Row],[Remise%]]))</f>
        <v>53.35</v>
      </c>
    </row>
    <row r="4118" spans="1:6" x14ac:dyDescent="0.25">
      <c r="A4118">
        <v>22724</v>
      </c>
      <c r="B4118">
        <v>66</v>
      </c>
      <c r="C4118">
        <v>10.37</v>
      </c>
      <c r="D4118">
        <v>3</v>
      </c>
      <c r="E4118">
        <v>0</v>
      </c>
      <c r="F4118" s="5">
        <f>DetailTicketJuilletAout2021[[#This Row],[Qte]]*(DetailTicketJuilletAout2021[[#This Row],[PrixUnit]]*(1-DetailTicketJuilletAout2021[[#This Row],[Remise%]]))</f>
        <v>31.11</v>
      </c>
    </row>
    <row r="4119" spans="1:6" x14ac:dyDescent="0.25">
      <c r="A4119">
        <v>22724</v>
      </c>
      <c r="B4119">
        <v>68</v>
      </c>
      <c r="C4119">
        <v>7.62</v>
      </c>
      <c r="D4119">
        <v>3</v>
      </c>
      <c r="E4119">
        <v>0</v>
      </c>
      <c r="F4119" s="5">
        <f>DetailTicketJuilletAout2021[[#This Row],[Qte]]*(DetailTicketJuilletAout2021[[#This Row],[PrixUnit]]*(1-DetailTicketJuilletAout2021[[#This Row],[Remise%]]))</f>
        <v>22.86</v>
      </c>
    </row>
    <row r="4120" spans="1:6" x14ac:dyDescent="0.25">
      <c r="A4120">
        <v>22725</v>
      </c>
      <c r="B4120">
        <v>16</v>
      </c>
      <c r="C4120">
        <v>10.67</v>
      </c>
      <c r="D4120">
        <v>3</v>
      </c>
      <c r="E4120">
        <v>0.15</v>
      </c>
      <c r="F4120" s="5">
        <f>DetailTicketJuilletAout2021[[#This Row],[Qte]]*(DetailTicketJuilletAout2021[[#This Row],[PrixUnit]]*(1-DetailTicketJuilletAout2021[[#This Row],[Remise%]]))</f>
        <v>27.208500000000001</v>
      </c>
    </row>
    <row r="4121" spans="1:6" x14ac:dyDescent="0.25">
      <c r="A4121">
        <v>22725</v>
      </c>
      <c r="B4121">
        <v>35</v>
      </c>
      <c r="C4121">
        <v>10.98</v>
      </c>
      <c r="D4121">
        <v>4</v>
      </c>
      <c r="E4121">
        <v>0.15</v>
      </c>
      <c r="F4121" s="5">
        <f>DetailTicketJuilletAout2021[[#This Row],[Qte]]*(DetailTicketJuilletAout2021[[#This Row],[PrixUnit]]*(1-DetailTicketJuilletAout2021[[#This Row],[Remise%]]))</f>
        <v>37.332000000000001</v>
      </c>
    </row>
    <row r="4122" spans="1:6" x14ac:dyDescent="0.25">
      <c r="A4122">
        <v>22725</v>
      </c>
      <c r="B4122">
        <v>46</v>
      </c>
      <c r="C4122">
        <v>7.32</v>
      </c>
      <c r="D4122">
        <v>3</v>
      </c>
      <c r="E4122">
        <v>0</v>
      </c>
      <c r="F4122" s="5">
        <f>DetailTicketJuilletAout2021[[#This Row],[Qte]]*(DetailTicketJuilletAout2021[[#This Row],[PrixUnit]]*(1-DetailTicketJuilletAout2021[[#This Row],[Remise%]]))</f>
        <v>21.96</v>
      </c>
    </row>
    <row r="4123" spans="1:6" x14ac:dyDescent="0.25">
      <c r="A4123">
        <v>22725</v>
      </c>
      <c r="B4123">
        <v>59</v>
      </c>
      <c r="C4123">
        <v>33.54</v>
      </c>
      <c r="D4123">
        <v>3</v>
      </c>
      <c r="E4123">
        <v>0.15</v>
      </c>
      <c r="F4123" s="5">
        <f>DetailTicketJuilletAout2021[[#This Row],[Qte]]*(DetailTicketJuilletAout2021[[#This Row],[PrixUnit]]*(1-DetailTicketJuilletAout2021[[#This Row],[Remise%]]))</f>
        <v>85.526999999999987</v>
      </c>
    </row>
    <row r="4124" spans="1:6" x14ac:dyDescent="0.25">
      <c r="A4124">
        <v>22725</v>
      </c>
      <c r="B4124">
        <v>63</v>
      </c>
      <c r="C4124">
        <v>26.83</v>
      </c>
      <c r="D4124">
        <v>4</v>
      </c>
      <c r="E4124">
        <v>0.15</v>
      </c>
      <c r="F4124" s="5">
        <f>DetailTicketJuilletAout2021[[#This Row],[Qte]]*(DetailTicketJuilletAout2021[[#This Row],[PrixUnit]]*(1-DetailTicketJuilletAout2021[[#This Row],[Remise%]]))</f>
        <v>91.221999999999994</v>
      </c>
    </row>
    <row r="4125" spans="1:6" x14ac:dyDescent="0.25">
      <c r="A4125">
        <v>22726</v>
      </c>
      <c r="B4125">
        <v>1</v>
      </c>
      <c r="C4125">
        <v>10.98</v>
      </c>
      <c r="D4125">
        <v>4</v>
      </c>
      <c r="E4125">
        <v>0.15</v>
      </c>
      <c r="F4125" s="5">
        <f>DetailTicketJuilletAout2021[[#This Row],[Qte]]*(DetailTicketJuilletAout2021[[#This Row],[PrixUnit]]*(1-DetailTicketJuilletAout2021[[#This Row],[Remise%]]))</f>
        <v>37.332000000000001</v>
      </c>
    </row>
    <row r="4126" spans="1:6" x14ac:dyDescent="0.25">
      <c r="A4126">
        <v>22726</v>
      </c>
      <c r="B4126">
        <v>23</v>
      </c>
      <c r="C4126">
        <v>5.49</v>
      </c>
      <c r="D4126">
        <v>3</v>
      </c>
      <c r="E4126">
        <v>0</v>
      </c>
      <c r="F4126" s="5">
        <f>DetailTicketJuilletAout2021[[#This Row],[Qte]]*(DetailTicketJuilletAout2021[[#This Row],[PrixUnit]]*(1-DetailTicketJuilletAout2021[[#This Row],[Remise%]]))</f>
        <v>16.47</v>
      </c>
    </row>
    <row r="4127" spans="1:6" x14ac:dyDescent="0.25">
      <c r="A4127">
        <v>22727</v>
      </c>
      <c r="B4127">
        <v>1</v>
      </c>
      <c r="C4127">
        <v>10.98</v>
      </c>
      <c r="D4127">
        <v>4</v>
      </c>
      <c r="E4127">
        <v>0</v>
      </c>
      <c r="F4127" s="5">
        <f>DetailTicketJuilletAout2021[[#This Row],[Qte]]*(DetailTicketJuilletAout2021[[#This Row],[PrixUnit]]*(1-DetailTicketJuilletAout2021[[#This Row],[Remise%]]))</f>
        <v>43.92</v>
      </c>
    </row>
    <row r="4128" spans="1:6" x14ac:dyDescent="0.25">
      <c r="A4128">
        <v>22727</v>
      </c>
      <c r="B4128">
        <v>21</v>
      </c>
      <c r="C4128">
        <v>6.1</v>
      </c>
      <c r="D4128">
        <v>3</v>
      </c>
      <c r="E4128">
        <v>0.1</v>
      </c>
      <c r="F4128" s="5">
        <f>DetailTicketJuilletAout2021[[#This Row],[Qte]]*(DetailTicketJuilletAout2021[[#This Row],[PrixUnit]]*(1-DetailTicketJuilletAout2021[[#This Row],[Remise%]]))</f>
        <v>16.47</v>
      </c>
    </row>
    <row r="4129" spans="1:6" x14ac:dyDescent="0.25">
      <c r="A4129">
        <v>22727</v>
      </c>
      <c r="B4129">
        <v>28</v>
      </c>
      <c r="C4129">
        <v>27.75</v>
      </c>
      <c r="D4129">
        <v>3</v>
      </c>
      <c r="E4129">
        <v>0.1</v>
      </c>
      <c r="F4129" s="5">
        <f>DetailTicketJuilletAout2021[[#This Row],[Qte]]*(DetailTicketJuilletAout2021[[#This Row],[PrixUnit]]*(1-DetailTicketJuilletAout2021[[#This Row],[Remise%]]))</f>
        <v>74.925000000000011</v>
      </c>
    </row>
    <row r="4130" spans="1:6" x14ac:dyDescent="0.25">
      <c r="A4130">
        <v>22727</v>
      </c>
      <c r="B4130">
        <v>36</v>
      </c>
      <c r="C4130">
        <v>11.59</v>
      </c>
      <c r="D4130">
        <v>4</v>
      </c>
      <c r="E4130">
        <v>0.1</v>
      </c>
      <c r="F4130" s="5">
        <f>DetailTicketJuilletAout2021[[#This Row],[Qte]]*(DetailTicketJuilletAout2021[[#This Row],[PrixUnit]]*(1-DetailTicketJuilletAout2021[[#This Row],[Remise%]]))</f>
        <v>41.724000000000004</v>
      </c>
    </row>
    <row r="4131" spans="1:6" x14ac:dyDescent="0.25">
      <c r="A4131">
        <v>22727</v>
      </c>
      <c r="B4131">
        <v>40</v>
      </c>
      <c r="C4131">
        <v>11.28</v>
      </c>
      <c r="D4131">
        <v>4</v>
      </c>
      <c r="E4131">
        <v>0.1</v>
      </c>
      <c r="F4131" s="5">
        <f>DetailTicketJuilletAout2021[[#This Row],[Qte]]*(DetailTicketJuilletAout2021[[#This Row],[PrixUnit]]*(1-DetailTicketJuilletAout2021[[#This Row],[Remise%]]))</f>
        <v>40.607999999999997</v>
      </c>
    </row>
    <row r="4132" spans="1:6" x14ac:dyDescent="0.25">
      <c r="A4132">
        <v>22728</v>
      </c>
      <c r="B4132">
        <v>19</v>
      </c>
      <c r="C4132">
        <v>5.49</v>
      </c>
      <c r="D4132">
        <v>4</v>
      </c>
      <c r="E4132">
        <v>0.2</v>
      </c>
      <c r="F4132" s="5">
        <f>DetailTicketJuilletAout2021[[#This Row],[Qte]]*(DetailTicketJuilletAout2021[[#This Row],[PrixUnit]]*(1-DetailTicketJuilletAout2021[[#This Row],[Remise%]]))</f>
        <v>17.568000000000001</v>
      </c>
    </row>
    <row r="4133" spans="1:6" x14ac:dyDescent="0.25">
      <c r="A4133">
        <v>22728</v>
      </c>
      <c r="B4133">
        <v>34</v>
      </c>
      <c r="C4133">
        <v>8.5399999999999991</v>
      </c>
      <c r="D4133">
        <v>3</v>
      </c>
      <c r="E4133">
        <v>0.2</v>
      </c>
      <c r="F4133" s="5">
        <f>DetailTicketJuilletAout2021[[#This Row],[Qte]]*(DetailTicketJuilletAout2021[[#This Row],[PrixUnit]]*(1-DetailTicketJuilletAout2021[[#This Row],[Remise%]]))</f>
        <v>20.495999999999999</v>
      </c>
    </row>
    <row r="4134" spans="1:6" x14ac:dyDescent="0.25">
      <c r="A4134">
        <v>22728</v>
      </c>
      <c r="B4134">
        <v>57</v>
      </c>
      <c r="C4134">
        <v>11.89</v>
      </c>
      <c r="D4134">
        <v>4</v>
      </c>
      <c r="E4134">
        <v>0.2</v>
      </c>
      <c r="F4134" s="5">
        <f>DetailTicketJuilletAout2021[[#This Row],[Qte]]*(DetailTicketJuilletAout2021[[#This Row],[PrixUnit]]*(1-DetailTicketJuilletAout2021[[#This Row],[Remise%]]))</f>
        <v>38.048000000000002</v>
      </c>
    </row>
    <row r="4135" spans="1:6" x14ac:dyDescent="0.25">
      <c r="A4135">
        <v>22729</v>
      </c>
      <c r="B4135">
        <v>15</v>
      </c>
      <c r="C4135">
        <v>11.89</v>
      </c>
      <c r="D4135">
        <v>4</v>
      </c>
      <c r="E4135">
        <v>0.05</v>
      </c>
      <c r="F4135" s="5">
        <f>DetailTicketJuilletAout2021[[#This Row],[Qte]]*(DetailTicketJuilletAout2021[[#This Row],[PrixUnit]]*(1-DetailTicketJuilletAout2021[[#This Row],[Remise%]]))</f>
        <v>45.182000000000002</v>
      </c>
    </row>
    <row r="4136" spans="1:6" x14ac:dyDescent="0.25">
      <c r="A4136">
        <v>22729</v>
      </c>
      <c r="B4136">
        <v>28</v>
      </c>
      <c r="C4136">
        <v>34.76</v>
      </c>
      <c r="D4136">
        <v>4</v>
      </c>
      <c r="E4136">
        <v>0.05</v>
      </c>
      <c r="F4136" s="5">
        <f>DetailTicketJuilletAout2021[[#This Row],[Qte]]*(DetailTicketJuilletAout2021[[#This Row],[PrixUnit]]*(1-DetailTicketJuilletAout2021[[#This Row],[Remise%]]))</f>
        <v>132.08799999999999</v>
      </c>
    </row>
    <row r="4137" spans="1:6" x14ac:dyDescent="0.25">
      <c r="A4137">
        <v>22730</v>
      </c>
      <c r="B4137">
        <v>30</v>
      </c>
      <c r="C4137">
        <v>19.670000000000002</v>
      </c>
      <c r="D4137">
        <v>4</v>
      </c>
      <c r="E4137">
        <v>0</v>
      </c>
      <c r="F4137" s="5">
        <f>DetailTicketJuilletAout2021[[#This Row],[Qte]]*(DetailTicketJuilletAout2021[[#This Row],[PrixUnit]]*(1-DetailTicketJuilletAout2021[[#This Row],[Remise%]]))</f>
        <v>78.680000000000007</v>
      </c>
    </row>
    <row r="4138" spans="1:6" x14ac:dyDescent="0.25">
      <c r="A4138">
        <v>22730</v>
      </c>
      <c r="B4138">
        <v>66</v>
      </c>
      <c r="C4138">
        <v>12.96</v>
      </c>
      <c r="D4138">
        <v>3</v>
      </c>
      <c r="E4138">
        <v>0</v>
      </c>
      <c r="F4138" s="5">
        <f>DetailTicketJuilletAout2021[[#This Row],[Qte]]*(DetailTicketJuilletAout2021[[#This Row],[PrixUnit]]*(1-DetailTicketJuilletAout2021[[#This Row],[Remise%]]))</f>
        <v>38.880000000000003</v>
      </c>
    </row>
    <row r="4139" spans="1:6" x14ac:dyDescent="0.25">
      <c r="A4139">
        <v>22731</v>
      </c>
      <c r="B4139">
        <v>33</v>
      </c>
      <c r="C4139">
        <v>1.83</v>
      </c>
      <c r="D4139">
        <v>3</v>
      </c>
      <c r="E4139">
        <v>0.1</v>
      </c>
      <c r="F4139" s="5">
        <f>DetailTicketJuilletAout2021[[#This Row],[Qte]]*(DetailTicketJuilletAout2021[[#This Row],[PrixUnit]]*(1-DetailTicketJuilletAout2021[[#This Row],[Remise%]]))</f>
        <v>4.9409999999999998</v>
      </c>
    </row>
    <row r="4140" spans="1:6" x14ac:dyDescent="0.25">
      <c r="A4140">
        <v>22731</v>
      </c>
      <c r="B4140">
        <v>62</v>
      </c>
      <c r="C4140">
        <v>37.5</v>
      </c>
      <c r="D4140">
        <v>4</v>
      </c>
      <c r="E4140">
        <v>0.1</v>
      </c>
      <c r="F4140" s="5">
        <f>DetailTicketJuilletAout2021[[#This Row],[Qte]]*(DetailTicketJuilletAout2021[[#This Row],[PrixUnit]]*(1-DetailTicketJuilletAout2021[[#This Row],[Remise%]]))</f>
        <v>135</v>
      </c>
    </row>
    <row r="4141" spans="1:6" x14ac:dyDescent="0.25">
      <c r="A4141">
        <v>22732</v>
      </c>
      <c r="B4141">
        <v>52</v>
      </c>
      <c r="C4141">
        <v>5.34</v>
      </c>
      <c r="D4141">
        <v>3</v>
      </c>
      <c r="E4141">
        <v>0</v>
      </c>
      <c r="F4141" s="5">
        <f>DetailTicketJuilletAout2021[[#This Row],[Qte]]*(DetailTicketJuilletAout2021[[#This Row],[PrixUnit]]*(1-DetailTicketJuilletAout2021[[#This Row],[Remise%]]))</f>
        <v>16.02</v>
      </c>
    </row>
    <row r="4142" spans="1:6" x14ac:dyDescent="0.25">
      <c r="A4142">
        <v>22732</v>
      </c>
      <c r="B4142">
        <v>58</v>
      </c>
      <c r="C4142">
        <v>10.06</v>
      </c>
      <c r="D4142">
        <v>3</v>
      </c>
      <c r="E4142">
        <v>0</v>
      </c>
      <c r="F4142" s="5">
        <f>DetailTicketJuilletAout2021[[#This Row],[Qte]]*(DetailTicketJuilletAout2021[[#This Row],[PrixUnit]]*(1-DetailTicketJuilletAout2021[[#This Row],[Remise%]]))</f>
        <v>30.18</v>
      </c>
    </row>
    <row r="4143" spans="1:6" x14ac:dyDescent="0.25">
      <c r="A4143">
        <v>22733</v>
      </c>
      <c r="B4143">
        <v>68</v>
      </c>
      <c r="C4143">
        <v>9.4499999999999993</v>
      </c>
      <c r="D4143">
        <v>4</v>
      </c>
      <c r="E4143">
        <v>0</v>
      </c>
      <c r="F4143" s="5">
        <f>DetailTicketJuilletAout2021[[#This Row],[Qte]]*(DetailTicketJuilletAout2021[[#This Row],[PrixUnit]]*(1-DetailTicketJuilletAout2021[[#This Row],[Remise%]]))</f>
        <v>37.799999999999997</v>
      </c>
    </row>
    <row r="4144" spans="1:6" x14ac:dyDescent="0.25">
      <c r="A4144">
        <v>22734</v>
      </c>
      <c r="B4144">
        <v>17</v>
      </c>
      <c r="C4144">
        <v>29.73</v>
      </c>
      <c r="D4144">
        <v>3</v>
      </c>
      <c r="E4144">
        <v>0</v>
      </c>
      <c r="F4144" s="5">
        <f>DetailTicketJuilletAout2021[[#This Row],[Qte]]*(DetailTicketJuilletAout2021[[#This Row],[PrixUnit]]*(1-DetailTicketJuilletAout2021[[#This Row],[Remise%]]))</f>
        <v>89.19</v>
      </c>
    </row>
    <row r="4145" spans="1:6" x14ac:dyDescent="0.25">
      <c r="A4145">
        <v>22734</v>
      </c>
      <c r="B4145">
        <v>46</v>
      </c>
      <c r="C4145">
        <v>9.15</v>
      </c>
      <c r="D4145">
        <v>4</v>
      </c>
      <c r="E4145">
        <v>0</v>
      </c>
      <c r="F4145" s="5">
        <f>DetailTicketJuilletAout2021[[#This Row],[Qte]]*(DetailTicketJuilletAout2021[[#This Row],[PrixUnit]]*(1-DetailTicketJuilletAout2021[[#This Row],[Remise%]]))</f>
        <v>36.6</v>
      </c>
    </row>
    <row r="4146" spans="1:6" x14ac:dyDescent="0.25">
      <c r="A4146">
        <v>22735</v>
      </c>
      <c r="B4146">
        <v>22</v>
      </c>
      <c r="C4146">
        <v>16.010000000000002</v>
      </c>
      <c r="D4146">
        <v>4</v>
      </c>
      <c r="E4146">
        <v>0</v>
      </c>
      <c r="F4146" s="5">
        <f>DetailTicketJuilletAout2021[[#This Row],[Qte]]*(DetailTicketJuilletAout2021[[#This Row],[PrixUnit]]*(1-DetailTicketJuilletAout2021[[#This Row],[Remise%]]))</f>
        <v>64.040000000000006</v>
      </c>
    </row>
    <row r="4147" spans="1:6" x14ac:dyDescent="0.25">
      <c r="A4147">
        <v>22735</v>
      </c>
      <c r="B4147">
        <v>31</v>
      </c>
      <c r="C4147">
        <v>9.4499999999999993</v>
      </c>
      <c r="D4147">
        <v>4</v>
      </c>
      <c r="E4147">
        <v>0</v>
      </c>
      <c r="F4147" s="5">
        <f>DetailTicketJuilletAout2021[[#This Row],[Qte]]*(DetailTicketJuilletAout2021[[#This Row],[PrixUnit]]*(1-DetailTicketJuilletAout2021[[#This Row],[Remise%]]))</f>
        <v>37.799999999999997</v>
      </c>
    </row>
    <row r="4148" spans="1:6" x14ac:dyDescent="0.25">
      <c r="A4148">
        <v>22735</v>
      </c>
      <c r="B4148">
        <v>60</v>
      </c>
      <c r="C4148">
        <v>25.92</v>
      </c>
      <c r="D4148">
        <v>4</v>
      </c>
      <c r="E4148">
        <v>0</v>
      </c>
      <c r="F4148" s="5">
        <f>DetailTicketJuilletAout2021[[#This Row],[Qte]]*(DetailTicketJuilletAout2021[[#This Row],[PrixUnit]]*(1-DetailTicketJuilletAout2021[[#This Row],[Remise%]]))</f>
        <v>103.68</v>
      </c>
    </row>
    <row r="4149" spans="1:6" x14ac:dyDescent="0.25">
      <c r="A4149">
        <v>22735</v>
      </c>
      <c r="B4149">
        <v>71</v>
      </c>
      <c r="C4149">
        <v>16.46</v>
      </c>
      <c r="D4149">
        <v>4</v>
      </c>
      <c r="E4149">
        <v>0</v>
      </c>
      <c r="F4149" s="5">
        <f>DetailTicketJuilletAout2021[[#This Row],[Qte]]*(DetailTicketJuilletAout2021[[#This Row],[PrixUnit]]*(1-DetailTicketJuilletAout2021[[#This Row],[Remise%]]))</f>
        <v>65.84</v>
      </c>
    </row>
    <row r="4150" spans="1:6" x14ac:dyDescent="0.25">
      <c r="A4150">
        <v>22736</v>
      </c>
      <c r="B4150">
        <v>62</v>
      </c>
      <c r="C4150">
        <v>37.5</v>
      </c>
      <c r="D4150">
        <v>4</v>
      </c>
      <c r="E4150">
        <v>0</v>
      </c>
      <c r="F4150" s="5">
        <f>DetailTicketJuilletAout2021[[#This Row],[Qte]]*(DetailTicketJuilletAout2021[[#This Row],[PrixUnit]]*(1-DetailTicketJuilletAout2021[[#This Row],[Remise%]]))</f>
        <v>150</v>
      </c>
    </row>
    <row r="4151" spans="1:6" x14ac:dyDescent="0.25">
      <c r="A4151">
        <v>22736</v>
      </c>
      <c r="B4151">
        <v>70</v>
      </c>
      <c r="C4151">
        <v>11.43</v>
      </c>
      <c r="D4151">
        <v>4</v>
      </c>
      <c r="E4151">
        <v>0</v>
      </c>
      <c r="F4151" s="5">
        <f>DetailTicketJuilletAout2021[[#This Row],[Qte]]*(DetailTicketJuilletAout2021[[#This Row],[PrixUnit]]*(1-DetailTicketJuilletAout2021[[#This Row],[Remise%]]))</f>
        <v>45.72</v>
      </c>
    </row>
    <row r="4152" spans="1:6" x14ac:dyDescent="0.25">
      <c r="A4152">
        <v>22737</v>
      </c>
      <c r="B4152">
        <v>13</v>
      </c>
      <c r="C4152">
        <v>4.57</v>
      </c>
      <c r="D4152">
        <v>3</v>
      </c>
      <c r="E4152">
        <v>0.25</v>
      </c>
      <c r="F4152" s="5">
        <f>DetailTicketJuilletAout2021[[#This Row],[Qte]]*(DetailTicketJuilletAout2021[[#This Row],[PrixUnit]]*(1-DetailTicketJuilletAout2021[[#This Row],[Remise%]]))</f>
        <v>10.282500000000001</v>
      </c>
    </row>
    <row r="4153" spans="1:6" x14ac:dyDescent="0.25">
      <c r="A4153">
        <v>22737</v>
      </c>
      <c r="B4153">
        <v>43</v>
      </c>
      <c r="C4153">
        <v>35.06</v>
      </c>
      <c r="D4153">
        <v>3</v>
      </c>
      <c r="E4153">
        <v>0.25</v>
      </c>
      <c r="F4153" s="5">
        <f>DetailTicketJuilletAout2021[[#This Row],[Qte]]*(DetailTicketJuilletAout2021[[#This Row],[PrixUnit]]*(1-DetailTicketJuilletAout2021[[#This Row],[Remise%]]))</f>
        <v>78.885000000000005</v>
      </c>
    </row>
    <row r="4154" spans="1:6" x14ac:dyDescent="0.25">
      <c r="A4154">
        <v>22737</v>
      </c>
      <c r="B4154">
        <v>60</v>
      </c>
      <c r="C4154">
        <v>25.92</v>
      </c>
      <c r="D4154">
        <v>3</v>
      </c>
      <c r="E4154">
        <v>0.25</v>
      </c>
      <c r="F4154" s="5">
        <f>DetailTicketJuilletAout2021[[#This Row],[Qte]]*(DetailTicketJuilletAout2021[[#This Row],[PrixUnit]]*(1-DetailTicketJuilletAout2021[[#This Row],[Remise%]]))</f>
        <v>58.320000000000007</v>
      </c>
    </row>
    <row r="4155" spans="1:6" x14ac:dyDescent="0.25">
      <c r="A4155">
        <v>22737</v>
      </c>
      <c r="B4155">
        <v>71</v>
      </c>
      <c r="C4155">
        <v>16.46</v>
      </c>
      <c r="D4155">
        <v>3</v>
      </c>
      <c r="E4155">
        <v>0.25</v>
      </c>
      <c r="F4155" s="5">
        <f>DetailTicketJuilletAout2021[[#This Row],[Qte]]*(DetailTicketJuilletAout2021[[#This Row],[PrixUnit]]*(1-DetailTicketJuilletAout2021[[#This Row],[Remise%]]))</f>
        <v>37.035000000000004</v>
      </c>
    </row>
    <row r="4156" spans="1:6" x14ac:dyDescent="0.25">
      <c r="A4156">
        <v>22738</v>
      </c>
      <c r="B4156">
        <v>41</v>
      </c>
      <c r="C4156">
        <v>7.32</v>
      </c>
      <c r="D4156">
        <v>3</v>
      </c>
      <c r="E4156">
        <v>0.1</v>
      </c>
      <c r="F4156" s="5">
        <f>DetailTicketJuilletAout2021[[#This Row],[Qte]]*(DetailTicketJuilletAout2021[[#This Row],[PrixUnit]]*(1-DetailTicketJuilletAout2021[[#This Row],[Remise%]]))</f>
        <v>19.763999999999999</v>
      </c>
    </row>
    <row r="4157" spans="1:6" x14ac:dyDescent="0.25">
      <c r="A4157">
        <v>22739</v>
      </c>
      <c r="B4157">
        <v>31</v>
      </c>
      <c r="C4157">
        <v>9.4499999999999993</v>
      </c>
      <c r="D4157">
        <v>4</v>
      </c>
      <c r="E4157">
        <v>0</v>
      </c>
      <c r="F4157" s="5">
        <f>DetailTicketJuilletAout2021[[#This Row],[Qte]]*(DetailTicketJuilletAout2021[[#This Row],[PrixUnit]]*(1-DetailTicketJuilletAout2021[[#This Row],[Remise%]]))</f>
        <v>37.799999999999997</v>
      </c>
    </row>
    <row r="4158" spans="1:6" x14ac:dyDescent="0.25">
      <c r="A4158">
        <v>22739</v>
      </c>
      <c r="B4158">
        <v>36</v>
      </c>
      <c r="C4158">
        <v>14.48</v>
      </c>
      <c r="D4158">
        <v>4</v>
      </c>
      <c r="E4158">
        <v>0</v>
      </c>
      <c r="F4158" s="5">
        <f>DetailTicketJuilletAout2021[[#This Row],[Qte]]*(DetailTicketJuilletAout2021[[#This Row],[PrixUnit]]*(1-DetailTicketJuilletAout2021[[#This Row],[Remise%]]))</f>
        <v>57.92</v>
      </c>
    </row>
    <row r="4159" spans="1:6" x14ac:dyDescent="0.25">
      <c r="A4159">
        <v>22740</v>
      </c>
      <c r="B4159">
        <v>11</v>
      </c>
      <c r="C4159">
        <v>16.010000000000002</v>
      </c>
      <c r="D4159">
        <v>2</v>
      </c>
      <c r="E4159">
        <v>0.1</v>
      </c>
      <c r="F4159" s="5">
        <f>DetailTicketJuilletAout2021[[#This Row],[Qte]]*(DetailTicketJuilletAout2021[[#This Row],[PrixUnit]]*(1-DetailTicketJuilletAout2021[[#This Row],[Remise%]]))</f>
        <v>28.818000000000005</v>
      </c>
    </row>
    <row r="4160" spans="1:6" x14ac:dyDescent="0.25">
      <c r="A4160">
        <v>22740</v>
      </c>
      <c r="B4160">
        <v>57</v>
      </c>
      <c r="C4160">
        <v>14.94</v>
      </c>
      <c r="D4160">
        <v>3</v>
      </c>
      <c r="E4160">
        <v>0</v>
      </c>
      <c r="F4160" s="5">
        <f>DetailTicketJuilletAout2021[[#This Row],[Qte]]*(DetailTicketJuilletAout2021[[#This Row],[PrixUnit]]*(1-DetailTicketJuilletAout2021[[#This Row],[Remise%]]))</f>
        <v>44.82</v>
      </c>
    </row>
    <row r="4161" spans="1:6" x14ac:dyDescent="0.25">
      <c r="A4161">
        <v>22740</v>
      </c>
      <c r="B4161">
        <v>59</v>
      </c>
      <c r="C4161">
        <v>41.92</v>
      </c>
      <c r="D4161">
        <v>2</v>
      </c>
      <c r="E4161">
        <v>0.1</v>
      </c>
      <c r="F4161" s="5">
        <f>DetailTicketJuilletAout2021[[#This Row],[Qte]]*(DetailTicketJuilletAout2021[[#This Row],[PrixUnit]]*(1-DetailTicketJuilletAout2021[[#This Row],[Remise%]]))</f>
        <v>75.456000000000003</v>
      </c>
    </row>
    <row r="4162" spans="1:6" x14ac:dyDescent="0.25">
      <c r="A4162">
        <v>22740</v>
      </c>
      <c r="B4162">
        <v>77</v>
      </c>
      <c r="C4162">
        <v>9.91</v>
      </c>
      <c r="D4162">
        <v>3</v>
      </c>
      <c r="E4162">
        <v>0.1</v>
      </c>
      <c r="F4162" s="5">
        <f>DetailTicketJuilletAout2021[[#This Row],[Qte]]*(DetailTicketJuilletAout2021[[#This Row],[PrixUnit]]*(1-DetailTicketJuilletAout2021[[#This Row],[Remise%]]))</f>
        <v>26.757000000000001</v>
      </c>
    </row>
    <row r="4163" spans="1:6" x14ac:dyDescent="0.25">
      <c r="A4163">
        <v>22741</v>
      </c>
      <c r="B4163">
        <v>47</v>
      </c>
      <c r="C4163">
        <v>7.32</v>
      </c>
      <c r="D4163">
        <v>3</v>
      </c>
      <c r="E4163">
        <v>0</v>
      </c>
      <c r="F4163" s="5">
        <f>DetailTicketJuilletAout2021[[#This Row],[Qte]]*(DetailTicketJuilletAout2021[[#This Row],[PrixUnit]]*(1-DetailTicketJuilletAout2021[[#This Row],[Remise%]]))</f>
        <v>21.96</v>
      </c>
    </row>
    <row r="4164" spans="1:6" x14ac:dyDescent="0.25">
      <c r="A4164">
        <v>22742</v>
      </c>
      <c r="B4164">
        <v>17</v>
      </c>
      <c r="C4164">
        <v>23.78</v>
      </c>
      <c r="D4164">
        <v>2</v>
      </c>
      <c r="E4164">
        <v>0</v>
      </c>
      <c r="F4164" s="5">
        <f>DetailTicketJuilletAout2021[[#This Row],[Qte]]*(DetailTicketJuilletAout2021[[#This Row],[PrixUnit]]*(1-DetailTicketJuilletAout2021[[#This Row],[Remise%]]))</f>
        <v>47.56</v>
      </c>
    </row>
    <row r="4165" spans="1:6" x14ac:dyDescent="0.25">
      <c r="A4165">
        <v>22742</v>
      </c>
      <c r="B4165">
        <v>28</v>
      </c>
      <c r="C4165">
        <v>27.75</v>
      </c>
      <c r="D4165">
        <v>2</v>
      </c>
      <c r="E4165">
        <v>0</v>
      </c>
      <c r="F4165" s="5">
        <f>DetailTicketJuilletAout2021[[#This Row],[Qte]]*(DetailTicketJuilletAout2021[[#This Row],[PrixUnit]]*(1-DetailTicketJuilletAout2021[[#This Row],[Remise%]]))</f>
        <v>55.5</v>
      </c>
    </row>
    <row r="4166" spans="1:6" x14ac:dyDescent="0.25">
      <c r="A4166">
        <v>22742</v>
      </c>
      <c r="B4166">
        <v>43</v>
      </c>
      <c r="C4166">
        <v>28.05</v>
      </c>
      <c r="D4166">
        <v>3</v>
      </c>
      <c r="E4166">
        <v>0</v>
      </c>
      <c r="F4166" s="5">
        <f>DetailTicketJuilletAout2021[[#This Row],[Qte]]*(DetailTicketJuilletAout2021[[#This Row],[PrixUnit]]*(1-DetailTicketJuilletAout2021[[#This Row],[Remise%]]))</f>
        <v>84.15</v>
      </c>
    </row>
    <row r="4167" spans="1:6" x14ac:dyDescent="0.25">
      <c r="A4167">
        <v>22743</v>
      </c>
      <c r="B4167">
        <v>26</v>
      </c>
      <c r="C4167">
        <v>23.78</v>
      </c>
      <c r="D4167">
        <v>3</v>
      </c>
      <c r="E4167">
        <v>0</v>
      </c>
      <c r="F4167" s="5">
        <f>DetailTicketJuilletAout2021[[#This Row],[Qte]]*(DetailTicketJuilletAout2021[[#This Row],[PrixUnit]]*(1-DetailTicketJuilletAout2021[[#This Row],[Remise%]]))</f>
        <v>71.34</v>
      </c>
    </row>
    <row r="4168" spans="1:6" x14ac:dyDescent="0.25">
      <c r="A4168">
        <v>22743</v>
      </c>
      <c r="B4168">
        <v>53</v>
      </c>
      <c r="C4168">
        <v>25</v>
      </c>
      <c r="D4168">
        <v>2</v>
      </c>
      <c r="E4168">
        <v>0</v>
      </c>
      <c r="F4168" s="5">
        <f>DetailTicketJuilletAout2021[[#This Row],[Qte]]*(DetailTicketJuilletAout2021[[#This Row],[PrixUnit]]*(1-DetailTicketJuilletAout2021[[#This Row],[Remise%]]))</f>
        <v>50</v>
      </c>
    </row>
    <row r="4169" spans="1:6" x14ac:dyDescent="0.25">
      <c r="A4169">
        <v>22744</v>
      </c>
      <c r="B4169">
        <v>31</v>
      </c>
      <c r="C4169">
        <v>7.62</v>
      </c>
      <c r="D4169">
        <v>2</v>
      </c>
      <c r="E4169">
        <v>0</v>
      </c>
      <c r="F4169" s="5">
        <f>DetailTicketJuilletAout2021[[#This Row],[Qte]]*(DetailTicketJuilletAout2021[[#This Row],[PrixUnit]]*(1-DetailTicketJuilletAout2021[[#This Row],[Remise%]]))</f>
        <v>15.24</v>
      </c>
    </row>
    <row r="4170" spans="1:6" x14ac:dyDescent="0.25">
      <c r="A4170">
        <v>22744</v>
      </c>
      <c r="B4170">
        <v>39</v>
      </c>
      <c r="C4170">
        <v>10.98</v>
      </c>
      <c r="D4170">
        <v>2</v>
      </c>
      <c r="E4170">
        <v>0</v>
      </c>
      <c r="F4170" s="5">
        <f>DetailTicketJuilletAout2021[[#This Row],[Qte]]*(DetailTicketJuilletAout2021[[#This Row],[PrixUnit]]*(1-DetailTicketJuilletAout2021[[#This Row],[Remise%]]))</f>
        <v>21.96</v>
      </c>
    </row>
    <row r="4171" spans="1:6" x14ac:dyDescent="0.25">
      <c r="A4171">
        <v>22744</v>
      </c>
      <c r="B4171">
        <v>49</v>
      </c>
      <c r="C4171">
        <v>12.2</v>
      </c>
      <c r="D4171">
        <v>2</v>
      </c>
      <c r="E4171">
        <v>0</v>
      </c>
      <c r="F4171" s="5">
        <f>DetailTicketJuilletAout2021[[#This Row],[Qte]]*(DetailTicketJuilletAout2021[[#This Row],[PrixUnit]]*(1-DetailTicketJuilletAout2021[[#This Row],[Remise%]]))</f>
        <v>24.4</v>
      </c>
    </row>
    <row r="4172" spans="1:6" x14ac:dyDescent="0.25">
      <c r="A4172">
        <v>22745</v>
      </c>
      <c r="B4172">
        <v>2</v>
      </c>
      <c r="C4172">
        <v>11.59</v>
      </c>
      <c r="D4172">
        <v>2</v>
      </c>
      <c r="E4172">
        <v>0.15</v>
      </c>
      <c r="F4172" s="5">
        <f>DetailTicketJuilletAout2021[[#This Row],[Qte]]*(DetailTicketJuilletAout2021[[#This Row],[PrixUnit]]*(1-DetailTicketJuilletAout2021[[#This Row],[Remise%]]))</f>
        <v>19.702999999999999</v>
      </c>
    </row>
    <row r="4173" spans="1:6" x14ac:dyDescent="0.25">
      <c r="A4173">
        <v>22745</v>
      </c>
      <c r="B4173">
        <v>10</v>
      </c>
      <c r="C4173">
        <v>23.63</v>
      </c>
      <c r="D4173">
        <v>3</v>
      </c>
      <c r="E4173">
        <v>0</v>
      </c>
      <c r="F4173" s="5">
        <f>DetailTicketJuilletAout2021[[#This Row],[Qte]]*(DetailTicketJuilletAout2021[[#This Row],[PrixUnit]]*(1-DetailTicketJuilletAout2021[[#This Row],[Remise%]]))</f>
        <v>70.89</v>
      </c>
    </row>
    <row r="4174" spans="1:6" x14ac:dyDescent="0.25">
      <c r="A4174">
        <v>22745</v>
      </c>
      <c r="B4174">
        <v>16</v>
      </c>
      <c r="C4174">
        <v>10.67</v>
      </c>
      <c r="D4174">
        <v>2</v>
      </c>
      <c r="E4174">
        <v>0.15</v>
      </c>
      <c r="F4174" s="5">
        <f>DetailTicketJuilletAout2021[[#This Row],[Qte]]*(DetailTicketJuilletAout2021[[#This Row],[PrixUnit]]*(1-DetailTicketJuilletAout2021[[#This Row],[Remise%]]))</f>
        <v>18.138999999999999</v>
      </c>
    </row>
    <row r="4175" spans="1:6" x14ac:dyDescent="0.25">
      <c r="A4175">
        <v>22745</v>
      </c>
      <c r="B4175">
        <v>44</v>
      </c>
      <c r="C4175">
        <v>11.89</v>
      </c>
      <c r="D4175">
        <v>3</v>
      </c>
      <c r="E4175">
        <v>0.15</v>
      </c>
      <c r="F4175" s="5">
        <f>DetailTicketJuilletAout2021[[#This Row],[Qte]]*(DetailTicketJuilletAout2021[[#This Row],[PrixUnit]]*(1-DetailTicketJuilletAout2021[[#This Row],[Remise%]]))</f>
        <v>30.319500000000001</v>
      </c>
    </row>
    <row r="4176" spans="1:6" x14ac:dyDescent="0.25">
      <c r="A4176">
        <v>22745</v>
      </c>
      <c r="B4176">
        <v>78</v>
      </c>
      <c r="C4176">
        <v>16.77</v>
      </c>
      <c r="D4176">
        <v>2</v>
      </c>
      <c r="E4176">
        <v>0</v>
      </c>
      <c r="F4176" s="5">
        <f>DetailTicketJuilletAout2021[[#This Row],[Qte]]*(DetailTicketJuilletAout2021[[#This Row],[PrixUnit]]*(1-DetailTicketJuilletAout2021[[#This Row],[Remise%]]))</f>
        <v>33.54</v>
      </c>
    </row>
    <row r="4177" spans="1:6" x14ac:dyDescent="0.25">
      <c r="A4177">
        <v>22746</v>
      </c>
      <c r="B4177">
        <v>36</v>
      </c>
      <c r="C4177">
        <v>14.48</v>
      </c>
      <c r="D4177">
        <v>2</v>
      </c>
      <c r="E4177">
        <v>0</v>
      </c>
      <c r="F4177" s="5">
        <f>DetailTicketJuilletAout2021[[#This Row],[Qte]]*(DetailTicketJuilletAout2021[[#This Row],[PrixUnit]]*(1-DetailTicketJuilletAout2021[[#This Row],[Remise%]]))</f>
        <v>28.96</v>
      </c>
    </row>
    <row r="4178" spans="1:6" x14ac:dyDescent="0.25">
      <c r="A4178">
        <v>22746</v>
      </c>
      <c r="B4178">
        <v>52</v>
      </c>
      <c r="C4178">
        <v>5.34</v>
      </c>
      <c r="D4178">
        <v>3</v>
      </c>
      <c r="E4178">
        <v>0</v>
      </c>
      <c r="F4178" s="5">
        <f>DetailTicketJuilletAout2021[[#This Row],[Qte]]*(DetailTicketJuilletAout2021[[#This Row],[PrixUnit]]*(1-DetailTicketJuilletAout2021[[#This Row],[Remise%]]))</f>
        <v>16.02</v>
      </c>
    </row>
    <row r="4179" spans="1:6" x14ac:dyDescent="0.25">
      <c r="A4179">
        <v>22747</v>
      </c>
      <c r="B4179">
        <v>12</v>
      </c>
      <c r="C4179">
        <v>23.17</v>
      </c>
      <c r="D4179">
        <v>3</v>
      </c>
      <c r="E4179">
        <v>0</v>
      </c>
      <c r="F4179" s="5">
        <f>DetailTicketJuilletAout2021[[#This Row],[Qte]]*(DetailTicketJuilletAout2021[[#This Row],[PrixUnit]]*(1-DetailTicketJuilletAout2021[[#This Row],[Remise%]]))</f>
        <v>69.510000000000005</v>
      </c>
    </row>
    <row r="4180" spans="1:6" x14ac:dyDescent="0.25">
      <c r="A4180">
        <v>22747</v>
      </c>
      <c r="B4180">
        <v>16</v>
      </c>
      <c r="C4180">
        <v>10.67</v>
      </c>
      <c r="D4180">
        <v>3</v>
      </c>
      <c r="E4180">
        <v>0</v>
      </c>
      <c r="F4180" s="5">
        <f>DetailTicketJuilletAout2021[[#This Row],[Qte]]*(DetailTicketJuilletAout2021[[#This Row],[PrixUnit]]*(1-DetailTicketJuilletAout2021[[#This Row],[Remise%]]))</f>
        <v>32.01</v>
      </c>
    </row>
    <row r="4181" spans="1:6" x14ac:dyDescent="0.25">
      <c r="A4181">
        <v>22747</v>
      </c>
      <c r="B4181">
        <v>64</v>
      </c>
      <c r="C4181">
        <v>20.28</v>
      </c>
      <c r="D4181">
        <v>3</v>
      </c>
      <c r="E4181">
        <v>0</v>
      </c>
      <c r="F4181" s="5">
        <f>DetailTicketJuilletAout2021[[#This Row],[Qte]]*(DetailTicketJuilletAout2021[[#This Row],[PrixUnit]]*(1-DetailTicketJuilletAout2021[[#This Row],[Remise%]]))</f>
        <v>60.84</v>
      </c>
    </row>
    <row r="4182" spans="1:6" x14ac:dyDescent="0.25">
      <c r="A4182">
        <v>22747</v>
      </c>
      <c r="B4182">
        <v>74</v>
      </c>
      <c r="C4182">
        <v>6.1</v>
      </c>
      <c r="D4182">
        <v>2</v>
      </c>
      <c r="E4182">
        <v>0</v>
      </c>
      <c r="F4182" s="5">
        <f>DetailTicketJuilletAout2021[[#This Row],[Qte]]*(DetailTicketJuilletAout2021[[#This Row],[PrixUnit]]*(1-DetailTicketJuilletAout2021[[#This Row],[Remise%]]))</f>
        <v>12.2</v>
      </c>
    </row>
    <row r="4183" spans="1:6" x14ac:dyDescent="0.25">
      <c r="A4183">
        <v>22748</v>
      </c>
      <c r="B4183">
        <v>7</v>
      </c>
      <c r="C4183">
        <v>22.87</v>
      </c>
      <c r="D4183">
        <v>3</v>
      </c>
      <c r="E4183">
        <v>0</v>
      </c>
      <c r="F4183" s="5">
        <f>DetailTicketJuilletAout2021[[#This Row],[Qte]]*(DetailTicketJuilletAout2021[[#This Row],[PrixUnit]]*(1-DetailTicketJuilletAout2021[[#This Row],[Remise%]]))</f>
        <v>68.61</v>
      </c>
    </row>
    <row r="4184" spans="1:6" x14ac:dyDescent="0.25">
      <c r="A4184">
        <v>22748</v>
      </c>
      <c r="B4184">
        <v>13</v>
      </c>
      <c r="C4184">
        <v>4.57</v>
      </c>
      <c r="D4184">
        <v>2</v>
      </c>
      <c r="E4184">
        <v>0</v>
      </c>
      <c r="F4184" s="5">
        <f>DetailTicketJuilletAout2021[[#This Row],[Qte]]*(DetailTicketJuilletAout2021[[#This Row],[PrixUnit]]*(1-DetailTicketJuilletAout2021[[#This Row],[Remise%]]))</f>
        <v>9.14</v>
      </c>
    </row>
    <row r="4185" spans="1:6" x14ac:dyDescent="0.25">
      <c r="A4185">
        <v>22749</v>
      </c>
      <c r="B4185">
        <v>40</v>
      </c>
      <c r="C4185">
        <v>14.03</v>
      </c>
      <c r="D4185">
        <v>2</v>
      </c>
      <c r="E4185">
        <v>0.05</v>
      </c>
      <c r="F4185" s="5">
        <f>DetailTicketJuilletAout2021[[#This Row],[Qte]]*(DetailTicketJuilletAout2021[[#This Row],[PrixUnit]]*(1-DetailTicketJuilletAout2021[[#This Row],[Remise%]]))</f>
        <v>26.656999999999996</v>
      </c>
    </row>
    <row r="4186" spans="1:6" x14ac:dyDescent="0.25">
      <c r="A4186">
        <v>22749</v>
      </c>
      <c r="B4186">
        <v>42</v>
      </c>
      <c r="C4186">
        <v>10.67</v>
      </c>
      <c r="D4186">
        <v>2</v>
      </c>
      <c r="E4186">
        <v>0.05</v>
      </c>
      <c r="F4186" s="5">
        <f>DetailTicketJuilletAout2021[[#This Row],[Qte]]*(DetailTicketJuilletAout2021[[#This Row],[PrixUnit]]*(1-DetailTicketJuilletAout2021[[#This Row],[Remise%]]))</f>
        <v>20.273</v>
      </c>
    </row>
    <row r="4187" spans="1:6" x14ac:dyDescent="0.25">
      <c r="A4187">
        <v>22749</v>
      </c>
      <c r="B4187">
        <v>51</v>
      </c>
      <c r="C4187">
        <v>40.4</v>
      </c>
      <c r="D4187">
        <v>2</v>
      </c>
      <c r="E4187">
        <v>0.05</v>
      </c>
      <c r="F4187" s="5">
        <f>DetailTicketJuilletAout2021[[#This Row],[Qte]]*(DetailTicketJuilletAout2021[[#This Row],[PrixUnit]]*(1-DetailTicketJuilletAout2021[[#This Row],[Remise%]]))</f>
        <v>76.759999999999991</v>
      </c>
    </row>
    <row r="4188" spans="1:6" x14ac:dyDescent="0.25">
      <c r="A4188">
        <v>22750</v>
      </c>
      <c r="B4188">
        <v>13</v>
      </c>
      <c r="C4188">
        <v>4.57</v>
      </c>
      <c r="D4188">
        <v>3</v>
      </c>
      <c r="E4188">
        <v>0</v>
      </c>
      <c r="F4188" s="5">
        <f>DetailTicketJuilletAout2021[[#This Row],[Qte]]*(DetailTicketJuilletAout2021[[#This Row],[PrixUnit]]*(1-DetailTicketJuilletAout2021[[#This Row],[Remise%]]))</f>
        <v>13.71</v>
      </c>
    </row>
    <row r="4189" spans="1:6" x14ac:dyDescent="0.25">
      <c r="A4189">
        <v>22750</v>
      </c>
      <c r="B4189">
        <v>22</v>
      </c>
      <c r="C4189">
        <v>16.010000000000002</v>
      </c>
      <c r="D4189">
        <v>2</v>
      </c>
      <c r="E4189">
        <v>0</v>
      </c>
      <c r="F4189" s="5">
        <f>DetailTicketJuilletAout2021[[#This Row],[Qte]]*(DetailTicketJuilletAout2021[[#This Row],[PrixUnit]]*(1-DetailTicketJuilletAout2021[[#This Row],[Remise%]]))</f>
        <v>32.020000000000003</v>
      </c>
    </row>
    <row r="4190" spans="1:6" x14ac:dyDescent="0.25">
      <c r="A4190">
        <v>22750</v>
      </c>
      <c r="B4190">
        <v>46</v>
      </c>
      <c r="C4190">
        <v>9.15</v>
      </c>
      <c r="D4190">
        <v>3</v>
      </c>
      <c r="E4190">
        <v>0</v>
      </c>
      <c r="F4190" s="5">
        <f>DetailTicketJuilletAout2021[[#This Row],[Qte]]*(DetailTicketJuilletAout2021[[#This Row],[PrixUnit]]*(1-DetailTicketJuilletAout2021[[#This Row],[Remise%]]))</f>
        <v>27.450000000000003</v>
      </c>
    </row>
    <row r="4191" spans="1:6" x14ac:dyDescent="0.25">
      <c r="A4191">
        <v>22751</v>
      </c>
      <c r="B4191">
        <v>17</v>
      </c>
      <c r="C4191">
        <v>23.78</v>
      </c>
      <c r="D4191">
        <v>3</v>
      </c>
      <c r="E4191">
        <v>0</v>
      </c>
      <c r="F4191" s="5">
        <f>DetailTicketJuilletAout2021[[#This Row],[Qte]]*(DetailTicketJuilletAout2021[[#This Row],[PrixUnit]]*(1-DetailTicketJuilletAout2021[[#This Row],[Remise%]]))</f>
        <v>71.34</v>
      </c>
    </row>
    <row r="4192" spans="1:6" x14ac:dyDescent="0.25">
      <c r="A4192">
        <v>22751</v>
      </c>
      <c r="B4192">
        <v>28</v>
      </c>
      <c r="C4192">
        <v>27.75</v>
      </c>
      <c r="D4192">
        <v>3</v>
      </c>
      <c r="E4192">
        <v>0</v>
      </c>
      <c r="F4192" s="5">
        <f>DetailTicketJuilletAout2021[[#This Row],[Qte]]*(DetailTicketJuilletAout2021[[#This Row],[PrixUnit]]*(1-DetailTicketJuilletAout2021[[#This Row],[Remise%]]))</f>
        <v>83.25</v>
      </c>
    </row>
    <row r="4193" spans="1:6" x14ac:dyDescent="0.25">
      <c r="A4193">
        <v>22751</v>
      </c>
      <c r="B4193">
        <v>43</v>
      </c>
      <c r="C4193">
        <v>28.05</v>
      </c>
      <c r="D4193">
        <v>4</v>
      </c>
      <c r="E4193">
        <v>0</v>
      </c>
      <c r="F4193" s="5">
        <f>DetailTicketJuilletAout2021[[#This Row],[Qte]]*(DetailTicketJuilletAout2021[[#This Row],[PrixUnit]]*(1-DetailTicketJuilletAout2021[[#This Row],[Remise%]]))</f>
        <v>112.2</v>
      </c>
    </row>
    <row r="4194" spans="1:6" x14ac:dyDescent="0.25">
      <c r="A4194">
        <v>22752</v>
      </c>
      <c r="B4194">
        <v>37</v>
      </c>
      <c r="C4194">
        <v>15.85</v>
      </c>
      <c r="D4194">
        <v>4</v>
      </c>
      <c r="E4194">
        <v>0</v>
      </c>
      <c r="F4194" s="5">
        <f>DetailTicketJuilletAout2021[[#This Row],[Qte]]*(DetailTicketJuilletAout2021[[#This Row],[PrixUnit]]*(1-DetailTicketJuilletAout2021[[#This Row],[Remise%]]))</f>
        <v>63.4</v>
      </c>
    </row>
    <row r="4195" spans="1:6" x14ac:dyDescent="0.25">
      <c r="A4195">
        <v>22752</v>
      </c>
      <c r="B4195">
        <v>54</v>
      </c>
      <c r="C4195">
        <v>4.57</v>
      </c>
      <c r="D4195">
        <v>4</v>
      </c>
      <c r="E4195">
        <v>0</v>
      </c>
      <c r="F4195" s="5">
        <f>DetailTicketJuilletAout2021[[#This Row],[Qte]]*(DetailTicketJuilletAout2021[[#This Row],[PrixUnit]]*(1-DetailTicketJuilletAout2021[[#This Row],[Remise%]]))</f>
        <v>18.28</v>
      </c>
    </row>
    <row r="4196" spans="1:6" x14ac:dyDescent="0.25">
      <c r="A4196">
        <v>22752</v>
      </c>
      <c r="B4196">
        <v>62</v>
      </c>
      <c r="C4196">
        <v>30.03</v>
      </c>
      <c r="D4196">
        <v>3</v>
      </c>
      <c r="E4196">
        <v>0</v>
      </c>
      <c r="F4196" s="5">
        <f>DetailTicketJuilletAout2021[[#This Row],[Qte]]*(DetailTicketJuilletAout2021[[#This Row],[PrixUnit]]*(1-DetailTicketJuilletAout2021[[#This Row],[Remise%]]))</f>
        <v>90.09</v>
      </c>
    </row>
    <row r="4197" spans="1:6" x14ac:dyDescent="0.25">
      <c r="A4197">
        <v>22753</v>
      </c>
      <c r="B4197">
        <v>45</v>
      </c>
      <c r="C4197">
        <v>7.32</v>
      </c>
      <c r="D4197">
        <v>3</v>
      </c>
      <c r="E4197">
        <v>0</v>
      </c>
      <c r="F4197" s="5">
        <f>DetailTicketJuilletAout2021[[#This Row],[Qte]]*(DetailTicketJuilletAout2021[[#This Row],[PrixUnit]]*(1-DetailTicketJuilletAout2021[[#This Row],[Remise%]]))</f>
        <v>21.96</v>
      </c>
    </row>
    <row r="4198" spans="1:6" x14ac:dyDescent="0.25">
      <c r="A4198">
        <v>22753</v>
      </c>
      <c r="B4198">
        <v>53</v>
      </c>
      <c r="C4198">
        <v>25</v>
      </c>
      <c r="D4198">
        <v>4</v>
      </c>
      <c r="E4198">
        <v>0</v>
      </c>
      <c r="F4198" s="5">
        <f>DetailTicketJuilletAout2021[[#This Row],[Qte]]*(DetailTicketJuilletAout2021[[#This Row],[PrixUnit]]*(1-DetailTicketJuilletAout2021[[#This Row],[Remise%]]))</f>
        <v>100</v>
      </c>
    </row>
    <row r="4199" spans="1:6" x14ac:dyDescent="0.25">
      <c r="A4199">
        <v>22753</v>
      </c>
      <c r="B4199">
        <v>67</v>
      </c>
      <c r="C4199">
        <v>10.67</v>
      </c>
      <c r="D4199">
        <v>3</v>
      </c>
      <c r="E4199">
        <v>0</v>
      </c>
      <c r="F4199" s="5">
        <f>DetailTicketJuilletAout2021[[#This Row],[Qte]]*(DetailTicketJuilletAout2021[[#This Row],[PrixUnit]]*(1-DetailTicketJuilletAout2021[[#This Row],[Remise%]]))</f>
        <v>32.01</v>
      </c>
    </row>
    <row r="4200" spans="1:6" x14ac:dyDescent="0.25">
      <c r="A4200">
        <v>22754</v>
      </c>
      <c r="B4200">
        <v>17</v>
      </c>
      <c r="C4200">
        <v>29.73</v>
      </c>
      <c r="D4200">
        <v>4</v>
      </c>
      <c r="E4200">
        <v>0.05</v>
      </c>
      <c r="F4200" s="5">
        <f>DetailTicketJuilletAout2021[[#This Row],[Qte]]*(DetailTicketJuilletAout2021[[#This Row],[PrixUnit]]*(1-DetailTicketJuilletAout2021[[#This Row],[Remise%]]))</f>
        <v>112.97399999999999</v>
      </c>
    </row>
    <row r="4201" spans="1:6" x14ac:dyDescent="0.25">
      <c r="A4201">
        <v>22754</v>
      </c>
      <c r="B4201">
        <v>31</v>
      </c>
      <c r="C4201">
        <v>9.4499999999999993</v>
      </c>
      <c r="D4201">
        <v>4</v>
      </c>
      <c r="E4201">
        <v>0.05</v>
      </c>
      <c r="F4201" s="5">
        <f>DetailTicketJuilletAout2021[[#This Row],[Qte]]*(DetailTicketJuilletAout2021[[#This Row],[PrixUnit]]*(1-DetailTicketJuilletAout2021[[#This Row],[Remise%]]))</f>
        <v>35.909999999999997</v>
      </c>
    </row>
    <row r="4202" spans="1:6" x14ac:dyDescent="0.25">
      <c r="A4202">
        <v>22754</v>
      </c>
      <c r="B4202">
        <v>55</v>
      </c>
      <c r="C4202">
        <v>18.29</v>
      </c>
      <c r="D4202">
        <v>3</v>
      </c>
      <c r="E4202">
        <v>0.05</v>
      </c>
      <c r="F4202" s="5">
        <f>DetailTicketJuilletAout2021[[#This Row],[Qte]]*(DetailTicketJuilletAout2021[[#This Row],[PrixUnit]]*(1-DetailTicketJuilletAout2021[[#This Row],[Remise%]]))</f>
        <v>52.126499999999993</v>
      </c>
    </row>
    <row r="4203" spans="1:6" x14ac:dyDescent="0.25">
      <c r="A4203">
        <v>22755</v>
      </c>
      <c r="B4203">
        <v>10</v>
      </c>
      <c r="C4203">
        <v>23.63</v>
      </c>
      <c r="D4203">
        <v>3</v>
      </c>
      <c r="E4203">
        <v>0.15</v>
      </c>
      <c r="F4203" s="5">
        <f>DetailTicketJuilletAout2021[[#This Row],[Qte]]*(DetailTicketJuilletAout2021[[#This Row],[PrixUnit]]*(1-DetailTicketJuilletAout2021[[#This Row],[Remise%]]))</f>
        <v>60.256500000000003</v>
      </c>
    </row>
    <row r="4204" spans="1:6" x14ac:dyDescent="0.25">
      <c r="A4204">
        <v>22755</v>
      </c>
      <c r="B4204">
        <v>56</v>
      </c>
      <c r="C4204">
        <v>28.97</v>
      </c>
      <c r="D4204">
        <v>4</v>
      </c>
      <c r="E4204">
        <v>0.15</v>
      </c>
      <c r="F4204" s="5">
        <f>DetailTicketJuilletAout2021[[#This Row],[Qte]]*(DetailTicketJuilletAout2021[[#This Row],[PrixUnit]]*(1-DetailTicketJuilletAout2021[[#This Row],[Remise%]]))</f>
        <v>98.49799999999999</v>
      </c>
    </row>
    <row r="4205" spans="1:6" x14ac:dyDescent="0.25">
      <c r="A4205">
        <v>22755</v>
      </c>
      <c r="B4205">
        <v>65</v>
      </c>
      <c r="C4205">
        <v>16.010000000000002</v>
      </c>
      <c r="D4205">
        <v>4</v>
      </c>
      <c r="E4205">
        <v>0.15</v>
      </c>
      <c r="F4205" s="5">
        <f>DetailTicketJuilletAout2021[[#This Row],[Qte]]*(DetailTicketJuilletAout2021[[#This Row],[PrixUnit]]*(1-DetailTicketJuilletAout2021[[#This Row],[Remise%]]))</f>
        <v>54.434000000000005</v>
      </c>
    </row>
    <row r="4206" spans="1:6" x14ac:dyDescent="0.25">
      <c r="A4206">
        <v>22756</v>
      </c>
      <c r="B4206">
        <v>11</v>
      </c>
      <c r="C4206">
        <v>16.010000000000002</v>
      </c>
      <c r="D4206">
        <v>4</v>
      </c>
      <c r="E4206">
        <v>0</v>
      </c>
      <c r="F4206" s="5">
        <f>DetailTicketJuilletAout2021[[#This Row],[Qte]]*(DetailTicketJuilletAout2021[[#This Row],[PrixUnit]]*(1-DetailTicketJuilletAout2021[[#This Row],[Remise%]]))</f>
        <v>64.040000000000006</v>
      </c>
    </row>
    <row r="4207" spans="1:6" x14ac:dyDescent="0.25">
      <c r="A4207">
        <v>22756</v>
      </c>
      <c r="B4207">
        <v>17</v>
      </c>
      <c r="C4207">
        <v>29.73</v>
      </c>
      <c r="D4207">
        <v>4</v>
      </c>
      <c r="E4207">
        <v>0.05</v>
      </c>
      <c r="F4207" s="5">
        <f>DetailTicketJuilletAout2021[[#This Row],[Qte]]*(DetailTicketJuilletAout2021[[#This Row],[PrixUnit]]*(1-DetailTicketJuilletAout2021[[#This Row],[Remise%]]))</f>
        <v>112.97399999999999</v>
      </c>
    </row>
    <row r="4208" spans="1:6" x14ac:dyDescent="0.25">
      <c r="A4208">
        <v>22756</v>
      </c>
      <c r="B4208">
        <v>29</v>
      </c>
      <c r="C4208">
        <v>94.37</v>
      </c>
      <c r="D4208">
        <v>4</v>
      </c>
      <c r="E4208">
        <v>0.05</v>
      </c>
      <c r="F4208" s="5">
        <f>DetailTicketJuilletAout2021[[#This Row],[Qte]]*(DetailTicketJuilletAout2021[[#This Row],[PrixUnit]]*(1-DetailTicketJuilletAout2021[[#This Row],[Remise%]]))</f>
        <v>358.60599999999999</v>
      </c>
    </row>
    <row r="4209" spans="1:6" x14ac:dyDescent="0.25">
      <c r="A4209">
        <v>22756</v>
      </c>
      <c r="B4209">
        <v>65</v>
      </c>
      <c r="C4209">
        <v>16.010000000000002</v>
      </c>
      <c r="D4209">
        <v>4</v>
      </c>
      <c r="E4209">
        <v>0.05</v>
      </c>
      <c r="F4209" s="5">
        <f>DetailTicketJuilletAout2021[[#This Row],[Qte]]*(DetailTicketJuilletAout2021[[#This Row],[PrixUnit]]*(1-DetailTicketJuilletAout2021[[#This Row],[Remise%]]))</f>
        <v>60.838000000000001</v>
      </c>
    </row>
    <row r="4210" spans="1:6" x14ac:dyDescent="0.25">
      <c r="A4210">
        <v>22756</v>
      </c>
      <c r="B4210">
        <v>70</v>
      </c>
      <c r="C4210">
        <v>11.43</v>
      </c>
      <c r="D4210">
        <v>4</v>
      </c>
      <c r="E4210">
        <v>0.05</v>
      </c>
      <c r="F4210" s="5">
        <f>DetailTicketJuilletAout2021[[#This Row],[Qte]]*(DetailTicketJuilletAout2021[[#This Row],[PrixUnit]]*(1-DetailTicketJuilletAout2021[[#This Row],[Remise%]]))</f>
        <v>43.433999999999997</v>
      </c>
    </row>
    <row r="4211" spans="1:6" x14ac:dyDescent="0.25">
      <c r="A4211">
        <v>22757</v>
      </c>
      <c r="B4211">
        <v>11</v>
      </c>
      <c r="C4211">
        <v>16.010000000000002</v>
      </c>
      <c r="D4211">
        <v>4</v>
      </c>
      <c r="E4211">
        <v>0.25</v>
      </c>
      <c r="F4211" s="5">
        <f>DetailTicketJuilletAout2021[[#This Row],[Qte]]*(DetailTicketJuilletAout2021[[#This Row],[PrixUnit]]*(1-DetailTicketJuilletAout2021[[#This Row],[Remise%]]))</f>
        <v>48.03</v>
      </c>
    </row>
    <row r="4212" spans="1:6" x14ac:dyDescent="0.25">
      <c r="A4212">
        <v>22758</v>
      </c>
      <c r="B4212">
        <v>41</v>
      </c>
      <c r="C4212">
        <v>7.32</v>
      </c>
      <c r="D4212">
        <v>4</v>
      </c>
      <c r="E4212">
        <v>0</v>
      </c>
      <c r="F4212" s="5">
        <f>DetailTicketJuilletAout2021[[#This Row],[Qte]]*(DetailTicketJuilletAout2021[[#This Row],[PrixUnit]]*(1-DetailTicketJuilletAout2021[[#This Row],[Remise%]]))</f>
        <v>29.28</v>
      </c>
    </row>
    <row r="4213" spans="1:6" x14ac:dyDescent="0.25">
      <c r="A4213">
        <v>22758</v>
      </c>
      <c r="B4213">
        <v>70</v>
      </c>
      <c r="C4213">
        <v>11.43</v>
      </c>
      <c r="D4213">
        <v>4</v>
      </c>
      <c r="E4213">
        <v>0</v>
      </c>
      <c r="F4213" s="5">
        <f>DetailTicketJuilletAout2021[[#This Row],[Qte]]*(DetailTicketJuilletAout2021[[#This Row],[PrixUnit]]*(1-DetailTicketJuilletAout2021[[#This Row],[Remise%]]))</f>
        <v>45.72</v>
      </c>
    </row>
    <row r="4214" spans="1:6" x14ac:dyDescent="0.25">
      <c r="A4214">
        <v>22759</v>
      </c>
      <c r="B4214">
        <v>7</v>
      </c>
      <c r="C4214">
        <v>22.87</v>
      </c>
      <c r="D4214">
        <v>4</v>
      </c>
      <c r="E4214">
        <v>0</v>
      </c>
      <c r="F4214" s="5">
        <f>DetailTicketJuilletAout2021[[#This Row],[Qte]]*(DetailTicketJuilletAout2021[[#This Row],[PrixUnit]]*(1-DetailTicketJuilletAout2021[[#This Row],[Remise%]]))</f>
        <v>91.48</v>
      </c>
    </row>
    <row r="4215" spans="1:6" x14ac:dyDescent="0.25">
      <c r="A4215">
        <v>22759</v>
      </c>
      <c r="B4215">
        <v>13</v>
      </c>
      <c r="C4215">
        <v>4.57</v>
      </c>
      <c r="D4215">
        <v>3</v>
      </c>
      <c r="E4215">
        <v>0</v>
      </c>
      <c r="F4215" s="5">
        <f>DetailTicketJuilletAout2021[[#This Row],[Qte]]*(DetailTicketJuilletAout2021[[#This Row],[PrixUnit]]*(1-DetailTicketJuilletAout2021[[#This Row],[Remise%]]))</f>
        <v>13.71</v>
      </c>
    </row>
    <row r="4216" spans="1:6" x14ac:dyDescent="0.25">
      <c r="A4216">
        <v>22760</v>
      </c>
      <c r="B4216">
        <v>49</v>
      </c>
      <c r="C4216">
        <v>15.24</v>
      </c>
      <c r="D4216">
        <v>3</v>
      </c>
      <c r="E4216">
        <v>0</v>
      </c>
      <c r="F4216" s="5">
        <f>DetailTicketJuilletAout2021[[#This Row],[Qte]]*(DetailTicketJuilletAout2021[[#This Row],[PrixUnit]]*(1-DetailTicketJuilletAout2021[[#This Row],[Remise%]]))</f>
        <v>45.72</v>
      </c>
    </row>
    <row r="4217" spans="1:6" x14ac:dyDescent="0.25">
      <c r="A4217">
        <v>22761</v>
      </c>
      <c r="B4217">
        <v>24</v>
      </c>
      <c r="C4217">
        <v>2.74</v>
      </c>
      <c r="D4217">
        <v>4</v>
      </c>
      <c r="E4217">
        <v>0.15</v>
      </c>
      <c r="F4217" s="5">
        <f>DetailTicketJuilletAout2021[[#This Row],[Qte]]*(DetailTicketJuilletAout2021[[#This Row],[PrixUnit]]*(1-DetailTicketJuilletAout2021[[#This Row],[Remise%]]))</f>
        <v>9.3160000000000007</v>
      </c>
    </row>
    <row r="4218" spans="1:6" x14ac:dyDescent="0.25">
      <c r="A4218">
        <v>22761</v>
      </c>
      <c r="B4218">
        <v>55</v>
      </c>
      <c r="C4218">
        <v>14.64</v>
      </c>
      <c r="D4218">
        <v>3</v>
      </c>
      <c r="E4218">
        <v>0.15</v>
      </c>
      <c r="F4218" s="5">
        <f>DetailTicketJuilletAout2021[[#This Row],[Qte]]*(DetailTicketJuilletAout2021[[#This Row],[PrixUnit]]*(1-DetailTicketJuilletAout2021[[#This Row],[Remise%]]))</f>
        <v>37.332000000000001</v>
      </c>
    </row>
    <row r="4219" spans="1:6" x14ac:dyDescent="0.25">
      <c r="A4219">
        <v>22761</v>
      </c>
      <c r="B4219">
        <v>74</v>
      </c>
      <c r="C4219">
        <v>6.1</v>
      </c>
      <c r="D4219">
        <v>3</v>
      </c>
      <c r="E4219">
        <v>0</v>
      </c>
      <c r="F4219" s="5">
        <f>DetailTicketJuilletAout2021[[#This Row],[Qte]]*(DetailTicketJuilletAout2021[[#This Row],[PrixUnit]]*(1-DetailTicketJuilletAout2021[[#This Row],[Remise%]]))</f>
        <v>18.299999999999997</v>
      </c>
    </row>
    <row r="4220" spans="1:6" x14ac:dyDescent="0.25">
      <c r="A4220">
        <v>22762</v>
      </c>
      <c r="B4220">
        <v>31</v>
      </c>
      <c r="C4220">
        <v>7.62</v>
      </c>
      <c r="D4220">
        <v>3</v>
      </c>
      <c r="E4220">
        <v>0.05</v>
      </c>
      <c r="F4220" s="5">
        <f>DetailTicketJuilletAout2021[[#This Row],[Qte]]*(DetailTicketJuilletAout2021[[#This Row],[PrixUnit]]*(1-DetailTicketJuilletAout2021[[#This Row],[Remise%]]))</f>
        <v>21.716999999999999</v>
      </c>
    </row>
    <row r="4221" spans="1:6" x14ac:dyDescent="0.25">
      <c r="A4221">
        <v>22763</v>
      </c>
      <c r="B4221">
        <v>18</v>
      </c>
      <c r="C4221">
        <v>38.11</v>
      </c>
      <c r="D4221">
        <v>3</v>
      </c>
      <c r="E4221">
        <v>0</v>
      </c>
      <c r="F4221" s="5">
        <f>DetailTicketJuilletAout2021[[#This Row],[Qte]]*(DetailTicketJuilletAout2021[[#This Row],[PrixUnit]]*(1-DetailTicketJuilletAout2021[[#This Row],[Remise%]]))</f>
        <v>114.33</v>
      </c>
    </row>
    <row r="4222" spans="1:6" x14ac:dyDescent="0.25">
      <c r="A4222">
        <v>22763</v>
      </c>
      <c r="B4222">
        <v>23</v>
      </c>
      <c r="C4222">
        <v>5.49</v>
      </c>
      <c r="D4222">
        <v>4</v>
      </c>
      <c r="E4222">
        <v>0</v>
      </c>
      <c r="F4222" s="5">
        <f>DetailTicketJuilletAout2021[[#This Row],[Qte]]*(DetailTicketJuilletAout2021[[#This Row],[PrixUnit]]*(1-DetailTicketJuilletAout2021[[#This Row],[Remise%]]))</f>
        <v>21.96</v>
      </c>
    </row>
    <row r="4223" spans="1:6" x14ac:dyDescent="0.25">
      <c r="A4223">
        <v>22763</v>
      </c>
      <c r="B4223">
        <v>64</v>
      </c>
      <c r="C4223">
        <v>20.28</v>
      </c>
      <c r="D4223">
        <v>4</v>
      </c>
      <c r="E4223">
        <v>0</v>
      </c>
      <c r="F4223" s="5">
        <f>DetailTicketJuilletAout2021[[#This Row],[Qte]]*(DetailTicketJuilletAout2021[[#This Row],[PrixUnit]]*(1-DetailTicketJuilletAout2021[[#This Row],[Remise%]]))</f>
        <v>81.12</v>
      </c>
    </row>
    <row r="4224" spans="1:6" x14ac:dyDescent="0.25">
      <c r="A4224">
        <v>22764</v>
      </c>
      <c r="B4224">
        <v>2</v>
      </c>
      <c r="C4224">
        <v>14.48</v>
      </c>
      <c r="D4224">
        <v>4</v>
      </c>
      <c r="E4224">
        <v>0</v>
      </c>
      <c r="F4224" s="5">
        <f>DetailTicketJuilletAout2021[[#This Row],[Qte]]*(DetailTicketJuilletAout2021[[#This Row],[PrixUnit]]*(1-DetailTicketJuilletAout2021[[#This Row],[Remise%]]))</f>
        <v>57.92</v>
      </c>
    </row>
    <row r="4225" spans="1:6" x14ac:dyDescent="0.25">
      <c r="A4225">
        <v>22764</v>
      </c>
      <c r="B4225">
        <v>21</v>
      </c>
      <c r="C4225">
        <v>7.62</v>
      </c>
      <c r="D4225">
        <v>4</v>
      </c>
      <c r="E4225">
        <v>0</v>
      </c>
      <c r="F4225" s="5">
        <f>DetailTicketJuilletAout2021[[#This Row],[Qte]]*(DetailTicketJuilletAout2021[[#This Row],[PrixUnit]]*(1-DetailTicketJuilletAout2021[[#This Row],[Remise%]]))</f>
        <v>30.48</v>
      </c>
    </row>
    <row r="4226" spans="1:6" x14ac:dyDescent="0.25">
      <c r="A4226">
        <v>22764</v>
      </c>
      <c r="B4226">
        <v>53</v>
      </c>
      <c r="C4226">
        <v>25</v>
      </c>
      <c r="D4226">
        <v>4</v>
      </c>
      <c r="E4226">
        <v>0</v>
      </c>
      <c r="F4226" s="5">
        <f>DetailTicketJuilletAout2021[[#This Row],[Qte]]*(DetailTicketJuilletAout2021[[#This Row],[PrixUnit]]*(1-DetailTicketJuilletAout2021[[#This Row],[Remise%]]))</f>
        <v>100</v>
      </c>
    </row>
    <row r="4227" spans="1:6" x14ac:dyDescent="0.25">
      <c r="A4227">
        <v>22764</v>
      </c>
      <c r="B4227">
        <v>61</v>
      </c>
      <c r="C4227">
        <v>21.65</v>
      </c>
      <c r="D4227">
        <v>3</v>
      </c>
      <c r="E4227">
        <v>0</v>
      </c>
      <c r="F4227" s="5">
        <f>DetailTicketJuilletAout2021[[#This Row],[Qte]]*(DetailTicketJuilletAout2021[[#This Row],[PrixUnit]]*(1-DetailTicketJuilletAout2021[[#This Row],[Remise%]]))</f>
        <v>64.949999999999989</v>
      </c>
    </row>
    <row r="4228" spans="1:6" x14ac:dyDescent="0.25">
      <c r="A4228">
        <v>22765</v>
      </c>
      <c r="B4228">
        <v>56</v>
      </c>
      <c r="C4228">
        <v>28.97</v>
      </c>
      <c r="D4228">
        <v>4</v>
      </c>
      <c r="E4228">
        <v>0.2</v>
      </c>
      <c r="F4228" s="5">
        <f>DetailTicketJuilletAout2021[[#This Row],[Qte]]*(DetailTicketJuilletAout2021[[#This Row],[PrixUnit]]*(1-DetailTicketJuilletAout2021[[#This Row],[Remise%]]))</f>
        <v>92.704000000000008</v>
      </c>
    </row>
    <row r="4229" spans="1:6" x14ac:dyDescent="0.25">
      <c r="A4229">
        <v>22765</v>
      </c>
      <c r="B4229">
        <v>63</v>
      </c>
      <c r="C4229">
        <v>33.54</v>
      </c>
      <c r="D4229">
        <v>3</v>
      </c>
      <c r="E4229">
        <v>0.2</v>
      </c>
      <c r="F4229" s="5">
        <f>DetailTicketJuilletAout2021[[#This Row],[Qte]]*(DetailTicketJuilletAout2021[[#This Row],[PrixUnit]]*(1-DetailTicketJuilletAout2021[[#This Row],[Remise%]]))</f>
        <v>80.496000000000009</v>
      </c>
    </row>
    <row r="4230" spans="1:6" x14ac:dyDescent="0.25">
      <c r="A4230">
        <v>22765</v>
      </c>
      <c r="B4230">
        <v>75</v>
      </c>
      <c r="C4230">
        <v>5.95</v>
      </c>
      <c r="D4230">
        <v>3</v>
      </c>
      <c r="E4230">
        <v>0.2</v>
      </c>
      <c r="F4230" s="5">
        <f>DetailTicketJuilletAout2021[[#This Row],[Qte]]*(DetailTicketJuilletAout2021[[#This Row],[PrixUnit]]*(1-DetailTicketJuilletAout2021[[#This Row],[Remise%]]))</f>
        <v>14.280000000000001</v>
      </c>
    </row>
    <row r="4231" spans="1:6" x14ac:dyDescent="0.25">
      <c r="A4231">
        <v>22766</v>
      </c>
      <c r="B4231">
        <v>53</v>
      </c>
      <c r="C4231">
        <v>25</v>
      </c>
      <c r="D4231">
        <v>4</v>
      </c>
      <c r="E4231">
        <v>0</v>
      </c>
      <c r="F4231" s="5">
        <f>DetailTicketJuilletAout2021[[#This Row],[Qte]]*(DetailTicketJuilletAout2021[[#This Row],[PrixUnit]]*(1-DetailTicketJuilletAout2021[[#This Row],[Remise%]]))</f>
        <v>100</v>
      </c>
    </row>
    <row r="4232" spans="1:6" x14ac:dyDescent="0.25">
      <c r="A4232">
        <v>22766</v>
      </c>
      <c r="B4232">
        <v>60</v>
      </c>
      <c r="C4232">
        <v>25.92</v>
      </c>
      <c r="D4232">
        <v>3</v>
      </c>
      <c r="E4232">
        <v>0</v>
      </c>
      <c r="F4232" s="5">
        <f>DetailTicketJuilletAout2021[[#This Row],[Qte]]*(DetailTicketJuilletAout2021[[#This Row],[PrixUnit]]*(1-DetailTicketJuilletAout2021[[#This Row],[Remise%]]))</f>
        <v>77.760000000000005</v>
      </c>
    </row>
    <row r="4233" spans="1:6" x14ac:dyDescent="0.25">
      <c r="A4233">
        <v>22766</v>
      </c>
      <c r="B4233">
        <v>71</v>
      </c>
      <c r="C4233">
        <v>16.46</v>
      </c>
      <c r="D4233">
        <v>3</v>
      </c>
      <c r="E4233">
        <v>0</v>
      </c>
      <c r="F4233" s="5">
        <f>DetailTicketJuilletAout2021[[#This Row],[Qte]]*(DetailTicketJuilletAout2021[[#This Row],[PrixUnit]]*(1-DetailTicketJuilletAout2021[[#This Row],[Remise%]]))</f>
        <v>49.38</v>
      </c>
    </row>
    <row r="4234" spans="1:6" x14ac:dyDescent="0.25">
      <c r="A4234">
        <v>22767</v>
      </c>
      <c r="B4234">
        <v>1</v>
      </c>
      <c r="C4234">
        <v>13.72</v>
      </c>
      <c r="D4234">
        <v>4</v>
      </c>
      <c r="E4234">
        <v>0.2</v>
      </c>
      <c r="F4234" s="5">
        <f>DetailTicketJuilletAout2021[[#This Row],[Qte]]*(DetailTicketJuilletAout2021[[#This Row],[PrixUnit]]*(1-DetailTicketJuilletAout2021[[#This Row],[Remise%]]))</f>
        <v>43.904000000000003</v>
      </c>
    </row>
    <row r="4235" spans="1:6" x14ac:dyDescent="0.25">
      <c r="A4235">
        <v>22767</v>
      </c>
      <c r="B4235">
        <v>34</v>
      </c>
      <c r="C4235">
        <v>10.67</v>
      </c>
      <c r="D4235">
        <v>4</v>
      </c>
      <c r="E4235">
        <v>0.2</v>
      </c>
      <c r="F4235" s="5">
        <f>DetailTicketJuilletAout2021[[#This Row],[Qte]]*(DetailTicketJuilletAout2021[[#This Row],[PrixUnit]]*(1-DetailTicketJuilletAout2021[[#This Row],[Remise%]]))</f>
        <v>34.143999999999998</v>
      </c>
    </row>
    <row r="4236" spans="1:6" x14ac:dyDescent="0.25">
      <c r="A4236">
        <v>22767</v>
      </c>
      <c r="B4236">
        <v>68</v>
      </c>
      <c r="C4236">
        <v>9.4499999999999993</v>
      </c>
      <c r="D4236">
        <v>3</v>
      </c>
      <c r="E4236">
        <v>0.2</v>
      </c>
      <c r="F4236" s="5">
        <f>DetailTicketJuilletAout2021[[#This Row],[Qte]]*(DetailTicketJuilletAout2021[[#This Row],[PrixUnit]]*(1-DetailTicketJuilletAout2021[[#This Row],[Remise%]]))</f>
        <v>22.68</v>
      </c>
    </row>
    <row r="4237" spans="1:6" x14ac:dyDescent="0.25">
      <c r="A4237">
        <v>22767</v>
      </c>
      <c r="B4237">
        <v>71</v>
      </c>
      <c r="C4237">
        <v>16.46</v>
      </c>
      <c r="D4237">
        <v>4</v>
      </c>
      <c r="E4237">
        <v>0.2</v>
      </c>
      <c r="F4237" s="5">
        <f>DetailTicketJuilletAout2021[[#This Row],[Qte]]*(DetailTicketJuilletAout2021[[#This Row],[PrixUnit]]*(1-DetailTicketJuilletAout2021[[#This Row],[Remise%]]))</f>
        <v>52.672000000000004</v>
      </c>
    </row>
    <row r="4238" spans="1:6" x14ac:dyDescent="0.25">
      <c r="A4238">
        <v>22768</v>
      </c>
      <c r="B4238">
        <v>29</v>
      </c>
      <c r="C4238">
        <v>94.37</v>
      </c>
      <c r="D4238">
        <v>4</v>
      </c>
      <c r="E4238">
        <v>0</v>
      </c>
      <c r="F4238" s="5">
        <f>DetailTicketJuilletAout2021[[#This Row],[Qte]]*(DetailTicketJuilletAout2021[[#This Row],[PrixUnit]]*(1-DetailTicketJuilletAout2021[[#This Row],[Remise%]]))</f>
        <v>377.48</v>
      </c>
    </row>
    <row r="4239" spans="1:6" x14ac:dyDescent="0.25">
      <c r="A4239">
        <v>22768</v>
      </c>
      <c r="B4239">
        <v>59</v>
      </c>
      <c r="C4239">
        <v>41.92</v>
      </c>
      <c r="D4239">
        <v>3</v>
      </c>
      <c r="E4239">
        <v>0</v>
      </c>
      <c r="F4239" s="5">
        <f>DetailTicketJuilletAout2021[[#This Row],[Qte]]*(DetailTicketJuilletAout2021[[#This Row],[PrixUnit]]*(1-DetailTicketJuilletAout2021[[#This Row],[Remise%]]))</f>
        <v>125.76</v>
      </c>
    </row>
    <row r="4240" spans="1:6" x14ac:dyDescent="0.25">
      <c r="A4240">
        <v>22769</v>
      </c>
      <c r="B4240">
        <v>46</v>
      </c>
      <c r="C4240">
        <v>9.15</v>
      </c>
      <c r="D4240">
        <v>3</v>
      </c>
      <c r="E4240">
        <v>0</v>
      </c>
      <c r="F4240" s="5">
        <f>DetailTicketJuilletAout2021[[#This Row],[Qte]]*(DetailTicketJuilletAout2021[[#This Row],[PrixUnit]]*(1-DetailTicketJuilletAout2021[[#This Row],[Remise%]]))</f>
        <v>27.450000000000003</v>
      </c>
    </row>
    <row r="4241" spans="1:6" x14ac:dyDescent="0.25">
      <c r="A4241">
        <v>22769</v>
      </c>
      <c r="B4241">
        <v>64</v>
      </c>
      <c r="C4241">
        <v>25.31</v>
      </c>
      <c r="D4241">
        <v>3</v>
      </c>
      <c r="E4241">
        <v>0</v>
      </c>
      <c r="F4241" s="5">
        <f>DetailTicketJuilletAout2021[[#This Row],[Qte]]*(DetailTicketJuilletAout2021[[#This Row],[PrixUnit]]*(1-DetailTicketJuilletAout2021[[#This Row],[Remise%]]))</f>
        <v>75.929999999999993</v>
      </c>
    </row>
    <row r="4242" spans="1:6" x14ac:dyDescent="0.25">
      <c r="A4242">
        <v>22770</v>
      </c>
      <c r="B4242">
        <v>11</v>
      </c>
      <c r="C4242">
        <v>16.010000000000002</v>
      </c>
      <c r="D4242">
        <v>4</v>
      </c>
      <c r="E4242">
        <v>0.25</v>
      </c>
      <c r="F4242" s="5">
        <f>DetailTicketJuilletAout2021[[#This Row],[Qte]]*(DetailTicketJuilletAout2021[[#This Row],[PrixUnit]]*(1-DetailTicketJuilletAout2021[[#This Row],[Remise%]]))</f>
        <v>48.03</v>
      </c>
    </row>
    <row r="4243" spans="1:6" x14ac:dyDescent="0.25">
      <c r="A4243">
        <v>22770</v>
      </c>
      <c r="B4243">
        <v>44</v>
      </c>
      <c r="C4243">
        <v>14.79</v>
      </c>
      <c r="D4243">
        <v>4</v>
      </c>
      <c r="E4243">
        <v>0.25</v>
      </c>
      <c r="F4243" s="5">
        <f>DetailTicketJuilletAout2021[[#This Row],[Qte]]*(DetailTicketJuilletAout2021[[#This Row],[PrixUnit]]*(1-DetailTicketJuilletAout2021[[#This Row],[Remise%]]))</f>
        <v>44.37</v>
      </c>
    </row>
    <row r="4244" spans="1:6" x14ac:dyDescent="0.25">
      <c r="A4244">
        <v>22770</v>
      </c>
      <c r="B4244">
        <v>56</v>
      </c>
      <c r="C4244">
        <v>28.97</v>
      </c>
      <c r="D4244">
        <v>4</v>
      </c>
      <c r="E4244">
        <v>0</v>
      </c>
      <c r="F4244" s="5">
        <f>DetailTicketJuilletAout2021[[#This Row],[Qte]]*(DetailTicketJuilletAout2021[[#This Row],[PrixUnit]]*(1-DetailTicketJuilletAout2021[[#This Row],[Remise%]]))</f>
        <v>115.88</v>
      </c>
    </row>
    <row r="4245" spans="1:6" x14ac:dyDescent="0.25">
      <c r="A4245">
        <v>22771</v>
      </c>
      <c r="B4245">
        <v>10</v>
      </c>
      <c r="C4245">
        <v>23.63</v>
      </c>
      <c r="D4245">
        <v>3</v>
      </c>
      <c r="E4245">
        <v>0</v>
      </c>
      <c r="F4245" s="5">
        <f>DetailTicketJuilletAout2021[[#This Row],[Qte]]*(DetailTicketJuilletAout2021[[#This Row],[PrixUnit]]*(1-DetailTicketJuilletAout2021[[#This Row],[Remise%]]))</f>
        <v>70.89</v>
      </c>
    </row>
    <row r="4246" spans="1:6" x14ac:dyDescent="0.25">
      <c r="A4246">
        <v>22771</v>
      </c>
      <c r="B4246">
        <v>24</v>
      </c>
      <c r="C4246">
        <v>3.35</v>
      </c>
      <c r="D4246">
        <v>3</v>
      </c>
      <c r="E4246">
        <v>0</v>
      </c>
      <c r="F4246" s="5">
        <f>DetailTicketJuilletAout2021[[#This Row],[Qte]]*(DetailTicketJuilletAout2021[[#This Row],[PrixUnit]]*(1-DetailTicketJuilletAout2021[[#This Row],[Remise%]]))</f>
        <v>10.050000000000001</v>
      </c>
    </row>
    <row r="4247" spans="1:6" x14ac:dyDescent="0.25">
      <c r="A4247">
        <v>22771</v>
      </c>
      <c r="B4247">
        <v>77</v>
      </c>
      <c r="C4247">
        <v>9.91</v>
      </c>
      <c r="D4247">
        <v>3</v>
      </c>
      <c r="E4247">
        <v>0</v>
      </c>
      <c r="F4247" s="5">
        <f>DetailTicketJuilletAout2021[[#This Row],[Qte]]*(DetailTicketJuilletAout2021[[#This Row],[PrixUnit]]*(1-DetailTicketJuilletAout2021[[#This Row],[Remise%]]))</f>
        <v>29.73</v>
      </c>
    </row>
    <row r="4248" spans="1:6" x14ac:dyDescent="0.25">
      <c r="A4248">
        <v>22772</v>
      </c>
      <c r="B4248">
        <v>44</v>
      </c>
      <c r="C4248">
        <v>11.89</v>
      </c>
      <c r="D4248">
        <v>4</v>
      </c>
      <c r="E4248">
        <v>0</v>
      </c>
      <c r="F4248" s="5">
        <f>DetailTicketJuilletAout2021[[#This Row],[Qte]]*(DetailTicketJuilletAout2021[[#This Row],[PrixUnit]]*(1-DetailTicketJuilletAout2021[[#This Row],[Remise%]]))</f>
        <v>47.56</v>
      </c>
    </row>
    <row r="4249" spans="1:6" x14ac:dyDescent="0.25">
      <c r="A4249">
        <v>22772</v>
      </c>
      <c r="B4249">
        <v>59</v>
      </c>
      <c r="C4249">
        <v>33.54</v>
      </c>
      <c r="D4249">
        <v>4</v>
      </c>
      <c r="E4249">
        <v>0</v>
      </c>
      <c r="F4249" s="5">
        <f>DetailTicketJuilletAout2021[[#This Row],[Qte]]*(DetailTicketJuilletAout2021[[#This Row],[PrixUnit]]*(1-DetailTicketJuilletAout2021[[#This Row],[Remise%]]))</f>
        <v>134.16</v>
      </c>
    </row>
    <row r="4250" spans="1:6" x14ac:dyDescent="0.25">
      <c r="A4250">
        <v>22772</v>
      </c>
      <c r="B4250">
        <v>63</v>
      </c>
      <c r="C4250">
        <v>26.83</v>
      </c>
      <c r="D4250">
        <v>4</v>
      </c>
      <c r="E4250">
        <v>0</v>
      </c>
      <c r="F4250" s="5">
        <f>DetailTicketJuilletAout2021[[#This Row],[Qte]]*(DetailTicketJuilletAout2021[[#This Row],[PrixUnit]]*(1-DetailTicketJuilletAout2021[[#This Row],[Remise%]]))</f>
        <v>107.32</v>
      </c>
    </row>
    <row r="4251" spans="1:6" x14ac:dyDescent="0.25">
      <c r="A4251">
        <v>22772</v>
      </c>
      <c r="B4251">
        <v>73</v>
      </c>
      <c r="C4251">
        <v>9.15</v>
      </c>
      <c r="D4251">
        <v>3</v>
      </c>
      <c r="E4251">
        <v>0</v>
      </c>
      <c r="F4251" s="5">
        <f>DetailTicketJuilletAout2021[[#This Row],[Qte]]*(DetailTicketJuilletAout2021[[#This Row],[PrixUnit]]*(1-DetailTicketJuilletAout2021[[#This Row],[Remise%]]))</f>
        <v>27.450000000000003</v>
      </c>
    </row>
    <row r="4252" spans="1:6" x14ac:dyDescent="0.25">
      <c r="A4252">
        <v>22773</v>
      </c>
      <c r="B4252">
        <v>7</v>
      </c>
      <c r="C4252">
        <v>4.25</v>
      </c>
      <c r="D4252">
        <v>1</v>
      </c>
      <c r="E4252">
        <v>0</v>
      </c>
      <c r="F4252" s="5">
        <f>DetailTicketJuilletAout2021[[#This Row],[Qte]]*(DetailTicketJuilletAout2021[[#This Row],[PrixUnit]]*(1-DetailTicketJuilletAout2021[[#This Row],[Remise%]]))</f>
        <v>4.25</v>
      </c>
    </row>
    <row r="4253" spans="1:6" x14ac:dyDescent="0.25">
      <c r="A4253">
        <v>22773</v>
      </c>
      <c r="B4253">
        <v>27</v>
      </c>
      <c r="C4253">
        <v>26.83</v>
      </c>
      <c r="D4253">
        <v>4</v>
      </c>
      <c r="E4253">
        <v>0.25</v>
      </c>
      <c r="F4253" s="5">
        <f>DetailTicketJuilletAout2021[[#This Row],[Qte]]*(DetailTicketJuilletAout2021[[#This Row],[PrixUnit]]*(1-DetailTicketJuilletAout2021[[#This Row],[Remise%]]))</f>
        <v>80.489999999999995</v>
      </c>
    </row>
    <row r="4254" spans="1:6" x14ac:dyDescent="0.25">
      <c r="A4254">
        <v>22773</v>
      </c>
      <c r="B4254">
        <v>44</v>
      </c>
      <c r="C4254">
        <v>11.89</v>
      </c>
      <c r="D4254">
        <v>3</v>
      </c>
      <c r="E4254">
        <v>0</v>
      </c>
      <c r="F4254" s="5">
        <f>DetailTicketJuilletAout2021[[#This Row],[Qte]]*(DetailTicketJuilletAout2021[[#This Row],[PrixUnit]]*(1-DetailTicketJuilletAout2021[[#This Row],[Remise%]]))</f>
        <v>35.67</v>
      </c>
    </row>
    <row r="4255" spans="1:6" x14ac:dyDescent="0.25">
      <c r="A4255">
        <v>22773</v>
      </c>
      <c r="B4255">
        <v>49</v>
      </c>
      <c r="C4255">
        <v>12.2</v>
      </c>
      <c r="D4255">
        <v>3</v>
      </c>
      <c r="E4255">
        <v>0</v>
      </c>
      <c r="F4255" s="5">
        <f>DetailTicketJuilletAout2021[[#This Row],[Qte]]*(DetailTicketJuilletAout2021[[#This Row],[PrixUnit]]*(1-DetailTicketJuilletAout2021[[#This Row],[Remise%]]))</f>
        <v>36.599999999999994</v>
      </c>
    </row>
    <row r="4256" spans="1:6" x14ac:dyDescent="0.25">
      <c r="A4256">
        <v>22773</v>
      </c>
      <c r="B4256">
        <v>54</v>
      </c>
      <c r="C4256">
        <v>4.57</v>
      </c>
      <c r="D4256">
        <v>4</v>
      </c>
      <c r="E4256">
        <v>0.1</v>
      </c>
      <c r="F4256" s="5">
        <f>DetailTicketJuilletAout2021[[#This Row],[Qte]]*(DetailTicketJuilletAout2021[[#This Row],[PrixUnit]]*(1-DetailTicketJuilletAout2021[[#This Row],[Remise%]]))</f>
        <v>16.452000000000002</v>
      </c>
    </row>
    <row r="4257" spans="1:6" x14ac:dyDescent="0.25">
      <c r="A4257">
        <v>22773</v>
      </c>
      <c r="B4257">
        <v>60</v>
      </c>
      <c r="C4257">
        <v>20.73</v>
      </c>
      <c r="D4257">
        <v>3</v>
      </c>
      <c r="E4257">
        <v>0.25</v>
      </c>
      <c r="F4257" s="5">
        <f>DetailTicketJuilletAout2021[[#This Row],[Qte]]*(DetailTicketJuilletAout2021[[#This Row],[PrixUnit]]*(1-DetailTicketJuilletAout2021[[#This Row],[Remise%]]))</f>
        <v>46.642499999999998</v>
      </c>
    </row>
    <row r="4258" spans="1:6" x14ac:dyDescent="0.25">
      <c r="A4258">
        <v>22773</v>
      </c>
      <c r="B4258">
        <v>71</v>
      </c>
      <c r="C4258">
        <v>13.11</v>
      </c>
      <c r="D4258">
        <v>4</v>
      </c>
      <c r="E4258">
        <v>0</v>
      </c>
      <c r="F4258" s="5">
        <f>DetailTicketJuilletAout2021[[#This Row],[Qte]]*(DetailTicketJuilletAout2021[[#This Row],[PrixUnit]]*(1-DetailTicketJuilletAout2021[[#This Row],[Remise%]]))</f>
        <v>52.44</v>
      </c>
    </row>
    <row r="4259" spans="1:6" x14ac:dyDescent="0.25">
      <c r="A4259">
        <v>22773</v>
      </c>
      <c r="B4259">
        <v>761</v>
      </c>
      <c r="C4259">
        <v>3.64</v>
      </c>
      <c r="D4259">
        <v>1</v>
      </c>
      <c r="E4259">
        <v>0</v>
      </c>
      <c r="F4259" s="5">
        <f>DetailTicketJuilletAout2021[[#This Row],[Qte]]*(DetailTicketJuilletAout2021[[#This Row],[PrixUnit]]*(1-DetailTicketJuilletAout2021[[#This Row],[Remise%]]))</f>
        <v>3.64</v>
      </c>
    </row>
    <row r="4260" spans="1:6" x14ac:dyDescent="0.25">
      <c r="A4260">
        <v>22773</v>
      </c>
      <c r="B4260">
        <v>1448</v>
      </c>
      <c r="C4260">
        <v>9.77</v>
      </c>
      <c r="D4260">
        <v>1</v>
      </c>
      <c r="E4260">
        <v>0</v>
      </c>
      <c r="F4260" s="5">
        <f>DetailTicketJuilletAout2021[[#This Row],[Qte]]*(DetailTicketJuilletAout2021[[#This Row],[PrixUnit]]*(1-DetailTicketJuilletAout2021[[#This Row],[Remise%]]))</f>
        <v>9.77</v>
      </c>
    </row>
    <row r="4261" spans="1:6" x14ac:dyDescent="0.25">
      <c r="A4261">
        <v>22773</v>
      </c>
      <c r="B4261">
        <v>1495</v>
      </c>
      <c r="C4261">
        <v>12.41</v>
      </c>
      <c r="D4261">
        <v>1</v>
      </c>
      <c r="E4261">
        <v>0</v>
      </c>
      <c r="F4261" s="5">
        <f>DetailTicketJuilletAout2021[[#This Row],[Qte]]*(DetailTicketJuilletAout2021[[#This Row],[PrixUnit]]*(1-DetailTicketJuilletAout2021[[#This Row],[Remise%]]))</f>
        <v>12.41</v>
      </c>
    </row>
    <row r="4262" spans="1:6" x14ac:dyDescent="0.25">
      <c r="A4262">
        <v>22774</v>
      </c>
      <c r="B4262">
        <v>4</v>
      </c>
      <c r="C4262">
        <v>13.42</v>
      </c>
      <c r="D4262">
        <v>3</v>
      </c>
      <c r="E4262">
        <v>0</v>
      </c>
      <c r="F4262" s="5">
        <f>DetailTicketJuilletAout2021[[#This Row],[Qte]]*(DetailTicketJuilletAout2021[[#This Row],[PrixUnit]]*(1-DetailTicketJuilletAout2021[[#This Row],[Remise%]]))</f>
        <v>40.26</v>
      </c>
    </row>
    <row r="4263" spans="1:6" x14ac:dyDescent="0.25">
      <c r="A4263">
        <v>22774</v>
      </c>
      <c r="B4263">
        <v>57</v>
      </c>
      <c r="C4263">
        <v>11.89</v>
      </c>
      <c r="D4263">
        <v>4</v>
      </c>
      <c r="E4263">
        <v>0</v>
      </c>
      <c r="F4263" s="5">
        <f>DetailTicketJuilletAout2021[[#This Row],[Qte]]*(DetailTicketJuilletAout2021[[#This Row],[PrixUnit]]*(1-DetailTicketJuilletAout2021[[#This Row],[Remise%]]))</f>
        <v>47.56</v>
      </c>
    </row>
    <row r="4264" spans="1:6" x14ac:dyDescent="0.25">
      <c r="A4264">
        <v>22774</v>
      </c>
      <c r="B4264">
        <v>75</v>
      </c>
      <c r="C4264">
        <v>4.7300000000000004</v>
      </c>
      <c r="D4264">
        <v>4</v>
      </c>
      <c r="E4264">
        <v>0</v>
      </c>
      <c r="F4264" s="5">
        <f>DetailTicketJuilletAout2021[[#This Row],[Qte]]*(DetailTicketJuilletAout2021[[#This Row],[PrixUnit]]*(1-DetailTicketJuilletAout2021[[#This Row],[Remise%]]))</f>
        <v>18.920000000000002</v>
      </c>
    </row>
    <row r="4265" spans="1:6" x14ac:dyDescent="0.25">
      <c r="A4265">
        <v>22775</v>
      </c>
      <c r="B4265">
        <v>71</v>
      </c>
      <c r="C4265">
        <v>13.11</v>
      </c>
      <c r="D4265">
        <v>4</v>
      </c>
      <c r="E4265">
        <v>0</v>
      </c>
      <c r="F4265" s="5">
        <f>DetailTicketJuilletAout2021[[#This Row],[Qte]]*(DetailTicketJuilletAout2021[[#This Row],[PrixUnit]]*(1-DetailTicketJuilletAout2021[[#This Row],[Remise%]]))</f>
        <v>52.44</v>
      </c>
    </row>
    <row r="4266" spans="1:6" x14ac:dyDescent="0.25">
      <c r="A4266">
        <v>22776</v>
      </c>
      <c r="B4266">
        <v>33</v>
      </c>
      <c r="C4266">
        <v>1.52</v>
      </c>
      <c r="D4266">
        <v>3</v>
      </c>
      <c r="E4266">
        <v>0</v>
      </c>
      <c r="F4266" s="5">
        <f>DetailTicketJuilletAout2021[[#This Row],[Qte]]*(DetailTicketJuilletAout2021[[#This Row],[PrixUnit]]*(1-DetailTicketJuilletAout2021[[#This Row],[Remise%]]))</f>
        <v>4.5600000000000005</v>
      </c>
    </row>
    <row r="4267" spans="1:6" x14ac:dyDescent="0.25">
      <c r="A4267">
        <v>22776</v>
      </c>
      <c r="B4267">
        <v>59</v>
      </c>
      <c r="C4267">
        <v>33.54</v>
      </c>
      <c r="D4267">
        <v>4</v>
      </c>
      <c r="E4267">
        <v>0</v>
      </c>
      <c r="F4267" s="5">
        <f>DetailTicketJuilletAout2021[[#This Row],[Qte]]*(DetailTicketJuilletAout2021[[#This Row],[PrixUnit]]*(1-DetailTicketJuilletAout2021[[#This Row],[Remise%]]))</f>
        <v>134.16</v>
      </c>
    </row>
    <row r="4268" spans="1:6" x14ac:dyDescent="0.25">
      <c r="A4268">
        <v>22777</v>
      </c>
      <c r="B4268">
        <v>24</v>
      </c>
      <c r="C4268">
        <v>2.74</v>
      </c>
      <c r="D4268">
        <v>4</v>
      </c>
      <c r="E4268">
        <v>0.05</v>
      </c>
      <c r="F4268" s="5">
        <f>DetailTicketJuilletAout2021[[#This Row],[Qte]]*(DetailTicketJuilletAout2021[[#This Row],[PrixUnit]]*(1-DetailTicketJuilletAout2021[[#This Row],[Remise%]]))</f>
        <v>10.412000000000001</v>
      </c>
    </row>
    <row r="4269" spans="1:6" x14ac:dyDescent="0.25">
      <c r="A4269">
        <v>22777</v>
      </c>
      <c r="B4269">
        <v>51</v>
      </c>
      <c r="C4269">
        <v>32.32</v>
      </c>
      <c r="D4269">
        <v>4</v>
      </c>
      <c r="E4269">
        <v>0</v>
      </c>
      <c r="F4269" s="5">
        <f>DetailTicketJuilletAout2021[[#This Row],[Qte]]*(DetailTicketJuilletAout2021[[#This Row],[PrixUnit]]*(1-DetailTicketJuilletAout2021[[#This Row],[Remise%]]))</f>
        <v>129.28</v>
      </c>
    </row>
    <row r="4270" spans="1:6" x14ac:dyDescent="0.25">
      <c r="A4270">
        <v>22778</v>
      </c>
      <c r="B4270">
        <v>30</v>
      </c>
      <c r="C4270">
        <v>19.670000000000002</v>
      </c>
      <c r="D4270">
        <v>4</v>
      </c>
      <c r="E4270">
        <v>0</v>
      </c>
      <c r="F4270" s="5">
        <f>DetailTicketJuilletAout2021[[#This Row],[Qte]]*(DetailTicketJuilletAout2021[[#This Row],[PrixUnit]]*(1-DetailTicketJuilletAout2021[[#This Row],[Remise%]]))</f>
        <v>78.680000000000007</v>
      </c>
    </row>
    <row r="4271" spans="1:6" x14ac:dyDescent="0.25">
      <c r="A4271">
        <v>22778</v>
      </c>
      <c r="B4271">
        <v>40</v>
      </c>
      <c r="C4271">
        <v>14.03</v>
      </c>
      <c r="D4271">
        <v>4</v>
      </c>
      <c r="E4271">
        <v>0.2</v>
      </c>
      <c r="F4271" s="5">
        <f>DetailTicketJuilletAout2021[[#This Row],[Qte]]*(DetailTicketJuilletAout2021[[#This Row],[PrixUnit]]*(1-DetailTicketJuilletAout2021[[#This Row],[Remise%]]))</f>
        <v>44.896000000000001</v>
      </c>
    </row>
    <row r="4272" spans="1:6" x14ac:dyDescent="0.25">
      <c r="A4272">
        <v>22778</v>
      </c>
      <c r="B4272">
        <v>54</v>
      </c>
      <c r="C4272">
        <v>5.64</v>
      </c>
      <c r="D4272">
        <v>4</v>
      </c>
      <c r="E4272">
        <v>0.2</v>
      </c>
      <c r="F4272" s="5">
        <f>DetailTicketJuilletAout2021[[#This Row],[Qte]]*(DetailTicketJuilletAout2021[[#This Row],[PrixUnit]]*(1-DetailTicketJuilletAout2021[[#This Row],[Remise%]]))</f>
        <v>18.047999999999998</v>
      </c>
    </row>
    <row r="4273" spans="1:6" x14ac:dyDescent="0.25">
      <c r="A4273">
        <v>22779</v>
      </c>
      <c r="B4273">
        <v>11</v>
      </c>
      <c r="C4273">
        <v>16.010000000000002</v>
      </c>
      <c r="D4273">
        <v>3</v>
      </c>
      <c r="E4273">
        <v>0.15</v>
      </c>
      <c r="F4273" s="5">
        <f>DetailTicketJuilletAout2021[[#This Row],[Qte]]*(DetailTicketJuilletAout2021[[#This Row],[PrixUnit]]*(1-DetailTicketJuilletAout2021[[#This Row],[Remise%]]))</f>
        <v>40.825500000000005</v>
      </c>
    </row>
    <row r="4274" spans="1:6" x14ac:dyDescent="0.25">
      <c r="A4274">
        <v>22779</v>
      </c>
      <c r="B4274">
        <v>18</v>
      </c>
      <c r="C4274">
        <v>47.56</v>
      </c>
      <c r="D4274">
        <v>4</v>
      </c>
      <c r="E4274">
        <v>0.15</v>
      </c>
      <c r="F4274" s="5">
        <f>DetailTicketJuilletAout2021[[#This Row],[Qte]]*(DetailTicketJuilletAout2021[[#This Row],[PrixUnit]]*(1-DetailTicketJuilletAout2021[[#This Row],[Remise%]]))</f>
        <v>161.70400000000001</v>
      </c>
    </row>
    <row r="4275" spans="1:6" x14ac:dyDescent="0.25">
      <c r="A4275">
        <v>22779</v>
      </c>
      <c r="B4275">
        <v>76</v>
      </c>
      <c r="C4275">
        <v>13.72</v>
      </c>
      <c r="D4275">
        <v>4</v>
      </c>
      <c r="E4275">
        <v>0</v>
      </c>
      <c r="F4275" s="5">
        <f>DetailTicketJuilletAout2021[[#This Row],[Qte]]*(DetailTicketJuilletAout2021[[#This Row],[PrixUnit]]*(1-DetailTicketJuilletAout2021[[#This Row],[Remise%]]))</f>
        <v>54.88</v>
      </c>
    </row>
    <row r="4276" spans="1:6" x14ac:dyDescent="0.25">
      <c r="A4276">
        <v>22780</v>
      </c>
      <c r="B4276">
        <v>1</v>
      </c>
      <c r="C4276">
        <v>13.72</v>
      </c>
      <c r="D4276">
        <v>3</v>
      </c>
      <c r="E4276">
        <v>0</v>
      </c>
      <c r="F4276" s="5">
        <f>DetailTicketJuilletAout2021[[#This Row],[Qte]]*(DetailTicketJuilletAout2021[[#This Row],[PrixUnit]]*(1-DetailTicketJuilletAout2021[[#This Row],[Remise%]]))</f>
        <v>41.160000000000004</v>
      </c>
    </row>
    <row r="4277" spans="1:6" x14ac:dyDescent="0.25">
      <c r="A4277">
        <v>22781</v>
      </c>
      <c r="B4277">
        <v>29</v>
      </c>
      <c r="C4277">
        <v>94.37</v>
      </c>
      <c r="D4277">
        <v>3</v>
      </c>
      <c r="E4277">
        <v>0</v>
      </c>
      <c r="F4277" s="5">
        <f>DetailTicketJuilletAout2021[[#This Row],[Qte]]*(DetailTicketJuilletAout2021[[#This Row],[PrixUnit]]*(1-DetailTicketJuilletAout2021[[#This Row],[Remise%]]))</f>
        <v>283.11</v>
      </c>
    </row>
    <row r="4278" spans="1:6" x14ac:dyDescent="0.25">
      <c r="A4278">
        <v>22781</v>
      </c>
      <c r="B4278">
        <v>65</v>
      </c>
      <c r="C4278">
        <v>16.010000000000002</v>
      </c>
      <c r="D4278">
        <v>4</v>
      </c>
      <c r="E4278">
        <v>0</v>
      </c>
      <c r="F4278" s="5">
        <f>DetailTicketJuilletAout2021[[#This Row],[Qte]]*(DetailTicketJuilletAout2021[[#This Row],[PrixUnit]]*(1-DetailTicketJuilletAout2021[[#This Row],[Remise%]]))</f>
        <v>64.040000000000006</v>
      </c>
    </row>
    <row r="4279" spans="1:6" x14ac:dyDescent="0.25">
      <c r="A4279">
        <v>22782</v>
      </c>
      <c r="B4279">
        <v>65</v>
      </c>
      <c r="C4279">
        <v>16.010000000000002</v>
      </c>
      <c r="D4279">
        <v>3</v>
      </c>
      <c r="E4279">
        <v>0</v>
      </c>
      <c r="F4279" s="5">
        <f>DetailTicketJuilletAout2021[[#This Row],[Qte]]*(DetailTicketJuilletAout2021[[#This Row],[PrixUnit]]*(1-DetailTicketJuilletAout2021[[#This Row],[Remise%]]))</f>
        <v>48.03</v>
      </c>
    </row>
    <row r="4280" spans="1:6" x14ac:dyDescent="0.25">
      <c r="A4280">
        <v>22782</v>
      </c>
      <c r="B4280">
        <v>75</v>
      </c>
      <c r="C4280">
        <v>5.95</v>
      </c>
      <c r="D4280">
        <v>3</v>
      </c>
      <c r="E4280">
        <v>0</v>
      </c>
      <c r="F4280" s="5">
        <f>DetailTicketJuilletAout2021[[#This Row],[Qte]]*(DetailTicketJuilletAout2021[[#This Row],[PrixUnit]]*(1-DetailTicketJuilletAout2021[[#This Row],[Remise%]]))</f>
        <v>17.850000000000001</v>
      </c>
    </row>
    <row r="4281" spans="1:6" x14ac:dyDescent="0.25">
      <c r="A4281">
        <v>22783</v>
      </c>
      <c r="B4281">
        <v>31</v>
      </c>
      <c r="C4281">
        <v>9.4499999999999993</v>
      </c>
      <c r="D4281">
        <v>4</v>
      </c>
      <c r="E4281">
        <v>0.25</v>
      </c>
      <c r="F4281" s="5">
        <f>DetailTicketJuilletAout2021[[#This Row],[Qte]]*(DetailTicketJuilletAout2021[[#This Row],[PrixUnit]]*(1-DetailTicketJuilletAout2021[[#This Row],[Remise%]]))</f>
        <v>28.349999999999998</v>
      </c>
    </row>
    <row r="4282" spans="1:6" x14ac:dyDescent="0.25">
      <c r="A4282">
        <v>22783</v>
      </c>
      <c r="B4282">
        <v>66</v>
      </c>
      <c r="C4282">
        <v>12.96</v>
      </c>
      <c r="D4282">
        <v>4</v>
      </c>
      <c r="E4282">
        <v>0</v>
      </c>
      <c r="F4282" s="5">
        <f>DetailTicketJuilletAout2021[[#This Row],[Qte]]*(DetailTicketJuilletAout2021[[#This Row],[PrixUnit]]*(1-DetailTicketJuilletAout2021[[#This Row],[Remise%]]))</f>
        <v>51.84</v>
      </c>
    </row>
    <row r="4283" spans="1:6" x14ac:dyDescent="0.25">
      <c r="A4283">
        <v>22784</v>
      </c>
      <c r="B4283">
        <v>20</v>
      </c>
      <c r="C4283">
        <v>61.74</v>
      </c>
      <c r="D4283">
        <v>3</v>
      </c>
      <c r="E4283">
        <v>0.05</v>
      </c>
      <c r="F4283" s="5">
        <f>DetailTicketJuilletAout2021[[#This Row],[Qte]]*(DetailTicketJuilletAout2021[[#This Row],[PrixUnit]]*(1-DetailTicketJuilletAout2021[[#This Row],[Remise%]]))</f>
        <v>175.959</v>
      </c>
    </row>
    <row r="4284" spans="1:6" x14ac:dyDescent="0.25">
      <c r="A4284">
        <v>22785</v>
      </c>
      <c r="B4284">
        <v>23</v>
      </c>
      <c r="C4284">
        <v>6.86</v>
      </c>
      <c r="D4284">
        <v>3</v>
      </c>
      <c r="E4284">
        <v>0.2</v>
      </c>
      <c r="F4284" s="5">
        <f>DetailTicketJuilletAout2021[[#This Row],[Qte]]*(DetailTicketJuilletAout2021[[#This Row],[PrixUnit]]*(1-DetailTicketJuilletAout2021[[#This Row],[Remise%]]))</f>
        <v>16.464000000000002</v>
      </c>
    </row>
    <row r="4285" spans="1:6" x14ac:dyDescent="0.25">
      <c r="A4285">
        <v>22785</v>
      </c>
      <c r="B4285">
        <v>61</v>
      </c>
      <c r="C4285">
        <v>21.65</v>
      </c>
      <c r="D4285">
        <v>3</v>
      </c>
      <c r="E4285">
        <v>0.2</v>
      </c>
      <c r="F4285" s="5">
        <f>DetailTicketJuilletAout2021[[#This Row],[Qte]]*(DetailTicketJuilletAout2021[[#This Row],[PrixUnit]]*(1-DetailTicketJuilletAout2021[[#This Row],[Remise%]]))</f>
        <v>51.96</v>
      </c>
    </row>
    <row r="4286" spans="1:6" x14ac:dyDescent="0.25">
      <c r="A4286">
        <v>22785</v>
      </c>
      <c r="B4286">
        <v>70</v>
      </c>
      <c r="C4286">
        <v>11.43</v>
      </c>
      <c r="D4286">
        <v>4</v>
      </c>
      <c r="E4286">
        <v>0.2</v>
      </c>
      <c r="F4286" s="5">
        <f>DetailTicketJuilletAout2021[[#This Row],[Qte]]*(DetailTicketJuilletAout2021[[#This Row],[PrixUnit]]*(1-DetailTicketJuilletAout2021[[#This Row],[Remise%]]))</f>
        <v>36.576000000000001</v>
      </c>
    </row>
    <row r="4287" spans="1:6" x14ac:dyDescent="0.25">
      <c r="A4287">
        <v>22786</v>
      </c>
      <c r="B4287">
        <v>50</v>
      </c>
      <c r="C4287">
        <v>12.35</v>
      </c>
      <c r="D4287">
        <v>4</v>
      </c>
      <c r="E4287">
        <v>0</v>
      </c>
      <c r="F4287" s="5">
        <f>DetailTicketJuilletAout2021[[#This Row],[Qte]]*(DetailTicketJuilletAout2021[[#This Row],[PrixUnit]]*(1-DetailTicketJuilletAout2021[[#This Row],[Remise%]]))</f>
        <v>49.4</v>
      </c>
    </row>
    <row r="4288" spans="1:6" x14ac:dyDescent="0.25">
      <c r="A4288">
        <v>22786</v>
      </c>
      <c r="B4288">
        <v>51</v>
      </c>
      <c r="C4288">
        <v>40.4</v>
      </c>
      <c r="D4288">
        <v>3</v>
      </c>
      <c r="E4288">
        <v>0</v>
      </c>
      <c r="F4288" s="5">
        <f>DetailTicketJuilletAout2021[[#This Row],[Qte]]*(DetailTicketJuilletAout2021[[#This Row],[PrixUnit]]*(1-DetailTicketJuilletAout2021[[#This Row],[Remise%]]))</f>
        <v>121.19999999999999</v>
      </c>
    </row>
    <row r="4289" spans="1:6" x14ac:dyDescent="0.25">
      <c r="A4289">
        <v>22786</v>
      </c>
      <c r="B4289">
        <v>55</v>
      </c>
      <c r="C4289">
        <v>18.29</v>
      </c>
      <c r="D4289">
        <v>4</v>
      </c>
      <c r="E4289">
        <v>0</v>
      </c>
      <c r="F4289" s="5">
        <f>DetailTicketJuilletAout2021[[#This Row],[Qte]]*(DetailTicketJuilletAout2021[[#This Row],[PrixUnit]]*(1-DetailTicketJuilletAout2021[[#This Row],[Remise%]]))</f>
        <v>73.16</v>
      </c>
    </row>
    <row r="4290" spans="1:6" x14ac:dyDescent="0.25">
      <c r="A4290">
        <v>22787</v>
      </c>
      <c r="B4290">
        <v>12</v>
      </c>
      <c r="C4290">
        <v>28.97</v>
      </c>
      <c r="D4290">
        <v>3</v>
      </c>
      <c r="E4290">
        <v>0</v>
      </c>
      <c r="F4290" s="5">
        <f>DetailTicketJuilletAout2021[[#This Row],[Qte]]*(DetailTicketJuilletAout2021[[#This Row],[PrixUnit]]*(1-DetailTicketJuilletAout2021[[#This Row],[Remise%]]))</f>
        <v>86.91</v>
      </c>
    </row>
    <row r="4291" spans="1:6" x14ac:dyDescent="0.25">
      <c r="A4291">
        <v>22787</v>
      </c>
      <c r="B4291">
        <v>18</v>
      </c>
      <c r="C4291">
        <v>47.56</v>
      </c>
      <c r="D4291">
        <v>4</v>
      </c>
      <c r="E4291">
        <v>0</v>
      </c>
      <c r="F4291" s="5">
        <f>DetailTicketJuilletAout2021[[#This Row],[Qte]]*(DetailTicketJuilletAout2021[[#This Row],[PrixUnit]]*(1-DetailTicketJuilletAout2021[[#This Row],[Remise%]]))</f>
        <v>190.24</v>
      </c>
    </row>
    <row r="4292" spans="1:6" x14ac:dyDescent="0.25">
      <c r="A4292">
        <v>22787</v>
      </c>
      <c r="B4292">
        <v>56</v>
      </c>
      <c r="C4292">
        <v>28.97</v>
      </c>
      <c r="D4292">
        <v>4</v>
      </c>
      <c r="E4292">
        <v>0</v>
      </c>
      <c r="F4292" s="5">
        <f>DetailTicketJuilletAout2021[[#This Row],[Qte]]*(DetailTicketJuilletAout2021[[#This Row],[PrixUnit]]*(1-DetailTicketJuilletAout2021[[#This Row],[Remise%]]))</f>
        <v>115.88</v>
      </c>
    </row>
    <row r="4293" spans="1:6" x14ac:dyDescent="0.25">
      <c r="A4293">
        <v>22788</v>
      </c>
      <c r="B4293">
        <v>50</v>
      </c>
      <c r="C4293">
        <v>9.91</v>
      </c>
      <c r="D4293">
        <v>4</v>
      </c>
      <c r="E4293">
        <v>0.1</v>
      </c>
      <c r="F4293" s="5">
        <f>DetailTicketJuilletAout2021[[#This Row],[Qte]]*(DetailTicketJuilletAout2021[[#This Row],[PrixUnit]]*(1-DetailTicketJuilletAout2021[[#This Row],[Remise%]]))</f>
        <v>35.676000000000002</v>
      </c>
    </row>
    <row r="4294" spans="1:6" x14ac:dyDescent="0.25">
      <c r="A4294">
        <v>22788</v>
      </c>
      <c r="B4294">
        <v>69</v>
      </c>
      <c r="C4294">
        <v>21.95</v>
      </c>
      <c r="D4294">
        <v>4</v>
      </c>
      <c r="E4294">
        <v>0.1</v>
      </c>
      <c r="F4294" s="5">
        <f>DetailTicketJuilletAout2021[[#This Row],[Qte]]*(DetailTicketJuilletAout2021[[#This Row],[PrixUnit]]*(1-DetailTicketJuilletAout2021[[#This Row],[Remise%]]))</f>
        <v>79.02</v>
      </c>
    </row>
    <row r="4295" spans="1:6" x14ac:dyDescent="0.25">
      <c r="A4295">
        <v>22789</v>
      </c>
      <c r="B4295">
        <v>2</v>
      </c>
      <c r="C4295">
        <v>11.59</v>
      </c>
      <c r="D4295">
        <v>3</v>
      </c>
      <c r="E4295">
        <v>0.15</v>
      </c>
      <c r="F4295" s="5">
        <f>DetailTicketJuilletAout2021[[#This Row],[Qte]]*(DetailTicketJuilletAout2021[[#This Row],[PrixUnit]]*(1-DetailTicketJuilletAout2021[[#This Row],[Remise%]]))</f>
        <v>29.554499999999997</v>
      </c>
    </row>
    <row r="4296" spans="1:6" x14ac:dyDescent="0.25">
      <c r="A4296">
        <v>22789</v>
      </c>
      <c r="B4296">
        <v>16</v>
      </c>
      <c r="C4296">
        <v>10.67</v>
      </c>
      <c r="D4296">
        <v>3</v>
      </c>
      <c r="E4296">
        <v>0.15</v>
      </c>
      <c r="F4296" s="5">
        <f>DetailTicketJuilletAout2021[[#This Row],[Qte]]*(DetailTicketJuilletAout2021[[#This Row],[PrixUnit]]*(1-DetailTicketJuilletAout2021[[#This Row],[Remise%]]))</f>
        <v>27.208500000000001</v>
      </c>
    </row>
    <row r="4297" spans="1:6" x14ac:dyDescent="0.25">
      <c r="A4297">
        <v>22789</v>
      </c>
      <c r="B4297">
        <v>29</v>
      </c>
      <c r="C4297">
        <v>75.459999999999994</v>
      </c>
      <c r="D4297">
        <v>3</v>
      </c>
      <c r="E4297">
        <v>0.15</v>
      </c>
      <c r="F4297" s="5">
        <f>DetailTicketJuilletAout2021[[#This Row],[Qte]]*(DetailTicketJuilletAout2021[[#This Row],[PrixUnit]]*(1-DetailTicketJuilletAout2021[[#This Row],[Remise%]]))</f>
        <v>192.42299999999997</v>
      </c>
    </row>
    <row r="4298" spans="1:6" x14ac:dyDescent="0.25">
      <c r="A4298">
        <v>22789</v>
      </c>
      <c r="B4298">
        <v>61</v>
      </c>
      <c r="C4298">
        <v>17.38</v>
      </c>
      <c r="D4298">
        <v>4</v>
      </c>
      <c r="E4298">
        <v>0.15</v>
      </c>
      <c r="F4298" s="5">
        <f>DetailTicketJuilletAout2021[[#This Row],[Qte]]*(DetailTicketJuilletAout2021[[#This Row],[PrixUnit]]*(1-DetailTicketJuilletAout2021[[#This Row],[Remise%]]))</f>
        <v>59.091999999999992</v>
      </c>
    </row>
    <row r="4299" spans="1:6" x14ac:dyDescent="0.25">
      <c r="A4299">
        <v>22790</v>
      </c>
      <c r="B4299">
        <v>14</v>
      </c>
      <c r="C4299">
        <v>14.18</v>
      </c>
      <c r="D4299">
        <v>4</v>
      </c>
      <c r="E4299">
        <v>0</v>
      </c>
      <c r="F4299" s="5">
        <f>DetailTicketJuilletAout2021[[#This Row],[Qte]]*(DetailTicketJuilletAout2021[[#This Row],[PrixUnit]]*(1-DetailTicketJuilletAout2021[[#This Row],[Remise%]]))</f>
        <v>56.72</v>
      </c>
    </row>
    <row r="4300" spans="1:6" x14ac:dyDescent="0.25">
      <c r="A4300">
        <v>22790</v>
      </c>
      <c r="B4300">
        <v>28</v>
      </c>
      <c r="C4300">
        <v>27.75</v>
      </c>
      <c r="D4300">
        <v>4</v>
      </c>
      <c r="E4300">
        <v>0</v>
      </c>
      <c r="F4300" s="5">
        <f>DetailTicketJuilletAout2021[[#This Row],[Qte]]*(DetailTicketJuilletAout2021[[#This Row],[PrixUnit]]*(1-DetailTicketJuilletAout2021[[#This Row],[Remise%]]))</f>
        <v>111</v>
      </c>
    </row>
    <row r="4301" spans="1:6" x14ac:dyDescent="0.25">
      <c r="A4301">
        <v>22790</v>
      </c>
      <c r="B4301">
        <v>40</v>
      </c>
      <c r="C4301">
        <v>11.28</v>
      </c>
      <c r="D4301">
        <v>3</v>
      </c>
      <c r="E4301">
        <v>0</v>
      </c>
      <c r="F4301" s="5">
        <f>DetailTicketJuilletAout2021[[#This Row],[Qte]]*(DetailTicketJuilletAout2021[[#This Row],[PrixUnit]]*(1-DetailTicketJuilletAout2021[[#This Row],[Remise%]]))</f>
        <v>33.839999999999996</v>
      </c>
    </row>
    <row r="4302" spans="1:6" x14ac:dyDescent="0.25">
      <c r="A4302">
        <v>22790</v>
      </c>
      <c r="B4302">
        <v>75</v>
      </c>
      <c r="C4302">
        <v>4.7300000000000004</v>
      </c>
      <c r="D4302">
        <v>4</v>
      </c>
      <c r="E4302">
        <v>0</v>
      </c>
      <c r="F4302" s="5">
        <f>DetailTicketJuilletAout2021[[#This Row],[Qte]]*(DetailTicketJuilletAout2021[[#This Row],[PrixUnit]]*(1-DetailTicketJuilletAout2021[[#This Row],[Remise%]]))</f>
        <v>18.920000000000002</v>
      </c>
    </row>
    <row r="4303" spans="1:6" x14ac:dyDescent="0.25">
      <c r="A4303">
        <v>22791</v>
      </c>
      <c r="B4303">
        <v>2</v>
      </c>
      <c r="C4303">
        <v>14.48</v>
      </c>
      <c r="D4303">
        <v>1</v>
      </c>
      <c r="E4303">
        <v>0</v>
      </c>
      <c r="F4303" s="5">
        <f>DetailTicketJuilletAout2021[[#This Row],[Qte]]*(DetailTicketJuilletAout2021[[#This Row],[PrixUnit]]*(1-DetailTicketJuilletAout2021[[#This Row],[Remise%]]))</f>
        <v>14.48</v>
      </c>
    </row>
    <row r="4304" spans="1:6" x14ac:dyDescent="0.25">
      <c r="A4304">
        <v>22791</v>
      </c>
      <c r="B4304">
        <v>10</v>
      </c>
      <c r="C4304">
        <v>23.63</v>
      </c>
      <c r="D4304">
        <v>4</v>
      </c>
      <c r="E4304">
        <v>0</v>
      </c>
      <c r="F4304" s="5">
        <f>DetailTicketJuilletAout2021[[#This Row],[Qte]]*(DetailTicketJuilletAout2021[[#This Row],[PrixUnit]]*(1-DetailTicketJuilletAout2021[[#This Row],[Remise%]]))</f>
        <v>94.52</v>
      </c>
    </row>
    <row r="4305" spans="1:6" x14ac:dyDescent="0.25">
      <c r="A4305">
        <v>22791</v>
      </c>
      <c r="B4305">
        <v>44</v>
      </c>
      <c r="C4305">
        <v>14.83</v>
      </c>
      <c r="D4305">
        <v>4</v>
      </c>
      <c r="E4305">
        <v>0</v>
      </c>
      <c r="F4305" s="5">
        <f>DetailTicketJuilletAout2021[[#This Row],[Qte]]*(DetailTicketJuilletAout2021[[#This Row],[PrixUnit]]*(1-DetailTicketJuilletAout2021[[#This Row],[Remise%]]))</f>
        <v>59.32</v>
      </c>
    </row>
    <row r="4306" spans="1:6" x14ac:dyDescent="0.25">
      <c r="A4306">
        <v>22791</v>
      </c>
      <c r="B4306">
        <v>47</v>
      </c>
      <c r="C4306">
        <v>7.24</v>
      </c>
      <c r="D4306">
        <v>1</v>
      </c>
      <c r="E4306">
        <v>0</v>
      </c>
      <c r="F4306" s="5">
        <f>DetailTicketJuilletAout2021[[#This Row],[Qte]]*(DetailTicketJuilletAout2021[[#This Row],[PrixUnit]]*(1-DetailTicketJuilletAout2021[[#This Row],[Remise%]]))</f>
        <v>7.24</v>
      </c>
    </row>
    <row r="4307" spans="1:6" x14ac:dyDescent="0.25">
      <c r="A4307">
        <v>22791</v>
      </c>
      <c r="B4307">
        <v>70</v>
      </c>
      <c r="C4307">
        <v>11.43</v>
      </c>
      <c r="D4307">
        <v>1</v>
      </c>
      <c r="E4307">
        <v>0</v>
      </c>
      <c r="F4307" s="5">
        <f>DetailTicketJuilletAout2021[[#This Row],[Qte]]*(DetailTicketJuilletAout2021[[#This Row],[PrixUnit]]*(1-DetailTicketJuilletAout2021[[#This Row],[Remise%]]))</f>
        <v>11.43</v>
      </c>
    </row>
    <row r="4308" spans="1:6" x14ac:dyDescent="0.25">
      <c r="A4308">
        <v>22791</v>
      </c>
      <c r="B4308">
        <v>78</v>
      </c>
      <c r="C4308">
        <v>16.77</v>
      </c>
      <c r="D4308">
        <v>3</v>
      </c>
      <c r="E4308">
        <v>0</v>
      </c>
      <c r="F4308" s="5">
        <f>DetailTicketJuilletAout2021[[#This Row],[Qte]]*(DetailTicketJuilletAout2021[[#This Row],[PrixUnit]]*(1-DetailTicketJuilletAout2021[[#This Row],[Remise%]]))</f>
        <v>50.31</v>
      </c>
    </row>
    <row r="4309" spans="1:6" x14ac:dyDescent="0.25">
      <c r="A4309">
        <v>22791</v>
      </c>
      <c r="B4309">
        <v>598</v>
      </c>
      <c r="C4309">
        <v>7.24</v>
      </c>
      <c r="D4309">
        <v>1</v>
      </c>
      <c r="E4309">
        <v>0</v>
      </c>
      <c r="F4309" s="5">
        <f>DetailTicketJuilletAout2021[[#This Row],[Qte]]*(DetailTicketJuilletAout2021[[#This Row],[PrixUnit]]*(1-DetailTicketJuilletAout2021[[#This Row],[Remise%]]))</f>
        <v>7.24</v>
      </c>
    </row>
    <row r="4310" spans="1:6" x14ac:dyDescent="0.25">
      <c r="A4310">
        <v>22792</v>
      </c>
      <c r="B4310">
        <v>55</v>
      </c>
      <c r="C4310">
        <v>18.29</v>
      </c>
      <c r="D4310">
        <v>4</v>
      </c>
      <c r="E4310">
        <v>0.05</v>
      </c>
      <c r="F4310" s="5">
        <f>DetailTicketJuilletAout2021[[#This Row],[Qte]]*(DetailTicketJuilletAout2021[[#This Row],[PrixUnit]]*(1-DetailTicketJuilletAout2021[[#This Row],[Remise%]]))</f>
        <v>69.501999999999995</v>
      </c>
    </row>
    <row r="4311" spans="1:6" x14ac:dyDescent="0.25">
      <c r="A4311">
        <v>22792</v>
      </c>
      <c r="B4311">
        <v>76</v>
      </c>
      <c r="C4311">
        <v>13.72</v>
      </c>
      <c r="D4311">
        <v>3</v>
      </c>
      <c r="E4311">
        <v>0</v>
      </c>
      <c r="F4311" s="5">
        <f>DetailTicketJuilletAout2021[[#This Row],[Qte]]*(DetailTicketJuilletAout2021[[#This Row],[PrixUnit]]*(1-DetailTicketJuilletAout2021[[#This Row],[Remise%]]))</f>
        <v>41.160000000000004</v>
      </c>
    </row>
    <row r="4312" spans="1:6" x14ac:dyDescent="0.25">
      <c r="A4312">
        <v>22793</v>
      </c>
      <c r="B4312">
        <v>16</v>
      </c>
      <c r="C4312">
        <v>13.26</v>
      </c>
      <c r="D4312">
        <v>4</v>
      </c>
      <c r="E4312">
        <v>0</v>
      </c>
      <c r="F4312" s="5">
        <f>DetailTicketJuilletAout2021[[#This Row],[Qte]]*(DetailTicketJuilletAout2021[[#This Row],[PrixUnit]]*(1-DetailTicketJuilletAout2021[[#This Row],[Remise%]]))</f>
        <v>53.04</v>
      </c>
    </row>
    <row r="4313" spans="1:6" x14ac:dyDescent="0.25">
      <c r="A4313">
        <v>22794</v>
      </c>
      <c r="B4313">
        <v>31</v>
      </c>
      <c r="C4313">
        <v>9.4499999999999993</v>
      </c>
      <c r="D4313">
        <v>3</v>
      </c>
      <c r="E4313">
        <v>0</v>
      </c>
      <c r="F4313" s="5">
        <f>DetailTicketJuilletAout2021[[#This Row],[Qte]]*(DetailTicketJuilletAout2021[[#This Row],[PrixUnit]]*(1-DetailTicketJuilletAout2021[[#This Row],[Remise%]]))</f>
        <v>28.349999999999998</v>
      </c>
    </row>
    <row r="4314" spans="1:6" x14ac:dyDescent="0.25">
      <c r="A4314">
        <v>22794</v>
      </c>
      <c r="B4314">
        <v>57</v>
      </c>
      <c r="C4314">
        <v>14.94</v>
      </c>
      <c r="D4314">
        <v>4</v>
      </c>
      <c r="E4314">
        <v>0</v>
      </c>
      <c r="F4314" s="5">
        <f>DetailTicketJuilletAout2021[[#This Row],[Qte]]*(DetailTicketJuilletAout2021[[#This Row],[PrixUnit]]*(1-DetailTicketJuilletAout2021[[#This Row],[Remise%]]))</f>
        <v>59.76</v>
      </c>
    </row>
    <row r="4315" spans="1:6" x14ac:dyDescent="0.25">
      <c r="A4315">
        <v>22795</v>
      </c>
      <c r="B4315">
        <v>42</v>
      </c>
      <c r="C4315">
        <v>10.67</v>
      </c>
      <c r="D4315">
        <v>3</v>
      </c>
      <c r="E4315">
        <v>0</v>
      </c>
      <c r="F4315" s="5">
        <f>DetailTicketJuilletAout2021[[#This Row],[Qte]]*(DetailTicketJuilletAout2021[[#This Row],[PrixUnit]]*(1-DetailTicketJuilletAout2021[[#This Row],[Remise%]]))</f>
        <v>32.01</v>
      </c>
    </row>
    <row r="4316" spans="1:6" x14ac:dyDescent="0.25">
      <c r="A4316">
        <v>22795</v>
      </c>
      <c r="B4316">
        <v>49</v>
      </c>
      <c r="C4316">
        <v>15.24</v>
      </c>
      <c r="D4316">
        <v>3</v>
      </c>
      <c r="E4316">
        <v>0.15</v>
      </c>
      <c r="F4316" s="5">
        <f>DetailTicketJuilletAout2021[[#This Row],[Qte]]*(DetailTicketJuilletAout2021[[#This Row],[PrixUnit]]*(1-DetailTicketJuilletAout2021[[#This Row],[Remise%]]))</f>
        <v>38.862000000000002</v>
      </c>
    </row>
    <row r="4317" spans="1:6" x14ac:dyDescent="0.25">
      <c r="A4317">
        <v>22795</v>
      </c>
      <c r="B4317">
        <v>54</v>
      </c>
      <c r="C4317">
        <v>5.64</v>
      </c>
      <c r="D4317">
        <v>3</v>
      </c>
      <c r="E4317">
        <v>0.15</v>
      </c>
      <c r="F4317" s="5">
        <f>DetailTicketJuilletAout2021[[#This Row],[Qte]]*(DetailTicketJuilletAout2021[[#This Row],[PrixUnit]]*(1-DetailTicketJuilletAout2021[[#This Row],[Remise%]]))</f>
        <v>14.381999999999998</v>
      </c>
    </row>
    <row r="4318" spans="1:6" x14ac:dyDescent="0.25">
      <c r="A4318">
        <v>22796</v>
      </c>
      <c r="B4318">
        <v>10</v>
      </c>
      <c r="C4318">
        <v>23.63</v>
      </c>
      <c r="D4318">
        <v>3</v>
      </c>
      <c r="E4318">
        <v>0.15</v>
      </c>
      <c r="F4318" s="5">
        <f>DetailTicketJuilletAout2021[[#This Row],[Qte]]*(DetailTicketJuilletAout2021[[#This Row],[PrixUnit]]*(1-DetailTicketJuilletAout2021[[#This Row],[Remise%]]))</f>
        <v>60.256500000000003</v>
      </c>
    </row>
    <row r="4319" spans="1:6" x14ac:dyDescent="0.25">
      <c r="A4319">
        <v>22797</v>
      </c>
      <c r="B4319">
        <v>19</v>
      </c>
      <c r="C4319">
        <v>7.01</v>
      </c>
      <c r="D4319">
        <v>3</v>
      </c>
      <c r="E4319">
        <v>0</v>
      </c>
      <c r="F4319" s="5">
        <f>DetailTicketJuilletAout2021[[#This Row],[Qte]]*(DetailTicketJuilletAout2021[[#This Row],[PrixUnit]]*(1-DetailTicketJuilletAout2021[[#This Row],[Remise%]]))</f>
        <v>21.03</v>
      </c>
    </row>
    <row r="4320" spans="1:6" x14ac:dyDescent="0.25">
      <c r="A4320">
        <v>22797</v>
      </c>
      <c r="B4320">
        <v>69</v>
      </c>
      <c r="C4320">
        <v>27.44</v>
      </c>
      <c r="D4320">
        <v>3</v>
      </c>
      <c r="E4320">
        <v>0</v>
      </c>
      <c r="F4320" s="5">
        <f>DetailTicketJuilletAout2021[[#This Row],[Qte]]*(DetailTicketJuilletAout2021[[#This Row],[PrixUnit]]*(1-DetailTicketJuilletAout2021[[#This Row],[Remise%]]))</f>
        <v>82.320000000000007</v>
      </c>
    </row>
    <row r="4321" spans="1:6" x14ac:dyDescent="0.25">
      <c r="A4321">
        <v>22798</v>
      </c>
      <c r="B4321">
        <v>2</v>
      </c>
      <c r="C4321">
        <v>14.48</v>
      </c>
      <c r="D4321">
        <v>1</v>
      </c>
      <c r="E4321">
        <v>0</v>
      </c>
      <c r="F4321" s="5">
        <f>DetailTicketJuilletAout2021[[#This Row],[Qte]]*(DetailTicketJuilletAout2021[[#This Row],[PrixUnit]]*(1-DetailTicketJuilletAout2021[[#This Row],[Remise%]]))</f>
        <v>14.48</v>
      </c>
    </row>
    <row r="4322" spans="1:6" x14ac:dyDescent="0.25">
      <c r="A4322">
        <v>22798</v>
      </c>
      <c r="B4322">
        <v>24</v>
      </c>
      <c r="C4322">
        <v>2.74</v>
      </c>
      <c r="D4322">
        <v>4</v>
      </c>
      <c r="E4322">
        <v>0</v>
      </c>
      <c r="F4322" s="5">
        <f>DetailTicketJuilletAout2021[[#This Row],[Qte]]*(DetailTicketJuilletAout2021[[#This Row],[PrixUnit]]*(1-DetailTicketJuilletAout2021[[#This Row],[Remise%]]))</f>
        <v>10.96</v>
      </c>
    </row>
    <row r="4323" spans="1:6" x14ac:dyDescent="0.25">
      <c r="A4323">
        <v>22798</v>
      </c>
      <c r="B4323">
        <v>44</v>
      </c>
      <c r="C4323">
        <v>14.83</v>
      </c>
      <c r="D4323">
        <v>4</v>
      </c>
      <c r="E4323">
        <v>0</v>
      </c>
      <c r="F4323" s="5">
        <f>DetailTicketJuilletAout2021[[#This Row],[Qte]]*(DetailTicketJuilletAout2021[[#This Row],[PrixUnit]]*(1-DetailTicketJuilletAout2021[[#This Row],[Remise%]]))</f>
        <v>59.32</v>
      </c>
    </row>
    <row r="4324" spans="1:6" x14ac:dyDescent="0.25">
      <c r="A4324">
        <v>22798</v>
      </c>
      <c r="B4324">
        <v>55</v>
      </c>
      <c r="C4324">
        <v>14.64</v>
      </c>
      <c r="D4324">
        <v>3</v>
      </c>
      <c r="E4324">
        <v>0</v>
      </c>
      <c r="F4324" s="5">
        <f>DetailTicketJuilletAout2021[[#This Row],[Qte]]*(DetailTicketJuilletAout2021[[#This Row],[PrixUnit]]*(1-DetailTicketJuilletAout2021[[#This Row],[Remise%]]))</f>
        <v>43.92</v>
      </c>
    </row>
    <row r="4325" spans="1:6" x14ac:dyDescent="0.25">
      <c r="A4325">
        <v>22798</v>
      </c>
      <c r="B4325">
        <v>75</v>
      </c>
      <c r="C4325">
        <v>4.7300000000000004</v>
      </c>
      <c r="D4325">
        <v>3</v>
      </c>
      <c r="E4325">
        <v>0</v>
      </c>
      <c r="F4325" s="5">
        <f>DetailTicketJuilletAout2021[[#This Row],[Qte]]*(DetailTicketJuilletAout2021[[#This Row],[PrixUnit]]*(1-DetailTicketJuilletAout2021[[#This Row],[Remise%]]))</f>
        <v>14.190000000000001</v>
      </c>
    </row>
    <row r="4326" spans="1:6" x14ac:dyDescent="0.25">
      <c r="A4326">
        <v>22798</v>
      </c>
      <c r="B4326">
        <v>77</v>
      </c>
      <c r="C4326">
        <v>7.93</v>
      </c>
      <c r="D4326">
        <v>4</v>
      </c>
      <c r="E4326">
        <v>0</v>
      </c>
      <c r="F4326" s="5">
        <f>DetailTicketJuilletAout2021[[#This Row],[Qte]]*(DetailTicketJuilletAout2021[[#This Row],[PrixUnit]]*(1-DetailTicketJuilletAout2021[[#This Row],[Remise%]]))</f>
        <v>31.72</v>
      </c>
    </row>
    <row r="4327" spans="1:6" x14ac:dyDescent="0.25">
      <c r="A4327">
        <v>22798</v>
      </c>
      <c r="B4327">
        <v>78</v>
      </c>
      <c r="C4327">
        <v>16.77</v>
      </c>
      <c r="D4327">
        <v>3</v>
      </c>
      <c r="E4327">
        <v>0</v>
      </c>
      <c r="F4327" s="5">
        <f>DetailTicketJuilletAout2021[[#This Row],[Qte]]*(DetailTicketJuilletAout2021[[#This Row],[PrixUnit]]*(1-DetailTicketJuilletAout2021[[#This Row],[Remise%]]))</f>
        <v>50.31</v>
      </c>
    </row>
    <row r="4328" spans="1:6" x14ac:dyDescent="0.25">
      <c r="A4328">
        <v>22799</v>
      </c>
      <c r="B4328">
        <v>24</v>
      </c>
      <c r="C4328">
        <v>2.74</v>
      </c>
      <c r="D4328">
        <v>4</v>
      </c>
      <c r="E4328">
        <v>0</v>
      </c>
      <c r="F4328" s="5">
        <f>DetailTicketJuilletAout2021[[#This Row],[Qte]]*(DetailTicketJuilletAout2021[[#This Row],[PrixUnit]]*(1-DetailTicketJuilletAout2021[[#This Row],[Remise%]]))</f>
        <v>10.96</v>
      </c>
    </row>
    <row r="4329" spans="1:6" x14ac:dyDescent="0.25">
      <c r="A4329">
        <v>22799</v>
      </c>
      <c r="B4329">
        <v>54</v>
      </c>
      <c r="C4329">
        <v>4.57</v>
      </c>
      <c r="D4329">
        <v>3</v>
      </c>
      <c r="E4329">
        <v>0.15</v>
      </c>
      <c r="F4329" s="5">
        <f>DetailTicketJuilletAout2021[[#This Row],[Qte]]*(DetailTicketJuilletAout2021[[#This Row],[PrixUnit]]*(1-DetailTicketJuilletAout2021[[#This Row],[Remise%]]))</f>
        <v>11.653500000000001</v>
      </c>
    </row>
    <row r="4330" spans="1:6" x14ac:dyDescent="0.25">
      <c r="A4330">
        <v>22800</v>
      </c>
      <c r="B4330">
        <v>30</v>
      </c>
      <c r="C4330">
        <v>15.85</v>
      </c>
      <c r="D4330">
        <v>4</v>
      </c>
      <c r="E4330">
        <v>0.1</v>
      </c>
      <c r="F4330" s="5">
        <f>DetailTicketJuilletAout2021[[#This Row],[Qte]]*(DetailTicketJuilletAout2021[[#This Row],[PrixUnit]]*(1-DetailTicketJuilletAout2021[[#This Row],[Remise%]]))</f>
        <v>57.06</v>
      </c>
    </row>
    <row r="4331" spans="1:6" x14ac:dyDescent="0.25">
      <c r="A4331">
        <v>22800</v>
      </c>
      <c r="B4331">
        <v>53</v>
      </c>
      <c r="C4331">
        <v>19.97</v>
      </c>
      <c r="D4331">
        <v>3</v>
      </c>
      <c r="E4331">
        <v>0.1</v>
      </c>
      <c r="F4331" s="5">
        <f>DetailTicketJuilletAout2021[[#This Row],[Qte]]*(DetailTicketJuilletAout2021[[#This Row],[PrixUnit]]*(1-DetailTicketJuilletAout2021[[#This Row],[Remise%]]))</f>
        <v>53.918999999999997</v>
      </c>
    </row>
    <row r="4332" spans="1:6" x14ac:dyDescent="0.25">
      <c r="A4332">
        <v>22800</v>
      </c>
      <c r="B4332">
        <v>60</v>
      </c>
      <c r="C4332">
        <v>20.73</v>
      </c>
      <c r="D4332">
        <v>4</v>
      </c>
      <c r="E4332">
        <v>0.1</v>
      </c>
      <c r="F4332" s="5">
        <f>DetailTicketJuilletAout2021[[#This Row],[Qte]]*(DetailTicketJuilletAout2021[[#This Row],[PrixUnit]]*(1-DetailTicketJuilletAout2021[[#This Row],[Remise%]]))</f>
        <v>74.628</v>
      </c>
    </row>
    <row r="4333" spans="1:6" x14ac:dyDescent="0.25">
      <c r="A4333">
        <v>22800</v>
      </c>
      <c r="B4333">
        <v>70</v>
      </c>
      <c r="C4333">
        <v>9.15</v>
      </c>
      <c r="D4333">
        <v>3</v>
      </c>
      <c r="E4333">
        <v>0</v>
      </c>
      <c r="F4333" s="5">
        <f>DetailTicketJuilletAout2021[[#This Row],[Qte]]*(DetailTicketJuilletAout2021[[#This Row],[PrixUnit]]*(1-DetailTicketJuilletAout2021[[#This Row],[Remise%]]))</f>
        <v>27.450000000000003</v>
      </c>
    </row>
    <row r="4334" spans="1:6" x14ac:dyDescent="0.25">
      <c r="A4334">
        <v>22801</v>
      </c>
      <c r="B4334">
        <v>11</v>
      </c>
      <c r="C4334">
        <v>12.81</v>
      </c>
      <c r="D4334">
        <v>3</v>
      </c>
      <c r="E4334">
        <v>0</v>
      </c>
      <c r="F4334" s="5">
        <f>DetailTicketJuilletAout2021[[#This Row],[Qte]]*(DetailTicketJuilletAout2021[[#This Row],[PrixUnit]]*(1-DetailTicketJuilletAout2021[[#This Row],[Remise%]]))</f>
        <v>38.43</v>
      </c>
    </row>
    <row r="4335" spans="1:6" x14ac:dyDescent="0.25">
      <c r="A4335">
        <v>22801</v>
      </c>
      <c r="B4335">
        <v>54</v>
      </c>
      <c r="C4335">
        <v>4.57</v>
      </c>
      <c r="D4335">
        <v>4</v>
      </c>
      <c r="E4335">
        <v>0</v>
      </c>
      <c r="F4335" s="5">
        <f>DetailTicketJuilletAout2021[[#This Row],[Qte]]*(DetailTicketJuilletAout2021[[#This Row],[PrixUnit]]*(1-DetailTicketJuilletAout2021[[#This Row],[Remise%]]))</f>
        <v>18.28</v>
      </c>
    </row>
    <row r="4336" spans="1:6" x14ac:dyDescent="0.25">
      <c r="A4336">
        <v>22801</v>
      </c>
      <c r="B4336">
        <v>66</v>
      </c>
      <c r="C4336">
        <v>10.37</v>
      </c>
      <c r="D4336">
        <v>4</v>
      </c>
      <c r="E4336">
        <v>0</v>
      </c>
      <c r="F4336" s="5">
        <f>DetailTicketJuilletAout2021[[#This Row],[Qte]]*(DetailTicketJuilletAout2021[[#This Row],[PrixUnit]]*(1-DetailTicketJuilletAout2021[[#This Row],[Remise%]]))</f>
        <v>41.48</v>
      </c>
    </row>
    <row r="4337" spans="1:6" x14ac:dyDescent="0.25">
      <c r="A4337">
        <v>22802</v>
      </c>
      <c r="B4337">
        <v>12</v>
      </c>
      <c r="C4337">
        <v>28.97</v>
      </c>
      <c r="D4337">
        <v>4</v>
      </c>
      <c r="E4337">
        <v>0.25</v>
      </c>
      <c r="F4337" s="5">
        <f>DetailTicketJuilletAout2021[[#This Row],[Qte]]*(DetailTicketJuilletAout2021[[#This Row],[PrixUnit]]*(1-DetailTicketJuilletAout2021[[#This Row],[Remise%]]))</f>
        <v>86.91</v>
      </c>
    </row>
    <row r="4338" spans="1:6" x14ac:dyDescent="0.25">
      <c r="A4338">
        <v>22802</v>
      </c>
      <c r="B4338">
        <v>31</v>
      </c>
      <c r="C4338">
        <v>9.4499999999999993</v>
      </c>
      <c r="D4338">
        <v>3</v>
      </c>
      <c r="E4338">
        <v>0</v>
      </c>
      <c r="F4338" s="5">
        <f>DetailTicketJuilletAout2021[[#This Row],[Qte]]*(DetailTicketJuilletAout2021[[#This Row],[PrixUnit]]*(1-DetailTicketJuilletAout2021[[#This Row],[Remise%]]))</f>
        <v>28.349999999999998</v>
      </c>
    </row>
    <row r="4339" spans="1:6" x14ac:dyDescent="0.25">
      <c r="A4339">
        <v>22802</v>
      </c>
      <c r="B4339">
        <v>33</v>
      </c>
      <c r="C4339">
        <v>1.83</v>
      </c>
      <c r="D4339">
        <v>3</v>
      </c>
      <c r="E4339">
        <v>0</v>
      </c>
      <c r="F4339" s="5">
        <f>DetailTicketJuilletAout2021[[#This Row],[Qte]]*(DetailTicketJuilletAout2021[[#This Row],[PrixUnit]]*(1-DetailTicketJuilletAout2021[[#This Row],[Remise%]]))</f>
        <v>5.49</v>
      </c>
    </row>
    <row r="4340" spans="1:6" x14ac:dyDescent="0.25">
      <c r="A4340">
        <v>22802</v>
      </c>
      <c r="B4340">
        <v>60</v>
      </c>
      <c r="C4340">
        <v>25.92</v>
      </c>
      <c r="D4340">
        <v>3</v>
      </c>
      <c r="E4340">
        <v>0.25</v>
      </c>
      <c r="F4340" s="5">
        <f>DetailTicketJuilletAout2021[[#This Row],[Qte]]*(DetailTicketJuilletAout2021[[#This Row],[PrixUnit]]*(1-DetailTicketJuilletAout2021[[#This Row],[Remise%]]))</f>
        <v>58.320000000000007</v>
      </c>
    </row>
    <row r="4341" spans="1:6" x14ac:dyDescent="0.25">
      <c r="A4341">
        <v>22803</v>
      </c>
      <c r="B4341">
        <v>27</v>
      </c>
      <c r="C4341">
        <v>33.54</v>
      </c>
      <c r="D4341">
        <v>4</v>
      </c>
      <c r="E4341">
        <v>0</v>
      </c>
      <c r="F4341" s="5">
        <f>DetailTicketJuilletAout2021[[#This Row],[Qte]]*(DetailTicketJuilletAout2021[[#This Row],[PrixUnit]]*(1-DetailTicketJuilletAout2021[[#This Row],[Remise%]]))</f>
        <v>134.16</v>
      </c>
    </row>
    <row r="4342" spans="1:6" x14ac:dyDescent="0.25">
      <c r="A4342">
        <v>22803</v>
      </c>
      <c r="B4342">
        <v>71</v>
      </c>
      <c r="C4342">
        <v>16.46</v>
      </c>
      <c r="D4342">
        <v>4</v>
      </c>
      <c r="E4342">
        <v>0</v>
      </c>
      <c r="F4342" s="5">
        <f>DetailTicketJuilletAout2021[[#This Row],[Qte]]*(DetailTicketJuilletAout2021[[#This Row],[PrixUnit]]*(1-DetailTicketJuilletAout2021[[#This Row],[Remise%]]))</f>
        <v>65.84</v>
      </c>
    </row>
    <row r="4343" spans="1:6" x14ac:dyDescent="0.25">
      <c r="A4343">
        <v>22804</v>
      </c>
      <c r="B4343">
        <v>2</v>
      </c>
      <c r="C4343">
        <v>14.48</v>
      </c>
      <c r="D4343">
        <v>3</v>
      </c>
      <c r="E4343">
        <v>0.05</v>
      </c>
      <c r="F4343" s="5">
        <f>DetailTicketJuilletAout2021[[#This Row],[Qte]]*(DetailTicketJuilletAout2021[[#This Row],[PrixUnit]]*(1-DetailTicketJuilletAout2021[[#This Row],[Remise%]]))</f>
        <v>41.268000000000001</v>
      </c>
    </row>
    <row r="4344" spans="1:6" x14ac:dyDescent="0.25">
      <c r="A4344">
        <v>22804</v>
      </c>
      <c r="B4344">
        <v>33</v>
      </c>
      <c r="C4344">
        <v>1.83</v>
      </c>
      <c r="D4344">
        <v>3</v>
      </c>
      <c r="E4344">
        <v>0.05</v>
      </c>
      <c r="F4344" s="5">
        <f>DetailTicketJuilletAout2021[[#This Row],[Qte]]*(DetailTicketJuilletAout2021[[#This Row],[PrixUnit]]*(1-DetailTicketJuilletAout2021[[#This Row],[Remise%]]))</f>
        <v>5.2154999999999996</v>
      </c>
    </row>
    <row r="4345" spans="1:6" x14ac:dyDescent="0.25">
      <c r="A4345">
        <v>22805</v>
      </c>
      <c r="B4345">
        <v>3</v>
      </c>
      <c r="C4345">
        <v>7.62</v>
      </c>
      <c r="D4345">
        <v>4</v>
      </c>
      <c r="E4345">
        <v>0</v>
      </c>
      <c r="F4345" s="5">
        <f>DetailTicketJuilletAout2021[[#This Row],[Qte]]*(DetailTicketJuilletAout2021[[#This Row],[PrixUnit]]*(1-DetailTicketJuilletAout2021[[#This Row],[Remise%]]))</f>
        <v>30.48</v>
      </c>
    </row>
    <row r="4346" spans="1:6" x14ac:dyDescent="0.25">
      <c r="A4346">
        <v>22805</v>
      </c>
      <c r="B4346">
        <v>76</v>
      </c>
      <c r="C4346">
        <v>13.72</v>
      </c>
      <c r="D4346">
        <v>4</v>
      </c>
      <c r="E4346">
        <v>0</v>
      </c>
      <c r="F4346" s="5">
        <f>DetailTicketJuilletAout2021[[#This Row],[Qte]]*(DetailTicketJuilletAout2021[[#This Row],[PrixUnit]]*(1-DetailTicketJuilletAout2021[[#This Row],[Remise%]]))</f>
        <v>54.88</v>
      </c>
    </row>
    <row r="4347" spans="1:6" x14ac:dyDescent="0.25">
      <c r="A4347">
        <v>22806</v>
      </c>
      <c r="B4347">
        <v>28</v>
      </c>
      <c r="C4347">
        <v>34.76</v>
      </c>
      <c r="D4347">
        <v>4</v>
      </c>
      <c r="E4347">
        <v>0.2</v>
      </c>
      <c r="F4347" s="5">
        <f>DetailTicketJuilletAout2021[[#This Row],[Qte]]*(DetailTicketJuilletAout2021[[#This Row],[PrixUnit]]*(1-DetailTicketJuilletAout2021[[#This Row],[Remise%]]))</f>
        <v>111.232</v>
      </c>
    </row>
    <row r="4348" spans="1:6" x14ac:dyDescent="0.25">
      <c r="A4348">
        <v>22806</v>
      </c>
      <c r="B4348">
        <v>35</v>
      </c>
      <c r="C4348">
        <v>13.72</v>
      </c>
      <c r="D4348">
        <v>3</v>
      </c>
      <c r="E4348">
        <v>0.2</v>
      </c>
      <c r="F4348" s="5">
        <f>DetailTicketJuilletAout2021[[#This Row],[Qte]]*(DetailTicketJuilletAout2021[[#This Row],[PrixUnit]]*(1-DetailTicketJuilletAout2021[[#This Row],[Remise%]]))</f>
        <v>32.928000000000004</v>
      </c>
    </row>
    <row r="4349" spans="1:6" x14ac:dyDescent="0.25">
      <c r="A4349">
        <v>22806</v>
      </c>
      <c r="B4349">
        <v>45</v>
      </c>
      <c r="C4349">
        <v>7.32</v>
      </c>
      <c r="D4349">
        <v>3</v>
      </c>
      <c r="E4349">
        <v>0.2</v>
      </c>
      <c r="F4349" s="5">
        <f>DetailTicketJuilletAout2021[[#This Row],[Qte]]*(DetailTicketJuilletAout2021[[#This Row],[PrixUnit]]*(1-DetailTicketJuilletAout2021[[#This Row],[Remise%]]))</f>
        <v>17.568000000000001</v>
      </c>
    </row>
    <row r="4350" spans="1:6" x14ac:dyDescent="0.25">
      <c r="A4350">
        <v>22806</v>
      </c>
      <c r="B4350">
        <v>56</v>
      </c>
      <c r="C4350">
        <v>28.97</v>
      </c>
      <c r="D4350">
        <v>4</v>
      </c>
      <c r="E4350">
        <v>0.2</v>
      </c>
      <c r="F4350" s="5">
        <f>DetailTicketJuilletAout2021[[#This Row],[Qte]]*(DetailTicketJuilletAout2021[[#This Row],[PrixUnit]]*(1-DetailTicketJuilletAout2021[[#This Row],[Remise%]]))</f>
        <v>92.704000000000008</v>
      </c>
    </row>
    <row r="4351" spans="1:6" x14ac:dyDescent="0.25">
      <c r="A4351">
        <v>22807</v>
      </c>
      <c r="B4351">
        <v>20</v>
      </c>
      <c r="C4351">
        <v>61.74</v>
      </c>
      <c r="D4351">
        <v>4</v>
      </c>
      <c r="E4351">
        <v>0</v>
      </c>
      <c r="F4351" s="5">
        <f>DetailTicketJuilletAout2021[[#This Row],[Qte]]*(DetailTicketJuilletAout2021[[#This Row],[PrixUnit]]*(1-DetailTicketJuilletAout2021[[#This Row],[Remise%]]))</f>
        <v>246.96</v>
      </c>
    </row>
    <row r="4352" spans="1:6" x14ac:dyDescent="0.25">
      <c r="A4352">
        <v>22807</v>
      </c>
      <c r="B4352">
        <v>38</v>
      </c>
      <c r="C4352">
        <v>200.93</v>
      </c>
      <c r="D4352">
        <v>4</v>
      </c>
      <c r="E4352">
        <v>0</v>
      </c>
      <c r="F4352" s="5">
        <f>DetailTicketJuilletAout2021[[#This Row],[Qte]]*(DetailTicketJuilletAout2021[[#This Row],[PrixUnit]]*(1-DetailTicketJuilletAout2021[[#This Row],[Remise%]]))</f>
        <v>803.72</v>
      </c>
    </row>
    <row r="4353" spans="1:6" x14ac:dyDescent="0.25">
      <c r="A4353">
        <v>22808</v>
      </c>
      <c r="B4353">
        <v>6</v>
      </c>
      <c r="C4353">
        <v>19.059999999999999</v>
      </c>
      <c r="D4353">
        <v>4</v>
      </c>
      <c r="E4353">
        <v>0</v>
      </c>
      <c r="F4353" s="5">
        <f>DetailTicketJuilletAout2021[[#This Row],[Qte]]*(DetailTicketJuilletAout2021[[#This Row],[PrixUnit]]*(1-DetailTicketJuilletAout2021[[#This Row],[Remise%]]))</f>
        <v>76.239999999999995</v>
      </c>
    </row>
    <row r="4354" spans="1:6" x14ac:dyDescent="0.25">
      <c r="A4354">
        <v>22808</v>
      </c>
      <c r="B4354">
        <v>39</v>
      </c>
      <c r="C4354">
        <v>13.72</v>
      </c>
      <c r="D4354">
        <v>3</v>
      </c>
      <c r="E4354">
        <v>0</v>
      </c>
      <c r="F4354" s="5">
        <f>DetailTicketJuilletAout2021[[#This Row],[Qte]]*(DetailTicketJuilletAout2021[[#This Row],[PrixUnit]]*(1-DetailTicketJuilletAout2021[[#This Row],[Remise%]]))</f>
        <v>41.160000000000004</v>
      </c>
    </row>
    <row r="4355" spans="1:6" x14ac:dyDescent="0.25">
      <c r="A4355">
        <v>22808</v>
      </c>
      <c r="B4355">
        <v>60</v>
      </c>
      <c r="C4355">
        <v>25.92</v>
      </c>
      <c r="D4355">
        <v>3</v>
      </c>
      <c r="E4355">
        <v>0</v>
      </c>
      <c r="F4355" s="5">
        <f>DetailTicketJuilletAout2021[[#This Row],[Qte]]*(DetailTicketJuilletAout2021[[#This Row],[PrixUnit]]*(1-DetailTicketJuilletAout2021[[#This Row],[Remise%]]))</f>
        <v>77.760000000000005</v>
      </c>
    </row>
    <row r="4356" spans="1:6" x14ac:dyDescent="0.25">
      <c r="A4356">
        <v>22808</v>
      </c>
      <c r="B4356">
        <v>68</v>
      </c>
      <c r="C4356">
        <v>9.4499999999999993</v>
      </c>
      <c r="D4356">
        <v>3</v>
      </c>
      <c r="E4356">
        <v>0</v>
      </c>
      <c r="F4356" s="5">
        <f>DetailTicketJuilletAout2021[[#This Row],[Qte]]*(DetailTicketJuilletAout2021[[#This Row],[PrixUnit]]*(1-DetailTicketJuilletAout2021[[#This Row],[Remise%]]))</f>
        <v>28.349999999999998</v>
      </c>
    </row>
    <row r="4357" spans="1:6" x14ac:dyDescent="0.25">
      <c r="A4357">
        <v>22809</v>
      </c>
      <c r="B4357">
        <v>21</v>
      </c>
      <c r="C4357">
        <v>7.62</v>
      </c>
      <c r="D4357">
        <v>3</v>
      </c>
      <c r="E4357">
        <v>0.05</v>
      </c>
      <c r="F4357" s="5">
        <f>DetailTicketJuilletAout2021[[#This Row],[Qte]]*(DetailTicketJuilletAout2021[[#This Row],[PrixUnit]]*(1-DetailTicketJuilletAout2021[[#This Row],[Remise%]]))</f>
        <v>21.716999999999999</v>
      </c>
    </row>
    <row r="4358" spans="1:6" x14ac:dyDescent="0.25">
      <c r="A4358">
        <v>22809</v>
      </c>
      <c r="B4358">
        <v>56</v>
      </c>
      <c r="C4358">
        <v>28.97</v>
      </c>
      <c r="D4358">
        <v>3</v>
      </c>
      <c r="E4358">
        <v>0.05</v>
      </c>
      <c r="F4358" s="5">
        <f>DetailTicketJuilletAout2021[[#This Row],[Qte]]*(DetailTicketJuilletAout2021[[#This Row],[PrixUnit]]*(1-DetailTicketJuilletAout2021[[#This Row],[Remise%]]))</f>
        <v>82.564499999999981</v>
      </c>
    </row>
    <row r="4359" spans="1:6" x14ac:dyDescent="0.25">
      <c r="A4359">
        <v>22809</v>
      </c>
      <c r="B4359">
        <v>65</v>
      </c>
      <c r="C4359">
        <v>16.010000000000002</v>
      </c>
      <c r="D4359">
        <v>4</v>
      </c>
      <c r="E4359">
        <v>0.05</v>
      </c>
      <c r="F4359" s="5">
        <f>DetailTicketJuilletAout2021[[#This Row],[Qte]]*(DetailTicketJuilletAout2021[[#This Row],[PrixUnit]]*(1-DetailTicketJuilletAout2021[[#This Row],[Remise%]]))</f>
        <v>60.838000000000001</v>
      </c>
    </row>
    <row r="4360" spans="1:6" x14ac:dyDescent="0.25">
      <c r="A4360">
        <v>22810</v>
      </c>
      <c r="B4360">
        <v>26</v>
      </c>
      <c r="C4360">
        <v>23.78</v>
      </c>
      <c r="D4360">
        <v>4</v>
      </c>
      <c r="E4360">
        <v>0</v>
      </c>
      <c r="F4360" s="5">
        <f>DetailTicketJuilletAout2021[[#This Row],[Qte]]*(DetailTicketJuilletAout2021[[#This Row],[PrixUnit]]*(1-DetailTicketJuilletAout2021[[#This Row],[Remise%]]))</f>
        <v>95.12</v>
      </c>
    </row>
    <row r="4361" spans="1:6" x14ac:dyDescent="0.25">
      <c r="A4361">
        <v>22810</v>
      </c>
      <c r="B4361">
        <v>33</v>
      </c>
      <c r="C4361">
        <v>1.83</v>
      </c>
      <c r="D4361">
        <v>3</v>
      </c>
      <c r="E4361">
        <v>0</v>
      </c>
      <c r="F4361" s="5">
        <f>DetailTicketJuilletAout2021[[#This Row],[Qte]]*(DetailTicketJuilletAout2021[[#This Row],[PrixUnit]]*(1-DetailTicketJuilletAout2021[[#This Row],[Remise%]]))</f>
        <v>5.49</v>
      </c>
    </row>
    <row r="4362" spans="1:6" x14ac:dyDescent="0.25">
      <c r="A4362">
        <v>22810</v>
      </c>
      <c r="B4362">
        <v>65</v>
      </c>
      <c r="C4362">
        <v>16.010000000000002</v>
      </c>
      <c r="D4362">
        <v>3</v>
      </c>
      <c r="E4362">
        <v>0</v>
      </c>
      <c r="F4362" s="5">
        <f>DetailTicketJuilletAout2021[[#This Row],[Qte]]*(DetailTicketJuilletAout2021[[#This Row],[PrixUnit]]*(1-DetailTicketJuilletAout2021[[#This Row],[Remise%]]))</f>
        <v>48.03</v>
      </c>
    </row>
    <row r="4363" spans="1:6" x14ac:dyDescent="0.25">
      <c r="A4363">
        <v>22810</v>
      </c>
      <c r="B4363">
        <v>71</v>
      </c>
      <c r="C4363">
        <v>16.46</v>
      </c>
      <c r="D4363">
        <v>4</v>
      </c>
      <c r="E4363">
        <v>0</v>
      </c>
      <c r="F4363" s="5">
        <f>DetailTicketJuilletAout2021[[#This Row],[Qte]]*(DetailTicketJuilletAout2021[[#This Row],[PrixUnit]]*(1-DetailTicketJuilletAout2021[[#This Row],[Remise%]]))</f>
        <v>65.84</v>
      </c>
    </row>
    <row r="4364" spans="1:6" x14ac:dyDescent="0.25">
      <c r="A4364">
        <v>22811</v>
      </c>
      <c r="B4364">
        <v>18</v>
      </c>
      <c r="C4364">
        <v>47.56</v>
      </c>
      <c r="D4364">
        <v>4</v>
      </c>
      <c r="E4364">
        <v>0</v>
      </c>
      <c r="F4364" s="5">
        <f>DetailTicketJuilletAout2021[[#This Row],[Qte]]*(DetailTicketJuilletAout2021[[#This Row],[PrixUnit]]*(1-DetailTicketJuilletAout2021[[#This Row],[Remise%]]))</f>
        <v>190.24</v>
      </c>
    </row>
    <row r="4365" spans="1:6" x14ac:dyDescent="0.25">
      <c r="A4365">
        <v>22811</v>
      </c>
      <c r="B4365">
        <v>51</v>
      </c>
      <c r="C4365">
        <v>40.4</v>
      </c>
      <c r="D4365">
        <v>4</v>
      </c>
      <c r="E4365">
        <v>0</v>
      </c>
      <c r="F4365" s="5">
        <f>DetailTicketJuilletAout2021[[#This Row],[Qte]]*(DetailTicketJuilletAout2021[[#This Row],[PrixUnit]]*(1-DetailTicketJuilletAout2021[[#This Row],[Remise%]]))</f>
        <v>161.6</v>
      </c>
    </row>
    <row r="4366" spans="1:6" x14ac:dyDescent="0.25">
      <c r="A4366">
        <v>22812</v>
      </c>
      <c r="B4366">
        <v>53</v>
      </c>
      <c r="C4366">
        <v>19.97</v>
      </c>
      <c r="D4366">
        <v>4</v>
      </c>
      <c r="E4366">
        <v>0</v>
      </c>
      <c r="F4366" s="5">
        <f>DetailTicketJuilletAout2021[[#This Row],[Qte]]*(DetailTicketJuilletAout2021[[#This Row],[PrixUnit]]*(1-DetailTicketJuilletAout2021[[#This Row],[Remise%]]))</f>
        <v>79.88</v>
      </c>
    </row>
    <row r="4367" spans="1:6" x14ac:dyDescent="0.25">
      <c r="A4367">
        <v>22812</v>
      </c>
      <c r="B4367">
        <v>77</v>
      </c>
      <c r="C4367">
        <v>7.93</v>
      </c>
      <c r="D4367">
        <v>4</v>
      </c>
      <c r="E4367">
        <v>0</v>
      </c>
      <c r="F4367" s="5">
        <f>DetailTicketJuilletAout2021[[#This Row],[Qte]]*(DetailTicketJuilletAout2021[[#This Row],[PrixUnit]]*(1-DetailTicketJuilletAout2021[[#This Row],[Remise%]]))</f>
        <v>31.72</v>
      </c>
    </row>
    <row r="4368" spans="1:6" x14ac:dyDescent="0.25">
      <c r="A4368">
        <v>22813</v>
      </c>
      <c r="B4368">
        <v>30</v>
      </c>
      <c r="C4368">
        <v>15.85</v>
      </c>
      <c r="D4368">
        <v>4</v>
      </c>
      <c r="E4368">
        <v>0</v>
      </c>
      <c r="F4368" s="5">
        <f>DetailTicketJuilletAout2021[[#This Row],[Qte]]*(DetailTicketJuilletAout2021[[#This Row],[PrixUnit]]*(1-DetailTicketJuilletAout2021[[#This Row],[Remise%]]))</f>
        <v>63.4</v>
      </c>
    </row>
    <row r="4369" spans="1:6" x14ac:dyDescent="0.25">
      <c r="A4369">
        <v>22813</v>
      </c>
      <c r="B4369">
        <v>57</v>
      </c>
      <c r="C4369">
        <v>11.89</v>
      </c>
      <c r="D4369">
        <v>4</v>
      </c>
      <c r="E4369">
        <v>0</v>
      </c>
      <c r="F4369" s="5">
        <f>DetailTicketJuilletAout2021[[#This Row],[Qte]]*(DetailTicketJuilletAout2021[[#This Row],[PrixUnit]]*(1-DetailTicketJuilletAout2021[[#This Row],[Remise%]]))</f>
        <v>47.56</v>
      </c>
    </row>
    <row r="4370" spans="1:6" x14ac:dyDescent="0.25">
      <c r="A4370">
        <v>22814</v>
      </c>
      <c r="B4370">
        <v>5</v>
      </c>
      <c r="C4370">
        <v>12.96</v>
      </c>
      <c r="D4370">
        <v>3</v>
      </c>
      <c r="E4370">
        <v>0</v>
      </c>
      <c r="F4370" s="5">
        <f>DetailTicketJuilletAout2021[[#This Row],[Qte]]*(DetailTicketJuilletAout2021[[#This Row],[PrixUnit]]*(1-DetailTicketJuilletAout2021[[#This Row],[Remise%]]))</f>
        <v>38.880000000000003</v>
      </c>
    </row>
    <row r="4371" spans="1:6" x14ac:dyDescent="0.25">
      <c r="A4371">
        <v>22814</v>
      </c>
      <c r="B4371">
        <v>18</v>
      </c>
      <c r="C4371">
        <v>38.11</v>
      </c>
      <c r="D4371">
        <v>4</v>
      </c>
      <c r="E4371">
        <v>0</v>
      </c>
      <c r="F4371" s="5">
        <f>DetailTicketJuilletAout2021[[#This Row],[Qte]]*(DetailTicketJuilletAout2021[[#This Row],[PrixUnit]]*(1-DetailTicketJuilletAout2021[[#This Row],[Remise%]]))</f>
        <v>152.44</v>
      </c>
    </row>
    <row r="4372" spans="1:6" x14ac:dyDescent="0.25">
      <c r="A4372">
        <v>22814</v>
      </c>
      <c r="B4372">
        <v>29</v>
      </c>
      <c r="C4372">
        <v>75.459999999999994</v>
      </c>
      <c r="D4372">
        <v>4</v>
      </c>
      <c r="E4372">
        <v>0</v>
      </c>
      <c r="F4372" s="5">
        <f>DetailTicketJuilletAout2021[[#This Row],[Qte]]*(DetailTicketJuilletAout2021[[#This Row],[PrixUnit]]*(1-DetailTicketJuilletAout2021[[#This Row],[Remise%]]))</f>
        <v>301.83999999999997</v>
      </c>
    </row>
    <row r="4373" spans="1:6" x14ac:dyDescent="0.25">
      <c r="A4373">
        <v>22814</v>
      </c>
      <c r="B4373">
        <v>33</v>
      </c>
      <c r="C4373">
        <v>1.52</v>
      </c>
      <c r="D4373">
        <v>4</v>
      </c>
      <c r="E4373">
        <v>0</v>
      </c>
      <c r="F4373" s="5">
        <f>DetailTicketJuilletAout2021[[#This Row],[Qte]]*(DetailTicketJuilletAout2021[[#This Row],[PrixUnit]]*(1-DetailTicketJuilletAout2021[[#This Row],[Remise%]]))</f>
        <v>6.08</v>
      </c>
    </row>
    <row r="4374" spans="1:6" x14ac:dyDescent="0.25">
      <c r="A4374">
        <v>22814</v>
      </c>
      <c r="B4374">
        <v>74</v>
      </c>
      <c r="C4374">
        <v>6.1</v>
      </c>
      <c r="D4374">
        <v>4</v>
      </c>
      <c r="E4374">
        <v>0</v>
      </c>
      <c r="F4374" s="5">
        <f>DetailTicketJuilletAout2021[[#This Row],[Qte]]*(DetailTicketJuilletAout2021[[#This Row],[PrixUnit]]*(1-DetailTicketJuilletAout2021[[#This Row],[Remise%]]))</f>
        <v>24.4</v>
      </c>
    </row>
    <row r="4375" spans="1:6" x14ac:dyDescent="0.25">
      <c r="A4375">
        <v>22815</v>
      </c>
      <c r="B4375">
        <v>14</v>
      </c>
      <c r="C4375">
        <v>14.18</v>
      </c>
      <c r="D4375">
        <v>3</v>
      </c>
      <c r="E4375">
        <v>0.1</v>
      </c>
      <c r="F4375" s="5">
        <f>DetailTicketJuilletAout2021[[#This Row],[Qte]]*(DetailTicketJuilletAout2021[[#This Row],[PrixUnit]]*(1-DetailTicketJuilletAout2021[[#This Row],[Remise%]]))</f>
        <v>38.286000000000001</v>
      </c>
    </row>
    <row r="4376" spans="1:6" x14ac:dyDescent="0.25">
      <c r="A4376">
        <v>22816</v>
      </c>
      <c r="B4376">
        <v>17</v>
      </c>
      <c r="C4376">
        <v>23.78</v>
      </c>
      <c r="D4376">
        <v>4</v>
      </c>
      <c r="E4376">
        <v>0</v>
      </c>
      <c r="F4376" s="5">
        <f>DetailTicketJuilletAout2021[[#This Row],[Qte]]*(DetailTicketJuilletAout2021[[#This Row],[PrixUnit]]*(1-DetailTicketJuilletAout2021[[#This Row],[Remise%]]))</f>
        <v>95.12</v>
      </c>
    </row>
    <row r="4377" spans="1:6" x14ac:dyDescent="0.25">
      <c r="A4377">
        <v>22816</v>
      </c>
      <c r="B4377">
        <v>26</v>
      </c>
      <c r="C4377">
        <v>18.899999999999999</v>
      </c>
      <c r="D4377">
        <v>4</v>
      </c>
      <c r="E4377">
        <v>0</v>
      </c>
      <c r="F4377" s="5">
        <f>DetailTicketJuilletAout2021[[#This Row],[Qte]]*(DetailTicketJuilletAout2021[[#This Row],[PrixUnit]]*(1-DetailTicketJuilletAout2021[[#This Row],[Remise%]]))</f>
        <v>75.599999999999994</v>
      </c>
    </row>
    <row r="4378" spans="1:6" x14ac:dyDescent="0.25">
      <c r="A4378">
        <v>22816</v>
      </c>
      <c r="B4378">
        <v>35</v>
      </c>
      <c r="C4378">
        <v>10.98</v>
      </c>
      <c r="D4378">
        <v>4</v>
      </c>
      <c r="E4378">
        <v>0</v>
      </c>
      <c r="F4378" s="5">
        <f>DetailTicketJuilletAout2021[[#This Row],[Qte]]*(DetailTicketJuilletAout2021[[#This Row],[PrixUnit]]*(1-DetailTicketJuilletAout2021[[#This Row],[Remise%]]))</f>
        <v>43.92</v>
      </c>
    </row>
    <row r="4379" spans="1:6" x14ac:dyDescent="0.25">
      <c r="A4379">
        <v>22816</v>
      </c>
      <c r="B4379">
        <v>41</v>
      </c>
      <c r="C4379">
        <v>5.79</v>
      </c>
      <c r="D4379">
        <v>3</v>
      </c>
      <c r="E4379">
        <v>0</v>
      </c>
      <c r="F4379" s="5">
        <f>DetailTicketJuilletAout2021[[#This Row],[Qte]]*(DetailTicketJuilletAout2021[[#This Row],[PrixUnit]]*(1-DetailTicketJuilletAout2021[[#This Row],[Remise%]]))</f>
        <v>17.37</v>
      </c>
    </row>
    <row r="4380" spans="1:6" x14ac:dyDescent="0.25">
      <c r="A4380">
        <v>22817</v>
      </c>
      <c r="B4380">
        <v>25</v>
      </c>
      <c r="C4380">
        <v>10.67</v>
      </c>
      <c r="D4380">
        <v>4</v>
      </c>
      <c r="E4380">
        <v>0.1</v>
      </c>
      <c r="F4380" s="5">
        <f>DetailTicketJuilletAout2021[[#This Row],[Qte]]*(DetailTicketJuilletAout2021[[#This Row],[PrixUnit]]*(1-DetailTicketJuilletAout2021[[#This Row],[Remise%]]))</f>
        <v>38.411999999999999</v>
      </c>
    </row>
    <row r="4381" spans="1:6" x14ac:dyDescent="0.25">
      <c r="A4381">
        <v>22817</v>
      </c>
      <c r="B4381">
        <v>70</v>
      </c>
      <c r="C4381">
        <v>11.43</v>
      </c>
      <c r="D4381">
        <v>4</v>
      </c>
      <c r="E4381">
        <v>0.1</v>
      </c>
      <c r="F4381" s="5">
        <f>DetailTicketJuilletAout2021[[#This Row],[Qte]]*(DetailTicketJuilletAout2021[[#This Row],[PrixUnit]]*(1-DetailTicketJuilletAout2021[[#This Row],[Remise%]]))</f>
        <v>41.148000000000003</v>
      </c>
    </row>
    <row r="4382" spans="1:6" x14ac:dyDescent="0.25">
      <c r="A4382">
        <v>22818</v>
      </c>
      <c r="B4382">
        <v>70</v>
      </c>
      <c r="C4382">
        <v>11.43</v>
      </c>
      <c r="D4382">
        <v>4</v>
      </c>
      <c r="E4382">
        <v>0</v>
      </c>
      <c r="F4382" s="5">
        <f>DetailTicketJuilletAout2021[[#This Row],[Qte]]*(DetailTicketJuilletAout2021[[#This Row],[PrixUnit]]*(1-DetailTicketJuilletAout2021[[#This Row],[Remise%]]))</f>
        <v>45.72</v>
      </c>
    </row>
    <row r="4383" spans="1:6" x14ac:dyDescent="0.25">
      <c r="A4383">
        <v>22818</v>
      </c>
      <c r="B4383">
        <v>72</v>
      </c>
      <c r="C4383">
        <v>26.53</v>
      </c>
      <c r="D4383">
        <v>3</v>
      </c>
      <c r="E4383">
        <v>0</v>
      </c>
      <c r="F4383" s="5">
        <f>DetailTicketJuilletAout2021[[#This Row],[Qte]]*(DetailTicketJuilletAout2021[[#This Row],[PrixUnit]]*(1-DetailTicketJuilletAout2021[[#This Row],[Remise%]]))</f>
        <v>79.59</v>
      </c>
    </row>
    <row r="4384" spans="1:6" x14ac:dyDescent="0.25">
      <c r="A4384">
        <v>22819</v>
      </c>
      <c r="B4384">
        <v>7</v>
      </c>
      <c r="C4384">
        <v>22.87</v>
      </c>
      <c r="D4384">
        <v>3</v>
      </c>
      <c r="E4384">
        <v>0</v>
      </c>
      <c r="F4384" s="5">
        <f>DetailTicketJuilletAout2021[[#This Row],[Qte]]*(DetailTicketJuilletAout2021[[#This Row],[PrixUnit]]*(1-DetailTicketJuilletAout2021[[#This Row],[Remise%]]))</f>
        <v>68.61</v>
      </c>
    </row>
    <row r="4385" spans="1:6" x14ac:dyDescent="0.25">
      <c r="A4385">
        <v>22819</v>
      </c>
      <c r="B4385">
        <v>18</v>
      </c>
      <c r="C4385">
        <v>47.56</v>
      </c>
      <c r="D4385">
        <v>4</v>
      </c>
      <c r="E4385">
        <v>0</v>
      </c>
      <c r="F4385" s="5">
        <f>DetailTicketJuilletAout2021[[#This Row],[Qte]]*(DetailTicketJuilletAout2021[[#This Row],[PrixUnit]]*(1-DetailTicketJuilletAout2021[[#This Row],[Remise%]]))</f>
        <v>190.24</v>
      </c>
    </row>
    <row r="4386" spans="1:6" x14ac:dyDescent="0.25">
      <c r="A4386">
        <v>22819</v>
      </c>
      <c r="B4386">
        <v>51</v>
      </c>
      <c r="C4386">
        <v>40.4</v>
      </c>
      <c r="D4386">
        <v>4</v>
      </c>
      <c r="E4386">
        <v>0</v>
      </c>
      <c r="F4386" s="5">
        <f>DetailTicketJuilletAout2021[[#This Row],[Qte]]*(DetailTicketJuilletAout2021[[#This Row],[PrixUnit]]*(1-DetailTicketJuilletAout2021[[#This Row],[Remise%]]))</f>
        <v>161.6</v>
      </c>
    </row>
    <row r="4387" spans="1:6" x14ac:dyDescent="0.25">
      <c r="A4387">
        <v>22819</v>
      </c>
      <c r="B4387">
        <v>75</v>
      </c>
      <c r="C4387">
        <v>5.95</v>
      </c>
      <c r="D4387">
        <v>4</v>
      </c>
      <c r="E4387">
        <v>0</v>
      </c>
      <c r="F4387" s="5">
        <f>DetailTicketJuilletAout2021[[#This Row],[Qte]]*(DetailTicketJuilletAout2021[[#This Row],[PrixUnit]]*(1-DetailTicketJuilletAout2021[[#This Row],[Remise%]]))</f>
        <v>23.8</v>
      </c>
    </row>
    <row r="4388" spans="1:6" x14ac:dyDescent="0.25">
      <c r="A4388">
        <v>22820</v>
      </c>
      <c r="B4388">
        <v>31</v>
      </c>
      <c r="C4388">
        <v>9.4499999999999993</v>
      </c>
      <c r="D4388">
        <v>4</v>
      </c>
      <c r="E4388">
        <v>0.1</v>
      </c>
      <c r="F4388" s="5">
        <f>DetailTicketJuilletAout2021[[#This Row],[Qte]]*(DetailTicketJuilletAout2021[[#This Row],[PrixUnit]]*(1-DetailTicketJuilletAout2021[[#This Row],[Remise%]]))</f>
        <v>34.019999999999996</v>
      </c>
    </row>
    <row r="4389" spans="1:6" x14ac:dyDescent="0.25">
      <c r="A4389">
        <v>22820</v>
      </c>
      <c r="B4389">
        <v>55</v>
      </c>
      <c r="C4389">
        <v>18.29</v>
      </c>
      <c r="D4389">
        <v>4</v>
      </c>
      <c r="E4389">
        <v>0.1</v>
      </c>
      <c r="F4389" s="5">
        <f>DetailTicketJuilletAout2021[[#This Row],[Qte]]*(DetailTicketJuilletAout2021[[#This Row],[PrixUnit]]*(1-DetailTicketJuilletAout2021[[#This Row],[Remise%]]))</f>
        <v>65.843999999999994</v>
      </c>
    </row>
    <row r="4390" spans="1:6" x14ac:dyDescent="0.25">
      <c r="A4390">
        <v>22820</v>
      </c>
      <c r="B4390">
        <v>64</v>
      </c>
      <c r="C4390">
        <v>25.31</v>
      </c>
      <c r="D4390">
        <v>4</v>
      </c>
      <c r="E4390">
        <v>0.1</v>
      </c>
      <c r="F4390" s="5">
        <f>DetailTicketJuilletAout2021[[#This Row],[Qte]]*(DetailTicketJuilletAout2021[[#This Row],[PrixUnit]]*(1-DetailTicketJuilletAout2021[[#This Row],[Remise%]]))</f>
        <v>91.116</v>
      </c>
    </row>
    <row r="4391" spans="1:6" x14ac:dyDescent="0.25">
      <c r="A4391">
        <v>22821</v>
      </c>
      <c r="B4391">
        <v>4</v>
      </c>
      <c r="C4391">
        <v>16.77</v>
      </c>
      <c r="D4391">
        <v>4</v>
      </c>
      <c r="E4391">
        <v>0</v>
      </c>
      <c r="F4391" s="5">
        <f>DetailTicketJuilletAout2021[[#This Row],[Qte]]*(DetailTicketJuilletAout2021[[#This Row],[PrixUnit]]*(1-DetailTicketJuilletAout2021[[#This Row],[Remise%]]))</f>
        <v>67.08</v>
      </c>
    </row>
    <row r="4392" spans="1:6" x14ac:dyDescent="0.25">
      <c r="A4392">
        <v>22821</v>
      </c>
      <c r="B4392">
        <v>24</v>
      </c>
      <c r="C4392">
        <v>3.35</v>
      </c>
      <c r="D4392">
        <v>3</v>
      </c>
      <c r="E4392">
        <v>0</v>
      </c>
      <c r="F4392" s="5">
        <f>DetailTicketJuilletAout2021[[#This Row],[Qte]]*(DetailTicketJuilletAout2021[[#This Row],[PrixUnit]]*(1-DetailTicketJuilletAout2021[[#This Row],[Remise%]]))</f>
        <v>10.050000000000001</v>
      </c>
    </row>
    <row r="4393" spans="1:6" x14ac:dyDescent="0.25">
      <c r="A4393">
        <v>22821</v>
      </c>
      <c r="B4393">
        <v>48</v>
      </c>
      <c r="C4393">
        <v>9.76</v>
      </c>
      <c r="D4393">
        <v>3</v>
      </c>
      <c r="E4393">
        <v>0</v>
      </c>
      <c r="F4393" s="5">
        <f>DetailTicketJuilletAout2021[[#This Row],[Qte]]*(DetailTicketJuilletAout2021[[#This Row],[PrixUnit]]*(1-DetailTicketJuilletAout2021[[#This Row],[Remise%]]))</f>
        <v>29.28</v>
      </c>
    </row>
    <row r="4394" spans="1:6" x14ac:dyDescent="0.25">
      <c r="A4394">
        <v>22822</v>
      </c>
      <c r="B4394">
        <v>3</v>
      </c>
      <c r="C4394">
        <v>7.62</v>
      </c>
      <c r="D4394">
        <v>3</v>
      </c>
      <c r="E4394">
        <v>0</v>
      </c>
      <c r="F4394" s="5">
        <f>DetailTicketJuilletAout2021[[#This Row],[Qte]]*(DetailTicketJuilletAout2021[[#This Row],[PrixUnit]]*(1-DetailTicketJuilletAout2021[[#This Row],[Remise%]]))</f>
        <v>22.86</v>
      </c>
    </row>
    <row r="4395" spans="1:6" x14ac:dyDescent="0.25">
      <c r="A4395">
        <v>22822</v>
      </c>
      <c r="B4395">
        <v>60</v>
      </c>
      <c r="C4395">
        <v>25.92</v>
      </c>
      <c r="D4395">
        <v>4</v>
      </c>
      <c r="E4395">
        <v>0</v>
      </c>
      <c r="F4395" s="5">
        <f>DetailTicketJuilletAout2021[[#This Row],[Qte]]*(DetailTicketJuilletAout2021[[#This Row],[PrixUnit]]*(1-DetailTicketJuilletAout2021[[#This Row],[Remise%]]))</f>
        <v>103.68</v>
      </c>
    </row>
    <row r="4396" spans="1:6" x14ac:dyDescent="0.25">
      <c r="A4396">
        <v>22822</v>
      </c>
      <c r="B4396">
        <v>72</v>
      </c>
      <c r="C4396">
        <v>26.53</v>
      </c>
      <c r="D4396">
        <v>3</v>
      </c>
      <c r="E4396">
        <v>0</v>
      </c>
      <c r="F4396" s="5">
        <f>DetailTicketJuilletAout2021[[#This Row],[Qte]]*(DetailTicketJuilletAout2021[[#This Row],[PrixUnit]]*(1-DetailTicketJuilletAout2021[[#This Row],[Remise%]]))</f>
        <v>79.59</v>
      </c>
    </row>
    <row r="4397" spans="1:6" x14ac:dyDescent="0.25">
      <c r="A4397">
        <v>22823</v>
      </c>
      <c r="B4397">
        <v>13</v>
      </c>
      <c r="C4397">
        <v>4.57</v>
      </c>
      <c r="D4397">
        <v>4</v>
      </c>
      <c r="E4397">
        <v>0.2</v>
      </c>
      <c r="F4397" s="5">
        <f>DetailTicketJuilletAout2021[[#This Row],[Qte]]*(DetailTicketJuilletAout2021[[#This Row],[PrixUnit]]*(1-DetailTicketJuilletAout2021[[#This Row],[Remise%]]))</f>
        <v>14.624000000000002</v>
      </c>
    </row>
    <row r="4398" spans="1:6" x14ac:dyDescent="0.25">
      <c r="A4398">
        <v>22823</v>
      </c>
      <c r="B4398">
        <v>25</v>
      </c>
      <c r="C4398">
        <v>10.67</v>
      </c>
      <c r="D4398">
        <v>4</v>
      </c>
      <c r="E4398">
        <v>0.2</v>
      </c>
      <c r="F4398" s="5">
        <f>DetailTicketJuilletAout2021[[#This Row],[Qte]]*(DetailTicketJuilletAout2021[[#This Row],[PrixUnit]]*(1-DetailTicketJuilletAout2021[[#This Row],[Remise%]]))</f>
        <v>34.143999999999998</v>
      </c>
    </row>
    <row r="4399" spans="1:6" x14ac:dyDescent="0.25">
      <c r="A4399">
        <v>22823</v>
      </c>
      <c r="B4399">
        <v>44</v>
      </c>
      <c r="C4399">
        <v>14.79</v>
      </c>
      <c r="D4399">
        <v>4</v>
      </c>
      <c r="E4399">
        <v>0.2</v>
      </c>
      <c r="F4399" s="5">
        <f>DetailTicketJuilletAout2021[[#This Row],[Qte]]*(DetailTicketJuilletAout2021[[#This Row],[PrixUnit]]*(1-DetailTicketJuilletAout2021[[#This Row],[Remise%]]))</f>
        <v>47.328000000000003</v>
      </c>
    </row>
    <row r="4400" spans="1:6" x14ac:dyDescent="0.25">
      <c r="A4400">
        <v>22823</v>
      </c>
      <c r="B4400">
        <v>64</v>
      </c>
      <c r="C4400">
        <v>25.31</v>
      </c>
      <c r="D4400">
        <v>4</v>
      </c>
      <c r="E4400">
        <v>0</v>
      </c>
      <c r="F4400" s="5">
        <f>DetailTicketJuilletAout2021[[#This Row],[Qte]]*(DetailTicketJuilletAout2021[[#This Row],[PrixUnit]]*(1-DetailTicketJuilletAout2021[[#This Row],[Remise%]]))</f>
        <v>101.24</v>
      </c>
    </row>
    <row r="4401" spans="1:6" x14ac:dyDescent="0.25">
      <c r="A4401">
        <v>22824</v>
      </c>
      <c r="B4401">
        <v>10</v>
      </c>
      <c r="C4401">
        <v>23.63</v>
      </c>
      <c r="D4401">
        <v>4</v>
      </c>
      <c r="E4401">
        <v>0</v>
      </c>
      <c r="F4401" s="5">
        <f>DetailTicketJuilletAout2021[[#This Row],[Qte]]*(DetailTicketJuilletAout2021[[#This Row],[PrixUnit]]*(1-DetailTicketJuilletAout2021[[#This Row],[Remise%]]))</f>
        <v>94.52</v>
      </c>
    </row>
    <row r="4402" spans="1:6" x14ac:dyDescent="0.25">
      <c r="A4402">
        <v>22824</v>
      </c>
      <c r="B4402">
        <v>31</v>
      </c>
      <c r="C4402">
        <v>9.4499999999999993</v>
      </c>
      <c r="D4402">
        <v>3</v>
      </c>
      <c r="E4402">
        <v>0</v>
      </c>
      <c r="F4402" s="5">
        <f>DetailTicketJuilletAout2021[[#This Row],[Qte]]*(DetailTicketJuilletAout2021[[#This Row],[PrixUnit]]*(1-DetailTicketJuilletAout2021[[#This Row],[Remise%]]))</f>
        <v>28.349999999999998</v>
      </c>
    </row>
    <row r="4403" spans="1:6" x14ac:dyDescent="0.25">
      <c r="A4403">
        <v>22824</v>
      </c>
      <c r="B4403">
        <v>77</v>
      </c>
      <c r="C4403">
        <v>9.91</v>
      </c>
      <c r="D4403">
        <v>3</v>
      </c>
      <c r="E4403">
        <v>0</v>
      </c>
      <c r="F4403" s="5">
        <f>DetailTicketJuilletAout2021[[#This Row],[Qte]]*(DetailTicketJuilletAout2021[[#This Row],[PrixUnit]]*(1-DetailTicketJuilletAout2021[[#This Row],[Remise%]]))</f>
        <v>29.73</v>
      </c>
    </row>
    <row r="4404" spans="1:6" x14ac:dyDescent="0.25">
      <c r="A4404">
        <v>22825</v>
      </c>
      <c r="B4404">
        <v>4</v>
      </c>
      <c r="C4404">
        <v>16.77</v>
      </c>
      <c r="D4404">
        <v>4</v>
      </c>
      <c r="E4404">
        <v>0</v>
      </c>
      <c r="F4404" s="5">
        <f>DetailTicketJuilletAout2021[[#This Row],[Qte]]*(DetailTicketJuilletAout2021[[#This Row],[PrixUnit]]*(1-DetailTicketJuilletAout2021[[#This Row],[Remise%]]))</f>
        <v>67.08</v>
      </c>
    </row>
    <row r="4405" spans="1:6" x14ac:dyDescent="0.25">
      <c r="A4405">
        <v>22826</v>
      </c>
      <c r="B4405">
        <v>6</v>
      </c>
      <c r="C4405">
        <v>19.059999999999999</v>
      </c>
      <c r="D4405">
        <v>4</v>
      </c>
      <c r="E4405">
        <v>0.05</v>
      </c>
      <c r="F4405" s="5">
        <f>DetailTicketJuilletAout2021[[#This Row],[Qte]]*(DetailTicketJuilletAout2021[[#This Row],[PrixUnit]]*(1-DetailTicketJuilletAout2021[[#This Row],[Remise%]]))</f>
        <v>72.427999999999997</v>
      </c>
    </row>
    <row r="4406" spans="1:6" x14ac:dyDescent="0.25">
      <c r="A4406">
        <v>22826</v>
      </c>
      <c r="B4406">
        <v>28</v>
      </c>
      <c r="C4406">
        <v>34.76</v>
      </c>
      <c r="D4406">
        <v>4</v>
      </c>
      <c r="E4406">
        <v>0</v>
      </c>
      <c r="F4406" s="5">
        <f>DetailTicketJuilletAout2021[[#This Row],[Qte]]*(DetailTicketJuilletAout2021[[#This Row],[PrixUnit]]*(1-DetailTicketJuilletAout2021[[#This Row],[Remise%]]))</f>
        <v>139.04</v>
      </c>
    </row>
    <row r="4407" spans="1:6" x14ac:dyDescent="0.25">
      <c r="A4407">
        <v>22827</v>
      </c>
      <c r="B4407">
        <v>55</v>
      </c>
      <c r="C4407">
        <v>18.29</v>
      </c>
      <c r="D4407">
        <v>3</v>
      </c>
      <c r="E4407">
        <v>0</v>
      </c>
      <c r="F4407" s="5">
        <f>DetailTicketJuilletAout2021[[#This Row],[Qte]]*(DetailTicketJuilletAout2021[[#This Row],[PrixUnit]]*(1-DetailTicketJuilletAout2021[[#This Row],[Remise%]]))</f>
        <v>54.87</v>
      </c>
    </row>
    <row r="4408" spans="1:6" x14ac:dyDescent="0.25">
      <c r="A4408">
        <v>22827</v>
      </c>
      <c r="B4408">
        <v>59</v>
      </c>
      <c r="C4408">
        <v>41.92</v>
      </c>
      <c r="D4408">
        <v>3</v>
      </c>
      <c r="E4408">
        <v>0</v>
      </c>
      <c r="F4408" s="5">
        <f>DetailTicketJuilletAout2021[[#This Row],[Qte]]*(DetailTicketJuilletAout2021[[#This Row],[PrixUnit]]*(1-DetailTicketJuilletAout2021[[#This Row],[Remise%]]))</f>
        <v>125.76</v>
      </c>
    </row>
    <row r="4409" spans="1:6" x14ac:dyDescent="0.25">
      <c r="A4409">
        <v>22828</v>
      </c>
      <c r="B4409">
        <v>30</v>
      </c>
      <c r="C4409">
        <v>15.85</v>
      </c>
      <c r="D4409">
        <v>4</v>
      </c>
      <c r="E4409">
        <v>0</v>
      </c>
      <c r="F4409" s="5">
        <f>DetailTicketJuilletAout2021[[#This Row],[Qte]]*(DetailTicketJuilletAout2021[[#This Row],[PrixUnit]]*(1-DetailTicketJuilletAout2021[[#This Row],[Remise%]]))</f>
        <v>63.4</v>
      </c>
    </row>
    <row r="4410" spans="1:6" x14ac:dyDescent="0.25">
      <c r="A4410">
        <v>22828</v>
      </c>
      <c r="B4410">
        <v>53</v>
      </c>
      <c r="C4410">
        <v>19.97</v>
      </c>
      <c r="D4410">
        <v>4</v>
      </c>
      <c r="E4410">
        <v>0</v>
      </c>
      <c r="F4410" s="5">
        <f>DetailTicketJuilletAout2021[[#This Row],[Qte]]*(DetailTicketJuilletAout2021[[#This Row],[PrixUnit]]*(1-DetailTicketJuilletAout2021[[#This Row],[Remise%]]))</f>
        <v>79.88</v>
      </c>
    </row>
    <row r="4411" spans="1:6" x14ac:dyDescent="0.25">
      <c r="A4411">
        <v>22828</v>
      </c>
      <c r="B4411">
        <v>54</v>
      </c>
      <c r="C4411">
        <v>4.57</v>
      </c>
      <c r="D4411">
        <v>4</v>
      </c>
      <c r="E4411">
        <v>0</v>
      </c>
      <c r="F4411" s="5">
        <f>DetailTicketJuilletAout2021[[#This Row],[Qte]]*(DetailTicketJuilletAout2021[[#This Row],[PrixUnit]]*(1-DetailTicketJuilletAout2021[[#This Row],[Remise%]]))</f>
        <v>18.28</v>
      </c>
    </row>
    <row r="4412" spans="1:6" x14ac:dyDescent="0.25">
      <c r="A4412">
        <v>22829</v>
      </c>
      <c r="B4412">
        <v>59</v>
      </c>
      <c r="C4412">
        <v>33.54</v>
      </c>
      <c r="D4412">
        <v>4</v>
      </c>
      <c r="E4412">
        <v>0</v>
      </c>
      <c r="F4412" s="5">
        <f>DetailTicketJuilletAout2021[[#This Row],[Qte]]*(DetailTicketJuilletAout2021[[#This Row],[PrixUnit]]*(1-DetailTicketJuilletAout2021[[#This Row],[Remise%]]))</f>
        <v>134.16</v>
      </c>
    </row>
    <row r="4413" spans="1:6" x14ac:dyDescent="0.25">
      <c r="A4413">
        <v>22829</v>
      </c>
      <c r="B4413">
        <v>65</v>
      </c>
      <c r="C4413">
        <v>12.81</v>
      </c>
      <c r="D4413">
        <v>3</v>
      </c>
      <c r="E4413">
        <v>0</v>
      </c>
      <c r="F4413" s="5">
        <f>DetailTicketJuilletAout2021[[#This Row],[Qte]]*(DetailTicketJuilletAout2021[[#This Row],[PrixUnit]]*(1-DetailTicketJuilletAout2021[[#This Row],[Remise%]]))</f>
        <v>38.43</v>
      </c>
    </row>
    <row r="4414" spans="1:6" x14ac:dyDescent="0.25">
      <c r="A4414">
        <v>22829</v>
      </c>
      <c r="B4414">
        <v>68</v>
      </c>
      <c r="C4414">
        <v>7.62</v>
      </c>
      <c r="D4414">
        <v>4</v>
      </c>
      <c r="E4414">
        <v>0</v>
      </c>
      <c r="F4414" s="5">
        <f>DetailTicketJuilletAout2021[[#This Row],[Qte]]*(DetailTicketJuilletAout2021[[#This Row],[PrixUnit]]*(1-DetailTicketJuilletAout2021[[#This Row],[Remise%]]))</f>
        <v>30.48</v>
      </c>
    </row>
    <row r="4415" spans="1:6" x14ac:dyDescent="0.25">
      <c r="A4415">
        <v>22830</v>
      </c>
      <c r="B4415">
        <v>1</v>
      </c>
      <c r="C4415">
        <v>10.98</v>
      </c>
      <c r="D4415">
        <v>4</v>
      </c>
      <c r="E4415">
        <v>0</v>
      </c>
      <c r="F4415" s="5">
        <f>DetailTicketJuilletAout2021[[#This Row],[Qte]]*(DetailTicketJuilletAout2021[[#This Row],[PrixUnit]]*(1-DetailTicketJuilletAout2021[[#This Row],[Remise%]]))</f>
        <v>43.92</v>
      </c>
    </row>
    <row r="4416" spans="1:6" x14ac:dyDescent="0.25">
      <c r="A4416">
        <v>22830</v>
      </c>
      <c r="B4416">
        <v>29</v>
      </c>
      <c r="C4416">
        <v>75.459999999999994</v>
      </c>
      <c r="D4416">
        <v>4</v>
      </c>
      <c r="E4416">
        <v>0</v>
      </c>
      <c r="F4416" s="5">
        <f>DetailTicketJuilletAout2021[[#This Row],[Qte]]*(DetailTicketJuilletAout2021[[#This Row],[PrixUnit]]*(1-DetailTicketJuilletAout2021[[#This Row],[Remise%]]))</f>
        <v>301.83999999999997</v>
      </c>
    </row>
    <row r="4417" spans="1:6" x14ac:dyDescent="0.25">
      <c r="A4417">
        <v>22831</v>
      </c>
      <c r="B4417">
        <v>19</v>
      </c>
      <c r="C4417">
        <v>5.49</v>
      </c>
      <c r="D4417">
        <v>4</v>
      </c>
      <c r="E4417">
        <v>0.05</v>
      </c>
      <c r="F4417" s="5">
        <f>DetailTicketJuilletAout2021[[#This Row],[Qte]]*(DetailTicketJuilletAout2021[[#This Row],[PrixUnit]]*(1-DetailTicketJuilletAout2021[[#This Row],[Remise%]]))</f>
        <v>20.861999999999998</v>
      </c>
    </row>
    <row r="4418" spans="1:6" x14ac:dyDescent="0.25">
      <c r="A4418">
        <v>22831</v>
      </c>
      <c r="B4418">
        <v>33</v>
      </c>
      <c r="C4418">
        <v>1.52</v>
      </c>
      <c r="D4418">
        <v>4</v>
      </c>
      <c r="E4418">
        <v>0</v>
      </c>
      <c r="F4418" s="5">
        <f>DetailTicketJuilletAout2021[[#This Row],[Qte]]*(DetailTicketJuilletAout2021[[#This Row],[PrixUnit]]*(1-DetailTicketJuilletAout2021[[#This Row],[Remise%]]))</f>
        <v>6.08</v>
      </c>
    </row>
    <row r="4419" spans="1:6" x14ac:dyDescent="0.25">
      <c r="A4419">
        <v>22832</v>
      </c>
      <c r="B4419">
        <v>13</v>
      </c>
      <c r="C4419">
        <v>4.57</v>
      </c>
      <c r="D4419">
        <v>4</v>
      </c>
      <c r="E4419">
        <v>0</v>
      </c>
      <c r="F4419" s="5">
        <f>DetailTicketJuilletAout2021[[#This Row],[Qte]]*(DetailTicketJuilletAout2021[[#This Row],[PrixUnit]]*(1-DetailTicketJuilletAout2021[[#This Row],[Remise%]]))</f>
        <v>18.28</v>
      </c>
    </row>
    <row r="4420" spans="1:6" x14ac:dyDescent="0.25">
      <c r="A4420">
        <v>22832</v>
      </c>
      <c r="B4420">
        <v>39</v>
      </c>
      <c r="C4420">
        <v>13.72</v>
      </c>
      <c r="D4420">
        <v>4</v>
      </c>
      <c r="E4420">
        <v>0</v>
      </c>
      <c r="F4420" s="5">
        <f>DetailTicketJuilletAout2021[[#This Row],[Qte]]*(DetailTicketJuilletAout2021[[#This Row],[PrixUnit]]*(1-DetailTicketJuilletAout2021[[#This Row],[Remise%]]))</f>
        <v>54.88</v>
      </c>
    </row>
    <row r="4421" spans="1:6" x14ac:dyDescent="0.25">
      <c r="A4421">
        <v>22833</v>
      </c>
      <c r="B4421">
        <v>54</v>
      </c>
      <c r="C4421">
        <v>5.64</v>
      </c>
      <c r="D4421">
        <v>4</v>
      </c>
      <c r="E4421">
        <v>0</v>
      </c>
      <c r="F4421" s="5">
        <f>DetailTicketJuilletAout2021[[#This Row],[Qte]]*(DetailTicketJuilletAout2021[[#This Row],[PrixUnit]]*(1-DetailTicketJuilletAout2021[[#This Row],[Remise%]]))</f>
        <v>22.56</v>
      </c>
    </row>
    <row r="4422" spans="1:6" x14ac:dyDescent="0.25">
      <c r="A4422">
        <v>22833</v>
      </c>
      <c r="B4422">
        <v>73</v>
      </c>
      <c r="C4422">
        <v>11.43</v>
      </c>
      <c r="D4422">
        <v>3</v>
      </c>
      <c r="E4422">
        <v>0</v>
      </c>
      <c r="F4422" s="5">
        <f>DetailTicketJuilletAout2021[[#This Row],[Qte]]*(DetailTicketJuilletAout2021[[#This Row],[PrixUnit]]*(1-DetailTicketJuilletAout2021[[#This Row],[Remise%]]))</f>
        <v>34.29</v>
      </c>
    </row>
    <row r="4423" spans="1:6" x14ac:dyDescent="0.25">
      <c r="A4423">
        <v>22834</v>
      </c>
      <c r="B4423">
        <v>23</v>
      </c>
      <c r="C4423">
        <v>6.86</v>
      </c>
      <c r="D4423">
        <v>3</v>
      </c>
      <c r="E4423">
        <v>0</v>
      </c>
      <c r="F4423" s="5">
        <f>DetailTicketJuilletAout2021[[#This Row],[Qte]]*(DetailTicketJuilletAout2021[[#This Row],[PrixUnit]]*(1-DetailTicketJuilletAout2021[[#This Row],[Remise%]]))</f>
        <v>20.580000000000002</v>
      </c>
    </row>
    <row r="4424" spans="1:6" x14ac:dyDescent="0.25">
      <c r="A4424">
        <v>22834</v>
      </c>
      <c r="B4424">
        <v>46</v>
      </c>
      <c r="C4424">
        <v>9.15</v>
      </c>
      <c r="D4424">
        <v>4</v>
      </c>
      <c r="E4424">
        <v>0</v>
      </c>
      <c r="F4424" s="5">
        <f>DetailTicketJuilletAout2021[[#This Row],[Qte]]*(DetailTicketJuilletAout2021[[#This Row],[PrixUnit]]*(1-DetailTicketJuilletAout2021[[#This Row],[Remise%]]))</f>
        <v>36.6</v>
      </c>
    </row>
    <row r="4425" spans="1:6" x14ac:dyDescent="0.25">
      <c r="A4425">
        <v>22834</v>
      </c>
      <c r="B4425">
        <v>67</v>
      </c>
      <c r="C4425">
        <v>10.67</v>
      </c>
      <c r="D4425">
        <v>3</v>
      </c>
      <c r="E4425">
        <v>0</v>
      </c>
      <c r="F4425" s="5">
        <f>DetailTicketJuilletAout2021[[#This Row],[Qte]]*(DetailTicketJuilletAout2021[[#This Row],[PrixUnit]]*(1-DetailTicketJuilletAout2021[[#This Row],[Remise%]]))</f>
        <v>32.01</v>
      </c>
    </row>
    <row r="4426" spans="1:6" x14ac:dyDescent="0.25">
      <c r="A4426">
        <v>22834</v>
      </c>
      <c r="B4426">
        <v>73</v>
      </c>
      <c r="C4426">
        <v>11.43</v>
      </c>
      <c r="D4426">
        <v>4</v>
      </c>
      <c r="E4426">
        <v>0</v>
      </c>
      <c r="F4426" s="5">
        <f>DetailTicketJuilletAout2021[[#This Row],[Qte]]*(DetailTicketJuilletAout2021[[#This Row],[PrixUnit]]*(1-DetailTicketJuilletAout2021[[#This Row],[Remise%]]))</f>
        <v>45.72</v>
      </c>
    </row>
    <row r="4427" spans="1:6" x14ac:dyDescent="0.25">
      <c r="A4427">
        <v>22834</v>
      </c>
      <c r="B4427">
        <v>75</v>
      </c>
      <c r="C4427">
        <v>5.95</v>
      </c>
      <c r="D4427">
        <v>3</v>
      </c>
      <c r="E4427">
        <v>0</v>
      </c>
      <c r="F4427" s="5">
        <f>DetailTicketJuilletAout2021[[#This Row],[Qte]]*(DetailTicketJuilletAout2021[[#This Row],[PrixUnit]]*(1-DetailTicketJuilletAout2021[[#This Row],[Remise%]]))</f>
        <v>17.850000000000001</v>
      </c>
    </row>
    <row r="4428" spans="1:6" x14ac:dyDescent="0.25">
      <c r="A4428">
        <v>22835</v>
      </c>
      <c r="B4428">
        <v>31</v>
      </c>
      <c r="C4428">
        <v>9.4499999999999993</v>
      </c>
      <c r="D4428">
        <v>4</v>
      </c>
      <c r="E4428">
        <v>0.05</v>
      </c>
      <c r="F4428" s="5">
        <f>DetailTicketJuilletAout2021[[#This Row],[Qte]]*(DetailTicketJuilletAout2021[[#This Row],[PrixUnit]]*(1-DetailTicketJuilletAout2021[[#This Row],[Remise%]]))</f>
        <v>35.909999999999997</v>
      </c>
    </row>
    <row r="4429" spans="1:6" x14ac:dyDescent="0.25">
      <c r="A4429">
        <v>22835</v>
      </c>
      <c r="B4429">
        <v>42</v>
      </c>
      <c r="C4429">
        <v>10.67</v>
      </c>
      <c r="D4429">
        <v>4</v>
      </c>
      <c r="E4429">
        <v>0.05</v>
      </c>
      <c r="F4429" s="5">
        <f>DetailTicketJuilletAout2021[[#This Row],[Qte]]*(DetailTicketJuilletAout2021[[#This Row],[PrixUnit]]*(1-DetailTicketJuilletAout2021[[#This Row],[Remise%]]))</f>
        <v>40.545999999999999</v>
      </c>
    </row>
    <row r="4430" spans="1:6" x14ac:dyDescent="0.25">
      <c r="A4430">
        <v>22835</v>
      </c>
      <c r="B4430">
        <v>45</v>
      </c>
      <c r="C4430">
        <v>7.32</v>
      </c>
      <c r="D4430">
        <v>3</v>
      </c>
      <c r="E4430">
        <v>0.05</v>
      </c>
      <c r="F4430" s="5">
        <f>DetailTicketJuilletAout2021[[#This Row],[Qte]]*(DetailTicketJuilletAout2021[[#This Row],[PrixUnit]]*(1-DetailTicketJuilletAout2021[[#This Row],[Remise%]]))</f>
        <v>20.861999999999998</v>
      </c>
    </row>
    <row r="4431" spans="1:6" x14ac:dyDescent="0.25">
      <c r="A4431">
        <v>22835</v>
      </c>
      <c r="B4431">
        <v>51</v>
      </c>
      <c r="C4431">
        <v>40.4</v>
      </c>
      <c r="D4431">
        <v>4</v>
      </c>
      <c r="E4431">
        <v>0.05</v>
      </c>
      <c r="F4431" s="5">
        <f>DetailTicketJuilletAout2021[[#This Row],[Qte]]*(DetailTicketJuilletAout2021[[#This Row],[PrixUnit]]*(1-DetailTicketJuilletAout2021[[#This Row],[Remise%]]))</f>
        <v>153.51999999999998</v>
      </c>
    </row>
    <row r="4432" spans="1:6" x14ac:dyDescent="0.25">
      <c r="A4432">
        <v>22836</v>
      </c>
      <c r="B4432">
        <v>29</v>
      </c>
      <c r="C4432">
        <v>94.37</v>
      </c>
      <c r="D4432">
        <v>4</v>
      </c>
      <c r="E4432">
        <v>0.05</v>
      </c>
      <c r="F4432" s="5">
        <f>DetailTicketJuilletAout2021[[#This Row],[Qte]]*(DetailTicketJuilletAout2021[[#This Row],[PrixUnit]]*(1-DetailTicketJuilletAout2021[[#This Row],[Remise%]]))</f>
        <v>358.60599999999999</v>
      </c>
    </row>
    <row r="4433" spans="1:6" x14ac:dyDescent="0.25">
      <c r="A4433">
        <v>22836</v>
      </c>
      <c r="B4433">
        <v>30</v>
      </c>
      <c r="C4433">
        <v>19.670000000000002</v>
      </c>
      <c r="D4433">
        <v>3</v>
      </c>
      <c r="E4433">
        <v>0.05</v>
      </c>
      <c r="F4433" s="5">
        <f>DetailTicketJuilletAout2021[[#This Row],[Qte]]*(DetailTicketJuilletAout2021[[#This Row],[PrixUnit]]*(1-DetailTicketJuilletAout2021[[#This Row],[Remise%]]))</f>
        <v>56.059500000000007</v>
      </c>
    </row>
    <row r="4434" spans="1:6" x14ac:dyDescent="0.25">
      <c r="A4434">
        <v>22837</v>
      </c>
      <c r="B4434">
        <v>16</v>
      </c>
      <c r="C4434">
        <v>13.26</v>
      </c>
      <c r="D4434">
        <v>3</v>
      </c>
      <c r="E4434">
        <v>0.15</v>
      </c>
      <c r="F4434" s="5">
        <f>DetailTicketJuilletAout2021[[#This Row],[Qte]]*(DetailTicketJuilletAout2021[[#This Row],[PrixUnit]]*(1-DetailTicketJuilletAout2021[[#This Row],[Remise%]]))</f>
        <v>33.812999999999995</v>
      </c>
    </row>
    <row r="4435" spans="1:6" x14ac:dyDescent="0.25">
      <c r="A4435">
        <v>22837</v>
      </c>
      <c r="B4435">
        <v>31</v>
      </c>
      <c r="C4435">
        <v>9.4499999999999993</v>
      </c>
      <c r="D4435">
        <v>3</v>
      </c>
      <c r="E4435">
        <v>0.15</v>
      </c>
      <c r="F4435" s="5">
        <f>DetailTicketJuilletAout2021[[#This Row],[Qte]]*(DetailTicketJuilletAout2021[[#This Row],[PrixUnit]]*(1-DetailTicketJuilletAout2021[[#This Row],[Remise%]]))</f>
        <v>24.097499999999997</v>
      </c>
    </row>
    <row r="4436" spans="1:6" x14ac:dyDescent="0.25">
      <c r="A4436">
        <v>22837</v>
      </c>
      <c r="B4436">
        <v>45</v>
      </c>
      <c r="C4436">
        <v>7.32</v>
      </c>
      <c r="D4436">
        <v>3</v>
      </c>
      <c r="E4436">
        <v>0</v>
      </c>
      <c r="F4436" s="5">
        <f>DetailTicketJuilletAout2021[[#This Row],[Qte]]*(DetailTicketJuilletAout2021[[#This Row],[PrixUnit]]*(1-DetailTicketJuilletAout2021[[#This Row],[Remise%]]))</f>
        <v>21.96</v>
      </c>
    </row>
    <row r="4437" spans="1:6" x14ac:dyDescent="0.25">
      <c r="A4437">
        <v>22837</v>
      </c>
      <c r="B4437">
        <v>60</v>
      </c>
      <c r="C4437">
        <v>25.92</v>
      </c>
      <c r="D4437">
        <v>3</v>
      </c>
      <c r="E4437">
        <v>0.15</v>
      </c>
      <c r="F4437" s="5">
        <f>DetailTicketJuilletAout2021[[#This Row],[Qte]]*(DetailTicketJuilletAout2021[[#This Row],[PrixUnit]]*(1-DetailTicketJuilletAout2021[[#This Row],[Remise%]]))</f>
        <v>66.096000000000004</v>
      </c>
    </row>
    <row r="4438" spans="1:6" x14ac:dyDescent="0.25">
      <c r="A4438">
        <v>22838</v>
      </c>
      <c r="B4438">
        <v>21</v>
      </c>
      <c r="C4438">
        <v>7.62</v>
      </c>
      <c r="D4438">
        <v>4</v>
      </c>
      <c r="E4438">
        <v>0</v>
      </c>
      <c r="F4438" s="5">
        <f>DetailTicketJuilletAout2021[[#This Row],[Qte]]*(DetailTicketJuilletAout2021[[#This Row],[PrixUnit]]*(1-DetailTicketJuilletAout2021[[#This Row],[Remise%]]))</f>
        <v>30.48</v>
      </c>
    </row>
    <row r="4439" spans="1:6" x14ac:dyDescent="0.25">
      <c r="A4439">
        <v>22838</v>
      </c>
      <c r="B4439">
        <v>47</v>
      </c>
      <c r="C4439">
        <v>7.32</v>
      </c>
      <c r="D4439">
        <v>4</v>
      </c>
      <c r="E4439">
        <v>0</v>
      </c>
      <c r="F4439" s="5">
        <f>DetailTicketJuilletAout2021[[#This Row],[Qte]]*(DetailTicketJuilletAout2021[[#This Row],[PrixUnit]]*(1-DetailTicketJuilletAout2021[[#This Row],[Remise%]]))</f>
        <v>29.28</v>
      </c>
    </row>
    <row r="4440" spans="1:6" x14ac:dyDescent="0.25">
      <c r="A4440">
        <v>22838</v>
      </c>
      <c r="B4440">
        <v>51</v>
      </c>
      <c r="C4440">
        <v>40.4</v>
      </c>
      <c r="D4440">
        <v>4</v>
      </c>
      <c r="E4440">
        <v>0</v>
      </c>
      <c r="F4440" s="5">
        <f>DetailTicketJuilletAout2021[[#This Row],[Qte]]*(DetailTicketJuilletAout2021[[#This Row],[PrixUnit]]*(1-DetailTicketJuilletAout2021[[#This Row],[Remise%]]))</f>
        <v>161.6</v>
      </c>
    </row>
    <row r="4441" spans="1:6" x14ac:dyDescent="0.25">
      <c r="A4441">
        <v>22839</v>
      </c>
      <c r="B4441">
        <v>2</v>
      </c>
      <c r="C4441">
        <v>14.48</v>
      </c>
      <c r="D4441">
        <v>4</v>
      </c>
      <c r="E4441">
        <v>0.25</v>
      </c>
      <c r="F4441" s="5">
        <f>DetailTicketJuilletAout2021[[#This Row],[Qte]]*(DetailTicketJuilletAout2021[[#This Row],[PrixUnit]]*(1-DetailTicketJuilletAout2021[[#This Row],[Remise%]]))</f>
        <v>43.44</v>
      </c>
    </row>
    <row r="4442" spans="1:6" x14ac:dyDescent="0.25">
      <c r="A4442">
        <v>22839</v>
      </c>
      <c r="B4442">
        <v>5</v>
      </c>
      <c r="C4442">
        <v>16.309999999999999</v>
      </c>
      <c r="D4442">
        <v>4</v>
      </c>
      <c r="E4442">
        <v>0</v>
      </c>
      <c r="F4442" s="5">
        <f>DetailTicketJuilletAout2021[[#This Row],[Qte]]*(DetailTicketJuilletAout2021[[#This Row],[PrixUnit]]*(1-DetailTicketJuilletAout2021[[#This Row],[Remise%]]))</f>
        <v>65.239999999999995</v>
      </c>
    </row>
    <row r="4443" spans="1:6" x14ac:dyDescent="0.25">
      <c r="A4443">
        <v>22839</v>
      </c>
      <c r="B4443">
        <v>29</v>
      </c>
      <c r="C4443">
        <v>94.37</v>
      </c>
      <c r="D4443">
        <v>4</v>
      </c>
      <c r="E4443">
        <v>0.25</v>
      </c>
      <c r="F4443" s="5">
        <f>DetailTicketJuilletAout2021[[#This Row],[Qte]]*(DetailTicketJuilletAout2021[[#This Row],[PrixUnit]]*(1-DetailTicketJuilletAout2021[[#This Row],[Remise%]]))</f>
        <v>283.11</v>
      </c>
    </row>
    <row r="4444" spans="1:6" x14ac:dyDescent="0.25">
      <c r="A4444">
        <v>22839</v>
      </c>
      <c r="B4444">
        <v>59</v>
      </c>
      <c r="C4444">
        <v>41.92</v>
      </c>
      <c r="D4444">
        <v>4</v>
      </c>
      <c r="E4444">
        <v>0.25</v>
      </c>
      <c r="F4444" s="5">
        <f>DetailTicketJuilletAout2021[[#This Row],[Qte]]*(DetailTicketJuilletAout2021[[#This Row],[PrixUnit]]*(1-DetailTicketJuilletAout2021[[#This Row],[Remise%]]))</f>
        <v>125.76</v>
      </c>
    </row>
    <row r="4445" spans="1:6" x14ac:dyDescent="0.25">
      <c r="A4445">
        <v>22840</v>
      </c>
      <c r="B4445">
        <v>36</v>
      </c>
      <c r="C4445">
        <v>14.48</v>
      </c>
      <c r="D4445">
        <v>3</v>
      </c>
      <c r="E4445">
        <v>0</v>
      </c>
      <c r="F4445" s="5">
        <f>DetailTicketJuilletAout2021[[#This Row],[Qte]]*(DetailTicketJuilletAout2021[[#This Row],[PrixUnit]]*(1-DetailTicketJuilletAout2021[[#This Row],[Remise%]]))</f>
        <v>43.44</v>
      </c>
    </row>
    <row r="4446" spans="1:6" x14ac:dyDescent="0.25">
      <c r="A4446">
        <v>22840</v>
      </c>
      <c r="B4446">
        <v>38</v>
      </c>
      <c r="C4446">
        <v>200.93</v>
      </c>
      <c r="D4446">
        <v>3</v>
      </c>
      <c r="E4446">
        <v>0</v>
      </c>
      <c r="F4446" s="5">
        <f>DetailTicketJuilletAout2021[[#This Row],[Qte]]*(DetailTicketJuilletAout2021[[#This Row],[PrixUnit]]*(1-DetailTicketJuilletAout2021[[#This Row],[Remise%]]))</f>
        <v>602.79</v>
      </c>
    </row>
    <row r="4447" spans="1:6" x14ac:dyDescent="0.25">
      <c r="A4447">
        <v>22840</v>
      </c>
      <c r="B4447">
        <v>59</v>
      </c>
      <c r="C4447">
        <v>41.92</v>
      </c>
      <c r="D4447">
        <v>3</v>
      </c>
      <c r="E4447">
        <v>0</v>
      </c>
      <c r="F4447" s="5">
        <f>DetailTicketJuilletAout2021[[#This Row],[Qte]]*(DetailTicketJuilletAout2021[[#This Row],[PrixUnit]]*(1-DetailTicketJuilletAout2021[[#This Row],[Remise%]]))</f>
        <v>125.76</v>
      </c>
    </row>
    <row r="4448" spans="1:6" x14ac:dyDescent="0.25">
      <c r="A4448">
        <v>22841</v>
      </c>
      <c r="B4448">
        <v>62</v>
      </c>
      <c r="C4448">
        <v>30.03</v>
      </c>
      <c r="D4448">
        <v>3</v>
      </c>
      <c r="E4448">
        <v>0</v>
      </c>
      <c r="F4448" s="5">
        <f>DetailTicketJuilletAout2021[[#This Row],[Qte]]*(DetailTicketJuilletAout2021[[#This Row],[PrixUnit]]*(1-DetailTicketJuilletAout2021[[#This Row],[Remise%]]))</f>
        <v>90.09</v>
      </c>
    </row>
    <row r="4449" spans="1:6" x14ac:dyDescent="0.25">
      <c r="A4449">
        <v>22841</v>
      </c>
      <c r="B4449">
        <v>68</v>
      </c>
      <c r="C4449">
        <v>7.62</v>
      </c>
      <c r="D4449">
        <v>3</v>
      </c>
      <c r="E4449">
        <v>0</v>
      </c>
      <c r="F4449" s="5">
        <f>DetailTicketJuilletAout2021[[#This Row],[Qte]]*(DetailTicketJuilletAout2021[[#This Row],[PrixUnit]]*(1-DetailTicketJuilletAout2021[[#This Row],[Remise%]]))</f>
        <v>22.86</v>
      </c>
    </row>
    <row r="4450" spans="1:6" x14ac:dyDescent="0.25">
      <c r="A4450">
        <v>22842</v>
      </c>
      <c r="B4450">
        <v>75</v>
      </c>
      <c r="C4450">
        <v>5.95</v>
      </c>
      <c r="D4450">
        <v>2</v>
      </c>
      <c r="E4450">
        <v>0.15</v>
      </c>
      <c r="F4450" s="5">
        <f>DetailTicketJuilletAout2021[[#This Row],[Qte]]*(DetailTicketJuilletAout2021[[#This Row],[PrixUnit]]*(1-DetailTicketJuilletAout2021[[#This Row],[Remise%]]))</f>
        <v>10.115</v>
      </c>
    </row>
    <row r="4451" spans="1:6" x14ac:dyDescent="0.25">
      <c r="A4451">
        <v>22843</v>
      </c>
      <c r="B4451">
        <v>27</v>
      </c>
      <c r="C4451">
        <v>26.83</v>
      </c>
      <c r="D4451">
        <v>3</v>
      </c>
      <c r="E4451">
        <v>0.25</v>
      </c>
      <c r="F4451" s="5">
        <f>DetailTicketJuilletAout2021[[#This Row],[Qte]]*(DetailTicketJuilletAout2021[[#This Row],[PrixUnit]]*(1-DetailTicketJuilletAout2021[[#This Row],[Remise%]]))</f>
        <v>60.367499999999993</v>
      </c>
    </row>
    <row r="4452" spans="1:6" x14ac:dyDescent="0.25">
      <c r="A4452">
        <v>22843</v>
      </c>
      <c r="B4452">
        <v>30</v>
      </c>
      <c r="C4452">
        <v>19.670000000000002</v>
      </c>
      <c r="D4452">
        <v>2</v>
      </c>
      <c r="E4452">
        <v>0</v>
      </c>
      <c r="F4452" s="5">
        <f>DetailTicketJuilletAout2021[[#This Row],[Qte]]*(DetailTicketJuilletAout2021[[#This Row],[PrixUnit]]*(1-DetailTicketJuilletAout2021[[#This Row],[Remise%]]))</f>
        <v>39.340000000000003</v>
      </c>
    </row>
    <row r="4453" spans="1:6" x14ac:dyDescent="0.25">
      <c r="A4453">
        <v>22843</v>
      </c>
      <c r="B4453">
        <v>35</v>
      </c>
      <c r="C4453">
        <v>13.72</v>
      </c>
      <c r="D4453">
        <v>2</v>
      </c>
      <c r="E4453">
        <v>0</v>
      </c>
      <c r="F4453" s="5">
        <f>DetailTicketJuilletAout2021[[#This Row],[Qte]]*(DetailTicketJuilletAout2021[[#This Row],[PrixUnit]]*(1-DetailTicketJuilletAout2021[[#This Row],[Remise%]]))</f>
        <v>27.44</v>
      </c>
    </row>
    <row r="4454" spans="1:6" x14ac:dyDescent="0.25">
      <c r="A4454">
        <v>22843</v>
      </c>
      <c r="B4454">
        <v>64</v>
      </c>
      <c r="C4454">
        <v>25.31</v>
      </c>
      <c r="D4454">
        <v>3</v>
      </c>
      <c r="E4454">
        <v>0</v>
      </c>
      <c r="F4454" s="5">
        <f>DetailTicketJuilletAout2021[[#This Row],[Qte]]*(DetailTicketJuilletAout2021[[#This Row],[PrixUnit]]*(1-DetailTicketJuilletAout2021[[#This Row],[Remise%]]))</f>
        <v>75.929999999999993</v>
      </c>
    </row>
    <row r="4455" spans="1:6" x14ac:dyDescent="0.25">
      <c r="A4455">
        <v>22843</v>
      </c>
      <c r="B4455">
        <v>92</v>
      </c>
      <c r="C4455">
        <v>0</v>
      </c>
      <c r="D4455">
        <v>1</v>
      </c>
      <c r="E4455">
        <v>0</v>
      </c>
      <c r="F4455" s="5">
        <f>DetailTicketJuilletAout2021[[#This Row],[Qte]]*(DetailTicketJuilletAout2021[[#This Row],[PrixUnit]]*(1-DetailTicketJuilletAout2021[[#This Row],[Remise%]]))</f>
        <v>0</v>
      </c>
    </row>
    <row r="4456" spans="1:6" x14ac:dyDescent="0.25">
      <c r="A4456">
        <v>22843</v>
      </c>
      <c r="B4456">
        <v>93</v>
      </c>
      <c r="C4456">
        <v>4.57</v>
      </c>
      <c r="D4456">
        <v>3</v>
      </c>
      <c r="E4456">
        <v>0.1</v>
      </c>
      <c r="F4456" s="5">
        <f>DetailTicketJuilletAout2021[[#This Row],[Qte]]*(DetailTicketJuilletAout2021[[#This Row],[PrixUnit]]*(1-DetailTicketJuilletAout2021[[#This Row],[Remise%]]))</f>
        <v>12.339000000000002</v>
      </c>
    </row>
    <row r="4457" spans="1:6" x14ac:dyDescent="0.25">
      <c r="A4457">
        <v>22843</v>
      </c>
      <c r="B4457">
        <v>635</v>
      </c>
      <c r="C4457">
        <v>0</v>
      </c>
      <c r="D4457">
        <v>1</v>
      </c>
      <c r="E4457">
        <v>0</v>
      </c>
      <c r="F4457" s="5">
        <f>DetailTicketJuilletAout2021[[#This Row],[Qte]]*(DetailTicketJuilletAout2021[[#This Row],[PrixUnit]]*(1-DetailTicketJuilletAout2021[[#This Row],[Remise%]]))</f>
        <v>0</v>
      </c>
    </row>
    <row r="4458" spans="1:6" x14ac:dyDescent="0.25">
      <c r="A4458">
        <v>22843</v>
      </c>
      <c r="B4458">
        <v>726</v>
      </c>
      <c r="C4458">
        <v>0</v>
      </c>
      <c r="D4458">
        <v>1</v>
      </c>
      <c r="E4458">
        <v>0</v>
      </c>
      <c r="F4458" s="5">
        <f>DetailTicketJuilletAout2021[[#This Row],[Qte]]*(DetailTicketJuilletAout2021[[#This Row],[PrixUnit]]*(1-DetailTicketJuilletAout2021[[#This Row],[Remise%]]))</f>
        <v>0</v>
      </c>
    </row>
    <row r="4459" spans="1:6" x14ac:dyDescent="0.25">
      <c r="A4459">
        <v>22843</v>
      </c>
      <c r="B4459">
        <v>2967</v>
      </c>
      <c r="C4459">
        <v>11.89</v>
      </c>
      <c r="D4459">
        <v>2</v>
      </c>
      <c r="E4459">
        <v>0</v>
      </c>
      <c r="F4459" s="5">
        <f>DetailTicketJuilletAout2021[[#This Row],[Qte]]*(DetailTicketJuilletAout2021[[#This Row],[PrixUnit]]*(1-DetailTicketJuilletAout2021[[#This Row],[Remise%]]))</f>
        <v>23.78</v>
      </c>
    </row>
    <row r="4460" spans="1:6" x14ac:dyDescent="0.25">
      <c r="A4460">
        <v>22844</v>
      </c>
      <c r="B4460">
        <v>22</v>
      </c>
      <c r="C4460">
        <v>16.010000000000002</v>
      </c>
      <c r="D4460">
        <v>3</v>
      </c>
      <c r="E4460">
        <v>0</v>
      </c>
      <c r="F4460" s="5">
        <f>DetailTicketJuilletAout2021[[#This Row],[Qte]]*(DetailTicketJuilletAout2021[[#This Row],[PrixUnit]]*(1-DetailTicketJuilletAout2021[[#This Row],[Remise%]]))</f>
        <v>48.03</v>
      </c>
    </row>
    <row r="4461" spans="1:6" x14ac:dyDescent="0.25">
      <c r="A4461">
        <v>22844</v>
      </c>
      <c r="B4461">
        <v>35</v>
      </c>
      <c r="C4461">
        <v>13.72</v>
      </c>
      <c r="D4461">
        <v>3</v>
      </c>
      <c r="E4461">
        <v>0</v>
      </c>
      <c r="F4461" s="5">
        <f>DetailTicketJuilletAout2021[[#This Row],[Qte]]*(DetailTicketJuilletAout2021[[#This Row],[PrixUnit]]*(1-DetailTicketJuilletAout2021[[#This Row],[Remise%]]))</f>
        <v>41.160000000000004</v>
      </c>
    </row>
    <row r="4462" spans="1:6" x14ac:dyDescent="0.25">
      <c r="A4462">
        <v>22844</v>
      </c>
      <c r="B4462">
        <v>57</v>
      </c>
      <c r="C4462">
        <v>14.94</v>
      </c>
      <c r="D4462">
        <v>2</v>
      </c>
      <c r="E4462">
        <v>0</v>
      </c>
      <c r="F4462" s="5">
        <f>DetailTicketJuilletAout2021[[#This Row],[Qte]]*(DetailTicketJuilletAout2021[[#This Row],[PrixUnit]]*(1-DetailTicketJuilletAout2021[[#This Row],[Remise%]]))</f>
        <v>29.88</v>
      </c>
    </row>
    <row r="4463" spans="1:6" x14ac:dyDescent="0.25">
      <c r="A4463">
        <v>22844</v>
      </c>
      <c r="B4463">
        <v>60</v>
      </c>
      <c r="C4463">
        <v>25.92</v>
      </c>
      <c r="D4463">
        <v>3</v>
      </c>
      <c r="E4463">
        <v>0</v>
      </c>
      <c r="F4463" s="5">
        <f>DetailTicketJuilletAout2021[[#This Row],[Qte]]*(DetailTicketJuilletAout2021[[#This Row],[PrixUnit]]*(1-DetailTicketJuilletAout2021[[#This Row],[Remise%]]))</f>
        <v>77.760000000000005</v>
      </c>
    </row>
    <row r="4464" spans="1:6" x14ac:dyDescent="0.25">
      <c r="A4464">
        <v>22844</v>
      </c>
      <c r="B4464">
        <v>64</v>
      </c>
      <c r="C4464">
        <v>25.31</v>
      </c>
      <c r="D4464">
        <v>2</v>
      </c>
      <c r="E4464">
        <v>0</v>
      </c>
      <c r="F4464" s="5">
        <f>DetailTicketJuilletAout2021[[#This Row],[Qte]]*(DetailTicketJuilletAout2021[[#This Row],[PrixUnit]]*(1-DetailTicketJuilletAout2021[[#This Row],[Remise%]]))</f>
        <v>50.62</v>
      </c>
    </row>
    <row r="4465" spans="1:6" x14ac:dyDescent="0.25">
      <c r="A4465">
        <v>22845</v>
      </c>
      <c r="B4465">
        <v>16</v>
      </c>
      <c r="C4465">
        <v>13.26</v>
      </c>
      <c r="D4465">
        <v>2</v>
      </c>
      <c r="E4465">
        <v>0</v>
      </c>
      <c r="F4465" s="5">
        <f>DetailTicketJuilletAout2021[[#This Row],[Qte]]*(DetailTicketJuilletAout2021[[#This Row],[PrixUnit]]*(1-DetailTicketJuilletAout2021[[#This Row],[Remise%]]))</f>
        <v>26.52</v>
      </c>
    </row>
    <row r="4466" spans="1:6" x14ac:dyDescent="0.25">
      <c r="A4466">
        <v>22845</v>
      </c>
      <c r="B4466">
        <v>62</v>
      </c>
      <c r="C4466">
        <v>37.5</v>
      </c>
      <c r="D4466">
        <v>2</v>
      </c>
      <c r="E4466">
        <v>0</v>
      </c>
      <c r="F4466" s="5">
        <f>DetailTicketJuilletAout2021[[#This Row],[Qte]]*(DetailTicketJuilletAout2021[[#This Row],[PrixUnit]]*(1-DetailTicketJuilletAout2021[[#This Row],[Remise%]]))</f>
        <v>75</v>
      </c>
    </row>
    <row r="4467" spans="1:6" x14ac:dyDescent="0.25">
      <c r="A4467">
        <v>22846</v>
      </c>
      <c r="B4467">
        <v>55</v>
      </c>
      <c r="C4467">
        <v>18.29</v>
      </c>
      <c r="D4467">
        <v>2</v>
      </c>
      <c r="E4467">
        <v>0</v>
      </c>
      <c r="F4467" s="5">
        <f>DetailTicketJuilletAout2021[[#This Row],[Qte]]*(DetailTicketJuilletAout2021[[#This Row],[PrixUnit]]*(1-DetailTicketJuilletAout2021[[#This Row],[Remise%]]))</f>
        <v>36.58</v>
      </c>
    </row>
    <row r="4468" spans="1:6" x14ac:dyDescent="0.25">
      <c r="A4468">
        <v>22846</v>
      </c>
      <c r="B4468">
        <v>57</v>
      </c>
      <c r="C4468">
        <v>14.94</v>
      </c>
      <c r="D4468">
        <v>2</v>
      </c>
      <c r="E4468">
        <v>0</v>
      </c>
      <c r="F4468" s="5">
        <f>DetailTicketJuilletAout2021[[#This Row],[Qte]]*(DetailTicketJuilletAout2021[[#This Row],[PrixUnit]]*(1-DetailTicketJuilletAout2021[[#This Row],[Remise%]]))</f>
        <v>29.88</v>
      </c>
    </row>
    <row r="4469" spans="1:6" x14ac:dyDescent="0.25">
      <c r="A4469">
        <v>22846</v>
      </c>
      <c r="B4469">
        <v>70</v>
      </c>
      <c r="C4469">
        <v>11.43</v>
      </c>
      <c r="D4469">
        <v>2</v>
      </c>
      <c r="E4469">
        <v>0.15</v>
      </c>
      <c r="F4469" s="5">
        <f>DetailTicketJuilletAout2021[[#This Row],[Qte]]*(DetailTicketJuilletAout2021[[#This Row],[PrixUnit]]*(1-DetailTicketJuilletAout2021[[#This Row],[Remise%]]))</f>
        <v>19.430999999999997</v>
      </c>
    </row>
    <row r="4470" spans="1:6" x14ac:dyDescent="0.25">
      <c r="A4470">
        <v>22847</v>
      </c>
      <c r="B4470">
        <v>14</v>
      </c>
      <c r="C4470">
        <v>17.68</v>
      </c>
      <c r="D4470">
        <v>2</v>
      </c>
      <c r="E4470">
        <v>0</v>
      </c>
      <c r="F4470" s="5">
        <f>DetailTicketJuilletAout2021[[#This Row],[Qte]]*(DetailTicketJuilletAout2021[[#This Row],[PrixUnit]]*(1-DetailTicketJuilletAout2021[[#This Row],[Remise%]]))</f>
        <v>35.36</v>
      </c>
    </row>
    <row r="4471" spans="1:6" x14ac:dyDescent="0.25">
      <c r="A4471">
        <v>22847</v>
      </c>
      <c r="B4471">
        <v>53</v>
      </c>
      <c r="C4471">
        <v>25</v>
      </c>
      <c r="D4471">
        <v>3</v>
      </c>
      <c r="E4471">
        <v>0</v>
      </c>
      <c r="F4471" s="5">
        <f>DetailTicketJuilletAout2021[[#This Row],[Qte]]*(DetailTicketJuilletAout2021[[#This Row],[PrixUnit]]*(1-DetailTicketJuilletAout2021[[#This Row],[Remise%]]))</f>
        <v>75</v>
      </c>
    </row>
    <row r="4472" spans="1:6" x14ac:dyDescent="0.25">
      <c r="A4472">
        <v>22847</v>
      </c>
      <c r="B4472">
        <v>58</v>
      </c>
      <c r="C4472">
        <v>10.06</v>
      </c>
      <c r="D4472">
        <v>2</v>
      </c>
      <c r="E4472">
        <v>0</v>
      </c>
      <c r="F4472" s="5">
        <f>DetailTicketJuilletAout2021[[#This Row],[Qte]]*(DetailTicketJuilletAout2021[[#This Row],[PrixUnit]]*(1-DetailTicketJuilletAout2021[[#This Row],[Remise%]]))</f>
        <v>20.12</v>
      </c>
    </row>
    <row r="4473" spans="1:6" x14ac:dyDescent="0.25">
      <c r="A4473">
        <v>22848</v>
      </c>
      <c r="B4473">
        <v>77</v>
      </c>
      <c r="C4473">
        <v>9.91</v>
      </c>
      <c r="D4473">
        <v>3</v>
      </c>
      <c r="E4473">
        <v>0.25</v>
      </c>
      <c r="F4473" s="5">
        <f>DetailTicketJuilletAout2021[[#This Row],[Qte]]*(DetailTicketJuilletAout2021[[#This Row],[PrixUnit]]*(1-DetailTicketJuilletAout2021[[#This Row],[Remise%]]))</f>
        <v>22.297499999999999</v>
      </c>
    </row>
    <row r="4474" spans="1:6" x14ac:dyDescent="0.25">
      <c r="A4474">
        <v>22849</v>
      </c>
      <c r="B4474">
        <v>11</v>
      </c>
      <c r="C4474">
        <v>16.010000000000002</v>
      </c>
      <c r="D4474">
        <v>3</v>
      </c>
      <c r="E4474">
        <v>0.05</v>
      </c>
      <c r="F4474" s="5">
        <f>DetailTicketJuilletAout2021[[#This Row],[Qte]]*(DetailTicketJuilletAout2021[[#This Row],[PrixUnit]]*(1-DetailTicketJuilletAout2021[[#This Row],[Remise%]]))</f>
        <v>45.628500000000003</v>
      </c>
    </row>
    <row r="4475" spans="1:6" x14ac:dyDescent="0.25">
      <c r="A4475">
        <v>22849</v>
      </c>
      <c r="B4475">
        <v>56</v>
      </c>
      <c r="C4475">
        <v>28.97</v>
      </c>
      <c r="D4475">
        <v>3</v>
      </c>
      <c r="E4475">
        <v>0.05</v>
      </c>
      <c r="F4475" s="5">
        <f>DetailTicketJuilletAout2021[[#This Row],[Qte]]*(DetailTicketJuilletAout2021[[#This Row],[PrixUnit]]*(1-DetailTicketJuilletAout2021[[#This Row],[Remise%]]))</f>
        <v>82.564499999999981</v>
      </c>
    </row>
    <row r="4476" spans="1:6" x14ac:dyDescent="0.25">
      <c r="A4476">
        <v>22850</v>
      </c>
      <c r="B4476">
        <v>1</v>
      </c>
      <c r="C4476">
        <v>10.98</v>
      </c>
      <c r="D4476">
        <v>3</v>
      </c>
      <c r="E4476">
        <v>0</v>
      </c>
      <c r="F4476" s="5">
        <f>DetailTicketJuilletAout2021[[#This Row],[Qte]]*(DetailTicketJuilletAout2021[[#This Row],[PrixUnit]]*(1-DetailTicketJuilletAout2021[[#This Row],[Remise%]]))</f>
        <v>32.94</v>
      </c>
    </row>
    <row r="4477" spans="1:6" x14ac:dyDescent="0.25">
      <c r="A4477">
        <v>22850</v>
      </c>
      <c r="B4477">
        <v>21</v>
      </c>
      <c r="C4477">
        <v>6.1</v>
      </c>
      <c r="D4477">
        <v>2</v>
      </c>
      <c r="E4477">
        <v>0.25</v>
      </c>
      <c r="F4477" s="5">
        <f>DetailTicketJuilletAout2021[[#This Row],[Qte]]*(DetailTicketJuilletAout2021[[#This Row],[PrixUnit]]*(1-DetailTicketJuilletAout2021[[#This Row],[Remise%]]))</f>
        <v>9.1499999999999986</v>
      </c>
    </row>
    <row r="4478" spans="1:6" x14ac:dyDescent="0.25">
      <c r="A4478">
        <v>22850</v>
      </c>
      <c r="B4478">
        <v>39</v>
      </c>
      <c r="C4478">
        <v>10.98</v>
      </c>
      <c r="D4478">
        <v>2</v>
      </c>
      <c r="E4478">
        <v>0.25</v>
      </c>
      <c r="F4478" s="5">
        <f>DetailTicketJuilletAout2021[[#This Row],[Qte]]*(DetailTicketJuilletAout2021[[#This Row],[PrixUnit]]*(1-DetailTicketJuilletAout2021[[#This Row],[Remise%]]))</f>
        <v>16.47</v>
      </c>
    </row>
    <row r="4479" spans="1:6" x14ac:dyDescent="0.25">
      <c r="A4479">
        <v>22851</v>
      </c>
      <c r="B4479">
        <v>7</v>
      </c>
      <c r="C4479">
        <v>4.25</v>
      </c>
      <c r="D4479">
        <v>1</v>
      </c>
      <c r="E4479">
        <v>0</v>
      </c>
      <c r="F4479" s="5">
        <f>DetailTicketJuilletAout2021[[#This Row],[Qte]]*(DetailTicketJuilletAout2021[[#This Row],[PrixUnit]]*(1-DetailTicketJuilletAout2021[[#This Row],[Remise%]]))</f>
        <v>4.25</v>
      </c>
    </row>
    <row r="4480" spans="1:6" x14ac:dyDescent="0.25">
      <c r="A4480">
        <v>22851</v>
      </c>
      <c r="B4480">
        <v>19</v>
      </c>
      <c r="C4480">
        <v>5.49</v>
      </c>
      <c r="D4480">
        <v>2</v>
      </c>
      <c r="E4480">
        <v>0</v>
      </c>
      <c r="F4480" s="5">
        <f>DetailTicketJuilletAout2021[[#This Row],[Qte]]*(DetailTicketJuilletAout2021[[#This Row],[PrixUnit]]*(1-DetailTicketJuilletAout2021[[#This Row],[Remise%]]))</f>
        <v>10.98</v>
      </c>
    </row>
    <row r="4481" spans="1:6" x14ac:dyDescent="0.25">
      <c r="A4481">
        <v>22851</v>
      </c>
      <c r="B4481">
        <v>27</v>
      </c>
      <c r="C4481">
        <v>26.83</v>
      </c>
      <c r="D4481">
        <v>3</v>
      </c>
      <c r="E4481">
        <v>0.25</v>
      </c>
      <c r="F4481" s="5">
        <f>DetailTicketJuilletAout2021[[#This Row],[Qte]]*(DetailTicketJuilletAout2021[[#This Row],[PrixUnit]]*(1-DetailTicketJuilletAout2021[[#This Row],[Remise%]]))</f>
        <v>60.367499999999993</v>
      </c>
    </row>
    <row r="4482" spans="1:6" x14ac:dyDescent="0.25">
      <c r="A4482">
        <v>22851</v>
      </c>
      <c r="B4482">
        <v>44</v>
      </c>
      <c r="C4482">
        <v>11.89</v>
      </c>
      <c r="D4482">
        <v>2</v>
      </c>
      <c r="E4482">
        <v>0</v>
      </c>
      <c r="F4482" s="5">
        <f>DetailTicketJuilletAout2021[[#This Row],[Qte]]*(DetailTicketJuilletAout2021[[#This Row],[PrixUnit]]*(1-DetailTicketJuilletAout2021[[#This Row],[Remise%]]))</f>
        <v>23.78</v>
      </c>
    </row>
    <row r="4483" spans="1:6" x14ac:dyDescent="0.25">
      <c r="A4483">
        <v>22851</v>
      </c>
      <c r="B4483">
        <v>54</v>
      </c>
      <c r="C4483">
        <v>4.57</v>
      </c>
      <c r="D4483">
        <v>3</v>
      </c>
      <c r="E4483">
        <v>0.1</v>
      </c>
      <c r="F4483" s="5">
        <f>DetailTicketJuilletAout2021[[#This Row],[Qte]]*(DetailTicketJuilletAout2021[[#This Row],[PrixUnit]]*(1-DetailTicketJuilletAout2021[[#This Row],[Remise%]]))</f>
        <v>12.339000000000002</v>
      </c>
    </row>
    <row r="4484" spans="1:6" x14ac:dyDescent="0.25">
      <c r="A4484">
        <v>22851</v>
      </c>
      <c r="B4484">
        <v>60</v>
      </c>
      <c r="C4484">
        <v>20.73</v>
      </c>
      <c r="D4484">
        <v>2</v>
      </c>
      <c r="E4484">
        <v>0.25</v>
      </c>
      <c r="F4484" s="5">
        <f>DetailTicketJuilletAout2021[[#This Row],[Qte]]*(DetailTicketJuilletAout2021[[#This Row],[PrixUnit]]*(1-DetailTicketJuilletAout2021[[#This Row],[Remise%]]))</f>
        <v>31.094999999999999</v>
      </c>
    </row>
    <row r="4485" spans="1:6" x14ac:dyDescent="0.25">
      <c r="A4485">
        <v>22851</v>
      </c>
      <c r="B4485">
        <v>65</v>
      </c>
      <c r="C4485">
        <v>12.81</v>
      </c>
      <c r="D4485">
        <v>2</v>
      </c>
      <c r="E4485">
        <v>0</v>
      </c>
      <c r="F4485" s="5">
        <f>DetailTicketJuilletAout2021[[#This Row],[Qte]]*(DetailTicketJuilletAout2021[[#This Row],[PrixUnit]]*(1-DetailTicketJuilletAout2021[[#This Row],[Remise%]]))</f>
        <v>25.62</v>
      </c>
    </row>
    <row r="4486" spans="1:6" x14ac:dyDescent="0.25">
      <c r="A4486">
        <v>22851</v>
      </c>
      <c r="B4486">
        <v>71</v>
      </c>
      <c r="C4486">
        <v>13.11</v>
      </c>
      <c r="D4486">
        <v>3</v>
      </c>
      <c r="E4486">
        <v>0</v>
      </c>
      <c r="F4486" s="5">
        <f>DetailTicketJuilletAout2021[[#This Row],[Qte]]*(DetailTicketJuilletAout2021[[#This Row],[PrixUnit]]*(1-DetailTicketJuilletAout2021[[#This Row],[Remise%]]))</f>
        <v>39.33</v>
      </c>
    </row>
    <row r="4487" spans="1:6" x14ac:dyDescent="0.25">
      <c r="A4487">
        <v>22851</v>
      </c>
      <c r="B4487">
        <v>761</v>
      </c>
      <c r="C4487">
        <v>3.64</v>
      </c>
      <c r="D4487">
        <v>1</v>
      </c>
      <c r="E4487">
        <v>0</v>
      </c>
      <c r="F4487" s="5">
        <f>DetailTicketJuilletAout2021[[#This Row],[Qte]]*(DetailTicketJuilletAout2021[[#This Row],[PrixUnit]]*(1-DetailTicketJuilletAout2021[[#This Row],[Remise%]]))</f>
        <v>3.64</v>
      </c>
    </row>
    <row r="4488" spans="1:6" x14ac:dyDescent="0.25">
      <c r="A4488">
        <v>22851</v>
      </c>
      <c r="B4488">
        <v>1448</v>
      </c>
      <c r="C4488">
        <v>9.77</v>
      </c>
      <c r="D4488">
        <v>1</v>
      </c>
      <c r="E4488">
        <v>0</v>
      </c>
      <c r="F4488" s="5">
        <f>DetailTicketJuilletAout2021[[#This Row],[Qte]]*(DetailTicketJuilletAout2021[[#This Row],[PrixUnit]]*(1-DetailTicketJuilletAout2021[[#This Row],[Remise%]]))</f>
        <v>9.77</v>
      </c>
    </row>
    <row r="4489" spans="1:6" x14ac:dyDescent="0.25">
      <c r="A4489">
        <v>22851</v>
      </c>
      <c r="B4489">
        <v>1495</v>
      </c>
      <c r="C4489">
        <v>12.41</v>
      </c>
      <c r="D4489">
        <v>1</v>
      </c>
      <c r="E4489">
        <v>0</v>
      </c>
      <c r="F4489" s="5">
        <f>DetailTicketJuilletAout2021[[#This Row],[Qte]]*(DetailTicketJuilletAout2021[[#This Row],[PrixUnit]]*(1-DetailTicketJuilletAout2021[[#This Row],[Remise%]]))</f>
        <v>12.41</v>
      </c>
    </row>
    <row r="4490" spans="1:6" x14ac:dyDescent="0.25">
      <c r="A4490">
        <v>22851</v>
      </c>
      <c r="B4490">
        <v>2650</v>
      </c>
      <c r="C4490">
        <v>8.5399999999999991</v>
      </c>
      <c r="D4490">
        <v>3</v>
      </c>
      <c r="E4490">
        <v>0.25</v>
      </c>
      <c r="F4490" s="5">
        <f>DetailTicketJuilletAout2021[[#This Row],[Qte]]*(DetailTicketJuilletAout2021[[#This Row],[PrixUnit]]*(1-DetailTicketJuilletAout2021[[#This Row],[Remise%]]))</f>
        <v>19.214999999999996</v>
      </c>
    </row>
    <row r="4491" spans="1:6" x14ac:dyDescent="0.25">
      <c r="A4491">
        <v>22852</v>
      </c>
      <c r="B4491">
        <v>17</v>
      </c>
      <c r="C4491">
        <v>23.78</v>
      </c>
      <c r="D4491">
        <v>3</v>
      </c>
      <c r="E4491">
        <v>0</v>
      </c>
      <c r="F4491" s="5">
        <f>DetailTicketJuilletAout2021[[#This Row],[Qte]]*(DetailTicketJuilletAout2021[[#This Row],[PrixUnit]]*(1-DetailTicketJuilletAout2021[[#This Row],[Remise%]]))</f>
        <v>71.34</v>
      </c>
    </row>
    <row r="4492" spans="1:6" x14ac:dyDescent="0.25">
      <c r="A4492">
        <v>22852</v>
      </c>
      <c r="B4492">
        <v>33</v>
      </c>
      <c r="C4492">
        <v>1.52</v>
      </c>
      <c r="D4492">
        <v>2</v>
      </c>
      <c r="E4492">
        <v>0</v>
      </c>
      <c r="F4492" s="5">
        <f>DetailTicketJuilletAout2021[[#This Row],[Qte]]*(DetailTicketJuilletAout2021[[#This Row],[PrixUnit]]*(1-DetailTicketJuilletAout2021[[#This Row],[Remise%]]))</f>
        <v>3.04</v>
      </c>
    </row>
    <row r="4493" spans="1:6" x14ac:dyDescent="0.25">
      <c r="A4493">
        <v>22853</v>
      </c>
      <c r="B4493">
        <v>16</v>
      </c>
      <c r="C4493">
        <v>13.26</v>
      </c>
      <c r="D4493">
        <v>2</v>
      </c>
      <c r="E4493">
        <v>0</v>
      </c>
      <c r="F4493" s="5">
        <f>DetailTicketJuilletAout2021[[#This Row],[Qte]]*(DetailTicketJuilletAout2021[[#This Row],[PrixUnit]]*(1-DetailTicketJuilletAout2021[[#This Row],[Remise%]]))</f>
        <v>26.52</v>
      </c>
    </row>
    <row r="4494" spans="1:6" x14ac:dyDescent="0.25">
      <c r="A4494">
        <v>22853</v>
      </c>
      <c r="B4494">
        <v>43</v>
      </c>
      <c r="C4494">
        <v>35.06</v>
      </c>
      <c r="D4494">
        <v>2</v>
      </c>
      <c r="E4494">
        <v>0</v>
      </c>
      <c r="F4494" s="5">
        <f>DetailTicketJuilletAout2021[[#This Row],[Qte]]*(DetailTicketJuilletAout2021[[#This Row],[PrixUnit]]*(1-DetailTicketJuilletAout2021[[#This Row],[Remise%]]))</f>
        <v>70.12</v>
      </c>
    </row>
    <row r="4495" spans="1:6" x14ac:dyDescent="0.25">
      <c r="A4495">
        <v>22853</v>
      </c>
      <c r="B4495">
        <v>59</v>
      </c>
      <c r="C4495">
        <v>41.92</v>
      </c>
      <c r="D4495">
        <v>3</v>
      </c>
      <c r="E4495">
        <v>0</v>
      </c>
      <c r="F4495" s="5">
        <f>DetailTicketJuilletAout2021[[#This Row],[Qte]]*(DetailTicketJuilletAout2021[[#This Row],[PrixUnit]]*(1-DetailTicketJuilletAout2021[[#This Row],[Remise%]]))</f>
        <v>125.76</v>
      </c>
    </row>
    <row r="4496" spans="1:6" x14ac:dyDescent="0.25">
      <c r="A4496">
        <v>22854</v>
      </c>
      <c r="B4496">
        <v>2</v>
      </c>
      <c r="C4496">
        <v>11.59</v>
      </c>
      <c r="D4496">
        <v>4</v>
      </c>
      <c r="E4496">
        <v>0.2</v>
      </c>
      <c r="F4496" s="5">
        <f>DetailTicketJuilletAout2021[[#This Row],[Qte]]*(DetailTicketJuilletAout2021[[#This Row],[PrixUnit]]*(1-DetailTicketJuilletAout2021[[#This Row],[Remise%]]))</f>
        <v>37.088000000000001</v>
      </c>
    </row>
    <row r="4497" spans="1:6" x14ac:dyDescent="0.25">
      <c r="A4497">
        <v>22854</v>
      </c>
      <c r="B4497">
        <v>5</v>
      </c>
      <c r="C4497">
        <v>12.96</v>
      </c>
      <c r="D4497">
        <v>4</v>
      </c>
      <c r="E4497">
        <v>0.2</v>
      </c>
      <c r="F4497" s="5">
        <f>DetailTicketJuilletAout2021[[#This Row],[Qte]]*(DetailTicketJuilletAout2021[[#This Row],[PrixUnit]]*(1-DetailTicketJuilletAout2021[[#This Row],[Remise%]]))</f>
        <v>41.472000000000008</v>
      </c>
    </row>
    <row r="4498" spans="1:6" x14ac:dyDescent="0.25">
      <c r="A4498">
        <v>22854</v>
      </c>
      <c r="B4498">
        <v>32</v>
      </c>
      <c r="C4498">
        <v>19.510000000000002</v>
      </c>
      <c r="D4498">
        <v>4</v>
      </c>
      <c r="E4498">
        <v>0.2</v>
      </c>
      <c r="F4498" s="5">
        <f>DetailTicketJuilletAout2021[[#This Row],[Qte]]*(DetailTicketJuilletAout2021[[#This Row],[PrixUnit]]*(1-DetailTicketJuilletAout2021[[#This Row],[Remise%]]))</f>
        <v>62.432000000000009</v>
      </c>
    </row>
    <row r="4499" spans="1:6" x14ac:dyDescent="0.25">
      <c r="A4499">
        <v>22855</v>
      </c>
      <c r="B4499">
        <v>19</v>
      </c>
      <c r="C4499">
        <v>5.49</v>
      </c>
      <c r="D4499">
        <v>4</v>
      </c>
      <c r="E4499">
        <v>0.1</v>
      </c>
      <c r="F4499" s="5">
        <f>DetailTicketJuilletAout2021[[#This Row],[Qte]]*(DetailTicketJuilletAout2021[[#This Row],[PrixUnit]]*(1-DetailTicketJuilletAout2021[[#This Row],[Remise%]]))</f>
        <v>19.764000000000003</v>
      </c>
    </row>
    <row r="4500" spans="1:6" x14ac:dyDescent="0.25">
      <c r="A4500">
        <v>22855</v>
      </c>
      <c r="B4500">
        <v>24</v>
      </c>
      <c r="C4500">
        <v>2.74</v>
      </c>
      <c r="D4500">
        <v>3</v>
      </c>
      <c r="E4500">
        <v>0.1</v>
      </c>
      <c r="F4500" s="5">
        <f>DetailTicketJuilletAout2021[[#This Row],[Qte]]*(DetailTicketJuilletAout2021[[#This Row],[PrixUnit]]*(1-DetailTicketJuilletAout2021[[#This Row],[Remise%]]))</f>
        <v>7.3980000000000006</v>
      </c>
    </row>
    <row r="4501" spans="1:6" x14ac:dyDescent="0.25">
      <c r="A4501">
        <v>22855</v>
      </c>
      <c r="B4501">
        <v>31</v>
      </c>
      <c r="C4501">
        <v>7.62</v>
      </c>
      <c r="D4501">
        <v>4</v>
      </c>
      <c r="E4501">
        <v>0.1</v>
      </c>
      <c r="F4501" s="5">
        <f>DetailTicketJuilletAout2021[[#This Row],[Qte]]*(DetailTicketJuilletAout2021[[#This Row],[PrixUnit]]*(1-DetailTicketJuilletAout2021[[#This Row],[Remise%]]))</f>
        <v>27.432000000000002</v>
      </c>
    </row>
    <row r="4502" spans="1:6" x14ac:dyDescent="0.25">
      <c r="A4502">
        <v>22855</v>
      </c>
      <c r="B4502">
        <v>52</v>
      </c>
      <c r="C4502">
        <v>4.2699999999999996</v>
      </c>
      <c r="D4502">
        <v>4</v>
      </c>
      <c r="E4502">
        <v>0.1</v>
      </c>
      <c r="F4502" s="5">
        <f>DetailTicketJuilletAout2021[[#This Row],[Qte]]*(DetailTicketJuilletAout2021[[#This Row],[PrixUnit]]*(1-DetailTicketJuilletAout2021[[#This Row],[Remise%]]))</f>
        <v>15.371999999999998</v>
      </c>
    </row>
    <row r="4503" spans="1:6" x14ac:dyDescent="0.25">
      <c r="A4503">
        <v>22856</v>
      </c>
      <c r="B4503">
        <v>55</v>
      </c>
      <c r="C4503">
        <v>14.64</v>
      </c>
      <c r="D4503">
        <v>4</v>
      </c>
      <c r="E4503">
        <v>0.05</v>
      </c>
      <c r="F4503" s="5">
        <f>DetailTicketJuilletAout2021[[#This Row],[Qte]]*(DetailTicketJuilletAout2021[[#This Row],[PrixUnit]]*(1-DetailTicketJuilletAout2021[[#This Row],[Remise%]]))</f>
        <v>55.631999999999998</v>
      </c>
    </row>
    <row r="4504" spans="1:6" x14ac:dyDescent="0.25">
      <c r="A4504">
        <v>22856</v>
      </c>
      <c r="B4504">
        <v>70</v>
      </c>
      <c r="C4504">
        <v>9.15</v>
      </c>
      <c r="D4504">
        <v>4</v>
      </c>
      <c r="E4504">
        <v>0</v>
      </c>
      <c r="F4504" s="5">
        <f>DetailTicketJuilletAout2021[[#This Row],[Qte]]*(DetailTicketJuilletAout2021[[#This Row],[PrixUnit]]*(1-DetailTicketJuilletAout2021[[#This Row],[Remise%]]))</f>
        <v>36.6</v>
      </c>
    </row>
    <row r="4505" spans="1:6" x14ac:dyDescent="0.25">
      <c r="A4505">
        <v>22857</v>
      </c>
      <c r="B4505">
        <v>11</v>
      </c>
      <c r="C4505">
        <v>16.010000000000002</v>
      </c>
      <c r="D4505">
        <v>4</v>
      </c>
      <c r="E4505">
        <v>0.05</v>
      </c>
      <c r="F4505" s="5">
        <f>DetailTicketJuilletAout2021[[#This Row],[Qte]]*(DetailTicketJuilletAout2021[[#This Row],[PrixUnit]]*(1-DetailTicketJuilletAout2021[[#This Row],[Remise%]]))</f>
        <v>60.838000000000001</v>
      </c>
    </row>
    <row r="4506" spans="1:6" x14ac:dyDescent="0.25">
      <c r="A4506">
        <v>22857</v>
      </c>
      <c r="B4506">
        <v>56</v>
      </c>
      <c r="C4506">
        <v>28.97</v>
      </c>
      <c r="D4506">
        <v>4</v>
      </c>
      <c r="E4506">
        <v>0.05</v>
      </c>
      <c r="F4506" s="5">
        <f>DetailTicketJuilletAout2021[[#This Row],[Qte]]*(DetailTicketJuilletAout2021[[#This Row],[PrixUnit]]*(1-DetailTicketJuilletAout2021[[#This Row],[Remise%]]))</f>
        <v>110.08599999999998</v>
      </c>
    </row>
    <row r="4507" spans="1:6" x14ac:dyDescent="0.25">
      <c r="A4507">
        <v>22858</v>
      </c>
      <c r="B4507">
        <v>77</v>
      </c>
      <c r="C4507">
        <v>9.91</v>
      </c>
      <c r="D4507">
        <v>4</v>
      </c>
      <c r="E4507">
        <v>0.25</v>
      </c>
      <c r="F4507" s="5">
        <f>DetailTicketJuilletAout2021[[#This Row],[Qte]]*(DetailTicketJuilletAout2021[[#This Row],[PrixUnit]]*(1-DetailTicketJuilletAout2021[[#This Row],[Remise%]]))</f>
        <v>29.73</v>
      </c>
    </row>
    <row r="4508" spans="1:6" x14ac:dyDescent="0.25">
      <c r="A4508">
        <v>22859</v>
      </c>
      <c r="B4508">
        <v>38</v>
      </c>
      <c r="C4508">
        <v>200.93</v>
      </c>
      <c r="D4508">
        <v>4</v>
      </c>
      <c r="E4508">
        <v>0.1</v>
      </c>
      <c r="F4508" s="5">
        <f>DetailTicketJuilletAout2021[[#This Row],[Qte]]*(DetailTicketJuilletAout2021[[#This Row],[PrixUnit]]*(1-DetailTicketJuilletAout2021[[#This Row],[Remise%]]))</f>
        <v>723.34800000000007</v>
      </c>
    </row>
    <row r="4509" spans="1:6" x14ac:dyDescent="0.25">
      <c r="A4509">
        <v>22859</v>
      </c>
      <c r="B4509">
        <v>71</v>
      </c>
      <c r="C4509">
        <v>16.46</v>
      </c>
      <c r="D4509">
        <v>4</v>
      </c>
      <c r="E4509">
        <v>0</v>
      </c>
      <c r="F4509" s="5">
        <f>DetailTicketJuilletAout2021[[#This Row],[Qte]]*(DetailTicketJuilletAout2021[[#This Row],[PrixUnit]]*(1-DetailTicketJuilletAout2021[[#This Row],[Remise%]]))</f>
        <v>65.84</v>
      </c>
    </row>
    <row r="4510" spans="1:6" x14ac:dyDescent="0.25">
      <c r="A4510">
        <v>22860</v>
      </c>
      <c r="B4510">
        <v>16</v>
      </c>
      <c r="C4510">
        <v>13.26</v>
      </c>
      <c r="D4510">
        <v>3</v>
      </c>
      <c r="E4510">
        <v>0</v>
      </c>
      <c r="F4510" s="5">
        <f>DetailTicketJuilletAout2021[[#This Row],[Qte]]*(DetailTicketJuilletAout2021[[#This Row],[PrixUnit]]*(1-DetailTicketJuilletAout2021[[#This Row],[Remise%]]))</f>
        <v>39.78</v>
      </c>
    </row>
    <row r="4511" spans="1:6" x14ac:dyDescent="0.25">
      <c r="A4511">
        <v>22860</v>
      </c>
      <c r="B4511">
        <v>43</v>
      </c>
      <c r="C4511">
        <v>35.06</v>
      </c>
      <c r="D4511">
        <v>3</v>
      </c>
      <c r="E4511">
        <v>0</v>
      </c>
      <c r="F4511" s="5">
        <f>DetailTicketJuilletAout2021[[#This Row],[Qte]]*(DetailTicketJuilletAout2021[[#This Row],[PrixUnit]]*(1-DetailTicketJuilletAout2021[[#This Row],[Remise%]]))</f>
        <v>105.18</v>
      </c>
    </row>
    <row r="4512" spans="1:6" x14ac:dyDescent="0.25">
      <c r="A4512">
        <v>22860</v>
      </c>
      <c r="B4512">
        <v>59</v>
      </c>
      <c r="C4512">
        <v>41.92</v>
      </c>
      <c r="D4512">
        <v>4</v>
      </c>
      <c r="E4512">
        <v>0</v>
      </c>
      <c r="F4512" s="5">
        <f>DetailTicketJuilletAout2021[[#This Row],[Qte]]*(DetailTicketJuilletAout2021[[#This Row],[PrixUnit]]*(1-DetailTicketJuilletAout2021[[#This Row],[Remise%]]))</f>
        <v>167.68</v>
      </c>
    </row>
    <row r="4513" spans="1:6" x14ac:dyDescent="0.25">
      <c r="A4513">
        <v>22861</v>
      </c>
      <c r="B4513">
        <v>41</v>
      </c>
      <c r="C4513">
        <v>7.32</v>
      </c>
      <c r="D4513">
        <v>4</v>
      </c>
      <c r="E4513">
        <v>0</v>
      </c>
      <c r="F4513" s="5">
        <f>DetailTicketJuilletAout2021[[#This Row],[Qte]]*(DetailTicketJuilletAout2021[[#This Row],[PrixUnit]]*(1-DetailTicketJuilletAout2021[[#This Row],[Remise%]]))</f>
        <v>29.28</v>
      </c>
    </row>
    <row r="4514" spans="1:6" x14ac:dyDescent="0.25">
      <c r="A4514">
        <v>22862</v>
      </c>
      <c r="B4514">
        <v>70</v>
      </c>
      <c r="C4514">
        <v>11.43</v>
      </c>
      <c r="D4514">
        <v>3</v>
      </c>
      <c r="E4514">
        <v>0</v>
      </c>
      <c r="F4514" s="5">
        <f>DetailTicketJuilletAout2021[[#This Row],[Qte]]*(DetailTicketJuilletAout2021[[#This Row],[PrixUnit]]*(1-DetailTicketJuilletAout2021[[#This Row],[Remise%]]))</f>
        <v>34.29</v>
      </c>
    </row>
    <row r="4515" spans="1:6" x14ac:dyDescent="0.25">
      <c r="A4515">
        <v>22862</v>
      </c>
      <c r="B4515">
        <v>77</v>
      </c>
      <c r="C4515">
        <v>9.91</v>
      </c>
      <c r="D4515">
        <v>4</v>
      </c>
      <c r="E4515">
        <v>0</v>
      </c>
      <c r="F4515" s="5">
        <f>DetailTicketJuilletAout2021[[#This Row],[Qte]]*(DetailTicketJuilletAout2021[[#This Row],[PrixUnit]]*(1-DetailTicketJuilletAout2021[[#This Row],[Remise%]]))</f>
        <v>39.64</v>
      </c>
    </row>
    <row r="4516" spans="1:6" x14ac:dyDescent="0.25">
      <c r="A4516">
        <v>22863</v>
      </c>
      <c r="B4516">
        <v>22</v>
      </c>
      <c r="C4516">
        <v>16.010000000000002</v>
      </c>
      <c r="D4516">
        <v>4</v>
      </c>
      <c r="E4516">
        <v>0</v>
      </c>
      <c r="F4516" s="5">
        <f>DetailTicketJuilletAout2021[[#This Row],[Qte]]*(DetailTicketJuilletAout2021[[#This Row],[PrixUnit]]*(1-DetailTicketJuilletAout2021[[#This Row],[Remise%]]))</f>
        <v>64.040000000000006</v>
      </c>
    </row>
    <row r="4517" spans="1:6" x14ac:dyDescent="0.25">
      <c r="A4517">
        <v>22863</v>
      </c>
      <c r="B4517">
        <v>35</v>
      </c>
      <c r="C4517">
        <v>13.72</v>
      </c>
      <c r="D4517">
        <v>4</v>
      </c>
      <c r="E4517">
        <v>0</v>
      </c>
      <c r="F4517" s="5">
        <f>DetailTicketJuilletAout2021[[#This Row],[Qte]]*(DetailTicketJuilletAout2021[[#This Row],[PrixUnit]]*(1-DetailTicketJuilletAout2021[[#This Row],[Remise%]]))</f>
        <v>54.88</v>
      </c>
    </row>
    <row r="4518" spans="1:6" x14ac:dyDescent="0.25">
      <c r="A4518">
        <v>22863</v>
      </c>
      <c r="B4518">
        <v>57</v>
      </c>
      <c r="C4518">
        <v>14.94</v>
      </c>
      <c r="D4518">
        <v>3</v>
      </c>
      <c r="E4518">
        <v>0</v>
      </c>
      <c r="F4518" s="5">
        <f>DetailTicketJuilletAout2021[[#This Row],[Qte]]*(DetailTicketJuilletAout2021[[#This Row],[PrixUnit]]*(1-DetailTicketJuilletAout2021[[#This Row],[Remise%]]))</f>
        <v>44.82</v>
      </c>
    </row>
    <row r="4519" spans="1:6" x14ac:dyDescent="0.25">
      <c r="A4519">
        <v>22863</v>
      </c>
      <c r="B4519">
        <v>60</v>
      </c>
      <c r="C4519">
        <v>25.92</v>
      </c>
      <c r="D4519">
        <v>4</v>
      </c>
      <c r="E4519">
        <v>0</v>
      </c>
      <c r="F4519" s="5">
        <f>DetailTicketJuilletAout2021[[#This Row],[Qte]]*(DetailTicketJuilletAout2021[[#This Row],[PrixUnit]]*(1-DetailTicketJuilletAout2021[[#This Row],[Remise%]]))</f>
        <v>103.68</v>
      </c>
    </row>
    <row r="4520" spans="1:6" x14ac:dyDescent="0.25">
      <c r="A4520">
        <v>22863</v>
      </c>
      <c r="B4520">
        <v>64</v>
      </c>
      <c r="C4520">
        <v>25.31</v>
      </c>
      <c r="D4520">
        <v>3</v>
      </c>
      <c r="E4520">
        <v>0</v>
      </c>
      <c r="F4520" s="5">
        <f>DetailTicketJuilletAout2021[[#This Row],[Qte]]*(DetailTicketJuilletAout2021[[#This Row],[PrixUnit]]*(1-DetailTicketJuilletAout2021[[#This Row],[Remise%]]))</f>
        <v>75.929999999999993</v>
      </c>
    </row>
    <row r="4521" spans="1:6" x14ac:dyDescent="0.25">
      <c r="A4521">
        <v>22864</v>
      </c>
      <c r="B4521">
        <v>5</v>
      </c>
      <c r="C4521">
        <v>16.309999999999999</v>
      </c>
      <c r="D4521">
        <v>3</v>
      </c>
      <c r="E4521">
        <v>0</v>
      </c>
      <c r="F4521" s="5">
        <f>DetailTicketJuilletAout2021[[#This Row],[Qte]]*(DetailTicketJuilletAout2021[[#This Row],[PrixUnit]]*(1-DetailTicketJuilletAout2021[[#This Row],[Remise%]]))</f>
        <v>48.929999999999993</v>
      </c>
    </row>
    <row r="4522" spans="1:6" x14ac:dyDescent="0.25">
      <c r="A4522">
        <v>22864</v>
      </c>
      <c r="B4522">
        <v>7</v>
      </c>
      <c r="C4522">
        <v>22.87</v>
      </c>
      <c r="D4522">
        <v>4</v>
      </c>
      <c r="E4522">
        <v>0</v>
      </c>
      <c r="F4522" s="5">
        <f>DetailTicketJuilletAout2021[[#This Row],[Qte]]*(DetailTicketJuilletAout2021[[#This Row],[PrixUnit]]*(1-DetailTicketJuilletAout2021[[#This Row],[Remise%]]))</f>
        <v>91.48</v>
      </c>
    </row>
    <row r="4523" spans="1:6" x14ac:dyDescent="0.25">
      <c r="A4523">
        <v>22864</v>
      </c>
      <c r="B4523">
        <v>72</v>
      </c>
      <c r="C4523">
        <v>26.53</v>
      </c>
      <c r="D4523">
        <v>4</v>
      </c>
      <c r="E4523">
        <v>0</v>
      </c>
      <c r="F4523" s="5">
        <f>DetailTicketJuilletAout2021[[#This Row],[Qte]]*(DetailTicketJuilletAout2021[[#This Row],[PrixUnit]]*(1-DetailTicketJuilletAout2021[[#This Row],[Remise%]]))</f>
        <v>106.12</v>
      </c>
    </row>
    <row r="4524" spans="1:6" x14ac:dyDescent="0.25">
      <c r="A4524">
        <v>22865</v>
      </c>
      <c r="B4524">
        <v>69</v>
      </c>
      <c r="C4524">
        <v>21.95</v>
      </c>
      <c r="D4524">
        <v>3</v>
      </c>
      <c r="E4524">
        <v>0</v>
      </c>
      <c r="F4524" s="5">
        <f>DetailTicketJuilletAout2021[[#This Row],[Qte]]*(DetailTicketJuilletAout2021[[#This Row],[PrixUnit]]*(1-DetailTicketJuilletAout2021[[#This Row],[Remise%]]))</f>
        <v>65.849999999999994</v>
      </c>
    </row>
    <row r="4525" spans="1:6" x14ac:dyDescent="0.25">
      <c r="A4525">
        <v>22865</v>
      </c>
      <c r="B4525">
        <v>70</v>
      </c>
      <c r="C4525">
        <v>9.15</v>
      </c>
      <c r="D4525">
        <v>4</v>
      </c>
      <c r="E4525">
        <v>0</v>
      </c>
      <c r="F4525" s="5">
        <f>DetailTicketJuilletAout2021[[#This Row],[Qte]]*(DetailTicketJuilletAout2021[[#This Row],[PrixUnit]]*(1-DetailTicketJuilletAout2021[[#This Row],[Remise%]]))</f>
        <v>36.6</v>
      </c>
    </row>
    <row r="4526" spans="1:6" x14ac:dyDescent="0.25">
      <c r="A4526">
        <v>22866</v>
      </c>
      <c r="B4526">
        <v>26</v>
      </c>
      <c r="C4526">
        <v>18.899999999999999</v>
      </c>
      <c r="D4526">
        <v>4</v>
      </c>
      <c r="E4526">
        <v>0.15</v>
      </c>
      <c r="F4526" s="5">
        <f>DetailTicketJuilletAout2021[[#This Row],[Qte]]*(DetailTicketJuilletAout2021[[#This Row],[PrixUnit]]*(1-DetailTicketJuilletAout2021[[#This Row],[Remise%]]))</f>
        <v>64.259999999999991</v>
      </c>
    </row>
    <row r="4527" spans="1:6" x14ac:dyDescent="0.25">
      <c r="A4527">
        <v>22866</v>
      </c>
      <c r="B4527">
        <v>72</v>
      </c>
      <c r="C4527">
        <v>21.19</v>
      </c>
      <c r="D4527">
        <v>3</v>
      </c>
      <c r="E4527">
        <v>0.15</v>
      </c>
      <c r="F4527" s="5">
        <f>DetailTicketJuilletAout2021[[#This Row],[Qte]]*(DetailTicketJuilletAout2021[[#This Row],[PrixUnit]]*(1-DetailTicketJuilletAout2021[[#This Row],[Remise%]]))</f>
        <v>54.034500000000008</v>
      </c>
    </row>
    <row r="4528" spans="1:6" x14ac:dyDescent="0.25">
      <c r="A4528">
        <v>22867</v>
      </c>
      <c r="B4528">
        <v>20</v>
      </c>
      <c r="C4528">
        <v>49.39</v>
      </c>
      <c r="D4528">
        <v>3</v>
      </c>
      <c r="E4528">
        <v>0</v>
      </c>
      <c r="F4528" s="5">
        <f>DetailTicketJuilletAout2021[[#This Row],[Qte]]*(DetailTicketJuilletAout2021[[#This Row],[PrixUnit]]*(1-DetailTicketJuilletAout2021[[#This Row],[Remise%]]))</f>
        <v>148.17000000000002</v>
      </c>
    </row>
    <row r="4529" spans="1:6" x14ac:dyDescent="0.25">
      <c r="A4529">
        <v>22867</v>
      </c>
      <c r="B4529">
        <v>60</v>
      </c>
      <c r="C4529">
        <v>20.73</v>
      </c>
      <c r="D4529">
        <v>4</v>
      </c>
      <c r="E4529">
        <v>0</v>
      </c>
      <c r="F4529" s="5">
        <f>DetailTicketJuilletAout2021[[#This Row],[Qte]]*(DetailTicketJuilletAout2021[[#This Row],[PrixUnit]]*(1-DetailTicketJuilletAout2021[[#This Row],[Remise%]]))</f>
        <v>82.92</v>
      </c>
    </row>
    <row r="4530" spans="1:6" x14ac:dyDescent="0.25">
      <c r="A4530">
        <v>22868</v>
      </c>
      <c r="B4530">
        <v>19</v>
      </c>
      <c r="C4530">
        <v>5.49</v>
      </c>
      <c r="D4530">
        <v>3</v>
      </c>
      <c r="E4530">
        <v>0</v>
      </c>
      <c r="F4530" s="5">
        <f>DetailTicketJuilletAout2021[[#This Row],[Qte]]*(DetailTicketJuilletAout2021[[#This Row],[PrixUnit]]*(1-DetailTicketJuilletAout2021[[#This Row],[Remise%]]))</f>
        <v>16.47</v>
      </c>
    </row>
    <row r="4531" spans="1:6" x14ac:dyDescent="0.25">
      <c r="A4531">
        <v>22868</v>
      </c>
      <c r="B4531">
        <v>53</v>
      </c>
      <c r="C4531">
        <v>19.97</v>
      </c>
      <c r="D4531">
        <v>4</v>
      </c>
      <c r="E4531">
        <v>0</v>
      </c>
      <c r="F4531" s="5">
        <f>DetailTicketJuilletAout2021[[#This Row],[Qte]]*(DetailTicketJuilletAout2021[[#This Row],[PrixUnit]]*(1-DetailTicketJuilletAout2021[[#This Row],[Remise%]]))</f>
        <v>79.88</v>
      </c>
    </row>
    <row r="4532" spans="1:6" x14ac:dyDescent="0.25">
      <c r="A4532">
        <v>22868</v>
      </c>
      <c r="B4532">
        <v>57</v>
      </c>
      <c r="C4532">
        <v>11.89</v>
      </c>
      <c r="D4532">
        <v>3</v>
      </c>
      <c r="E4532">
        <v>0</v>
      </c>
      <c r="F4532" s="5">
        <f>DetailTicketJuilletAout2021[[#This Row],[Qte]]*(DetailTicketJuilletAout2021[[#This Row],[PrixUnit]]*(1-DetailTicketJuilletAout2021[[#This Row],[Remise%]]))</f>
        <v>35.67</v>
      </c>
    </row>
    <row r="4533" spans="1:6" x14ac:dyDescent="0.25">
      <c r="A4533">
        <v>22869</v>
      </c>
      <c r="B4533">
        <v>10</v>
      </c>
      <c r="C4533">
        <v>18.899999999999999</v>
      </c>
      <c r="D4533">
        <v>3</v>
      </c>
      <c r="E4533">
        <v>0.05</v>
      </c>
      <c r="F4533" s="5">
        <f>DetailTicketJuilletAout2021[[#This Row],[Qte]]*(DetailTicketJuilletAout2021[[#This Row],[PrixUnit]]*(1-DetailTicketJuilletAout2021[[#This Row],[Remise%]]))</f>
        <v>53.864999999999995</v>
      </c>
    </row>
    <row r="4534" spans="1:6" x14ac:dyDescent="0.25">
      <c r="A4534">
        <v>22870</v>
      </c>
      <c r="B4534">
        <v>29</v>
      </c>
      <c r="C4534">
        <v>94.37</v>
      </c>
      <c r="D4534">
        <v>3</v>
      </c>
      <c r="E4534">
        <v>0</v>
      </c>
      <c r="F4534" s="5">
        <f>DetailTicketJuilletAout2021[[#This Row],[Qte]]*(DetailTicketJuilletAout2021[[#This Row],[PrixUnit]]*(1-DetailTicketJuilletAout2021[[#This Row],[Remise%]]))</f>
        <v>283.11</v>
      </c>
    </row>
    <row r="4535" spans="1:6" x14ac:dyDescent="0.25">
      <c r="A4535">
        <v>22870</v>
      </c>
      <c r="B4535">
        <v>75</v>
      </c>
      <c r="C4535">
        <v>5.95</v>
      </c>
      <c r="D4535">
        <v>3</v>
      </c>
      <c r="E4535">
        <v>0.1</v>
      </c>
      <c r="F4535" s="5">
        <f>DetailTicketJuilletAout2021[[#This Row],[Qte]]*(DetailTicketJuilletAout2021[[#This Row],[PrixUnit]]*(1-DetailTicketJuilletAout2021[[#This Row],[Remise%]]))</f>
        <v>16.065000000000001</v>
      </c>
    </row>
    <row r="4536" spans="1:6" x14ac:dyDescent="0.25">
      <c r="A4536">
        <v>22871</v>
      </c>
      <c r="B4536">
        <v>16</v>
      </c>
      <c r="C4536">
        <v>13.26</v>
      </c>
      <c r="D4536">
        <v>4</v>
      </c>
      <c r="E4536">
        <v>0.1</v>
      </c>
      <c r="F4536" s="5">
        <f>DetailTicketJuilletAout2021[[#This Row],[Qte]]*(DetailTicketJuilletAout2021[[#This Row],[PrixUnit]]*(1-DetailTicketJuilletAout2021[[#This Row],[Remise%]]))</f>
        <v>47.735999999999997</v>
      </c>
    </row>
    <row r="4537" spans="1:6" x14ac:dyDescent="0.25">
      <c r="A4537">
        <v>22871</v>
      </c>
      <c r="B4537">
        <v>32</v>
      </c>
      <c r="C4537">
        <v>24.39</v>
      </c>
      <c r="D4537">
        <v>4</v>
      </c>
      <c r="E4537">
        <v>0.1</v>
      </c>
      <c r="F4537" s="5">
        <f>DetailTicketJuilletAout2021[[#This Row],[Qte]]*(DetailTicketJuilletAout2021[[#This Row],[PrixUnit]]*(1-DetailTicketJuilletAout2021[[#This Row],[Remise%]]))</f>
        <v>87.804000000000002</v>
      </c>
    </row>
    <row r="4538" spans="1:6" x14ac:dyDescent="0.25">
      <c r="A4538">
        <v>22871</v>
      </c>
      <c r="B4538">
        <v>40</v>
      </c>
      <c r="C4538">
        <v>14.03</v>
      </c>
      <c r="D4538">
        <v>4</v>
      </c>
      <c r="E4538">
        <v>0</v>
      </c>
      <c r="F4538" s="5">
        <f>DetailTicketJuilletAout2021[[#This Row],[Qte]]*(DetailTicketJuilletAout2021[[#This Row],[PrixUnit]]*(1-DetailTicketJuilletAout2021[[#This Row],[Remise%]]))</f>
        <v>56.12</v>
      </c>
    </row>
    <row r="4539" spans="1:6" x14ac:dyDescent="0.25">
      <c r="A4539">
        <v>22871</v>
      </c>
      <c r="B4539">
        <v>75</v>
      </c>
      <c r="C4539">
        <v>5.95</v>
      </c>
      <c r="D4539">
        <v>4</v>
      </c>
      <c r="E4539">
        <v>0.1</v>
      </c>
      <c r="F4539" s="5">
        <f>DetailTicketJuilletAout2021[[#This Row],[Qte]]*(DetailTicketJuilletAout2021[[#This Row],[PrixUnit]]*(1-DetailTicketJuilletAout2021[[#This Row],[Remise%]]))</f>
        <v>21.42</v>
      </c>
    </row>
    <row r="4540" spans="1:6" x14ac:dyDescent="0.25">
      <c r="A4540">
        <v>22872</v>
      </c>
      <c r="B4540">
        <v>48</v>
      </c>
      <c r="C4540">
        <v>9.76</v>
      </c>
      <c r="D4540">
        <v>4</v>
      </c>
      <c r="E4540">
        <v>0.1</v>
      </c>
      <c r="F4540" s="5">
        <f>DetailTicketJuilletAout2021[[#This Row],[Qte]]*(DetailTicketJuilletAout2021[[#This Row],[PrixUnit]]*(1-DetailTicketJuilletAout2021[[#This Row],[Remise%]]))</f>
        <v>35.136000000000003</v>
      </c>
    </row>
    <row r="4541" spans="1:6" x14ac:dyDescent="0.25">
      <c r="A4541">
        <v>22872</v>
      </c>
      <c r="B4541">
        <v>76</v>
      </c>
      <c r="C4541">
        <v>13.72</v>
      </c>
      <c r="D4541">
        <v>4</v>
      </c>
      <c r="E4541">
        <v>0.1</v>
      </c>
      <c r="F4541" s="5">
        <f>DetailTicketJuilletAout2021[[#This Row],[Qte]]*(DetailTicketJuilletAout2021[[#This Row],[PrixUnit]]*(1-DetailTicketJuilletAout2021[[#This Row],[Remise%]]))</f>
        <v>49.392000000000003</v>
      </c>
    </row>
    <row r="4542" spans="1:6" x14ac:dyDescent="0.25">
      <c r="A4542">
        <v>22873</v>
      </c>
      <c r="B4542">
        <v>23</v>
      </c>
      <c r="C4542">
        <v>6.86</v>
      </c>
      <c r="D4542">
        <v>4</v>
      </c>
      <c r="E4542">
        <v>0</v>
      </c>
      <c r="F4542" s="5">
        <f>DetailTicketJuilletAout2021[[#This Row],[Qte]]*(DetailTicketJuilletAout2021[[#This Row],[PrixUnit]]*(1-DetailTicketJuilletAout2021[[#This Row],[Remise%]]))</f>
        <v>27.44</v>
      </c>
    </row>
    <row r="4543" spans="1:6" x14ac:dyDescent="0.25">
      <c r="A4543">
        <v>22874</v>
      </c>
      <c r="B4543">
        <v>5</v>
      </c>
      <c r="C4543">
        <v>16.309999999999999</v>
      </c>
      <c r="D4543">
        <v>4</v>
      </c>
      <c r="E4543">
        <v>0</v>
      </c>
      <c r="F4543" s="5">
        <f>DetailTicketJuilletAout2021[[#This Row],[Qte]]*(DetailTicketJuilletAout2021[[#This Row],[PrixUnit]]*(1-DetailTicketJuilletAout2021[[#This Row],[Remise%]]))</f>
        <v>65.239999999999995</v>
      </c>
    </row>
    <row r="4544" spans="1:6" x14ac:dyDescent="0.25">
      <c r="A4544">
        <v>22874</v>
      </c>
      <c r="B4544">
        <v>36</v>
      </c>
      <c r="C4544">
        <v>14.48</v>
      </c>
      <c r="D4544">
        <v>4</v>
      </c>
      <c r="E4544">
        <v>0</v>
      </c>
      <c r="F4544" s="5">
        <f>DetailTicketJuilletAout2021[[#This Row],[Qte]]*(DetailTicketJuilletAout2021[[#This Row],[PrixUnit]]*(1-DetailTicketJuilletAout2021[[#This Row],[Remise%]]))</f>
        <v>57.92</v>
      </c>
    </row>
    <row r="4545" spans="1:6" x14ac:dyDescent="0.25">
      <c r="A4545">
        <v>22875</v>
      </c>
      <c r="B4545">
        <v>40</v>
      </c>
      <c r="C4545">
        <v>14.03</v>
      </c>
      <c r="D4545">
        <v>4</v>
      </c>
      <c r="E4545">
        <v>0.2</v>
      </c>
      <c r="F4545" s="5">
        <f>DetailTicketJuilletAout2021[[#This Row],[Qte]]*(DetailTicketJuilletAout2021[[#This Row],[PrixUnit]]*(1-DetailTicketJuilletAout2021[[#This Row],[Remise%]]))</f>
        <v>44.896000000000001</v>
      </c>
    </row>
    <row r="4546" spans="1:6" x14ac:dyDescent="0.25">
      <c r="A4546">
        <v>22876</v>
      </c>
      <c r="B4546">
        <v>31</v>
      </c>
      <c r="C4546">
        <v>9.4499999999999993</v>
      </c>
      <c r="D4546">
        <v>3</v>
      </c>
      <c r="E4546">
        <v>0</v>
      </c>
      <c r="F4546" s="5">
        <f>DetailTicketJuilletAout2021[[#This Row],[Qte]]*(DetailTicketJuilletAout2021[[#This Row],[PrixUnit]]*(1-DetailTicketJuilletAout2021[[#This Row],[Remise%]]))</f>
        <v>28.349999999999998</v>
      </c>
    </row>
    <row r="4547" spans="1:6" x14ac:dyDescent="0.25">
      <c r="A4547">
        <v>22877</v>
      </c>
      <c r="B4547">
        <v>2</v>
      </c>
      <c r="C4547">
        <v>14.48</v>
      </c>
      <c r="D4547">
        <v>3</v>
      </c>
      <c r="E4547">
        <v>0</v>
      </c>
      <c r="F4547" s="5">
        <f>DetailTicketJuilletAout2021[[#This Row],[Qte]]*(DetailTicketJuilletAout2021[[#This Row],[PrixUnit]]*(1-DetailTicketJuilletAout2021[[#This Row],[Remise%]]))</f>
        <v>43.44</v>
      </c>
    </row>
    <row r="4548" spans="1:6" x14ac:dyDescent="0.25">
      <c r="A4548">
        <v>22877</v>
      </c>
      <c r="B4548">
        <v>68</v>
      </c>
      <c r="C4548">
        <v>9.4499999999999993</v>
      </c>
      <c r="D4548">
        <v>4</v>
      </c>
      <c r="E4548">
        <v>0</v>
      </c>
      <c r="F4548" s="5">
        <f>DetailTicketJuilletAout2021[[#This Row],[Qte]]*(DetailTicketJuilletAout2021[[#This Row],[PrixUnit]]*(1-DetailTicketJuilletAout2021[[#This Row],[Remise%]]))</f>
        <v>37.799999999999997</v>
      </c>
    </row>
    <row r="4549" spans="1:6" x14ac:dyDescent="0.25">
      <c r="A4549">
        <v>22878</v>
      </c>
      <c r="B4549">
        <v>17</v>
      </c>
      <c r="C4549">
        <v>29.73</v>
      </c>
      <c r="D4549">
        <v>4</v>
      </c>
      <c r="E4549">
        <v>0</v>
      </c>
      <c r="F4549" s="5">
        <f>DetailTicketJuilletAout2021[[#This Row],[Qte]]*(DetailTicketJuilletAout2021[[#This Row],[PrixUnit]]*(1-DetailTicketJuilletAout2021[[#This Row],[Remise%]]))</f>
        <v>118.92</v>
      </c>
    </row>
    <row r="4550" spans="1:6" x14ac:dyDescent="0.25">
      <c r="A4550">
        <v>22878</v>
      </c>
      <c r="B4550">
        <v>34</v>
      </c>
      <c r="C4550">
        <v>10.67</v>
      </c>
      <c r="D4550">
        <v>4</v>
      </c>
      <c r="E4550">
        <v>0</v>
      </c>
      <c r="F4550" s="5">
        <f>DetailTicketJuilletAout2021[[#This Row],[Qte]]*(DetailTicketJuilletAout2021[[#This Row],[PrixUnit]]*(1-DetailTicketJuilletAout2021[[#This Row],[Remise%]]))</f>
        <v>42.68</v>
      </c>
    </row>
    <row r="4551" spans="1:6" x14ac:dyDescent="0.25">
      <c r="A4551">
        <v>22878</v>
      </c>
      <c r="B4551">
        <v>41</v>
      </c>
      <c r="C4551">
        <v>7.32</v>
      </c>
      <c r="D4551">
        <v>4</v>
      </c>
      <c r="E4551">
        <v>0</v>
      </c>
      <c r="F4551" s="5">
        <f>DetailTicketJuilletAout2021[[#This Row],[Qte]]*(DetailTicketJuilletAout2021[[#This Row],[PrixUnit]]*(1-DetailTicketJuilletAout2021[[#This Row],[Remise%]]))</f>
        <v>29.28</v>
      </c>
    </row>
    <row r="4552" spans="1:6" x14ac:dyDescent="0.25">
      <c r="A4552">
        <v>22879</v>
      </c>
      <c r="B4552">
        <v>92</v>
      </c>
      <c r="C4552">
        <v>0</v>
      </c>
      <c r="D4552">
        <v>1</v>
      </c>
      <c r="E4552">
        <v>0</v>
      </c>
      <c r="F4552" s="5">
        <f>DetailTicketJuilletAout2021[[#This Row],[Qte]]*(DetailTicketJuilletAout2021[[#This Row],[PrixUnit]]*(1-DetailTicketJuilletAout2021[[#This Row],[Remise%]]))</f>
        <v>0</v>
      </c>
    </row>
    <row r="4553" spans="1:6" x14ac:dyDescent="0.25">
      <c r="A4553">
        <v>22879</v>
      </c>
      <c r="B4553">
        <v>93</v>
      </c>
      <c r="C4553">
        <v>0</v>
      </c>
      <c r="D4553">
        <v>1</v>
      </c>
      <c r="E4553">
        <v>0</v>
      </c>
      <c r="F4553" s="5">
        <f>DetailTicketJuilletAout2021[[#This Row],[Qte]]*(DetailTicketJuilletAout2021[[#This Row],[PrixUnit]]*(1-DetailTicketJuilletAout2021[[#This Row],[Remise%]]))</f>
        <v>0</v>
      </c>
    </row>
    <row r="4554" spans="1:6" x14ac:dyDescent="0.25">
      <c r="A4554">
        <v>22879</v>
      </c>
      <c r="B4554">
        <v>133</v>
      </c>
      <c r="C4554">
        <v>0</v>
      </c>
      <c r="D4554">
        <v>1</v>
      </c>
      <c r="E4554">
        <v>0</v>
      </c>
      <c r="F4554" s="5">
        <f>DetailTicketJuilletAout2021[[#This Row],[Qte]]*(DetailTicketJuilletAout2021[[#This Row],[PrixUnit]]*(1-DetailTicketJuilletAout2021[[#This Row],[Remise%]]))</f>
        <v>0</v>
      </c>
    </row>
    <row r="4555" spans="1:6" x14ac:dyDescent="0.25">
      <c r="A4555">
        <v>22879</v>
      </c>
      <c r="B4555">
        <v>362</v>
      </c>
      <c r="C4555">
        <v>7.32</v>
      </c>
      <c r="D4555">
        <v>3</v>
      </c>
      <c r="E4555">
        <v>0</v>
      </c>
      <c r="F4555" s="5">
        <f>DetailTicketJuilletAout2021[[#This Row],[Qte]]*(DetailTicketJuilletAout2021[[#This Row],[PrixUnit]]*(1-DetailTicketJuilletAout2021[[#This Row],[Remise%]]))</f>
        <v>21.96</v>
      </c>
    </row>
    <row r="4556" spans="1:6" x14ac:dyDescent="0.25">
      <c r="A4556">
        <v>22879</v>
      </c>
      <c r="B4556">
        <v>635</v>
      </c>
      <c r="C4556">
        <v>0</v>
      </c>
      <c r="D4556">
        <v>1</v>
      </c>
      <c r="E4556">
        <v>0</v>
      </c>
      <c r="F4556" s="5">
        <f>DetailTicketJuilletAout2021[[#This Row],[Qte]]*(DetailTicketJuilletAout2021[[#This Row],[PrixUnit]]*(1-DetailTicketJuilletAout2021[[#This Row],[Remise%]]))</f>
        <v>0</v>
      </c>
    </row>
    <row r="4557" spans="1:6" x14ac:dyDescent="0.25">
      <c r="A4557">
        <v>22879</v>
      </c>
      <c r="B4557">
        <v>654</v>
      </c>
      <c r="C4557">
        <v>0</v>
      </c>
      <c r="D4557">
        <v>1</v>
      </c>
      <c r="E4557">
        <v>0</v>
      </c>
      <c r="F4557" s="5">
        <f>DetailTicketJuilletAout2021[[#This Row],[Qte]]*(DetailTicketJuilletAout2021[[#This Row],[PrixUnit]]*(1-DetailTicketJuilletAout2021[[#This Row],[Remise%]]))</f>
        <v>0</v>
      </c>
    </row>
    <row r="4558" spans="1:6" x14ac:dyDescent="0.25">
      <c r="A4558">
        <v>22879</v>
      </c>
      <c r="B4558">
        <v>726</v>
      </c>
      <c r="C4558">
        <v>0</v>
      </c>
      <c r="D4558">
        <v>1</v>
      </c>
      <c r="E4558">
        <v>0</v>
      </c>
      <c r="F4558" s="5">
        <f>DetailTicketJuilletAout2021[[#This Row],[Qte]]*(DetailTicketJuilletAout2021[[#This Row],[PrixUnit]]*(1-DetailTicketJuilletAout2021[[#This Row],[Remise%]]))</f>
        <v>0</v>
      </c>
    </row>
    <row r="4559" spans="1:6" x14ac:dyDescent="0.25">
      <c r="A4559">
        <v>22879</v>
      </c>
      <c r="B4559">
        <v>1181</v>
      </c>
      <c r="C4559">
        <v>3.35</v>
      </c>
      <c r="D4559">
        <v>4</v>
      </c>
      <c r="E4559">
        <v>0.25</v>
      </c>
      <c r="F4559" s="5">
        <f>DetailTicketJuilletAout2021[[#This Row],[Qte]]*(DetailTicketJuilletAout2021[[#This Row],[PrixUnit]]*(1-DetailTicketJuilletAout2021[[#This Row],[Remise%]]))</f>
        <v>10.050000000000001</v>
      </c>
    </row>
    <row r="4560" spans="1:6" x14ac:dyDescent="0.25">
      <c r="A4560">
        <v>22879</v>
      </c>
      <c r="B4560">
        <v>2967</v>
      </c>
      <c r="C4560">
        <v>0</v>
      </c>
      <c r="D4560">
        <v>1</v>
      </c>
      <c r="E4560">
        <v>0</v>
      </c>
      <c r="F4560" s="5">
        <f>DetailTicketJuilletAout2021[[#This Row],[Qte]]*(DetailTicketJuilletAout2021[[#This Row],[PrixUnit]]*(1-DetailTicketJuilletAout2021[[#This Row],[Remise%]]))</f>
        <v>0</v>
      </c>
    </row>
    <row r="4561" spans="1:6" x14ac:dyDescent="0.25">
      <c r="A4561">
        <v>22880</v>
      </c>
      <c r="B4561">
        <v>7</v>
      </c>
      <c r="C4561">
        <v>22.87</v>
      </c>
      <c r="D4561">
        <v>3</v>
      </c>
      <c r="E4561">
        <v>0</v>
      </c>
      <c r="F4561" s="5">
        <f>DetailTicketJuilletAout2021[[#This Row],[Qte]]*(DetailTicketJuilletAout2021[[#This Row],[PrixUnit]]*(1-DetailTicketJuilletAout2021[[#This Row],[Remise%]]))</f>
        <v>68.61</v>
      </c>
    </row>
    <row r="4562" spans="1:6" x14ac:dyDescent="0.25">
      <c r="A4562">
        <v>22880</v>
      </c>
      <c r="B4562">
        <v>13</v>
      </c>
      <c r="C4562">
        <v>4.57</v>
      </c>
      <c r="D4562">
        <v>4</v>
      </c>
      <c r="E4562">
        <v>0</v>
      </c>
      <c r="F4562" s="5">
        <f>DetailTicketJuilletAout2021[[#This Row],[Qte]]*(DetailTicketJuilletAout2021[[#This Row],[PrixUnit]]*(1-DetailTicketJuilletAout2021[[#This Row],[Remise%]]))</f>
        <v>18.28</v>
      </c>
    </row>
    <row r="4563" spans="1:6" x14ac:dyDescent="0.25">
      <c r="A4563">
        <v>22880</v>
      </c>
      <c r="B4563">
        <v>53</v>
      </c>
      <c r="C4563">
        <v>25</v>
      </c>
      <c r="D4563">
        <v>3</v>
      </c>
      <c r="E4563">
        <v>0</v>
      </c>
      <c r="F4563" s="5">
        <f>DetailTicketJuilletAout2021[[#This Row],[Qte]]*(DetailTicketJuilletAout2021[[#This Row],[PrixUnit]]*(1-DetailTicketJuilletAout2021[[#This Row],[Remise%]]))</f>
        <v>75</v>
      </c>
    </row>
    <row r="4564" spans="1:6" x14ac:dyDescent="0.25">
      <c r="A4564">
        <v>22880</v>
      </c>
      <c r="B4564">
        <v>69</v>
      </c>
      <c r="C4564">
        <v>27.44</v>
      </c>
      <c r="D4564">
        <v>4</v>
      </c>
      <c r="E4564">
        <v>0</v>
      </c>
      <c r="F4564" s="5">
        <f>DetailTicketJuilletAout2021[[#This Row],[Qte]]*(DetailTicketJuilletAout2021[[#This Row],[PrixUnit]]*(1-DetailTicketJuilletAout2021[[#This Row],[Remise%]]))</f>
        <v>109.76</v>
      </c>
    </row>
    <row r="4565" spans="1:6" x14ac:dyDescent="0.25">
      <c r="A4565">
        <v>22880</v>
      </c>
      <c r="B4565">
        <v>76</v>
      </c>
      <c r="C4565">
        <v>13.72</v>
      </c>
      <c r="D4565">
        <v>3</v>
      </c>
      <c r="E4565">
        <v>0</v>
      </c>
      <c r="F4565" s="5">
        <f>DetailTicketJuilletAout2021[[#This Row],[Qte]]*(DetailTicketJuilletAout2021[[#This Row],[PrixUnit]]*(1-DetailTicketJuilletAout2021[[#This Row],[Remise%]]))</f>
        <v>41.160000000000004</v>
      </c>
    </row>
    <row r="4566" spans="1:6" x14ac:dyDescent="0.25">
      <c r="A4566">
        <v>22881</v>
      </c>
      <c r="B4566">
        <v>41</v>
      </c>
      <c r="C4566">
        <v>5.79</v>
      </c>
      <c r="D4566">
        <v>4</v>
      </c>
      <c r="E4566">
        <v>0.25</v>
      </c>
      <c r="F4566" s="5">
        <f>DetailTicketJuilletAout2021[[#This Row],[Qte]]*(DetailTicketJuilletAout2021[[#This Row],[PrixUnit]]*(1-DetailTicketJuilletAout2021[[#This Row],[Remise%]]))</f>
        <v>17.37</v>
      </c>
    </row>
    <row r="4567" spans="1:6" x14ac:dyDescent="0.25">
      <c r="A4567">
        <v>22881</v>
      </c>
      <c r="B4567">
        <v>57</v>
      </c>
      <c r="C4567">
        <v>11.89</v>
      </c>
      <c r="D4567">
        <v>4</v>
      </c>
      <c r="E4567">
        <v>0</v>
      </c>
      <c r="F4567" s="5">
        <f>DetailTicketJuilletAout2021[[#This Row],[Qte]]*(DetailTicketJuilletAout2021[[#This Row],[PrixUnit]]*(1-DetailTicketJuilletAout2021[[#This Row],[Remise%]]))</f>
        <v>47.56</v>
      </c>
    </row>
    <row r="4568" spans="1:6" x14ac:dyDescent="0.25">
      <c r="A4568">
        <v>22881</v>
      </c>
      <c r="B4568">
        <v>62</v>
      </c>
      <c r="C4568">
        <v>30.03</v>
      </c>
      <c r="D4568">
        <v>4</v>
      </c>
      <c r="E4568">
        <v>0.25</v>
      </c>
      <c r="F4568" s="5">
        <f>DetailTicketJuilletAout2021[[#This Row],[Qte]]*(DetailTicketJuilletAout2021[[#This Row],[PrixUnit]]*(1-DetailTicketJuilletAout2021[[#This Row],[Remise%]]))</f>
        <v>90.09</v>
      </c>
    </row>
    <row r="4569" spans="1:6" x14ac:dyDescent="0.25">
      <c r="A4569">
        <v>22881</v>
      </c>
      <c r="B4569">
        <v>70</v>
      </c>
      <c r="C4569">
        <v>9.15</v>
      </c>
      <c r="D4569">
        <v>3</v>
      </c>
      <c r="E4569">
        <v>0.25</v>
      </c>
      <c r="F4569" s="5">
        <f>DetailTicketJuilletAout2021[[#This Row],[Qte]]*(DetailTicketJuilletAout2021[[#This Row],[PrixUnit]]*(1-DetailTicketJuilletAout2021[[#This Row],[Remise%]]))</f>
        <v>20.587500000000002</v>
      </c>
    </row>
    <row r="4570" spans="1:6" x14ac:dyDescent="0.25">
      <c r="A4570">
        <v>22882</v>
      </c>
      <c r="B4570">
        <v>7</v>
      </c>
      <c r="C4570">
        <v>4.25</v>
      </c>
      <c r="D4570">
        <v>1</v>
      </c>
      <c r="E4570">
        <v>0</v>
      </c>
      <c r="F4570" s="5">
        <f>DetailTicketJuilletAout2021[[#This Row],[Qte]]*(DetailTicketJuilletAout2021[[#This Row],[PrixUnit]]*(1-DetailTicketJuilletAout2021[[#This Row],[Remise%]]))</f>
        <v>4.25</v>
      </c>
    </row>
    <row r="4571" spans="1:6" x14ac:dyDescent="0.25">
      <c r="A4571">
        <v>22882</v>
      </c>
      <c r="B4571">
        <v>27</v>
      </c>
      <c r="C4571">
        <v>26.83</v>
      </c>
      <c r="D4571">
        <v>4</v>
      </c>
      <c r="E4571">
        <v>0.25</v>
      </c>
      <c r="F4571" s="5">
        <f>DetailTicketJuilletAout2021[[#This Row],[Qte]]*(DetailTicketJuilletAout2021[[#This Row],[PrixUnit]]*(1-DetailTicketJuilletAout2021[[#This Row],[Remise%]]))</f>
        <v>80.489999999999995</v>
      </c>
    </row>
    <row r="4572" spans="1:6" x14ac:dyDescent="0.25">
      <c r="A4572">
        <v>22882</v>
      </c>
      <c r="B4572">
        <v>44</v>
      </c>
      <c r="C4572">
        <v>11.89</v>
      </c>
      <c r="D4572">
        <v>3</v>
      </c>
      <c r="E4572">
        <v>0</v>
      </c>
      <c r="F4572" s="5">
        <f>DetailTicketJuilletAout2021[[#This Row],[Qte]]*(DetailTicketJuilletAout2021[[#This Row],[PrixUnit]]*(1-DetailTicketJuilletAout2021[[#This Row],[Remise%]]))</f>
        <v>35.67</v>
      </c>
    </row>
    <row r="4573" spans="1:6" x14ac:dyDescent="0.25">
      <c r="A4573">
        <v>22882</v>
      </c>
      <c r="B4573">
        <v>48</v>
      </c>
      <c r="C4573">
        <v>9.7200000000000006</v>
      </c>
      <c r="D4573">
        <v>1</v>
      </c>
      <c r="E4573">
        <v>0</v>
      </c>
      <c r="F4573" s="5">
        <f>DetailTicketJuilletAout2021[[#This Row],[Qte]]*(DetailTicketJuilletAout2021[[#This Row],[PrixUnit]]*(1-DetailTicketJuilletAout2021[[#This Row],[Remise%]]))</f>
        <v>9.7200000000000006</v>
      </c>
    </row>
    <row r="4574" spans="1:6" x14ac:dyDescent="0.25">
      <c r="A4574">
        <v>22882</v>
      </c>
      <c r="B4574">
        <v>60</v>
      </c>
      <c r="C4574">
        <v>20.73</v>
      </c>
      <c r="D4574">
        <v>3</v>
      </c>
      <c r="E4574">
        <v>0.25</v>
      </c>
      <c r="F4574" s="5">
        <f>DetailTicketJuilletAout2021[[#This Row],[Qte]]*(DetailTicketJuilletAout2021[[#This Row],[PrixUnit]]*(1-DetailTicketJuilletAout2021[[#This Row],[Remise%]]))</f>
        <v>46.642499999999998</v>
      </c>
    </row>
    <row r="4575" spans="1:6" x14ac:dyDescent="0.25">
      <c r="A4575">
        <v>22882</v>
      </c>
      <c r="B4575">
        <v>1448</v>
      </c>
      <c r="C4575">
        <v>9.77</v>
      </c>
      <c r="D4575">
        <v>1</v>
      </c>
      <c r="E4575">
        <v>0</v>
      </c>
      <c r="F4575" s="5">
        <f>DetailTicketJuilletAout2021[[#This Row],[Qte]]*(DetailTicketJuilletAout2021[[#This Row],[PrixUnit]]*(1-DetailTicketJuilletAout2021[[#This Row],[Remise%]]))</f>
        <v>9.77</v>
      </c>
    </row>
    <row r="4576" spans="1:6" x14ac:dyDescent="0.25">
      <c r="A4576">
        <v>22882</v>
      </c>
      <c r="B4576">
        <v>2650</v>
      </c>
      <c r="C4576">
        <v>8.5399999999999991</v>
      </c>
      <c r="D4576">
        <v>4</v>
      </c>
      <c r="E4576">
        <v>0.25</v>
      </c>
      <c r="F4576" s="5">
        <f>DetailTicketJuilletAout2021[[#This Row],[Qte]]*(DetailTicketJuilletAout2021[[#This Row],[PrixUnit]]*(1-DetailTicketJuilletAout2021[[#This Row],[Remise%]]))</f>
        <v>25.619999999999997</v>
      </c>
    </row>
    <row r="4577" spans="1:6" x14ac:dyDescent="0.25">
      <c r="A4577">
        <v>22883</v>
      </c>
      <c r="B4577">
        <v>18</v>
      </c>
      <c r="C4577">
        <v>38.11</v>
      </c>
      <c r="D4577">
        <v>3</v>
      </c>
      <c r="E4577">
        <v>0.2</v>
      </c>
      <c r="F4577" s="5">
        <f>DetailTicketJuilletAout2021[[#This Row],[Qte]]*(DetailTicketJuilletAout2021[[#This Row],[PrixUnit]]*(1-DetailTicketJuilletAout2021[[#This Row],[Remise%]]))</f>
        <v>91.463999999999999</v>
      </c>
    </row>
    <row r="4578" spans="1:6" x14ac:dyDescent="0.25">
      <c r="A4578">
        <v>22883</v>
      </c>
      <c r="B4578">
        <v>42</v>
      </c>
      <c r="C4578">
        <v>8.5399999999999991</v>
      </c>
      <c r="D4578">
        <v>4</v>
      </c>
      <c r="E4578">
        <v>0.2</v>
      </c>
      <c r="F4578" s="5">
        <f>DetailTicketJuilletAout2021[[#This Row],[Qte]]*(DetailTicketJuilletAout2021[[#This Row],[PrixUnit]]*(1-DetailTicketJuilletAout2021[[#This Row],[Remise%]]))</f>
        <v>27.327999999999999</v>
      </c>
    </row>
    <row r="4579" spans="1:6" x14ac:dyDescent="0.25">
      <c r="A4579">
        <v>22883</v>
      </c>
      <c r="B4579">
        <v>47</v>
      </c>
      <c r="C4579">
        <v>5.79</v>
      </c>
      <c r="D4579">
        <v>4</v>
      </c>
      <c r="E4579">
        <v>0.2</v>
      </c>
      <c r="F4579" s="5">
        <f>DetailTicketJuilletAout2021[[#This Row],[Qte]]*(DetailTicketJuilletAout2021[[#This Row],[PrixUnit]]*(1-DetailTicketJuilletAout2021[[#This Row],[Remise%]]))</f>
        <v>18.528000000000002</v>
      </c>
    </row>
    <row r="4580" spans="1:6" x14ac:dyDescent="0.25">
      <c r="A4580">
        <v>22884</v>
      </c>
      <c r="B4580">
        <v>2</v>
      </c>
      <c r="C4580">
        <v>11.59</v>
      </c>
      <c r="D4580">
        <v>4</v>
      </c>
      <c r="E4580">
        <v>0</v>
      </c>
      <c r="F4580" s="5">
        <f>DetailTicketJuilletAout2021[[#This Row],[Qte]]*(DetailTicketJuilletAout2021[[#This Row],[PrixUnit]]*(1-DetailTicketJuilletAout2021[[#This Row],[Remise%]]))</f>
        <v>46.36</v>
      </c>
    </row>
    <row r="4581" spans="1:6" x14ac:dyDescent="0.25">
      <c r="A4581">
        <v>22884</v>
      </c>
      <c r="B4581">
        <v>47</v>
      </c>
      <c r="C4581">
        <v>5.79</v>
      </c>
      <c r="D4581">
        <v>4</v>
      </c>
      <c r="E4581">
        <v>0</v>
      </c>
      <c r="F4581" s="5">
        <f>DetailTicketJuilletAout2021[[#This Row],[Qte]]*(DetailTicketJuilletAout2021[[#This Row],[PrixUnit]]*(1-DetailTicketJuilletAout2021[[#This Row],[Remise%]]))</f>
        <v>23.16</v>
      </c>
    </row>
    <row r="4582" spans="1:6" x14ac:dyDescent="0.25">
      <c r="A4582">
        <v>22884</v>
      </c>
      <c r="B4582">
        <v>61</v>
      </c>
      <c r="C4582">
        <v>17.38</v>
      </c>
      <c r="D4582">
        <v>4</v>
      </c>
      <c r="E4582">
        <v>0</v>
      </c>
      <c r="F4582" s="5">
        <f>DetailTicketJuilletAout2021[[#This Row],[Qte]]*(DetailTicketJuilletAout2021[[#This Row],[PrixUnit]]*(1-DetailTicketJuilletAout2021[[#This Row],[Remise%]]))</f>
        <v>69.52</v>
      </c>
    </row>
    <row r="4583" spans="1:6" x14ac:dyDescent="0.25">
      <c r="A4583">
        <v>22884</v>
      </c>
      <c r="B4583">
        <v>74</v>
      </c>
      <c r="C4583">
        <v>6.1</v>
      </c>
      <c r="D4583">
        <v>4</v>
      </c>
      <c r="E4583">
        <v>0</v>
      </c>
      <c r="F4583" s="5">
        <f>DetailTicketJuilletAout2021[[#This Row],[Qte]]*(DetailTicketJuilletAout2021[[#This Row],[PrixUnit]]*(1-DetailTicketJuilletAout2021[[#This Row],[Remise%]]))</f>
        <v>24.4</v>
      </c>
    </row>
    <row r="4584" spans="1:6" x14ac:dyDescent="0.25">
      <c r="A4584">
        <v>22885</v>
      </c>
      <c r="B4584">
        <v>3</v>
      </c>
      <c r="C4584">
        <v>7.62</v>
      </c>
      <c r="D4584">
        <v>4</v>
      </c>
      <c r="E4584">
        <v>0</v>
      </c>
      <c r="F4584" s="5">
        <f>DetailTicketJuilletAout2021[[#This Row],[Qte]]*(DetailTicketJuilletAout2021[[#This Row],[PrixUnit]]*(1-DetailTicketJuilletAout2021[[#This Row],[Remise%]]))</f>
        <v>30.48</v>
      </c>
    </row>
    <row r="4585" spans="1:6" x14ac:dyDescent="0.25">
      <c r="A4585">
        <v>22885</v>
      </c>
      <c r="B4585">
        <v>26</v>
      </c>
      <c r="C4585">
        <v>23.78</v>
      </c>
      <c r="D4585">
        <v>3</v>
      </c>
      <c r="E4585">
        <v>0</v>
      </c>
      <c r="F4585" s="5">
        <f>DetailTicketJuilletAout2021[[#This Row],[Qte]]*(DetailTicketJuilletAout2021[[#This Row],[PrixUnit]]*(1-DetailTicketJuilletAout2021[[#This Row],[Remise%]]))</f>
        <v>71.34</v>
      </c>
    </row>
    <row r="4586" spans="1:6" x14ac:dyDescent="0.25">
      <c r="A4586">
        <v>22885</v>
      </c>
      <c r="B4586">
        <v>38</v>
      </c>
      <c r="C4586">
        <v>200.93</v>
      </c>
      <c r="D4586">
        <v>3</v>
      </c>
      <c r="E4586">
        <v>0</v>
      </c>
      <c r="F4586" s="5">
        <f>DetailTicketJuilletAout2021[[#This Row],[Qte]]*(DetailTicketJuilletAout2021[[#This Row],[PrixUnit]]*(1-DetailTicketJuilletAout2021[[#This Row],[Remise%]]))</f>
        <v>602.79</v>
      </c>
    </row>
    <row r="4587" spans="1:6" x14ac:dyDescent="0.25">
      <c r="A4587">
        <v>22885</v>
      </c>
      <c r="B4587">
        <v>68</v>
      </c>
      <c r="C4587">
        <v>9.4499999999999993</v>
      </c>
      <c r="D4587">
        <v>3</v>
      </c>
      <c r="E4587">
        <v>0</v>
      </c>
      <c r="F4587" s="5">
        <f>DetailTicketJuilletAout2021[[#This Row],[Qte]]*(DetailTicketJuilletAout2021[[#This Row],[PrixUnit]]*(1-DetailTicketJuilletAout2021[[#This Row],[Remise%]]))</f>
        <v>28.349999999999998</v>
      </c>
    </row>
    <row r="4588" spans="1:6" x14ac:dyDescent="0.25">
      <c r="A4588">
        <v>22886</v>
      </c>
      <c r="B4588">
        <v>33</v>
      </c>
      <c r="C4588">
        <v>1.83</v>
      </c>
      <c r="D4588">
        <v>4</v>
      </c>
      <c r="E4588">
        <v>0</v>
      </c>
      <c r="F4588" s="5">
        <f>DetailTicketJuilletAout2021[[#This Row],[Qte]]*(DetailTicketJuilletAout2021[[#This Row],[PrixUnit]]*(1-DetailTicketJuilletAout2021[[#This Row],[Remise%]]))</f>
        <v>7.32</v>
      </c>
    </row>
    <row r="4589" spans="1:6" x14ac:dyDescent="0.25">
      <c r="A4589">
        <v>22886</v>
      </c>
      <c r="B4589">
        <v>40</v>
      </c>
      <c r="C4589">
        <v>14.03</v>
      </c>
      <c r="D4589">
        <v>4</v>
      </c>
      <c r="E4589">
        <v>0</v>
      </c>
      <c r="F4589" s="5">
        <f>DetailTicketJuilletAout2021[[#This Row],[Qte]]*(DetailTicketJuilletAout2021[[#This Row],[PrixUnit]]*(1-DetailTicketJuilletAout2021[[#This Row],[Remise%]]))</f>
        <v>56.12</v>
      </c>
    </row>
    <row r="4590" spans="1:6" x14ac:dyDescent="0.25">
      <c r="A4590">
        <v>22886</v>
      </c>
      <c r="B4590">
        <v>62</v>
      </c>
      <c r="C4590">
        <v>37.5</v>
      </c>
      <c r="D4590">
        <v>4</v>
      </c>
      <c r="E4590">
        <v>0</v>
      </c>
      <c r="F4590" s="5">
        <f>DetailTicketJuilletAout2021[[#This Row],[Qte]]*(DetailTicketJuilletAout2021[[#This Row],[PrixUnit]]*(1-DetailTicketJuilletAout2021[[#This Row],[Remise%]]))</f>
        <v>150</v>
      </c>
    </row>
    <row r="4591" spans="1:6" x14ac:dyDescent="0.25">
      <c r="A4591">
        <v>22886</v>
      </c>
      <c r="B4591">
        <v>64</v>
      </c>
      <c r="C4591">
        <v>25.31</v>
      </c>
      <c r="D4591">
        <v>4</v>
      </c>
      <c r="E4591">
        <v>0</v>
      </c>
      <c r="F4591" s="5">
        <f>DetailTicketJuilletAout2021[[#This Row],[Qte]]*(DetailTicketJuilletAout2021[[#This Row],[PrixUnit]]*(1-DetailTicketJuilletAout2021[[#This Row],[Remise%]]))</f>
        <v>101.24</v>
      </c>
    </row>
    <row r="4592" spans="1:6" x14ac:dyDescent="0.25">
      <c r="A4592">
        <v>22887</v>
      </c>
      <c r="B4592">
        <v>4</v>
      </c>
      <c r="C4592">
        <v>16.77</v>
      </c>
      <c r="D4592">
        <v>3</v>
      </c>
      <c r="E4592">
        <v>0</v>
      </c>
      <c r="F4592" s="5">
        <f>DetailTicketJuilletAout2021[[#This Row],[Qte]]*(DetailTicketJuilletAout2021[[#This Row],[PrixUnit]]*(1-DetailTicketJuilletAout2021[[#This Row],[Remise%]]))</f>
        <v>50.31</v>
      </c>
    </row>
    <row r="4593" spans="1:6" x14ac:dyDescent="0.25">
      <c r="A4593">
        <v>22887</v>
      </c>
      <c r="B4593">
        <v>58</v>
      </c>
      <c r="C4593">
        <v>10.06</v>
      </c>
      <c r="D4593">
        <v>4</v>
      </c>
      <c r="E4593">
        <v>0</v>
      </c>
      <c r="F4593" s="5">
        <f>DetailTicketJuilletAout2021[[#This Row],[Qte]]*(DetailTicketJuilletAout2021[[#This Row],[PrixUnit]]*(1-DetailTicketJuilletAout2021[[#This Row],[Remise%]]))</f>
        <v>40.24</v>
      </c>
    </row>
    <row r="4594" spans="1:6" x14ac:dyDescent="0.25">
      <c r="A4594">
        <v>22888</v>
      </c>
      <c r="B4594">
        <v>36</v>
      </c>
      <c r="C4594">
        <v>14.48</v>
      </c>
      <c r="D4594">
        <v>3</v>
      </c>
      <c r="E4594">
        <v>0</v>
      </c>
      <c r="F4594" s="5">
        <f>DetailTicketJuilletAout2021[[#This Row],[Qte]]*(DetailTicketJuilletAout2021[[#This Row],[PrixUnit]]*(1-DetailTicketJuilletAout2021[[#This Row],[Remise%]]))</f>
        <v>43.44</v>
      </c>
    </row>
    <row r="4595" spans="1:6" x14ac:dyDescent="0.25">
      <c r="A4595">
        <v>22888</v>
      </c>
      <c r="B4595">
        <v>39</v>
      </c>
      <c r="C4595">
        <v>13.72</v>
      </c>
      <c r="D4595">
        <v>4</v>
      </c>
      <c r="E4595">
        <v>0.15</v>
      </c>
      <c r="F4595" s="5">
        <f>DetailTicketJuilletAout2021[[#This Row],[Qte]]*(DetailTicketJuilletAout2021[[#This Row],[PrixUnit]]*(1-DetailTicketJuilletAout2021[[#This Row],[Remise%]]))</f>
        <v>46.648000000000003</v>
      </c>
    </row>
    <row r="4596" spans="1:6" x14ac:dyDescent="0.25">
      <c r="A4596">
        <v>22888</v>
      </c>
      <c r="B4596">
        <v>72</v>
      </c>
      <c r="C4596">
        <v>26.53</v>
      </c>
      <c r="D4596">
        <v>3</v>
      </c>
      <c r="E4596">
        <v>0.15</v>
      </c>
      <c r="F4596" s="5">
        <f>DetailTicketJuilletAout2021[[#This Row],[Qte]]*(DetailTicketJuilletAout2021[[#This Row],[PrixUnit]]*(1-DetailTicketJuilletAout2021[[#This Row],[Remise%]]))</f>
        <v>67.651499999999999</v>
      </c>
    </row>
    <row r="4597" spans="1:6" x14ac:dyDescent="0.25">
      <c r="A4597">
        <v>22889</v>
      </c>
      <c r="B4597">
        <v>59</v>
      </c>
      <c r="C4597">
        <v>41.92</v>
      </c>
      <c r="D4597">
        <v>3</v>
      </c>
      <c r="E4597">
        <v>0.05</v>
      </c>
      <c r="F4597" s="5">
        <f>DetailTicketJuilletAout2021[[#This Row],[Qte]]*(DetailTicketJuilletAout2021[[#This Row],[PrixUnit]]*(1-DetailTicketJuilletAout2021[[#This Row],[Remise%]]))</f>
        <v>119.47199999999999</v>
      </c>
    </row>
    <row r="4598" spans="1:6" x14ac:dyDescent="0.25">
      <c r="A4598">
        <v>22890</v>
      </c>
      <c r="B4598">
        <v>3</v>
      </c>
      <c r="C4598">
        <v>7.62</v>
      </c>
      <c r="D4598">
        <v>1</v>
      </c>
      <c r="E4598">
        <v>0</v>
      </c>
      <c r="F4598" s="5">
        <f>DetailTicketJuilletAout2021[[#This Row],[Qte]]*(DetailTicketJuilletAout2021[[#This Row],[PrixUnit]]*(1-DetailTicketJuilletAout2021[[#This Row],[Remise%]]))</f>
        <v>7.62</v>
      </c>
    </row>
    <row r="4599" spans="1:6" x14ac:dyDescent="0.25">
      <c r="A4599">
        <v>22890</v>
      </c>
      <c r="B4599">
        <v>4</v>
      </c>
      <c r="C4599">
        <v>16.77</v>
      </c>
      <c r="D4599">
        <v>1</v>
      </c>
      <c r="E4599">
        <v>0</v>
      </c>
      <c r="F4599" s="5">
        <f>DetailTicketJuilletAout2021[[#This Row],[Qte]]*(DetailTicketJuilletAout2021[[#This Row],[PrixUnit]]*(1-DetailTicketJuilletAout2021[[#This Row],[Remise%]]))</f>
        <v>16.77</v>
      </c>
    </row>
    <row r="4600" spans="1:6" x14ac:dyDescent="0.25">
      <c r="A4600">
        <v>22890</v>
      </c>
      <c r="B4600">
        <v>6</v>
      </c>
      <c r="C4600">
        <v>19.059999999999999</v>
      </c>
      <c r="D4600">
        <v>1</v>
      </c>
      <c r="E4600">
        <v>0</v>
      </c>
      <c r="F4600" s="5">
        <f>DetailTicketJuilletAout2021[[#This Row],[Qte]]*(DetailTicketJuilletAout2021[[#This Row],[PrixUnit]]*(1-DetailTicketJuilletAout2021[[#This Row],[Remise%]]))</f>
        <v>19.059999999999999</v>
      </c>
    </row>
    <row r="4601" spans="1:6" x14ac:dyDescent="0.25">
      <c r="A4601">
        <v>22890</v>
      </c>
      <c r="B4601">
        <v>7</v>
      </c>
      <c r="C4601">
        <v>4.25</v>
      </c>
      <c r="D4601">
        <v>1</v>
      </c>
      <c r="E4601">
        <v>0</v>
      </c>
      <c r="F4601" s="5">
        <f>DetailTicketJuilletAout2021[[#This Row],[Qte]]*(DetailTicketJuilletAout2021[[#This Row],[PrixUnit]]*(1-DetailTicketJuilletAout2021[[#This Row],[Remise%]]))</f>
        <v>4.25</v>
      </c>
    </row>
    <row r="4602" spans="1:6" x14ac:dyDescent="0.25">
      <c r="A4602">
        <v>22890</v>
      </c>
      <c r="B4602">
        <v>37</v>
      </c>
      <c r="C4602">
        <v>19.82</v>
      </c>
      <c r="D4602">
        <v>4</v>
      </c>
      <c r="E4602">
        <v>0</v>
      </c>
      <c r="F4602" s="5">
        <f>DetailTicketJuilletAout2021[[#This Row],[Qte]]*(DetailTicketJuilletAout2021[[#This Row],[PrixUnit]]*(1-DetailTicketJuilletAout2021[[#This Row],[Remise%]]))</f>
        <v>79.28</v>
      </c>
    </row>
    <row r="4603" spans="1:6" x14ac:dyDescent="0.25">
      <c r="A4603">
        <v>22890</v>
      </c>
      <c r="B4603">
        <v>56</v>
      </c>
      <c r="C4603">
        <v>28.97</v>
      </c>
      <c r="D4603">
        <v>4</v>
      </c>
      <c r="E4603">
        <v>0.15</v>
      </c>
      <c r="F4603" s="5">
        <f>DetailTicketJuilletAout2021[[#This Row],[Qte]]*(DetailTicketJuilletAout2021[[#This Row],[PrixUnit]]*(1-DetailTicketJuilletAout2021[[#This Row],[Remise%]]))</f>
        <v>98.49799999999999</v>
      </c>
    </row>
    <row r="4604" spans="1:6" x14ac:dyDescent="0.25">
      <c r="A4604">
        <v>22890</v>
      </c>
      <c r="B4604">
        <v>62</v>
      </c>
      <c r="C4604">
        <v>37.5</v>
      </c>
      <c r="D4604">
        <v>4</v>
      </c>
      <c r="E4604">
        <v>0.15</v>
      </c>
      <c r="F4604" s="5">
        <f>DetailTicketJuilletAout2021[[#This Row],[Qte]]*(DetailTicketJuilletAout2021[[#This Row],[PrixUnit]]*(1-DetailTicketJuilletAout2021[[#This Row],[Remise%]]))</f>
        <v>127.5</v>
      </c>
    </row>
    <row r="4605" spans="1:6" x14ac:dyDescent="0.25">
      <c r="A4605">
        <v>22891</v>
      </c>
      <c r="B4605">
        <v>21</v>
      </c>
      <c r="C4605">
        <v>7.62</v>
      </c>
      <c r="D4605">
        <v>4</v>
      </c>
      <c r="E4605">
        <v>0.1</v>
      </c>
      <c r="F4605" s="5">
        <f>DetailTicketJuilletAout2021[[#This Row],[Qte]]*(DetailTicketJuilletAout2021[[#This Row],[PrixUnit]]*(1-DetailTicketJuilletAout2021[[#This Row],[Remise%]]))</f>
        <v>27.432000000000002</v>
      </c>
    </row>
    <row r="4606" spans="1:6" x14ac:dyDescent="0.25">
      <c r="A4606">
        <v>22891</v>
      </c>
      <c r="B4606">
        <v>44</v>
      </c>
      <c r="C4606">
        <v>14.79</v>
      </c>
      <c r="D4606">
        <v>4</v>
      </c>
      <c r="E4606">
        <v>0</v>
      </c>
      <c r="F4606" s="5">
        <f>DetailTicketJuilletAout2021[[#This Row],[Qte]]*(DetailTicketJuilletAout2021[[#This Row],[PrixUnit]]*(1-DetailTicketJuilletAout2021[[#This Row],[Remise%]]))</f>
        <v>59.16</v>
      </c>
    </row>
    <row r="4607" spans="1:6" x14ac:dyDescent="0.25">
      <c r="A4607">
        <v>22891</v>
      </c>
      <c r="B4607">
        <v>61</v>
      </c>
      <c r="C4607">
        <v>21.65</v>
      </c>
      <c r="D4607">
        <v>4</v>
      </c>
      <c r="E4607">
        <v>0</v>
      </c>
      <c r="F4607" s="5">
        <f>DetailTicketJuilletAout2021[[#This Row],[Qte]]*(DetailTicketJuilletAout2021[[#This Row],[PrixUnit]]*(1-DetailTicketJuilletAout2021[[#This Row],[Remise%]]))</f>
        <v>86.6</v>
      </c>
    </row>
    <row r="4608" spans="1:6" x14ac:dyDescent="0.25">
      <c r="A4608">
        <v>22892</v>
      </c>
      <c r="B4608">
        <v>13</v>
      </c>
      <c r="C4608">
        <v>4.57</v>
      </c>
      <c r="D4608">
        <v>4</v>
      </c>
      <c r="E4608">
        <v>0</v>
      </c>
      <c r="F4608" s="5">
        <f>DetailTicketJuilletAout2021[[#This Row],[Qte]]*(DetailTicketJuilletAout2021[[#This Row],[PrixUnit]]*(1-DetailTicketJuilletAout2021[[#This Row],[Remise%]]))</f>
        <v>18.28</v>
      </c>
    </row>
    <row r="4609" spans="1:6" x14ac:dyDescent="0.25">
      <c r="A4609">
        <v>22892</v>
      </c>
      <c r="B4609">
        <v>59</v>
      </c>
      <c r="C4609">
        <v>41.92</v>
      </c>
      <c r="D4609">
        <v>3</v>
      </c>
      <c r="E4609">
        <v>0</v>
      </c>
      <c r="F4609" s="5">
        <f>DetailTicketJuilletAout2021[[#This Row],[Qte]]*(DetailTicketJuilletAout2021[[#This Row],[PrixUnit]]*(1-DetailTicketJuilletAout2021[[#This Row],[Remise%]]))</f>
        <v>125.76</v>
      </c>
    </row>
    <row r="4610" spans="1:6" x14ac:dyDescent="0.25">
      <c r="A4610">
        <v>22893</v>
      </c>
      <c r="B4610">
        <v>31</v>
      </c>
      <c r="C4610">
        <v>7.62</v>
      </c>
      <c r="D4610">
        <v>3</v>
      </c>
      <c r="E4610">
        <v>0</v>
      </c>
      <c r="F4610" s="5">
        <f>DetailTicketJuilletAout2021[[#This Row],[Qte]]*(DetailTicketJuilletAout2021[[#This Row],[PrixUnit]]*(1-DetailTicketJuilletAout2021[[#This Row],[Remise%]]))</f>
        <v>22.86</v>
      </c>
    </row>
    <row r="4611" spans="1:6" x14ac:dyDescent="0.25">
      <c r="A4611">
        <v>22893</v>
      </c>
      <c r="B4611">
        <v>55</v>
      </c>
      <c r="C4611">
        <v>14.64</v>
      </c>
      <c r="D4611">
        <v>4</v>
      </c>
      <c r="E4611">
        <v>0</v>
      </c>
      <c r="F4611" s="5">
        <f>DetailTicketJuilletAout2021[[#This Row],[Qte]]*(DetailTicketJuilletAout2021[[#This Row],[PrixUnit]]*(1-DetailTicketJuilletAout2021[[#This Row],[Remise%]]))</f>
        <v>58.56</v>
      </c>
    </row>
    <row r="4612" spans="1:6" x14ac:dyDescent="0.25">
      <c r="A4612">
        <v>22893</v>
      </c>
      <c r="B4612">
        <v>69</v>
      </c>
      <c r="C4612">
        <v>21.95</v>
      </c>
      <c r="D4612">
        <v>3</v>
      </c>
      <c r="E4612">
        <v>0</v>
      </c>
      <c r="F4612" s="5">
        <f>DetailTicketJuilletAout2021[[#This Row],[Qte]]*(DetailTicketJuilletAout2021[[#This Row],[PrixUnit]]*(1-DetailTicketJuilletAout2021[[#This Row],[Remise%]]))</f>
        <v>65.849999999999994</v>
      </c>
    </row>
    <row r="4613" spans="1:6" x14ac:dyDescent="0.25">
      <c r="A4613">
        <v>22894</v>
      </c>
      <c r="B4613">
        <v>24</v>
      </c>
      <c r="C4613">
        <v>2.74</v>
      </c>
      <c r="D4613">
        <v>4</v>
      </c>
      <c r="E4613">
        <v>0</v>
      </c>
      <c r="F4613" s="5">
        <f>DetailTicketJuilletAout2021[[#This Row],[Qte]]*(DetailTicketJuilletAout2021[[#This Row],[PrixUnit]]*(1-DetailTicketJuilletAout2021[[#This Row],[Remise%]]))</f>
        <v>10.96</v>
      </c>
    </row>
    <row r="4614" spans="1:6" x14ac:dyDescent="0.25">
      <c r="A4614">
        <v>22894</v>
      </c>
      <c r="B4614">
        <v>34</v>
      </c>
      <c r="C4614">
        <v>8.5399999999999991</v>
      </c>
      <c r="D4614">
        <v>4</v>
      </c>
      <c r="E4614">
        <v>0</v>
      </c>
      <c r="F4614" s="5">
        <f>DetailTicketJuilletAout2021[[#This Row],[Qte]]*(DetailTicketJuilletAout2021[[#This Row],[PrixUnit]]*(1-DetailTicketJuilletAout2021[[#This Row],[Remise%]]))</f>
        <v>34.159999999999997</v>
      </c>
    </row>
    <row r="4615" spans="1:6" x14ac:dyDescent="0.25">
      <c r="A4615">
        <v>22895</v>
      </c>
      <c r="B4615">
        <v>26</v>
      </c>
      <c r="C4615">
        <v>18.899999999999999</v>
      </c>
      <c r="D4615">
        <v>4</v>
      </c>
      <c r="E4615">
        <v>0</v>
      </c>
      <c r="F4615" s="5">
        <f>DetailTicketJuilletAout2021[[#This Row],[Qte]]*(DetailTicketJuilletAout2021[[#This Row],[PrixUnit]]*(1-DetailTicketJuilletAout2021[[#This Row],[Remise%]]))</f>
        <v>75.599999999999994</v>
      </c>
    </row>
    <row r="4616" spans="1:6" x14ac:dyDescent="0.25">
      <c r="A4616">
        <v>22895</v>
      </c>
      <c r="B4616">
        <v>40</v>
      </c>
      <c r="C4616">
        <v>11.28</v>
      </c>
      <c r="D4616">
        <v>3</v>
      </c>
      <c r="E4616">
        <v>0</v>
      </c>
      <c r="F4616" s="5">
        <f>DetailTicketJuilletAout2021[[#This Row],[Qte]]*(DetailTicketJuilletAout2021[[#This Row],[PrixUnit]]*(1-DetailTicketJuilletAout2021[[#This Row],[Remise%]]))</f>
        <v>33.839999999999996</v>
      </c>
    </row>
    <row r="4617" spans="1:6" x14ac:dyDescent="0.25">
      <c r="A4617">
        <v>22896</v>
      </c>
      <c r="B4617">
        <v>47</v>
      </c>
      <c r="C4617">
        <v>5.79</v>
      </c>
      <c r="D4617">
        <v>3</v>
      </c>
      <c r="E4617">
        <v>0</v>
      </c>
      <c r="F4617" s="5">
        <f>DetailTicketJuilletAout2021[[#This Row],[Qte]]*(DetailTicketJuilletAout2021[[#This Row],[PrixUnit]]*(1-DetailTicketJuilletAout2021[[#This Row],[Remise%]]))</f>
        <v>17.37</v>
      </c>
    </row>
    <row r="4618" spans="1:6" x14ac:dyDescent="0.25">
      <c r="A4618">
        <v>22896</v>
      </c>
      <c r="B4618">
        <v>59</v>
      </c>
      <c r="C4618">
        <v>33.54</v>
      </c>
      <c r="D4618">
        <v>4</v>
      </c>
      <c r="E4618">
        <v>0</v>
      </c>
      <c r="F4618" s="5">
        <f>DetailTicketJuilletAout2021[[#This Row],[Qte]]*(DetailTicketJuilletAout2021[[#This Row],[PrixUnit]]*(1-DetailTicketJuilletAout2021[[#This Row],[Remise%]]))</f>
        <v>134.16</v>
      </c>
    </row>
    <row r="4619" spans="1:6" x14ac:dyDescent="0.25">
      <c r="A4619">
        <v>22897</v>
      </c>
      <c r="B4619">
        <v>11</v>
      </c>
      <c r="C4619">
        <v>16.010000000000002</v>
      </c>
      <c r="D4619">
        <v>4</v>
      </c>
      <c r="E4619">
        <v>0.05</v>
      </c>
      <c r="F4619" s="5">
        <f>DetailTicketJuilletAout2021[[#This Row],[Qte]]*(DetailTicketJuilletAout2021[[#This Row],[PrixUnit]]*(1-DetailTicketJuilletAout2021[[#This Row],[Remise%]]))</f>
        <v>60.838000000000001</v>
      </c>
    </row>
    <row r="4620" spans="1:6" x14ac:dyDescent="0.25">
      <c r="A4620">
        <v>22897</v>
      </c>
      <c r="B4620">
        <v>54</v>
      </c>
      <c r="C4620">
        <v>5.64</v>
      </c>
      <c r="D4620">
        <v>3</v>
      </c>
      <c r="E4620">
        <v>0.05</v>
      </c>
      <c r="F4620" s="5">
        <f>DetailTicketJuilletAout2021[[#This Row],[Qte]]*(DetailTicketJuilletAout2021[[#This Row],[PrixUnit]]*(1-DetailTicketJuilletAout2021[[#This Row],[Remise%]]))</f>
        <v>16.073999999999998</v>
      </c>
    </row>
    <row r="4621" spans="1:6" x14ac:dyDescent="0.25">
      <c r="A4621">
        <v>22898</v>
      </c>
      <c r="B4621">
        <v>45</v>
      </c>
      <c r="C4621">
        <v>7.32</v>
      </c>
      <c r="D4621">
        <v>3</v>
      </c>
      <c r="E4621">
        <v>0</v>
      </c>
      <c r="F4621" s="5">
        <f>DetailTicketJuilletAout2021[[#This Row],[Qte]]*(DetailTicketJuilletAout2021[[#This Row],[PrixUnit]]*(1-DetailTicketJuilletAout2021[[#This Row],[Remise%]]))</f>
        <v>21.96</v>
      </c>
    </row>
    <row r="4622" spans="1:6" x14ac:dyDescent="0.25">
      <c r="A4622">
        <v>22898</v>
      </c>
      <c r="B4622">
        <v>65</v>
      </c>
      <c r="C4622">
        <v>16.010000000000002</v>
      </c>
      <c r="D4622">
        <v>3</v>
      </c>
      <c r="E4622">
        <v>0</v>
      </c>
      <c r="F4622" s="5">
        <f>DetailTicketJuilletAout2021[[#This Row],[Qte]]*(DetailTicketJuilletAout2021[[#This Row],[PrixUnit]]*(1-DetailTicketJuilletAout2021[[#This Row],[Remise%]]))</f>
        <v>48.03</v>
      </c>
    </row>
    <row r="4623" spans="1:6" x14ac:dyDescent="0.25">
      <c r="A4623">
        <v>22898</v>
      </c>
      <c r="B4623">
        <v>72</v>
      </c>
      <c r="C4623">
        <v>26.53</v>
      </c>
      <c r="D4623">
        <v>4</v>
      </c>
      <c r="E4623">
        <v>0</v>
      </c>
      <c r="F4623" s="5">
        <f>DetailTicketJuilletAout2021[[#This Row],[Qte]]*(DetailTicketJuilletAout2021[[#This Row],[PrixUnit]]*(1-DetailTicketJuilletAout2021[[#This Row],[Remise%]]))</f>
        <v>106.12</v>
      </c>
    </row>
    <row r="4624" spans="1:6" x14ac:dyDescent="0.25">
      <c r="A4624">
        <v>22899</v>
      </c>
      <c r="B4624">
        <v>13</v>
      </c>
      <c r="C4624">
        <v>4.57</v>
      </c>
      <c r="D4624">
        <v>4</v>
      </c>
      <c r="E4624">
        <v>0</v>
      </c>
      <c r="F4624" s="5">
        <f>DetailTicketJuilletAout2021[[#This Row],[Qte]]*(DetailTicketJuilletAout2021[[#This Row],[PrixUnit]]*(1-DetailTicketJuilletAout2021[[#This Row],[Remise%]]))</f>
        <v>18.28</v>
      </c>
    </row>
    <row r="4625" spans="1:6" x14ac:dyDescent="0.25">
      <c r="A4625">
        <v>22899</v>
      </c>
      <c r="B4625">
        <v>42</v>
      </c>
      <c r="C4625">
        <v>10.67</v>
      </c>
      <c r="D4625">
        <v>3</v>
      </c>
      <c r="E4625">
        <v>0</v>
      </c>
      <c r="F4625" s="5">
        <f>DetailTicketJuilletAout2021[[#This Row],[Qte]]*(DetailTicketJuilletAout2021[[#This Row],[PrixUnit]]*(1-DetailTicketJuilletAout2021[[#This Row],[Remise%]]))</f>
        <v>32.01</v>
      </c>
    </row>
    <row r="4626" spans="1:6" x14ac:dyDescent="0.25">
      <c r="A4626">
        <v>22899</v>
      </c>
      <c r="B4626">
        <v>62</v>
      </c>
      <c r="C4626">
        <v>37.5</v>
      </c>
      <c r="D4626">
        <v>4</v>
      </c>
      <c r="E4626">
        <v>0</v>
      </c>
      <c r="F4626" s="5">
        <f>DetailTicketJuilletAout2021[[#This Row],[Qte]]*(DetailTicketJuilletAout2021[[#This Row],[PrixUnit]]*(1-DetailTicketJuilletAout2021[[#This Row],[Remise%]]))</f>
        <v>150</v>
      </c>
    </row>
    <row r="4627" spans="1:6" x14ac:dyDescent="0.25">
      <c r="A4627">
        <v>22899</v>
      </c>
      <c r="B4627">
        <v>69</v>
      </c>
      <c r="C4627">
        <v>27.44</v>
      </c>
      <c r="D4627">
        <v>3</v>
      </c>
      <c r="E4627">
        <v>0</v>
      </c>
      <c r="F4627" s="5">
        <f>DetailTicketJuilletAout2021[[#This Row],[Qte]]*(DetailTicketJuilletAout2021[[#This Row],[PrixUnit]]*(1-DetailTicketJuilletAout2021[[#This Row],[Remise%]]))</f>
        <v>82.320000000000007</v>
      </c>
    </row>
    <row r="4628" spans="1:6" x14ac:dyDescent="0.25">
      <c r="A4628">
        <v>22900</v>
      </c>
      <c r="B4628">
        <v>8</v>
      </c>
      <c r="C4628">
        <v>30.49</v>
      </c>
      <c r="D4628">
        <v>3</v>
      </c>
      <c r="E4628">
        <v>0.2</v>
      </c>
      <c r="F4628" s="5">
        <f>DetailTicketJuilletAout2021[[#This Row],[Qte]]*(DetailTicketJuilletAout2021[[#This Row],[PrixUnit]]*(1-DetailTicketJuilletAout2021[[#This Row],[Remise%]]))</f>
        <v>73.176000000000002</v>
      </c>
    </row>
    <row r="4629" spans="1:6" x14ac:dyDescent="0.25">
      <c r="A4629">
        <v>22900</v>
      </c>
      <c r="B4629">
        <v>30</v>
      </c>
      <c r="C4629">
        <v>19.670000000000002</v>
      </c>
      <c r="D4629">
        <v>4</v>
      </c>
      <c r="E4629">
        <v>0.2</v>
      </c>
      <c r="F4629" s="5">
        <f>DetailTicketJuilletAout2021[[#This Row],[Qte]]*(DetailTicketJuilletAout2021[[#This Row],[PrixUnit]]*(1-DetailTicketJuilletAout2021[[#This Row],[Remise%]]))</f>
        <v>62.94400000000001</v>
      </c>
    </row>
    <row r="4630" spans="1:6" x14ac:dyDescent="0.25">
      <c r="A4630">
        <v>22900</v>
      </c>
      <c r="B4630">
        <v>75</v>
      </c>
      <c r="C4630">
        <v>5.95</v>
      </c>
      <c r="D4630">
        <v>3</v>
      </c>
      <c r="E4630">
        <v>0.2</v>
      </c>
      <c r="F4630" s="5">
        <f>DetailTicketJuilletAout2021[[#This Row],[Qte]]*(DetailTicketJuilletAout2021[[#This Row],[PrixUnit]]*(1-DetailTicketJuilletAout2021[[#This Row],[Remise%]]))</f>
        <v>14.280000000000001</v>
      </c>
    </row>
    <row r="4631" spans="1:6" x14ac:dyDescent="0.25">
      <c r="A4631">
        <v>22901</v>
      </c>
      <c r="B4631">
        <v>1</v>
      </c>
      <c r="C4631">
        <v>13.72</v>
      </c>
      <c r="D4631">
        <v>4</v>
      </c>
      <c r="E4631">
        <v>0.25</v>
      </c>
      <c r="F4631" s="5">
        <f>DetailTicketJuilletAout2021[[#This Row],[Qte]]*(DetailTicketJuilletAout2021[[#This Row],[PrixUnit]]*(1-DetailTicketJuilletAout2021[[#This Row],[Remise%]]))</f>
        <v>41.160000000000004</v>
      </c>
    </row>
    <row r="4632" spans="1:6" x14ac:dyDescent="0.25">
      <c r="A4632">
        <v>22901</v>
      </c>
      <c r="B4632">
        <v>18</v>
      </c>
      <c r="C4632">
        <v>47.56</v>
      </c>
      <c r="D4632">
        <v>3</v>
      </c>
      <c r="E4632">
        <v>0.25</v>
      </c>
      <c r="F4632" s="5">
        <f>DetailTicketJuilletAout2021[[#This Row],[Qte]]*(DetailTicketJuilletAout2021[[#This Row],[PrixUnit]]*(1-DetailTicketJuilletAout2021[[#This Row],[Remise%]]))</f>
        <v>107.01</v>
      </c>
    </row>
    <row r="4633" spans="1:6" x14ac:dyDescent="0.25">
      <c r="A4633">
        <v>22901</v>
      </c>
      <c r="B4633">
        <v>36</v>
      </c>
      <c r="C4633">
        <v>14.48</v>
      </c>
      <c r="D4633">
        <v>4</v>
      </c>
      <c r="E4633">
        <v>0.25</v>
      </c>
      <c r="F4633" s="5">
        <f>DetailTicketJuilletAout2021[[#This Row],[Qte]]*(DetailTicketJuilletAout2021[[#This Row],[PrixUnit]]*(1-DetailTicketJuilletAout2021[[#This Row],[Remise%]]))</f>
        <v>43.44</v>
      </c>
    </row>
    <row r="4634" spans="1:6" x14ac:dyDescent="0.25">
      <c r="A4634">
        <v>22902</v>
      </c>
      <c r="B4634">
        <v>25</v>
      </c>
      <c r="C4634">
        <v>10.67</v>
      </c>
      <c r="D4634">
        <v>4</v>
      </c>
      <c r="E4634">
        <v>0.2</v>
      </c>
      <c r="F4634" s="5">
        <f>DetailTicketJuilletAout2021[[#This Row],[Qte]]*(DetailTicketJuilletAout2021[[#This Row],[PrixUnit]]*(1-DetailTicketJuilletAout2021[[#This Row],[Remise%]]))</f>
        <v>34.143999999999998</v>
      </c>
    </row>
    <row r="4635" spans="1:6" x14ac:dyDescent="0.25">
      <c r="A4635">
        <v>22902</v>
      </c>
      <c r="B4635">
        <v>39</v>
      </c>
      <c r="C4635">
        <v>13.72</v>
      </c>
      <c r="D4635">
        <v>4</v>
      </c>
      <c r="E4635">
        <v>0.2</v>
      </c>
      <c r="F4635" s="5">
        <f>DetailTicketJuilletAout2021[[#This Row],[Qte]]*(DetailTicketJuilletAout2021[[#This Row],[PrixUnit]]*(1-DetailTicketJuilletAout2021[[#This Row],[Remise%]]))</f>
        <v>43.904000000000003</v>
      </c>
    </row>
    <row r="4636" spans="1:6" x14ac:dyDescent="0.25">
      <c r="A4636">
        <v>22903</v>
      </c>
      <c r="B4636">
        <v>13</v>
      </c>
      <c r="C4636">
        <v>4.57</v>
      </c>
      <c r="D4636">
        <v>3</v>
      </c>
      <c r="E4636">
        <v>0.05</v>
      </c>
      <c r="F4636" s="5">
        <f>DetailTicketJuilletAout2021[[#This Row],[Qte]]*(DetailTicketJuilletAout2021[[#This Row],[PrixUnit]]*(1-DetailTicketJuilletAout2021[[#This Row],[Remise%]]))</f>
        <v>13.0245</v>
      </c>
    </row>
    <row r="4637" spans="1:6" x14ac:dyDescent="0.25">
      <c r="A4637">
        <v>22903</v>
      </c>
      <c r="B4637">
        <v>69</v>
      </c>
      <c r="C4637">
        <v>27.44</v>
      </c>
      <c r="D4637">
        <v>4</v>
      </c>
      <c r="E4637">
        <v>0.05</v>
      </c>
      <c r="F4637" s="5">
        <f>DetailTicketJuilletAout2021[[#This Row],[Qte]]*(DetailTicketJuilletAout2021[[#This Row],[PrixUnit]]*(1-DetailTicketJuilletAout2021[[#This Row],[Remise%]]))</f>
        <v>104.27200000000001</v>
      </c>
    </row>
    <row r="4638" spans="1:6" x14ac:dyDescent="0.25">
      <c r="A4638">
        <v>22903</v>
      </c>
      <c r="B4638">
        <v>75</v>
      </c>
      <c r="C4638">
        <v>5.95</v>
      </c>
      <c r="D4638">
        <v>4</v>
      </c>
      <c r="E4638">
        <v>0.05</v>
      </c>
      <c r="F4638" s="5">
        <f>DetailTicketJuilletAout2021[[#This Row],[Qte]]*(DetailTicketJuilletAout2021[[#This Row],[PrixUnit]]*(1-DetailTicketJuilletAout2021[[#This Row],[Remise%]]))</f>
        <v>22.61</v>
      </c>
    </row>
    <row r="4639" spans="1:6" x14ac:dyDescent="0.25">
      <c r="A4639">
        <v>22904</v>
      </c>
      <c r="B4639">
        <v>18</v>
      </c>
      <c r="C4639">
        <v>47.56</v>
      </c>
      <c r="D4639">
        <v>4</v>
      </c>
      <c r="E4639">
        <v>0</v>
      </c>
      <c r="F4639" s="5">
        <f>DetailTicketJuilletAout2021[[#This Row],[Qte]]*(DetailTicketJuilletAout2021[[#This Row],[PrixUnit]]*(1-DetailTicketJuilletAout2021[[#This Row],[Remise%]]))</f>
        <v>190.24</v>
      </c>
    </row>
    <row r="4640" spans="1:6" x14ac:dyDescent="0.25">
      <c r="A4640">
        <v>22904</v>
      </c>
      <c r="B4640">
        <v>38</v>
      </c>
      <c r="C4640">
        <v>200.93</v>
      </c>
      <c r="D4640">
        <v>4</v>
      </c>
      <c r="E4640">
        <v>0</v>
      </c>
      <c r="F4640" s="5">
        <f>DetailTicketJuilletAout2021[[#This Row],[Qte]]*(DetailTicketJuilletAout2021[[#This Row],[PrixUnit]]*(1-DetailTicketJuilletAout2021[[#This Row],[Remise%]]))</f>
        <v>803.72</v>
      </c>
    </row>
    <row r="4641" spans="1:7" x14ac:dyDescent="0.25">
      <c r="A4641">
        <v>22904</v>
      </c>
      <c r="B4641">
        <v>69</v>
      </c>
      <c r="C4641">
        <v>27.44</v>
      </c>
      <c r="D4641">
        <v>4</v>
      </c>
      <c r="E4641">
        <v>0</v>
      </c>
      <c r="F4641" s="5">
        <f>DetailTicketJuilletAout2021[[#This Row],[Qte]]*(DetailTicketJuilletAout2021[[#This Row],[PrixUnit]]*(1-DetailTicketJuilletAout2021[[#This Row],[Remise%]]))</f>
        <v>109.76</v>
      </c>
    </row>
    <row r="4642" spans="1:7" x14ac:dyDescent="0.25">
      <c r="A4642">
        <v>22905</v>
      </c>
      <c r="B4642">
        <v>40</v>
      </c>
      <c r="C4642">
        <v>14.03</v>
      </c>
      <c r="D4642">
        <v>4</v>
      </c>
      <c r="E4642">
        <v>0.2</v>
      </c>
      <c r="F4642" s="5">
        <f>DetailTicketJuilletAout2021[[#This Row],[Qte]]*(DetailTicketJuilletAout2021[[#This Row],[PrixUnit]]*(1-DetailTicketJuilletAout2021[[#This Row],[Remise%]]))</f>
        <v>44.896000000000001</v>
      </c>
    </row>
    <row r="4643" spans="1:7" x14ac:dyDescent="0.25">
      <c r="A4643">
        <v>22905</v>
      </c>
      <c r="B4643">
        <v>52</v>
      </c>
      <c r="C4643">
        <v>5.34</v>
      </c>
      <c r="D4643">
        <v>4</v>
      </c>
      <c r="E4643">
        <v>0</v>
      </c>
      <c r="F4643" s="5">
        <f>DetailTicketJuilletAout2021[[#This Row],[Qte]]*(DetailTicketJuilletAout2021[[#This Row],[PrixUnit]]*(1-DetailTicketJuilletAout2021[[#This Row],[Remise%]]))</f>
        <v>21.36</v>
      </c>
    </row>
    <row r="4644" spans="1:7" x14ac:dyDescent="0.25">
      <c r="A4644">
        <v>22905</v>
      </c>
      <c r="B4644">
        <v>71</v>
      </c>
      <c r="C4644">
        <v>16.46</v>
      </c>
      <c r="D4644">
        <v>3</v>
      </c>
      <c r="E4644">
        <v>0</v>
      </c>
      <c r="F4644" s="5">
        <f>DetailTicketJuilletAout2021[[#This Row],[Qte]]*(DetailTicketJuilletAout2021[[#This Row],[PrixUnit]]*(1-DetailTicketJuilletAout2021[[#This Row],[Remise%]]))</f>
        <v>49.38</v>
      </c>
    </row>
    <row r="4645" spans="1:7" x14ac:dyDescent="0.25">
      <c r="A4645" s="7"/>
      <c r="B4645" s="7"/>
      <c r="C4645" s="7"/>
      <c r="D4645" s="7"/>
      <c r="E4645" s="7"/>
      <c r="F4645" s="6">
        <f>SUM(F3036:F4644)</f>
        <v>92508.945799999987</v>
      </c>
      <c r="G4645" s="1" t="s">
        <v>3640</v>
      </c>
    </row>
  </sheetData>
  <mergeCells count="9">
    <mergeCell ref="P33:R33"/>
    <mergeCell ref="T33:V33"/>
    <mergeCell ref="W33:Y33"/>
    <mergeCell ref="Z33:AB33"/>
    <mergeCell ref="AR1:AU1"/>
    <mergeCell ref="P1:R1"/>
    <mergeCell ref="T1:V1"/>
    <mergeCell ref="W1:Y1"/>
    <mergeCell ref="Z1:AB1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78A51-8290-4666-BFF4-DBB498C646C6}">
  <sheetPr>
    <tabColor rgb="FFCC66FF"/>
  </sheetPr>
  <dimension ref="A1:N789"/>
  <sheetViews>
    <sheetView zoomScale="70" zoomScaleNormal="70" workbookViewId="0">
      <selection activeCell="M1" sqref="M1"/>
    </sheetView>
  </sheetViews>
  <sheetFormatPr baseColWidth="10" defaultRowHeight="15" x14ac:dyDescent="0.25"/>
  <cols>
    <col min="1" max="1" width="20.140625" bestFit="1" customWidth="1"/>
    <col min="2" max="2" width="23.42578125" bestFit="1" customWidth="1"/>
    <col min="5" max="5" width="20.140625" bestFit="1" customWidth="1"/>
    <col min="6" max="6" width="23.42578125" bestFit="1" customWidth="1"/>
    <col min="9" max="9" width="20.140625" bestFit="1" customWidth="1"/>
    <col min="10" max="10" width="23.42578125" bestFit="1" customWidth="1"/>
    <col min="13" max="13" width="20.140625" bestFit="1" customWidth="1"/>
    <col min="14" max="14" width="23.42578125" bestFit="1" customWidth="1"/>
  </cols>
  <sheetData>
    <row r="1" spans="1:14" x14ac:dyDescent="0.25">
      <c r="A1" t="s">
        <v>3660</v>
      </c>
      <c r="E1" t="s">
        <v>3689</v>
      </c>
      <c r="I1" t="s">
        <v>3687</v>
      </c>
      <c r="M1" t="s">
        <v>3688</v>
      </c>
    </row>
    <row r="2" spans="1:14" x14ac:dyDescent="0.25">
      <c r="A2" s="29" t="s">
        <v>113</v>
      </c>
      <c r="B2" t="s">
        <v>3683</v>
      </c>
      <c r="E2" s="29" t="s">
        <v>113</v>
      </c>
      <c r="F2" t="s">
        <v>3683</v>
      </c>
      <c r="I2" s="29" t="s">
        <v>113</v>
      </c>
      <c r="J2" t="s">
        <v>3683</v>
      </c>
      <c r="M2" s="29" t="s">
        <v>113</v>
      </c>
      <c r="N2" t="s">
        <v>3683</v>
      </c>
    </row>
    <row r="4" spans="1:14" x14ac:dyDescent="0.25">
      <c r="A4" s="29" t="s">
        <v>3680</v>
      </c>
      <c r="B4" t="s">
        <v>3681</v>
      </c>
      <c r="E4" s="29" t="s">
        <v>3680</v>
      </c>
      <c r="F4" t="s">
        <v>3681</v>
      </c>
      <c r="I4" s="29" t="s">
        <v>3680</v>
      </c>
      <c r="J4" t="s">
        <v>3681</v>
      </c>
      <c r="M4" s="29" t="s">
        <v>3680</v>
      </c>
      <c r="N4" t="s">
        <v>3681</v>
      </c>
    </row>
    <row r="5" spans="1:14" x14ac:dyDescent="0.25">
      <c r="A5" s="30">
        <v>21330</v>
      </c>
      <c r="B5" s="2">
        <v>68.800000000000011</v>
      </c>
      <c r="E5" s="30">
        <v>21330</v>
      </c>
      <c r="F5" s="2">
        <v>29.88</v>
      </c>
      <c r="I5" s="30">
        <v>21338</v>
      </c>
      <c r="J5" s="2">
        <v>79.88</v>
      </c>
      <c r="M5" s="30">
        <v>21330</v>
      </c>
      <c r="N5" s="2">
        <v>42.68</v>
      </c>
    </row>
    <row r="6" spans="1:14" x14ac:dyDescent="0.25">
      <c r="A6" s="31" t="s">
        <v>23</v>
      </c>
      <c r="B6" s="2">
        <v>68.800000000000011</v>
      </c>
      <c r="E6" s="31" t="s">
        <v>23</v>
      </c>
      <c r="F6" s="2">
        <v>29.88</v>
      </c>
      <c r="I6" s="31" t="s">
        <v>30</v>
      </c>
      <c r="J6" s="2">
        <v>79.88</v>
      </c>
      <c r="M6" s="31" t="s">
        <v>23</v>
      </c>
      <c r="N6" s="2">
        <v>42.68</v>
      </c>
    </row>
    <row r="7" spans="1:14" x14ac:dyDescent="0.25">
      <c r="A7" s="30">
        <v>21332</v>
      </c>
      <c r="B7" s="2">
        <v>68.800000000000011</v>
      </c>
      <c r="E7" s="30">
        <v>21333</v>
      </c>
      <c r="F7" s="2">
        <v>48.677999999999997</v>
      </c>
      <c r="I7" s="30">
        <v>21350</v>
      </c>
      <c r="J7" s="2">
        <v>301.83999999999997</v>
      </c>
      <c r="M7" s="30">
        <v>21331</v>
      </c>
      <c r="N7" s="2">
        <v>56.72</v>
      </c>
    </row>
    <row r="8" spans="1:14" x14ac:dyDescent="0.25">
      <c r="A8" s="31" t="s">
        <v>25</v>
      </c>
      <c r="B8" s="2">
        <v>68.800000000000011</v>
      </c>
      <c r="E8" s="31" t="s">
        <v>26</v>
      </c>
      <c r="F8" s="2">
        <v>48.677999999999997</v>
      </c>
      <c r="I8" s="31" t="s">
        <v>41</v>
      </c>
      <c r="J8" s="2">
        <v>301.83999999999997</v>
      </c>
      <c r="M8" s="31" t="s">
        <v>24</v>
      </c>
      <c r="N8" s="2">
        <v>56.72</v>
      </c>
    </row>
    <row r="9" spans="1:14" x14ac:dyDescent="0.25">
      <c r="A9" s="30">
        <v>21334</v>
      </c>
      <c r="B9" s="2">
        <v>68.800000000000011</v>
      </c>
      <c r="E9" s="30">
        <v>21340</v>
      </c>
      <c r="F9" s="2">
        <v>41.472000000000008</v>
      </c>
      <c r="I9" s="30">
        <v>21367</v>
      </c>
      <c r="J9" s="2">
        <v>47.927999999999997</v>
      </c>
      <c r="M9" s="30">
        <v>21333</v>
      </c>
      <c r="N9" s="2">
        <v>45.182000000000002</v>
      </c>
    </row>
    <row r="10" spans="1:14" x14ac:dyDescent="0.25">
      <c r="A10" s="31" t="s">
        <v>27</v>
      </c>
      <c r="B10" s="2">
        <v>68.800000000000011</v>
      </c>
      <c r="E10" s="31" t="s">
        <v>32</v>
      </c>
      <c r="F10" s="2">
        <v>41.472000000000008</v>
      </c>
      <c r="I10" s="31" t="s">
        <v>44</v>
      </c>
      <c r="J10" s="2">
        <v>47.927999999999997</v>
      </c>
      <c r="M10" s="31" t="s">
        <v>26</v>
      </c>
      <c r="N10" s="2">
        <v>45.182000000000002</v>
      </c>
    </row>
    <row r="11" spans="1:14" x14ac:dyDescent="0.25">
      <c r="A11" s="30">
        <v>21348</v>
      </c>
      <c r="B11" s="2">
        <v>68.800000000000011</v>
      </c>
      <c r="E11" s="30">
        <v>21344</v>
      </c>
      <c r="F11" s="2">
        <v>41.472000000000008</v>
      </c>
      <c r="I11" s="30">
        <v>21372</v>
      </c>
      <c r="J11" s="2">
        <v>301.83999999999997</v>
      </c>
      <c r="M11" s="30">
        <v>21334</v>
      </c>
      <c r="N11" s="2">
        <v>140.76149999999998</v>
      </c>
    </row>
    <row r="12" spans="1:14" x14ac:dyDescent="0.25">
      <c r="A12" s="31" t="s">
        <v>39</v>
      </c>
      <c r="B12" s="2">
        <v>68.800000000000011</v>
      </c>
      <c r="E12" s="31" t="s">
        <v>36</v>
      </c>
      <c r="F12" s="2">
        <v>41.472000000000008</v>
      </c>
      <c r="I12" s="31" t="s">
        <v>55</v>
      </c>
      <c r="J12" s="2">
        <v>301.83999999999997</v>
      </c>
      <c r="M12" s="31" t="s">
        <v>27</v>
      </c>
      <c r="N12" s="2">
        <v>140.76149999999998</v>
      </c>
    </row>
    <row r="13" spans="1:14" x14ac:dyDescent="0.25">
      <c r="A13" s="30">
        <v>22029</v>
      </c>
      <c r="B13" s="2">
        <v>16.452000000000002</v>
      </c>
      <c r="E13" s="30">
        <v>21358</v>
      </c>
      <c r="F13" s="2">
        <v>14.64</v>
      </c>
      <c r="I13" s="30">
        <v>21387</v>
      </c>
      <c r="J13" s="2">
        <v>203.74200000000002</v>
      </c>
      <c r="M13" s="30">
        <v>21336</v>
      </c>
      <c r="N13" s="2">
        <v>18.299999999999997</v>
      </c>
    </row>
    <row r="14" spans="1:14" x14ac:dyDescent="0.25">
      <c r="A14" s="31" t="s">
        <v>54</v>
      </c>
      <c r="B14" s="2">
        <v>16.452000000000002</v>
      </c>
      <c r="E14" s="31" t="s">
        <v>46</v>
      </c>
      <c r="F14" s="2">
        <v>14.64</v>
      </c>
      <c r="I14" s="31" t="s">
        <v>60</v>
      </c>
      <c r="J14" s="2">
        <v>203.74200000000002</v>
      </c>
      <c r="M14" s="31" t="s">
        <v>28</v>
      </c>
      <c r="N14" s="2">
        <v>18.299999999999997</v>
      </c>
    </row>
    <row r="15" spans="1:14" x14ac:dyDescent="0.25">
      <c r="A15" s="30">
        <v>22039</v>
      </c>
      <c r="B15" s="2">
        <v>16.452000000000002</v>
      </c>
      <c r="E15" s="30">
        <v>21359</v>
      </c>
      <c r="F15" s="2">
        <v>83.25</v>
      </c>
      <c r="I15" s="30">
        <v>21388</v>
      </c>
      <c r="J15" s="2">
        <v>79.88</v>
      </c>
      <c r="M15" s="30">
        <v>21337</v>
      </c>
      <c r="N15" s="2">
        <v>34.769999999999996</v>
      </c>
    </row>
    <row r="16" spans="1:14" x14ac:dyDescent="0.25">
      <c r="A16" s="31" t="s">
        <v>31</v>
      </c>
      <c r="B16" s="2">
        <v>16.452000000000002</v>
      </c>
      <c r="E16" s="31" t="s">
        <v>47</v>
      </c>
      <c r="F16" s="2">
        <v>83.25</v>
      </c>
      <c r="I16" s="31" t="s">
        <v>50</v>
      </c>
      <c r="J16" s="2">
        <v>79.88</v>
      </c>
      <c r="M16" s="31" t="s">
        <v>29</v>
      </c>
      <c r="N16" s="2">
        <v>34.769999999999996</v>
      </c>
    </row>
    <row r="17" spans="1:14" x14ac:dyDescent="0.25">
      <c r="A17" s="30">
        <v>22042</v>
      </c>
      <c r="B17" s="2">
        <v>0</v>
      </c>
      <c r="E17" s="30">
        <v>21360</v>
      </c>
      <c r="F17" s="2">
        <v>107.32</v>
      </c>
      <c r="I17" s="30">
        <v>21394</v>
      </c>
      <c r="J17" s="2">
        <v>59.91</v>
      </c>
      <c r="M17" s="30">
        <v>21339</v>
      </c>
      <c r="N17" s="2">
        <v>80.489999999999995</v>
      </c>
    </row>
    <row r="18" spans="1:14" x14ac:dyDescent="0.25">
      <c r="A18" s="31" t="s">
        <v>31</v>
      </c>
      <c r="B18" s="2">
        <v>0</v>
      </c>
      <c r="E18" s="31" t="s">
        <v>48</v>
      </c>
      <c r="F18" s="2">
        <v>107.32</v>
      </c>
      <c r="I18" s="31" t="s">
        <v>58</v>
      </c>
      <c r="J18" s="2">
        <v>59.91</v>
      </c>
      <c r="M18" s="31" t="s">
        <v>31</v>
      </c>
      <c r="N18" s="2">
        <v>80.489999999999995</v>
      </c>
    </row>
    <row r="19" spans="1:14" x14ac:dyDescent="0.25">
      <c r="A19" s="30">
        <v>22047</v>
      </c>
      <c r="B19" s="2">
        <v>30.795999999999999</v>
      </c>
      <c r="E19" s="30">
        <v>21370</v>
      </c>
      <c r="F19" s="2">
        <v>16.452000000000002</v>
      </c>
      <c r="I19" s="30">
        <v>21436</v>
      </c>
      <c r="J19" s="2">
        <v>301.83999999999997</v>
      </c>
      <c r="M19" s="30">
        <v>21340</v>
      </c>
      <c r="N19" s="2">
        <v>37.088000000000001</v>
      </c>
    </row>
    <row r="20" spans="1:14" x14ac:dyDescent="0.25">
      <c r="A20" s="31" t="s">
        <v>60</v>
      </c>
      <c r="B20" s="2">
        <v>30.795999999999999</v>
      </c>
      <c r="E20" s="31" t="s">
        <v>53</v>
      </c>
      <c r="F20" s="2">
        <v>16.452000000000002</v>
      </c>
      <c r="I20" s="31" t="s">
        <v>66</v>
      </c>
      <c r="J20" s="2">
        <v>301.83999999999997</v>
      </c>
      <c r="M20" s="31" t="s">
        <v>32</v>
      </c>
      <c r="N20" s="2">
        <v>37.088000000000001</v>
      </c>
    </row>
    <row r="21" spans="1:14" x14ac:dyDescent="0.25">
      <c r="A21" s="30">
        <v>22144</v>
      </c>
      <c r="B21" s="2">
        <v>68.800000000000011</v>
      </c>
      <c r="E21" s="30">
        <v>21372</v>
      </c>
      <c r="F21" s="2">
        <v>38.880000000000003</v>
      </c>
      <c r="I21" s="30">
        <v>21442</v>
      </c>
      <c r="J21" s="2">
        <v>226.38</v>
      </c>
      <c r="M21" s="30">
        <v>21341</v>
      </c>
      <c r="N21" s="2">
        <v>24.4</v>
      </c>
    </row>
    <row r="22" spans="1:14" x14ac:dyDescent="0.25">
      <c r="A22" s="31" t="s">
        <v>53</v>
      </c>
      <c r="B22" s="2">
        <v>68.800000000000011</v>
      </c>
      <c r="E22" s="31" t="s">
        <v>55</v>
      </c>
      <c r="F22" s="2">
        <v>38.880000000000003</v>
      </c>
      <c r="I22" s="31" t="s">
        <v>38</v>
      </c>
      <c r="J22" s="2">
        <v>226.38</v>
      </c>
      <c r="M22" s="31" t="s">
        <v>33</v>
      </c>
      <c r="N22" s="2">
        <v>24.4</v>
      </c>
    </row>
    <row r="23" spans="1:14" x14ac:dyDescent="0.25">
      <c r="A23" s="30">
        <v>22149</v>
      </c>
      <c r="B23" s="2">
        <v>68.800000000000011</v>
      </c>
      <c r="E23" s="30">
        <v>21373</v>
      </c>
      <c r="F23" s="2">
        <v>9.8819999999999997</v>
      </c>
      <c r="I23" s="30">
        <v>21451</v>
      </c>
      <c r="J23" s="2">
        <v>226.38</v>
      </c>
      <c r="M23" s="30">
        <v>21342</v>
      </c>
      <c r="N23" s="2">
        <v>47.56</v>
      </c>
    </row>
    <row r="24" spans="1:14" x14ac:dyDescent="0.25">
      <c r="A24" s="31" t="s">
        <v>80</v>
      </c>
      <c r="B24" s="2">
        <v>68.800000000000011</v>
      </c>
      <c r="E24" s="31" t="s">
        <v>35</v>
      </c>
      <c r="F24" s="2">
        <v>9.8819999999999997</v>
      </c>
      <c r="I24" s="31" t="s">
        <v>43</v>
      </c>
      <c r="J24" s="2">
        <v>226.38</v>
      </c>
      <c r="M24" s="31" t="s">
        <v>34</v>
      </c>
      <c r="N24" s="2">
        <v>47.56</v>
      </c>
    </row>
    <row r="25" spans="1:14" x14ac:dyDescent="0.25">
      <c r="A25" s="30">
        <v>22194</v>
      </c>
      <c r="B25" s="2">
        <v>49.17</v>
      </c>
      <c r="E25" s="30">
        <v>21375</v>
      </c>
      <c r="F25" s="2">
        <v>107.32</v>
      </c>
      <c r="I25" s="30">
        <v>21462</v>
      </c>
      <c r="J25" s="2">
        <v>53.918999999999997</v>
      </c>
      <c r="M25" s="30">
        <v>21343</v>
      </c>
      <c r="N25" s="2">
        <v>18.299999999999997</v>
      </c>
    </row>
    <row r="26" spans="1:14" x14ac:dyDescent="0.25">
      <c r="A26" s="31" t="s">
        <v>39</v>
      </c>
      <c r="B26" s="2">
        <v>49.17</v>
      </c>
      <c r="E26" s="31" t="s">
        <v>46</v>
      </c>
      <c r="F26" s="2">
        <v>107.32</v>
      </c>
      <c r="I26" s="31" t="s">
        <v>57</v>
      </c>
      <c r="J26" s="2">
        <v>53.918999999999997</v>
      </c>
      <c r="M26" s="31" t="s">
        <v>35</v>
      </c>
      <c r="N26" s="2">
        <v>18.299999999999997</v>
      </c>
    </row>
    <row r="27" spans="1:14" x14ac:dyDescent="0.25">
      <c r="A27" s="30">
        <v>22329</v>
      </c>
      <c r="B27" s="2">
        <v>49.17</v>
      </c>
      <c r="E27" s="30">
        <v>21378</v>
      </c>
      <c r="F27" s="2">
        <v>87.8</v>
      </c>
      <c r="I27" s="30">
        <v>21464</v>
      </c>
      <c r="J27" s="2">
        <v>301.83999999999997</v>
      </c>
      <c r="M27" s="30">
        <v>21345</v>
      </c>
      <c r="N27" s="2">
        <v>13.724999999999998</v>
      </c>
    </row>
    <row r="28" spans="1:14" x14ac:dyDescent="0.25">
      <c r="A28" s="31" t="s">
        <v>23</v>
      </c>
      <c r="B28" s="2">
        <v>49.17</v>
      </c>
      <c r="E28" s="31" t="s">
        <v>51</v>
      </c>
      <c r="F28" s="2">
        <v>87.8</v>
      </c>
      <c r="I28" s="31" t="s">
        <v>32</v>
      </c>
      <c r="J28" s="2">
        <v>301.83999999999997</v>
      </c>
      <c r="M28" s="31" t="s">
        <v>32</v>
      </c>
      <c r="N28" s="2">
        <v>13.724999999999998</v>
      </c>
    </row>
    <row r="29" spans="1:14" x14ac:dyDescent="0.25">
      <c r="A29" s="30">
        <v>22364</v>
      </c>
      <c r="B29" s="2">
        <v>12.339000000000002</v>
      </c>
      <c r="E29" s="30">
        <v>21380</v>
      </c>
      <c r="F29" s="2">
        <v>16.452000000000002</v>
      </c>
      <c r="I29" s="30">
        <v>21470</v>
      </c>
      <c r="J29" s="2">
        <v>59.91</v>
      </c>
      <c r="M29" s="30">
        <v>21346</v>
      </c>
      <c r="N29" s="2">
        <v>34.769999999999996</v>
      </c>
    </row>
    <row r="30" spans="1:14" x14ac:dyDescent="0.25">
      <c r="A30" s="31" t="s">
        <v>31</v>
      </c>
      <c r="B30" s="2">
        <v>12.339000000000002</v>
      </c>
      <c r="E30" s="31" t="s">
        <v>57</v>
      </c>
      <c r="F30" s="2">
        <v>16.452000000000002</v>
      </c>
      <c r="I30" s="31" t="s">
        <v>79</v>
      </c>
      <c r="J30" s="2">
        <v>59.91</v>
      </c>
      <c r="M30" s="31" t="s">
        <v>37</v>
      </c>
      <c r="N30" s="2">
        <v>34.769999999999996</v>
      </c>
    </row>
    <row r="31" spans="1:14" x14ac:dyDescent="0.25">
      <c r="A31" s="30" t="s">
        <v>3682</v>
      </c>
      <c r="B31" s="2">
        <v>587.17900000000009</v>
      </c>
      <c r="E31" s="30">
        <v>21384</v>
      </c>
      <c r="F31" s="2">
        <v>83.25</v>
      </c>
      <c r="I31" s="30">
        <v>21477</v>
      </c>
      <c r="J31" s="2">
        <v>71.891999999999996</v>
      </c>
      <c r="M31" s="30">
        <v>21347</v>
      </c>
      <c r="N31" s="2">
        <v>71.34</v>
      </c>
    </row>
    <row r="32" spans="1:14" x14ac:dyDescent="0.25">
      <c r="E32" s="31" t="s">
        <v>27</v>
      </c>
      <c r="F32" s="2">
        <v>83.25</v>
      </c>
      <c r="I32" s="31" t="s">
        <v>31</v>
      </c>
      <c r="J32" s="2">
        <v>71.891999999999996</v>
      </c>
      <c r="M32" s="31" t="s">
        <v>38</v>
      </c>
      <c r="N32" s="2">
        <v>71.34</v>
      </c>
    </row>
    <row r="33" spans="5:14" x14ac:dyDescent="0.25">
      <c r="E33" s="30">
        <v>21386</v>
      </c>
      <c r="F33" s="2">
        <v>16.452000000000002</v>
      </c>
      <c r="I33" s="30">
        <v>21482</v>
      </c>
      <c r="J33" s="2">
        <v>226.38</v>
      </c>
      <c r="M33" s="30">
        <v>21354</v>
      </c>
      <c r="N33" s="2">
        <v>197.56</v>
      </c>
    </row>
    <row r="34" spans="5:14" x14ac:dyDescent="0.25">
      <c r="E34" s="31" t="s">
        <v>46</v>
      </c>
      <c r="F34" s="2">
        <v>16.452000000000002</v>
      </c>
      <c r="I34" s="31" t="s">
        <v>81</v>
      </c>
      <c r="J34" s="2">
        <v>226.38</v>
      </c>
      <c r="M34" s="31" t="s">
        <v>36</v>
      </c>
      <c r="N34" s="2">
        <v>197.56</v>
      </c>
    </row>
    <row r="35" spans="5:14" x14ac:dyDescent="0.25">
      <c r="E35" s="30">
        <v>21387</v>
      </c>
      <c r="F35" s="2">
        <v>16.452000000000002</v>
      </c>
      <c r="I35" s="30">
        <v>21498</v>
      </c>
      <c r="J35" s="2">
        <v>79.88</v>
      </c>
      <c r="M35" s="30">
        <v>21361</v>
      </c>
      <c r="N35" s="2">
        <v>71.34</v>
      </c>
    </row>
    <row r="36" spans="5:14" x14ac:dyDescent="0.25">
      <c r="E36" s="31" t="s">
        <v>60</v>
      </c>
      <c r="F36" s="2">
        <v>16.452000000000002</v>
      </c>
      <c r="I36" s="31" t="s">
        <v>39</v>
      </c>
      <c r="J36" s="2">
        <v>79.88</v>
      </c>
      <c r="M36" s="31" t="s">
        <v>49</v>
      </c>
      <c r="N36" s="2">
        <v>71.34</v>
      </c>
    </row>
    <row r="37" spans="5:14" x14ac:dyDescent="0.25">
      <c r="E37" s="30">
        <v>21388</v>
      </c>
      <c r="F37" s="2">
        <v>18.28</v>
      </c>
      <c r="I37" s="30">
        <v>21502</v>
      </c>
      <c r="J37" s="2">
        <v>159.70499999999998</v>
      </c>
      <c r="M37" s="30">
        <v>21362</v>
      </c>
      <c r="N37" s="2">
        <v>64.790000000000006</v>
      </c>
    </row>
    <row r="38" spans="5:14" x14ac:dyDescent="0.25">
      <c r="E38" s="31" t="s">
        <v>50</v>
      </c>
      <c r="F38" s="2">
        <v>18.28</v>
      </c>
      <c r="I38" s="31" t="s">
        <v>30</v>
      </c>
      <c r="J38" s="2">
        <v>159.70499999999998</v>
      </c>
      <c r="M38" s="31" t="s">
        <v>48</v>
      </c>
      <c r="N38" s="2">
        <v>64.790000000000006</v>
      </c>
    </row>
    <row r="39" spans="5:14" x14ac:dyDescent="0.25">
      <c r="E39" s="30">
        <v>21390</v>
      </c>
      <c r="F39" s="2">
        <v>65.849999999999994</v>
      </c>
      <c r="I39" s="30">
        <v>21503</v>
      </c>
      <c r="J39" s="2">
        <v>67.897999999999996</v>
      </c>
      <c r="M39" s="30">
        <v>21364</v>
      </c>
      <c r="N39" s="2">
        <v>47.56</v>
      </c>
    </row>
    <row r="40" spans="5:14" x14ac:dyDescent="0.25">
      <c r="E40" s="31" t="s">
        <v>62</v>
      </c>
      <c r="F40" s="2">
        <v>65.849999999999994</v>
      </c>
      <c r="I40" s="31" t="s">
        <v>35</v>
      </c>
      <c r="J40" s="2">
        <v>67.897999999999996</v>
      </c>
      <c r="M40" s="31" t="s">
        <v>50</v>
      </c>
      <c r="N40" s="2">
        <v>47.56</v>
      </c>
    </row>
    <row r="41" spans="5:14" x14ac:dyDescent="0.25">
      <c r="E41" s="30">
        <v>21391</v>
      </c>
      <c r="F41" s="2">
        <v>34.159999999999997</v>
      </c>
      <c r="I41" s="30">
        <v>21519</v>
      </c>
      <c r="J41" s="2">
        <v>79.88</v>
      </c>
      <c r="M41" s="30">
        <v>21366</v>
      </c>
      <c r="N41" s="2">
        <v>80.489999999999995</v>
      </c>
    </row>
    <row r="42" spans="5:14" x14ac:dyDescent="0.25">
      <c r="E42" s="31" t="s">
        <v>57</v>
      </c>
      <c r="F42" s="2">
        <v>34.159999999999997</v>
      </c>
      <c r="I42" s="31" t="s">
        <v>39</v>
      </c>
      <c r="J42" s="2">
        <v>79.88</v>
      </c>
      <c r="M42" s="31" t="s">
        <v>49</v>
      </c>
      <c r="N42" s="2">
        <v>80.489999999999995</v>
      </c>
    </row>
    <row r="43" spans="5:14" x14ac:dyDescent="0.25">
      <c r="E43" s="30">
        <v>21393</v>
      </c>
      <c r="F43" s="2">
        <v>121.96</v>
      </c>
      <c r="I43" s="30">
        <v>21522</v>
      </c>
      <c r="J43" s="2">
        <v>192.42299999999997</v>
      </c>
      <c r="M43" s="30">
        <v>21370</v>
      </c>
      <c r="N43" s="2">
        <v>80.489999999999995</v>
      </c>
    </row>
    <row r="44" spans="5:14" x14ac:dyDescent="0.25">
      <c r="E44" s="31" t="s">
        <v>3636</v>
      </c>
      <c r="F44" s="2">
        <v>121.96</v>
      </c>
      <c r="I44" s="31" t="s">
        <v>68</v>
      </c>
      <c r="J44" s="2">
        <v>192.42299999999997</v>
      </c>
      <c r="M44" s="31" t="s">
        <v>53</v>
      </c>
      <c r="N44" s="2">
        <v>80.489999999999995</v>
      </c>
    </row>
    <row r="45" spans="5:14" x14ac:dyDescent="0.25">
      <c r="E45" s="30">
        <v>21394</v>
      </c>
      <c r="F45" s="2">
        <v>111</v>
      </c>
      <c r="I45" s="30">
        <v>21537</v>
      </c>
      <c r="J45" s="2">
        <v>79.88</v>
      </c>
      <c r="M45" s="30">
        <v>21374</v>
      </c>
      <c r="N45" s="2">
        <v>148.17000000000002</v>
      </c>
    </row>
    <row r="46" spans="5:14" x14ac:dyDescent="0.25">
      <c r="E46" s="31" t="s">
        <v>58</v>
      </c>
      <c r="F46" s="2">
        <v>111</v>
      </c>
      <c r="I46" s="31" t="s">
        <v>39</v>
      </c>
      <c r="J46" s="2">
        <v>79.88</v>
      </c>
      <c r="M46" s="31" t="s">
        <v>56</v>
      </c>
      <c r="N46" s="2">
        <v>148.17000000000002</v>
      </c>
    </row>
    <row r="47" spans="5:14" x14ac:dyDescent="0.25">
      <c r="E47" s="30">
        <v>21401</v>
      </c>
      <c r="F47" s="2">
        <v>111</v>
      </c>
      <c r="I47" s="30">
        <v>21547</v>
      </c>
      <c r="J47" s="2">
        <v>271.65600000000001</v>
      </c>
      <c r="M47" s="30">
        <v>21375</v>
      </c>
      <c r="N47" s="2">
        <v>152.44</v>
      </c>
    </row>
    <row r="48" spans="5:14" x14ac:dyDescent="0.25">
      <c r="E48" s="31" t="s">
        <v>46</v>
      </c>
      <c r="F48" s="2">
        <v>111</v>
      </c>
      <c r="I48" s="31" t="s">
        <v>84</v>
      </c>
      <c r="J48" s="2">
        <v>271.65600000000001</v>
      </c>
      <c r="M48" s="31" t="s">
        <v>46</v>
      </c>
      <c r="N48" s="2">
        <v>152.44</v>
      </c>
    </row>
    <row r="49" spans="5:14" x14ac:dyDescent="0.25">
      <c r="E49" s="30">
        <v>21406</v>
      </c>
      <c r="F49" s="2">
        <v>91.221999999999994</v>
      </c>
      <c r="I49" s="30">
        <v>21561</v>
      </c>
      <c r="J49" s="2">
        <v>59.91</v>
      </c>
      <c r="M49" s="30">
        <v>21376</v>
      </c>
      <c r="N49" s="2">
        <v>95.12</v>
      </c>
    </row>
    <row r="50" spans="5:14" x14ac:dyDescent="0.25">
      <c r="E50" s="31" t="s">
        <v>68</v>
      </c>
      <c r="F50" s="2">
        <v>91.221999999999994</v>
      </c>
      <c r="I50" s="31" t="s">
        <v>36</v>
      </c>
      <c r="J50" s="2">
        <v>59.91</v>
      </c>
      <c r="M50" s="31" t="s">
        <v>36</v>
      </c>
      <c r="N50" s="2">
        <v>95.12</v>
      </c>
    </row>
    <row r="51" spans="5:14" x14ac:dyDescent="0.25">
      <c r="E51" s="30">
        <v>21407</v>
      </c>
      <c r="F51" s="2">
        <v>14.64</v>
      </c>
      <c r="I51" s="30">
        <v>21584</v>
      </c>
      <c r="J51" s="2">
        <v>100</v>
      </c>
      <c r="M51" s="30">
        <v>21378</v>
      </c>
      <c r="N51" s="2">
        <v>51.24</v>
      </c>
    </row>
    <row r="52" spans="5:14" x14ac:dyDescent="0.25">
      <c r="E52" s="31" t="s">
        <v>67</v>
      </c>
      <c r="F52" s="2">
        <v>14.64</v>
      </c>
      <c r="I52" s="31" t="s">
        <v>66</v>
      </c>
      <c r="J52" s="2">
        <v>100</v>
      </c>
      <c r="M52" s="31" t="s">
        <v>51</v>
      </c>
      <c r="N52" s="2">
        <v>51.24</v>
      </c>
    </row>
    <row r="53" spans="5:14" x14ac:dyDescent="0.25">
      <c r="E53" s="30">
        <v>21413</v>
      </c>
      <c r="F53" s="2">
        <v>18.28</v>
      </c>
      <c r="I53" s="30">
        <v>21586</v>
      </c>
      <c r="J53" s="2">
        <v>100</v>
      </c>
      <c r="M53" s="30">
        <v>21380</v>
      </c>
      <c r="N53" s="2">
        <v>115.25999999999999</v>
      </c>
    </row>
    <row r="54" spans="5:14" x14ac:dyDescent="0.25">
      <c r="E54" s="31" t="s">
        <v>71</v>
      </c>
      <c r="F54" s="2">
        <v>18.28</v>
      </c>
      <c r="I54" s="31" t="s">
        <v>42</v>
      </c>
      <c r="J54" s="2">
        <v>100</v>
      </c>
      <c r="M54" s="31" t="s">
        <v>57</v>
      </c>
      <c r="N54" s="2">
        <v>115.25999999999999</v>
      </c>
    </row>
    <row r="55" spans="5:14" x14ac:dyDescent="0.25">
      <c r="E55" s="30">
        <v>21414</v>
      </c>
      <c r="F55" s="2">
        <v>27.327999999999999</v>
      </c>
      <c r="I55" s="30">
        <v>21592</v>
      </c>
      <c r="J55" s="2">
        <v>283.11</v>
      </c>
      <c r="M55" s="30">
        <v>21384</v>
      </c>
      <c r="N55" s="2">
        <v>71.34</v>
      </c>
    </row>
    <row r="56" spans="5:14" x14ac:dyDescent="0.25">
      <c r="E56" s="31" t="s">
        <v>72</v>
      </c>
      <c r="F56" s="2">
        <v>27.327999999999999</v>
      </c>
      <c r="I56" s="31" t="s">
        <v>68</v>
      </c>
      <c r="J56" s="2">
        <v>283.11</v>
      </c>
      <c r="M56" s="31" t="s">
        <v>27</v>
      </c>
      <c r="N56" s="2">
        <v>71.34</v>
      </c>
    </row>
    <row r="57" spans="5:14" x14ac:dyDescent="0.25">
      <c r="E57" s="30">
        <v>21419</v>
      </c>
      <c r="F57" s="2">
        <v>16.47</v>
      </c>
      <c r="I57" s="30">
        <v>21597</v>
      </c>
      <c r="J57" s="2">
        <v>251.39599999999999</v>
      </c>
      <c r="M57" s="30">
        <v>21386</v>
      </c>
      <c r="N57" s="2">
        <v>80.489999999999995</v>
      </c>
    </row>
    <row r="58" spans="5:14" x14ac:dyDescent="0.25">
      <c r="E58" s="31" t="s">
        <v>40</v>
      </c>
      <c r="F58" s="2">
        <v>16.47</v>
      </c>
      <c r="I58" s="31" t="s">
        <v>44</v>
      </c>
      <c r="J58" s="2">
        <v>251.39599999999999</v>
      </c>
      <c r="M58" s="31" t="s">
        <v>46</v>
      </c>
      <c r="N58" s="2">
        <v>80.489999999999995</v>
      </c>
    </row>
    <row r="59" spans="5:14" x14ac:dyDescent="0.25">
      <c r="E59" s="30">
        <v>21427</v>
      </c>
      <c r="F59" s="2">
        <v>34.159999999999997</v>
      </c>
      <c r="I59" s="30">
        <v>21602</v>
      </c>
      <c r="J59" s="2">
        <v>100</v>
      </c>
      <c r="M59" s="30">
        <v>21387</v>
      </c>
      <c r="N59" s="2">
        <v>183.387</v>
      </c>
    </row>
    <row r="60" spans="5:14" x14ac:dyDescent="0.25">
      <c r="E60" s="31" t="s">
        <v>44</v>
      </c>
      <c r="F60" s="2">
        <v>34.159999999999997</v>
      </c>
      <c r="I60" s="31" t="s">
        <v>88</v>
      </c>
      <c r="J60" s="2">
        <v>100</v>
      </c>
      <c r="M60" s="31" t="s">
        <v>60</v>
      </c>
      <c r="N60" s="2">
        <v>183.387</v>
      </c>
    </row>
    <row r="61" spans="5:14" x14ac:dyDescent="0.25">
      <c r="E61" s="30">
        <v>21430</v>
      </c>
      <c r="F61" s="2">
        <v>16.47</v>
      </c>
      <c r="I61" s="30">
        <v>21640</v>
      </c>
      <c r="J61" s="2">
        <v>100</v>
      </c>
      <c r="M61" s="30">
        <v>21391</v>
      </c>
      <c r="N61" s="2">
        <v>85.97999999999999</v>
      </c>
    </row>
    <row r="62" spans="5:14" x14ac:dyDescent="0.25">
      <c r="E62" s="31" t="s">
        <v>58</v>
      </c>
      <c r="F62" s="2">
        <v>16.47</v>
      </c>
      <c r="I62" s="31" t="s">
        <v>78</v>
      </c>
      <c r="J62" s="2">
        <v>100</v>
      </c>
      <c r="M62" s="31" t="s">
        <v>57</v>
      </c>
      <c r="N62" s="2">
        <v>85.97999999999999</v>
      </c>
    </row>
    <row r="63" spans="5:14" x14ac:dyDescent="0.25">
      <c r="E63" s="30">
        <v>21431</v>
      </c>
      <c r="F63" s="2">
        <v>13.71</v>
      </c>
      <c r="I63" s="30">
        <v>21655</v>
      </c>
      <c r="J63" s="2">
        <v>75</v>
      </c>
      <c r="M63" s="30">
        <v>21401</v>
      </c>
      <c r="N63" s="2">
        <v>95.12</v>
      </c>
    </row>
    <row r="64" spans="5:14" x14ac:dyDescent="0.25">
      <c r="E64" s="31" t="s">
        <v>43</v>
      </c>
      <c r="F64" s="2">
        <v>13.71</v>
      </c>
      <c r="I64" s="31" t="s">
        <v>82</v>
      </c>
      <c r="J64" s="2">
        <v>75</v>
      </c>
      <c r="M64" s="31" t="s">
        <v>46</v>
      </c>
      <c r="N64" s="2">
        <v>95.12</v>
      </c>
    </row>
    <row r="65" spans="5:14" x14ac:dyDescent="0.25">
      <c r="E65" s="30">
        <v>21432</v>
      </c>
      <c r="F65" s="2">
        <v>79.02</v>
      </c>
      <c r="I65" s="30">
        <v>21665</v>
      </c>
      <c r="J65" s="2">
        <v>377.48</v>
      </c>
      <c r="M65" s="30">
        <v>21407</v>
      </c>
      <c r="N65" s="2">
        <v>117.68</v>
      </c>
    </row>
    <row r="66" spans="5:14" x14ac:dyDescent="0.25">
      <c r="E66" s="31" t="s">
        <v>76</v>
      </c>
      <c r="F66" s="2">
        <v>79.02</v>
      </c>
      <c r="I66" s="31" t="s">
        <v>39</v>
      </c>
      <c r="J66" s="2">
        <v>377.48</v>
      </c>
      <c r="M66" s="31" t="s">
        <v>67</v>
      </c>
      <c r="N66" s="2">
        <v>117.68</v>
      </c>
    </row>
    <row r="67" spans="5:14" x14ac:dyDescent="0.25">
      <c r="E67" s="30">
        <v>21434</v>
      </c>
      <c r="F67" s="2">
        <v>11.653500000000001</v>
      </c>
      <c r="I67" s="30">
        <v>21706</v>
      </c>
      <c r="J67" s="2">
        <v>377.48</v>
      </c>
      <c r="M67" s="30">
        <v>21408</v>
      </c>
      <c r="N67" s="2">
        <v>87.82</v>
      </c>
    </row>
    <row r="68" spans="5:14" x14ac:dyDescent="0.25">
      <c r="E68" s="31" t="s">
        <v>70</v>
      </c>
      <c r="F68" s="2">
        <v>11.653500000000001</v>
      </c>
      <c r="I68" s="31" t="s">
        <v>107</v>
      </c>
      <c r="J68" s="2">
        <v>377.48</v>
      </c>
      <c r="M68" s="31" t="s">
        <v>69</v>
      </c>
      <c r="N68" s="2">
        <v>87.82</v>
      </c>
    </row>
    <row r="69" spans="5:14" x14ac:dyDescent="0.25">
      <c r="E69" s="30">
        <v>21438</v>
      </c>
      <c r="F69" s="2">
        <v>65.849999999999994</v>
      </c>
      <c r="I69" s="30">
        <v>21708</v>
      </c>
      <c r="J69" s="2">
        <v>100</v>
      </c>
      <c r="M69" s="30">
        <v>21409</v>
      </c>
      <c r="N69" s="2">
        <v>68.808000000000007</v>
      </c>
    </row>
    <row r="70" spans="5:14" x14ac:dyDescent="0.25">
      <c r="E70" s="31" t="s">
        <v>58</v>
      </c>
      <c r="F70" s="2">
        <v>65.849999999999994</v>
      </c>
      <c r="I70" s="31" t="s">
        <v>48</v>
      </c>
      <c r="J70" s="2">
        <v>100</v>
      </c>
      <c r="M70" s="31" t="s">
        <v>37</v>
      </c>
      <c r="N70" s="2">
        <v>68.808000000000007</v>
      </c>
    </row>
    <row r="71" spans="5:14" x14ac:dyDescent="0.25">
      <c r="E71" s="30">
        <v>21442</v>
      </c>
      <c r="F71" s="2">
        <v>96.960000000000008</v>
      </c>
      <c r="I71" s="30">
        <v>21711</v>
      </c>
      <c r="J71" s="2">
        <v>283.11</v>
      </c>
      <c r="M71" s="30">
        <v>21411</v>
      </c>
      <c r="N71" s="2">
        <v>457.93799999999999</v>
      </c>
    </row>
    <row r="72" spans="5:14" x14ac:dyDescent="0.25">
      <c r="E72" s="31" t="s">
        <v>38</v>
      </c>
      <c r="F72" s="2">
        <v>96.960000000000008</v>
      </c>
      <c r="I72" s="31" t="s">
        <v>59</v>
      </c>
      <c r="J72" s="2">
        <v>283.11</v>
      </c>
      <c r="M72" s="31" t="s">
        <v>43</v>
      </c>
      <c r="N72" s="2">
        <v>457.93799999999999</v>
      </c>
    </row>
    <row r="73" spans="5:14" x14ac:dyDescent="0.25">
      <c r="E73" s="30">
        <v>21444</v>
      </c>
      <c r="F73" s="2">
        <v>13.71</v>
      </c>
      <c r="I73" s="30">
        <v>21732</v>
      </c>
      <c r="J73" s="2">
        <v>71.25</v>
      </c>
      <c r="M73" s="30">
        <v>21414</v>
      </c>
      <c r="N73" s="2">
        <v>91.463999999999999</v>
      </c>
    </row>
    <row r="74" spans="5:14" x14ac:dyDescent="0.25">
      <c r="E74" s="31" t="s">
        <v>71</v>
      </c>
      <c r="F74" s="2">
        <v>13.71</v>
      </c>
      <c r="I74" s="31" t="s">
        <v>75</v>
      </c>
      <c r="J74" s="2">
        <v>71.25</v>
      </c>
      <c r="M74" s="31" t="s">
        <v>72</v>
      </c>
      <c r="N74" s="2">
        <v>91.463999999999999</v>
      </c>
    </row>
    <row r="75" spans="5:14" x14ac:dyDescent="0.25">
      <c r="E75" s="30">
        <v>21446</v>
      </c>
      <c r="F75" s="2">
        <v>65.849999999999994</v>
      </c>
      <c r="I75" s="30">
        <v>21748</v>
      </c>
      <c r="J75" s="2">
        <v>283.11</v>
      </c>
      <c r="M75" s="30">
        <v>21415</v>
      </c>
      <c r="N75" s="2">
        <v>78.680000000000007</v>
      </c>
    </row>
    <row r="76" spans="5:14" x14ac:dyDescent="0.25">
      <c r="E76" s="31" t="s">
        <v>81</v>
      </c>
      <c r="F76" s="2">
        <v>65.849999999999994</v>
      </c>
      <c r="I76" s="31" t="s">
        <v>29</v>
      </c>
      <c r="J76" s="2">
        <v>283.11</v>
      </c>
      <c r="M76" s="31" t="s">
        <v>39</v>
      </c>
      <c r="N76" s="2">
        <v>78.680000000000007</v>
      </c>
    </row>
    <row r="77" spans="5:14" x14ac:dyDescent="0.25">
      <c r="E77" s="30">
        <v>21449</v>
      </c>
      <c r="F77" s="2">
        <v>18.28</v>
      </c>
      <c r="I77" s="30">
        <v>21757</v>
      </c>
      <c r="J77" s="2">
        <v>100</v>
      </c>
      <c r="M77" s="30">
        <v>21417</v>
      </c>
      <c r="N77" s="2">
        <v>37.088000000000001</v>
      </c>
    </row>
    <row r="78" spans="5:14" x14ac:dyDescent="0.25">
      <c r="E78" s="31" t="s">
        <v>84</v>
      </c>
      <c r="F78" s="2">
        <v>18.28</v>
      </c>
      <c r="I78" s="31" t="s">
        <v>40</v>
      </c>
      <c r="J78" s="2">
        <v>100</v>
      </c>
      <c r="M78" s="31" t="s">
        <v>57</v>
      </c>
      <c r="N78" s="2">
        <v>37.088000000000001</v>
      </c>
    </row>
    <row r="79" spans="5:14" x14ac:dyDescent="0.25">
      <c r="E79" s="30">
        <v>21450</v>
      </c>
      <c r="F79" s="2">
        <v>99.9</v>
      </c>
      <c r="I79" s="30">
        <v>21769</v>
      </c>
      <c r="J79" s="2">
        <v>599.29999999999995</v>
      </c>
      <c r="M79" s="30">
        <v>21418</v>
      </c>
      <c r="N79" s="2">
        <v>48.311999999999998</v>
      </c>
    </row>
    <row r="80" spans="5:14" x14ac:dyDescent="0.25">
      <c r="E80" s="31" t="s">
        <v>32</v>
      </c>
      <c r="F80" s="2">
        <v>99.9</v>
      </c>
      <c r="I80" s="31" t="s">
        <v>57</v>
      </c>
      <c r="J80" s="2">
        <v>599.29999999999995</v>
      </c>
      <c r="M80" s="31" t="s">
        <v>73</v>
      </c>
      <c r="N80" s="2">
        <v>48.311999999999998</v>
      </c>
    </row>
    <row r="81" spans="5:14" x14ac:dyDescent="0.25">
      <c r="E81" s="30">
        <v>21457</v>
      </c>
      <c r="F81" s="2">
        <v>18.28</v>
      </c>
      <c r="I81" s="30">
        <v>21773</v>
      </c>
      <c r="J81" s="2">
        <v>283.11</v>
      </c>
      <c r="M81" s="30">
        <v>21420</v>
      </c>
      <c r="N81" s="2">
        <v>71.34</v>
      </c>
    </row>
    <row r="82" spans="5:14" x14ac:dyDescent="0.25">
      <c r="E82" s="31" t="s">
        <v>87</v>
      </c>
      <c r="F82" s="2">
        <v>18.28</v>
      </c>
      <c r="I82" s="31" t="s">
        <v>44</v>
      </c>
      <c r="J82" s="2">
        <v>283.11</v>
      </c>
      <c r="M82" s="31" t="s">
        <v>60</v>
      </c>
      <c r="N82" s="2">
        <v>71.34</v>
      </c>
    </row>
    <row r="83" spans="5:14" x14ac:dyDescent="0.25">
      <c r="E83" s="30">
        <v>21459</v>
      </c>
      <c r="F83" s="2">
        <v>70.762499999999989</v>
      </c>
      <c r="I83" s="30">
        <v>21775</v>
      </c>
      <c r="J83" s="2">
        <v>295.76</v>
      </c>
      <c r="M83" s="30">
        <v>21421</v>
      </c>
      <c r="N83" s="2">
        <v>144.04400000000001</v>
      </c>
    </row>
    <row r="84" spans="5:14" x14ac:dyDescent="0.25">
      <c r="E84" s="31" t="s">
        <v>79</v>
      </c>
      <c r="F84" s="2">
        <v>70.762499999999989</v>
      </c>
      <c r="I84" s="31" t="s">
        <v>42</v>
      </c>
      <c r="J84" s="2">
        <v>295.76</v>
      </c>
      <c r="M84" s="31" t="s">
        <v>72</v>
      </c>
      <c r="N84" s="2">
        <v>144.04400000000001</v>
      </c>
    </row>
    <row r="85" spans="5:14" x14ac:dyDescent="0.25">
      <c r="E85" s="30">
        <v>21461</v>
      </c>
      <c r="F85" s="2">
        <v>96.587999999999994</v>
      </c>
      <c r="I85" s="30">
        <v>21780</v>
      </c>
      <c r="J85" s="2">
        <v>358.60599999999999</v>
      </c>
      <c r="M85" s="30">
        <v>21422</v>
      </c>
      <c r="N85" s="2">
        <v>108.61349999999999</v>
      </c>
    </row>
    <row r="86" spans="5:14" x14ac:dyDescent="0.25">
      <c r="E86" s="31" t="s">
        <v>35</v>
      </c>
      <c r="F86" s="2">
        <v>96.587999999999994</v>
      </c>
      <c r="I86" s="31" t="s">
        <v>32</v>
      </c>
      <c r="J86" s="2">
        <v>358.60599999999999</v>
      </c>
      <c r="M86" s="31" t="s">
        <v>71</v>
      </c>
      <c r="N86" s="2">
        <v>108.61349999999999</v>
      </c>
    </row>
    <row r="87" spans="5:14" x14ac:dyDescent="0.25">
      <c r="E87" s="30">
        <v>21464</v>
      </c>
      <c r="F87" s="2">
        <v>38.880000000000003</v>
      </c>
      <c r="I87" s="30">
        <v>21793</v>
      </c>
      <c r="J87" s="2">
        <v>100</v>
      </c>
      <c r="M87" s="30">
        <v>21424</v>
      </c>
      <c r="N87" s="2">
        <v>27.816000000000003</v>
      </c>
    </row>
    <row r="88" spans="5:14" x14ac:dyDescent="0.25">
      <c r="E88" s="31" t="s">
        <v>32</v>
      </c>
      <c r="F88" s="2">
        <v>38.880000000000003</v>
      </c>
      <c r="I88" s="31" t="s">
        <v>68</v>
      </c>
      <c r="J88" s="2">
        <v>100</v>
      </c>
      <c r="M88" s="31" t="s">
        <v>40</v>
      </c>
      <c r="N88" s="2">
        <v>27.816000000000003</v>
      </c>
    </row>
    <row r="89" spans="5:14" x14ac:dyDescent="0.25">
      <c r="E89" s="30">
        <v>21465</v>
      </c>
      <c r="F89" s="2">
        <v>10.98</v>
      </c>
      <c r="I89" s="30">
        <v>21794</v>
      </c>
      <c r="J89" s="2">
        <v>95</v>
      </c>
      <c r="M89" s="30">
        <v>21426</v>
      </c>
      <c r="N89" s="2">
        <v>40.26</v>
      </c>
    </row>
    <row r="90" spans="5:14" x14ac:dyDescent="0.25">
      <c r="E90" s="31" t="s">
        <v>78</v>
      </c>
      <c r="F90" s="2">
        <v>10.98</v>
      </c>
      <c r="I90" s="31" t="s">
        <v>57</v>
      </c>
      <c r="J90" s="2">
        <v>95</v>
      </c>
      <c r="M90" s="31" t="s">
        <v>42</v>
      </c>
      <c r="N90" s="2">
        <v>40.26</v>
      </c>
    </row>
    <row r="91" spans="5:14" x14ac:dyDescent="0.25">
      <c r="E91" s="30">
        <v>21469</v>
      </c>
      <c r="F91" s="2">
        <v>111</v>
      </c>
      <c r="I91" s="30">
        <v>21854</v>
      </c>
      <c r="J91" s="2">
        <v>377.48</v>
      </c>
      <c r="M91" s="30">
        <v>21428</v>
      </c>
      <c r="N91" s="2">
        <v>64.206000000000003</v>
      </c>
    </row>
    <row r="92" spans="5:14" x14ac:dyDescent="0.25">
      <c r="E92" s="31" t="s">
        <v>88</v>
      </c>
      <c r="F92" s="2">
        <v>111</v>
      </c>
      <c r="I92" s="31" t="s">
        <v>49</v>
      </c>
      <c r="J92" s="2">
        <v>377.48</v>
      </c>
      <c r="M92" s="31" t="s">
        <v>36</v>
      </c>
      <c r="N92" s="2">
        <v>64.206000000000003</v>
      </c>
    </row>
    <row r="93" spans="5:14" x14ac:dyDescent="0.25">
      <c r="E93" s="30">
        <v>21473</v>
      </c>
      <c r="F93" s="2">
        <v>14.64</v>
      </c>
      <c r="I93" s="30">
        <v>21869</v>
      </c>
      <c r="J93" s="2">
        <v>268.9545</v>
      </c>
      <c r="M93" s="30">
        <v>21432</v>
      </c>
      <c r="N93" s="2">
        <v>35.676000000000002</v>
      </c>
    </row>
    <row r="94" spans="5:14" x14ac:dyDescent="0.25">
      <c r="E94" s="31" t="s">
        <v>80</v>
      </c>
      <c r="F94" s="2">
        <v>14.64</v>
      </c>
      <c r="I94" s="31" t="s">
        <v>76</v>
      </c>
      <c r="J94" s="2">
        <v>268.9545</v>
      </c>
      <c r="M94" s="31" t="s">
        <v>76</v>
      </c>
      <c r="N94" s="2">
        <v>35.676000000000002</v>
      </c>
    </row>
    <row r="95" spans="5:14" x14ac:dyDescent="0.25">
      <c r="E95" s="30">
        <v>21474</v>
      </c>
      <c r="F95" s="2">
        <v>87.8</v>
      </c>
      <c r="I95" s="30">
        <v>21873</v>
      </c>
      <c r="J95" s="2">
        <v>358.60599999999999</v>
      </c>
      <c r="M95" s="30">
        <v>21433</v>
      </c>
      <c r="N95" s="2">
        <v>457.93799999999999</v>
      </c>
    </row>
    <row r="96" spans="5:14" x14ac:dyDescent="0.25">
      <c r="E96" s="31" t="s">
        <v>77</v>
      </c>
      <c r="F96" s="2">
        <v>87.8</v>
      </c>
      <c r="I96" s="31" t="s">
        <v>40</v>
      </c>
      <c r="J96" s="2">
        <v>358.60599999999999</v>
      </c>
      <c r="M96" s="31" t="s">
        <v>32</v>
      </c>
      <c r="N96" s="2">
        <v>457.93799999999999</v>
      </c>
    </row>
    <row r="97" spans="5:14" x14ac:dyDescent="0.25">
      <c r="E97" s="30">
        <v>21476</v>
      </c>
      <c r="F97" s="2">
        <v>14.64</v>
      </c>
      <c r="I97" s="30">
        <v>21883</v>
      </c>
      <c r="J97" s="2">
        <v>212.33250000000001</v>
      </c>
      <c r="M97" s="30">
        <v>21435</v>
      </c>
      <c r="N97" s="2">
        <v>555.16800000000001</v>
      </c>
    </row>
    <row r="98" spans="5:14" x14ac:dyDescent="0.25">
      <c r="E98" s="31" t="s">
        <v>87</v>
      </c>
      <c r="F98" s="2">
        <v>14.64</v>
      </c>
      <c r="I98" s="31" t="s">
        <v>69</v>
      </c>
      <c r="J98" s="2">
        <v>212.33250000000001</v>
      </c>
      <c r="M98" s="31" t="s">
        <v>77</v>
      </c>
      <c r="N98" s="2">
        <v>555.16800000000001</v>
      </c>
    </row>
    <row r="99" spans="5:14" x14ac:dyDescent="0.25">
      <c r="E99" s="30">
        <v>21477</v>
      </c>
      <c r="F99" s="2">
        <v>87.8</v>
      </c>
      <c r="I99" s="30">
        <v>21907</v>
      </c>
      <c r="J99" s="2">
        <v>75</v>
      </c>
      <c r="M99" s="30">
        <v>21437</v>
      </c>
      <c r="N99" s="2">
        <v>35.67</v>
      </c>
    </row>
    <row r="100" spans="5:14" x14ac:dyDescent="0.25">
      <c r="E100" s="31" t="s">
        <v>31</v>
      </c>
      <c r="F100" s="2">
        <v>87.8</v>
      </c>
      <c r="I100" s="31" t="s">
        <v>80</v>
      </c>
      <c r="J100" s="2">
        <v>75</v>
      </c>
      <c r="M100" s="31" t="s">
        <v>78</v>
      </c>
      <c r="N100" s="2">
        <v>35.67</v>
      </c>
    </row>
    <row r="101" spans="5:14" x14ac:dyDescent="0.25">
      <c r="E101" s="30">
        <v>21478</v>
      </c>
      <c r="F101" s="2">
        <v>16.47</v>
      </c>
      <c r="I101" s="30">
        <v>21915</v>
      </c>
      <c r="J101" s="2">
        <v>90</v>
      </c>
      <c r="M101" s="30">
        <v>21442</v>
      </c>
      <c r="N101" s="2">
        <v>642.72</v>
      </c>
    </row>
    <row r="102" spans="5:14" x14ac:dyDescent="0.25">
      <c r="E102" s="31" t="s">
        <v>40</v>
      </c>
      <c r="F102" s="2">
        <v>16.47</v>
      </c>
      <c r="I102" s="31" t="s">
        <v>34</v>
      </c>
      <c r="J102" s="2">
        <v>90</v>
      </c>
      <c r="M102" s="31" t="s">
        <v>38</v>
      </c>
      <c r="N102" s="2">
        <v>642.72</v>
      </c>
    </row>
    <row r="103" spans="5:14" x14ac:dyDescent="0.25">
      <c r="E103" s="30">
        <v>21484</v>
      </c>
      <c r="F103" s="2">
        <v>129.28</v>
      </c>
      <c r="I103" s="30">
        <v>21916</v>
      </c>
      <c r="J103" s="2">
        <v>358.60599999999999</v>
      </c>
      <c r="M103" s="30">
        <v>21447</v>
      </c>
      <c r="N103" s="2">
        <v>38.43</v>
      </c>
    </row>
    <row r="104" spans="5:14" x14ac:dyDescent="0.25">
      <c r="E104" s="31" t="s">
        <v>32</v>
      </c>
      <c r="F104" s="2">
        <v>129.28</v>
      </c>
      <c r="I104" s="31" t="s">
        <v>56</v>
      </c>
      <c r="J104" s="2">
        <v>358.60599999999999</v>
      </c>
      <c r="M104" s="31" t="s">
        <v>82</v>
      </c>
      <c r="N104" s="2">
        <v>38.43</v>
      </c>
    </row>
    <row r="105" spans="5:14" x14ac:dyDescent="0.25">
      <c r="E105" s="30">
        <v>21486</v>
      </c>
      <c r="F105" s="2">
        <v>24.338999999999999</v>
      </c>
      <c r="I105" s="30">
        <v>21930</v>
      </c>
      <c r="J105" s="2">
        <v>295.76</v>
      </c>
      <c r="M105" s="30">
        <v>21449</v>
      </c>
      <c r="N105" s="2">
        <v>64.790000000000006</v>
      </c>
    </row>
    <row r="106" spans="5:14" x14ac:dyDescent="0.25">
      <c r="E106" s="31" t="s">
        <v>45</v>
      </c>
      <c r="F106" s="2">
        <v>24.338999999999999</v>
      </c>
      <c r="I106" s="31" t="s">
        <v>95</v>
      </c>
      <c r="J106" s="2">
        <v>295.76</v>
      </c>
      <c r="M106" s="31" t="s">
        <v>84</v>
      </c>
      <c r="N106" s="2">
        <v>64.790000000000006</v>
      </c>
    </row>
    <row r="107" spans="5:14" x14ac:dyDescent="0.25">
      <c r="E107" s="30">
        <v>21488</v>
      </c>
      <c r="F107" s="2">
        <v>74.925000000000011</v>
      </c>
      <c r="I107" s="30">
        <v>21939</v>
      </c>
      <c r="J107" s="2">
        <v>283.11</v>
      </c>
      <c r="M107" s="30">
        <v>21450</v>
      </c>
      <c r="N107" s="2">
        <v>57.63</v>
      </c>
    </row>
    <row r="108" spans="5:14" x14ac:dyDescent="0.25">
      <c r="E108" s="31" t="s">
        <v>85</v>
      </c>
      <c r="F108" s="2">
        <v>74.925000000000011</v>
      </c>
      <c r="I108" s="31" t="s">
        <v>48</v>
      </c>
      <c r="J108" s="2">
        <v>283.11</v>
      </c>
      <c r="M108" s="31" t="s">
        <v>32</v>
      </c>
      <c r="N108" s="2">
        <v>57.63</v>
      </c>
    </row>
    <row r="109" spans="5:14" x14ac:dyDescent="0.25">
      <c r="E109" s="30">
        <v>21489</v>
      </c>
      <c r="F109" s="2">
        <v>87.8</v>
      </c>
      <c r="I109" s="30">
        <v>21949</v>
      </c>
      <c r="J109" s="2">
        <v>100</v>
      </c>
      <c r="M109" s="30">
        <v>21452</v>
      </c>
      <c r="N109" s="2">
        <v>80.344999999999999</v>
      </c>
    </row>
    <row r="110" spans="5:14" x14ac:dyDescent="0.25">
      <c r="E110" s="31" t="s">
        <v>34</v>
      </c>
      <c r="F110" s="2">
        <v>87.8</v>
      </c>
      <c r="I110" s="31" t="s">
        <v>61</v>
      </c>
      <c r="J110" s="2">
        <v>100</v>
      </c>
      <c r="M110" s="31" t="s">
        <v>28</v>
      </c>
      <c r="N110" s="2">
        <v>80.344999999999999</v>
      </c>
    </row>
    <row r="111" spans="5:14" x14ac:dyDescent="0.25">
      <c r="E111" s="30">
        <v>21490</v>
      </c>
      <c r="F111" s="2">
        <v>18.28</v>
      </c>
      <c r="I111" s="30">
        <v>21975</v>
      </c>
      <c r="J111" s="2">
        <v>283.11</v>
      </c>
      <c r="M111" s="30">
        <v>21454</v>
      </c>
      <c r="N111" s="2">
        <v>509.70000000000005</v>
      </c>
    </row>
    <row r="112" spans="5:14" x14ac:dyDescent="0.25">
      <c r="E112" s="31" t="s">
        <v>91</v>
      </c>
      <c r="F112" s="2">
        <v>18.28</v>
      </c>
      <c r="I112" s="31" t="s">
        <v>67</v>
      </c>
      <c r="J112" s="2">
        <v>283.11</v>
      </c>
      <c r="M112" s="31" t="s">
        <v>85</v>
      </c>
      <c r="N112" s="2">
        <v>509.70000000000005</v>
      </c>
    </row>
    <row r="113" spans="5:14" x14ac:dyDescent="0.25">
      <c r="E113" s="30">
        <v>21501</v>
      </c>
      <c r="F113" s="2">
        <v>62.557499999999997</v>
      </c>
      <c r="I113" s="30">
        <v>21979</v>
      </c>
      <c r="J113" s="2">
        <v>377.48</v>
      </c>
      <c r="M113" s="30">
        <v>21457</v>
      </c>
      <c r="N113" s="2">
        <v>56.72</v>
      </c>
    </row>
    <row r="114" spans="5:14" x14ac:dyDescent="0.25">
      <c r="E114" s="31" t="s">
        <v>29</v>
      </c>
      <c r="F114" s="2">
        <v>62.557499999999997</v>
      </c>
      <c r="I114" s="31" t="s">
        <v>57</v>
      </c>
      <c r="J114" s="2">
        <v>377.48</v>
      </c>
      <c r="M114" s="31" t="s">
        <v>87</v>
      </c>
      <c r="N114" s="2">
        <v>56.72</v>
      </c>
    </row>
    <row r="115" spans="5:14" x14ac:dyDescent="0.25">
      <c r="E115" s="30">
        <v>21502</v>
      </c>
      <c r="F115" s="2">
        <v>13.176</v>
      </c>
      <c r="I115" s="30">
        <v>21994</v>
      </c>
      <c r="J115" s="2">
        <v>283.11</v>
      </c>
      <c r="M115" s="30">
        <v>21463</v>
      </c>
      <c r="N115" s="2">
        <v>24.4</v>
      </c>
    </row>
    <row r="116" spans="5:14" x14ac:dyDescent="0.25">
      <c r="E116" s="31" t="s">
        <v>30</v>
      </c>
      <c r="F116" s="2">
        <v>13.176</v>
      </c>
      <c r="I116" s="31" t="s">
        <v>57</v>
      </c>
      <c r="J116" s="2">
        <v>283.11</v>
      </c>
      <c r="M116" s="31" t="s">
        <v>51</v>
      </c>
      <c r="N116" s="2">
        <v>24.4</v>
      </c>
    </row>
    <row r="117" spans="5:14" x14ac:dyDescent="0.25">
      <c r="E117" s="30">
        <v>21511</v>
      </c>
      <c r="F117" s="2">
        <v>60.367499999999993</v>
      </c>
      <c r="I117" s="30">
        <v>22015</v>
      </c>
      <c r="J117" s="2">
        <v>100</v>
      </c>
      <c r="M117" s="30">
        <v>21464</v>
      </c>
      <c r="N117" s="2">
        <v>176.84</v>
      </c>
    </row>
    <row r="118" spans="5:14" x14ac:dyDescent="0.25">
      <c r="E118" s="31" t="s">
        <v>57</v>
      </c>
      <c r="F118" s="2">
        <v>60.367499999999993</v>
      </c>
      <c r="I118" s="31" t="s">
        <v>65</v>
      </c>
      <c r="J118" s="2">
        <v>100</v>
      </c>
      <c r="M118" s="31" t="s">
        <v>32</v>
      </c>
      <c r="N118" s="2">
        <v>176.84</v>
      </c>
    </row>
    <row r="119" spans="5:14" x14ac:dyDescent="0.25">
      <c r="E119" s="30">
        <v>21514</v>
      </c>
      <c r="F119" s="2">
        <v>13.71</v>
      </c>
      <c r="I119" s="30">
        <v>22044</v>
      </c>
      <c r="J119" s="2">
        <v>75</v>
      </c>
      <c r="M119" s="30">
        <v>21465</v>
      </c>
      <c r="N119" s="2">
        <v>39.64</v>
      </c>
    </row>
    <row r="120" spans="5:14" x14ac:dyDescent="0.25">
      <c r="E120" s="31" t="s">
        <v>43</v>
      </c>
      <c r="F120" s="2">
        <v>13.71</v>
      </c>
      <c r="I120" s="31" t="s">
        <v>44</v>
      </c>
      <c r="J120" s="2">
        <v>75</v>
      </c>
      <c r="M120" s="31" t="s">
        <v>78</v>
      </c>
      <c r="N120" s="2">
        <v>39.64</v>
      </c>
    </row>
    <row r="121" spans="5:14" x14ac:dyDescent="0.25">
      <c r="E121" s="30">
        <v>21517</v>
      </c>
      <c r="F121" s="2">
        <v>51.24</v>
      </c>
      <c r="I121" s="30">
        <v>22053</v>
      </c>
      <c r="J121" s="2">
        <v>377.48</v>
      </c>
      <c r="M121" s="30">
        <v>21466</v>
      </c>
      <c r="N121" s="2">
        <v>148.17000000000002</v>
      </c>
    </row>
    <row r="122" spans="5:14" x14ac:dyDescent="0.25">
      <c r="E122" s="31" t="s">
        <v>95</v>
      </c>
      <c r="F122" s="2">
        <v>51.24</v>
      </c>
      <c r="I122" s="31" t="s">
        <v>108</v>
      </c>
      <c r="J122" s="2">
        <v>377.48</v>
      </c>
      <c r="M122" s="31" t="s">
        <v>48</v>
      </c>
      <c r="N122" s="2">
        <v>148.17000000000002</v>
      </c>
    </row>
    <row r="123" spans="5:14" x14ac:dyDescent="0.25">
      <c r="E123" s="30">
        <v>21524</v>
      </c>
      <c r="F123" s="2">
        <v>18.28</v>
      </c>
      <c r="I123" s="30">
        <v>22075</v>
      </c>
      <c r="J123" s="2">
        <v>283.11</v>
      </c>
      <c r="M123" s="30">
        <v>21475</v>
      </c>
      <c r="N123" s="2">
        <v>57.982500000000002</v>
      </c>
    </row>
    <row r="124" spans="5:14" x14ac:dyDescent="0.25">
      <c r="E124" s="31" t="s">
        <v>32</v>
      </c>
      <c r="F124" s="2">
        <v>18.28</v>
      </c>
      <c r="I124" s="31" t="s">
        <v>37</v>
      </c>
      <c r="J124" s="2">
        <v>283.11</v>
      </c>
      <c r="M124" s="31" t="s">
        <v>68</v>
      </c>
      <c r="N124" s="2">
        <v>57.982500000000002</v>
      </c>
    </row>
    <row r="125" spans="5:14" x14ac:dyDescent="0.25">
      <c r="E125" s="30">
        <v>21525</v>
      </c>
      <c r="F125" s="2">
        <v>111</v>
      </c>
      <c r="I125" s="30">
        <v>22088</v>
      </c>
      <c r="J125" s="2">
        <v>283.11</v>
      </c>
      <c r="M125" s="30">
        <v>21479</v>
      </c>
      <c r="N125" s="2">
        <v>20.74</v>
      </c>
    </row>
    <row r="126" spans="5:14" x14ac:dyDescent="0.25">
      <c r="E126" s="31" t="s">
        <v>53</v>
      </c>
      <c r="F126" s="2">
        <v>111</v>
      </c>
      <c r="I126" s="31" t="s">
        <v>102</v>
      </c>
      <c r="J126" s="2">
        <v>283.11</v>
      </c>
      <c r="M126" s="31" t="s">
        <v>73</v>
      </c>
      <c r="N126" s="2">
        <v>20.74</v>
      </c>
    </row>
    <row r="127" spans="5:14" x14ac:dyDescent="0.25">
      <c r="E127" s="30">
        <v>21527</v>
      </c>
      <c r="F127" s="2">
        <v>18.28</v>
      </c>
      <c r="I127" s="30">
        <v>22089</v>
      </c>
      <c r="J127" s="2">
        <v>377.48</v>
      </c>
      <c r="M127" s="30">
        <v>21488</v>
      </c>
      <c r="N127" s="2">
        <v>16.47</v>
      </c>
    </row>
    <row r="128" spans="5:14" x14ac:dyDescent="0.25">
      <c r="E128" s="31" t="s">
        <v>48</v>
      </c>
      <c r="F128" s="2">
        <v>18.28</v>
      </c>
      <c r="I128" s="31" t="s">
        <v>73</v>
      </c>
      <c r="J128" s="2">
        <v>377.48</v>
      </c>
      <c r="M128" s="31" t="s">
        <v>85</v>
      </c>
      <c r="N128" s="2">
        <v>16.47</v>
      </c>
    </row>
    <row r="129" spans="5:14" x14ac:dyDescent="0.25">
      <c r="E129" s="30">
        <v>21529</v>
      </c>
      <c r="F129" s="2">
        <v>16.452000000000002</v>
      </c>
      <c r="I129" s="30">
        <v>22112</v>
      </c>
      <c r="J129" s="2">
        <v>283.11</v>
      </c>
      <c r="M129" s="30">
        <v>21489</v>
      </c>
      <c r="N129" s="2">
        <v>38.43</v>
      </c>
    </row>
    <row r="130" spans="5:14" x14ac:dyDescent="0.25">
      <c r="E130" s="31" t="s">
        <v>52</v>
      </c>
      <c r="F130" s="2">
        <v>16.452000000000002</v>
      </c>
      <c r="I130" s="31" t="s">
        <v>68</v>
      </c>
      <c r="J130" s="2">
        <v>283.11</v>
      </c>
      <c r="M130" s="31" t="s">
        <v>34</v>
      </c>
      <c r="N130" s="2">
        <v>38.43</v>
      </c>
    </row>
    <row r="131" spans="5:14" x14ac:dyDescent="0.25">
      <c r="E131" s="30">
        <v>21531</v>
      </c>
      <c r="F131" s="2">
        <v>16.452000000000002</v>
      </c>
      <c r="I131" s="30">
        <v>22115</v>
      </c>
      <c r="J131" s="2">
        <v>90</v>
      </c>
      <c r="M131" s="30">
        <v>21491</v>
      </c>
      <c r="N131" s="2">
        <v>81.12</v>
      </c>
    </row>
    <row r="132" spans="5:14" x14ac:dyDescent="0.25">
      <c r="E132" s="31" t="s">
        <v>38</v>
      </c>
      <c r="F132" s="2">
        <v>16.452000000000002</v>
      </c>
      <c r="I132" s="31" t="s">
        <v>29</v>
      </c>
      <c r="J132" s="2">
        <v>90</v>
      </c>
      <c r="M132" s="31" t="s">
        <v>92</v>
      </c>
      <c r="N132" s="2">
        <v>81.12</v>
      </c>
    </row>
    <row r="133" spans="5:14" x14ac:dyDescent="0.25">
      <c r="E133" s="30">
        <v>21532</v>
      </c>
      <c r="F133" s="2">
        <v>14.624000000000002</v>
      </c>
      <c r="I133" s="30">
        <v>22146</v>
      </c>
      <c r="J133" s="2">
        <v>67.5</v>
      </c>
      <c r="M133" s="30">
        <v>21494</v>
      </c>
      <c r="N133" s="2">
        <v>38.286000000000001</v>
      </c>
    </row>
    <row r="134" spans="5:14" x14ac:dyDescent="0.25">
      <c r="E134" s="31" t="s">
        <v>26</v>
      </c>
      <c r="F134" s="2">
        <v>14.624000000000002</v>
      </c>
      <c r="I134" s="31" t="s">
        <v>68</v>
      </c>
      <c r="J134" s="2">
        <v>67.5</v>
      </c>
      <c r="M134" s="31" t="s">
        <v>39</v>
      </c>
      <c r="N134" s="2">
        <v>38.286000000000001</v>
      </c>
    </row>
    <row r="135" spans="5:14" x14ac:dyDescent="0.25">
      <c r="E135" s="30">
        <v>21534</v>
      </c>
      <c r="F135" s="2">
        <v>111</v>
      </c>
      <c r="I135" s="30">
        <v>22175</v>
      </c>
      <c r="J135" s="2">
        <v>283.11</v>
      </c>
      <c r="M135" s="30">
        <v>21497</v>
      </c>
      <c r="N135" s="2">
        <v>95.12</v>
      </c>
    </row>
    <row r="136" spans="5:14" x14ac:dyDescent="0.25">
      <c r="E136" s="31" t="s">
        <v>68</v>
      </c>
      <c r="F136" s="2">
        <v>111</v>
      </c>
      <c r="I136" s="31" t="s">
        <v>108</v>
      </c>
      <c r="J136" s="2">
        <v>283.11</v>
      </c>
      <c r="M136" s="31" t="s">
        <v>87</v>
      </c>
      <c r="N136" s="2">
        <v>95.12</v>
      </c>
    </row>
    <row r="137" spans="5:14" x14ac:dyDescent="0.25">
      <c r="E137" s="30">
        <v>21535</v>
      </c>
      <c r="F137" s="2">
        <v>16.452000000000002</v>
      </c>
      <c r="I137" s="30">
        <v>22208</v>
      </c>
      <c r="J137" s="2">
        <v>39.94</v>
      </c>
      <c r="M137" s="30">
        <v>21498</v>
      </c>
      <c r="N137" s="2">
        <v>35.67</v>
      </c>
    </row>
    <row r="138" spans="5:14" x14ac:dyDescent="0.25">
      <c r="E138" s="31" t="s">
        <v>78</v>
      </c>
      <c r="F138" s="2">
        <v>16.452000000000002</v>
      </c>
      <c r="I138" s="31" t="s">
        <v>58</v>
      </c>
      <c r="J138" s="2">
        <v>39.94</v>
      </c>
      <c r="M138" s="31" t="s">
        <v>39</v>
      </c>
      <c r="N138" s="2">
        <v>35.67</v>
      </c>
    </row>
    <row r="139" spans="5:14" x14ac:dyDescent="0.25">
      <c r="E139" s="30">
        <v>21540</v>
      </c>
      <c r="F139" s="2">
        <v>83.25</v>
      </c>
      <c r="I139" s="30">
        <v>22232</v>
      </c>
      <c r="J139" s="2">
        <v>449.47500000000002</v>
      </c>
      <c r="M139" s="30">
        <v>21499</v>
      </c>
      <c r="N139" s="2">
        <v>642.72</v>
      </c>
    </row>
    <row r="140" spans="5:14" x14ac:dyDescent="0.25">
      <c r="E140" s="31" t="s">
        <v>27</v>
      </c>
      <c r="F140" s="2">
        <v>83.25</v>
      </c>
      <c r="I140" s="31" t="s">
        <v>57</v>
      </c>
      <c r="J140" s="2">
        <v>449.47500000000002</v>
      </c>
      <c r="M140" s="31" t="s">
        <v>74</v>
      </c>
      <c r="N140" s="2">
        <v>642.72</v>
      </c>
    </row>
    <row r="141" spans="5:14" x14ac:dyDescent="0.25">
      <c r="E141" s="30">
        <v>21544</v>
      </c>
      <c r="F141" s="2">
        <v>27.45</v>
      </c>
      <c r="I141" s="30">
        <v>22273</v>
      </c>
      <c r="J141" s="2">
        <v>75</v>
      </c>
      <c r="M141" s="30">
        <v>21500</v>
      </c>
      <c r="N141" s="2">
        <v>70.759999999999991</v>
      </c>
    </row>
    <row r="142" spans="5:14" x14ac:dyDescent="0.25">
      <c r="E142" s="31" t="s">
        <v>95</v>
      </c>
      <c r="F142" s="2">
        <v>27.45</v>
      </c>
      <c r="I142" s="31" t="s">
        <v>78</v>
      </c>
      <c r="J142" s="2">
        <v>75</v>
      </c>
      <c r="M142" s="31" t="s">
        <v>44</v>
      </c>
      <c r="N142" s="2">
        <v>70.759999999999991</v>
      </c>
    </row>
    <row r="143" spans="5:14" x14ac:dyDescent="0.25">
      <c r="E143" s="30">
        <v>21545</v>
      </c>
      <c r="F143" s="2">
        <v>34.159999999999997</v>
      </c>
      <c r="I143" s="30">
        <v>22281</v>
      </c>
      <c r="J143" s="2">
        <v>150.91999999999999</v>
      </c>
      <c r="M143" s="30">
        <v>21506</v>
      </c>
      <c r="N143" s="2">
        <v>385.63200000000006</v>
      </c>
    </row>
    <row r="144" spans="5:14" x14ac:dyDescent="0.25">
      <c r="E144" s="31" t="s">
        <v>27</v>
      </c>
      <c r="F144" s="2">
        <v>34.159999999999997</v>
      </c>
      <c r="I144" s="31" t="s">
        <v>43</v>
      </c>
      <c r="J144" s="2">
        <v>150.91999999999999</v>
      </c>
      <c r="M144" s="31" t="s">
        <v>72</v>
      </c>
      <c r="N144" s="2">
        <v>385.63200000000006</v>
      </c>
    </row>
    <row r="145" spans="5:14" x14ac:dyDescent="0.25">
      <c r="E145" s="30">
        <v>21552</v>
      </c>
      <c r="F145" s="2">
        <v>21.96</v>
      </c>
      <c r="I145" s="30">
        <v>22296</v>
      </c>
      <c r="J145" s="2">
        <v>203.74200000000002</v>
      </c>
      <c r="M145" s="30">
        <v>21509</v>
      </c>
      <c r="N145" s="2">
        <v>42.54</v>
      </c>
    </row>
    <row r="146" spans="5:14" x14ac:dyDescent="0.25">
      <c r="E146" s="31" t="s">
        <v>71</v>
      </c>
      <c r="F146" s="2">
        <v>21.96</v>
      </c>
      <c r="I146" s="31" t="s">
        <v>84</v>
      </c>
      <c r="J146" s="2">
        <v>203.74200000000002</v>
      </c>
      <c r="M146" s="31" t="s">
        <v>77</v>
      </c>
      <c r="N146" s="2">
        <v>42.54</v>
      </c>
    </row>
    <row r="147" spans="5:14" x14ac:dyDescent="0.25">
      <c r="E147" s="30">
        <v>21556</v>
      </c>
      <c r="F147" s="2">
        <v>111</v>
      </c>
      <c r="I147" s="30">
        <v>22311</v>
      </c>
      <c r="J147" s="2">
        <v>75</v>
      </c>
      <c r="M147" s="30">
        <v>21511</v>
      </c>
      <c r="N147" s="2">
        <v>29.73</v>
      </c>
    </row>
    <row r="148" spans="5:14" x14ac:dyDescent="0.25">
      <c r="E148" s="31" t="s">
        <v>66</v>
      </c>
      <c r="F148" s="2">
        <v>111</v>
      </c>
      <c r="I148" s="31" t="s">
        <v>65</v>
      </c>
      <c r="J148" s="2">
        <v>75</v>
      </c>
      <c r="M148" s="31" t="s">
        <v>57</v>
      </c>
      <c r="N148" s="2">
        <v>29.73</v>
      </c>
    </row>
    <row r="149" spans="5:14" x14ac:dyDescent="0.25">
      <c r="E149" s="30">
        <v>21569</v>
      </c>
      <c r="F149" s="2">
        <v>10.282500000000001</v>
      </c>
      <c r="I149" s="30">
        <v>22322</v>
      </c>
      <c r="J149" s="2">
        <v>75</v>
      </c>
      <c r="M149" s="30">
        <v>21512</v>
      </c>
      <c r="N149" s="2">
        <v>81.472000000000008</v>
      </c>
    </row>
    <row r="150" spans="5:14" x14ac:dyDescent="0.25">
      <c r="E150" s="31" t="s">
        <v>85</v>
      </c>
      <c r="F150" s="2">
        <v>10.282500000000001</v>
      </c>
      <c r="I150" s="31" t="s">
        <v>61</v>
      </c>
      <c r="J150" s="2">
        <v>75</v>
      </c>
      <c r="M150" s="31" t="s">
        <v>32</v>
      </c>
      <c r="N150" s="2">
        <v>81.472000000000008</v>
      </c>
    </row>
    <row r="151" spans="5:14" x14ac:dyDescent="0.25">
      <c r="E151" s="30">
        <v>21574</v>
      </c>
      <c r="F151" s="2">
        <v>24.338999999999999</v>
      </c>
      <c r="I151" s="30">
        <v>22333</v>
      </c>
      <c r="J151" s="2">
        <v>188.74</v>
      </c>
      <c r="M151" s="30">
        <v>21513</v>
      </c>
      <c r="N151" s="2">
        <v>71.34</v>
      </c>
    </row>
    <row r="152" spans="5:14" x14ac:dyDescent="0.25">
      <c r="E152" s="31" t="s">
        <v>89</v>
      </c>
      <c r="F152" s="2">
        <v>24.338999999999999</v>
      </c>
      <c r="I152" s="31" t="s">
        <v>44</v>
      </c>
      <c r="J152" s="2">
        <v>188.74</v>
      </c>
      <c r="M152" s="31" t="s">
        <v>89</v>
      </c>
      <c r="N152" s="2">
        <v>71.34</v>
      </c>
    </row>
    <row r="153" spans="5:14" x14ac:dyDescent="0.25">
      <c r="E153" s="30">
        <v>21575</v>
      </c>
      <c r="F153" s="2">
        <v>79.02</v>
      </c>
      <c r="I153" s="30">
        <v>22344</v>
      </c>
      <c r="J153" s="2">
        <v>50</v>
      </c>
      <c r="M153" s="30">
        <v>21516</v>
      </c>
      <c r="N153" s="2">
        <v>51.24</v>
      </c>
    </row>
    <row r="154" spans="5:14" x14ac:dyDescent="0.25">
      <c r="E154" s="31" t="s">
        <v>76</v>
      </c>
      <c r="F154" s="2">
        <v>79.02</v>
      </c>
      <c r="I154" s="31" t="s">
        <v>80</v>
      </c>
      <c r="J154" s="2">
        <v>50</v>
      </c>
      <c r="M154" s="31" t="s">
        <v>37</v>
      </c>
      <c r="N154" s="2">
        <v>51.24</v>
      </c>
    </row>
    <row r="155" spans="5:14" x14ac:dyDescent="0.25">
      <c r="E155" s="30">
        <v>21577</v>
      </c>
      <c r="F155" s="2">
        <v>21.96</v>
      </c>
      <c r="I155" s="30">
        <v>22355</v>
      </c>
      <c r="J155" s="2">
        <v>75</v>
      </c>
      <c r="M155" s="30">
        <v>21517</v>
      </c>
      <c r="N155" s="2">
        <v>46.36</v>
      </c>
    </row>
    <row r="156" spans="5:14" x14ac:dyDescent="0.25">
      <c r="E156" s="31" t="s">
        <v>98</v>
      </c>
      <c r="F156" s="2">
        <v>21.96</v>
      </c>
      <c r="I156" s="31" t="s">
        <v>66</v>
      </c>
      <c r="J156" s="2">
        <v>75</v>
      </c>
      <c r="M156" s="31" t="s">
        <v>95</v>
      </c>
      <c r="N156" s="2">
        <v>46.36</v>
      </c>
    </row>
    <row r="157" spans="5:14" x14ac:dyDescent="0.25">
      <c r="E157" s="30">
        <v>21580</v>
      </c>
      <c r="F157" s="2">
        <v>32.01</v>
      </c>
      <c r="I157" s="30">
        <v>22357</v>
      </c>
      <c r="J157" s="2">
        <v>268.9545</v>
      </c>
      <c r="M157" s="30">
        <v>21520</v>
      </c>
      <c r="N157" s="2">
        <v>38.048000000000002</v>
      </c>
    </row>
    <row r="158" spans="5:14" x14ac:dyDescent="0.25">
      <c r="E158" s="31" t="s">
        <v>31</v>
      </c>
      <c r="F158" s="2">
        <v>32.01</v>
      </c>
      <c r="I158" s="31" t="s">
        <v>32</v>
      </c>
      <c r="J158" s="2">
        <v>268.9545</v>
      </c>
      <c r="M158" s="31" t="s">
        <v>24</v>
      </c>
      <c r="N158" s="2">
        <v>38.048000000000002</v>
      </c>
    </row>
    <row r="159" spans="5:14" x14ac:dyDescent="0.25">
      <c r="E159" s="30">
        <v>21581</v>
      </c>
      <c r="F159" s="2">
        <v>104.28</v>
      </c>
      <c r="I159" s="30">
        <v>22372</v>
      </c>
      <c r="J159" s="2">
        <v>75</v>
      </c>
      <c r="M159" s="30">
        <v>21521</v>
      </c>
      <c r="N159" s="2">
        <v>18.299999999999997</v>
      </c>
    </row>
    <row r="160" spans="5:14" x14ac:dyDescent="0.25">
      <c r="E160" s="31" t="s">
        <v>51</v>
      </c>
      <c r="F160" s="2">
        <v>104.28</v>
      </c>
      <c r="I160" s="31" t="s">
        <v>40</v>
      </c>
      <c r="J160" s="2">
        <v>75</v>
      </c>
      <c r="M160" s="31" t="s">
        <v>72</v>
      </c>
      <c r="N160" s="2">
        <v>18.299999999999997</v>
      </c>
    </row>
    <row r="161" spans="5:14" x14ac:dyDescent="0.25">
      <c r="E161" s="30">
        <v>21582</v>
      </c>
      <c r="F161" s="2">
        <v>132.08799999999999</v>
      </c>
      <c r="I161" s="30" t="s">
        <v>3682</v>
      </c>
      <c r="J161" s="2">
        <v>15178.725500000002</v>
      </c>
      <c r="M161" s="30">
        <v>21522</v>
      </c>
      <c r="N161" s="2">
        <v>29.554499999999997</v>
      </c>
    </row>
    <row r="162" spans="5:14" x14ac:dyDescent="0.25">
      <c r="E162" s="31" t="s">
        <v>76</v>
      </c>
      <c r="F162" s="2">
        <v>132.08799999999999</v>
      </c>
      <c r="M162" s="31" t="s">
        <v>68</v>
      </c>
      <c r="N162" s="2">
        <v>29.554499999999997</v>
      </c>
    </row>
    <row r="163" spans="5:14" x14ac:dyDescent="0.25">
      <c r="E163" s="30">
        <v>21583</v>
      </c>
      <c r="F163" s="2">
        <v>16.919999999999998</v>
      </c>
      <c r="M163" s="30">
        <v>21523</v>
      </c>
      <c r="N163" s="2">
        <v>107.32</v>
      </c>
    </row>
    <row r="164" spans="5:14" x14ac:dyDescent="0.25">
      <c r="E164" s="31" t="s">
        <v>99</v>
      </c>
      <c r="F164" s="2">
        <v>16.919999999999998</v>
      </c>
      <c r="M164" s="31" t="s">
        <v>60</v>
      </c>
      <c r="N164" s="2">
        <v>107.32</v>
      </c>
    </row>
    <row r="165" spans="5:14" x14ac:dyDescent="0.25">
      <c r="E165" s="30">
        <v>21590</v>
      </c>
      <c r="F165" s="2">
        <v>18.28</v>
      </c>
      <c r="M165" s="30">
        <v>21524</v>
      </c>
      <c r="N165" s="2">
        <v>38.43</v>
      </c>
    </row>
    <row r="166" spans="5:14" x14ac:dyDescent="0.25">
      <c r="E166" s="31" t="s">
        <v>34</v>
      </c>
      <c r="F166" s="2">
        <v>18.28</v>
      </c>
      <c r="M166" s="31" t="s">
        <v>32</v>
      </c>
      <c r="N166" s="2">
        <v>38.43</v>
      </c>
    </row>
    <row r="167" spans="5:14" x14ac:dyDescent="0.25">
      <c r="E167" s="30">
        <v>21591</v>
      </c>
      <c r="F167" s="2">
        <v>139.04</v>
      </c>
      <c r="M167" s="30">
        <v>21525</v>
      </c>
      <c r="N167" s="2">
        <v>40.992000000000004</v>
      </c>
    </row>
    <row r="168" spans="5:14" x14ac:dyDescent="0.25">
      <c r="E168" s="31" t="s">
        <v>99</v>
      </c>
      <c r="F168" s="2">
        <v>139.04</v>
      </c>
      <c r="M168" s="31" t="s">
        <v>53</v>
      </c>
      <c r="N168" s="2">
        <v>40.992000000000004</v>
      </c>
    </row>
    <row r="169" spans="5:14" x14ac:dyDescent="0.25">
      <c r="E169" s="30">
        <v>21596</v>
      </c>
      <c r="F169" s="2">
        <v>104.28</v>
      </c>
      <c r="M169" s="30">
        <v>21526</v>
      </c>
      <c r="N169" s="2">
        <v>95.12</v>
      </c>
    </row>
    <row r="170" spans="5:14" x14ac:dyDescent="0.25">
      <c r="E170" s="31" t="s">
        <v>32</v>
      </c>
      <c r="F170" s="2">
        <v>104.28</v>
      </c>
      <c r="M170" s="31" t="s">
        <v>48</v>
      </c>
      <c r="N170" s="2">
        <v>95.12</v>
      </c>
    </row>
    <row r="171" spans="5:14" x14ac:dyDescent="0.25">
      <c r="E171" s="30">
        <v>21598</v>
      </c>
      <c r="F171" s="2">
        <v>32.01</v>
      </c>
      <c r="M171" s="30">
        <v>21529</v>
      </c>
      <c r="N171" s="2">
        <v>80.489999999999995</v>
      </c>
    </row>
    <row r="172" spans="5:14" x14ac:dyDescent="0.25">
      <c r="E172" s="31" t="s">
        <v>57</v>
      </c>
      <c r="F172" s="2">
        <v>32.01</v>
      </c>
      <c r="M172" s="31" t="s">
        <v>52</v>
      </c>
      <c r="N172" s="2">
        <v>80.489999999999995</v>
      </c>
    </row>
    <row r="173" spans="5:14" x14ac:dyDescent="0.25">
      <c r="E173" s="30">
        <v>21606</v>
      </c>
      <c r="F173" s="2">
        <v>22.56</v>
      </c>
      <c r="M173" s="30">
        <v>21531</v>
      </c>
      <c r="N173" s="2">
        <v>80.489999999999995</v>
      </c>
    </row>
    <row r="174" spans="5:14" x14ac:dyDescent="0.25">
      <c r="E174" s="31" t="s">
        <v>48</v>
      </c>
      <c r="F174" s="2">
        <v>22.56</v>
      </c>
      <c r="M174" s="31" t="s">
        <v>38</v>
      </c>
      <c r="N174" s="2">
        <v>80.489999999999995</v>
      </c>
    </row>
    <row r="175" spans="5:14" x14ac:dyDescent="0.25">
      <c r="E175" s="30">
        <v>21608</v>
      </c>
      <c r="F175" s="2">
        <v>18.28</v>
      </c>
      <c r="M175" s="30">
        <v>21535</v>
      </c>
      <c r="N175" s="2">
        <v>80.489999999999995</v>
      </c>
    </row>
    <row r="176" spans="5:14" x14ac:dyDescent="0.25">
      <c r="E176" s="31" t="s">
        <v>39</v>
      </c>
      <c r="F176" s="2">
        <v>18.28</v>
      </c>
      <c r="M176" s="31" t="s">
        <v>78</v>
      </c>
      <c r="N176" s="2">
        <v>80.489999999999995</v>
      </c>
    </row>
    <row r="177" spans="5:14" x14ac:dyDescent="0.25">
      <c r="E177" s="30">
        <v>21611</v>
      </c>
      <c r="F177" s="2">
        <v>109.76</v>
      </c>
      <c r="M177" s="30">
        <v>21538</v>
      </c>
      <c r="N177" s="2">
        <v>15.555</v>
      </c>
    </row>
    <row r="178" spans="5:14" x14ac:dyDescent="0.25">
      <c r="E178" s="31" t="s">
        <v>103</v>
      </c>
      <c r="F178" s="2">
        <v>109.76</v>
      </c>
      <c r="M178" s="31" t="s">
        <v>67</v>
      </c>
      <c r="N178" s="2">
        <v>15.555</v>
      </c>
    </row>
    <row r="179" spans="5:14" x14ac:dyDescent="0.25">
      <c r="E179" s="30">
        <v>21616</v>
      </c>
      <c r="F179" s="2">
        <v>18.047999999999998</v>
      </c>
      <c r="M179" s="30">
        <v>21543</v>
      </c>
      <c r="N179" s="2">
        <v>13.724999999999998</v>
      </c>
    </row>
    <row r="180" spans="5:14" x14ac:dyDescent="0.25">
      <c r="E180" s="31" t="s">
        <v>49</v>
      </c>
      <c r="F180" s="2">
        <v>18.047999999999998</v>
      </c>
      <c r="M180" s="31" t="s">
        <v>51</v>
      </c>
      <c r="N180" s="2">
        <v>13.724999999999998</v>
      </c>
    </row>
    <row r="181" spans="5:14" x14ac:dyDescent="0.25">
      <c r="E181" s="30">
        <v>21621</v>
      </c>
      <c r="F181" s="2">
        <v>18.28</v>
      </c>
      <c r="M181" s="30">
        <v>21546</v>
      </c>
      <c r="N181" s="2">
        <v>42.944000000000003</v>
      </c>
    </row>
    <row r="182" spans="5:14" x14ac:dyDescent="0.25">
      <c r="E182" s="31" t="s">
        <v>54</v>
      </c>
      <c r="F182" s="2">
        <v>18.28</v>
      </c>
      <c r="M182" s="31" t="s">
        <v>70</v>
      </c>
      <c r="N182" s="2">
        <v>42.944000000000003</v>
      </c>
    </row>
    <row r="183" spans="5:14" x14ac:dyDescent="0.25">
      <c r="E183" s="30">
        <v>21624</v>
      </c>
      <c r="F183" s="2">
        <v>16.073999999999998</v>
      </c>
      <c r="M183" s="30">
        <v>21547</v>
      </c>
      <c r="N183" s="2">
        <v>29.73</v>
      </c>
    </row>
    <row r="184" spans="5:14" x14ac:dyDescent="0.25">
      <c r="E184" s="31" t="s">
        <v>67</v>
      </c>
      <c r="F184" s="2">
        <v>16.073999999999998</v>
      </c>
      <c r="M184" s="31" t="s">
        <v>84</v>
      </c>
      <c r="N184" s="2">
        <v>29.73</v>
      </c>
    </row>
    <row r="185" spans="5:14" x14ac:dyDescent="0.25">
      <c r="E185" s="30">
        <v>21625</v>
      </c>
      <c r="F185" s="2">
        <v>23.324000000000002</v>
      </c>
      <c r="M185" s="30">
        <v>21548</v>
      </c>
      <c r="N185" s="2">
        <v>51.24</v>
      </c>
    </row>
    <row r="186" spans="5:14" x14ac:dyDescent="0.25">
      <c r="E186" s="31" t="s">
        <v>51</v>
      </c>
      <c r="F186" s="2">
        <v>23.324000000000002</v>
      </c>
      <c r="M186" s="31" t="s">
        <v>55</v>
      </c>
      <c r="N186" s="2">
        <v>51.24</v>
      </c>
    </row>
    <row r="187" spans="5:14" x14ac:dyDescent="0.25">
      <c r="E187" s="30">
        <v>21626</v>
      </c>
      <c r="F187" s="2">
        <v>139.04</v>
      </c>
      <c r="M187" s="30">
        <v>21551</v>
      </c>
      <c r="N187" s="2">
        <v>79.864499999999992</v>
      </c>
    </row>
    <row r="188" spans="5:14" x14ac:dyDescent="0.25">
      <c r="E188" s="31" t="s">
        <v>61</v>
      </c>
      <c r="F188" s="2">
        <v>139.04</v>
      </c>
      <c r="M188" s="31" t="s">
        <v>42</v>
      </c>
      <c r="N188" s="2">
        <v>79.864499999999992</v>
      </c>
    </row>
    <row r="189" spans="5:14" x14ac:dyDescent="0.25">
      <c r="E189" s="30">
        <v>21634</v>
      </c>
      <c r="F189" s="2">
        <v>109.76</v>
      </c>
      <c r="M189" s="30">
        <v>21552</v>
      </c>
      <c r="N189" s="2">
        <v>114.33</v>
      </c>
    </row>
    <row r="190" spans="5:14" x14ac:dyDescent="0.25">
      <c r="E190" s="31" t="s">
        <v>31</v>
      </c>
      <c r="F190" s="2">
        <v>109.76</v>
      </c>
      <c r="M190" s="31" t="s">
        <v>71</v>
      </c>
      <c r="N190" s="2">
        <v>114.33</v>
      </c>
    </row>
    <row r="191" spans="5:14" x14ac:dyDescent="0.25">
      <c r="E191" s="30">
        <v>21635</v>
      </c>
      <c r="F191" s="2">
        <v>48.03</v>
      </c>
      <c r="M191" s="30">
        <v>21556</v>
      </c>
      <c r="N191" s="2">
        <v>56.72</v>
      </c>
    </row>
    <row r="192" spans="5:14" x14ac:dyDescent="0.25">
      <c r="E192" s="31" t="s">
        <v>39</v>
      </c>
      <c r="F192" s="2">
        <v>48.03</v>
      </c>
      <c r="M192" s="31" t="s">
        <v>66</v>
      </c>
      <c r="N192" s="2">
        <v>56.72</v>
      </c>
    </row>
    <row r="193" spans="5:14" x14ac:dyDescent="0.25">
      <c r="E193" s="30">
        <v>21636</v>
      </c>
      <c r="F193" s="2">
        <v>19.551000000000002</v>
      </c>
      <c r="M193" s="30">
        <v>21559</v>
      </c>
      <c r="N193" s="2">
        <v>13.724999999999998</v>
      </c>
    </row>
    <row r="194" spans="5:14" x14ac:dyDescent="0.25">
      <c r="E194" s="31" t="s">
        <v>34</v>
      </c>
      <c r="F194" s="2">
        <v>19.551000000000002</v>
      </c>
      <c r="M194" s="31" t="s">
        <v>73</v>
      </c>
      <c r="N194" s="2">
        <v>13.724999999999998</v>
      </c>
    </row>
    <row r="195" spans="5:14" x14ac:dyDescent="0.25">
      <c r="E195" s="30">
        <v>21653</v>
      </c>
      <c r="F195" s="2">
        <v>27.208500000000001</v>
      </c>
      <c r="M195" s="30">
        <v>21561</v>
      </c>
      <c r="N195" s="2">
        <v>482.04</v>
      </c>
    </row>
    <row r="196" spans="5:14" x14ac:dyDescent="0.25">
      <c r="E196" s="31" t="s">
        <v>32</v>
      </c>
      <c r="F196" s="2">
        <v>27.208500000000001</v>
      </c>
      <c r="M196" s="31" t="s">
        <v>36</v>
      </c>
      <c r="N196" s="2">
        <v>482.04</v>
      </c>
    </row>
    <row r="197" spans="5:14" x14ac:dyDescent="0.25">
      <c r="E197" s="30">
        <v>21657</v>
      </c>
      <c r="F197" s="2">
        <v>134.16</v>
      </c>
      <c r="M197" s="30">
        <v>21566</v>
      </c>
      <c r="N197" s="2">
        <v>24.4</v>
      </c>
    </row>
    <row r="198" spans="5:14" x14ac:dyDescent="0.25">
      <c r="E198" s="31" t="s">
        <v>47</v>
      </c>
      <c r="F198" s="2">
        <v>134.16</v>
      </c>
      <c r="M198" s="31" t="s">
        <v>54</v>
      </c>
      <c r="N198" s="2">
        <v>24.4</v>
      </c>
    </row>
    <row r="199" spans="5:14" x14ac:dyDescent="0.25">
      <c r="E199" s="30">
        <v>21665</v>
      </c>
      <c r="F199" s="2">
        <v>93.296000000000006</v>
      </c>
      <c r="M199" s="30">
        <v>21567</v>
      </c>
      <c r="N199" s="2">
        <v>31.293000000000003</v>
      </c>
    </row>
    <row r="200" spans="5:14" x14ac:dyDescent="0.25">
      <c r="E200" s="31" t="s">
        <v>39</v>
      </c>
      <c r="F200" s="2">
        <v>93.296000000000006</v>
      </c>
      <c r="M200" s="31" t="s">
        <v>90</v>
      </c>
      <c r="N200" s="2">
        <v>31.293000000000003</v>
      </c>
    </row>
    <row r="201" spans="5:14" x14ac:dyDescent="0.25">
      <c r="E201" s="30">
        <v>21670</v>
      </c>
      <c r="F201" s="2">
        <v>34.143999999999998</v>
      </c>
      <c r="M201" s="30">
        <v>21568</v>
      </c>
      <c r="N201" s="2">
        <v>75.64</v>
      </c>
    </row>
    <row r="202" spans="5:14" x14ac:dyDescent="0.25">
      <c r="E202" s="31" t="s">
        <v>44</v>
      </c>
      <c r="F202" s="2">
        <v>34.143999999999998</v>
      </c>
      <c r="M202" s="31" t="s">
        <v>31</v>
      </c>
      <c r="N202" s="2">
        <v>75.64</v>
      </c>
    </row>
    <row r="203" spans="5:14" x14ac:dyDescent="0.25">
      <c r="E203" s="30">
        <v>21673</v>
      </c>
      <c r="F203" s="2">
        <v>22.56</v>
      </c>
      <c r="M203" s="30">
        <v>21571</v>
      </c>
      <c r="N203" s="2">
        <v>38.43</v>
      </c>
    </row>
    <row r="204" spans="5:14" x14ac:dyDescent="0.25">
      <c r="E204" s="31" t="s">
        <v>84</v>
      </c>
      <c r="F204" s="2">
        <v>22.56</v>
      </c>
      <c r="M204" s="31" t="s">
        <v>77</v>
      </c>
      <c r="N204" s="2">
        <v>38.43</v>
      </c>
    </row>
    <row r="205" spans="5:14" x14ac:dyDescent="0.25">
      <c r="E205" s="30">
        <v>21675</v>
      </c>
      <c r="F205" s="2">
        <v>65.856000000000009</v>
      </c>
      <c r="M205" s="30">
        <v>21585</v>
      </c>
      <c r="N205" s="2">
        <v>70.72</v>
      </c>
    </row>
    <row r="206" spans="5:14" x14ac:dyDescent="0.25">
      <c r="E206" s="31" t="s">
        <v>49</v>
      </c>
      <c r="F206" s="2">
        <v>65.856000000000009</v>
      </c>
      <c r="M206" s="31" t="s">
        <v>57</v>
      </c>
      <c r="N206" s="2">
        <v>70.72</v>
      </c>
    </row>
    <row r="207" spans="5:14" x14ac:dyDescent="0.25">
      <c r="E207" s="30">
        <v>21677</v>
      </c>
      <c r="F207" s="2">
        <v>82.320000000000007</v>
      </c>
      <c r="M207" s="30">
        <v>21586</v>
      </c>
      <c r="N207" s="2">
        <v>88.4</v>
      </c>
    </row>
    <row r="208" spans="5:14" x14ac:dyDescent="0.25">
      <c r="E208" s="31" t="s">
        <v>32</v>
      </c>
      <c r="F208" s="2">
        <v>82.320000000000007</v>
      </c>
      <c r="M208" s="31" t="s">
        <v>42</v>
      </c>
      <c r="N208" s="2">
        <v>88.4</v>
      </c>
    </row>
    <row r="209" spans="5:14" x14ac:dyDescent="0.25">
      <c r="E209" s="30">
        <v>21678</v>
      </c>
      <c r="F209" s="2">
        <v>80.496000000000009</v>
      </c>
      <c r="M209" s="30">
        <v>21593</v>
      </c>
      <c r="N209" s="2">
        <v>57.017999999999994</v>
      </c>
    </row>
    <row r="210" spans="5:14" x14ac:dyDescent="0.25">
      <c r="E210" s="31" t="s">
        <v>42</v>
      </c>
      <c r="F210" s="2">
        <v>80.496000000000009</v>
      </c>
      <c r="M210" s="31" t="s">
        <v>71</v>
      </c>
      <c r="N210" s="2">
        <v>57.017999999999994</v>
      </c>
    </row>
    <row r="211" spans="5:14" x14ac:dyDescent="0.25">
      <c r="E211" s="30">
        <v>21682</v>
      </c>
      <c r="F211" s="2">
        <v>22.56</v>
      </c>
      <c r="M211" s="30">
        <v>21595</v>
      </c>
      <c r="N211" s="2">
        <v>18.288</v>
      </c>
    </row>
    <row r="212" spans="5:14" x14ac:dyDescent="0.25">
      <c r="E212" s="31" t="s">
        <v>87</v>
      </c>
      <c r="F212" s="2">
        <v>22.56</v>
      </c>
      <c r="M212" s="31" t="s">
        <v>58</v>
      </c>
      <c r="N212" s="2">
        <v>18.288</v>
      </c>
    </row>
    <row r="213" spans="5:14" x14ac:dyDescent="0.25">
      <c r="E213" s="30">
        <v>21683</v>
      </c>
      <c r="F213" s="2">
        <v>18.28</v>
      </c>
      <c r="M213" s="30">
        <v>21596</v>
      </c>
      <c r="N213" s="2">
        <v>185.22</v>
      </c>
    </row>
    <row r="214" spans="5:14" x14ac:dyDescent="0.25">
      <c r="E214" s="31" t="s">
        <v>31</v>
      </c>
      <c r="F214" s="2">
        <v>18.28</v>
      </c>
      <c r="M214" s="31" t="s">
        <v>32</v>
      </c>
      <c r="N214" s="2">
        <v>185.22</v>
      </c>
    </row>
    <row r="215" spans="5:14" x14ac:dyDescent="0.25">
      <c r="E215" s="30">
        <v>21685</v>
      </c>
      <c r="F215" s="2">
        <v>48.03</v>
      </c>
      <c r="M215" s="30">
        <v>21597</v>
      </c>
      <c r="N215" s="2">
        <v>134.16</v>
      </c>
    </row>
    <row r="216" spans="5:14" x14ac:dyDescent="0.25">
      <c r="E216" s="31" t="s">
        <v>68</v>
      </c>
      <c r="F216" s="2">
        <v>48.03</v>
      </c>
      <c r="M216" s="31" t="s">
        <v>44</v>
      </c>
      <c r="N216" s="2">
        <v>134.16</v>
      </c>
    </row>
    <row r="217" spans="5:14" x14ac:dyDescent="0.25">
      <c r="E217" s="30">
        <v>21695</v>
      </c>
      <c r="F217" s="2">
        <v>16.452000000000002</v>
      </c>
      <c r="M217" s="30">
        <v>21598</v>
      </c>
      <c r="N217" s="2">
        <v>128.41200000000001</v>
      </c>
    </row>
    <row r="218" spans="5:14" x14ac:dyDescent="0.25">
      <c r="E218" s="31" t="s">
        <v>31</v>
      </c>
      <c r="F218" s="2">
        <v>16.452000000000002</v>
      </c>
      <c r="M218" s="31" t="s">
        <v>57</v>
      </c>
      <c r="N218" s="2">
        <v>128.41200000000001</v>
      </c>
    </row>
    <row r="219" spans="5:14" x14ac:dyDescent="0.25">
      <c r="E219" s="30">
        <v>21701</v>
      </c>
      <c r="F219" s="2">
        <v>48.03</v>
      </c>
      <c r="M219" s="30">
        <v>21600</v>
      </c>
      <c r="N219" s="2">
        <v>803.72</v>
      </c>
    </row>
    <row r="220" spans="5:14" x14ac:dyDescent="0.25">
      <c r="E220" s="31" t="s">
        <v>72</v>
      </c>
      <c r="F220" s="2">
        <v>48.03</v>
      </c>
      <c r="M220" s="31" t="s">
        <v>46</v>
      </c>
      <c r="N220" s="2">
        <v>803.72</v>
      </c>
    </row>
    <row r="221" spans="5:14" x14ac:dyDescent="0.25">
      <c r="E221" s="30">
        <v>21703</v>
      </c>
      <c r="F221" s="2">
        <v>27.44</v>
      </c>
      <c r="M221" s="30">
        <v>21605</v>
      </c>
      <c r="N221" s="2">
        <v>302.53500000000003</v>
      </c>
    </row>
    <row r="222" spans="5:14" x14ac:dyDescent="0.25">
      <c r="E222" s="31" t="s">
        <v>65</v>
      </c>
      <c r="F222" s="2">
        <v>27.44</v>
      </c>
      <c r="M222" s="31" t="s">
        <v>79</v>
      </c>
      <c r="N222" s="2">
        <v>302.53500000000003</v>
      </c>
    </row>
    <row r="223" spans="5:14" x14ac:dyDescent="0.25">
      <c r="E223" s="30">
        <v>21706</v>
      </c>
      <c r="F223" s="2">
        <v>139.04</v>
      </c>
      <c r="M223" s="30">
        <v>21609</v>
      </c>
      <c r="N223" s="2">
        <v>60.372</v>
      </c>
    </row>
    <row r="224" spans="5:14" x14ac:dyDescent="0.25">
      <c r="E224" s="31" t="s">
        <v>107</v>
      </c>
      <c r="F224" s="2">
        <v>139.04</v>
      </c>
      <c r="M224" s="31" t="s">
        <v>44</v>
      </c>
      <c r="N224" s="2">
        <v>60.372</v>
      </c>
    </row>
    <row r="225" spans="5:14" x14ac:dyDescent="0.25">
      <c r="E225" s="30">
        <v>21707</v>
      </c>
      <c r="F225" s="2">
        <v>42.68</v>
      </c>
      <c r="M225" s="30">
        <v>21610</v>
      </c>
      <c r="N225" s="2">
        <v>64.040000000000006</v>
      </c>
    </row>
    <row r="226" spans="5:14" x14ac:dyDescent="0.25">
      <c r="E226" s="31" t="s">
        <v>62</v>
      </c>
      <c r="F226" s="2">
        <v>42.68</v>
      </c>
      <c r="M226" s="31" t="s">
        <v>102</v>
      </c>
      <c r="N226" s="2">
        <v>64.040000000000006</v>
      </c>
    </row>
    <row r="227" spans="5:14" x14ac:dyDescent="0.25">
      <c r="E227" s="30">
        <v>21715</v>
      </c>
      <c r="F227" s="2">
        <v>15.538</v>
      </c>
      <c r="M227" s="30">
        <v>21612</v>
      </c>
      <c r="N227" s="2">
        <v>89.19</v>
      </c>
    </row>
    <row r="228" spans="5:14" x14ac:dyDescent="0.25">
      <c r="E228" s="31" t="s">
        <v>32</v>
      </c>
      <c r="F228" s="2">
        <v>15.538</v>
      </c>
      <c r="M228" s="31" t="s">
        <v>77</v>
      </c>
      <c r="N228" s="2">
        <v>89.19</v>
      </c>
    </row>
    <row r="229" spans="5:14" x14ac:dyDescent="0.25">
      <c r="E229" s="30">
        <v>21717</v>
      </c>
      <c r="F229" s="2">
        <v>106.746</v>
      </c>
      <c r="M229" s="30">
        <v>21615</v>
      </c>
      <c r="N229" s="2">
        <v>63.725999999999992</v>
      </c>
    </row>
    <row r="230" spans="5:14" x14ac:dyDescent="0.25">
      <c r="E230" s="31" t="s">
        <v>45</v>
      </c>
      <c r="F230" s="2">
        <v>106.746</v>
      </c>
      <c r="M230" s="31" t="s">
        <v>37</v>
      </c>
      <c r="N230" s="2">
        <v>63.725999999999992</v>
      </c>
    </row>
    <row r="231" spans="5:14" x14ac:dyDescent="0.25">
      <c r="E231" s="30">
        <v>21722</v>
      </c>
      <c r="F231" s="2">
        <v>61.740000000000009</v>
      </c>
      <c r="M231" s="30">
        <v>21617</v>
      </c>
      <c r="N231" s="2">
        <v>111.42000000000002</v>
      </c>
    </row>
    <row r="232" spans="5:14" x14ac:dyDescent="0.25">
      <c r="E232" s="31" t="s">
        <v>58</v>
      </c>
      <c r="F232" s="2">
        <v>61.740000000000009</v>
      </c>
      <c r="M232" s="31" t="s">
        <v>82</v>
      </c>
      <c r="N232" s="2">
        <v>111.42000000000002</v>
      </c>
    </row>
    <row r="233" spans="5:14" x14ac:dyDescent="0.25">
      <c r="E233" s="30">
        <v>21725</v>
      </c>
      <c r="F233" s="2">
        <v>104.28</v>
      </c>
      <c r="M233" s="30">
        <v>21621</v>
      </c>
      <c r="N233" s="2">
        <v>30.48</v>
      </c>
    </row>
    <row r="234" spans="5:14" x14ac:dyDescent="0.25">
      <c r="E234" s="31" t="s">
        <v>78</v>
      </c>
      <c r="F234" s="2">
        <v>104.28</v>
      </c>
      <c r="M234" s="31" t="s">
        <v>54</v>
      </c>
      <c r="N234" s="2">
        <v>30.48</v>
      </c>
    </row>
    <row r="235" spans="5:14" x14ac:dyDescent="0.25">
      <c r="E235" s="30">
        <v>21729</v>
      </c>
      <c r="F235" s="2">
        <v>16.452000000000002</v>
      </c>
      <c r="M235" s="30">
        <v>21622</v>
      </c>
      <c r="N235" s="2">
        <v>602.79</v>
      </c>
    </row>
    <row r="236" spans="5:14" x14ac:dyDescent="0.25">
      <c r="E236" s="31" t="s">
        <v>35</v>
      </c>
      <c r="F236" s="2">
        <v>16.452000000000002</v>
      </c>
      <c r="M236" s="31" t="s">
        <v>44</v>
      </c>
      <c r="N236" s="2">
        <v>602.79</v>
      </c>
    </row>
    <row r="237" spans="5:14" x14ac:dyDescent="0.25">
      <c r="E237" s="30">
        <v>21730</v>
      </c>
      <c r="F237" s="2">
        <v>64.040000000000006</v>
      </c>
      <c r="M237" s="30">
        <v>21623</v>
      </c>
      <c r="N237" s="2">
        <v>723.34800000000007</v>
      </c>
    </row>
    <row r="238" spans="5:14" x14ac:dyDescent="0.25">
      <c r="E238" s="31" t="s">
        <v>52</v>
      </c>
      <c r="F238" s="2">
        <v>64.040000000000006</v>
      </c>
      <c r="M238" s="31" t="s">
        <v>25</v>
      </c>
      <c r="N238" s="2">
        <v>723.34800000000007</v>
      </c>
    </row>
    <row r="239" spans="5:14" x14ac:dyDescent="0.25">
      <c r="E239" s="30">
        <v>21731</v>
      </c>
      <c r="F239" s="2">
        <v>104.28</v>
      </c>
      <c r="M239" s="30">
        <v>21624</v>
      </c>
      <c r="N239" s="2">
        <v>60.838000000000001</v>
      </c>
    </row>
    <row r="240" spans="5:14" x14ac:dyDescent="0.25">
      <c r="E240" s="31" t="s">
        <v>103</v>
      </c>
      <c r="F240" s="2">
        <v>104.28</v>
      </c>
      <c r="M240" s="31" t="s">
        <v>67</v>
      </c>
      <c r="N240" s="2">
        <v>60.838000000000001</v>
      </c>
    </row>
    <row r="241" spans="5:14" x14ac:dyDescent="0.25">
      <c r="E241" s="30">
        <v>21732</v>
      </c>
      <c r="F241" s="2">
        <v>16.919999999999998</v>
      </c>
      <c r="M241" s="30">
        <v>21627</v>
      </c>
      <c r="N241" s="2">
        <v>64.040000000000006</v>
      </c>
    </row>
    <row r="242" spans="5:14" x14ac:dyDescent="0.25">
      <c r="E242" s="31" t="s">
        <v>75</v>
      </c>
      <c r="F242" s="2">
        <v>16.919999999999998</v>
      </c>
      <c r="M242" s="31" t="s">
        <v>97</v>
      </c>
      <c r="N242" s="2">
        <v>64.040000000000006</v>
      </c>
    </row>
    <row r="243" spans="5:14" x14ac:dyDescent="0.25">
      <c r="E243" s="30">
        <v>21733</v>
      </c>
      <c r="F243" s="2">
        <v>36.022500000000001</v>
      </c>
      <c r="M243" s="30">
        <v>21632</v>
      </c>
      <c r="N243" s="2">
        <v>134.46</v>
      </c>
    </row>
    <row r="244" spans="5:14" x14ac:dyDescent="0.25">
      <c r="E244" s="31" t="s">
        <v>58</v>
      </c>
      <c r="F244" s="2">
        <v>36.022500000000001</v>
      </c>
      <c r="M244" s="31" t="s">
        <v>59</v>
      </c>
      <c r="N244" s="2">
        <v>134.46</v>
      </c>
    </row>
    <row r="245" spans="5:14" x14ac:dyDescent="0.25">
      <c r="E245" s="30">
        <v>21734</v>
      </c>
      <c r="F245" s="2">
        <v>32.01</v>
      </c>
      <c r="M245" s="30">
        <v>21635</v>
      </c>
      <c r="N245" s="2">
        <v>64.040000000000006</v>
      </c>
    </row>
    <row r="246" spans="5:14" x14ac:dyDescent="0.25">
      <c r="E246" s="31" t="s">
        <v>94</v>
      </c>
      <c r="F246" s="2">
        <v>32.01</v>
      </c>
      <c r="M246" s="31" t="s">
        <v>39</v>
      </c>
      <c r="N246" s="2">
        <v>64.040000000000006</v>
      </c>
    </row>
    <row r="247" spans="5:14" x14ac:dyDescent="0.25">
      <c r="E247" s="30">
        <v>21736</v>
      </c>
      <c r="F247" s="2">
        <v>20.303999999999998</v>
      </c>
      <c r="M247" s="30">
        <v>21637</v>
      </c>
      <c r="N247" s="2">
        <v>42.432000000000002</v>
      </c>
    </row>
    <row r="248" spans="5:14" x14ac:dyDescent="0.25">
      <c r="E248" s="31" t="s">
        <v>48</v>
      </c>
      <c r="F248" s="2">
        <v>20.303999999999998</v>
      </c>
      <c r="M248" s="31" t="s">
        <v>68</v>
      </c>
      <c r="N248" s="2">
        <v>42.432000000000002</v>
      </c>
    </row>
    <row r="249" spans="5:14" x14ac:dyDescent="0.25">
      <c r="E249" s="30">
        <v>21745</v>
      </c>
      <c r="F249" s="2">
        <v>30.409500000000001</v>
      </c>
      <c r="M249" s="30">
        <v>21646</v>
      </c>
      <c r="N249" s="2">
        <v>112.97399999999999</v>
      </c>
    </row>
    <row r="250" spans="5:14" x14ac:dyDescent="0.25">
      <c r="E250" s="31" t="s">
        <v>71</v>
      </c>
      <c r="F250" s="2">
        <v>30.409500000000001</v>
      </c>
      <c r="M250" s="31" t="s">
        <v>36</v>
      </c>
      <c r="N250" s="2">
        <v>112.97399999999999</v>
      </c>
    </row>
    <row r="251" spans="5:14" x14ac:dyDescent="0.25">
      <c r="E251" s="30">
        <v>21749</v>
      </c>
      <c r="F251" s="2">
        <v>65.856000000000009</v>
      </c>
      <c r="M251" s="30">
        <v>21648</v>
      </c>
      <c r="N251" s="2">
        <v>202.52950000000001</v>
      </c>
    </row>
    <row r="252" spans="5:14" x14ac:dyDescent="0.25">
      <c r="E252" s="31" t="s">
        <v>32</v>
      </c>
      <c r="F252" s="2">
        <v>65.856000000000009</v>
      </c>
      <c r="M252" s="31" t="s">
        <v>38</v>
      </c>
      <c r="N252" s="2">
        <v>202.52950000000001</v>
      </c>
    </row>
    <row r="253" spans="5:14" x14ac:dyDescent="0.25">
      <c r="E253" s="30">
        <v>21752</v>
      </c>
      <c r="F253" s="2">
        <v>20.580000000000002</v>
      </c>
      <c r="M253" s="30">
        <v>21650</v>
      </c>
      <c r="N253" s="2">
        <v>64.790000000000006</v>
      </c>
    </row>
    <row r="254" spans="5:14" x14ac:dyDescent="0.25">
      <c r="E254" s="31" t="s">
        <v>40</v>
      </c>
      <c r="F254" s="2">
        <v>20.580000000000002</v>
      </c>
      <c r="M254" s="31" t="s">
        <v>83</v>
      </c>
      <c r="N254" s="2">
        <v>64.790000000000006</v>
      </c>
    </row>
    <row r="255" spans="5:14" x14ac:dyDescent="0.25">
      <c r="E255" s="30">
        <v>21755</v>
      </c>
      <c r="F255" s="2">
        <v>42.68</v>
      </c>
      <c r="M255" s="30">
        <v>21652</v>
      </c>
      <c r="N255" s="2">
        <v>60.838000000000001</v>
      </c>
    </row>
    <row r="256" spans="5:14" x14ac:dyDescent="0.25">
      <c r="E256" s="31" t="s">
        <v>106</v>
      </c>
      <c r="F256" s="2">
        <v>42.68</v>
      </c>
      <c r="M256" s="31" t="s">
        <v>72</v>
      </c>
      <c r="N256" s="2">
        <v>60.838000000000001</v>
      </c>
    </row>
    <row r="257" spans="5:14" x14ac:dyDescent="0.25">
      <c r="E257" s="30">
        <v>21756</v>
      </c>
      <c r="F257" s="2">
        <v>27.44</v>
      </c>
      <c r="M257" s="30">
        <v>21653</v>
      </c>
      <c r="N257" s="2">
        <v>60.111999999999995</v>
      </c>
    </row>
    <row r="258" spans="5:14" x14ac:dyDescent="0.25">
      <c r="E258" s="31" t="s">
        <v>65</v>
      </c>
      <c r="F258" s="2">
        <v>27.44</v>
      </c>
      <c r="M258" s="31" t="s">
        <v>32</v>
      </c>
      <c r="N258" s="2">
        <v>60.111999999999995</v>
      </c>
    </row>
    <row r="259" spans="5:14" x14ac:dyDescent="0.25">
      <c r="E259" s="30">
        <v>21760</v>
      </c>
      <c r="F259" s="2">
        <v>16.919999999999998</v>
      </c>
      <c r="M259" s="30">
        <v>21655</v>
      </c>
      <c r="N259" s="2">
        <v>118.92</v>
      </c>
    </row>
    <row r="260" spans="5:14" x14ac:dyDescent="0.25">
      <c r="E260" s="31" t="s">
        <v>68</v>
      </c>
      <c r="F260" s="2">
        <v>16.919999999999998</v>
      </c>
      <c r="M260" s="31" t="s">
        <v>82</v>
      </c>
      <c r="N260" s="2">
        <v>118.92</v>
      </c>
    </row>
    <row r="261" spans="5:14" x14ac:dyDescent="0.25">
      <c r="E261" s="30">
        <v>21762</v>
      </c>
      <c r="F261" s="2">
        <v>24.0075</v>
      </c>
      <c r="M261" s="30">
        <v>21660</v>
      </c>
      <c r="N261" s="2">
        <v>59.76</v>
      </c>
    </row>
    <row r="262" spans="5:14" x14ac:dyDescent="0.25">
      <c r="E262" s="31" t="s">
        <v>60</v>
      </c>
      <c r="F262" s="2">
        <v>24.0075</v>
      </c>
      <c r="M262" s="31" t="s">
        <v>54</v>
      </c>
      <c r="N262" s="2">
        <v>59.76</v>
      </c>
    </row>
    <row r="263" spans="5:14" x14ac:dyDescent="0.25">
      <c r="E263" s="30">
        <v>21770</v>
      </c>
      <c r="F263" s="2">
        <v>125.136</v>
      </c>
      <c r="M263" s="30">
        <v>21662</v>
      </c>
      <c r="N263" s="2">
        <v>67.183999999999997</v>
      </c>
    </row>
    <row r="264" spans="5:14" x14ac:dyDescent="0.25">
      <c r="E264" s="31" t="s">
        <v>84</v>
      </c>
      <c r="F264" s="2">
        <v>125.136</v>
      </c>
      <c r="M264" s="31" t="s">
        <v>34</v>
      </c>
      <c r="N264" s="2">
        <v>67.183999999999997</v>
      </c>
    </row>
    <row r="265" spans="5:14" x14ac:dyDescent="0.25">
      <c r="E265" s="30">
        <v>21774</v>
      </c>
      <c r="F265" s="2">
        <v>100.62</v>
      </c>
      <c r="M265" s="30">
        <v>21664</v>
      </c>
      <c r="N265" s="2">
        <v>59.76</v>
      </c>
    </row>
    <row r="266" spans="5:14" x14ac:dyDescent="0.25">
      <c r="E266" s="31" t="s">
        <v>54</v>
      </c>
      <c r="F266" s="2">
        <v>100.62</v>
      </c>
      <c r="M266" s="31" t="s">
        <v>99</v>
      </c>
      <c r="N266" s="2">
        <v>59.76</v>
      </c>
    </row>
    <row r="267" spans="5:14" x14ac:dyDescent="0.25">
      <c r="E267" s="30">
        <v>21775</v>
      </c>
      <c r="F267" s="2">
        <v>89.14800000000001</v>
      </c>
      <c r="M267" s="30">
        <v>21670</v>
      </c>
      <c r="N267" s="2">
        <v>114.14400000000001</v>
      </c>
    </row>
    <row r="268" spans="5:14" x14ac:dyDescent="0.25">
      <c r="E268" s="31" t="s">
        <v>42</v>
      </c>
      <c r="F268" s="2">
        <v>89.14800000000001</v>
      </c>
      <c r="M268" s="31" t="s">
        <v>44</v>
      </c>
      <c r="N268" s="2">
        <v>114.14400000000001</v>
      </c>
    </row>
    <row r="269" spans="5:14" x14ac:dyDescent="0.25">
      <c r="E269" s="30">
        <v>21790</v>
      </c>
      <c r="F269" s="2">
        <v>65.239999999999995</v>
      </c>
      <c r="M269" s="30">
        <v>21675</v>
      </c>
      <c r="N269" s="2">
        <v>148.17600000000002</v>
      </c>
    </row>
    <row r="270" spans="5:14" x14ac:dyDescent="0.25">
      <c r="E270" s="31" t="s">
        <v>63</v>
      </c>
      <c r="F270" s="2">
        <v>65.239999999999995</v>
      </c>
      <c r="M270" s="31" t="s">
        <v>49</v>
      </c>
      <c r="N270" s="2">
        <v>148.17600000000002</v>
      </c>
    </row>
    <row r="271" spans="5:14" x14ac:dyDescent="0.25">
      <c r="E271" s="30">
        <v>21799</v>
      </c>
      <c r="F271" s="2">
        <v>100.76400000000001</v>
      </c>
      <c r="M271" s="30">
        <v>21679</v>
      </c>
      <c r="N271" s="2">
        <v>44.82</v>
      </c>
    </row>
    <row r="272" spans="5:14" x14ac:dyDescent="0.25">
      <c r="E272" s="31" t="s">
        <v>40</v>
      </c>
      <c r="F272" s="2">
        <v>100.76400000000001</v>
      </c>
      <c r="M272" s="31" t="s">
        <v>77</v>
      </c>
      <c r="N272" s="2">
        <v>44.82</v>
      </c>
    </row>
    <row r="273" spans="5:14" x14ac:dyDescent="0.25">
      <c r="E273" s="30">
        <v>21801</v>
      </c>
      <c r="F273" s="2">
        <v>12.689999999999998</v>
      </c>
      <c r="M273" s="30">
        <v>21680</v>
      </c>
      <c r="N273" s="2">
        <v>134.16</v>
      </c>
    </row>
    <row r="274" spans="5:14" x14ac:dyDescent="0.25">
      <c r="E274" s="31" t="s">
        <v>105</v>
      </c>
      <c r="F274" s="2">
        <v>12.689999999999998</v>
      </c>
      <c r="M274" s="31" t="s">
        <v>36</v>
      </c>
      <c r="N274" s="2">
        <v>134.16</v>
      </c>
    </row>
    <row r="275" spans="5:14" x14ac:dyDescent="0.25">
      <c r="E275" s="30">
        <v>21815</v>
      </c>
      <c r="F275" s="2">
        <v>104.28</v>
      </c>
      <c r="M275" s="30">
        <v>21688</v>
      </c>
      <c r="N275" s="2">
        <v>40.248000000000005</v>
      </c>
    </row>
    <row r="276" spans="5:14" x14ac:dyDescent="0.25">
      <c r="E276" s="31" t="s">
        <v>48</v>
      </c>
      <c r="F276" s="2">
        <v>104.28</v>
      </c>
      <c r="M276" s="31" t="s">
        <v>56</v>
      </c>
      <c r="N276" s="2">
        <v>40.248000000000005</v>
      </c>
    </row>
    <row r="277" spans="5:14" x14ac:dyDescent="0.25">
      <c r="E277" s="30">
        <v>21819</v>
      </c>
      <c r="F277" s="2">
        <v>18.28</v>
      </c>
      <c r="M277" s="30">
        <v>21689</v>
      </c>
      <c r="N277" s="2">
        <v>118.92</v>
      </c>
    </row>
    <row r="278" spans="5:14" x14ac:dyDescent="0.25">
      <c r="E278" s="31" t="s">
        <v>23</v>
      </c>
      <c r="F278" s="2">
        <v>18.28</v>
      </c>
      <c r="M278" s="31" t="s">
        <v>68</v>
      </c>
      <c r="N278" s="2">
        <v>118.92</v>
      </c>
    </row>
    <row r="279" spans="5:14" x14ac:dyDescent="0.25">
      <c r="E279" s="30">
        <v>21822</v>
      </c>
      <c r="F279" s="2">
        <v>111.232</v>
      </c>
      <c r="M279" s="30">
        <v>21691</v>
      </c>
      <c r="N279" s="2">
        <v>30.48</v>
      </c>
    </row>
    <row r="280" spans="5:14" x14ac:dyDescent="0.25">
      <c r="E280" s="31" t="s">
        <v>42</v>
      </c>
      <c r="F280" s="2">
        <v>111.232</v>
      </c>
      <c r="M280" s="31" t="s">
        <v>3636</v>
      </c>
      <c r="N280" s="2">
        <v>30.48</v>
      </c>
    </row>
    <row r="281" spans="5:14" x14ac:dyDescent="0.25">
      <c r="E281" s="30">
        <v>21828</v>
      </c>
      <c r="F281" s="2">
        <v>132.61000000000001</v>
      </c>
      <c r="M281" s="30">
        <v>21693</v>
      </c>
      <c r="N281" s="2">
        <v>57.92</v>
      </c>
    </row>
    <row r="282" spans="5:14" x14ac:dyDescent="0.25">
      <c r="E282" s="31" t="s">
        <v>28</v>
      </c>
      <c r="F282" s="2">
        <v>132.61000000000001</v>
      </c>
      <c r="M282" s="31" t="s">
        <v>86</v>
      </c>
      <c r="N282" s="2">
        <v>57.92</v>
      </c>
    </row>
    <row r="283" spans="5:14" x14ac:dyDescent="0.25">
      <c r="E283" s="30">
        <v>21829</v>
      </c>
      <c r="F283" s="2">
        <v>271.36</v>
      </c>
      <c r="M283" s="30">
        <v>21696</v>
      </c>
      <c r="N283" s="2">
        <v>94.52000000000001</v>
      </c>
    </row>
    <row r="284" spans="5:14" x14ac:dyDescent="0.25">
      <c r="E284" s="31" t="s">
        <v>77</v>
      </c>
      <c r="F284" s="2">
        <v>271.36</v>
      </c>
      <c r="M284" s="31" t="s">
        <v>99</v>
      </c>
      <c r="N284" s="2">
        <v>94.52000000000001</v>
      </c>
    </row>
    <row r="285" spans="5:14" x14ac:dyDescent="0.25">
      <c r="E285" s="30">
        <v>21830</v>
      </c>
      <c r="F285" s="2">
        <v>20.580000000000002</v>
      </c>
      <c r="M285" s="30">
        <v>21698</v>
      </c>
      <c r="N285" s="2">
        <v>763.53399999999999</v>
      </c>
    </row>
    <row r="286" spans="5:14" x14ac:dyDescent="0.25">
      <c r="E286" s="31" t="s">
        <v>68</v>
      </c>
      <c r="F286" s="2">
        <v>20.580000000000002</v>
      </c>
      <c r="M286" s="31" t="s">
        <v>102</v>
      </c>
      <c r="N286" s="2">
        <v>763.53399999999999</v>
      </c>
    </row>
    <row r="287" spans="5:14" x14ac:dyDescent="0.25">
      <c r="E287" s="30">
        <v>21834</v>
      </c>
      <c r="F287" s="2">
        <v>109.76</v>
      </c>
      <c r="M287" s="30">
        <v>21700</v>
      </c>
      <c r="N287" s="2">
        <v>76.239999999999995</v>
      </c>
    </row>
    <row r="288" spans="5:14" x14ac:dyDescent="0.25">
      <c r="E288" s="31" t="s">
        <v>100</v>
      </c>
      <c r="F288" s="2">
        <v>109.76</v>
      </c>
      <c r="M288" s="31" t="s">
        <v>72</v>
      </c>
      <c r="N288" s="2">
        <v>76.239999999999995</v>
      </c>
    </row>
    <row r="289" spans="5:14" x14ac:dyDescent="0.25">
      <c r="E289" s="30">
        <v>21837</v>
      </c>
      <c r="F289" s="2">
        <v>61.740000000000009</v>
      </c>
      <c r="M289" s="30">
        <v>21701</v>
      </c>
      <c r="N289" s="2">
        <v>22.86</v>
      </c>
    </row>
    <row r="290" spans="5:14" x14ac:dyDescent="0.25">
      <c r="E290" s="31" t="s">
        <v>71</v>
      </c>
      <c r="F290" s="2">
        <v>61.740000000000009</v>
      </c>
      <c r="M290" s="31" t="s">
        <v>72</v>
      </c>
      <c r="N290" s="2">
        <v>22.86</v>
      </c>
    </row>
    <row r="291" spans="5:14" x14ac:dyDescent="0.25">
      <c r="E291" s="30">
        <v>21838</v>
      </c>
      <c r="F291" s="2">
        <v>65.856000000000009</v>
      </c>
      <c r="M291" s="30">
        <v>21704</v>
      </c>
      <c r="N291" s="2">
        <v>43.44</v>
      </c>
    </row>
    <row r="292" spans="5:14" x14ac:dyDescent="0.25">
      <c r="E292" s="31" t="s">
        <v>43</v>
      </c>
      <c r="F292" s="2">
        <v>65.856000000000009</v>
      </c>
      <c r="M292" s="31" t="s">
        <v>52</v>
      </c>
      <c r="N292" s="2">
        <v>43.44</v>
      </c>
    </row>
    <row r="293" spans="5:14" x14ac:dyDescent="0.25">
      <c r="E293" s="30">
        <v>21845</v>
      </c>
      <c r="F293" s="2">
        <v>64.040000000000006</v>
      </c>
      <c r="M293" s="30">
        <v>21705</v>
      </c>
      <c r="N293" s="2">
        <v>73.614000000000004</v>
      </c>
    </row>
    <row r="294" spans="5:14" x14ac:dyDescent="0.25">
      <c r="E294" s="31" t="s">
        <v>91</v>
      </c>
      <c r="F294" s="2">
        <v>64.040000000000006</v>
      </c>
      <c r="M294" s="31" t="s">
        <v>40</v>
      </c>
      <c r="N294" s="2">
        <v>73.614000000000004</v>
      </c>
    </row>
    <row r="295" spans="5:14" x14ac:dyDescent="0.25">
      <c r="E295" s="30">
        <v>21849</v>
      </c>
      <c r="F295" s="2">
        <v>42.68</v>
      </c>
      <c r="M295" s="30">
        <v>21707</v>
      </c>
      <c r="N295" s="2">
        <v>70.72</v>
      </c>
    </row>
    <row r="296" spans="5:14" x14ac:dyDescent="0.25">
      <c r="E296" s="31" t="s">
        <v>27</v>
      </c>
      <c r="F296" s="2">
        <v>42.68</v>
      </c>
      <c r="M296" s="31" t="s">
        <v>62</v>
      </c>
      <c r="N296" s="2">
        <v>70.72</v>
      </c>
    </row>
    <row r="297" spans="5:14" x14ac:dyDescent="0.25">
      <c r="E297" s="30">
        <v>21850</v>
      </c>
      <c r="F297" s="2">
        <v>64.040000000000006</v>
      </c>
      <c r="M297" s="30">
        <v>21714</v>
      </c>
      <c r="N297" s="2">
        <v>41.268000000000001</v>
      </c>
    </row>
    <row r="298" spans="5:14" x14ac:dyDescent="0.25">
      <c r="E298" s="31" t="s">
        <v>78</v>
      </c>
      <c r="F298" s="2">
        <v>64.040000000000006</v>
      </c>
      <c r="M298" s="31" t="s">
        <v>58</v>
      </c>
      <c r="N298" s="2">
        <v>41.268000000000001</v>
      </c>
    </row>
    <row r="299" spans="5:14" x14ac:dyDescent="0.25">
      <c r="E299" s="30">
        <v>21858</v>
      </c>
      <c r="F299" s="2">
        <v>40.545999999999999</v>
      </c>
      <c r="M299" s="30">
        <v>21716</v>
      </c>
      <c r="N299" s="2">
        <v>190.24</v>
      </c>
    </row>
    <row r="300" spans="5:14" x14ac:dyDescent="0.25">
      <c r="E300" s="31" t="s">
        <v>32</v>
      </c>
      <c r="F300" s="2">
        <v>40.545999999999999</v>
      </c>
      <c r="M300" s="31" t="s">
        <v>91</v>
      </c>
      <c r="N300" s="2">
        <v>190.24</v>
      </c>
    </row>
    <row r="301" spans="5:14" x14ac:dyDescent="0.25">
      <c r="E301" s="30">
        <v>21859</v>
      </c>
      <c r="F301" s="2">
        <v>25.607999999999997</v>
      </c>
      <c r="M301" s="30">
        <v>21717</v>
      </c>
      <c r="N301" s="2">
        <v>60.372</v>
      </c>
    </row>
    <row r="302" spans="5:14" x14ac:dyDescent="0.25">
      <c r="E302" s="31" t="s">
        <v>94</v>
      </c>
      <c r="F302" s="2">
        <v>25.607999999999997</v>
      </c>
      <c r="M302" s="31" t="s">
        <v>45</v>
      </c>
      <c r="N302" s="2">
        <v>60.372</v>
      </c>
    </row>
    <row r="303" spans="5:14" x14ac:dyDescent="0.25">
      <c r="E303" s="30">
        <v>21863</v>
      </c>
      <c r="F303" s="2">
        <v>18.047999999999998</v>
      </c>
      <c r="M303" s="30">
        <v>21718</v>
      </c>
      <c r="N303" s="2">
        <v>50.31</v>
      </c>
    </row>
    <row r="304" spans="5:14" x14ac:dyDescent="0.25">
      <c r="E304" s="31" t="s">
        <v>39</v>
      </c>
      <c r="F304" s="2">
        <v>18.047999999999998</v>
      </c>
      <c r="M304" s="31" t="s">
        <v>39</v>
      </c>
      <c r="N304" s="2">
        <v>50.31</v>
      </c>
    </row>
    <row r="305" spans="5:14" x14ac:dyDescent="0.25">
      <c r="E305" s="30">
        <v>21871</v>
      </c>
      <c r="F305" s="2">
        <v>100.62</v>
      </c>
      <c r="M305" s="30">
        <v>21719</v>
      </c>
      <c r="N305" s="2">
        <v>99.237500000000011</v>
      </c>
    </row>
    <row r="306" spans="5:14" x14ac:dyDescent="0.25">
      <c r="E306" s="31" t="s">
        <v>91</v>
      </c>
      <c r="F306" s="2">
        <v>100.62</v>
      </c>
      <c r="M306" s="31" t="s">
        <v>85</v>
      </c>
      <c r="N306" s="2">
        <v>99.237500000000011</v>
      </c>
    </row>
    <row r="307" spans="5:14" x14ac:dyDescent="0.25">
      <c r="E307" s="30">
        <v>21874</v>
      </c>
      <c r="F307" s="2">
        <v>22.56</v>
      </c>
      <c r="M307" s="30">
        <v>21721</v>
      </c>
      <c r="N307" s="2">
        <v>190.24</v>
      </c>
    </row>
    <row r="308" spans="5:14" x14ac:dyDescent="0.25">
      <c r="E308" s="31" t="s">
        <v>86</v>
      </c>
      <c r="F308" s="2">
        <v>22.56</v>
      </c>
      <c r="M308" s="31" t="s">
        <v>88</v>
      </c>
      <c r="N308" s="2">
        <v>190.24</v>
      </c>
    </row>
    <row r="309" spans="5:14" x14ac:dyDescent="0.25">
      <c r="E309" s="30">
        <v>21876</v>
      </c>
      <c r="F309" s="2">
        <v>18.047999999999998</v>
      </c>
      <c r="M309" s="30">
        <v>21723</v>
      </c>
      <c r="N309" s="2">
        <v>57.92</v>
      </c>
    </row>
    <row r="310" spans="5:14" x14ac:dyDescent="0.25">
      <c r="E310" s="31" t="s">
        <v>35</v>
      </c>
      <c r="F310" s="2">
        <v>18.047999999999998</v>
      </c>
      <c r="M310" s="31" t="s">
        <v>31</v>
      </c>
      <c r="N310" s="2">
        <v>57.92</v>
      </c>
    </row>
    <row r="311" spans="5:14" x14ac:dyDescent="0.25">
      <c r="E311" s="30">
        <v>21878</v>
      </c>
      <c r="F311" s="2">
        <v>65.856000000000009</v>
      </c>
      <c r="M311" s="30">
        <v>21724</v>
      </c>
      <c r="N311" s="2">
        <v>18.288</v>
      </c>
    </row>
    <row r="312" spans="5:14" x14ac:dyDescent="0.25">
      <c r="E312" s="31" t="s">
        <v>31</v>
      </c>
      <c r="F312" s="2">
        <v>65.856000000000009</v>
      </c>
      <c r="M312" s="31" t="s">
        <v>74</v>
      </c>
      <c r="N312" s="2">
        <v>18.288</v>
      </c>
    </row>
    <row r="313" spans="5:14" x14ac:dyDescent="0.25">
      <c r="E313" s="30">
        <v>21881</v>
      </c>
      <c r="F313" s="2">
        <v>11.653500000000001</v>
      </c>
      <c r="M313" s="30">
        <v>21726</v>
      </c>
      <c r="N313" s="2">
        <v>171.21600000000001</v>
      </c>
    </row>
    <row r="314" spans="5:14" x14ac:dyDescent="0.25">
      <c r="E314" s="31" t="s">
        <v>67</v>
      </c>
      <c r="F314" s="2">
        <v>11.653500000000001</v>
      </c>
      <c r="M314" s="31" t="s">
        <v>30</v>
      </c>
      <c r="N314" s="2">
        <v>171.21600000000001</v>
      </c>
    </row>
    <row r="315" spans="5:14" x14ac:dyDescent="0.25">
      <c r="E315" s="30">
        <v>21882</v>
      </c>
      <c r="F315" s="2">
        <v>20.303999999999998</v>
      </c>
      <c r="M315" s="30">
        <v>21727</v>
      </c>
      <c r="N315" s="2">
        <v>142.68</v>
      </c>
    </row>
    <row r="316" spans="5:14" x14ac:dyDescent="0.25">
      <c r="E316" s="31" t="s">
        <v>79</v>
      </c>
      <c r="F316" s="2">
        <v>20.303999999999998</v>
      </c>
      <c r="M316" s="31" t="s">
        <v>25</v>
      </c>
      <c r="N316" s="2">
        <v>142.68</v>
      </c>
    </row>
    <row r="317" spans="5:14" x14ac:dyDescent="0.25">
      <c r="E317" s="30">
        <v>21886</v>
      </c>
      <c r="F317" s="2">
        <v>104.28</v>
      </c>
      <c r="M317" s="30">
        <v>21729</v>
      </c>
      <c r="N317" s="2">
        <v>80.489999999999995</v>
      </c>
    </row>
    <row r="318" spans="5:14" x14ac:dyDescent="0.25">
      <c r="E318" s="31" t="s">
        <v>79</v>
      </c>
      <c r="F318" s="2">
        <v>104.28</v>
      </c>
      <c r="M318" s="31" t="s">
        <v>35</v>
      </c>
      <c r="N318" s="2">
        <v>80.489999999999995</v>
      </c>
    </row>
    <row r="319" spans="5:14" x14ac:dyDescent="0.25">
      <c r="E319" s="30">
        <v>21889</v>
      </c>
      <c r="F319" s="2">
        <v>16.452000000000002</v>
      </c>
      <c r="M319" s="30">
        <v>21736</v>
      </c>
      <c r="N319" s="2">
        <v>60.372</v>
      </c>
    </row>
    <row r="320" spans="5:14" x14ac:dyDescent="0.25">
      <c r="E320" s="31" t="s">
        <v>93</v>
      </c>
      <c r="F320" s="2">
        <v>16.452000000000002</v>
      </c>
      <c r="M320" s="31" t="s">
        <v>48</v>
      </c>
      <c r="N320" s="2">
        <v>60.372</v>
      </c>
    </row>
    <row r="321" spans="5:14" x14ac:dyDescent="0.25">
      <c r="E321" s="30">
        <v>21892</v>
      </c>
      <c r="F321" s="2">
        <v>18.28</v>
      </c>
      <c r="M321" s="30">
        <v>21738</v>
      </c>
      <c r="N321" s="2">
        <v>63.648000000000003</v>
      </c>
    </row>
    <row r="322" spans="5:14" x14ac:dyDescent="0.25">
      <c r="E322" s="31" t="s">
        <v>98</v>
      </c>
      <c r="F322" s="2">
        <v>18.28</v>
      </c>
      <c r="M322" s="31" t="s">
        <v>102</v>
      </c>
      <c r="N322" s="2">
        <v>63.648000000000003</v>
      </c>
    </row>
    <row r="323" spans="5:14" x14ac:dyDescent="0.25">
      <c r="E323" s="30">
        <v>21893</v>
      </c>
      <c r="F323" s="2">
        <v>16.452000000000002</v>
      </c>
      <c r="M323" s="30">
        <v>21740</v>
      </c>
      <c r="N323" s="2">
        <v>30.48</v>
      </c>
    </row>
    <row r="324" spans="5:14" x14ac:dyDescent="0.25">
      <c r="E324" s="31" t="s">
        <v>90</v>
      </c>
      <c r="F324" s="2">
        <v>16.452000000000002</v>
      </c>
      <c r="M324" s="31" t="s">
        <v>44</v>
      </c>
      <c r="N324" s="2">
        <v>30.48</v>
      </c>
    </row>
    <row r="325" spans="5:14" x14ac:dyDescent="0.25">
      <c r="E325" s="30">
        <v>21896</v>
      </c>
      <c r="F325" s="2">
        <v>0</v>
      </c>
      <c r="M325" s="30">
        <v>21742</v>
      </c>
      <c r="N325" s="2">
        <v>185.22</v>
      </c>
    </row>
    <row r="326" spans="5:14" x14ac:dyDescent="0.25">
      <c r="E326" s="31" t="s">
        <v>26</v>
      </c>
      <c r="F326" s="2">
        <v>0</v>
      </c>
      <c r="M326" s="31" t="s">
        <v>87</v>
      </c>
      <c r="N326" s="2">
        <v>185.22</v>
      </c>
    </row>
    <row r="327" spans="5:14" x14ac:dyDescent="0.25">
      <c r="E327" s="30">
        <v>21901</v>
      </c>
      <c r="F327" s="2">
        <v>16.452000000000002</v>
      </c>
      <c r="M327" s="30">
        <v>21754</v>
      </c>
      <c r="N327" s="2">
        <v>723.34800000000007</v>
      </c>
    </row>
    <row r="328" spans="5:14" x14ac:dyDescent="0.25">
      <c r="E328" s="31" t="s">
        <v>101</v>
      </c>
      <c r="F328" s="2">
        <v>16.452000000000002</v>
      </c>
      <c r="M328" s="31" t="s">
        <v>48</v>
      </c>
      <c r="N328" s="2">
        <v>723.34800000000007</v>
      </c>
    </row>
    <row r="329" spans="5:14" x14ac:dyDescent="0.25">
      <c r="E329" s="30">
        <v>21911</v>
      </c>
      <c r="F329" s="2">
        <v>18.28</v>
      </c>
      <c r="M329" s="30">
        <v>21757</v>
      </c>
      <c r="N329" s="2">
        <v>53.04</v>
      </c>
    </row>
    <row r="330" spans="5:14" x14ac:dyDescent="0.25">
      <c r="E330" s="31" t="s">
        <v>65</v>
      </c>
      <c r="F330" s="2">
        <v>18.28</v>
      </c>
      <c r="M330" s="31" t="s">
        <v>40</v>
      </c>
      <c r="N330" s="2">
        <v>53.04</v>
      </c>
    </row>
    <row r="331" spans="5:14" x14ac:dyDescent="0.25">
      <c r="E331" s="30">
        <v>21914</v>
      </c>
      <c r="F331" s="2">
        <v>14.624000000000002</v>
      </c>
      <c r="M331" s="30">
        <v>21762</v>
      </c>
      <c r="N331" s="2">
        <v>64.790000000000006</v>
      </c>
    </row>
    <row r="332" spans="5:14" x14ac:dyDescent="0.25">
      <c r="E332" s="31" t="s">
        <v>76</v>
      </c>
      <c r="F332" s="2">
        <v>14.624000000000002</v>
      </c>
      <c r="M332" s="31" t="s">
        <v>60</v>
      </c>
      <c r="N332" s="2">
        <v>64.790000000000006</v>
      </c>
    </row>
    <row r="333" spans="5:14" x14ac:dyDescent="0.25">
      <c r="E333" s="30">
        <v>21918</v>
      </c>
      <c r="F333" s="2">
        <v>64.040000000000006</v>
      </c>
      <c r="M333" s="30">
        <v>21763</v>
      </c>
      <c r="N333" s="2">
        <v>27.432000000000002</v>
      </c>
    </row>
    <row r="334" spans="5:14" x14ac:dyDescent="0.25">
      <c r="E334" s="31" t="s">
        <v>32</v>
      </c>
      <c r="F334" s="2">
        <v>64.040000000000006</v>
      </c>
      <c r="M334" s="31" t="s">
        <v>102</v>
      </c>
      <c r="N334" s="2">
        <v>27.432000000000002</v>
      </c>
    </row>
    <row r="335" spans="5:14" x14ac:dyDescent="0.25">
      <c r="E335" s="30">
        <v>21919</v>
      </c>
      <c r="F335" s="2">
        <v>18.28</v>
      </c>
      <c r="M335" s="30">
        <v>21768</v>
      </c>
      <c r="N335" s="2">
        <v>71.352000000000004</v>
      </c>
    </row>
    <row r="336" spans="5:14" x14ac:dyDescent="0.25">
      <c r="E336" s="31" t="s">
        <v>48</v>
      </c>
      <c r="F336" s="2">
        <v>18.28</v>
      </c>
      <c r="M336" s="31" t="s">
        <v>77</v>
      </c>
      <c r="N336" s="2">
        <v>71.352000000000004</v>
      </c>
    </row>
    <row r="337" spans="5:14" x14ac:dyDescent="0.25">
      <c r="E337" s="30">
        <v>21926</v>
      </c>
      <c r="F337" s="2">
        <v>48.03</v>
      </c>
      <c r="M337" s="30">
        <v>21778</v>
      </c>
      <c r="N337" s="2">
        <v>89.19</v>
      </c>
    </row>
    <row r="338" spans="5:14" x14ac:dyDescent="0.25">
      <c r="E338" s="31" t="s">
        <v>77</v>
      </c>
      <c r="F338" s="2">
        <v>48.03</v>
      </c>
      <c r="M338" s="31" t="s">
        <v>42</v>
      </c>
      <c r="N338" s="2">
        <v>89.19</v>
      </c>
    </row>
    <row r="339" spans="5:14" x14ac:dyDescent="0.25">
      <c r="E339" s="30">
        <v>21927</v>
      </c>
      <c r="F339" s="2">
        <v>53.504999999999995</v>
      </c>
      <c r="M339" s="30">
        <v>21780</v>
      </c>
      <c r="N339" s="2">
        <v>177.01400000000001</v>
      </c>
    </row>
    <row r="340" spans="5:14" x14ac:dyDescent="0.25">
      <c r="E340" s="31" t="s">
        <v>44</v>
      </c>
      <c r="F340" s="2">
        <v>53.504999999999995</v>
      </c>
      <c r="M340" s="31" t="s">
        <v>32</v>
      </c>
      <c r="N340" s="2">
        <v>177.01400000000001</v>
      </c>
    </row>
    <row r="341" spans="5:14" x14ac:dyDescent="0.25">
      <c r="E341" s="30">
        <v>21930</v>
      </c>
      <c r="F341" s="2">
        <v>48.929999999999993</v>
      </c>
      <c r="M341" s="30">
        <v>21785</v>
      </c>
      <c r="N341" s="2">
        <v>57.92</v>
      </c>
    </row>
    <row r="342" spans="5:14" x14ac:dyDescent="0.25">
      <c r="E342" s="31" t="s">
        <v>95</v>
      </c>
      <c r="F342" s="2">
        <v>48.929999999999993</v>
      </c>
      <c r="M342" s="31" t="s">
        <v>37</v>
      </c>
      <c r="N342" s="2">
        <v>57.92</v>
      </c>
    </row>
    <row r="343" spans="5:14" x14ac:dyDescent="0.25">
      <c r="E343" s="30">
        <v>21936</v>
      </c>
      <c r="F343" s="2">
        <v>15.538</v>
      </c>
      <c r="M343" s="30">
        <v>21786</v>
      </c>
      <c r="N343" s="2">
        <v>67.08</v>
      </c>
    </row>
    <row r="344" spans="5:14" x14ac:dyDescent="0.25">
      <c r="E344" s="31" t="s">
        <v>32</v>
      </c>
      <c r="F344" s="2">
        <v>15.538</v>
      </c>
      <c r="M344" s="31" t="s">
        <v>85</v>
      </c>
      <c r="N344" s="2">
        <v>67.08</v>
      </c>
    </row>
    <row r="345" spans="5:14" x14ac:dyDescent="0.25">
      <c r="E345" s="30">
        <v>21938</v>
      </c>
      <c r="F345" s="2">
        <v>32.01</v>
      </c>
      <c r="M345" s="30">
        <v>21789</v>
      </c>
      <c r="N345" s="2">
        <v>44.82</v>
      </c>
    </row>
    <row r="346" spans="5:14" x14ac:dyDescent="0.25">
      <c r="E346" s="31" t="s">
        <v>82</v>
      </c>
      <c r="F346" s="2">
        <v>32.01</v>
      </c>
      <c r="M346" s="31" t="s">
        <v>78</v>
      </c>
      <c r="N346" s="2">
        <v>44.82</v>
      </c>
    </row>
    <row r="347" spans="5:14" x14ac:dyDescent="0.25">
      <c r="E347" s="30">
        <v>21941</v>
      </c>
      <c r="F347" s="2">
        <v>12.689999999999998</v>
      </c>
      <c r="M347" s="30">
        <v>21796</v>
      </c>
      <c r="N347" s="2">
        <v>99.472499999999997</v>
      </c>
    </row>
    <row r="348" spans="5:14" x14ac:dyDescent="0.25">
      <c r="E348" s="31" t="s">
        <v>40</v>
      </c>
      <c r="F348" s="2">
        <v>12.689999999999998</v>
      </c>
      <c r="M348" s="31" t="s">
        <v>68</v>
      </c>
      <c r="N348" s="2">
        <v>99.472499999999997</v>
      </c>
    </row>
    <row r="349" spans="5:14" x14ac:dyDescent="0.25">
      <c r="E349" s="30">
        <v>21951</v>
      </c>
      <c r="F349" s="2">
        <v>27.44</v>
      </c>
      <c r="M349" s="30">
        <v>21798</v>
      </c>
      <c r="N349" s="2">
        <v>30.48</v>
      </c>
    </row>
    <row r="350" spans="5:14" x14ac:dyDescent="0.25">
      <c r="E350" s="31" t="s">
        <v>79</v>
      </c>
      <c r="F350" s="2">
        <v>27.44</v>
      </c>
      <c r="M350" s="31" t="s">
        <v>96</v>
      </c>
      <c r="N350" s="2">
        <v>30.48</v>
      </c>
    </row>
    <row r="351" spans="5:14" x14ac:dyDescent="0.25">
      <c r="E351" s="30">
        <v>21955</v>
      </c>
      <c r="F351" s="2">
        <v>139.04</v>
      </c>
      <c r="M351" s="30">
        <v>21799</v>
      </c>
      <c r="N351" s="2">
        <v>21.716999999999999</v>
      </c>
    </row>
    <row r="352" spans="5:14" x14ac:dyDescent="0.25">
      <c r="E352" s="31" t="s">
        <v>106</v>
      </c>
      <c r="F352" s="2">
        <v>139.04</v>
      </c>
      <c r="M352" s="31" t="s">
        <v>40</v>
      </c>
      <c r="N352" s="2">
        <v>21.716999999999999</v>
      </c>
    </row>
    <row r="353" spans="5:14" x14ac:dyDescent="0.25">
      <c r="E353" s="30">
        <v>21962</v>
      </c>
      <c r="F353" s="2">
        <v>16.464000000000002</v>
      </c>
      <c r="M353" s="30">
        <v>21801</v>
      </c>
      <c r="N353" s="2">
        <v>142.68</v>
      </c>
    </row>
    <row r="354" spans="5:14" x14ac:dyDescent="0.25">
      <c r="E354" s="31" t="s">
        <v>37</v>
      </c>
      <c r="F354" s="2">
        <v>16.464000000000002</v>
      </c>
      <c r="M354" s="31" t="s">
        <v>105</v>
      </c>
      <c r="N354" s="2">
        <v>142.68</v>
      </c>
    </row>
    <row r="355" spans="5:14" x14ac:dyDescent="0.25">
      <c r="E355" s="30">
        <v>21964</v>
      </c>
      <c r="F355" s="2">
        <v>46.391999999999996</v>
      </c>
      <c r="M355" s="30">
        <v>21804</v>
      </c>
      <c r="N355" s="2">
        <v>57.92</v>
      </c>
    </row>
    <row r="356" spans="5:14" x14ac:dyDescent="0.25">
      <c r="E356" s="31" t="s">
        <v>68</v>
      </c>
      <c r="F356" s="2">
        <v>46.391999999999996</v>
      </c>
      <c r="M356" s="31" t="s">
        <v>68</v>
      </c>
      <c r="N356" s="2">
        <v>57.92</v>
      </c>
    </row>
    <row r="357" spans="5:14" x14ac:dyDescent="0.25">
      <c r="E357" s="30">
        <v>21976</v>
      </c>
      <c r="F357" s="2">
        <v>117.29650000000001</v>
      </c>
      <c r="M357" s="30">
        <v>21808</v>
      </c>
      <c r="N357" s="2">
        <v>114.35000000000001</v>
      </c>
    </row>
    <row r="358" spans="5:14" x14ac:dyDescent="0.25">
      <c r="E358" s="31" t="s">
        <v>68</v>
      </c>
      <c r="F358" s="2">
        <v>117.29650000000001</v>
      </c>
      <c r="M358" s="31" t="s">
        <v>81</v>
      </c>
      <c r="N358" s="2">
        <v>114.35000000000001</v>
      </c>
    </row>
    <row r="359" spans="5:14" x14ac:dyDescent="0.25">
      <c r="E359" s="30">
        <v>21980</v>
      </c>
      <c r="F359" s="2">
        <v>18.28</v>
      </c>
      <c r="M359" s="30">
        <v>21809</v>
      </c>
      <c r="N359" s="2">
        <v>84.730499999999992</v>
      </c>
    </row>
    <row r="360" spans="5:14" x14ac:dyDescent="0.25">
      <c r="E360" s="31" t="s">
        <v>92</v>
      </c>
      <c r="F360" s="2">
        <v>18.28</v>
      </c>
      <c r="M360" s="31" t="s">
        <v>53</v>
      </c>
      <c r="N360" s="2">
        <v>84.730499999999992</v>
      </c>
    </row>
    <row r="361" spans="5:14" x14ac:dyDescent="0.25">
      <c r="E361" s="30">
        <v>21985</v>
      </c>
      <c r="F361" s="2">
        <v>13.71</v>
      </c>
      <c r="M361" s="30">
        <v>21811</v>
      </c>
      <c r="N361" s="2">
        <v>59.91</v>
      </c>
    </row>
    <row r="362" spans="5:14" x14ac:dyDescent="0.25">
      <c r="E362" s="31" t="s">
        <v>25</v>
      </c>
      <c r="F362" s="2">
        <v>13.71</v>
      </c>
      <c r="M362" s="31" t="s">
        <v>90</v>
      </c>
      <c r="N362" s="2">
        <v>59.91</v>
      </c>
    </row>
    <row r="363" spans="5:14" x14ac:dyDescent="0.25">
      <c r="E363" s="30">
        <v>21997</v>
      </c>
      <c r="F363" s="2">
        <v>22.56</v>
      </c>
      <c r="M363" s="30">
        <v>21813</v>
      </c>
      <c r="N363" s="2">
        <v>21.716999999999999</v>
      </c>
    </row>
    <row r="364" spans="5:14" x14ac:dyDescent="0.25">
      <c r="E364" s="31" t="s">
        <v>46</v>
      </c>
      <c r="F364" s="2">
        <v>22.56</v>
      </c>
      <c r="M364" s="31" t="s">
        <v>28</v>
      </c>
      <c r="N364" s="2">
        <v>21.716999999999999</v>
      </c>
    </row>
    <row r="365" spans="5:14" x14ac:dyDescent="0.25">
      <c r="E365" s="30">
        <v>22003</v>
      </c>
      <c r="F365" s="2">
        <v>100.62</v>
      </c>
      <c r="M365" s="30">
        <v>21815</v>
      </c>
      <c r="N365" s="2">
        <v>70.72</v>
      </c>
    </row>
    <row r="366" spans="5:14" x14ac:dyDescent="0.25">
      <c r="E366" s="31" t="s">
        <v>84</v>
      </c>
      <c r="F366" s="2">
        <v>100.62</v>
      </c>
      <c r="M366" s="31" t="s">
        <v>48</v>
      </c>
      <c r="N366" s="2">
        <v>70.72</v>
      </c>
    </row>
    <row r="367" spans="5:14" x14ac:dyDescent="0.25">
      <c r="E367" s="30">
        <v>22005</v>
      </c>
      <c r="F367" s="2">
        <v>34.143999999999998</v>
      </c>
      <c r="M367" s="30">
        <v>21816</v>
      </c>
      <c r="N367" s="2">
        <v>57.179999999999993</v>
      </c>
    </row>
    <row r="368" spans="5:14" x14ac:dyDescent="0.25">
      <c r="E368" s="31" t="s">
        <v>76</v>
      </c>
      <c r="F368" s="2">
        <v>34.143999999999998</v>
      </c>
      <c r="M368" s="31" t="s">
        <v>94</v>
      </c>
      <c r="N368" s="2">
        <v>57.179999999999993</v>
      </c>
    </row>
    <row r="369" spans="5:14" x14ac:dyDescent="0.25">
      <c r="E369" s="30">
        <v>22006</v>
      </c>
      <c r="F369" s="2">
        <v>93.852000000000004</v>
      </c>
      <c r="M369" s="30">
        <v>21823</v>
      </c>
      <c r="N369" s="2">
        <v>46.336000000000006</v>
      </c>
    </row>
    <row r="370" spans="5:14" x14ac:dyDescent="0.25">
      <c r="E370" s="31" t="s">
        <v>48</v>
      </c>
      <c r="F370" s="2">
        <v>93.852000000000004</v>
      </c>
      <c r="M370" s="31" t="s">
        <v>78</v>
      </c>
      <c r="N370" s="2">
        <v>46.336000000000006</v>
      </c>
    </row>
    <row r="371" spans="5:14" x14ac:dyDescent="0.25">
      <c r="E371" s="30">
        <v>22008</v>
      </c>
      <c r="F371" s="2">
        <v>18.28</v>
      </c>
      <c r="M371" s="30">
        <v>21827</v>
      </c>
      <c r="N371" s="2">
        <v>142.68</v>
      </c>
    </row>
    <row r="372" spans="5:14" x14ac:dyDescent="0.25">
      <c r="E372" s="31" t="s">
        <v>62</v>
      </c>
      <c r="F372" s="2">
        <v>18.28</v>
      </c>
      <c r="M372" s="31" t="s">
        <v>44</v>
      </c>
      <c r="N372" s="2">
        <v>142.68</v>
      </c>
    </row>
    <row r="373" spans="5:14" x14ac:dyDescent="0.25">
      <c r="E373" s="30">
        <v>22013</v>
      </c>
      <c r="F373" s="2">
        <v>11.653500000000001</v>
      </c>
      <c r="M373" s="30">
        <v>21832</v>
      </c>
      <c r="N373" s="2">
        <v>60.111999999999995</v>
      </c>
    </row>
    <row r="374" spans="5:14" x14ac:dyDescent="0.25">
      <c r="E374" s="31" t="s">
        <v>29</v>
      </c>
      <c r="F374" s="2">
        <v>11.653500000000001</v>
      </c>
      <c r="M374" s="31" t="s">
        <v>39</v>
      </c>
      <c r="N374" s="2">
        <v>60.111999999999995</v>
      </c>
    </row>
    <row r="375" spans="5:14" x14ac:dyDescent="0.25">
      <c r="E375" s="30">
        <v>22017</v>
      </c>
      <c r="F375" s="2">
        <v>20.580000000000002</v>
      </c>
      <c r="M375" s="30">
        <v>21833</v>
      </c>
      <c r="N375" s="2">
        <v>33.344999999999999</v>
      </c>
    </row>
    <row r="376" spans="5:14" x14ac:dyDescent="0.25">
      <c r="E376" s="31" t="s">
        <v>30</v>
      </c>
      <c r="F376" s="2">
        <v>20.580000000000002</v>
      </c>
      <c r="M376" s="31" t="s">
        <v>29</v>
      </c>
      <c r="N376" s="2">
        <v>33.344999999999999</v>
      </c>
    </row>
    <row r="377" spans="5:14" x14ac:dyDescent="0.25">
      <c r="E377" s="30">
        <v>22019</v>
      </c>
      <c r="F377" s="2">
        <v>139.04</v>
      </c>
      <c r="M377" s="30">
        <v>21835</v>
      </c>
      <c r="N377" s="2">
        <v>30.48</v>
      </c>
    </row>
    <row r="378" spans="5:14" x14ac:dyDescent="0.25">
      <c r="E378" s="31" t="s">
        <v>101</v>
      </c>
      <c r="F378" s="2">
        <v>139.04</v>
      </c>
      <c r="M378" s="31" t="s">
        <v>93</v>
      </c>
      <c r="N378" s="2">
        <v>30.48</v>
      </c>
    </row>
    <row r="379" spans="5:14" x14ac:dyDescent="0.25">
      <c r="E379" s="30">
        <v>22020</v>
      </c>
      <c r="F379" s="2">
        <v>10.282500000000001</v>
      </c>
      <c r="M379" s="30">
        <v>21837</v>
      </c>
      <c r="N379" s="2">
        <v>44.82</v>
      </c>
    </row>
    <row r="380" spans="5:14" x14ac:dyDescent="0.25">
      <c r="E380" s="31" t="s">
        <v>44</v>
      </c>
      <c r="F380" s="2">
        <v>10.282500000000001</v>
      </c>
      <c r="M380" s="31" t="s">
        <v>71</v>
      </c>
      <c r="N380" s="2">
        <v>44.82</v>
      </c>
    </row>
    <row r="381" spans="5:14" x14ac:dyDescent="0.25">
      <c r="E381" s="30">
        <v>22022</v>
      </c>
      <c r="F381" s="2">
        <v>13.71</v>
      </c>
      <c r="M381" s="30">
        <v>21838</v>
      </c>
      <c r="N381" s="2">
        <v>114.14400000000001</v>
      </c>
    </row>
    <row r="382" spans="5:14" x14ac:dyDescent="0.25">
      <c r="E382" s="31" t="s">
        <v>71</v>
      </c>
      <c r="F382" s="2">
        <v>13.71</v>
      </c>
      <c r="M382" s="31" t="s">
        <v>43</v>
      </c>
      <c r="N382" s="2">
        <v>114.14400000000001</v>
      </c>
    </row>
    <row r="383" spans="5:14" x14ac:dyDescent="0.25">
      <c r="E383" s="30">
        <v>22025</v>
      </c>
      <c r="F383" s="2">
        <v>66.31</v>
      </c>
      <c r="M383" s="30">
        <v>21842</v>
      </c>
      <c r="N383" s="2">
        <v>100.62</v>
      </c>
    </row>
    <row r="384" spans="5:14" x14ac:dyDescent="0.25">
      <c r="E384" s="31" t="s">
        <v>54</v>
      </c>
      <c r="F384" s="2">
        <v>66.31</v>
      </c>
      <c r="M384" s="31" t="s">
        <v>103</v>
      </c>
      <c r="N384" s="2">
        <v>100.62</v>
      </c>
    </row>
    <row r="385" spans="5:14" x14ac:dyDescent="0.25">
      <c r="E385" s="30">
        <v>22027</v>
      </c>
      <c r="F385" s="2">
        <v>13.71</v>
      </c>
      <c r="M385" s="30">
        <v>21845</v>
      </c>
      <c r="N385" s="2">
        <v>22.86</v>
      </c>
    </row>
    <row r="386" spans="5:14" x14ac:dyDescent="0.25">
      <c r="E386" s="31" t="s">
        <v>47</v>
      </c>
      <c r="F386" s="2">
        <v>13.71</v>
      </c>
      <c r="M386" s="31" t="s">
        <v>91</v>
      </c>
      <c r="N386" s="2">
        <v>22.86</v>
      </c>
    </row>
    <row r="387" spans="5:14" x14ac:dyDescent="0.25">
      <c r="E387" s="30">
        <v>22034</v>
      </c>
      <c r="F387" s="2">
        <v>139.04</v>
      </c>
      <c r="M387" s="30">
        <v>21848</v>
      </c>
      <c r="N387" s="2">
        <v>43.44</v>
      </c>
    </row>
    <row r="388" spans="5:14" x14ac:dyDescent="0.25">
      <c r="E388" s="31" t="s">
        <v>110</v>
      </c>
      <c r="F388" s="2">
        <v>139.04</v>
      </c>
      <c r="M388" s="31" t="s">
        <v>34</v>
      </c>
      <c r="N388" s="2">
        <v>43.44</v>
      </c>
    </row>
    <row r="389" spans="5:14" x14ac:dyDescent="0.25">
      <c r="E389" s="30">
        <v>22040</v>
      </c>
      <c r="F389" s="2">
        <v>48.929999999999993</v>
      </c>
      <c r="M389" s="30">
        <v>21852</v>
      </c>
      <c r="N389" s="2">
        <v>48.03</v>
      </c>
    </row>
    <row r="390" spans="5:14" x14ac:dyDescent="0.25">
      <c r="E390" s="31" t="s">
        <v>92</v>
      </c>
      <c r="F390" s="2">
        <v>48.929999999999993</v>
      </c>
      <c r="M390" s="31" t="s">
        <v>25</v>
      </c>
      <c r="N390" s="2">
        <v>48.03</v>
      </c>
    </row>
    <row r="391" spans="5:14" x14ac:dyDescent="0.25">
      <c r="E391" s="30">
        <v>22044</v>
      </c>
      <c r="F391" s="2">
        <v>128.04000000000002</v>
      </c>
      <c r="M391" s="30">
        <v>21855</v>
      </c>
      <c r="N391" s="2">
        <v>89.19</v>
      </c>
    </row>
    <row r="392" spans="5:14" x14ac:dyDescent="0.25">
      <c r="E392" s="31" t="s">
        <v>44</v>
      </c>
      <c r="F392" s="2">
        <v>128.04000000000002</v>
      </c>
      <c r="M392" s="31" t="s">
        <v>32</v>
      </c>
      <c r="N392" s="2">
        <v>89.19</v>
      </c>
    </row>
    <row r="393" spans="5:14" x14ac:dyDescent="0.25">
      <c r="E393" s="30">
        <v>22046</v>
      </c>
      <c r="F393" s="2">
        <v>109.76</v>
      </c>
      <c r="M393" s="30">
        <v>21863</v>
      </c>
      <c r="N393" s="2">
        <v>22.86</v>
      </c>
    </row>
    <row r="394" spans="5:14" x14ac:dyDescent="0.25">
      <c r="E394" s="31" t="s">
        <v>109</v>
      </c>
      <c r="F394" s="2">
        <v>109.76</v>
      </c>
      <c r="M394" s="31" t="s">
        <v>39</v>
      </c>
      <c r="N394" s="2">
        <v>22.86</v>
      </c>
    </row>
    <row r="395" spans="5:14" x14ac:dyDescent="0.25">
      <c r="E395" s="30">
        <v>22056</v>
      </c>
      <c r="F395" s="2">
        <v>134.16</v>
      </c>
      <c r="M395" s="30">
        <v>21865</v>
      </c>
      <c r="N395" s="2">
        <v>803.72</v>
      </c>
    </row>
    <row r="396" spans="5:14" x14ac:dyDescent="0.25">
      <c r="E396" s="31" t="s">
        <v>43</v>
      </c>
      <c r="F396" s="2">
        <v>134.16</v>
      </c>
      <c r="M396" s="31" t="s">
        <v>25</v>
      </c>
      <c r="N396" s="2">
        <v>803.72</v>
      </c>
    </row>
    <row r="397" spans="5:14" x14ac:dyDescent="0.25">
      <c r="E397" s="30">
        <v>22058</v>
      </c>
      <c r="F397" s="2">
        <v>104.28</v>
      </c>
      <c r="M397" s="30">
        <v>21869</v>
      </c>
      <c r="N397" s="2">
        <v>55.024000000000001</v>
      </c>
    </row>
    <row r="398" spans="5:14" x14ac:dyDescent="0.25">
      <c r="E398" s="31" t="s">
        <v>31</v>
      </c>
      <c r="F398" s="2">
        <v>104.28</v>
      </c>
      <c r="M398" s="31" t="s">
        <v>76</v>
      </c>
      <c r="N398" s="2">
        <v>55.024000000000001</v>
      </c>
    </row>
    <row r="399" spans="5:14" x14ac:dyDescent="0.25">
      <c r="E399" s="30">
        <v>22059</v>
      </c>
      <c r="F399" s="2">
        <v>100.62</v>
      </c>
      <c r="M399" s="30">
        <v>21871</v>
      </c>
      <c r="N399" s="2">
        <v>142.68</v>
      </c>
    </row>
    <row r="400" spans="5:14" x14ac:dyDescent="0.25">
      <c r="E400" s="31" t="s">
        <v>37</v>
      </c>
      <c r="F400" s="2">
        <v>100.62</v>
      </c>
      <c r="M400" s="31" t="s">
        <v>91</v>
      </c>
      <c r="N400" s="2">
        <v>142.68</v>
      </c>
    </row>
    <row r="401" spans="5:14" x14ac:dyDescent="0.25">
      <c r="E401" s="30">
        <v>22061</v>
      </c>
      <c r="F401" s="2">
        <v>100.62</v>
      </c>
      <c r="M401" s="30">
        <v>21874</v>
      </c>
      <c r="N401" s="2">
        <v>57.92</v>
      </c>
    </row>
    <row r="402" spans="5:14" x14ac:dyDescent="0.25">
      <c r="E402" s="31" t="s">
        <v>32</v>
      </c>
      <c r="F402" s="2">
        <v>100.62</v>
      </c>
      <c r="M402" s="31" t="s">
        <v>86</v>
      </c>
      <c r="N402" s="2">
        <v>57.92</v>
      </c>
    </row>
    <row r="403" spans="5:14" x14ac:dyDescent="0.25">
      <c r="E403" s="30">
        <v>22065</v>
      </c>
      <c r="F403" s="2">
        <v>15.538</v>
      </c>
      <c r="M403" s="30">
        <v>21876</v>
      </c>
      <c r="N403" s="2">
        <v>56.576000000000001</v>
      </c>
    </row>
    <row r="404" spans="5:14" x14ac:dyDescent="0.25">
      <c r="E404" s="31" t="s">
        <v>68</v>
      </c>
      <c r="F404" s="2">
        <v>15.538</v>
      </c>
      <c r="M404" s="31" t="s">
        <v>35</v>
      </c>
      <c r="N404" s="2">
        <v>56.576000000000001</v>
      </c>
    </row>
    <row r="405" spans="5:14" x14ac:dyDescent="0.25">
      <c r="E405" s="30">
        <v>22078</v>
      </c>
      <c r="F405" s="2">
        <v>32.01</v>
      </c>
      <c r="M405" s="30">
        <v>21877</v>
      </c>
      <c r="N405" s="2">
        <v>66.892499999999998</v>
      </c>
    </row>
    <row r="406" spans="5:14" x14ac:dyDescent="0.25">
      <c r="E406" s="31" t="s">
        <v>44</v>
      </c>
      <c r="F406" s="2">
        <v>32.01</v>
      </c>
      <c r="M406" s="31" t="s">
        <v>32</v>
      </c>
      <c r="N406" s="2">
        <v>66.892499999999998</v>
      </c>
    </row>
    <row r="407" spans="5:14" x14ac:dyDescent="0.25">
      <c r="E407" s="30">
        <v>22083</v>
      </c>
      <c r="F407" s="2">
        <v>48.03</v>
      </c>
      <c r="M407" s="30">
        <v>21879</v>
      </c>
      <c r="N407" s="2">
        <v>48.03</v>
      </c>
    </row>
    <row r="408" spans="5:14" x14ac:dyDescent="0.25">
      <c r="E408" s="31" t="s">
        <v>37</v>
      </c>
      <c r="F408" s="2">
        <v>48.03</v>
      </c>
      <c r="M408" s="31" t="s">
        <v>80</v>
      </c>
      <c r="N408" s="2">
        <v>48.03</v>
      </c>
    </row>
    <row r="409" spans="5:14" x14ac:dyDescent="0.25">
      <c r="E409" s="30">
        <v>22084</v>
      </c>
      <c r="F409" s="2">
        <v>45.488500000000002</v>
      </c>
      <c r="M409" s="30">
        <v>21882</v>
      </c>
      <c r="N409" s="2">
        <v>57.63600000000001</v>
      </c>
    </row>
    <row r="410" spans="5:14" x14ac:dyDescent="0.25">
      <c r="E410" s="31" t="s">
        <v>68</v>
      </c>
      <c r="F410" s="2">
        <v>45.488500000000002</v>
      </c>
      <c r="M410" s="31" t="s">
        <v>79</v>
      </c>
      <c r="N410" s="2">
        <v>57.63600000000001</v>
      </c>
    </row>
    <row r="411" spans="5:14" x14ac:dyDescent="0.25">
      <c r="E411" s="30">
        <v>22089</v>
      </c>
      <c r="F411" s="2">
        <v>42.68</v>
      </c>
      <c r="M411" s="30">
        <v>21883</v>
      </c>
      <c r="N411" s="2">
        <v>66.892499999999998</v>
      </c>
    </row>
    <row r="412" spans="5:14" x14ac:dyDescent="0.25">
      <c r="E412" s="31" t="s">
        <v>73</v>
      </c>
      <c r="F412" s="2">
        <v>42.68</v>
      </c>
      <c r="M412" s="31" t="s">
        <v>69</v>
      </c>
      <c r="N412" s="2">
        <v>66.892499999999998</v>
      </c>
    </row>
    <row r="413" spans="5:14" x14ac:dyDescent="0.25">
      <c r="E413" s="30">
        <v>22090</v>
      </c>
      <c r="F413" s="2">
        <v>132.08799999999999</v>
      </c>
      <c r="M413" s="30">
        <v>21887</v>
      </c>
      <c r="N413" s="2">
        <v>803.72</v>
      </c>
    </row>
    <row r="414" spans="5:14" x14ac:dyDescent="0.25">
      <c r="E414" s="31" t="s">
        <v>32</v>
      </c>
      <c r="F414" s="2">
        <v>132.08799999999999</v>
      </c>
      <c r="M414" s="31" t="s">
        <v>63</v>
      </c>
      <c r="N414" s="2">
        <v>803.72</v>
      </c>
    </row>
    <row r="415" spans="5:14" x14ac:dyDescent="0.25">
      <c r="E415" s="30">
        <v>22095</v>
      </c>
      <c r="F415" s="2">
        <v>70.12</v>
      </c>
      <c r="M415" s="30">
        <v>21888</v>
      </c>
      <c r="N415" s="2">
        <v>55.44</v>
      </c>
    </row>
    <row r="416" spans="5:14" x14ac:dyDescent="0.25">
      <c r="E416" s="31" t="s">
        <v>50</v>
      </c>
      <c r="F416" s="2">
        <v>70.12</v>
      </c>
      <c r="M416" s="31" t="s">
        <v>26</v>
      </c>
      <c r="N416" s="2">
        <v>55.44</v>
      </c>
    </row>
    <row r="417" spans="5:14" x14ac:dyDescent="0.25">
      <c r="E417" s="30">
        <v>22104</v>
      </c>
      <c r="F417" s="2">
        <v>82.320000000000007</v>
      </c>
      <c r="M417" s="30">
        <v>21889</v>
      </c>
      <c r="N417" s="2">
        <v>80.489999999999995</v>
      </c>
    </row>
    <row r="418" spans="5:14" x14ac:dyDescent="0.25">
      <c r="E418" s="31" t="s">
        <v>25</v>
      </c>
      <c r="F418" s="2">
        <v>82.320000000000007</v>
      </c>
      <c r="M418" s="31" t="s">
        <v>93</v>
      </c>
      <c r="N418" s="2">
        <v>80.489999999999995</v>
      </c>
    </row>
    <row r="419" spans="5:14" x14ac:dyDescent="0.25">
      <c r="E419" s="30">
        <v>22107</v>
      </c>
      <c r="F419" s="2">
        <v>12.339000000000002</v>
      </c>
      <c r="M419" s="30">
        <v>21893</v>
      </c>
      <c r="N419" s="2">
        <v>80.489999999999995</v>
      </c>
    </row>
    <row r="420" spans="5:14" x14ac:dyDescent="0.25">
      <c r="E420" s="31" t="s">
        <v>39</v>
      </c>
      <c r="F420" s="2">
        <v>12.339000000000002</v>
      </c>
      <c r="M420" s="31" t="s">
        <v>90</v>
      </c>
      <c r="N420" s="2">
        <v>80.489999999999995</v>
      </c>
    </row>
    <row r="421" spans="5:14" x14ac:dyDescent="0.25">
      <c r="E421" s="30">
        <v>22111</v>
      </c>
      <c r="F421" s="2">
        <v>134.16</v>
      </c>
      <c r="M421" s="30">
        <v>21895</v>
      </c>
      <c r="N421" s="2">
        <v>46.336000000000006</v>
      </c>
    </row>
    <row r="422" spans="5:14" x14ac:dyDescent="0.25">
      <c r="E422" s="31" t="s">
        <v>28</v>
      </c>
      <c r="F422" s="2">
        <v>134.16</v>
      </c>
      <c r="M422" s="31" t="s">
        <v>52</v>
      </c>
      <c r="N422" s="2">
        <v>46.336000000000006</v>
      </c>
    </row>
    <row r="423" spans="5:14" x14ac:dyDescent="0.25">
      <c r="E423" s="30">
        <v>22112</v>
      </c>
      <c r="F423" s="2">
        <v>65.239999999999995</v>
      </c>
      <c r="M423" s="30">
        <v>21896</v>
      </c>
      <c r="N423" s="2">
        <v>0</v>
      </c>
    </row>
    <row r="424" spans="5:14" x14ac:dyDescent="0.25">
      <c r="E424" s="31" t="s">
        <v>68</v>
      </c>
      <c r="F424" s="2">
        <v>65.239999999999995</v>
      </c>
      <c r="M424" s="31" t="s">
        <v>26</v>
      </c>
      <c r="N424" s="2">
        <v>0</v>
      </c>
    </row>
    <row r="425" spans="5:14" x14ac:dyDescent="0.25">
      <c r="E425" s="30">
        <v>22113</v>
      </c>
      <c r="F425" s="2">
        <v>18.28</v>
      </c>
      <c r="M425" s="30">
        <v>21898</v>
      </c>
      <c r="N425" s="2">
        <v>572.65049999999997</v>
      </c>
    </row>
    <row r="426" spans="5:14" x14ac:dyDescent="0.25">
      <c r="E426" s="31" t="s">
        <v>68</v>
      </c>
      <c r="F426" s="2">
        <v>18.28</v>
      </c>
      <c r="M426" s="31" t="s">
        <v>102</v>
      </c>
      <c r="N426" s="2">
        <v>572.65049999999997</v>
      </c>
    </row>
    <row r="427" spans="5:14" x14ac:dyDescent="0.25">
      <c r="E427" s="30">
        <v>22115</v>
      </c>
      <c r="F427" s="2">
        <v>74.088000000000008</v>
      </c>
      <c r="M427" s="30">
        <v>21899</v>
      </c>
      <c r="N427" s="2">
        <v>602.79</v>
      </c>
    </row>
    <row r="428" spans="5:14" x14ac:dyDescent="0.25">
      <c r="E428" s="31" t="s">
        <v>29</v>
      </c>
      <c r="F428" s="2">
        <v>74.088000000000008</v>
      </c>
      <c r="M428" s="31" t="s">
        <v>67</v>
      </c>
      <c r="N428" s="2">
        <v>602.79</v>
      </c>
    </row>
    <row r="429" spans="5:14" x14ac:dyDescent="0.25">
      <c r="E429" s="30">
        <v>22117</v>
      </c>
      <c r="F429" s="2">
        <v>54.569999999999993</v>
      </c>
      <c r="M429" s="30">
        <v>21901</v>
      </c>
      <c r="N429" s="2">
        <v>80.489999999999995</v>
      </c>
    </row>
    <row r="430" spans="5:14" x14ac:dyDescent="0.25">
      <c r="E430" s="31" t="s">
        <v>27</v>
      </c>
      <c r="F430" s="2">
        <v>54.569999999999993</v>
      </c>
      <c r="M430" s="31" t="s">
        <v>101</v>
      </c>
      <c r="N430" s="2">
        <v>80.489999999999995</v>
      </c>
    </row>
    <row r="431" spans="5:14" x14ac:dyDescent="0.25">
      <c r="E431" s="30">
        <v>22118</v>
      </c>
      <c r="F431" s="2">
        <v>18.28</v>
      </c>
      <c r="M431" s="30">
        <v>21905</v>
      </c>
      <c r="N431" s="2">
        <v>102.98699999999999</v>
      </c>
    </row>
    <row r="432" spans="5:14" x14ac:dyDescent="0.25">
      <c r="E432" s="31" t="s">
        <v>80</v>
      </c>
      <c r="F432" s="2">
        <v>18.28</v>
      </c>
      <c r="M432" s="31" t="s">
        <v>51</v>
      </c>
      <c r="N432" s="2">
        <v>102.98699999999999</v>
      </c>
    </row>
    <row r="433" spans="5:14" x14ac:dyDescent="0.25">
      <c r="E433" s="30">
        <v>22121</v>
      </c>
      <c r="F433" s="2">
        <v>104.28</v>
      </c>
      <c r="M433" s="30">
        <v>21908</v>
      </c>
      <c r="N433" s="2">
        <v>59.76</v>
      </c>
    </row>
    <row r="434" spans="5:14" x14ac:dyDescent="0.25">
      <c r="E434" s="31" t="s">
        <v>90</v>
      </c>
      <c r="F434" s="2">
        <v>104.28</v>
      </c>
      <c r="M434" s="31" t="s">
        <v>38</v>
      </c>
      <c r="N434" s="2">
        <v>59.76</v>
      </c>
    </row>
    <row r="435" spans="5:14" x14ac:dyDescent="0.25">
      <c r="E435" s="30">
        <v>22123</v>
      </c>
      <c r="F435" s="2">
        <v>100.62</v>
      </c>
      <c r="M435" s="30">
        <v>21910</v>
      </c>
      <c r="N435" s="2">
        <v>1050.68</v>
      </c>
    </row>
    <row r="436" spans="5:14" x14ac:dyDescent="0.25">
      <c r="E436" s="31" t="s">
        <v>28</v>
      </c>
      <c r="F436" s="2">
        <v>100.62</v>
      </c>
      <c r="M436" s="31" t="s">
        <v>96</v>
      </c>
      <c r="N436" s="2">
        <v>1050.68</v>
      </c>
    </row>
    <row r="437" spans="5:14" x14ac:dyDescent="0.25">
      <c r="E437" s="30">
        <v>22129</v>
      </c>
      <c r="F437" s="2">
        <v>36.697499999999991</v>
      </c>
      <c r="M437" s="30">
        <v>21911</v>
      </c>
      <c r="N437" s="2">
        <v>57.92</v>
      </c>
    </row>
    <row r="438" spans="5:14" x14ac:dyDescent="0.25">
      <c r="E438" s="31" t="s">
        <v>81</v>
      </c>
      <c r="F438" s="2">
        <v>36.697499999999991</v>
      </c>
      <c r="M438" s="31" t="s">
        <v>65</v>
      </c>
      <c r="N438" s="2">
        <v>57.92</v>
      </c>
    </row>
    <row r="439" spans="5:14" x14ac:dyDescent="0.25">
      <c r="E439" s="30">
        <v>22141</v>
      </c>
      <c r="F439" s="2">
        <v>13.71</v>
      </c>
      <c r="M439" s="30">
        <v>21912</v>
      </c>
      <c r="N439" s="2">
        <v>76.239999999999995</v>
      </c>
    </row>
    <row r="440" spans="5:14" x14ac:dyDescent="0.25">
      <c r="E440" s="31" t="s">
        <v>52</v>
      </c>
      <c r="F440" s="2">
        <v>13.71</v>
      </c>
      <c r="M440" s="31" t="s">
        <v>56</v>
      </c>
      <c r="N440" s="2">
        <v>76.239999999999995</v>
      </c>
    </row>
    <row r="441" spans="5:14" x14ac:dyDescent="0.25">
      <c r="E441" s="30">
        <v>22147</v>
      </c>
      <c r="F441" s="2">
        <v>12.689999999999998</v>
      </c>
      <c r="M441" s="30">
        <v>21913</v>
      </c>
      <c r="N441" s="2">
        <v>803.72</v>
      </c>
    </row>
    <row r="442" spans="5:14" x14ac:dyDescent="0.25">
      <c r="E442" s="31" t="s">
        <v>51</v>
      </c>
      <c r="F442" s="2">
        <v>12.689999999999998</v>
      </c>
      <c r="M442" s="31" t="s">
        <v>88</v>
      </c>
      <c r="N442" s="2">
        <v>803.72</v>
      </c>
    </row>
    <row r="443" spans="5:14" x14ac:dyDescent="0.25">
      <c r="E443" s="30">
        <v>22150</v>
      </c>
      <c r="F443" s="2">
        <v>118.18399999999998</v>
      </c>
      <c r="M443" s="30">
        <v>21918</v>
      </c>
      <c r="N443" s="2">
        <v>44.82</v>
      </c>
    </row>
    <row r="444" spans="5:14" x14ac:dyDescent="0.25">
      <c r="E444" s="31" t="s">
        <v>85</v>
      </c>
      <c r="F444" s="2">
        <v>118.18399999999998</v>
      </c>
      <c r="M444" s="31" t="s">
        <v>32</v>
      </c>
      <c r="N444" s="2">
        <v>44.82</v>
      </c>
    </row>
    <row r="445" spans="5:14" x14ac:dyDescent="0.25">
      <c r="E445" s="30">
        <v>22153</v>
      </c>
      <c r="F445" s="2">
        <v>17.366</v>
      </c>
      <c r="M445" s="30">
        <v>21920</v>
      </c>
      <c r="N445" s="2">
        <v>107.01</v>
      </c>
    </row>
    <row r="446" spans="5:14" x14ac:dyDescent="0.25">
      <c r="E446" s="31" t="s">
        <v>51</v>
      </c>
      <c r="F446" s="2">
        <v>17.366</v>
      </c>
      <c r="M446" s="31" t="s">
        <v>90</v>
      </c>
      <c r="N446" s="2">
        <v>107.01</v>
      </c>
    </row>
    <row r="447" spans="5:14" x14ac:dyDescent="0.25">
      <c r="E447" s="30">
        <v>22159</v>
      </c>
      <c r="F447" s="2">
        <v>45.72</v>
      </c>
      <c r="M447" s="30">
        <v>21924</v>
      </c>
      <c r="N447" s="2">
        <v>64.040000000000006</v>
      </c>
    </row>
    <row r="448" spans="5:14" x14ac:dyDescent="0.25">
      <c r="E448" s="31" t="s">
        <v>36</v>
      </c>
      <c r="F448" s="2">
        <v>45.72</v>
      </c>
      <c r="M448" s="31" t="s">
        <v>46</v>
      </c>
      <c r="N448" s="2">
        <v>64.040000000000006</v>
      </c>
    </row>
    <row r="449" spans="5:14" x14ac:dyDescent="0.25">
      <c r="E449" s="30">
        <v>22170</v>
      </c>
      <c r="F449" s="2">
        <v>67.08</v>
      </c>
      <c r="M449" s="30">
        <v>21928</v>
      </c>
      <c r="N449" s="2">
        <v>73.17</v>
      </c>
    </row>
    <row r="450" spans="5:14" x14ac:dyDescent="0.25">
      <c r="E450" s="31" t="s">
        <v>91</v>
      </c>
      <c r="F450" s="2">
        <v>67.08</v>
      </c>
      <c r="M450" s="31" t="s">
        <v>27</v>
      </c>
      <c r="N450" s="2">
        <v>73.17</v>
      </c>
    </row>
    <row r="451" spans="5:14" x14ac:dyDescent="0.25">
      <c r="E451" s="30">
        <v>22171</v>
      </c>
      <c r="F451" s="2">
        <v>69.52</v>
      </c>
      <c r="M451" s="30">
        <v>21933</v>
      </c>
      <c r="N451" s="2">
        <v>111.79599999999999</v>
      </c>
    </row>
    <row r="452" spans="5:14" x14ac:dyDescent="0.25">
      <c r="E452" s="31" t="s">
        <v>32</v>
      </c>
      <c r="F452" s="2">
        <v>69.52</v>
      </c>
      <c r="M452" s="31" t="s">
        <v>52</v>
      </c>
      <c r="N452" s="2">
        <v>111.79599999999999</v>
      </c>
    </row>
    <row r="453" spans="5:14" x14ac:dyDescent="0.25">
      <c r="E453" s="30">
        <v>22180</v>
      </c>
      <c r="F453" s="2">
        <v>12.339000000000002</v>
      </c>
      <c r="M453" s="30">
        <v>21934</v>
      </c>
      <c r="N453" s="2">
        <v>176.84</v>
      </c>
    </row>
    <row r="454" spans="5:14" x14ac:dyDescent="0.25">
      <c r="E454" s="31" t="s">
        <v>53</v>
      </c>
      <c r="F454" s="2">
        <v>12.339000000000002</v>
      </c>
      <c r="M454" s="31" t="s">
        <v>36</v>
      </c>
      <c r="N454" s="2">
        <v>176.84</v>
      </c>
    </row>
    <row r="455" spans="5:14" x14ac:dyDescent="0.25">
      <c r="E455" s="30">
        <v>22183</v>
      </c>
      <c r="F455" s="2">
        <v>41.704999999999998</v>
      </c>
      <c r="M455" s="30">
        <v>21935</v>
      </c>
      <c r="N455" s="2">
        <v>190.24</v>
      </c>
    </row>
    <row r="456" spans="5:14" x14ac:dyDescent="0.25">
      <c r="E456" s="31" t="s">
        <v>29</v>
      </c>
      <c r="F456" s="2">
        <v>41.704999999999998</v>
      </c>
      <c r="M456" s="31" t="s">
        <v>99</v>
      </c>
      <c r="N456" s="2">
        <v>190.24</v>
      </c>
    </row>
    <row r="457" spans="5:14" x14ac:dyDescent="0.25">
      <c r="E457" s="30">
        <v>22184</v>
      </c>
      <c r="F457" s="2">
        <v>37.728000000000002</v>
      </c>
      <c r="M457" s="30">
        <v>21938</v>
      </c>
      <c r="N457" s="2">
        <v>43.44</v>
      </c>
    </row>
    <row r="458" spans="5:14" x14ac:dyDescent="0.25">
      <c r="E458" s="31" t="s">
        <v>44</v>
      </c>
      <c r="F458" s="2">
        <v>37.728000000000002</v>
      </c>
      <c r="M458" s="31" t="s">
        <v>82</v>
      </c>
      <c r="N458" s="2">
        <v>43.44</v>
      </c>
    </row>
    <row r="459" spans="5:14" x14ac:dyDescent="0.25">
      <c r="E459" s="30">
        <v>22185</v>
      </c>
      <c r="F459" s="2">
        <v>32.020000000000003</v>
      </c>
      <c r="M459" s="30">
        <v>21940</v>
      </c>
      <c r="N459" s="2">
        <v>134.16</v>
      </c>
    </row>
    <row r="460" spans="5:14" x14ac:dyDescent="0.25">
      <c r="E460" s="31" t="s">
        <v>77</v>
      </c>
      <c r="F460" s="2">
        <v>32.020000000000003</v>
      </c>
      <c r="M460" s="31" t="s">
        <v>111</v>
      </c>
      <c r="N460" s="2">
        <v>134.16</v>
      </c>
    </row>
    <row r="461" spans="5:14" x14ac:dyDescent="0.25">
      <c r="E461" s="30">
        <v>22186</v>
      </c>
      <c r="F461" s="2">
        <v>83.25</v>
      </c>
      <c r="M461" s="30">
        <v>21943</v>
      </c>
      <c r="N461" s="2">
        <v>254.73000000000002</v>
      </c>
    </row>
    <row r="462" spans="5:14" x14ac:dyDescent="0.25">
      <c r="E462" s="31" t="s">
        <v>68</v>
      </c>
      <c r="F462" s="2">
        <v>83.25</v>
      </c>
      <c r="M462" s="31" t="s">
        <v>42</v>
      </c>
      <c r="N462" s="2">
        <v>254.73000000000002</v>
      </c>
    </row>
    <row r="463" spans="5:14" x14ac:dyDescent="0.25">
      <c r="E463" s="30">
        <v>22191</v>
      </c>
      <c r="F463" s="2">
        <v>91.47</v>
      </c>
      <c r="M463" s="30">
        <v>21944</v>
      </c>
      <c r="N463" s="2">
        <v>48.03</v>
      </c>
    </row>
    <row r="464" spans="5:14" x14ac:dyDescent="0.25">
      <c r="E464" s="31" t="s">
        <v>3636</v>
      </c>
      <c r="F464" s="2">
        <v>91.47</v>
      </c>
      <c r="M464" s="31" t="s">
        <v>49</v>
      </c>
      <c r="N464" s="2">
        <v>48.03</v>
      </c>
    </row>
    <row r="465" spans="5:14" x14ac:dyDescent="0.25">
      <c r="E465" s="30">
        <v>22193</v>
      </c>
      <c r="F465" s="2">
        <v>43.904000000000003</v>
      </c>
      <c r="M465" s="30">
        <v>21947</v>
      </c>
      <c r="N465" s="2">
        <v>763.53399999999999</v>
      </c>
    </row>
    <row r="466" spans="5:14" x14ac:dyDescent="0.25">
      <c r="E466" s="31" t="s">
        <v>31</v>
      </c>
      <c r="F466" s="2">
        <v>43.904000000000003</v>
      </c>
      <c r="M466" s="31" t="s">
        <v>44</v>
      </c>
      <c r="N466" s="2">
        <v>763.53399999999999</v>
      </c>
    </row>
    <row r="467" spans="5:14" x14ac:dyDescent="0.25">
      <c r="E467" s="30">
        <v>22196</v>
      </c>
      <c r="F467" s="2">
        <v>9.14</v>
      </c>
      <c r="M467" s="30">
        <v>21948</v>
      </c>
      <c r="N467" s="2">
        <v>32.58</v>
      </c>
    </row>
    <row r="468" spans="5:14" x14ac:dyDescent="0.25">
      <c r="E468" s="31" t="s">
        <v>25</v>
      </c>
      <c r="F468" s="2">
        <v>9.14</v>
      </c>
      <c r="M468" s="31" t="s">
        <v>48</v>
      </c>
      <c r="N468" s="2">
        <v>32.58</v>
      </c>
    </row>
    <row r="469" spans="5:14" x14ac:dyDescent="0.25">
      <c r="E469" s="30">
        <v>22199</v>
      </c>
      <c r="F469" s="2">
        <v>82.320000000000007</v>
      </c>
      <c r="M469" s="30">
        <v>21951</v>
      </c>
      <c r="N469" s="2">
        <v>64.040000000000006</v>
      </c>
    </row>
    <row r="470" spans="5:14" x14ac:dyDescent="0.25">
      <c r="E470" s="31" t="s">
        <v>100</v>
      </c>
      <c r="F470" s="2">
        <v>82.320000000000007</v>
      </c>
      <c r="M470" s="31" t="s">
        <v>79</v>
      </c>
      <c r="N470" s="2">
        <v>64.040000000000006</v>
      </c>
    </row>
    <row r="471" spans="5:14" x14ac:dyDescent="0.25">
      <c r="E471" s="30">
        <v>22206</v>
      </c>
      <c r="F471" s="2">
        <v>6.8550000000000004</v>
      </c>
      <c r="M471" s="30">
        <v>21953</v>
      </c>
      <c r="N471" s="2">
        <v>185.40199999999999</v>
      </c>
    </row>
    <row r="472" spans="5:14" x14ac:dyDescent="0.25">
      <c r="E472" s="31" t="s">
        <v>85</v>
      </c>
      <c r="F472" s="2">
        <v>6.8550000000000004</v>
      </c>
      <c r="M472" s="31" t="s">
        <v>71</v>
      </c>
      <c r="N472" s="2">
        <v>185.40199999999999</v>
      </c>
    </row>
    <row r="473" spans="5:14" x14ac:dyDescent="0.25">
      <c r="E473" s="30">
        <v>22208</v>
      </c>
      <c r="F473" s="2">
        <v>83.25</v>
      </c>
      <c r="M473" s="30">
        <v>21955</v>
      </c>
      <c r="N473" s="2">
        <v>22.86</v>
      </c>
    </row>
    <row r="474" spans="5:14" x14ac:dyDescent="0.25">
      <c r="E474" s="31" t="s">
        <v>58</v>
      </c>
      <c r="F474" s="2">
        <v>83.25</v>
      </c>
      <c r="M474" s="31" t="s">
        <v>106</v>
      </c>
      <c r="N474" s="2">
        <v>22.86</v>
      </c>
    </row>
    <row r="475" spans="5:14" x14ac:dyDescent="0.25">
      <c r="E475" s="30">
        <v>22211</v>
      </c>
      <c r="F475" s="2">
        <v>65.849999999999994</v>
      </c>
      <c r="M475" s="30">
        <v>21959</v>
      </c>
      <c r="N475" s="2">
        <v>142.68</v>
      </c>
    </row>
    <row r="476" spans="5:14" x14ac:dyDescent="0.25">
      <c r="E476" s="31" t="s">
        <v>77</v>
      </c>
      <c r="F476" s="2">
        <v>65.849999999999994</v>
      </c>
      <c r="M476" s="31" t="s">
        <v>52</v>
      </c>
      <c r="N476" s="2">
        <v>142.68</v>
      </c>
    </row>
    <row r="477" spans="5:14" x14ac:dyDescent="0.25">
      <c r="E477" s="30">
        <v>22212</v>
      </c>
      <c r="F477" s="2">
        <v>10.98</v>
      </c>
      <c r="M477" s="30">
        <v>21960</v>
      </c>
      <c r="N477" s="2">
        <v>175.959</v>
      </c>
    </row>
    <row r="478" spans="5:14" x14ac:dyDescent="0.25">
      <c r="E478" s="31" t="s">
        <v>40</v>
      </c>
      <c r="F478" s="2">
        <v>10.98</v>
      </c>
      <c r="M478" s="31" t="s">
        <v>44</v>
      </c>
      <c r="N478" s="2">
        <v>175.959</v>
      </c>
    </row>
    <row r="479" spans="5:14" x14ac:dyDescent="0.25">
      <c r="E479" s="30">
        <v>22213</v>
      </c>
      <c r="F479" s="2">
        <v>16.004999999999999</v>
      </c>
      <c r="M479" s="30">
        <v>21966</v>
      </c>
      <c r="N479" s="2">
        <v>21.716999999999999</v>
      </c>
    </row>
    <row r="480" spans="5:14" x14ac:dyDescent="0.25">
      <c r="E480" s="31" t="s">
        <v>60</v>
      </c>
      <c r="F480" s="2">
        <v>16.004999999999999</v>
      </c>
      <c r="M480" s="31" t="s">
        <v>105</v>
      </c>
      <c r="N480" s="2">
        <v>21.716999999999999</v>
      </c>
    </row>
    <row r="481" spans="5:14" x14ac:dyDescent="0.25">
      <c r="E481" s="30">
        <v>22215</v>
      </c>
      <c r="F481" s="2">
        <v>11.653500000000001</v>
      </c>
      <c r="M481" s="30">
        <v>21967</v>
      </c>
      <c r="N481" s="2">
        <v>43.44</v>
      </c>
    </row>
    <row r="482" spans="5:14" x14ac:dyDescent="0.25">
      <c r="E482" s="31" t="s">
        <v>68</v>
      </c>
      <c r="F482" s="2">
        <v>11.653500000000001</v>
      </c>
      <c r="M482" s="31" t="s">
        <v>27</v>
      </c>
      <c r="N482" s="2">
        <v>43.44</v>
      </c>
    </row>
    <row r="483" spans="5:14" x14ac:dyDescent="0.25">
      <c r="E483" s="30">
        <v>22222</v>
      </c>
      <c r="F483" s="2">
        <v>21.34</v>
      </c>
      <c r="M483" s="30">
        <v>21970</v>
      </c>
      <c r="N483" s="2">
        <v>43.44</v>
      </c>
    </row>
    <row r="484" spans="5:14" x14ac:dyDescent="0.25">
      <c r="E484" s="31" t="s">
        <v>44</v>
      </c>
      <c r="F484" s="2">
        <v>21.34</v>
      </c>
      <c r="M484" s="31" t="s">
        <v>59</v>
      </c>
      <c r="N484" s="2">
        <v>43.44</v>
      </c>
    </row>
    <row r="485" spans="5:14" x14ac:dyDescent="0.25">
      <c r="E485" s="30">
        <v>22226</v>
      </c>
      <c r="F485" s="2">
        <v>12.339000000000002</v>
      </c>
      <c r="M485" s="30">
        <v>21971</v>
      </c>
      <c r="N485" s="2">
        <v>650.81999999999994</v>
      </c>
    </row>
    <row r="486" spans="5:14" x14ac:dyDescent="0.25">
      <c r="E486" s="31" t="s">
        <v>93</v>
      </c>
      <c r="F486" s="2">
        <v>12.339000000000002</v>
      </c>
      <c r="M486" s="31" t="s">
        <v>36</v>
      </c>
      <c r="N486" s="2">
        <v>650.81999999999994</v>
      </c>
    </row>
    <row r="487" spans="5:14" x14ac:dyDescent="0.25">
      <c r="E487" s="30">
        <v>22227</v>
      </c>
      <c r="F487" s="2">
        <v>16.919999999999998</v>
      </c>
      <c r="M487" s="30">
        <v>21972</v>
      </c>
      <c r="N487" s="2">
        <v>118.92</v>
      </c>
    </row>
    <row r="488" spans="5:14" x14ac:dyDescent="0.25">
      <c r="E488" s="31" t="s">
        <v>48</v>
      </c>
      <c r="F488" s="2">
        <v>16.919999999999998</v>
      </c>
      <c r="M488" s="31" t="s">
        <v>3636</v>
      </c>
      <c r="N488" s="2">
        <v>118.92</v>
      </c>
    </row>
    <row r="489" spans="5:14" x14ac:dyDescent="0.25">
      <c r="E489" s="30">
        <v>22228</v>
      </c>
      <c r="F489" s="2">
        <v>24.015000000000001</v>
      </c>
      <c r="M489" s="30">
        <v>21993</v>
      </c>
      <c r="N489" s="2">
        <v>118.92</v>
      </c>
    </row>
    <row r="490" spans="5:14" x14ac:dyDescent="0.25">
      <c r="E490" s="31" t="s">
        <v>58</v>
      </c>
      <c r="F490" s="2">
        <v>24.015000000000001</v>
      </c>
      <c r="M490" s="31" t="s">
        <v>59</v>
      </c>
      <c r="N490" s="2">
        <v>118.92</v>
      </c>
    </row>
    <row r="491" spans="5:14" x14ac:dyDescent="0.25">
      <c r="E491" s="30">
        <v>22229</v>
      </c>
      <c r="F491" s="2">
        <v>21.34</v>
      </c>
      <c r="M491" s="30">
        <v>21994</v>
      </c>
      <c r="N491" s="2">
        <v>36.022500000000001</v>
      </c>
    </row>
    <row r="492" spans="5:14" x14ac:dyDescent="0.25">
      <c r="E492" s="31" t="s">
        <v>94</v>
      </c>
      <c r="F492" s="2">
        <v>21.34</v>
      </c>
      <c r="M492" s="31" t="s">
        <v>57</v>
      </c>
      <c r="N492" s="2">
        <v>36.022500000000001</v>
      </c>
    </row>
    <row r="493" spans="5:14" x14ac:dyDescent="0.25">
      <c r="E493" s="30">
        <v>22231</v>
      </c>
      <c r="F493" s="2">
        <v>16.225999999999999</v>
      </c>
      <c r="M493" s="30">
        <v>21995</v>
      </c>
      <c r="N493" s="2">
        <v>37.732500000000002</v>
      </c>
    </row>
    <row r="494" spans="5:14" x14ac:dyDescent="0.25">
      <c r="E494" s="31" t="s">
        <v>89</v>
      </c>
      <c r="F494" s="2">
        <v>16.225999999999999</v>
      </c>
      <c r="M494" s="31" t="s">
        <v>85</v>
      </c>
      <c r="N494" s="2">
        <v>37.732500000000002</v>
      </c>
    </row>
    <row r="495" spans="5:14" x14ac:dyDescent="0.25">
      <c r="E495" s="30">
        <v>22235</v>
      </c>
      <c r="F495" s="2">
        <v>40.244999999999997</v>
      </c>
      <c r="M495" s="30">
        <v>21997</v>
      </c>
      <c r="N495" s="2">
        <v>118.92</v>
      </c>
    </row>
    <row r="496" spans="5:14" x14ac:dyDescent="0.25">
      <c r="E496" s="31" t="s">
        <v>57</v>
      </c>
      <c r="F496" s="2">
        <v>40.244999999999997</v>
      </c>
      <c r="M496" s="31" t="s">
        <v>46</v>
      </c>
      <c r="N496" s="2">
        <v>118.92</v>
      </c>
    </row>
    <row r="497" spans="5:14" x14ac:dyDescent="0.25">
      <c r="E497" s="30">
        <v>22242</v>
      </c>
      <c r="F497" s="2">
        <v>74.925000000000011</v>
      </c>
      <c r="M497" s="30">
        <v>21998</v>
      </c>
      <c r="N497" s="2">
        <v>44.82</v>
      </c>
    </row>
    <row r="498" spans="5:14" x14ac:dyDescent="0.25">
      <c r="E498" s="31" t="s">
        <v>32</v>
      </c>
      <c r="F498" s="2">
        <v>74.925000000000011</v>
      </c>
      <c r="M498" s="31" t="s">
        <v>96</v>
      </c>
      <c r="N498" s="2">
        <v>44.82</v>
      </c>
    </row>
    <row r="499" spans="5:14" x14ac:dyDescent="0.25">
      <c r="E499" s="30">
        <v>22245</v>
      </c>
      <c r="F499" s="2">
        <v>67.08</v>
      </c>
      <c r="M499" s="30">
        <v>22002</v>
      </c>
      <c r="N499" s="2">
        <v>37.049999999999997</v>
      </c>
    </row>
    <row r="500" spans="5:14" x14ac:dyDescent="0.25">
      <c r="E500" s="31" t="s">
        <v>84</v>
      </c>
      <c r="F500" s="2">
        <v>67.08</v>
      </c>
      <c r="M500" s="31" t="s">
        <v>78</v>
      </c>
      <c r="N500" s="2">
        <v>37.049999999999997</v>
      </c>
    </row>
    <row r="501" spans="5:14" x14ac:dyDescent="0.25">
      <c r="E501" s="30">
        <v>22249</v>
      </c>
      <c r="F501" s="2">
        <v>59.265000000000001</v>
      </c>
      <c r="M501" s="30">
        <v>22004</v>
      </c>
      <c r="N501" s="2">
        <v>118.92</v>
      </c>
    </row>
    <row r="502" spans="5:14" x14ac:dyDescent="0.25">
      <c r="E502" s="31" t="s">
        <v>76</v>
      </c>
      <c r="F502" s="2">
        <v>59.265000000000001</v>
      </c>
      <c r="M502" s="31" t="s">
        <v>25</v>
      </c>
      <c r="N502" s="2">
        <v>118.92</v>
      </c>
    </row>
    <row r="503" spans="5:14" x14ac:dyDescent="0.25">
      <c r="E503" s="30">
        <v>22252</v>
      </c>
      <c r="F503" s="2">
        <v>93.852000000000004</v>
      </c>
      <c r="M503" s="30">
        <v>22006</v>
      </c>
      <c r="N503" s="2">
        <v>64.790000000000006</v>
      </c>
    </row>
    <row r="504" spans="5:14" x14ac:dyDescent="0.25">
      <c r="E504" s="31" t="s">
        <v>84</v>
      </c>
      <c r="F504" s="2">
        <v>93.852000000000004</v>
      </c>
      <c r="M504" s="31" t="s">
        <v>48</v>
      </c>
      <c r="N504" s="2">
        <v>64.790000000000006</v>
      </c>
    </row>
    <row r="505" spans="5:14" x14ac:dyDescent="0.25">
      <c r="E505" s="30">
        <v>22255</v>
      </c>
      <c r="F505" s="2">
        <v>13.71</v>
      </c>
      <c r="M505" s="30">
        <v>22008</v>
      </c>
      <c r="N505" s="2">
        <v>64.040000000000006</v>
      </c>
    </row>
    <row r="506" spans="5:14" x14ac:dyDescent="0.25">
      <c r="E506" s="31" t="s">
        <v>98</v>
      </c>
      <c r="F506" s="2">
        <v>13.71</v>
      </c>
      <c r="M506" s="31" t="s">
        <v>62</v>
      </c>
      <c r="N506" s="2">
        <v>64.040000000000006</v>
      </c>
    </row>
    <row r="507" spans="5:14" x14ac:dyDescent="0.25">
      <c r="E507" s="30">
        <v>22261</v>
      </c>
      <c r="F507" s="2">
        <v>25.607999999999997</v>
      </c>
      <c r="M507" s="30">
        <v>22009</v>
      </c>
      <c r="N507" s="2">
        <v>246.96</v>
      </c>
    </row>
    <row r="508" spans="5:14" x14ac:dyDescent="0.25">
      <c r="E508" s="31" t="s">
        <v>76</v>
      </c>
      <c r="F508" s="2">
        <v>25.607999999999997</v>
      </c>
      <c r="M508" s="31" t="s">
        <v>111</v>
      </c>
      <c r="N508" s="2">
        <v>246.96</v>
      </c>
    </row>
    <row r="509" spans="5:14" x14ac:dyDescent="0.25">
      <c r="E509" s="30">
        <v>22265</v>
      </c>
      <c r="F509" s="2">
        <v>15.227999999999998</v>
      </c>
      <c r="M509" s="30">
        <v>22011</v>
      </c>
      <c r="N509" s="2">
        <v>30.48</v>
      </c>
    </row>
    <row r="510" spans="5:14" x14ac:dyDescent="0.25">
      <c r="E510" s="31" t="s">
        <v>48</v>
      </c>
      <c r="F510" s="2">
        <v>15.227999999999998</v>
      </c>
      <c r="M510" s="31" t="s">
        <v>40</v>
      </c>
      <c r="N510" s="2">
        <v>30.48</v>
      </c>
    </row>
    <row r="511" spans="5:14" x14ac:dyDescent="0.25">
      <c r="E511" s="30">
        <v>22274</v>
      </c>
      <c r="F511" s="2">
        <v>13.71</v>
      </c>
      <c r="M511" s="30">
        <v>22012</v>
      </c>
      <c r="N511" s="2">
        <v>123.48</v>
      </c>
    </row>
    <row r="512" spans="5:14" x14ac:dyDescent="0.25">
      <c r="E512" s="31" t="s">
        <v>39</v>
      </c>
      <c r="F512" s="2">
        <v>13.71</v>
      </c>
      <c r="M512" s="31" t="s">
        <v>27</v>
      </c>
      <c r="N512" s="2">
        <v>123.48</v>
      </c>
    </row>
    <row r="513" spans="5:14" x14ac:dyDescent="0.25">
      <c r="E513" s="30">
        <v>22278</v>
      </c>
      <c r="F513" s="2">
        <v>34.290000000000006</v>
      </c>
      <c r="M513" s="30">
        <v>22013</v>
      </c>
      <c r="N513" s="2">
        <v>44.82</v>
      </c>
    </row>
    <row r="514" spans="5:14" x14ac:dyDescent="0.25">
      <c r="E514" s="31" t="s">
        <v>36</v>
      </c>
      <c r="F514" s="2">
        <v>34.290000000000006</v>
      </c>
      <c r="M514" s="31" t="s">
        <v>29</v>
      </c>
      <c r="N514" s="2">
        <v>44.82</v>
      </c>
    </row>
    <row r="515" spans="5:14" x14ac:dyDescent="0.25">
      <c r="E515" s="30">
        <v>22285</v>
      </c>
      <c r="F515" s="2">
        <v>96.96</v>
      </c>
      <c r="M515" s="30">
        <v>22016</v>
      </c>
      <c r="N515" s="2">
        <v>57.179999999999993</v>
      </c>
    </row>
    <row r="516" spans="5:14" x14ac:dyDescent="0.25">
      <c r="E516" s="31" t="s">
        <v>32</v>
      </c>
      <c r="F516" s="2">
        <v>96.96</v>
      </c>
      <c r="M516" s="31" t="s">
        <v>49</v>
      </c>
      <c r="N516" s="2">
        <v>57.179999999999993</v>
      </c>
    </row>
    <row r="517" spans="5:14" x14ac:dyDescent="0.25">
      <c r="E517" s="30">
        <v>22287</v>
      </c>
      <c r="F517" s="2">
        <v>16.225999999999999</v>
      </c>
      <c r="M517" s="30">
        <v>22017</v>
      </c>
      <c r="N517" s="2">
        <v>142.68</v>
      </c>
    </row>
    <row r="518" spans="5:14" x14ac:dyDescent="0.25">
      <c r="E518" s="31" t="s">
        <v>45</v>
      </c>
      <c r="F518" s="2">
        <v>16.225999999999999</v>
      </c>
      <c r="M518" s="31" t="s">
        <v>30</v>
      </c>
      <c r="N518" s="2">
        <v>142.68</v>
      </c>
    </row>
    <row r="519" spans="5:14" x14ac:dyDescent="0.25">
      <c r="E519" s="30">
        <v>22292</v>
      </c>
      <c r="F519" s="2">
        <v>83.25</v>
      </c>
      <c r="M519" s="30">
        <v>22021</v>
      </c>
      <c r="N519" s="2">
        <v>49.231999999999999</v>
      </c>
    </row>
    <row r="520" spans="5:14" x14ac:dyDescent="0.25">
      <c r="E520" s="31" t="s">
        <v>46</v>
      </c>
      <c r="F520" s="2">
        <v>83.25</v>
      </c>
      <c r="M520" s="31" t="s">
        <v>45</v>
      </c>
      <c r="N520" s="2">
        <v>49.231999999999999</v>
      </c>
    </row>
    <row r="521" spans="5:14" x14ac:dyDescent="0.25">
      <c r="E521" s="30">
        <v>22293</v>
      </c>
      <c r="F521" s="2">
        <v>13.0245</v>
      </c>
      <c r="M521" s="30">
        <v>22026</v>
      </c>
      <c r="N521" s="2">
        <v>48.03</v>
      </c>
    </row>
    <row r="522" spans="5:14" x14ac:dyDescent="0.25">
      <c r="E522" s="31" t="s">
        <v>51</v>
      </c>
      <c r="F522" s="2">
        <v>13.0245</v>
      </c>
      <c r="M522" s="31" t="s">
        <v>89</v>
      </c>
      <c r="N522" s="2">
        <v>48.03</v>
      </c>
    </row>
    <row r="523" spans="5:14" x14ac:dyDescent="0.25">
      <c r="E523" s="30">
        <v>22294</v>
      </c>
      <c r="F523" s="2">
        <v>25.619999999999997</v>
      </c>
      <c r="M523" s="30">
        <v>22029</v>
      </c>
      <c r="N523" s="2">
        <v>80.489999999999995</v>
      </c>
    </row>
    <row r="524" spans="5:14" x14ac:dyDescent="0.25">
      <c r="E524" s="31" t="s">
        <v>27</v>
      </c>
      <c r="F524" s="2">
        <v>25.619999999999997</v>
      </c>
      <c r="M524" s="31" t="s">
        <v>54</v>
      </c>
      <c r="N524" s="2">
        <v>80.489999999999995</v>
      </c>
    </row>
    <row r="525" spans="5:14" x14ac:dyDescent="0.25">
      <c r="E525" s="30">
        <v>22299</v>
      </c>
      <c r="F525" s="2">
        <v>31.849</v>
      </c>
      <c r="M525" s="30">
        <v>22030</v>
      </c>
      <c r="N525" s="2">
        <v>49.4</v>
      </c>
    </row>
    <row r="526" spans="5:14" x14ac:dyDescent="0.25">
      <c r="E526" s="31" t="s">
        <v>68</v>
      </c>
      <c r="F526" s="2">
        <v>31.849</v>
      </c>
      <c r="M526" s="31" t="s">
        <v>59</v>
      </c>
      <c r="N526" s="2">
        <v>49.4</v>
      </c>
    </row>
    <row r="527" spans="5:14" x14ac:dyDescent="0.25">
      <c r="E527" s="30">
        <v>22300</v>
      </c>
      <c r="F527" s="2">
        <v>32.020000000000003</v>
      </c>
      <c r="M527" s="30">
        <v>22031</v>
      </c>
      <c r="N527" s="2">
        <v>195.16</v>
      </c>
    </row>
    <row r="528" spans="5:14" x14ac:dyDescent="0.25">
      <c r="E528" s="31" t="s">
        <v>37</v>
      </c>
      <c r="F528" s="2">
        <v>32.020000000000003</v>
      </c>
      <c r="M528" s="31" t="s">
        <v>89</v>
      </c>
      <c r="N528" s="2">
        <v>195.16</v>
      </c>
    </row>
    <row r="529" spans="5:14" x14ac:dyDescent="0.25">
      <c r="E529" s="30">
        <v>22307</v>
      </c>
      <c r="F529" s="2">
        <v>48.03</v>
      </c>
      <c r="M529" s="30">
        <v>22032</v>
      </c>
      <c r="N529" s="2">
        <v>67.08</v>
      </c>
    </row>
    <row r="530" spans="5:14" x14ac:dyDescent="0.25">
      <c r="E530" s="31" t="s">
        <v>91</v>
      </c>
      <c r="F530" s="2">
        <v>48.03</v>
      </c>
      <c r="M530" s="31" t="s">
        <v>45</v>
      </c>
      <c r="N530" s="2">
        <v>67.08</v>
      </c>
    </row>
    <row r="531" spans="5:14" x14ac:dyDescent="0.25">
      <c r="E531" s="30">
        <v>22313</v>
      </c>
      <c r="F531" s="2">
        <v>7.7690000000000001</v>
      </c>
      <c r="M531" s="30">
        <v>22034</v>
      </c>
      <c r="N531" s="2">
        <v>72.427999999999997</v>
      </c>
    </row>
    <row r="532" spans="5:14" x14ac:dyDescent="0.25">
      <c r="E532" s="31" t="s">
        <v>29</v>
      </c>
      <c r="F532" s="2">
        <v>7.7690000000000001</v>
      </c>
      <c r="M532" s="31" t="s">
        <v>110</v>
      </c>
      <c r="N532" s="2">
        <v>72.427999999999997</v>
      </c>
    </row>
    <row r="533" spans="5:14" x14ac:dyDescent="0.25">
      <c r="E533" s="30">
        <v>22328</v>
      </c>
      <c r="F533" s="2">
        <v>20.580000000000002</v>
      </c>
      <c r="M533" s="30">
        <v>22035</v>
      </c>
      <c r="N533" s="2">
        <v>234.61199999999999</v>
      </c>
    </row>
    <row r="534" spans="5:14" x14ac:dyDescent="0.25">
      <c r="E534" s="31" t="s">
        <v>65</v>
      </c>
      <c r="F534" s="2">
        <v>20.580000000000002</v>
      </c>
      <c r="M534" s="31" t="s">
        <v>78</v>
      </c>
      <c r="N534" s="2">
        <v>234.61199999999999</v>
      </c>
    </row>
    <row r="535" spans="5:14" x14ac:dyDescent="0.25">
      <c r="E535" s="30">
        <v>22329</v>
      </c>
      <c r="F535" s="2">
        <v>22.41</v>
      </c>
      <c r="M535" s="30">
        <v>22038</v>
      </c>
      <c r="N535" s="2">
        <v>30.48</v>
      </c>
    </row>
    <row r="536" spans="5:14" x14ac:dyDescent="0.25">
      <c r="E536" s="31" t="s">
        <v>23</v>
      </c>
      <c r="F536" s="2">
        <v>22.41</v>
      </c>
      <c r="M536" s="31" t="s">
        <v>99</v>
      </c>
      <c r="N536" s="2">
        <v>30.48</v>
      </c>
    </row>
    <row r="537" spans="5:14" x14ac:dyDescent="0.25">
      <c r="E537" s="30">
        <v>22331</v>
      </c>
      <c r="F537" s="2">
        <v>32.020000000000003</v>
      </c>
      <c r="M537" s="30">
        <v>22039</v>
      </c>
      <c r="N537" s="2">
        <v>80.489999999999995</v>
      </c>
    </row>
    <row r="538" spans="5:14" x14ac:dyDescent="0.25">
      <c r="E538" s="31" t="s">
        <v>72</v>
      </c>
      <c r="F538" s="2">
        <v>32.020000000000003</v>
      </c>
      <c r="M538" s="31" t="s">
        <v>31</v>
      </c>
      <c r="N538" s="2">
        <v>80.489999999999995</v>
      </c>
    </row>
    <row r="539" spans="5:14" x14ac:dyDescent="0.25">
      <c r="E539" s="30">
        <v>22334</v>
      </c>
      <c r="F539" s="2">
        <v>12.339000000000002</v>
      </c>
      <c r="M539" s="30">
        <v>22046</v>
      </c>
      <c r="N539" s="2">
        <v>993.96</v>
      </c>
    </row>
    <row r="540" spans="5:14" x14ac:dyDescent="0.25">
      <c r="E540" s="31" t="s">
        <v>57</v>
      </c>
      <c r="F540" s="2">
        <v>12.339000000000002</v>
      </c>
      <c r="M540" s="31" t="s">
        <v>109</v>
      </c>
      <c r="N540" s="2">
        <v>993.96</v>
      </c>
    </row>
    <row r="541" spans="5:14" x14ac:dyDescent="0.25">
      <c r="E541" s="30">
        <v>22335</v>
      </c>
      <c r="F541" s="2">
        <v>67.08</v>
      </c>
      <c r="M541" s="30">
        <v>22047</v>
      </c>
      <c r="N541" s="2">
        <v>9</v>
      </c>
    </row>
    <row r="542" spans="5:14" x14ac:dyDescent="0.25">
      <c r="E542" s="31" t="s">
        <v>54</v>
      </c>
      <c r="F542" s="2">
        <v>67.08</v>
      </c>
      <c r="M542" s="31" t="s">
        <v>60</v>
      </c>
      <c r="N542" s="2">
        <v>9</v>
      </c>
    </row>
    <row r="543" spans="5:14" x14ac:dyDescent="0.25">
      <c r="E543" s="30">
        <v>22339</v>
      </c>
      <c r="F543" s="2">
        <v>61.740000000000009</v>
      </c>
      <c r="M543" s="30">
        <v>22048</v>
      </c>
      <c r="N543" s="2">
        <v>35.83</v>
      </c>
    </row>
    <row r="544" spans="5:14" x14ac:dyDescent="0.25">
      <c r="E544" s="31" t="s">
        <v>32</v>
      </c>
      <c r="F544" s="2">
        <v>61.740000000000009</v>
      </c>
      <c r="M544" s="31" t="s">
        <v>28</v>
      </c>
      <c r="N544" s="2">
        <v>35.83</v>
      </c>
    </row>
    <row r="545" spans="5:14" x14ac:dyDescent="0.25">
      <c r="E545" s="30">
        <v>22341</v>
      </c>
      <c r="F545" s="2">
        <v>9.14</v>
      </c>
      <c r="M545" s="30">
        <v>22054</v>
      </c>
      <c r="N545" s="2">
        <v>118.92</v>
      </c>
    </row>
    <row r="546" spans="5:14" x14ac:dyDescent="0.25">
      <c r="E546" s="31" t="s">
        <v>43</v>
      </c>
      <c r="F546" s="2">
        <v>9.14</v>
      </c>
      <c r="M546" s="31" t="s">
        <v>111</v>
      </c>
      <c r="N546" s="2">
        <v>118.92</v>
      </c>
    </row>
    <row r="547" spans="5:14" x14ac:dyDescent="0.25">
      <c r="E547" s="30">
        <v>22342</v>
      </c>
      <c r="F547" s="2">
        <v>55.5</v>
      </c>
      <c r="M547" s="30">
        <v>22060</v>
      </c>
      <c r="N547" s="2">
        <v>19.431000000000001</v>
      </c>
    </row>
    <row r="548" spans="5:14" x14ac:dyDescent="0.25">
      <c r="E548" s="31" t="s">
        <v>27</v>
      </c>
      <c r="F548" s="2">
        <v>55.5</v>
      </c>
      <c r="M548" s="31" t="s">
        <v>103</v>
      </c>
      <c r="N548" s="2">
        <v>19.431000000000001</v>
      </c>
    </row>
    <row r="549" spans="5:14" x14ac:dyDescent="0.25">
      <c r="E549" s="30">
        <v>22349</v>
      </c>
      <c r="F549" s="2">
        <v>13.71</v>
      </c>
      <c r="M549" s="30">
        <v>22061</v>
      </c>
      <c r="N549" s="2">
        <v>100.62</v>
      </c>
    </row>
    <row r="550" spans="5:14" x14ac:dyDescent="0.25">
      <c r="E550" s="31" t="s">
        <v>91</v>
      </c>
      <c r="F550" s="2">
        <v>13.71</v>
      </c>
      <c r="M550" s="31" t="s">
        <v>32</v>
      </c>
      <c r="N550" s="2">
        <v>100.62</v>
      </c>
    </row>
    <row r="551" spans="5:14" x14ac:dyDescent="0.25">
      <c r="E551" s="30">
        <v>22354</v>
      </c>
      <c r="F551" s="2">
        <v>9.14</v>
      </c>
      <c r="M551" s="30">
        <v>22063</v>
      </c>
      <c r="N551" s="2">
        <v>803.72</v>
      </c>
    </row>
    <row r="552" spans="5:14" x14ac:dyDescent="0.25">
      <c r="E552" s="31" t="s">
        <v>71</v>
      </c>
      <c r="F552" s="2">
        <v>9.14</v>
      </c>
      <c r="M552" s="31" t="s">
        <v>25</v>
      </c>
      <c r="N552" s="2">
        <v>803.72</v>
      </c>
    </row>
    <row r="553" spans="5:14" x14ac:dyDescent="0.25">
      <c r="E553" s="30">
        <v>22356</v>
      </c>
      <c r="F553" s="2">
        <v>20.273</v>
      </c>
      <c r="M553" s="30">
        <v>22065</v>
      </c>
      <c r="N553" s="2">
        <v>59.76</v>
      </c>
    </row>
    <row r="554" spans="5:14" x14ac:dyDescent="0.25">
      <c r="E554" s="31" t="s">
        <v>71</v>
      </c>
      <c r="F554" s="2">
        <v>20.273</v>
      </c>
      <c r="M554" s="31" t="s">
        <v>68</v>
      </c>
      <c r="N554" s="2">
        <v>59.76</v>
      </c>
    </row>
    <row r="555" spans="5:14" x14ac:dyDescent="0.25">
      <c r="E555" s="30">
        <v>22358</v>
      </c>
      <c r="F555" s="2">
        <v>45.730000000000004</v>
      </c>
      <c r="M555" s="30">
        <v>22067</v>
      </c>
      <c r="N555" s="2">
        <v>171.21600000000001</v>
      </c>
    </row>
    <row r="556" spans="5:14" x14ac:dyDescent="0.25">
      <c r="E556" s="31" t="s">
        <v>54</v>
      </c>
      <c r="F556" s="2">
        <v>45.730000000000004</v>
      </c>
      <c r="M556" s="31" t="s">
        <v>57</v>
      </c>
      <c r="N556" s="2">
        <v>171.21600000000001</v>
      </c>
    </row>
    <row r="557" spans="5:14" x14ac:dyDescent="0.25">
      <c r="E557" s="30">
        <v>22359</v>
      </c>
      <c r="F557" s="2">
        <v>31.104000000000006</v>
      </c>
      <c r="M557" s="30">
        <v>22068</v>
      </c>
      <c r="N557" s="2">
        <v>294.99</v>
      </c>
    </row>
    <row r="558" spans="5:14" x14ac:dyDescent="0.25">
      <c r="E558" s="31" t="s">
        <v>32</v>
      </c>
      <c r="F558" s="2">
        <v>31.104000000000006</v>
      </c>
      <c r="M558" s="31" t="s">
        <v>92</v>
      </c>
      <c r="N558" s="2">
        <v>294.99</v>
      </c>
    </row>
    <row r="559" spans="5:14" x14ac:dyDescent="0.25">
      <c r="E559" s="30">
        <v>22363</v>
      </c>
      <c r="F559" s="2">
        <v>32.619999999999997</v>
      </c>
      <c r="M559" s="30">
        <v>22071</v>
      </c>
      <c r="N559" s="2">
        <v>121.22</v>
      </c>
    </row>
    <row r="560" spans="5:14" x14ac:dyDescent="0.25">
      <c r="E560" s="31" t="s">
        <v>92</v>
      </c>
      <c r="F560" s="2">
        <v>32.619999999999997</v>
      </c>
      <c r="M560" s="31" t="s">
        <v>35</v>
      </c>
      <c r="N560" s="2">
        <v>121.22</v>
      </c>
    </row>
    <row r="561" spans="5:14" x14ac:dyDescent="0.25">
      <c r="E561" s="30">
        <v>22365</v>
      </c>
      <c r="F561" s="2">
        <v>13.71</v>
      </c>
      <c r="M561" s="30">
        <v>22072</v>
      </c>
      <c r="N561" s="2">
        <v>30.48</v>
      </c>
    </row>
    <row r="562" spans="5:14" x14ac:dyDescent="0.25">
      <c r="E562" s="31" t="s">
        <v>48</v>
      </c>
      <c r="F562" s="2">
        <v>13.71</v>
      </c>
      <c r="M562" s="31" t="s">
        <v>32</v>
      </c>
      <c r="N562" s="2">
        <v>30.48</v>
      </c>
    </row>
    <row r="563" spans="5:14" x14ac:dyDescent="0.25">
      <c r="E563" s="30">
        <v>22366</v>
      </c>
      <c r="F563" s="2">
        <v>48.03</v>
      </c>
      <c r="M563" s="30">
        <v>22073</v>
      </c>
      <c r="N563" s="2">
        <v>46.336000000000006</v>
      </c>
    </row>
    <row r="564" spans="5:14" x14ac:dyDescent="0.25">
      <c r="E564" s="31" t="s">
        <v>32</v>
      </c>
      <c r="F564" s="2">
        <v>48.03</v>
      </c>
      <c r="M564" s="31" t="s">
        <v>44</v>
      </c>
      <c r="N564" s="2">
        <v>46.336000000000006</v>
      </c>
    </row>
    <row r="565" spans="5:14" x14ac:dyDescent="0.25">
      <c r="E565" s="30">
        <v>22375</v>
      </c>
      <c r="F565" s="2">
        <v>18.138999999999999</v>
      </c>
      <c r="M565" s="30">
        <v>22080</v>
      </c>
      <c r="N565" s="2">
        <v>22.86</v>
      </c>
    </row>
    <row r="566" spans="5:14" x14ac:dyDescent="0.25">
      <c r="E566" s="31" t="s">
        <v>32</v>
      </c>
      <c r="F566" s="2">
        <v>18.138999999999999</v>
      </c>
      <c r="M566" s="31" t="s">
        <v>86</v>
      </c>
      <c r="N566" s="2">
        <v>22.86</v>
      </c>
    </row>
    <row r="567" spans="5:14" x14ac:dyDescent="0.25">
      <c r="E567" s="30">
        <v>22377</v>
      </c>
      <c r="F567" s="2">
        <v>104.28</v>
      </c>
      <c r="M567" s="30">
        <v>22082</v>
      </c>
      <c r="N567" s="2">
        <v>37.732500000000002</v>
      </c>
    </row>
    <row r="568" spans="5:14" x14ac:dyDescent="0.25">
      <c r="E568" s="31" t="s">
        <v>99</v>
      </c>
      <c r="F568" s="2">
        <v>104.28</v>
      </c>
      <c r="M568" s="31" t="s">
        <v>36</v>
      </c>
      <c r="N568" s="2">
        <v>37.732500000000002</v>
      </c>
    </row>
    <row r="569" spans="5:14" x14ac:dyDescent="0.25">
      <c r="E569" s="30">
        <v>22380</v>
      </c>
      <c r="F569" s="2">
        <v>12.339000000000002</v>
      </c>
      <c r="M569" s="30">
        <v>22100</v>
      </c>
      <c r="N569" s="2">
        <v>190.24</v>
      </c>
    </row>
    <row r="570" spans="5:14" x14ac:dyDescent="0.25">
      <c r="E570" s="31" t="s">
        <v>52</v>
      </c>
      <c r="F570" s="2">
        <v>12.339000000000002</v>
      </c>
      <c r="M570" s="31" t="s">
        <v>61</v>
      </c>
      <c r="N570" s="2">
        <v>190.24</v>
      </c>
    </row>
    <row r="571" spans="5:14" x14ac:dyDescent="0.25">
      <c r="E571" s="30" t="s">
        <v>3682</v>
      </c>
      <c r="F571" s="2">
        <v>14339.526500000005</v>
      </c>
      <c r="M571" s="30">
        <v>22103</v>
      </c>
      <c r="N571" s="2">
        <v>290.39999999999998</v>
      </c>
    </row>
    <row r="572" spans="5:14" x14ac:dyDescent="0.25">
      <c r="M572" s="31" t="s">
        <v>44</v>
      </c>
      <c r="N572" s="2">
        <v>290.39999999999998</v>
      </c>
    </row>
    <row r="573" spans="5:14" x14ac:dyDescent="0.25">
      <c r="M573" s="30">
        <v>22108</v>
      </c>
      <c r="N573" s="2">
        <v>190.24</v>
      </c>
    </row>
    <row r="574" spans="5:14" x14ac:dyDescent="0.25">
      <c r="M574" s="31" t="s">
        <v>93</v>
      </c>
      <c r="N574" s="2">
        <v>190.24</v>
      </c>
    </row>
    <row r="575" spans="5:14" x14ac:dyDescent="0.25">
      <c r="M575" s="30">
        <v>22112</v>
      </c>
      <c r="N575" s="2">
        <v>43.44</v>
      </c>
    </row>
    <row r="576" spans="5:14" x14ac:dyDescent="0.25">
      <c r="M576" s="31" t="s">
        <v>68</v>
      </c>
      <c r="N576" s="2">
        <v>43.44</v>
      </c>
    </row>
    <row r="577" spans="13:14" x14ac:dyDescent="0.25">
      <c r="M577" s="30">
        <v>22114</v>
      </c>
      <c r="N577" s="2">
        <v>602.79</v>
      </c>
    </row>
    <row r="578" spans="13:14" x14ac:dyDescent="0.25">
      <c r="M578" s="31" t="s">
        <v>42</v>
      </c>
      <c r="N578" s="2">
        <v>602.79</v>
      </c>
    </row>
    <row r="579" spans="13:14" x14ac:dyDescent="0.25">
      <c r="M579" s="30">
        <v>22116</v>
      </c>
      <c r="N579" s="2">
        <v>27.432000000000002</v>
      </c>
    </row>
    <row r="580" spans="13:14" x14ac:dyDescent="0.25">
      <c r="M580" s="31" t="s">
        <v>60</v>
      </c>
      <c r="N580" s="2">
        <v>27.432000000000002</v>
      </c>
    </row>
    <row r="581" spans="13:14" x14ac:dyDescent="0.25">
      <c r="M581" s="30">
        <v>22121</v>
      </c>
      <c r="N581" s="2">
        <v>44.82</v>
      </c>
    </row>
    <row r="582" spans="13:14" x14ac:dyDescent="0.25">
      <c r="M582" s="31" t="s">
        <v>90</v>
      </c>
      <c r="N582" s="2">
        <v>44.82</v>
      </c>
    </row>
    <row r="583" spans="13:14" x14ac:dyDescent="0.25">
      <c r="M583" s="30">
        <v>22122</v>
      </c>
      <c r="N583" s="2">
        <v>22.86</v>
      </c>
    </row>
    <row r="584" spans="13:14" x14ac:dyDescent="0.25">
      <c r="M584" s="31" t="s">
        <v>102</v>
      </c>
      <c r="N584" s="2">
        <v>22.86</v>
      </c>
    </row>
    <row r="585" spans="13:14" x14ac:dyDescent="0.25">
      <c r="M585" s="30">
        <v>22123</v>
      </c>
      <c r="N585" s="2">
        <v>34.752000000000002</v>
      </c>
    </row>
    <row r="586" spans="13:14" x14ac:dyDescent="0.25">
      <c r="M586" s="31" t="s">
        <v>28</v>
      </c>
      <c r="N586" s="2">
        <v>34.752000000000002</v>
      </c>
    </row>
    <row r="587" spans="13:14" x14ac:dyDescent="0.25">
      <c r="M587" s="30">
        <v>22125</v>
      </c>
      <c r="N587" s="2">
        <v>64.040000000000006</v>
      </c>
    </row>
    <row r="588" spans="13:14" x14ac:dyDescent="0.25">
      <c r="M588" s="31" t="s">
        <v>109</v>
      </c>
      <c r="N588" s="2">
        <v>64.040000000000006</v>
      </c>
    </row>
    <row r="589" spans="13:14" x14ac:dyDescent="0.25">
      <c r="M589" s="30">
        <v>22131</v>
      </c>
      <c r="N589" s="2">
        <v>46.336000000000006</v>
      </c>
    </row>
    <row r="590" spans="13:14" x14ac:dyDescent="0.25">
      <c r="M590" s="31" t="s">
        <v>94</v>
      </c>
      <c r="N590" s="2">
        <v>46.336000000000006</v>
      </c>
    </row>
    <row r="591" spans="13:14" x14ac:dyDescent="0.25">
      <c r="M591" s="30">
        <v>22135</v>
      </c>
      <c r="N591" s="2">
        <v>114.14400000000001</v>
      </c>
    </row>
    <row r="592" spans="13:14" x14ac:dyDescent="0.25">
      <c r="M592" s="31" t="s">
        <v>77</v>
      </c>
      <c r="N592" s="2">
        <v>114.14400000000001</v>
      </c>
    </row>
    <row r="593" spans="13:14" x14ac:dyDescent="0.25">
      <c r="M593" s="30">
        <v>22137</v>
      </c>
      <c r="N593" s="2">
        <v>44.82</v>
      </c>
    </row>
    <row r="594" spans="13:14" x14ac:dyDescent="0.25">
      <c r="M594" s="31" t="s">
        <v>31</v>
      </c>
      <c r="N594" s="2">
        <v>44.82</v>
      </c>
    </row>
    <row r="595" spans="13:14" x14ac:dyDescent="0.25">
      <c r="M595" s="30">
        <v>22140</v>
      </c>
      <c r="N595" s="2">
        <v>30.48</v>
      </c>
    </row>
    <row r="596" spans="13:14" x14ac:dyDescent="0.25">
      <c r="M596" s="31" t="s">
        <v>99</v>
      </c>
      <c r="N596" s="2">
        <v>30.48</v>
      </c>
    </row>
    <row r="597" spans="13:14" x14ac:dyDescent="0.25">
      <c r="M597" s="30">
        <v>22141</v>
      </c>
      <c r="N597" s="2">
        <v>118.92</v>
      </c>
    </row>
    <row r="598" spans="13:14" x14ac:dyDescent="0.25">
      <c r="M598" s="31" t="s">
        <v>52</v>
      </c>
      <c r="N598" s="2">
        <v>118.92</v>
      </c>
    </row>
    <row r="599" spans="13:14" x14ac:dyDescent="0.25">
      <c r="M599" s="30">
        <v>22146</v>
      </c>
      <c r="N599" s="2">
        <v>107.02800000000001</v>
      </c>
    </row>
    <row r="600" spans="13:14" x14ac:dyDescent="0.25">
      <c r="M600" s="31" t="s">
        <v>68</v>
      </c>
      <c r="N600" s="2">
        <v>107.02800000000001</v>
      </c>
    </row>
    <row r="601" spans="13:14" x14ac:dyDescent="0.25">
      <c r="M601" s="30">
        <v>22152</v>
      </c>
      <c r="N601" s="2">
        <v>36.923999999999999</v>
      </c>
    </row>
    <row r="602" spans="13:14" x14ac:dyDescent="0.25">
      <c r="M602" s="31" t="s">
        <v>49</v>
      </c>
      <c r="N602" s="2">
        <v>36.923999999999999</v>
      </c>
    </row>
    <row r="603" spans="13:14" x14ac:dyDescent="0.25">
      <c r="M603" s="30">
        <v>22154</v>
      </c>
      <c r="N603" s="2">
        <v>94.97</v>
      </c>
    </row>
    <row r="604" spans="13:14" x14ac:dyDescent="0.25">
      <c r="M604" s="31" t="s">
        <v>32</v>
      </c>
      <c r="N604" s="2">
        <v>94.97</v>
      </c>
    </row>
    <row r="605" spans="13:14" x14ac:dyDescent="0.25">
      <c r="M605" s="30">
        <v>22155</v>
      </c>
      <c r="N605" s="2">
        <v>64.040000000000006</v>
      </c>
    </row>
    <row r="606" spans="13:14" x14ac:dyDescent="0.25">
      <c r="M606" s="31" t="s">
        <v>66</v>
      </c>
      <c r="N606" s="2">
        <v>64.040000000000006</v>
      </c>
    </row>
    <row r="607" spans="13:14" x14ac:dyDescent="0.25">
      <c r="M607" s="30">
        <v>22157</v>
      </c>
      <c r="N607" s="2">
        <v>49.231999999999999</v>
      </c>
    </row>
    <row r="608" spans="13:14" x14ac:dyDescent="0.25">
      <c r="M608" s="31" t="s">
        <v>29</v>
      </c>
      <c r="N608" s="2">
        <v>49.231999999999999</v>
      </c>
    </row>
    <row r="609" spans="13:14" x14ac:dyDescent="0.25">
      <c r="M609" s="30">
        <v>22158</v>
      </c>
      <c r="N609" s="2">
        <v>82.664999999999992</v>
      </c>
    </row>
    <row r="610" spans="13:14" x14ac:dyDescent="0.25">
      <c r="M610" s="31" t="s">
        <v>71</v>
      </c>
      <c r="N610" s="2">
        <v>82.664999999999992</v>
      </c>
    </row>
    <row r="611" spans="13:14" x14ac:dyDescent="0.25">
      <c r="M611" s="30">
        <v>22159</v>
      </c>
      <c r="N611" s="2">
        <v>370.35840000000002</v>
      </c>
    </row>
    <row r="612" spans="13:14" x14ac:dyDescent="0.25">
      <c r="M612" s="31" t="s">
        <v>36</v>
      </c>
      <c r="N612" s="2">
        <v>370.35840000000002</v>
      </c>
    </row>
    <row r="613" spans="13:14" x14ac:dyDescent="0.25">
      <c r="M613" s="30">
        <v>22160</v>
      </c>
      <c r="N613" s="2">
        <v>53.16</v>
      </c>
    </row>
    <row r="614" spans="13:14" x14ac:dyDescent="0.25">
      <c r="M614" s="31" t="s">
        <v>48</v>
      </c>
      <c r="N614" s="2">
        <v>53.16</v>
      </c>
    </row>
    <row r="615" spans="13:14" x14ac:dyDescent="0.25">
      <c r="M615" s="30">
        <v>22162</v>
      </c>
      <c r="N615" s="2">
        <v>171.28</v>
      </c>
    </row>
    <row r="616" spans="13:14" x14ac:dyDescent="0.25">
      <c r="M616" s="31" t="s">
        <v>51</v>
      </c>
      <c r="N616" s="2">
        <v>171.28</v>
      </c>
    </row>
    <row r="617" spans="13:14" x14ac:dyDescent="0.25">
      <c r="M617" s="30">
        <v>22163</v>
      </c>
      <c r="N617" s="2">
        <v>64.790000000000006</v>
      </c>
    </row>
    <row r="618" spans="13:14" x14ac:dyDescent="0.25">
      <c r="M618" s="31" t="s">
        <v>112</v>
      </c>
      <c r="N618" s="2">
        <v>64.790000000000006</v>
      </c>
    </row>
    <row r="619" spans="13:14" x14ac:dyDescent="0.25">
      <c r="M619" s="30">
        <v>22164</v>
      </c>
      <c r="N619" s="2">
        <v>64.790000000000006</v>
      </c>
    </row>
    <row r="620" spans="13:14" x14ac:dyDescent="0.25">
      <c r="M620" s="31" t="s">
        <v>48</v>
      </c>
      <c r="N620" s="2">
        <v>64.790000000000006</v>
      </c>
    </row>
    <row r="621" spans="13:14" x14ac:dyDescent="0.25">
      <c r="M621" s="30">
        <v>22166</v>
      </c>
      <c r="N621" s="2">
        <v>45.083999999999996</v>
      </c>
    </row>
    <row r="622" spans="13:14" x14ac:dyDescent="0.25">
      <c r="M622" s="31" t="s">
        <v>39</v>
      </c>
      <c r="N622" s="2">
        <v>45.083999999999996</v>
      </c>
    </row>
    <row r="623" spans="13:14" x14ac:dyDescent="0.25">
      <c r="M623" s="30">
        <v>22170</v>
      </c>
      <c r="N623" s="2">
        <v>95.12</v>
      </c>
    </row>
    <row r="624" spans="13:14" x14ac:dyDescent="0.25">
      <c r="M624" s="31" t="s">
        <v>91</v>
      </c>
      <c r="N624" s="2">
        <v>95.12</v>
      </c>
    </row>
    <row r="625" spans="13:14" x14ac:dyDescent="0.25">
      <c r="M625" s="30">
        <v>22171</v>
      </c>
      <c r="N625" s="2">
        <v>123.48</v>
      </c>
    </row>
    <row r="626" spans="13:14" x14ac:dyDescent="0.25">
      <c r="M626" s="31" t="s">
        <v>32</v>
      </c>
      <c r="N626" s="2">
        <v>123.48</v>
      </c>
    </row>
    <row r="627" spans="13:14" x14ac:dyDescent="0.25">
      <c r="M627" s="30">
        <v>22173</v>
      </c>
      <c r="N627" s="2">
        <v>12.192</v>
      </c>
    </row>
    <row r="628" spans="13:14" x14ac:dyDescent="0.25">
      <c r="M628" s="31" t="s">
        <v>58</v>
      </c>
      <c r="N628" s="2">
        <v>12.192</v>
      </c>
    </row>
    <row r="629" spans="13:14" x14ac:dyDescent="0.25">
      <c r="M629" s="30">
        <v>22174</v>
      </c>
      <c r="N629" s="2">
        <v>89.19</v>
      </c>
    </row>
    <row r="630" spans="13:14" x14ac:dyDescent="0.25">
      <c r="M630" s="31" t="s">
        <v>111</v>
      </c>
      <c r="N630" s="2">
        <v>89.19</v>
      </c>
    </row>
    <row r="631" spans="13:14" x14ac:dyDescent="0.25">
      <c r="M631" s="30">
        <v>22179</v>
      </c>
      <c r="N631" s="2">
        <v>66.314999999999998</v>
      </c>
    </row>
    <row r="632" spans="13:14" x14ac:dyDescent="0.25">
      <c r="M632" s="31" t="s">
        <v>68</v>
      </c>
      <c r="N632" s="2">
        <v>66.314999999999998</v>
      </c>
    </row>
    <row r="633" spans="13:14" x14ac:dyDescent="0.25">
      <c r="M633" s="30">
        <v>22180</v>
      </c>
      <c r="N633" s="2">
        <v>60.367499999999993</v>
      </c>
    </row>
    <row r="634" spans="13:14" x14ac:dyDescent="0.25">
      <c r="M634" s="31" t="s">
        <v>53</v>
      </c>
      <c r="N634" s="2">
        <v>60.367499999999993</v>
      </c>
    </row>
    <row r="635" spans="13:14" x14ac:dyDescent="0.25">
      <c r="M635" s="30">
        <v>22195</v>
      </c>
      <c r="N635" s="2">
        <v>32.020000000000003</v>
      </c>
    </row>
    <row r="636" spans="13:14" x14ac:dyDescent="0.25">
      <c r="M636" s="31" t="s">
        <v>80</v>
      </c>
      <c r="N636" s="2">
        <v>32.020000000000003</v>
      </c>
    </row>
    <row r="637" spans="13:14" x14ac:dyDescent="0.25">
      <c r="M637" s="30">
        <v>22197</v>
      </c>
      <c r="N637" s="2">
        <v>22.23</v>
      </c>
    </row>
    <row r="638" spans="13:14" x14ac:dyDescent="0.25">
      <c r="M638" s="31" t="s">
        <v>29</v>
      </c>
      <c r="N638" s="2">
        <v>22.23</v>
      </c>
    </row>
    <row r="639" spans="13:14" x14ac:dyDescent="0.25">
      <c r="M639" s="30">
        <v>22202</v>
      </c>
      <c r="N639" s="2">
        <v>95.12</v>
      </c>
    </row>
    <row r="640" spans="13:14" x14ac:dyDescent="0.25">
      <c r="M640" s="31" t="s">
        <v>25</v>
      </c>
      <c r="N640" s="2">
        <v>95.12</v>
      </c>
    </row>
    <row r="641" spans="13:14" x14ac:dyDescent="0.25">
      <c r="M641" s="30">
        <v>22205</v>
      </c>
      <c r="N641" s="2">
        <v>602.79</v>
      </c>
    </row>
    <row r="642" spans="13:14" x14ac:dyDescent="0.25">
      <c r="M642" s="31" t="s">
        <v>46</v>
      </c>
      <c r="N642" s="2">
        <v>602.79</v>
      </c>
    </row>
    <row r="643" spans="13:14" x14ac:dyDescent="0.25">
      <c r="M643" s="30">
        <v>22207</v>
      </c>
      <c r="N643" s="2">
        <v>56.73</v>
      </c>
    </row>
    <row r="644" spans="13:14" x14ac:dyDescent="0.25">
      <c r="M644" s="31" t="s">
        <v>31</v>
      </c>
      <c r="N644" s="2">
        <v>56.73</v>
      </c>
    </row>
    <row r="645" spans="13:14" x14ac:dyDescent="0.25">
      <c r="M645" s="30">
        <v>22209</v>
      </c>
      <c r="N645" s="2">
        <v>257.08800000000002</v>
      </c>
    </row>
    <row r="646" spans="13:14" x14ac:dyDescent="0.25">
      <c r="M646" s="31" t="s">
        <v>72</v>
      </c>
      <c r="N646" s="2">
        <v>257.08800000000002</v>
      </c>
    </row>
    <row r="647" spans="13:14" x14ac:dyDescent="0.25">
      <c r="M647" s="30">
        <v>22213</v>
      </c>
      <c r="N647" s="2">
        <v>48.019999999999996</v>
      </c>
    </row>
    <row r="648" spans="13:14" x14ac:dyDescent="0.25">
      <c r="M648" s="31" t="s">
        <v>60</v>
      </c>
      <c r="N648" s="2">
        <v>48.019999999999996</v>
      </c>
    </row>
    <row r="649" spans="13:14" x14ac:dyDescent="0.25">
      <c r="M649" s="30">
        <v>22215</v>
      </c>
      <c r="N649" s="2">
        <v>44.82</v>
      </c>
    </row>
    <row r="650" spans="13:14" x14ac:dyDescent="0.25">
      <c r="M650" s="31" t="s">
        <v>68</v>
      </c>
      <c r="N650" s="2">
        <v>44.82</v>
      </c>
    </row>
    <row r="651" spans="13:14" x14ac:dyDescent="0.25">
      <c r="M651" s="30">
        <v>22216</v>
      </c>
      <c r="N651" s="2">
        <v>602.79</v>
      </c>
    </row>
    <row r="652" spans="13:14" x14ac:dyDescent="0.25">
      <c r="M652" s="31" t="s">
        <v>25</v>
      </c>
      <c r="N652" s="2">
        <v>602.79</v>
      </c>
    </row>
    <row r="653" spans="13:14" x14ac:dyDescent="0.25">
      <c r="M653" s="30">
        <v>22219</v>
      </c>
      <c r="N653" s="2">
        <v>38.864999999999995</v>
      </c>
    </row>
    <row r="654" spans="13:14" x14ac:dyDescent="0.25">
      <c r="M654" s="31" t="s">
        <v>26</v>
      </c>
      <c r="N654" s="2">
        <v>38.864999999999995</v>
      </c>
    </row>
    <row r="655" spans="13:14" x14ac:dyDescent="0.25">
      <c r="M655" s="30">
        <v>22225</v>
      </c>
      <c r="N655" s="2">
        <v>57.179999999999993</v>
      </c>
    </row>
    <row r="656" spans="13:14" x14ac:dyDescent="0.25">
      <c r="M656" s="31" t="s">
        <v>72</v>
      </c>
      <c r="N656" s="2">
        <v>57.179999999999993</v>
      </c>
    </row>
    <row r="657" spans="13:14" x14ac:dyDescent="0.25">
      <c r="M657" s="30">
        <v>22226</v>
      </c>
      <c r="N657" s="2">
        <v>60.367499999999993</v>
      </c>
    </row>
    <row r="658" spans="13:14" x14ac:dyDescent="0.25">
      <c r="M658" s="31" t="s">
        <v>93</v>
      </c>
      <c r="N658" s="2">
        <v>60.367499999999993</v>
      </c>
    </row>
    <row r="659" spans="13:14" x14ac:dyDescent="0.25">
      <c r="M659" s="30">
        <v>22230</v>
      </c>
      <c r="N659" s="2">
        <v>220.21200000000002</v>
      </c>
    </row>
    <row r="660" spans="13:14" x14ac:dyDescent="0.25">
      <c r="M660" s="31" t="s">
        <v>79</v>
      </c>
      <c r="N660" s="2">
        <v>220.21200000000002</v>
      </c>
    </row>
    <row r="661" spans="13:14" x14ac:dyDescent="0.25">
      <c r="M661" s="30">
        <v>22233</v>
      </c>
      <c r="N661" s="2">
        <v>47.568000000000005</v>
      </c>
    </row>
    <row r="662" spans="13:14" x14ac:dyDescent="0.25">
      <c r="M662" s="31" t="s">
        <v>77</v>
      </c>
      <c r="N662" s="2">
        <v>47.568000000000005</v>
      </c>
    </row>
    <row r="663" spans="13:14" x14ac:dyDescent="0.25">
      <c r="M663" s="30">
        <v>22234</v>
      </c>
      <c r="N663" s="2">
        <v>35.44</v>
      </c>
    </row>
    <row r="664" spans="13:14" x14ac:dyDescent="0.25">
      <c r="M664" s="31" t="s">
        <v>48</v>
      </c>
      <c r="N664" s="2">
        <v>35.44</v>
      </c>
    </row>
    <row r="665" spans="13:14" x14ac:dyDescent="0.25">
      <c r="M665" s="30">
        <v>22235</v>
      </c>
      <c r="N665" s="2">
        <v>19.82</v>
      </c>
    </row>
    <row r="666" spans="13:14" x14ac:dyDescent="0.25">
      <c r="M666" s="31" t="s">
        <v>57</v>
      </c>
      <c r="N666" s="2">
        <v>19.82</v>
      </c>
    </row>
    <row r="667" spans="13:14" x14ac:dyDescent="0.25">
      <c r="M667" s="30">
        <v>22236</v>
      </c>
      <c r="N667" s="2">
        <v>32.020000000000003</v>
      </c>
    </row>
    <row r="668" spans="13:14" x14ac:dyDescent="0.25">
      <c r="M668" s="31" t="s">
        <v>49</v>
      </c>
      <c r="N668" s="2">
        <v>32.020000000000003</v>
      </c>
    </row>
    <row r="669" spans="13:14" x14ac:dyDescent="0.25">
      <c r="M669" s="30">
        <v>22239</v>
      </c>
      <c r="N669" s="2">
        <v>18.544</v>
      </c>
    </row>
    <row r="670" spans="13:14" x14ac:dyDescent="0.25">
      <c r="M670" s="31" t="s">
        <v>40</v>
      </c>
      <c r="N670" s="2">
        <v>18.544</v>
      </c>
    </row>
    <row r="671" spans="13:14" x14ac:dyDescent="0.25">
      <c r="M671" s="30">
        <v>22241</v>
      </c>
      <c r="N671" s="2">
        <v>169.82</v>
      </c>
    </row>
    <row r="672" spans="13:14" x14ac:dyDescent="0.25">
      <c r="M672" s="31" t="s">
        <v>42</v>
      </c>
      <c r="N672" s="2">
        <v>169.82</v>
      </c>
    </row>
    <row r="673" spans="13:14" x14ac:dyDescent="0.25">
      <c r="M673" s="30">
        <v>22242</v>
      </c>
      <c r="N673" s="2">
        <v>40.25</v>
      </c>
    </row>
    <row r="674" spans="13:14" x14ac:dyDescent="0.25">
      <c r="M674" s="31" t="s">
        <v>32</v>
      </c>
      <c r="N674" s="2">
        <v>40.25</v>
      </c>
    </row>
    <row r="675" spans="13:14" x14ac:dyDescent="0.25">
      <c r="M675" s="30">
        <v>22248</v>
      </c>
      <c r="N675" s="2">
        <v>15.24</v>
      </c>
    </row>
    <row r="676" spans="13:14" x14ac:dyDescent="0.25">
      <c r="M676" s="31" t="s">
        <v>86</v>
      </c>
      <c r="N676" s="2">
        <v>15.24</v>
      </c>
    </row>
    <row r="677" spans="13:14" x14ac:dyDescent="0.25">
      <c r="M677" s="30">
        <v>22254</v>
      </c>
      <c r="N677" s="2">
        <v>24.7</v>
      </c>
    </row>
    <row r="678" spans="13:14" x14ac:dyDescent="0.25">
      <c r="M678" s="31" t="s">
        <v>78</v>
      </c>
      <c r="N678" s="2">
        <v>24.7</v>
      </c>
    </row>
    <row r="679" spans="13:14" x14ac:dyDescent="0.25">
      <c r="M679" s="30">
        <v>22263</v>
      </c>
      <c r="N679" s="2">
        <v>89.19</v>
      </c>
    </row>
    <row r="680" spans="13:14" x14ac:dyDescent="0.25">
      <c r="M680" s="31" t="s">
        <v>25</v>
      </c>
      <c r="N680" s="2">
        <v>89.19</v>
      </c>
    </row>
    <row r="681" spans="13:14" x14ac:dyDescent="0.25">
      <c r="M681" s="30">
        <v>22264</v>
      </c>
      <c r="N681" s="2">
        <v>67.08</v>
      </c>
    </row>
    <row r="682" spans="13:14" x14ac:dyDescent="0.25">
      <c r="M682" s="31" t="s">
        <v>103</v>
      </c>
      <c r="N682" s="2">
        <v>67.08</v>
      </c>
    </row>
    <row r="683" spans="13:14" x14ac:dyDescent="0.25">
      <c r="M683" s="30">
        <v>22265</v>
      </c>
      <c r="N683" s="2">
        <v>45.278999999999996</v>
      </c>
    </row>
    <row r="684" spans="13:14" x14ac:dyDescent="0.25">
      <c r="M684" s="31" t="s">
        <v>48</v>
      </c>
      <c r="N684" s="2">
        <v>45.278999999999996</v>
      </c>
    </row>
    <row r="685" spans="13:14" x14ac:dyDescent="0.25">
      <c r="M685" s="30">
        <v>22266</v>
      </c>
      <c r="N685" s="2">
        <v>53.505000000000003</v>
      </c>
    </row>
    <row r="686" spans="13:14" x14ac:dyDescent="0.25">
      <c r="M686" s="31" t="s">
        <v>89</v>
      </c>
      <c r="N686" s="2">
        <v>53.505000000000003</v>
      </c>
    </row>
    <row r="687" spans="13:14" x14ac:dyDescent="0.25">
      <c r="M687" s="30">
        <v>22270</v>
      </c>
      <c r="N687" s="2">
        <v>148.17000000000002</v>
      </c>
    </row>
    <row r="688" spans="13:14" x14ac:dyDescent="0.25">
      <c r="M688" s="31" t="s">
        <v>36</v>
      </c>
      <c r="N688" s="2">
        <v>148.17000000000002</v>
      </c>
    </row>
    <row r="689" spans="13:14" x14ac:dyDescent="0.25">
      <c r="M689" s="30">
        <v>22271</v>
      </c>
      <c r="N689" s="2">
        <v>28.288</v>
      </c>
    </row>
    <row r="690" spans="13:14" x14ac:dyDescent="0.25">
      <c r="M690" s="31" t="s">
        <v>68</v>
      </c>
      <c r="N690" s="2">
        <v>28.288</v>
      </c>
    </row>
    <row r="691" spans="13:14" x14ac:dyDescent="0.25">
      <c r="M691" s="30">
        <v>22272</v>
      </c>
      <c r="N691" s="2">
        <v>56.347999999999999</v>
      </c>
    </row>
    <row r="692" spans="13:14" x14ac:dyDescent="0.25">
      <c r="M692" s="31" t="s">
        <v>32</v>
      </c>
      <c r="N692" s="2">
        <v>56.347999999999999</v>
      </c>
    </row>
    <row r="693" spans="13:14" x14ac:dyDescent="0.25">
      <c r="M693" s="30">
        <v>22275</v>
      </c>
      <c r="N693" s="2">
        <v>45.278999999999996</v>
      </c>
    </row>
    <row r="694" spans="13:14" x14ac:dyDescent="0.25">
      <c r="M694" s="31" t="s">
        <v>44</v>
      </c>
      <c r="N694" s="2">
        <v>45.278999999999996</v>
      </c>
    </row>
    <row r="695" spans="13:14" x14ac:dyDescent="0.25">
      <c r="M695" s="30">
        <v>22276</v>
      </c>
      <c r="N695" s="2">
        <v>25.155000000000001</v>
      </c>
    </row>
    <row r="696" spans="13:14" x14ac:dyDescent="0.25">
      <c r="M696" s="31" t="s">
        <v>36</v>
      </c>
      <c r="N696" s="2">
        <v>25.155000000000001</v>
      </c>
    </row>
    <row r="697" spans="13:14" x14ac:dyDescent="0.25">
      <c r="M697" s="30">
        <v>22277</v>
      </c>
      <c r="N697" s="2">
        <v>48.03</v>
      </c>
    </row>
    <row r="698" spans="13:14" x14ac:dyDescent="0.25">
      <c r="M698" s="31" t="s">
        <v>66</v>
      </c>
      <c r="N698" s="2">
        <v>48.03</v>
      </c>
    </row>
    <row r="699" spans="13:14" x14ac:dyDescent="0.25">
      <c r="M699" s="30">
        <v>22278</v>
      </c>
      <c r="N699" s="2">
        <v>246.90559999999999</v>
      </c>
    </row>
    <row r="700" spans="13:14" x14ac:dyDescent="0.25">
      <c r="M700" s="31" t="s">
        <v>36</v>
      </c>
      <c r="N700" s="2">
        <v>246.90559999999999</v>
      </c>
    </row>
    <row r="701" spans="13:14" x14ac:dyDescent="0.25">
      <c r="M701" s="30">
        <v>22280</v>
      </c>
      <c r="N701" s="2">
        <v>55.11</v>
      </c>
    </row>
    <row r="702" spans="13:14" x14ac:dyDescent="0.25">
      <c r="M702" s="31" t="s">
        <v>71</v>
      </c>
      <c r="N702" s="2">
        <v>55.11</v>
      </c>
    </row>
    <row r="703" spans="13:14" x14ac:dyDescent="0.25">
      <c r="M703" s="30">
        <v>22282</v>
      </c>
      <c r="N703" s="2">
        <v>58.39</v>
      </c>
    </row>
    <row r="704" spans="13:14" x14ac:dyDescent="0.25">
      <c r="M704" s="31" t="s">
        <v>28</v>
      </c>
      <c r="N704" s="2">
        <v>58.39</v>
      </c>
    </row>
    <row r="705" spans="13:14" x14ac:dyDescent="0.25">
      <c r="M705" s="30">
        <v>22284</v>
      </c>
      <c r="N705" s="2">
        <v>36.923999999999999</v>
      </c>
    </row>
    <row r="706" spans="13:14" x14ac:dyDescent="0.25">
      <c r="M706" s="31" t="s">
        <v>29</v>
      </c>
      <c r="N706" s="2">
        <v>36.923999999999999</v>
      </c>
    </row>
    <row r="707" spans="13:14" x14ac:dyDescent="0.25">
      <c r="M707" s="30">
        <v>22288</v>
      </c>
      <c r="N707" s="2">
        <v>32.207999999999998</v>
      </c>
    </row>
    <row r="708" spans="13:14" x14ac:dyDescent="0.25">
      <c r="M708" s="31" t="s">
        <v>70</v>
      </c>
      <c r="N708" s="2">
        <v>32.207999999999998</v>
      </c>
    </row>
    <row r="709" spans="13:14" x14ac:dyDescent="0.25">
      <c r="M709" s="30">
        <v>22291</v>
      </c>
      <c r="N709" s="2">
        <v>68.14</v>
      </c>
    </row>
    <row r="710" spans="13:14" x14ac:dyDescent="0.25">
      <c r="M710" s="31" t="s">
        <v>32</v>
      </c>
      <c r="N710" s="2">
        <v>68.14</v>
      </c>
    </row>
    <row r="711" spans="13:14" x14ac:dyDescent="0.25">
      <c r="M711" s="30">
        <v>22292</v>
      </c>
      <c r="N711" s="2">
        <v>71.34</v>
      </c>
    </row>
    <row r="712" spans="13:14" x14ac:dyDescent="0.25">
      <c r="M712" s="31" t="s">
        <v>46</v>
      </c>
      <c r="N712" s="2">
        <v>71.34</v>
      </c>
    </row>
    <row r="713" spans="13:14" x14ac:dyDescent="0.25">
      <c r="M713" s="30">
        <v>22296</v>
      </c>
      <c r="N713" s="2">
        <v>19.82</v>
      </c>
    </row>
    <row r="714" spans="13:14" x14ac:dyDescent="0.25">
      <c r="M714" s="31" t="s">
        <v>84</v>
      </c>
      <c r="N714" s="2">
        <v>19.82</v>
      </c>
    </row>
    <row r="715" spans="13:14" x14ac:dyDescent="0.25">
      <c r="M715" s="30">
        <v>22297</v>
      </c>
      <c r="N715" s="2">
        <v>24.616</v>
      </c>
    </row>
    <row r="716" spans="13:14" x14ac:dyDescent="0.25">
      <c r="M716" s="31" t="s">
        <v>49</v>
      </c>
      <c r="N716" s="2">
        <v>24.616</v>
      </c>
    </row>
    <row r="717" spans="13:14" x14ac:dyDescent="0.25">
      <c r="M717" s="30">
        <v>22303</v>
      </c>
      <c r="N717" s="2">
        <v>82.32</v>
      </c>
    </row>
    <row r="718" spans="13:14" x14ac:dyDescent="0.25">
      <c r="M718" s="31" t="s">
        <v>27</v>
      </c>
      <c r="N718" s="2">
        <v>82.32</v>
      </c>
    </row>
    <row r="719" spans="13:14" x14ac:dyDescent="0.25">
      <c r="M719" s="30">
        <v>22304</v>
      </c>
      <c r="N719" s="2">
        <v>81.569999999999993</v>
      </c>
    </row>
    <row r="720" spans="13:14" x14ac:dyDescent="0.25">
      <c r="M720" s="31" t="s">
        <v>81</v>
      </c>
      <c r="N720" s="2">
        <v>81.569999999999993</v>
      </c>
    </row>
    <row r="721" spans="13:14" x14ac:dyDescent="0.25">
      <c r="M721" s="30">
        <v>22307</v>
      </c>
      <c r="N721" s="2">
        <v>15.24</v>
      </c>
    </row>
    <row r="722" spans="13:14" x14ac:dyDescent="0.25">
      <c r="M722" s="31" t="s">
        <v>91</v>
      </c>
      <c r="N722" s="2">
        <v>15.24</v>
      </c>
    </row>
    <row r="723" spans="13:14" x14ac:dyDescent="0.25">
      <c r="M723" s="30">
        <v>22312</v>
      </c>
      <c r="N723" s="2">
        <v>42.54</v>
      </c>
    </row>
    <row r="724" spans="13:14" x14ac:dyDescent="0.25">
      <c r="M724" s="31" t="s">
        <v>24</v>
      </c>
      <c r="N724" s="2">
        <v>42.54</v>
      </c>
    </row>
    <row r="725" spans="13:14" x14ac:dyDescent="0.25">
      <c r="M725" s="30">
        <v>22313</v>
      </c>
      <c r="N725" s="2">
        <v>29.88</v>
      </c>
    </row>
    <row r="726" spans="13:14" x14ac:dyDescent="0.25">
      <c r="M726" s="31" t="s">
        <v>29</v>
      </c>
      <c r="N726" s="2">
        <v>29.88</v>
      </c>
    </row>
    <row r="727" spans="13:14" x14ac:dyDescent="0.25">
      <c r="M727" s="30">
        <v>22314</v>
      </c>
      <c r="N727" s="2">
        <v>56.486999999999995</v>
      </c>
    </row>
    <row r="728" spans="13:14" x14ac:dyDescent="0.25">
      <c r="M728" s="31" t="s">
        <v>53</v>
      </c>
      <c r="N728" s="2">
        <v>56.486999999999995</v>
      </c>
    </row>
    <row r="729" spans="13:14" x14ac:dyDescent="0.25">
      <c r="M729" s="30">
        <v>22315</v>
      </c>
      <c r="N729" s="2">
        <v>22.86</v>
      </c>
    </row>
    <row r="730" spans="13:14" x14ac:dyDescent="0.25">
      <c r="M730" s="31" t="s">
        <v>40</v>
      </c>
      <c r="N730" s="2">
        <v>22.86</v>
      </c>
    </row>
    <row r="731" spans="13:14" x14ac:dyDescent="0.25">
      <c r="M731" s="30">
        <v>22317</v>
      </c>
      <c r="N731" s="2">
        <v>185.22</v>
      </c>
    </row>
    <row r="732" spans="13:14" x14ac:dyDescent="0.25">
      <c r="M732" s="31" t="s">
        <v>111</v>
      </c>
      <c r="N732" s="2">
        <v>185.22</v>
      </c>
    </row>
    <row r="733" spans="13:14" x14ac:dyDescent="0.25">
      <c r="M733" s="30">
        <v>22320</v>
      </c>
      <c r="N733" s="2">
        <v>572.65049999999997</v>
      </c>
    </row>
    <row r="734" spans="13:14" x14ac:dyDescent="0.25">
      <c r="M734" s="31" t="s">
        <v>44</v>
      </c>
      <c r="N734" s="2">
        <v>572.65049999999997</v>
      </c>
    </row>
    <row r="735" spans="13:14" x14ac:dyDescent="0.25">
      <c r="M735" s="30">
        <v>22321</v>
      </c>
      <c r="N735" s="2">
        <v>21.72</v>
      </c>
    </row>
    <row r="736" spans="13:14" x14ac:dyDescent="0.25">
      <c r="M736" s="31" t="s">
        <v>48</v>
      </c>
      <c r="N736" s="2">
        <v>21.72</v>
      </c>
    </row>
    <row r="737" spans="13:14" x14ac:dyDescent="0.25">
      <c r="M737" s="30">
        <v>22325</v>
      </c>
      <c r="N737" s="2">
        <v>39.94</v>
      </c>
    </row>
    <row r="738" spans="13:14" x14ac:dyDescent="0.25">
      <c r="M738" s="31" t="s">
        <v>90</v>
      </c>
      <c r="N738" s="2">
        <v>39.94</v>
      </c>
    </row>
    <row r="739" spans="13:14" x14ac:dyDescent="0.25">
      <c r="M739" s="30">
        <v>22327</v>
      </c>
      <c r="N739" s="2">
        <v>47.736000000000004</v>
      </c>
    </row>
    <row r="740" spans="13:14" x14ac:dyDescent="0.25">
      <c r="M740" s="31" t="s">
        <v>102</v>
      </c>
      <c r="N740" s="2">
        <v>47.736000000000004</v>
      </c>
    </row>
    <row r="741" spans="13:14" x14ac:dyDescent="0.25">
      <c r="M741" s="30">
        <v>22329</v>
      </c>
      <c r="N741" s="2">
        <v>32.01</v>
      </c>
    </row>
    <row r="742" spans="13:14" x14ac:dyDescent="0.25">
      <c r="M742" s="31" t="s">
        <v>23</v>
      </c>
      <c r="N742" s="2">
        <v>32.01</v>
      </c>
    </row>
    <row r="743" spans="13:14" x14ac:dyDescent="0.25">
      <c r="M743" s="30">
        <v>22330</v>
      </c>
      <c r="N743" s="2">
        <v>22.86</v>
      </c>
    </row>
    <row r="744" spans="13:14" x14ac:dyDescent="0.25">
      <c r="M744" s="31" t="s">
        <v>44</v>
      </c>
      <c r="N744" s="2">
        <v>22.86</v>
      </c>
    </row>
    <row r="745" spans="13:14" x14ac:dyDescent="0.25">
      <c r="M745" s="30">
        <v>22331</v>
      </c>
      <c r="N745" s="2">
        <v>15.24</v>
      </c>
    </row>
    <row r="746" spans="13:14" x14ac:dyDescent="0.25">
      <c r="M746" s="31" t="s">
        <v>72</v>
      </c>
      <c r="N746" s="2">
        <v>15.24</v>
      </c>
    </row>
    <row r="747" spans="13:14" x14ac:dyDescent="0.25">
      <c r="M747" s="30">
        <v>22334</v>
      </c>
      <c r="N747" s="2">
        <v>83.547499999999985</v>
      </c>
    </row>
    <row r="748" spans="13:14" x14ac:dyDescent="0.25">
      <c r="M748" s="31" t="s">
        <v>57</v>
      </c>
      <c r="N748" s="2">
        <v>83.547499999999985</v>
      </c>
    </row>
    <row r="749" spans="13:14" x14ac:dyDescent="0.25">
      <c r="M749" s="30">
        <v>22338</v>
      </c>
      <c r="N749" s="2">
        <v>73.638000000000005</v>
      </c>
    </row>
    <row r="750" spans="13:14" x14ac:dyDescent="0.25">
      <c r="M750" s="31" t="s">
        <v>51</v>
      </c>
      <c r="N750" s="2">
        <v>73.638000000000005</v>
      </c>
    </row>
    <row r="751" spans="13:14" x14ac:dyDescent="0.25">
      <c r="M751" s="30">
        <v>22342</v>
      </c>
      <c r="N751" s="2">
        <v>47.56</v>
      </c>
    </row>
    <row r="752" spans="13:14" x14ac:dyDescent="0.25">
      <c r="M752" s="31" t="s">
        <v>27</v>
      </c>
      <c r="N752" s="2">
        <v>47.56</v>
      </c>
    </row>
    <row r="753" spans="13:14" x14ac:dyDescent="0.25">
      <c r="M753" s="30">
        <v>22343</v>
      </c>
      <c r="N753" s="2">
        <v>84.730499999999992</v>
      </c>
    </row>
    <row r="754" spans="13:14" x14ac:dyDescent="0.25">
      <c r="M754" s="31" t="s">
        <v>36</v>
      </c>
      <c r="N754" s="2">
        <v>84.730499999999992</v>
      </c>
    </row>
    <row r="755" spans="13:14" x14ac:dyDescent="0.25">
      <c r="M755" s="30">
        <v>22348</v>
      </c>
      <c r="N755" s="2">
        <v>53.242999999999995</v>
      </c>
    </row>
    <row r="756" spans="13:14" x14ac:dyDescent="0.25">
      <c r="M756" s="31" t="s">
        <v>42</v>
      </c>
      <c r="N756" s="2">
        <v>53.242999999999995</v>
      </c>
    </row>
    <row r="757" spans="13:14" x14ac:dyDescent="0.25">
      <c r="M757" s="30">
        <v>22351</v>
      </c>
      <c r="N757" s="2">
        <v>36.022500000000001</v>
      </c>
    </row>
    <row r="758" spans="13:14" x14ac:dyDescent="0.25">
      <c r="M758" s="31" t="s">
        <v>25</v>
      </c>
      <c r="N758" s="2">
        <v>36.022500000000001</v>
      </c>
    </row>
    <row r="759" spans="13:14" x14ac:dyDescent="0.25">
      <c r="M759" s="30">
        <v>22352</v>
      </c>
      <c r="N759" s="2">
        <v>12.2</v>
      </c>
    </row>
    <row r="760" spans="13:14" x14ac:dyDescent="0.25">
      <c r="M760" s="31" t="s">
        <v>72</v>
      </c>
      <c r="N760" s="2">
        <v>12.2</v>
      </c>
    </row>
    <row r="761" spans="13:14" x14ac:dyDescent="0.25">
      <c r="M761" s="30">
        <v>22357</v>
      </c>
      <c r="N761" s="2">
        <v>132.76049999999998</v>
      </c>
    </row>
    <row r="762" spans="13:14" x14ac:dyDescent="0.25">
      <c r="M762" s="31" t="s">
        <v>32</v>
      </c>
      <c r="N762" s="2">
        <v>132.76049999999998</v>
      </c>
    </row>
    <row r="763" spans="13:14" x14ac:dyDescent="0.25">
      <c r="M763" s="30">
        <v>22359</v>
      </c>
      <c r="N763" s="2">
        <v>27.816000000000003</v>
      </c>
    </row>
    <row r="764" spans="13:14" x14ac:dyDescent="0.25">
      <c r="M764" s="31" t="s">
        <v>32</v>
      </c>
      <c r="N764" s="2">
        <v>27.816000000000003</v>
      </c>
    </row>
    <row r="765" spans="13:14" x14ac:dyDescent="0.25">
      <c r="M765" s="30">
        <v>22361</v>
      </c>
      <c r="N765" s="2">
        <v>542.51100000000008</v>
      </c>
    </row>
    <row r="766" spans="13:14" x14ac:dyDescent="0.25">
      <c r="M766" s="31" t="s">
        <v>48</v>
      </c>
      <c r="N766" s="2">
        <v>542.51100000000008</v>
      </c>
    </row>
    <row r="767" spans="13:14" x14ac:dyDescent="0.25">
      <c r="M767" s="30">
        <v>22364</v>
      </c>
      <c r="N767" s="2">
        <v>60.367499999999993</v>
      </c>
    </row>
    <row r="768" spans="13:14" x14ac:dyDescent="0.25">
      <c r="M768" s="31" t="s">
        <v>31</v>
      </c>
      <c r="N768" s="2">
        <v>60.367499999999993</v>
      </c>
    </row>
    <row r="769" spans="13:14" x14ac:dyDescent="0.25">
      <c r="M769" s="30">
        <v>22366</v>
      </c>
      <c r="N769" s="2">
        <v>29.88</v>
      </c>
    </row>
    <row r="770" spans="13:14" x14ac:dyDescent="0.25">
      <c r="M770" s="31" t="s">
        <v>32</v>
      </c>
      <c r="N770" s="2">
        <v>29.88</v>
      </c>
    </row>
    <row r="771" spans="13:14" x14ac:dyDescent="0.25">
      <c r="M771" s="30">
        <v>22370</v>
      </c>
      <c r="N771" s="2">
        <v>29.88</v>
      </c>
    </row>
    <row r="772" spans="13:14" x14ac:dyDescent="0.25">
      <c r="M772" s="31" t="s">
        <v>78</v>
      </c>
      <c r="N772" s="2">
        <v>29.88</v>
      </c>
    </row>
    <row r="773" spans="13:14" x14ac:dyDescent="0.25">
      <c r="M773" s="30">
        <v>22372</v>
      </c>
      <c r="N773" s="2">
        <v>35.36</v>
      </c>
    </row>
    <row r="774" spans="13:14" x14ac:dyDescent="0.25">
      <c r="M774" s="31" t="s">
        <v>40</v>
      </c>
      <c r="N774" s="2">
        <v>35.36</v>
      </c>
    </row>
    <row r="775" spans="13:14" x14ac:dyDescent="0.25">
      <c r="M775" s="30">
        <v>22373</v>
      </c>
      <c r="N775" s="2">
        <v>305.29199999999997</v>
      </c>
    </row>
    <row r="776" spans="13:14" x14ac:dyDescent="0.25">
      <c r="M776" s="31" t="s">
        <v>43</v>
      </c>
      <c r="N776" s="2">
        <v>305.29199999999997</v>
      </c>
    </row>
    <row r="777" spans="13:14" x14ac:dyDescent="0.25">
      <c r="M777" s="30">
        <v>22375</v>
      </c>
      <c r="N777" s="2">
        <v>45.083999999999996</v>
      </c>
    </row>
    <row r="778" spans="13:14" x14ac:dyDescent="0.25">
      <c r="M778" s="31" t="s">
        <v>32</v>
      </c>
      <c r="N778" s="2">
        <v>45.083999999999996</v>
      </c>
    </row>
    <row r="779" spans="13:14" x14ac:dyDescent="0.25">
      <c r="M779" s="30">
        <v>22376</v>
      </c>
      <c r="N779" s="2">
        <v>45.628500000000003</v>
      </c>
    </row>
    <row r="780" spans="13:14" x14ac:dyDescent="0.25">
      <c r="M780" s="31" t="s">
        <v>72</v>
      </c>
      <c r="N780" s="2">
        <v>45.628500000000003</v>
      </c>
    </row>
    <row r="781" spans="13:14" x14ac:dyDescent="0.25">
      <c r="M781" s="30">
        <v>22378</v>
      </c>
      <c r="N781" s="2">
        <v>9.1499999999999986</v>
      </c>
    </row>
    <row r="782" spans="13:14" x14ac:dyDescent="0.25">
      <c r="M782" s="31" t="s">
        <v>73</v>
      </c>
      <c r="N782" s="2">
        <v>9.1499999999999986</v>
      </c>
    </row>
    <row r="783" spans="13:14" x14ac:dyDescent="0.25">
      <c r="M783" s="30">
        <v>22380</v>
      </c>
      <c r="N783" s="2">
        <v>60.367499999999993</v>
      </c>
    </row>
    <row r="784" spans="13:14" x14ac:dyDescent="0.25">
      <c r="M784" s="31" t="s">
        <v>52</v>
      </c>
      <c r="N784" s="2">
        <v>60.367499999999993</v>
      </c>
    </row>
    <row r="785" spans="13:14" x14ac:dyDescent="0.25">
      <c r="M785" s="30">
        <v>22382</v>
      </c>
      <c r="N785" s="2">
        <v>71.34</v>
      </c>
    </row>
    <row r="786" spans="13:14" x14ac:dyDescent="0.25">
      <c r="M786" s="31" t="s">
        <v>87</v>
      </c>
      <c r="N786" s="2">
        <v>71.34</v>
      </c>
    </row>
    <row r="787" spans="13:14" x14ac:dyDescent="0.25">
      <c r="M787" s="30">
        <v>22383</v>
      </c>
      <c r="N787" s="2">
        <v>23.78</v>
      </c>
    </row>
    <row r="788" spans="13:14" x14ac:dyDescent="0.25">
      <c r="M788" s="31" t="s">
        <v>78</v>
      </c>
      <c r="N788" s="2">
        <v>23.78</v>
      </c>
    </row>
    <row r="789" spans="13:14" x14ac:dyDescent="0.25">
      <c r="M789" s="30" t="s">
        <v>3682</v>
      </c>
      <c r="N789" s="2">
        <v>45816.916500000021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14184-9A2A-4B59-B344-BEDE99C7AAD6}">
  <sheetPr>
    <tabColor rgb="FFCC66FF"/>
  </sheetPr>
  <dimension ref="A1:J3034"/>
  <sheetViews>
    <sheetView workbookViewId="0">
      <selection activeCell="G1" sqref="G1:G2"/>
    </sheetView>
  </sheetViews>
  <sheetFormatPr baseColWidth="10" defaultRowHeight="15" x14ac:dyDescent="0.25"/>
  <sheetData>
    <row r="1" spans="1:10" x14ac:dyDescent="0.25">
      <c r="A1" s="34" t="s">
        <v>21</v>
      </c>
      <c r="B1" s="35" t="s">
        <v>113</v>
      </c>
      <c r="C1" s="35" t="s">
        <v>2</v>
      </c>
      <c r="D1" s="35" t="s">
        <v>3</v>
      </c>
      <c r="E1" s="35" t="s">
        <v>4</v>
      </c>
      <c r="F1" s="36" t="s">
        <v>3637</v>
      </c>
      <c r="G1" s="36" t="s">
        <v>3679</v>
      </c>
      <c r="I1" s="34" t="s">
        <v>21</v>
      </c>
      <c r="J1" s="35" t="s">
        <v>22</v>
      </c>
    </row>
    <row r="2" spans="1:10" x14ac:dyDescent="0.25">
      <c r="A2" s="32">
        <v>21330</v>
      </c>
      <c r="B2" s="33">
        <v>11</v>
      </c>
      <c r="C2" s="33">
        <v>10.67</v>
      </c>
      <c r="D2" s="33">
        <v>4</v>
      </c>
      <c r="E2" s="33">
        <v>0</v>
      </c>
      <c r="F2" s="37">
        <f>DetailTicketJuilletAout2021[[#This Row],[Qte]]*(DetailTicketJuilletAout2021[[#This Row],[PrixUnit]]*(1-DetailTicketJuilletAout2021[[#This Row],[Remise%]]))</f>
        <v>42.68</v>
      </c>
      <c r="G2" t="str">
        <f>VLOOKUP(A2,$I$2:$J$1577,2,FALSE)</f>
        <v>MAHEN</v>
      </c>
      <c r="I2" s="32">
        <v>21330</v>
      </c>
      <c r="J2" s="39" t="s">
        <v>23</v>
      </c>
    </row>
    <row r="3" spans="1:10" x14ac:dyDescent="0.25">
      <c r="A3" s="32">
        <v>21330</v>
      </c>
      <c r="B3" s="33">
        <v>42</v>
      </c>
      <c r="C3" s="33">
        <v>7.47</v>
      </c>
      <c r="D3" s="33">
        <v>4</v>
      </c>
      <c r="E3" s="33">
        <v>0</v>
      </c>
      <c r="F3" s="37">
        <f>DetailTicketJuilletAout2021[[#This Row],[Qte]]*(DetailTicketJuilletAout2021[[#This Row],[PrixUnit]]*(1-DetailTicketJuilletAout2021[[#This Row],[Remise%]]))</f>
        <v>29.88</v>
      </c>
      <c r="G3" t="str">
        <f t="shared" ref="G3:G66" si="0">VLOOKUP(A3,$I$2:$J$1577,2,FALSE)</f>
        <v>MAHEN</v>
      </c>
      <c r="I3" s="32">
        <v>21331</v>
      </c>
      <c r="J3" s="39" t="s">
        <v>24</v>
      </c>
    </row>
    <row r="4" spans="1:10" x14ac:dyDescent="0.25">
      <c r="A4" s="32">
        <v>21330</v>
      </c>
      <c r="B4" s="33">
        <v>72</v>
      </c>
      <c r="C4" s="33">
        <v>26.53</v>
      </c>
      <c r="D4" s="33">
        <v>4</v>
      </c>
      <c r="E4" s="33">
        <v>0</v>
      </c>
      <c r="F4" s="37">
        <f>DetailTicketJuilletAout2021[[#This Row],[Qte]]*(DetailTicketJuilletAout2021[[#This Row],[PrixUnit]]*(1-DetailTicketJuilletAout2021[[#This Row],[Remise%]]))</f>
        <v>106.12</v>
      </c>
      <c r="G4" t="str">
        <f t="shared" si="0"/>
        <v>MAHEN</v>
      </c>
      <c r="I4" s="32">
        <v>21332</v>
      </c>
      <c r="J4" s="39" t="s">
        <v>25</v>
      </c>
    </row>
    <row r="5" spans="1:10" x14ac:dyDescent="0.25">
      <c r="A5" s="32">
        <v>21330</v>
      </c>
      <c r="B5" s="33">
        <v>120</v>
      </c>
      <c r="C5" s="33">
        <v>6.1</v>
      </c>
      <c r="D5" s="33">
        <v>3</v>
      </c>
      <c r="E5" s="33">
        <v>0</v>
      </c>
      <c r="F5" s="37">
        <f>DetailTicketJuilletAout2021[[#This Row],[Qte]]*(DetailTicketJuilletAout2021[[#This Row],[PrixUnit]]*(1-DetailTicketJuilletAout2021[[#This Row],[Remise%]]))</f>
        <v>18.299999999999997</v>
      </c>
      <c r="G5" t="str">
        <f t="shared" si="0"/>
        <v>MAHEN</v>
      </c>
      <c r="I5" s="32">
        <v>21333</v>
      </c>
      <c r="J5" s="39" t="s">
        <v>26</v>
      </c>
    </row>
    <row r="6" spans="1:10" x14ac:dyDescent="0.25">
      <c r="A6" s="32">
        <v>21330</v>
      </c>
      <c r="B6" s="33">
        <v>121</v>
      </c>
      <c r="C6" s="33">
        <v>6.86</v>
      </c>
      <c r="D6" s="33">
        <v>4</v>
      </c>
      <c r="E6" s="33">
        <v>0</v>
      </c>
      <c r="F6" s="37">
        <f>DetailTicketJuilletAout2021[[#This Row],[Qte]]*(DetailTicketJuilletAout2021[[#This Row],[PrixUnit]]*(1-DetailTicketJuilletAout2021[[#This Row],[Remise%]]))</f>
        <v>27.44</v>
      </c>
      <c r="G6" t="str">
        <f t="shared" si="0"/>
        <v>MAHEN</v>
      </c>
      <c r="I6" s="32">
        <v>21334</v>
      </c>
      <c r="J6" s="39" t="s">
        <v>27</v>
      </c>
    </row>
    <row r="7" spans="1:10" x14ac:dyDescent="0.25">
      <c r="A7" s="32">
        <v>21330</v>
      </c>
      <c r="B7" s="33">
        <v>122</v>
      </c>
      <c r="C7" s="33">
        <v>7.01</v>
      </c>
      <c r="D7" s="33">
        <v>5</v>
      </c>
      <c r="E7" s="33">
        <v>0</v>
      </c>
      <c r="F7" s="37">
        <f>DetailTicketJuilletAout2021[[#This Row],[Qte]]*(DetailTicketJuilletAout2021[[#This Row],[PrixUnit]]*(1-DetailTicketJuilletAout2021[[#This Row],[Remise%]]))</f>
        <v>35.049999999999997</v>
      </c>
      <c r="G7" t="str">
        <f t="shared" si="0"/>
        <v>MAHEN</v>
      </c>
      <c r="I7" s="32">
        <v>21335</v>
      </c>
      <c r="J7" s="39" t="s">
        <v>25</v>
      </c>
    </row>
    <row r="8" spans="1:10" x14ac:dyDescent="0.25">
      <c r="A8" s="32">
        <v>21330</v>
      </c>
      <c r="B8" s="33">
        <v>124</v>
      </c>
      <c r="C8" s="33">
        <v>7.24</v>
      </c>
      <c r="D8" s="33">
        <v>4</v>
      </c>
      <c r="E8" s="33">
        <v>0</v>
      </c>
      <c r="F8" s="37">
        <f>DetailTicketJuilletAout2021[[#This Row],[Qte]]*(DetailTicketJuilletAout2021[[#This Row],[PrixUnit]]*(1-DetailTicketJuilletAout2021[[#This Row],[Remise%]]))</f>
        <v>28.96</v>
      </c>
      <c r="G8" t="str">
        <f t="shared" si="0"/>
        <v>MAHEN</v>
      </c>
      <c r="I8" s="32">
        <v>21336</v>
      </c>
      <c r="J8" s="39" t="s">
        <v>28</v>
      </c>
    </row>
    <row r="9" spans="1:10" x14ac:dyDescent="0.25">
      <c r="A9" s="32">
        <v>21330</v>
      </c>
      <c r="B9" s="33">
        <v>125</v>
      </c>
      <c r="C9" s="33">
        <v>7.36</v>
      </c>
      <c r="D9" s="33">
        <v>5</v>
      </c>
      <c r="E9" s="33">
        <v>0</v>
      </c>
      <c r="F9" s="37">
        <f>DetailTicketJuilletAout2021[[#This Row],[Qte]]*(DetailTicketJuilletAout2021[[#This Row],[PrixUnit]]*(1-DetailTicketJuilletAout2021[[#This Row],[Remise%]]))</f>
        <v>36.800000000000004</v>
      </c>
      <c r="G9" t="str">
        <f t="shared" si="0"/>
        <v>MAHEN</v>
      </c>
      <c r="I9" s="32">
        <v>21337</v>
      </c>
      <c r="J9" s="39" t="s">
        <v>29</v>
      </c>
    </row>
    <row r="10" spans="1:10" x14ac:dyDescent="0.25">
      <c r="A10" s="32">
        <v>21330</v>
      </c>
      <c r="B10" s="33">
        <v>127</v>
      </c>
      <c r="C10" s="33">
        <v>7.62</v>
      </c>
      <c r="D10" s="33">
        <v>4</v>
      </c>
      <c r="E10" s="33">
        <v>0</v>
      </c>
      <c r="F10" s="37">
        <f>DetailTicketJuilletAout2021[[#This Row],[Qte]]*(DetailTicketJuilletAout2021[[#This Row],[PrixUnit]]*(1-DetailTicketJuilletAout2021[[#This Row],[Remise%]]))</f>
        <v>30.48</v>
      </c>
      <c r="G10" t="str">
        <f t="shared" si="0"/>
        <v>MAHEN</v>
      </c>
      <c r="I10" s="32">
        <v>21338</v>
      </c>
      <c r="J10" s="39" t="s">
        <v>30</v>
      </c>
    </row>
    <row r="11" spans="1:10" x14ac:dyDescent="0.25">
      <c r="A11" s="32">
        <v>21330</v>
      </c>
      <c r="B11" s="33">
        <v>128</v>
      </c>
      <c r="C11" s="33">
        <v>7.62</v>
      </c>
      <c r="D11" s="33">
        <v>5</v>
      </c>
      <c r="E11" s="33">
        <v>0</v>
      </c>
      <c r="F11" s="37">
        <f>DetailTicketJuilletAout2021[[#This Row],[Qte]]*(DetailTicketJuilletAout2021[[#This Row],[PrixUnit]]*(1-DetailTicketJuilletAout2021[[#This Row],[Remise%]]))</f>
        <v>38.1</v>
      </c>
      <c r="G11" t="str">
        <f t="shared" si="0"/>
        <v>MAHEN</v>
      </c>
      <c r="I11" s="32">
        <v>21339</v>
      </c>
      <c r="J11" s="39" t="s">
        <v>31</v>
      </c>
    </row>
    <row r="12" spans="1:10" x14ac:dyDescent="0.25">
      <c r="A12" s="32">
        <v>21330</v>
      </c>
      <c r="B12" s="33">
        <v>129</v>
      </c>
      <c r="C12" s="33">
        <v>9.15</v>
      </c>
      <c r="D12" s="33">
        <v>3</v>
      </c>
      <c r="E12" s="33">
        <v>0</v>
      </c>
      <c r="F12" s="37">
        <f>DetailTicketJuilletAout2021[[#This Row],[Qte]]*(DetailTicketJuilletAout2021[[#This Row],[PrixUnit]]*(1-DetailTicketJuilletAout2021[[#This Row],[Remise%]]))</f>
        <v>27.450000000000003</v>
      </c>
      <c r="G12" t="str">
        <f t="shared" si="0"/>
        <v>MAHEN</v>
      </c>
      <c r="I12" s="32">
        <v>21340</v>
      </c>
      <c r="J12" s="39" t="s">
        <v>32</v>
      </c>
    </row>
    <row r="13" spans="1:10" x14ac:dyDescent="0.25">
      <c r="A13" s="32">
        <v>21330</v>
      </c>
      <c r="B13" s="33">
        <v>131</v>
      </c>
      <c r="C13" s="33">
        <v>9.5299999999999994</v>
      </c>
      <c r="D13" s="33">
        <v>5</v>
      </c>
      <c r="E13" s="33">
        <v>0</v>
      </c>
      <c r="F13" s="37">
        <f>DetailTicketJuilletAout2021[[#This Row],[Qte]]*(DetailTicketJuilletAout2021[[#This Row],[PrixUnit]]*(1-DetailTicketJuilletAout2021[[#This Row],[Remise%]]))</f>
        <v>47.65</v>
      </c>
      <c r="G13" t="str">
        <f t="shared" si="0"/>
        <v>MAHEN</v>
      </c>
      <c r="I13" s="32">
        <v>21341</v>
      </c>
      <c r="J13" s="39" t="s">
        <v>33</v>
      </c>
    </row>
    <row r="14" spans="1:10" x14ac:dyDescent="0.25">
      <c r="A14" s="32">
        <v>21330</v>
      </c>
      <c r="B14" s="33">
        <v>132</v>
      </c>
      <c r="C14" s="33">
        <v>9.7200000000000006</v>
      </c>
      <c r="D14" s="33">
        <v>3</v>
      </c>
      <c r="E14" s="33">
        <v>0</v>
      </c>
      <c r="F14" s="37">
        <f>DetailTicketJuilletAout2021[[#This Row],[Qte]]*(DetailTicketJuilletAout2021[[#This Row],[PrixUnit]]*(1-DetailTicketJuilletAout2021[[#This Row],[Remise%]]))</f>
        <v>29.160000000000004</v>
      </c>
      <c r="G14" t="str">
        <f t="shared" si="0"/>
        <v>MAHEN</v>
      </c>
      <c r="I14" s="32">
        <v>21342</v>
      </c>
      <c r="J14" s="39" t="s">
        <v>34</v>
      </c>
    </row>
    <row r="15" spans="1:10" x14ac:dyDescent="0.25">
      <c r="A15" s="32">
        <v>21330</v>
      </c>
      <c r="B15" s="33">
        <v>133</v>
      </c>
      <c r="C15" s="33">
        <v>9.91</v>
      </c>
      <c r="D15" s="33">
        <v>4</v>
      </c>
      <c r="E15" s="33">
        <v>0</v>
      </c>
      <c r="F15" s="37">
        <f>DetailTicketJuilletAout2021[[#This Row],[Qte]]*(DetailTicketJuilletAout2021[[#This Row],[PrixUnit]]*(1-DetailTicketJuilletAout2021[[#This Row],[Remise%]]))</f>
        <v>39.64</v>
      </c>
      <c r="G15" t="str">
        <f t="shared" si="0"/>
        <v>MAHEN</v>
      </c>
      <c r="I15" s="32">
        <v>21343</v>
      </c>
      <c r="J15" s="39" t="s">
        <v>35</v>
      </c>
    </row>
    <row r="16" spans="1:10" x14ac:dyDescent="0.25">
      <c r="A16" s="32">
        <v>21330</v>
      </c>
      <c r="B16" s="33">
        <v>134</v>
      </c>
      <c r="C16" s="33">
        <v>10.1</v>
      </c>
      <c r="D16" s="33">
        <v>5</v>
      </c>
      <c r="E16" s="33">
        <v>0</v>
      </c>
      <c r="F16" s="37">
        <f>DetailTicketJuilletAout2021[[#This Row],[Qte]]*(DetailTicketJuilletAout2021[[#This Row],[PrixUnit]]*(1-DetailTicketJuilletAout2021[[#This Row],[Remise%]]))</f>
        <v>50.5</v>
      </c>
      <c r="G16" t="str">
        <f t="shared" si="0"/>
        <v>MAHEN</v>
      </c>
      <c r="I16" s="32">
        <v>21344</v>
      </c>
      <c r="J16" s="39" t="s">
        <v>36</v>
      </c>
    </row>
    <row r="17" spans="1:10" x14ac:dyDescent="0.25">
      <c r="A17" s="32">
        <v>21330</v>
      </c>
      <c r="B17" s="33">
        <v>135</v>
      </c>
      <c r="C17" s="33">
        <v>10.67</v>
      </c>
      <c r="D17" s="33">
        <v>3</v>
      </c>
      <c r="E17" s="33">
        <v>0</v>
      </c>
      <c r="F17" s="37">
        <f>DetailTicketJuilletAout2021[[#This Row],[Qte]]*(DetailTicketJuilletAout2021[[#This Row],[PrixUnit]]*(1-DetailTicketJuilletAout2021[[#This Row],[Remise%]]))</f>
        <v>32.01</v>
      </c>
      <c r="G17" t="str">
        <f t="shared" si="0"/>
        <v>MAHEN</v>
      </c>
      <c r="I17" s="32">
        <v>21345</v>
      </c>
      <c r="J17" s="39" t="s">
        <v>32</v>
      </c>
    </row>
    <row r="18" spans="1:10" x14ac:dyDescent="0.25">
      <c r="A18" s="32">
        <v>21330</v>
      </c>
      <c r="B18" s="33">
        <v>136</v>
      </c>
      <c r="C18" s="33">
        <v>10.67</v>
      </c>
      <c r="D18" s="33">
        <v>4</v>
      </c>
      <c r="E18" s="33">
        <v>0</v>
      </c>
      <c r="F18" s="37">
        <f>DetailTicketJuilletAout2021[[#This Row],[Qte]]*(DetailTicketJuilletAout2021[[#This Row],[PrixUnit]]*(1-DetailTicketJuilletAout2021[[#This Row],[Remise%]]))</f>
        <v>42.68</v>
      </c>
      <c r="G18" t="str">
        <f t="shared" si="0"/>
        <v>MAHEN</v>
      </c>
      <c r="I18" s="32">
        <v>21346</v>
      </c>
      <c r="J18" s="39" t="s">
        <v>37</v>
      </c>
    </row>
    <row r="19" spans="1:10" x14ac:dyDescent="0.25">
      <c r="A19" s="32">
        <v>21330</v>
      </c>
      <c r="B19" s="33">
        <v>137</v>
      </c>
      <c r="C19" s="33">
        <v>10.67</v>
      </c>
      <c r="D19" s="33">
        <v>5</v>
      </c>
      <c r="E19" s="33">
        <v>0</v>
      </c>
      <c r="F19" s="37">
        <f>DetailTicketJuilletAout2021[[#This Row],[Qte]]*(DetailTicketJuilletAout2021[[#This Row],[PrixUnit]]*(1-DetailTicketJuilletAout2021[[#This Row],[Remise%]]))</f>
        <v>53.35</v>
      </c>
      <c r="G19" t="str">
        <f t="shared" si="0"/>
        <v>MAHEN</v>
      </c>
      <c r="I19" s="32">
        <v>21347</v>
      </c>
      <c r="J19" s="39" t="s">
        <v>38</v>
      </c>
    </row>
    <row r="20" spans="1:10" x14ac:dyDescent="0.25">
      <c r="A20" s="32">
        <v>21330</v>
      </c>
      <c r="B20" s="33">
        <v>138</v>
      </c>
      <c r="C20" s="33">
        <v>10.67</v>
      </c>
      <c r="D20" s="33">
        <v>3</v>
      </c>
      <c r="E20" s="33">
        <v>0</v>
      </c>
      <c r="F20" s="37">
        <f>DetailTicketJuilletAout2021[[#This Row],[Qte]]*(DetailTicketJuilletAout2021[[#This Row],[PrixUnit]]*(1-DetailTicketJuilletAout2021[[#This Row],[Remise%]]))</f>
        <v>32.01</v>
      </c>
      <c r="G20" t="str">
        <f t="shared" si="0"/>
        <v>MAHEN</v>
      </c>
      <c r="I20" s="32">
        <v>21348</v>
      </c>
      <c r="J20" s="39" t="s">
        <v>39</v>
      </c>
    </row>
    <row r="21" spans="1:10" x14ac:dyDescent="0.25">
      <c r="A21" s="32">
        <v>21330</v>
      </c>
      <c r="B21" s="33">
        <v>139</v>
      </c>
      <c r="C21" s="33">
        <v>11.43</v>
      </c>
      <c r="D21" s="33">
        <v>4</v>
      </c>
      <c r="E21" s="33">
        <v>0</v>
      </c>
      <c r="F21" s="37">
        <f>DetailTicketJuilletAout2021[[#This Row],[Qte]]*(DetailTicketJuilletAout2021[[#This Row],[PrixUnit]]*(1-DetailTicketJuilletAout2021[[#This Row],[Remise%]]))</f>
        <v>45.72</v>
      </c>
      <c r="G21" t="str">
        <f t="shared" si="0"/>
        <v>MAHEN</v>
      </c>
      <c r="I21" s="32">
        <v>21349</v>
      </c>
      <c r="J21" s="39" t="s">
        <v>40</v>
      </c>
    </row>
    <row r="22" spans="1:10" x14ac:dyDescent="0.25">
      <c r="A22" s="32">
        <v>21330</v>
      </c>
      <c r="B22" s="33">
        <v>140</v>
      </c>
      <c r="C22" s="33">
        <v>11.43</v>
      </c>
      <c r="D22" s="33">
        <v>5</v>
      </c>
      <c r="E22" s="33">
        <v>0</v>
      </c>
      <c r="F22" s="37">
        <f>DetailTicketJuilletAout2021[[#This Row],[Qte]]*(DetailTicketJuilletAout2021[[#This Row],[PrixUnit]]*(1-DetailTicketJuilletAout2021[[#This Row],[Remise%]]))</f>
        <v>57.15</v>
      </c>
      <c r="G22" t="str">
        <f t="shared" si="0"/>
        <v>MAHEN</v>
      </c>
      <c r="I22" s="32">
        <v>21350</v>
      </c>
      <c r="J22" s="39" t="s">
        <v>41</v>
      </c>
    </row>
    <row r="23" spans="1:10" x14ac:dyDescent="0.25">
      <c r="A23" s="32">
        <v>21330</v>
      </c>
      <c r="B23" s="33">
        <v>141</v>
      </c>
      <c r="C23" s="33">
        <v>11.81</v>
      </c>
      <c r="D23" s="33">
        <v>3</v>
      </c>
      <c r="E23" s="33">
        <v>0</v>
      </c>
      <c r="F23" s="37">
        <f>DetailTicketJuilletAout2021[[#This Row],[Qte]]*(DetailTicketJuilletAout2021[[#This Row],[PrixUnit]]*(1-DetailTicketJuilletAout2021[[#This Row],[Remise%]]))</f>
        <v>35.43</v>
      </c>
      <c r="G23" t="str">
        <f t="shared" si="0"/>
        <v>MAHEN</v>
      </c>
      <c r="I23" s="32">
        <v>21351</v>
      </c>
      <c r="J23" s="39" t="s">
        <v>42</v>
      </c>
    </row>
    <row r="24" spans="1:10" x14ac:dyDescent="0.25">
      <c r="A24" s="32">
        <v>21330</v>
      </c>
      <c r="B24" s="33">
        <v>142</v>
      </c>
      <c r="C24" s="33">
        <v>3.43</v>
      </c>
      <c r="D24" s="33">
        <v>4</v>
      </c>
      <c r="E24" s="33">
        <v>0</v>
      </c>
      <c r="F24" s="37">
        <f>DetailTicketJuilletAout2021[[#This Row],[Qte]]*(DetailTicketJuilletAout2021[[#This Row],[PrixUnit]]*(1-DetailTicketJuilletAout2021[[#This Row],[Remise%]]))</f>
        <v>13.72</v>
      </c>
      <c r="G24" t="str">
        <f t="shared" si="0"/>
        <v>MAHEN</v>
      </c>
      <c r="I24" s="32">
        <v>21352</v>
      </c>
      <c r="J24" s="39" t="s">
        <v>39</v>
      </c>
    </row>
    <row r="25" spans="1:10" x14ac:dyDescent="0.25">
      <c r="A25" s="32">
        <v>21331</v>
      </c>
      <c r="B25" s="33">
        <v>14</v>
      </c>
      <c r="C25" s="33">
        <v>14.18</v>
      </c>
      <c r="D25" s="33">
        <v>4</v>
      </c>
      <c r="E25" s="33">
        <v>0</v>
      </c>
      <c r="F25" s="37">
        <f>DetailTicketJuilletAout2021[[#This Row],[Qte]]*(DetailTicketJuilletAout2021[[#This Row],[PrixUnit]]*(1-DetailTicketJuilletAout2021[[#This Row],[Remise%]]))</f>
        <v>56.72</v>
      </c>
      <c r="G25" t="str">
        <f t="shared" si="0"/>
        <v>DIGOM</v>
      </c>
      <c r="I25" s="32">
        <v>21353</v>
      </c>
      <c r="J25" s="39" t="s">
        <v>43</v>
      </c>
    </row>
    <row r="26" spans="1:10" x14ac:dyDescent="0.25">
      <c r="A26" s="32">
        <v>21331</v>
      </c>
      <c r="B26" s="33">
        <v>51</v>
      </c>
      <c r="C26" s="33">
        <v>32.32</v>
      </c>
      <c r="D26" s="33">
        <v>3</v>
      </c>
      <c r="E26" s="33">
        <v>0</v>
      </c>
      <c r="F26" s="37">
        <f>DetailTicketJuilletAout2021[[#This Row],[Qte]]*(DetailTicketJuilletAout2021[[#This Row],[PrixUnit]]*(1-DetailTicketJuilletAout2021[[#This Row],[Remise%]]))</f>
        <v>96.960000000000008</v>
      </c>
      <c r="G26" t="str">
        <f t="shared" si="0"/>
        <v>DIGOM</v>
      </c>
      <c r="I26" s="32">
        <v>21354</v>
      </c>
      <c r="J26" s="39" t="s">
        <v>36</v>
      </c>
    </row>
    <row r="27" spans="1:10" x14ac:dyDescent="0.25">
      <c r="A27" s="32">
        <v>21332</v>
      </c>
      <c r="B27" s="33">
        <v>41</v>
      </c>
      <c r="C27" s="33">
        <v>5.79</v>
      </c>
      <c r="D27" s="33">
        <v>4</v>
      </c>
      <c r="E27" s="33">
        <v>0</v>
      </c>
      <c r="F27" s="37">
        <f>DetailTicketJuilletAout2021[[#This Row],[Qte]]*(DetailTicketJuilletAout2021[[#This Row],[PrixUnit]]*(1-DetailTicketJuilletAout2021[[#This Row],[Remise%]]))</f>
        <v>23.16</v>
      </c>
      <c r="G27" t="str">
        <f t="shared" si="0"/>
        <v>DAMIC</v>
      </c>
      <c r="I27" s="32">
        <v>21355</v>
      </c>
      <c r="J27" s="39" t="s">
        <v>44</v>
      </c>
    </row>
    <row r="28" spans="1:10" x14ac:dyDescent="0.25">
      <c r="A28" s="32">
        <v>21332</v>
      </c>
      <c r="B28" s="33">
        <v>51</v>
      </c>
      <c r="C28" s="33">
        <v>32.32</v>
      </c>
      <c r="D28" s="33">
        <v>3</v>
      </c>
      <c r="E28" s="33">
        <v>0.15</v>
      </c>
      <c r="F28" s="37">
        <f>DetailTicketJuilletAout2021[[#This Row],[Qte]]*(DetailTicketJuilletAout2021[[#This Row],[PrixUnit]]*(1-DetailTicketJuilletAout2021[[#This Row],[Remise%]]))</f>
        <v>82.415999999999997</v>
      </c>
      <c r="G28" t="str">
        <f t="shared" si="0"/>
        <v>DAMIC</v>
      </c>
      <c r="I28" s="32">
        <v>21356</v>
      </c>
      <c r="J28" s="39" t="s">
        <v>23</v>
      </c>
    </row>
    <row r="29" spans="1:10" x14ac:dyDescent="0.25">
      <c r="A29" s="32">
        <v>21332</v>
      </c>
      <c r="B29" s="33">
        <v>65</v>
      </c>
      <c r="C29" s="33">
        <v>12.81</v>
      </c>
      <c r="D29" s="33">
        <v>4</v>
      </c>
      <c r="E29" s="33">
        <v>0.15</v>
      </c>
      <c r="F29" s="37">
        <f>DetailTicketJuilletAout2021[[#This Row],[Qte]]*(DetailTicketJuilletAout2021[[#This Row],[PrixUnit]]*(1-DetailTicketJuilletAout2021[[#This Row],[Remise%]]))</f>
        <v>43.554000000000002</v>
      </c>
      <c r="G29" t="str">
        <f t="shared" si="0"/>
        <v>DAMIC</v>
      </c>
      <c r="I29" s="32">
        <v>21357</v>
      </c>
      <c r="J29" s="39" t="s">
        <v>45</v>
      </c>
    </row>
    <row r="30" spans="1:10" x14ac:dyDescent="0.25">
      <c r="A30" s="32">
        <v>21332</v>
      </c>
      <c r="B30" s="33">
        <v>132</v>
      </c>
      <c r="C30" s="33">
        <v>9.7200000000000006</v>
      </c>
      <c r="D30" s="33">
        <v>3</v>
      </c>
      <c r="E30" s="33">
        <v>0</v>
      </c>
      <c r="F30" s="37">
        <f>DetailTicketJuilletAout2021[[#This Row],[Qte]]*(DetailTicketJuilletAout2021[[#This Row],[PrixUnit]]*(1-DetailTicketJuilletAout2021[[#This Row],[Remise%]]))</f>
        <v>29.160000000000004</v>
      </c>
      <c r="G30" t="str">
        <f t="shared" si="0"/>
        <v>DAMIC</v>
      </c>
      <c r="I30" s="32">
        <v>21358</v>
      </c>
      <c r="J30" s="39" t="s">
        <v>46</v>
      </c>
    </row>
    <row r="31" spans="1:10" x14ac:dyDescent="0.25">
      <c r="A31" s="32">
        <v>21332</v>
      </c>
      <c r="B31" s="33">
        <v>133</v>
      </c>
      <c r="C31" s="33">
        <v>9.91</v>
      </c>
      <c r="D31" s="33">
        <v>4</v>
      </c>
      <c r="E31" s="33">
        <v>0</v>
      </c>
      <c r="F31" s="37">
        <f>DetailTicketJuilletAout2021[[#This Row],[Qte]]*(DetailTicketJuilletAout2021[[#This Row],[PrixUnit]]*(1-DetailTicketJuilletAout2021[[#This Row],[Remise%]]))</f>
        <v>39.64</v>
      </c>
      <c r="G31" t="str">
        <f t="shared" si="0"/>
        <v>DAMIC</v>
      </c>
      <c r="I31" s="32">
        <v>21359</v>
      </c>
      <c r="J31" s="39" t="s">
        <v>47</v>
      </c>
    </row>
    <row r="32" spans="1:10" x14ac:dyDescent="0.25">
      <c r="A32" s="32">
        <v>21332</v>
      </c>
      <c r="B32" s="33">
        <v>134</v>
      </c>
      <c r="C32" s="33">
        <v>10.1</v>
      </c>
      <c r="D32" s="33">
        <v>5</v>
      </c>
      <c r="E32" s="33">
        <v>0</v>
      </c>
      <c r="F32" s="37">
        <f>DetailTicketJuilletAout2021[[#This Row],[Qte]]*(DetailTicketJuilletAout2021[[#This Row],[PrixUnit]]*(1-DetailTicketJuilletAout2021[[#This Row],[Remise%]]))</f>
        <v>50.5</v>
      </c>
      <c r="G32" t="str">
        <f t="shared" si="0"/>
        <v>DAMIC</v>
      </c>
      <c r="I32" s="32">
        <v>21360</v>
      </c>
      <c r="J32" s="39" t="s">
        <v>48</v>
      </c>
    </row>
    <row r="33" spans="1:10" x14ac:dyDescent="0.25">
      <c r="A33" s="32">
        <v>21332</v>
      </c>
      <c r="B33" s="33">
        <v>135</v>
      </c>
      <c r="C33" s="33">
        <v>10.67</v>
      </c>
      <c r="D33" s="33">
        <v>3</v>
      </c>
      <c r="E33" s="33">
        <v>0</v>
      </c>
      <c r="F33" s="37">
        <f>DetailTicketJuilletAout2021[[#This Row],[Qte]]*(DetailTicketJuilletAout2021[[#This Row],[PrixUnit]]*(1-DetailTicketJuilletAout2021[[#This Row],[Remise%]]))</f>
        <v>32.01</v>
      </c>
      <c r="G33" t="str">
        <f t="shared" si="0"/>
        <v>DAMIC</v>
      </c>
      <c r="I33" s="32">
        <v>21361</v>
      </c>
      <c r="J33" s="39" t="s">
        <v>49</v>
      </c>
    </row>
    <row r="34" spans="1:10" x14ac:dyDescent="0.25">
      <c r="A34" s="32">
        <v>21332</v>
      </c>
      <c r="B34" s="33">
        <v>136</v>
      </c>
      <c r="C34" s="33">
        <v>10.67</v>
      </c>
      <c r="D34" s="33">
        <v>4</v>
      </c>
      <c r="E34" s="33">
        <v>0</v>
      </c>
      <c r="F34" s="37">
        <f>DetailTicketJuilletAout2021[[#This Row],[Qte]]*(DetailTicketJuilletAout2021[[#This Row],[PrixUnit]]*(1-DetailTicketJuilletAout2021[[#This Row],[Remise%]]))</f>
        <v>42.68</v>
      </c>
      <c r="G34" t="str">
        <f t="shared" si="0"/>
        <v>DAMIC</v>
      </c>
      <c r="I34" s="32">
        <v>21362</v>
      </c>
      <c r="J34" s="39" t="s">
        <v>48</v>
      </c>
    </row>
    <row r="35" spans="1:10" x14ac:dyDescent="0.25">
      <c r="A35" s="32">
        <v>21332</v>
      </c>
      <c r="B35" s="33">
        <v>137</v>
      </c>
      <c r="C35" s="33">
        <v>10.67</v>
      </c>
      <c r="D35" s="33">
        <v>5</v>
      </c>
      <c r="E35" s="33">
        <v>0</v>
      </c>
      <c r="F35" s="37">
        <f>DetailTicketJuilletAout2021[[#This Row],[Qte]]*(DetailTicketJuilletAout2021[[#This Row],[PrixUnit]]*(1-DetailTicketJuilletAout2021[[#This Row],[Remise%]]))</f>
        <v>53.35</v>
      </c>
      <c r="G35" t="str">
        <f t="shared" si="0"/>
        <v>DAMIC</v>
      </c>
      <c r="I35" s="32">
        <v>21363</v>
      </c>
      <c r="J35" s="39" t="s">
        <v>50</v>
      </c>
    </row>
    <row r="36" spans="1:10" x14ac:dyDescent="0.25">
      <c r="A36" s="32">
        <v>21333</v>
      </c>
      <c r="B36" s="33">
        <v>22</v>
      </c>
      <c r="C36" s="33">
        <v>12.81</v>
      </c>
      <c r="D36" s="33">
        <v>4</v>
      </c>
      <c r="E36" s="33">
        <v>0.05</v>
      </c>
      <c r="F36" s="37">
        <f>DetailTicketJuilletAout2021[[#This Row],[Qte]]*(DetailTicketJuilletAout2021[[#This Row],[PrixUnit]]*(1-DetailTicketJuilletAout2021[[#This Row],[Remise%]]))</f>
        <v>48.677999999999997</v>
      </c>
      <c r="G36" t="str">
        <f t="shared" si="0"/>
        <v>JAHEN</v>
      </c>
      <c r="I36" s="32">
        <v>21364</v>
      </c>
      <c r="J36" s="39" t="s">
        <v>50</v>
      </c>
    </row>
    <row r="37" spans="1:10" x14ac:dyDescent="0.25">
      <c r="A37" s="32">
        <v>21333</v>
      </c>
      <c r="B37" s="33">
        <v>57</v>
      </c>
      <c r="C37" s="33">
        <v>11.89</v>
      </c>
      <c r="D37" s="33">
        <v>4</v>
      </c>
      <c r="E37" s="33">
        <v>0.05</v>
      </c>
      <c r="F37" s="37">
        <f>DetailTicketJuilletAout2021[[#This Row],[Qte]]*(DetailTicketJuilletAout2021[[#This Row],[PrixUnit]]*(1-DetailTicketJuilletAout2021[[#This Row],[Remise%]]))</f>
        <v>45.182000000000002</v>
      </c>
      <c r="G37" t="str">
        <f t="shared" si="0"/>
        <v>JAHEN</v>
      </c>
      <c r="I37" s="32">
        <v>21365</v>
      </c>
      <c r="J37" s="39" t="s">
        <v>51</v>
      </c>
    </row>
    <row r="38" spans="1:10" x14ac:dyDescent="0.25">
      <c r="A38" s="32">
        <v>21333</v>
      </c>
      <c r="B38" s="33">
        <v>65</v>
      </c>
      <c r="C38" s="33">
        <v>12.81</v>
      </c>
      <c r="D38" s="33">
        <v>3</v>
      </c>
      <c r="E38" s="33">
        <v>0</v>
      </c>
      <c r="F38" s="37">
        <f>DetailTicketJuilletAout2021[[#This Row],[Qte]]*(DetailTicketJuilletAout2021[[#This Row],[PrixUnit]]*(1-DetailTicketJuilletAout2021[[#This Row],[Remise%]]))</f>
        <v>38.43</v>
      </c>
      <c r="G38" t="str">
        <f t="shared" si="0"/>
        <v>JAHEN</v>
      </c>
      <c r="I38" s="32">
        <v>21366</v>
      </c>
      <c r="J38" s="39" t="s">
        <v>49</v>
      </c>
    </row>
    <row r="39" spans="1:10" x14ac:dyDescent="0.25">
      <c r="A39" s="32">
        <v>21334</v>
      </c>
      <c r="B39" s="33">
        <v>20</v>
      </c>
      <c r="C39" s="33">
        <v>49.39</v>
      </c>
      <c r="D39" s="33">
        <v>3</v>
      </c>
      <c r="E39" s="33">
        <v>0.05</v>
      </c>
      <c r="F39" s="37">
        <f>DetailTicketJuilletAout2021[[#This Row],[Qte]]*(DetailTicketJuilletAout2021[[#This Row],[PrixUnit]]*(1-DetailTicketJuilletAout2021[[#This Row],[Remise%]]))</f>
        <v>140.76149999999998</v>
      </c>
      <c r="G39" t="str">
        <f t="shared" si="0"/>
        <v>MIGAL</v>
      </c>
      <c r="I39" s="32">
        <v>21367</v>
      </c>
      <c r="J39" s="39" t="s">
        <v>44</v>
      </c>
    </row>
    <row r="40" spans="1:10" x14ac:dyDescent="0.25">
      <c r="A40" s="32">
        <v>21334</v>
      </c>
      <c r="B40" s="33">
        <v>33</v>
      </c>
      <c r="C40" s="33">
        <v>1.52</v>
      </c>
      <c r="D40" s="33">
        <v>3</v>
      </c>
      <c r="E40" s="33">
        <v>0.05</v>
      </c>
      <c r="F40" s="37">
        <f>DetailTicketJuilletAout2021[[#This Row],[Qte]]*(DetailTicketJuilletAout2021[[#This Row],[PrixUnit]]*(1-DetailTicketJuilletAout2021[[#This Row],[Remise%]]))</f>
        <v>4.3319999999999999</v>
      </c>
      <c r="G40" t="str">
        <f t="shared" si="0"/>
        <v>MIGAL</v>
      </c>
      <c r="I40" s="32">
        <v>21368</v>
      </c>
      <c r="J40" s="39" t="s">
        <v>44</v>
      </c>
    </row>
    <row r="41" spans="1:10" x14ac:dyDescent="0.25">
      <c r="A41" s="32">
        <v>21334</v>
      </c>
      <c r="B41" s="33">
        <v>60</v>
      </c>
      <c r="C41" s="33">
        <v>20.73</v>
      </c>
      <c r="D41" s="33">
        <v>3</v>
      </c>
      <c r="E41" s="33">
        <v>0</v>
      </c>
      <c r="F41" s="37">
        <f>DetailTicketJuilletAout2021[[#This Row],[Qte]]*(DetailTicketJuilletAout2021[[#This Row],[PrixUnit]]*(1-DetailTicketJuilletAout2021[[#This Row],[Remise%]]))</f>
        <v>62.19</v>
      </c>
      <c r="G41" t="str">
        <f t="shared" si="0"/>
        <v>MIGAL</v>
      </c>
      <c r="I41" s="32">
        <v>21369</v>
      </c>
      <c r="J41" s="39" t="s">
        <v>52</v>
      </c>
    </row>
    <row r="42" spans="1:10" x14ac:dyDescent="0.25">
      <c r="A42" s="32">
        <v>21334</v>
      </c>
      <c r="B42" s="33">
        <v>132</v>
      </c>
      <c r="C42" s="33">
        <v>9.7200000000000006</v>
      </c>
      <c r="D42" s="33">
        <v>3</v>
      </c>
      <c r="E42" s="33">
        <v>0</v>
      </c>
      <c r="F42" s="37">
        <f>DetailTicketJuilletAout2021[[#This Row],[Qte]]*(DetailTicketJuilletAout2021[[#This Row],[PrixUnit]]*(1-DetailTicketJuilletAout2021[[#This Row],[Remise%]]))</f>
        <v>29.160000000000004</v>
      </c>
      <c r="G42" t="str">
        <f t="shared" si="0"/>
        <v>MIGAL</v>
      </c>
      <c r="I42" s="32">
        <v>21370</v>
      </c>
      <c r="J42" s="39" t="s">
        <v>53</v>
      </c>
    </row>
    <row r="43" spans="1:10" x14ac:dyDescent="0.25">
      <c r="A43" s="32">
        <v>21334</v>
      </c>
      <c r="B43" s="33">
        <v>133</v>
      </c>
      <c r="C43" s="33">
        <v>9.91</v>
      </c>
      <c r="D43" s="33">
        <v>4</v>
      </c>
      <c r="E43" s="33">
        <v>0</v>
      </c>
      <c r="F43" s="37">
        <f>DetailTicketJuilletAout2021[[#This Row],[Qte]]*(DetailTicketJuilletAout2021[[#This Row],[PrixUnit]]*(1-DetailTicketJuilletAout2021[[#This Row],[Remise%]]))</f>
        <v>39.64</v>
      </c>
      <c r="G43" t="str">
        <f t="shared" si="0"/>
        <v>MIGAL</v>
      </c>
      <c r="I43" s="32">
        <v>21371</v>
      </c>
      <c r="J43" s="39" t="s">
        <v>54</v>
      </c>
    </row>
    <row r="44" spans="1:10" x14ac:dyDescent="0.25">
      <c r="A44" s="32">
        <v>21334</v>
      </c>
      <c r="B44" s="33">
        <v>134</v>
      </c>
      <c r="C44" s="33">
        <v>10.1</v>
      </c>
      <c r="D44" s="33">
        <v>5</v>
      </c>
      <c r="E44" s="33">
        <v>0</v>
      </c>
      <c r="F44" s="37">
        <f>DetailTicketJuilletAout2021[[#This Row],[Qte]]*(DetailTicketJuilletAout2021[[#This Row],[PrixUnit]]*(1-DetailTicketJuilletAout2021[[#This Row],[Remise%]]))</f>
        <v>50.5</v>
      </c>
      <c r="G44" t="str">
        <f t="shared" si="0"/>
        <v>MIGAL</v>
      </c>
      <c r="I44" s="32">
        <v>21372</v>
      </c>
      <c r="J44" s="39" t="s">
        <v>55</v>
      </c>
    </row>
    <row r="45" spans="1:10" x14ac:dyDescent="0.25">
      <c r="A45" s="32">
        <v>21334</v>
      </c>
      <c r="B45" s="33">
        <v>135</v>
      </c>
      <c r="C45" s="33">
        <v>10.67</v>
      </c>
      <c r="D45" s="33">
        <v>3</v>
      </c>
      <c r="E45" s="33">
        <v>0</v>
      </c>
      <c r="F45" s="37">
        <f>DetailTicketJuilletAout2021[[#This Row],[Qte]]*(DetailTicketJuilletAout2021[[#This Row],[PrixUnit]]*(1-DetailTicketJuilletAout2021[[#This Row],[Remise%]]))</f>
        <v>32.01</v>
      </c>
      <c r="G45" t="str">
        <f t="shared" si="0"/>
        <v>MIGAL</v>
      </c>
      <c r="I45" s="32">
        <v>21373</v>
      </c>
      <c r="J45" s="39" t="s">
        <v>35</v>
      </c>
    </row>
    <row r="46" spans="1:10" x14ac:dyDescent="0.25">
      <c r="A46" s="32">
        <v>21334</v>
      </c>
      <c r="B46" s="33">
        <v>136</v>
      </c>
      <c r="C46" s="33">
        <v>10.67</v>
      </c>
      <c r="D46" s="33">
        <v>4</v>
      </c>
      <c r="E46" s="33">
        <v>0</v>
      </c>
      <c r="F46" s="37">
        <f>DetailTicketJuilletAout2021[[#This Row],[Qte]]*(DetailTicketJuilletAout2021[[#This Row],[PrixUnit]]*(1-DetailTicketJuilletAout2021[[#This Row],[Remise%]]))</f>
        <v>42.68</v>
      </c>
      <c r="G46" t="str">
        <f t="shared" si="0"/>
        <v>MIGAL</v>
      </c>
      <c r="I46" s="32">
        <v>21374</v>
      </c>
      <c r="J46" s="39" t="s">
        <v>56</v>
      </c>
    </row>
    <row r="47" spans="1:10" x14ac:dyDescent="0.25">
      <c r="A47" s="32">
        <v>21334</v>
      </c>
      <c r="B47" s="33">
        <v>137</v>
      </c>
      <c r="C47" s="33">
        <v>10.67</v>
      </c>
      <c r="D47" s="33">
        <v>5</v>
      </c>
      <c r="E47" s="33">
        <v>0</v>
      </c>
      <c r="F47" s="37">
        <f>DetailTicketJuilletAout2021[[#This Row],[Qte]]*(DetailTicketJuilletAout2021[[#This Row],[PrixUnit]]*(1-DetailTicketJuilletAout2021[[#This Row],[Remise%]]))</f>
        <v>53.35</v>
      </c>
      <c r="G47" t="str">
        <f t="shared" si="0"/>
        <v>MIGAL</v>
      </c>
      <c r="I47" s="32">
        <v>21375</v>
      </c>
      <c r="J47" s="39" t="s">
        <v>46</v>
      </c>
    </row>
    <row r="48" spans="1:10" x14ac:dyDescent="0.25">
      <c r="A48" s="32">
        <v>21335</v>
      </c>
      <c r="B48" s="33">
        <v>31</v>
      </c>
      <c r="C48" s="33">
        <v>7.62</v>
      </c>
      <c r="D48" s="33">
        <v>3</v>
      </c>
      <c r="E48" s="33">
        <v>0</v>
      </c>
      <c r="F48" s="37">
        <f>DetailTicketJuilletAout2021[[#This Row],[Qte]]*(DetailTicketJuilletAout2021[[#This Row],[PrixUnit]]*(1-DetailTicketJuilletAout2021[[#This Row],[Remise%]]))</f>
        <v>22.86</v>
      </c>
      <c r="G48" t="str">
        <f t="shared" si="0"/>
        <v>DAMIC</v>
      </c>
      <c r="I48" s="32">
        <v>21376</v>
      </c>
      <c r="J48" s="39" t="s">
        <v>36</v>
      </c>
    </row>
    <row r="49" spans="1:10" x14ac:dyDescent="0.25">
      <c r="A49" s="32">
        <v>21335</v>
      </c>
      <c r="B49" s="33">
        <v>39</v>
      </c>
      <c r="C49" s="33">
        <v>10.98</v>
      </c>
      <c r="D49" s="33">
        <v>3</v>
      </c>
      <c r="E49" s="33">
        <v>0</v>
      </c>
      <c r="F49" s="37">
        <f>DetailTicketJuilletAout2021[[#This Row],[Qte]]*(DetailTicketJuilletAout2021[[#This Row],[PrixUnit]]*(1-DetailTicketJuilletAout2021[[#This Row],[Remise%]]))</f>
        <v>32.94</v>
      </c>
      <c r="G49" t="str">
        <f t="shared" si="0"/>
        <v>DAMIC</v>
      </c>
      <c r="I49" s="32">
        <v>21377</v>
      </c>
      <c r="J49" s="39" t="s">
        <v>23</v>
      </c>
    </row>
    <row r="50" spans="1:10" x14ac:dyDescent="0.25">
      <c r="A50" s="32">
        <v>21335</v>
      </c>
      <c r="B50" s="33">
        <v>49</v>
      </c>
      <c r="C50" s="33">
        <v>12.2</v>
      </c>
      <c r="D50" s="33">
        <v>3</v>
      </c>
      <c r="E50" s="33">
        <v>0</v>
      </c>
      <c r="F50" s="37">
        <f>DetailTicketJuilletAout2021[[#This Row],[Qte]]*(DetailTicketJuilletAout2021[[#This Row],[PrixUnit]]*(1-DetailTicketJuilletAout2021[[#This Row],[Remise%]]))</f>
        <v>36.599999999999994</v>
      </c>
      <c r="G50" t="str">
        <f t="shared" si="0"/>
        <v>DAMIC</v>
      </c>
      <c r="I50" s="32">
        <v>21378</v>
      </c>
      <c r="J50" s="39" t="s">
        <v>51</v>
      </c>
    </row>
    <row r="51" spans="1:10" x14ac:dyDescent="0.25">
      <c r="A51" s="32">
        <v>21336</v>
      </c>
      <c r="B51" s="33">
        <v>24</v>
      </c>
      <c r="C51" s="33">
        <v>2.74</v>
      </c>
      <c r="D51" s="33">
        <v>4</v>
      </c>
      <c r="E51" s="33">
        <v>0.15</v>
      </c>
      <c r="F51" s="37">
        <f>DetailTicketJuilletAout2021[[#This Row],[Qte]]*(DetailTicketJuilletAout2021[[#This Row],[PrixUnit]]*(1-DetailTicketJuilletAout2021[[#This Row],[Remise%]]))</f>
        <v>9.3160000000000007</v>
      </c>
      <c r="G51" t="str">
        <f t="shared" si="0"/>
        <v>SYLEJ</v>
      </c>
      <c r="I51" s="32">
        <v>21379</v>
      </c>
      <c r="J51" s="39" t="s">
        <v>38</v>
      </c>
    </row>
    <row r="52" spans="1:10" x14ac:dyDescent="0.25">
      <c r="A52" s="32">
        <v>21336</v>
      </c>
      <c r="B52" s="33">
        <v>55</v>
      </c>
      <c r="C52" s="33">
        <v>14.64</v>
      </c>
      <c r="D52" s="33">
        <v>3</v>
      </c>
      <c r="E52" s="33">
        <v>0.15</v>
      </c>
      <c r="F52" s="37">
        <f>DetailTicketJuilletAout2021[[#This Row],[Qte]]*(DetailTicketJuilletAout2021[[#This Row],[PrixUnit]]*(1-DetailTicketJuilletAout2021[[#This Row],[Remise%]]))</f>
        <v>37.332000000000001</v>
      </c>
      <c r="G52" t="str">
        <f t="shared" si="0"/>
        <v>SYLEJ</v>
      </c>
      <c r="I52" s="32">
        <v>21380</v>
      </c>
      <c r="J52" s="39" t="s">
        <v>57</v>
      </c>
    </row>
    <row r="53" spans="1:10" x14ac:dyDescent="0.25">
      <c r="A53" s="32">
        <v>21336</v>
      </c>
      <c r="B53" s="33">
        <v>74</v>
      </c>
      <c r="C53" s="33">
        <v>6.1</v>
      </c>
      <c r="D53" s="33">
        <v>3</v>
      </c>
      <c r="E53" s="33">
        <v>0</v>
      </c>
      <c r="F53" s="37">
        <f>DetailTicketJuilletAout2021[[#This Row],[Qte]]*(DetailTicketJuilletAout2021[[#This Row],[PrixUnit]]*(1-DetailTicketJuilletAout2021[[#This Row],[Remise%]]))</f>
        <v>18.299999999999997</v>
      </c>
      <c r="G53" t="str">
        <f t="shared" si="0"/>
        <v>SYLEJ</v>
      </c>
      <c r="I53" s="32">
        <v>21381</v>
      </c>
      <c r="J53" s="39" t="s">
        <v>52</v>
      </c>
    </row>
    <row r="54" spans="1:10" x14ac:dyDescent="0.25">
      <c r="A54" s="32">
        <v>21337</v>
      </c>
      <c r="B54" s="33">
        <v>2</v>
      </c>
      <c r="C54" s="33">
        <v>11.59</v>
      </c>
      <c r="D54" s="33">
        <v>3</v>
      </c>
      <c r="E54" s="33">
        <v>0</v>
      </c>
      <c r="F54" s="37">
        <f>DetailTicketJuilletAout2021[[#This Row],[Qte]]*(DetailTicketJuilletAout2021[[#This Row],[PrixUnit]]*(1-DetailTicketJuilletAout2021[[#This Row],[Remise%]]))</f>
        <v>34.769999999999996</v>
      </c>
      <c r="G54" t="str">
        <f t="shared" si="0"/>
        <v>ERDUR</v>
      </c>
      <c r="I54" s="32">
        <v>21382</v>
      </c>
      <c r="J54" s="39" t="s">
        <v>45</v>
      </c>
    </row>
    <row r="55" spans="1:10" x14ac:dyDescent="0.25">
      <c r="A55" s="32">
        <v>21337</v>
      </c>
      <c r="B55" s="33">
        <v>16</v>
      </c>
      <c r="C55" s="33">
        <v>10.67</v>
      </c>
      <c r="D55" s="33">
        <v>3</v>
      </c>
      <c r="E55" s="33">
        <v>0</v>
      </c>
      <c r="F55" s="37">
        <f>DetailTicketJuilletAout2021[[#This Row],[Qte]]*(DetailTicketJuilletAout2021[[#This Row],[PrixUnit]]*(1-DetailTicketJuilletAout2021[[#This Row],[Remise%]]))</f>
        <v>32.01</v>
      </c>
      <c r="G55" t="str">
        <f t="shared" si="0"/>
        <v>ERDUR</v>
      </c>
      <c r="I55" s="32">
        <v>21383</v>
      </c>
      <c r="J55" s="39" t="s">
        <v>58</v>
      </c>
    </row>
    <row r="56" spans="1:10" x14ac:dyDescent="0.25">
      <c r="A56" s="32">
        <v>21337</v>
      </c>
      <c r="B56" s="33">
        <v>36</v>
      </c>
      <c r="C56" s="33">
        <v>11.59</v>
      </c>
      <c r="D56" s="33">
        <v>3</v>
      </c>
      <c r="E56" s="33">
        <v>0</v>
      </c>
      <c r="F56" s="37">
        <f>DetailTicketJuilletAout2021[[#This Row],[Qte]]*(DetailTicketJuilletAout2021[[#This Row],[PrixUnit]]*(1-DetailTicketJuilletAout2021[[#This Row],[Remise%]]))</f>
        <v>34.769999999999996</v>
      </c>
      <c r="G56" t="str">
        <f t="shared" si="0"/>
        <v>ERDUR</v>
      </c>
      <c r="I56" s="32">
        <v>21384</v>
      </c>
      <c r="J56" s="39" t="s">
        <v>27</v>
      </c>
    </row>
    <row r="57" spans="1:10" x14ac:dyDescent="0.25">
      <c r="A57" s="32">
        <v>21337</v>
      </c>
      <c r="B57" s="33">
        <v>59</v>
      </c>
      <c r="C57" s="33">
        <v>33.54</v>
      </c>
      <c r="D57" s="33">
        <v>3</v>
      </c>
      <c r="E57" s="33">
        <v>0</v>
      </c>
      <c r="F57" s="37">
        <f>DetailTicketJuilletAout2021[[#This Row],[Qte]]*(DetailTicketJuilletAout2021[[#This Row],[PrixUnit]]*(1-DetailTicketJuilletAout2021[[#This Row],[Remise%]]))</f>
        <v>100.62</v>
      </c>
      <c r="G57" t="str">
        <f t="shared" si="0"/>
        <v>ERDUR</v>
      </c>
      <c r="I57" s="32">
        <v>21385</v>
      </c>
      <c r="J57" s="39" t="s">
        <v>59</v>
      </c>
    </row>
    <row r="58" spans="1:10" x14ac:dyDescent="0.25">
      <c r="A58" s="32">
        <v>21338</v>
      </c>
      <c r="B58" s="33">
        <v>53</v>
      </c>
      <c r="C58" s="33">
        <v>19.97</v>
      </c>
      <c r="D58" s="33">
        <v>4</v>
      </c>
      <c r="E58" s="33">
        <v>0</v>
      </c>
      <c r="F58" s="37">
        <f>DetailTicketJuilletAout2021[[#This Row],[Qte]]*(DetailTicketJuilletAout2021[[#This Row],[PrixUnit]]*(1-DetailTicketJuilletAout2021[[#This Row],[Remise%]]))</f>
        <v>79.88</v>
      </c>
      <c r="G58" t="str">
        <f t="shared" si="0"/>
        <v>YAKAL</v>
      </c>
      <c r="I58" s="32">
        <v>21386</v>
      </c>
      <c r="J58" s="39" t="s">
        <v>46</v>
      </c>
    </row>
    <row r="59" spans="1:10" x14ac:dyDescent="0.25">
      <c r="A59" s="32">
        <v>21338</v>
      </c>
      <c r="B59" s="33">
        <v>77</v>
      </c>
      <c r="C59" s="33">
        <v>7.93</v>
      </c>
      <c r="D59" s="33">
        <v>4</v>
      </c>
      <c r="E59" s="33">
        <v>0</v>
      </c>
      <c r="F59" s="37">
        <f>DetailTicketJuilletAout2021[[#This Row],[Qte]]*(DetailTicketJuilletAout2021[[#This Row],[PrixUnit]]*(1-DetailTicketJuilletAout2021[[#This Row],[Remise%]]))</f>
        <v>31.72</v>
      </c>
      <c r="G59" t="str">
        <f t="shared" si="0"/>
        <v>YAKAL</v>
      </c>
      <c r="I59" s="32">
        <v>21387</v>
      </c>
      <c r="J59" s="39" t="s">
        <v>60</v>
      </c>
    </row>
    <row r="60" spans="1:10" x14ac:dyDescent="0.25">
      <c r="A60" s="32">
        <v>21339</v>
      </c>
      <c r="B60" s="33">
        <v>27</v>
      </c>
      <c r="C60" s="33">
        <v>26.83</v>
      </c>
      <c r="D60" s="33">
        <v>3</v>
      </c>
      <c r="E60" s="33">
        <v>0</v>
      </c>
      <c r="F60" s="37">
        <f>DetailTicketJuilletAout2021[[#This Row],[Qte]]*(DetailTicketJuilletAout2021[[#This Row],[PrixUnit]]*(1-DetailTicketJuilletAout2021[[#This Row],[Remise%]]))</f>
        <v>80.489999999999995</v>
      </c>
      <c r="G60" t="str">
        <f t="shared" si="0"/>
        <v>NAROU</v>
      </c>
      <c r="I60" s="32">
        <v>21388</v>
      </c>
      <c r="J60" s="39" t="s">
        <v>50</v>
      </c>
    </row>
    <row r="61" spans="1:10" x14ac:dyDescent="0.25">
      <c r="A61" s="32">
        <v>21339</v>
      </c>
      <c r="B61" s="33">
        <v>39</v>
      </c>
      <c r="C61" s="33">
        <v>10.98</v>
      </c>
      <c r="D61" s="33">
        <v>4</v>
      </c>
      <c r="E61" s="33">
        <v>0</v>
      </c>
      <c r="F61" s="37">
        <f>DetailTicketJuilletAout2021[[#This Row],[Qte]]*(DetailTicketJuilletAout2021[[#This Row],[PrixUnit]]*(1-DetailTicketJuilletAout2021[[#This Row],[Remise%]]))</f>
        <v>43.92</v>
      </c>
      <c r="G61" t="str">
        <f t="shared" si="0"/>
        <v>NAROU</v>
      </c>
      <c r="I61" s="32">
        <v>21389</v>
      </c>
      <c r="J61" s="39" t="s">
        <v>61</v>
      </c>
    </row>
    <row r="62" spans="1:10" x14ac:dyDescent="0.25">
      <c r="A62" s="32">
        <v>21339</v>
      </c>
      <c r="B62" s="33">
        <v>77</v>
      </c>
      <c r="C62" s="33">
        <v>7.93</v>
      </c>
      <c r="D62" s="33">
        <v>4</v>
      </c>
      <c r="E62" s="33">
        <v>0</v>
      </c>
      <c r="F62" s="37">
        <f>DetailTicketJuilletAout2021[[#This Row],[Qte]]*(DetailTicketJuilletAout2021[[#This Row],[PrixUnit]]*(1-DetailTicketJuilletAout2021[[#This Row],[Remise%]]))</f>
        <v>31.72</v>
      </c>
      <c r="G62" t="str">
        <f t="shared" si="0"/>
        <v>NAROU</v>
      </c>
      <c r="I62" s="32">
        <v>21390</v>
      </c>
      <c r="J62" s="39" t="s">
        <v>62</v>
      </c>
    </row>
    <row r="63" spans="1:10" x14ac:dyDescent="0.25">
      <c r="A63" s="32">
        <v>21340</v>
      </c>
      <c r="B63" s="33">
        <v>2</v>
      </c>
      <c r="C63" s="33">
        <v>11.59</v>
      </c>
      <c r="D63" s="33">
        <v>4</v>
      </c>
      <c r="E63" s="33">
        <v>0.2</v>
      </c>
      <c r="F63" s="37">
        <f>DetailTicketJuilletAout2021[[#This Row],[Qte]]*(DetailTicketJuilletAout2021[[#This Row],[PrixUnit]]*(1-DetailTicketJuilletAout2021[[#This Row],[Remise%]]))</f>
        <v>37.088000000000001</v>
      </c>
      <c r="G63" t="str">
        <f t="shared" si="0"/>
        <v>CHLEC</v>
      </c>
      <c r="I63" s="32">
        <v>21391</v>
      </c>
      <c r="J63" s="39" t="s">
        <v>57</v>
      </c>
    </row>
    <row r="64" spans="1:10" x14ac:dyDescent="0.25">
      <c r="A64" s="32">
        <v>21340</v>
      </c>
      <c r="B64" s="33">
        <v>5</v>
      </c>
      <c r="C64" s="33">
        <v>12.96</v>
      </c>
      <c r="D64" s="33">
        <v>4</v>
      </c>
      <c r="E64" s="33">
        <v>0.2</v>
      </c>
      <c r="F64" s="37">
        <f>DetailTicketJuilletAout2021[[#This Row],[Qte]]*(DetailTicketJuilletAout2021[[#This Row],[PrixUnit]]*(1-DetailTicketJuilletAout2021[[#This Row],[Remise%]]))</f>
        <v>41.472000000000008</v>
      </c>
      <c r="G64" t="str">
        <f t="shared" si="0"/>
        <v>CHLEC</v>
      </c>
      <c r="I64" s="32">
        <v>21392</v>
      </c>
      <c r="J64" s="39" t="s">
        <v>63</v>
      </c>
    </row>
    <row r="65" spans="1:10" x14ac:dyDescent="0.25">
      <c r="A65" s="32">
        <v>21340</v>
      </c>
      <c r="B65" s="33">
        <v>32</v>
      </c>
      <c r="C65" s="33">
        <v>19.510000000000002</v>
      </c>
      <c r="D65" s="33">
        <v>4</v>
      </c>
      <c r="E65" s="33">
        <v>0.2</v>
      </c>
      <c r="F65" s="37">
        <f>DetailTicketJuilletAout2021[[#This Row],[Qte]]*(DetailTicketJuilletAout2021[[#This Row],[PrixUnit]]*(1-DetailTicketJuilletAout2021[[#This Row],[Remise%]]))</f>
        <v>62.432000000000009</v>
      </c>
      <c r="G65" t="str">
        <f t="shared" si="0"/>
        <v>CHLEC</v>
      </c>
      <c r="I65" s="32">
        <v>21393</v>
      </c>
      <c r="J65" s="39" t="s">
        <v>3636</v>
      </c>
    </row>
    <row r="66" spans="1:10" x14ac:dyDescent="0.25">
      <c r="A66" s="32">
        <v>21341</v>
      </c>
      <c r="B66" s="33">
        <v>21</v>
      </c>
      <c r="C66" s="33">
        <v>6.1</v>
      </c>
      <c r="D66" s="33">
        <v>4</v>
      </c>
      <c r="E66" s="33">
        <v>0</v>
      </c>
      <c r="F66" s="37">
        <f>DetailTicketJuilletAout2021[[#This Row],[Qte]]*(DetailTicketJuilletAout2021[[#This Row],[PrixUnit]]*(1-DetailTicketJuilletAout2021[[#This Row],[Remise%]]))</f>
        <v>24.4</v>
      </c>
      <c r="G66" t="str">
        <f t="shared" si="0"/>
        <v>JELAZ</v>
      </c>
      <c r="I66" s="32">
        <v>21394</v>
      </c>
      <c r="J66" s="39" t="s">
        <v>58</v>
      </c>
    </row>
    <row r="67" spans="1:10" x14ac:dyDescent="0.25">
      <c r="A67" s="32">
        <v>21341</v>
      </c>
      <c r="B67" s="33">
        <v>37</v>
      </c>
      <c r="C67" s="33">
        <v>15.85</v>
      </c>
      <c r="D67" s="33">
        <v>3</v>
      </c>
      <c r="E67" s="33">
        <v>0</v>
      </c>
      <c r="F67" s="37">
        <f>DetailTicketJuilletAout2021[[#This Row],[Qte]]*(DetailTicketJuilletAout2021[[#This Row],[PrixUnit]]*(1-DetailTicketJuilletAout2021[[#This Row],[Remise%]]))</f>
        <v>47.55</v>
      </c>
      <c r="G67" t="str">
        <f t="shared" ref="G67:G130" si="1">VLOOKUP(A67,$I$2:$J$1577,2,FALSE)</f>
        <v>JELAZ</v>
      </c>
      <c r="I67" s="32">
        <v>21395</v>
      </c>
      <c r="J67" s="39" t="s">
        <v>44</v>
      </c>
    </row>
    <row r="68" spans="1:10" x14ac:dyDescent="0.25">
      <c r="A68" s="32">
        <v>21342</v>
      </c>
      <c r="B68" s="33">
        <v>41</v>
      </c>
      <c r="C68" s="33">
        <v>5.79</v>
      </c>
      <c r="D68" s="33">
        <v>4</v>
      </c>
      <c r="E68" s="33">
        <v>0.25</v>
      </c>
      <c r="F68" s="37">
        <f>DetailTicketJuilletAout2021[[#This Row],[Qte]]*(DetailTicketJuilletAout2021[[#This Row],[PrixUnit]]*(1-DetailTicketJuilletAout2021[[#This Row],[Remise%]]))</f>
        <v>17.37</v>
      </c>
      <c r="G68" t="str">
        <f t="shared" si="1"/>
        <v>OLLHE</v>
      </c>
      <c r="I68" s="32">
        <v>21396</v>
      </c>
      <c r="J68" s="39" t="s">
        <v>36</v>
      </c>
    </row>
    <row r="69" spans="1:10" x14ac:dyDescent="0.25">
      <c r="A69" s="32">
        <v>21342</v>
      </c>
      <c r="B69" s="33">
        <v>57</v>
      </c>
      <c r="C69" s="33">
        <v>11.89</v>
      </c>
      <c r="D69" s="33">
        <v>4</v>
      </c>
      <c r="E69" s="33">
        <v>0</v>
      </c>
      <c r="F69" s="37">
        <f>DetailTicketJuilletAout2021[[#This Row],[Qte]]*(DetailTicketJuilletAout2021[[#This Row],[PrixUnit]]*(1-DetailTicketJuilletAout2021[[#This Row],[Remise%]]))</f>
        <v>47.56</v>
      </c>
      <c r="G69" t="str">
        <f t="shared" si="1"/>
        <v>OLLHE</v>
      </c>
      <c r="I69" s="32">
        <v>21397</v>
      </c>
      <c r="J69" s="39" t="s">
        <v>65</v>
      </c>
    </row>
    <row r="70" spans="1:10" x14ac:dyDescent="0.25">
      <c r="A70" s="32">
        <v>21342</v>
      </c>
      <c r="B70" s="33">
        <v>62</v>
      </c>
      <c r="C70" s="33">
        <v>30.03</v>
      </c>
      <c r="D70" s="33">
        <v>4</v>
      </c>
      <c r="E70" s="33">
        <v>0.25</v>
      </c>
      <c r="F70" s="37">
        <f>DetailTicketJuilletAout2021[[#This Row],[Qte]]*(DetailTicketJuilletAout2021[[#This Row],[PrixUnit]]*(1-DetailTicketJuilletAout2021[[#This Row],[Remise%]]))</f>
        <v>90.09</v>
      </c>
      <c r="G70" t="str">
        <f t="shared" si="1"/>
        <v>OLLHE</v>
      </c>
      <c r="I70" s="32">
        <v>21398</v>
      </c>
      <c r="J70" s="39" t="s">
        <v>36</v>
      </c>
    </row>
    <row r="71" spans="1:10" x14ac:dyDescent="0.25">
      <c r="A71" s="32">
        <v>21342</v>
      </c>
      <c r="B71" s="33">
        <v>70</v>
      </c>
      <c r="C71" s="33">
        <v>9.15</v>
      </c>
      <c r="D71" s="33">
        <v>3</v>
      </c>
      <c r="E71" s="33">
        <v>0.25</v>
      </c>
      <c r="F71" s="37">
        <f>DetailTicketJuilletAout2021[[#This Row],[Qte]]*(DetailTicketJuilletAout2021[[#This Row],[PrixUnit]]*(1-DetailTicketJuilletAout2021[[#This Row],[Remise%]]))</f>
        <v>20.587500000000002</v>
      </c>
      <c r="G71" t="str">
        <f t="shared" si="1"/>
        <v>OLLHE</v>
      </c>
      <c r="I71" s="32">
        <v>21399</v>
      </c>
      <c r="J71" s="39" t="s">
        <v>61</v>
      </c>
    </row>
    <row r="72" spans="1:10" x14ac:dyDescent="0.25">
      <c r="A72" s="32">
        <v>21343</v>
      </c>
      <c r="B72" s="33">
        <v>21</v>
      </c>
      <c r="C72" s="33">
        <v>6.1</v>
      </c>
      <c r="D72" s="33">
        <v>3</v>
      </c>
      <c r="E72" s="33">
        <v>0</v>
      </c>
      <c r="F72" s="37">
        <f>DetailTicketJuilletAout2021[[#This Row],[Qte]]*(DetailTicketJuilletAout2021[[#This Row],[PrixUnit]]*(1-DetailTicketJuilletAout2021[[#This Row],[Remise%]]))</f>
        <v>18.299999999999997</v>
      </c>
      <c r="G72" t="str">
        <f t="shared" si="1"/>
        <v>BEAVI</v>
      </c>
      <c r="I72" s="32">
        <v>21400</v>
      </c>
      <c r="J72" s="39" t="s">
        <v>65</v>
      </c>
    </row>
    <row r="73" spans="1:10" x14ac:dyDescent="0.25">
      <c r="A73" s="32">
        <v>21343</v>
      </c>
      <c r="B73" s="33">
        <v>35</v>
      </c>
      <c r="C73" s="33">
        <v>10.98</v>
      </c>
      <c r="D73" s="33">
        <v>3</v>
      </c>
      <c r="E73" s="33">
        <v>0</v>
      </c>
      <c r="F73" s="37">
        <f>DetailTicketJuilletAout2021[[#This Row],[Qte]]*(DetailTicketJuilletAout2021[[#This Row],[PrixUnit]]*(1-DetailTicketJuilletAout2021[[#This Row],[Remise%]]))</f>
        <v>32.94</v>
      </c>
      <c r="G73" t="str">
        <f t="shared" si="1"/>
        <v>BEAVI</v>
      </c>
      <c r="I73" s="32">
        <v>21401</v>
      </c>
      <c r="J73" s="39" t="s">
        <v>46</v>
      </c>
    </row>
    <row r="74" spans="1:10" x14ac:dyDescent="0.25">
      <c r="A74" s="32">
        <v>21344</v>
      </c>
      <c r="B74" s="33">
        <v>5</v>
      </c>
      <c r="C74" s="33">
        <v>12.96</v>
      </c>
      <c r="D74" s="33">
        <v>4</v>
      </c>
      <c r="E74" s="33">
        <v>0.2</v>
      </c>
      <c r="F74" s="37">
        <f>DetailTicketJuilletAout2021[[#This Row],[Qte]]*(DetailTicketJuilletAout2021[[#This Row],[PrixUnit]]*(1-DetailTicketJuilletAout2021[[#This Row],[Remise%]]))</f>
        <v>41.472000000000008</v>
      </c>
      <c r="G74" t="str">
        <f t="shared" si="1"/>
        <v>ALCLE</v>
      </c>
      <c r="I74" s="32">
        <v>21402</v>
      </c>
      <c r="J74" s="39" t="s">
        <v>39</v>
      </c>
    </row>
    <row r="75" spans="1:10" x14ac:dyDescent="0.25">
      <c r="A75" s="32">
        <v>21344</v>
      </c>
      <c r="B75" s="33">
        <v>7</v>
      </c>
      <c r="C75" s="33">
        <v>18.29</v>
      </c>
      <c r="D75" s="33">
        <v>4</v>
      </c>
      <c r="E75" s="33">
        <v>0</v>
      </c>
      <c r="F75" s="37">
        <f>DetailTicketJuilletAout2021[[#This Row],[Qte]]*(DetailTicketJuilletAout2021[[#This Row],[PrixUnit]]*(1-DetailTicketJuilletAout2021[[#This Row],[Remise%]]))</f>
        <v>73.16</v>
      </c>
      <c r="G75" t="str">
        <f t="shared" si="1"/>
        <v>ALCLE</v>
      </c>
      <c r="I75" s="32">
        <v>21403</v>
      </c>
      <c r="J75" s="39" t="s">
        <v>65</v>
      </c>
    </row>
    <row r="76" spans="1:10" x14ac:dyDescent="0.25">
      <c r="A76" s="32">
        <v>21344</v>
      </c>
      <c r="B76" s="33">
        <v>56</v>
      </c>
      <c r="C76" s="33">
        <v>23.17</v>
      </c>
      <c r="D76" s="33">
        <v>4</v>
      </c>
      <c r="E76" s="33">
        <v>0</v>
      </c>
      <c r="F76" s="37">
        <f>DetailTicketJuilletAout2021[[#This Row],[Qte]]*(DetailTicketJuilletAout2021[[#This Row],[PrixUnit]]*(1-DetailTicketJuilletAout2021[[#This Row],[Remise%]]))</f>
        <v>92.68</v>
      </c>
      <c r="G76" t="str">
        <f t="shared" si="1"/>
        <v>ALCLE</v>
      </c>
      <c r="I76" s="32">
        <v>21404</v>
      </c>
      <c r="J76" s="39" t="s">
        <v>66</v>
      </c>
    </row>
    <row r="77" spans="1:10" x14ac:dyDescent="0.25">
      <c r="A77" s="32">
        <v>21345</v>
      </c>
      <c r="B77" s="33">
        <v>16</v>
      </c>
      <c r="C77" s="33">
        <v>10.67</v>
      </c>
      <c r="D77" s="33">
        <v>4</v>
      </c>
      <c r="E77" s="33">
        <v>0.25</v>
      </c>
      <c r="F77" s="37">
        <f>DetailTicketJuilletAout2021[[#This Row],[Qte]]*(DetailTicketJuilletAout2021[[#This Row],[PrixUnit]]*(1-DetailTicketJuilletAout2021[[#This Row],[Remise%]]))</f>
        <v>32.01</v>
      </c>
      <c r="G77" t="str">
        <f t="shared" si="1"/>
        <v>CHLEC</v>
      </c>
      <c r="I77" s="32">
        <v>21405</v>
      </c>
      <c r="J77" s="39" t="s">
        <v>67</v>
      </c>
    </row>
    <row r="78" spans="1:10" x14ac:dyDescent="0.25">
      <c r="A78" s="32">
        <v>21345</v>
      </c>
      <c r="B78" s="33">
        <v>24</v>
      </c>
      <c r="C78" s="33">
        <v>2.74</v>
      </c>
      <c r="D78" s="33">
        <v>3</v>
      </c>
      <c r="E78" s="33">
        <v>0</v>
      </c>
      <c r="F78" s="37">
        <f>DetailTicketJuilletAout2021[[#This Row],[Qte]]*(DetailTicketJuilletAout2021[[#This Row],[PrixUnit]]*(1-DetailTicketJuilletAout2021[[#This Row],[Remise%]]))</f>
        <v>8.2200000000000006</v>
      </c>
      <c r="G78" t="str">
        <f t="shared" si="1"/>
        <v>CHLEC</v>
      </c>
      <c r="I78" s="32">
        <v>21406</v>
      </c>
      <c r="J78" s="39" t="s">
        <v>68</v>
      </c>
    </row>
    <row r="79" spans="1:10" x14ac:dyDescent="0.25">
      <c r="A79" s="32">
        <v>21345</v>
      </c>
      <c r="B79" s="33">
        <v>30</v>
      </c>
      <c r="C79" s="33">
        <v>15.85</v>
      </c>
      <c r="D79" s="33">
        <v>4</v>
      </c>
      <c r="E79" s="33">
        <v>0.25</v>
      </c>
      <c r="F79" s="37">
        <f>DetailTicketJuilletAout2021[[#This Row],[Qte]]*(DetailTicketJuilletAout2021[[#This Row],[PrixUnit]]*(1-DetailTicketJuilletAout2021[[#This Row],[Remise%]]))</f>
        <v>47.55</v>
      </c>
      <c r="G79" t="str">
        <f t="shared" si="1"/>
        <v>CHLEC</v>
      </c>
      <c r="I79" s="32">
        <v>21407</v>
      </c>
      <c r="J79" s="39" t="s">
        <v>67</v>
      </c>
    </row>
    <row r="80" spans="1:10" x14ac:dyDescent="0.25">
      <c r="A80" s="32">
        <v>21345</v>
      </c>
      <c r="B80" s="33">
        <v>74</v>
      </c>
      <c r="C80" s="33">
        <v>6.1</v>
      </c>
      <c r="D80" s="33">
        <v>3</v>
      </c>
      <c r="E80" s="33">
        <v>0.25</v>
      </c>
      <c r="F80" s="37">
        <f>DetailTicketJuilletAout2021[[#This Row],[Qte]]*(DetailTicketJuilletAout2021[[#This Row],[PrixUnit]]*(1-DetailTicketJuilletAout2021[[#This Row],[Remise%]]))</f>
        <v>13.724999999999998</v>
      </c>
      <c r="G80" t="str">
        <f t="shared" si="1"/>
        <v>CHLEC</v>
      </c>
      <c r="I80" s="32">
        <v>21408</v>
      </c>
      <c r="J80" s="39" t="s">
        <v>69</v>
      </c>
    </row>
    <row r="81" spans="1:10" x14ac:dyDescent="0.25">
      <c r="A81" s="32">
        <v>21346</v>
      </c>
      <c r="B81" s="33">
        <v>2</v>
      </c>
      <c r="C81" s="33">
        <v>11.59</v>
      </c>
      <c r="D81" s="33">
        <v>3</v>
      </c>
      <c r="E81" s="33">
        <v>0</v>
      </c>
      <c r="F81" s="37">
        <f>DetailTicketJuilletAout2021[[#This Row],[Qte]]*(DetailTicketJuilletAout2021[[#This Row],[PrixUnit]]*(1-DetailTicketJuilletAout2021[[#This Row],[Remise%]]))</f>
        <v>34.769999999999996</v>
      </c>
      <c r="G81" t="str">
        <f t="shared" si="1"/>
        <v>REDAN</v>
      </c>
      <c r="I81" s="32">
        <v>21409</v>
      </c>
      <c r="J81" s="39" t="s">
        <v>37</v>
      </c>
    </row>
    <row r="82" spans="1:10" x14ac:dyDescent="0.25">
      <c r="A82" s="32">
        <v>21346</v>
      </c>
      <c r="B82" s="33">
        <v>41</v>
      </c>
      <c r="C82" s="33">
        <v>5.79</v>
      </c>
      <c r="D82" s="33">
        <v>3</v>
      </c>
      <c r="E82" s="33">
        <v>0.15</v>
      </c>
      <c r="F82" s="37">
        <f>DetailTicketJuilletAout2021[[#This Row],[Qte]]*(DetailTicketJuilletAout2021[[#This Row],[PrixUnit]]*(1-DetailTicketJuilletAout2021[[#This Row],[Remise%]]))</f>
        <v>14.7645</v>
      </c>
      <c r="G82" t="str">
        <f t="shared" si="1"/>
        <v>REDAN</v>
      </c>
      <c r="I82" s="32">
        <v>21410</v>
      </c>
      <c r="J82" s="39" t="s">
        <v>70</v>
      </c>
    </row>
    <row r="83" spans="1:10" x14ac:dyDescent="0.25">
      <c r="A83" s="32">
        <v>21347</v>
      </c>
      <c r="B83" s="33">
        <v>17</v>
      </c>
      <c r="C83" s="33">
        <v>23.78</v>
      </c>
      <c r="D83" s="33">
        <v>3</v>
      </c>
      <c r="E83" s="33">
        <v>0</v>
      </c>
      <c r="F83" s="37">
        <f>DetailTicketJuilletAout2021[[#This Row],[Qte]]*(DetailTicketJuilletAout2021[[#This Row],[PrixUnit]]*(1-DetailTicketJuilletAout2021[[#This Row],[Remise%]]))</f>
        <v>71.34</v>
      </c>
      <c r="G83" t="str">
        <f t="shared" si="1"/>
        <v>JEBOR</v>
      </c>
      <c r="I83" s="32">
        <v>21411</v>
      </c>
      <c r="J83" s="39" t="s">
        <v>43</v>
      </c>
    </row>
    <row r="84" spans="1:10" x14ac:dyDescent="0.25">
      <c r="A84" s="32">
        <v>21347</v>
      </c>
      <c r="B84" s="33">
        <v>70</v>
      </c>
      <c r="C84" s="33">
        <v>9.15</v>
      </c>
      <c r="D84" s="33">
        <v>3</v>
      </c>
      <c r="E84" s="33">
        <v>0</v>
      </c>
      <c r="F84" s="37">
        <f>DetailTicketJuilletAout2021[[#This Row],[Qte]]*(DetailTicketJuilletAout2021[[#This Row],[PrixUnit]]*(1-DetailTicketJuilletAout2021[[#This Row],[Remise%]]))</f>
        <v>27.450000000000003</v>
      </c>
      <c r="G84" t="str">
        <f t="shared" si="1"/>
        <v>JEBOR</v>
      </c>
      <c r="I84" s="32">
        <v>21412</v>
      </c>
      <c r="J84" s="39" t="s">
        <v>51</v>
      </c>
    </row>
    <row r="85" spans="1:10" x14ac:dyDescent="0.25">
      <c r="A85" s="32">
        <v>21348</v>
      </c>
      <c r="B85" s="33">
        <v>12</v>
      </c>
      <c r="C85" s="33">
        <v>23.17</v>
      </c>
      <c r="D85" s="33">
        <v>4</v>
      </c>
      <c r="E85" s="33">
        <v>0.05</v>
      </c>
      <c r="F85" s="37">
        <f>DetailTicketJuilletAout2021[[#This Row],[Qte]]*(DetailTicketJuilletAout2021[[#This Row],[PrixUnit]]*(1-DetailTicketJuilletAout2021[[#This Row],[Remise%]]))</f>
        <v>88.046000000000006</v>
      </c>
      <c r="G85" t="str">
        <f t="shared" si="1"/>
        <v>CLJAN</v>
      </c>
      <c r="I85" s="32">
        <v>21413</v>
      </c>
      <c r="J85" s="39" t="s">
        <v>71</v>
      </c>
    </row>
    <row r="86" spans="1:10" x14ac:dyDescent="0.25">
      <c r="A86" s="32">
        <v>21348</v>
      </c>
      <c r="B86" s="33">
        <v>132</v>
      </c>
      <c r="C86" s="33">
        <v>9.7200000000000006</v>
      </c>
      <c r="D86" s="33">
        <v>3</v>
      </c>
      <c r="E86" s="33">
        <v>0</v>
      </c>
      <c r="F86" s="37">
        <f>DetailTicketJuilletAout2021[[#This Row],[Qte]]*(DetailTicketJuilletAout2021[[#This Row],[PrixUnit]]*(1-DetailTicketJuilletAout2021[[#This Row],[Remise%]]))</f>
        <v>29.160000000000004</v>
      </c>
      <c r="G86" t="str">
        <f t="shared" si="1"/>
        <v>CLJAN</v>
      </c>
      <c r="I86" s="32">
        <v>21414</v>
      </c>
      <c r="J86" s="39" t="s">
        <v>72</v>
      </c>
    </row>
    <row r="87" spans="1:10" x14ac:dyDescent="0.25">
      <c r="A87" s="32">
        <v>21348</v>
      </c>
      <c r="B87" s="33">
        <v>133</v>
      </c>
      <c r="C87" s="33">
        <v>9.91</v>
      </c>
      <c r="D87" s="33">
        <v>4</v>
      </c>
      <c r="E87" s="33">
        <v>0</v>
      </c>
      <c r="F87" s="37">
        <f>DetailTicketJuilletAout2021[[#This Row],[Qte]]*(DetailTicketJuilletAout2021[[#This Row],[PrixUnit]]*(1-DetailTicketJuilletAout2021[[#This Row],[Remise%]]))</f>
        <v>39.64</v>
      </c>
      <c r="G87" t="str">
        <f t="shared" si="1"/>
        <v>CLJAN</v>
      </c>
      <c r="I87" s="32">
        <v>21415</v>
      </c>
      <c r="J87" s="39" t="s">
        <v>39</v>
      </c>
    </row>
    <row r="88" spans="1:10" x14ac:dyDescent="0.25">
      <c r="A88" s="32">
        <v>21348</v>
      </c>
      <c r="B88" s="33">
        <v>134</v>
      </c>
      <c r="C88" s="33">
        <v>10.1</v>
      </c>
      <c r="D88" s="33">
        <v>5</v>
      </c>
      <c r="E88" s="33">
        <v>0</v>
      </c>
      <c r="F88" s="37">
        <f>DetailTicketJuilletAout2021[[#This Row],[Qte]]*(DetailTicketJuilletAout2021[[#This Row],[PrixUnit]]*(1-DetailTicketJuilletAout2021[[#This Row],[Remise%]]))</f>
        <v>50.5</v>
      </c>
      <c r="G88" t="str">
        <f t="shared" si="1"/>
        <v>CLJAN</v>
      </c>
      <c r="I88" s="32">
        <v>21416</v>
      </c>
      <c r="J88" s="39" t="s">
        <v>26</v>
      </c>
    </row>
    <row r="89" spans="1:10" x14ac:dyDescent="0.25">
      <c r="A89" s="32">
        <v>21348</v>
      </c>
      <c r="B89" s="33">
        <v>135</v>
      </c>
      <c r="C89" s="33">
        <v>10.67</v>
      </c>
      <c r="D89" s="33">
        <v>3</v>
      </c>
      <c r="E89" s="33">
        <v>0</v>
      </c>
      <c r="F89" s="37">
        <f>DetailTicketJuilletAout2021[[#This Row],[Qte]]*(DetailTicketJuilletAout2021[[#This Row],[PrixUnit]]*(1-DetailTicketJuilletAout2021[[#This Row],[Remise%]]))</f>
        <v>32.01</v>
      </c>
      <c r="G89" t="str">
        <f t="shared" si="1"/>
        <v>CLJAN</v>
      </c>
      <c r="I89" s="32">
        <v>21417</v>
      </c>
      <c r="J89" s="39" t="s">
        <v>57</v>
      </c>
    </row>
    <row r="90" spans="1:10" x14ac:dyDescent="0.25">
      <c r="A90" s="32">
        <v>21348</v>
      </c>
      <c r="B90" s="33">
        <v>136</v>
      </c>
      <c r="C90" s="33">
        <v>10.67</v>
      </c>
      <c r="D90" s="33">
        <v>4</v>
      </c>
      <c r="E90" s="33">
        <v>0</v>
      </c>
      <c r="F90" s="37">
        <f>DetailTicketJuilletAout2021[[#This Row],[Qte]]*(DetailTicketJuilletAout2021[[#This Row],[PrixUnit]]*(1-DetailTicketJuilletAout2021[[#This Row],[Remise%]]))</f>
        <v>42.68</v>
      </c>
      <c r="G90" t="str">
        <f t="shared" si="1"/>
        <v>CLJAN</v>
      </c>
      <c r="I90" s="32">
        <v>21418</v>
      </c>
      <c r="J90" s="39" t="s">
        <v>73</v>
      </c>
    </row>
    <row r="91" spans="1:10" x14ac:dyDescent="0.25">
      <c r="A91" s="32">
        <v>21349</v>
      </c>
      <c r="B91" s="33">
        <v>40</v>
      </c>
      <c r="C91" s="33">
        <v>11.28</v>
      </c>
      <c r="D91" s="33">
        <v>4</v>
      </c>
      <c r="E91" s="33">
        <v>0</v>
      </c>
      <c r="F91" s="37">
        <f>DetailTicketJuilletAout2021[[#This Row],[Qte]]*(DetailTicketJuilletAout2021[[#This Row],[PrixUnit]]*(1-DetailTicketJuilletAout2021[[#This Row],[Remise%]]))</f>
        <v>45.12</v>
      </c>
      <c r="G91" t="str">
        <f t="shared" si="1"/>
        <v>ERDEB</v>
      </c>
      <c r="I91" s="32">
        <v>21419</v>
      </c>
      <c r="J91" s="39" t="s">
        <v>40</v>
      </c>
    </row>
    <row r="92" spans="1:10" x14ac:dyDescent="0.25">
      <c r="A92" s="32">
        <v>21349</v>
      </c>
      <c r="B92" s="33">
        <v>59</v>
      </c>
      <c r="C92" s="33">
        <v>33.54</v>
      </c>
      <c r="D92" s="33">
        <v>4</v>
      </c>
      <c r="E92" s="33">
        <v>0.15</v>
      </c>
      <c r="F92" s="37">
        <f>DetailTicketJuilletAout2021[[#This Row],[Qte]]*(DetailTicketJuilletAout2021[[#This Row],[PrixUnit]]*(1-DetailTicketJuilletAout2021[[#This Row],[Remise%]]))</f>
        <v>114.03599999999999</v>
      </c>
      <c r="G92" t="str">
        <f t="shared" si="1"/>
        <v>ERDEB</v>
      </c>
      <c r="I92" s="32">
        <v>21420</v>
      </c>
      <c r="J92" s="39" t="s">
        <v>60</v>
      </c>
    </row>
    <row r="93" spans="1:10" x14ac:dyDescent="0.25">
      <c r="A93" s="32">
        <v>21349</v>
      </c>
      <c r="B93" s="33">
        <v>76</v>
      </c>
      <c r="C93" s="33">
        <v>10.98</v>
      </c>
      <c r="D93" s="33">
        <v>4</v>
      </c>
      <c r="E93" s="33">
        <v>0.15</v>
      </c>
      <c r="F93" s="37">
        <f>DetailTicketJuilletAout2021[[#This Row],[Qte]]*(DetailTicketJuilletAout2021[[#This Row],[PrixUnit]]*(1-DetailTicketJuilletAout2021[[#This Row],[Remise%]]))</f>
        <v>37.332000000000001</v>
      </c>
      <c r="G93" t="str">
        <f t="shared" si="1"/>
        <v>ERDEB</v>
      </c>
      <c r="I93" s="32">
        <v>21421</v>
      </c>
      <c r="J93" s="39" t="s">
        <v>72</v>
      </c>
    </row>
    <row r="94" spans="1:10" x14ac:dyDescent="0.25">
      <c r="A94" s="32">
        <v>21350</v>
      </c>
      <c r="B94" s="33">
        <v>29</v>
      </c>
      <c r="C94" s="33">
        <v>75.459999999999994</v>
      </c>
      <c r="D94" s="33">
        <v>4</v>
      </c>
      <c r="E94" s="33">
        <v>0</v>
      </c>
      <c r="F94" s="37">
        <f>DetailTicketJuilletAout2021[[#This Row],[Qte]]*(DetailTicketJuilletAout2021[[#This Row],[PrixUnit]]*(1-DetailTicketJuilletAout2021[[#This Row],[Remise%]]))</f>
        <v>301.83999999999997</v>
      </c>
      <c r="G94" t="str">
        <f t="shared" si="1"/>
        <v>THLOP</v>
      </c>
      <c r="I94" s="32">
        <v>21422</v>
      </c>
      <c r="J94" s="39" t="s">
        <v>71</v>
      </c>
    </row>
    <row r="95" spans="1:10" x14ac:dyDescent="0.25">
      <c r="A95" s="32">
        <v>21350</v>
      </c>
      <c r="B95" s="33">
        <v>72</v>
      </c>
      <c r="C95" s="33">
        <v>21.19</v>
      </c>
      <c r="D95" s="33">
        <v>4</v>
      </c>
      <c r="E95" s="33">
        <v>0</v>
      </c>
      <c r="F95" s="37">
        <f>DetailTicketJuilletAout2021[[#This Row],[Qte]]*(DetailTicketJuilletAout2021[[#This Row],[PrixUnit]]*(1-DetailTicketJuilletAout2021[[#This Row],[Remise%]]))</f>
        <v>84.76</v>
      </c>
      <c r="G95" t="str">
        <f t="shared" si="1"/>
        <v>THLOP</v>
      </c>
      <c r="I95" s="32">
        <v>21423</v>
      </c>
      <c r="J95" s="39" t="s">
        <v>74</v>
      </c>
    </row>
    <row r="96" spans="1:10" x14ac:dyDescent="0.25">
      <c r="A96" s="32">
        <v>21351</v>
      </c>
      <c r="B96" s="33">
        <v>33</v>
      </c>
      <c r="C96" s="33">
        <v>1.52</v>
      </c>
      <c r="D96" s="33">
        <v>4</v>
      </c>
      <c r="E96" s="33">
        <v>0.05</v>
      </c>
      <c r="F96" s="37">
        <f>DetailTicketJuilletAout2021[[#This Row],[Qte]]*(DetailTicketJuilletAout2021[[#This Row],[PrixUnit]]*(1-DetailTicketJuilletAout2021[[#This Row],[Remise%]]))</f>
        <v>5.7759999999999998</v>
      </c>
      <c r="G96" t="str">
        <f t="shared" si="1"/>
        <v>CHLAB</v>
      </c>
      <c r="I96" s="32">
        <v>21424</v>
      </c>
      <c r="J96" s="39" t="s">
        <v>40</v>
      </c>
    </row>
    <row r="97" spans="1:10" x14ac:dyDescent="0.25">
      <c r="A97" s="32">
        <v>21351</v>
      </c>
      <c r="B97" s="33">
        <v>72</v>
      </c>
      <c r="C97" s="33">
        <v>21.19</v>
      </c>
      <c r="D97" s="33">
        <v>3</v>
      </c>
      <c r="E97" s="33">
        <v>0.05</v>
      </c>
      <c r="F97" s="37">
        <f>DetailTicketJuilletAout2021[[#This Row],[Qte]]*(DetailTicketJuilletAout2021[[#This Row],[PrixUnit]]*(1-DetailTicketJuilletAout2021[[#This Row],[Remise%]]))</f>
        <v>60.391500000000008</v>
      </c>
      <c r="G97" t="str">
        <f t="shared" si="1"/>
        <v>CHLAB</v>
      </c>
      <c r="I97" s="32">
        <v>21425</v>
      </c>
      <c r="J97" s="39" t="s">
        <v>49</v>
      </c>
    </row>
    <row r="98" spans="1:10" x14ac:dyDescent="0.25">
      <c r="A98" s="32">
        <v>21352</v>
      </c>
      <c r="B98" s="33">
        <v>36</v>
      </c>
      <c r="C98" s="33">
        <v>11.59</v>
      </c>
      <c r="D98" s="33">
        <v>3</v>
      </c>
      <c r="E98" s="33">
        <v>0</v>
      </c>
      <c r="F98" s="37">
        <f>DetailTicketJuilletAout2021[[#This Row],[Qte]]*(DetailTicketJuilletAout2021[[#This Row],[PrixUnit]]*(1-DetailTicketJuilletAout2021[[#This Row],[Remise%]]))</f>
        <v>34.769999999999996</v>
      </c>
      <c r="G98" t="str">
        <f t="shared" si="1"/>
        <v>CLJAN</v>
      </c>
      <c r="I98" s="32">
        <v>21426</v>
      </c>
      <c r="J98" s="39" t="s">
        <v>42</v>
      </c>
    </row>
    <row r="99" spans="1:10" x14ac:dyDescent="0.25">
      <c r="A99" s="32">
        <v>21352</v>
      </c>
      <c r="B99" s="33">
        <v>43</v>
      </c>
      <c r="C99" s="33">
        <v>28.05</v>
      </c>
      <c r="D99" s="33">
        <v>3</v>
      </c>
      <c r="E99" s="33">
        <v>0</v>
      </c>
      <c r="F99" s="37">
        <f>DetailTicketJuilletAout2021[[#This Row],[Qte]]*(DetailTicketJuilletAout2021[[#This Row],[PrixUnit]]*(1-DetailTicketJuilletAout2021[[#This Row],[Remise%]]))</f>
        <v>84.15</v>
      </c>
      <c r="G99" t="str">
        <f t="shared" si="1"/>
        <v>CLJAN</v>
      </c>
      <c r="I99" s="32">
        <v>21427</v>
      </c>
      <c r="J99" s="39" t="s">
        <v>44</v>
      </c>
    </row>
    <row r="100" spans="1:10" x14ac:dyDescent="0.25">
      <c r="A100" s="32">
        <v>21353</v>
      </c>
      <c r="B100" s="33">
        <v>33</v>
      </c>
      <c r="C100" s="33">
        <v>1.52</v>
      </c>
      <c r="D100" s="33">
        <v>3</v>
      </c>
      <c r="E100" s="33">
        <v>0</v>
      </c>
      <c r="F100" s="37">
        <f>DetailTicketJuilletAout2021[[#This Row],[Qte]]*(DetailTicketJuilletAout2021[[#This Row],[PrixUnit]]*(1-DetailTicketJuilletAout2021[[#This Row],[Remise%]]))</f>
        <v>4.5600000000000005</v>
      </c>
      <c r="G100" t="str">
        <f t="shared" si="1"/>
        <v>PHFRO</v>
      </c>
      <c r="I100" s="32">
        <v>21428</v>
      </c>
      <c r="J100" s="39" t="s">
        <v>36</v>
      </c>
    </row>
    <row r="101" spans="1:10" x14ac:dyDescent="0.25">
      <c r="A101" s="32">
        <v>21354</v>
      </c>
      <c r="B101" s="33">
        <v>20</v>
      </c>
      <c r="C101" s="33">
        <v>49.39</v>
      </c>
      <c r="D101" s="33">
        <v>4</v>
      </c>
      <c r="E101" s="33">
        <v>0</v>
      </c>
      <c r="F101" s="37">
        <f>DetailTicketJuilletAout2021[[#This Row],[Qte]]*(DetailTicketJuilletAout2021[[#This Row],[PrixUnit]]*(1-DetailTicketJuilletAout2021[[#This Row],[Remise%]]))</f>
        <v>197.56</v>
      </c>
      <c r="G101" t="str">
        <f t="shared" si="1"/>
        <v>ALCLE</v>
      </c>
      <c r="I101" s="32">
        <v>21429</v>
      </c>
      <c r="J101" s="39" t="s">
        <v>75</v>
      </c>
    </row>
    <row r="102" spans="1:10" x14ac:dyDescent="0.25">
      <c r="A102" s="32">
        <v>21354</v>
      </c>
      <c r="B102" s="33">
        <v>31</v>
      </c>
      <c r="C102" s="33">
        <v>7.62</v>
      </c>
      <c r="D102" s="33">
        <v>3</v>
      </c>
      <c r="E102" s="33">
        <v>0</v>
      </c>
      <c r="F102" s="37">
        <f>DetailTicketJuilletAout2021[[#This Row],[Qte]]*(DetailTicketJuilletAout2021[[#This Row],[PrixUnit]]*(1-DetailTicketJuilletAout2021[[#This Row],[Remise%]]))</f>
        <v>22.86</v>
      </c>
      <c r="G102" t="str">
        <f t="shared" si="1"/>
        <v>ALCLE</v>
      </c>
      <c r="I102" s="32">
        <v>21430</v>
      </c>
      <c r="J102" s="39" t="s">
        <v>58</v>
      </c>
    </row>
    <row r="103" spans="1:10" x14ac:dyDescent="0.25">
      <c r="A103" s="32">
        <v>21354</v>
      </c>
      <c r="B103" s="33">
        <v>72</v>
      </c>
      <c r="C103" s="33">
        <v>21.19</v>
      </c>
      <c r="D103" s="33">
        <v>3</v>
      </c>
      <c r="E103" s="33">
        <v>0</v>
      </c>
      <c r="F103" s="37">
        <f>DetailTicketJuilletAout2021[[#This Row],[Qte]]*(DetailTicketJuilletAout2021[[#This Row],[PrixUnit]]*(1-DetailTicketJuilletAout2021[[#This Row],[Remise%]]))</f>
        <v>63.570000000000007</v>
      </c>
      <c r="G103" t="str">
        <f t="shared" si="1"/>
        <v>ALCLE</v>
      </c>
      <c r="I103" s="32">
        <v>21431</v>
      </c>
      <c r="J103" s="39" t="s">
        <v>43</v>
      </c>
    </row>
    <row r="104" spans="1:10" x14ac:dyDescent="0.25">
      <c r="A104" s="32">
        <v>21355</v>
      </c>
      <c r="B104" s="33">
        <v>10</v>
      </c>
      <c r="C104" s="33">
        <v>18.899999999999999</v>
      </c>
      <c r="D104" s="33">
        <v>3</v>
      </c>
      <c r="E104" s="33">
        <v>0.05</v>
      </c>
      <c r="F104" s="37">
        <f>DetailTicketJuilletAout2021[[#This Row],[Qte]]*(DetailTicketJuilletAout2021[[#This Row],[PrixUnit]]*(1-DetailTicketJuilletAout2021[[#This Row],[Remise%]]))</f>
        <v>53.864999999999995</v>
      </c>
      <c r="G104" t="str">
        <f t="shared" si="1"/>
        <v>ARBLA</v>
      </c>
      <c r="I104" s="32">
        <v>21432</v>
      </c>
      <c r="J104" s="39" t="s">
        <v>76</v>
      </c>
    </row>
    <row r="105" spans="1:10" x14ac:dyDescent="0.25">
      <c r="A105" s="32">
        <v>21355</v>
      </c>
      <c r="B105" s="33">
        <v>31</v>
      </c>
      <c r="C105" s="33">
        <v>7.62</v>
      </c>
      <c r="D105" s="33">
        <v>4</v>
      </c>
      <c r="E105" s="33">
        <v>0.05</v>
      </c>
      <c r="F105" s="37">
        <f>DetailTicketJuilletAout2021[[#This Row],[Qte]]*(DetailTicketJuilletAout2021[[#This Row],[PrixUnit]]*(1-DetailTicketJuilletAout2021[[#This Row],[Remise%]]))</f>
        <v>28.956</v>
      </c>
      <c r="G105" t="str">
        <f t="shared" si="1"/>
        <v>ARBLA</v>
      </c>
      <c r="I105" s="32">
        <v>21433</v>
      </c>
      <c r="J105" s="39" t="s">
        <v>32</v>
      </c>
    </row>
    <row r="106" spans="1:10" x14ac:dyDescent="0.25">
      <c r="A106" s="32">
        <v>21355</v>
      </c>
      <c r="B106" s="33">
        <v>33</v>
      </c>
      <c r="C106" s="33">
        <v>1.52</v>
      </c>
      <c r="D106" s="33">
        <v>3</v>
      </c>
      <c r="E106" s="33">
        <v>0</v>
      </c>
      <c r="F106" s="37">
        <f>DetailTicketJuilletAout2021[[#This Row],[Qte]]*(DetailTicketJuilletAout2021[[#This Row],[PrixUnit]]*(1-DetailTicketJuilletAout2021[[#This Row],[Remise%]]))</f>
        <v>4.5600000000000005</v>
      </c>
      <c r="G106" t="str">
        <f t="shared" si="1"/>
        <v>ARBLA</v>
      </c>
      <c r="I106" s="32">
        <v>21434</v>
      </c>
      <c r="J106" s="39" t="s">
        <v>70</v>
      </c>
    </row>
    <row r="107" spans="1:10" x14ac:dyDescent="0.25">
      <c r="A107" s="32">
        <v>21355</v>
      </c>
      <c r="B107" s="33">
        <v>40</v>
      </c>
      <c r="C107" s="33">
        <v>11.28</v>
      </c>
      <c r="D107" s="33">
        <v>4</v>
      </c>
      <c r="E107" s="33">
        <v>0.05</v>
      </c>
      <c r="F107" s="37">
        <f>DetailTicketJuilletAout2021[[#This Row],[Qte]]*(DetailTicketJuilletAout2021[[#This Row],[PrixUnit]]*(1-DetailTicketJuilletAout2021[[#This Row],[Remise%]]))</f>
        <v>42.863999999999997</v>
      </c>
      <c r="G107" t="str">
        <f t="shared" si="1"/>
        <v>ARBLA</v>
      </c>
      <c r="I107" s="32">
        <v>21435</v>
      </c>
      <c r="J107" s="39" t="s">
        <v>77</v>
      </c>
    </row>
    <row r="108" spans="1:10" x14ac:dyDescent="0.25">
      <c r="A108" s="32">
        <v>21356</v>
      </c>
      <c r="B108" s="33">
        <v>71</v>
      </c>
      <c r="C108" s="33">
        <v>13.11</v>
      </c>
      <c r="D108" s="33">
        <v>3</v>
      </c>
      <c r="E108" s="33">
        <v>0</v>
      </c>
      <c r="F108" s="37">
        <f>DetailTicketJuilletAout2021[[#This Row],[Qte]]*(DetailTicketJuilletAout2021[[#This Row],[PrixUnit]]*(1-DetailTicketJuilletAout2021[[#This Row],[Remise%]]))</f>
        <v>39.33</v>
      </c>
      <c r="G108" t="str">
        <f t="shared" si="1"/>
        <v>MAHEN</v>
      </c>
      <c r="I108" s="32">
        <v>21436</v>
      </c>
      <c r="J108" s="39" t="s">
        <v>66</v>
      </c>
    </row>
    <row r="109" spans="1:10" x14ac:dyDescent="0.25">
      <c r="A109" s="32">
        <v>21356</v>
      </c>
      <c r="B109" s="33">
        <v>72</v>
      </c>
      <c r="C109" s="33">
        <v>21.19</v>
      </c>
      <c r="D109" s="33">
        <v>4</v>
      </c>
      <c r="E109" s="33">
        <v>0</v>
      </c>
      <c r="F109" s="37">
        <f>DetailTicketJuilletAout2021[[#This Row],[Qte]]*(DetailTicketJuilletAout2021[[#This Row],[PrixUnit]]*(1-DetailTicketJuilletAout2021[[#This Row],[Remise%]]))</f>
        <v>84.76</v>
      </c>
      <c r="G109" t="str">
        <f t="shared" si="1"/>
        <v>MAHEN</v>
      </c>
      <c r="I109" s="32">
        <v>21437</v>
      </c>
      <c r="J109" s="39" t="s">
        <v>78</v>
      </c>
    </row>
    <row r="110" spans="1:10" x14ac:dyDescent="0.25">
      <c r="A110" s="32">
        <v>21357</v>
      </c>
      <c r="B110" s="33">
        <v>24</v>
      </c>
      <c r="C110" s="33">
        <v>2.74</v>
      </c>
      <c r="D110" s="33">
        <v>4</v>
      </c>
      <c r="E110" s="33">
        <v>0.05</v>
      </c>
      <c r="F110" s="37">
        <f>DetailTicketJuilletAout2021[[#This Row],[Qte]]*(DetailTicketJuilletAout2021[[#This Row],[PrixUnit]]*(1-DetailTicketJuilletAout2021[[#This Row],[Remise%]]))</f>
        <v>10.412000000000001</v>
      </c>
      <c r="G110" t="str">
        <f t="shared" si="1"/>
        <v>NISCH</v>
      </c>
      <c r="I110" s="32">
        <v>21438</v>
      </c>
      <c r="J110" s="39" t="s">
        <v>58</v>
      </c>
    </row>
    <row r="111" spans="1:10" x14ac:dyDescent="0.25">
      <c r="A111" s="32">
        <v>21357</v>
      </c>
      <c r="B111" s="33">
        <v>59</v>
      </c>
      <c r="C111" s="33">
        <v>33.54</v>
      </c>
      <c r="D111" s="33">
        <v>4</v>
      </c>
      <c r="E111" s="33">
        <v>0.05</v>
      </c>
      <c r="F111" s="37">
        <f>DetailTicketJuilletAout2021[[#This Row],[Qte]]*(DetailTicketJuilletAout2021[[#This Row],[PrixUnit]]*(1-DetailTicketJuilletAout2021[[#This Row],[Remise%]]))</f>
        <v>127.45199999999998</v>
      </c>
      <c r="G111" t="str">
        <f t="shared" si="1"/>
        <v>NISCH</v>
      </c>
      <c r="I111" s="32">
        <v>21439</v>
      </c>
      <c r="J111" s="39" t="s">
        <v>51</v>
      </c>
    </row>
    <row r="112" spans="1:10" x14ac:dyDescent="0.25">
      <c r="A112" s="32">
        <v>21358</v>
      </c>
      <c r="B112" s="33">
        <v>10</v>
      </c>
      <c r="C112" s="33">
        <v>18.899999999999999</v>
      </c>
      <c r="D112" s="33">
        <v>4</v>
      </c>
      <c r="E112" s="33">
        <v>0</v>
      </c>
      <c r="F112" s="37">
        <f>DetailTicketJuilletAout2021[[#This Row],[Qte]]*(DetailTicketJuilletAout2021[[#This Row],[PrixUnit]]*(1-DetailTicketJuilletAout2021[[#This Row],[Remise%]]))</f>
        <v>75.599999999999994</v>
      </c>
      <c r="G112" t="str">
        <f t="shared" si="1"/>
        <v>CHGRA</v>
      </c>
      <c r="I112" s="32">
        <v>21440</v>
      </c>
      <c r="J112" s="39" t="s">
        <v>76</v>
      </c>
    </row>
    <row r="113" spans="1:10" x14ac:dyDescent="0.25">
      <c r="A113" s="32">
        <v>21358</v>
      </c>
      <c r="B113" s="33">
        <v>13</v>
      </c>
      <c r="C113" s="33">
        <v>3.66</v>
      </c>
      <c r="D113" s="33">
        <v>4</v>
      </c>
      <c r="E113" s="33">
        <v>0</v>
      </c>
      <c r="F113" s="37">
        <f>DetailTicketJuilletAout2021[[#This Row],[Qte]]*(DetailTicketJuilletAout2021[[#This Row],[PrixUnit]]*(1-DetailTicketJuilletAout2021[[#This Row],[Remise%]]))</f>
        <v>14.64</v>
      </c>
      <c r="G113" t="str">
        <f t="shared" si="1"/>
        <v>CHGRA</v>
      </c>
      <c r="I113" s="32">
        <v>21441</v>
      </c>
      <c r="J113" s="39" t="s">
        <v>79</v>
      </c>
    </row>
    <row r="114" spans="1:10" x14ac:dyDescent="0.25">
      <c r="A114" s="32">
        <v>21359</v>
      </c>
      <c r="B114" s="33">
        <v>28</v>
      </c>
      <c r="C114" s="33">
        <v>27.75</v>
      </c>
      <c r="D114" s="33">
        <v>3</v>
      </c>
      <c r="E114" s="33">
        <v>0</v>
      </c>
      <c r="F114" s="37">
        <f>DetailTicketJuilletAout2021[[#This Row],[Qte]]*(DetailTicketJuilletAout2021[[#This Row],[PrixUnit]]*(1-DetailTicketJuilletAout2021[[#This Row],[Remise%]]))</f>
        <v>83.25</v>
      </c>
      <c r="G114" t="str">
        <f t="shared" si="1"/>
        <v>CECHA</v>
      </c>
      <c r="I114" s="32">
        <v>21442</v>
      </c>
      <c r="J114" s="39" t="s">
        <v>38</v>
      </c>
    </row>
    <row r="115" spans="1:10" x14ac:dyDescent="0.25">
      <c r="A115" s="32">
        <v>21359</v>
      </c>
      <c r="B115" s="33">
        <v>62</v>
      </c>
      <c r="C115" s="33">
        <v>30.03</v>
      </c>
      <c r="D115" s="33">
        <v>4</v>
      </c>
      <c r="E115" s="33">
        <v>0</v>
      </c>
      <c r="F115" s="37">
        <f>DetailTicketJuilletAout2021[[#This Row],[Qte]]*(DetailTicketJuilletAout2021[[#This Row],[PrixUnit]]*(1-DetailTicketJuilletAout2021[[#This Row],[Remise%]]))</f>
        <v>120.12</v>
      </c>
      <c r="G115" t="str">
        <f t="shared" si="1"/>
        <v>CECHA</v>
      </c>
      <c r="I115" s="32">
        <v>21443</v>
      </c>
      <c r="J115" s="39" t="s">
        <v>44</v>
      </c>
    </row>
    <row r="116" spans="1:10" x14ac:dyDescent="0.25">
      <c r="A116" s="32">
        <v>21360</v>
      </c>
      <c r="B116" s="33">
        <v>44</v>
      </c>
      <c r="C116" s="33">
        <v>11.89</v>
      </c>
      <c r="D116" s="33">
        <v>4</v>
      </c>
      <c r="E116" s="33">
        <v>0</v>
      </c>
      <c r="F116" s="37">
        <f>DetailTicketJuilletAout2021[[#This Row],[Qte]]*(DetailTicketJuilletAout2021[[#This Row],[PrixUnit]]*(1-DetailTicketJuilletAout2021[[#This Row],[Remise%]]))</f>
        <v>47.56</v>
      </c>
      <c r="G116" t="str">
        <f t="shared" si="1"/>
        <v>JEHOU</v>
      </c>
      <c r="I116" s="32">
        <v>21444</v>
      </c>
      <c r="J116" s="39" t="s">
        <v>71</v>
      </c>
    </row>
    <row r="117" spans="1:10" x14ac:dyDescent="0.25">
      <c r="A117" s="32">
        <v>21360</v>
      </c>
      <c r="B117" s="33">
        <v>59</v>
      </c>
      <c r="C117" s="33">
        <v>33.54</v>
      </c>
      <c r="D117" s="33">
        <v>4</v>
      </c>
      <c r="E117" s="33">
        <v>0</v>
      </c>
      <c r="F117" s="37">
        <f>DetailTicketJuilletAout2021[[#This Row],[Qte]]*(DetailTicketJuilletAout2021[[#This Row],[PrixUnit]]*(1-DetailTicketJuilletAout2021[[#This Row],[Remise%]]))</f>
        <v>134.16</v>
      </c>
      <c r="G117" t="str">
        <f t="shared" si="1"/>
        <v>JEHOU</v>
      </c>
      <c r="I117" s="32">
        <v>21445</v>
      </c>
      <c r="J117" s="39" t="s">
        <v>80</v>
      </c>
    </row>
    <row r="118" spans="1:10" x14ac:dyDescent="0.25">
      <c r="A118" s="32">
        <v>21360</v>
      </c>
      <c r="B118" s="33">
        <v>63</v>
      </c>
      <c r="C118" s="33">
        <v>26.83</v>
      </c>
      <c r="D118" s="33">
        <v>4</v>
      </c>
      <c r="E118" s="33">
        <v>0</v>
      </c>
      <c r="F118" s="37">
        <f>DetailTicketJuilletAout2021[[#This Row],[Qte]]*(DetailTicketJuilletAout2021[[#This Row],[PrixUnit]]*(1-DetailTicketJuilletAout2021[[#This Row],[Remise%]]))</f>
        <v>107.32</v>
      </c>
      <c r="G118" t="str">
        <f t="shared" si="1"/>
        <v>JEHOU</v>
      </c>
      <c r="I118" s="32">
        <v>21446</v>
      </c>
      <c r="J118" s="39" t="s">
        <v>81</v>
      </c>
    </row>
    <row r="119" spans="1:10" x14ac:dyDescent="0.25">
      <c r="A119" s="32">
        <v>21360</v>
      </c>
      <c r="B119" s="33">
        <v>73</v>
      </c>
      <c r="C119" s="33">
        <v>9.15</v>
      </c>
      <c r="D119" s="33">
        <v>3</v>
      </c>
      <c r="E119" s="33">
        <v>0</v>
      </c>
      <c r="F119" s="37">
        <f>DetailTicketJuilletAout2021[[#This Row],[Qte]]*(DetailTicketJuilletAout2021[[#This Row],[PrixUnit]]*(1-DetailTicketJuilletAout2021[[#This Row],[Remise%]]))</f>
        <v>27.450000000000003</v>
      </c>
      <c r="G119" t="str">
        <f t="shared" si="1"/>
        <v>JEHOU</v>
      </c>
      <c r="I119" s="32">
        <v>21447</v>
      </c>
      <c r="J119" s="39" t="s">
        <v>82</v>
      </c>
    </row>
    <row r="120" spans="1:10" x14ac:dyDescent="0.25">
      <c r="A120" s="32">
        <v>21361</v>
      </c>
      <c r="B120" s="33">
        <v>17</v>
      </c>
      <c r="C120" s="33">
        <v>23.78</v>
      </c>
      <c r="D120" s="33">
        <v>4</v>
      </c>
      <c r="E120" s="33">
        <v>0.25</v>
      </c>
      <c r="F120" s="37">
        <f>DetailTicketJuilletAout2021[[#This Row],[Qte]]*(DetailTicketJuilletAout2021[[#This Row],[PrixUnit]]*(1-DetailTicketJuilletAout2021[[#This Row],[Remise%]]))</f>
        <v>71.34</v>
      </c>
      <c r="G120" t="str">
        <f t="shared" si="1"/>
        <v>ANLER</v>
      </c>
      <c r="I120" s="32">
        <v>21448</v>
      </c>
      <c r="J120" s="39" t="s">
        <v>83</v>
      </c>
    </row>
    <row r="121" spans="1:10" x14ac:dyDescent="0.25">
      <c r="A121" s="32">
        <v>21362</v>
      </c>
      <c r="B121" s="33">
        <v>2</v>
      </c>
      <c r="C121" s="33">
        <v>14.48</v>
      </c>
      <c r="D121" s="33">
        <v>1</v>
      </c>
      <c r="E121" s="33">
        <v>0</v>
      </c>
      <c r="F121" s="37">
        <f>DetailTicketJuilletAout2021[[#This Row],[Qte]]*(DetailTicketJuilletAout2021[[#This Row],[PrixUnit]]*(1-DetailTicketJuilletAout2021[[#This Row],[Remise%]]))</f>
        <v>14.48</v>
      </c>
      <c r="G121" t="str">
        <f t="shared" si="1"/>
        <v>JEHOU</v>
      </c>
      <c r="I121" s="32">
        <v>21449</v>
      </c>
      <c r="J121" s="39" t="s">
        <v>84</v>
      </c>
    </row>
    <row r="122" spans="1:10" x14ac:dyDescent="0.25">
      <c r="A122" s="32">
        <v>21362</v>
      </c>
      <c r="B122" s="33">
        <v>24</v>
      </c>
      <c r="C122" s="33">
        <v>2.74</v>
      </c>
      <c r="D122" s="33">
        <v>4</v>
      </c>
      <c r="E122" s="33">
        <v>0</v>
      </c>
      <c r="F122" s="37">
        <f>DetailTicketJuilletAout2021[[#This Row],[Qte]]*(DetailTicketJuilletAout2021[[#This Row],[PrixUnit]]*(1-DetailTicketJuilletAout2021[[#This Row],[Remise%]]))</f>
        <v>10.96</v>
      </c>
      <c r="G122" t="str">
        <f t="shared" si="1"/>
        <v>JEHOU</v>
      </c>
      <c r="I122" s="32">
        <v>21450</v>
      </c>
      <c r="J122" s="39" t="s">
        <v>32</v>
      </c>
    </row>
    <row r="123" spans="1:10" x14ac:dyDescent="0.25">
      <c r="A123" s="32">
        <v>21362</v>
      </c>
      <c r="B123" s="33">
        <v>44</v>
      </c>
      <c r="C123" s="33">
        <v>14.83</v>
      </c>
      <c r="D123" s="33">
        <v>4</v>
      </c>
      <c r="E123" s="33">
        <v>0</v>
      </c>
      <c r="F123" s="37">
        <f>DetailTicketJuilletAout2021[[#This Row],[Qte]]*(DetailTicketJuilletAout2021[[#This Row],[PrixUnit]]*(1-DetailTicketJuilletAout2021[[#This Row],[Remise%]]))</f>
        <v>59.32</v>
      </c>
      <c r="G123" t="str">
        <f t="shared" si="1"/>
        <v>JEHOU</v>
      </c>
      <c r="I123" s="32">
        <v>21451</v>
      </c>
      <c r="J123" s="39" t="s">
        <v>43</v>
      </c>
    </row>
    <row r="124" spans="1:10" x14ac:dyDescent="0.25">
      <c r="A124" s="32">
        <v>21362</v>
      </c>
      <c r="B124" s="33">
        <v>55</v>
      </c>
      <c r="C124" s="33">
        <v>14.64</v>
      </c>
      <c r="D124" s="33">
        <v>3</v>
      </c>
      <c r="E124" s="33">
        <v>0</v>
      </c>
      <c r="F124" s="37">
        <f>DetailTicketJuilletAout2021[[#This Row],[Qte]]*(DetailTicketJuilletAout2021[[#This Row],[PrixUnit]]*(1-DetailTicketJuilletAout2021[[#This Row],[Remise%]]))</f>
        <v>43.92</v>
      </c>
      <c r="G124" t="str">
        <f t="shared" si="1"/>
        <v>JEHOU</v>
      </c>
      <c r="I124" s="32">
        <v>21452</v>
      </c>
      <c r="J124" s="39" t="s">
        <v>28</v>
      </c>
    </row>
    <row r="125" spans="1:10" x14ac:dyDescent="0.25">
      <c r="A125" s="32">
        <v>21362</v>
      </c>
      <c r="B125" s="33">
        <v>75</v>
      </c>
      <c r="C125" s="33">
        <v>4.7300000000000004</v>
      </c>
      <c r="D125" s="33">
        <v>3</v>
      </c>
      <c r="E125" s="33">
        <v>0</v>
      </c>
      <c r="F125" s="37">
        <f>DetailTicketJuilletAout2021[[#This Row],[Qte]]*(DetailTicketJuilletAout2021[[#This Row],[PrixUnit]]*(1-DetailTicketJuilletAout2021[[#This Row],[Remise%]]))</f>
        <v>14.190000000000001</v>
      </c>
      <c r="G125" t="str">
        <f t="shared" si="1"/>
        <v>JEHOU</v>
      </c>
      <c r="I125" s="32">
        <v>21453</v>
      </c>
      <c r="J125" s="39" t="s">
        <v>76</v>
      </c>
    </row>
    <row r="126" spans="1:10" x14ac:dyDescent="0.25">
      <c r="A126" s="32">
        <v>21362</v>
      </c>
      <c r="B126" s="33">
        <v>77</v>
      </c>
      <c r="C126" s="33">
        <v>7.93</v>
      </c>
      <c r="D126" s="33">
        <v>4</v>
      </c>
      <c r="E126" s="33">
        <v>0</v>
      </c>
      <c r="F126" s="37">
        <f>DetailTicketJuilletAout2021[[#This Row],[Qte]]*(DetailTicketJuilletAout2021[[#This Row],[PrixUnit]]*(1-DetailTicketJuilletAout2021[[#This Row],[Remise%]]))</f>
        <v>31.72</v>
      </c>
      <c r="G126" t="str">
        <f t="shared" si="1"/>
        <v>JEHOU</v>
      </c>
      <c r="I126" s="32">
        <v>21454</v>
      </c>
      <c r="J126" s="39" t="s">
        <v>85</v>
      </c>
    </row>
    <row r="127" spans="1:10" x14ac:dyDescent="0.25">
      <c r="A127" s="32">
        <v>21362</v>
      </c>
      <c r="B127" s="33">
        <v>78</v>
      </c>
      <c r="C127" s="33">
        <v>16.77</v>
      </c>
      <c r="D127" s="33">
        <v>3</v>
      </c>
      <c r="E127" s="33">
        <v>0</v>
      </c>
      <c r="F127" s="37">
        <f>DetailTicketJuilletAout2021[[#This Row],[Qte]]*(DetailTicketJuilletAout2021[[#This Row],[PrixUnit]]*(1-DetailTicketJuilletAout2021[[#This Row],[Remise%]]))</f>
        <v>50.31</v>
      </c>
      <c r="G127" t="str">
        <f t="shared" si="1"/>
        <v>JEHOU</v>
      </c>
      <c r="I127" s="32">
        <v>21455</v>
      </c>
      <c r="J127" s="39" t="s">
        <v>57</v>
      </c>
    </row>
    <row r="128" spans="1:10" x14ac:dyDescent="0.25">
      <c r="A128" s="32">
        <v>21363</v>
      </c>
      <c r="B128" s="33">
        <v>19</v>
      </c>
      <c r="C128" s="33">
        <v>5.49</v>
      </c>
      <c r="D128" s="33">
        <v>3</v>
      </c>
      <c r="E128" s="33">
        <v>0</v>
      </c>
      <c r="F128" s="37">
        <f>DetailTicketJuilletAout2021[[#This Row],[Qte]]*(DetailTicketJuilletAout2021[[#This Row],[PrixUnit]]*(1-DetailTicketJuilletAout2021[[#This Row],[Remise%]]))</f>
        <v>16.47</v>
      </c>
      <c r="G128" t="str">
        <f t="shared" si="1"/>
        <v>LODUR</v>
      </c>
      <c r="I128" s="32">
        <v>21456</v>
      </c>
      <c r="J128" s="39" t="s">
        <v>86</v>
      </c>
    </row>
    <row r="129" spans="1:10" x14ac:dyDescent="0.25">
      <c r="A129" s="32">
        <v>21363</v>
      </c>
      <c r="B129" s="33">
        <v>24</v>
      </c>
      <c r="C129" s="33">
        <v>2.74</v>
      </c>
      <c r="D129" s="33">
        <v>4</v>
      </c>
      <c r="E129" s="33">
        <v>0</v>
      </c>
      <c r="F129" s="37">
        <f>DetailTicketJuilletAout2021[[#This Row],[Qte]]*(DetailTicketJuilletAout2021[[#This Row],[PrixUnit]]*(1-DetailTicketJuilletAout2021[[#This Row],[Remise%]]))</f>
        <v>10.96</v>
      </c>
      <c r="G129" t="str">
        <f t="shared" si="1"/>
        <v>LODUR</v>
      </c>
      <c r="I129" s="32">
        <v>21457</v>
      </c>
      <c r="J129" s="39" t="s">
        <v>87</v>
      </c>
    </row>
    <row r="130" spans="1:10" x14ac:dyDescent="0.25">
      <c r="A130" s="32">
        <v>21363</v>
      </c>
      <c r="B130" s="33">
        <v>35</v>
      </c>
      <c r="C130" s="33">
        <v>10.98</v>
      </c>
      <c r="D130" s="33">
        <v>4</v>
      </c>
      <c r="E130" s="33">
        <v>0</v>
      </c>
      <c r="F130" s="37">
        <f>DetailTicketJuilletAout2021[[#This Row],[Qte]]*(DetailTicketJuilletAout2021[[#This Row],[PrixUnit]]*(1-DetailTicketJuilletAout2021[[#This Row],[Remise%]]))</f>
        <v>43.92</v>
      </c>
      <c r="G130" t="str">
        <f t="shared" si="1"/>
        <v>LODUR</v>
      </c>
      <c r="I130" s="32">
        <v>21458</v>
      </c>
      <c r="J130" s="39" t="s">
        <v>72</v>
      </c>
    </row>
    <row r="131" spans="1:10" x14ac:dyDescent="0.25">
      <c r="A131" s="32">
        <v>21364</v>
      </c>
      <c r="B131" s="33">
        <v>30</v>
      </c>
      <c r="C131" s="33">
        <v>15.85</v>
      </c>
      <c r="D131" s="33">
        <v>4</v>
      </c>
      <c r="E131" s="33">
        <v>0</v>
      </c>
      <c r="F131" s="37">
        <f>DetailTicketJuilletAout2021[[#This Row],[Qte]]*(DetailTicketJuilletAout2021[[#This Row],[PrixUnit]]*(1-DetailTicketJuilletAout2021[[#This Row],[Remise%]]))</f>
        <v>63.4</v>
      </c>
      <c r="G131" t="str">
        <f t="shared" ref="G131:G194" si="2">VLOOKUP(A131,$I$2:$J$1577,2,FALSE)</f>
        <v>LODUR</v>
      </c>
      <c r="I131" s="32">
        <v>21459</v>
      </c>
      <c r="J131" s="39" t="s">
        <v>79</v>
      </c>
    </row>
    <row r="132" spans="1:10" x14ac:dyDescent="0.25">
      <c r="A132" s="32">
        <v>21364</v>
      </c>
      <c r="B132" s="33">
        <v>57</v>
      </c>
      <c r="C132" s="33">
        <v>11.89</v>
      </c>
      <c r="D132" s="33">
        <v>4</v>
      </c>
      <c r="E132" s="33">
        <v>0</v>
      </c>
      <c r="F132" s="37">
        <f>DetailTicketJuilletAout2021[[#This Row],[Qte]]*(DetailTicketJuilletAout2021[[#This Row],[PrixUnit]]*(1-DetailTicketJuilletAout2021[[#This Row],[Remise%]]))</f>
        <v>47.56</v>
      </c>
      <c r="G132" t="str">
        <f t="shared" si="2"/>
        <v>LODUR</v>
      </c>
      <c r="I132" s="32">
        <v>21460</v>
      </c>
      <c r="J132" s="39" t="s">
        <v>37</v>
      </c>
    </row>
    <row r="133" spans="1:10" x14ac:dyDescent="0.25">
      <c r="A133" s="32">
        <v>21365</v>
      </c>
      <c r="B133" s="33">
        <v>15</v>
      </c>
      <c r="C133" s="33">
        <v>9.4499999999999993</v>
      </c>
      <c r="D133" s="33">
        <v>3</v>
      </c>
      <c r="E133" s="33">
        <v>0</v>
      </c>
      <c r="F133" s="37">
        <f>DetailTicketJuilletAout2021[[#This Row],[Qte]]*(DetailTicketJuilletAout2021[[#This Row],[PrixUnit]]*(1-DetailTicketJuilletAout2021[[#This Row],[Remise%]]))</f>
        <v>28.349999999999998</v>
      </c>
      <c r="G133" t="str">
        <f t="shared" si="2"/>
        <v>JEMAN</v>
      </c>
      <c r="I133" s="32">
        <v>21461</v>
      </c>
      <c r="J133" s="39" t="s">
        <v>35</v>
      </c>
    </row>
    <row r="134" spans="1:10" x14ac:dyDescent="0.25">
      <c r="A134" s="32">
        <v>21365</v>
      </c>
      <c r="B134" s="33">
        <v>19</v>
      </c>
      <c r="C134" s="33">
        <v>5.49</v>
      </c>
      <c r="D134" s="33">
        <v>4</v>
      </c>
      <c r="E134" s="33">
        <v>0</v>
      </c>
      <c r="F134" s="37">
        <f>DetailTicketJuilletAout2021[[#This Row],[Qte]]*(DetailTicketJuilletAout2021[[#This Row],[PrixUnit]]*(1-DetailTicketJuilletAout2021[[#This Row],[Remise%]]))</f>
        <v>21.96</v>
      </c>
      <c r="G134" t="str">
        <f t="shared" si="2"/>
        <v>JEMAN</v>
      </c>
      <c r="I134" s="32">
        <v>21462</v>
      </c>
      <c r="J134" s="39" t="s">
        <v>57</v>
      </c>
    </row>
    <row r="135" spans="1:10" x14ac:dyDescent="0.25">
      <c r="A135" s="32">
        <v>21365</v>
      </c>
      <c r="B135" s="33">
        <v>60</v>
      </c>
      <c r="C135" s="33">
        <v>20.73</v>
      </c>
      <c r="D135" s="33">
        <v>3</v>
      </c>
      <c r="E135" s="33">
        <v>0</v>
      </c>
      <c r="F135" s="37">
        <f>DetailTicketJuilletAout2021[[#This Row],[Qte]]*(DetailTicketJuilletAout2021[[#This Row],[PrixUnit]]*(1-DetailTicketJuilletAout2021[[#This Row],[Remise%]]))</f>
        <v>62.19</v>
      </c>
      <c r="G135" t="str">
        <f t="shared" si="2"/>
        <v>JEMAN</v>
      </c>
      <c r="I135" s="32">
        <v>21463</v>
      </c>
      <c r="J135" s="39" t="s">
        <v>51</v>
      </c>
    </row>
    <row r="136" spans="1:10" x14ac:dyDescent="0.25">
      <c r="A136" s="32">
        <v>21365</v>
      </c>
      <c r="B136" s="33">
        <v>72</v>
      </c>
      <c r="C136" s="33">
        <v>21.19</v>
      </c>
      <c r="D136" s="33">
        <v>4</v>
      </c>
      <c r="E136" s="33">
        <v>0</v>
      </c>
      <c r="F136" s="37">
        <f>DetailTicketJuilletAout2021[[#This Row],[Qte]]*(DetailTicketJuilletAout2021[[#This Row],[PrixUnit]]*(1-DetailTicketJuilletAout2021[[#This Row],[Remise%]]))</f>
        <v>84.76</v>
      </c>
      <c r="G136" t="str">
        <f t="shared" si="2"/>
        <v>JEMAN</v>
      </c>
      <c r="I136" s="32">
        <v>21464</v>
      </c>
      <c r="J136" s="39" t="s">
        <v>32</v>
      </c>
    </row>
    <row r="137" spans="1:10" x14ac:dyDescent="0.25">
      <c r="A137" s="32">
        <v>21366</v>
      </c>
      <c r="B137" s="33">
        <v>7</v>
      </c>
      <c r="C137" s="33">
        <v>4.25</v>
      </c>
      <c r="D137" s="33">
        <v>1</v>
      </c>
      <c r="E137" s="33">
        <v>0</v>
      </c>
      <c r="F137" s="37">
        <f>DetailTicketJuilletAout2021[[#This Row],[Qte]]*(DetailTicketJuilletAout2021[[#This Row],[PrixUnit]]*(1-DetailTicketJuilletAout2021[[#This Row],[Remise%]]))</f>
        <v>4.25</v>
      </c>
      <c r="G137" t="str">
        <f t="shared" si="2"/>
        <v>ANLER</v>
      </c>
      <c r="I137" s="32">
        <v>21465</v>
      </c>
      <c r="J137" s="39" t="s">
        <v>78</v>
      </c>
    </row>
    <row r="138" spans="1:10" x14ac:dyDescent="0.25">
      <c r="A138" s="32">
        <v>21366</v>
      </c>
      <c r="B138" s="33">
        <v>27</v>
      </c>
      <c r="C138" s="33">
        <v>26.83</v>
      </c>
      <c r="D138" s="33">
        <v>4</v>
      </c>
      <c r="E138" s="33">
        <v>0.25</v>
      </c>
      <c r="F138" s="37">
        <f>DetailTicketJuilletAout2021[[#This Row],[Qte]]*(DetailTicketJuilletAout2021[[#This Row],[PrixUnit]]*(1-DetailTicketJuilletAout2021[[#This Row],[Remise%]]))</f>
        <v>80.489999999999995</v>
      </c>
      <c r="G138" t="str">
        <f t="shared" si="2"/>
        <v>ANLER</v>
      </c>
      <c r="I138" s="32">
        <v>21466</v>
      </c>
      <c r="J138" s="39" t="s">
        <v>48</v>
      </c>
    </row>
    <row r="139" spans="1:10" x14ac:dyDescent="0.25">
      <c r="A139" s="32">
        <v>21366</v>
      </c>
      <c r="B139" s="33">
        <v>44</v>
      </c>
      <c r="C139" s="33">
        <v>11.89</v>
      </c>
      <c r="D139" s="33">
        <v>3</v>
      </c>
      <c r="E139" s="33">
        <v>0</v>
      </c>
      <c r="F139" s="37">
        <f>DetailTicketJuilletAout2021[[#This Row],[Qte]]*(DetailTicketJuilletAout2021[[#This Row],[PrixUnit]]*(1-DetailTicketJuilletAout2021[[#This Row],[Remise%]]))</f>
        <v>35.67</v>
      </c>
      <c r="G139" t="str">
        <f t="shared" si="2"/>
        <v>ANLER</v>
      </c>
      <c r="I139" s="32">
        <v>21467</v>
      </c>
      <c r="J139" s="39" t="s">
        <v>43</v>
      </c>
    </row>
    <row r="140" spans="1:10" x14ac:dyDescent="0.25">
      <c r="A140" s="32">
        <v>21366</v>
      </c>
      <c r="B140" s="33">
        <v>48</v>
      </c>
      <c r="C140" s="33">
        <v>9.7200000000000006</v>
      </c>
      <c r="D140" s="33">
        <v>1</v>
      </c>
      <c r="E140" s="33">
        <v>0</v>
      </c>
      <c r="F140" s="37">
        <f>DetailTicketJuilletAout2021[[#This Row],[Qte]]*(DetailTicketJuilletAout2021[[#This Row],[PrixUnit]]*(1-DetailTicketJuilletAout2021[[#This Row],[Remise%]]))</f>
        <v>9.7200000000000006</v>
      </c>
      <c r="G140" t="str">
        <f t="shared" si="2"/>
        <v>ANLER</v>
      </c>
      <c r="I140" s="32">
        <v>21468</v>
      </c>
      <c r="J140" s="39" t="s">
        <v>75</v>
      </c>
    </row>
    <row r="141" spans="1:10" x14ac:dyDescent="0.25">
      <c r="A141" s="32">
        <v>21366</v>
      </c>
      <c r="B141" s="33">
        <v>60</v>
      </c>
      <c r="C141" s="33">
        <v>20.73</v>
      </c>
      <c r="D141" s="33">
        <v>3</v>
      </c>
      <c r="E141" s="33">
        <v>0.25</v>
      </c>
      <c r="F141" s="37">
        <f>DetailTicketJuilletAout2021[[#This Row],[Qte]]*(DetailTicketJuilletAout2021[[#This Row],[PrixUnit]]*(1-DetailTicketJuilletAout2021[[#This Row],[Remise%]]))</f>
        <v>46.642499999999998</v>
      </c>
      <c r="G141" t="str">
        <f t="shared" si="2"/>
        <v>ANLER</v>
      </c>
      <c r="I141" s="32">
        <v>21469</v>
      </c>
      <c r="J141" s="39" t="s">
        <v>88</v>
      </c>
    </row>
    <row r="142" spans="1:10" x14ac:dyDescent="0.25">
      <c r="A142" s="32">
        <v>21366</v>
      </c>
      <c r="B142" s="33">
        <v>1448</v>
      </c>
      <c r="C142" s="33">
        <v>9.77</v>
      </c>
      <c r="D142" s="33">
        <v>1</v>
      </c>
      <c r="E142" s="33">
        <v>0</v>
      </c>
      <c r="F142" s="37">
        <f>DetailTicketJuilletAout2021[[#This Row],[Qte]]*(DetailTicketJuilletAout2021[[#This Row],[PrixUnit]]*(1-DetailTicketJuilletAout2021[[#This Row],[Remise%]]))</f>
        <v>9.77</v>
      </c>
      <c r="G142" t="str">
        <f t="shared" si="2"/>
        <v>ANLER</v>
      </c>
      <c r="I142" s="32">
        <v>21470</v>
      </c>
      <c r="J142" s="39" t="s">
        <v>79</v>
      </c>
    </row>
    <row r="143" spans="1:10" x14ac:dyDescent="0.25">
      <c r="A143" s="32">
        <v>21366</v>
      </c>
      <c r="B143" s="33">
        <v>2650</v>
      </c>
      <c r="C143" s="33">
        <v>8.5399999999999991</v>
      </c>
      <c r="D143" s="33">
        <v>4</v>
      </c>
      <c r="E143" s="33">
        <v>0.25</v>
      </c>
      <c r="F143" s="37">
        <f>DetailTicketJuilletAout2021[[#This Row],[Qte]]*(DetailTicketJuilletAout2021[[#This Row],[PrixUnit]]*(1-DetailTicketJuilletAout2021[[#This Row],[Remise%]]))</f>
        <v>25.619999999999997</v>
      </c>
      <c r="G143" t="str">
        <f t="shared" si="2"/>
        <v>ANLER</v>
      </c>
      <c r="I143" s="32">
        <v>21471</v>
      </c>
      <c r="J143" s="39" t="s">
        <v>89</v>
      </c>
    </row>
    <row r="144" spans="1:10" x14ac:dyDescent="0.25">
      <c r="A144" s="32">
        <v>21367</v>
      </c>
      <c r="B144" s="33">
        <v>1</v>
      </c>
      <c r="C144" s="33">
        <v>10.98</v>
      </c>
      <c r="D144" s="33">
        <v>3</v>
      </c>
      <c r="E144" s="33">
        <v>0.2</v>
      </c>
      <c r="F144" s="37">
        <f>DetailTicketJuilletAout2021[[#This Row],[Qte]]*(DetailTicketJuilletAout2021[[#This Row],[PrixUnit]]*(1-DetailTicketJuilletAout2021[[#This Row],[Remise%]]))</f>
        <v>26.352000000000004</v>
      </c>
      <c r="G144" t="str">
        <f t="shared" si="2"/>
        <v>ARBLA</v>
      </c>
      <c r="I144" s="32">
        <v>21472</v>
      </c>
      <c r="J144" s="39" t="s">
        <v>32</v>
      </c>
    </row>
    <row r="145" spans="1:10" x14ac:dyDescent="0.25">
      <c r="A145" s="32">
        <v>21367</v>
      </c>
      <c r="B145" s="33">
        <v>40</v>
      </c>
      <c r="C145" s="33">
        <v>11.28</v>
      </c>
      <c r="D145" s="33">
        <v>3</v>
      </c>
      <c r="E145" s="33">
        <v>0.2</v>
      </c>
      <c r="F145" s="37">
        <f>DetailTicketJuilletAout2021[[#This Row],[Qte]]*(DetailTicketJuilletAout2021[[#This Row],[PrixUnit]]*(1-DetailTicketJuilletAout2021[[#This Row],[Remise%]]))</f>
        <v>27.071999999999996</v>
      </c>
      <c r="G145" t="str">
        <f t="shared" si="2"/>
        <v>ARBLA</v>
      </c>
      <c r="I145" s="32">
        <v>21473</v>
      </c>
      <c r="J145" s="39" t="s">
        <v>80</v>
      </c>
    </row>
    <row r="146" spans="1:10" x14ac:dyDescent="0.25">
      <c r="A146" s="32">
        <v>21367</v>
      </c>
      <c r="B146" s="33">
        <v>53</v>
      </c>
      <c r="C146" s="33">
        <v>19.97</v>
      </c>
      <c r="D146" s="33">
        <v>3</v>
      </c>
      <c r="E146" s="33">
        <v>0.2</v>
      </c>
      <c r="F146" s="37">
        <f>DetailTicketJuilletAout2021[[#This Row],[Qte]]*(DetailTicketJuilletAout2021[[#This Row],[PrixUnit]]*(1-DetailTicketJuilletAout2021[[#This Row],[Remise%]]))</f>
        <v>47.927999999999997</v>
      </c>
      <c r="G146" t="str">
        <f t="shared" si="2"/>
        <v>ARBLA</v>
      </c>
      <c r="I146" s="32">
        <v>21474</v>
      </c>
      <c r="J146" s="39" t="s">
        <v>77</v>
      </c>
    </row>
    <row r="147" spans="1:10" x14ac:dyDescent="0.25">
      <c r="A147" s="32">
        <v>21368</v>
      </c>
      <c r="B147" s="33">
        <v>35</v>
      </c>
      <c r="C147" s="33">
        <v>10.98</v>
      </c>
      <c r="D147" s="33">
        <v>4</v>
      </c>
      <c r="E147" s="33">
        <v>0</v>
      </c>
      <c r="F147" s="37">
        <f>DetailTicketJuilletAout2021[[#This Row],[Qte]]*(DetailTicketJuilletAout2021[[#This Row],[PrixUnit]]*(1-DetailTicketJuilletAout2021[[#This Row],[Remise%]]))</f>
        <v>43.92</v>
      </c>
      <c r="G147" t="str">
        <f t="shared" si="2"/>
        <v>ARBLA</v>
      </c>
      <c r="I147" s="32">
        <v>21475</v>
      </c>
      <c r="J147" s="39" t="s">
        <v>68</v>
      </c>
    </row>
    <row r="148" spans="1:10" x14ac:dyDescent="0.25">
      <c r="A148" s="32">
        <v>21368</v>
      </c>
      <c r="B148" s="33">
        <v>62</v>
      </c>
      <c r="C148" s="33">
        <v>30.03</v>
      </c>
      <c r="D148" s="33">
        <v>3</v>
      </c>
      <c r="E148" s="33">
        <v>0</v>
      </c>
      <c r="F148" s="37">
        <f>DetailTicketJuilletAout2021[[#This Row],[Qte]]*(DetailTicketJuilletAout2021[[#This Row],[PrixUnit]]*(1-DetailTicketJuilletAout2021[[#This Row],[Remise%]]))</f>
        <v>90.09</v>
      </c>
      <c r="G148" t="str">
        <f t="shared" si="2"/>
        <v>ARBLA</v>
      </c>
      <c r="I148" s="32">
        <v>21476</v>
      </c>
      <c r="J148" s="39" t="s">
        <v>87</v>
      </c>
    </row>
    <row r="149" spans="1:10" x14ac:dyDescent="0.25">
      <c r="A149" s="32">
        <v>21369</v>
      </c>
      <c r="B149" s="33">
        <v>16</v>
      </c>
      <c r="C149" s="33">
        <v>10.67</v>
      </c>
      <c r="D149" s="33">
        <v>3</v>
      </c>
      <c r="E149" s="33">
        <v>0.15</v>
      </c>
      <c r="F149" s="37">
        <f>DetailTicketJuilletAout2021[[#This Row],[Qte]]*(DetailTicketJuilletAout2021[[#This Row],[PrixUnit]]*(1-DetailTicketJuilletAout2021[[#This Row],[Remise%]]))</f>
        <v>27.208500000000001</v>
      </c>
      <c r="G149" t="str">
        <f t="shared" si="2"/>
        <v>CHDUD</v>
      </c>
      <c r="I149" s="32">
        <v>21477</v>
      </c>
      <c r="J149" s="39" t="s">
        <v>31</v>
      </c>
    </row>
    <row r="150" spans="1:10" x14ac:dyDescent="0.25">
      <c r="A150" s="32">
        <v>21369</v>
      </c>
      <c r="B150" s="33">
        <v>34</v>
      </c>
      <c r="C150" s="33">
        <v>8.5399999999999991</v>
      </c>
      <c r="D150" s="33">
        <v>3</v>
      </c>
      <c r="E150" s="33">
        <v>0</v>
      </c>
      <c r="F150" s="37">
        <f>DetailTicketJuilletAout2021[[#This Row],[Qte]]*(DetailTicketJuilletAout2021[[#This Row],[PrixUnit]]*(1-DetailTicketJuilletAout2021[[#This Row],[Remise%]]))</f>
        <v>25.619999999999997</v>
      </c>
      <c r="G150" t="str">
        <f t="shared" si="2"/>
        <v>CHDUD</v>
      </c>
      <c r="I150" s="32">
        <v>21478</v>
      </c>
      <c r="J150" s="39" t="s">
        <v>40</v>
      </c>
    </row>
    <row r="151" spans="1:10" x14ac:dyDescent="0.25">
      <c r="A151" s="32">
        <v>21369</v>
      </c>
      <c r="B151" s="33">
        <v>46</v>
      </c>
      <c r="C151" s="33">
        <v>7.32</v>
      </c>
      <c r="D151" s="33">
        <v>4</v>
      </c>
      <c r="E151" s="33">
        <v>0.15</v>
      </c>
      <c r="F151" s="37">
        <f>DetailTicketJuilletAout2021[[#This Row],[Qte]]*(DetailTicketJuilletAout2021[[#This Row],[PrixUnit]]*(1-DetailTicketJuilletAout2021[[#This Row],[Remise%]]))</f>
        <v>24.888000000000002</v>
      </c>
      <c r="G151" t="str">
        <f t="shared" si="2"/>
        <v>CHDUD</v>
      </c>
      <c r="I151" s="32">
        <v>21479</v>
      </c>
      <c r="J151" s="39" t="s">
        <v>73</v>
      </c>
    </row>
    <row r="152" spans="1:10" x14ac:dyDescent="0.25">
      <c r="A152" s="32">
        <v>21370</v>
      </c>
      <c r="B152" s="33">
        <v>7</v>
      </c>
      <c r="C152" s="33">
        <v>4.25</v>
      </c>
      <c r="D152" s="33">
        <v>1</v>
      </c>
      <c r="E152" s="33">
        <v>0</v>
      </c>
      <c r="F152" s="37">
        <f>DetailTicketJuilletAout2021[[#This Row],[Qte]]*(DetailTicketJuilletAout2021[[#This Row],[PrixUnit]]*(1-DetailTicketJuilletAout2021[[#This Row],[Remise%]]))</f>
        <v>4.25</v>
      </c>
      <c r="G152" t="str">
        <f t="shared" si="2"/>
        <v>DACOU</v>
      </c>
      <c r="I152" s="32">
        <v>21480</v>
      </c>
      <c r="J152" s="39" t="s">
        <v>68</v>
      </c>
    </row>
    <row r="153" spans="1:10" x14ac:dyDescent="0.25">
      <c r="A153" s="32">
        <v>21370</v>
      </c>
      <c r="B153" s="33">
        <v>27</v>
      </c>
      <c r="C153" s="33">
        <v>26.83</v>
      </c>
      <c r="D153" s="33">
        <v>4</v>
      </c>
      <c r="E153" s="33">
        <v>0.25</v>
      </c>
      <c r="F153" s="37">
        <f>DetailTicketJuilletAout2021[[#This Row],[Qte]]*(DetailTicketJuilletAout2021[[#This Row],[PrixUnit]]*(1-DetailTicketJuilletAout2021[[#This Row],[Remise%]]))</f>
        <v>80.489999999999995</v>
      </c>
      <c r="G153" t="str">
        <f t="shared" si="2"/>
        <v>DACOU</v>
      </c>
      <c r="I153" s="32">
        <v>21481</v>
      </c>
      <c r="J153" s="39" t="s">
        <v>84</v>
      </c>
    </row>
    <row r="154" spans="1:10" x14ac:dyDescent="0.25">
      <c r="A154" s="32">
        <v>21370</v>
      </c>
      <c r="B154" s="33">
        <v>44</v>
      </c>
      <c r="C154" s="33">
        <v>11.89</v>
      </c>
      <c r="D154" s="33">
        <v>3</v>
      </c>
      <c r="E154" s="33">
        <v>0</v>
      </c>
      <c r="F154" s="37">
        <f>DetailTicketJuilletAout2021[[#This Row],[Qte]]*(DetailTicketJuilletAout2021[[#This Row],[PrixUnit]]*(1-DetailTicketJuilletAout2021[[#This Row],[Remise%]]))</f>
        <v>35.67</v>
      </c>
      <c r="G154" t="str">
        <f t="shared" si="2"/>
        <v>DACOU</v>
      </c>
      <c r="I154" s="32">
        <v>21482</v>
      </c>
      <c r="J154" s="39" t="s">
        <v>81</v>
      </c>
    </row>
    <row r="155" spans="1:10" x14ac:dyDescent="0.25">
      <c r="A155" s="32">
        <v>21370</v>
      </c>
      <c r="B155" s="33">
        <v>54</v>
      </c>
      <c r="C155" s="33">
        <v>4.57</v>
      </c>
      <c r="D155" s="33">
        <v>4</v>
      </c>
      <c r="E155" s="33">
        <v>0.1</v>
      </c>
      <c r="F155" s="37">
        <f>DetailTicketJuilletAout2021[[#This Row],[Qte]]*(DetailTicketJuilletAout2021[[#This Row],[PrixUnit]]*(1-DetailTicketJuilletAout2021[[#This Row],[Remise%]]))</f>
        <v>16.452000000000002</v>
      </c>
      <c r="G155" t="str">
        <f t="shared" si="2"/>
        <v>DACOU</v>
      </c>
      <c r="I155" s="32">
        <v>21483</v>
      </c>
      <c r="J155" s="39" t="s">
        <v>36</v>
      </c>
    </row>
    <row r="156" spans="1:10" x14ac:dyDescent="0.25">
      <c r="A156" s="32">
        <v>21370</v>
      </c>
      <c r="B156" s="33">
        <v>60</v>
      </c>
      <c r="C156" s="33">
        <v>20.73</v>
      </c>
      <c r="D156" s="33">
        <v>3</v>
      </c>
      <c r="E156" s="33">
        <v>0.25</v>
      </c>
      <c r="F156" s="37">
        <f>DetailTicketJuilletAout2021[[#This Row],[Qte]]*(DetailTicketJuilletAout2021[[#This Row],[PrixUnit]]*(1-DetailTicketJuilletAout2021[[#This Row],[Remise%]]))</f>
        <v>46.642499999999998</v>
      </c>
      <c r="G156" t="str">
        <f t="shared" si="2"/>
        <v>DACOU</v>
      </c>
      <c r="I156" s="32">
        <v>21484</v>
      </c>
      <c r="J156" s="39" t="s">
        <v>32</v>
      </c>
    </row>
    <row r="157" spans="1:10" x14ac:dyDescent="0.25">
      <c r="A157" s="32">
        <v>21370</v>
      </c>
      <c r="B157" s="33">
        <v>761</v>
      </c>
      <c r="C157" s="33">
        <v>3.64</v>
      </c>
      <c r="D157" s="33">
        <v>1</v>
      </c>
      <c r="E157" s="33">
        <v>0</v>
      </c>
      <c r="F157" s="37">
        <f>DetailTicketJuilletAout2021[[#This Row],[Qte]]*(DetailTicketJuilletAout2021[[#This Row],[PrixUnit]]*(1-DetailTicketJuilletAout2021[[#This Row],[Remise%]]))</f>
        <v>3.64</v>
      </c>
      <c r="G157" t="str">
        <f t="shared" si="2"/>
        <v>DACOU</v>
      </c>
      <c r="I157" s="32">
        <v>21485</v>
      </c>
      <c r="J157" s="39" t="s">
        <v>32</v>
      </c>
    </row>
    <row r="158" spans="1:10" x14ac:dyDescent="0.25">
      <c r="A158" s="32">
        <v>21370</v>
      </c>
      <c r="B158" s="33">
        <v>1448</v>
      </c>
      <c r="C158" s="33">
        <v>9.77</v>
      </c>
      <c r="D158" s="33">
        <v>1</v>
      </c>
      <c r="E158" s="33">
        <v>0</v>
      </c>
      <c r="F158" s="37">
        <f>DetailTicketJuilletAout2021[[#This Row],[Qte]]*(DetailTicketJuilletAout2021[[#This Row],[PrixUnit]]*(1-DetailTicketJuilletAout2021[[#This Row],[Remise%]]))</f>
        <v>9.77</v>
      </c>
      <c r="G158" t="str">
        <f t="shared" si="2"/>
        <v>DACOU</v>
      </c>
      <c r="I158" s="32">
        <v>21486</v>
      </c>
      <c r="J158" s="39" t="s">
        <v>45</v>
      </c>
    </row>
    <row r="159" spans="1:10" x14ac:dyDescent="0.25">
      <c r="A159" s="32">
        <v>21370</v>
      </c>
      <c r="B159" s="33">
        <v>1495</v>
      </c>
      <c r="C159" s="33">
        <v>12.41</v>
      </c>
      <c r="D159" s="33">
        <v>1</v>
      </c>
      <c r="E159" s="33">
        <v>0</v>
      </c>
      <c r="F159" s="37">
        <f>DetailTicketJuilletAout2021[[#This Row],[Qte]]*(DetailTicketJuilletAout2021[[#This Row],[PrixUnit]]*(1-DetailTicketJuilletAout2021[[#This Row],[Remise%]]))</f>
        <v>12.41</v>
      </c>
      <c r="G159" t="str">
        <f t="shared" si="2"/>
        <v>DACOU</v>
      </c>
      <c r="I159" s="32">
        <v>21487</v>
      </c>
      <c r="J159" s="39" t="s">
        <v>90</v>
      </c>
    </row>
    <row r="160" spans="1:10" x14ac:dyDescent="0.25">
      <c r="A160" s="32">
        <v>21370</v>
      </c>
      <c r="B160" s="33">
        <v>2650</v>
      </c>
      <c r="C160" s="33">
        <v>8.5399999999999991</v>
      </c>
      <c r="D160" s="33">
        <v>4</v>
      </c>
      <c r="E160" s="33">
        <v>0.25</v>
      </c>
      <c r="F160" s="37">
        <f>DetailTicketJuilletAout2021[[#This Row],[Qte]]*(DetailTicketJuilletAout2021[[#This Row],[PrixUnit]]*(1-DetailTicketJuilletAout2021[[#This Row],[Remise%]]))</f>
        <v>25.619999999999997</v>
      </c>
      <c r="G160" t="str">
        <f t="shared" si="2"/>
        <v>DACOU</v>
      </c>
      <c r="I160" s="32">
        <v>21488</v>
      </c>
      <c r="J160" s="39" t="s">
        <v>85</v>
      </c>
    </row>
    <row r="161" spans="1:10" x14ac:dyDescent="0.25">
      <c r="A161" s="32">
        <v>21371</v>
      </c>
      <c r="B161" s="33">
        <v>3</v>
      </c>
      <c r="C161" s="33">
        <v>6.1</v>
      </c>
      <c r="D161" s="33">
        <v>3</v>
      </c>
      <c r="E161" s="33">
        <v>0</v>
      </c>
      <c r="F161" s="37">
        <f>DetailTicketJuilletAout2021[[#This Row],[Qte]]*(DetailTicketJuilletAout2021[[#This Row],[PrixUnit]]*(1-DetailTicketJuilletAout2021[[#This Row],[Remise%]]))</f>
        <v>18.299999999999997</v>
      </c>
      <c r="G161" t="str">
        <f t="shared" si="2"/>
        <v>SYBEL</v>
      </c>
      <c r="I161" s="32">
        <v>21489</v>
      </c>
      <c r="J161" s="39" t="s">
        <v>34</v>
      </c>
    </row>
    <row r="162" spans="1:10" x14ac:dyDescent="0.25">
      <c r="A162" s="32">
        <v>21371</v>
      </c>
      <c r="B162" s="33">
        <v>64</v>
      </c>
      <c r="C162" s="33">
        <v>20.28</v>
      </c>
      <c r="D162" s="33">
        <v>4</v>
      </c>
      <c r="E162" s="33">
        <v>0</v>
      </c>
      <c r="F162" s="37">
        <f>DetailTicketJuilletAout2021[[#This Row],[Qte]]*(DetailTicketJuilletAout2021[[#This Row],[PrixUnit]]*(1-DetailTicketJuilletAout2021[[#This Row],[Remise%]]))</f>
        <v>81.12</v>
      </c>
      <c r="G162" t="str">
        <f t="shared" si="2"/>
        <v>SYBEL</v>
      </c>
      <c r="I162" s="32">
        <v>21490</v>
      </c>
      <c r="J162" s="39" t="s">
        <v>91</v>
      </c>
    </row>
    <row r="163" spans="1:10" x14ac:dyDescent="0.25">
      <c r="A163" s="32">
        <v>21372</v>
      </c>
      <c r="B163" s="33">
        <v>5</v>
      </c>
      <c r="C163" s="33">
        <v>12.96</v>
      </c>
      <c r="D163" s="33">
        <v>3</v>
      </c>
      <c r="E163" s="33">
        <v>0</v>
      </c>
      <c r="F163" s="37">
        <f>DetailTicketJuilletAout2021[[#This Row],[Qte]]*(DetailTicketJuilletAout2021[[#This Row],[PrixUnit]]*(1-DetailTicketJuilletAout2021[[#This Row],[Remise%]]))</f>
        <v>38.880000000000003</v>
      </c>
      <c r="G163" t="str">
        <f t="shared" si="2"/>
        <v>PAMAR</v>
      </c>
      <c r="I163" s="32">
        <v>21491</v>
      </c>
      <c r="J163" s="39" t="s">
        <v>92</v>
      </c>
    </row>
    <row r="164" spans="1:10" x14ac:dyDescent="0.25">
      <c r="A164" s="32">
        <v>21372</v>
      </c>
      <c r="B164" s="33">
        <v>29</v>
      </c>
      <c r="C164" s="33">
        <v>75.459999999999994</v>
      </c>
      <c r="D164" s="33">
        <v>4</v>
      </c>
      <c r="E164" s="33">
        <v>0</v>
      </c>
      <c r="F164" s="37">
        <f>DetailTicketJuilletAout2021[[#This Row],[Qte]]*(DetailTicketJuilletAout2021[[#This Row],[PrixUnit]]*(1-DetailTicketJuilletAout2021[[#This Row],[Remise%]]))</f>
        <v>301.83999999999997</v>
      </c>
      <c r="G164" t="str">
        <f t="shared" si="2"/>
        <v>PAMAR</v>
      </c>
      <c r="I164" s="32">
        <v>21492</v>
      </c>
      <c r="J164" s="39" t="s">
        <v>89</v>
      </c>
    </row>
    <row r="165" spans="1:10" x14ac:dyDescent="0.25">
      <c r="A165" s="32">
        <v>21372</v>
      </c>
      <c r="B165" s="33">
        <v>49</v>
      </c>
      <c r="C165" s="33">
        <v>12.2</v>
      </c>
      <c r="D165" s="33">
        <v>4</v>
      </c>
      <c r="E165" s="33">
        <v>0</v>
      </c>
      <c r="F165" s="37">
        <f>DetailTicketJuilletAout2021[[#This Row],[Qte]]*(DetailTicketJuilletAout2021[[#This Row],[PrixUnit]]*(1-DetailTicketJuilletAout2021[[#This Row],[Remise%]]))</f>
        <v>48.8</v>
      </c>
      <c r="G165" t="str">
        <f t="shared" si="2"/>
        <v>PAMAR</v>
      </c>
      <c r="I165" s="32">
        <v>21493</v>
      </c>
      <c r="J165" s="39" t="s">
        <v>89</v>
      </c>
    </row>
    <row r="166" spans="1:10" x14ac:dyDescent="0.25">
      <c r="A166" s="32">
        <v>21372</v>
      </c>
      <c r="B166" s="33">
        <v>77</v>
      </c>
      <c r="C166" s="33">
        <v>7.93</v>
      </c>
      <c r="D166" s="33">
        <v>4</v>
      </c>
      <c r="E166" s="33">
        <v>0</v>
      </c>
      <c r="F166" s="37">
        <f>DetailTicketJuilletAout2021[[#This Row],[Qte]]*(DetailTicketJuilletAout2021[[#This Row],[PrixUnit]]*(1-DetailTicketJuilletAout2021[[#This Row],[Remise%]]))</f>
        <v>31.72</v>
      </c>
      <c r="G166" t="str">
        <f t="shared" si="2"/>
        <v>PAMAR</v>
      </c>
      <c r="I166" s="32">
        <v>21494</v>
      </c>
      <c r="J166" s="39" t="s">
        <v>39</v>
      </c>
    </row>
    <row r="167" spans="1:10" x14ac:dyDescent="0.25">
      <c r="A167" s="32">
        <v>21373</v>
      </c>
      <c r="B167" s="33">
        <v>13</v>
      </c>
      <c r="C167" s="33">
        <v>3.66</v>
      </c>
      <c r="D167" s="33">
        <v>3</v>
      </c>
      <c r="E167" s="33">
        <v>0.1</v>
      </c>
      <c r="F167" s="37">
        <f>DetailTicketJuilletAout2021[[#This Row],[Qte]]*(DetailTicketJuilletAout2021[[#This Row],[PrixUnit]]*(1-DetailTicketJuilletAout2021[[#This Row],[Remise%]]))</f>
        <v>9.8819999999999997</v>
      </c>
      <c r="G167" t="str">
        <f t="shared" si="2"/>
        <v>BEAVI</v>
      </c>
      <c r="I167" s="32">
        <v>21495</v>
      </c>
      <c r="J167" s="39" t="s">
        <v>76</v>
      </c>
    </row>
    <row r="168" spans="1:10" x14ac:dyDescent="0.25">
      <c r="A168" s="32">
        <v>21373</v>
      </c>
      <c r="B168" s="33">
        <v>44</v>
      </c>
      <c r="C168" s="33">
        <v>11.89</v>
      </c>
      <c r="D168" s="33">
        <v>3</v>
      </c>
      <c r="E168" s="33">
        <v>0.1</v>
      </c>
      <c r="F168" s="37">
        <f>DetailTicketJuilletAout2021[[#This Row],[Qte]]*(DetailTicketJuilletAout2021[[#This Row],[PrixUnit]]*(1-DetailTicketJuilletAout2021[[#This Row],[Remise%]]))</f>
        <v>32.103000000000002</v>
      </c>
      <c r="G168" t="str">
        <f t="shared" si="2"/>
        <v>BEAVI</v>
      </c>
      <c r="I168" s="32">
        <v>21496</v>
      </c>
      <c r="J168" s="39" t="s">
        <v>75</v>
      </c>
    </row>
    <row r="169" spans="1:10" x14ac:dyDescent="0.25">
      <c r="A169" s="32">
        <v>21373</v>
      </c>
      <c r="B169" s="33">
        <v>51</v>
      </c>
      <c r="C169" s="33">
        <v>32.32</v>
      </c>
      <c r="D169" s="33">
        <v>4</v>
      </c>
      <c r="E169" s="33">
        <v>0.1</v>
      </c>
      <c r="F169" s="37">
        <f>DetailTicketJuilletAout2021[[#This Row],[Qte]]*(DetailTicketJuilletAout2021[[#This Row],[PrixUnit]]*(1-DetailTicketJuilletAout2021[[#This Row],[Remise%]]))</f>
        <v>116.352</v>
      </c>
      <c r="G169" t="str">
        <f t="shared" si="2"/>
        <v>BEAVI</v>
      </c>
      <c r="I169" s="32">
        <v>21497</v>
      </c>
      <c r="J169" s="39" t="s">
        <v>87</v>
      </c>
    </row>
    <row r="170" spans="1:10" x14ac:dyDescent="0.25">
      <c r="A170" s="32">
        <v>21374</v>
      </c>
      <c r="B170" s="33">
        <v>20</v>
      </c>
      <c r="C170" s="33">
        <v>49.39</v>
      </c>
      <c r="D170" s="33">
        <v>3</v>
      </c>
      <c r="E170" s="33">
        <v>0</v>
      </c>
      <c r="F170" s="37">
        <f>DetailTicketJuilletAout2021[[#This Row],[Qte]]*(DetailTicketJuilletAout2021[[#This Row],[PrixUnit]]*(1-DetailTicketJuilletAout2021[[#This Row],[Remise%]]))</f>
        <v>148.17000000000002</v>
      </c>
      <c r="G170" t="str">
        <f t="shared" si="2"/>
        <v>CEGRO</v>
      </c>
      <c r="I170" s="32">
        <v>21498</v>
      </c>
      <c r="J170" s="39" t="s">
        <v>39</v>
      </c>
    </row>
    <row r="171" spans="1:10" x14ac:dyDescent="0.25">
      <c r="A171" s="32">
        <v>21375</v>
      </c>
      <c r="B171" s="33">
        <v>18</v>
      </c>
      <c r="C171" s="33">
        <v>38.11</v>
      </c>
      <c r="D171" s="33">
        <v>4</v>
      </c>
      <c r="E171" s="33">
        <v>0</v>
      </c>
      <c r="F171" s="37">
        <f>DetailTicketJuilletAout2021[[#This Row],[Qte]]*(DetailTicketJuilletAout2021[[#This Row],[PrixUnit]]*(1-DetailTicketJuilletAout2021[[#This Row],[Remise%]]))</f>
        <v>152.44</v>
      </c>
      <c r="G171" t="str">
        <f t="shared" si="2"/>
        <v>CHGRA</v>
      </c>
      <c r="I171" s="32">
        <v>21499</v>
      </c>
      <c r="J171" s="39" t="s">
        <v>74</v>
      </c>
    </row>
    <row r="172" spans="1:10" x14ac:dyDescent="0.25">
      <c r="A172" s="32">
        <v>21375</v>
      </c>
      <c r="B172" s="33">
        <v>24</v>
      </c>
      <c r="C172" s="33">
        <v>2.74</v>
      </c>
      <c r="D172" s="33">
        <v>4</v>
      </c>
      <c r="E172" s="33">
        <v>0</v>
      </c>
      <c r="F172" s="37">
        <f>DetailTicketJuilletAout2021[[#This Row],[Qte]]*(DetailTicketJuilletAout2021[[#This Row],[PrixUnit]]*(1-DetailTicketJuilletAout2021[[#This Row],[Remise%]]))</f>
        <v>10.96</v>
      </c>
      <c r="G172" t="str">
        <f t="shared" si="2"/>
        <v>CHGRA</v>
      </c>
      <c r="I172" s="32">
        <v>21500</v>
      </c>
      <c r="J172" s="39" t="s">
        <v>44</v>
      </c>
    </row>
    <row r="173" spans="1:10" x14ac:dyDescent="0.25">
      <c r="A173" s="32">
        <v>21375</v>
      </c>
      <c r="B173" s="33">
        <v>63</v>
      </c>
      <c r="C173" s="33">
        <v>26.83</v>
      </c>
      <c r="D173" s="33">
        <v>4</v>
      </c>
      <c r="E173" s="33">
        <v>0</v>
      </c>
      <c r="F173" s="37">
        <f>DetailTicketJuilletAout2021[[#This Row],[Qte]]*(DetailTicketJuilletAout2021[[#This Row],[PrixUnit]]*(1-DetailTicketJuilletAout2021[[#This Row],[Remise%]]))</f>
        <v>107.32</v>
      </c>
      <c r="G173" t="str">
        <f t="shared" si="2"/>
        <v>CHGRA</v>
      </c>
      <c r="I173" s="32">
        <v>21501</v>
      </c>
      <c r="J173" s="39" t="s">
        <v>29</v>
      </c>
    </row>
    <row r="174" spans="1:10" x14ac:dyDescent="0.25">
      <c r="A174" s="32">
        <v>21375</v>
      </c>
      <c r="B174" s="33">
        <v>75</v>
      </c>
      <c r="C174" s="33">
        <v>4.7300000000000004</v>
      </c>
      <c r="D174" s="33">
        <v>4</v>
      </c>
      <c r="E174" s="33">
        <v>0</v>
      </c>
      <c r="F174" s="37">
        <f>DetailTicketJuilletAout2021[[#This Row],[Qte]]*(DetailTicketJuilletAout2021[[#This Row],[PrixUnit]]*(1-DetailTicketJuilletAout2021[[#This Row],[Remise%]]))</f>
        <v>18.920000000000002</v>
      </c>
      <c r="G174" t="str">
        <f t="shared" si="2"/>
        <v>CHGRA</v>
      </c>
      <c r="I174" s="32">
        <v>21502</v>
      </c>
      <c r="J174" s="39" t="s">
        <v>30</v>
      </c>
    </row>
    <row r="175" spans="1:10" x14ac:dyDescent="0.25">
      <c r="A175" s="32">
        <v>21376</v>
      </c>
      <c r="B175" s="33">
        <v>1</v>
      </c>
      <c r="C175" s="33">
        <v>10.98</v>
      </c>
      <c r="D175" s="33">
        <v>4</v>
      </c>
      <c r="E175" s="33">
        <v>0</v>
      </c>
      <c r="F175" s="37">
        <f>DetailTicketJuilletAout2021[[#This Row],[Qte]]*(DetailTicketJuilletAout2021[[#This Row],[PrixUnit]]*(1-DetailTicketJuilletAout2021[[#This Row],[Remise%]]))</f>
        <v>43.92</v>
      </c>
      <c r="G175" t="str">
        <f t="shared" si="2"/>
        <v>ALCLE</v>
      </c>
      <c r="I175" s="32">
        <v>21503</v>
      </c>
      <c r="J175" s="39" t="s">
        <v>35</v>
      </c>
    </row>
    <row r="176" spans="1:10" x14ac:dyDescent="0.25">
      <c r="A176" s="32">
        <v>21376</v>
      </c>
      <c r="B176" s="33">
        <v>17</v>
      </c>
      <c r="C176" s="33">
        <v>23.78</v>
      </c>
      <c r="D176" s="33">
        <v>4</v>
      </c>
      <c r="E176" s="33">
        <v>0</v>
      </c>
      <c r="F176" s="37">
        <f>DetailTicketJuilletAout2021[[#This Row],[Qte]]*(DetailTicketJuilletAout2021[[#This Row],[PrixUnit]]*(1-DetailTicketJuilletAout2021[[#This Row],[Remise%]]))</f>
        <v>95.12</v>
      </c>
      <c r="G176" t="str">
        <f t="shared" si="2"/>
        <v>ALCLE</v>
      </c>
      <c r="I176" s="32">
        <v>21504</v>
      </c>
      <c r="J176" s="39" t="s">
        <v>93</v>
      </c>
    </row>
    <row r="177" spans="1:10" x14ac:dyDescent="0.25">
      <c r="A177" s="32">
        <v>21376</v>
      </c>
      <c r="B177" s="33">
        <v>43</v>
      </c>
      <c r="C177" s="33">
        <v>28.05</v>
      </c>
      <c r="D177" s="33">
        <v>4</v>
      </c>
      <c r="E177" s="33">
        <v>0</v>
      </c>
      <c r="F177" s="37">
        <f>DetailTicketJuilletAout2021[[#This Row],[Qte]]*(DetailTicketJuilletAout2021[[#This Row],[PrixUnit]]*(1-DetailTicketJuilletAout2021[[#This Row],[Remise%]]))</f>
        <v>112.2</v>
      </c>
      <c r="G177" t="str">
        <f t="shared" si="2"/>
        <v>ALCLE</v>
      </c>
      <c r="I177" s="32">
        <v>21505</v>
      </c>
      <c r="J177" s="39" t="s">
        <v>94</v>
      </c>
    </row>
    <row r="178" spans="1:10" x14ac:dyDescent="0.25">
      <c r="A178" s="32">
        <v>21376</v>
      </c>
      <c r="B178" s="33">
        <v>60</v>
      </c>
      <c r="C178" s="33">
        <v>20.73</v>
      </c>
      <c r="D178" s="33">
        <v>3</v>
      </c>
      <c r="E178" s="33">
        <v>0</v>
      </c>
      <c r="F178" s="37">
        <f>DetailTicketJuilletAout2021[[#This Row],[Qte]]*(DetailTicketJuilletAout2021[[#This Row],[PrixUnit]]*(1-DetailTicketJuilletAout2021[[#This Row],[Remise%]]))</f>
        <v>62.19</v>
      </c>
      <c r="G178" t="str">
        <f t="shared" si="2"/>
        <v>ALCLE</v>
      </c>
      <c r="I178" s="32">
        <v>21506</v>
      </c>
      <c r="J178" s="39" t="s">
        <v>72</v>
      </c>
    </row>
    <row r="179" spans="1:10" x14ac:dyDescent="0.25">
      <c r="A179" s="32">
        <v>21376</v>
      </c>
      <c r="B179" s="33">
        <v>75</v>
      </c>
      <c r="C179" s="33">
        <v>4.7300000000000004</v>
      </c>
      <c r="D179" s="33">
        <v>4</v>
      </c>
      <c r="E179" s="33">
        <v>0</v>
      </c>
      <c r="F179" s="37">
        <f>DetailTicketJuilletAout2021[[#This Row],[Qte]]*(DetailTicketJuilletAout2021[[#This Row],[PrixUnit]]*(1-DetailTicketJuilletAout2021[[#This Row],[Remise%]]))</f>
        <v>18.920000000000002</v>
      </c>
      <c r="G179" t="str">
        <f t="shared" si="2"/>
        <v>ALCLE</v>
      </c>
      <c r="I179" s="32">
        <v>21507</v>
      </c>
      <c r="J179" s="39" t="s">
        <v>76</v>
      </c>
    </row>
    <row r="180" spans="1:10" x14ac:dyDescent="0.25">
      <c r="A180" s="32">
        <v>21377</v>
      </c>
      <c r="B180" s="33">
        <v>56</v>
      </c>
      <c r="C180" s="33">
        <v>23.17</v>
      </c>
      <c r="D180" s="33">
        <v>4</v>
      </c>
      <c r="E180" s="33">
        <v>0</v>
      </c>
      <c r="F180" s="37">
        <f>DetailTicketJuilletAout2021[[#This Row],[Qte]]*(DetailTicketJuilletAout2021[[#This Row],[PrixUnit]]*(1-DetailTicketJuilletAout2021[[#This Row],[Remise%]]))</f>
        <v>92.68</v>
      </c>
      <c r="G180" t="str">
        <f t="shared" si="2"/>
        <v>MAHEN</v>
      </c>
      <c r="I180" s="32">
        <v>21508</v>
      </c>
      <c r="J180" s="39" t="s">
        <v>83</v>
      </c>
    </row>
    <row r="181" spans="1:10" x14ac:dyDescent="0.25">
      <c r="A181" s="32">
        <v>21378</v>
      </c>
      <c r="B181" s="33">
        <v>11</v>
      </c>
      <c r="C181" s="33">
        <v>12.81</v>
      </c>
      <c r="D181" s="33">
        <v>4</v>
      </c>
      <c r="E181" s="33">
        <v>0</v>
      </c>
      <c r="F181" s="37">
        <f>DetailTicketJuilletAout2021[[#This Row],[Qte]]*(DetailTicketJuilletAout2021[[#This Row],[PrixUnit]]*(1-DetailTicketJuilletAout2021[[#This Row],[Remise%]]))</f>
        <v>51.24</v>
      </c>
      <c r="G181" t="str">
        <f t="shared" si="2"/>
        <v>JEMAN</v>
      </c>
      <c r="I181" s="32">
        <v>21509</v>
      </c>
      <c r="J181" s="39" t="s">
        <v>77</v>
      </c>
    </row>
    <row r="182" spans="1:10" x14ac:dyDescent="0.25">
      <c r="A182" s="32">
        <v>21378</v>
      </c>
      <c r="B182" s="33">
        <v>16</v>
      </c>
      <c r="C182" s="33">
        <v>10.67</v>
      </c>
      <c r="D182" s="33">
        <v>3</v>
      </c>
      <c r="E182" s="33">
        <v>0</v>
      </c>
      <c r="F182" s="37">
        <f>DetailTicketJuilletAout2021[[#This Row],[Qte]]*(DetailTicketJuilletAout2021[[#This Row],[PrixUnit]]*(1-DetailTicketJuilletAout2021[[#This Row],[Remise%]]))</f>
        <v>32.01</v>
      </c>
      <c r="G182" t="str">
        <f t="shared" si="2"/>
        <v>JEMAN</v>
      </c>
      <c r="I182" s="32">
        <v>21510</v>
      </c>
      <c r="J182" s="39" t="s">
        <v>53</v>
      </c>
    </row>
    <row r="183" spans="1:10" x14ac:dyDescent="0.25">
      <c r="A183" s="32">
        <v>21378</v>
      </c>
      <c r="B183" s="33">
        <v>69</v>
      </c>
      <c r="C183" s="33">
        <v>21.95</v>
      </c>
      <c r="D183" s="33">
        <v>4</v>
      </c>
      <c r="E183" s="33">
        <v>0</v>
      </c>
      <c r="F183" s="37">
        <f>DetailTicketJuilletAout2021[[#This Row],[Qte]]*(DetailTicketJuilletAout2021[[#This Row],[PrixUnit]]*(1-DetailTicketJuilletAout2021[[#This Row],[Remise%]]))</f>
        <v>87.8</v>
      </c>
      <c r="G183" t="str">
        <f t="shared" si="2"/>
        <v>JEMAN</v>
      </c>
      <c r="I183" s="32">
        <v>21511</v>
      </c>
      <c r="J183" s="39" t="s">
        <v>57</v>
      </c>
    </row>
    <row r="184" spans="1:10" x14ac:dyDescent="0.25">
      <c r="A184" s="32">
        <v>21379</v>
      </c>
      <c r="B184" s="33">
        <v>39</v>
      </c>
      <c r="C184" s="33">
        <v>10.98</v>
      </c>
      <c r="D184" s="33">
        <v>4</v>
      </c>
      <c r="E184" s="33">
        <v>0</v>
      </c>
      <c r="F184" s="37">
        <f>DetailTicketJuilletAout2021[[#This Row],[Qte]]*(DetailTicketJuilletAout2021[[#This Row],[PrixUnit]]*(1-DetailTicketJuilletAout2021[[#This Row],[Remise%]]))</f>
        <v>43.92</v>
      </c>
      <c r="G184" t="str">
        <f t="shared" si="2"/>
        <v>JEBOR</v>
      </c>
      <c r="I184" s="32">
        <v>21512</v>
      </c>
      <c r="J184" s="39" t="s">
        <v>32</v>
      </c>
    </row>
    <row r="185" spans="1:10" x14ac:dyDescent="0.25">
      <c r="A185" s="32">
        <v>21379</v>
      </c>
      <c r="B185" s="33">
        <v>72</v>
      </c>
      <c r="C185" s="33">
        <v>21.19</v>
      </c>
      <c r="D185" s="33">
        <v>3</v>
      </c>
      <c r="E185" s="33">
        <v>0</v>
      </c>
      <c r="F185" s="37">
        <f>DetailTicketJuilletAout2021[[#This Row],[Qte]]*(DetailTicketJuilletAout2021[[#This Row],[PrixUnit]]*(1-DetailTicketJuilletAout2021[[#This Row],[Remise%]]))</f>
        <v>63.570000000000007</v>
      </c>
      <c r="G185" t="str">
        <f t="shared" si="2"/>
        <v>JEBOR</v>
      </c>
      <c r="I185" s="32">
        <v>21513</v>
      </c>
      <c r="J185" s="39" t="s">
        <v>89</v>
      </c>
    </row>
    <row r="186" spans="1:10" x14ac:dyDescent="0.25">
      <c r="A186" s="32">
        <v>21380</v>
      </c>
      <c r="B186" s="33">
        <v>2</v>
      </c>
      <c r="C186" s="33">
        <v>11.59</v>
      </c>
      <c r="D186" s="33">
        <v>3</v>
      </c>
      <c r="E186" s="33">
        <v>0</v>
      </c>
      <c r="F186" s="37">
        <f>DetailTicketJuilletAout2021[[#This Row],[Qte]]*(DetailTicketJuilletAout2021[[#This Row],[PrixUnit]]*(1-DetailTicketJuilletAout2021[[#This Row],[Remise%]]))</f>
        <v>34.769999999999996</v>
      </c>
      <c r="G186" t="str">
        <f t="shared" si="2"/>
        <v>ERSWE</v>
      </c>
      <c r="I186" s="32">
        <v>21514</v>
      </c>
      <c r="J186" s="39" t="s">
        <v>43</v>
      </c>
    </row>
    <row r="187" spans="1:10" x14ac:dyDescent="0.25">
      <c r="A187" s="32">
        <v>21380</v>
      </c>
      <c r="B187" s="33">
        <v>7</v>
      </c>
      <c r="C187" s="33">
        <v>4.25</v>
      </c>
      <c r="D187" s="33">
        <v>1</v>
      </c>
      <c r="E187" s="33">
        <v>0</v>
      </c>
      <c r="F187" s="37">
        <f>DetailTicketJuilletAout2021[[#This Row],[Qte]]*(DetailTicketJuilletAout2021[[#This Row],[PrixUnit]]*(1-DetailTicketJuilletAout2021[[#This Row],[Remise%]]))</f>
        <v>4.25</v>
      </c>
      <c r="G187" t="str">
        <f t="shared" si="2"/>
        <v>ERSWE</v>
      </c>
      <c r="I187" s="32">
        <v>21515</v>
      </c>
      <c r="J187" s="39" t="s">
        <v>73</v>
      </c>
    </row>
    <row r="188" spans="1:10" x14ac:dyDescent="0.25">
      <c r="A188" s="32">
        <v>21380</v>
      </c>
      <c r="B188" s="33">
        <v>27</v>
      </c>
      <c r="C188" s="33">
        <v>26.83</v>
      </c>
      <c r="D188" s="33">
        <v>4</v>
      </c>
      <c r="E188" s="33">
        <v>0.25</v>
      </c>
      <c r="F188" s="37">
        <f>DetailTicketJuilletAout2021[[#This Row],[Qte]]*(DetailTicketJuilletAout2021[[#This Row],[PrixUnit]]*(1-DetailTicketJuilletAout2021[[#This Row],[Remise%]]))</f>
        <v>80.489999999999995</v>
      </c>
      <c r="G188" t="str">
        <f t="shared" si="2"/>
        <v>ERSWE</v>
      </c>
      <c r="I188" s="32">
        <v>21516</v>
      </c>
      <c r="J188" s="39" t="s">
        <v>37</v>
      </c>
    </row>
    <row r="189" spans="1:10" x14ac:dyDescent="0.25">
      <c r="A189" s="32">
        <v>21380</v>
      </c>
      <c r="B189" s="33">
        <v>36</v>
      </c>
      <c r="C189" s="33">
        <v>11.59</v>
      </c>
      <c r="D189" s="33">
        <v>3</v>
      </c>
      <c r="E189" s="33">
        <v>0.25</v>
      </c>
      <c r="F189" s="37">
        <f>DetailTicketJuilletAout2021[[#This Row],[Qte]]*(DetailTicketJuilletAout2021[[#This Row],[PrixUnit]]*(1-DetailTicketJuilletAout2021[[#This Row],[Remise%]]))</f>
        <v>26.077499999999997</v>
      </c>
      <c r="G189" t="str">
        <f t="shared" si="2"/>
        <v>ERSWE</v>
      </c>
      <c r="I189" s="32">
        <v>21517</v>
      </c>
      <c r="J189" s="39" t="s">
        <v>95</v>
      </c>
    </row>
    <row r="190" spans="1:10" x14ac:dyDescent="0.25">
      <c r="A190" s="32">
        <v>21380</v>
      </c>
      <c r="B190" s="33">
        <v>44</v>
      </c>
      <c r="C190" s="33">
        <v>11.89</v>
      </c>
      <c r="D190" s="33">
        <v>3</v>
      </c>
      <c r="E190" s="33">
        <v>0</v>
      </c>
      <c r="F190" s="37">
        <f>DetailTicketJuilletAout2021[[#This Row],[Qte]]*(DetailTicketJuilletAout2021[[#This Row],[PrixUnit]]*(1-DetailTicketJuilletAout2021[[#This Row],[Remise%]]))</f>
        <v>35.67</v>
      </c>
      <c r="G190" t="str">
        <f t="shared" si="2"/>
        <v>ERSWE</v>
      </c>
      <c r="I190" s="32">
        <v>21518</v>
      </c>
      <c r="J190" s="39" t="s">
        <v>38</v>
      </c>
    </row>
    <row r="191" spans="1:10" x14ac:dyDescent="0.25">
      <c r="A191" s="32">
        <v>21380</v>
      </c>
      <c r="B191" s="33">
        <v>54</v>
      </c>
      <c r="C191" s="33">
        <v>4.57</v>
      </c>
      <c r="D191" s="33">
        <v>4</v>
      </c>
      <c r="E191" s="33">
        <v>0.1</v>
      </c>
      <c r="F191" s="37">
        <f>DetailTicketJuilletAout2021[[#This Row],[Qte]]*(DetailTicketJuilletAout2021[[#This Row],[PrixUnit]]*(1-DetailTicketJuilletAout2021[[#This Row],[Remise%]]))</f>
        <v>16.452000000000002</v>
      </c>
      <c r="G191" t="str">
        <f t="shared" si="2"/>
        <v>ERSWE</v>
      </c>
      <c r="I191" s="32">
        <v>21519</v>
      </c>
      <c r="J191" s="39" t="s">
        <v>39</v>
      </c>
    </row>
    <row r="192" spans="1:10" x14ac:dyDescent="0.25">
      <c r="A192" s="32">
        <v>21380</v>
      </c>
      <c r="B192" s="33">
        <v>62</v>
      </c>
      <c r="C192" s="33">
        <v>30.03</v>
      </c>
      <c r="D192" s="33">
        <v>4</v>
      </c>
      <c r="E192" s="33">
        <v>0</v>
      </c>
      <c r="F192" s="37">
        <f>DetailTicketJuilletAout2021[[#This Row],[Qte]]*(DetailTicketJuilletAout2021[[#This Row],[PrixUnit]]*(1-DetailTicketJuilletAout2021[[#This Row],[Remise%]]))</f>
        <v>120.12</v>
      </c>
      <c r="G192" t="str">
        <f t="shared" si="2"/>
        <v>ERSWE</v>
      </c>
      <c r="I192" s="32">
        <v>21520</v>
      </c>
      <c r="J192" s="39" t="s">
        <v>24</v>
      </c>
    </row>
    <row r="193" spans="1:10" x14ac:dyDescent="0.25">
      <c r="A193" s="32">
        <v>21380</v>
      </c>
      <c r="B193" s="33">
        <v>761</v>
      </c>
      <c r="C193" s="33">
        <v>3.64</v>
      </c>
      <c r="D193" s="33">
        <v>1</v>
      </c>
      <c r="E193" s="33">
        <v>0</v>
      </c>
      <c r="F193" s="37">
        <f>DetailTicketJuilletAout2021[[#This Row],[Qte]]*(DetailTicketJuilletAout2021[[#This Row],[PrixUnit]]*(1-DetailTicketJuilletAout2021[[#This Row],[Remise%]]))</f>
        <v>3.64</v>
      </c>
      <c r="G193" t="str">
        <f t="shared" si="2"/>
        <v>ERSWE</v>
      </c>
      <c r="I193" s="32">
        <v>21521</v>
      </c>
      <c r="J193" s="39" t="s">
        <v>72</v>
      </c>
    </row>
    <row r="194" spans="1:10" x14ac:dyDescent="0.25">
      <c r="A194" s="32">
        <v>21380</v>
      </c>
      <c r="B194" s="33">
        <v>1448</v>
      </c>
      <c r="C194" s="33">
        <v>9.77</v>
      </c>
      <c r="D194" s="33">
        <v>1</v>
      </c>
      <c r="E194" s="33">
        <v>0</v>
      </c>
      <c r="F194" s="37">
        <f>DetailTicketJuilletAout2021[[#This Row],[Qte]]*(DetailTicketJuilletAout2021[[#This Row],[PrixUnit]]*(1-DetailTicketJuilletAout2021[[#This Row],[Remise%]]))</f>
        <v>9.77</v>
      </c>
      <c r="G194" t="str">
        <f t="shared" si="2"/>
        <v>ERSWE</v>
      </c>
      <c r="I194" s="32">
        <v>21522</v>
      </c>
      <c r="J194" s="39" t="s">
        <v>68</v>
      </c>
    </row>
    <row r="195" spans="1:10" x14ac:dyDescent="0.25">
      <c r="A195" s="32">
        <v>21380</v>
      </c>
      <c r="B195" s="33">
        <v>1495</v>
      </c>
      <c r="C195" s="33">
        <v>12.41</v>
      </c>
      <c r="D195" s="33">
        <v>1</v>
      </c>
      <c r="E195" s="33">
        <v>0</v>
      </c>
      <c r="F195" s="37">
        <f>DetailTicketJuilletAout2021[[#This Row],[Qte]]*(DetailTicketJuilletAout2021[[#This Row],[PrixUnit]]*(1-DetailTicketJuilletAout2021[[#This Row],[Remise%]]))</f>
        <v>12.41</v>
      </c>
      <c r="G195" t="str">
        <f t="shared" ref="G195:G258" si="3">VLOOKUP(A195,$I$2:$J$1577,2,FALSE)</f>
        <v>ERSWE</v>
      </c>
      <c r="I195" s="32">
        <v>21523</v>
      </c>
      <c r="J195" s="39" t="s">
        <v>60</v>
      </c>
    </row>
    <row r="196" spans="1:10" x14ac:dyDescent="0.25">
      <c r="A196" s="32">
        <v>21380</v>
      </c>
      <c r="B196" s="33">
        <v>2650</v>
      </c>
      <c r="C196" s="33">
        <v>8.5399999999999991</v>
      </c>
      <c r="D196" s="33">
        <v>4</v>
      </c>
      <c r="E196" s="33">
        <v>0.25</v>
      </c>
      <c r="F196" s="37">
        <f>DetailTicketJuilletAout2021[[#This Row],[Qte]]*(DetailTicketJuilletAout2021[[#This Row],[PrixUnit]]*(1-DetailTicketJuilletAout2021[[#This Row],[Remise%]]))</f>
        <v>25.619999999999997</v>
      </c>
      <c r="G196" t="str">
        <f t="shared" si="3"/>
        <v>ERSWE</v>
      </c>
      <c r="I196" s="32">
        <v>21524</v>
      </c>
      <c r="J196" s="39" t="s">
        <v>32</v>
      </c>
    </row>
    <row r="197" spans="1:10" x14ac:dyDescent="0.25">
      <c r="A197" s="32">
        <v>21381</v>
      </c>
      <c r="B197" s="33">
        <v>19</v>
      </c>
      <c r="C197" s="33">
        <v>5.49</v>
      </c>
      <c r="D197" s="33">
        <v>4</v>
      </c>
      <c r="E197" s="33">
        <v>0</v>
      </c>
      <c r="F197" s="37">
        <f>DetailTicketJuilletAout2021[[#This Row],[Qte]]*(DetailTicketJuilletAout2021[[#This Row],[PrixUnit]]*(1-DetailTicketJuilletAout2021[[#This Row],[Remise%]]))</f>
        <v>21.96</v>
      </c>
      <c r="G197" t="str">
        <f t="shared" si="3"/>
        <v>CHDUD</v>
      </c>
      <c r="I197" s="32">
        <v>21525</v>
      </c>
      <c r="J197" s="39" t="s">
        <v>53</v>
      </c>
    </row>
    <row r="198" spans="1:10" x14ac:dyDescent="0.25">
      <c r="A198" s="32">
        <v>21381</v>
      </c>
      <c r="B198" s="33">
        <v>70</v>
      </c>
      <c r="C198" s="33">
        <v>9.15</v>
      </c>
      <c r="D198" s="33">
        <v>3</v>
      </c>
      <c r="E198" s="33">
        <v>0</v>
      </c>
      <c r="F198" s="37">
        <f>DetailTicketJuilletAout2021[[#This Row],[Qte]]*(DetailTicketJuilletAout2021[[#This Row],[PrixUnit]]*(1-DetailTicketJuilletAout2021[[#This Row],[Remise%]]))</f>
        <v>27.450000000000003</v>
      </c>
      <c r="G198" t="str">
        <f t="shared" si="3"/>
        <v>CHDUD</v>
      </c>
      <c r="I198" s="32">
        <v>21526</v>
      </c>
      <c r="J198" s="39" t="s">
        <v>48</v>
      </c>
    </row>
    <row r="199" spans="1:10" x14ac:dyDescent="0.25">
      <c r="A199" s="32">
        <v>21382</v>
      </c>
      <c r="B199" s="33">
        <v>66</v>
      </c>
      <c r="C199" s="33">
        <v>10.37</v>
      </c>
      <c r="D199" s="33">
        <v>3</v>
      </c>
      <c r="E199" s="33">
        <v>0</v>
      </c>
      <c r="F199" s="37">
        <f>DetailTicketJuilletAout2021[[#This Row],[Qte]]*(DetailTicketJuilletAout2021[[#This Row],[PrixUnit]]*(1-DetailTicketJuilletAout2021[[#This Row],[Remise%]]))</f>
        <v>31.11</v>
      </c>
      <c r="G199" t="str">
        <f t="shared" si="3"/>
        <v>NISCH</v>
      </c>
      <c r="I199" s="32">
        <v>21527</v>
      </c>
      <c r="J199" s="39" t="s">
        <v>48</v>
      </c>
    </row>
    <row r="200" spans="1:10" x14ac:dyDescent="0.25">
      <c r="A200" s="32">
        <v>21382</v>
      </c>
      <c r="B200" s="33">
        <v>68</v>
      </c>
      <c r="C200" s="33">
        <v>7.62</v>
      </c>
      <c r="D200" s="33">
        <v>3</v>
      </c>
      <c r="E200" s="33">
        <v>0</v>
      </c>
      <c r="F200" s="37">
        <f>DetailTicketJuilletAout2021[[#This Row],[Qte]]*(DetailTicketJuilletAout2021[[#This Row],[PrixUnit]]*(1-DetailTicketJuilletAout2021[[#This Row],[Remise%]]))</f>
        <v>22.86</v>
      </c>
      <c r="G200" t="str">
        <f t="shared" si="3"/>
        <v>NISCH</v>
      </c>
      <c r="I200" s="32">
        <v>21528</v>
      </c>
      <c r="J200" s="39" t="s">
        <v>24</v>
      </c>
    </row>
    <row r="201" spans="1:10" x14ac:dyDescent="0.25">
      <c r="A201" s="32">
        <v>21383</v>
      </c>
      <c r="B201" s="33">
        <v>40</v>
      </c>
      <c r="C201" s="33">
        <v>11.28</v>
      </c>
      <c r="D201" s="33">
        <v>4</v>
      </c>
      <c r="E201" s="33">
        <v>0</v>
      </c>
      <c r="F201" s="37">
        <f>DetailTicketJuilletAout2021[[#This Row],[Qte]]*(DetailTicketJuilletAout2021[[#This Row],[PrixUnit]]*(1-DetailTicketJuilletAout2021[[#This Row],[Remise%]]))</f>
        <v>45.12</v>
      </c>
      <c r="G201" t="str">
        <f t="shared" si="3"/>
        <v>PAJAL</v>
      </c>
      <c r="I201" s="32">
        <v>21529</v>
      </c>
      <c r="J201" s="39" t="s">
        <v>52</v>
      </c>
    </row>
    <row r="202" spans="1:10" x14ac:dyDescent="0.25">
      <c r="A202" s="32">
        <v>21383</v>
      </c>
      <c r="B202" s="33">
        <v>56</v>
      </c>
      <c r="C202" s="33">
        <v>23.17</v>
      </c>
      <c r="D202" s="33">
        <v>3</v>
      </c>
      <c r="E202" s="33">
        <v>0</v>
      </c>
      <c r="F202" s="37">
        <f>DetailTicketJuilletAout2021[[#This Row],[Qte]]*(DetailTicketJuilletAout2021[[#This Row],[PrixUnit]]*(1-DetailTicketJuilletAout2021[[#This Row],[Remise%]]))</f>
        <v>69.510000000000005</v>
      </c>
      <c r="G202" t="str">
        <f t="shared" si="3"/>
        <v>PAJAL</v>
      </c>
      <c r="I202" s="32">
        <v>21530</v>
      </c>
      <c r="J202" s="39" t="s">
        <v>96</v>
      </c>
    </row>
    <row r="203" spans="1:10" x14ac:dyDescent="0.25">
      <c r="A203" s="32">
        <v>21384</v>
      </c>
      <c r="B203" s="33">
        <v>17</v>
      </c>
      <c r="C203" s="33">
        <v>23.78</v>
      </c>
      <c r="D203" s="33">
        <v>3</v>
      </c>
      <c r="E203" s="33">
        <v>0</v>
      </c>
      <c r="F203" s="37">
        <f>DetailTicketJuilletAout2021[[#This Row],[Qte]]*(DetailTicketJuilletAout2021[[#This Row],[PrixUnit]]*(1-DetailTicketJuilletAout2021[[#This Row],[Remise%]]))</f>
        <v>71.34</v>
      </c>
      <c r="G203" t="str">
        <f t="shared" si="3"/>
        <v>MIGAL</v>
      </c>
      <c r="I203" s="32">
        <v>21531</v>
      </c>
      <c r="J203" s="39" t="s">
        <v>38</v>
      </c>
    </row>
    <row r="204" spans="1:10" x14ac:dyDescent="0.25">
      <c r="A204" s="32">
        <v>21384</v>
      </c>
      <c r="B204" s="33">
        <v>28</v>
      </c>
      <c r="C204" s="33">
        <v>27.75</v>
      </c>
      <c r="D204" s="33">
        <v>3</v>
      </c>
      <c r="E204" s="33">
        <v>0</v>
      </c>
      <c r="F204" s="37">
        <f>DetailTicketJuilletAout2021[[#This Row],[Qte]]*(DetailTicketJuilletAout2021[[#This Row],[PrixUnit]]*(1-DetailTicketJuilletAout2021[[#This Row],[Remise%]]))</f>
        <v>83.25</v>
      </c>
      <c r="G204" t="str">
        <f t="shared" si="3"/>
        <v>MIGAL</v>
      </c>
      <c r="I204" s="32">
        <v>21532</v>
      </c>
      <c r="J204" s="39" t="s">
        <v>26</v>
      </c>
    </row>
    <row r="205" spans="1:10" x14ac:dyDescent="0.25">
      <c r="A205" s="32">
        <v>21384</v>
      </c>
      <c r="B205" s="33">
        <v>43</v>
      </c>
      <c r="C205" s="33">
        <v>28.05</v>
      </c>
      <c r="D205" s="33">
        <v>4</v>
      </c>
      <c r="E205" s="33">
        <v>0</v>
      </c>
      <c r="F205" s="37">
        <f>DetailTicketJuilletAout2021[[#This Row],[Qte]]*(DetailTicketJuilletAout2021[[#This Row],[PrixUnit]]*(1-DetailTicketJuilletAout2021[[#This Row],[Remise%]]))</f>
        <v>112.2</v>
      </c>
      <c r="G205" t="str">
        <f t="shared" si="3"/>
        <v>MIGAL</v>
      </c>
      <c r="I205" s="32">
        <v>21533</v>
      </c>
      <c r="J205" s="39" t="s">
        <v>44</v>
      </c>
    </row>
    <row r="206" spans="1:10" x14ac:dyDescent="0.25">
      <c r="A206" s="32">
        <v>21385</v>
      </c>
      <c r="B206" s="33">
        <v>40</v>
      </c>
      <c r="C206" s="33">
        <v>11.28</v>
      </c>
      <c r="D206" s="33">
        <v>3</v>
      </c>
      <c r="E206" s="33">
        <v>0.1</v>
      </c>
      <c r="F206" s="37">
        <f>DetailTicketJuilletAout2021[[#This Row],[Qte]]*(DetailTicketJuilletAout2021[[#This Row],[PrixUnit]]*(1-DetailTicketJuilletAout2021[[#This Row],[Remise%]]))</f>
        <v>30.455999999999996</v>
      </c>
      <c r="G206" t="str">
        <f t="shared" si="3"/>
        <v>JELEC</v>
      </c>
      <c r="I206" s="32">
        <v>21534</v>
      </c>
      <c r="J206" s="39" t="s">
        <v>68</v>
      </c>
    </row>
    <row r="207" spans="1:10" x14ac:dyDescent="0.25">
      <c r="A207" s="32">
        <v>21385</v>
      </c>
      <c r="B207" s="33">
        <v>65</v>
      </c>
      <c r="C207" s="33">
        <v>12.81</v>
      </c>
      <c r="D207" s="33">
        <v>3</v>
      </c>
      <c r="E207" s="33">
        <v>0.1</v>
      </c>
      <c r="F207" s="37">
        <f>DetailTicketJuilletAout2021[[#This Row],[Qte]]*(DetailTicketJuilletAout2021[[#This Row],[PrixUnit]]*(1-DetailTicketJuilletAout2021[[#This Row],[Remise%]]))</f>
        <v>34.587000000000003</v>
      </c>
      <c r="G207" t="str">
        <f t="shared" si="3"/>
        <v>JELEC</v>
      </c>
      <c r="I207" s="32">
        <v>21535</v>
      </c>
      <c r="J207" s="39" t="s">
        <v>78</v>
      </c>
    </row>
    <row r="208" spans="1:10" x14ac:dyDescent="0.25">
      <c r="A208" s="32">
        <v>21385</v>
      </c>
      <c r="B208" s="33">
        <v>68</v>
      </c>
      <c r="C208" s="33">
        <v>7.62</v>
      </c>
      <c r="D208" s="33">
        <v>4</v>
      </c>
      <c r="E208" s="33">
        <v>0.1</v>
      </c>
      <c r="F208" s="37">
        <f>DetailTicketJuilletAout2021[[#This Row],[Qte]]*(DetailTicketJuilletAout2021[[#This Row],[PrixUnit]]*(1-DetailTicketJuilletAout2021[[#This Row],[Remise%]]))</f>
        <v>27.432000000000002</v>
      </c>
      <c r="G208" t="str">
        <f t="shared" si="3"/>
        <v>JELEC</v>
      </c>
      <c r="I208" s="32">
        <v>21536</v>
      </c>
      <c r="J208" s="39" t="s">
        <v>76</v>
      </c>
    </row>
    <row r="209" spans="1:10" x14ac:dyDescent="0.25">
      <c r="A209" s="32">
        <v>21386</v>
      </c>
      <c r="B209" s="33">
        <v>7</v>
      </c>
      <c r="C209" s="33">
        <v>4.25</v>
      </c>
      <c r="D209" s="33">
        <v>1</v>
      </c>
      <c r="E209" s="33">
        <v>0</v>
      </c>
      <c r="F209" s="37">
        <f>DetailTicketJuilletAout2021[[#This Row],[Qte]]*(DetailTicketJuilletAout2021[[#This Row],[PrixUnit]]*(1-DetailTicketJuilletAout2021[[#This Row],[Remise%]]))</f>
        <v>4.25</v>
      </c>
      <c r="G209" t="str">
        <f t="shared" si="3"/>
        <v>CHGRA</v>
      </c>
      <c r="I209" s="32">
        <v>21537</v>
      </c>
      <c r="J209" s="39" t="s">
        <v>39</v>
      </c>
    </row>
    <row r="210" spans="1:10" x14ac:dyDescent="0.25">
      <c r="A210" s="32">
        <v>21386</v>
      </c>
      <c r="B210" s="33">
        <v>27</v>
      </c>
      <c r="C210" s="33">
        <v>26.83</v>
      </c>
      <c r="D210" s="33">
        <v>4</v>
      </c>
      <c r="E210" s="33">
        <v>0.25</v>
      </c>
      <c r="F210" s="37">
        <f>DetailTicketJuilletAout2021[[#This Row],[Qte]]*(DetailTicketJuilletAout2021[[#This Row],[PrixUnit]]*(1-DetailTicketJuilletAout2021[[#This Row],[Remise%]]))</f>
        <v>80.489999999999995</v>
      </c>
      <c r="G210" t="str">
        <f t="shared" si="3"/>
        <v>CHGRA</v>
      </c>
      <c r="I210" s="32">
        <v>21538</v>
      </c>
      <c r="J210" s="39" t="s">
        <v>67</v>
      </c>
    </row>
    <row r="211" spans="1:10" x14ac:dyDescent="0.25">
      <c r="A211" s="32">
        <v>21386</v>
      </c>
      <c r="B211" s="33">
        <v>44</v>
      </c>
      <c r="C211" s="33">
        <v>11.89</v>
      </c>
      <c r="D211" s="33">
        <v>3</v>
      </c>
      <c r="E211" s="33">
        <v>0</v>
      </c>
      <c r="F211" s="37">
        <f>DetailTicketJuilletAout2021[[#This Row],[Qte]]*(DetailTicketJuilletAout2021[[#This Row],[PrixUnit]]*(1-DetailTicketJuilletAout2021[[#This Row],[Remise%]]))</f>
        <v>35.67</v>
      </c>
      <c r="G211" t="str">
        <f t="shared" si="3"/>
        <v>CHGRA</v>
      </c>
      <c r="I211" s="32">
        <v>21539</v>
      </c>
      <c r="J211" s="39" t="s">
        <v>67</v>
      </c>
    </row>
    <row r="212" spans="1:10" x14ac:dyDescent="0.25">
      <c r="A212" s="32">
        <v>21386</v>
      </c>
      <c r="B212" s="33">
        <v>49</v>
      </c>
      <c r="C212" s="33">
        <v>12.2</v>
      </c>
      <c r="D212" s="33">
        <v>3</v>
      </c>
      <c r="E212" s="33">
        <v>0</v>
      </c>
      <c r="F212" s="37">
        <f>DetailTicketJuilletAout2021[[#This Row],[Qte]]*(DetailTicketJuilletAout2021[[#This Row],[PrixUnit]]*(1-DetailTicketJuilletAout2021[[#This Row],[Remise%]]))</f>
        <v>36.599999999999994</v>
      </c>
      <c r="G212" t="str">
        <f t="shared" si="3"/>
        <v>CHGRA</v>
      </c>
      <c r="I212" s="32">
        <v>21540</v>
      </c>
      <c r="J212" s="39" t="s">
        <v>27</v>
      </c>
    </row>
    <row r="213" spans="1:10" x14ac:dyDescent="0.25">
      <c r="A213" s="32">
        <v>21386</v>
      </c>
      <c r="B213" s="33">
        <v>54</v>
      </c>
      <c r="C213" s="33">
        <v>4.57</v>
      </c>
      <c r="D213" s="33">
        <v>4</v>
      </c>
      <c r="E213" s="33">
        <v>0.1</v>
      </c>
      <c r="F213" s="37">
        <f>DetailTicketJuilletAout2021[[#This Row],[Qte]]*(DetailTicketJuilletAout2021[[#This Row],[PrixUnit]]*(1-DetailTicketJuilletAout2021[[#This Row],[Remise%]]))</f>
        <v>16.452000000000002</v>
      </c>
      <c r="G213" t="str">
        <f t="shared" si="3"/>
        <v>CHGRA</v>
      </c>
      <c r="I213" s="32">
        <v>21541</v>
      </c>
      <c r="J213" s="39" t="s">
        <v>26</v>
      </c>
    </row>
    <row r="214" spans="1:10" x14ac:dyDescent="0.25">
      <c r="A214" s="32">
        <v>21386</v>
      </c>
      <c r="B214" s="33">
        <v>60</v>
      </c>
      <c r="C214" s="33">
        <v>20.73</v>
      </c>
      <c r="D214" s="33">
        <v>3</v>
      </c>
      <c r="E214" s="33">
        <v>0.25</v>
      </c>
      <c r="F214" s="37">
        <f>DetailTicketJuilletAout2021[[#This Row],[Qte]]*(DetailTicketJuilletAout2021[[#This Row],[PrixUnit]]*(1-DetailTicketJuilletAout2021[[#This Row],[Remise%]]))</f>
        <v>46.642499999999998</v>
      </c>
      <c r="G214" t="str">
        <f t="shared" si="3"/>
        <v>CHGRA</v>
      </c>
      <c r="I214" s="32">
        <v>21542</v>
      </c>
      <c r="J214" s="39" t="s">
        <v>37</v>
      </c>
    </row>
    <row r="215" spans="1:10" x14ac:dyDescent="0.25">
      <c r="A215" s="32">
        <v>21386</v>
      </c>
      <c r="B215" s="33">
        <v>71</v>
      </c>
      <c r="C215" s="33">
        <v>13.11</v>
      </c>
      <c r="D215" s="33">
        <v>4</v>
      </c>
      <c r="E215" s="33">
        <v>0</v>
      </c>
      <c r="F215" s="37">
        <f>DetailTicketJuilletAout2021[[#This Row],[Qte]]*(DetailTicketJuilletAout2021[[#This Row],[PrixUnit]]*(1-DetailTicketJuilletAout2021[[#This Row],[Remise%]]))</f>
        <v>52.44</v>
      </c>
      <c r="G215" t="str">
        <f t="shared" si="3"/>
        <v>CHGRA</v>
      </c>
      <c r="I215" s="32">
        <v>21543</v>
      </c>
      <c r="J215" s="39" t="s">
        <v>51</v>
      </c>
    </row>
    <row r="216" spans="1:10" x14ac:dyDescent="0.25">
      <c r="A216" s="32">
        <v>21386</v>
      </c>
      <c r="B216" s="33">
        <v>761</v>
      </c>
      <c r="C216" s="33">
        <v>3.64</v>
      </c>
      <c r="D216" s="33">
        <v>1</v>
      </c>
      <c r="E216" s="33">
        <v>0</v>
      </c>
      <c r="F216" s="37">
        <f>DetailTicketJuilletAout2021[[#This Row],[Qte]]*(DetailTicketJuilletAout2021[[#This Row],[PrixUnit]]*(1-DetailTicketJuilletAout2021[[#This Row],[Remise%]]))</f>
        <v>3.64</v>
      </c>
      <c r="G216" t="str">
        <f t="shared" si="3"/>
        <v>CHGRA</v>
      </c>
      <c r="I216" s="32">
        <v>21544</v>
      </c>
      <c r="J216" s="39" t="s">
        <v>95</v>
      </c>
    </row>
    <row r="217" spans="1:10" x14ac:dyDescent="0.25">
      <c r="A217" s="32">
        <v>21386</v>
      </c>
      <c r="B217" s="33">
        <v>1448</v>
      </c>
      <c r="C217" s="33">
        <v>9.77</v>
      </c>
      <c r="D217" s="33">
        <v>1</v>
      </c>
      <c r="E217" s="33">
        <v>0</v>
      </c>
      <c r="F217" s="37">
        <f>DetailTicketJuilletAout2021[[#This Row],[Qte]]*(DetailTicketJuilletAout2021[[#This Row],[PrixUnit]]*(1-DetailTicketJuilletAout2021[[#This Row],[Remise%]]))</f>
        <v>9.77</v>
      </c>
      <c r="G217" t="str">
        <f t="shared" si="3"/>
        <v>CHGRA</v>
      </c>
      <c r="I217" s="32">
        <v>21545</v>
      </c>
      <c r="J217" s="39" t="s">
        <v>27</v>
      </c>
    </row>
    <row r="218" spans="1:10" x14ac:dyDescent="0.25">
      <c r="A218" s="32">
        <v>21386</v>
      </c>
      <c r="B218" s="33">
        <v>1495</v>
      </c>
      <c r="C218" s="33">
        <v>12.41</v>
      </c>
      <c r="D218" s="33">
        <v>1</v>
      </c>
      <c r="E218" s="33">
        <v>0</v>
      </c>
      <c r="F218" s="37">
        <f>DetailTicketJuilletAout2021[[#This Row],[Qte]]*(DetailTicketJuilletAout2021[[#This Row],[PrixUnit]]*(1-DetailTicketJuilletAout2021[[#This Row],[Remise%]]))</f>
        <v>12.41</v>
      </c>
      <c r="G218" t="str">
        <f t="shared" si="3"/>
        <v>CHGRA</v>
      </c>
      <c r="I218" s="32">
        <v>21546</v>
      </c>
      <c r="J218" s="39" t="s">
        <v>70</v>
      </c>
    </row>
    <row r="219" spans="1:10" x14ac:dyDescent="0.25">
      <c r="A219" s="32">
        <v>21387</v>
      </c>
      <c r="B219" s="33">
        <v>7</v>
      </c>
      <c r="C219" s="33">
        <v>4.25</v>
      </c>
      <c r="D219" s="33">
        <v>1</v>
      </c>
      <c r="E219" s="33">
        <v>0</v>
      </c>
      <c r="F219" s="37">
        <f>DetailTicketJuilletAout2021[[#This Row],[Qte]]*(DetailTicketJuilletAout2021[[#This Row],[PrixUnit]]*(1-DetailTicketJuilletAout2021[[#This Row],[Remise%]]))</f>
        <v>4.25</v>
      </c>
      <c r="G219" t="str">
        <f t="shared" si="3"/>
        <v>PILED</v>
      </c>
      <c r="I219" s="32">
        <v>21547</v>
      </c>
      <c r="J219" s="39" t="s">
        <v>84</v>
      </c>
    </row>
    <row r="220" spans="1:10" x14ac:dyDescent="0.25">
      <c r="A220" s="32">
        <v>21387</v>
      </c>
      <c r="B220" s="33">
        <v>18</v>
      </c>
      <c r="C220" s="33">
        <v>38.11</v>
      </c>
      <c r="D220" s="33">
        <v>3</v>
      </c>
      <c r="E220" s="33">
        <v>0.1</v>
      </c>
      <c r="F220" s="37">
        <f>DetailTicketJuilletAout2021[[#This Row],[Qte]]*(DetailTicketJuilletAout2021[[#This Row],[PrixUnit]]*(1-DetailTicketJuilletAout2021[[#This Row],[Remise%]]))</f>
        <v>102.89699999999999</v>
      </c>
      <c r="G220" t="str">
        <f t="shared" si="3"/>
        <v>PILED</v>
      </c>
      <c r="I220" s="32">
        <v>21548</v>
      </c>
      <c r="J220" s="39" t="s">
        <v>55</v>
      </c>
    </row>
    <row r="221" spans="1:10" x14ac:dyDescent="0.25">
      <c r="A221" s="32">
        <v>21387</v>
      </c>
      <c r="B221" s="33">
        <v>27</v>
      </c>
      <c r="C221" s="33">
        <v>26.83</v>
      </c>
      <c r="D221" s="33">
        <v>4</v>
      </c>
      <c r="E221" s="33">
        <v>0.25</v>
      </c>
      <c r="F221" s="37">
        <f>DetailTicketJuilletAout2021[[#This Row],[Qte]]*(DetailTicketJuilletAout2021[[#This Row],[PrixUnit]]*(1-DetailTicketJuilletAout2021[[#This Row],[Remise%]]))</f>
        <v>80.489999999999995</v>
      </c>
      <c r="G221" t="str">
        <f t="shared" si="3"/>
        <v>PILED</v>
      </c>
      <c r="I221" s="32">
        <v>21549</v>
      </c>
      <c r="J221" s="39" t="s">
        <v>45</v>
      </c>
    </row>
    <row r="222" spans="1:10" x14ac:dyDescent="0.25">
      <c r="A222" s="32">
        <v>21387</v>
      </c>
      <c r="B222" s="33">
        <v>29</v>
      </c>
      <c r="C222" s="33">
        <v>75.459999999999994</v>
      </c>
      <c r="D222" s="33">
        <v>3</v>
      </c>
      <c r="E222" s="33">
        <v>0.1</v>
      </c>
      <c r="F222" s="37">
        <f>DetailTicketJuilletAout2021[[#This Row],[Qte]]*(DetailTicketJuilletAout2021[[#This Row],[PrixUnit]]*(1-DetailTicketJuilletAout2021[[#This Row],[Remise%]]))</f>
        <v>203.74200000000002</v>
      </c>
      <c r="G222" t="str">
        <f t="shared" si="3"/>
        <v>PILED</v>
      </c>
      <c r="I222" s="32">
        <v>21550</v>
      </c>
      <c r="J222" s="39" t="s">
        <v>67</v>
      </c>
    </row>
    <row r="223" spans="1:10" x14ac:dyDescent="0.25">
      <c r="A223" s="32">
        <v>21387</v>
      </c>
      <c r="B223" s="33">
        <v>39</v>
      </c>
      <c r="C223" s="33">
        <v>10.98</v>
      </c>
      <c r="D223" s="33">
        <v>3</v>
      </c>
      <c r="E223" s="33">
        <v>0.1</v>
      </c>
      <c r="F223" s="37">
        <f>DetailTicketJuilletAout2021[[#This Row],[Qte]]*(DetailTicketJuilletAout2021[[#This Row],[PrixUnit]]*(1-DetailTicketJuilletAout2021[[#This Row],[Remise%]]))</f>
        <v>29.646000000000004</v>
      </c>
      <c r="G223" t="str">
        <f t="shared" si="3"/>
        <v>PILED</v>
      </c>
      <c r="I223" s="32">
        <v>21551</v>
      </c>
      <c r="J223" s="39" t="s">
        <v>42</v>
      </c>
    </row>
    <row r="224" spans="1:10" x14ac:dyDescent="0.25">
      <c r="A224" s="32">
        <v>21387</v>
      </c>
      <c r="B224" s="33">
        <v>54</v>
      </c>
      <c r="C224" s="33">
        <v>4.57</v>
      </c>
      <c r="D224" s="33">
        <v>4</v>
      </c>
      <c r="E224" s="33">
        <v>0.1</v>
      </c>
      <c r="F224" s="37">
        <f>DetailTicketJuilletAout2021[[#This Row],[Qte]]*(DetailTicketJuilletAout2021[[#This Row],[PrixUnit]]*(1-DetailTicketJuilletAout2021[[#This Row],[Remise%]]))</f>
        <v>16.452000000000002</v>
      </c>
      <c r="G224" t="str">
        <f t="shared" si="3"/>
        <v>PILED</v>
      </c>
      <c r="I224" s="32">
        <v>21552</v>
      </c>
      <c r="J224" s="39" t="s">
        <v>71</v>
      </c>
    </row>
    <row r="225" spans="1:10" x14ac:dyDescent="0.25">
      <c r="A225" s="32">
        <v>21387</v>
      </c>
      <c r="B225" s="33">
        <v>1495</v>
      </c>
      <c r="C225" s="33">
        <v>12.41</v>
      </c>
      <c r="D225" s="33">
        <v>1</v>
      </c>
      <c r="E225" s="33">
        <v>0</v>
      </c>
      <c r="F225" s="37">
        <f>DetailTicketJuilletAout2021[[#This Row],[Qte]]*(DetailTicketJuilletAout2021[[#This Row],[PrixUnit]]*(1-DetailTicketJuilletAout2021[[#This Row],[Remise%]]))</f>
        <v>12.41</v>
      </c>
      <c r="G225" t="str">
        <f t="shared" si="3"/>
        <v>PILED</v>
      </c>
      <c r="I225" s="32">
        <v>21553</v>
      </c>
      <c r="J225" s="39" t="s">
        <v>54</v>
      </c>
    </row>
    <row r="226" spans="1:10" x14ac:dyDescent="0.25">
      <c r="A226" s="32">
        <v>21388</v>
      </c>
      <c r="B226" s="33">
        <v>30</v>
      </c>
      <c r="C226" s="33">
        <v>15.85</v>
      </c>
      <c r="D226" s="33">
        <v>4</v>
      </c>
      <c r="E226" s="33">
        <v>0</v>
      </c>
      <c r="F226" s="37">
        <f>DetailTicketJuilletAout2021[[#This Row],[Qte]]*(DetailTicketJuilletAout2021[[#This Row],[PrixUnit]]*(1-DetailTicketJuilletAout2021[[#This Row],[Remise%]]))</f>
        <v>63.4</v>
      </c>
      <c r="G226" t="str">
        <f t="shared" si="3"/>
        <v>LODUR</v>
      </c>
      <c r="I226" s="32">
        <v>21554</v>
      </c>
      <c r="J226" s="39" t="s">
        <v>79</v>
      </c>
    </row>
    <row r="227" spans="1:10" x14ac:dyDescent="0.25">
      <c r="A227" s="32">
        <v>21388</v>
      </c>
      <c r="B227" s="33">
        <v>53</v>
      </c>
      <c r="C227" s="33">
        <v>19.97</v>
      </c>
      <c r="D227" s="33">
        <v>4</v>
      </c>
      <c r="E227" s="33">
        <v>0</v>
      </c>
      <c r="F227" s="37">
        <f>DetailTicketJuilletAout2021[[#This Row],[Qte]]*(DetailTicketJuilletAout2021[[#This Row],[PrixUnit]]*(1-DetailTicketJuilletAout2021[[#This Row],[Remise%]]))</f>
        <v>79.88</v>
      </c>
      <c r="G227" t="str">
        <f t="shared" si="3"/>
        <v>LODUR</v>
      </c>
      <c r="I227" s="32">
        <v>21555</v>
      </c>
      <c r="J227" s="39" t="s">
        <v>65</v>
      </c>
    </row>
    <row r="228" spans="1:10" x14ac:dyDescent="0.25">
      <c r="A228" s="32">
        <v>21388</v>
      </c>
      <c r="B228" s="33">
        <v>54</v>
      </c>
      <c r="C228" s="33">
        <v>4.57</v>
      </c>
      <c r="D228" s="33">
        <v>4</v>
      </c>
      <c r="E228" s="33">
        <v>0</v>
      </c>
      <c r="F228" s="37">
        <f>DetailTicketJuilletAout2021[[#This Row],[Qte]]*(DetailTicketJuilletAout2021[[#This Row],[PrixUnit]]*(1-DetailTicketJuilletAout2021[[#This Row],[Remise%]]))</f>
        <v>18.28</v>
      </c>
      <c r="G228" t="str">
        <f t="shared" si="3"/>
        <v>LODUR</v>
      </c>
      <c r="I228" s="32">
        <v>21556</v>
      </c>
      <c r="J228" s="39" t="s">
        <v>66</v>
      </c>
    </row>
    <row r="229" spans="1:10" x14ac:dyDescent="0.25">
      <c r="A229" s="32">
        <v>21389</v>
      </c>
      <c r="B229" s="33">
        <v>62</v>
      </c>
      <c r="C229" s="33">
        <v>30.03</v>
      </c>
      <c r="D229" s="33">
        <v>4</v>
      </c>
      <c r="E229" s="33">
        <v>0</v>
      </c>
      <c r="F229" s="37">
        <f>DetailTicketJuilletAout2021[[#This Row],[Qte]]*(DetailTicketJuilletAout2021[[#This Row],[PrixUnit]]*(1-DetailTicketJuilletAout2021[[#This Row],[Remise%]]))</f>
        <v>120.12</v>
      </c>
      <c r="G229" t="str">
        <f t="shared" si="3"/>
        <v>CHROU</v>
      </c>
      <c r="I229" s="32">
        <v>21557</v>
      </c>
      <c r="J229" s="39" t="s">
        <v>27</v>
      </c>
    </row>
    <row r="230" spans="1:10" x14ac:dyDescent="0.25">
      <c r="A230" s="32">
        <v>21389</v>
      </c>
      <c r="B230" s="33">
        <v>68</v>
      </c>
      <c r="C230" s="33">
        <v>7.62</v>
      </c>
      <c r="D230" s="33">
        <v>4</v>
      </c>
      <c r="E230" s="33">
        <v>0</v>
      </c>
      <c r="F230" s="37">
        <f>DetailTicketJuilletAout2021[[#This Row],[Qte]]*(DetailTicketJuilletAout2021[[#This Row],[PrixUnit]]*(1-DetailTicketJuilletAout2021[[#This Row],[Remise%]]))</f>
        <v>30.48</v>
      </c>
      <c r="G230" t="str">
        <f t="shared" si="3"/>
        <v>CHROU</v>
      </c>
      <c r="I230" s="32">
        <v>21558</v>
      </c>
      <c r="J230" s="39" t="s">
        <v>31</v>
      </c>
    </row>
    <row r="231" spans="1:10" x14ac:dyDescent="0.25">
      <c r="A231" s="32">
        <v>21390</v>
      </c>
      <c r="B231" s="33">
        <v>69</v>
      </c>
      <c r="C231" s="33">
        <v>21.95</v>
      </c>
      <c r="D231" s="33">
        <v>3</v>
      </c>
      <c r="E231" s="33">
        <v>0</v>
      </c>
      <c r="F231" s="37">
        <f>DetailTicketJuilletAout2021[[#This Row],[Qte]]*(DetailTicketJuilletAout2021[[#This Row],[PrixUnit]]*(1-DetailTicketJuilletAout2021[[#This Row],[Remise%]]))</f>
        <v>65.849999999999994</v>
      </c>
      <c r="G231" t="str">
        <f t="shared" si="3"/>
        <v>MALAZ</v>
      </c>
      <c r="I231" s="32">
        <v>21559</v>
      </c>
      <c r="J231" s="39" t="s">
        <v>73</v>
      </c>
    </row>
    <row r="232" spans="1:10" x14ac:dyDescent="0.25">
      <c r="A232" s="32">
        <v>21390</v>
      </c>
      <c r="B232" s="33">
        <v>70</v>
      </c>
      <c r="C232" s="33">
        <v>9.15</v>
      </c>
      <c r="D232" s="33">
        <v>4</v>
      </c>
      <c r="E232" s="33">
        <v>0</v>
      </c>
      <c r="F232" s="37">
        <f>DetailTicketJuilletAout2021[[#This Row],[Qte]]*(DetailTicketJuilletAout2021[[#This Row],[PrixUnit]]*(1-DetailTicketJuilletAout2021[[#This Row],[Remise%]]))</f>
        <v>36.6</v>
      </c>
      <c r="G232" t="str">
        <f t="shared" si="3"/>
        <v>MALAZ</v>
      </c>
      <c r="I232" s="32">
        <v>21560</v>
      </c>
      <c r="J232" s="39" t="s">
        <v>26</v>
      </c>
    </row>
    <row r="233" spans="1:10" x14ac:dyDescent="0.25">
      <c r="A233" s="32">
        <v>21391</v>
      </c>
      <c r="B233" s="33">
        <v>4</v>
      </c>
      <c r="C233" s="33">
        <v>13.42</v>
      </c>
      <c r="D233" s="33">
        <v>3</v>
      </c>
      <c r="E233" s="33">
        <v>0</v>
      </c>
      <c r="F233" s="37">
        <f>DetailTicketJuilletAout2021[[#This Row],[Qte]]*(DetailTicketJuilletAout2021[[#This Row],[PrixUnit]]*(1-DetailTicketJuilletAout2021[[#This Row],[Remise%]]))</f>
        <v>40.26</v>
      </c>
      <c r="G233" t="str">
        <f t="shared" si="3"/>
        <v>ERSWE</v>
      </c>
      <c r="I233" s="32">
        <v>21561</v>
      </c>
      <c r="J233" s="39" t="s">
        <v>36</v>
      </c>
    </row>
    <row r="234" spans="1:10" x14ac:dyDescent="0.25">
      <c r="A234" s="32">
        <v>21391</v>
      </c>
      <c r="B234" s="33">
        <v>6</v>
      </c>
      <c r="C234" s="33">
        <v>15.24</v>
      </c>
      <c r="D234" s="33">
        <v>3</v>
      </c>
      <c r="E234" s="33">
        <v>0</v>
      </c>
      <c r="F234" s="37">
        <f>DetailTicketJuilletAout2021[[#This Row],[Qte]]*(DetailTicketJuilletAout2021[[#This Row],[PrixUnit]]*(1-DetailTicketJuilletAout2021[[#This Row],[Remise%]]))</f>
        <v>45.72</v>
      </c>
      <c r="G234" t="str">
        <f t="shared" si="3"/>
        <v>ERSWE</v>
      </c>
      <c r="I234" s="32">
        <v>21562</v>
      </c>
      <c r="J234" s="39" t="s">
        <v>91</v>
      </c>
    </row>
    <row r="235" spans="1:10" x14ac:dyDescent="0.25">
      <c r="A235" s="32">
        <v>21391</v>
      </c>
      <c r="B235" s="33">
        <v>42</v>
      </c>
      <c r="C235" s="33">
        <v>8.5399999999999991</v>
      </c>
      <c r="D235" s="33">
        <v>4</v>
      </c>
      <c r="E235" s="33">
        <v>0</v>
      </c>
      <c r="F235" s="37">
        <f>DetailTicketJuilletAout2021[[#This Row],[Qte]]*(DetailTicketJuilletAout2021[[#This Row],[PrixUnit]]*(1-DetailTicketJuilletAout2021[[#This Row],[Remise%]]))</f>
        <v>34.159999999999997</v>
      </c>
      <c r="G235" t="str">
        <f t="shared" si="3"/>
        <v>ERSWE</v>
      </c>
      <c r="I235" s="32">
        <v>21563</v>
      </c>
      <c r="J235" s="39" t="s">
        <v>52</v>
      </c>
    </row>
    <row r="236" spans="1:10" x14ac:dyDescent="0.25">
      <c r="A236" s="32">
        <v>21391</v>
      </c>
      <c r="B236" s="33">
        <v>43</v>
      </c>
      <c r="C236" s="33">
        <v>28.05</v>
      </c>
      <c r="D236" s="33">
        <v>3</v>
      </c>
      <c r="E236" s="33">
        <v>0</v>
      </c>
      <c r="F236" s="37">
        <f>DetailTicketJuilletAout2021[[#This Row],[Qte]]*(DetailTicketJuilletAout2021[[#This Row],[PrixUnit]]*(1-DetailTicketJuilletAout2021[[#This Row],[Remise%]]))</f>
        <v>84.15</v>
      </c>
      <c r="G236" t="str">
        <f t="shared" si="3"/>
        <v>ERSWE</v>
      </c>
      <c r="I236" s="32">
        <v>21564</v>
      </c>
      <c r="J236" s="39" t="s">
        <v>97</v>
      </c>
    </row>
    <row r="237" spans="1:10" x14ac:dyDescent="0.25">
      <c r="A237" s="32">
        <v>21391</v>
      </c>
      <c r="B237" s="33">
        <v>71</v>
      </c>
      <c r="C237" s="33">
        <v>13.11</v>
      </c>
      <c r="D237" s="33">
        <v>4</v>
      </c>
      <c r="E237" s="33">
        <v>0</v>
      </c>
      <c r="F237" s="37">
        <f>DetailTicketJuilletAout2021[[#This Row],[Qte]]*(DetailTicketJuilletAout2021[[#This Row],[PrixUnit]]*(1-DetailTicketJuilletAout2021[[#This Row],[Remise%]]))</f>
        <v>52.44</v>
      </c>
      <c r="G237" t="str">
        <f t="shared" si="3"/>
        <v>ERSWE</v>
      </c>
      <c r="I237" s="32">
        <v>21565</v>
      </c>
      <c r="J237" s="39" t="s">
        <v>42</v>
      </c>
    </row>
    <row r="238" spans="1:10" x14ac:dyDescent="0.25">
      <c r="A238" s="32">
        <v>21392</v>
      </c>
      <c r="B238" s="33">
        <v>16</v>
      </c>
      <c r="C238" s="33">
        <v>10.67</v>
      </c>
      <c r="D238" s="33">
        <v>4</v>
      </c>
      <c r="E238" s="33">
        <v>0</v>
      </c>
      <c r="F238" s="37">
        <f>DetailTicketJuilletAout2021[[#This Row],[Qte]]*(DetailTicketJuilletAout2021[[#This Row],[PrixUnit]]*(1-DetailTicketJuilletAout2021[[#This Row],[Remise%]]))</f>
        <v>42.68</v>
      </c>
      <c r="G238" t="str">
        <f t="shared" si="3"/>
        <v>BEGAL</v>
      </c>
      <c r="I238" s="32">
        <v>21566</v>
      </c>
      <c r="J238" s="39" t="s">
        <v>54</v>
      </c>
    </row>
    <row r="239" spans="1:10" x14ac:dyDescent="0.25">
      <c r="A239" s="32">
        <v>21392</v>
      </c>
      <c r="B239" s="33">
        <v>62</v>
      </c>
      <c r="C239" s="33">
        <v>30.03</v>
      </c>
      <c r="D239" s="33">
        <v>4</v>
      </c>
      <c r="E239" s="33">
        <v>0</v>
      </c>
      <c r="F239" s="37">
        <f>DetailTicketJuilletAout2021[[#This Row],[Qte]]*(DetailTicketJuilletAout2021[[#This Row],[PrixUnit]]*(1-DetailTicketJuilletAout2021[[#This Row],[Remise%]]))</f>
        <v>120.12</v>
      </c>
      <c r="G239" t="str">
        <f t="shared" si="3"/>
        <v>BEGAL</v>
      </c>
      <c r="I239" s="32">
        <v>21567</v>
      </c>
      <c r="J239" s="39" t="s">
        <v>90</v>
      </c>
    </row>
    <row r="240" spans="1:10" x14ac:dyDescent="0.25">
      <c r="A240" s="32">
        <v>21393</v>
      </c>
      <c r="B240" s="33">
        <v>42</v>
      </c>
      <c r="C240" s="33">
        <v>8.5399999999999991</v>
      </c>
      <c r="D240" s="33">
        <v>4</v>
      </c>
      <c r="E240" s="33">
        <v>0</v>
      </c>
      <c r="F240" s="37">
        <f>DetailTicketJuilletAout2021[[#This Row],[Qte]]*(DetailTicketJuilletAout2021[[#This Row],[PrixUnit]]*(1-DetailTicketJuilletAout2021[[#This Row],[Remise%]]))</f>
        <v>34.159999999999997</v>
      </c>
      <c r="G240" t="str">
        <f t="shared" si="3"/>
        <v>CHBOT</v>
      </c>
      <c r="I240" s="32">
        <v>21568</v>
      </c>
      <c r="J240" s="39" t="s">
        <v>31</v>
      </c>
    </row>
    <row r="241" spans="1:10" x14ac:dyDescent="0.25">
      <c r="A241" s="32">
        <v>21393</v>
      </c>
      <c r="B241" s="33">
        <v>69</v>
      </c>
      <c r="C241" s="33">
        <v>21.95</v>
      </c>
      <c r="D241" s="33">
        <v>4</v>
      </c>
      <c r="E241" s="33">
        <v>0</v>
      </c>
      <c r="F241" s="37">
        <f>DetailTicketJuilletAout2021[[#This Row],[Qte]]*(DetailTicketJuilletAout2021[[#This Row],[PrixUnit]]*(1-DetailTicketJuilletAout2021[[#This Row],[Remise%]]))</f>
        <v>87.8</v>
      </c>
      <c r="G241" t="str">
        <f t="shared" si="3"/>
        <v>CHBOT</v>
      </c>
      <c r="I241" s="32">
        <v>21569</v>
      </c>
      <c r="J241" s="39" t="s">
        <v>85</v>
      </c>
    </row>
    <row r="242" spans="1:10" x14ac:dyDescent="0.25">
      <c r="A242" s="32">
        <v>21394</v>
      </c>
      <c r="B242" s="33">
        <v>28</v>
      </c>
      <c r="C242" s="33">
        <v>27.75</v>
      </c>
      <c r="D242" s="33">
        <v>4</v>
      </c>
      <c r="E242" s="33">
        <v>0</v>
      </c>
      <c r="F242" s="37">
        <f>DetailTicketJuilletAout2021[[#This Row],[Qte]]*(DetailTicketJuilletAout2021[[#This Row],[PrixUnit]]*(1-DetailTicketJuilletAout2021[[#This Row],[Remise%]]))</f>
        <v>111</v>
      </c>
      <c r="G242" t="str">
        <f t="shared" si="3"/>
        <v>PAJAL</v>
      </c>
      <c r="I242" s="32">
        <v>21570</v>
      </c>
      <c r="J242" s="39" t="s">
        <v>40</v>
      </c>
    </row>
    <row r="243" spans="1:10" x14ac:dyDescent="0.25">
      <c r="A243" s="32">
        <v>21394</v>
      </c>
      <c r="B243" s="33">
        <v>43</v>
      </c>
      <c r="C243" s="33">
        <v>28.05</v>
      </c>
      <c r="D243" s="33">
        <v>3</v>
      </c>
      <c r="E243" s="33">
        <v>0</v>
      </c>
      <c r="F243" s="37">
        <f>DetailTicketJuilletAout2021[[#This Row],[Qte]]*(DetailTicketJuilletAout2021[[#This Row],[PrixUnit]]*(1-DetailTicketJuilletAout2021[[#This Row],[Remise%]]))</f>
        <v>84.15</v>
      </c>
      <c r="G243" t="str">
        <f t="shared" si="3"/>
        <v>PAJAL</v>
      </c>
      <c r="I243" s="32">
        <v>21571</v>
      </c>
      <c r="J243" s="39" t="s">
        <v>77</v>
      </c>
    </row>
    <row r="244" spans="1:10" x14ac:dyDescent="0.25">
      <c r="A244" s="32">
        <v>21394</v>
      </c>
      <c r="B244" s="33">
        <v>53</v>
      </c>
      <c r="C244" s="33">
        <v>19.97</v>
      </c>
      <c r="D244" s="33">
        <v>3</v>
      </c>
      <c r="E244" s="33">
        <v>0</v>
      </c>
      <c r="F244" s="37">
        <f>DetailTicketJuilletAout2021[[#This Row],[Qte]]*(DetailTicketJuilletAout2021[[#This Row],[PrixUnit]]*(1-DetailTicketJuilletAout2021[[#This Row],[Remise%]]))</f>
        <v>59.91</v>
      </c>
      <c r="G244" t="str">
        <f t="shared" si="3"/>
        <v>PAJAL</v>
      </c>
      <c r="I244" s="32">
        <v>21572</v>
      </c>
      <c r="J244" s="39" t="s">
        <v>31</v>
      </c>
    </row>
    <row r="245" spans="1:10" x14ac:dyDescent="0.25">
      <c r="A245" s="32">
        <v>21394</v>
      </c>
      <c r="B245" s="33">
        <v>75</v>
      </c>
      <c r="C245" s="33">
        <v>4.7300000000000004</v>
      </c>
      <c r="D245" s="33">
        <v>4</v>
      </c>
      <c r="E245" s="33">
        <v>0</v>
      </c>
      <c r="F245" s="37">
        <f>DetailTicketJuilletAout2021[[#This Row],[Qte]]*(DetailTicketJuilletAout2021[[#This Row],[PrixUnit]]*(1-DetailTicketJuilletAout2021[[#This Row],[Remise%]]))</f>
        <v>18.920000000000002</v>
      </c>
      <c r="G245" t="str">
        <f t="shared" si="3"/>
        <v>PAJAL</v>
      </c>
      <c r="I245" s="32">
        <v>21573</v>
      </c>
      <c r="J245" s="39" t="s">
        <v>70</v>
      </c>
    </row>
    <row r="246" spans="1:10" x14ac:dyDescent="0.25">
      <c r="A246" s="32">
        <v>21395</v>
      </c>
      <c r="B246" s="33">
        <v>36</v>
      </c>
      <c r="C246" s="33">
        <v>11.59</v>
      </c>
      <c r="D246" s="33">
        <v>4</v>
      </c>
      <c r="E246" s="33">
        <v>0</v>
      </c>
      <c r="F246" s="37">
        <f>DetailTicketJuilletAout2021[[#This Row],[Qte]]*(DetailTicketJuilletAout2021[[#This Row],[PrixUnit]]*(1-DetailTicketJuilletAout2021[[#This Row],[Remise%]]))</f>
        <v>46.36</v>
      </c>
      <c r="G246" t="str">
        <f t="shared" si="3"/>
        <v>ARBLA</v>
      </c>
      <c r="I246" s="32">
        <v>21574</v>
      </c>
      <c r="J246" s="39" t="s">
        <v>89</v>
      </c>
    </row>
    <row r="247" spans="1:10" x14ac:dyDescent="0.25">
      <c r="A247" s="32">
        <v>21396</v>
      </c>
      <c r="B247" s="33">
        <v>32</v>
      </c>
      <c r="C247" s="33">
        <v>19.510000000000002</v>
      </c>
      <c r="D247" s="33">
        <v>3</v>
      </c>
      <c r="E247" s="33">
        <v>0.1</v>
      </c>
      <c r="F247" s="37">
        <f>DetailTicketJuilletAout2021[[#This Row],[Qte]]*(DetailTicketJuilletAout2021[[#This Row],[PrixUnit]]*(1-DetailTicketJuilletAout2021[[#This Row],[Remise%]]))</f>
        <v>52.677000000000007</v>
      </c>
      <c r="G247" t="str">
        <f t="shared" si="3"/>
        <v>ALCLE</v>
      </c>
      <c r="I247" s="32">
        <v>21575</v>
      </c>
      <c r="J247" s="39" t="s">
        <v>76</v>
      </c>
    </row>
    <row r="248" spans="1:10" x14ac:dyDescent="0.25">
      <c r="A248" s="32">
        <v>21396</v>
      </c>
      <c r="B248" s="33">
        <v>58</v>
      </c>
      <c r="C248" s="33">
        <v>8.08</v>
      </c>
      <c r="D248" s="33">
        <v>3</v>
      </c>
      <c r="E248" s="33">
        <v>0.1</v>
      </c>
      <c r="F248" s="37">
        <f>DetailTicketJuilletAout2021[[#This Row],[Qte]]*(DetailTicketJuilletAout2021[[#This Row],[PrixUnit]]*(1-DetailTicketJuilletAout2021[[#This Row],[Remise%]]))</f>
        <v>21.816000000000003</v>
      </c>
      <c r="G248" t="str">
        <f t="shared" si="3"/>
        <v>ALCLE</v>
      </c>
      <c r="I248" s="32">
        <v>21576</v>
      </c>
      <c r="J248" s="39" t="s">
        <v>55</v>
      </c>
    </row>
    <row r="249" spans="1:10" x14ac:dyDescent="0.25">
      <c r="A249" s="32">
        <v>21396</v>
      </c>
      <c r="B249" s="33">
        <v>62</v>
      </c>
      <c r="C249" s="33">
        <v>30.03</v>
      </c>
      <c r="D249" s="33">
        <v>3</v>
      </c>
      <c r="E249" s="33">
        <v>0.1</v>
      </c>
      <c r="F249" s="37">
        <f>DetailTicketJuilletAout2021[[#This Row],[Qte]]*(DetailTicketJuilletAout2021[[#This Row],[PrixUnit]]*(1-DetailTicketJuilletAout2021[[#This Row],[Remise%]]))</f>
        <v>81.081000000000003</v>
      </c>
      <c r="G249" t="str">
        <f t="shared" si="3"/>
        <v>ALCLE</v>
      </c>
      <c r="I249" s="32">
        <v>21577</v>
      </c>
      <c r="J249" s="39" t="s">
        <v>98</v>
      </c>
    </row>
    <row r="250" spans="1:10" x14ac:dyDescent="0.25">
      <c r="A250" s="32">
        <v>21397</v>
      </c>
      <c r="B250" s="33">
        <v>34</v>
      </c>
      <c r="C250" s="33">
        <v>8.5399999999999991</v>
      </c>
      <c r="D250" s="33">
        <v>4</v>
      </c>
      <c r="E250" s="33">
        <v>0</v>
      </c>
      <c r="F250" s="37">
        <f>DetailTicketJuilletAout2021[[#This Row],[Qte]]*(DetailTicketJuilletAout2021[[#This Row],[PrixUnit]]*(1-DetailTicketJuilletAout2021[[#This Row],[Remise%]]))</f>
        <v>34.159999999999997</v>
      </c>
      <c r="G250" t="str">
        <f t="shared" si="3"/>
        <v>GAANT</v>
      </c>
      <c r="I250" s="32">
        <v>21578</v>
      </c>
      <c r="J250" s="39" t="s">
        <v>56</v>
      </c>
    </row>
    <row r="251" spans="1:10" x14ac:dyDescent="0.25">
      <c r="A251" s="32">
        <v>21397</v>
      </c>
      <c r="B251" s="33">
        <v>70</v>
      </c>
      <c r="C251" s="33">
        <v>9.15</v>
      </c>
      <c r="D251" s="33">
        <v>3</v>
      </c>
      <c r="E251" s="33">
        <v>0</v>
      </c>
      <c r="F251" s="37">
        <f>DetailTicketJuilletAout2021[[#This Row],[Qte]]*(DetailTicketJuilletAout2021[[#This Row],[PrixUnit]]*(1-DetailTicketJuilletAout2021[[#This Row],[Remise%]]))</f>
        <v>27.450000000000003</v>
      </c>
      <c r="G251" t="str">
        <f t="shared" si="3"/>
        <v>GAANT</v>
      </c>
      <c r="I251" s="32">
        <v>21579</v>
      </c>
      <c r="J251" s="39" t="s">
        <v>49</v>
      </c>
    </row>
    <row r="252" spans="1:10" x14ac:dyDescent="0.25">
      <c r="A252" s="32">
        <v>21398</v>
      </c>
      <c r="B252" s="33">
        <v>41</v>
      </c>
      <c r="C252" s="33">
        <v>5.79</v>
      </c>
      <c r="D252" s="33">
        <v>4</v>
      </c>
      <c r="E252" s="33">
        <v>0</v>
      </c>
      <c r="F252" s="37">
        <f>DetailTicketJuilletAout2021[[#This Row],[Qte]]*(DetailTicketJuilletAout2021[[#This Row],[PrixUnit]]*(1-DetailTicketJuilletAout2021[[#This Row],[Remise%]]))</f>
        <v>23.16</v>
      </c>
      <c r="G252" t="str">
        <f t="shared" si="3"/>
        <v>ALCLE</v>
      </c>
      <c r="I252" s="32">
        <v>21580</v>
      </c>
      <c r="J252" s="39" t="s">
        <v>31</v>
      </c>
    </row>
    <row r="253" spans="1:10" x14ac:dyDescent="0.25">
      <c r="A253" s="32">
        <v>21398</v>
      </c>
      <c r="B253" s="33">
        <v>62</v>
      </c>
      <c r="C253" s="33">
        <v>30.03</v>
      </c>
      <c r="D253" s="33">
        <v>4</v>
      </c>
      <c r="E253" s="33">
        <v>0</v>
      </c>
      <c r="F253" s="37">
        <f>DetailTicketJuilletAout2021[[#This Row],[Qte]]*(DetailTicketJuilletAout2021[[#This Row],[PrixUnit]]*(1-DetailTicketJuilletAout2021[[#This Row],[Remise%]]))</f>
        <v>120.12</v>
      </c>
      <c r="G253" t="str">
        <f t="shared" si="3"/>
        <v>ALCLE</v>
      </c>
      <c r="I253" s="32">
        <v>21581</v>
      </c>
      <c r="J253" s="39" t="s">
        <v>51</v>
      </c>
    </row>
    <row r="254" spans="1:10" x14ac:dyDescent="0.25">
      <c r="A254" s="32">
        <v>21399</v>
      </c>
      <c r="B254" s="33">
        <v>1</v>
      </c>
      <c r="C254" s="33">
        <v>10.98</v>
      </c>
      <c r="D254" s="33">
        <v>3</v>
      </c>
      <c r="E254" s="33">
        <v>0</v>
      </c>
      <c r="F254" s="37">
        <f>DetailTicketJuilletAout2021[[#This Row],[Qte]]*(DetailTicketJuilletAout2021[[#This Row],[PrixUnit]]*(1-DetailTicketJuilletAout2021[[#This Row],[Remise%]]))</f>
        <v>32.94</v>
      </c>
      <c r="G254" t="str">
        <f t="shared" si="3"/>
        <v>CHROU</v>
      </c>
      <c r="I254" s="32">
        <v>21582</v>
      </c>
      <c r="J254" s="39" t="s">
        <v>76</v>
      </c>
    </row>
    <row r="255" spans="1:10" x14ac:dyDescent="0.25">
      <c r="A255" s="32">
        <v>21400</v>
      </c>
      <c r="B255" s="33">
        <v>41</v>
      </c>
      <c r="C255" s="33">
        <v>5.79</v>
      </c>
      <c r="D255" s="33">
        <v>3</v>
      </c>
      <c r="E255" s="33">
        <v>0</v>
      </c>
      <c r="F255" s="37">
        <f>DetailTicketJuilletAout2021[[#This Row],[Qte]]*(DetailTicketJuilletAout2021[[#This Row],[PrixUnit]]*(1-DetailTicketJuilletAout2021[[#This Row],[Remise%]]))</f>
        <v>17.37</v>
      </c>
      <c r="G255" t="str">
        <f t="shared" si="3"/>
        <v>GAANT</v>
      </c>
      <c r="I255" s="32">
        <v>21583</v>
      </c>
      <c r="J255" s="39" t="s">
        <v>99</v>
      </c>
    </row>
    <row r="256" spans="1:10" x14ac:dyDescent="0.25">
      <c r="A256" s="32">
        <v>21400</v>
      </c>
      <c r="B256" s="33">
        <v>76</v>
      </c>
      <c r="C256" s="33">
        <v>10.98</v>
      </c>
      <c r="D256" s="33">
        <v>4</v>
      </c>
      <c r="E256" s="33">
        <v>0</v>
      </c>
      <c r="F256" s="37">
        <f>DetailTicketJuilletAout2021[[#This Row],[Qte]]*(DetailTicketJuilletAout2021[[#This Row],[PrixUnit]]*(1-DetailTicketJuilletAout2021[[#This Row],[Remise%]]))</f>
        <v>43.92</v>
      </c>
      <c r="G256" t="str">
        <f t="shared" si="3"/>
        <v>GAANT</v>
      </c>
      <c r="I256" s="32">
        <v>21584</v>
      </c>
      <c r="J256" s="39" t="s">
        <v>66</v>
      </c>
    </row>
    <row r="257" spans="1:10" x14ac:dyDescent="0.25">
      <c r="A257" s="32">
        <v>21401</v>
      </c>
      <c r="B257" s="33">
        <v>17</v>
      </c>
      <c r="C257" s="33">
        <v>23.78</v>
      </c>
      <c r="D257" s="33">
        <v>4</v>
      </c>
      <c r="E257" s="33">
        <v>0</v>
      </c>
      <c r="F257" s="37">
        <f>DetailTicketJuilletAout2021[[#This Row],[Qte]]*(DetailTicketJuilletAout2021[[#This Row],[PrixUnit]]*(1-DetailTicketJuilletAout2021[[#This Row],[Remise%]]))</f>
        <v>95.12</v>
      </c>
      <c r="G257" t="str">
        <f t="shared" si="3"/>
        <v>CHGRA</v>
      </c>
      <c r="I257" s="32">
        <v>21585</v>
      </c>
      <c r="J257" s="39" t="s">
        <v>57</v>
      </c>
    </row>
    <row r="258" spans="1:10" x14ac:dyDescent="0.25">
      <c r="A258" s="32">
        <v>21401</v>
      </c>
      <c r="B258" s="33">
        <v>28</v>
      </c>
      <c r="C258" s="33">
        <v>27.75</v>
      </c>
      <c r="D258" s="33">
        <v>4</v>
      </c>
      <c r="E258" s="33">
        <v>0</v>
      </c>
      <c r="F258" s="37">
        <f>DetailTicketJuilletAout2021[[#This Row],[Qte]]*(DetailTicketJuilletAout2021[[#This Row],[PrixUnit]]*(1-DetailTicketJuilletAout2021[[#This Row],[Remise%]]))</f>
        <v>111</v>
      </c>
      <c r="G258" t="str">
        <f t="shared" si="3"/>
        <v>CHGRA</v>
      </c>
      <c r="I258" s="32">
        <v>21586</v>
      </c>
      <c r="J258" s="39" t="s">
        <v>42</v>
      </c>
    </row>
    <row r="259" spans="1:10" x14ac:dyDescent="0.25">
      <c r="A259" s="32">
        <v>21401</v>
      </c>
      <c r="B259" s="33">
        <v>76</v>
      </c>
      <c r="C259" s="33">
        <v>10.98</v>
      </c>
      <c r="D259" s="33">
        <v>3</v>
      </c>
      <c r="E259" s="33">
        <v>0</v>
      </c>
      <c r="F259" s="37">
        <f>DetailTicketJuilletAout2021[[#This Row],[Qte]]*(DetailTicketJuilletAout2021[[#This Row],[PrixUnit]]*(1-DetailTicketJuilletAout2021[[#This Row],[Remise%]]))</f>
        <v>32.94</v>
      </c>
      <c r="G259" t="str">
        <f t="shared" ref="G259:G322" si="4">VLOOKUP(A259,$I$2:$J$1577,2,FALSE)</f>
        <v>CHGRA</v>
      </c>
      <c r="I259" s="32">
        <v>21587</v>
      </c>
      <c r="J259" s="39" t="s">
        <v>72</v>
      </c>
    </row>
    <row r="260" spans="1:10" x14ac:dyDescent="0.25">
      <c r="A260" s="32">
        <v>21402</v>
      </c>
      <c r="B260" s="33">
        <v>71</v>
      </c>
      <c r="C260" s="33">
        <v>13.11</v>
      </c>
      <c r="D260" s="33">
        <v>3</v>
      </c>
      <c r="E260" s="33">
        <v>0</v>
      </c>
      <c r="F260" s="37">
        <f>DetailTicketJuilletAout2021[[#This Row],[Qte]]*(DetailTicketJuilletAout2021[[#This Row],[PrixUnit]]*(1-DetailTicketJuilletAout2021[[#This Row],[Remise%]]))</f>
        <v>39.33</v>
      </c>
      <c r="G260" t="str">
        <f t="shared" si="4"/>
        <v>CLJAN</v>
      </c>
      <c r="I260" s="32">
        <v>21588</v>
      </c>
      <c r="J260" s="39" t="s">
        <v>67</v>
      </c>
    </row>
    <row r="261" spans="1:10" x14ac:dyDescent="0.25">
      <c r="A261" s="32">
        <v>21403</v>
      </c>
      <c r="B261" s="33">
        <v>35</v>
      </c>
      <c r="C261" s="33">
        <v>10.98</v>
      </c>
      <c r="D261" s="33">
        <v>4</v>
      </c>
      <c r="E261" s="33">
        <v>0</v>
      </c>
      <c r="F261" s="37">
        <f>DetailTicketJuilletAout2021[[#This Row],[Qte]]*(DetailTicketJuilletAout2021[[#This Row],[PrixUnit]]*(1-DetailTicketJuilletAout2021[[#This Row],[Remise%]]))</f>
        <v>43.92</v>
      </c>
      <c r="G261" t="str">
        <f t="shared" si="4"/>
        <v>GAANT</v>
      </c>
      <c r="I261" s="32">
        <v>21589</v>
      </c>
      <c r="J261" s="39" t="s">
        <v>82</v>
      </c>
    </row>
    <row r="262" spans="1:10" x14ac:dyDescent="0.25">
      <c r="A262" s="32">
        <v>21404</v>
      </c>
      <c r="B262" s="33">
        <v>52</v>
      </c>
      <c r="C262" s="33">
        <v>4.2699999999999996</v>
      </c>
      <c r="D262" s="33">
        <v>3</v>
      </c>
      <c r="E262" s="33">
        <v>0</v>
      </c>
      <c r="F262" s="37">
        <f>DetailTicketJuilletAout2021[[#This Row],[Qte]]*(DetailTicketJuilletAout2021[[#This Row],[PrixUnit]]*(1-DetailTicketJuilletAout2021[[#This Row],[Remise%]]))</f>
        <v>12.809999999999999</v>
      </c>
      <c r="G262" t="str">
        <f t="shared" si="4"/>
        <v>SORET</v>
      </c>
      <c r="I262" s="32">
        <v>21590</v>
      </c>
      <c r="J262" s="39" t="s">
        <v>34</v>
      </c>
    </row>
    <row r="263" spans="1:10" x14ac:dyDescent="0.25">
      <c r="A263" s="32">
        <v>21405</v>
      </c>
      <c r="B263" s="33">
        <v>15</v>
      </c>
      <c r="C263" s="33">
        <v>9.4499999999999993</v>
      </c>
      <c r="D263" s="33">
        <v>4</v>
      </c>
      <c r="E263" s="33">
        <v>0</v>
      </c>
      <c r="F263" s="37">
        <f>DetailTicketJuilletAout2021[[#This Row],[Qte]]*(DetailTicketJuilletAout2021[[#This Row],[PrixUnit]]*(1-DetailTicketJuilletAout2021[[#This Row],[Remise%]]))</f>
        <v>37.799999999999997</v>
      </c>
      <c r="G263" t="str">
        <f t="shared" si="4"/>
        <v>CHBES</v>
      </c>
      <c r="I263" s="32">
        <v>21591</v>
      </c>
      <c r="J263" s="39" t="s">
        <v>99</v>
      </c>
    </row>
    <row r="264" spans="1:10" x14ac:dyDescent="0.25">
      <c r="A264" s="32">
        <v>21405</v>
      </c>
      <c r="B264" s="33">
        <v>25</v>
      </c>
      <c r="C264" s="33">
        <v>8.5399999999999991</v>
      </c>
      <c r="D264" s="33">
        <v>4</v>
      </c>
      <c r="E264" s="33">
        <v>0</v>
      </c>
      <c r="F264" s="37">
        <f>DetailTicketJuilletAout2021[[#This Row],[Qte]]*(DetailTicketJuilletAout2021[[#This Row],[PrixUnit]]*(1-DetailTicketJuilletAout2021[[#This Row],[Remise%]]))</f>
        <v>34.159999999999997</v>
      </c>
      <c r="G264" t="str">
        <f t="shared" si="4"/>
        <v>CHBES</v>
      </c>
      <c r="I264" s="32">
        <v>21592</v>
      </c>
      <c r="J264" s="39" t="s">
        <v>68</v>
      </c>
    </row>
    <row r="265" spans="1:10" x14ac:dyDescent="0.25">
      <c r="A265" s="32">
        <v>21405</v>
      </c>
      <c r="B265" s="33">
        <v>39</v>
      </c>
      <c r="C265" s="33">
        <v>10.98</v>
      </c>
      <c r="D265" s="33">
        <v>4</v>
      </c>
      <c r="E265" s="33">
        <v>0</v>
      </c>
      <c r="F265" s="37">
        <f>DetailTicketJuilletAout2021[[#This Row],[Qte]]*(DetailTicketJuilletAout2021[[#This Row],[PrixUnit]]*(1-DetailTicketJuilletAout2021[[#This Row],[Remise%]]))</f>
        <v>43.92</v>
      </c>
      <c r="G265" t="str">
        <f t="shared" si="4"/>
        <v>CHBES</v>
      </c>
      <c r="I265" s="32">
        <v>21593</v>
      </c>
      <c r="J265" s="39" t="s">
        <v>71</v>
      </c>
    </row>
    <row r="266" spans="1:10" x14ac:dyDescent="0.25">
      <c r="A266" s="32">
        <v>21406</v>
      </c>
      <c r="B266" s="33">
        <v>16</v>
      </c>
      <c r="C266" s="33">
        <v>10.67</v>
      </c>
      <c r="D266" s="33">
        <v>3</v>
      </c>
      <c r="E266" s="33">
        <v>0.15</v>
      </c>
      <c r="F266" s="37">
        <f>DetailTicketJuilletAout2021[[#This Row],[Qte]]*(DetailTicketJuilletAout2021[[#This Row],[PrixUnit]]*(1-DetailTicketJuilletAout2021[[#This Row],[Remise%]]))</f>
        <v>27.208500000000001</v>
      </c>
      <c r="G266" t="str">
        <f t="shared" si="4"/>
        <v>MOELK</v>
      </c>
      <c r="I266" s="32">
        <v>21594</v>
      </c>
      <c r="J266" s="39" t="s">
        <v>75</v>
      </c>
    </row>
    <row r="267" spans="1:10" x14ac:dyDescent="0.25">
      <c r="A267" s="32">
        <v>21406</v>
      </c>
      <c r="B267" s="33">
        <v>35</v>
      </c>
      <c r="C267" s="33">
        <v>10.98</v>
      </c>
      <c r="D267" s="33">
        <v>4</v>
      </c>
      <c r="E267" s="33">
        <v>0.15</v>
      </c>
      <c r="F267" s="37">
        <f>DetailTicketJuilletAout2021[[#This Row],[Qte]]*(DetailTicketJuilletAout2021[[#This Row],[PrixUnit]]*(1-DetailTicketJuilletAout2021[[#This Row],[Remise%]]))</f>
        <v>37.332000000000001</v>
      </c>
      <c r="G267" t="str">
        <f t="shared" si="4"/>
        <v>MOELK</v>
      </c>
      <c r="I267" s="32">
        <v>21595</v>
      </c>
      <c r="J267" s="39" t="s">
        <v>58</v>
      </c>
    </row>
    <row r="268" spans="1:10" x14ac:dyDescent="0.25">
      <c r="A268" s="32">
        <v>21406</v>
      </c>
      <c r="B268" s="33">
        <v>46</v>
      </c>
      <c r="C268" s="33">
        <v>7.32</v>
      </c>
      <c r="D268" s="33">
        <v>3</v>
      </c>
      <c r="E268" s="33">
        <v>0</v>
      </c>
      <c r="F268" s="37">
        <f>DetailTicketJuilletAout2021[[#This Row],[Qte]]*(DetailTicketJuilletAout2021[[#This Row],[PrixUnit]]*(1-DetailTicketJuilletAout2021[[#This Row],[Remise%]]))</f>
        <v>21.96</v>
      </c>
      <c r="G268" t="str">
        <f t="shared" si="4"/>
        <v>MOELK</v>
      </c>
      <c r="I268" s="32">
        <v>21596</v>
      </c>
      <c r="J268" s="39" t="s">
        <v>32</v>
      </c>
    </row>
    <row r="269" spans="1:10" x14ac:dyDescent="0.25">
      <c r="A269" s="32">
        <v>21406</v>
      </c>
      <c r="B269" s="33">
        <v>59</v>
      </c>
      <c r="C269" s="33">
        <v>33.54</v>
      </c>
      <c r="D269" s="33">
        <v>3</v>
      </c>
      <c r="E269" s="33">
        <v>0.15</v>
      </c>
      <c r="F269" s="37">
        <f>DetailTicketJuilletAout2021[[#This Row],[Qte]]*(DetailTicketJuilletAout2021[[#This Row],[PrixUnit]]*(1-DetailTicketJuilletAout2021[[#This Row],[Remise%]]))</f>
        <v>85.526999999999987</v>
      </c>
      <c r="G269" t="str">
        <f t="shared" si="4"/>
        <v>MOELK</v>
      </c>
      <c r="I269" s="32">
        <v>21597</v>
      </c>
      <c r="J269" s="39" t="s">
        <v>44</v>
      </c>
    </row>
    <row r="270" spans="1:10" x14ac:dyDescent="0.25">
      <c r="A270" s="32">
        <v>21406</v>
      </c>
      <c r="B270" s="33">
        <v>63</v>
      </c>
      <c r="C270" s="33">
        <v>26.83</v>
      </c>
      <c r="D270" s="33">
        <v>4</v>
      </c>
      <c r="E270" s="33">
        <v>0.15</v>
      </c>
      <c r="F270" s="37">
        <f>DetailTicketJuilletAout2021[[#This Row],[Qte]]*(DetailTicketJuilletAout2021[[#This Row],[PrixUnit]]*(1-DetailTicketJuilletAout2021[[#This Row],[Remise%]]))</f>
        <v>91.221999999999994</v>
      </c>
      <c r="G270" t="str">
        <f t="shared" si="4"/>
        <v>MOELK</v>
      </c>
      <c r="I270" s="32">
        <v>21598</v>
      </c>
      <c r="J270" s="39" t="s">
        <v>57</v>
      </c>
    </row>
    <row r="271" spans="1:10" x14ac:dyDescent="0.25">
      <c r="A271" s="32">
        <v>21407</v>
      </c>
      <c r="B271" s="33">
        <v>6</v>
      </c>
      <c r="C271" s="33">
        <v>15.24</v>
      </c>
      <c r="D271" s="33">
        <v>4</v>
      </c>
      <c r="E271" s="33">
        <v>0</v>
      </c>
      <c r="F271" s="37">
        <f>DetailTicketJuilletAout2021[[#This Row],[Qte]]*(DetailTicketJuilletAout2021[[#This Row],[PrixUnit]]*(1-DetailTicketJuilletAout2021[[#This Row],[Remise%]]))</f>
        <v>60.96</v>
      </c>
      <c r="G271" t="str">
        <f t="shared" si="4"/>
        <v>CHBES</v>
      </c>
      <c r="I271" s="32">
        <v>21599</v>
      </c>
      <c r="J271" s="39" t="s">
        <v>100</v>
      </c>
    </row>
    <row r="272" spans="1:10" x14ac:dyDescent="0.25">
      <c r="A272" s="32">
        <v>21407</v>
      </c>
      <c r="B272" s="33">
        <v>13</v>
      </c>
      <c r="C272" s="33">
        <v>3.66</v>
      </c>
      <c r="D272" s="33">
        <v>4</v>
      </c>
      <c r="E272" s="33">
        <v>0</v>
      </c>
      <c r="F272" s="37">
        <f>DetailTicketJuilletAout2021[[#This Row],[Qte]]*(DetailTicketJuilletAout2021[[#This Row],[PrixUnit]]*(1-DetailTicketJuilletAout2021[[#This Row],[Remise%]]))</f>
        <v>14.64</v>
      </c>
      <c r="G272" t="str">
        <f t="shared" si="4"/>
        <v>CHBES</v>
      </c>
      <c r="I272" s="32">
        <v>21600</v>
      </c>
      <c r="J272" s="39" t="s">
        <v>46</v>
      </c>
    </row>
    <row r="273" spans="1:10" x14ac:dyDescent="0.25">
      <c r="A273" s="32">
        <v>21407</v>
      </c>
      <c r="B273" s="33">
        <v>14</v>
      </c>
      <c r="C273" s="33">
        <v>14.18</v>
      </c>
      <c r="D273" s="33">
        <v>4</v>
      </c>
      <c r="E273" s="33">
        <v>0</v>
      </c>
      <c r="F273" s="37">
        <f>DetailTicketJuilletAout2021[[#This Row],[Qte]]*(DetailTicketJuilletAout2021[[#This Row],[PrixUnit]]*(1-DetailTicketJuilletAout2021[[#This Row],[Remise%]]))</f>
        <v>56.72</v>
      </c>
      <c r="G273" t="str">
        <f t="shared" si="4"/>
        <v>CHBES</v>
      </c>
      <c r="I273" s="32">
        <v>21601</v>
      </c>
      <c r="J273" s="39" t="s">
        <v>28</v>
      </c>
    </row>
    <row r="274" spans="1:10" x14ac:dyDescent="0.25">
      <c r="A274" s="32">
        <v>21407</v>
      </c>
      <c r="B274" s="33">
        <v>31</v>
      </c>
      <c r="C274" s="33">
        <v>7.62</v>
      </c>
      <c r="D274" s="33">
        <v>4</v>
      </c>
      <c r="E274" s="33">
        <v>0</v>
      </c>
      <c r="F274" s="37">
        <f>DetailTicketJuilletAout2021[[#This Row],[Qte]]*(DetailTicketJuilletAout2021[[#This Row],[PrixUnit]]*(1-DetailTicketJuilletAout2021[[#This Row],[Remise%]]))</f>
        <v>30.48</v>
      </c>
      <c r="G274" t="str">
        <f t="shared" si="4"/>
        <v>CHBES</v>
      </c>
      <c r="I274" s="32">
        <v>21602</v>
      </c>
      <c r="J274" s="39" t="s">
        <v>88</v>
      </c>
    </row>
    <row r="275" spans="1:10" x14ac:dyDescent="0.25">
      <c r="A275" s="32">
        <v>21407</v>
      </c>
      <c r="B275" s="33">
        <v>72</v>
      </c>
      <c r="C275" s="33">
        <v>21.19</v>
      </c>
      <c r="D275" s="33">
        <v>3</v>
      </c>
      <c r="E275" s="33">
        <v>0</v>
      </c>
      <c r="F275" s="37">
        <f>DetailTicketJuilletAout2021[[#This Row],[Qte]]*(DetailTicketJuilletAout2021[[#This Row],[PrixUnit]]*(1-DetailTicketJuilletAout2021[[#This Row],[Remise%]]))</f>
        <v>63.570000000000007</v>
      </c>
      <c r="G275" t="str">
        <f t="shared" si="4"/>
        <v>CHBES</v>
      </c>
      <c r="I275" s="32">
        <v>21603</v>
      </c>
      <c r="J275" s="39" t="s">
        <v>101</v>
      </c>
    </row>
    <row r="276" spans="1:10" x14ac:dyDescent="0.25">
      <c r="A276" s="32">
        <v>21408</v>
      </c>
      <c r="B276" s="33">
        <v>4</v>
      </c>
      <c r="C276" s="33">
        <v>13.42</v>
      </c>
      <c r="D276" s="33">
        <v>3</v>
      </c>
      <c r="E276" s="33">
        <v>0</v>
      </c>
      <c r="F276" s="37">
        <f>DetailTicketJuilletAout2021[[#This Row],[Qte]]*(DetailTicketJuilletAout2021[[#This Row],[PrixUnit]]*(1-DetailTicketJuilletAout2021[[#This Row],[Remise%]]))</f>
        <v>40.26</v>
      </c>
      <c r="G276" t="str">
        <f t="shared" si="4"/>
        <v>JALES</v>
      </c>
      <c r="I276" s="32">
        <v>21604</v>
      </c>
      <c r="J276" s="39" t="s">
        <v>49</v>
      </c>
    </row>
    <row r="277" spans="1:10" x14ac:dyDescent="0.25">
      <c r="A277" s="32">
        <v>21408</v>
      </c>
      <c r="B277" s="33">
        <v>57</v>
      </c>
      <c r="C277" s="33">
        <v>11.89</v>
      </c>
      <c r="D277" s="33">
        <v>4</v>
      </c>
      <c r="E277" s="33">
        <v>0</v>
      </c>
      <c r="F277" s="37">
        <f>DetailTicketJuilletAout2021[[#This Row],[Qte]]*(DetailTicketJuilletAout2021[[#This Row],[PrixUnit]]*(1-DetailTicketJuilletAout2021[[#This Row],[Remise%]]))</f>
        <v>47.56</v>
      </c>
      <c r="G277" t="str">
        <f t="shared" si="4"/>
        <v>JALES</v>
      </c>
      <c r="I277" s="32">
        <v>21605</v>
      </c>
      <c r="J277" s="39" t="s">
        <v>79</v>
      </c>
    </row>
    <row r="278" spans="1:10" x14ac:dyDescent="0.25">
      <c r="A278" s="32">
        <v>21408</v>
      </c>
      <c r="B278" s="33">
        <v>75</v>
      </c>
      <c r="C278" s="33">
        <v>4.7300000000000004</v>
      </c>
      <c r="D278" s="33">
        <v>4</v>
      </c>
      <c r="E278" s="33">
        <v>0</v>
      </c>
      <c r="F278" s="37">
        <f>DetailTicketJuilletAout2021[[#This Row],[Qte]]*(DetailTicketJuilletAout2021[[#This Row],[PrixUnit]]*(1-DetailTicketJuilletAout2021[[#This Row],[Remise%]]))</f>
        <v>18.920000000000002</v>
      </c>
      <c r="G278" t="str">
        <f t="shared" si="4"/>
        <v>JALES</v>
      </c>
      <c r="I278" s="32">
        <v>21606</v>
      </c>
      <c r="J278" s="39" t="s">
        <v>48</v>
      </c>
    </row>
    <row r="279" spans="1:10" x14ac:dyDescent="0.25">
      <c r="A279" s="32">
        <v>21409</v>
      </c>
      <c r="B279" s="33">
        <v>2</v>
      </c>
      <c r="C279" s="33">
        <v>11.59</v>
      </c>
      <c r="D279" s="33">
        <v>3</v>
      </c>
      <c r="E279" s="33">
        <v>0.2</v>
      </c>
      <c r="F279" s="37">
        <f>DetailTicketJuilletAout2021[[#This Row],[Qte]]*(DetailTicketJuilletAout2021[[#This Row],[PrixUnit]]*(1-DetailTicketJuilletAout2021[[#This Row],[Remise%]]))</f>
        <v>27.816000000000003</v>
      </c>
      <c r="G279" t="str">
        <f t="shared" si="4"/>
        <v>REDAN</v>
      </c>
      <c r="I279" s="32">
        <v>21607</v>
      </c>
      <c r="J279" s="39" t="s">
        <v>71</v>
      </c>
    </row>
    <row r="280" spans="1:10" x14ac:dyDescent="0.25">
      <c r="A280" s="32">
        <v>21409</v>
      </c>
      <c r="B280" s="33">
        <v>11</v>
      </c>
      <c r="C280" s="33">
        <v>12.81</v>
      </c>
      <c r="D280" s="33">
        <v>4</v>
      </c>
      <c r="E280" s="33">
        <v>0.2</v>
      </c>
      <c r="F280" s="37">
        <f>DetailTicketJuilletAout2021[[#This Row],[Qte]]*(DetailTicketJuilletAout2021[[#This Row],[PrixUnit]]*(1-DetailTicketJuilletAout2021[[#This Row],[Remise%]]))</f>
        <v>40.992000000000004</v>
      </c>
      <c r="G280" t="str">
        <f t="shared" si="4"/>
        <v>REDAN</v>
      </c>
      <c r="I280" s="32">
        <v>21608</v>
      </c>
      <c r="J280" s="39" t="s">
        <v>39</v>
      </c>
    </row>
    <row r="281" spans="1:10" x14ac:dyDescent="0.25">
      <c r="A281" s="32">
        <v>21409</v>
      </c>
      <c r="B281" s="33">
        <v>30</v>
      </c>
      <c r="C281" s="33">
        <v>15.85</v>
      </c>
      <c r="D281" s="33">
        <v>3</v>
      </c>
      <c r="E281" s="33">
        <v>0.2</v>
      </c>
      <c r="F281" s="37">
        <f>DetailTicketJuilletAout2021[[#This Row],[Qte]]*(DetailTicketJuilletAout2021[[#This Row],[PrixUnit]]*(1-DetailTicketJuilletAout2021[[#This Row],[Remise%]]))</f>
        <v>38.04</v>
      </c>
      <c r="G281" t="str">
        <f t="shared" si="4"/>
        <v>REDAN</v>
      </c>
      <c r="I281" s="32">
        <v>21609</v>
      </c>
      <c r="J281" s="39" t="s">
        <v>44</v>
      </c>
    </row>
    <row r="282" spans="1:10" x14ac:dyDescent="0.25">
      <c r="A282" s="32">
        <v>21409</v>
      </c>
      <c r="B282" s="33">
        <v>58</v>
      </c>
      <c r="C282" s="33">
        <v>8.08</v>
      </c>
      <c r="D282" s="33">
        <v>3</v>
      </c>
      <c r="E282" s="33">
        <v>0.2</v>
      </c>
      <c r="F282" s="37">
        <f>DetailTicketJuilletAout2021[[#This Row],[Qte]]*(DetailTicketJuilletAout2021[[#This Row],[PrixUnit]]*(1-DetailTicketJuilletAout2021[[#This Row],[Remise%]]))</f>
        <v>19.392000000000003</v>
      </c>
      <c r="G282" t="str">
        <f t="shared" si="4"/>
        <v>REDAN</v>
      </c>
      <c r="I282" s="32">
        <v>21610</v>
      </c>
      <c r="J282" s="39" t="s">
        <v>102</v>
      </c>
    </row>
    <row r="283" spans="1:10" x14ac:dyDescent="0.25">
      <c r="A283" s="32">
        <v>21410</v>
      </c>
      <c r="B283" s="33">
        <v>59</v>
      </c>
      <c r="C283" s="33">
        <v>33.54</v>
      </c>
      <c r="D283" s="33">
        <v>4</v>
      </c>
      <c r="E283" s="33">
        <v>0</v>
      </c>
      <c r="F283" s="37">
        <f>DetailTicketJuilletAout2021[[#This Row],[Qte]]*(DetailTicketJuilletAout2021[[#This Row],[PrixUnit]]*(1-DetailTicketJuilletAout2021[[#This Row],[Remise%]]))</f>
        <v>134.16</v>
      </c>
      <c r="G283" t="str">
        <f t="shared" si="4"/>
        <v>LOHUE</v>
      </c>
      <c r="I283" s="32">
        <v>21611</v>
      </c>
      <c r="J283" s="39" t="s">
        <v>103</v>
      </c>
    </row>
    <row r="284" spans="1:10" x14ac:dyDescent="0.25">
      <c r="A284" s="32">
        <v>21410</v>
      </c>
      <c r="B284" s="33">
        <v>65</v>
      </c>
      <c r="C284" s="33">
        <v>12.81</v>
      </c>
      <c r="D284" s="33">
        <v>3</v>
      </c>
      <c r="E284" s="33">
        <v>0</v>
      </c>
      <c r="F284" s="37">
        <f>DetailTicketJuilletAout2021[[#This Row],[Qte]]*(DetailTicketJuilletAout2021[[#This Row],[PrixUnit]]*(1-DetailTicketJuilletAout2021[[#This Row],[Remise%]]))</f>
        <v>38.43</v>
      </c>
      <c r="G284" t="str">
        <f t="shared" si="4"/>
        <v>LOHUE</v>
      </c>
      <c r="I284" s="32">
        <v>21612</v>
      </c>
      <c r="J284" s="39" t="s">
        <v>77</v>
      </c>
    </row>
    <row r="285" spans="1:10" x14ac:dyDescent="0.25">
      <c r="A285" s="32">
        <v>21410</v>
      </c>
      <c r="B285" s="33">
        <v>68</v>
      </c>
      <c r="C285" s="33">
        <v>7.62</v>
      </c>
      <c r="D285" s="33">
        <v>4</v>
      </c>
      <c r="E285" s="33">
        <v>0</v>
      </c>
      <c r="F285" s="37">
        <f>DetailTicketJuilletAout2021[[#This Row],[Qte]]*(DetailTicketJuilletAout2021[[#This Row],[PrixUnit]]*(1-DetailTicketJuilletAout2021[[#This Row],[Remise%]]))</f>
        <v>30.48</v>
      </c>
      <c r="G285" t="str">
        <f t="shared" si="4"/>
        <v>LOHUE</v>
      </c>
      <c r="I285" s="32">
        <v>21613</v>
      </c>
      <c r="J285" s="39" t="s">
        <v>92</v>
      </c>
    </row>
    <row r="286" spans="1:10" x14ac:dyDescent="0.25">
      <c r="A286" s="32">
        <v>21411</v>
      </c>
      <c r="B286" s="33">
        <v>19</v>
      </c>
      <c r="C286" s="33">
        <v>5.49</v>
      </c>
      <c r="D286" s="33">
        <v>4</v>
      </c>
      <c r="E286" s="33">
        <v>0.05</v>
      </c>
      <c r="F286" s="37">
        <f>DetailTicketJuilletAout2021[[#This Row],[Qte]]*(DetailTicketJuilletAout2021[[#This Row],[PrixUnit]]*(1-DetailTicketJuilletAout2021[[#This Row],[Remise%]]))</f>
        <v>20.861999999999998</v>
      </c>
      <c r="G286" t="str">
        <f t="shared" si="4"/>
        <v>PHFRO</v>
      </c>
      <c r="I286" s="32">
        <v>21614</v>
      </c>
      <c r="J286" s="39" t="s">
        <v>81</v>
      </c>
    </row>
    <row r="287" spans="1:10" x14ac:dyDescent="0.25">
      <c r="A287" s="32">
        <v>21411</v>
      </c>
      <c r="B287" s="33">
        <v>30</v>
      </c>
      <c r="C287" s="33">
        <v>15.85</v>
      </c>
      <c r="D287" s="33">
        <v>4</v>
      </c>
      <c r="E287" s="33">
        <v>0.05</v>
      </c>
      <c r="F287" s="37">
        <f>DetailTicketJuilletAout2021[[#This Row],[Qte]]*(DetailTicketJuilletAout2021[[#This Row],[PrixUnit]]*(1-DetailTicketJuilletAout2021[[#This Row],[Remise%]]))</f>
        <v>60.23</v>
      </c>
      <c r="G287" t="str">
        <f t="shared" si="4"/>
        <v>PHFRO</v>
      </c>
      <c r="I287" s="32">
        <v>21615</v>
      </c>
      <c r="J287" s="39" t="s">
        <v>37</v>
      </c>
    </row>
    <row r="288" spans="1:10" x14ac:dyDescent="0.25">
      <c r="A288" s="32">
        <v>21411</v>
      </c>
      <c r="B288" s="33">
        <v>38</v>
      </c>
      <c r="C288" s="33">
        <v>160.68</v>
      </c>
      <c r="D288" s="33">
        <v>3</v>
      </c>
      <c r="E288" s="33">
        <v>0.05</v>
      </c>
      <c r="F288" s="37">
        <f>DetailTicketJuilletAout2021[[#This Row],[Qte]]*(DetailTicketJuilletAout2021[[#This Row],[PrixUnit]]*(1-DetailTicketJuilletAout2021[[#This Row],[Remise%]]))</f>
        <v>457.93799999999999</v>
      </c>
      <c r="G288" t="str">
        <f t="shared" si="4"/>
        <v>PHFRO</v>
      </c>
      <c r="I288" s="32">
        <v>21616</v>
      </c>
      <c r="J288" s="39" t="s">
        <v>49</v>
      </c>
    </row>
    <row r="289" spans="1:10" x14ac:dyDescent="0.25">
      <c r="A289" s="32">
        <v>21411</v>
      </c>
      <c r="B289" s="33">
        <v>56</v>
      </c>
      <c r="C289" s="33">
        <v>23.17</v>
      </c>
      <c r="D289" s="33">
        <v>4</v>
      </c>
      <c r="E289" s="33">
        <v>0.05</v>
      </c>
      <c r="F289" s="37">
        <f>DetailTicketJuilletAout2021[[#This Row],[Qte]]*(DetailTicketJuilletAout2021[[#This Row],[PrixUnit]]*(1-DetailTicketJuilletAout2021[[#This Row],[Remise%]]))</f>
        <v>88.046000000000006</v>
      </c>
      <c r="G289" t="str">
        <f t="shared" si="4"/>
        <v>PHFRO</v>
      </c>
      <c r="I289" s="32">
        <v>21617</v>
      </c>
      <c r="J289" s="39" t="s">
        <v>82</v>
      </c>
    </row>
    <row r="290" spans="1:10" x14ac:dyDescent="0.25">
      <c r="A290" s="32">
        <v>21412</v>
      </c>
      <c r="B290" s="33">
        <v>26</v>
      </c>
      <c r="C290" s="33">
        <v>18.899999999999999</v>
      </c>
      <c r="D290" s="33">
        <v>4</v>
      </c>
      <c r="E290" s="33">
        <v>0.15</v>
      </c>
      <c r="F290" s="37">
        <f>DetailTicketJuilletAout2021[[#This Row],[Qte]]*(DetailTicketJuilletAout2021[[#This Row],[PrixUnit]]*(1-DetailTicketJuilletAout2021[[#This Row],[Remise%]]))</f>
        <v>64.259999999999991</v>
      </c>
      <c r="G290" t="str">
        <f t="shared" si="4"/>
        <v>JEMAN</v>
      </c>
      <c r="I290" s="32">
        <v>21618</v>
      </c>
      <c r="J290" s="39" t="s">
        <v>49</v>
      </c>
    </row>
    <row r="291" spans="1:10" x14ac:dyDescent="0.25">
      <c r="A291" s="32">
        <v>21412</v>
      </c>
      <c r="B291" s="33">
        <v>72</v>
      </c>
      <c r="C291" s="33">
        <v>21.19</v>
      </c>
      <c r="D291" s="33">
        <v>3</v>
      </c>
      <c r="E291" s="33">
        <v>0.15</v>
      </c>
      <c r="F291" s="37">
        <f>DetailTicketJuilletAout2021[[#This Row],[Qte]]*(DetailTicketJuilletAout2021[[#This Row],[PrixUnit]]*(1-DetailTicketJuilletAout2021[[#This Row],[Remise%]]))</f>
        <v>54.034500000000008</v>
      </c>
      <c r="G291" t="str">
        <f t="shared" si="4"/>
        <v>JEMAN</v>
      </c>
      <c r="I291" s="32">
        <v>21619</v>
      </c>
      <c r="J291" s="39" t="s">
        <v>29</v>
      </c>
    </row>
    <row r="292" spans="1:10" x14ac:dyDescent="0.25">
      <c r="A292" s="32">
        <v>21413</v>
      </c>
      <c r="B292" s="33">
        <v>54</v>
      </c>
      <c r="C292" s="33">
        <v>4.57</v>
      </c>
      <c r="D292" s="33">
        <v>4</v>
      </c>
      <c r="E292" s="33">
        <v>0</v>
      </c>
      <c r="F292" s="37">
        <f>DetailTicketJuilletAout2021[[#This Row],[Qte]]*(DetailTicketJuilletAout2021[[#This Row],[PrixUnit]]*(1-DetailTicketJuilletAout2021[[#This Row],[Remise%]]))</f>
        <v>18.28</v>
      </c>
      <c r="G292" t="str">
        <f t="shared" si="4"/>
        <v>FAMAR</v>
      </c>
      <c r="I292" s="32">
        <v>21620</v>
      </c>
      <c r="J292" s="39" t="s">
        <v>54</v>
      </c>
    </row>
    <row r="293" spans="1:10" x14ac:dyDescent="0.25">
      <c r="A293" s="32">
        <v>21414</v>
      </c>
      <c r="B293" s="33">
        <v>18</v>
      </c>
      <c r="C293" s="33">
        <v>38.11</v>
      </c>
      <c r="D293" s="33">
        <v>3</v>
      </c>
      <c r="E293" s="33">
        <v>0.2</v>
      </c>
      <c r="F293" s="37">
        <f>DetailTicketJuilletAout2021[[#This Row],[Qte]]*(DetailTicketJuilletAout2021[[#This Row],[PrixUnit]]*(1-DetailTicketJuilletAout2021[[#This Row],[Remise%]]))</f>
        <v>91.463999999999999</v>
      </c>
      <c r="G293" t="str">
        <f t="shared" si="4"/>
        <v>JÉBAZ</v>
      </c>
      <c r="I293" s="32">
        <v>21621</v>
      </c>
      <c r="J293" s="39" t="s">
        <v>54</v>
      </c>
    </row>
    <row r="294" spans="1:10" x14ac:dyDescent="0.25">
      <c r="A294" s="32">
        <v>21414</v>
      </c>
      <c r="B294" s="33">
        <v>42</v>
      </c>
      <c r="C294" s="33">
        <v>8.5399999999999991</v>
      </c>
      <c r="D294" s="33">
        <v>4</v>
      </c>
      <c r="E294" s="33">
        <v>0.2</v>
      </c>
      <c r="F294" s="37">
        <f>DetailTicketJuilletAout2021[[#This Row],[Qte]]*(DetailTicketJuilletAout2021[[#This Row],[PrixUnit]]*(1-DetailTicketJuilletAout2021[[#This Row],[Remise%]]))</f>
        <v>27.327999999999999</v>
      </c>
      <c r="G294" t="str">
        <f t="shared" si="4"/>
        <v>JÉBAZ</v>
      </c>
      <c r="I294" s="32">
        <v>21622</v>
      </c>
      <c r="J294" s="39" t="s">
        <v>44</v>
      </c>
    </row>
    <row r="295" spans="1:10" x14ac:dyDescent="0.25">
      <c r="A295" s="32">
        <v>21414</v>
      </c>
      <c r="B295" s="33">
        <v>47</v>
      </c>
      <c r="C295" s="33">
        <v>5.79</v>
      </c>
      <c r="D295" s="33">
        <v>4</v>
      </c>
      <c r="E295" s="33">
        <v>0.2</v>
      </c>
      <c r="F295" s="37">
        <f>DetailTicketJuilletAout2021[[#This Row],[Qte]]*(DetailTicketJuilletAout2021[[#This Row],[PrixUnit]]*(1-DetailTicketJuilletAout2021[[#This Row],[Remise%]]))</f>
        <v>18.528000000000002</v>
      </c>
      <c r="G295" t="str">
        <f t="shared" si="4"/>
        <v>JÉBAZ</v>
      </c>
      <c r="I295" s="32">
        <v>21623</v>
      </c>
      <c r="J295" s="39" t="s">
        <v>25</v>
      </c>
    </row>
    <row r="296" spans="1:10" x14ac:dyDescent="0.25">
      <c r="A296" s="32">
        <v>21415</v>
      </c>
      <c r="B296" s="33">
        <v>14</v>
      </c>
      <c r="C296" s="33">
        <v>14.18</v>
      </c>
      <c r="D296" s="33">
        <v>4</v>
      </c>
      <c r="E296" s="33">
        <v>0</v>
      </c>
      <c r="F296" s="37">
        <f>DetailTicketJuilletAout2021[[#This Row],[Qte]]*(DetailTicketJuilletAout2021[[#This Row],[PrixUnit]]*(1-DetailTicketJuilletAout2021[[#This Row],[Remise%]]))</f>
        <v>56.72</v>
      </c>
      <c r="G296" t="str">
        <f t="shared" si="4"/>
        <v>CLJAN</v>
      </c>
      <c r="I296" s="32">
        <v>21624</v>
      </c>
      <c r="J296" s="39" t="s">
        <v>67</v>
      </c>
    </row>
    <row r="297" spans="1:10" x14ac:dyDescent="0.25">
      <c r="A297" s="32">
        <v>21415</v>
      </c>
      <c r="B297" s="33">
        <v>21</v>
      </c>
      <c r="C297" s="33">
        <v>6.1</v>
      </c>
      <c r="D297" s="33">
        <v>4</v>
      </c>
      <c r="E297" s="33">
        <v>0.1</v>
      </c>
      <c r="F297" s="37">
        <f>DetailTicketJuilletAout2021[[#This Row],[Qte]]*(DetailTicketJuilletAout2021[[#This Row],[PrixUnit]]*(1-DetailTicketJuilletAout2021[[#This Row],[Remise%]]))</f>
        <v>21.96</v>
      </c>
      <c r="G297" t="str">
        <f t="shared" si="4"/>
        <v>CLJAN</v>
      </c>
      <c r="I297" s="32">
        <v>21625</v>
      </c>
      <c r="J297" s="39" t="s">
        <v>51</v>
      </c>
    </row>
    <row r="298" spans="1:10" x14ac:dyDescent="0.25">
      <c r="A298" s="32">
        <v>21415</v>
      </c>
      <c r="B298" s="33">
        <v>71</v>
      </c>
      <c r="C298" s="33">
        <v>13.11</v>
      </c>
      <c r="D298" s="33">
        <v>3</v>
      </c>
      <c r="E298" s="33">
        <v>0.1</v>
      </c>
      <c r="F298" s="37">
        <f>DetailTicketJuilletAout2021[[#This Row],[Qte]]*(DetailTicketJuilletAout2021[[#This Row],[PrixUnit]]*(1-DetailTicketJuilletAout2021[[#This Row],[Remise%]]))</f>
        <v>35.396999999999998</v>
      </c>
      <c r="G298" t="str">
        <f t="shared" si="4"/>
        <v>CLJAN</v>
      </c>
      <c r="I298" s="32">
        <v>21626</v>
      </c>
      <c r="J298" s="39" t="s">
        <v>61</v>
      </c>
    </row>
    <row r="299" spans="1:10" x14ac:dyDescent="0.25">
      <c r="A299" s="32">
        <v>21416</v>
      </c>
      <c r="B299" s="33">
        <v>52</v>
      </c>
      <c r="C299" s="33">
        <v>4.2699999999999996</v>
      </c>
      <c r="D299" s="33">
        <v>4</v>
      </c>
      <c r="E299" s="33">
        <v>0</v>
      </c>
      <c r="F299" s="37">
        <f>DetailTicketJuilletAout2021[[#This Row],[Qte]]*(DetailTicketJuilletAout2021[[#This Row],[PrixUnit]]*(1-DetailTicketJuilletAout2021[[#This Row],[Remise%]]))</f>
        <v>17.079999999999998</v>
      </c>
      <c r="G299" t="str">
        <f t="shared" si="4"/>
        <v>JAHEN</v>
      </c>
      <c r="I299" s="32">
        <v>21627</v>
      </c>
      <c r="J299" s="39" t="s">
        <v>97</v>
      </c>
    </row>
    <row r="300" spans="1:10" x14ac:dyDescent="0.25">
      <c r="A300" s="32">
        <v>21416</v>
      </c>
      <c r="B300" s="33">
        <v>68</v>
      </c>
      <c r="C300" s="33">
        <v>7.62</v>
      </c>
      <c r="D300" s="33">
        <v>4</v>
      </c>
      <c r="E300" s="33">
        <v>0</v>
      </c>
      <c r="F300" s="37">
        <f>DetailTicketJuilletAout2021[[#This Row],[Qte]]*(DetailTicketJuilletAout2021[[#This Row],[PrixUnit]]*(1-DetailTicketJuilletAout2021[[#This Row],[Remise%]]))</f>
        <v>30.48</v>
      </c>
      <c r="G300" t="str">
        <f t="shared" si="4"/>
        <v>JAHEN</v>
      </c>
      <c r="I300" s="32">
        <v>21628</v>
      </c>
      <c r="J300" s="39" t="s">
        <v>26</v>
      </c>
    </row>
    <row r="301" spans="1:10" x14ac:dyDescent="0.25">
      <c r="A301" s="32">
        <v>21417</v>
      </c>
      <c r="B301" s="33">
        <v>2</v>
      </c>
      <c r="C301" s="33">
        <v>11.59</v>
      </c>
      <c r="D301" s="33">
        <v>4</v>
      </c>
      <c r="E301" s="33">
        <v>0.2</v>
      </c>
      <c r="F301" s="37">
        <f>DetailTicketJuilletAout2021[[#This Row],[Qte]]*(DetailTicketJuilletAout2021[[#This Row],[PrixUnit]]*(1-DetailTicketJuilletAout2021[[#This Row],[Remise%]]))</f>
        <v>37.088000000000001</v>
      </c>
      <c r="G301" t="str">
        <f t="shared" si="4"/>
        <v>ERSWE</v>
      </c>
      <c r="I301" s="32">
        <v>21629</v>
      </c>
      <c r="J301" s="39" t="s">
        <v>79</v>
      </c>
    </row>
    <row r="302" spans="1:10" x14ac:dyDescent="0.25">
      <c r="A302" s="32">
        <v>21417</v>
      </c>
      <c r="B302" s="33">
        <v>31</v>
      </c>
      <c r="C302" s="33">
        <v>7.62</v>
      </c>
      <c r="D302" s="33">
        <v>3</v>
      </c>
      <c r="E302" s="33">
        <v>0.2</v>
      </c>
      <c r="F302" s="37">
        <f>DetailTicketJuilletAout2021[[#This Row],[Qte]]*(DetailTicketJuilletAout2021[[#This Row],[PrixUnit]]*(1-DetailTicketJuilletAout2021[[#This Row],[Remise%]]))</f>
        <v>18.288</v>
      </c>
      <c r="G302" t="str">
        <f t="shared" si="4"/>
        <v>ERSWE</v>
      </c>
      <c r="I302" s="32">
        <v>21630</v>
      </c>
      <c r="J302" s="39" t="s">
        <v>24</v>
      </c>
    </row>
    <row r="303" spans="1:10" x14ac:dyDescent="0.25">
      <c r="A303" s="32">
        <v>21417</v>
      </c>
      <c r="B303" s="33">
        <v>32</v>
      </c>
      <c r="C303" s="33">
        <v>19.510000000000002</v>
      </c>
      <c r="D303" s="33">
        <v>4</v>
      </c>
      <c r="E303" s="33">
        <v>0.2</v>
      </c>
      <c r="F303" s="37">
        <f>DetailTicketJuilletAout2021[[#This Row],[Qte]]*(DetailTicketJuilletAout2021[[#This Row],[PrixUnit]]*(1-DetailTicketJuilletAout2021[[#This Row],[Remise%]]))</f>
        <v>62.432000000000009</v>
      </c>
      <c r="G303" t="str">
        <f t="shared" si="4"/>
        <v>ERSWE</v>
      </c>
      <c r="I303" s="32">
        <v>21631</v>
      </c>
      <c r="J303" s="39" t="s">
        <v>44</v>
      </c>
    </row>
    <row r="304" spans="1:10" x14ac:dyDescent="0.25">
      <c r="A304" s="32">
        <v>21417</v>
      </c>
      <c r="B304" s="33">
        <v>51</v>
      </c>
      <c r="C304" s="33">
        <v>32.32</v>
      </c>
      <c r="D304" s="33">
        <v>3</v>
      </c>
      <c r="E304" s="33">
        <v>0.2</v>
      </c>
      <c r="F304" s="37">
        <f>DetailTicketJuilletAout2021[[#This Row],[Qte]]*(DetailTicketJuilletAout2021[[#This Row],[PrixUnit]]*(1-DetailTicketJuilletAout2021[[#This Row],[Remise%]]))</f>
        <v>77.568000000000012</v>
      </c>
      <c r="G304" t="str">
        <f t="shared" si="4"/>
        <v>ERSWE</v>
      </c>
      <c r="I304" s="32">
        <v>21632</v>
      </c>
      <c r="J304" s="39" t="s">
        <v>59</v>
      </c>
    </row>
    <row r="305" spans="1:10" x14ac:dyDescent="0.25">
      <c r="A305" s="32">
        <v>21418</v>
      </c>
      <c r="B305" s="33">
        <v>4</v>
      </c>
      <c r="C305" s="33">
        <v>13.42</v>
      </c>
      <c r="D305" s="33">
        <v>4</v>
      </c>
      <c r="E305" s="33">
        <v>0.1</v>
      </c>
      <c r="F305" s="37">
        <f>DetailTicketJuilletAout2021[[#This Row],[Qte]]*(DetailTicketJuilletAout2021[[#This Row],[PrixUnit]]*(1-DetailTicketJuilletAout2021[[#This Row],[Remise%]]))</f>
        <v>48.311999999999998</v>
      </c>
      <c r="G305" t="str">
        <f t="shared" si="4"/>
        <v>VIVAN</v>
      </c>
      <c r="I305" s="32">
        <v>21633</v>
      </c>
      <c r="J305" s="39" t="s">
        <v>70</v>
      </c>
    </row>
    <row r="306" spans="1:10" x14ac:dyDescent="0.25">
      <c r="A306" s="32">
        <v>21419</v>
      </c>
      <c r="B306" s="33">
        <v>23</v>
      </c>
      <c r="C306" s="33">
        <v>5.49</v>
      </c>
      <c r="D306" s="33">
        <v>3</v>
      </c>
      <c r="E306" s="33">
        <v>0</v>
      </c>
      <c r="F306" s="37">
        <f>DetailTicketJuilletAout2021[[#This Row],[Qte]]*(DetailTicketJuilletAout2021[[#This Row],[PrixUnit]]*(1-DetailTicketJuilletAout2021[[#This Row],[Remise%]]))</f>
        <v>16.47</v>
      </c>
      <c r="G306" t="str">
        <f t="shared" si="4"/>
        <v>ERDEB</v>
      </c>
      <c r="I306" s="32">
        <v>21634</v>
      </c>
      <c r="J306" s="39" t="s">
        <v>31</v>
      </c>
    </row>
    <row r="307" spans="1:10" x14ac:dyDescent="0.25">
      <c r="A307" s="32">
        <v>21419</v>
      </c>
      <c r="B307" s="33">
        <v>26</v>
      </c>
      <c r="C307" s="33">
        <v>18.899999999999999</v>
      </c>
      <c r="D307" s="33">
        <v>3</v>
      </c>
      <c r="E307" s="33">
        <v>0</v>
      </c>
      <c r="F307" s="37">
        <f>DetailTicketJuilletAout2021[[#This Row],[Qte]]*(DetailTicketJuilletAout2021[[#This Row],[PrixUnit]]*(1-DetailTicketJuilletAout2021[[#This Row],[Remise%]]))</f>
        <v>56.699999999999996</v>
      </c>
      <c r="G307" t="str">
        <f t="shared" si="4"/>
        <v>ERDEB</v>
      </c>
      <c r="I307" s="32">
        <v>21635</v>
      </c>
      <c r="J307" s="39" t="s">
        <v>39</v>
      </c>
    </row>
    <row r="308" spans="1:10" x14ac:dyDescent="0.25">
      <c r="A308" s="32">
        <v>21419</v>
      </c>
      <c r="B308" s="33">
        <v>36</v>
      </c>
      <c r="C308" s="33">
        <v>11.59</v>
      </c>
      <c r="D308" s="33">
        <v>3</v>
      </c>
      <c r="E308" s="33">
        <v>0</v>
      </c>
      <c r="F308" s="37">
        <f>DetailTicketJuilletAout2021[[#This Row],[Qte]]*(DetailTicketJuilletAout2021[[#This Row],[PrixUnit]]*(1-DetailTicketJuilletAout2021[[#This Row],[Remise%]]))</f>
        <v>34.769999999999996</v>
      </c>
      <c r="G308" t="str">
        <f t="shared" si="4"/>
        <v>ERDEB</v>
      </c>
      <c r="I308" s="32">
        <v>21636</v>
      </c>
      <c r="J308" s="39" t="s">
        <v>34</v>
      </c>
    </row>
    <row r="309" spans="1:10" x14ac:dyDescent="0.25">
      <c r="A309" s="32">
        <v>21419</v>
      </c>
      <c r="B309" s="33">
        <v>37</v>
      </c>
      <c r="C309" s="33">
        <v>15.85</v>
      </c>
      <c r="D309" s="33">
        <v>3</v>
      </c>
      <c r="E309" s="33">
        <v>0</v>
      </c>
      <c r="F309" s="37">
        <f>DetailTicketJuilletAout2021[[#This Row],[Qte]]*(DetailTicketJuilletAout2021[[#This Row],[PrixUnit]]*(1-DetailTicketJuilletAout2021[[#This Row],[Remise%]]))</f>
        <v>47.55</v>
      </c>
      <c r="G309" t="str">
        <f t="shared" si="4"/>
        <v>ERDEB</v>
      </c>
      <c r="I309" s="32">
        <v>21637</v>
      </c>
      <c r="J309" s="39" t="s">
        <v>68</v>
      </c>
    </row>
    <row r="310" spans="1:10" x14ac:dyDescent="0.25">
      <c r="A310" s="32">
        <v>21419</v>
      </c>
      <c r="B310" s="33">
        <v>72</v>
      </c>
      <c r="C310" s="33">
        <v>21.19</v>
      </c>
      <c r="D310" s="33">
        <v>3</v>
      </c>
      <c r="E310" s="33">
        <v>0</v>
      </c>
      <c r="F310" s="37">
        <f>DetailTicketJuilletAout2021[[#This Row],[Qte]]*(DetailTicketJuilletAout2021[[#This Row],[PrixUnit]]*(1-DetailTicketJuilletAout2021[[#This Row],[Remise%]]))</f>
        <v>63.570000000000007</v>
      </c>
      <c r="G310" t="str">
        <f t="shared" si="4"/>
        <v>ERDEB</v>
      </c>
      <c r="I310" s="32">
        <v>21638</v>
      </c>
      <c r="J310" s="39" t="s">
        <v>74</v>
      </c>
    </row>
    <row r="311" spans="1:10" x14ac:dyDescent="0.25">
      <c r="A311" s="32">
        <v>21420</v>
      </c>
      <c r="B311" s="33">
        <v>17</v>
      </c>
      <c r="C311" s="33">
        <v>23.78</v>
      </c>
      <c r="D311" s="33">
        <v>3</v>
      </c>
      <c r="E311" s="33">
        <v>0</v>
      </c>
      <c r="F311" s="37">
        <f>DetailTicketJuilletAout2021[[#This Row],[Qte]]*(DetailTicketJuilletAout2021[[#This Row],[PrixUnit]]*(1-DetailTicketJuilletAout2021[[#This Row],[Remise%]]))</f>
        <v>71.34</v>
      </c>
      <c r="G311" t="str">
        <f t="shared" si="4"/>
        <v>PILED</v>
      </c>
      <c r="I311" s="32">
        <v>21639</v>
      </c>
      <c r="J311" s="39" t="s">
        <v>49</v>
      </c>
    </row>
    <row r="312" spans="1:10" x14ac:dyDescent="0.25">
      <c r="A312" s="32">
        <v>21420</v>
      </c>
      <c r="B312" s="33">
        <v>30</v>
      </c>
      <c r="C312" s="33">
        <v>15.85</v>
      </c>
      <c r="D312" s="33">
        <v>4</v>
      </c>
      <c r="E312" s="33">
        <v>0</v>
      </c>
      <c r="F312" s="37">
        <f>DetailTicketJuilletAout2021[[#This Row],[Qte]]*(DetailTicketJuilletAout2021[[#This Row],[PrixUnit]]*(1-DetailTicketJuilletAout2021[[#This Row],[Remise%]]))</f>
        <v>63.4</v>
      </c>
      <c r="G312" t="str">
        <f t="shared" si="4"/>
        <v>PILED</v>
      </c>
      <c r="I312" s="32">
        <v>21640</v>
      </c>
      <c r="J312" s="39" t="s">
        <v>78</v>
      </c>
    </row>
    <row r="313" spans="1:10" x14ac:dyDescent="0.25">
      <c r="A313" s="32">
        <v>21421</v>
      </c>
      <c r="B313" s="33">
        <v>4</v>
      </c>
      <c r="C313" s="33">
        <v>13.42</v>
      </c>
      <c r="D313" s="33">
        <v>4</v>
      </c>
      <c r="E313" s="33">
        <v>0</v>
      </c>
      <c r="F313" s="37">
        <f>DetailTicketJuilletAout2021[[#This Row],[Qte]]*(DetailTicketJuilletAout2021[[#This Row],[PrixUnit]]*(1-DetailTicketJuilletAout2021[[#This Row],[Remise%]]))</f>
        <v>53.68</v>
      </c>
      <c r="G313" t="str">
        <f t="shared" si="4"/>
        <v>JÉBAZ</v>
      </c>
      <c r="I313" s="32">
        <v>21641</v>
      </c>
      <c r="J313" s="39" t="s">
        <v>38</v>
      </c>
    </row>
    <row r="314" spans="1:10" x14ac:dyDescent="0.25">
      <c r="A314" s="32">
        <v>21421</v>
      </c>
      <c r="B314" s="33">
        <v>17</v>
      </c>
      <c r="C314" s="33">
        <v>23.78</v>
      </c>
      <c r="D314" s="33">
        <v>4</v>
      </c>
      <c r="E314" s="33">
        <v>0.05</v>
      </c>
      <c r="F314" s="37">
        <f>DetailTicketJuilletAout2021[[#This Row],[Qte]]*(DetailTicketJuilletAout2021[[#This Row],[PrixUnit]]*(1-DetailTicketJuilletAout2021[[#This Row],[Remise%]]))</f>
        <v>90.364000000000004</v>
      </c>
      <c r="G314" t="str">
        <f t="shared" si="4"/>
        <v>JÉBAZ</v>
      </c>
      <c r="I314" s="32">
        <v>21642</v>
      </c>
      <c r="J314" s="39" t="s">
        <v>40</v>
      </c>
    </row>
    <row r="315" spans="1:10" x14ac:dyDescent="0.25">
      <c r="A315" s="32">
        <v>21421</v>
      </c>
      <c r="B315" s="33">
        <v>62</v>
      </c>
      <c r="C315" s="33">
        <v>30.03</v>
      </c>
      <c r="D315" s="33">
        <v>3</v>
      </c>
      <c r="E315" s="33">
        <v>0</v>
      </c>
      <c r="F315" s="37">
        <f>DetailTicketJuilletAout2021[[#This Row],[Qte]]*(DetailTicketJuilletAout2021[[#This Row],[PrixUnit]]*(1-DetailTicketJuilletAout2021[[#This Row],[Remise%]]))</f>
        <v>90.09</v>
      </c>
      <c r="G315" t="str">
        <f t="shared" si="4"/>
        <v>JÉBAZ</v>
      </c>
      <c r="I315" s="32">
        <v>21643</v>
      </c>
      <c r="J315" s="39" t="s">
        <v>37</v>
      </c>
    </row>
    <row r="316" spans="1:10" x14ac:dyDescent="0.25">
      <c r="A316" s="32">
        <v>21422</v>
      </c>
      <c r="B316" s="33">
        <v>18</v>
      </c>
      <c r="C316" s="33">
        <v>38.11</v>
      </c>
      <c r="D316" s="33">
        <v>3</v>
      </c>
      <c r="E316" s="33">
        <v>0.05</v>
      </c>
      <c r="F316" s="37">
        <f>DetailTicketJuilletAout2021[[#This Row],[Qte]]*(DetailTicketJuilletAout2021[[#This Row],[PrixUnit]]*(1-DetailTicketJuilletAout2021[[#This Row],[Remise%]]))</f>
        <v>108.61349999999999</v>
      </c>
      <c r="G316" t="str">
        <f t="shared" si="4"/>
        <v>FAMAR</v>
      </c>
      <c r="I316" s="32">
        <v>21644</v>
      </c>
      <c r="J316" s="39" t="s">
        <v>53</v>
      </c>
    </row>
    <row r="317" spans="1:10" x14ac:dyDescent="0.25">
      <c r="A317" s="32">
        <v>21422</v>
      </c>
      <c r="B317" s="33">
        <v>41</v>
      </c>
      <c r="C317" s="33">
        <v>5.79</v>
      </c>
      <c r="D317" s="33">
        <v>4</v>
      </c>
      <c r="E317" s="33">
        <v>0.05</v>
      </c>
      <c r="F317" s="37">
        <f>DetailTicketJuilletAout2021[[#This Row],[Qte]]*(DetailTicketJuilletAout2021[[#This Row],[PrixUnit]]*(1-DetailTicketJuilletAout2021[[#This Row],[Remise%]]))</f>
        <v>22.001999999999999</v>
      </c>
      <c r="G317" t="str">
        <f t="shared" si="4"/>
        <v>FAMAR</v>
      </c>
      <c r="I317" s="32">
        <v>21645</v>
      </c>
      <c r="J317" s="39" t="s">
        <v>52</v>
      </c>
    </row>
    <row r="318" spans="1:10" x14ac:dyDescent="0.25">
      <c r="A318" s="32">
        <v>21422</v>
      </c>
      <c r="B318" s="33">
        <v>43</v>
      </c>
      <c r="C318" s="33">
        <v>28.05</v>
      </c>
      <c r="D318" s="33">
        <v>3</v>
      </c>
      <c r="E318" s="33">
        <v>0.05</v>
      </c>
      <c r="F318" s="37">
        <f>DetailTicketJuilletAout2021[[#This Row],[Qte]]*(DetailTicketJuilletAout2021[[#This Row],[PrixUnit]]*(1-DetailTicketJuilletAout2021[[#This Row],[Remise%]]))</f>
        <v>79.942499999999995</v>
      </c>
      <c r="G318" t="str">
        <f t="shared" si="4"/>
        <v>FAMAR</v>
      </c>
      <c r="I318" s="32">
        <v>21646</v>
      </c>
      <c r="J318" s="39" t="s">
        <v>36</v>
      </c>
    </row>
    <row r="319" spans="1:10" x14ac:dyDescent="0.25">
      <c r="A319" s="32">
        <v>21423</v>
      </c>
      <c r="B319" s="33">
        <v>33</v>
      </c>
      <c r="C319" s="33">
        <v>1.52</v>
      </c>
      <c r="D319" s="33">
        <v>4</v>
      </c>
      <c r="E319" s="33">
        <v>0</v>
      </c>
      <c r="F319" s="37">
        <f>DetailTicketJuilletAout2021[[#This Row],[Qte]]*(DetailTicketJuilletAout2021[[#This Row],[PrixUnit]]*(1-DetailTicketJuilletAout2021[[#This Row],[Remise%]]))</f>
        <v>6.08</v>
      </c>
      <c r="G319" t="str">
        <f t="shared" si="4"/>
        <v>OLFER</v>
      </c>
      <c r="I319" s="32">
        <v>21647</v>
      </c>
      <c r="J319" s="39" t="s">
        <v>72</v>
      </c>
    </row>
    <row r="320" spans="1:10" x14ac:dyDescent="0.25">
      <c r="A320" s="32">
        <v>21423</v>
      </c>
      <c r="B320" s="33">
        <v>59</v>
      </c>
      <c r="C320" s="33">
        <v>33.54</v>
      </c>
      <c r="D320" s="33">
        <v>4</v>
      </c>
      <c r="E320" s="33">
        <v>0.15</v>
      </c>
      <c r="F320" s="37">
        <f>DetailTicketJuilletAout2021[[#This Row],[Qte]]*(DetailTicketJuilletAout2021[[#This Row],[PrixUnit]]*(1-DetailTicketJuilletAout2021[[#This Row],[Remise%]]))</f>
        <v>114.03599999999999</v>
      </c>
      <c r="G320" t="str">
        <f t="shared" si="4"/>
        <v>OLFER</v>
      </c>
      <c r="I320" s="32">
        <v>21648</v>
      </c>
      <c r="J320" s="39" t="s">
        <v>38</v>
      </c>
    </row>
    <row r="321" spans="1:10" x14ac:dyDescent="0.25">
      <c r="A321" s="32">
        <v>21424</v>
      </c>
      <c r="B321" s="33">
        <v>2</v>
      </c>
      <c r="C321" s="33">
        <v>11.59</v>
      </c>
      <c r="D321" s="33">
        <v>3</v>
      </c>
      <c r="E321" s="33">
        <v>0.2</v>
      </c>
      <c r="F321" s="37">
        <f>DetailTicketJuilletAout2021[[#This Row],[Qte]]*(DetailTicketJuilletAout2021[[#This Row],[PrixUnit]]*(1-DetailTicketJuilletAout2021[[#This Row],[Remise%]]))</f>
        <v>27.816000000000003</v>
      </c>
      <c r="G321" t="str">
        <f t="shared" si="4"/>
        <v>ERDEB</v>
      </c>
      <c r="I321" s="32">
        <v>21649</v>
      </c>
      <c r="J321" s="39" t="s">
        <v>57</v>
      </c>
    </row>
    <row r="322" spans="1:10" x14ac:dyDescent="0.25">
      <c r="A322" s="32">
        <v>21424</v>
      </c>
      <c r="B322" s="33">
        <v>31</v>
      </c>
      <c r="C322" s="33">
        <v>7.62</v>
      </c>
      <c r="D322" s="33">
        <v>4</v>
      </c>
      <c r="E322" s="33">
        <v>0.2</v>
      </c>
      <c r="F322" s="37">
        <f>DetailTicketJuilletAout2021[[#This Row],[Qte]]*(DetailTicketJuilletAout2021[[#This Row],[PrixUnit]]*(1-DetailTicketJuilletAout2021[[#This Row],[Remise%]]))</f>
        <v>24.384</v>
      </c>
      <c r="G322" t="str">
        <f t="shared" si="4"/>
        <v>ERDEB</v>
      </c>
      <c r="I322" s="32">
        <v>21650</v>
      </c>
      <c r="J322" s="39" t="s">
        <v>83</v>
      </c>
    </row>
    <row r="323" spans="1:10" x14ac:dyDescent="0.25">
      <c r="A323" s="32">
        <v>21424</v>
      </c>
      <c r="B323" s="33">
        <v>36</v>
      </c>
      <c r="C323" s="33">
        <v>11.59</v>
      </c>
      <c r="D323" s="33">
        <v>3</v>
      </c>
      <c r="E323" s="33">
        <v>0.2</v>
      </c>
      <c r="F323" s="37">
        <f>DetailTicketJuilletAout2021[[#This Row],[Qte]]*(DetailTicketJuilletAout2021[[#This Row],[PrixUnit]]*(1-DetailTicketJuilletAout2021[[#This Row],[Remise%]]))</f>
        <v>27.816000000000003</v>
      </c>
      <c r="G323" t="str">
        <f t="shared" ref="G323:G386" si="5">VLOOKUP(A323,$I$2:$J$1577,2,FALSE)</f>
        <v>ERDEB</v>
      </c>
      <c r="I323" s="32">
        <v>21651</v>
      </c>
      <c r="J323" s="39" t="s">
        <v>36</v>
      </c>
    </row>
    <row r="324" spans="1:10" x14ac:dyDescent="0.25">
      <c r="A324" s="32">
        <v>21424</v>
      </c>
      <c r="B324" s="33">
        <v>55</v>
      </c>
      <c r="C324" s="33">
        <v>14.64</v>
      </c>
      <c r="D324" s="33">
        <v>3</v>
      </c>
      <c r="E324" s="33">
        <v>0.2</v>
      </c>
      <c r="F324" s="37">
        <f>DetailTicketJuilletAout2021[[#This Row],[Qte]]*(DetailTicketJuilletAout2021[[#This Row],[PrixUnit]]*(1-DetailTicketJuilletAout2021[[#This Row],[Remise%]]))</f>
        <v>35.136000000000003</v>
      </c>
      <c r="G324" t="str">
        <f t="shared" si="5"/>
        <v>ERDEB</v>
      </c>
      <c r="I324" s="32">
        <v>21652</v>
      </c>
      <c r="J324" s="39" t="s">
        <v>72</v>
      </c>
    </row>
    <row r="325" spans="1:10" x14ac:dyDescent="0.25">
      <c r="A325" s="32">
        <v>21425</v>
      </c>
      <c r="B325" s="33">
        <v>64</v>
      </c>
      <c r="C325" s="33">
        <v>20.28</v>
      </c>
      <c r="D325" s="33">
        <v>4</v>
      </c>
      <c r="E325" s="33">
        <v>0</v>
      </c>
      <c r="F325" s="37">
        <f>DetailTicketJuilletAout2021[[#This Row],[Qte]]*(DetailTicketJuilletAout2021[[#This Row],[PrixUnit]]*(1-DetailTicketJuilletAout2021[[#This Row],[Remise%]]))</f>
        <v>81.12</v>
      </c>
      <c r="G325" t="str">
        <f t="shared" si="5"/>
        <v>ANLER</v>
      </c>
      <c r="I325" s="32">
        <v>21653</v>
      </c>
      <c r="J325" s="39" t="s">
        <v>32</v>
      </c>
    </row>
    <row r="326" spans="1:10" x14ac:dyDescent="0.25">
      <c r="A326" s="32">
        <v>21425</v>
      </c>
      <c r="B326" s="33">
        <v>68</v>
      </c>
      <c r="C326" s="33">
        <v>7.62</v>
      </c>
      <c r="D326" s="33">
        <v>4</v>
      </c>
      <c r="E326" s="33">
        <v>0.05</v>
      </c>
      <c r="F326" s="37">
        <f>DetailTicketJuilletAout2021[[#This Row],[Qte]]*(DetailTicketJuilletAout2021[[#This Row],[PrixUnit]]*(1-DetailTicketJuilletAout2021[[#This Row],[Remise%]]))</f>
        <v>28.956</v>
      </c>
      <c r="G326" t="str">
        <f t="shared" si="5"/>
        <v>ANLER</v>
      </c>
      <c r="I326" s="32">
        <v>21654</v>
      </c>
      <c r="J326" s="39" t="s">
        <v>48</v>
      </c>
    </row>
    <row r="327" spans="1:10" x14ac:dyDescent="0.25">
      <c r="A327" s="32">
        <v>21425</v>
      </c>
      <c r="B327" s="33">
        <v>76</v>
      </c>
      <c r="C327" s="33">
        <v>10.98</v>
      </c>
      <c r="D327" s="33">
        <v>4</v>
      </c>
      <c r="E327" s="33">
        <v>0</v>
      </c>
      <c r="F327" s="37">
        <f>DetailTicketJuilletAout2021[[#This Row],[Qte]]*(DetailTicketJuilletAout2021[[#This Row],[PrixUnit]]*(1-DetailTicketJuilletAout2021[[#This Row],[Remise%]]))</f>
        <v>43.92</v>
      </c>
      <c r="G327" t="str">
        <f t="shared" si="5"/>
        <v>ANLER</v>
      </c>
      <c r="I327" s="32">
        <v>21655</v>
      </c>
      <c r="J327" s="39" t="s">
        <v>82</v>
      </c>
    </row>
    <row r="328" spans="1:10" x14ac:dyDescent="0.25">
      <c r="A328" s="32">
        <v>21426</v>
      </c>
      <c r="B328" s="33">
        <v>4</v>
      </c>
      <c r="C328" s="33">
        <v>13.42</v>
      </c>
      <c r="D328" s="33">
        <v>3</v>
      </c>
      <c r="E328" s="33">
        <v>0</v>
      </c>
      <c r="F328" s="37">
        <f>DetailTicketJuilletAout2021[[#This Row],[Qte]]*(DetailTicketJuilletAout2021[[#This Row],[PrixUnit]]*(1-DetailTicketJuilletAout2021[[#This Row],[Remise%]]))</f>
        <v>40.26</v>
      </c>
      <c r="G328" t="str">
        <f t="shared" si="5"/>
        <v>CHLAB</v>
      </c>
      <c r="I328" s="32">
        <v>21656</v>
      </c>
      <c r="J328" s="39" t="s">
        <v>104</v>
      </c>
    </row>
    <row r="329" spans="1:10" x14ac:dyDescent="0.25">
      <c r="A329" s="32">
        <v>21426</v>
      </c>
      <c r="B329" s="33">
        <v>8</v>
      </c>
      <c r="C329" s="33">
        <v>24.39</v>
      </c>
      <c r="D329" s="33">
        <v>4</v>
      </c>
      <c r="E329" s="33">
        <v>0.25</v>
      </c>
      <c r="F329" s="37">
        <f>DetailTicketJuilletAout2021[[#This Row],[Qte]]*(DetailTicketJuilletAout2021[[#This Row],[PrixUnit]]*(1-DetailTicketJuilletAout2021[[#This Row],[Remise%]]))</f>
        <v>73.17</v>
      </c>
      <c r="G329" t="str">
        <f t="shared" si="5"/>
        <v>CHLAB</v>
      </c>
      <c r="I329" s="32">
        <v>21657</v>
      </c>
      <c r="J329" s="39" t="s">
        <v>47</v>
      </c>
    </row>
    <row r="330" spans="1:10" x14ac:dyDescent="0.25">
      <c r="A330" s="32">
        <v>21427</v>
      </c>
      <c r="B330" s="33">
        <v>8</v>
      </c>
      <c r="C330" s="33">
        <v>24.39</v>
      </c>
      <c r="D330" s="33">
        <v>4</v>
      </c>
      <c r="E330" s="33">
        <v>0</v>
      </c>
      <c r="F330" s="37">
        <f>DetailTicketJuilletAout2021[[#This Row],[Qte]]*(DetailTicketJuilletAout2021[[#This Row],[PrixUnit]]*(1-DetailTicketJuilletAout2021[[#This Row],[Remise%]]))</f>
        <v>97.56</v>
      </c>
      <c r="G330" t="str">
        <f t="shared" si="5"/>
        <v>ARBLA</v>
      </c>
      <c r="I330" s="32">
        <v>21658</v>
      </c>
      <c r="J330" s="39" t="s">
        <v>46</v>
      </c>
    </row>
    <row r="331" spans="1:10" x14ac:dyDescent="0.25">
      <c r="A331" s="32">
        <v>21427</v>
      </c>
      <c r="B331" s="33">
        <v>19</v>
      </c>
      <c r="C331" s="33">
        <v>5.49</v>
      </c>
      <c r="D331" s="33">
        <v>4</v>
      </c>
      <c r="E331" s="33">
        <v>0</v>
      </c>
      <c r="F331" s="37">
        <f>DetailTicketJuilletAout2021[[#This Row],[Qte]]*(DetailTicketJuilletAout2021[[#This Row],[PrixUnit]]*(1-DetailTicketJuilletAout2021[[#This Row],[Remise%]]))</f>
        <v>21.96</v>
      </c>
      <c r="G331" t="str">
        <f t="shared" si="5"/>
        <v>ARBLA</v>
      </c>
      <c r="I331" s="32">
        <v>21659</v>
      </c>
      <c r="J331" s="39" t="s">
        <v>104</v>
      </c>
    </row>
    <row r="332" spans="1:10" x14ac:dyDescent="0.25">
      <c r="A332" s="32">
        <v>21427</v>
      </c>
      <c r="B332" s="33">
        <v>42</v>
      </c>
      <c r="C332" s="33">
        <v>8.5399999999999991</v>
      </c>
      <c r="D332" s="33">
        <v>4</v>
      </c>
      <c r="E332" s="33">
        <v>0</v>
      </c>
      <c r="F332" s="37">
        <f>DetailTicketJuilletAout2021[[#This Row],[Qte]]*(DetailTicketJuilletAout2021[[#This Row],[PrixUnit]]*(1-DetailTicketJuilletAout2021[[#This Row],[Remise%]]))</f>
        <v>34.159999999999997</v>
      </c>
      <c r="G332" t="str">
        <f t="shared" si="5"/>
        <v>ARBLA</v>
      </c>
      <c r="I332" s="32">
        <v>21660</v>
      </c>
      <c r="J332" s="39" t="s">
        <v>54</v>
      </c>
    </row>
    <row r="333" spans="1:10" x14ac:dyDescent="0.25">
      <c r="A333" s="32">
        <v>21428</v>
      </c>
      <c r="B333" s="33">
        <v>17</v>
      </c>
      <c r="C333" s="33">
        <v>23.78</v>
      </c>
      <c r="D333" s="33">
        <v>3</v>
      </c>
      <c r="E333" s="33">
        <v>0.1</v>
      </c>
      <c r="F333" s="37">
        <f>DetailTicketJuilletAout2021[[#This Row],[Qte]]*(DetailTicketJuilletAout2021[[#This Row],[PrixUnit]]*(1-DetailTicketJuilletAout2021[[#This Row],[Remise%]]))</f>
        <v>64.206000000000003</v>
      </c>
      <c r="G333" t="str">
        <f t="shared" si="5"/>
        <v>ALCLE</v>
      </c>
      <c r="I333" s="32">
        <v>21661</v>
      </c>
      <c r="J333" s="39" t="s">
        <v>105</v>
      </c>
    </row>
    <row r="334" spans="1:10" x14ac:dyDescent="0.25">
      <c r="A334" s="32">
        <v>21428</v>
      </c>
      <c r="B334" s="33">
        <v>56</v>
      </c>
      <c r="C334" s="33">
        <v>23.17</v>
      </c>
      <c r="D334" s="33">
        <v>3</v>
      </c>
      <c r="E334" s="33">
        <v>0</v>
      </c>
      <c r="F334" s="37">
        <f>DetailTicketJuilletAout2021[[#This Row],[Qte]]*(DetailTicketJuilletAout2021[[#This Row],[PrixUnit]]*(1-DetailTicketJuilletAout2021[[#This Row],[Remise%]]))</f>
        <v>69.510000000000005</v>
      </c>
      <c r="G334" t="str">
        <f t="shared" si="5"/>
        <v>ALCLE</v>
      </c>
      <c r="I334" s="32">
        <v>21662</v>
      </c>
      <c r="J334" s="39" t="s">
        <v>34</v>
      </c>
    </row>
    <row r="335" spans="1:10" x14ac:dyDescent="0.25">
      <c r="A335" s="32">
        <v>21429</v>
      </c>
      <c r="B335" s="33">
        <v>7</v>
      </c>
      <c r="C335" s="33">
        <v>4.25</v>
      </c>
      <c r="D335" s="33">
        <v>1</v>
      </c>
      <c r="E335" s="33">
        <v>0</v>
      </c>
      <c r="F335" s="37">
        <f>DetailTicketJuilletAout2021[[#This Row],[Qte]]*(DetailTicketJuilletAout2021[[#This Row],[PrixUnit]]*(1-DetailTicketJuilletAout2021[[#This Row],[Remise%]]))</f>
        <v>4.25</v>
      </c>
      <c r="G335" t="str">
        <f t="shared" si="5"/>
        <v>ALAUV</v>
      </c>
      <c r="I335" s="32">
        <v>21663</v>
      </c>
      <c r="J335" s="39" t="s">
        <v>75</v>
      </c>
    </row>
    <row r="336" spans="1:10" x14ac:dyDescent="0.25">
      <c r="A336" s="32">
        <v>21429</v>
      </c>
      <c r="B336" s="33">
        <v>25</v>
      </c>
      <c r="C336" s="33">
        <v>8.5399999999999991</v>
      </c>
      <c r="D336" s="33">
        <v>4</v>
      </c>
      <c r="E336" s="33">
        <v>0</v>
      </c>
      <c r="F336" s="37">
        <f>DetailTicketJuilletAout2021[[#This Row],[Qte]]*(DetailTicketJuilletAout2021[[#This Row],[PrixUnit]]*(1-DetailTicketJuilletAout2021[[#This Row],[Remise%]]))</f>
        <v>34.159999999999997</v>
      </c>
      <c r="G336" t="str">
        <f t="shared" si="5"/>
        <v>ALAUV</v>
      </c>
      <c r="I336" s="32">
        <v>21664</v>
      </c>
      <c r="J336" s="39" t="s">
        <v>99</v>
      </c>
    </row>
    <row r="337" spans="1:10" x14ac:dyDescent="0.25">
      <c r="A337" s="32">
        <v>21429</v>
      </c>
      <c r="B337" s="33">
        <v>39</v>
      </c>
      <c r="C337" s="33">
        <v>10.98</v>
      </c>
      <c r="D337" s="33">
        <v>4</v>
      </c>
      <c r="E337" s="33">
        <v>0.15</v>
      </c>
      <c r="F337" s="37">
        <f>DetailTicketJuilletAout2021[[#This Row],[Qte]]*(DetailTicketJuilletAout2021[[#This Row],[PrixUnit]]*(1-DetailTicketJuilletAout2021[[#This Row],[Remise%]]))</f>
        <v>37.332000000000001</v>
      </c>
      <c r="G337" t="str">
        <f t="shared" si="5"/>
        <v>ALAUV</v>
      </c>
      <c r="I337" s="32">
        <v>21665</v>
      </c>
      <c r="J337" s="39" t="s">
        <v>39</v>
      </c>
    </row>
    <row r="338" spans="1:10" x14ac:dyDescent="0.25">
      <c r="A338" s="32">
        <v>21429</v>
      </c>
      <c r="B338" s="33">
        <v>1448</v>
      </c>
      <c r="C338" s="33">
        <v>9.77</v>
      </c>
      <c r="D338" s="33">
        <v>1</v>
      </c>
      <c r="E338" s="33">
        <v>0</v>
      </c>
      <c r="F338" s="37">
        <f>DetailTicketJuilletAout2021[[#This Row],[Qte]]*(DetailTicketJuilletAout2021[[#This Row],[PrixUnit]]*(1-DetailTicketJuilletAout2021[[#This Row],[Remise%]]))</f>
        <v>9.77</v>
      </c>
      <c r="G338" t="str">
        <f t="shared" si="5"/>
        <v>ALAUV</v>
      </c>
      <c r="I338" s="32">
        <v>21666</v>
      </c>
      <c r="J338" s="39" t="s">
        <v>38</v>
      </c>
    </row>
    <row r="339" spans="1:10" x14ac:dyDescent="0.25">
      <c r="A339" s="32">
        <v>21429</v>
      </c>
      <c r="B339" s="33">
        <v>1495</v>
      </c>
      <c r="C339" s="33">
        <v>12.41</v>
      </c>
      <c r="D339" s="33">
        <v>1</v>
      </c>
      <c r="E339" s="33">
        <v>0</v>
      </c>
      <c r="F339" s="37">
        <f>DetailTicketJuilletAout2021[[#This Row],[Qte]]*(DetailTicketJuilletAout2021[[#This Row],[PrixUnit]]*(1-DetailTicketJuilletAout2021[[#This Row],[Remise%]]))</f>
        <v>12.41</v>
      </c>
      <c r="G339" t="str">
        <f t="shared" si="5"/>
        <v>ALAUV</v>
      </c>
      <c r="I339" s="32">
        <v>21667</v>
      </c>
      <c r="J339" s="39" t="s">
        <v>30</v>
      </c>
    </row>
    <row r="340" spans="1:10" x14ac:dyDescent="0.25">
      <c r="A340" s="32">
        <v>21430</v>
      </c>
      <c r="B340" s="33">
        <v>1</v>
      </c>
      <c r="C340" s="33">
        <v>10.98</v>
      </c>
      <c r="D340" s="33">
        <v>4</v>
      </c>
      <c r="E340" s="33">
        <v>0.15</v>
      </c>
      <c r="F340" s="37">
        <f>DetailTicketJuilletAout2021[[#This Row],[Qte]]*(DetailTicketJuilletAout2021[[#This Row],[PrixUnit]]*(1-DetailTicketJuilletAout2021[[#This Row],[Remise%]]))</f>
        <v>37.332000000000001</v>
      </c>
      <c r="G340" t="str">
        <f t="shared" si="5"/>
        <v>PAJAL</v>
      </c>
      <c r="I340" s="32">
        <v>21668</v>
      </c>
      <c r="J340" s="39" t="s">
        <v>53</v>
      </c>
    </row>
    <row r="341" spans="1:10" x14ac:dyDescent="0.25">
      <c r="A341" s="32">
        <v>21430</v>
      </c>
      <c r="B341" s="33">
        <v>23</v>
      </c>
      <c r="C341" s="33">
        <v>5.49</v>
      </c>
      <c r="D341" s="33">
        <v>3</v>
      </c>
      <c r="E341" s="33">
        <v>0</v>
      </c>
      <c r="F341" s="37">
        <f>DetailTicketJuilletAout2021[[#This Row],[Qte]]*(DetailTicketJuilletAout2021[[#This Row],[PrixUnit]]*(1-DetailTicketJuilletAout2021[[#This Row],[Remise%]]))</f>
        <v>16.47</v>
      </c>
      <c r="G341" t="str">
        <f t="shared" si="5"/>
        <v>PAJAL</v>
      </c>
      <c r="I341" s="32">
        <v>21669</v>
      </c>
      <c r="J341" s="39" t="s">
        <v>35</v>
      </c>
    </row>
    <row r="342" spans="1:10" x14ac:dyDescent="0.25">
      <c r="A342" s="32">
        <v>21431</v>
      </c>
      <c r="B342" s="33">
        <v>54</v>
      </c>
      <c r="C342" s="33">
        <v>4.57</v>
      </c>
      <c r="D342" s="33">
        <v>3</v>
      </c>
      <c r="E342" s="33">
        <v>0</v>
      </c>
      <c r="F342" s="37">
        <f>DetailTicketJuilletAout2021[[#This Row],[Qte]]*(DetailTicketJuilletAout2021[[#This Row],[PrixUnit]]*(1-DetailTicketJuilletAout2021[[#This Row],[Remise%]]))</f>
        <v>13.71</v>
      </c>
      <c r="G342" t="str">
        <f t="shared" si="5"/>
        <v>PHFRO</v>
      </c>
      <c r="I342" s="32">
        <v>21670</v>
      </c>
      <c r="J342" s="39" t="s">
        <v>44</v>
      </c>
    </row>
    <row r="343" spans="1:10" x14ac:dyDescent="0.25">
      <c r="A343" s="32">
        <v>21432</v>
      </c>
      <c r="B343" s="33">
        <v>50</v>
      </c>
      <c r="C343" s="33">
        <v>9.91</v>
      </c>
      <c r="D343" s="33">
        <v>4</v>
      </c>
      <c r="E343" s="33">
        <v>0.1</v>
      </c>
      <c r="F343" s="37">
        <f>DetailTicketJuilletAout2021[[#This Row],[Qte]]*(DetailTicketJuilletAout2021[[#This Row],[PrixUnit]]*(1-DetailTicketJuilletAout2021[[#This Row],[Remise%]]))</f>
        <v>35.676000000000002</v>
      </c>
      <c r="G343" t="str">
        <f t="shared" si="5"/>
        <v>CÉDAU</v>
      </c>
      <c r="I343" s="32">
        <v>21671</v>
      </c>
      <c r="J343" s="39" t="s">
        <v>102</v>
      </c>
    </row>
    <row r="344" spans="1:10" x14ac:dyDescent="0.25">
      <c r="A344" s="32">
        <v>21432</v>
      </c>
      <c r="B344" s="33">
        <v>69</v>
      </c>
      <c r="C344" s="33">
        <v>21.95</v>
      </c>
      <c r="D344" s="33">
        <v>4</v>
      </c>
      <c r="E344" s="33">
        <v>0.1</v>
      </c>
      <c r="F344" s="37">
        <f>DetailTicketJuilletAout2021[[#This Row],[Qte]]*(DetailTicketJuilletAout2021[[#This Row],[PrixUnit]]*(1-DetailTicketJuilletAout2021[[#This Row],[Remise%]]))</f>
        <v>79.02</v>
      </c>
      <c r="G344" t="str">
        <f t="shared" si="5"/>
        <v>CÉDAU</v>
      </c>
      <c r="I344" s="32">
        <v>21672</v>
      </c>
      <c r="J344" s="39" t="s">
        <v>72</v>
      </c>
    </row>
    <row r="345" spans="1:10" x14ac:dyDescent="0.25">
      <c r="A345" s="32">
        <v>21433</v>
      </c>
      <c r="B345" s="33">
        <v>38</v>
      </c>
      <c r="C345" s="33">
        <v>160.68</v>
      </c>
      <c r="D345" s="33">
        <v>3</v>
      </c>
      <c r="E345" s="33">
        <v>0.05</v>
      </c>
      <c r="F345" s="37">
        <f>DetailTicketJuilletAout2021[[#This Row],[Qte]]*(DetailTicketJuilletAout2021[[#This Row],[PrixUnit]]*(1-DetailTicketJuilletAout2021[[#This Row],[Remise%]]))</f>
        <v>457.93799999999999</v>
      </c>
      <c r="G345" t="str">
        <f t="shared" si="5"/>
        <v>CHLEC</v>
      </c>
      <c r="I345" s="32">
        <v>21673</v>
      </c>
      <c r="J345" s="39" t="s">
        <v>84</v>
      </c>
    </row>
    <row r="346" spans="1:10" x14ac:dyDescent="0.25">
      <c r="A346" s="32">
        <v>21433</v>
      </c>
      <c r="B346" s="33">
        <v>41</v>
      </c>
      <c r="C346" s="33">
        <v>5.79</v>
      </c>
      <c r="D346" s="33">
        <v>4</v>
      </c>
      <c r="E346" s="33">
        <v>0</v>
      </c>
      <c r="F346" s="37">
        <f>DetailTicketJuilletAout2021[[#This Row],[Qte]]*(DetailTicketJuilletAout2021[[#This Row],[PrixUnit]]*(1-DetailTicketJuilletAout2021[[#This Row],[Remise%]]))</f>
        <v>23.16</v>
      </c>
      <c r="G346" t="str">
        <f t="shared" si="5"/>
        <v>CHLEC</v>
      </c>
      <c r="I346" s="32">
        <v>21674</v>
      </c>
      <c r="J346" s="39" t="s">
        <v>49</v>
      </c>
    </row>
    <row r="347" spans="1:10" x14ac:dyDescent="0.25">
      <c r="A347" s="32">
        <v>21433</v>
      </c>
      <c r="B347" s="33">
        <v>44</v>
      </c>
      <c r="C347" s="33">
        <v>11.89</v>
      </c>
      <c r="D347" s="33">
        <v>4</v>
      </c>
      <c r="E347" s="33">
        <v>0.05</v>
      </c>
      <c r="F347" s="37">
        <f>DetailTicketJuilletAout2021[[#This Row],[Qte]]*(DetailTicketJuilletAout2021[[#This Row],[PrixUnit]]*(1-DetailTicketJuilletAout2021[[#This Row],[Remise%]]))</f>
        <v>45.182000000000002</v>
      </c>
      <c r="G347" t="str">
        <f t="shared" si="5"/>
        <v>CHLEC</v>
      </c>
      <c r="I347" s="32">
        <v>21675</v>
      </c>
      <c r="J347" s="39" t="s">
        <v>49</v>
      </c>
    </row>
    <row r="348" spans="1:10" x14ac:dyDescent="0.25">
      <c r="A348" s="32">
        <v>21433</v>
      </c>
      <c r="B348" s="33">
        <v>65</v>
      </c>
      <c r="C348" s="33">
        <v>12.81</v>
      </c>
      <c r="D348" s="33">
        <v>4</v>
      </c>
      <c r="E348" s="33">
        <v>0.05</v>
      </c>
      <c r="F348" s="37">
        <f>DetailTicketJuilletAout2021[[#This Row],[Qte]]*(DetailTicketJuilletAout2021[[#This Row],[PrixUnit]]*(1-DetailTicketJuilletAout2021[[#This Row],[Remise%]]))</f>
        <v>48.677999999999997</v>
      </c>
      <c r="G348" t="str">
        <f t="shared" si="5"/>
        <v>CHLEC</v>
      </c>
      <c r="I348" s="32">
        <v>21676</v>
      </c>
      <c r="J348" s="39" t="s">
        <v>60</v>
      </c>
    </row>
    <row r="349" spans="1:10" x14ac:dyDescent="0.25">
      <c r="A349" s="32">
        <v>21434</v>
      </c>
      <c r="B349" s="33">
        <v>24</v>
      </c>
      <c r="C349" s="33">
        <v>2.74</v>
      </c>
      <c r="D349" s="33">
        <v>4</v>
      </c>
      <c r="E349" s="33">
        <v>0</v>
      </c>
      <c r="F349" s="37">
        <f>DetailTicketJuilletAout2021[[#This Row],[Qte]]*(DetailTicketJuilletAout2021[[#This Row],[PrixUnit]]*(1-DetailTicketJuilletAout2021[[#This Row],[Remise%]]))</f>
        <v>10.96</v>
      </c>
      <c r="G349" t="str">
        <f t="shared" si="5"/>
        <v>LOHUE</v>
      </c>
      <c r="I349" s="32">
        <v>21677</v>
      </c>
      <c r="J349" s="39" t="s">
        <v>32</v>
      </c>
    </row>
    <row r="350" spans="1:10" x14ac:dyDescent="0.25">
      <c r="A350" s="32">
        <v>21434</v>
      </c>
      <c r="B350" s="33">
        <v>54</v>
      </c>
      <c r="C350" s="33">
        <v>4.57</v>
      </c>
      <c r="D350" s="33">
        <v>3</v>
      </c>
      <c r="E350" s="33">
        <v>0.15</v>
      </c>
      <c r="F350" s="37">
        <f>DetailTicketJuilletAout2021[[#This Row],[Qte]]*(DetailTicketJuilletAout2021[[#This Row],[PrixUnit]]*(1-DetailTicketJuilletAout2021[[#This Row],[Remise%]]))</f>
        <v>11.653500000000001</v>
      </c>
      <c r="G350" t="str">
        <f t="shared" si="5"/>
        <v>LOHUE</v>
      </c>
      <c r="I350" s="32">
        <v>21678</v>
      </c>
      <c r="J350" s="39" t="s">
        <v>42</v>
      </c>
    </row>
    <row r="351" spans="1:10" x14ac:dyDescent="0.25">
      <c r="A351" s="32">
        <v>21435</v>
      </c>
      <c r="B351" s="33">
        <v>11</v>
      </c>
      <c r="C351" s="33">
        <v>12.81</v>
      </c>
      <c r="D351" s="33">
        <v>4</v>
      </c>
      <c r="E351" s="33">
        <v>0.2</v>
      </c>
      <c r="F351" s="37">
        <f>DetailTicketJuilletAout2021[[#This Row],[Qte]]*(DetailTicketJuilletAout2021[[#This Row],[PrixUnit]]*(1-DetailTicketJuilletAout2021[[#This Row],[Remise%]]))</f>
        <v>40.992000000000004</v>
      </c>
      <c r="G351" t="str">
        <f t="shared" si="5"/>
        <v>BETIZ</v>
      </c>
      <c r="I351" s="32">
        <v>21679</v>
      </c>
      <c r="J351" s="39" t="s">
        <v>77</v>
      </c>
    </row>
    <row r="352" spans="1:10" x14ac:dyDescent="0.25">
      <c r="A352" s="32">
        <v>21435</v>
      </c>
      <c r="B352" s="33">
        <v>38</v>
      </c>
      <c r="C352" s="33">
        <v>160.68</v>
      </c>
      <c r="D352" s="33">
        <v>4</v>
      </c>
      <c r="E352" s="33">
        <v>0.2</v>
      </c>
      <c r="F352" s="37">
        <f>DetailTicketJuilletAout2021[[#This Row],[Qte]]*(DetailTicketJuilletAout2021[[#This Row],[PrixUnit]]*(1-DetailTicketJuilletAout2021[[#This Row],[Remise%]]))</f>
        <v>514.17600000000004</v>
      </c>
      <c r="G352" t="str">
        <f t="shared" si="5"/>
        <v>BETIZ</v>
      </c>
      <c r="I352" s="32">
        <v>21680</v>
      </c>
      <c r="J352" s="39" t="s">
        <v>36</v>
      </c>
    </row>
    <row r="353" spans="1:10" x14ac:dyDescent="0.25">
      <c r="A353" s="32">
        <v>21436</v>
      </c>
      <c r="B353" s="33">
        <v>1</v>
      </c>
      <c r="C353" s="33">
        <v>10.98</v>
      </c>
      <c r="D353" s="33">
        <v>4</v>
      </c>
      <c r="E353" s="33">
        <v>0</v>
      </c>
      <c r="F353" s="37">
        <f>DetailTicketJuilletAout2021[[#This Row],[Qte]]*(DetailTicketJuilletAout2021[[#This Row],[PrixUnit]]*(1-DetailTicketJuilletAout2021[[#This Row],[Remise%]]))</f>
        <v>43.92</v>
      </c>
      <c r="G353" t="str">
        <f t="shared" si="5"/>
        <v>SORET</v>
      </c>
      <c r="I353" s="32">
        <v>21681</v>
      </c>
      <c r="J353" s="39" t="s">
        <v>54</v>
      </c>
    </row>
    <row r="354" spans="1:10" x14ac:dyDescent="0.25">
      <c r="A354" s="32">
        <v>21436</v>
      </c>
      <c r="B354" s="33">
        <v>29</v>
      </c>
      <c r="C354" s="33">
        <v>75.459999999999994</v>
      </c>
      <c r="D354" s="33">
        <v>4</v>
      </c>
      <c r="E354" s="33">
        <v>0</v>
      </c>
      <c r="F354" s="37">
        <f>DetailTicketJuilletAout2021[[#This Row],[Qte]]*(DetailTicketJuilletAout2021[[#This Row],[PrixUnit]]*(1-DetailTicketJuilletAout2021[[#This Row],[Remise%]]))</f>
        <v>301.83999999999997</v>
      </c>
      <c r="G354" t="str">
        <f t="shared" si="5"/>
        <v>SORET</v>
      </c>
      <c r="I354" s="32">
        <v>21682</v>
      </c>
      <c r="J354" s="39" t="s">
        <v>87</v>
      </c>
    </row>
    <row r="355" spans="1:10" x14ac:dyDescent="0.25">
      <c r="A355" s="32">
        <v>21437</v>
      </c>
      <c r="B355" s="33">
        <v>24</v>
      </c>
      <c r="C355" s="33">
        <v>2.74</v>
      </c>
      <c r="D355" s="33">
        <v>3</v>
      </c>
      <c r="E355" s="33">
        <v>0</v>
      </c>
      <c r="F355" s="37">
        <f>DetailTicketJuilletAout2021[[#This Row],[Qte]]*(DetailTicketJuilletAout2021[[#This Row],[PrixUnit]]*(1-DetailTicketJuilletAout2021[[#This Row],[Remise%]]))</f>
        <v>8.2200000000000006</v>
      </c>
      <c r="G355" t="str">
        <f t="shared" si="5"/>
        <v>CLHAL</v>
      </c>
      <c r="I355" s="32">
        <v>21683</v>
      </c>
      <c r="J355" s="39" t="s">
        <v>31</v>
      </c>
    </row>
    <row r="356" spans="1:10" x14ac:dyDescent="0.25">
      <c r="A356" s="32">
        <v>21437</v>
      </c>
      <c r="B356" s="33">
        <v>57</v>
      </c>
      <c r="C356" s="33">
        <v>11.89</v>
      </c>
      <c r="D356" s="33">
        <v>3</v>
      </c>
      <c r="E356" s="33">
        <v>0</v>
      </c>
      <c r="F356" s="37">
        <f>DetailTicketJuilletAout2021[[#This Row],[Qte]]*(DetailTicketJuilletAout2021[[#This Row],[PrixUnit]]*(1-DetailTicketJuilletAout2021[[#This Row],[Remise%]]))</f>
        <v>35.67</v>
      </c>
      <c r="G356" t="str">
        <f t="shared" si="5"/>
        <v>CLHAL</v>
      </c>
      <c r="I356" s="32">
        <v>21684</v>
      </c>
      <c r="J356" s="39" t="s">
        <v>84</v>
      </c>
    </row>
    <row r="357" spans="1:10" x14ac:dyDescent="0.25">
      <c r="A357" s="32">
        <v>21438</v>
      </c>
      <c r="B357" s="33">
        <v>31</v>
      </c>
      <c r="C357" s="33">
        <v>7.62</v>
      </c>
      <c r="D357" s="33">
        <v>3</v>
      </c>
      <c r="E357" s="33">
        <v>0</v>
      </c>
      <c r="F357" s="37">
        <f>DetailTicketJuilletAout2021[[#This Row],[Qte]]*(DetailTicketJuilletAout2021[[#This Row],[PrixUnit]]*(1-DetailTicketJuilletAout2021[[#This Row],[Remise%]]))</f>
        <v>22.86</v>
      </c>
      <c r="G357" t="str">
        <f t="shared" si="5"/>
        <v>PAJAL</v>
      </c>
      <c r="I357" s="32">
        <v>21685</v>
      </c>
      <c r="J357" s="39" t="s">
        <v>68</v>
      </c>
    </row>
    <row r="358" spans="1:10" x14ac:dyDescent="0.25">
      <c r="A358" s="32">
        <v>21438</v>
      </c>
      <c r="B358" s="33">
        <v>55</v>
      </c>
      <c r="C358" s="33">
        <v>14.64</v>
      </c>
      <c r="D358" s="33">
        <v>4</v>
      </c>
      <c r="E358" s="33">
        <v>0</v>
      </c>
      <c r="F358" s="37">
        <f>DetailTicketJuilletAout2021[[#This Row],[Qte]]*(DetailTicketJuilletAout2021[[#This Row],[PrixUnit]]*(1-DetailTicketJuilletAout2021[[#This Row],[Remise%]]))</f>
        <v>58.56</v>
      </c>
      <c r="G358" t="str">
        <f t="shared" si="5"/>
        <v>PAJAL</v>
      </c>
      <c r="I358" s="32">
        <v>21686</v>
      </c>
      <c r="J358" s="39" t="s">
        <v>70</v>
      </c>
    </row>
    <row r="359" spans="1:10" x14ac:dyDescent="0.25">
      <c r="A359" s="32">
        <v>21438</v>
      </c>
      <c r="B359" s="33">
        <v>69</v>
      </c>
      <c r="C359" s="33">
        <v>21.95</v>
      </c>
      <c r="D359" s="33">
        <v>3</v>
      </c>
      <c r="E359" s="33">
        <v>0</v>
      </c>
      <c r="F359" s="37">
        <f>DetailTicketJuilletAout2021[[#This Row],[Qte]]*(DetailTicketJuilletAout2021[[#This Row],[PrixUnit]]*(1-DetailTicketJuilletAout2021[[#This Row],[Remise%]]))</f>
        <v>65.849999999999994</v>
      </c>
      <c r="G359" t="str">
        <f t="shared" si="5"/>
        <v>PAJAL</v>
      </c>
      <c r="I359" s="32">
        <v>21687</v>
      </c>
      <c r="J359" s="39" t="s">
        <v>72</v>
      </c>
    </row>
    <row r="360" spans="1:10" x14ac:dyDescent="0.25">
      <c r="A360" s="32">
        <v>21439</v>
      </c>
      <c r="B360" s="33">
        <v>10</v>
      </c>
      <c r="C360" s="33">
        <v>18.899999999999999</v>
      </c>
      <c r="D360" s="33">
        <v>3</v>
      </c>
      <c r="E360" s="33">
        <v>0.2</v>
      </c>
      <c r="F360" s="37">
        <f>DetailTicketJuilletAout2021[[#This Row],[Qte]]*(DetailTicketJuilletAout2021[[#This Row],[PrixUnit]]*(1-DetailTicketJuilletAout2021[[#This Row],[Remise%]]))</f>
        <v>45.36</v>
      </c>
      <c r="G360" t="str">
        <f t="shared" si="5"/>
        <v>JEMAN</v>
      </c>
      <c r="I360" s="32">
        <v>21688</v>
      </c>
      <c r="J360" s="39" t="s">
        <v>56</v>
      </c>
    </row>
    <row r="361" spans="1:10" x14ac:dyDescent="0.25">
      <c r="A361" s="32">
        <v>21439</v>
      </c>
      <c r="B361" s="33">
        <v>26</v>
      </c>
      <c r="C361" s="33">
        <v>18.899999999999999</v>
      </c>
      <c r="D361" s="33">
        <v>4</v>
      </c>
      <c r="E361" s="33">
        <v>0</v>
      </c>
      <c r="F361" s="37">
        <f>DetailTicketJuilletAout2021[[#This Row],[Qte]]*(DetailTicketJuilletAout2021[[#This Row],[PrixUnit]]*(1-DetailTicketJuilletAout2021[[#This Row],[Remise%]]))</f>
        <v>75.599999999999994</v>
      </c>
      <c r="G361" t="str">
        <f t="shared" si="5"/>
        <v>JEMAN</v>
      </c>
      <c r="I361" s="32">
        <v>21689</v>
      </c>
      <c r="J361" s="39" t="s">
        <v>68</v>
      </c>
    </row>
    <row r="362" spans="1:10" x14ac:dyDescent="0.25">
      <c r="A362" s="32">
        <v>21439</v>
      </c>
      <c r="B362" s="33">
        <v>60</v>
      </c>
      <c r="C362" s="33">
        <v>20.73</v>
      </c>
      <c r="D362" s="33">
        <v>4</v>
      </c>
      <c r="E362" s="33">
        <v>0.2</v>
      </c>
      <c r="F362" s="37">
        <f>DetailTicketJuilletAout2021[[#This Row],[Qte]]*(DetailTicketJuilletAout2021[[#This Row],[PrixUnit]]*(1-DetailTicketJuilletAout2021[[#This Row],[Remise%]]))</f>
        <v>66.335999999999999</v>
      </c>
      <c r="G362" t="str">
        <f t="shared" si="5"/>
        <v>JEMAN</v>
      </c>
      <c r="I362" s="32">
        <v>21690</v>
      </c>
      <c r="J362" s="39" t="s">
        <v>24</v>
      </c>
    </row>
    <row r="363" spans="1:10" x14ac:dyDescent="0.25">
      <c r="A363" s="32">
        <v>21440</v>
      </c>
      <c r="B363" s="33">
        <v>24</v>
      </c>
      <c r="C363" s="33">
        <v>2.74</v>
      </c>
      <c r="D363" s="33">
        <v>4</v>
      </c>
      <c r="E363" s="33">
        <v>0.05</v>
      </c>
      <c r="F363" s="37">
        <f>DetailTicketJuilletAout2021[[#This Row],[Qte]]*(DetailTicketJuilletAout2021[[#This Row],[PrixUnit]]*(1-DetailTicketJuilletAout2021[[#This Row],[Remise%]]))</f>
        <v>10.412000000000001</v>
      </c>
      <c r="G363" t="str">
        <f t="shared" si="5"/>
        <v>CÉDAU</v>
      </c>
      <c r="I363" s="32">
        <v>21691</v>
      </c>
      <c r="J363" s="39" t="s">
        <v>3636</v>
      </c>
    </row>
    <row r="364" spans="1:10" x14ac:dyDescent="0.25">
      <c r="A364" s="32">
        <v>21440</v>
      </c>
      <c r="B364" s="33">
        <v>34</v>
      </c>
      <c r="C364" s="33">
        <v>8.5399999999999991</v>
      </c>
      <c r="D364" s="33">
        <v>4</v>
      </c>
      <c r="E364" s="33">
        <v>0.05</v>
      </c>
      <c r="F364" s="37">
        <f>DetailTicketJuilletAout2021[[#This Row],[Qte]]*(DetailTicketJuilletAout2021[[#This Row],[PrixUnit]]*(1-DetailTicketJuilletAout2021[[#This Row],[Remise%]]))</f>
        <v>32.451999999999998</v>
      </c>
      <c r="G364" t="str">
        <f t="shared" si="5"/>
        <v>CÉDAU</v>
      </c>
      <c r="I364" s="32">
        <v>21692</v>
      </c>
      <c r="J364" s="39" t="s">
        <v>76</v>
      </c>
    </row>
    <row r="365" spans="1:10" x14ac:dyDescent="0.25">
      <c r="A365" s="32">
        <v>21440</v>
      </c>
      <c r="B365" s="33">
        <v>36</v>
      </c>
      <c r="C365" s="33">
        <v>11.59</v>
      </c>
      <c r="D365" s="33">
        <v>3</v>
      </c>
      <c r="E365" s="33">
        <v>0.05</v>
      </c>
      <c r="F365" s="37">
        <f>DetailTicketJuilletAout2021[[#This Row],[Qte]]*(DetailTicketJuilletAout2021[[#This Row],[PrixUnit]]*(1-DetailTicketJuilletAout2021[[#This Row],[Remise%]]))</f>
        <v>33.031499999999994</v>
      </c>
      <c r="G365" t="str">
        <f t="shared" si="5"/>
        <v>CÉDAU</v>
      </c>
      <c r="I365" s="32">
        <v>21693</v>
      </c>
      <c r="J365" s="39" t="s">
        <v>86</v>
      </c>
    </row>
    <row r="366" spans="1:10" x14ac:dyDescent="0.25">
      <c r="A366" s="32">
        <v>21441</v>
      </c>
      <c r="B366" s="33">
        <v>16</v>
      </c>
      <c r="C366" s="33">
        <v>10.67</v>
      </c>
      <c r="D366" s="33">
        <v>4</v>
      </c>
      <c r="E366" s="33">
        <v>0.05</v>
      </c>
      <c r="F366" s="37">
        <f>DetailTicketJuilletAout2021[[#This Row],[Qte]]*(DetailTicketJuilletAout2021[[#This Row],[PrixUnit]]*(1-DetailTicketJuilletAout2021[[#This Row],[Remise%]]))</f>
        <v>40.545999999999999</v>
      </c>
      <c r="G366" t="str">
        <f t="shared" si="5"/>
        <v>MAEUS</v>
      </c>
      <c r="I366" s="32">
        <v>21694</v>
      </c>
      <c r="J366" s="39" t="s">
        <v>68</v>
      </c>
    </row>
    <row r="367" spans="1:10" x14ac:dyDescent="0.25">
      <c r="A367" s="32">
        <v>21441</v>
      </c>
      <c r="B367" s="33">
        <v>31</v>
      </c>
      <c r="C367" s="33">
        <v>7.62</v>
      </c>
      <c r="D367" s="33">
        <v>4</v>
      </c>
      <c r="E367" s="33">
        <v>0.05</v>
      </c>
      <c r="F367" s="37">
        <f>DetailTicketJuilletAout2021[[#This Row],[Qte]]*(DetailTicketJuilletAout2021[[#This Row],[PrixUnit]]*(1-DetailTicketJuilletAout2021[[#This Row],[Remise%]]))</f>
        <v>28.956</v>
      </c>
      <c r="G367" t="str">
        <f t="shared" si="5"/>
        <v>MAEUS</v>
      </c>
      <c r="I367" s="32">
        <v>21695</v>
      </c>
      <c r="J367" s="39" t="s">
        <v>31</v>
      </c>
    </row>
    <row r="368" spans="1:10" x14ac:dyDescent="0.25">
      <c r="A368" s="32">
        <v>21441</v>
      </c>
      <c r="B368" s="33">
        <v>60</v>
      </c>
      <c r="C368" s="33">
        <v>20.73</v>
      </c>
      <c r="D368" s="33">
        <v>4</v>
      </c>
      <c r="E368" s="33">
        <v>0.05</v>
      </c>
      <c r="F368" s="37">
        <f>DetailTicketJuilletAout2021[[#This Row],[Qte]]*(DetailTicketJuilletAout2021[[#This Row],[PrixUnit]]*(1-DetailTicketJuilletAout2021[[#This Row],[Remise%]]))</f>
        <v>78.774000000000001</v>
      </c>
      <c r="G368" t="str">
        <f t="shared" si="5"/>
        <v>MAEUS</v>
      </c>
      <c r="I368" s="32">
        <v>21696</v>
      </c>
      <c r="J368" s="39" t="s">
        <v>99</v>
      </c>
    </row>
    <row r="369" spans="1:10" x14ac:dyDescent="0.25">
      <c r="A369" s="32">
        <v>21442</v>
      </c>
      <c r="B369" s="33">
        <v>28</v>
      </c>
      <c r="C369" s="33">
        <v>27.75</v>
      </c>
      <c r="D369" s="33">
        <v>3</v>
      </c>
      <c r="E369" s="33">
        <v>0</v>
      </c>
      <c r="F369" s="37">
        <f>DetailTicketJuilletAout2021[[#This Row],[Qte]]*(DetailTicketJuilletAout2021[[#This Row],[PrixUnit]]*(1-DetailTicketJuilletAout2021[[#This Row],[Remise%]]))</f>
        <v>83.25</v>
      </c>
      <c r="G369" t="str">
        <f t="shared" si="5"/>
        <v>JEBOR</v>
      </c>
      <c r="I369" s="32">
        <v>21697</v>
      </c>
      <c r="J369" s="39" t="s">
        <v>106</v>
      </c>
    </row>
    <row r="370" spans="1:10" x14ac:dyDescent="0.25">
      <c r="A370" s="32">
        <v>21442</v>
      </c>
      <c r="B370" s="33">
        <v>29</v>
      </c>
      <c r="C370" s="33">
        <v>75.459999999999994</v>
      </c>
      <c r="D370" s="33">
        <v>3</v>
      </c>
      <c r="E370" s="33">
        <v>0</v>
      </c>
      <c r="F370" s="37">
        <f>DetailTicketJuilletAout2021[[#This Row],[Qte]]*(DetailTicketJuilletAout2021[[#This Row],[PrixUnit]]*(1-DetailTicketJuilletAout2021[[#This Row],[Remise%]]))</f>
        <v>226.38</v>
      </c>
      <c r="G370" t="str">
        <f t="shared" si="5"/>
        <v>JEBOR</v>
      </c>
      <c r="I370" s="32">
        <v>21698</v>
      </c>
      <c r="J370" s="39" t="s">
        <v>102</v>
      </c>
    </row>
    <row r="371" spans="1:10" x14ac:dyDescent="0.25">
      <c r="A371" s="32">
        <v>21442</v>
      </c>
      <c r="B371" s="33">
        <v>38</v>
      </c>
      <c r="C371" s="33">
        <v>160.68</v>
      </c>
      <c r="D371" s="33">
        <v>4</v>
      </c>
      <c r="E371" s="33">
        <v>0</v>
      </c>
      <c r="F371" s="37">
        <f>DetailTicketJuilletAout2021[[#This Row],[Qte]]*(DetailTicketJuilletAout2021[[#This Row],[PrixUnit]]*(1-DetailTicketJuilletAout2021[[#This Row],[Remise%]]))</f>
        <v>642.72</v>
      </c>
      <c r="G371" t="str">
        <f t="shared" si="5"/>
        <v>JEBOR</v>
      </c>
      <c r="I371" s="32">
        <v>21699</v>
      </c>
      <c r="J371" s="39" t="s">
        <v>102</v>
      </c>
    </row>
    <row r="372" spans="1:10" x14ac:dyDescent="0.25">
      <c r="A372" s="32">
        <v>21442</v>
      </c>
      <c r="B372" s="33">
        <v>49</v>
      </c>
      <c r="C372" s="33">
        <v>12.2</v>
      </c>
      <c r="D372" s="33">
        <v>3</v>
      </c>
      <c r="E372" s="33">
        <v>0</v>
      </c>
      <c r="F372" s="37">
        <f>DetailTicketJuilletAout2021[[#This Row],[Qte]]*(DetailTicketJuilletAout2021[[#This Row],[PrixUnit]]*(1-DetailTicketJuilletAout2021[[#This Row],[Remise%]]))</f>
        <v>36.599999999999994</v>
      </c>
      <c r="G372" t="str">
        <f t="shared" si="5"/>
        <v>JEBOR</v>
      </c>
      <c r="I372" s="32">
        <v>21700</v>
      </c>
      <c r="J372" s="39" t="s">
        <v>72</v>
      </c>
    </row>
    <row r="373" spans="1:10" x14ac:dyDescent="0.25">
      <c r="A373" s="32">
        <v>21442</v>
      </c>
      <c r="B373" s="33">
        <v>54</v>
      </c>
      <c r="C373" s="33">
        <v>4.57</v>
      </c>
      <c r="D373" s="33">
        <v>3</v>
      </c>
      <c r="E373" s="33">
        <v>0</v>
      </c>
      <c r="F373" s="37">
        <f>DetailTicketJuilletAout2021[[#This Row],[Qte]]*(DetailTicketJuilletAout2021[[#This Row],[PrixUnit]]*(1-DetailTicketJuilletAout2021[[#This Row],[Remise%]]))</f>
        <v>13.71</v>
      </c>
      <c r="G373" t="str">
        <f t="shared" si="5"/>
        <v>JEBOR</v>
      </c>
      <c r="I373" s="32">
        <v>21701</v>
      </c>
      <c r="J373" s="39" t="s">
        <v>72</v>
      </c>
    </row>
    <row r="374" spans="1:10" x14ac:dyDescent="0.25">
      <c r="A374" s="32">
        <v>21443</v>
      </c>
      <c r="B374" s="33">
        <v>39</v>
      </c>
      <c r="C374" s="33">
        <v>10.98</v>
      </c>
      <c r="D374" s="33">
        <v>4</v>
      </c>
      <c r="E374" s="33">
        <v>0.1</v>
      </c>
      <c r="F374" s="37">
        <f>DetailTicketJuilletAout2021[[#This Row],[Qte]]*(DetailTicketJuilletAout2021[[#This Row],[PrixUnit]]*(1-DetailTicketJuilletAout2021[[#This Row],[Remise%]]))</f>
        <v>39.528000000000006</v>
      </c>
      <c r="G374" t="str">
        <f t="shared" si="5"/>
        <v>ARBLA</v>
      </c>
      <c r="I374" s="32">
        <v>21702</v>
      </c>
      <c r="J374" s="39" t="s">
        <v>98</v>
      </c>
    </row>
    <row r="375" spans="1:10" x14ac:dyDescent="0.25">
      <c r="A375" s="32">
        <v>21443</v>
      </c>
      <c r="B375" s="33">
        <v>60</v>
      </c>
      <c r="C375" s="33">
        <v>20.73</v>
      </c>
      <c r="D375" s="33">
        <v>4</v>
      </c>
      <c r="E375" s="33">
        <v>0.1</v>
      </c>
      <c r="F375" s="37">
        <f>DetailTicketJuilletAout2021[[#This Row],[Qte]]*(DetailTicketJuilletAout2021[[#This Row],[PrixUnit]]*(1-DetailTicketJuilletAout2021[[#This Row],[Remise%]]))</f>
        <v>74.628</v>
      </c>
      <c r="G375" t="str">
        <f t="shared" si="5"/>
        <v>ARBLA</v>
      </c>
      <c r="I375" s="32">
        <v>21703</v>
      </c>
      <c r="J375" s="39" t="s">
        <v>65</v>
      </c>
    </row>
    <row r="376" spans="1:10" x14ac:dyDescent="0.25">
      <c r="A376" s="32">
        <v>21444</v>
      </c>
      <c r="B376" s="33">
        <v>25</v>
      </c>
      <c r="C376" s="33">
        <v>8.5399999999999991</v>
      </c>
      <c r="D376" s="33">
        <v>4</v>
      </c>
      <c r="E376" s="33">
        <v>0</v>
      </c>
      <c r="F376" s="37">
        <f>DetailTicketJuilletAout2021[[#This Row],[Qte]]*(DetailTicketJuilletAout2021[[#This Row],[PrixUnit]]*(1-DetailTicketJuilletAout2021[[#This Row],[Remise%]]))</f>
        <v>34.159999999999997</v>
      </c>
      <c r="G376" t="str">
        <f t="shared" si="5"/>
        <v>FAMAR</v>
      </c>
      <c r="I376" s="32">
        <v>21704</v>
      </c>
      <c r="J376" s="39" t="s">
        <v>52</v>
      </c>
    </row>
    <row r="377" spans="1:10" x14ac:dyDescent="0.25">
      <c r="A377" s="32">
        <v>21444</v>
      </c>
      <c r="B377" s="33">
        <v>51</v>
      </c>
      <c r="C377" s="33">
        <v>32.32</v>
      </c>
      <c r="D377" s="33">
        <v>3</v>
      </c>
      <c r="E377" s="33">
        <v>0</v>
      </c>
      <c r="F377" s="37">
        <f>DetailTicketJuilletAout2021[[#This Row],[Qte]]*(DetailTicketJuilletAout2021[[#This Row],[PrixUnit]]*(1-DetailTicketJuilletAout2021[[#This Row],[Remise%]]))</f>
        <v>96.960000000000008</v>
      </c>
      <c r="G377" t="str">
        <f t="shared" si="5"/>
        <v>FAMAR</v>
      </c>
      <c r="I377" s="32">
        <v>21705</v>
      </c>
      <c r="J377" s="39" t="s">
        <v>40</v>
      </c>
    </row>
    <row r="378" spans="1:10" x14ac:dyDescent="0.25">
      <c r="A378" s="32">
        <v>21444</v>
      </c>
      <c r="B378" s="33">
        <v>54</v>
      </c>
      <c r="C378" s="33">
        <v>4.57</v>
      </c>
      <c r="D378" s="33">
        <v>3</v>
      </c>
      <c r="E378" s="33">
        <v>0</v>
      </c>
      <c r="F378" s="37">
        <f>DetailTicketJuilletAout2021[[#This Row],[Qte]]*(DetailTicketJuilletAout2021[[#This Row],[PrixUnit]]*(1-DetailTicketJuilletAout2021[[#This Row],[Remise%]]))</f>
        <v>13.71</v>
      </c>
      <c r="G378" t="str">
        <f t="shared" si="5"/>
        <v>FAMAR</v>
      </c>
      <c r="I378" s="32">
        <v>21706</v>
      </c>
      <c r="J378" s="39" t="s">
        <v>107</v>
      </c>
    </row>
    <row r="379" spans="1:10" x14ac:dyDescent="0.25">
      <c r="A379" s="32">
        <v>21445</v>
      </c>
      <c r="B379" s="33">
        <v>31</v>
      </c>
      <c r="C379" s="33">
        <v>7.62</v>
      </c>
      <c r="D379" s="33">
        <v>3</v>
      </c>
      <c r="E379" s="33">
        <v>0</v>
      </c>
      <c r="F379" s="37">
        <f>DetailTicketJuilletAout2021[[#This Row],[Qte]]*(DetailTicketJuilletAout2021[[#This Row],[PrixUnit]]*(1-DetailTicketJuilletAout2021[[#This Row],[Remise%]]))</f>
        <v>22.86</v>
      </c>
      <c r="G379" t="str">
        <f t="shared" si="5"/>
        <v>ERBEC</v>
      </c>
      <c r="I379" s="32">
        <v>21707</v>
      </c>
      <c r="J379" s="39" t="s">
        <v>62</v>
      </c>
    </row>
    <row r="380" spans="1:10" x14ac:dyDescent="0.25">
      <c r="A380" s="32">
        <v>21445</v>
      </c>
      <c r="B380" s="33">
        <v>75</v>
      </c>
      <c r="C380" s="33">
        <v>4.7300000000000004</v>
      </c>
      <c r="D380" s="33">
        <v>4</v>
      </c>
      <c r="E380" s="33">
        <v>0</v>
      </c>
      <c r="F380" s="37">
        <f>DetailTicketJuilletAout2021[[#This Row],[Qte]]*(DetailTicketJuilletAout2021[[#This Row],[PrixUnit]]*(1-DetailTicketJuilletAout2021[[#This Row],[Remise%]]))</f>
        <v>18.920000000000002</v>
      </c>
      <c r="G380" t="str">
        <f t="shared" si="5"/>
        <v>ERBEC</v>
      </c>
      <c r="I380" s="32">
        <v>21708</v>
      </c>
      <c r="J380" s="39" t="s">
        <v>48</v>
      </c>
    </row>
    <row r="381" spans="1:10" x14ac:dyDescent="0.25">
      <c r="A381" s="32">
        <v>21445</v>
      </c>
      <c r="B381" s="33">
        <v>76</v>
      </c>
      <c r="C381" s="33">
        <v>10.98</v>
      </c>
      <c r="D381" s="33">
        <v>4</v>
      </c>
      <c r="E381" s="33">
        <v>0</v>
      </c>
      <c r="F381" s="37">
        <f>DetailTicketJuilletAout2021[[#This Row],[Qte]]*(DetailTicketJuilletAout2021[[#This Row],[PrixUnit]]*(1-DetailTicketJuilletAout2021[[#This Row],[Remise%]]))</f>
        <v>43.92</v>
      </c>
      <c r="G381" t="str">
        <f t="shared" si="5"/>
        <v>ERBEC</v>
      </c>
      <c r="I381" s="32">
        <v>21709</v>
      </c>
      <c r="J381" s="39" t="s">
        <v>68</v>
      </c>
    </row>
    <row r="382" spans="1:10" x14ac:dyDescent="0.25">
      <c r="A382" s="32">
        <v>21446</v>
      </c>
      <c r="B382" s="33">
        <v>69</v>
      </c>
      <c r="C382" s="33">
        <v>21.95</v>
      </c>
      <c r="D382" s="33">
        <v>3</v>
      </c>
      <c r="E382" s="33">
        <v>0</v>
      </c>
      <c r="F382" s="37">
        <f>DetailTicketJuilletAout2021[[#This Row],[Qte]]*(DetailTicketJuilletAout2021[[#This Row],[PrixUnit]]*(1-DetailTicketJuilletAout2021[[#This Row],[Remise%]]))</f>
        <v>65.849999999999994</v>
      </c>
      <c r="G382" t="str">
        <f t="shared" si="5"/>
        <v>DIDAL</v>
      </c>
      <c r="I382" s="32">
        <v>21710</v>
      </c>
      <c r="J382" s="39" t="s">
        <v>38</v>
      </c>
    </row>
    <row r="383" spans="1:10" x14ac:dyDescent="0.25">
      <c r="A383" s="32">
        <v>21446</v>
      </c>
      <c r="B383" s="33">
        <v>71</v>
      </c>
      <c r="C383" s="33">
        <v>13.11</v>
      </c>
      <c r="D383" s="33">
        <v>4</v>
      </c>
      <c r="E383" s="33">
        <v>0</v>
      </c>
      <c r="F383" s="37">
        <f>DetailTicketJuilletAout2021[[#This Row],[Qte]]*(DetailTicketJuilletAout2021[[#This Row],[PrixUnit]]*(1-DetailTicketJuilletAout2021[[#This Row],[Remise%]]))</f>
        <v>52.44</v>
      </c>
      <c r="G383" t="str">
        <f t="shared" si="5"/>
        <v>DIDAL</v>
      </c>
      <c r="I383" s="32">
        <v>21711</v>
      </c>
      <c r="J383" s="39" t="s">
        <v>59</v>
      </c>
    </row>
    <row r="384" spans="1:10" x14ac:dyDescent="0.25">
      <c r="A384" s="32">
        <v>21447</v>
      </c>
      <c r="B384" s="33">
        <v>11</v>
      </c>
      <c r="C384" s="33">
        <v>12.81</v>
      </c>
      <c r="D384" s="33">
        <v>3</v>
      </c>
      <c r="E384" s="33">
        <v>0</v>
      </c>
      <c r="F384" s="37">
        <f>DetailTicketJuilletAout2021[[#This Row],[Qte]]*(DetailTicketJuilletAout2021[[#This Row],[PrixUnit]]*(1-DetailTicketJuilletAout2021[[#This Row],[Remise%]]))</f>
        <v>38.43</v>
      </c>
      <c r="G384" t="str">
        <f t="shared" si="5"/>
        <v>SEADI</v>
      </c>
      <c r="I384" s="32">
        <v>21712</v>
      </c>
      <c r="J384" s="39" t="s">
        <v>67</v>
      </c>
    </row>
    <row r="385" spans="1:10" x14ac:dyDescent="0.25">
      <c r="A385" s="32">
        <v>21448</v>
      </c>
      <c r="B385" s="33">
        <v>65</v>
      </c>
      <c r="C385" s="33">
        <v>12.81</v>
      </c>
      <c r="D385" s="33">
        <v>4</v>
      </c>
      <c r="E385" s="33">
        <v>0</v>
      </c>
      <c r="F385" s="37">
        <f>DetailTicketJuilletAout2021[[#This Row],[Qte]]*(DetailTicketJuilletAout2021[[#This Row],[PrixUnit]]*(1-DetailTicketJuilletAout2021[[#This Row],[Remise%]]))</f>
        <v>51.24</v>
      </c>
      <c r="G385" t="str">
        <f t="shared" si="5"/>
        <v>SAJOU</v>
      </c>
      <c r="I385" s="32">
        <v>21713</v>
      </c>
      <c r="J385" s="39" t="s">
        <v>76</v>
      </c>
    </row>
    <row r="386" spans="1:10" x14ac:dyDescent="0.25">
      <c r="A386" s="32">
        <v>21448</v>
      </c>
      <c r="B386" s="33">
        <v>77</v>
      </c>
      <c r="C386" s="33">
        <v>7.93</v>
      </c>
      <c r="D386" s="33">
        <v>4</v>
      </c>
      <c r="E386" s="33">
        <v>0</v>
      </c>
      <c r="F386" s="37">
        <f>DetailTicketJuilletAout2021[[#This Row],[Qte]]*(DetailTicketJuilletAout2021[[#This Row],[PrixUnit]]*(1-DetailTicketJuilletAout2021[[#This Row],[Remise%]]))</f>
        <v>31.72</v>
      </c>
      <c r="G386" t="str">
        <f t="shared" si="5"/>
        <v>SAJOU</v>
      </c>
      <c r="I386" s="32">
        <v>21714</v>
      </c>
      <c r="J386" s="39" t="s">
        <v>58</v>
      </c>
    </row>
    <row r="387" spans="1:10" x14ac:dyDescent="0.25">
      <c r="A387" s="32">
        <v>21449</v>
      </c>
      <c r="B387" s="33">
        <v>2</v>
      </c>
      <c r="C387" s="33">
        <v>14.48</v>
      </c>
      <c r="D387" s="33">
        <v>1</v>
      </c>
      <c r="E387" s="33">
        <v>0</v>
      </c>
      <c r="F387" s="37">
        <f>DetailTicketJuilletAout2021[[#This Row],[Qte]]*(DetailTicketJuilletAout2021[[#This Row],[PrixUnit]]*(1-DetailTicketJuilletAout2021[[#This Row],[Remise%]]))</f>
        <v>14.48</v>
      </c>
      <c r="G387" t="str">
        <f t="shared" ref="G387:G450" si="6">VLOOKUP(A387,$I$2:$J$1577,2,FALSE)</f>
        <v>ZOHED</v>
      </c>
      <c r="I387" s="32">
        <v>21715</v>
      </c>
      <c r="J387" s="39" t="s">
        <v>32</v>
      </c>
    </row>
    <row r="388" spans="1:10" x14ac:dyDescent="0.25">
      <c r="A388" s="32">
        <v>21449</v>
      </c>
      <c r="B388" s="33">
        <v>34</v>
      </c>
      <c r="C388" s="33">
        <v>8.5399999999999991</v>
      </c>
      <c r="D388" s="33">
        <v>3</v>
      </c>
      <c r="E388" s="33">
        <v>0</v>
      </c>
      <c r="F388" s="37">
        <f>DetailTicketJuilletAout2021[[#This Row],[Qte]]*(DetailTicketJuilletAout2021[[#This Row],[PrixUnit]]*(1-DetailTicketJuilletAout2021[[#This Row],[Remise%]]))</f>
        <v>25.619999999999997</v>
      </c>
      <c r="G388" t="str">
        <f t="shared" si="6"/>
        <v>ZOHED</v>
      </c>
      <c r="I388" s="32">
        <v>21716</v>
      </c>
      <c r="J388" s="39" t="s">
        <v>91</v>
      </c>
    </row>
    <row r="389" spans="1:10" x14ac:dyDescent="0.25">
      <c r="A389" s="32">
        <v>21449</v>
      </c>
      <c r="B389" s="33">
        <v>44</v>
      </c>
      <c r="C389" s="33">
        <v>14.83</v>
      </c>
      <c r="D389" s="33">
        <v>4</v>
      </c>
      <c r="E389" s="33">
        <v>0</v>
      </c>
      <c r="F389" s="37">
        <f>DetailTicketJuilletAout2021[[#This Row],[Qte]]*(DetailTicketJuilletAout2021[[#This Row],[PrixUnit]]*(1-DetailTicketJuilletAout2021[[#This Row],[Remise%]]))</f>
        <v>59.32</v>
      </c>
      <c r="G389" t="str">
        <f t="shared" si="6"/>
        <v>ZOHED</v>
      </c>
      <c r="I389" s="32">
        <v>21717</v>
      </c>
      <c r="J389" s="39" t="s">
        <v>45</v>
      </c>
    </row>
    <row r="390" spans="1:10" x14ac:dyDescent="0.25">
      <c r="A390" s="32">
        <v>21449</v>
      </c>
      <c r="B390" s="33">
        <v>47</v>
      </c>
      <c r="C390" s="33">
        <v>7.24</v>
      </c>
      <c r="D390" s="33">
        <v>1</v>
      </c>
      <c r="E390" s="33">
        <v>0</v>
      </c>
      <c r="F390" s="37">
        <f>DetailTicketJuilletAout2021[[#This Row],[Qte]]*(DetailTicketJuilletAout2021[[#This Row],[PrixUnit]]*(1-DetailTicketJuilletAout2021[[#This Row],[Remise%]]))</f>
        <v>7.24</v>
      </c>
      <c r="G390" t="str">
        <f t="shared" si="6"/>
        <v>ZOHED</v>
      </c>
      <c r="I390" s="32">
        <v>21718</v>
      </c>
      <c r="J390" s="39" t="s">
        <v>39</v>
      </c>
    </row>
    <row r="391" spans="1:10" x14ac:dyDescent="0.25">
      <c r="A391" s="32">
        <v>21449</v>
      </c>
      <c r="B391" s="33">
        <v>54</v>
      </c>
      <c r="C391" s="33">
        <v>4.57</v>
      </c>
      <c r="D391" s="33">
        <v>4</v>
      </c>
      <c r="E391" s="33">
        <v>0</v>
      </c>
      <c r="F391" s="37">
        <f>DetailTicketJuilletAout2021[[#This Row],[Qte]]*(DetailTicketJuilletAout2021[[#This Row],[PrixUnit]]*(1-DetailTicketJuilletAout2021[[#This Row],[Remise%]]))</f>
        <v>18.28</v>
      </c>
      <c r="G391" t="str">
        <f t="shared" si="6"/>
        <v>ZOHED</v>
      </c>
      <c r="I391" s="32">
        <v>21719</v>
      </c>
      <c r="J391" s="39" t="s">
        <v>85</v>
      </c>
    </row>
    <row r="392" spans="1:10" x14ac:dyDescent="0.25">
      <c r="A392" s="32">
        <v>21449</v>
      </c>
      <c r="B392" s="33">
        <v>65</v>
      </c>
      <c r="C392" s="33">
        <v>12.81</v>
      </c>
      <c r="D392" s="33">
        <v>4</v>
      </c>
      <c r="E392" s="33">
        <v>0</v>
      </c>
      <c r="F392" s="37">
        <f>DetailTicketJuilletAout2021[[#This Row],[Qte]]*(DetailTicketJuilletAout2021[[#This Row],[PrixUnit]]*(1-DetailTicketJuilletAout2021[[#This Row],[Remise%]]))</f>
        <v>51.24</v>
      </c>
      <c r="G392" t="str">
        <f t="shared" si="6"/>
        <v>ZOHED</v>
      </c>
      <c r="I392" s="32">
        <v>21720</v>
      </c>
      <c r="J392" s="39" t="s">
        <v>90</v>
      </c>
    </row>
    <row r="393" spans="1:10" x14ac:dyDescent="0.25">
      <c r="A393" s="32">
        <v>21449</v>
      </c>
      <c r="B393" s="33">
        <v>77</v>
      </c>
      <c r="C393" s="33">
        <v>7.93</v>
      </c>
      <c r="D393" s="33">
        <v>4</v>
      </c>
      <c r="E393" s="33">
        <v>0</v>
      </c>
      <c r="F393" s="37">
        <f>DetailTicketJuilletAout2021[[#This Row],[Qte]]*(DetailTicketJuilletAout2021[[#This Row],[PrixUnit]]*(1-DetailTicketJuilletAout2021[[#This Row],[Remise%]]))</f>
        <v>31.72</v>
      </c>
      <c r="G393" t="str">
        <f t="shared" si="6"/>
        <v>ZOHED</v>
      </c>
      <c r="I393" s="32">
        <v>21721</v>
      </c>
      <c r="J393" s="39" t="s">
        <v>88</v>
      </c>
    </row>
    <row r="394" spans="1:10" x14ac:dyDescent="0.25">
      <c r="A394" s="32">
        <v>21449</v>
      </c>
      <c r="B394" s="33">
        <v>78</v>
      </c>
      <c r="C394" s="33">
        <v>16.77</v>
      </c>
      <c r="D394" s="33">
        <v>3</v>
      </c>
      <c r="E394" s="33">
        <v>0</v>
      </c>
      <c r="F394" s="37">
        <f>DetailTicketJuilletAout2021[[#This Row],[Qte]]*(DetailTicketJuilletAout2021[[#This Row],[PrixUnit]]*(1-DetailTicketJuilletAout2021[[#This Row],[Remise%]]))</f>
        <v>50.31</v>
      </c>
      <c r="G394" t="str">
        <f t="shared" si="6"/>
        <v>ZOHED</v>
      </c>
      <c r="I394" s="32">
        <v>21722</v>
      </c>
      <c r="J394" s="39" t="s">
        <v>58</v>
      </c>
    </row>
    <row r="395" spans="1:10" x14ac:dyDescent="0.25">
      <c r="A395" s="32">
        <v>21450</v>
      </c>
      <c r="B395" s="33">
        <v>21</v>
      </c>
      <c r="C395" s="33">
        <v>6.1</v>
      </c>
      <c r="D395" s="33">
        <v>4</v>
      </c>
      <c r="E395" s="33">
        <v>0.1</v>
      </c>
      <c r="F395" s="37">
        <f>DetailTicketJuilletAout2021[[#This Row],[Qte]]*(DetailTicketJuilletAout2021[[#This Row],[PrixUnit]]*(1-DetailTicketJuilletAout2021[[#This Row],[Remise%]]))</f>
        <v>21.96</v>
      </c>
      <c r="G395" t="str">
        <f t="shared" si="6"/>
        <v>CHLEC</v>
      </c>
      <c r="I395" s="32">
        <v>21723</v>
      </c>
      <c r="J395" s="39" t="s">
        <v>31</v>
      </c>
    </row>
    <row r="396" spans="1:10" x14ac:dyDescent="0.25">
      <c r="A396" s="32">
        <v>21450</v>
      </c>
      <c r="B396" s="33">
        <v>28</v>
      </c>
      <c r="C396" s="33">
        <v>27.75</v>
      </c>
      <c r="D396" s="33">
        <v>4</v>
      </c>
      <c r="E396" s="33">
        <v>0.1</v>
      </c>
      <c r="F396" s="37">
        <f>DetailTicketJuilletAout2021[[#This Row],[Qte]]*(DetailTicketJuilletAout2021[[#This Row],[PrixUnit]]*(1-DetailTicketJuilletAout2021[[#This Row],[Remise%]]))</f>
        <v>99.9</v>
      </c>
      <c r="G396" t="str">
        <f t="shared" si="6"/>
        <v>CHLEC</v>
      </c>
      <c r="I396" s="32">
        <v>21724</v>
      </c>
      <c r="J396" s="39" t="s">
        <v>74</v>
      </c>
    </row>
    <row r="397" spans="1:10" x14ac:dyDescent="0.25">
      <c r="A397" s="32">
        <v>21450</v>
      </c>
      <c r="B397" s="33">
        <v>57</v>
      </c>
      <c r="C397" s="33">
        <v>11.89</v>
      </c>
      <c r="D397" s="33">
        <v>3</v>
      </c>
      <c r="E397" s="33">
        <v>0</v>
      </c>
      <c r="F397" s="37">
        <f>DetailTicketJuilletAout2021[[#This Row],[Qte]]*(DetailTicketJuilletAout2021[[#This Row],[PrixUnit]]*(1-DetailTicketJuilletAout2021[[#This Row],[Remise%]]))</f>
        <v>35.67</v>
      </c>
      <c r="G397" t="str">
        <f t="shared" si="6"/>
        <v>CHLEC</v>
      </c>
      <c r="I397" s="32">
        <v>21725</v>
      </c>
      <c r="J397" s="39" t="s">
        <v>78</v>
      </c>
    </row>
    <row r="398" spans="1:10" x14ac:dyDescent="0.25">
      <c r="A398" s="32">
        <v>21450</v>
      </c>
      <c r="B398" s="33">
        <v>64</v>
      </c>
      <c r="C398" s="33">
        <v>20.28</v>
      </c>
      <c r="D398" s="33">
        <v>3</v>
      </c>
      <c r="E398" s="33">
        <v>0.1</v>
      </c>
      <c r="F398" s="37">
        <f>DetailTicketJuilletAout2021[[#This Row],[Qte]]*(DetailTicketJuilletAout2021[[#This Row],[PrixUnit]]*(1-DetailTicketJuilletAout2021[[#This Row],[Remise%]]))</f>
        <v>54.756000000000007</v>
      </c>
      <c r="G398" t="str">
        <f t="shared" si="6"/>
        <v>CHLEC</v>
      </c>
      <c r="I398" s="32">
        <v>21726</v>
      </c>
      <c r="J398" s="39" t="s">
        <v>30</v>
      </c>
    </row>
    <row r="399" spans="1:10" x14ac:dyDescent="0.25">
      <c r="A399" s="32">
        <v>21451</v>
      </c>
      <c r="B399" s="33">
        <v>29</v>
      </c>
      <c r="C399" s="33">
        <v>75.459999999999994</v>
      </c>
      <c r="D399" s="33">
        <v>3</v>
      </c>
      <c r="E399" s="33">
        <v>0</v>
      </c>
      <c r="F399" s="37">
        <f>DetailTicketJuilletAout2021[[#This Row],[Qte]]*(DetailTicketJuilletAout2021[[#This Row],[PrixUnit]]*(1-DetailTicketJuilletAout2021[[#This Row],[Remise%]]))</f>
        <v>226.38</v>
      </c>
      <c r="G399" t="str">
        <f t="shared" si="6"/>
        <v>PHFRO</v>
      </c>
      <c r="I399" s="32">
        <v>21727</v>
      </c>
      <c r="J399" s="39" t="s">
        <v>25</v>
      </c>
    </row>
    <row r="400" spans="1:10" x14ac:dyDescent="0.25">
      <c r="A400" s="32">
        <v>21451</v>
      </c>
      <c r="B400" s="33">
        <v>56</v>
      </c>
      <c r="C400" s="33">
        <v>23.17</v>
      </c>
      <c r="D400" s="33">
        <v>4</v>
      </c>
      <c r="E400" s="33">
        <v>0.25</v>
      </c>
      <c r="F400" s="37">
        <f>DetailTicketJuilletAout2021[[#This Row],[Qte]]*(DetailTicketJuilletAout2021[[#This Row],[PrixUnit]]*(1-DetailTicketJuilletAout2021[[#This Row],[Remise%]]))</f>
        <v>69.510000000000005</v>
      </c>
      <c r="G400" t="str">
        <f t="shared" si="6"/>
        <v>PHFRO</v>
      </c>
      <c r="I400" s="32">
        <v>21728</v>
      </c>
      <c r="J400" s="39" t="s">
        <v>57</v>
      </c>
    </row>
    <row r="401" spans="1:10" x14ac:dyDescent="0.25">
      <c r="A401" s="32">
        <v>21452</v>
      </c>
      <c r="B401" s="33">
        <v>1</v>
      </c>
      <c r="C401" s="33">
        <v>10.98</v>
      </c>
      <c r="D401" s="33">
        <v>4</v>
      </c>
      <c r="E401" s="33">
        <v>0.15</v>
      </c>
      <c r="F401" s="37">
        <f>DetailTicketJuilletAout2021[[#This Row],[Qte]]*(DetailTicketJuilletAout2021[[#This Row],[PrixUnit]]*(1-DetailTicketJuilletAout2021[[#This Row],[Remise%]]))</f>
        <v>37.332000000000001</v>
      </c>
      <c r="G401" t="str">
        <f t="shared" si="6"/>
        <v>SYLEJ</v>
      </c>
      <c r="I401" s="32">
        <v>21729</v>
      </c>
      <c r="J401" s="39" t="s">
        <v>35</v>
      </c>
    </row>
    <row r="402" spans="1:10" x14ac:dyDescent="0.25">
      <c r="A402" s="32">
        <v>21452</v>
      </c>
      <c r="B402" s="33">
        <v>2</v>
      </c>
      <c r="C402" s="33">
        <v>14.48</v>
      </c>
      <c r="D402" s="33">
        <v>1</v>
      </c>
      <c r="E402" s="33">
        <v>0</v>
      </c>
      <c r="F402" s="37">
        <f>DetailTicketJuilletAout2021[[#This Row],[Qte]]*(DetailTicketJuilletAout2021[[#This Row],[PrixUnit]]*(1-DetailTicketJuilletAout2021[[#This Row],[Remise%]]))</f>
        <v>14.48</v>
      </c>
      <c r="G402" t="str">
        <f t="shared" si="6"/>
        <v>SYLEJ</v>
      </c>
      <c r="I402" s="32">
        <v>21730</v>
      </c>
      <c r="J402" s="39" t="s">
        <v>52</v>
      </c>
    </row>
    <row r="403" spans="1:10" x14ac:dyDescent="0.25">
      <c r="A403" s="32">
        <v>21452</v>
      </c>
      <c r="B403" s="33">
        <v>10</v>
      </c>
      <c r="C403" s="33">
        <v>23.63</v>
      </c>
      <c r="D403" s="33">
        <v>4</v>
      </c>
      <c r="E403" s="33">
        <v>0</v>
      </c>
      <c r="F403" s="37">
        <f>DetailTicketJuilletAout2021[[#This Row],[Qte]]*(DetailTicketJuilletAout2021[[#This Row],[PrixUnit]]*(1-DetailTicketJuilletAout2021[[#This Row],[Remise%]]))</f>
        <v>94.52</v>
      </c>
      <c r="G403" t="str">
        <f t="shared" si="6"/>
        <v>SYLEJ</v>
      </c>
      <c r="I403" s="32">
        <v>21731</v>
      </c>
      <c r="J403" s="39" t="s">
        <v>103</v>
      </c>
    </row>
    <row r="404" spans="1:10" x14ac:dyDescent="0.25">
      <c r="A404" s="32">
        <v>21452</v>
      </c>
      <c r="B404" s="33">
        <v>44</v>
      </c>
      <c r="C404" s="33">
        <v>14.83</v>
      </c>
      <c r="D404" s="33">
        <v>4</v>
      </c>
      <c r="E404" s="33">
        <v>0</v>
      </c>
      <c r="F404" s="37">
        <f>DetailTicketJuilletAout2021[[#This Row],[Qte]]*(DetailTicketJuilletAout2021[[#This Row],[PrixUnit]]*(1-DetailTicketJuilletAout2021[[#This Row],[Remise%]]))</f>
        <v>59.32</v>
      </c>
      <c r="G404" t="str">
        <f t="shared" si="6"/>
        <v>SYLEJ</v>
      </c>
      <c r="I404" s="32">
        <v>21732</v>
      </c>
      <c r="J404" s="39" t="s">
        <v>75</v>
      </c>
    </row>
    <row r="405" spans="1:10" x14ac:dyDescent="0.25">
      <c r="A405" s="32">
        <v>21452</v>
      </c>
      <c r="B405" s="33">
        <v>47</v>
      </c>
      <c r="C405" s="33">
        <v>7.24</v>
      </c>
      <c r="D405" s="33">
        <v>1</v>
      </c>
      <c r="E405" s="33">
        <v>0</v>
      </c>
      <c r="F405" s="37">
        <f>DetailTicketJuilletAout2021[[#This Row],[Qte]]*(DetailTicketJuilletAout2021[[#This Row],[PrixUnit]]*(1-DetailTicketJuilletAout2021[[#This Row],[Remise%]]))</f>
        <v>7.24</v>
      </c>
      <c r="G405" t="str">
        <f t="shared" si="6"/>
        <v>SYLEJ</v>
      </c>
      <c r="I405" s="32">
        <v>21733</v>
      </c>
      <c r="J405" s="39" t="s">
        <v>58</v>
      </c>
    </row>
    <row r="406" spans="1:10" x14ac:dyDescent="0.25">
      <c r="A406" s="32">
        <v>21452</v>
      </c>
      <c r="B406" s="33">
        <v>64</v>
      </c>
      <c r="C406" s="33">
        <v>20.28</v>
      </c>
      <c r="D406" s="33">
        <v>3</v>
      </c>
      <c r="E406" s="33">
        <v>0</v>
      </c>
      <c r="F406" s="37">
        <f>DetailTicketJuilletAout2021[[#This Row],[Qte]]*(DetailTicketJuilletAout2021[[#This Row],[PrixUnit]]*(1-DetailTicketJuilletAout2021[[#This Row],[Remise%]]))</f>
        <v>60.84</v>
      </c>
      <c r="G406" t="str">
        <f t="shared" si="6"/>
        <v>SYLEJ</v>
      </c>
      <c r="I406" s="32">
        <v>21734</v>
      </c>
      <c r="J406" s="39" t="s">
        <v>94</v>
      </c>
    </row>
    <row r="407" spans="1:10" x14ac:dyDescent="0.25">
      <c r="A407" s="32">
        <v>21452</v>
      </c>
      <c r="B407" s="33">
        <v>70</v>
      </c>
      <c r="C407" s="33">
        <v>11.43</v>
      </c>
      <c r="D407" s="33">
        <v>1</v>
      </c>
      <c r="E407" s="33">
        <v>0</v>
      </c>
      <c r="F407" s="37">
        <f>DetailTicketJuilletAout2021[[#This Row],[Qte]]*(DetailTicketJuilletAout2021[[#This Row],[PrixUnit]]*(1-DetailTicketJuilletAout2021[[#This Row],[Remise%]]))</f>
        <v>11.43</v>
      </c>
      <c r="G407" t="str">
        <f t="shared" si="6"/>
        <v>SYLEJ</v>
      </c>
      <c r="I407" s="32">
        <v>21735</v>
      </c>
      <c r="J407" s="39" t="s">
        <v>40</v>
      </c>
    </row>
    <row r="408" spans="1:10" x14ac:dyDescent="0.25">
      <c r="A408" s="32">
        <v>21452</v>
      </c>
      <c r="B408" s="33">
        <v>74</v>
      </c>
      <c r="C408" s="33">
        <v>6.1</v>
      </c>
      <c r="D408" s="33">
        <v>3</v>
      </c>
      <c r="E408" s="33">
        <v>0.15</v>
      </c>
      <c r="F408" s="37">
        <f>DetailTicketJuilletAout2021[[#This Row],[Qte]]*(DetailTicketJuilletAout2021[[#This Row],[PrixUnit]]*(1-DetailTicketJuilletAout2021[[#This Row],[Remise%]]))</f>
        <v>15.555</v>
      </c>
      <c r="G408" t="str">
        <f t="shared" si="6"/>
        <v>SYLEJ</v>
      </c>
      <c r="I408" s="32">
        <v>21736</v>
      </c>
      <c r="J408" s="39" t="s">
        <v>48</v>
      </c>
    </row>
    <row r="409" spans="1:10" x14ac:dyDescent="0.25">
      <c r="A409" s="32">
        <v>21452</v>
      </c>
      <c r="B409" s="33">
        <v>78</v>
      </c>
      <c r="C409" s="33">
        <v>16.77</v>
      </c>
      <c r="D409" s="33">
        <v>3</v>
      </c>
      <c r="E409" s="33">
        <v>0</v>
      </c>
      <c r="F409" s="37">
        <f>DetailTicketJuilletAout2021[[#This Row],[Qte]]*(DetailTicketJuilletAout2021[[#This Row],[PrixUnit]]*(1-DetailTicketJuilletAout2021[[#This Row],[Remise%]]))</f>
        <v>50.31</v>
      </c>
      <c r="G409" t="str">
        <f t="shared" si="6"/>
        <v>SYLEJ</v>
      </c>
      <c r="I409" s="32">
        <v>21737</v>
      </c>
      <c r="J409" s="39" t="s">
        <v>53</v>
      </c>
    </row>
    <row r="410" spans="1:10" x14ac:dyDescent="0.25">
      <c r="A410" s="32">
        <v>21453</v>
      </c>
      <c r="B410" s="33">
        <v>36</v>
      </c>
      <c r="C410" s="33">
        <v>11.59</v>
      </c>
      <c r="D410" s="33">
        <v>4</v>
      </c>
      <c r="E410" s="33">
        <v>0.2</v>
      </c>
      <c r="F410" s="37">
        <f>DetailTicketJuilletAout2021[[#This Row],[Qte]]*(DetailTicketJuilletAout2021[[#This Row],[PrixUnit]]*(1-DetailTicketJuilletAout2021[[#This Row],[Remise%]]))</f>
        <v>37.088000000000001</v>
      </c>
      <c r="G410" t="str">
        <f t="shared" si="6"/>
        <v>CÉDAU</v>
      </c>
      <c r="I410" s="32">
        <v>21738</v>
      </c>
      <c r="J410" s="39" t="s">
        <v>102</v>
      </c>
    </row>
    <row r="411" spans="1:10" x14ac:dyDescent="0.25">
      <c r="A411" s="32">
        <v>21454</v>
      </c>
      <c r="B411" s="33">
        <v>20</v>
      </c>
      <c r="C411" s="33">
        <v>49.39</v>
      </c>
      <c r="D411" s="33">
        <v>4</v>
      </c>
      <c r="E411" s="33">
        <v>0.25</v>
      </c>
      <c r="F411" s="37">
        <f>DetailTicketJuilletAout2021[[#This Row],[Qte]]*(DetailTicketJuilletAout2021[[#This Row],[PrixUnit]]*(1-DetailTicketJuilletAout2021[[#This Row],[Remise%]]))</f>
        <v>148.17000000000002</v>
      </c>
      <c r="G411" t="str">
        <f t="shared" si="6"/>
        <v>PABEL</v>
      </c>
      <c r="I411" s="32">
        <v>21739</v>
      </c>
      <c r="J411" s="39" t="s">
        <v>68</v>
      </c>
    </row>
    <row r="412" spans="1:10" x14ac:dyDescent="0.25">
      <c r="A412" s="32">
        <v>21454</v>
      </c>
      <c r="B412" s="33">
        <v>38</v>
      </c>
      <c r="C412" s="33">
        <v>160.68</v>
      </c>
      <c r="D412" s="33">
        <v>3</v>
      </c>
      <c r="E412" s="33">
        <v>0.25</v>
      </c>
      <c r="F412" s="37">
        <f>DetailTicketJuilletAout2021[[#This Row],[Qte]]*(DetailTicketJuilletAout2021[[#This Row],[PrixUnit]]*(1-DetailTicketJuilletAout2021[[#This Row],[Remise%]]))</f>
        <v>361.53000000000003</v>
      </c>
      <c r="G412" t="str">
        <f t="shared" si="6"/>
        <v>PABEL</v>
      </c>
      <c r="I412" s="32">
        <v>21740</v>
      </c>
      <c r="J412" s="39" t="s">
        <v>44</v>
      </c>
    </row>
    <row r="413" spans="1:10" x14ac:dyDescent="0.25">
      <c r="A413" s="32">
        <v>21454</v>
      </c>
      <c r="B413" s="33">
        <v>60</v>
      </c>
      <c r="C413" s="33">
        <v>20.73</v>
      </c>
      <c r="D413" s="33">
        <v>4</v>
      </c>
      <c r="E413" s="33">
        <v>0.25</v>
      </c>
      <c r="F413" s="37">
        <f>DetailTicketJuilletAout2021[[#This Row],[Qte]]*(DetailTicketJuilletAout2021[[#This Row],[PrixUnit]]*(1-DetailTicketJuilletAout2021[[#This Row],[Remise%]]))</f>
        <v>62.19</v>
      </c>
      <c r="G413" t="str">
        <f t="shared" si="6"/>
        <v>PABEL</v>
      </c>
      <c r="I413" s="32">
        <v>21741</v>
      </c>
      <c r="J413" s="39" t="s">
        <v>85</v>
      </c>
    </row>
    <row r="414" spans="1:10" x14ac:dyDescent="0.25">
      <c r="A414" s="32">
        <v>21454</v>
      </c>
      <c r="B414" s="33">
        <v>72</v>
      </c>
      <c r="C414" s="33">
        <v>21.19</v>
      </c>
      <c r="D414" s="33">
        <v>3</v>
      </c>
      <c r="E414" s="33">
        <v>0.25</v>
      </c>
      <c r="F414" s="37">
        <f>DetailTicketJuilletAout2021[[#This Row],[Qte]]*(DetailTicketJuilletAout2021[[#This Row],[PrixUnit]]*(1-DetailTicketJuilletAout2021[[#This Row],[Remise%]]))</f>
        <v>47.677500000000009</v>
      </c>
      <c r="G414" t="str">
        <f t="shared" si="6"/>
        <v>PABEL</v>
      </c>
      <c r="I414" s="32">
        <v>21742</v>
      </c>
      <c r="J414" s="39" t="s">
        <v>87</v>
      </c>
    </row>
    <row r="415" spans="1:10" x14ac:dyDescent="0.25">
      <c r="A415" s="32">
        <v>21455</v>
      </c>
      <c r="B415" s="33">
        <v>58</v>
      </c>
      <c r="C415" s="33">
        <v>8.08</v>
      </c>
      <c r="D415" s="33">
        <v>4</v>
      </c>
      <c r="E415" s="33">
        <v>0.2</v>
      </c>
      <c r="F415" s="37">
        <f>DetailTicketJuilletAout2021[[#This Row],[Qte]]*(DetailTicketJuilletAout2021[[#This Row],[PrixUnit]]*(1-DetailTicketJuilletAout2021[[#This Row],[Remise%]]))</f>
        <v>25.856000000000002</v>
      </c>
      <c r="G415" t="str">
        <f t="shared" si="6"/>
        <v>ERSWE</v>
      </c>
      <c r="I415" s="32">
        <v>21743</v>
      </c>
      <c r="J415" s="39" t="s">
        <v>57</v>
      </c>
    </row>
    <row r="416" spans="1:10" x14ac:dyDescent="0.25">
      <c r="A416" s="32">
        <v>21455</v>
      </c>
      <c r="B416" s="33">
        <v>71</v>
      </c>
      <c r="C416" s="33">
        <v>13.11</v>
      </c>
      <c r="D416" s="33">
        <v>4</v>
      </c>
      <c r="E416" s="33">
        <v>0.2</v>
      </c>
      <c r="F416" s="37">
        <f>DetailTicketJuilletAout2021[[#This Row],[Qte]]*(DetailTicketJuilletAout2021[[#This Row],[PrixUnit]]*(1-DetailTicketJuilletAout2021[[#This Row],[Remise%]]))</f>
        <v>41.951999999999998</v>
      </c>
      <c r="G416" t="str">
        <f t="shared" si="6"/>
        <v>ERSWE</v>
      </c>
      <c r="I416" s="32">
        <v>21744</v>
      </c>
      <c r="J416" s="39" t="s">
        <v>61</v>
      </c>
    </row>
    <row r="417" spans="1:10" x14ac:dyDescent="0.25">
      <c r="A417" s="32">
        <v>21456</v>
      </c>
      <c r="B417" s="33">
        <v>31</v>
      </c>
      <c r="C417" s="33">
        <v>7.62</v>
      </c>
      <c r="D417" s="33">
        <v>3</v>
      </c>
      <c r="E417" s="33">
        <v>0</v>
      </c>
      <c r="F417" s="37">
        <f>DetailTicketJuilletAout2021[[#This Row],[Qte]]*(DetailTicketJuilletAout2021[[#This Row],[PrixUnit]]*(1-DetailTicketJuilletAout2021[[#This Row],[Remise%]]))</f>
        <v>22.86</v>
      </c>
      <c r="G417" t="str">
        <f t="shared" si="6"/>
        <v xml:space="preserve">DELE </v>
      </c>
      <c r="I417" s="32">
        <v>21745</v>
      </c>
      <c r="J417" s="39" t="s">
        <v>71</v>
      </c>
    </row>
    <row r="418" spans="1:10" x14ac:dyDescent="0.25">
      <c r="A418" s="32">
        <v>21456</v>
      </c>
      <c r="B418" s="33">
        <v>58</v>
      </c>
      <c r="C418" s="33">
        <v>8.08</v>
      </c>
      <c r="D418" s="33">
        <v>4</v>
      </c>
      <c r="E418" s="33">
        <v>0</v>
      </c>
      <c r="F418" s="37">
        <f>DetailTicketJuilletAout2021[[#This Row],[Qte]]*(DetailTicketJuilletAout2021[[#This Row],[PrixUnit]]*(1-DetailTicketJuilletAout2021[[#This Row],[Remise%]]))</f>
        <v>32.32</v>
      </c>
      <c r="G418" t="str">
        <f t="shared" si="6"/>
        <v xml:space="preserve">DELE </v>
      </c>
      <c r="I418" s="32">
        <v>21746</v>
      </c>
      <c r="J418" s="39" t="s">
        <v>70</v>
      </c>
    </row>
    <row r="419" spans="1:10" x14ac:dyDescent="0.25">
      <c r="A419" s="32">
        <v>21457</v>
      </c>
      <c r="B419" s="33">
        <v>14</v>
      </c>
      <c r="C419" s="33">
        <v>14.18</v>
      </c>
      <c r="D419" s="33">
        <v>4</v>
      </c>
      <c r="E419" s="33">
        <v>0</v>
      </c>
      <c r="F419" s="37">
        <f>DetailTicketJuilletAout2021[[#This Row],[Qte]]*(DetailTicketJuilletAout2021[[#This Row],[PrixUnit]]*(1-DetailTicketJuilletAout2021[[#This Row],[Remise%]]))</f>
        <v>56.72</v>
      </c>
      <c r="G419" t="str">
        <f t="shared" si="6"/>
        <v>PASAU</v>
      </c>
      <c r="I419" s="32">
        <v>21747</v>
      </c>
      <c r="J419" s="39" t="s">
        <v>61</v>
      </c>
    </row>
    <row r="420" spans="1:10" x14ac:dyDescent="0.25">
      <c r="A420" s="32">
        <v>21457</v>
      </c>
      <c r="B420" s="33">
        <v>54</v>
      </c>
      <c r="C420" s="33">
        <v>4.57</v>
      </c>
      <c r="D420" s="33">
        <v>4</v>
      </c>
      <c r="E420" s="33">
        <v>0</v>
      </c>
      <c r="F420" s="37">
        <f>DetailTicketJuilletAout2021[[#This Row],[Qte]]*(DetailTicketJuilletAout2021[[#This Row],[PrixUnit]]*(1-DetailTicketJuilletAout2021[[#This Row],[Remise%]]))</f>
        <v>18.28</v>
      </c>
      <c r="G420" t="str">
        <f t="shared" si="6"/>
        <v>PASAU</v>
      </c>
      <c r="I420" s="32">
        <v>21748</v>
      </c>
      <c r="J420" s="39" t="s">
        <v>29</v>
      </c>
    </row>
    <row r="421" spans="1:10" x14ac:dyDescent="0.25">
      <c r="A421" s="32">
        <v>21458</v>
      </c>
      <c r="B421" s="33">
        <v>31</v>
      </c>
      <c r="C421" s="33">
        <v>7.62</v>
      </c>
      <c r="D421" s="33">
        <v>3</v>
      </c>
      <c r="E421" s="33">
        <v>0.05</v>
      </c>
      <c r="F421" s="37">
        <f>DetailTicketJuilletAout2021[[#This Row],[Qte]]*(DetailTicketJuilletAout2021[[#This Row],[PrixUnit]]*(1-DetailTicketJuilletAout2021[[#This Row],[Remise%]]))</f>
        <v>21.716999999999999</v>
      </c>
      <c r="G421" t="str">
        <f t="shared" si="6"/>
        <v>JÉBAZ</v>
      </c>
      <c r="I421" s="32">
        <v>21749</v>
      </c>
      <c r="J421" s="39" t="s">
        <v>32</v>
      </c>
    </row>
    <row r="422" spans="1:10" x14ac:dyDescent="0.25">
      <c r="A422" s="32">
        <v>21459</v>
      </c>
      <c r="B422" s="33">
        <v>28</v>
      </c>
      <c r="C422" s="33">
        <v>27.75</v>
      </c>
      <c r="D422" s="33">
        <v>3</v>
      </c>
      <c r="E422" s="33">
        <v>0.15</v>
      </c>
      <c r="F422" s="37">
        <f>DetailTicketJuilletAout2021[[#This Row],[Qte]]*(DetailTicketJuilletAout2021[[#This Row],[PrixUnit]]*(1-DetailTicketJuilletAout2021[[#This Row],[Remise%]]))</f>
        <v>70.762499999999989</v>
      </c>
      <c r="G422" t="str">
        <f t="shared" si="6"/>
        <v>MAEUS</v>
      </c>
      <c r="I422" s="32">
        <v>21750</v>
      </c>
      <c r="J422" s="39" t="s">
        <v>58</v>
      </c>
    </row>
    <row r="423" spans="1:10" x14ac:dyDescent="0.25">
      <c r="A423" s="32">
        <v>21459</v>
      </c>
      <c r="B423" s="33">
        <v>39</v>
      </c>
      <c r="C423" s="33">
        <v>10.98</v>
      </c>
      <c r="D423" s="33">
        <v>3</v>
      </c>
      <c r="E423" s="33">
        <v>0.15</v>
      </c>
      <c r="F423" s="37">
        <f>DetailTicketJuilletAout2021[[#This Row],[Qte]]*(DetailTicketJuilletAout2021[[#This Row],[PrixUnit]]*(1-DetailTicketJuilletAout2021[[#This Row],[Remise%]]))</f>
        <v>27.999000000000002</v>
      </c>
      <c r="G423" t="str">
        <f t="shared" si="6"/>
        <v>MAEUS</v>
      </c>
      <c r="I423" s="32">
        <v>21751</v>
      </c>
      <c r="J423" s="39" t="s">
        <v>74</v>
      </c>
    </row>
    <row r="424" spans="1:10" x14ac:dyDescent="0.25">
      <c r="A424" s="32">
        <v>21460</v>
      </c>
      <c r="B424" s="33">
        <v>71</v>
      </c>
      <c r="C424" s="33">
        <v>13.11</v>
      </c>
      <c r="D424" s="33">
        <v>4</v>
      </c>
      <c r="E424" s="33">
        <v>0</v>
      </c>
      <c r="F424" s="37">
        <f>DetailTicketJuilletAout2021[[#This Row],[Qte]]*(DetailTicketJuilletAout2021[[#This Row],[PrixUnit]]*(1-DetailTicketJuilletAout2021[[#This Row],[Remise%]]))</f>
        <v>52.44</v>
      </c>
      <c r="G424" t="str">
        <f t="shared" si="6"/>
        <v>REDAN</v>
      </c>
      <c r="I424" s="32">
        <v>21752</v>
      </c>
      <c r="J424" s="39" t="s">
        <v>40</v>
      </c>
    </row>
    <row r="425" spans="1:10" x14ac:dyDescent="0.25">
      <c r="A425" s="32">
        <v>21461</v>
      </c>
      <c r="B425" s="33">
        <v>41</v>
      </c>
      <c r="C425" s="33">
        <v>5.79</v>
      </c>
      <c r="D425" s="33">
        <v>4</v>
      </c>
      <c r="E425" s="33">
        <v>0.1</v>
      </c>
      <c r="F425" s="37">
        <f>DetailTicketJuilletAout2021[[#This Row],[Qte]]*(DetailTicketJuilletAout2021[[#This Row],[PrixUnit]]*(1-DetailTicketJuilletAout2021[[#This Row],[Remise%]]))</f>
        <v>20.844000000000001</v>
      </c>
      <c r="G425" t="str">
        <f t="shared" si="6"/>
        <v>BEAVI</v>
      </c>
      <c r="I425" s="32">
        <v>21753</v>
      </c>
      <c r="J425" s="39" t="s">
        <v>108</v>
      </c>
    </row>
    <row r="426" spans="1:10" x14ac:dyDescent="0.25">
      <c r="A426" s="32">
        <v>21461</v>
      </c>
      <c r="B426" s="33">
        <v>63</v>
      </c>
      <c r="C426" s="33">
        <v>26.83</v>
      </c>
      <c r="D426" s="33">
        <v>4</v>
      </c>
      <c r="E426" s="33">
        <v>0.1</v>
      </c>
      <c r="F426" s="37">
        <f>DetailTicketJuilletAout2021[[#This Row],[Qte]]*(DetailTicketJuilletAout2021[[#This Row],[PrixUnit]]*(1-DetailTicketJuilletAout2021[[#This Row],[Remise%]]))</f>
        <v>96.587999999999994</v>
      </c>
      <c r="G426" t="str">
        <f t="shared" si="6"/>
        <v>BEAVI</v>
      </c>
      <c r="I426" s="32">
        <v>21754</v>
      </c>
      <c r="J426" s="39" t="s">
        <v>48</v>
      </c>
    </row>
    <row r="427" spans="1:10" x14ac:dyDescent="0.25">
      <c r="A427" s="32">
        <v>21461</v>
      </c>
      <c r="B427" s="33">
        <v>65</v>
      </c>
      <c r="C427" s="33">
        <v>12.81</v>
      </c>
      <c r="D427" s="33">
        <v>3</v>
      </c>
      <c r="E427" s="33">
        <v>0.1</v>
      </c>
      <c r="F427" s="37">
        <f>DetailTicketJuilletAout2021[[#This Row],[Qte]]*(DetailTicketJuilletAout2021[[#This Row],[PrixUnit]]*(1-DetailTicketJuilletAout2021[[#This Row],[Remise%]]))</f>
        <v>34.587000000000003</v>
      </c>
      <c r="G427" t="str">
        <f t="shared" si="6"/>
        <v>BEAVI</v>
      </c>
      <c r="I427" s="32">
        <v>21755</v>
      </c>
      <c r="J427" s="39" t="s">
        <v>106</v>
      </c>
    </row>
    <row r="428" spans="1:10" x14ac:dyDescent="0.25">
      <c r="A428" s="32">
        <v>21462</v>
      </c>
      <c r="B428" s="33">
        <v>30</v>
      </c>
      <c r="C428" s="33">
        <v>15.85</v>
      </c>
      <c r="D428" s="33">
        <v>4</v>
      </c>
      <c r="E428" s="33">
        <v>0.1</v>
      </c>
      <c r="F428" s="37">
        <f>DetailTicketJuilletAout2021[[#This Row],[Qte]]*(DetailTicketJuilletAout2021[[#This Row],[PrixUnit]]*(1-DetailTicketJuilletAout2021[[#This Row],[Remise%]]))</f>
        <v>57.06</v>
      </c>
      <c r="G428" t="str">
        <f t="shared" si="6"/>
        <v>ERSWE</v>
      </c>
      <c r="I428" s="32">
        <v>21756</v>
      </c>
      <c r="J428" s="39" t="s">
        <v>65</v>
      </c>
    </row>
    <row r="429" spans="1:10" x14ac:dyDescent="0.25">
      <c r="A429" s="32">
        <v>21462</v>
      </c>
      <c r="B429" s="33">
        <v>53</v>
      </c>
      <c r="C429" s="33">
        <v>19.97</v>
      </c>
      <c r="D429" s="33">
        <v>3</v>
      </c>
      <c r="E429" s="33">
        <v>0.1</v>
      </c>
      <c r="F429" s="37">
        <f>DetailTicketJuilletAout2021[[#This Row],[Qte]]*(DetailTicketJuilletAout2021[[#This Row],[PrixUnit]]*(1-DetailTicketJuilletAout2021[[#This Row],[Remise%]]))</f>
        <v>53.918999999999997</v>
      </c>
      <c r="G429" t="str">
        <f t="shared" si="6"/>
        <v>ERSWE</v>
      </c>
      <c r="I429" s="32">
        <v>21757</v>
      </c>
      <c r="J429" s="39" t="s">
        <v>40</v>
      </c>
    </row>
    <row r="430" spans="1:10" x14ac:dyDescent="0.25">
      <c r="A430" s="32">
        <v>21462</v>
      </c>
      <c r="B430" s="33">
        <v>60</v>
      </c>
      <c r="C430" s="33">
        <v>20.73</v>
      </c>
      <c r="D430" s="33">
        <v>4</v>
      </c>
      <c r="E430" s="33">
        <v>0.1</v>
      </c>
      <c r="F430" s="37">
        <f>DetailTicketJuilletAout2021[[#This Row],[Qte]]*(DetailTicketJuilletAout2021[[#This Row],[PrixUnit]]*(1-DetailTicketJuilletAout2021[[#This Row],[Remise%]]))</f>
        <v>74.628</v>
      </c>
      <c r="G430" t="str">
        <f t="shared" si="6"/>
        <v>ERSWE</v>
      </c>
      <c r="I430" s="32">
        <v>21758</v>
      </c>
      <c r="J430" s="39" t="s">
        <v>46</v>
      </c>
    </row>
    <row r="431" spans="1:10" x14ac:dyDescent="0.25">
      <c r="A431" s="32">
        <v>21462</v>
      </c>
      <c r="B431" s="33">
        <v>70</v>
      </c>
      <c r="C431" s="33">
        <v>9.15</v>
      </c>
      <c r="D431" s="33">
        <v>3</v>
      </c>
      <c r="E431" s="33">
        <v>0</v>
      </c>
      <c r="F431" s="37">
        <f>DetailTicketJuilletAout2021[[#This Row],[Qte]]*(DetailTicketJuilletAout2021[[#This Row],[PrixUnit]]*(1-DetailTicketJuilletAout2021[[#This Row],[Remise%]]))</f>
        <v>27.450000000000003</v>
      </c>
      <c r="G431" t="str">
        <f t="shared" si="6"/>
        <v>ERSWE</v>
      </c>
      <c r="I431" s="32">
        <v>21759</v>
      </c>
      <c r="J431" s="39" t="s">
        <v>82</v>
      </c>
    </row>
    <row r="432" spans="1:10" x14ac:dyDescent="0.25">
      <c r="A432" s="32">
        <v>21463</v>
      </c>
      <c r="B432" s="33">
        <v>74</v>
      </c>
      <c r="C432" s="33">
        <v>6.1</v>
      </c>
      <c r="D432" s="33">
        <v>4</v>
      </c>
      <c r="E432" s="33">
        <v>0</v>
      </c>
      <c r="F432" s="37">
        <f>DetailTicketJuilletAout2021[[#This Row],[Qte]]*(DetailTicketJuilletAout2021[[#This Row],[PrixUnit]]*(1-DetailTicketJuilletAout2021[[#This Row],[Remise%]]))</f>
        <v>24.4</v>
      </c>
      <c r="G432" t="str">
        <f t="shared" si="6"/>
        <v>JEMAN</v>
      </c>
      <c r="I432" s="32">
        <v>21760</v>
      </c>
      <c r="J432" s="39" t="s">
        <v>68</v>
      </c>
    </row>
    <row r="433" spans="1:10" x14ac:dyDescent="0.25">
      <c r="A433" s="32">
        <v>21464</v>
      </c>
      <c r="B433" s="33">
        <v>5</v>
      </c>
      <c r="C433" s="33">
        <v>12.96</v>
      </c>
      <c r="D433" s="33">
        <v>3</v>
      </c>
      <c r="E433" s="33">
        <v>0</v>
      </c>
      <c r="F433" s="37">
        <f>DetailTicketJuilletAout2021[[#This Row],[Qte]]*(DetailTicketJuilletAout2021[[#This Row],[PrixUnit]]*(1-DetailTicketJuilletAout2021[[#This Row],[Remise%]]))</f>
        <v>38.880000000000003</v>
      </c>
      <c r="G433" t="str">
        <f t="shared" si="6"/>
        <v>CHLEC</v>
      </c>
      <c r="I433" s="32">
        <v>21761</v>
      </c>
      <c r="J433" s="39" t="s">
        <v>38</v>
      </c>
    </row>
    <row r="434" spans="1:10" x14ac:dyDescent="0.25">
      <c r="A434" s="32">
        <v>21464</v>
      </c>
      <c r="B434" s="33">
        <v>18</v>
      </c>
      <c r="C434" s="33">
        <v>38.11</v>
      </c>
      <c r="D434" s="33">
        <v>4</v>
      </c>
      <c r="E434" s="33">
        <v>0</v>
      </c>
      <c r="F434" s="37">
        <f>DetailTicketJuilletAout2021[[#This Row],[Qte]]*(DetailTicketJuilletAout2021[[#This Row],[PrixUnit]]*(1-DetailTicketJuilletAout2021[[#This Row],[Remise%]]))</f>
        <v>152.44</v>
      </c>
      <c r="G434" t="str">
        <f t="shared" si="6"/>
        <v>CHLEC</v>
      </c>
      <c r="I434" s="32">
        <v>21762</v>
      </c>
      <c r="J434" s="39" t="s">
        <v>60</v>
      </c>
    </row>
    <row r="435" spans="1:10" x14ac:dyDescent="0.25">
      <c r="A435" s="32">
        <v>21464</v>
      </c>
      <c r="B435" s="33">
        <v>29</v>
      </c>
      <c r="C435" s="33">
        <v>75.459999999999994</v>
      </c>
      <c r="D435" s="33">
        <v>4</v>
      </c>
      <c r="E435" s="33">
        <v>0</v>
      </c>
      <c r="F435" s="37">
        <f>DetailTicketJuilletAout2021[[#This Row],[Qte]]*(DetailTicketJuilletAout2021[[#This Row],[PrixUnit]]*(1-DetailTicketJuilletAout2021[[#This Row],[Remise%]]))</f>
        <v>301.83999999999997</v>
      </c>
      <c r="G435" t="str">
        <f t="shared" si="6"/>
        <v>CHLEC</v>
      </c>
      <c r="I435" s="32">
        <v>21763</v>
      </c>
      <c r="J435" s="39" t="s">
        <v>102</v>
      </c>
    </row>
    <row r="436" spans="1:10" x14ac:dyDescent="0.25">
      <c r="A436" s="32">
        <v>21464</v>
      </c>
      <c r="B436" s="33">
        <v>33</v>
      </c>
      <c r="C436" s="33">
        <v>1.52</v>
      </c>
      <c r="D436" s="33">
        <v>4</v>
      </c>
      <c r="E436" s="33">
        <v>0</v>
      </c>
      <c r="F436" s="37">
        <f>DetailTicketJuilletAout2021[[#This Row],[Qte]]*(DetailTicketJuilletAout2021[[#This Row],[PrixUnit]]*(1-DetailTicketJuilletAout2021[[#This Row],[Remise%]]))</f>
        <v>6.08</v>
      </c>
      <c r="G436" t="str">
        <f t="shared" si="6"/>
        <v>CHLEC</v>
      </c>
      <c r="I436" s="32">
        <v>21764</v>
      </c>
      <c r="J436" s="39" t="s">
        <v>82</v>
      </c>
    </row>
    <row r="437" spans="1:10" x14ac:dyDescent="0.25">
      <c r="A437" s="32">
        <v>21464</v>
      </c>
      <c r="B437" s="33">
        <v>74</v>
      </c>
      <c r="C437" s="33">
        <v>6.1</v>
      </c>
      <c r="D437" s="33">
        <v>4</v>
      </c>
      <c r="E437" s="33">
        <v>0</v>
      </c>
      <c r="F437" s="37">
        <f>DetailTicketJuilletAout2021[[#This Row],[Qte]]*(DetailTicketJuilletAout2021[[#This Row],[PrixUnit]]*(1-DetailTicketJuilletAout2021[[#This Row],[Remise%]]))</f>
        <v>24.4</v>
      </c>
      <c r="G437" t="str">
        <f t="shared" si="6"/>
        <v>CHLEC</v>
      </c>
      <c r="I437" s="32">
        <v>21765</v>
      </c>
      <c r="J437" s="39" t="s">
        <v>3636</v>
      </c>
    </row>
    <row r="438" spans="1:10" x14ac:dyDescent="0.25">
      <c r="A438" s="32">
        <v>21465</v>
      </c>
      <c r="B438" s="33">
        <v>13</v>
      </c>
      <c r="C438" s="33">
        <v>3.66</v>
      </c>
      <c r="D438" s="33">
        <v>3</v>
      </c>
      <c r="E438" s="33">
        <v>0</v>
      </c>
      <c r="F438" s="37">
        <f>DetailTicketJuilletAout2021[[#This Row],[Qte]]*(DetailTicketJuilletAout2021[[#This Row],[PrixUnit]]*(1-DetailTicketJuilletAout2021[[#This Row],[Remise%]]))</f>
        <v>10.98</v>
      </c>
      <c r="G438" t="str">
        <f t="shared" si="6"/>
        <v>CLHAL</v>
      </c>
      <c r="I438" s="32">
        <v>21766</v>
      </c>
      <c r="J438" s="39" t="s">
        <v>34</v>
      </c>
    </row>
    <row r="439" spans="1:10" x14ac:dyDescent="0.25">
      <c r="A439" s="32">
        <v>21465</v>
      </c>
      <c r="B439" s="33">
        <v>50</v>
      </c>
      <c r="C439" s="33">
        <v>9.91</v>
      </c>
      <c r="D439" s="33">
        <v>4</v>
      </c>
      <c r="E439" s="33">
        <v>0</v>
      </c>
      <c r="F439" s="37">
        <f>DetailTicketJuilletAout2021[[#This Row],[Qte]]*(DetailTicketJuilletAout2021[[#This Row],[PrixUnit]]*(1-DetailTicketJuilletAout2021[[#This Row],[Remise%]]))</f>
        <v>39.64</v>
      </c>
      <c r="G439" t="str">
        <f t="shared" si="6"/>
        <v>CLHAL</v>
      </c>
      <c r="I439" s="32">
        <v>21767</v>
      </c>
      <c r="J439" s="39" t="s">
        <v>94</v>
      </c>
    </row>
    <row r="440" spans="1:10" x14ac:dyDescent="0.25">
      <c r="A440" s="32">
        <v>21465</v>
      </c>
      <c r="B440" s="33">
        <v>56</v>
      </c>
      <c r="C440" s="33">
        <v>23.17</v>
      </c>
      <c r="D440" s="33">
        <v>3</v>
      </c>
      <c r="E440" s="33">
        <v>0</v>
      </c>
      <c r="F440" s="37">
        <f>DetailTicketJuilletAout2021[[#This Row],[Qte]]*(DetailTicketJuilletAout2021[[#This Row],[PrixUnit]]*(1-DetailTicketJuilletAout2021[[#This Row],[Remise%]]))</f>
        <v>69.510000000000005</v>
      </c>
      <c r="G440" t="str">
        <f t="shared" si="6"/>
        <v>CLHAL</v>
      </c>
      <c r="I440" s="32">
        <v>21768</v>
      </c>
      <c r="J440" s="39" t="s">
        <v>77</v>
      </c>
    </row>
    <row r="441" spans="1:10" x14ac:dyDescent="0.25">
      <c r="A441" s="32">
        <v>21466</v>
      </c>
      <c r="B441" s="33">
        <v>20</v>
      </c>
      <c r="C441" s="33">
        <v>49.39</v>
      </c>
      <c r="D441" s="33">
        <v>3</v>
      </c>
      <c r="E441" s="33">
        <v>0</v>
      </c>
      <c r="F441" s="37">
        <f>DetailTicketJuilletAout2021[[#This Row],[Qte]]*(DetailTicketJuilletAout2021[[#This Row],[PrixUnit]]*(1-DetailTicketJuilletAout2021[[#This Row],[Remise%]]))</f>
        <v>148.17000000000002</v>
      </c>
      <c r="G441" t="str">
        <f t="shared" si="6"/>
        <v>JEHOU</v>
      </c>
      <c r="I441" s="32">
        <v>21769</v>
      </c>
      <c r="J441" s="39" t="s">
        <v>57</v>
      </c>
    </row>
    <row r="442" spans="1:10" x14ac:dyDescent="0.25">
      <c r="A442" s="32">
        <v>21466</v>
      </c>
      <c r="B442" s="33">
        <v>60</v>
      </c>
      <c r="C442" s="33">
        <v>20.73</v>
      </c>
      <c r="D442" s="33">
        <v>4</v>
      </c>
      <c r="E442" s="33">
        <v>0</v>
      </c>
      <c r="F442" s="37">
        <f>DetailTicketJuilletAout2021[[#This Row],[Qte]]*(DetailTicketJuilletAout2021[[#This Row],[PrixUnit]]*(1-DetailTicketJuilletAout2021[[#This Row],[Remise%]]))</f>
        <v>82.92</v>
      </c>
      <c r="G442" t="str">
        <f t="shared" si="6"/>
        <v>JEHOU</v>
      </c>
      <c r="I442" s="32">
        <v>21770</v>
      </c>
      <c r="J442" s="39" t="s">
        <v>84</v>
      </c>
    </row>
    <row r="443" spans="1:10" x14ac:dyDescent="0.25">
      <c r="A443" s="32">
        <v>21467</v>
      </c>
      <c r="B443" s="33">
        <v>7</v>
      </c>
      <c r="C443" s="33">
        <v>18.29</v>
      </c>
      <c r="D443" s="33">
        <v>4</v>
      </c>
      <c r="E443" s="33">
        <v>0.2</v>
      </c>
      <c r="F443" s="37">
        <f>DetailTicketJuilletAout2021[[#This Row],[Qte]]*(DetailTicketJuilletAout2021[[#This Row],[PrixUnit]]*(1-DetailTicketJuilletAout2021[[#This Row],[Remise%]]))</f>
        <v>58.527999999999999</v>
      </c>
      <c r="G443" t="str">
        <f t="shared" si="6"/>
        <v>PHFRO</v>
      </c>
      <c r="I443" s="32">
        <v>21771</v>
      </c>
      <c r="J443" s="39" t="s">
        <v>48</v>
      </c>
    </row>
    <row r="444" spans="1:10" x14ac:dyDescent="0.25">
      <c r="A444" s="32">
        <v>21467</v>
      </c>
      <c r="B444" s="33">
        <v>60</v>
      </c>
      <c r="C444" s="33">
        <v>20.73</v>
      </c>
      <c r="D444" s="33">
        <v>3</v>
      </c>
      <c r="E444" s="33">
        <v>0.2</v>
      </c>
      <c r="F444" s="37">
        <f>DetailTicketJuilletAout2021[[#This Row],[Qte]]*(DetailTicketJuilletAout2021[[#This Row],[PrixUnit]]*(1-DetailTicketJuilletAout2021[[#This Row],[Remise%]]))</f>
        <v>49.751999999999995</v>
      </c>
      <c r="G444" t="str">
        <f t="shared" si="6"/>
        <v>PHFRO</v>
      </c>
      <c r="I444" s="32">
        <v>21772</v>
      </c>
      <c r="J444" s="39" t="s">
        <v>25</v>
      </c>
    </row>
    <row r="445" spans="1:10" x14ac:dyDescent="0.25">
      <c r="A445" s="32">
        <v>21467</v>
      </c>
      <c r="B445" s="33">
        <v>68</v>
      </c>
      <c r="C445" s="33">
        <v>7.62</v>
      </c>
      <c r="D445" s="33">
        <v>4</v>
      </c>
      <c r="E445" s="33">
        <v>0.2</v>
      </c>
      <c r="F445" s="37">
        <f>DetailTicketJuilletAout2021[[#This Row],[Qte]]*(DetailTicketJuilletAout2021[[#This Row],[PrixUnit]]*(1-DetailTicketJuilletAout2021[[#This Row],[Remise%]]))</f>
        <v>24.384</v>
      </c>
      <c r="G445" t="str">
        <f t="shared" si="6"/>
        <v>PHFRO</v>
      </c>
      <c r="I445" s="32">
        <v>21773</v>
      </c>
      <c r="J445" s="39" t="s">
        <v>44</v>
      </c>
    </row>
    <row r="446" spans="1:10" x14ac:dyDescent="0.25">
      <c r="A446" s="32">
        <v>21468</v>
      </c>
      <c r="B446" s="33">
        <v>24</v>
      </c>
      <c r="C446" s="33">
        <v>2.74</v>
      </c>
      <c r="D446" s="33">
        <v>4</v>
      </c>
      <c r="E446" s="33">
        <v>0</v>
      </c>
      <c r="F446" s="37">
        <f>DetailTicketJuilletAout2021[[#This Row],[Qte]]*(DetailTicketJuilletAout2021[[#This Row],[PrixUnit]]*(1-DetailTicketJuilletAout2021[[#This Row],[Remise%]]))</f>
        <v>10.96</v>
      </c>
      <c r="G446" t="str">
        <f t="shared" si="6"/>
        <v>ALAUV</v>
      </c>
      <c r="I446" s="32">
        <v>21774</v>
      </c>
      <c r="J446" s="39" t="s">
        <v>54</v>
      </c>
    </row>
    <row r="447" spans="1:10" x14ac:dyDescent="0.25">
      <c r="A447" s="32">
        <v>21468</v>
      </c>
      <c r="B447" s="33">
        <v>34</v>
      </c>
      <c r="C447" s="33">
        <v>8.5399999999999991</v>
      </c>
      <c r="D447" s="33">
        <v>4</v>
      </c>
      <c r="E447" s="33">
        <v>0</v>
      </c>
      <c r="F447" s="37">
        <f>DetailTicketJuilletAout2021[[#This Row],[Qte]]*(DetailTicketJuilletAout2021[[#This Row],[PrixUnit]]*(1-DetailTicketJuilletAout2021[[#This Row],[Remise%]]))</f>
        <v>34.159999999999997</v>
      </c>
      <c r="G447" t="str">
        <f t="shared" si="6"/>
        <v>ALAUV</v>
      </c>
      <c r="I447" s="32">
        <v>21775</v>
      </c>
      <c r="J447" s="39" t="s">
        <v>42</v>
      </c>
    </row>
    <row r="448" spans="1:10" x14ac:dyDescent="0.25">
      <c r="A448" s="32">
        <v>21469</v>
      </c>
      <c r="B448" s="33">
        <v>24</v>
      </c>
      <c r="C448" s="33">
        <v>2.74</v>
      </c>
      <c r="D448" s="33">
        <v>4</v>
      </c>
      <c r="E448" s="33">
        <v>0</v>
      </c>
      <c r="F448" s="37">
        <f>DetailTicketJuilletAout2021[[#This Row],[Qte]]*(DetailTicketJuilletAout2021[[#This Row],[PrixUnit]]*(1-DetailTicketJuilletAout2021[[#This Row],[Remise%]]))</f>
        <v>10.96</v>
      </c>
      <c r="G448" t="str">
        <f t="shared" si="6"/>
        <v>ALDUV</v>
      </c>
      <c r="I448" s="32">
        <v>21776</v>
      </c>
      <c r="J448" s="39" t="s">
        <v>44</v>
      </c>
    </row>
    <row r="449" spans="1:10" x14ac:dyDescent="0.25">
      <c r="A449" s="32">
        <v>21469</v>
      </c>
      <c r="B449" s="33">
        <v>28</v>
      </c>
      <c r="C449" s="33">
        <v>27.75</v>
      </c>
      <c r="D449" s="33">
        <v>4</v>
      </c>
      <c r="E449" s="33">
        <v>0</v>
      </c>
      <c r="F449" s="37">
        <f>DetailTicketJuilletAout2021[[#This Row],[Qte]]*(DetailTicketJuilletAout2021[[#This Row],[PrixUnit]]*(1-DetailTicketJuilletAout2021[[#This Row],[Remise%]]))</f>
        <v>111</v>
      </c>
      <c r="G449" t="str">
        <f t="shared" si="6"/>
        <v>ALDUV</v>
      </c>
      <c r="I449" s="32">
        <v>21777</v>
      </c>
      <c r="J449" s="39" t="s">
        <v>106</v>
      </c>
    </row>
    <row r="450" spans="1:10" x14ac:dyDescent="0.25">
      <c r="A450" s="32">
        <v>21469</v>
      </c>
      <c r="B450" s="33">
        <v>59</v>
      </c>
      <c r="C450" s="33">
        <v>33.54</v>
      </c>
      <c r="D450" s="33">
        <v>4</v>
      </c>
      <c r="E450" s="33">
        <v>0</v>
      </c>
      <c r="F450" s="37">
        <f>DetailTicketJuilletAout2021[[#This Row],[Qte]]*(DetailTicketJuilletAout2021[[#This Row],[PrixUnit]]*(1-DetailTicketJuilletAout2021[[#This Row],[Remise%]]))</f>
        <v>134.16</v>
      </c>
      <c r="G450" t="str">
        <f t="shared" si="6"/>
        <v>ALDUV</v>
      </c>
      <c r="I450" s="32">
        <v>21778</v>
      </c>
      <c r="J450" s="39" t="s">
        <v>42</v>
      </c>
    </row>
    <row r="451" spans="1:10" x14ac:dyDescent="0.25">
      <c r="A451" s="32">
        <v>21469</v>
      </c>
      <c r="B451" s="33">
        <v>71</v>
      </c>
      <c r="C451" s="33">
        <v>13.11</v>
      </c>
      <c r="D451" s="33">
        <v>4</v>
      </c>
      <c r="E451" s="33">
        <v>0</v>
      </c>
      <c r="F451" s="37">
        <f>DetailTicketJuilletAout2021[[#This Row],[Qte]]*(DetailTicketJuilletAout2021[[#This Row],[PrixUnit]]*(1-DetailTicketJuilletAout2021[[#This Row],[Remise%]]))</f>
        <v>52.44</v>
      </c>
      <c r="G451" t="str">
        <f t="shared" ref="G451:G514" si="7">VLOOKUP(A451,$I$2:$J$1577,2,FALSE)</f>
        <v>ALDUV</v>
      </c>
      <c r="I451" s="32">
        <v>21779</v>
      </c>
      <c r="J451" s="39" t="s">
        <v>90</v>
      </c>
    </row>
    <row r="452" spans="1:10" x14ac:dyDescent="0.25">
      <c r="A452" s="32">
        <v>21470</v>
      </c>
      <c r="B452" s="33">
        <v>45</v>
      </c>
      <c r="C452" s="33">
        <v>5.79</v>
      </c>
      <c r="D452" s="33">
        <v>4</v>
      </c>
      <c r="E452" s="33">
        <v>0.2</v>
      </c>
      <c r="F452" s="37">
        <f>DetailTicketJuilletAout2021[[#This Row],[Qte]]*(DetailTicketJuilletAout2021[[#This Row],[PrixUnit]]*(1-DetailTicketJuilletAout2021[[#This Row],[Remise%]]))</f>
        <v>18.528000000000002</v>
      </c>
      <c r="G452" t="str">
        <f t="shared" si="7"/>
        <v>MAEUS</v>
      </c>
      <c r="I452" s="32">
        <v>21780</v>
      </c>
      <c r="J452" s="39" t="s">
        <v>32</v>
      </c>
    </row>
    <row r="453" spans="1:10" x14ac:dyDescent="0.25">
      <c r="A453" s="32">
        <v>21470</v>
      </c>
      <c r="B453" s="33">
        <v>52</v>
      </c>
      <c r="C453" s="33">
        <v>4.2699999999999996</v>
      </c>
      <c r="D453" s="33">
        <v>3</v>
      </c>
      <c r="E453" s="33">
        <v>0.2</v>
      </c>
      <c r="F453" s="37">
        <f>DetailTicketJuilletAout2021[[#This Row],[Qte]]*(DetailTicketJuilletAout2021[[#This Row],[PrixUnit]]*(1-DetailTicketJuilletAout2021[[#This Row],[Remise%]]))</f>
        <v>10.247999999999999</v>
      </c>
      <c r="G453" t="str">
        <f t="shared" si="7"/>
        <v>MAEUS</v>
      </c>
      <c r="I453" s="32">
        <v>21781</v>
      </c>
      <c r="J453" s="39" t="s">
        <v>47</v>
      </c>
    </row>
    <row r="454" spans="1:10" x14ac:dyDescent="0.25">
      <c r="A454" s="32">
        <v>21470</v>
      </c>
      <c r="B454" s="33">
        <v>53</v>
      </c>
      <c r="C454" s="33">
        <v>19.97</v>
      </c>
      <c r="D454" s="33">
        <v>3</v>
      </c>
      <c r="E454" s="33">
        <v>0</v>
      </c>
      <c r="F454" s="37">
        <f>DetailTicketJuilletAout2021[[#This Row],[Qte]]*(DetailTicketJuilletAout2021[[#This Row],[PrixUnit]]*(1-DetailTicketJuilletAout2021[[#This Row],[Remise%]]))</f>
        <v>59.91</v>
      </c>
      <c r="G454" t="str">
        <f t="shared" si="7"/>
        <v>MAEUS</v>
      </c>
      <c r="I454" s="32">
        <v>21782</v>
      </c>
      <c r="J454" s="39" t="s">
        <v>68</v>
      </c>
    </row>
    <row r="455" spans="1:10" x14ac:dyDescent="0.25">
      <c r="A455" s="32">
        <v>21471</v>
      </c>
      <c r="B455" s="33">
        <v>10</v>
      </c>
      <c r="C455" s="33">
        <v>18.899999999999999</v>
      </c>
      <c r="D455" s="33">
        <v>4</v>
      </c>
      <c r="E455" s="33">
        <v>0</v>
      </c>
      <c r="F455" s="37">
        <f>DetailTicketJuilletAout2021[[#This Row],[Qte]]*(DetailTicketJuilletAout2021[[#This Row],[PrixUnit]]*(1-DetailTicketJuilletAout2021[[#This Row],[Remise%]]))</f>
        <v>75.599999999999994</v>
      </c>
      <c r="G455" t="str">
        <f t="shared" si="7"/>
        <v>GESEF</v>
      </c>
      <c r="I455" s="32">
        <v>21783</v>
      </c>
      <c r="J455" s="39" t="s">
        <v>57</v>
      </c>
    </row>
    <row r="456" spans="1:10" x14ac:dyDescent="0.25">
      <c r="A456" s="32">
        <v>21471</v>
      </c>
      <c r="B456" s="33">
        <v>55</v>
      </c>
      <c r="C456" s="33">
        <v>14.64</v>
      </c>
      <c r="D456" s="33">
        <v>4</v>
      </c>
      <c r="E456" s="33">
        <v>0</v>
      </c>
      <c r="F456" s="37">
        <f>DetailTicketJuilletAout2021[[#This Row],[Qte]]*(DetailTicketJuilletAout2021[[#This Row],[PrixUnit]]*(1-DetailTicketJuilletAout2021[[#This Row],[Remise%]]))</f>
        <v>58.56</v>
      </c>
      <c r="G456" t="str">
        <f t="shared" si="7"/>
        <v>GESEF</v>
      </c>
      <c r="I456" s="32">
        <v>21784</v>
      </c>
      <c r="J456" s="39" t="s">
        <v>62</v>
      </c>
    </row>
    <row r="457" spans="1:10" x14ac:dyDescent="0.25">
      <c r="A457" s="32">
        <v>21471</v>
      </c>
      <c r="B457" s="33">
        <v>62</v>
      </c>
      <c r="C457" s="33">
        <v>30.03</v>
      </c>
      <c r="D457" s="33">
        <v>3</v>
      </c>
      <c r="E457" s="33">
        <v>0</v>
      </c>
      <c r="F457" s="37">
        <f>DetailTicketJuilletAout2021[[#This Row],[Qte]]*(DetailTicketJuilletAout2021[[#This Row],[PrixUnit]]*(1-DetailTicketJuilletAout2021[[#This Row],[Remise%]]))</f>
        <v>90.09</v>
      </c>
      <c r="G457" t="str">
        <f t="shared" si="7"/>
        <v>GESEF</v>
      </c>
      <c r="I457" s="32">
        <v>21785</v>
      </c>
      <c r="J457" s="39" t="s">
        <v>37</v>
      </c>
    </row>
    <row r="458" spans="1:10" x14ac:dyDescent="0.25">
      <c r="A458" s="32">
        <v>21471</v>
      </c>
      <c r="B458" s="33">
        <v>70</v>
      </c>
      <c r="C458" s="33">
        <v>9.15</v>
      </c>
      <c r="D458" s="33">
        <v>3</v>
      </c>
      <c r="E458" s="33">
        <v>0</v>
      </c>
      <c r="F458" s="37">
        <f>DetailTicketJuilletAout2021[[#This Row],[Qte]]*(DetailTicketJuilletAout2021[[#This Row],[PrixUnit]]*(1-DetailTicketJuilletAout2021[[#This Row],[Remise%]]))</f>
        <v>27.450000000000003</v>
      </c>
      <c r="G458" t="str">
        <f t="shared" si="7"/>
        <v>GESEF</v>
      </c>
      <c r="I458" s="32">
        <v>21786</v>
      </c>
      <c r="J458" s="39" t="s">
        <v>85</v>
      </c>
    </row>
    <row r="459" spans="1:10" x14ac:dyDescent="0.25">
      <c r="A459" s="32">
        <v>21472</v>
      </c>
      <c r="B459" s="33">
        <v>31</v>
      </c>
      <c r="C459" s="33">
        <v>7.62</v>
      </c>
      <c r="D459" s="33">
        <v>4</v>
      </c>
      <c r="E459" s="33">
        <v>0.1</v>
      </c>
      <c r="F459" s="37">
        <f>DetailTicketJuilletAout2021[[#This Row],[Qte]]*(DetailTicketJuilletAout2021[[#This Row],[PrixUnit]]*(1-DetailTicketJuilletAout2021[[#This Row],[Remise%]]))</f>
        <v>27.432000000000002</v>
      </c>
      <c r="G459" t="str">
        <f t="shared" si="7"/>
        <v>CHLEC</v>
      </c>
      <c r="I459" s="32">
        <v>21787</v>
      </c>
      <c r="J459" s="39" t="s">
        <v>31</v>
      </c>
    </row>
    <row r="460" spans="1:10" x14ac:dyDescent="0.25">
      <c r="A460" s="32">
        <v>21472</v>
      </c>
      <c r="B460" s="33">
        <v>35</v>
      </c>
      <c r="C460" s="33">
        <v>10.98</v>
      </c>
      <c r="D460" s="33">
        <v>3</v>
      </c>
      <c r="E460" s="33">
        <v>0.1</v>
      </c>
      <c r="F460" s="37">
        <f>DetailTicketJuilletAout2021[[#This Row],[Qte]]*(DetailTicketJuilletAout2021[[#This Row],[PrixUnit]]*(1-DetailTicketJuilletAout2021[[#This Row],[Remise%]]))</f>
        <v>29.646000000000004</v>
      </c>
      <c r="G460" t="str">
        <f t="shared" si="7"/>
        <v>CHLEC</v>
      </c>
      <c r="I460" s="32">
        <v>21788</v>
      </c>
      <c r="J460" s="39" t="s">
        <v>60</v>
      </c>
    </row>
    <row r="461" spans="1:10" x14ac:dyDescent="0.25">
      <c r="A461" s="32">
        <v>21472</v>
      </c>
      <c r="B461" s="33">
        <v>46</v>
      </c>
      <c r="C461" s="33">
        <v>7.32</v>
      </c>
      <c r="D461" s="33">
        <v>3</v>
      </c>
      <c r="E461" s="33">
        <v>0</v>
      </c>
      <c r="F461" s="37">
        <f>DetailTicketJuilletAout2021[[#This Row],[Qte]]*(DetailTicketJuilletAout2021[[#This Row],[PrixUnit]]*(1-DetailTicketJuilletAout2021[[#This Row],[Remise%]]))</f>
        <v>21.96</v>
      </c>
      <c r="G461" t="str">
        <f t="shared" si="7"/>
        <v>CHLEC</v>
      </c>
      <c r="I461" s="32">
        <v>21789</v>
      </c>
      <c r="J461" s="39" t="s">
        <v>78</v>
      </c>
    </row>
    <row r="462" spans="1:10" x14ac:dyDescent="0.25">
      <c r="A462" s="32">
        <v>21472</v>
      </c>
      <c r="B462" s="33">
        <v>72</v>
      </c>
      <c r="C462" s="33">
        <v>21.19</v>
      </c>
      <c r="D462" s="33">
        <v>3</v>
      </c>
      <c r="E462" s="33">
        <v>0.1</v>
      </c>
      <c r="F462" s="37">
        <f>DetailTicketJuilletAout2021[[#This Row],[Qte]]*(DetailTicketJuilletAout2021[[#This Row],[PrixUnit]]*(1-DetailTicketJuilletAout2021[[#This Row],[Remise%]]))</f>
        <v>57.213000000000008</v>
      </c>
      <c r="G462" t="str">
        <f t="shared" si="7"/>
        <v>CHLEC</v>
      </c>
      <c r="I462" s="32">
        <v>21790</v>
      </c>
      <c r="J462" s="39" t="s">
        <v>63</v>
      </c>
    </row>
    <row r="463" spans="1:10" x14ac:dyDescent="0.25">
      <c r="A463" s="32">
        <v>21473</v>
      </c>
      <c r="B463" s="33">
        <v>13</v>
      </c>
      <c r="C463" s="33">
        <v>3.66</v>
      </c>
      <c r="D463" s="33">
        <v>4</v>
      </c>
      <c r="E463" s="33">
        <v>0</v>
      </c>
      <c r="F463" s="37">
        <f>DetailTicketJuilletAout2021[[#This Row],[Qte]]*(DetailTicketJuilletAout2021[[#This Row],[PrixUnit]]*(1-DetailTicketJuilletAout2021[[#This Row],[Remise%]]))</f>
        <v>14.64</v>
      </c>
      <c r="G463" t="str">
        <f t="shared" si="7"/>
        <v>ERBEC</v>
      </c>
      <c r="I463" s="32">
        <v>21791</v>
      </c>
      <c r="J463" s="39" t="s">
        <v>94</v>
      </c>
    </row>
    <row r="464" spans="1:10" x14ac:dyDescent="0.25">
      <c r="A464" s="32">
        <v>21474</v>
      </c>
      <c r="B464" s="33">
        <v>69</v>
      </c>
      <c r="C464" s="33">
        <v>21.95</v>
      </c>
      <c r="D464" s="33">
        <v>4</v>
      </c>
      <c r="E464" s="33">
        <v>0</v>
      </c>
      <c r="F464" s="37">
        <f>DetailTicketJuilletAout2021[[#This Row],[Qte]]*(DetailTicketJuilletAout2021[[#This Row],[PrixUnit]]*(1-DetailTicketJuilletAout2021[[#This Row],[Remise%]]))</f>
        <v>87.8</v>
      </c>
      <c r="G464" t="str">
        <f t="shared" si="7"/>
        <v>BETIZ</v>
      </c>
      <c r="I464" s="32">
        <v>21792</v>
      </c>
      <c r="J464" s="39" t="s">
        <v>93</v>
      </c>
    </row>
    <row r="465" spans="1:10" x14ac:dyDescent="0.25">
      <c r="A465" s="32">
        <v>21475</v>
      </c>
      <c r="B465" s="33">
        <v>2</v>
      </c>
      <c r="C465" s="33">
        <v>11.59</v>
      </c>
      <c r="D465" s="33">
        <v>3</v>
      </c>
      <c r="E465" s="33">
        <v>0.25</v>
      </c>
      <c r="F465" s="37">
        <f>DetailTicketJuilletAout2021[[#This Row],[Qte]]*(DetailTicketJuilletAout2021[[#This Row],[PrixUnit]]*(1-DetailTicketJuilletAout2021[[#This Row],[Remise%]]))</f>
        <v>26.077499999999997</v>
      </c>
      <c r="G465" t="str">
        <f t="shared" si="7"/>
        <v>MOELK</v>
      </c>
      <c r="I465" s="32">
        <v>21793</v>
      </c>
      <c r="J465" s="39" t="s">
        <v>68</v>
      </c>
    </row>
    <row r="466" spans="1:10" x14ac:dyDescent="0.25">
      <c r="A466" s="32">
        <v>21475</v>
      </c>
      <c r="B466" s="33">
        <v>14</v>
      </c>
      <c r="C466" s="33">
        <v>14.18</v>
      </c>
      <c r="D466" s="33">
        <v>3</v>
      </c>
      <c r="E466" s="33">
        <v>0.25</v>
      </c>
      <c r="F466" s="37">
        <f>DetailTicketJuilletAout2021[[#This Row],[Qte]]*(DetailTicketJuilletAout2021[[#This Row],[PrixUnit]]*(1-DetailTicketJuilletAout2021[[#This Row],[Remise%]]))</f>
        <v>31.905000000000001</v>
      </c>
      <c r="G466" t="str">
        <f t="shared" si="7"/>
        <v>MOELK</v>
      </c>
      <c r="I466" s="32">
        <v>21794</v>
      </c>
      <c r="J466" s="39" t="s">
        <v>57</v>
      </c>
    </row>
    <row r="467" spans="1:10" x14ac:dyDescent="0.25">
      <c r="A467" s="32">
        <v>21475</v>
      </c>
      <c r="B467" s="33">
        <v>25</v>
      </c>
      <c r="C467" s="33">
        <v>8.5399999999999991</v>
      </c>
      <c r="D467" s="33">
        <v>4</v>
      </c>
      <c r="E467" s="33">
        <v>0.25</v>
      </c>
      <c r="F467" s="37">
        <f>DetailTicketJuilletAout2021[[#This Row],[Qte]]*(DetailTicketJuilletAout2021[[#This Row],[PrixUnit]]*(1-DetailTicketJuilletAout2021[[#This Row],[Remise%]]))</f>
        <v>25.619999999999997</v>
      </c>
      <c r="G467" t="str">
        <f t="shared" si="7"/>
        <v>MOELK</v>
      </c>
      <c r="I467" s="32">
        <v>21795</v>
      </c>
      <c r="J467" s="39" t="s">
        <v>68</v>
      </c>
    </row>
    <row r="468" spans="1:10" x14ac:dyDescent="0.25">
      <c r="A468" s="32">
        <v>21475</v>
      </c>
      <c r="B468" s="33">
        <v>26</v>
      </c>
      <c r="C468" s="33">
        <v>18.899999999999999</v>
      </c>
      <c r="D468" s="33">
        <v>4</v>
      </c>
      <c r="E468" s="33">
        <v>0.25</v>
      </c>
      <c r="F468" s="37">
        <f>DetailTicketJuilletAout2021[[#This Row],[Qte]]*(DetailTicketJuilletAout2021[[#This Row],[PrixUnit]]*(1-DetailTicketJuilletAout2021[[#This Row],[Remise%]]))</f>
        <v>56.699999999999996</v>
      </c>
      <c r="G468" t="str">
        <f t="shared" si="7"/>
        <v>MOELK</v>
      </c>
      <c r="I468" s="32">
        <v>21796</v>
      </c>
      <c r="J468" s="39" t="s">
        <v>68</v>
      </c>
    </row>
    <row r="469" spans="1:10" x14ac:dyDescent="0.25">
      <c r="A469" s="32">
        <v>21475</v>
      </c>
      <c r="B469" s="33">
        <v>31</v>
      </c>
      <c r="C469" s="33">
        <v>7.62</v>
      </c>
      <c r="D469" s="33">
        <v>3</v>
      </c>
      <c r="E469" s="33">
        <v>0</v>
      </c>
      <c r="F469" s="37">
        <f>DetailTicketJuilletAout2021[[#This Row],[Qte]]*(DetailTicketJuilletAout2021[[#This Row],[PrixUnit]]*(1-DetailTicketJuilletAout2021[[#This Row],[Remise%]]))</f>
        <v>22.86</v>
      </c>
      <c r="G469" t="str">
        <f t="shared" si="7"/>
        <v>MOELK</v>
      </c>
      <c r="I469" s="32">
        <v>21797</v>
      </c>
      <c r="J469" s="39" t="s">
        <v>71</v>
      </c>
    </row>
    <row r="470" spans="1:10" x14ac:dyDescent="0.25">
      <c r="A470" s="32">
        <v>21476</v>
      </c>
      <c r="B470" s="33">
        <v>13</v>
      </c>
      <c r="C470" s="33">
        <v>3.66</v>
      </c>
      <c r="D470" s="33">
        <v>4</v>
      </c>
      <c r="E470" s="33">
        <v>0</v>
      </c>
      <c r="F470" s="37">
        <f>DetailTicketJuilletAout2021[[#This Row],[Qte]]*(DetailTicketJuilletAout2021[[#This Row],[PrixUnit]]*(1-DetailTicketJuilletAout2021[[#This Row],[Remise%]]))</f>
        <v>14.64</v>
      </c>
      <c r="G470" t="str">
        <f t="shared" si="7"/>
        <v>PASAU</v>
      </c>
      <c r="I470" s="32">
        <v>21798</v>
      </c>
      <c r="J470" s="39" t="s">
        <v>96</v>
      </c>
    </row>
    <row r="471" spans="1:10" x14ac:dyDescent="0.25">
      <c r="A471" s="32">
        <v>21476</v>
      </c>
      <c r="B471" s="33">
        <v>62</v>
      </c>
      <c r="C471" s="33">
        <v>30.03</v>
      </c>
      <c r="D471" s="33">
        <v>4</v>
      </c>
      <c r="E471" s="33">
        <v>0</v>
      </c>
      <c r="F471" s="37">
        <f>DetailTicketJuilletAout2021[[#This Row],[Qte]]*(DetailTicketJuilletAout2021[[#This Row],[PrixUnit]]*(1-DetailTicketJuilletAout2021[[#This Row],[Remise%]]))</f>
        <v>120.12</v>
      </c>
      <c r="G471" t="str">
        <f t="shared" si="7"/>
        <v>PASAU</v>
      </c>
      <c r="I471" s="32">
        <v>21799</v>
      </c>
      <c r="J471" s="39" t="s">
        <v>40</v>
      </c>
    </row>
    <row r="472" spans="1:10" x14ac:dyDescent="0.25">
      <c r="A472" s="32">
        <v>21477</v>
      </c>
      <c r="B472" s="33">
        <v>46</v>
      </c>
      <c r="C472" s="33">
        <v>7.32</v>
      </c>
      <c r="D472" s="33">
        <v>3</v>
      </c>
      <c r="E472" s="33">
        <v>0.1</v>
      </c>
      <c r="F472" s="37">
        <f>DetailTicketJuilletAout2021[[#This Row],[Qte]]*(DetailTicketJuilletAout2021[[#This Row],[PrixUnit]]*(1-DetailTicketJuilletAout2021[[#This Row],[Remise%]]))</f>
        <v>19.763999999999999</v>
      </c>
      <c r="G472" t="str">
        <f t="shared" si="7"/>
        <v>NAROU</v>
      </c>
      <c r="I472" s="32">
        <v>21800</v>
      </c>
      <c r="J472" s="39" t="s">
        <v>67</v>
      </c>
    </row>
    <row r="473" spans="1:10" x14ac:dyDescent="0.25">
      <c r="A473" s="32">
        <v>21477</v>
      </c>
      <c r="B473" s="33">
        <v>53</v>
      </c>
      <c r="C473" s="33">
        <v>19.97</v>
      </c>
      <c r="D473" s="33">
        <v>4</v>
      </c>
      <c r="E473" s="33">
        <v>0.1</v>
      </c>
      <c r="F473" s="37">
        <f>DetailTicketJuilletAout2021[[#This Row],[Qte]]*(DetailTicketJuilletAout2021[[#This Row],[PrixUnit]]*(1-DetailTicketJuilletAout2021[[#This Row],[Remise%]]))</f>
        <v>71.891999999999996</v>
      </c>
      <c r="G473" t="str">
        <f t="shared" si="7"/>
        <v>NAROU</v>
      </c>
      <c r="I473" s="32">
        <v>21801</v>
      </c>
      <c r="J473" s="39" t="s">
        <v>105</v>
      </c>
    </row>
    <row r="474" spans="1:10" x14ac:dyDescent="0.25">
      <c r="A474" s="32">
        <v>21477</v>
      </c>
      <c r="B474" s="33">
        <v>69</v>
      </c>
      <c r="C474" s="33">
        <v>21.95</v>
      </c>
      <c r="D474" s="33">
        <v>4</v>
      </c>
      <c r="E474" s="33">
        <v>0</v>
      </c>
      <c r="F474" s="37">
        <f>DetailTicketJuilletAout2021[[#This Row],[Qte]]*(DetailTicketJuilletAout2021[[#This Row],[PrixUnit]]*(1-DetailTicketJuilletAout2021[[#This Row],[Remise%]]))</f>
        <v>87.8</v>
      </c>
      <c r="G474" t="str">
        <f t="shared" si="7"/>
        <v>NAROU</v>
      </c>
      <c r="I474" s="32">
        <v>21802</v>
      </c>
      <c r="J474" s="39" t="s">
        <v>35</v>
      </c>
    </row>
    <row r="475" spans="1:10" x14ac:dyDescent="0.25">
      <c r="A475" s="32">
        <v>21478</v>
      </c>
      <c r="B475" s="33">
        <v>23</v>
      </c>
      <c r="C475" s="33">
        <v>5.49</v>
      </c>
      <c r="D475" s="33">
        <v>3</v>
      </c>
      <c r="E475" s="33">
        <v>0</v>
      </c>
      <c r="F475" s="37">
        <f>DetailTicketJuilletAout2021[[#This Row],[Qte]]*(DetailTicketJuilletAout2021[[#This Row],[PrixUnit]]*(1-DetailTicketJuilletAout2021[[#This Row],[Remise%]]))</f>
        <v>16.47</v>
      </c>
      <c r="G475" t="str">
        <f t="shared" si="7"/>
        <v>ERDEB</v>
      </c>
      <c r="I475" s="32">
        <v>21803</v>
      </c>
      <c r="J475" s="39" t="s">
        <v>44</v>
      </c>
    </row>
    <row r="476" spans="1:10" x14ac:dyDescent="0.25">
      <c r="A476" s="32">
        <v>21478</v>
      </c>
      <c r="B476" s="33">
        <v>71</v>
      </c>
      <c r="C476" s="33">
        <v>13.11</v>
      </c>
      <c r="D476" s="33">
        <v>4</v>
      </c>
      <c r="E476" s="33">
        <v>0</v>
      </c>
      <c r="F476" s="37">
        <f>DetailTicketJuilletAout2021[[#This Row],[Qte]]*(DetailTicketJuilletAout2021[[#This Row],[PrixUnit]]*(1-DetailTicketJuilletAout2021[[#This Row],[Remise%]]))</f>
        <v>52.44</v>
      </c>
      <c r="G476" t="str">
        <f t="shared" si="7"/>
        <v>ERDEB</v>
      </c>
      <c r="I476" s="32">
        <v>21804</v>
      </c>
      <c r="J476" s="39" t="s">
        <v>68</v>
      </c>
    </row>
    <row r="477" spans="1:10" x14ac:dyDescent="0.25">
      <c r="A477" s="32">
        <v>21478</v>
      </c>
      <c r="B477" s="33">
        <v>72</v>
      </c>
      <c r="C477" s="33">
        <v>21.19</v>
      </c>
      <c r="D477" s="33">
        <v>3</v>
      </c>
      <c r="E477" s="33">
        <v>0</v>
      </c>
      <c r="F477" s="37">
        <f>DetailTicketJuilletAout2021[[#This Row],[Qte]]*(DetailTicketJuilletAout2021[[#This Row],[PrixUnit]]*(1-DetailTicketJuilletAout2021[[#This Row],[Remise%]]))</f>
        <v>63.570000000000007</v>
      </c>
      <c r="G477" t="str">
        <f t="shared" si="7"/>
        <v>ERDEB</v>
      </c>
      <c r="I477" s="32">
        <v>21805</v>
      </c>
      <c r="J477" s="39" t="s">
        <v>42</v>
      </c>
    </row>
    <row r="478" spans="1:10" x14ac:dyDescent="0.25">
      <c r="A478" s="32">
        <v>21479</v>
      </c>
      <c r="B478" s="33">
        <v>21</v>
      </c>
      <c r="C478" s="33">
        <v>6.1</v>
      </c>
      <c r="D478" s="33">
        <v>4</v>
      </c>
      <c r="E478" s="33">
        <v>0.15</v>
      </c>
      <c r="F478" s="37">
        <f>DetailTicketJuilletAout2021[[#This Row],[Qte]]*(DetailTicketJuilletAout2021[[#This Row],[PrixUnit]]*(1-DetailTicketJuilletAout2021[[#This Row],[Remise%]]))</f>
        <v>20.74</v>
      </c>
      <c r="G478" t="str">
        <f t="shared" si="7"/>
        <v>VIVAN</v>
      </c>
      <c r="I478" s="32">
        <v>21806</v>
      </c>
      <c r="J478" s="39" t="s">
        <v>72</v>
      </c>
    </row>
    <row r="479" spans="1:10" x14ac:dyDescent="0.25">
      <c r="A479" s="32">
        <v>21479</v>
      </c>
      <c r="B479" s="33">
        <v>51</v>
      </c>
      <c r="C479" s="33">
        <v>32.32</v>
      </c>
      <c r="D479" s="33">
        <v>4</v>
      </c>
      <c r="E479" s="33">
        <v>0.15</v>
      </c>
      <c r="F479" s="37">
        <f>DetailTicketJuilletAout2021[[#This Row],[Qte]]*(DetailTicketJuilletAout2021[[#This Row],[PrixUnit]]*(1-DetailTicketJuilletAout2021[[#This Row],[Remise%]]))</f>
        <v>109.88799999999999</v>
      </c>
      <c r="G479" t="str">
        <f t="shared" si="7"/>
        <v>VIVAN</v>
      </c>
      <c r="I479" s="32">
        <v>21807</v>
      </c>
      <c r="J479" s="39" t="s">
        <v>75</v>
      </c>
    </row>
    <row r="480" spans="1:10" x14ac:dyDescent="0.25">
      <c r="A480" s="32">
        <v>21480</v>
      </c>
      <c r="B480" s="33">
        <v>35</v>
      </c>
      <c r="C480" s="33">
        <v>10.98</v>
      </c>
      <c r="D480" s="33">
        <v>3</v>
      </c>
      <c r="E480" s="33">
        <v>0</v>
      </c>
      <c r="F480" s="37">
        <f>DetailTicketJuilletAout2021[[#This Row],[Qte]]*(DetailTicketJuilletAout2021[[#This Row],[PrixUnit]]*(1-DetailTicketJuilletAout2021[[#This Row],[Remise%]]))</f>
        <v>32.94</v>
      </c>
      <c r="G480" t="str">
        <f t="shared" si="7"/>
        <v>MOELK</v>
      </c>
      <c r="I480" s="32">
        <v>21808</v>
      </c>
      <c r="J480" s="39" t="s">
        <v>81</v>
      </c>
    </row>
    <row r="481" spans="1:10" x14ac:dyDescent="0.25">
      <c r="A481" s="32">
        <v>21480</v>
      </c>
      <c r="B481" s="33">
        <v>55</v>
      </c>
      <c r="C481" s="33">
        <v>14.64</v>
      </c>
      <c r="D481" s="33">
        <v>4</v>
      </c>
      <c r="E481" s="33">
        <v>0.1</v>
      </c>
      <c r="F481" s="37">
        <f>DetailTicketJuilletAout2021[[#This Row],[Qte]]*(DetailTicketJuilletAout2021[[#This Row],[PrixUnit]]*(1-DetailTicketJuilletAout2021[[#This Row],[Remise%]]))</f>
        <v>52.704000000000001</v>
      </c>
      <c r="G481" t="str">
        <f t="shared" si="7"/>
        <v>MOELK</v>
      </c>
      <c r="I481" s="32">
        <v>21809</v>
      </c>
      <c r="J481" s="39" t="s">
        <v>53</v>
      </c>
    </row>
    <row r="482" spans="1:10" x14ac:dyDescent="0.25">
      <c r="A482" s="32">
        <v>21481</v>
      </c>
      <c r="B482" s="33">
        <v>68</v>
      </c>
      <c r="C482" s="33">
        <v>7.62</v>
      </c>
      <c r="D482" s="33">
        <v>4</v>
      </c>
      <c r="E482" s="33">
        <v>0</v>
      </c>
      <c r="F482" s="37">
        <f>DetailTicketJuilletAout2021[[#This Row],[Qte]]*(DetailTicketJuilletAout2021[[#This Row],[PrixUnit]]*(1-DetailTicketJuilletAout2021[[#This Row],[Remise%]]))</f>
        <v>30.48</v>
      </c>
      <c r="G482" t="str">
        <f t="shared" si="7"/>
        <v>ZOHED</v>
      </c>
      <c r="I482" s="32">
        <v>21810</v>
      </c>
      <c r="J482" s="39" t="s">
        <v>85</v>
      </c>
    </row>
    <row r="483" spans="1:10" x14ac:dyDescent="0.25">
      <c r="A483" s="32">
        <v>21481</v>
      </c>
      <c r="B483" s="33">
        <v>71</v>
      </c>
      <c r="C483" s="33">
        <v>13.11</v>
      </c>
      <c r="D483" s="33">
        <v>3</v>
      </c>
      <c r="E483" s="33">
        <v>0</v>
      </c>
      <c r="F483" s="37">
        <f>DetailTicketJuilletAout2021[[#This Row],[Qte]]*(DetailTicketJuilletAout2021[[#This Row],[PrixUnit]]*(1-DetailTicketJuilletAout2021[[#This Row],[Remise%]]))</f>
        <v>39.33</v>
      </c>
      <c r="G483" t="str">
        <f t="shared" si="7"/>
        <v>ZOHED</v>
      </c>
      <c r="I483" s="32">
        <v>21811</v>
      </c>
      <c r="J483" s="39" t="s">
        <v>90</v>
      </c>
    </row>
    <row r="484" spans="1:10" x14ac:dyDescent="0.25">
      <c r="A484" s="32">
        <v>21481</v>
      </c>
      <c r="B484" s="33">
        <v>76</v>
      </c>
      <c r="C484" s="33">
        <v>10.98</v>
      </c>
      <c r="D484" s="33">
        <v>3</v>
      </c>
      <c r="E484" s="33">
        <v>0</v>
      </c>
      <c r="F484" s="37">
        <f>DetailTicketJuilletAout2021[[#This Row],[Qte]]*(DetailTicketJuilletAout2021[[#This Row],[PrixUnit]]*(1-DetailTicketJuilletAout2021[[#This Row],[Remise%]]))</f>
        <v>32.94</v>
      </c>
      <c r="G484" t="str">
        <f t="shared" si="7"/>
        <v>ZOHED</v>
      </c>
      <c r="I484" s="32">
        <v>21812</v>
      </c>
      <c r="J484" s="39" t="s">
        <v>71</v>
      </c>
    </row>
    <row r="485" spans="1:10" x14ac:dyDescent="0.25">
      <c r="A485" s="32">
        <v>21481</v>
      </c>
      <c r="B485" s="33">
        <v>77</v>
      </c>
      <c r="C485" s="33">
        <v>7.93</v>
      </c>
      <c r="D485" s="33">
        <v>4</v>
      </c>
      <c r="E485" s="33">
        <v>0</v>
      </c>
      <c r="F485" s="37">
        <f>DetailTicketJuilletAout2021[[#This Row],[Qte]]*(DetailTicketJuilletAout2021[[#This Row],[PrixUnit]]*(1-DetailTicketJuilletAout2021[[#This Row],[Remise%]]))</f>
        <v>31.72</v>
      </c>
      <c r="G485" t="str">
        <f t="shared" si="7"/>
        <v>ZOHED</v>
      </c>
      <c r="I485" s="32">
        <v>21813</v>
      </c>
      <c r="J485" s="39" t="s">
        <v>28</v>
      </c>
    </row>
    <row r="486" spans="1:10" x14ac:dyDescent="0.25">
      <c r="A486" s="32">
        <v>21482</v>
      </c>
      <c r="B486" s="33">
        <v>29</v>
      </c>
      <c r="C486" s="33">
        <v>75.459999999999994</v>
      </c>
      <c r="D486" s="33">
        <v>3</v>
      </c>
      <c r="E486" s="33">
        <v>0</v>
      </c>
      <c r="F486" s="37">
        <f>DetailTicketJuilletAout2021[[#This Row],[Qte]]*(DetailTicketJuilletAout2021[[#This Row],[PrixUnit]]*(1-DetailTicketJuilletAout2021[[#This Row],[Remise%]]))</f>
        <v>226.38</v>
      </c>
      <c r="G486" t="str">
        <f t="shared" si="7"/>
        <v>DIDAL</v>
      </c>
      <c r="I486" s="32">
        <v>21814</v>
      </c>
      <c r="J486" s="39" t="s">
        <v>71</v>
      </c>
    </row>
    <row r="487" spans="1:10" x14ac:dyDescent="0.25">
      <c r="A487" s="32">
        <v>21482</v>
      </c>
      <c r="B487" s="33">
        <v>35</v>
      </c>
      <c r="C487" s="33">
        <v>10.98</v>
      </c>
      <c r="D487" s="33">
        <v>3</v>
      </c>
      <c r="E487" s="33">
        <v>0</v>
      </c>
      <c r="F487" s="37">
        <f>DetailTicketJuilletAout2021[[#This Row],[Qte]]*(DetailTicketJuilletAout2021[[#This Row],[PrixUnit]]*(1-DetailTicketJuilletAout2021[[#This Row],[Remise%]]))</f>
        <v>32.94</v>
      </c>
      <c r="G487" t="str">
        <f t="shared" si="7"/>
        <v>DIDAL</v>
      </c>
      <c r="I487" s="32">
        <v>21815</v>
      </c>
      <c r="J487" s="39" t="s">
        <v>48</v>
      </c>
    </row>
    <row r="488" spans="1:10" x14ac:dyDescent="0.25">
      <c r="A488" s="32">
        <v>21482</v>
      </c>
      <c r="B488" s="33">
        <v>49</v>
      </c>
      <c r="C488" s="33">
        <v>12.2</v>
      </c>
      <c r="D488" s="33">
        <v>3</v>
      </c>
      <c r="E488" s="33">
        <v>0</v>
      </c>
      <c r="F488" s="37">
        <f>DetailTicketJuilletAout2021[[#This Row],[Qte]]*(DetailTicketJuilletAout2021[[#This Row],[PrixUnit]]*(1-DetailTicketJuilletAout2021[[#This Row],[Remise%]]))</f>
        <v>36.599999999999994</v>
      </c>
      <c r="G488" t="str">
        <f t="shared" si="7"/>
        <v>DIDAL</v>
      </c>
      <c r="I488" s="32">
        <v>21816</v>
      </c>
      <c r="J488" s="39" t="s">
        <v>94</v>
      </c>
    </row>
    <row r="489" spans="1:10" x14ac:dyDescent="0.25">
      <c r="A489" s="32">
        <v>21483</v>
      </c>
      <c r="B489" s="33">
        <v>30</v>
      </c>
      <c r="C489" s="33">
        <v>15.85</v>
      </c>
      <c r="D489" s="33">
        <v>4</v>
      </c>
      <c r="E489" s="33">
        <v>0</v>
      </c>
      <c r="F489" s="37">
        <f>DetailTicketJuilletAout2021[[#This Row],[Qte]]*(DetailTicketJuilletAout2021[[#This Row],[PrixUnit]]*(1-DetailTicketJuilletAout2021[[#This Row],[Remise%]]))</f>
        <v>63.4</v>
      </c>
      <c r="G489" t="str">
        <f t="shared" si="7"/>
        <v>ALCLE</v>
      </c>
      <c r="I489" s="32">
        <v>21817</v>
      </c>
      <c r="J489" s="39" t="s">
        <v>105</v>
      </c>
    </row>
    <row r="490" spans="1:10" x14ac:dyDescent="0.25">
      <c r="A490" s="32">
        <v>21483</v>
      </c>
      <c r="B490" s="33">
        <v>56</v>
      </c>
      <c r="C490" s="33">
        <v>23.17</v>
      </c>
      <c r="D490" s="33">
        <v>4</v>
      </c>
      <c r="E490" s="33">
        <v>0</v>
      </c>
      <c r="F490" s="37">
        <f>DetailTicketJuilletAout2021[[#This Row],[Qte]]*(DetailTicketJuilletAout2021[[#This Row],[PrixUnit]]*(1-DetailTicketJuilletAout2021[[#This Row],[Remise%]]))</f>
        <v>92.68</v>
      </c>
      <c r="G490" t="str">
        <f t="shared" si="7"/>
        <v>ALCLE</v>
      </c>
      <c r="I490" s="32">
        <v>21818</v>
      </c>
      <c r="J490" s="39" t="s">
        <v>57</v>
      </c>
    </row>
    <row r="491" spans="1:10" x14ac:dyDescent="0.25">
      <c r="A491" s="32">
        <v>21483</v>
      </c>
      <c r="B491" s="33">
        <v>65</v>
      </c>
      <c r="C491" s="33">
        <v>12.81</v>
      </c>
      <c r="D491" s="33">
        <v>3</v>
      </c>
      <c r="E491" s="33">
        <v>0</v>
      </c>
      <c r="F491" s="37">
        <f>DetailTicketJuilletAout2021[[#This Row],[Qte]]*(DetailTicketJuilletAout2021[[#This Row],[PrixUnit]]*(1-DetailTicketJuilletAout2021[[#This Row],[Remise%]]))</f>
        <v>38.43</v>
      </c>
      <c r="G491" t="str">
        <f t="shared" si="7"/>
        <v>ALCLE</v>
      </c>
      <c r="I491" s="32">
        <v>21819</v>
      </c>
      <c r="J491" s="39" t="s">
        <v>23</v>
      </c>
    </row>
    <row r="492" spans="1:10" x14ac:dyDescent="0.25">
      <c r="A492" s="32">
        <v>21483</v>
      </c>
      <c r="B492" s="33">
        <v>71</v>
      </c>
      <c r="C492" s="33">
        <v>13.11</v>
      </c>
      <c r="D492" s="33">
        <v>4</v>
      </c>
      <c r="E492" s="33">
        <v>0</v>
      </c>
      <c r="F492" s="37">
        <f>DetailTicketJuilletAout2021[[#This Row],[Qte]]*(DetailTicketJuilletAout2021[[#This Row],[PrixUnit]]*(1-DetailTicketJuilletAout2021[[#This Row],[Remise%]]))</f>
        <v>52.44</v>
      </c>
      <c r="G492" t="str">
        <f t="shared" si="7"/>
        <v>ALCLE</v>
      </c>
      <c r="I492" s="32">
        <v>21820</v>
      </c>
      <c r="J492" s="39" t="s">
        <v>109</v>
      </c>
    </row>
    <row r="493" spans="1:10" x14ac:dyDescent="0.25">
      <c r="A493" s="32">
        <v>21484</v>
      </c>
      <c r="B493" s="33">
        <v>23</v>
      </c>
      <c r="C493" s="33">
        <v>5.49</v>
      </c>
      <c r="D493" s="33">
        <v>4</v>
      </c>
      <c r="E493" s="33">
        <v>0</v>
      </c>
      <c r="F493" s="37">
        <f>DetailTicketJuilletAout2021[[#This Row],[Qte]]*(DetailTicketJuilletAout2021[[#This Row],[PrixUnit]]*(1-DetailTicketJuilletAout2021[[#This Row],[Remise%]]))</f>
        <v>21.96</v>
      </c>
      <c r="G493" t="str">
        <f t="shared" si="7"/>
        <v>CHLEC</v>
      </c>
      <c r="I493" s="32">
        <v>21821</v>
      </c>
      <c r="J493" s="39" t="s">
        <v>23</v>
      </c>
    </row>
    <row r="494" spans="1:10" x14ac:dyDescent="0.25">
      <c r="A494" s="32">
        <v>21484</v>
      </c>
      <c r="B494" s="33">
        <v>63</v>
      </c>
      <c r="C494" s="33">
        <v>26.83</v>
      </c>
      <c r="D494" s="33">
        <v>4</v>
      </c>
      <c r="E494" s="33">
        <v>0</v>
      </c>
      <c r="F494" s="37">
        <f>DetailTicketJuilletAout2021[[#This Row],[Qte]]*(DetailTicketJuilletAout2021[[#This Row],[PrixUnit]]*(1-DetailTicketJuilletAout2021[[#This Row],[Remise%]]))</f>
        <v>107.32</v>
      </c>
      <c r="G494" t="str">
        <f t="shared" si="7"/>
        <v>CHLEC</v>
      </c>
      <c r="I494" s="32">
        <v>21822</v>
      </c>
      <c r="J494" s="39" t="s">
        <v>42</v>
      </c>
    </row>
    <row r="495" spans="1:10" x14ac:dyDescent="0.25">
      <c r="A495" s="32">
        <v>21485</v>
      </c>
      <c r="B495" s="33">
        <v>16</v>
      </c>
      <c r="C495" s="33">
        <v>10.67</v>
      </c>
      <c r="D495" s="33">
        <v>3</v>
      </c>
      <c r="E495" s="33">
        <v>0.15</v>
      </c>
      <c r="F495" s="37">
        <f>DetailTicketJuilletAout2021[[#This Row],[Qte]]*(DetailTicketJuilletAout2021[[#This Row],[PrixUnit]]*(1-DetailTicketJuilletAout2021[[#This Row],[Remise%]]))</f>
        <v>27.208500000000001</v>
      </c>
      <c r="G495" t="str">
        <f t="shared" si="7"/>
        <v>CHLEC</v>
      </c>
      <c r="I495" s="32">
        <v>21823</v>
      </c>
      <c r="J495" s="39" t="s">
        <v>78</v>
      </c>
    </row>
    <row r="496" spans="1:10" x14ac:dyDescent="0.25">
      <c r="A496" s="32">
        <v>21485</v>
      </c>
      <c r="B496" s="33">
        <v>48</v>
      </c>
      <c r="C496" s="33">
        <v>7.77</v>
      </c>
      <c r="D496" s="33">
        <v>4</v>
      </c>
      <c r="E496" s="33">
        <v>0.15</v>
      </c>
      <c r="F496" s="37">
        <f>DetailTicketJuilletAout2021[[#This Row],[Qte]]*(DetailTicketJuilletAout2021[[#This Row],[PrixUnit]]*(1-DetailTicketJuilletAout2021[[#This Row],[Remise%]]))</f>
        <v>26.417999999999999</v>
      </c>
      <c r="G496" t="str">
        <f t="shared" si="7"/>
        <v>CHLEC</v>
      </c>
      <c r="I496" s="32">
        <v>21824</v>
      </c>
      <c r="J496" s="39" t="s">
        <v>89</v>
      </c>
    </row>
    <row r="497" spans="1:10" x14ac:dyDescent="0.25">
      <c r="A497" s="32">
        <v>21486</v>
      </c>
      <c r="B497" s="33">
        <v>26</v>
      </c>
      <c r="C497" s="33">
        <v>18.899999999999999</v>
      </c>
      <c r="D497" s="33">
        <v>3</v>
      </c>
      <c r="E497" s="33">
        <v>0.05</v>
      </c>
      <c r="F497" s="37">
        <f>DetailTicketJuilletAout2021[[#This Row],[Qte]]*(DetailTicketJuilletAout2021[[#This Row],[PrixUnit]]*(1-DetailTicketJuilletAout2021[[#This Row],[Remise%]]))</f>
        <v>53.864999999999995</v>
      </c>
      <c r="G497" t="str">
        <f t="shared" si="7"/>
        <v>NISCH</v>
      </c>
      <c r="I497" s="32">
        <v>21825</v>
      </c>
      <c r="J497" s="39" t="s">
        <v>78</v>
      </c>
    </row>
    <row r="498" spans="1:10" x14ac:dyDescent="0.25">
      <c r="A498" s="32">
        <v>21486</v>
      </c>
      <c r="B498" s="33">
        <v>42</v>
      </c>
      <c r="C498" s="33">
        <v>8.5399999999999991</v>
      </c>
      <c r="D498" s="33">
        <v>3</v>
      </c>
      <c r="E498" s="33">
        <v>0.05</v>
      </c>
      <c r="F498" s="37">
        <f>DetailTicketJuilletAout2021[[#This Row],[Qte]]*(DetailTicketJuilletAout2021[[#This Row],[PrixUnit]]*(1-DetailTicketJuilletAout2021[[#This Row],[Remise%]]))</f>
        <v>24.338999999999999</v>
      </c>
      <c r="G498" t="str">
        <f t="shared" si="7"/>
        <v>NISCH</v>
      </c>
      <c r="I498" s="32">
        <v>21826</v>
      </c>
      <c r="J498" s="39" t="s">
        <v>84</v>
      </c>
    </row>
    <row r="499" spans="1:10" x14ac:dyDescent="0.25">
      <c r="A499" s="32">
        <v>21486</v>
      </c>
      <c r="B499" s="33">
        <v>49</v>
      </c>
      <c r="C499" s="33">
        <v>12.2</v>
      </c>
      <c r="D499" s="33">
        <v>3</v>
      </c>
      <c r="E499" s="33">
        <v>0.05</v>
      </c>
      <c r="F499" s="37">
        <f>DetailTicketJuilletAout2021[[#This Row],[Qte]]*(DetailTicketJuilletAout2021[[#This Row],[PrixUnit]]*(1-DetailTicketJuilletAout2021[[#This Row],[Remise%]]))</f>
        <v>34.769999999999996</v>
      </c>
      <c r="G499" t="str">
        <f t="shared" si="7"/>
        <v>NISCH</v>
      </c>
      <c r="I499" s="32">
        <v>21827</v>
      </c>
      <c r="J499" s="39" t="s">
        <v>44</v>
      </c>
    </row>
    <row r="500" spans="1:10" x14ac:dyDescent="0.25">
      <c r="A500" s="32">
        <v>21487</v>
      </c>
      <c r="B500" s="33">
        <v>3</v>
      </c>
      <c r="C500" s="33">
        <v>6.1</v>
      </c>
      <c r="D500" s="33">
        <v>4</v>
      </c>
      <c r="E500" s="33">
        <v>0</v>
      </c>
      <c r="F500" s="37">
        <f>DetailTicketJuilletAout2021[[#This Row],[Qte]]*(DetailTicketJuilletAout2021[[#This Row],[PrixUnit]]*(1-DetailTicketJuilletAout2021[[#This Row],[Remise%]]))</f>
        <v>24.4</v>
      </c>
      <c r="G500" t="str">
        <f t="shared" si="7"/>
        <v>RARAB</v>
      </c>
      <c r="I500" s="32">
        <v>21828</v>
      </c>
      <c r="J500" s="39" t="s">
        <v>28</v>
      </c>
    </row>
    <row r="501" spans="1:10" x14ac:dyDescent="0.25">
      <c r="A501" s="32">
        <v>21488</v>
      </c>
      <c r="B501" s="33">
        <v>1</v>
      </c>
      <c r="C501" s="33">
        <v>10.98</v>
      </c>
      <c r="D501" s="33">
        <v>4</v>
      </c>
      <c r="E501" s="33">
        <v>0</v>
      </c>
      <c r="F501" s="37">
        <f>DetailTicketJuilletAout2021[[#This Row],[Qte]]*(DetailTicketJuilletAout2021[[#This Row],[PrixUnit]]*(1-DetailTicketJuilletAout2021[[#This Row],[Remise%]]))</f>
        <v>43.92</v>
      </c>
      <c r="G501" t="str">
        <f t="shared" si="7"/>
        <v>PABEL</v>
      </c>
      <c r="I501" s="32">
        <v>21829</v>
      </c>
      <c r="J501" s="39" t="s">
        <v>77</v>
      </c>
    </row>
    <row r="502" spans="1:10" x14ac:dyDescent="0.25">
      <c r="A502" s="32">
        <v>21488</v>
      </c>
      <c r="B502" s="33">
        <v>21</v>
      </c>
      <c r="C502" s="33">
        <v>6.1</v>
      </c>
      <c r="D502" s="33">
        <v>3</v>
      </c>
      <c r="E502" s="33">
        <v>0.1</v>
      </c>
      <c r="F502" s="37">
        <f>DetailTicketJuilletAout2021[[#This Row],[Qte]]*(DetailTicketJuilletAout2021[[#This Row],[PrixUnit]]*(1-DetailTicketJuilletAout2021[[#This Row],[Remise%]]))</f>
        <v>16.47</v>
      </c>
      <c r="G502" t="str">
        <f t="shared" si="7"/>
        <v>PABEL</v>
      </c>
      <c r="I502" s="32">
        <v>21830</v>
      </c>
      <c r="J502" s="39" t="s">
        <v>68</v>
      </c>
    </row>
    <row r="503" spans="1:10" x14ac:dyDescent="0.25">
      <c r="A503" s="32">
        <v>21488</v>
      </c>
      <c r="B503" s="33">
        <v>28</v>
      </c>
      <c r="C503" s="33">
        <v>27.75</v>
      </c>
      <c r="D503" s="33">
        <v>3</v>
      </c>
      <c r="E503" s="33">
        <v>0.1</v>
      </c>
      <c r="F503" s="37">
        <f>DetailTicketJuilletAout2021[[#This Row],[Qte]]*(DetailTicketJuilletAout2021[[#This Row],[PrixUnit]]*(1-DetailTicketJuilletAout2021[[#This Row],[Remise%]]))</f>
        <v>74.925000000000011</v>
      </c>
      <c r="G503" t="str">
        <f t="shared" si="7"/>
        <v>PABEL</v>
      </c>
      <c r="I503" s="32">
        <v>21831</v>
      </c>
      <c r="J503" s="39" t="s">
        <v>65</v>
      </c>
    </row>
    <row r="504" spans="1:10" x14ac:dyDescent="0.25">
      <c r="A504" s="32">
        <v>21488</v>
      </c>
      <c r="B504" s="33">
        <v>36</v>
      </c>
      <c r="C504" s="33">
        <v>11.59</v>
      </c>
      <c r="D504" s="33">
        <v>4</v>
      </c>
      <c r="E504" s="33">
        <v>0.1</v>
      </c>
      <c r="F504" s="37">
        <f>DetailTicketJuilletAout2021[[#This Row],[Qte]]*(DetailTicketJuilletAout2021[[#This Row],[PrixUnit]]*(1-DetailTicketJuilletAout2021[[#This Row],[Remise%]]))</f>
        <v>41.724000000000004</v>
      </c>
      <c r="G504" t="str">
        <f t="shared" si="7"/>
        <v>PABEL</v>
      </c>
      <c r="I504" s="32">
        <v>21832</v>
      </c>
      <c r="J504" s="39" t="s">
        <v>39</v>
      </c>
    </row>
    <row r="505" spans="1:10" x14ac:dyDescent="0.25">
      <c r="A505" s="32">
        <v>21488</v>
      </c>
      <c r="B505" s="33">
        <v>40</v>
      </c>
      <c r="C505" s="33">
        <v>11.28</v>
      </c>
      <c r="D505" s="33">
        <v>4</v>
      </c>
      <c r="E505" s="33">
        <v>0.1</v>
      </c>
      <c r="F505" s="37">
        <f>DetailTicketJuilletAout2021[[#This Row],[Qte]]*(DetailTicketJuilletAout2021[[#This Row],[PrixUnit]]*(1-DetailTicketJuilletAout2021[[#This Row],[Remise%]]))</f>
        <v>40.607999999999997</v>
      </c>
      <c r="G505" t="str">
        <f t="shared" si="7"/>
        <v>PABEL</v>
      </c>
      <c r="I505" s="32">
        <v>21833</v>
      </c>
      <c r="J505" s="39" t="s">
        <v>29</v>
      </c>
    </row>
    <row r="506" spans="1:10" x14ac:dyDescent="0.25">
      <c r="A506" s="32">
        <v>21489</v>
      </c>
      <c r="B506" s="33">
        <v>11</v>
      </c>
      <c r="C506" s="33">
        <v>12.81</v>
      </c>
      <c r="D506" s="33">
        <v>3</v>
      </c>
      <c r="E506" s="33">
        <v>0</v>
      </c>
      <c r="F506" s="37">
        <f>DetailTicketJuilletAout2021[[#This Row],[Qte]]*(DetailTicketJuilletAout2021[[#This Row],[PrixUnit]]*(1-DetailTicketJuilletAout2021[[#This Row],[Remise%]]))</f>
        <v>38.43</v>
      </c>
      <c r="G506" t="str">
        <f t="shared" si="7"/>
        <v>OLLHE</v>
      </c>
      <c r="I506" s="32">
        <v>21834</v>
      </c>
      <c r="J506" s="39" t="s">
        <v>100</v>
      </c>
    </row>
    <row r="507" spans="1:10" x14ac:dyDescent="0.25">
      <c r="A507" s="32">
        <v>21489</v>
      </c>
      <c r="B507" s="33">
        <v>69</v>
      </c>
      <c r="C507" s="33">
        <v>21.95</v>
      </c>
      <c r="D507" s="33">
        <v>4</v>
      </c>
      <c r="E507" s="33">
        <v>0</v>
      </c>
      <c r="F507" s="37">
        <f>DetailTicketJuilletAout2021[[#This Row],[Qte]]*(DetailTicketJuilletAout2021[[#This Row],[PrixUnit]]*(1-DetailTicketJuilletAout2021[[#This Row],[Remise%]]))</f>
        <v>87.8</v>
      </c>
      <c r="G507" t="str">
        <f t="shared" si="7"/>
        <v>OLLHE</v>
      </c>
      <c r="I507" s="32">
        <v>21835</v>
      </c>
      <c r="J507" s="39" t="s">
        <v>93</v>
      </c>
    </row>
    <row r="508" spans="1:10" x14ac:dyDescent="0.25">
      <c r="A508" s="32">
        <v>21489</v>
      </c>
      <c r="B508" s="33">
        <v>71</v>
      </c>
      <c r="C508" s="33">
        <v>13.11</v>
      </c>
      <c r="D508" s="33">
        <v>4</v>
      </c>
      <c r="E508" s="33">
        <v>0</v>
      </c>
      <c r="F508" s="37">
        <f>DetailTicketJuilletAout2021[[#This Row],[Qte]]*(DetailTicketJuilletAout2021[[#This Row],[PrixUnit]]*(1-DetailTicketJuilletAout2021[[#This Row],[Remise%]]))</f>
        <v>52.44</v>
      </c>
      <c r="G508" t="str">
        <f t="shared" si="7"/>
        <v>OLLHE</v>
      </c>
      <c r="I508" s="32">
        <v>21836</v>
      </c>
      <c r="J508" s="39" t="s">
        <v>45</v>
      </c>
    </row>
    <row r="509" spans="1:10" x14ac:dyDescent="0.25">
      <c r="A509" s="32">
        <v>21490</v>
      </c>
      <c r="B509" s="33">
        <v>37</v>
      </c>
      <c r="C509" s="33">
        <v>15.85</v>
      </c>
      <c r="D509" s="33">
        <v>4</v>
      </c>
      <c r="E509" s="33">
        <v>0</v>
      </c>
      <c r="F509" s="37">
        <f>DetailTicketJuilletAout2021[[#This Row],[Qte]]*(DetailTicketJuilletAout2021[[#This Row],[PrixUnit]]*(1-DetailTicketJuilletAout2021[[#This Row],[Remise%]]))</f>
        <v>63.4</v>
      </c>
      <c r="G509" t="str">
        <f t="shared" si="7"/>
        <v>CHBON</v>
      </c>
      <c r="I509" s="32">
        <v>21837</v>
      </c>
      <c r="J509" s="39" t="s">
        <v>71</v>
      </c>
    </row>
    <row r="510" spans="1:10" x14ac:dyDescent="0.25">
      <c r="A510" s="32">
        <v>21490</v>
      </c>
      <c r="B510" s="33">
        <v>54</v>
      </c>
      <c r="C510" s="33">
        <v>4.57</v>
      </c>
      <c r="D510" s="33">
        <v>4</v>
      </c>
      <c r="E510" s="33">
        <v>0</v>
      </c>
      <c r="F510" s="37">
        <f>DetailTicketJuilletAout2021[[#This Row],[Qte]]*(DetailTicketJuilletAout2021[[#This Row],[PrixUnit]]*(1-DetailTicketJuilletAout2021[[#This Row],[Remise%]]))</f>
        <v>18.28</v>
      </c>
      <c r="G510" t="str">
        <f t="shared" si="7"/>
        <v>CHBON</v>
      </c>
      <c r="I510" s="32">
        <v>21838</v>
      </c>
      <c r="J510" s="39" t="s">
        <v>43</v>
      </c>
    </row>
    <row r="511" spans="1:10" x14ac:dyDescent="0.25">
      <c r="A511" s="32">
        <v>21490</v>
      </c>
      <c r="B511" s="33">
        <v>62</v>
      </c>
      <c r="C511" s="33">
        <v>30.03</v>
      </c>
      <c r="D511" s="33">
        <v>3</v>
      </c>
      <c r="E511" s="33">
        <v>0</v>
      </c>
      <c r="F511" s="37">
        <f>DetailTicketJuilletAout2021[[#This Row],[Qte]]*(DetailTicketJuilletAout2021[[#This Row],[PrixUnit]]*(1-DetailTicketJuilletAout2021[[#This Row],[Remise%]]))</f>
        <v>90.09</v>
      </c>
      <c r="G511" t="str">
        <f t="shared" si="7"/>
        <v>CHBON</v>
      </c>
      <c r="I511" s="32">
        <v>21839</v>
      </c>
      <c r="J511" s="39" t="s">
        <v>68</v>
      </c>
    </row>
    <row r="512" spans="1:10" x14ac:dyDescent="0.25">
      <c r="A512" s="32">
        <v>21491</v>
      </c>
      <c r="B512" s="33">
        <v>14</v>
      </c>
      <c r="C512" s="33">
        <v>14.18</v>
      </c>
      <c r="D512" s="33">
        <v>4</v>
      </c>
      <c r="E512" s="33">
        <v>0</v>
      </c>
      <c r="F512" s="37">
        <f>DetailTicketJuilletAout2021[[#This Row],[Qte]]*(DetailTicketJuilletAout2021[[#This Row],[PrixUnit]]*(1-DetailTicketJuilletAout2021[[#This Row],[Remise%]]))</f>
        <v>56.72</v>
      </c>
      <c r="G512" t="str">
        <f t="shared" si="7"/>
        <v>RIDAB</v>
      </c>
      <c r="I512" s="32">
        <v>21840</v>
      </c>
      <c r="J512" s="39" t="s">
        <v>29</v>
      </c>
    </row>
    <row r="513" spans="1:10" x14ac:dyDescent="0.25">
      <c r="A513" s="32">
        <v>21491</v>
      </c>
      <c r="B513" s="33">
        <v>21</v>
      </c>
      <c r="C513" s="33">
        <v>6.1</v>
      </c>
      <c r="D513" s="33">
        <v>4</v>
      </c>
      <c r="E513" s="33">
        <v>0</v>
      </c>
      <c r="F513" s="37">
        <f>DetailTicketJuilletAout2021[[#This Row],[Qte]]*(DetailTicketJuilletAout2021[[#This Row],[PrixUnit]]*(1-DetailTicketJuilletAout2021[[#This Row],[Remise%]]))</f>
        <v>24.4</v>
      </c>
      <c r="G513" t="str">
        <f t="shared" si="7"/>
        <v>RIDAB</v>
      </c>
      <c r="I513" s="32">
        <v>21841</v>
      </c>
      <c r="J513" s="39" t="s">
        <v>62</v>
      </c>
    </row>
    <row r="514" spans="1:10" x14ac:dyDescent="0.25">
      <c r="A514" s="32">
        <v>21492</v>
      </c>
      <c r="B514" s="33">
        <v>33</v>
      </c>
      <c r="C514" s="33">
        <v>1.52</v>
      </c>
      <c r="D514" s="33">
        <v>3</v>
      </c>
      <c r="E514" s="33">
        <v>0</v>
      </c>
      <c r="F514" s="37">
        <f>DetailTicketJuilletAout2021[[#This Row],[Qte]]*(DetailTicketJuilletAout2021[[#This Row],[PrixUnit]]*(1-DetailTicketJuilletAout2021[[#This Row],[Remise%]]))</f>
        <v>4.5600000000000005</v>
      </c>
      <c r="G514" t="str">
        <f t="shared" si="7"/>
        <v>GESEF</v>
      </c>
      <c r="I514" s="32">
        <v>21842</v>
      </c>
      <c r="J514" s="39" t="s">
        <v>103</v>
      </c>
    </row>
    <row r="515" spans="1:10" x14ac:dyDescent="0.25">
      <c r="A515" s="32">
        <v>21492</v>
      </c>
      <c r="B515" s="33">
        <v>59</v>
      </c>
      <c r="C515" s="33">
        <v>33.54</v>
      </c>
      <c r="D515" s="33">
        <v>4</v>
      </c>
      <c r="E515" s="33">
        <v>0</v>
      </c>
      <c r="F515" s="37">
        <f>DetailTicketJuilletAout2021[[#This Row],[Qte]]*(DetailTicketJuilletAout2021[[#This Row],[PrixUnit]]*(1-DetailTicketJuilletAout2021[[#This Row],[Remise%]]))</f>
        <v>134.16</v>
      </c>
      <c r="G515" t="str">
        <f t="shared" ref="G515:G578" si="8">VLOOKUP(A515,$I$2:$J$1577,2,FALSE)</f>
        <v>GESEF</v>
      </c>
      <c r="I515" s="32">
        <v>21843</v>
      </c>
      <c r="J515" s="39" t="s">
        <v>36</v>
      </c>
    </row>
    <row r="516" spans="1:10" x14ac:dyDescent="0.25">
      <c r="A516" s="32">
        <v>21493</v>
      </c>
      <c r="B516" s="33">
        <v>41</v>
      </c>
      <c r="C516" s="33">
        <v>5.79</v>
      </c>
      <c r="D516" s="33">
        <v>3</v>
      </c>
      <c r="E516" s="33">
        <v>0.2</v>
      </c>
      <c r="F516" s="37">
        <f>DetailTicketJuilletAout2021[[#This Row],[Qte]]*(DetailTicketJuilletAout2021[[#This Row],[PrixUnit]]*(1-DetailTicketJuilletAout2021[[#This Row],[Remise%]]))</f>
        <v>13.896000000000001</v>
      </c>
      <c r="G516" t="str">
        <f t="shared" si="8"/>
        <v>GESEF</v>
      </c>
      <c r="I516" s="32">
        <v>21844</v>
      </c>
      <c r="J516" s="39" t="s">
        <v>37</v>
      </c>
    </row>
    <row r="517" spans="1:10" x14ac:dyDescent="0.25">
      <c r="A517" s="32">
        <v>21493</v>
      </c>
      <c r="B517" s="33">
        <v>44</v>
      </c>
      <c r="C517" s="33">
        <v>11.89</v>
      </c>
      <c r="D517" s="33">
        <v>3</v>
      </c>
      <c r="E517" s="33">
        <v>0.2</v>
      </c>
      <c r="F517" s="37">
        <f>DetailTicketJuilletAout2021[[#This Row],[Qte]]*(DetailTicketJuilletAout2021[[#This Row],[PrixUnit]]*(1-DetailTicketJuilletAout2021[[#This Row],[Remise%]]))</f>
        <v>28.536000000000001</v>
      </c>
      <c r="G517" t="str">
        <f t="shared" si="8"/>
        <v>GESEF</v>
      </c>
      <c r="I517" s="32">
        <v>21845</v>
      </c>
      <c r="J517" s="39" t="s">
        <v>91</v>
      </c>
    </row>
    <row r="518" spans="1:10" x14ac:dyDescent="0.25">
      <c r="A518" s="32">
        <v>21493</v>
      </c>
      <c r="B518" s="33">
        <v>59</v>
      </c>
      <c r="C518" s="33">
        <v>33.54</v>
      </c>
      <c r="D518" s="33">
        <v>4</v>
      </c>
      <c r="E518" s="33">
        <v>0.2</v>
      </c>
      <c r="F518" s="37">
        <f>DetailTicketJuilletAout2021[[#This Row],[Qte]]*(DetailTicketJuilletAout2021[[#This Row],[PrixUnit]]*(1-DetailTicketJuilletAout2021[[#This Row],[Remise%]]))</f>
        <v>107.328</v>
      </c>
      <c r="G518" t="str">
        <f t="shared" si="8"/>
        <v>GESEF</v>
      </c>
      <c r="I518" s="32">
        <v>21846</v>
      </c>
      <c r="J518" s="39" t="s">
        <v>32</v>
      </c>
    </row>
    <row r="519" spans="1:10" x14ac:dyDescent="0.25">
      <c r="A519" s="32">
        <v>21494</v>
      </c>
      <c r="B519" s="33">
        <v>14</v>
      </c>
      <c r="C519" s="33">
        <v>14.18</v>
      </c>
      <c r="D519" s="33">
        <v>3</v>
      </c>
      <c r="E519" s="33">
        <v>0.1</v>
      </c>
      <c r="F519" s="37">
        <f>DetailTicketJuilletAout2021[[#This Row],[Qte]]*(DetailTicketJuilletAout2021[[#This Row],[PrixUnit]]*(1-DetailTicketJuilletAout2021[[#This Row],[Remise%]]))</f>
        <v>38.286000000000001</v>
      </c>
      <c r="G519" t="str">
        <f t="shared" si="8"/>
        <v>CLJAN</v>
      </c>
      <c r="I519" s="32">
        <v>21847</v>
      </c>
      <c r="J519" s="39" t="s">
        <v>44</v>
      </c>
    </row>
    <row r="520" spans="1:10" x14ac:dyDescent="0.25">
      <c r="A520" s="32">
        <v>21495</v>
      </c>
      <c r="B520" s="33">
        <v>1</v>
      </c>
      <c r="C520" s="33">
        <v>10.98</v>
      </c>
      <c r="D520" s="33">
        <v>3</v>
      </c>
      <c r="E520" s="33">
        <v>0</v>
      </c>
      <c r="F520" s="37">
        <f>DetailTicketJuilletAout2021[[#This Row],[Qte]]*(DetailTicketJuilletAout2021[[#This Row],[PrixUnit]]*(1-DetailTicketJuilletAout2021[[#This Row],[Remise%]]))</f>
        <v>32.94</v>
      </c>
      <c r="G520" t="str">
        <f t="shared" si="8"/>
        <v>CÉDAU</v>
      </c>
      <c r="I520" s="32">
        <v>21848</v>
      </c>
      <c r="J520" s="39" t="s">
        <v>34</v>
      </c>
    </row>
    <row r="521" spans="1:10" x14ac:dyDescent="0.25">
      <c r="A521" s="32">
        <v>21495</v>
      </c>
      <c r="B521" s="33">
        <v>62</v>
      </c>
      <c r="C521" s="33">
        <v>30.03</v>
      </c>
      <c r="D521" s="33">
        <v>3</v>
      </c>
      <c r="E521" s="33">
        <v>0</v>
      </c>
      <c r="F521" s="37">
        <f>DetailTicketJuilletAout2021[[#This Row],[Qte]]*(DetailTicketJuilletAout2021[[#This Row],[PrixUnit]]*(1-DetailTicketJuilletAout2021[[#This Row],[Remise%]]))</f>
        <v>90.09</v>
      </c>
      <c r="G521" t="str">
        <f t="shared" si="8"/>
        <v>CÉDAU</v>
      </c>
      <c r="I521" s="32">
        <v>21849</v>
      </c>
      <c r="J521" s="39" t="s">
        <v>27</v>
      </c>
    </row>
    <row r="522" spans="1:10" x14ac:dyDescent="0.25">
      <c r="A522" s="32">
        <v>21495</v>
      </c>
      <c r="B522" s="33">
        <v>76</v>
      </c>
      <c r="C522" s="33">
        <v>10.98</v>
      </c>
      <c r="D522" s="33">
        <v>4</v>
      </c>
      <c r="E522" s="33">
        <v>0</v>
      </c>
      <c r="F522" s="37">
        <f>DetailTicketJuilletAout2021[[#This Row],[Qte]]*(DetailTicketJuilletAout2021[[#This Row],[PrixUnit]]*(1-DetailTicketJuilletAout2021[[#This Row],[Remise%]]))</f>
        <v>43.92</v>
      </c>
      <c r="G522" t="str">
        <f t="shared" si="8"/>
        <v>CÉDAU</v>
      </c>
      <c r="I522" s="32">
        <v>21850</v>
      </c>
      <c r="J522" s="39" t="s">
        <v>78</v>
      </c>
    </row>
    <row r="523" spans="1:10" x14ac:dyDescent="0.25">
      <c r="A523" s="32">
        <v>21496</v>
      </c>
      <c r="B523" s="33">
        <v>19</v>
      </c>
      <c r="C523" s="33">
        <v>5.49</v>
      </c>
      <c r="D523" s="33">
        <v>4</v>
      </c>
      <c r="E523" s="33">
        <v>0.05</v>
      </c>
      <c r="F523" s="37">
        <f>DetailTicketJuilletAout2021[[#This Row],[Qte]]*(DetailTicketJuilletAout2021[[#This Row],[PrixUnit]]*(1-DetailTicketJuilletAout2021[[#This Row],[Remise%]]))</f>
        <v>20.861999999999998</v>
      </c>
      <c r="G523" t="str">
        <f t="shared" si="8"/>
        <v>ALAUV</v>
      </c>
      <c r="I523" s="32">
        <v>21851</v>
      </c>
      <c r="J523" s="39" t="s">
        <v>84</v>
      </c>
    </row>
    <row r="524" spans="1:10" x14ac:dyDescent="0.25">
      <c r="A524" s="32">
        <v>21496</v>
      </c>
      <c r="B524" s="33">
        <v>33</v>
      </c>
      <c r="C524" s="33">
        <v>1.52</v>
      </c>
      <c r="D524" s="33">
        <v>4</v>
      </c>
      <c r="E524" s="33">
        <v>0</v>
      </c>
      <c r="F524" s="37">
        <f>DetailTicketJuilletAout2021[[#This Row],[Qte]]*(DetailTicketJuilletAout2021[[#This Row],[PrixUnit]]*(1-DetailTicketJuilletAout2021[[#This Row],[Remise%]]))</f>
        <v>6.08</v>
      </c>
      <c r="G524" t="str">
        <f t="shared" si="8"/>
        <v>ALAUV</v>
      </c>
      <c r="I524" s="32">
        <v>21852</v>
      </c>
      <c r="J524" s="39" t="s">
        <v>25</v>
      </c>
    </row>
    <row r="525" spans="1:10" x14ac:dyDescent="0.25">
      <c r="A525" s="32">
        <v>21497</v>
      </c>
      <c r="B525" s="33">
        <v>17</v>
      </c>
      <c r="C525" s="33">
        <v>23.78</v>
      </c>
      <c r="D525" s="33">
        <v>4</v>
      </c>
      <c r="E525" s="33">
        <v>0</v>
      </c>
      <c r="F525" s="37">
        <f>DetailTicketJuilletAout2021[[#This Row],[Qte]]*(DetailTicketJuilletAout2021[[#This Row],[PrixUnit]]*(1-DetailTicketJuilletAout2021[[#This Row],[Remise%]]))</f>
        <v>95.12</v>
      </c>
      <c r="G525" t="str">
        <f t="shared" si="8"/>
        <v>PASAU</v>
      </c>
      <c r="I525" s="32">
        <v>21853</v>
      </c>
      <c r="J525" s="39" t="s">
        <v>32</v>
      </c>
    </row>
    <row r="526" spans="1:10" x14ac:dyDescent="0.25">
      <c r="A526" s="32">
        <v>21497</v>
      </c>
      <c r="B526" s="33">
        <v>33</v>
      </c>
      <c r="C526" s="33">
        <v>1.52</v>
      </c>
      <c r="D526" s="33">
        <v>3</v>
      </c>
      <c r="E526" s="33">
        <v>0</v>
      </c>
      <c r="F526" s="37">
        <f>DetailTicketJuilletAout2021[[#This Row],[Qte]]*(DetailTicketJuilletAout2021[[#This Row],[PrixUnit]]*(1-DetailTicketJuilletAout2021[[#This Row],[Remise%]]))</f>
        <v>4.5600000000000005</v>
      </c>
      <c r="G526" t="str">
        <f t="shared" si="8"/>
        <v>PASAU</v>
      </c>
      <c r="I526" s="32">
        <v>21854</v>
      </c>
      <c r="J526" s="39" t="s">
        <v>49</v>
      </c>
    </row>
    <row r="527" spans="1:10" x14ac:dyDescent="0.25">
      <c r="A527" s="32">
        <v>21498</v>
      </c>
      <c r="B527" s="33">
        <v>19</v>
      </c>
      <c r="C527" s="33">
        <v>5.49</v>
      </c>
      <c r="D527" s="33">
        <v>3</v>
      </c>
      <c r="E527" s="33">
        <v>0</v>
      </c>
      <c r="F527" s="37">
        <f>DetailTicketJuilletAout2021[[#This Row],[Qte]]*(DetailTicketJuilletAout2021[[#This Row],[PrixUnit]]*(1-DetailTicketJuilletAout2021[[#This Row],[Remise%]]))</f>
        <v>16.47</v>
      </c>
      <c r="G527" t="str">
        <f t="shared" si="8"/>
        <v>CLJAN</v>
      </c>
      <c r="I527" s="32">
        <v>21855</v>
      </c>
      <c r="J527" s="39" t="s">
        <v>32</v>
      </c>
    </row>
    <row r="528" spans="1:10" x14ac:dyDescent="0.25">
      <c r="A528" s="32">
        <v>21498</v>
      </c>
      <c r="B528" s="33">
        <v>53</v>
      </c>
      <c r="C528" s="33">
        <v>19.97</v>
      </c>
      <c r="D528" s="33">
        <v>4</v>
      </c>
      <c r="E528" s="33">
        <v>0</v>
      </c>
      <c r="F528" s="37">
        <f>DetailTicketJuilletAout2021[[#This Row],[Qte]]*(DetailTicketJuilletAout2021[[#This Row],[PrixUnit]]*(1-DetailTicketJuilletAout2021[[#This Row],[Remise%]]))</f>
        <v>79.88</v>
      </c>
      <c r="G528" t="str">
        <f t="shared" si="8"/>
        <v>CLJAN</v>
      </c>
      <c r="I528" s="32">
        <v>21856</v>
      </c>
      <c r="J528" s="39" t="s">
        <v>37</v>
      </c>
    </row>
    <row r="529" spans="1:10" x14ac:dyDescent="0.25">
      <c r="A529" s="32">
        <v>21498</v>
      </c>
      <c r="B529" s="33">
        <v>57</v>
      </c>
      <c r="C529" s="33">
        <v>11.89</v>
      </c>
      <c r="D529" s="33">
        <v>3</v>
      </c>
      <c r="E529" s="33">
        <v>0</v>
      </c>
      <c r="F529" s="37">
        <f>DetailTicketJuilletAout2021[[#This Row],[Qte]]*(DetailTicketJuilletAout2021[[#This Row],[PrixUnit]]*(1-DetailTicketJuilletAout2021[[#This Row],[Remise%]]))</f>
        <v>35.67</v>
      </c>
      <c r="G529" t="str">
        <f t="shared" si="8"/>
        <v>CLJAN</v>
      </c>
      <c r="I529" s="32">
        <v>21857</v>
      </c>
      <c r="J529" s="39" t="s">
        <v>107</v>
      </c>
    </row>
    <row r="530" spans="1:10" x14ac:dyDescent="0.25">
      <c r="A530" s="32">
        <v>21499</v>
      </c>
      <c r="B530" s="33">
        <v>38</v>
      </c>
      <c r="C530" s="33">
        <v>160.68</v>
      </c>
      <c r="D530" s="33">
        <v>4</v>
      </c>
      <c r="E530" s="33">
        <v>0</v>
      </c>
      <c r="F530" s="37">
        <f>DetailTicketJuilletAout2021[[#This Row],[Qte]]*(DetailTicketJuilletAout2021[[#This Row],[PrixUnit]]*(1-DetailTicketJuilletAout2021[[#This Row],[Remise%]]))</f>
        <v>642.72</v>
      </c>
      <c r="G530" t="str">
        <f t="shared" si="8"/>
        <v>OLFER</v>
      </c>
      <c r="I530" s="32">
        <v>21858</v>
      </c>
      <c r="J530" s="39" t="s">
        <v>32</v>
      </c>
    </row>
    <row r="531" spans="1:10" x14ac:dyDescent="0.25">
      <c r="A531" s="32">
        <v>21499</v>
      </c>
      <c r="B531" s="33">
        <v>46</v>
      </c>
      <c r="C531" s="33">
        <v>7.32</v>
      </c>
      <c r="D531" s="33">
        <v>4</v>
      </c>
      <c r="E531" s="33">
        <v>0.25</v>
      </c>
      <c r="F531" s="37">
        <f>DetailTicketJuilletAout2021[[#This Row],[Qte]]*(DetailTicketJuilletAout2021[[#This Row],[PrixUnit]]*(1-DetailTicketJuilletAout2021[[#This Row],[Remise%]]))</f>
        <v>21.96</v>
      </c>
      <c r="G531" t="str">
        <f t="shared" si="8"/>
        <v>OLFER</v>
      </c>
      <c r="I531" s="32">
        <v>21859</v>
      </c>
      <c r="J531" s="39" t="s">
        <v>94</v>
      </c>
    </row>
    <row r="532" spans="1:10" x14ac:dyDescent="0.25">
      <c r="A532" s="32">
        <v>21499</v>
      </c>
      <c r="B532" s="33">
        <v>68</v>
      </c>
      <c r="C532" s="33">
        <v>7.62</v>
      </c>
      <c r="D532" s="33">
        <v>3</v>
      </c>
      <c r="E532" s="33">
        <v>0.25</v>
      </c>
      <c r="F532" s="37">
        <f>DetailTicketJuilletAout2021[[#This Row],[Qte]]*(DetailTicketJuilletAout2021[[#This Row],[PrixUnit]]*(1-DetailTicketJuilletAout2021[[#This Row],[Remise%]]))</f>
        <v>17.145</v>
      </c>
      <c r="G532" t="str">
        <f t="shared" si="8"/>
        <v>OLFER</v>
      </c>
      <c r="I532" s="32">
        <v>21860</v>
      </c>
      <c r="J532" s="39" t="s">
        <v>48</v>
      </c>
    </row>
    <row r="533" spans="1:10" x14ac:dyDescent="0.25">
      <c r="A533" s="32">
        <v>21499</v>
      </c>
      <c r="B533" s="33">
        <v>77</v>
      </c>
      <c r="C533" s="33">
        <v>7.93</v>
      </c>
      <c r="D533" s="33">
        <v>3</v>
      </c>
      <c r="E533" s="33">
        <v>0</v>
      </c>
      <c r="F533" s="37">
        <f>DetailTicketJuilletAout2021[[#This Row],[Qte]]*(DetailTicketJuilletAout2021[[#This Row],[PrixUnit]]*(1-DetailTicketJuilletAout2021[[#This Row],[Remise%]]))</f>
        <v>23.79</v>
      </c>
      <c r="G533" t="str">
        <f t="shared" si="8"/>
        <v>OLFER</v>
      </c>
      <c r="I533" s="32">
        <v>21861</v>
      </c>
      <c r="J533" s="39" t="s">
        <v>47</v>
      </c>
    </row>
    <row r="534" spans="1:10" x14ac:dyDescent="0.25">
      <c r="A534" s="32">
        <v>21500</v>
      </c>
      <c r="B534" s="33">
        <v>2</v>
      </c>
      <c r="C534" s="33">
        <v>11.59</v>
      </c>
      <c r="D534" s="33">
        <v>4</v>
      </c>
      <c r="E534" s="33">
        <v>0</v>
      </c>
      <c r="F534" s="37">
        <f>DetailTicketJuilletAout2021[[#This Row],[Qte]]*(DetailTicketJuilletAout2021[[#This Row],[PrixUnit]]*(1-DetailTicketJuilletAout2021[[#This Row],[Remise%]]))</f>
        <v>46.36</v>
      </c>
      <c r="G534" t="str">
        <f t="shared" si="8"/>
        <v>ARBLA</v>
      </c>
      <c r="I534" s="32">
        <v>21862</v>
      </c>
      <c r="J534" s="39" t="s">
        <v>51</v>
      </c>
    </row>
    <row r="535" spans="1:10" x14ac:dyDescent="0.25">
      <c r="A535" s="32">
        <v>21500</v>
      </c>
      <c r="B535" s="33">
        <v>47</v>
      </c>
      <c r="C535" s="33">
        <v>5.79</v>
      </c>
      <c r="D535" s="33">
        <v>4</v>
      </c>
      <c r="E535" s="33">
        <v>0</v>
      </c>
      <c r="F535" s="37">
        <f>DetailTicketJuilletAout2021[[#This Row],[Qte]]*(DetailTicketJuilletAout2021[[#This Row],[PrixUnit]]*(1-DetailTicketJuilletAout2021[[#This Row],[Remise%]]))</f>
        <v>23.16</v>
      </c>
      <c r="G535" t="str">
        <f t="shared" si="8"/>
        <v>ARBLA</v>
      </c>
      <c r="I535" s="32">
        <v>21863</v>
      </c>
      <c r="J535" s="39" t="s">
        <v>39</v>
      </c>
    </row>
    <row r="536" spans="1:10" x14ac:dyDescent="0.25">
      <c r="A536" s="32">
        <v>21500</v>
      </c>
      <c r="B536" s="33">
        <v>61</v>
      </c>
      <c r="C536" s="33">
        <v>17.38</v>
      </c>
      <c r="D536" s="33">
        <v>4</v>
      </c>
      <c r="E536" s="33">
        <v>0</v>
      </c>
      <c r="F536" s="37">
        <f>DetailTicketJuilletAout2021[[#This Row],[Qte]]*(DetailTicketJuilletAout2021[[#This Row],[PrixUnit]]*(1-DetailTicketJuilletAout2021[[#This Row],[Remise%]]))</f>
        <v>69.52</v>
      </c>
      <c r="G536" t="str">
        <f t="shared" si="8"/>
        <v>ARBLA</v>
      </c>
      <c r="I536" s="32">
        <v>21864</v>
      </c>
      <c r="J536" s="39" t="s">
        <v>101</v>
      </c>
    </row>
    <row r="537" spans="1:10" x14ac:dyDescent="0.25">
      <c r="A537" s="32">
        <v>21500</v>
      </c>
      <c r="B537" s="33">
        <v>74</v>
      </c>
      <c r="C537" s="33">
        <v>6.1</v>
      </c>
      <c r="D537" s="33">
        <v>4</v>
      </c>
      <c r="E537" s="33">
        <v>0</v>
      </c>
      <c r="F537" s="37">
        <f>DetailTicketJuilletAout2021[[#This Row],[Qte]]*(DetailTicketJuilletAout2021[[#This Row],[PrixUnit]]*(1-DetailTicketJuilletAout2021[[#This Row],[Remise%]]))</f>
        <v>24.4</v>
      </c>
      <c r="G537" t="str">
        <f t="shared" si="8"/>
        <v>ARBLA</v>
      </c>
      <c r="I537" s="32">
        <v>21865</v>
      </c>
      <c r="J537" s="39" t="s">
        <v>25</v>
      </c>
    </row>
    <row r="538" spans="1:10" x14ac:dyDescent="0.25">
      <c r="A538" s="32">
        <v>21501</v>
      </c>
      <c r="B538" s="33">
        <v>60</v>
      </c>
      <c r="C538" s="33">
        <v>20.73</v>
      </c>
      <c r="D538" s="33">
        <v>4</v>
      </c>
      <c r="E538" s="33">
        <v>0.05</v>
      </c>
      <c r="F538" s="37">
        <f>DetailTicketJuilletAout2021[[#This Row],[Qte]]*(DetailTicketJuilletAout2021[[#This Row],[PrixUnit]]*(1-DetailTicketJuilletAout2021[[#This Row],[Remise%]]))</f>
        <v>78.774000000000001</v>
      </c>
      <c r="G538" t="str">
        <f t="shared" si="8"/>
        <v>ERDUR</v>
      </c>
      <c r="I538" s="32">
        <v>21866</v>
      </c>
      <c r="J538" s="39" t="s">
        <v>45</v>
      </c>
    </row>
    <row r="539" spans="1:10" x14ac:dyDescent="0.25">
      <c r="A539" s="32">
        <v>21501</v>
      </c>
      <c r="B539" s="33">
        <v>69</v>
      </c>
      <c r="C539" s="33">
        <v>21.95</v>
      </c>
      <c r="D539" s="33">
        <v>3</v>
      </c>
      <c r="E539" s="33">
        <v>0.05</v>
      </c>
      <c r="F539" s="37">
        <f>DetailTicketJuilletAout2021[[#This Row],[Qte]]*(DetailTicketJuilletAout2021[[#This Row],[PrixUnit]]*(1-DetailTicketJuilletAout2021[[#This Row],[Remise%]]))</f>
        <v>62.557499999999997</v>
      </c>
      <c r="G539" t="str">
        <f t="shared" si="8"/>
        <v>ERDUR</v>
      </c>
      <c r="I539" s="32">
        <v>21867</v>
      </c>
      <c r="J539" s="39" t="s">
        <v>41</v>
      </c>
    </row>
    <row r="540" spans="1:10" x14ac:dyDescent="0.25">
      <c r="A540" s="32">
        <v>21502</v>
      </c>
      <c r="B540" s="33">
        <v>9</v>
      </c>
      <c r="C540" s="33">
        <v>59.15</v>
      </c>
      <c r="D540" s="33">
        <v>3</v>
      </c>
      <c r="E540" s="33">
        <v>0.1</v>
      </c>
      <c r="F540" s="37">
        <f>DetailTicketJuilletAout2021[[#This Row],[Qte]]*(DetailTicketJuilletAout2021[[#This Row],[PrixUnit]]*(1-DetailTicketJuilletAout2021[[#This Row],[Remise%]]))</f>
        <v>159.70499999999998</v>
      </c>
      <c r="G540" t="str">
        <f t="shared" si="8"/>
        <v>YAKAL</v>
      </c>
      <c r="I540" s="32">
        <v>21868</v>
      </c>
      <c r="J540" s="39" t="s">
        <v>85</v>
      </c>
    </row>
    <row r="541" spans="1:10" x14ac:dyDescent="0.25">
      <c r="A541" s="32">
        <v>21502</v>
      </c>
      <c r="B541" s="33">
        <v>13</v>
      </c>
      <c r="C541" s="33">
        <v>3.66</v>
      </c>
      <c r="D541" s="33">
        <v>4</v>
      </c>
      <c r="E541" s="33">
        <v>0.1</v>
      </c>
      <c r="F541" s="37">
        <f>DetailTicketJuilletAout2021[[#This Row],[Qte]]*(DetailTicketJuilletAout2021[[#This Row],[PrixUnit]]*(1-DetailTicketJuilletAout2021[[#This Row],[Remise%]]))</f>
        <v>13.176</v>
      </c>
      <c r="G541" t="str">
        <f t="shared" si="8"/>
        <v>YAKAL</v>
      </c>
      <c r="I541" s="32">
        <v>21869</v>
      </c>
      <c r="J541" s="39" t="s">
        <v>76</v>
      </c>
    </row>
    <row r="542" spans="1:10" x14ac:dyDescent="0.25">
      <c r="A542" s="32">
        <v>21502</v>
      </c>
      <c r="B542" s="33">
        <v>70</v>
      </c>
      <c r="C542" s="33">
        <v>9.15</v>
      </c>
      <c r="D542" s="33">
        <v>4</v>
      </c>
      <c r="E542" s="33">
        <v>0.1</v>
      </c>
      <c r="F542" s="37">
        <f>DetailTicketJuilletAout2021[[#This Row],[Qte]]*(DetailTicketJuilletAout2021[[#This Row],[PrixUnit]]*(1-DetailTicketJuilletAout2021[[#This Row],[Remise%]]))</f>
        <v>32.940000000000005</v>
      </c>
      <c r="G542" t="str">
        <f t="shared" si="8"/>
        <v>YAKAL</v>
      </c>
      <c r="I542" s="32">
        <v>21870</v>
      </c>
      <c r="J542" s="39" t="s">
        <v>44</v>
      </c>
    </row>
    <row r="543" spans="1:10" x14ac:dyDescent="0.25">
      <c r="A543" s="32">
        <v>21502</v>
      </c>
      <c r="B543" s="33">
        <v>73</v>
      </c>
      <c r="C543" s="33">
        <v>9.15</v>
      </c>
      <c r="D543" s="33">
        <v>3</v>
      </c>
      <c r="E543" s="33">
        <v>0.1</v>
      </c>
      <c r="F543" s="37">
        <f>DetailTicketJuilletAout2021[[#This Row],[Qte]]*(DetailTicketJuilletAout2021[[#This Row],[PrixUnit]]*(1-DetailTicketJuilletAout2021[[#This Row],[Remise%]]))</f>
        <v>24.705000000000005</v>
      </c>
      <c r="G543" t="str">
        <f t="shared" si="8"/>
        <v>YAKAL</v>
      </c>
      <c r="I543" s="32">
        <v>21871</v>
      </c>
      <c r="J543" s="39" t="s">
        <v>91</v>
      </c>
    </row>
    <row r="544" spans="1:10" x14ac:dyDescent="0.25">
      <c r="A544" s="32">
        <v>21503</v>
      </c>
      <c r="B544" s="33">
        <v>19</v>
      </c>
      <c r="C544" s="33">
        <v>5.49</v>
      </c>
      <c r="D544" s="33">
        <v>4</v>
      </c>
      <c r="E544" s="33">
        <v>0.15</v>
      </c>
      <c r="F544" s="37">
        <f>DetailTicketJuilletAout2021[[#This Row],[Qte]]*(DetailTicketJuilletAout2021[[#This Row],[PrixUnit]]*(1-DetailTicketJuilletAout2021[[#This Row],[Remise%]]))</f>
        <v>18.666</v>
      </c>
      <c r="G544" t="str">
        <f t="shared" si="8"/>
        <v>BEAVI</v>
      </c>
      <c r="I544" s="32">
        <v>21872</v>
      </c>
      <c r="J544" s="39" t="s">
        <v>94</v>
      </c>
    </row>
    <row r="545" spans="1:10" x14ac:dyDescent="0.25">
      <c r="A545" s="32">
        <v>21503</v>
      </c>
      <c r="B545" s="33">
        <v>26</v>
      </c>
      <c r="C545" s="33">
        <v>18.899999999999999</v>
      </c>
      <c r="D545" s="33">
        <v>3</v>
      </c>
      <c r="E545" s="33">
        <v>0</v>
      </c>
      <c r="F545" s="37">
        <f>DetailTicketJuilletAout2021[[#This Row],[Qte]]*(DetailTicketJuilletAout2021[[#This Row],[PrixUnit]]*(1-DetailTicketJuilletAout2021[[#This Row],[Remise%]]))</f>
        <v>56.699999999999996</v>
      </c>
      <c r="G545" t="str">
        <f t="shared" si="8"/>
        <v>BEAVI</v>
      </c>
      <c r="I545" s="32">
        <v>21873</v>
      </c>
      <c r="J545" s="39" t="s">
        <v>40</v>
      </c>
    </row>
    <row r="546" spans="1:10" x14ac:dyDescent="0.25">
      <c r="A546" s="32">
        <v>21503</v>
      </c>
      <c r="B546" s="33">
        <v>53</v>
      </c>
      <c r="C546" s="33">
        <v>19.97</v>
      </c>
      <c r="D546" s="33">
        <v>4</v>
      </c>
      <c r="E546" s="33">
        <v>0.15</v>
      </c>
      <c r="F546" s="37">
        <f>DetailTicketJuilletAout2021[[#This Row],[Qte]]*(DetailTicketJuilletAout2021[[#This Row],[PrixUnit]]*(1-DetailTicketJuilletAout2021[[#This Row],[Remise%]]))</f>
        <v>67.897999999999996</v>
      </c>
      <c r="G546" t="str">
        <f t="shared" si="8"/>
        <v>BEAVI</v>
      </c>
      <c r="I546" s="32">
        <v>21874</v>
      </c>
      <c r="J546" s="39" t="s">
        <v>86</v>
      </c>
    </row>
    <row r="547" spans="1:10" x14ac:dyDescent="0.25">
      <c r="A547" s="32">
        <v>21503</v>
      </c>
      <c r="B547" s="33">
        <v>77</v>
      </c>
      <c r="C547" s="33">
        <v>7.93</v>
      </c>
      <c r="D547" s="33">
        <v>4</v>
      </c>
      <c r="E547" s="33">
        <v>0.15</v>
      </c>
      <c r="F547" s="37">
        <f>DetailTicketJuilletAout2021[[#This Row],[Qte]]*(DetailTicketJuilletAout2021[[#This Row],[PrixUnit]]*(1-DetailTicketJuilletAout2021[[#This Row],[Remise%]]))</f>
        <v>26.962</v>
      </c>
      <c r="G547" t="str">
        <f t="shared" si="8"/>
        <v>BEAVI</v>
      </c>
      <c r="I547" s="32">
        <v>21875</v>
      </c>
      <c r="J547" s="39" t="s">
        <v>78</v>
      </c>
    </row>
    <row r="548" spans="1:10" x14ac:dyDescent="0.25">
      <c r="A548" s="32">
        <v>21504</v>
      </c>
      <c r="B548" s="33">
        <v>26</v>
      </c>
      <c r="C548" s="33">
        <v>18.899999999999999</v>
      </c>
      <c r="D548" s="33">
        <v>4</v>
      </c>
      <c r="E548" s="33">
        <v>0</v>
      </c>
      <c r="F548" s="37">
        <f>DetailTicketJuilletAout2021[[#This Row],[Qte]]*(DetailTicketJuilletAout2021[[#This Row],[PrixUnit]]*(1-DetailTicketJuilletAout2021[[#This Row],[Remise%]]))</f>
        <v>75.599999999999994</v>
      </c>
      <c r="G548" t="str">
        <f t="shared" si="8"/>
        <v>LEHOS</v>
      </c>
      <c r="I548" s="32">
        <v>21876</v>
      </c>
      <c r="J548" s="39" t="s">
        <v>35</v>
      </c>
    </row>
    <row r="549" spans="1:10" x14ac:dyDescent="0.25">
      <c r="A549" s="32">
        <v>21505</v>
      </c>
      <c r="B549" s="33">
        <v>31</v>
      </c>
      <c r="C549" s="33">
        <v>7.62</v>
      </c>
      <c r="D549" s="33">
        <v>4</v>
      </c>
      <c r="E549" s="33">
        <v>0</v>
      </c>
      <c r="F549" s="37">
        <f>DetailTicketJuilletAout2021[[#This Row],[Qte]]*(DetailTicketJuilletAout2021[[#This Row],[PrixUnit]]*(1-DetailTicketJuilletAout2021[[#This Row],[Remise%]]))</f>
        <v>30.48</v>
      </c>
      <c r="G549" t="str">
        <f t="shared" si="8"/>
        <v>BRLEH</v>
      </c>
      <c r="I549" s="32">
        <v>21877</v>
      </c>
      <c r="J549" s="39" t="s">
        <v>32</v>
      </c>
    </row>
    <row r="550" spans="1:10" x14ac:dyDescent="0.25">
      <c r="A550" s="32">
        <v>21505</v>
      </c>
      <c r="B550" s="33">
        <v>59</v>
      </c>
      <c r="C550" s="33">
        <v>33.54</v>
      </c>
      <c r="D550" s="33">
        <v>3</v>
      </c>
      <c r="E550" s="33">
        <v>0</v>
      </c>
      <c r="F550" s="37">
        <f>DetailTicketJuilletAout2021[[#This Row],[Qte]]*(DetailTicketJuilletAout2021[[#This Row],[PrixUnit]]*(1-DetailTicketJuilletAout2021[[#This Row],[Remise%]]))</f>
        <v>100.62</v>
      </c>
      <c r="G550" t="str">
        <f t="shared" si="8"/>
        <v>BRLEH</v>
      </c>
      <c r="I550" s="32">
        <v>21878</v>
      </c>
      <c r="J550" s="39" t="s">
        <v>31</v>
      </c>
    </row>
    <row r="551" spans="1:10" x14ac:dyDescent="0.25">
      <c r="A551" s="32">
        <v>21506</v>
      </c>
      <c r="B551" s="33">
        <v>35</v>
      </c>
      <c r="C551" s="33">
        <v>10.98</v>
      </c>
      <c r="D551" s="33">
        <v>4</v>
      </c>
      <c r="E551" s="33">
        <v>0.2</v>
      </c>
      <c r="F551" s="37">
        <f>DetailTicketJuilletAout2021[[#This Row],[Qte]]*(DetailTicketJuilletAout2021[[#This Row],[PrixUnit]]*(1-DetailTicketJuilletAout2021[[#This Row],[Remise%]]))</f>
        <v>35.136000000000003</v>
      </c>
      <c r="G551" t="str">
        <f t="shared" si="8"/>
        <v>JÉBAZ</v>
      </c>
      <c r="I551" s="32">
        <v>21879</v>
      </c>
      <c r="J551" s="39" t="s">
        <v>80</v>
      </c>
    </row>
    <row r="552" spans="1:10" x14ac:dyDescent="0.25">
      <c r="A552" s="32">
        <v>21506</v>
      </c>
      <c r="B552" s="33">
        <v>38</v>
      </c>
      <c r="C552" s="33">
        <v>160.68</v>
      </c>
      <c r="D552" s="33">
        <v>3</v>
      </c>
      <c r="E552" s="33">
        <v>0.2</v>
      </c>
      <c r="F552" s="37">
        <f>DetailTicketJuilletAout2021[[#This Row],[Qte]]*(DetailTicketJuilletAout2021[[#This Row],[PrixUnit]]*(1-DetailTicketJuilletAout2021[[#This Row],[Remise%]]))</f>
        <v>385.63200000000006</v>
      </c>
      <c r="G552" t="str">
        <f t="shared" si="8"/>
        <v>JÉBAZ</v>
      </c>
      <c r="I552" s="32">
        <v>21880</v>
      </c>
      <c r="J552" s="39" t="s">
        <v>65</v>
      </c>
    </row>
    <row r="553" spans="1:10" x14ac:dyDescent="0.25">
      <c r="A553" s="32">
        <v>21506</v>
      </c>
      <c r="B553" s="33">
        <v>68</v>
      </c>
      <c r="C553" s="33">
        <v>7.62</v>
      </c>
      <c r="D553" s="33">
        <v>3</v>
      </c>
      <c r="E553" s="33">
        <v>0.2</v>
      </c>
      <c r="F553" s="37">
        <f>DetailTicketJuilletAout2021[[#This Row],[Qte]]*(DetailTicketJuilletAout2021[[#This Row],[PrixUnit]]*(1-DetailTicketJuilletAout2021[[#This Row],[Remise%]]))</f>
        <v>18.288</v>
      </c>
      <c r="G553" t="str">
        <f t="shared" si="8"/>
        <v>JÉBAZ</v>
      </c>
      <c r="I553" s="32">
        <v>21881</v>
      </c>
      <c r="J553" s="39" t="s">
        <v>67</v>
      </c>
    </row>
    <row r="554" spans="1:10" x14ac:dyDescent="0.25">
      <c r="A554" s="32">
        <v>21507</v>
      </c>
      <c r="B554" s="33">
        <v>55</v>
      </c>
      <c r="C554" s="33">
        <v>14.64</v>
      </c>
      <c r="D554" s="33">
        <v>4</v>
      </c>
      <c r="E554" s="33">
        <v>0.25</v>
      </c>
      <c r="F554" s="37">
        <f>DetailTicketJuilletAout2021[[#This Row],[Qte]]*(DetailTicketJuilletAout2021[[#This Row],[PrixUnit]]*(1-DetailTicketJuilletAout2021[[#This Row],[Remise%]]))</f>
        <v>43.92</v>
      </c>
      <c r="G554" t="str">
        <f t="shared" si="8"/>
        <v>CÉDAU</v>
      </c>
      <c r="I554" s="32">
        <v>21882</v>
      </c>
      <c r="J554" s="39" t="s">
        <v>79</v>
      </c>
    </row>
    <row r="555" spans="1:10" x14ac:dyDescent="0.25">
      <c r="A555" s="32">
        <v>21507</v>
      </c>
      <c r="B555" s="33">
        <v>76</v>
      </c>
      <c r="C555" s="33">
        <v>10.98</v>
      </c>
      <c r="D555" s="33">
        <v>3</v>
      </c>
      <c r="E555" s="33">
        <v>0.25</v>
      </c>
      <c r="F555" s="37">
        <f>DetailTicketJuilletAout2021[[#This Row],[Qte]]*(DetailTicketJuilletAout2021[[#This Row],[PrixUnit]]*(1-DetailTicketJuilletAout2021[[#This Row],[Remise%]]))</f>
        <v>24.704999999999998</v>
      </c>
      <c r="G555" t="str">
        <f t="shared" si="8"/>
        <v>CÉDAU</v>
      </c>
      <c r="I555" s="32">
        <v>21883</v>
      </c>
      <c r="J555" s="39" t="s">
        <v>69</v>
      </c>
    </row>
    <row r="556" spans="1:10" x14ac:dyDescent="0.25">
      <c r="A556" s="32">
        <v>21508</v>
      </c>
      <c r="B556" s="33">
        <v>56</v>
      </c>
      <c r="C556" s="33">
        <v>23.17</v>
      </c>
      <c r="D556" s="33">
        <v>4</v>
      </c>
      <c r="E556" s="33">
        <v>0</v>
      </c>
      <c r="F556" s="37">
        <f>DetailTicketJuilletAout2021[[#This Row],[Qte]]*(DetailTicketJuilletAout2021[[#This Row],[PrixUnit]]*(1-DetailTicketJuilletAout2021[[#This Row],[Remise%]]))</f>
        <v>92.68</v>
      </c>
      <c r="G556" t="str">
        <f t="shared" si="8"/>
        <v>SAJOU</v>
      </c>
      <c r="I556" s="32">
        <v>21884</v>
      </c>
      <c r="J556" s="39" t="s">
        <v>74</v>
      </c>
    </row>
    <row r="557" spans="1:10" x14ac:dyDescent="0.25">
      <c r="A557" s="32">
        <v>21508</v>
      </c>
      <c r="B557" s="33">
        <v>64</v>
      </c>
      <c r="C557" s="33">
        <v>20.28</v>
      </c>
      <c r="D557" s="33">
        <v>4</v>
      </c>
      <c r="E557" s="33">
        <v>0</v>
      </c>
      <c r="F557" s="37">
        <f>DetailTicketJuilletAout2021[[#This Row],[Qte]]*(DetailTicketJuilletAout2021[[#This Row],[PrixUnit]]*(1-DetailTicketJuilletAout2021[[#This Row],[Remise%]]))</f>
        <v>81.12</v>
      </c>
      <c r="G557" t="str">
        <f t="shared" si="8"/>
        <v>SAJOU</v>
      </c>
      <c r="I557" s="32">
        <v>21885</v>
      </c>
      <c r="J557" s="39" t="s">
        <v>30</v>
      </c>
    </row>
    <row r="558" spans="1:10" x14ac:dyDescent="0.25">
      <c r="A558" s="32">
        <v>21509</v>
      </c>
      <c r="B558" s="33">
        <v>14</v>
      </c>
      <c r="C558" s="33">
        <v>14.18</v>
      </c>
      <c r="D558" s="33">
        <v>3</v>
      </c>
      <c r="E558" s="33">
        <v>0</v>
      </c>
      <c r="F558" s="37">
        <f>DetailTicketJuilletAout2021[[#This Row],[Qte]]*(DetailTicketJuilletAout2021[[#This Row],[PrixUnit]]*(1-DetailTicketJuilletAout2021[[#This Row],[Remise%]]))</f>
        <v>42.54</v>
      </c>
      <c r="G558" t="str">
        <f t="shared" si="8"/>
        <v>BETIZ</v>
      </c>
      <c r="I558" s="32">
        <v>21886</v>
      </c>
      <c r="J558" s="39" t="s">
        <v>79</v>
      </c>
    </row>
    <row r="559" spans="1:10" x14ac:dyDescent="0.25">
      <c r="A559" s="32">
        <v>21510</v>
      </c>
      <c r="B559" s="33">
        <v>46</v>
      </c>
      <c r="C559" s="33">
        <v>7.32</v>
      </c>
      <c r="D559" s="33">
        <v>3</v>
      </c>
      <c r="E559" s="33">
        <v>0</v>
      </c>
      <c r="F559" s="37">
        <f>DetailTicketJuilletAout2021[[#This Row],[Qte]]*(DetailTicketJuilletAout2021[[#This Row],[PrixUnit]]*(1-DetailTicketJuilletAout2021[[#This Row],[Remise%]]))</f>
        <v>21.96</v>
      </c>
      <c r="G559" t="str">
        <f t="shared" si="8"/>
        <v>DACOU</v>
      </c>
      <c r="I559" s="32">
        <v>21887</v>
      </c>
      <c r="J559" s="39" t="s">
        <v>63</v>
      </c>
    </row>
    <row r="560" spans="1:10" x14ac:dyDescent="0.25">
      <c r="A560" s="32">
        <v>21511</v>
      </c>
      <c r="B560" s="33">
        <v>50</v>
      </c>
      <c r="C560" s="33">
        <v>9.91</v>
      </c>
      <c r="D560" s="33">
        <v>3</v>
      </c>
      <c r="E560" s="33">
        <v>0</v>
      </c>
      <c r="F560" s="37">
        <f>DetailTicketJuilletAout2021[[#This Row],[Qte]]*(DetailTicketJuilletAout2021[[#This Row],[PrixUnit]]*(1-DetailTicketJuilletAout2021[[#This Row],[Remise%]]))</f>
        <v>29.73</v>
      </c>
      <c r="G560" t="str">
        <f t="shared" si="8"/>
        <v>ERSWE</v>
      </c>
      <c r="I560" s="32">
        <v>21888</v>
      </c>
      <c r="J560" s="39" t="s">
        <v>26</v>
      </c>
    </row>
    <row r="561" spans="1:10" x14ac:dyDescent="0.25">
      <c r="A561" s="32">
        <v>21511</v>
      </c>
      <c r="B561" s="33">
        <v>63</v>
      </c>
      <c r="C561" s="33">
        <v>26.83</v>
      </c>
      <c r="D561" s="33">
        <v>3</v>
      </c>
      <c r="E561" s="33">
        <v>0.25</v>
      </c>
      <c r="F561" s="37">
        <f>DetailTicketJuilletAout2021[[#This Row],[Qte]]*(DetailTicketJuilletAout2021[[#This Row],[PrixUnit]]*(1-DetailTicketJuilletAout2021[[#This Row],[Remise%]]))</f>
        <v>60.367499999999993</v>
      </c>
      <c r="G561" t="str">
        <f t="shared" si="8"/>
        <v>ERSWE</v>
      </c>
      <c r="I561" s="32">
        <v>21889</v>
      </c>
      <c r="J561" s="39" t="s">
        <v>93</v>
      </c>
    </row>
    <row r="562" spans="1:10" x14ac:dyDescent="0.25">
      <c r="A562" s="32">
        <v>21512</v>
      </c>
      <c r="B562" s="33">
        <v>17</v>
      </c>
      <c r="C562" s="33">
        <v>23.78</v>
      </c>
      <c r="D562" s="33">
        <v>3</v>
      </c>
      <c r="E562" s="33">
        <v>0.2</v>
      </c>
      <c r="F562" s="37">
        <f>DetailTicketJuilletAout2021[[#This Row],[Qte]]*(DetailTicketJuilletAout2021[[#This Row],[PrixUnit]]*(1-DetailTicketJuilletAout2021[[#This Row],[Remise%]]))</f>
        <v>57.072000000000003</v>
      </c>
      <c r="G562" t="str">
        <f t="shared" si="8"/>
        <v>CHLEC</v>
      </c>
      <c r="I562" s="32">
        <v>21890</v>
      </c>
      <c r="J562" s="39" t="s">
        <v>60</v>
      </c>
    </row>
    <row r="563" spans="1:10" x14ac:dyDescent="0.25">
      <c r="A563" s="32">
        <v>21512</v>
      </c>
      <c r="B563" s="33">
        <v>21</v>
      </c>
      <c r="C563" s="33">
        <v>6.1</v>
      </c>
      <c r="D563" s="33">
        <v>4</v>
      </c>
      <c r="E563" s="33">
        <v>0</v>
      </c>
      <c r="F563" s="37">
        <f>DetailTicketJuilletAout2021[[#This Row],[Qte]]*(DetailTicketJuilletAout2021[[#This Row],[PrixUnit]]*(1-DetailTicketJuilletAout2021[[#This Row],[Remise%]]))</f>
        <v>24.4</v>
      </c>
      <c r="G563" t="str">
        <f t="shared" si="8"/>
        <v>CHLEC</v>
      </c>
      <c r="I563" s="32">
        <v>21891</v>
      </c>
      <c r="J563" s="39" t="s">
        <v>30</v>
      </c>
    </row>
    <row r="564" spans="1:10" x14ac:dyDescent="0.25">
      <c r="A564" s="32">
        <v>21512</v>
      </c>
      <c r="B564" s="33">
        <v>56</v>
      </c>
      <c r="C564" s="33">
        <v>23.17</v>
      </c>
      <c r="D564" s="33">
        <v>3</v>
      </c>
      <c r="E564" s="33">
        <v>0</v>
      </c>
      <c r="F564" s="37">
        <f>DetailTicketJuilletAout2021[[#This Row],[Qte]]*(DetailTicketJuilletAout2021[[#This Row],[PrixUnit]]*(1-DetailTicketJuilletAout2021[[#This Row],[Remise%]]))</f>
        <v>69.510000000000005</v>
      </c>
      <c r="G564" t="str">
        <f t="shared" si="8"/>
        <v>CHLEC</v>
      </c>
      <c r="I564" s="32">
        <v>21892</v>
      </c>
      <c r="J564" s="39" t="s">
        <v>98</v>
      </c>
    </row>
    <row r="565" spans="1:10" x14ac:dyDescent="0.25">
      <c r="A565" s="32">
        <v>21512</v>
      </c>
      <c r="B565" s="33">
        <v>59</v>
      </c>
      <c r="C565" s="33">
        <v>33.54</v>
      </c>
      <c r="D565" s="33">
        <v>4</v>
      </c>
      <c r="E565" s="33">
        <v>0.2</v>
      </c>
      <c r="F565" s="37">
        <f>DetailTicketJuilletAout2021[[#This Row],[Qte]]*(DetailTicketJuilletAout2021[[#This Row],[PrixUnit]]*(1-DetailTicketJuilletAout2021[[#This Row],[Remise%]]))</f>
        <v>107.328</v>
      </c>
      <c r="G565" t="str">
        <f t="shared" si="8"/>
        <v>CHLEC</v>
      </c>
      <c r="I565" s="32">
        <v>21893</v>
      </c>
      <c r="J565" s="39" t="s">
        <v>90</v>
      </c>
    </row>
    <row r="566" spans="1:10" x14ac:dyDescent="0.25">
      <c r="A566" s="32">
        <v>21513</v>
      </c>
      <c r="B566" s="33">
        <v>17</v>
      </c>
      <c r="C566" s="33">
        <v>23.78</v>
      </c>
      <c r="D566" s="33">
        <v>4</v>
      </c>
      <c r="E566" s="33">
        <v>0.25</v>
      </c>
      <c r="F566" s="37">
        <f>DetailTicketJuilletAout2021[[#This Row],[Qte]]*(DetailTicketJuilletAout2021[[#This Row],[PrixUnit]]*(1-DetailTicketJuilletAout2021[[#This Row],[Remise%]]))</f>
        <v>71.34</v>
      </c>
      <c r="G566" t="str">
        <f t="shared" si="8"/>
        <v>GESEF</v>
      </c>
      <c r="I566" s="32">
        <v>21894</v>
      </c>
      <c r="J566" s="39" t="s">
        <v>53</v>
      </c>
    </row>
    <row r="567" spans="1:10" x14ac:dyDescent="0.25">
      <c r="A567" s="32">
        <v>21513</v>
      </c>
      <c r="B567" s="33">
        <v>40</v>
      </c>
      <c r="C567" s="33">
        <v>11.28</v>
      </c>
      <c r="D567" s="33">
        <v>4</v>
      </c>
      <c r="E567" s="33">
        <v>0.25</v>
      </c>
      <c r="F567" s="37">
        <f>DetailTicketJuilletAout2021[[#This Row],[Qte]]*(DetailTicketJuilletAout2021[[#This Row],[PrixUnit]]*(1-DetailTicketJuilletAout2021[[#This Row],[Remise%]]))</f>
        <v>33.839999999999996</v>
      </c>
      <c r="G567" t="str">
        <f t="shared" si="8"/>
        <v>GESEF</v>
      </c>
      <c r="I567" s="32">
        <v>21895</v>
      </c>
      <c r="J567" s="39" t="s">
        <v>52</v>
      </c>
    </row>
    <row r="568" spans="1:10" x14ac:dyDescent="0.25">
      <c r="A568" s="32">
        <v>21513</v>
      </c>
      <c r="B568" s="33">
        <v>47</v>
      </c>
      <c r="C568" s="33">
        <v>5.79</v>
      </c>
      <c r="D568" s="33">
        <v>3</v>
      </c>
      <c r="E568" s="33">
        <v>0.25</v>
      </c>
      <c r="F568" s="37">
        <f>DetailTicketJuilletAout2021[[#This Row],[Qte]]*(DetailTicketJuilletAout2021[[#This Row],[PrixUnit]]*(1-DetailTicketJuilletAout2021[[#This Row],[Remise%]]))</f>
        <v>13.0275</v>
      </c>
      <c r="G568" t="str">
        <f t="shared" si="8"/>
        <v>GESEF</v>
      </c>
      <c r="I568" s="32">
        <v>21896</v>
      </c>
      <c r="J568" s="39" t="s">
        <v>26</v>
      </c>
    </row>
    <row r="569" spans="1:10" x14ac:dyDescent="0.25">
      <c r="A569" s="32">
        <v>21514</v>
      </c>
      <c r="B569" s="33">
        <v>26</v>
      </c>
      <c r="C569" s="33">
        <v>18.899999999999999</v>
      </c>
      <c r="D569" s="33">
        <v>4</v>
      </c>
      <c r="E569" s="33">
        <v>0</v>
      </c>
      <c r="F569" s="37">
        <f>DetailTicketJuilletAout2021[[#This Row],[Qte]]*(DetailTicketJuilletAout2021[[#This Row],[PrixUnit]]*(1-DetailTicketJuilletAout2021[[#This Row],[Remise%]]))</f>
        <v>75.599999999999994</v>
      </c>
      <c r="G569" t="str">
        <f t="shared" si="8"/>
        <v>PHFRO</v>
      </c>
      <c r="I569" s="32">
        <v>21897</v>
      </c>
      <c r="J569" s="39" t="s">
        <v>68</v>
      </c>
    </row>
    <row r="570" spans="1:10" x14ac:dyDescent="0.25">
      <c r="A570" s="32">
        <v>21514</v>
      </c>
      <c r="B570" s="33">
        <v>54</v>
      </c>
      <c r="C570" s="33">
        <v>4.57</v>
      </c>
      <c r="D570" s="33">
        <v>3</v>
      </c>
      <c r="E570" s="33">
        <v>0</v>
      </c>
      <c r="F570" s="37">
        <f>DetailTicketJuilletAout2021[[#This Row],[Qte]]*(DetailTicketJuilletAout2021[[#This Row],[PrixUnit]]*(1-DetailTicketJuilletAout2021[[#This Row],[Remise%]]))</f>
        <v>13.71</v>
      </c>
      <c r="G570" t="str">
        <f t="shared" si="8"/>
        <v>PHFRO</v>
      </c>
      <c r="I570" s="32">
        <v>21898</v>
      </c>
      <c r="J570" s="39" t="s">
        <v>102</v>
      </c>
    </row>
    <row r="571" spans="1:10" x14ac:dyDescent="0.25">
      <c r="A571" s="32">
        <v>21515</v>
      </c>
      <c r="B571" s="33">
        <v>56</v>
      </c>
      <c r="C571" s="33">
        <v>23.17</v>
      </c>
      <c r="D571" s="33">
        <v>3</v>
      </c>
      <c r="E571" s="33">
        <v>0</v>
      </c>
      <c r="F571" s="37">
        <f>DetailTicketJuilletAout2021[[#This Row],[Qte]]*(DetailTicketJuilletAout2021[[#This Row],[PrixUnit]]*(1-DetailTicketJuilletAout2021[[#This Row],[Remise%]]))</f>
        <v>69.510000000000005</v>
      </c>
      <c r="G571" t="str">
        <f t="shared" si="8"/>
        <v>VIVAN</v>
      </c>
      <c r="I571" s="32">
        <v>21899</v>
      </c>
      <c r="J571" s="39" t="s">
        <v>67</v>
      </c>
    </row>
    <row r="572" spans="1:10" x14ac:dyDescent="0.25">
      <c r="A572" s="32">
        <v>21516</v>
      </c>
      <c r="B572" s="33">
        <v>11</v>
      </c>
      <c r="C572" s="33">
        <v>12.81</v>
      </c>
      <c r="D572" s="33">
        <v>4</v>
      </c>
      <c r="E572" s="33">
        <v>0</v>
      </c>
      <c r="F572" s="37">
        <f>DetailTicketJuilletAout2021[[#This Row],[Qte]]*(DetailTicketJuilletAout2021[[#This Row],[PrixUnit]]*(1-DetailTicketJuilletAout2021[[#This Row],[Remise%]]))</f>
        <v>51.24</v>
      </c>
      <c r="G572" t="str">
        <f t="shared" si="8"/>
        <v>REDAN</v>
      </c>
      <c r="I572" s="32">
        <v>21900</v>
      </c>
      <c r="J572" s="39" t="s">
        <v>45</v>
      </c>
    </row>
    <row r="573" spans="1:10" x14ac:dyDescent="0.25">
      <c r="A573" s="32">
        <v>21516</v>
      </c>
      <c r="B573" s="33">
        <v>76</v>
      </c>
      <c r="C573" s="33">
        <v>10.98</v>
      </c>
      <c r="D573" s="33">
        <v>4</v>
      </c>
      <c r="E573" s="33">
        <v>0.15</v>
      </c>
      <c r="F573" s="37">
        <f>DetailTicketJuilletAout2021[[#This Row],[Qte]]*(DetailTicketJuilletAout2021[[#This Row],[PrixUnit]]*(1-DetailTicketJuilletAout2021[[#This Row],[Remise%]]))</f>
        <v>37.332000000000001</v>
      </c>
      <c r="G573" t="str">
        <f t="shared" si="8"/>
        <v>REDAN</v>
      </c>
      <c r="I573" s="32">
        <v>21901</v>
      </c>
      <c r="J573" s="39" t="s">
        <v>101</v>
      </c>
    </row>
    <row r="574" spans="1:10" x14ac:dyDescent="0.25">
      <c r="A574" s="32">
        <v>21517</v>
      </c>
      <c r="B574" s="33">
        <v>2</v>
      </c>
      <c r="C574" s="33">
        <v>11.59</v>
      </c>
      <c r="D574" s="33">
        <v>4</v>
      </c>
      <c r="E574" s="33">
        <v>0</v>
      </c>
      <c r="F574" s="37">
        <f>DetailTicketJuilletAout2021[[#This Row],[Qte]]*(DetailTicketJuilletAout2021[[#This Row],[PrixUnit]]*(1-DetailTicketJuilletAout2021[[#This Row],[Remise%]]))</f>
        <v>46.36</v>
      </c>
      <c r="G574" t="str">
        <f t="shared" si="8"/>
        <v>CHNIE</v>
      </c>
      <c r="I574" s="32">
        <v>21902</v>
      </c>
      <c r="J574" s="39" t="s">
        <v>36</v>
      </c>
    </row>
    <row r="575" spans="1:10" x14ac:dyDescent="0.25">
      <c r="A575" s="32">
        <v>21517</v>
      </c>
      <c r="B575" s="33">
        <v>22</v>
      </c>
      <c r="C575" s="33">
        <v>12.81</v>
      </c>
      <c r="D575" s="33">
        <v>4</v>
      </c>
      <c r="E575" s="33">
        <v>0</v>
      </c>
      <c r="F575" s="37">
        <f>DetailTicketJuilletAout2021[[#This Row],[Qte]]*(DetailTicketJuilletAout2021[[#This Row],[PrixUnit]]*(1-DetailTicketJuilletAout2021[[#This Row],[Remise%]]))</f>
        <v>51.24</v>
      </c>
      <c r="G575" t="str">
        <f t="shared" si="8"/>
        <v>CHNIE</v>
      </c>
      <c r="I575" s="32">
        <v>21903</v>
      </c>
      <c r="J575" s="39" t="s">
        <v>43</v>
      </c>
    </row>
    <row r="576" spans="1:10" x14ac:dyDescent="0.25">
      <c r="A576" s="32">
        <v>21517</v>
      </c>
      <c r="B576" s="33">
        <v>72</v>
      </c>
      <c r="C576" s="33">
        <v>21.19</v>
      </c>
      <c r="D576" s="33">
        <v>4</v>
      </c>
      <c r="E576" s="33">
        <v>0</v>
      </c>
      <c r="F576" s="37">
        <f>DetailTicketJuilletAout2021[[#This Row],[Qte]]*(DetailTicketJuilletAout2021[[#This Row],[PrixUnit]]*(1-DetailTicketJuilletAout2021[[#This Row],[Remise%]]))</f>
        <v>84.76</v>
      </c>
      <c r="G576" t="str">
        <f t="shared" si="8"/>
        <v>CHNIE</v>
      </c>
      <c r="I576" s="32">
        <v>21904</v>
      </c>
      <c r="J576" s="39" t="s">
        <v>104</v>
      </c>
    </row>
    <row r="577" spans="1:10" x14ac:dyDescent="0.25">
      <c r="A577" s="32">
        <v>21518</v>
      </c>
      <c r="B577" s="33">
        <v>46</v>
      </c>
      <c r="C577" s="33">
        <v>7.32</v>
      </c>
      <c r="D577" s="33">
        <v>4</v>
      </c>
      <c r="E577" s="33">
        <v>0</v>
      </c>
      <c r="F577" s="37">
        <f>DetailTicketJuilletAout2021[[#This Row],[Qte]]*(DetailTicketJuilletAout2021[[#This Row],[PrixUnit]]*(1-DetailTicketJuilletAout2021[[#This Row],[Remise%]]))</f>
        <v>29.28</v>
      </c>
      <c r="G577" t="str">
        <f t="shared" si="8"/>
        <v>JEBOR</v>
      </c>
      <c r="I577" s="32">
        <v>21905</v>
      </c>
      <c r="J577" s="39" t="s">
        <v>51</v>
      </c>
    </row>
    <row r="578" spans="1:10" x14ac:dyDescent="0.25">
      <c r="A578" s="32">
        <v>21518</v>
      </c>
      <c r="B578" s="33">
        <v>56</v>
      </c>
      <c r="C578" s="33">
        <v>23.17</v>
      </c>
      <c r="D578" s="33">
        <v>3</v>
      </c>
      <c r="E578" s="33">
        <v>0.1</v>
      </c>
      <c r="F578" s="37">
        <f>DetailTicketJuilletAout2021[[#This Row],[Qte]]*(DetailTicketJuilletAout2021[[#This Row],[PrixUnit]]*(1-DetailTicketJuilletAout2021[[#This Row],[Remise%]]))</f>
        <v>62.559000000000005</v>
      </c>
      <c r="G578" t="str">
        <f t="shared" si="8"/>
        <v>JEBOR</v>
      </c>
      <c r="I578" s="32">
        <v>21906</v>
      </c>
      <c r="J578" s="39" t="s">
        <v>37</v>
      </c>
    </row>
    <row r="579" spans="1:10" x14ac:dyDescent="0.25">
      <c r="A579" s="32">
        <v>21518</v>
      </c>
      <c r="B579" s="33">
        <v>64</v>
      </c>
      <c r="C579" s="33">
        <v>20.28</v>
      </c>
      <c r="D579" s="33">
        <v>3</v>
      </c>
      <c r="E579" s="33">
        <v>0.1</v>
      </c>
      <c r="F579" s="37">
        <f>DetailTicketJuilletAout2021[[#This Row],[Qte]]*(DetailTicketJuilletAout2021[[#This Row],[PrixUnit]]*(1-DetailTicketJuilletAout2021[[#This Row],[Remise%]]))</f>
        <v>54.756000000000007</v>
      </c>
      <c r="G579" t="str">
        <f t="shared" ref="G579:G642" si="9">VLOOKUP(A579,$I$2:$J$1577,2,FALSE)</f>
        <v>JEBOR</v>
      </c>
      <c r="I579" s="32">
        <v>21907</v>
      </c>
      <c r="J579" s="39" t="s">
        <v>80</v>
      </c>
    </row>
    <row r="580" spans="1:10" x14ac:dyDescent="0.25">
      <c r="A580" s="32">
        <v>21518</v>
      </c>
      <c r="B580" s="33">
        <v>75</v>
      </c>
      <c r="C580" s="33">
        <v>4.7300000000000004</v>
      </c>
      <c r="D580" s="33">
        <v>3</v>
      </c>
      <c r="E580" s="33">
        <v>0.1</v>
      </c>
      <c r="F580" s="37">
        <f>DetailTicketJuilletAout2021[[#This Row],[Qte]]*(DetailTicketJuilletAout2021[[#This Row],[PrixUnit]]*(1-DetailTicketJuilletAout2021[[#This Row],[Remise%]]))</f>
        <v>12.771000000000001</v>
      </c>
      <c r="G580" t="str">
        <f t="shared" si="9"/>
        <v>JEBOR</v>
      </c>
      <c r="I580" s="32">
        <v>21908</v>
      </c>
      <c r="J580" s="39" t="s">
        <v>38</v>
      </c>
    </row>
    <row r="581" spans="1:10" x14ac:dyDescent="0.25">
      <c r="A581" s="32">
        <v>21519</v>
      </c>
      <c r="B581" s="33">
        <v>53</v>
      </c>
      <c r="C581" s="33">
        <v>19.97</v>
      </c>
      <c r="D581" s="33">
        <v>4</v>
      </c>
      <c r="E581" s="33">
        <v>0</v>
      </c>
      <c r="F581" s="37">
        <f>DetailTicketJuilletAout2021[[#This Row],[Qte]]*(DetailTicketJuilletAout2021[[#This Row],[PrixUnit]]*(1-DetailTicketJuilletAout2021[[#This Row],[Remise%]]))</f>
        <v>79.88</v>
      </c>
      <c r="G581" t="str">
        <f t="shared" si="9"/>
        <v>CLJAN</v>
      </c>
      <c r="I581" s="32">
        <v>21909</v>
      </c>
      <c r="J581" s="39" t="s">
        <v>71</v>
      </c>
    </row>
    <row r="582" spans="1:10" x14ac:dyDescent="0.25">
      <c r="A582" s="32">
        <v>21520</v>
      </c>
      <c r="B582" s="33">
        <v>19</v>
      </c>
      <c r="C582" s="33">
        <v>5.49</v>
      </c>
      <c r="D582" s="33">
        <v>4</v>
      </c>
      <c r="E582" s="33">
        <v>0.2</v>
      </c>
      <c r="F582" s="37">
        <f>DetailTicketJuilletAout2021[[#This Row],[Qte]]*(DetailTicketJuilletAout2021[[#This Row],[PrixUnit]]*(1-DetailTicketJuilletAout2021[[#This Row],[Remise%]]))</f>
        <v>17.568000000000001</v>
      </c>
      <c r="G582" t="str">
        <f t="shared" si="9"/>
        <v>DIGOM</v>
      </c>
      <c r="I582" s="32">
        <v>21910</v>
      </c>
      <c r="J582" s="39" t="s">
        <v>96</v>
      </c>
    </row>
    <row r="583" spans="1:10" x14ac:dyDescent="0.25">
      <c r="A583" s="32">
        <v>21520</v>
      </c>
      <c r="B583" s="33">
        <v>34</v>
      </c>
      <c r="C583" s="33">
        <v>8.5399999999999991</v>
      </c>
      <c r="D583" s="33">
        <v>3</v>
      </c>
      <c r="E583" s="33">
        <v>0.2</v>
      </c>
      <c r="F583" s="37">
        <f>DetailTicketJuilletAout2021[[#This Row],[Qte]]*(DetailTicketJuilletAout2021[[#This Row],[PrixUnit]]*(1-DetailTicketJuilletAout2021[[#This Row],[Remise%]]))</f>
        <v>20.495999999999999</v>
      </c>
      <c r="G583" t="str">
        <f t="shared" si="9"/>
        <v>DIGOM</v>
      </c>
      <c r="I583" s="32">
        <v>21911</v>
      </c>
      <c r="J583" s="39" t="s">
        <v>65</v>
      </c>
    </row>
    <row r="584" spans="1:10" x14ac:dyDescent="0.25">
      <c r="A584" s="32">
        <v>21520</v>
      </c>
      <c r="B584" s="33">
        <v>57</v>
      </c>
      <c r="C584" s="33">
        <v>11.89</v>
      </c>
      <c r="D584" s="33">
        <v>4</v>
      </c>
      <c r="E584" s="33">
        <v>0.2</v>
      </c>
      <c r="F584" s="37">
        <f>DetailTicketJuilletAout2021[[#This Row],[Qte]]*(DetailTicketJuilletAout2021[[#This Row],[PrixUnit]]*(1-DetailTicketJuilletAout2021[[#This Row],[Remise%]]))</f>
        <v>38.048000000000002</v>
      </c>
      <c r="G584" t="str">
        <f t="shared" si="9"/>
        <v>DIGOM</v>
      </c>
      <c r="I584" s="32">
        <v>21912</v>
      </c>
      <c r="J584" s="39" t="s">
        <v>56</v>
      </c>
    </row>
    <row r="585" spans="1:10" x14ac:dyDescent="0.25">
      <c r="A585" s="32">
        <v>21521</v>
      </c>
      <c r="B585" s="33">
        <v>12</v>
      </c>
      <c r="C585" s="33">
        <v>23.17</v>
      </c>
      <c r="D585" s="33">
        <v>4</v>
      </c>
      <c r="E585" s="33">
        <v>0</v>
      </c>
      <c r="F585" s="37">
        <f>DetailTicketJuilletAout2021[[#This Row],[Qte]]*(DetailTicketJuilletAout2021[[#This Row],[PrixUnit]]*(1-DetailTicketJuilletAout2021[[#This Row],[Remise%]]))</f>
        <v>92.68</v>
      </c>
      <c r="G585" t="str">
        <f t="shared" si="9"/>
        <v>JÉBAZ</v>
      </c>
      <c r="I585" s="32">
        <v>21913</v>
      </c>
      <c r="J585" s="39" t="s">
        <v>88</v>
      </c>
    </row>
    <row r="586" spans="1:10" x14ac:dyDescent="0.25">
      <c r="A586" s="32">
        <v>21521</v>
      </c>
      <c r="B586" s="33">
        <v>16</v>
      </c>
      <c r="C586" s="33">
        <v>10.67</v>
      </c>
      <c r="D586" s="33">
        <v>4</v>
      </c>
      <c r="E586" s="33">
        <v>0</v>
      </c>
      <c r="F586" s="37">
        <f>DetailTicketJuilletAout2021[[#This Row],[Qte]]*(DetailTicketJuilletAout2021[[#This Row],[PrixUnit]]*(1-DetailTicketJuilletAout2021[[#This Row],[Remise%]]))</f>
        <v>42.68</v>
      </c>
      <c r="G586" t="str">
        <f t="shared" si="9"/>
        <v>JÉBAZ</v>
      </c>
      <c r="I586" s="32">
        <v>21914</v>
      </c>
      <c r="J586" s="39" t="s">
        <v>76</v>
      </c>
    </row>
    <row r="587" spans="1:10" x14ac:dyDescent="0.25">
      <c r="A587" s="32">
        <v>21521</v>
      </c>
      <c r="B587" s="33">
        <v>64</v>
      </c>
      <c r="C587" s="33">
        <v>20.28</v>
      </c>
      <c r="D587" s="33">
        <v>4</v>
      </c>
      <c r="E587" s="33">
        <v>0</v>
      </c>
      <c r="F587" s="37">
        <f>DetailTicketJuilletAout2021[[#This Row],[Qte]]*(DetailTicketJuilletAout2021[[#This Row],[PrixUnit]]*(1-DetailTicketJuilletAout2021[[#This Row],[Remise%]]))</f>
        <v>81.12</v>
      </c>
      <c r="G587" t="str">
        <f t="shared" si="9"/>
        <v>JÉBAZ</v>
      </c>
      <c r="I587" s="32">
        <v>21915</v>
      </c>
      <c r="J587" s="39" t="s">
        <v>34</v>
      </c>
    </row>
    <row r="588" spans="1:10" x14ac:dyDescent="0.25">
      <c r="A588" s="32">
        <v>21521</v>
      </c>
      <c r="B588" s="33">
        <v>74</v>
      </c>
      <c r="C588" s="33">
        <v>6.1</v>
      </c>
      <c r="D588" s="33">
        <v>3</v>
      </c>
      <c r="E588" s="33">
        <v>0</v>
      </c>
      <c r="F588" s="37">
        <f>DetailTicketJuilletAout2021[[#This Row],[Qte]]*(DetailTicketJuilletAout2021[[#This Row],[PrixUnit]]*(1-DetailTicketJuilletAout2021[[#This Row],[Remise%]]))</f>
        <v>18.299999999999997</v>
      </c>
      <c r="G588" t="str">
        <f t="shared" si="9"/>
        <v>JÉBAZ</v>
      </c>
      <c r="I588" s="32">
        <v>21916</v>
      </c>
      <c r="J588" s="39" t="s">
        <v>56</v>
      </c>
    </row>
    <row r="589" spans="1:10" x14ac:dyDescent="0.25">
      <c r="A589" s="32">
        <v>21522</v>
      </c>
      <c r="B589" s="33">
        <v>2</v>
      </c>
      <c r="C589" s="33">
        <v>11.59</v>
      </c>
      <c r="D589" s="33">
        <v>3</v>
      </c>
      <c r="E589" s="33">
        <v>0.15</v>
      </c>
      <c r="F589" s="37">
        <f>DetailTicketJuilletAout2021[[#This Row],[Qte]]*(DetailTicketJuilletAout2021[[#This Row],[PrixUnit]]*(1-DetailTicketJuilletAout2021[[#This Row],[Remise%]]))</f>
        <v>29.554499999999997</v>
      </c>
      <c r="G589" t="str">
        <f t="shared" si="9"/>
        <v>MOELK</v>
      </c>
      <c r="I589" s="32">
        <v>21917</v>
      </c>
      <c r="J589" s="39" t="s">
        <v>110</v>
      </c>
    </row>
    <row r="590" spans="1:10" x14ac:dyDescent="0.25">
      <c r="A590" s="32">
        <v>21522</v>
      </c>
      <c r="B590" s="33">
        <v>16</v>
      </c>
      <c r="C590" s="33">
        <v>10.67</v>
      </c>
      <c r="D590" s="33">
        <v>3</v>
      </c>
      <c r="E590" s="33">
        <v>0.15</v>
      </c>
      <c r="F590" s="37">
        <f>DetailTicketJuilletAout2021[[#This Row],[Qte]]*(DetailTicketJuilletAout2021[[#This Row],[PrixUnit]]*(1-DetailTicketJuilletAout2021[[#This Row],[Remise%]]))</f>
        <v>27.208500000000001</v>
      </c>
      <c r="G590" t="str">
        <f t="shared" si="9"/>
        <v>MOELK</v>
      </c>
      <c r="I590" s="32">
        <v>21918</v>
      </c>
      <c r="J590" s="39" t="s">
        <v>32</v>
      </c>
    </row>
    <row r="591" spans="1:10" x14ac:dyDescent="0.25">
      <c r="A591" s="32">
        <v>21522</v>
      </c>
      <c r="B591" s="33">
        <v>29</v>
      </c>
      <c r="C591" s="33">
        <v>75.459999999999994</v>
      </c>
      <c r="D591" s="33">
        <v>3</v>
      </c>
      <c r="E591" s="33">
        <v>0.15</v>
      </c>
      <c r="F591" s="37">
        <f>DetailTicketJuilletAout2021[[#This Row],[Qte]]*(DetailTicketJuilletAout2021[[#This Row],[PrixUnit]]*(1-DetailTicketJuilletAout2021[[#This Row],[Remise%]]))</f>
        <v>192.42299999999997</v>
      </c>
      <c r="G591" t="str">
        <f t="shared" si="9"/>
        <v>MOELK</v>
      </c>
      <c r="I591" s="32">
        <v>21919</v>
      </c>
      <c r="J591" s="39" t="s">
        <v>48</v>
      </c>
    </row>
    <row r="592" spans="1:10" x14ac:dyDescent="0.25">
      <c r="A592" s="32">
        <v>21522</v>
      </c>
      <c r="B592" s="33">
        <v>61</v>
      </c>
      <c r="C592" s="33">
        <v>17.38</v>
      </c>
      <c r="D592" s="33">
        <v>4</v>
      </c>
      <c r="E592" s="33">
        <v>0.15</v>
      </c>
      <c r="F592" s="37">
        <f>DetailTicketJuilletAout2021[[#This Row],[Qte]]*(DetailTicketJuilletAout2021[[#This Row],[PrixUnit]]*(1-DetailTicketJuilletAout2021[[#This Row],[Remise%]]))</f>
        <v>59.091999999999992</v>
      </c>
      <c r="G592" t="str">
        <f t="shared" si="9"/>
        <v>MOELK</v>
      </c>
      <c r="I592" s="32">
        <v>21920</v>
      </c>
      <c r="J592" s="39" t="s">
        <v>90</v>
      </c>
    </row>
    <row r="593" spans="1:10" x14ac:dyDescent="0.25">
      <c r="A593" s="32">
        <v>21523</v>
      </c>
      <c r="B593" s="33">
        <v>27</v>
      </c>
      <c r="C593" s="33">
        <v>26.83</v>
      </c>
      <c r="D593" s="33">
        <v>4</v>
      </c>
      <c r="E593" s="33">
        <v>0</v>
      </c>
      <c r="F593" s="37">
        <f>DetailTicketJuilletAout2021[[#This Row],[Qte]]*(DetailTicketJuilletAout2021[[#This Row],[PrixUnit]]*(1-DetailTicketJuilletAout2021[[#This Row],[Remise%]]))</f>
        <v>107.32</v>
      </c>
      <c r="G593" t="str">
        <f t="shared" si="9"/>
        <v>PILED</v>
      </c>
      <c r="I593" s="32">
        <v>21921</v>
      </c>
      <c r="J593" s="39" t="s">
        <v>56</v>
      </c>
    </row>
    <row r="594" spans="1:10" x14ac:dyDescent="0.25">
      <c r="A594" s="32">
        <v>21524</v>
      </c>
      <c r="B594" s="33">
        <v>11</v>
      </c>
      <c r="C594" s="33">
        <v>12.81</v>
      </c>
      <c r="D594" s="33">
        <v>3</v>
      </c>
      <c r="E594" s="33">
        <v>0</v>
      </c>
      <c r="F594" s="37">
        <f>DetailTicketJuilletAout2021[[#This Row],[Qte]]*(DetailTicketJuilletAout2021[[#This Row],[PrixUnit]]*(1-DetailTicketJuilletAout2021[[#This Row],[Remise%]]))</f>
        <v>38.43</v>
      </c>
      <c r="G594" t="str">
        <f t="shared" si="9"/>
        <v>CHLEC</v>
      </c>
      <c r="I594" s="32">
        <v>21922</v>
      </c>
      <c r="J594" s="39" t="s">
        <v>90</v>
      </c>
    </row>
    <row r="595" spans="1:10" x14ac:dyDescent="0.25">
      <c r="A595" s="32">
        <v>21524</v>
      </c>
      <c r="B595" s="33">
        <v>54</v>
      </c>
      <c r="C595" s="33">
        <v>4.57</v>
      </c>
      <c r="D595" s="33">
        <v>4</v>
      </c>
      <c r="E595" s="33">
        <v>0</v>
      </c>
      <c r="F595" s="37">
        <f>DetailTicketJuilletAout2021[[#This Row],[Qte]]*(DetailTicketJuilletAout2021[[#This Row],[PrixUnit]]*(1-DetailTicketJuilletAout2021[[#This Row],[Remise%]]))</f>
        <v>18.28</v>
      </c>
      <c r="G595" t="str">
        <f t="shared" si="9"/>
        <v>CHLEC</v>
      </c>
      <c r="I595" s="32">
        <v>21923</v>
      </c>
      <c r="J595" s="39" t="s">
        <v>27</v>
      </c>
    </row>
    <row r="596" spans="1:10" x14ac:dyDescent="0.25">
      <c r="A596" s="32">
        <v>21524</v>
      </c>
      <c r="B596" s="33">
        <v>66</v>
      </c>
      <c r="C596" s="33">
        <v>10.37</v>
      </c>
      <c r="D596" s="33">
        <v>4</v>
      </c>
      <c r="E596" s="33">
        <v>0</v>
      </c>
      <c r="F596" s="37">
        <f>DetailTicketJuilletAout2021[[#This Row],[Qte]]*(DetailTicketJuilletAout2021[[#This Row],[PrixUnit]]*(1-DetailTicketJuilletAout2021[[#This Row],[Remise%]]))</f>
        <v>41.48</v>
      </c>
      <c r="G596" t="str">
        <f t="shared" si="9"/>
        <v>CHLEC</v>
      </c>
      <c r="I596" s="32">
        <v>21924</v>
      </c>
      <c r="J596" s="39" t="s">
        <v>46</v>
      </c>
    </row>
    <row r="597" spans="1:10" x14ac:dyDescent="0.25">
      <c r="A597" s="32">
        <v>21525</v>
      </c>
      <c r="B597" s="33">
        <v>11</v>
      </c>
      <c r="C597" s="33">
        <v>12.81</v>
      </c>
      <c r="D597" s="33">
        <v>4</v>
      </c>
      <c r="E597" s="33">
        <v>0.2</v>
      </c>
      <c r="F597" s="37">
        <f>DetailTicketJuilletAout2021[[#This Row],[Qte]]*(DetailTicketJuilletAout2021[[#This Row],[PrixUnit]]*(1-DetailTicketJuilletAout2021[[#This Row],[Remise%]]))</f>
        <v>40.992000000000004</v>
      </c>
      <c r="G597" t="str">
        <f t="shared" si="9"/>
        <v>DACOU</v>
      </c>
      <c r="I597" s="32">
        <v>21925</v>
      </c>
      <c r="J597" s="39" t="s">
        <v>26</v>
      </c>
    </row>
    <row r="598" spans="1:10" x14ac:dyDescent="0.25">
      <c r="A598" s="32">
        <v>21525</v>
      </c>
      <c r="B598" s="33">
        <v>28</v>
      </c>
      <c r="C598" s="33">
        <v>27.75</v>
      </c>
      <c r="D598" s="33">
        <v>4</v>
      </c>
      <c r="E598" s="33">
        <v>0</v>
      </c>
      <c r="F598" s="37">
        <f>DetailTicketJuilletAout2021[[#This Row],[Qte]]*(DetailTicketJuilletAout2021[[#This Row],[PrixUnit]]*(1-DetailTicketJuilletAout2021[[#This Row],[Remise%]]))</f>
        <v>111</v>
      </c>
      <c r="G598" t="str">
        <f t="shared" si="9"/>
        <v>DACOU</v>
      </c>
      <c r="I598" s="32">
        <v>21926</v>
      </c>
      <c r="J598" s="39" t="s">
        <v>77</v>
      </c>
    </row>
    <row r="599" spans="1:10" x14ac:dyDescent="0.25">
      <c r="A599" s="32">
        <v>21526</v>
      </c>
      <c r="B599" s="33">
        <v>17</v>
      </c>
      <c r="C599" s="33">
        <v>23.78</v>
      </c>
      <c r="D599" s="33">
        <v>4</v>
      </c>
      <c r="E599" s="33">
        <v>0</v>
      </c>
      <c r="F599" s="37">
        <f>DetailTicketJuilletAout2021[[#This Row],[Qte]]*(DetailTicketJuilletAout2021[[#This Row],[PrixUnit]]*(1-DetailTicketJuilletAout2021[[#This Row],[Remise%]]))</f>
        <v>95.12</v>
      </c>
      <c r="G599" t="str">
        <f t="shared" si="9"/>
        <v>JEHOU</v>
      </c>
      <c r="I599" s="32">
        <v>21927</v>
      </c>
      <c r="J599" s="39" t="s">
        <v>44</v>
      </c>
    </row>
    <row r="600" spans="1:10" x14ac:dyDescent="0.25">
      <c r="A600" s="32">
        <v>21526</v>
      </c>
      <c r="B600" s="33">
        <v>26</v>
      </c>
      <c r="C600" s="33">
        <v>18.899999999999999</v>
      </c>
      <c r="D600" s="33">
        <v>4</v>
      </c>
      <c r="E600" s="33">
        <v>0</v>
      </c>
      <c r="F600" s="37">
        <f>DetailTicketJuilletAout2021[[#This Row],[Qte]]*(DetailTicketJuilletAout2021[[#This Row],[PrixUnit]]*(1-DetailTicketJuilletAout2021[[#This Row],[Remise%]]))</f>
        <v>75.599999999999994</v>
      </c>
      <c r="G600" t="str">
        <f t="shared" si="9"/>
        <v>JEHOU</v>
      </c>
      <c r="I600" s="32">
        <v>21928</v>
      </c>
      <c r="J600" s="39" t="s">
        <v>27</v>
      </c>
    </row>
    <row r="601" spans="1:10" x14ac:dyDescent="0.25">
      <c r="A601" s="32">
        <v>21526</v>
      </c>
      <c r="B601" s="33">
        <v>35</v>
      </c>
      <c r="C601" s="33">
        <v>10.98</v>
      </c>
      <c r="D601" s="33">
        <v>4</v>
      </c>
      <c r="E601" s="33">
        <v>0</v>
      </c>
      <c r="F601" s="37">
        <f>DetailTicketJuilletAout2021[[#This Row],[Qte]]*(DetailTicketJuilletAout2021[[#This Row],[PrixUnit]]*(1-DetailTicketJuilletAout2021[[#This Row],[Remise%]]))</f>
        <v>43.92</v>
      </c>
      <c r="G601" t="str">
        <f t="shared" si="9"/>
        <v>JEHOU</v>
      </c>
      <c r="I601" s="32">
        <v>21929</v>
      </c>
      <c r="J601" s="39" t="s">
        <v>68</v>
      </c>
    </row>
    <row r="602" spans="1:10" x14ac:dyDescent="0.25">
      <c r="A602" s="32">
        <v>21526</v>
      </c>
      <c r="B602" s="33">
        <v>41</v>
      </c>
      <c r="C602" s="33">
        <v>5.79</v>
      </c>
      <c r="D602" s="33">
        <v>3</v>
      </c>
      <c r="E602" s="33">
        <v>0</v>
      </c>
      <c r="F602" s="37">
        <f>DetailTicketJuilletAout2021[[#This Row],[Qte]]*(DetailTicketJuilletAout2021[[#This Row],[PrixUnit]]*(1-DetailTicketJuilletAout2021[[#This Row],[Remise%]]))</f>
        <v>17.37</v>
      </c>
      <c r="G602" t="str">
        <f t="shared" si="9"/>
        <v>JEHOU</v>
      </c>
      <c r="I602" s="32">
        <v>21930</v>
      </c>
      <c r="J602" s="39" t="s">
        <v>95</v>
      </c>
    </row>
    <row r="603" spans="1:10" x14ac:dyDescent="0.25">
      <c r="A603" s="32">
        <v>21527</v>
      </c>
      <c r="B603" s="33">
        <v>39</v>
      </c>
      <c r="C603" s="33">
        <v>10.98</v>
      </c>
      <c r="D603" s="33">
        <v>4</v>
      </c>
      <c r="E603" s="33">
        <v>0</v>
      </c>
      <c r="F603" s="37">
        <f>DetailTicketJuilletAout2021[[#This Row],[Qte]]*(DetailTicketJuilletAout2021[[#This Row],[PrixUnit]]*(1-DetailTicketJuilletAout2021[[#This Row],[Remise%]]))</f>
        <v>43.92</v>
      </c>
      <c r="G603" t="str">
        <f t="shared" si="9"/>
        <v>JEHOU</v>
      </c>
      <c r="I603" s="32">
        <v>21931</v>
      </c>
      <c r="J603" s="39" t="s">
        <v>67</v>
      </c>
    </row>
    <row r="604" spans="1:10" x14ac:dyDescent="0.25">
      <c r="A604" s="32">
        <v>21527</v>
      </c>
      <c r="B604" s="33">
        <v>54</v>
      </c>
      <c r="C604" s="33">
        <v>4.57</v>
      </c>
      <c r="D604" s="33">
        <v>4</v>
      </c>
      <c r="E604" s="33">
        <v>0</v>
      </c>
      <c r="F604" s="37">
        <f>DetailTicketJuilletAout2021[[#This Row],[Qte]]*(DetailTicketJuilletAout2021[[#This Row],[PrixUnit]]*(1-DetailTicketJuilletAout2021[[#This Row],[Remise%]]))</f>
        <v>18.28</v>
      </c>
      <c r="G604" t="str">
        <f t="shared" si="9"/>
        <v>JEHOU</v>
      </c>
      <c r="I604" s="32">
        <v>21932</v>
      </c>
      <c r="J604" s="39" t="s">
        <v>26</v>
      </c>
    </row>
    <row r="605" spans="1:10" x14ac:dyDescent="0.25">
      <c r="A605" s="32">
        <v>21528</v>
      </c>
      <c r="B605" s="33">
        <v>19</v>
      </c>
      <c r="C605" s="33">
        <v>5.49</v>
      </c>
      <c r="D605" s="33">
        <v>4</v>
      </c>
      <c r="E605" s="33">
        <v>0.1</v>
      </c>
      <c r="F605" s="37">
        <f>DetailTicketJuilletAout2021[[#This Row],[Qte]]*(DetailTicketJuilletAout2021[[#This Row],[PrixUnit]]*(1-DetailTicketJuilletAout2021[[#This Row],[Remise%]]))</f>
        <v>19.764000000000003</v>
      </c>
      <c r="G605" t="str">
        <f t="shared" si="9"/>
        <v>DIGOM</v>
      </c>
      <c r="I605" s="32">
        <v>21933</v>
      </c>
      <c r="J605" s="39" t="s">
        <v>52</v>
      </c>
    </row>
    <row r="606" spans="1:10" x14ac:dyDescent="0.25">
      <c r="A606" s="32">
        <v>21528</v>
      </c>
      <c r="B606" s="33">
        <v>24</v>
      </c>
      <c r="C606" s="33">
        <v>2.74</v>
      </c>
      <c r="D606" s="33">
        <v>3</v>
      </c>
      <c r="E606" s="33">
        <v>0.1</v>
      </c>
      <c r="F606" s="37">
        <f>DetailTicketJuilletAout2021[[#This Row],[Qte]]*(DetailTicketJuilletAout2021[[#This Row],[PrixUnit]]*(1-DetailTicketJuilletAout2021[[#This Row],[Remise%]]))</f>
        <v>7.3980000000000006</v>
      </c>
      <c r="G606" t="str">
        <f t="shared" si="9"/>
        <v>DIGOM</v>
      </c>
      <c r="I606" s="32">
        <v>21934</v>
      </c>
      <c r="J606" s="39" t="s">
        <v>36</v>
      </c>
    </row>
    <row r="607" spans="1:10" x14ac:dyDescent="0.25">
      <c r="A607" s="32">
        <v>21528</v>
      </c>
      <c r="B607" s="33">
        <v>31</v>
      </c>
      <c r="C607" s="33">
        <v>7.62</v>
      </c>
      <c r="D607" s="33">
        <v>4</v>
      </c>
      <c r="E607" s="33">
        <v>0.1</v>
      </c>
      <c r="F607" s="37">
        <f>DetailTicketJuilletAout2021[[#This Row],[Qte]]*(DetailTicketJuilletAout2021[[#This Row],[PrixUnit]]*(1-DetailTicketJuilletAout2021[[#This Row],[Remise%]]))</f>
        <v>27.432000000000002</v>
      </c>
      <c r="G607" t="str">
        <f t="shared" si="9"/>
        <v>DIGOM</v>
      </c>
      <c r="I607" s="32">
        <v>21935</v>
      </c>
      <c r="J607" s="39" t="s">
        <v>99</v>
      </c>
    </row>
    <row r="608" spans="1:10" x14ac:dyDescent="0.25">
      <c r="A608" s="32">
        <v>21528</v>
      </c>
      <c r="B608" s="33">
        <v>52</v>
      </c>
      <c r="C608" s="33">
        <v>4.2699999999999996</v>
      </c>
      <c r="D608" s="33">
        <v>4</v>
      </c>
      <c r="E608" s="33">
        <v>0.1</v>
      </c>
      <c r="F608" s="37">
        <f>DetailTicketJuilletAout2021[[#This Row],[Qte]]*(DetailTicketJuilletAout2021[[#This Row],[PrixUnit]]*(1-DetailTicketJuilletAout2021[[#This Row],[Remise%]]))</f>
        <v>15.371999999999998</v>
      </c>
      <c r="G608" t="str">
        <f t="shared" si="9"/>
        <v>DIGOM</v>
      </c>
      <c r="I608" s="32">
        <v>21936</v>
      </c>
      <c r="J608" s="39" t="s">
        <v>32</v>
      </c>
    </row>
    <row r="609" spans="1:10" x14ac:dyDescent="0.25">
      <c r="A609" s="32">
        <v>21529</v>
      </c>
      <c r="B609" s="33">
        <v>7</v>
      </c>
      <c r="C609" s="33">
        <v>4.25</v>
      </c>
      <c r="D609" s="33">
        <v>1</v>
      </c>
      <c r="E609" s="33">
        <v>0</v>
      </c>
      <c r="F609" s="37">
        <f>DetailTicketJuilletAout2021[[#This Row],[Qte]]*(DetailTicketJuilletAout2021[[#This Row],[PrixUnit]]*(1-DetailTicketJuilletAout2021[[#This Row],[Remise%]]))</f>
        <v>4.25</v>
      </c>
      <c r="G609" t="str">
        <f t="shared" si="9"/>
        <v>CHDUD</v>
      </c>
      <c r="I609" s="32">
        <v>21937</v>
      </c>
      <c r="J609" s="39" t="s">
        <v>60</v>
      </c>
    </row>
    <row r="610" spans="1:10" x14ac:dyDescent="0.25">
      <c r="A610" s="32">
        <v>21529</v>
      </c>
      <c r="B610" s="33">
        <v>19</v>
      </c>
      <c r="C610" s="33">
        <v>5.49</v>
      </c>
      <c r="D610" s="33">
        <v>3</v>
      </c>
      <c r="E610" s="33">
        <v>0</v>
      </c>
      <c r="F610" s="37">
        <f>DetailTicketJuilletAout2021[[#This Row],[Qte]]*(DetailTicketJuilletAout2021[[#This Row],[PrixUnit]]*(1-DetailTicketJuilletAout2021[[#This Row],[Remise%]]))</f>
        <v>16.47</v>
      </c>
      <c r="G610" t="str">
        <f t="shared" si="9"/>
        <v>CHDUD</v>
      </c>
      <c r="I610" s="32">
        <v>21938</v>
      </c>
      <c r="J610" s="39" t="s">
        <v>82</v>
      </c>
    </row>
    <row r="611" spans="1:10" x14ac:dyDescent="0.25">
      <c r="A611" s="32">
        <v>21529</v>
      </c>
      <c r="B611" s="33">
        <v>27</v>
      </c>
      <c r="C611" s="33">
        <v>26.83</v>
      </c>
      <c r="D611" s="33">
        <v>4</v>
      </c>
      <c r="E611" s="33">
        <v>0.25</v>
      </c>
      <c r="F611" s="37">
        <f>DetailTicketJuilletAout2021[[#This Row],[Qte]]*(DetailTicketJuilletAout2021[[#This Row],[PrixUnit]]*(1-DetailTicketJuilletAout2021[[#This Row],[Remise%]]))</f>
        <v>80.489999999999995</v>
      </c>
      <c r="G611" t="str">
        <f t="shared" si="9"/>
        <v>CHDUD</v>
      </c>
      <c r="I611" s="32">
        <v>21939</v>
      </c>
      <c r="J611" s="39" t="s">
        <v>48</v>
      </c>
    </row>
    <row r="612" spans="1:10" x14ac:dyDescent="0.25">
      <c r="A612" s="32">
        <v>21529</v>
      </c>
      <c r="B612" s="33">
        <v>44</v>
      </c>
      <c r="C612" s="33">
        <v>11.89</v>
      </c>
      <c r="D612" s="33">
        <v>3</v>
      </c>
      <c r="E612" s="33">
        <v>0</v>
      </c>
      <c r="F612" s="37">
        <f>DetailTicketJuilletAout2021[[#This Row],[Qte]]*(DetailTicketJuilletAout2021[[#This Row],[PrixUnit]]*(1-DetailTicketJuilletAout2021[[#This Row],[Remise%]]))</f>
        <v>35.67</v>
      </c>
      <c r="G612" t="str">
        <f t="shared" si="9"/>
        <v>CHDUD</v>
      </c>
      <c r="I612" s="32">
        <v>21940</v>
      </c>
      <c r="J612" s="39" t="s">
        <v>111</v>
      </c>
    </row>
    <row r="613" spans="1:10" x14ac:dyDescent="0.25">
      <c r="A613" s="32">
        <v>21529</v>
      </c>
      <c r="B613" s="33">
        <v>54</v>
      </c>
      <c r="C613" s="33">
        <v>4.57</v>
      </c>
      <c r="D613" s="33">
        <v>4</v>
      </c>
      <c r="E613" s="33">
        <v>0.1</v>
      </c>
      <c r="F613" s="37">
        <f>DetailTicketJuilletAout2021[[#This Row],[Qte]]*(DetailTicketJuilletAout2021[[#This Row],[PrixUnit]]*(1-DetailTicketJuilletAout2021[[#This Row],[Remise%]]))</f>
        <v>16.452000000000002</v>
      </c>
      <c r="G613" t="str">
        <f t="shared" si="9"/>
        <v>CHDUD</v>
      </c>
      <c r="I613" s="32">
        <v>21941</v>
      </c>
      <c r="J613" s="39" t="s">
        <v>40</v>
      </c>
    </row>
    <row r="614" spans="1:10" x14ac:dyDescent="0.25">
      <c r="A614" s="32">
        <v>21529</v>
      </c>
      <c r="B614" s="33">
        <v>60</v>
      </c>
      <c r="C614" s="33">
        <v>20.73</v>
      </c>
      <c r="D614" s="33">
        <v>3</v>
      </c>
      <c r="E614" s="33">
        <v>0.25</v>
      </c>
      <c r="F614" s="37">
        <f>DetailTicketJuilletAout2021[[#This Row],[Qte]]*(DetailTicketJuilletAout2021[[#This Row],[PrixUnit]]*(1-DetailTicketJuilletAout2021[[#This Row],[Remise%]]))</f>
        <v>46.642499999999998</v>
      </c>
      <c r="G614" t="str">
        <f t="shared" si="9"/>
        <v>CHDUD</v>
      </c>
      <c r="I614" s="32">
        <v>21942</v>
      </c>
      <c r="J614" s="39" t="s">
        <v>108</v>
      </c>
    </row>
    <row r="615" spans="1:10" x14ac:dyDescent="0.25">
      <c r="A615" s="32">
        <v>21529</v>
      </c>
      <c r="B615" s="33">
        <v>65</v>
      </c>
      <c r="C615" s="33">
        <v>12.81</v>
      </c>
      <c r="D615" s="33">
        <v>3</v>
      </c>
      <c r="E615" s="33">
        <v>0</v>
      </c>
      <c r="F615" s="37">
        <f>DetailTicketJuilletAout2021[[#This Row],[Qte]]*(DetailTicketJuilletAout2021[[#This Row],[PrixUnit]]*(1-DetailTicketJuilletAout2021[[#This Row],[Remise%]]))</f>
        <v>38.43</v>
      </c>
      <c r="G615" t="str">
        <f t="shared" si="9"/>
        <v>CHDUD</v>
      </c>
      <c r="I615" s="32">
        <v>21943</v>
      </c>
      <c r="J615" s="39" t="s">
        <v>42</v>
      </c>
    </row>
    <row r="616" spans="1:10" x14ac:dyDescent="0.25">
      <c r="A616" s="32">
        <v>21529</v>
      </c>
      <c r="B616" s="33">
        <v>71</v>
      </c>
      <c r="C616" s="33">
        <v>13.11</v>
      </c>
      <c r="D616" s="33">
        <v>4</v>
      </c>
      <c r="E616" s="33">
        <v>0</v>
      </c>
      <c r="F616" s="37">
        <f>DetailTicketJuilletAout2021[[#This Row],[Qte]]*(DetailTicketJuilletAout2021[[#This Row],[PrixUnit]]*(1-DetailTicketJuilletAout2021[[#This Row],[Remise%]]))</f>
        <v>52.44</v>
      </c>
      <c r="G616" t="str">
        <f t="shared" si="9"/>
        <v>CHDUD</v>
      </c>
      <c r="I616" s="32">
        <v>21944</v>
      </c>
      <c r="J616" s="39" t="s">
        <v>49</v>
      </c>
    </row>
    <row r="617" spans="1:10" x14ac:dyDescent="0.25">
      <c r="A617" s="32">
        <v>21529</v>
      </c>
      <c r="B617" s="33">
        <v>761</v>
      </c>
      <c r="C617" s="33">
        <v>3.64</v>
      </c>
      <c r="D617" s="33">
        <v>1</v>
      </c>
      <c r="E617" s="33">
        <v>0</v>
      </c>
      <c r="F617" s="37">
        <f>DetailTicketJuilletAout2021[[#This Row],[Qte]]*(DetailTicketJuilletAout2021[[#This Row],[PrixUnit]]*(1-DetailTicketJuilletAout2021[[#This Row],[Remise%]]))</f>
        <v>3.64</v>
      </c>
      <c r="G617" t="str">
        <f t="shared" si="9"/>
        <v>CHDUD</v>
      </c>
      <c r="I617" s="32">
        <v>21945</v>
      </c>
      <c r="J617" s="39" t="s">
        <v>31</v>
      </c>
    </row>
    <row r="618" spans="1:10" x14ac:dyDescent="0.25">
      <c r="A618" s="32">
        <v>21529</v>
      </c>
      <c r="B618" s="33">
        <v>1448</v>
      </c>
      <c r="C618" s="33">
        <v>9.77</v>
      </c>
      <c r="D618" s="33">
        <v>1</v>
      </c>
      <c r="E618" s="33">
        <v>0</v>
      </c>
      <c r="F618" s="37">
        <f>DetailTicketJuilletAout2021[[#This Row],[Qte]]*(DetailTicketJuilletAout2021[[#This Row],[PrixUnit]]*(1-DetailTicketJuilletAout2021[[#This Row],[Remise%]]))</f>
        <v>9.77</v>
      </c>
      <c r="G618" t="str">
        <f t="shared" si="9"/>
        <v>CHDUD</v>
      </c>
      <c r="I618" s="32">
        <v>21946</v>
      </c>
      <c r="J618" s="39" t="s">
        <v>78</v>
      </c>
    </row>
    <row r="619" spans="1:10" x14ac:dyDescent="0.25">
      <c r="A619" s="32">
        <v>21529</v>
      </c>
      <c r="B619" s="33">
        <v>1495</v>
      </c>
      <c r="C619" s="33">
        <v>12.41</v>
      </c>
      <c r="D619" s="33">
        <v>1</v>
      </c>
      <c r="E619" s="33">
        <v>0</v>
      </c>
      <c r="F619" s="37">
        <f>DetailTicketJuilletAout2021[[#This Row],[Qte]]*(DetailTicketJuilletAout2021[[#This Row],[PrixUnit]]*(1-DetailTicketJuilletAout2021[[#This Row],[Remise%]]))</f>
        <v>12.41</v>
      </c>
      <c r="G619" t="str">
        <f t="shared" si="9"/>
        <v>CHDUD</v>
      </c>
      <c r="I619" s="32">
        <v>21947</v>
      </c>
      <c r="J619" s="39" t="s">
        <v>44</v>
      </c>
    </row>
    <row r="620" spans="1:10" x14ac:dyDescent="0.25">
      <c r="A620" s="32">
        <v>21529</v>
      </c>
      <c r="B620" s="33">
        <v>2650</v>
      </c>
      <c r="C620" s="33">
        <v>8.5399999999999991</v>
      </c>
      <c r="D620" s="33">
        <v>4</v>
      </c>
      <c r="E620" s="33">
        <v>0.25</v>
      </c>
      <c r="F620" s="37">
        <f>DetailTicketJuilletAout2021[[#This Row],[Qte]]*(DetailTicketJuilletAout2021[[#This Row],[PrixUnit]]*(1-DetailTicketJuilletAout2021[[#This Row],[Remise%]]))</f>
        <v>25.619999999999997</v>
      </c>
      <c r="G620" t="str">
        <f t="shared" si="9"/>
        <v>CHDUD</v>
      </c>
      <c r="I620" s="32">
        <v>21948</v>
      </c>
      <c r="J620" s="39" t="s">
        <v>48</v>
      </c>
    </row>
    <row r="621" spans="1:10" x14ac:dyDescent="0.25">
      <c r="A621" s="32">
        <v>21530</v>
      </c>
      <c r="B621" s="33">
        <v>26</v>
      </c>
      <c r="C621" s="33">
        <v>18.899999999999999</v>
      </c>
      <c r="D621" s="33">
        <v>4</v>
      </c>
      <c r="E621" s="33">
        <v>0</v>
      </c>
      <c r="F621" s="37">
        <f>DetailTicketJuilletAout2021[[#This Row],[Qte]]*(DetailTicketJuilletAout2021[[#This Row],[PrixUnit]]*(1-DetailTicketJuilletAout2021[[#This Row],[Remise%]]))</f>
        <v>75.599999999999994</v>
      </c>
      <c r="G621" t="str">
        <f t="shared" si="9"/>
        <v>GECAU</v>
      </c>
      <c r="I621" s="32">
        <v>21949</v>
      </c>
      <c r="J621" s="39" t="s">
        <v>61</v>
      </c>
    </row>
    <row r="622" spans="1:10" x14ac:dyDescent="0.25">
      <c r="A622" s="32">
        <v>21530</v>
      </c>
      <c r="B622" s="33">
        <v>40</v>
      </c>
      <c r="C622" s="33">
        <v>11.28</v>
      </c>
      <c r="D622" s="33">
        <v>3</v>
      </c>
      <c r="E622" s="33">
        <v>0</v>
      </c>
      <c r="F622" s="37">
        <f>DetailTicketJuilletAout2021[[#This Row],[Qte]]*(DetailTicketJuilletAout2021[[#This Row],[PrixUnit]]*(1-DetailTicketJuilletAout2021[[#This Row],[Remise%]]))</f>
        <v>33.839999999999996</v>
      </c>
      <c r="G622" t="str">
        <f t="shared" si="9"/>
        <v>GECAU</v>
      </c>
      <c r="I622" s="32">
        <v>21950</v>
      </c>
      <c r="J622" s="39" t="s">
        <v>85</v>
      </c>
    </row>
    <row r="623" spans="1:10" x14ac:dyDescent="0.25">
      <c r="A623" s="32">
        <v>21531</v>
      </c>
      <c r="B623" s="33">
        <v>10</v>
      </c>
      <c r="C623" s="33">
        <v>18.899999999999999</v>
      </c>
      <c r="D623" s="33">
        <v>4</v>
      </c>
      <c r="E623" s="33">
        <v>0</v>
      </c>
      <c r="F623" s="37">
        <f>DetailTicketJuilletAout2021[[#This Row],[Qte]]*(DetailTicketJuilletAout2021[[#This Row],[PrixUnit]]*(1-DetailTicketJuilletAout2021[[#This Row],[Remise%]]))</f>
        <v>75.599999999999994</v>
      </c>
      <c r="G623" t="str">
        <f t="shared" si="9"/>
        <v>JEBOR</v>
      </c>
      <c r="I623" s="32">
        <v>21951</v>
      </c>
      <c r="J623" s="39" t="s">
        <v>79</v>
      </c>
    </row>
    <row r="624" spans="1:10" x14ac:dyDescent="0.25">
      <c r="A624" s="32">
        <v>21531</v>
      </c>
      <c r="B624" s="33">
        <v>27</v>
      </c>
      <c r="C624" s="33">
        <v>26.83</v>
      </c>
      <c r="D624" s="33">
        <v>4</v>
      </c>
      <c r="E624" s="33">
        <v>0.25</v>
      </c>
      <c r="F624" s="37">
        <f>DetailTicketJuilletAout2021[[#This Row],[Qte]]*(DetailTicketJuilletAout2021[[#This Row],[PrixUnit]]*(1-DetailTicketJuilletAout2021[[#This Row],[Remise%]]))</f>
        <v>80.489999999999995</v>
      </c>
      <c r="G624" t="str">
        <f t="shared" si="9"/>
        <v>JEBOR</v>
      </c>
      <c r="I624" s="32">
        <v>21952</v>
      </c>
      <c r="J624" s="39" t="s">
        <v>86</v>
      </c>
    </row>
    <row r="625" spans="1:10" x14ac:dyDescent="0.25">
      <c r="A625" s="32">
        <v>21531</v>
      </c>
      <c r="B625" s="33">
        <v>44</v>
      </c>
      <c r="C625" s="33">
        <v>11.89</v>
      </c>
      <c r="D625" s="33">
        <v>3</v>
      </c>
      <c r="E625" s="33">
        <v>0</v>
      </c>
      <c r="F625" s="37">
        <f>DetailTicketJuilletAout2021[[#This Row],[Qte]]*(DetailTicketJuilletAout2021[[#This Row],[PrixUnit]]*(1-DetailTicketJuilletAout2021[[#This Row],[Remise%]]))</f>
        <v>35.67</v>
      </c>
      <c r="G625" t="str">
        <f t="shared" si="9"/>
        <v>JEBOR</v>
      </c>
      <c r="I625" s="32">
        <v>21953</v>
      </c>
      <c r="J625" s="39" t="s">
        <v>71</v>
      </c>
    </row>
    <row r="626" spans="1:10" x14ac:dyDescent="0.25">
      <c r="A626" s="32">
        <v>21531</v>
      </c>
      <c r="B626" s="33">
        <v>52</v>
      </c>
      <c r="C626" s="33">
        <v>4.2699999999999996</v>
      </c>
      <c r="D626" s="33">
        <v>3</v>
      </c>
      <c r="E626" s="33">
        <v>0</v>
      </c>
      <c r="F626" s="37">
        <f>DetailTicketJuilletAout2021[[#This Row],[Qte]]*(DetailTicketJuilletAout2021[[#This Row],[PrixUnit]]*(1-DetailTicketJuilletAout2021[[#This Row],[Remise%]]))</f>
        <v>12.809999999999999</v>
      </c>
      <c r="G626" t="str">
        <f t="shared" si="9"/>
        <v>JEBOR</v>
      </c>
      <c r="I626" s="32">
        <v>21954</v>
      </c>
      <c r="J626" s="39" t="s">
        <v>59</v>
      </c>
    </row>
    <row r="627" spans="1:10" x14ac:dyDescent="0.25">
      <c r="A627" s="32">
        <v>21531</v>
      </c>
      <c r="B627" s="33">
        <v>54</v>
      </c>
      <c r="C627" s="33">
        <v>4.57</v>
      </c>
      <c r="D627" s="33">
        <v>4</v>
      </c>
      <c r="E627" s="33">
        <v>0.1</v>
      </c>
      <c r="F627" s="37">
        <f>DetailTicketJuilletAout2021[[#This Row],[Qte]]*(DetailTicketJuilletAout2021[[#This Row],[PrixUnit]]*(1-DetailTicketJuilletAout2021[[#This Row],[Remise%]]))</f>
        <v>16.452000000000002</v>
      </c>
      <c r="G627" t="str">
        <f t="shared" si="9"/>
        <v>JEBOR</v>
      </c>
      <c r="I627" s="32">
        <v>21955</v>
      </c>
      <c r="J627" s="39" t="s">
        <v>106</v>
      </c>
    </row>
    <row r="628" spans="1:10" x14ac:dyDescent="0.25">
      <c r="A628" s="32">
        <v>21531</v>
      </c>
      <c r="B628" s="33">
        <v>60</v>
      </c>
      <c r="C628" s="33">
        <v>20.73</v>
      </c>
      <c r="D628" s="33">
        <v>3</v>
      </c>
      <c r="E628" s="33">
        <v>0.25</v>
      </c>
      <c r="F628" s="37">
        <f>DetailTicketJuilletAout2021[[#This Row],[Qte]]*(DetailTicketJuilletAout2021[[#This Row],[PrixUnit]]*(1-DetailTicketJuilletAout2021[[#This Row],[Remise%]]))</f>
        <v>46.642499999999998</v>
      </c>
      <c r="G628" t="str">
        <f t="shared" si="9"/>
        <v>JEBOR</v>
      </c>
      <c r="I628" s="32">
        <v>21956</v>
      </c>
      <c r="J628" s="39" t="s">
        <v>59</v>
      </c>
    </row>
    <row r="629" spans="1:10" x14ac:dyDescent="0.25">
      <c r="A629" s="32">
        <v>21531</v>
      </c>
      <c r="B629" s="33">
        <v>62</v>
      </c>
      <c r="C629" s="33">
        <v>30.03</v>
      </c>
      <c r="D629" s="33">
        <v>3</v>
      </c>
      <c r="E629" s="33">
        <v>0</v>
      </c>
      <c r="F629" s="37">
        <f>DetailTicketJuilletAout2021[[#This Row],[Qte]]*(DetailTicketJuilletAout2021[[#This Row],[PrixUnit]]*(1-DetailTicketJuilletAout2021[[#This Row],[Remise%]]))</f>
        <v>90.09</v>
      </c>
      <c r="G629" t="str">
        <f t="shared" si="9"/>
        <v>JEBOR</v>
      </c>
      <c r="I629" s="32">
        <v>21957</v>
      </c>
      <c r="J629" s="39" t="s">
        <v>48</v>
      </c>
    </row>
    <row r="630" spans="1:10" x14ac:dyDescent="0.25">
      <c r="A630" s="32">
        <v>21531</v>
      </c>
      <c r="B630" s="33">
        <v>65</v>
      </c>
      <c r="C630" s="33">
        <v>12.81</v>
      </c>
      <c r="D630" s="33">
        <v>3</v>
      </c>
      <c r="E630" s="33">
        <v>0</v>
      </c>
      <c r="F630" s="37">
        <f>DetailTicketJuilletAout2021[[#This Row],[Qte]]*(DetailTicketJuilletAout2021[[#This Row],[PrixUnit]]*(1-DetailTicketJuilletAout2021[[#This Row],[Remise%]]))</f>
        <v>38.43</v>
      </c>
      <c r="G630" t="str">
        <f t="shared" si="9"/>
        <v>JEBOR</v>
      </c>
      <c r="I630" s="32">
        <v>21958</v>
      </c>
      <c r="J630" s="39" t="s">
        <v>71</v>
      </c>
    </row>
    <row r="631" spans="1:10" x14ac:dyDescent="0.25">
      <c r="A631" s="32">
        <v>21531</v>
      </c>
      <c r="B631" s="33">
        <v>71</v>
      </c>
      <c r="C631" s="33">
        <v>13.11</v>
      </c>
      <c r="D631" s="33">
        <v>4</v>
      </c>
      <c r="E631" s="33">
        <v>0</v>
      </c>
      <c r="F631" s="37">
        <f>DetailTicketJuilletAout2021[[#This Row],[Qte]]*(DetailTicketJuilletAout2021[[#This Row],[PrixUnit]]*(1-DetailTicketJuilletAout2021[[#This Row],[Remise%]]))</f>
        <v>52.44</v>
      </c>
      <c r="G631" t="str">
        <f t="shared" si="9"/>
        <v>JEBOR</v>
      </c>
      <c r="I631" s="32">
        <v>21959</v>
      </c>
      <c r="J631" s="39" t="s">
        <v>52</v>
      </c>
    </row>
    <row r="632" spans="1:10" x14ac:dyDescent="0.25">
      <c r="A632" s="32">
        <v>21531</v>
      </c>
      <c r="B632" s="33">
        <v>761</v>
      </c>
      <c r="C632" s="33">
        <v>3.64</v>
      </c>
      <c r="D632" s="33">
        <v>1</v>
      </c>
      <c r="E632" s="33">
        <v>0</v>
      </c>
      <c r="F632" s="37">
        <f>DetailTicketJuilletAout2021[[#This Row],[Qte]]*(DetailTicketJuilletAout2021[[#This Row],[PrixUnit]]*(1-DetailTicketJuilletAout2021[[#This Row],[Remise%]]))</f>
        <v>3.64</v>
      </c>
      <c r="G632" t="str">
        <f t="shared" si="9"/>
        <v>JEBOR</v>
      </c>
      <c r="I632" s="32">
        <v>21960</v>
      </c>
      <c r="J632" s="39" t="s">
        <v>44</v>
      </c>
    </row>
    <row r="633" spans="1:10" x14ac:dyDescent="0.25">
      <c r="A633" s="32">
        <v>21531</v>
      </c>
      <c r="B633" s="33">
        <v>2650</v>
      </c>
      <c r="C633" s="33">
        <v>8.5399999999999991</v>
      </c>
      <c r="D633" s="33">
        <v>4</v>
      </c>
      <c r="E633" s="33">
        <v>0.25</v>
      </c>
      <c r="F633" s="37">
        <f>DetailTicketJuilletAout2021[[#This Row],[Qte]]*(DetailTicketJuilletAout2021[[#This Row],[PrixUnit]]*(1-DetailTicketJuilletAout2021[[#This Row],[Remise%]]))</f>
        <v>25.619999999999997</v>
      </c>
      <c r="G633" t="str">
        <f t="shared" si="9"/>
        <v>JEBOR</v>
      </c>
      <c r="I633" s="32">
        <v>21961</v>
      </c>
      <c r="J633" s="39" t="s">
        <v>106</v>
      </c>
    </row>
    <row r="634" spans="1:10" x14ac:dyDescent="0.25">
      <c r="A634" s="32">
        <v>21532</v>
      </c>
      <c r="B634" s="33">
        <v>10</v>
      </c>
      <c r="C634" s="33">
        <v>18.899999999999999</v>
      </c>
      <c r="D634" s="33">
        <v>3</v>
      </c>
      <c r="E634" s="33">
        <v>0.2</v>
      </c>
      <c r="F634" s="37">
        <f>DetailTicketJuilletAout2021[[#This Row],[Qte]]*(DetailTicketJuilletAout2021[[#This Row],[PrixUnit]]*(1-DetailTicketJuilletAout2021[[#This Row],[Remise%]]))</f>
        <v>45.36</v>
      </c>
      <c r="G634" t="str">
        <f t="shared" si="9"/>
        <v>JAHEN</v>
      </c>
      <c r="I634" s="32">
        <v>21962</v>
      </c>
      <c r="J634" s="39" t="s">
        <v>37</v>
      </c>
    </row>
    <row r="635" spans="1:10" x14ac:dyDescent="0.25">
      <c r="A635" s="32">
        <v>21532</v>
      </c>
      <c r="B635" s="33">
        <v>54</v>
      </c>
      <c r="C635" s="33">
        <v>4.57</v>
      </c>
      <c r="D635" s="33">
        <v>4</v>
      </c>
      <c r="E635" s="33">
        <v>0.2</v>
      </c>
      <c r="F635" s="37">
        <f>DetailTicketJuilletAout2021[[#This Row],[Qte]]*(DetailTicketJuilletAout2021[[#This Row],[PrixUnit]]*(1-DetailTicketJuilletAout2021[[#This Row],[Remise%]]))</f>
        <v>14.624000000000002</v>
      </c>
      <c r="G635" t="str">
        <f t="shared" si="9"/>
        <v>JAHEN</v>
      </c>
      <c r="I635" s="32">
        <v>21963</v>
      </c>
      <c r="J635" s="39" t="s">
        <v>101</v>
      </c>
    </row>
    <row r="636" spans="1:10" x14ac:dyDescent="0.25">
      <c r="A636" s="32">
        <v>21533</v>
      </c>
      <c r="B636" s="33">
        <v>55</v>
      </c>
      <c r="C636" s="33">
        <v>14.64</v>
      </c>
      <c r="D636" s="33">
        <v>4</v>
      </c>
      <c r="E636" s="33">
        <v>0.1</v>
      </c>
      <c r="F636" s="37">
        <f>DetailTicketJuilletAout2021[[#This Row],[Qte]]*(DetailTicketJuilletAout2021[[#This Row],[PrixUnit]]*(1-DetailTicketJuilletAout2021[[#This Row],[Remise%]]))</f>
        <v>52.704000000000001</v>
      </c>
      <c r="G636" t="str">
        <f t="shared" si="9"/>
        <v>ARBLA</v>
      </c>
      <c r="I636" s="32">
        <v>21964</v>
      </c>
      <c r="J636" s="39" t="s">
        <v>68</v>
      </c>
    </row>
    <row r="637" spans="1:10" x14ac:dyDescent="0.25">
      <c r="A637" s="32">
        <v>21533</v>
      </c>
      <c r="B637" s="33">
        <v>64</v>
      </c>
      <c r="C637" s="33">
        <v>20.28</v>
      </c>
      <c r="D637" s="33">
        <v>3</v>
      </c>
      <c r="E637" s="33">
        <v>0.1</v>
      </c>
      <c r="F637" s="37">
        <f>DetailTicketJuilletAout2021[[#This Row],[Qte]]*(DetailTicketJuilletAout2021[[#This Row],[PrixUnit]]*(1-DetailTicketJuilletAout2021[[#This Row],[Remise%]]))</f>
        <v>54.756000000000007</v>
      </c>
      <c r="G637" t="str">
        <f t="shared" si="9"/>
        <v>ARBLA</v>
      </c>
      <c r="I637" s="32">
        <v>21965</v>
      </c>
      <c r="J637" s="39" t="s">
        <v>61</v>
      </c>
    </row>
    <row r="638" spans="1:10" x14ac:dyDescent="0.25">
      <c r="A638" s="32">
        <v>21533</v>
      </c>
      <c r="B638" s="33">
        <v>65</v>
      </c>
      <c r="C638" s="33">
        <v>12.81</v>
      </c>
      <c r="D638" s="33">
        <v>3</v>
      </c>
      <c r="E638" s="33">
        <v>0.1</v>
      </c>
      <c r="F638" s="37">
        <f>DetailTicketJuilletAout2021[[#This Row],[Qte]]*(DetailTicketJuilletAout2021[[#This Row],[PrixUnit]]*(1-DetailTicketJuilletAout2021[[#This Row],[Remise%]]))</f>
        <v>34.587000000000003</v>
      </c>
      <c r="G638" t="str">
        <f t="shared" si="9"/>
        <v>ARBLA</v>
      </c>
      <c r="I638" s="32">
        <v>21966</v>
      </c>
      <c r="J638" s="39" t="s">
        <v>105</v>
      </c>
    </row>
    <row r="639" spans="1:10" x14ac:dyDescent="0.25">
      <c r="A639" s="32">
        <v>21533</v>
      </c>
      <c r="B639" s="33">
        <v>77</v>
      </c>
      <c r="C639" s="33">
        <v>7.93</v>
      </c>
      <c r="D639" s="33">
        <v>4</v>
      </c>
      <c r="E639" s="33">
        <v>0.1</v>
      </c>
      <c r="F639" s="37">
        <f>DetailTicketJuilletAout2021[[#This Row],[Qte]]*(DetailTicketJuilletAout2021[[#This Row],[PrixUnit]]*(1-DetailTicketJuilletAout2021[[#This Row],[Remise%]]))</f>
        <v>28.547999999999998</v>
      </c>
      <c r="G639" t="str">
        <f t="shared" si="9"/>
        <v>ARBLA</v>
      </c>
      <c r="I639" s="32">
        <v>21967</v>
      </c>
      <c r="J639" s="39" t="s">
        <v>27</v>
      </c>
    </row>
    <row r="640" spans="1:10" x14ac:dyDescent="0.25">
      <c r="A640" s="32">
        <v>21534</v>
      </c>
      <c r="B640" s="33">
        <v>28</v>
      </c>
      <c r="C640" s="33">
        <v>27.75</v>
      </c>
      <c r="D640" s="33">
        <v>4</v>
      </c>
      <c r="E640" s="33">
        <v>0</v>
      </c>
      <c r="F640" s="37">
        <f>DetailTicketJuilletAout2021[[#This Row],[Qte]]*(DetailTicketJuilletAout2021[[#This Row],[PrixUnit]]*(1-DetailTicketJuilletAout2021[[#This Row],[Remise%]]))</f>
        <v>111</v>
      </c>
      <c r="G640" t="str">
        <f t="shared" si="9"/>
        <v>MOELK</v>
      </c>
      <c r="I640" s="32">
        <v>21968</v>
      </c>
      <c r="J640" s="39" t="s">
        <v>25</v>
      </c>
    </row>
    <row r="641" spans="1:10" x14ac:dyDescent="0.25">
      <c r="A641" s="32">
        <v>21534</v>
      </c>
      <c r="B641" s="33">
        <v>44</v>
      </c>
      <c r="C641" s="33">
        <v>11.89</v>
      </c>
      <c r="D641" s="33">
        <v>4</v>
      </c>
      <c r="E641" s="33">
        <v>0.05</v>
      </c>
      <c r="F641" s="37">
        <f>DetailTicketJuilletAout2021[[#This Row],[Qte]]*(DetailTicketJuilletAout2021[[#This Row],[PrixUnit]]*(1-DetailTicketJuilletAout2021[[#This Row],[Remise%]]))</f>
        <v>45.182000000000002</v>
      </c>
      <c r="G641" t="str">
        <f t="shared" si="9"/>
        <v>MOELK</v>
      </c>
      <c r="I641" s="32">
        <v>21969</v>
      </c>
      <c r="J641" s="39" t="s">
        <v>83</v>
      </c>
    </row>
    <row r="642" spans="1:10" x14ac:dyDescent="0.25">
      <c r="A642" s="32">
        <v>21535</v>
      </c>
      <c r="B642" s="33">
        <v>27</v>
      </c>
      <c r="C642" s="33">
        <v>26.83</v>
      </c>
      <c r="D642" s="33">
        <v>4</v>
      </c>
      <c r="E642" s="33">
        <v>0.25</v>
      </c>
      <c r="F642" s="37">
        <f>DetailTicketJuilletAout2021[[#This Row],[Qte]]*(DetailTicketJuilletAout2021[[#This Row],[PrixUnit]]*(1-DetailTicketJuilletAout2021[[#This Row],[Remise%]]))</f>
        <v>80.489999999999995</v>
      </c>
      <c r="G642" t="str">
        <f t="shared" si="9"/>
        <v>CLHAL</v>
      </c>
      <c r="I642" s="32">
        <v>21970</v>
      </c>
      <c r="J642" s="39" t="s">
        <v>59</v>
      </c>
    </row>
    <row r="643" spans="1:10" x14ac:dyDescent="0.25">
      <c r="A643" s="32">
        <v>21535</v>
      </c>
      <c r="B643" s="33">
        <v>44</v>
      </c>
      <c r="C643" s="33">
        <v>11.89</v>
      </c>
      <c r="D643" s="33">
        <v>3</v>
      </c>
      <c r="E643" s="33">
        <v>0</v>
      </c>
      <c r="F643" s="37">
        <f>DetailTicketJuilletAout2021[[#This Row],[Qte]]*(DetailTicketJuilletAout2021[[#This Row],[PrixUnit]]*(1-DetailTicketJuilletAout2021[[#This Row],[Remise%]]))</f>
        <v>35.67</v>
      </c>
      <c r="G643" t="str">
        <f t="shared" ref="G643:G706" si="10">VLOOKUP(A643,$I$2:$J$1577,2,FALSE)</f>
        <v>CLHAL</v>
      </c>
      <c r="I643" s="32">
        <v>21971</v>
      </c>
      <c r="J643" s="39" t="s">
        <v>36</v>
      </c>
    </row>
    <row r="644" spans="1:10" x14ac:dyDescent="0.25">
      <c r="A644" s="32">
        <v>21535</v>
      </c>
      <c r="B644" s="33">
        <v>48</v>
      </c>
      <c r="C644" s="33">
        <v>7.77</v>
      </c>
      <c r="D644" s="33">
        <v>4</v>
      </c>
      <c r="E644" s="33">
        <v>0.1</v>
      </c>
      <c r="F644" s="37">
        <f>DetailTicketJuilletAout2021[[#This Row],[Qte]]*(DetailTicketJuilletAout2021[[#This Row],[PrixUnit]]*(1-DetailTicketJuilletAout2021[[#This Row],[Remise%]]))</f>
        <v>27.971999999999998</v>
      </c>
      <c r="G644" t="str">
        <f t="shared" si="10"/>
        <v>CLHAL</v>
      </c>
      <c r="I644" s="32">
        <v>21972</v>
      </c>
      <c r="J644" s="39" t="s">
        <v>3636</v>
      </c>
    </row>
    <row r="645" spans="1:10" x14ac:dyDescent="0.25">
      <c r="A645" s="32">
        <v>21535</v>
      </c>
      <c r="B645" s="33">
        <v>52</v>
      </c>
      <c r="C645" s="33">
        <v>4.2699999999999996</v>
      </c>
      <c r="D645" s="33">
        <v>3</v>
      </c>
      <c r="E645" s="33">
        <v>0</v>
      </c>
      <c r="F645" s="37">
        <f>DetailTicketJuilletAout2021[[#This Row],[Qte]]*(DetailTicketJuilletAout2021[[#This Row],[PrixUnit]]*(1-DetailTicketJuilletAout2021[[#This Row],[Remise%]]))</f>
        <v>12.809999999999999</v>
      </c>
      <c r="G645" t="str">
        <f t="shared" si="10"/>
        <v>CLHAL</v>
      </c>
      <c r="I645" s="32">
        <v>21973</v>
      </c>
      <c r="J645" s="39" t="s">
        <v>49</v>
      </c>
    </row>
    <row r="646" spans="1:10" x14ac:dyDescent="0.25">
      <c r="A646" s="32">
        <v>21535</v>
      </c>
      <c r="B646" s="33">
        <v>54</v>
      </c>
      <c r="C646" s="33">
        <v>4.57</v>
      </c>
      <c r="D646" s="33">
        <v>4</v>
      </c>
      <c r="E646" s="33">
        <v>0.1</v>
      </c>
      <c r="F646" s="37">
        <f>DetailTicketJuilletAout2021[[#This Row],[Qte]]*(DetailTicketJuilletAout2021[[#This Row],[PrixUnit]]*(1-DetailTicketJuilletAout2021[[#This Row],[Remise%]]))</f>
        <v>16.452000000000002</v>
      </c>
      <c r="G646" t="str">
        <f t="shared" si="10"/>
        <v>CLHAL</v>
      </c>
      <c r="I646" s="32">
        <v>21974</v>
      </c>
      <c r="J646" s="39" t="s">
        <v>103</v>
      </c>
    </row>
    <row r="647" spans="1:10" x14ac:dyDescent="0.25">
      <c r="A647" s="32">
        <v>21535</v>
      </c>
      <c r="B647" s="33">
        <v>62</v>
      </c>
      <c r="C647" s="33">
        <v>30.03</v>
      </c>
      <c r="D647" s="33">
        <v>3</v>
      </c>
      <c r="E647" s="33">
        <v>0</v>
      </c>
      <c r="F647" s="37">
        <f>DetailTicketJuilletAout2021[[#This Row],[Qte]]*(DetailTicketJuilletAout2021[[#This Row],[PrixUnit]]*(1-DetailTicketJuilletAout2021[[#This Row],[Remise%]]))</f>
        <v>90.09</v>
      </c>
      <c r="G647" t="str">
        <f t="shared" si="10"/>
        <v>CLHAL</v>
      </c>
      <c r="I647" s="32">
        <v>21975</v>
      </c>
      <c r="J647" s="39" t="s">
        <v>67</v>
      </c>
    </row>
    <row r="648" spans="1:10" x14ac:dyDescent="0.25">
      <c r="A648" s="32">
        <v>21535</v>
      </c>
      <c r="B648" s="33">
        <v>65</v>
      </c>
      <c r="C648" s="33">
        <v>12.81</v>
      </c>
      <c r="D648" s="33">
        <v>3</v>
      </c>
      <c r="E648" s="33">
        <v>0</v>
      </c>
      <c r="F648" s="37">
        <f>DetailTicketJuilletAout2021[[#This Row],[Qte]]*(DetailTicketJuilletAout2021[[#This Row],[PrixUnit]]*(1-DetailTicketJuilletAout2021[[#This Row],[Remise%]]))</f>
        <v>38.43</v>
      </c>
      <c r="G648" t="str">
        <f t="shared" si="10"/>
        <v>CLHAL</v>
      </c>
      <c r="I648" s="32">
        <v>21976</v>
      </c>
      <c r="J648" s="39" t="s">
        <v>68</v>
      </c>
    </row>
    <row r="649" spans="1:10" x14ac:dyDescent="0.25">
      <c r="A649" s="32">
        <v>21535</v>
      </c>
      <c r="B649" s="33">
        <v>70</v>
      </c>
      <c r="C649" s="33">
        <v>9.15</v>
      </c>
      <c r="D649" s="33">
        <v>3</v>
      </c>
      <c r="E649" s="33">
        <v>0.1</v>
      </c>
      <c r="F649" s="37">
        <f>DetailTicketJuilletAout2021[[#This Row],[Qte]]*(DetailTicketJuilletAout2021[[#This Row],[PrixUnit]]*(1-DetailTicketJuilletAout2021[[#This Row],[Remise%]]))</f>
        <v>24.705000000000005</v>
      </c>
      <c r="G649" t="str">
        <f t="shared" si="10"/>
        <v>CLHAL</v>
      </c>
      <c r="I649" s="32">
        <v>21977</v>
      </c>
      <c r="J649" s="39" t="s">
        <v>32</v>
      </c>
    </row>
    <row r="650" spans="1:10" x14ac:dyDescent="0.25">
      <c r="A650" s="32">
        <v>21535</v>
      </c>
      <c r="B650" s="33">
        <v>71</v>
      </c>
      <c r="C650" s="33">
        <v>13.11</v>
      </c>
      <c r="D650" s="33">
        <v>4</v>
      </c>
      <c r="E650" s="33">
        <v>0</v>
      </c>
      <c r="F650" s="37">
        <f>DetailTicketJuilletAout2021[[#This Row],[Qte]]*(DetailTicketJuilletAout2021[[#This Row],[PrixUnit]]*(1-DetailTicketJuilletAout2021[[#This Row],[Remise%]]))</f>
        <v>52.44</v>
      </c>
      <c r="G650" t="str">
        <f t="shared" si="10"/>
        <v>CLHAL</v>
      </c>
      <c r="I650" s="32">
        <v>21978</v>
      </c>
      <c r="J650" s="39" t="s">
        <v>103</v>
      </c>
    </row>
    <row r="651" spans="1:10" x14ac:dyDescent="0.25">
      <c r="A651" s="32">
        <v>21536</v>
      </c>
      <c r="B651" s="33">
        <v>16</v>
      </c>
      <c r="C651" s="33">
        <v>10.67</v>
      </c>
      <c r="D651" s="33">
        <v>3</v>
      </c>
      <c r="E651" s="33">
        <v>0.2</v>
      </c>
      <c r="F651" s="37">
        <f>DetailTicketJuilletAout2021[[#This Row],[Qte]]*(DetailTicketJuilletAout2021[[#This Row],[PrixUnit]]*(1-DetailTicketJuilletAout2021[[#This Row],[Remise%]]))</f>
        <v>25.607999999999997</v>
      </c>
      <c r="G651" t="str">
        <f t="shared" si="10"/>
        <v>CÉDAU</v>
      </c>
      <c r="I651" s="32">
        <v>21979</v>
      </c>
      <c r="J651" s="39" t="s">
        <v>57</v>
      </c>
    </row>
    <row r="652" spans="1:10" x14ac:dyDescent="0.25">
      <c r="A652" s="32">
        <v>21536</v>
      </c>
      <c r="B652" s="33">
        <v>33</v>
      </c>
      <c r="C652" s="33">
        <v>1.52</v>
      </c>
      <c r="D652" s="33">
        <v>3</v>
      </c>
      <c r="E652" s="33">
        <v>0.2</v>
      </c>
      <c r="F652" s="37">
        <f>DetailTicketJuilletAout2021[[#This Row],[Qte]]*(DetailTicketJuilletAout2021[[#This Row],[PrixUnit]]*(1-DetailTicketJuilletAout2021[[#This Row],[Remise%]]))</f>
        <v>3.6480000000000006</v>
      </c>
      <c r="G652" t="str">
        <f t="shared" si="10"/>
        <v>CÉDAU</v>
      </c>
      <c r="I652" s="32">
        <v>21980</v>
      </c>
      <c r="J652" s="39" t="s">
        <v>92</v>
      </c>
    </row>
    <row r="653" spans="1:10" x14ac:dyDescent="0.25">
      <c r="A653" s="32">
        <v>21536</v>
      </c>
      <c r="B653" s="33">
        <v>46</v>
      </c>
      <c r="C653" s="33">
        <v>7.32</v>
      </c>
      <c r="D653" s="33">
        <v>4</v>
      </c>
      <c r="E653" s="33">
        <v>0.2</v>
      </c>
      <c r="F653" s="37">
        <f>DetailTicketJuilletAout2021[[#This Row],[Qte]]*(DetailTicketJuilletAout2021[[#This Row],[PrixUnit]]*(1-DetailTicketJuilletAout2021[[#This Row],[Remise%]]))</f>
        <v>23.424000000000003</v>
      </c>
      <c r="G653" t="str">
        <f t="shared" si="10"/>
        <v>CÉDAU</v>
      </c>
      <c r="I653" s="32">
        <v>21981</v>
      </c>
      <c r="J653" s="39" t="s">
        <v>51</v>
      </c>
    </row>
    <row r="654" spans="1:10" x14ac:dyDescent="0.25">
      <c r="A654" s="32">
        <v>21537</v>
      </c>
      <c r="B654" s="33">
        <v>39</v>
      </c>
      <c r="C654" s="33">
        <v>10.98</v>
      </c>
      <c r="D654" s="33">
        <v>3</v>
      </c>
      <c r="E654" s="33">
        <v>0</v>
      </c>
      <c r="F654" s="37">
        <f>DetailTicketJuilletAout2021[[#This Row],[Qte]]*(DetailTicketJuilletAout2021[[#This Row],[PrixUnit]]*(1-DetailTicketJuilletAout2021[[#This Row],[Remise%]]))</f>
        <v>32.94</v>
      </c>
      <c r="G654" t="str">
        <f t="shared" si="10"/>
        <v>CLJAN</v>
      </c>
      <c r="I654" s="32">
        <v>21982</v>
      </c>
      <c r="J654" s="39" t="s">
        <v>30</v>
      </c>
    </row>
    <row r="655" spans="1:10" x14ac:dyDescent="0.25">
      <c r="A655" s="32">
        <v>21537</v>
      </c>
      <c r="B655" s="33">
        <v>53</v>
      </c>
      <c r="C655" s="33">
        <v>19.97</v>
      </c>
      <c r="D655" s="33">
        <v>4</v>
      </c>
      <c r="E655" s="33">
        <v>0</v>
      </c>
      <c r="F655" s="37">
        <f>DetailTicketJuilletAout2021[[#This Row],[Qte]]*(DetailTicketJuilletAout2021[[#This Row],[PrixUnit]]*(1-DetailTicketJuilletAout2021[[#This Row],[Remise%]]))</f>
        <v>79.88</v>
      </c>
      <c r="G655" t="str">
        <f t="shared" si="10"/>
        <v>CLJAN</v>
      </c>
      <c r="I655" s="32">
        <v>21983</v>
      </c>
      <c r="J655" s="39" t="s">
        <v>31</v>
      </c>
    </row>
    <row r="656" spans="1:10" x14ac:dyDescent="0.25">
      <c r="A656" s="32">
        <v>21537</v>
      </c>
      <c r="B656" s="33">
        <v>61</v>
      </c>
      <c r="C656" s="33">
        <v>17.38</v>
      </c>
      <c r="D656" s="33">
        <v>3</v>
      </c>
      <c r="E656" s="33">
        <v>0</v>
      </c>
      <c r="F656" s="37">
        <f>DetailTicketJuilletAout2021[[#This Row],[Qte]]*(DetailTicketJuilletAout2021[[#This Row],[PrixUnit]]*(1-DetailTicketJuilletAout2021[[#This Row],[Remise%]]))</f>
        <v>52.14</v>
      </c>
      <c r="G656" t="str">
        <f t="shared" si="10"/>
        <v>CLJAN</v>
      </c>
      <c r="I656" s="32">
        <v>21984</v>
      </c>
      <c r="J656" s="39" t="s">
        <v>37</v>
      </c>
    </row>
    <row r="657" spans="1:10" x14ac:dyDescent="0.25">
      <c r="A657" s="32">
        <v>21537</v>
      </c>
      <c r="B657" s="33">
        <v>71</v>
      </c>
      <c r="C657" s="33">
        <v>13.11</v>
      </c>
      <c r="D657" s="33">
        <v>3</v>
      </c>
      <c r="E657" s="33">
        <v>0</v>
      </c>
      <c r="F657" s="37">
        <f>DetailTicketJuilletAout2021[[#This Row],[Qte]]*(DetailTicketJuilletAout2021[[#This Row],[PrixUnit]]*(1-DetailTicketJuilletAout2021[[#This Row],[Remise%]]))</f>
        <v>39.33</v>
      </c>
      <c r="G657" t="str">
        <f t="shared" si="10"/>
        <v>CLJAN</v>
      </c>
      <c r="I657" s="32">
        <v>21985</v>
      </c>
      <c r="J657" s="39" t="s">
        <v>25</v>
      </c>
    </row>
    <row r="658" spans="1:10" x14ac:dyDescent="0.25">
      <c r="A658" s="32">
        <v>21538</v>
      </c>
      <c r="B658" s="33">
        <v>21</v>
      </c>
      <c r="C658" s="33">
        <v>6.1</v>
      </c>
      <c r="D658" s="33">
        <v>3</v>
      </c>
      <c r="E658" s="33">
        <v>0.15</v>
      </c>
      <c r="F658" s="37">
        <f>DetailTicketJuilletAout2021[[#This Row],[Qte]]*(DetailTicketJuilletAout2021[[#This Row],[PrixUnit]]*(1-DetailTicketJuilletAout2021[[#This Row],[Remise%]]))</f>
        <v>15.555</v>
      </c>
      <c r="G658" t="str">
        <f t="shared" si="10"/>
        <v>CHBES</v>
      </c>
      <c r="I658" s="32">
        <v>21986</v>
      </c>
      <c r="J658" s="39" t="s">
        <v>42</v>
      </c>
    </row>
    <row r="659" spans="1:10" x14ac:dyDescent="0.25">
      <c r="A659" s="32">
        <v>21538</v>
      </c>
      <c r="B659" s="33">
        <v>49</v>
      </c>
      <c r="C659" s="33">
        <v>12.2</v>
      </c>
      <c r="D659" s="33">
        <v>3</v>
      </c>
      <c r="E659" s="33">
        <v>0.15</v>
      </c>
      <c r="F659" s="37">
        <f>DetailTicketJuilletAout2021[[#This Row],[Qte]]*(DetailTicketJuilletAout2021[[#This Row],[PrixUnit]]*(1-DetailTicketJuilletAout2021[[#This Row],[Remise%]]))</f>
        <v>31.11</v>
      </c>
      <c r="G659" t="str">
        <f t="shared" si="10"/>
        <v>CHBES</v>
      </c>
      <c r="I659" s="32">
        <v>21987</v>
      </c>
      <c r="J659" s="39" t="s">
        <v>30</v>
      </c>
    </row>
    <row r="660" spans="1:10" x14ac:dyDescent="0.25">
      <c r="A660" s="32">
        <v>21539</v>
      </c>
      <c r="B660" s="33">
        <v>52</v>
      </c>
      <c r="C660" s="33">
        <v>4.2699999999999996</v>
      </c>
      <c r="D660" s="33">
        <v>3</v>
      </c>
      <c r="E660" s="33">
        <v>0</v>
      </c>
      <c r="F660" s="37">
        <f>DetailTicketJuilletAout2021[[#This Row],[Qte]]*(DetailTicketJuilletAout2021[[#This Row],[PrixUnit]]*(1-DetailTicketJuilletAout2021[[#This Row],[Remise%]]))</f>
        <v>12.809999999999999</v>
      </c>
      <c r="G660" t="str">
        <f t="shared" si="10"/>
        <v>CHBES</v>
      </c>
      <c r="I660" s="32">
        <v>21988</v>
      </c>
      <c r="J660" s="39" t="s">
        <v>86</v>
      </c>
    </row>
    <row r="661" spans="1:10" x14ac:dyDescent="0.25">
      <c r="A661" s="32">
        <v>21540</v>
      </c>
      <c r="B661" s="33">
        <v>26</v>
      </c>
      <c r="C661" s="33">
        <v>18.899999999999999</v>
      </c>
      <c r="D661" s="33">
        <v>3</v>
      </c>
      <c r="E661" s="33">
        <v>0</v>
      </c>
      <c r="F661" s="37">
        <f>DetailTicketJuilletAout2021[[#This Row],[Qte]]*(DetailTicketJuilletAout2021[[#This Row],[PrixUnit]]*(1-DetailTicketJuilletAout2021[[#This Row],[Remise%]]))</f>
        <v>56.699999999999996</v>
      </c>
      <c r="G661" t="str">
        <f t="shared" si="10"/>
        <v>MIGAL</v>
      </c>
      <c r="I661" s="32">
        <v>21989</v>
      </c>
      <c r="J661" s="39" t="s">
        <v>109</v>
      </c>
    </row>
    <row r="662" spans="1:10" x14ac:dyDescent="0.25">
      <c r="A662" s="32">
        <v>21540</v>
      </c>
      <c r="B662" s="33">
        <v>28</v>
      </c>
      <c r="C662" s="33">
        <v>27.75</v>
      </c>
      <c r="D662" s="33">
        <v>3</v>
      </c>
      <c r="E662" s="33">
        <v>0</v>
      </c>
      <c r="F662" s="37">
        <f>DetailTicketJuilletAout2021[[#This Row],[Qte]]*(DetailTicketJuilletAout2021[[#This Row],[PrixUnit]]*(1-DetailTicketJuilletAout2021[[#This Row],[Remise%]]))</f>
        <v>83.25</v>
      </c>
      <c r="G662" t="str">
        <f t="shared" si="10"/>
        <v>MIGAL</v>
      </c>
      <c r="I662" s="32">
        <v>21990</v>
      </c>
      <c r="J662" s="39" t="s">
        <v>53</v>
      </c>
    </row>
    <row r="663" spans="1:10" x14ac:dyDescent="0.25">
      <c r="A663" s="32">
        <v>21540</v>
      </c>
      <c r="B663" s="33">
        <v>43</v>
      </c>
      <c r="C663" s="33">
        <v>28.05</v>
      </c>
      <c r="D663" s="33">
        <v>3</v>
      </c>
      <c r="E663" s="33">
        <v>0</v>
      </c>
      <c r="F663" s="37">
        <f>DetailTicketJuilletAout2021[[#This Row],[Qte]]*(DetailTicketJuilletAout2021[[#This Row],[PrixUnit]]*(1-DetailTicketJuilletAout2021[[#This Row],[Remise%]]))</f>
        <v>84.15</v>
      </c>
      <c r="G663" t="str">
        <f t="shared" si="10"/>
        <v>MIGAL</v>
      </c>
      <c r="I663" s="32">
        <v>21991</v>
      </c>
      <c r="J663" s="39" t="s">
        <v>88</v>
      </c>
    </row>
    <row r="664" spans="1:10" x14ac:dyDescent="0.25">
      <c r="A664" s="32">
        <v>21540</v>
      </c>
      <c r="B664" s="33">
        <v>56</v>
      </c>
      <c r="C664" s="33">
        <v>23.17</v>
      </c>
      <c r="D664" s="33">
        <v>4</v>
      </c>
      <c r="E664" s="33">
        <v>0</v>
      </c>
      <c r="F664" s="37">
        <f>DetailTicketJuilletAout2021[[#This Row],[Qte]]*(DetailTicketJuilletAout2021[[#This Row],[PrixUnit]]*(1-DetailTicketJuilletAout2021[[#This Row],[Remise%]]))</f>
        <v>92.68</v>
      </c>
      <c r="G664" t="str">
        <f t="shared" si="10"/>
        <v>MIGAL</v>
      </c>
      <c r="I664" s="32">
        <v>21992</v>
      </c>
      <c r="J664" s="39" t="s">
        <v>106</v>
      </c>
    </row>
    <row r="665" spans="1:10" x14ac:dyDescent="0.25">
      <c r="A665" s="32">
        <v>21540</v>
      </c>
      <c r="B665" s="33">
        <v>71</v>
      </c>
      <c r="C665" s="33">
        <v>13.11</v>
      </c>
      <c r="D665" s="33">
        <v>4</v>
      </c>
      <c r="E665" s="33">
        <v>0</v>
      </c>
      <c r="F665" s="37">
        <f>DetailTicketJuilletAout2021[[#This Row],[Qte]]*(DetailTicketJuilletAout2021[[#This Row],[PrixUnit]]*(1-DetailTicketJuilletAout2021[[#This Row],[Remise%]]))</f>
        <v>52.44</v>
      </c>
      <c r="G665" t="str">
        <f t="shared" si="10"/>
        <v>MIGAL</v>
      </c>
      <c r="I665" s="32">
        <v>21993</v>
      </c>
      <c r="J665" s="39" t="s">
        <v>59</v>
      </c>
    </row>
    <row r="666" spans="1:10" x14ac:dyDescent="0.25">
      <c r="A666" s="32">
        <v>21541</v>
      </c>
      <c r="B666" s="33">
        <v>7</v>
      </c>
      <c r="C666" s="33">
        <v>18.29</v>
      </c>
      <c r="D666" s="33">
        <v>4</v>
      </c>
      <c r="E666" s="33">
        <v>0.05</v>
      </c>
      <c r="F666" s="37">
        <f>DetailTicketJuilletAout2021[[#This Row],[Qte]]*(DetailTicketJuilletAout2021[[#This Row],[PrixUnit]]*(1-DetailTicketJuilletAout2021[[#This Row],[Remise%]]))</f>
        <v>69.501999999999995</v>
      </c>
      <c r="G666" t="str">
        <f t="shared" si="10"/>
        <v>JAHEN</v>
      </c>
      <c r="I666" s="32">
        <v>21994</v>
      </c>
      <c r="J666" s="39" t="s">
        <v>57</v>
      </c>
    </row>
    <row r="667" spans="1:10" x14ac:dyDescent="0.25">
      <c r="A667" s="32">
        <v>21541</v>
      </c>
      <c r="B667" s="33">
        <v>46</v>
      </c>
      <c r="C667" s="33">
        <v>7.32</v>
      </c>
      <c r="D667" s="33">
        <v>3</v>
      </c>
      <c r="E667" s="33">
        <v>0.05</v>
      </c>
      <c r="F667" s="37">
        <f>DetailTicketJuilletAout2021[[#This Row],[Qte]]*(DetailTicketJuilletAout2021[[#This Row],[PrixUnit]]*(1-DetailTicketJuilletAout2021[[#This Row],[Remise%]]))</f>
        <v>20.861999999999998</v>
      </c>
      <c r="G667" t="str">
        <f t="shared" si="10"/>
        <v>JAHEN</v>
      </c>
      <c r="I667" s="32">
        <v>21995</v>
      </c>
      <c r="J667" s="39" t="s">
        <v>85</v>
      </c>
    </row>
    <row r="668" spans="1:10" x14ac:dyDescent="0.25">
      <c r="A668" s="32">
        <v>21541</v>
      </c>
      <c r="B668" s="33">
        <v>72</v>
      </c>
      <c r="C668" s="33">
        <v>21.19</v>
      </c>
      <c r="D668" s="33">
        <v>3</v>
      </c>
      <c r="E668" s="33">
        <v>0</v>
      </c>
      <c r="F668" s="37">
        <f>DetailTicketJuilletAout2021[[#This Row],[Qte]]*(DetailTicketJuilletAout2021[[#This Row],[PrixUnit]]*(1-DetailTicketJuilletAout2021[[#This Row],[Remise%]]))</f>
        <v>63.570000000000007</v>
      </c>
      <c r="G668" t="str">
        <f t="shared" si="10"/>
        <v>JAHEN</v>
      </c>
      <c r="I668" s="32">
        <v>21996</v>
      </c>
      <c r="J668" s="39" t="s">
        <v>85</v>
      </c>
    </row>
    <row r="669" spans="1:10" x14ac:dyDescent="0.25">
      <c r="A669" s="32">
        <v>21542</v>
      </c>
      <c r="B669" s="33">
        <v>68</v>
      </c>
      <c r="C669" s="33">
        <v>7.62</v>
      </c>
      <c r="D669" s="33">
        <v>3</v>
      </c>
      <c r="E669" s="33">
        <v>0.25</v>
      </c>
      <c r="F669" s="37">
        <f>DetailTicketJuilletAout2021[[#This Row],[Qte]]*(DetailTicketJuilletAout2021[[#This Row],[PrixUnit]]*(1-DetailTicketJuilletAout2021[[#This Row],[Remise%]]))</f>
        <v>17.145</v>
      </c>
      <c r="G669" t="str">
        <f t="shared" si="10"/>
        <v>REDAN</v>
      </c>
      <c r="I669" s="32">
        <v>21997</v>
      </c>
      <c r="J669" s="39" t="s">
        <v>46</v>
      </c>
    </row>
    <row r="670" spans="1:10" x14ac:dyDescent="0.25">
      <c r="A670" s="32">
        <v>21542</v>
      </c>
      <c r="B670" s="33">
        <v>75</v>
      </c>
      <c r="C670" s="33">
        <v>4.7300000000000004</v>
      </c>
      <c r="D670" s="33">
        <v>4</v>
      </c>
      <c r="E670" s="33">
        <v>0.25</v>
      </c>
      <c r="F670" s="37">
        <f>DetailTicketJuilletAout2021[[#This Row],[Qte]]*(DetailTicketJuilletAout2021[[#This Row],[PrixUnit]]*(1-DetailTicketJuilletAout2021[[#This Row],[Remise%]]))</f>
        <v>14.190000000000001</v>
      </c>
      <c r="G670" t="str">
        <f t="shared" si="10"/>
        <v>REDAN</v>
      </c>
      <c r="I670" s="32">
        <v>21998</v>
      </c>
      <c r="J670" s="39" t="s">
        <v>96</v>
      </c>
    </row>
    <row r="671" spans="1:10" x14ac:dyDescent="0.25">
      <c r="A671" s="32">
        <v>21543</v>
      </c>
      <c r="B671" s="33">
        <v>21</v>
      </c>
      <c r="C671" s="33">
        <v>6.1</v>
      </c>
      <c r="D671" s="33">
        <v>3</v>
      </c>
      <c r="E671" s="33">
        <v>0.25</v>
      </c>
      <c r="F671" s="37">
        <f>DetailTicketJuilletAout2021[[#This Row],[Qte]]*(DetailTicketJuilletAout2021[[#This Row],[PrixUnit]]*(1-DetailTicketJuilletAout2021[[#This Row],[Remise%]]))</f>
        <v>13.724999999999998</v>
      </c>
      <c r="G671" t="str">
        <f t="shared" si="10"/>
        <v>JEMAN</v>
      </c>
      <c r="I671" s="32">
        <v>21999</v>
      </c>
      <c r="J671" s="39" t="s">
        <v>50</v>
      </c>
    </row>
    <row r="672" spans="1:10" x14ac:dyDescent="0.25">
      <c r="A672" s="32">
        <v>21543</v>
      </c>
      <c r="B672" s="33">
        <v>30</v>
      </c>
      <c r="C672" s="33">
        <v>15.85</v>
      </c>
      <c r="D672" s="33">
        <v>3</v>
      </c>
      <c r="E672" s="33">
        <v>0.25</v>
      </c>
      <c r="F672" s="37">
        <f>DetailTicketJuilletAout2021[[#This Row],[Qte]]*(DetailTicketJuilletAout2021[[#This Row],[PrixUnit]]*(1-DetailTicketJuilletAout2021[[#This Row],[Remise%]]))</f>
        <v>35.662499999999994</v>
      </c>
      <c r="G672" t="str">
        <f t="shared" si="10"/>
        <v>JEMAN</v>
      </c>
      <c r="I672" s="32">
        <v>22000</v>
      </c>
      <c r="J672" s="39" t="s">
        <v>89</v>
      </c>
    </row>
    <row r="673" spans="1:10" x14ac:dyDescent="0.25">
      <c r="A673" s="32">
        <v>21543</v>
      </c>
      <c r="B673" s="33">
        <v>55</v>
      </c>
      <c r="C673" s="33">
        <v>14.64</v>
      </c>
      <c r="D673" s="33">
        <v>4</v>
      </c>
      <c r="E673" s="33">
        <v>0.25</v>
      </c>
      <c r="F673" s="37">
        <f>DetailTicketJuilletAout2021[[#This Row],[Qte]]*(DetailTicketJuilletAout2021[[#This Row],[PrixUnit]]*(1-DetailTicketJuilletAout2021[[#This Row],[Remise%]]))</f>
        <v>43.92</v>
      </c>
      <c r="G673" t="str">
        <f t="shared" si="10"/>
        <v>JEMAN</v>
      </c>
      <c r="I673" s="32">
        <v>22001</v>
      </c>
      <c r="J673" s="39" t="s">
        <v>90</v>
      </c>
    </row>
    <row r="674" spans="1:10" x14ac:dyDescent="0.25">
      <c r="A674" s="32">
        <v>21544</v>
      </c>
      <c r="B674" s="33">
        <v>13</v>
      </c>
      <c r="C674" s="33">
        <v>3.66</v>
      </c>
      <c r="D674" s="33">
        <v>3</v>
      </c>
      <c r="E674" s="33">
        <v>0</v>
      </c>
      <c r="F674" s="37">
        <f>DetailTicketJuilletAout2021[[#This Row],[Qte]]*(DetailTicketJuilletAout2021[[#This Row],[PrixUnit]]*(1-DetailTicketJuilletAout2021[[#This Row],[Remise%]]))</f>
        <v>10.98</v>
      </c>
      <c r="G674" t="str">
        <f t="shared" si="10"/>
        <v>CHNIE</v>
      </c>
      <c r="I674" s="32">
        <v>22002</v>
      </c>
      <c r="J674" s="39" t="s">
        <v>78</v>
      </c>
    </row>
    <row r="675" spans="1:10" x14ac:dyDescent="0.25">
      <c r="A675" s="32">
        <v>21544</v>
      </c>
      <c r="B675" s="33">
        <v>23</v>
      </c>
      <c r="C675" s="33">
        <v>5.49</v>
      </c>
      <c r="D675" s="33">
        <v>3</v>
      </c>
      <c r="E675" s="33">
        <v>0</v>
      </c>
      <c r="F675" s="37">
        <f>DetailTicketJuilletAout2021[[#This Row],[Qte]]*(DetailTicketJuilletAout2021[[#This Row],[PrixUnit]]*(1-DetailTicketJuilletAout2021[[#This Row],[Remise%]]))</f>
        <v>16.47</v>
      </c>
      <c r="G675" t="str">
        <f t="shared" si="10"/>
        <v>CHNIE</v>
      </c>
      <c r="I675" s="32">
        <v>22003</v>
      </c>
      <c r="J675" s="39" t="s">
        <v>84</v>
      </c>
    </row>
    <row r="676" spans="1:10" x14ac:dyDescent="0.25">
      <c r="A676" s="32">
        <v>21545</v>
      </c>
      <c r="B676" s="33">
        <v>19</v>
      </c>
      <c r="C676" s="33">
        <v>5.49</v>
      </c>
      <c r="D676" s="33">
        <v>3</v>
      </c>
      <c r="E676" s="33">
        <v>0</v>
      </c>
      <c r="F676" s="37">
        <f>DetailTicketJuilletAout2021[[#This Row],[Qte]]*(DetailTicketJuilletAout2021[[#This Row],[PrixUnit]]*(1-DetailTicketJuilletAout2021[[#This Row],[Remise%]]))</f>
        <v>16.47</v>
      </c>
      <c r="G676" t="str">
        <f t="shared" si="10"/>
        <v>MIGAL</v>
      </c>
      <c r="I676" s="32">
        <v>22004</v>
      </c>
      <c r="J676" s="39" t="s">
        <v>25</v>
      </c>
    </row>
    <row r="677" spans="1:10" x14ac:dyDescent="0.25">
      <c r="A677" s="32">
        <v>21545</v>
      </c>
      <c r="B677" s="33">
        <v>42</v>
      </c>
      <c r="C677" s="33">
        <v>8.5399999999999991</v>
      </c>
      <c r="D677" s="33">
        <v>4</v>
      </c>
      <c r="E677" s="33">
        <v>0</v>
      </c>
      <c r="F677" s="37">
        <f>DetailTicketJuilletAout2021[[#This Row],[Qte]]*(DetailTicketJuilletAout2021[[#This Row],[PrixUnit]]*(1-DetailTicketJuilletAout2021[[#This Row],[Remise%]]))</f>
        <v>34.159999999999997</v>
      </c>
      <c r="G677" t="str">
        <f t="shared" si="10"/>
        <v>MIGAL</v>
      </c>
      <c r="I677" s="32">
        <v>22005</v>
      </c>
      <c r="J677" s="39" t="s">
        <v>76</v>
      </c>
    </row>
    <row r="678" spans="1:10" x14ac:dyDescent="0.25">
      <c r="A678" s="32">
        <v>21546</v>
      </c>
      <c r="B678" s="33">
        <v>4</v>
      </c>
      <c r="C678" s="33">
        <v>13.42</v>
      </c>
      <c r="D678" s="33">
        <v>4</v>
      </c>
      <c r="E678" s="33">
        <v>0.2</v>
      </c>
      <c r="F678" s="37">
        <f>DetailTicketJuilletAout2021[[#This Row],[Qte]]*(DetailTicketJuilletAout2021[[#This Row],[PrixUnit]]*(1-DetailTicketJuilletAout2021[[#This Row],[Remise%]]))</f>
        <v>42.944000000000003</v>
      </c>
      <c r="G678" t="str">
        <f t="shared" si="10"/>
        <v>LOHUE</v>
      </c>
      <c r="I678" s="32">
        <v>22006</v>
      </c>
      <c r="J678" s="39" t="s">
        <v>48</v>
      </c>
    </row>
    <row r="679" spans="1:10" x14ac:dyDescent="0.25">
      <c r="A679" s="32">
        <v>21546</v>
      </c>
      <c r="B679" s="33">
        <v>43</v>
      </c>
      <c r="C679" s="33">
        <v>28.05</v>
      </c>
      <c r="D679" s="33">
        <v>4</v>
      </c>
      <c r="E679" s="33">
        <v>0</v>
      </c>
      <c r="F679" s="37">
        <f>DetailTicketJuilletAout2021[[#This Row],[Qte]]*(DetailTicketJuilletAout2021[[#This Row],[PrixUnit]]*(1-DetailTicketJuilletAout2021[[#This Row],[Remise%]]))</f>
        <v>112.2</v>
      </c>
      <c r="G679" t="str">
        <f t="shared" si="10"/>
        <v>LOHUE</v>
      </c>
      <c r="I679" s="32">
        <v>22007</v>
      </c>
      <c r="J679" s="39" t="s">
        <v>25</v>
      </c>
    </row>
    <row r="680" spans="1:10" x14ac:dyDescent="0.25">
      <c r="A680" s="32">
        <v>21546</v>
      </c>
      <c r="B680" s="33">
        <v>56</v>
      </c>
      <c r="C680" s="33">
        <v>23.17</v>
      </c>
      <c r="D680" s="33">
        <v>3</v>
      </c>
      <c r="E680" s="33">
        <v>0.2</v>
      </c>
      <c r="F680" s="37">
        <f>DetailTicketJuilletAout2021[[#This Row],[Qte]]*(DetailTicketJuilletAout2021[[#This Row],[PrixUnit]]*(1-DetailTicketJuilletAout2021[[#This Row],[Remise%]]))</f>
        <v>55.608000000000004</v>
      </c>
      <c r="G680" t="str">
        <f t="shared" si="10"/>
        <v>LOHUE</v>
      </c>
      <c r="I680" s="32">
        <v>22008</v>
      </c>
      <c r="J680" s="39" t="s">
        <v>62</v>
      </c>
    </row>
    <row r="681" spans="1:10" x14ac:dyDescent="0.25">
      <c r="A681" s="32">
        <v>21546</v>
      </c>
      <c r="B681" s="33">
        <v>60</v>
      </c>
      <c r="C681" s="33">
        <v>20.73</v>
      </c>
      <c r="D681" s="33">
        <v>3</v>
      </c>
      <c r="E681" s="33">
        <v>0</v>
      </c>
      <c r="F681" s="37">
        <f>DetailTicketJuilletAout2021[[#This Row],[Qte]]*(DetailTicketJuilletAout2021[[#This Row],[PrixUnit]]*(1-DetailTicketJuilletAout2021[[#This Row],[Remise%]]))</f>
        <v>62.19</v>
      </c>
      <c r="G681" t="str">
        <f t="shared" si="10"/>
        <v>LOHUE</v>
      </c>
      <c r="I681" s="32">
        <v>22009</v>
      </c>
      <c r="J681" s="39" t="s">
        <v>111</v>
      </c>
    </row>
    <row r="682" spans="1:10" x14ac:dyDescent="0.25">
      <c r="A682" s="32">
        <v>21547</v>
      </c>
      <c r="B682" s="33">
        <v>24</v>
      </c>
      <c r="C682" s="33">
        <v>2.74</v>
      </c>
      <c r="D682" s="33">
        <v>3</v>
      </c>
      <c r="E682" s="33">
        <v>0</v>
      </c>
      <c r="F682" s="37">
        <f>DetailTicketJuilletAout2021[[#This Row],[Qte]]*(DetailTicketJuilletAout2021[[#This Row],[PrixUnit]]*(1-DetailTicketJuilletAout2021[[#This Row],[Remise%]]))</f>
        <v>8.2200000000000006</v>
      </c>
      <c r="G682" t="str">
        <f t="shared" si="10"/>
        <v>ZOHED</v>
      </c>
      <c r="I682" s="32">
        <v>22010</v>
      </c>
      <c r="J682" s="39" t="s">
        <v>83</v>
      </c>
    </row>
    <row r="683" spans="1:10" x14ac:dyDescent="0.25">
      <c r="A683" s="32">
        <v>21547</v>
      </c>
      <c r="B683" s="33">
        <v>29</v>
      </c>
      <c r="C683" s="33">
        <v>75.459999999999994</v>
      </c>
      <c r="D683" s="33">
        <v>4</v>
      </c>
      <c r="E683" s="33">
        <v>0.1</v>
      </c>
      <c r="F683" s="37">
        <f>DetailTicketJuilletAout2021[[#This Row],[Qte]]*(DetailTicketJuilletAout2021[[#This Row],[PrixUnit]]*(1-DetailTicketJuilletAout2021[[#This Row],[Remise%]]))</f>
        <v>271.65600000000001</v>
      </c>
      <c r="G683" t="str">
        <f t="shared" si="10"/>
        <v>ZOHED</v>
      </c>
      <c r="I683" s="32">
        <v>22011</v>
      </c>
      <c r="J683" s="39" t="s">
        <v>40</v>
      </c>
    </row>
    <row r="684" spans="1:10" x14ac:dyDescent="0.25">
      <c r="A684" s="32">
        <v>21547</v>
      </c>
      <c r="B684" s="33">
        <v>40</v>
      </c>
      <c r="C684" s="33">
        <v>11.28</v>
      </c>
      <c r="D684" s="33">
        <v>3</v>
      </c>
      <c r="E684" s="33">
        <v>0</v>
      </c>
      <c r="F684" s="37">
        <f>DetailTicketJuilletAout2021[[#This Row],[Qte]]*(DetailTicketJuilletAout2021[[#This Row],[PrixUnit]]*(1-DetailTicketJuilletAout2021[[#This Row],[Remise%]]))</f>
        <v>33.839999999999996</v>
      </c>
      <c r="G684" t="str">
        <f t="shared" si="10"/>
        <v>ZOHED</v>
      </c>
      <c r="I684" s="32">
        <v>22012</v>
      </c>
      <c r="J684" s="39" t="s">
        <v>27</v>
      </c>
    </row>
    <row r="685" spans="1:10" x14ac:dyDescent="0.25">
      <c r="A685" s="32">
        <v>21547</v>
      </c>
      <c r="B685" s="33">
        <v>45</v>
      </c>
      <c r="C685" s="33">
        <v>5.79</v>
      </c>
      <c r="D685" s="33">
        <v>3</v>
      </c>
      <c r="E685" s="33">
        <v>0.1</v>
      </c>
      <c r="F685" s="37">
        <f>DetailTicketJuilletAout2021[[#This Row],[Qte]]*(DetailTicketJuilletAout2021[[#This Row],[PrixUnit]]*(1-DetailTicketJuilletAout2021[[#This Row],[Remise%]]))</f>
        <v>15.633000000000001</v>
      </c>
      <c r="G685" t="str">
        <f t="shared" si="10"/>
        <v>ZOHED</v>
      </c>
      <c r="I685" s="32">
        <v>22013</v>
      </c>
      <c r="J685" s="39" t="s">
        <v>29</v>
      </c>
    </row>
    <row r="686" spans="1:10" x14ac:dyDescent="0.25">
      <c r="A686" s="32">
        <v>21547</v>
      </c>
      <c r="B686" s="33">
        <v>50</v>
      </c>
      <c r="C686" s="33">
        <v>9.91</v>
      </c>
      <c r="D686" s="33">
        <v>3</v>
      </c>
      <c r="E686" s="33">
        <v>0</v>
      </c>
      <c r="F686" s="37">
        <f>DetailTicketJuilletAout2021[[#This Row],[Qte]]*(DetailTicketJuilletAout2021[[#This Row],[PrixUnit]]*(1-DetailTicketJuilletAout2021[[#This Row],[Remise%]]))</f>
        <v>29.73</v>
      </c>
      <c r="G686" t="str">
        <f t="shared" si="10"/>
        <v>ZOHED</v>
      </c>
      <c r="I686" s="32">
        <v>22014</v>
      </c>
      <c r="J686" s="39" t="s">
        <v>71</v>
      </c>
    </row>
    <row r="687" spans="1:10" x14ac:dyDescent="0.25">
      <c r="A687" s="32">
        <v>21548</v>
      </c>
      <c r="B687" s="33">
        <v>11</v>
      </c>
      <c r="C687" s="33">
        <v>12.81</v>
      </c>
      <c r="D687" s="33">
        <v>4</v>
      </c>
      <c r="E687" s="33">
        <v>0</v>
      </c>
      <c r="F687" s="37">
        <f>DetailTicketJuilletAout2021[[#This Row],[Qte]]*(DetailTicketJuilletAout2021[[#This Row],[PrixUnit]]*(1-DetailTicketJuilletAout2021[[#This Row],[Remise%]]))</f>
        <v>51.24</v>
      </c>
      <c r="G687" t="str">
        <f t="shared" si="10"/>
        <v>PAMAR</v>
      </c>
      <c r="I687" s="32">
        <v>22015</v>
      </c>
      <c r="J687" s="39" t="s">
        <v>65</v>
      </c>
    </row>
    <row r="688" spans="1:10" x14ac:dyDescent="0.25">
      <c r="A688" s="32">
        <v>21548</v>
      </c>
      <c r="B688" s="33">
        <v>46</v>
      </c>
      <c r="C688" s="33">
        <v>7.32</v>
      </c>
      <c r="D688" s="33">
        <v>4</v>
      </c>
      <c r="E688" s="33">
        <v>0</v>
      </c>
      <c r="F688" s="37">
        <f>DetailTicketJuilletAout2021[[#This Row],[Qte]]*(DetailTicketJuilletAout2021[[#This Row],[PrixUnit]]*(1-DetailTicketJuilletAout2021[[#This Row],[Remise%]]))</f>
        <v>29.28</v>
      </c>
      <c r="G688" t="str">
        <f t="shared" si="10"/>
        <v>PAMAR</v>
      </c>
      <c r="I688" s="32">
        <v>22016</v>
      </c>
      <c r="J688" s="39" t="s">
        <v>49</v>
      </c>
    </row>
    <row r="689" spans="1:10" x14ac:dyDescent="0.25">
      <c r="A689" s="32">
        <v>21549</v>
      </c>
      <c r="B689" s="33">
        <v>24</v>
      </c>
      <c r="C689" s="33">
        <v>2.74</v>
      </c>
      <c r="D689" s="33">
        <v>3</v>
      </c>
      <c r="E689" s="33">
        <v>0</v>
      </c>
      <c r="F689" s="37">
        <f>DetailTicketJuilletAout2021[[#This Row],[Qte]]*(DetailTicketJuilletAout2021[[#This Row],[PrixUnit]]*(1-DetailTicketJuilletAout2021[[#This Row],[Remise%]]))</f>
        <v>8.2200000000000006</v>
      </c>
      <c r="G689" t="str">
        <f t="shared" si="10"/>
        <v>NISCH</v>
      </c>
      <c r="I689" s="32">
        <v>22017</v>
      </c>
      <c r="J689" s="39" t="s">
        <v>30</v>
      </c>
    </row>
    <row r="690" spans="1:10" x14ac:dyDescent="0.25">
      <c r="A690" s="32">
        <v>21549</v>
      </c>
      <c r="B690" s="33">
        <v>25</v>
      </c>
      <c r="C690" s="33">
        <v>8.5399999999999991</v>
      </c>
      <c r="D690" s="33">
        <v>4</v>
      </c>
      <c r="E690" s="33">
        <v>0</v>
      </c>
      <c r="F690" s="37">
        <f>DetailTicketJuilletAout2021[[#This Row],[Qte]]*(DetailTicketJuilletAout2021[[#This Row],[PrixUnit]]*(1-DetailTicketJuilletAout2021[[#This Row],[Remise%]]))</f>
        <v>34.159999999999997</v>
      </c>
      <c r="G690" t="str">
        <f t="shared" si="10"/>
        <v>NISCH</v>
      </c>
      <c r="I690" s="32">
        <v>22018</v>
      </c>
      <c r="J690" s="39" t="s">
        <v>102</v>
      </c>
    </row>
    <row r="691" spans="1:10" x14ac:dyDescent="0.25">
      <c r="A691" s="32">
        <v>21550</v>
      </c>
      <c r="B691" s="33">
        <v>30</v>
      </c>
      <c r="C691" s="33">
        <v>15.85</v>
      </c>
      <c r="D691" s="33">
        <v>4</v>
      </c>
      <c r="E691" s="33">
        <v>0</v>
      </c>
      <c r="F691" s="37">
        <f>DetailTicketJuilletAout2021[[#This Row],[Qte]]*(DetailTicketJuilletAout2021[[#This Row],[PrixUnit]]*(1-DetailTicketJuilletAout2021[[#This Row],[Remise%]]))</f>
        <v>63.4</v>
      </c>
      <c r="G691" t="str">
        <f t="shared" si="10"/>
        <v>CHBES</v>
      </c>
      <c r="I691" s="32">
        <v>22019</v>
      </c>
      <c r="J691" s="39" t="s">
        <v>101</v>
      </c>
    </row>
    <row r="692" spans="1:10" x14ac:dyDescent="0.25">
      <c r="A692" s="32">
        <v>21550</v>
      </c>
      <c r="B692" s="33">
        <v>43</v>
      </c>
      <c r="C692" s="33">
        <v>28.05</v>
      </c>
      <c r="D692" s="33">
        <v>4</v>
      </c>
      <c r="E692" s="33">
        <v>0</v>
      </c>
      <c r="F692" s="37">
        <f>DetailTicketJuilletAout2021[[#This Row],[Qte]]*(DetailTicketJuilletAout2021[[#This Row],[PrixUnit]]*(1-DetailTicketJuilletAout2021[[#This Row],[Remise%]]))</f>
        <v>112.2</v>
      </c>
      <c r="G692" t="str">
        <f t="shared" si="10"/>
        <v>CHBES</v>
      </c>
      <c r="I692" s="32">
        <v>22020</v>
      </c>
      <c r="J692" s="39" t="s">
        <v>44</v>
      </c>
    </row>
    <row r="693" spans="1:10" x14ac:dyDescent="0.25">
      <c r="A693" s="32">
        <v>21551</v>
      </c>
      <c r="B693" s="33">
        <v>2</v>
      </c>
      <c r="C693" s="33">
        <v>11.59</v>
      </c>
      <c r="D693" s="33">
        <v>3</v>
      </c>
      <c r="E693" s="33">
        <v>0.15</v>
      </c>
      <c r="F693" s="37">
        <f>DetailTicketJuilletAout2021[[#This Row],[Qte]]*(DetailTicketJuilletAout2021[[#This Row],[PrixUnit]]*(1-DetailTicketJuilletAout2021[[#This Row],[Remise%]]))</f>
        <v>29.554499999999997</v>
      </c>
      <c r="G693" t="str">
        <f t="shared" si="10"/>
        <v>CHLAB</v>
      </c>
      <c r="I693" s="32">
        <v>22021</v>
      </c>
      <c r="J693" s="39" t="s">
        <v>45</v>
      </c>
    </row>
    <row r="694" spans="1:10" x14ac:dyDescent="0.25">
      <c r="A694" s="32">
        <v>21551</v>
      </c>
      <c r="B694" s="33">
        <v>10</v>
      </c>
      <c r="C694" s="33">
        <v>23.63</v>
      </c>
      <c r="D694" s="33">
        <v>4</v>
      </c>
      <c r="E694" s="33">
        <v>0</v>
      </c>
      <c r="F694" s="37">
        <f>DetailTicketJuilletAout2021[[#This Row],[Qte]]*(DetailTicketJuilletAout2021[[#This Row],[PrixUnit]]*(1-DetailTicketJuilletAout2021[[#This Row],[Remise%]]))</f>
        <v>94.52</v>
      </c>
      <c r="G694" t="str">
        <f t="shared" si="10"/>
        <v>CHLAB</v>
      </c>
      <c r="I694" s="32">
        <v>22022</v>
      </c>
      <c r="J694" s="39" t="s">
        <v>71</v>
      </c>
    </row>
    <row r="695" spans="1:10" x14ac:dyDescent="0.25">
      <c r="A695" s="32">
        <v>21551</v>
      </c>
      <c r="B695" s="33">
        <v>16</v>
      </c>
      <c r="C695" s="33">
        <v>10.67</v>
      </c>
      <c r="D695" s="33">
        <v>3</v>
      </c>
      <c r="E695" s="33">
        <v>0.15</v>
      </c>
      <c r="F695" s="37">
        <f>DetailTicketJuilletAout2021[[#This Row],[Qte]]*(DetailTicketJuilletAout2021[[#This Row],[PrixUnit]]*(1-DetailTicketJuilletAout2021[[#This Row],[Remise%]]))</f>
        <v>27.208500000000001</v>
      </c>
      <c r="G695" t="str">
        <f t="shared" si="10"/>
        <v>CHLAB</v>
      </c>
      <c r="I695" s="32">
        <v>22023</v>
      </c>
      <c r="J695" s="39" t="s">
        <v>68</v>
      </c>
    </row>
    <row r="696" spans="1:10" x14ac:dyDescent="0.25">
      <c r="A696" s="32">
        <v>21551</v>
      </c>
      <c r="B696" s="33">
        <v>44</v>
      </c>
      <c r="C696" s="33">
        <v>11.89</v>
      </c>
      <c r="D696" s="33">
        <v>4</v>
      </c>
      <c r="E696" s="33">
        <v>0.15</v>
      </c>
      <c r="F696" s="37">
        <f>DetailTicketJuilletAout2021[[#This Row],[Qte]]*(DetailTicketJuilletAout2021[[#This Row],[PrixUnit]]*(1-DetailTicketJuilletAout2021[[#This Row],[Remise%]]))</f>
        <v>40.426000000000002</v>
      </c>
      <c r="G696" t="str">
        <f t="shared" si="10"/>
        <v>CHLAB</v>
      </c>
      <c r="I696" s="32">
        <v>22024</v>
      </c>
      <c r="J696" s="39" t="s">
        <v>53</v>
      </c>
    </row>
    <row r="697" spans="1:10" x14ac:dyDescent="0.25">
      <c r="A697" s="32">
        <v>21551</v>
      </c>
      <c r="B697" s="33">
        <v>78</v>
      </c>
      <c r="C697" s="33">
        <v>16.77</v>
      </c>
      <c r="D697" s="33">
        <v>3</v>
      </c>
      <c r="E697" s="33">
        <v>0</v>
      </c>
      <c r="F697" s="37">
        <f>DetailTicketJuilletAout2021[[#This Row],[Qte]]*(DetailTicketJuilletAout2021[[#This Row],[PrixUnit]]*(1-DetailTicketJuilletAout2021[[#This Row],[Remise%]]))</f>
        <v>50.31</v>
      </c>
      <c r="G697" t="str">
        <f t="shared" si="10"/>
        <v>CHLAB</v>
      </c>
      <c r="I697" s="32">
        <v>22025</v>
      </c>
      <c r="J697" s="39" t="s">
        <v>54</v>
      </c>
    </row>
    <row r="698" spans="1:10" x14ac:dyDescent="0.25">
      <c r="A698" s="32">
        <v>21552</v>
      </c>
      <c r="B698" s="33">
        <v>18</v>
      </c>
      <c r="C698" s="33">
        <v>38.11</v>
      </c>
      <c r="D698" s="33">
        <v>3</v>
      </c>
      <c r="E698" s="33">
        <v>0</v>
      </c>
      <c r="F698" s="37">
        <f>DetailTicketJuilletAout2021[[#This Row],[Qte]]*(DetailTicketJuilletAout2021[[#This Row],[PrixUnit]]*(1-DetailTicketJuilletAout2021[[#This Row],[Remise%]]))</f>
        <v>114.33</v>
      </c>
      <c r="G698" t="str">
        <f t="shared" si="10"/>
        <v>FAMAR</v>
      </c>
      <c r="I698" s="32">
        <v>22026</v>
      </c>
      <c r="J698" s="39" t="s">
        <v>89</v>
      </c>
    </row>
    <row r="699" spans="1:10" x14ac:dyDescent="0.25">
      <c r="A699" s="32">
        <v>21552</v>
      </c>
      <c r="B699" s="33">
        <v>23</v>
      </c>
      <c r="C699" s="33">
        <v>5.49</v>
      </c>
      <c r="D699" s="33">
        <v>4</v>
      </c>
      <c r="E699" s="33">
        <v>0</v>
      </c>
      <c r="F699" s="37">
        <f>DetailTicketJuilletAout2021[[#This Row],[Qte]]*(DetailTicketJuilletAout2021[[#This Row],[PrixUnit]]*(1-DetailTicketJuilletAout2021[[#This Row],[Remise%]]))</f>
        <v>21.96</v>
      </c>
      <c r="G699" t="str">
        <f t="shared" si="10"/>
        <v>FAMAR</v>
      </c>
      <c r="I699" s="32">
        <v>22027</v>
      </c>
      <c r="J699" s="39" t="s">
        <v>47</v>
      </c>
    </row>
    <row r="700" spans="1:10" x14ac:dyDescent="0.25">
      <c r="A700" s="32">
        <v>21552</v>
      </c>
      <c r="B700" s="33">
        <v>64</v>
      </c>
      <c r="C700" s="33">
        <v>20.28</v>
      </c>
      <c r="D700" s="33">
        <v>4</v>
      </c>
      <c r="E700" s="33">
        <v>0</v>
      </c>
      <c r="F700" s="37">
        <f>DetailTicketJuilletAout2021[[#This Row],[Qte]]*(DetailTicketJuilletAout2021[[#This Row],[PrixUnit]]*(1-DetailTicketJuilletAout2021[[#This Row],[Remise%]]))</f>
        <v>81.12</v>
      </c>
      <c r="G700" t="str">
        <f t="shared" si="10"/>
        <v>FAMAR</v>
      </c>
      <c r="I700" s="32">
        <v>22028</v>
      </c>
      <c r="J700" s="39" t="s">
        <v>84</v>
      </c>
    </row>
    <row r="701" spans="1:10" x14ac:dyDescent="0.25">
      <c r="A701" s="32">
        <v>21553</v>
      </c>
      <c r="B701" s="33">
        <v>7</v>
      </c>
      <c r="C701" s="33">
        <v>18.29</v>
      </c>
      <c r="D701" s="33">
        <v>3</v>
      </c>
      <c r="E701" s="33">
        <v>0</v>
      </c>
      <c r="F701" s="37">
        <f>DetailTicketJuilletAout2021[[#This Row],[Qte]]*(DetailTicketJuilletAout2021[[#This Row],[PrixUnit]]*(1-DetailTicketJuilletAout2021[[#This Row],[Remise%]]))</f>
        <v>54.87</v>
      </c>
      <c r="G701" t="str">
        <f t="shared" si="10"/>
        <v>SYBEL</v>
      </c>
      <c r="I701" s="32">
        <v>22029</v>
      </c>
      <c r="J701" s="39" t="s">
        <v>54</v>
      </c>
    </row>
    <row r="702" spans="1:10" x14ac:dyDescent="0.25">
      <c r="A702" s="32">
        <v>21553</v>
      </c>
      <c r="B702" s="33">
        <v>56</v>
      </c>
      <c r="C702" s="33">
        <v>23.17</v>
      </c>
      <c r="D702" s="33">
        <v>3</v>
      </c>
      <c r="E702" s="33">
        <v>0</v>
      </c>
      <c r="F702" s="37">
        <f>DetailTicketJuilletAout2021[[#This Row],[Qte]]*(DetailTicketJuilletAout2021[[#This Row],[PrixUnit]]*(1-DetailTicketJuilletAout2021[[#This Row],[Remise%]]))</f>
        <v>69.510000000000005</v>
      </c>
      <c r="G702" t="str">
        <f t="shared" si="10"/>
        <v>SYBEL</v>
      </c>
      <c r="I702" s="32">
        <v>22030</v>
      </c>
      <c r="J702" s="39" t="s">
        <v>59</v>
      </c>
    </row>
    <row r="703" spans="1:10" x14ac:dyDescent="0.25">
      <c r="A703" s="32">
        <v>21554</v>
      </c>
      <c r="B703" s="33">
        <v>24</v>
      </c>
      <c r="C703" s="33">
        <v>2.74</v>
      </c>
      <c r="D703" s="33">
        <v>4</v>
      </c>
      <c r="E703" s="33">
        <v>0.05</v>
      </c>
      <c r="F703" s="37">
        <f>DetailTicketJuilletAout2021[[#This Row],[Qte]]*(DetailTicketJuilletAout2021[[#This Row],[PrixUnit]]*(1-DetailTicketJuilletAout2021[[#This Row],[Remise%]]))</f>
        <v>10.412000000000001</v>
      </c>
      <c r="G703" t="str">
        <f t="shared" si="10"/>
        <v>MAEUS</v>
      </c>
      <c r="I703" s="32">
        <v>22031</v>
      </c>
      <c r="J703" s="39" t="s">
        <v>89</v>
      </c>
    </row>
    <row r="704" spans="1:10" x14ac:dyDescent="0.25">
      <c r="A704" s="32">
        <v>21554</v>
      </c>
      <c r="B704" s="33">
        <v>51</v>
      </c>
      <c r="C704" s="33">
        <v>32.32</v>
      </c>
      <c r="D704" s="33">
        <v>4</v>
      </c>
      <c r="E704" s="33">
        <v>0</v>
      </c>
      <c r="F704" s="37">
        <f>DetailTicketJuilletAout2021[[#This Row],[Qte]]*(DetailTicketJuilletAout2021[[#This Row],[PrixUnit]]*(1-DetailTicketJuilletAout2021[[#This Row],[Remise%]]))</f>
        <v>129.28</v>
      </c>
      <c r="G704" t="str">
        <f t="shared" si="10"/>
        <v>MAEUS</v>
      </c>
      <c r="I704" s="32">
        <v>22032</v>
      </c>
      <c r="J704" s="39" t="s">
        <v>45</v>
      </c>
    </row>
    <row r="705" spans="1:10" x14ac:dyDescent="0.25">
      <c r="A705" s="32">
        <v>21555</v>
      </c>
      <c r="B705" s="33">
        <v>33</v>
      </c>
      <c r="C705" s="33">
        <v>1.52</v>
      </c>
      <c r="D705" s="33">
        <v>4</v>
      </c>
      <c r="E705" s="33">
        <v>0</v>
      </c>
      <c r="F705" s="37">
        <f>DetailTicketJuilletAout2021[[#This Row],[Qte]]*(DetailTicketJuilletAout2021[[#This Row],[PrixUnit]]*(1-DetailTicketJuilletAout2021[[#This Row],[Remise%]]))</f>
        <v>6.08</v>
      </c>
      <c r="G705" t="str">
        <f t="shared" si="10"/>
        <v>GAANT</v>
      </c>
      <c r="I705" s="32">
        <v>22033</v>
      </c>
      <c r="J705" s="39" t="s">
        <v>29</v>
      </c>
    </row>
    <row r="706" spans="1:10" x14ac:dyDescent="0.25">
      <c r="A706" s="32">
        <v>21555</v>
      </c>
      <c r="B706" s="33">
        <v>71</v>
      </c>
      <c r="C706" s="33">
        <v>13.11</v>
      </c>
      <c r="D706" s="33">
        <v>4</v>
      </c>
      <c r="E706" s="33">
        <v>0</v>
      </c>
      <c r="F706" s="37">
        <f>DetailTicketJuilletAout2021[[#This Row],[Qte]]*(DetailTicketJuilletAout2021[[#This Row],[PrixUnit]]*(1-DetailTicketJuilletAout2021[[#This Row],[Remise%]]))</f>
        <v>52.44</v>
      </c>
      <c r="G706" t="str">
        <f t="shared" si="10"/>
        <v>GAANT</v>
      </c>
      <c r="I706" s="32">
        <v>22034</v>
      </c>
      <c r="J706" s="39" t="s">
        <v>110</v>
      </c>
    </row>
    <row r="707" spans="1:10" x14ac:dyDescent="0.25">
      <c r="A707" s="32">
        <v>21556</v>
      </c>
      <c r="B707" s="33">
        <v>14</v>
      </c>
      <c r="C707" s="33">
        <v>14.18</v>
      </c>
      <c r="D707" s="33">
        <v>4</v>
      </c>
      <c r="E707" s="33">
        <v>0</v>
      </c>
      <c r="F707" s="37">
        <f>DetailTicketJuilletAout2021[[#This Row],[Qte]]*(DetailTicketJuilletAout2021[[#This Row],[PrixUnit]]*(1-DetailTicketJuilletAout2021[[#This Row],[Remise%]]))</f>
        <v>56.72</v>
      </c>
      <c r="G707" t="str">
        <f t="shared" ref="G707:G770" si="11">VLOOKUP(A707,$I$2:$J$1577,2,FALSE)</f>
        <v>SORET</v>
      </c>
      <c r="I707" s="32">
        <v>22035</v>
      </c>
      <c r="J707" s="39" t="s">
        <v>78</v>
      </c>
    </row>
    <row r="708" spans="1:10" x14ac:dyDescent="0.25">
      <c r="A708" s="32">
        <v>21556</v>
      </c>
      <c r="B708" s="33">
        <v>28</v>
      </c>
      <c r="C708" s="33">
        <v>27.75</v>
      </c>
      <c r="D708" s="33">
        <v>4</v>
      </c>
      <c r="E708" s="33">
        <v>0</v>
      </c>
      <c r="F708" s="37">
        <f>DetailTicketJuilletAout2021[[#This Row],[Qte]]*(DetailTicketJuilletAout2021[[#This Row],[PrixUnit]]*(1-DetailTicketJuilletAout2021[[#This Row],[Remise%]]))</f>
        <v>111</v>
      </c>
      <c r="G708" t="str">
        <f t="shared" si="11"/>
        <v>SORET</v>
      </c>
      <c r="I708" s="32">
        <v>22036</v>
      </c>
      <c r="J708" s="39" t="s">
        <v>90</v>
      </c>
    </row>
    <row r="709" spans="1:10" x14ac:dyDescent="0.25">
      <c r="A709" s="32">
        <v>21556</v>
      </c>
      <c r="B709" s="33">
        <v>40</v>
      </c>
      <c r="C709" s="33">
        <v>11.28</v>
      </c>
      <c r="D709" s="33">
        <v>3</v>
      </c>
      <c r="E709" s="33">
        <v>0</v>
      </c>
      <c r="F709" s="37">
        <f>DetailTicketJuilletAout2021[[#This Row],[Qte]]*(DetailTicketJuilletAout2021[[#This Row],[PrixUnit]]*(1-DetailTicketJuilletAout2021[[#This Row],[Remise%]]))</f>
        <v>33.839999999999996</v>
      </c>
      <c r="G709" t="str">
        <f t="shared" si="11"/>
        <v>SORET</v>
      </c>
      <c r="I709" s="32">
        <v>22037</v>
      </c>
      <c r="J709" s="39" t="s">
        <v>37</v>
      </c>
    </row>
    <row r="710" spans="1:10" x14ac:dyDescent="0.25">
      <c r="A710" s="32">
        <v>21556</v>
      </c>
      <c r="B710" s="33">
        <v>75</v>
      </c>
      <c r="C710" s="33">
        <v>4.7300000000000004</v>
      </c>
      <c r="D710" s="33">
        <v>4</v>
      </c>
      <c r="E710" s="33">
        <v>0</v>
      </c>
      <c r="F710" s="37">
        <f>DetailTicketJuilletAout2021[[#This Row],[Qte]]*(DetailTicketJuilletAout2021[[#This Row],[PrixUnit]]*(1-DetailTicketJuilletAout2021[[#This Row],[Remise%]]))</f>
        <v>18.920000000000002</v>
      </c>
      <c r="G710" t="str">
        <f t="shared" si="11"/>
        <v>SORET</v>
      </c>
      <c r="I710" s="32">
        <v>22038</v>
      </c>
      <c r="J710" s="39" t="s">
        <v>99</v>
      </c>
    </row>
    <row r="711" spans="1:10" x14ac:dyDescent="0.25">
      <c r="A711" s="32">
        <v>21557</v>
      </c>
      <c r="B711" s="33">
        <v>31</v>
      </c>
      <c r="C711" s="33">
        <v>7.62</v>
      </c>
      <c r="D711" s="33">
        <v>3</v>
      </c>
      <c r="E711" s="33">
        <v>0.15</v>
      </c>
      <c r="F711" s="37">
        <f>DetailTicketJuilletAout2021[[#This Row],[Qte]]*(DetailTicketJuilletAout2021[[#This Row],[PrixUnit]]*(1-DetailTicketJuilletAout2021[[#This Row],[Remise%]]))</f>
        <v>19.431000000000001</v>
      </c>
      <c r="G711" t="str">
        <f t="shared" si="11"/>
        <v>MIGAL</v>
      </c>
      <c r="I711" s="32">
        <v>22039</v>
      </c>
      <c r="J711" s="39" t="s">
        <v>31</v>
      </c>
    </row>
    <row r="712" spans="1:10" x14ac:dyDescent="0.25">
      <c r="A712" s="32">
        <v>21557</v>
      </c>
      <c r="B712" s="33">
        <v>66</v>
      </c>
      <c r="C712" s="33">
        <v>10.37</v>
      </c>
      <c r="D712" s="33">
        <v>4</v>
      </c>
      <c r="E712" s="33">
        <v>0.15</v>
      </c>
      <c r="F712" s="37">
        <f>DetailTicketJuilletAout2021[[#This Row],[Qte]]*(DetailTicketJuilletAout2021[[#This Row],[PrixUnit]]*(1-DetailTicketJuilletAout2021[[#This Row],[Remise%]]))</f>
        <v>35.257999999999996</v>
      </c>
      <c r="G712" t="str">
        <f t="shared" si="11"/>
        <v>MIGAL</v>
      </c>
      <c r="I712" s="32">
        <v>22040</v>
      </c>
      <c r="J712" s="39" t="s">
        <v>92</v>
      </c>
    </row>
    <row r="713" spans="1:10" x14ac:dyDescent="0.25">
      <c r="A713" s="32">
        <v>21557</v>
      </c>
      <c r="B713" s="33">
        <v>76</v>
      </c>
      <c r="C713" s="33">
        <v>10.98</v>
      </c>
      <c r="D713" s="33">
        <v>3</v>
      </c>
      <c r="E713" s="33">
        <v>0.15</v>
      </c>
      <c r="F713" s="37">
        <f>DetailTicketJuilletAout2021[[#This Row],[Qte]]*(DetailTicketJuilletAout2021[[#This Row],[PrixUnit]]*(1-DetailTicketJuilletAout2021[[#This Row],[Remise%]]))</f>
        <v>27.999000000000002</v>
      </c>
      <c r="G713" t="str">
        <f t="shared" si="11"/>
        <v>MIGAL</v>
      </c>
      <c r="I713" s="32">
        <v>22041</v>
      </c>
      <c r="J713" s="39" t="s">
        <v>94</v>
      </c>
    </row>
    <row r="714" spans="1:10" x14ac:dyDescent="0.25">
      <c r="A714" s="32">
        <v>21558</v>
      </c>
      <c r="B714" s="33">
        <v>55</v>
      </c>
      <c r="C714" s="33">
        <v>14.64</v>
      </c>
      <c r="D714" s="33">
        <v>4</v>
      </c>
      <c r="E714" s="33">
        <v>0.05</v>
      </c>
      <c r="F714" s="37">
        <f>DetailTicketJuilletAout2021[[#This Row],[Qte]]*(DetailTicketJuilletAout2021[[#This Row],[PrixUnit]]*(1-DetailTicketJuilletAout2021[[#This Row],[Remise%]]))</f>
        <v>55.631999999999998</v>
      </c>
      <c r="G714" t="str">
        <f t="shared" si="11"/>
        <v>NAROU</v>
      </c>
      <c r="I714" s="32">
        <v>22042</v>
      </c>
      <c r="J714" s="39" t="s">
        <v>31</v>
      </c>
    </row>
    <row r="715" spans="1:10" x14ac:dyDescent="0.25">
      <c r="A715" s="32">
        <v>21558</v>
      </c>
      <c r="B715" s="33">
        <v>70</v>
      </c>
      <c r="C715" s="33">
        <v>9.15</v>
      </c>
      <c r="D715" s="33">
        <v>4</v>
      </c>
      <c r="E715" s="33">
        <v>0</v>
      </c>
      <c r="F715" s="37">
        <f>DetailTicketJuilletAout2021[[#This Row],[Qte]]*(DetailTicketJuilletAout2021[[#This Row],[PrixUnit]]*(1-DetailTicketJuilletAout2021[[#This Row],[Remise%]]))</f>
        <v>36.6</v>
      </c>
      <c r="G715" t="str">
        <f t="shared" si="11"/>
        <v>NAROU</v>
      </c>
      <c r="I715" s="32">
        <v>22043</v>
      </c>
      <c r="J715" s="39" t="s">
        <v>85</v>
      </c>
    </row>
    <row r="716" spans="1:10" x14ac:dyDescent="0.25">
      <c r="A716" s="32">
        <v>21559</v>
      </c>
      <c r="B716" s="33">
        <v>1</v>
      </c>
      <c r="C716" s="33">
        <v>10.98</v>
      </c>
      <c r="D716" s="33">
        <v>4</v>
      </c>
      <c r="E716" s="33">
        <v>0</v>
      </c>
      <c r="F716" s="37">
        <f>DetailTicketJuilletAout2021[[#This Row],[Qte]]*(DetailTicketJuilletAout2021[[#This Row],[PrixUnit]]*(1-DetailTicketJuilletAout2021[[#This Row],[Remise%]]))</f>
        <v>43.92</v>
      </c>
      <c r="G716" t="str">
        <f t="shared" si="11"/>
        <v>VIVAN</v>
      </c>
      <c r="I716" s="32">
        <v>22044</v>
      </c>
      <c r="J716" s="39" t="s">
        <v>44</v>
      </c>
    </row>
    <row r="717" spans="1:10" x14ac:dyDescent="0.25">
      <c r="A717" s="32">
        <v>21559</v>
      </c>
      <c r="B717" s="33">
        <v>21</v>
      </c>
      <c r="C717" s="33">
        <v>6.1</v>
      </c>
      <c r="D717" s="33">
        <v>3</v>
      </c>
      <c r="E717" s="33">
        <v>0.25</v>
      </c>
      <c r="F717" s="37">
        <f>DetailTicketJuilletAout2021[[#This Row],[Qte]]*(DetailTicketJuilletAout2021[[#This Row],[PrixUnit]]*(1-DetailTicketJuilletAout2021[[#This Row],[Remise%]]))</f>
        <v>13.724999999999998</v>
      </c>
      <c r="G717" t="str">
        <f t="shared" si="11"/>
        <v>VIVAN</v>
      </c>
      <c r="I717" s="32">
        <v>22045</v>
      </c>
      <c r="J717" s="39" t="s">
        <v>70</v>
      </c>
    </row>
    <row r="718" spans="1:10" x14ac:dyDescent="0.25">
      <c r="A718" s="32">
        <v>21559</v>
      </c>
      <c r="B718" s="33">
        <v>39</v>
      </c>
      <c r="C718" s="33">
        <v>10.98</v>
      </c>
      <c r="D718" s="33">
        <v>3</v>
      </c>
      <c r="E718" s="33">
        <v>0.25</v>
      </c>
      <c r="F718" s="37">
        <f>DetailTicketJuilletAout2021[[#This Row],[Qte]]*(DetailTicketJuilletAout2021[[#This Row],[PrixUnit]]*(1-DetailTicketJuilletAout2021[[#This Row],[Remise%]]))</f>
        <v>24.704999999999998</v>
      </c>
      <c r="G718" t="str">
        <f t="shared" si="11"/>
        <v>VIVAN</v>
      </c>
      <c r="I718" s="32">
        <v>22046</v>
      </c>
      <c r="J718" s="39" t="s">
        <v>109</v>
      </c>
    </row>
    <row r="719" spans="1:10" x14ac:dyDescent="0.25">
      <c r="A719" s="32">
        <v>21560</v>
      </c>
      <c r="B719" s="33">
        <v>10</v>
      </c>
      <c r="C719" s="33">
        <v>18.899999999999999</v>
      </c>
      <c r="D719" s="33">
        <v>3</v>
      </c>
      <c r="E719" s="33">
        <v>0.05</v>
      </c>
      <c r="F719" s="37">
        <f>DetailTicketJuilletAout2021[[#This Row],[Qte]]*(DetailTicketJuilletAout2021[[#This Row],[PrixUnit]]*(1-DetailTicketJuilletAout2021[[#This Row],[Remise%]]))</f>
        <v>53.864999999999995</v>
      </c>
      <c r="G719" t="str">
        <f t="shared" si="11"/>
        <v>JAHEN</v>
      </c>
      <c r="I719" s="32">
        <v>22047</v>
      </c>
      <c r="J719" s="39" t="s">
        <v>60</v>
      </c>
    </row>
    <row r="720" spans="1:10" x14ac:dyDescent="0.25">
      <c r="A720" s="32">
        <v>21561</v>
      </c>
      <c r="B720" s="33">
        <v>38</v>
      </c>
      <c r="C720" s="33">
        <v>160.68</v>
      </c>
      <c r="D720" s="33">
        <v>3</v>
      </c>
      <c r="E720" s="33">
        <v>0</v>
      </c>
      <c r="F720" s="37">
        <f>DetailTicketJuilletAout2021[[#This Row],[Qte]]*(DetailTicketJuilletAout2021[[#This Row],[PrixUnit]]*(1-DetailTicketJuilletAout2021[[#This Row],[Remise%]]))</f>
        <v>482.04</v>
      </c>
      <c r="G720" t="str">
        <f t="shared" si="11"/>
        <v>ALCLE</v>
      </c>
      <c r="I720" s="32">
        <v>22048</v>
      </c>
      <c r="J720" s="39" t="s">
        <v>28</v>
      </c>
    </row>
    <row r="721" spans="1:10" x14ac:dyDescent="0.25">
      <c r="A721" s="32">
        <v>21561</v>
      </c>
      <c r="B721" s="33">
        <v>53</v>
      </c>
      <c r="C721" s="33">
        <v>19.97</v>
      </c>
      <c r="D721" s="33">
        <v>3</v>
      </c>
      <c r="E721" s="33">
        <v>0</v>
      </c>
      <c r="F721" s="37">
        <f>DetailTicketJuilletAout2021[[#This Row],[Qte]]*(DetailTicketJuilletAout2021[[#This Row],[PrixUnit]]*(1-DetailTicketJuilletAout2021[[#This Row],[Remise%]]))</f>
        <v>59.91</v>
      </c>
      <c r="G721" t="str">
        <f t="shared" si="11"/>
        <v>ALCLE</v>
      </c>
      <c r="I721" s="32">
        <v>22049</v>
      </c>
      <c r="J721" s="39" t="s">
        <v>24</v>
      </c>
    </row>
    <row r="722" spans="1:10" x14ac:dyDescent="0.25">
      <c r="A722" s="32">
        <v>21561</v>
      </c>
      <c r="B722" s="33">
        <v>59</v>
      </c>
      <c r="C722" s="33">
        <v>33.54</v>
      </c>
      <c r="D722" s="33">
        <v>4</v>
      </c>
      <c r="E722" s="33">
        <v>0</v>
      </c>
      <c r="F722" s="37">
        <f>DetailTicketJuilletAout2021[[#This Row],[Qte]]*(DetailTicketJuilletAout2021[[#This Row],[PrixUnit]]*(1-DetailTicketJuilletAout2021[[#This Row],[Remise%]]))</f>
        <v>134.16</v>
      </c>
      <c r="G722" t="str">
        <f t="shared" si="11"/>
        <v>ALCLE</v>
      </c>
      <c r="I722" s="32">
        <v>22050</v>
      </c>
      <c r="J722" s="39" t="s">
        <v>32</v>
      </c>
    </row>
    <row r="723" spans="1:10" x14ac:dyDescent="0.25">
      <c r="A723" s="32">
        <v>21561</v>
      </c>
      <c r="B723" s="33">
        <v>64</v>
      </c>
      <c r="C723" s="33">
        <v>20.28</v>
      </c>
      <c r="D723" s="33">
        <v>3</v>
      </c>
      <c r="E723" s="33">
        <v>0</v>
      </c>
      <c r="F723" s="37">
        <f>DetailTicketJuilletAout2021[[#This Row],[Qte]]*(DetailTicketJuilletAout2021[[#This Row],[PrixUnit]]*(1-DetailTicketJuilletAout2021[[#This Row],[Remise%]]))</f>
        <v>60.84</v>
      </c>
      <c r="G723" t="str">
        <f t="shared" si="11"/>
        <v>ALCLE</v>
      </c>
      <c r="I723" s="32">
        <v>22051</v>
      </c>
      <c r="J723" s="39" t="s">
        <v>55</v>
      </c>
    </row>
    <row r="724" spans="1:10" x14ac:dyDescent="0.25">
      <c r="A724" s="32">
        <v>21562</v>
      </c>
      <c r="B724" s="33">
        <v>47</v>
      </c>
      <c r="C724" s="33">
        <v>5.79</v>
      </c>
      <c r="D724" s="33">
        <v>3</v>
      </c>
      <c r="E724" s="33">
        <v>0</v>
      </c>
      <c r="F724" s="37">
        <f>DetailTicketJuilletAout2021[[#This Row],[Qte]]*(DetailTicketJuilletAout2021[[#This Row],[PrixUnit]]*(1-DetailTicketJuilletAout2021[[#This Row],[Remise%]]))</f>
        <v>17.37</v>
      </c>
      <c r="G724" t="str">
        <f t="shared" si="11"/>
        <v>CHBON</v>
      </c>
      <c r="I724" s="32">
        <v>22052</v>
      </c>
      <c r="J724" s="39" t="s">
        <v>69</v>
      </c>
    </row>
    <row r="725" spans="1:10" x14ac:dyDescent="0.25">
      <c r="A725" s="32">
        <v>21562</v>
      </c>
      <c r="B725" s="33">
        <v>59</v>
      </c>
      <c r="C725" s="33">
        <v>33.54</v>
      </c>
      <c r="D725" s="33">
        <v>4</v>
      </c>
      <c r="E725" s="33">
        <v>0</v>
      </c>
      <c r="F725" s="37">
        <f>DetailTicketJuilletAout2021[[#This Row],[Qte]]*(DetailTicketJuilletAout2021[[#This Row],[PrixUnit]]*(1-DetailTicketJuilletAout2021[[#This Row],[Remise%]]))</f>
        <v>134.16</v>
      </c>
      <c r="G725" t="str">
        <f t="shared" si="11"/>
        <v>CHBON</v>
      </c>
      <c r="I725" s="32">
        <v>22053</v>
      </c>
      <c r="J725" s="39" t="s">
        <v>108</v>
      </c>
    </row>
    <row r="726" spans="1:10" x14ac:dyDescent="0.25">
      <c r="A726" s="32">
        <v>21563</v>
      </c>
      <c r="B726" s="33">
        <v>49</v>
      </c>
      <c r="C726" s="33">
        <v>12.2</v>
      </c>
      <c r="D726" s="33">
        <v>3</v>
      </c>
      <c r="E726" s="33">
        <v>0</v>
      </c>
      <c r="F726" s="37">
        <f>DetailTicketJuilletAout2021[[#This Row],[Qte]]*(DetailTicketJuilletAout2021[[#This Row],[PrixUnit]]*(1-DetailTicketJuilletAout2021[[#This Row],[Remise%]]))</f>
        <v>36.599999999999994</v>
      </c>
      <c r="G726" t="str">
        <f t="shared" si="11"/>
        <v>CHDUD</v>
      </c>
      <c r="I726" s="32">
        <v>22054</v>
      </c>
      <c r="J726" s="39" t="s">
        <v>111</v>
      </c>
    </row>
    <row r="727" spans="1:10" x14ac:dyDescent="0.25">
      <c r="A727" s="32">
        <v>21563</v>
      </c>
      <c r="B727" s="33">
        <v>60</v>
      </c>
      <c r="C727" s="33">
        <v>20.73</v>
      </c>
      <c r="D727" s="33">
        <v>3</v>
      </c>
      <c r="E727" s="33">
        <v>0</v>
      </c>
      <c r="F727" s="37">
        <f>DetailTicketJuilletAout2021[[#This Row],[Qte]]*(DetailTicketJuilletAout2021[[#This Row],[PrixUnit]]*(1-DetailTicketJuilletAout2021[[#This Row],[Remise%]]))</f>
        <v>62.19</v>
      </c>
      <c r="G727" t="str">
        <f t="shared" si="11"/>
        <v>CHDUD</v>
      </c>
      <c r="I727" s="32">
        <v>22055</v>
      </c>
      <c r="J727" s="39" t="s">
        <v>111</v>
      </c>
    </row>
    <row r="728" spans="1:10" x14ac:dyDescent="0.25">
      <c r="A728" s="32">
        <v>21564</v>
      </c>
      <c r="B728" s="33">
        <v>40</v>
      </c>
      <c r="C728" s="33">
        <v>11.28</v>
      </c>
      <c r="D728" s="33">
        <v>4</v>
      </c>
      <c r="E728" s="33">
        <v>0</v>
      </c>
      <c r="F728" s="37">
        <f>DetailTicketJuilletAout2021[[#This Row],[Qte]]*(DetailTicketJuilletAout2021[[#This Row],[PrixUnit]]*(1-DetailTicketJuilletAout2021[[#This Row],[Remise%]]))</f>
        <v>45.12</v>
      </c>
      <c r="G728" t="str">
        <f t="shared" si="11"/>
        <v>SELAU</v>
      </c>
      <c r="I728" s="32">
        <v>22056</v>
      </c>
      <c r="J728" s="39" t="s">
        <v>43</v>
      </c>
    </row>
    <row r="729" spans="1:10" x14ac:dyDescent="0.25">
      <c r="A729" s="32">
        <v>21565</v>
      </c>
      <c r="B729" s="33">
        <v>34</v>
      </c>
      <c r="C729" s="33">
        <v>8.5399999999999991</v>
      </c>
      <c r="D729" s="33">
        <v>3</v>
      </c>
      <c r="E729" s="33">
        <v>0.05</v>
      </c>
      <c r="F729" s="37">
        <f>DetailTicketJuilletAout2021[[#This Row],[Qte]]*(DetailTicketJuilletAout2021[[#This Row],[PrixUnit]]*(1-DetailTicketJuilletAout2021[[#This Row],[Remise%]]))</f>
        <v>24.338999999999999</v>
      </c>
      <c r="G729" t="str">
        <f t="shared" si="11"/>
        <v>CHLAB</v>
      </c>
      <c r="I729" s="32">
        <v>22057</v>
      </c>
      <c r="J729" s="39" t="s">
        <v>89</v>
      </c>
    </row>
    <row r="730" spans="1:10" x14ac:dyDescent="0.25">
      <c r="A730" s="32">
        <v>21565</v>
      </c>
      <c r="B730" s="33">
        <v>77</v>
      </c>
      <c r="C730" s="33">
        <v>7.93</v>
      </c>
      <c r="D730" s="33">
        <v>3</v>
      </c>
      <c r="E730" s="33">
        <v>0.05</v>
      </c>
      <c r="F730" s="37">
        <f>DetailTicketJuilletAout2021[[#This Row],[Qte]]*(DetailTicketJuilletAout2021[[#This Row],[PrixUnit]]*(1-DetailTicketJuilletAout2021[[#This Row],[Remise%]]))</f>
        <v>22.600499999999997</v>
      </c>
      <c r="G730" t="str">
        <f t="shared" si="11"/>
        <v>CHLAB</v>
      </c>
      <c r="I730" s="32">
        <v>22058</v>
      </c>
      <c r="J730" s="39" t="s">
        <v>31</v>
      </c>
    </row>
    <row r="731" spans="1:10" x14ac:dyDescent="0.25">
      <c r="A731" s="32">
        <v>21566</v>
      </c>
      <c r="B731" s="33">
        <v>21</v>
      </c>
      <c r="C731" s="33">
        <v>6.1</v>
      </c>
      <c r="D731" s="33">
        <v>4</v>
      </c>
      <c r="E731" s="33">
        <v>0</v>
      </c>
      <c r="F731" s="37">
        <f>DetailTicketJuilletAout2021[[#This Row],[Qte]]*(DetailTicketJuilletAout2021[[#This Row],[PrixUnit]]*(1-DetailTicketJuilletAout2021[[#This Row],[Remise%]]))</f>
        <v>24.4</v>
      </c>
      <c r="G731" t="str">
        <f t="shared" si="11"/>
        <v>SYBEL</v>
      </c>
      <c r="I731" s="32">
        <v>22059</v>
      </c>
      <c r="J731" s="39" t="s">
        <v>37</v>
      </c>
    </row>
    <row r="732" spans="1:10" x14ac:dyDescent="0.25">
      <c r="A732" s="32">
        <v>21566</v>
      </c>
      <c r="B732" s="33">
        <v>40</v>
      </c>
      <c r="C732" s="33">
        <v>11.28</v>
      </c>
      <c r="D732" s="33">
        <v>4</v>
      </c>
      <c r="E732" s="33">
        <v>0</v>
      </c>
      <c r="F732" s="37">
        <f>DetailTicketJuilletAout2021[[#This Row],[Qte]]*(DetailTicketJuilletAout2021[[#This Row],[PrixUnit]]*(1-DetailTicketJuilletAout2021[[#This Row],[Remise%]]))</f>
        <v>45.12</v>
      </c>
      <c r="G732" t="str">
        <f t="shared" si="11"/>
        <v>SYBEL</v>
      </c>
      <c r="I732" s="32">
        <v>22060</v>
      </c>
      <c r="J732" s="39" t="s">
        <v>103</v>
      </c>
    </row>
    <row r="733" spans="1:10" x14ac:dyDescent="0.25">
      <c r="A733" s="32">
        <v>21566</v>
      </c>
      <c r="B733" s="33">
        <v>51</v>
      </c>
      <c r="C733" s="33">
        <v>32.32</v>
      </c>
      <c r="D733" s="33">
        <v>4</v>
      </c>
      <c r="E733" s="33">
        <v>0</v>
      </c>
      <c r="F733" s="37">
        <f>DetailTicketJuilletAout2021[[#This Row],[Qte]]*(DetailTicketJuilletAout2021[[#This Row],[PrixUnit]]*(1-DetailTicketJuilletAout2021[[#This Row],[Remise%]]))</f>
        <v>129.28</v>
      </c>
      <c r="G733" t="str">
        <f t="shared" si="11"/>
        <v>SYBEL</v>
      </c>
      <c r="I733" s="32">
        <v>22061</v>
      </c>
      <c r="J733" s="39" t="s">
        <v>32</v>
      </c>
    </row>
    <row r="734" spans="1:10" x14ac:dyDescent="0.25">
      <c r="A734" s="32">
        <v>21567</v>
      </c>
      <c r="B734" s="33">
        <v>2</v>
      </c>
      <c r="C734" s="33">
        <v>11.59</v>
      </c>
      <c r="D734" s="33">
        <v>3</v>
      </c>
      <c r="E734" s="33">
        <v>0.1</v>
      </c>
      <c r="F734" s="37">
        <f>DetailTicketJuilletAout2021[[#This Row],[Qte]]*(DetailTicketJuilletAout2021[[#This Row],[PrixUnit]]*(1-DetailTicketJuilletAout2021[[#This Row],[Remise%]]))</f>
        <v>31.293000000000003</v>
      </c>
      <c r="G734" t="str">
        <f t="shared" si="11"/>
        <v>RARAB</v>
      </c>
      <c r="I734" s="32">
        <v>22062</v>
      </c>
      <c r="J734" s="39" t="s">
        <v>37</v>
      </c>
    </row>
    <row r="735" spans="1:10" x14ac:dyDescent="0.25">
      <c r="A735" s="32">
        <v>21567</v>
      </c>
      <c r="B735" s="33">
        <v>3</v>
      </c>
      <c r="C735" s="33">
        <v>6.1</v>
      </c>
      <c r="D735" s="33">
        <v>3</v>
      </c>
      <c r="E735" s="33">
        <v>0.1</v>
      </c>
      <c r="F735" s="37">
        <f>DetailTicketJuilletAout2021[[#This Row],[Qte]]*(DetailTicketJuilletAout2021[[#This Row],[PrixUnit]]*(1-DetailTicketJuilletAout2021[[#This Row],[Remise%]]))</f>
        <v>16.47</v>
      </c>
      <c r="G735" t="str">
        <f t="shared" si="11"/>
        <v>RARAB</v>
      </c>
      <c r="I735" s="32">
        <v>22063</v>
      </c>
      <c r="J735" s="39" t="s">
        <v>25</v>
      </c>
    </row>
    <row r="736" spans="1:10" x14ac:dyDescent="0.25">
      <c r="A736" s="32">
        <v>21567</v>
      </c>
      <c r="B736" s="33">
        <v>55</v>
      </c>
      <c r="C736" s="33">
        <v>14.64</v>
      </c>
      <c r="D736" s="33">
        <v>3</v>
      </c>
      <c r="E736" s="33">
        <v>0.1</v>
      </c>
      <c r="F736" s="37">
        <f>DetailTicketJuilletAout2021[[#This Row],[Qte]]*(DetailTicketJuilletAout2021[[#This Row],[PrixUnit]]*(1-DetailTicketJuilletAout2021[[#This Row],[Remise%]]))</f>
        <v>39.527999999999999</v>
      </c>
      <c r="G736" t="str">
        <f t="shared" si="11"/>
        <v>RARAB</v>
      </c>
      <c r="I736" s="32">
        <v>22064</v>
      </c>
      <c r="J736" s="39" t="s">
        <v>89</v>
      </c>
    </row>
    <row r="737" spans="1:10" x14ac:dyDescent="0.25">
      <c r="A737" s="32">
        <v>21567</v>
      </c>
      <c r="B737" s="33">
        <v>70</v>
      </c>
      <c r="C737" s="33">
        <v>9.15</v>
      </c>
      <c r="D737" s="33">
        <v>4</v>
      </c>
      <c r="E737" s="33">
        <v>0.1</v>
      </c>
      <c r="F737" s="37">
        <f>DetailTicketJuilletAout2021[[#This Row],[Qte]]*(DetailTicketJuilletAout2021[[#This Row],[PrixUnit]]*(1-DetailTicketJuilletAout2021[[#This Row],[Remise%]]))</f>
        <v>32.940000000000005</v>
      </c>
      <c r="G737" t="str">
        <f t="shared" si="11"/>
        <v>RARAB</v>
      </c>
      <c r="I737" s="32">
        <v>22065</v>
      </c>
      <c r="J737" s="39" t="s">
        <v>68</v>
      </c>
    </row>
    <row r="738" spans="1:10" x14ac:dyDescent="0.25">
      <c r="A738" s="32">
        <v>21568</v>
      </c>
      <c r="B738" s="33">
        <v>11</v>
      </c>
      <c r="C738" s="33">
        <v>12.81</v>
      </c>
      <c r="D738" s="33">
        <v>4</v>
      </c>
      <c r="E738" s="33">
        <v>0</v>
      </c>
      <c r="F738" s="37">
        <f>DetailTicketJuilletAout2021[[#This Row],[Qte]]*(DetailTicketJuilletAout2021[[#This Row],[PrixUnit]]*(1-DetailTicketJuilletAout2021[[#This Row],[Remise%]]))</f>
        <v>51.24</v>
      </c>
      <c r="G738" t="str">
        <f t="shared" si="11"/>
        <v>NAROU</v>
      </c>
      <c r="I738" s="32">
        <v>22066</v>
      </c>
      <c r="J738" s="39" t="s">
        <v>68</v>
      </c>
    </row>
    <row r="739" spans="1:10" x14ac:dyDescent="0.25">
      <c r="A739" s="32">
        <v>21568</v>
      </c>
      <c r="B739" s="33">
        <v>51</v>
      </c>
      <c r="C739" s="33">
        <v>32.32</v>
      </c>
      <c r="D739" s="33">
        <v>3</v>
      </c>
      <c r="E739" s="33">
        <v>0</v>
      </c>
      <c r="F739" s="37">
        <f>DetailTicketJuilletAout2021[[#This Row],[Qte]]*(DetailTicketJuilletAout2021[[#This Row],[PrixUnit]]*(1-DetailTicketJuilletAout2021[[#This Row],[Remise%]]))</f>
        <v>96.960000000000008</v>
      </c>
      <c r="G739" t="str">
        <f t="shared" si="11"/>
        <v>NAROU</v>
      </c>
      <c r="I739" s="32">
        <v>22067</v>
      </c>
      <c r="J739" s="39" t="s">
        <v>57</v>
      </c>
    </row>
    <row r="740" spans="1:10" x14ac:dyDescent="0.25">
      <c r="A740" s="32">
        <v>21568</v>
      </c>
      <c r="B740" s="33">
        <v>74</v>
      </c>
      <c r="C740" s="33">
        <v>6.1</v>
      </c>
      <c r="D740" s="33">
        <v>4</v>
      </c>
      <c r="E740" s="33">
        <v>0</v>
      </c>
      <c r="F740" s="37">
        <f>DetailTicketJuilletAout2021[[#This Row],[Qte]]*(DetailTicketJuilletAout2021[[#This Row],[PrixUnit]]*(1-DetailTicketJuilletAout2021[[#This Row],[Remise%]]))</f>
        <v>24.4</v>
      </c>
      <c r="G740" t="str">
        <f t="shared" si="11"/>
        <v>NAROU</v>
      </c>
      <c r="I740" s="32">
        <v>22068</v>
      </c>
      <c r="J740" s="39" t="s">
        <v>92</v>
      </c>
    </row>
    <row r="741" spans="1:10" x14ac:dyDescent="0.25">
      <c r="A741" s="32">
        <v>21569</v>
      </c>
      <c r="B741" s="33">
        <v>19</v>
      </c>
      <c r="C741" s="33">
        <v>5.49</v>
      </c>
      <c r="D741" s="33">
        <v>4</v>
      </c>
      <c r="E741" s="33">
        <v>0</v>
      </c>
      <c r="F741" s="37">
        <f>DetailTicketJuilletAout2021[[#This Row],[Qte]]*(DetailTicketJuilletAout2021[[#This Row],[PrixUnit]]*(1-DetailTicketJuilletAout2021[[#This Row],[Remise%]]))</f>
        <v>21.96</v>
      </c>
      <c r="G741" t="str">
        <f t="shared" si="11"/>
        <v>PABEL</v>
      </c>
      <c r="I741" s="32">
        <v>22069</v>
      </c>
      <c r="J741" s="39" t="s">
        <v>81</v>
      </c>
    </row>
    <row r="742" spans="1:10" x14ac:dyDescent="0.25">
      <c r="A742" s="32">
        <v>21569</v>
      </c>
      <c r="B742" s="33">
        <v>26</v>
      </c>
      <c r="C742" s="33">
        <v>18.899999999999999</v>
      </c>
      <c r="D742" s="33">
        <v>3</v>
      </c>
      <c r="E742" s="33">
        <v>0</v>
      </c>
      <c r="F742" s="37">
        <f>DetailTicketJuilletAout2021[[#This Row],[Qte]]*(DetailTicketJuilletAout2021[[#This Row],[PrixUnit]]*(1-DetailTicketJuilletAout2021[[#This Row],[Remise%]]))</f>
        <v>56.699999999999996</v>
      </c>
      <c r="G742" t="str">
        <f t="shared" si="11"/>
        <v>PABEL</v>
      </c>
      <c r="I742" s="32">
        <v>22070</v>
      </c>
      <c r="J742" s="39" t="s">
        <v>36</v>
      </c>
    </row>
    <row r="743" spans="1:10" x14ac:dyDescent="0.25">
      <c r="A743" s="32">
        <v>21569</v>
      </c>
      <c r="B743" s="33">
        <v>54</v>
      </c>
      <c r="C743" s="33">
        <v>4.57</v>
      </c>
      <c r="D743" s="33">
        <v>3</v>
      </c>
      <c r="E743" s="33">
        <v>0.25</v>
      </c>
      <c r="F743" s="37">
        <f>DetailTicketJuilletAout2021[[#This Row],[Qte]]*(DetailTicketJuilletAout2021[[#This Row],[PrixUnit]]*(1-DetailTicketJuilletAout2021[[#This Row],[Remise%]]))</f>
        <v>10.282500000000001</v>
      </c>
      <c r="G743" t="str">
        <f t="shared" si="11"/>
        <v>PABEL</v>
      </c>
      <c r="I743" s="32">
        <v>22071</v>
      </c>
      <c r="J743" s="39" t="s">
        <v>35</v>
      </c>
    </row>
    <row r="744" spans="1:10" x14ac:dyDescent="0.25">
      <c r="A744" s="32">
        <v>21570</v>
      </c>
      <c r="B744" s="33">
        <v>59</v>
      </c>
      <c r="C744" s="33">
        <v>33.54</v>
      </c>
      <c r="D744" s="33">
        <v>3</v>
      </c>
      <c r="E744" s="33">
        <v>0</v>
      </c>
      <c r="F744" s="37">
        <f>DetailTicketJuilletAout2021[[#This Row],[Qte]]*(DetailTicketJuilletAout2021[[#This Row],[PrixUnit]]*(1-DetailTicketJuilletAout2021[[#This Row],[Remise%]]))</f>
        <v>100.62</v>
      </c>
      <c r="G744" t="str">
        <f t="shared" si="11"/>
        <v>ERDEB</v>
      </c>
      <c r="I744" s="32">
        <v>22072</v>
      </c>
      <c r="J744" s="39" t="s">
        <v>32</v>
      </c>
    </row>
    <row r="745" spans="1:10" x14ac:dyDescent="0.25">
      <c r="A745" s="32">
        <v>21570</v>
      </c>
      <c r="B745" s="33">
        <v>73</v>
      </c>
      <c r="C745" s="33">
        <v>9.15</v>
      </c>
      <c r="D745" s="33">
        <v>3</v>
      </c>
      <c r="E745" s="33">
        <v>0.2</v>
      </c>
      <c r="F745" s="37">
        <f>DetailTicketJuilletAout2021[[#This Row],[Qte]]*(DetailTicketJuilletAout2021[[#This Row],[PrixUnit]]*(1-DetailTicketJuilletAout2021[[#This Row],[Remise%]]))</f>
        <v>21.96</v>
      </c>
      <c r="G745" t="str">
        <f t="shared" si="11"/>
        <v>ERDEB</v>
      </c>
      <c r="I745" s="32">
        <v>22073</v>
      </c>
      <c r="J745" s="39" t="s">
        <v>44</v>
      </c>
    </row>
    <row r="746" spans="1:10" x14ac:dyDescent="0.25">
      <c r="A746" s="32">
        <v>21571</v>
      </c>
      <c r="B746" s="33">
        <v>11</v>
      </c>
      <c r="C746" s="33">
        <v>12.81</v>
      </c>
      <c r="D746" s="33">
        <v>4</v>
      </c>
      <c r="E746" s="33">
        <v>0.25</v>
      </c>
      <c r="F746" s="37">
        <f>DetailTicketJuilletAout2021[[#This Row],[Qte]]*(DetailTicketJuilletAout2021[[#This Row],[PrixUnit]]*(1-DetailTicketJuilletAout2021[[#This Row],[Remise%]]))</f>
        <v>38.43</v>
      </c>
      <c r="G746" t="str">
        <f t="shared" si="11"/>
        <v>BETIZ</v>
      </c>
      <c r="I746" s="32">
        <v>22074</v>
      </c>
      <c r="J746" s="39" t="s">
        <v>63</v>
      </c>
    </row>
    <row r="747" spans="1:10" x14ac:dyDescent="0.25">
      <c r="A747" s="32">
        <v>21571</v>
      </c>
      <c r="B747" s="33">
        <v>16</v>
      </c>
      <c r="C747" s="33">
        <v>10.67</v>
      </c>
      <c r="D747" s="33">
        <v>4</v>
      </c>
      <c r="E747" s="33">
        <v>0</v>
      </c>
      <c r="F747" s="37">
        <f>DetailTicketJuilletAout2021[[#This Row],[Qte]]*(DetailTicketJuilletAout2021[[#This Row],[PrixUnit]]*(1-DetailTicketJuilletAout2021[[#This Row],[Remise%]]))</f>
        <v>42.68</v>
      </c>
      <c r="G747" t="str">
        <f t="shared" si="11"/>
        <v>BETIZ</v>
      </c>
      <c r="I747" s="32">
        <v>22075</v>
      </c>
      <c r="J747" s="39" t="s">
        <v>37</v>
      </c>
    </row>
    <row r="748" spans="1:10" x14ac:dyDescent="0.25">
      <c r="A748" s="32">
        <v>21572</v>
      </c>
      <c r="B748" s="33">
        <v>59</v>
      </c>
      <c r="C748" s="33">
        <v>33.54</v>
      </c>
      <c r="D748" s="33">
        <v>4</v>
      </c>
      <c r="E748" s="33">
        <v>0</v>
      </c>
      <c r="F748" s="37">
        <f>DetailTicketJuilletAout2021[[#This Row],[Qte]]*(DetailTicketJuilletAout2021[[#This Row],[PrixUnit]]*(1-DetailTicketJuilletAout2021[[#This Row],[Remise%]]))</f>
        <v>134.16</v>
      </c>
      <c r="G748" t="str">
        <f t="shared" si="11"/>
        <v>NAROU</v>
      </c>
      <c r="I748" s="32">
        <v>22076</v>
      </c>
      <c r="J748" s="39" t="s">
        <v>84</v>
      </c>
    </row>
    <row r="749" spans="1:10" x14ac:dyDescent="0.25">
      <c r="A749" s="32">
        <v>21572</v>
      </c>
      <c r="B749" s="33">
        <v>68</v>
      </c>
      <c r="C749" s="33">
        <v>7.62</v>
      </c>
      <c r="D749" s="33">
        <v>3</v>
      </c>
      <c r="E749" s="33">
        <v>0</v>
      </c>
      <c r="F749" s="37">
        <f>DetailTicketJuilletAout2021[[#This Row],[Qte]]*(DetailTicketJuilletAout2021[[#This Row],[PrixUnit]]*(1-DetailTicketJuilletAout2021[[#This Row],[Remise%]]))</f>
        <v>22.86</v>
      </c>
      <c r="G749" t="str">
        <f t="shared" si="11"/>
        <v>NAROU</v>
      </c>
      <c r="I749" s="32">
        <v>22077</v>
      </c>
      <c r="J749" s="39" t="s">
        <v>66</v>
      </c>
    </row>
    <row r="750" spans="1:10" x14ac:dyDescent="0.25">
      <c r="A750" s="32">
        <v>21572</v>
      </c>
      <c r="B750" s="33">
        <v>75</v>
      </c>
      <c r="C750" s="33">
        <v>4.7300000000000004</v>
      </c>
      <c r="D750" s="33">
        <v>3</v>
      </c>
      <c r="E750" s="33">
        <v>0</v>
      </c>
      <c r="F750" s="37">
        <f>DetailTicketJuilletAout2021[[#This Row],[Qte]]*(DetailTicketJuilletAout2021[[#This Row],[PrixUnit]]*(1-DetailTicketJuilletAout2021[[#This Row],[Remise%]]))</f>
        <v>14.190000000000001</v>
      </c>
      <c r="G750" t="str">
        <f t="shared" si="11"/>
        <v>NAROU</v>
      </c>
      <c r="I750" s="32">
        <v>22078</v>
      </c>
      <c r="J750" s="39" t="s">
        <v>44</v>
      </c>
    </row>
    <row r="751" spans="1:10" x14ac:dyDescent="0.25">
      <c r="A751" s="32">
        <v>21573</v>
      </c>
      <c r="B751" s="33">
        <v>44</v>
      </c>
      <c r="C751" s="33">
        <v>11.89</v>
      </c>
      <c r="D751" s="33">
        <v>4</v>
      </c>
      <c r="E751" s="33">
        <v>0.15</v>
      </c>
      <c r="F751" s="37">
        <f>DetailTicketJuilletAout2021[[#This Row],[Qte]]*(DetailTicketJuilletAout2021[[#This Row],[PrixUnit]]*(1-DetailTicketJuilletAout2021[[#This Row],[Remise%]]))</f>
        <v>40.426000000000002</v>
      </c>
      <c r="G751" t="str">
        <f t="shared" si="11"/>
        <v>LOHUE</v>
      </c>
      <c r="I751" s="32">
        <v>22079</v>
      </c>
      <c r="J751" s="39" t="s">
        <v>51</v>
      </c>
    </row>
    <row r="752" spans="1:10" x14ac:dyDescent="0.25">
      <c r="A752" s="32">
        <v>21573</v>
      </c>
      <c r="B752" s="33">
        <v>77</v>
      </c>
      <c r="C752" s="33">
        <v>7.93</v>
      </c>
      <c r="D752" s="33">
        <v>4</v>
      </c>
      <c r="E752" s="33">
        <v>0.15</v>
      </c>
      <c r="F752" s="37">
        <f>DetailTicketJuilletAout2021[[#This Row],[Qte]]*(DetailTicketJuilletAout2021[[#This Row],[PrixUnit]]*(1-DetailTicketJuilletAout2021[[#This Row],[Remise%]]))</f>
        <v>26.962</v>
      </c>
      <c r="G752" t="str">
        <f t="shared" si="11"/>
        <v>LOHUE</v>
      </c>
      <c r="I752" s="32">
        <v>22080</v>
      </c>
      <c r="J752" s="39" t="s">
        <v>86</v>
      </c>
    </row>
    <row r="753" spans="1:10" x14ac:dyDescent="0.25">
      <c r="A753" s="32">
        <v>21574</v>
      </c>
      <c r="B753" s="33">
        <v>25</v>
      </c>
      <c r="C753" s="33">
        <v>8.5399999999999991</v>
      </c>
      <c r="D753" s="33">
        <v>4</v>
      </c>
      <c r="E753" s="33">
        <v>0.05</v>
      </c>
      <c r="F753" s="37">
        <f>DetailTicketJuilletAout2021[[#This Row],[Qte]]*(DetailTicketJuilletAout2021[[#This Row],[PrixUnit]]*(1-DetailTicketJuilletAout2021[[#This Row],[Remise%]]))</f>
        <v>32.451999999999998</v>
      </c>
      <c r="G753" t="str">
        <f t="shared" si="11"/>
        <v>GESEF</v>
      </c>
      <c r="I753" s="32">
        <v>22081</v>
      </c>
      <c r="J753" s="39" t="s">
        <v>34</v>
      </c>
    </row>
    <row r="754" spans="1:10" x14ac:dyDescent="0.25">
      <c r="A754" s="32">
        <v>21574</v>
      </c>
      <c r="B754" s="33">
        <v>42</v>
      </c>
      <c r="C754" s="33">
        <v>8.5399999999999991</v>
      </c>
      <c r="D754" s="33">
        <v>3</v>
      </c>
      <c r="E754" s="33">
        <v>0.05</v>
      </c>
      <c r="F754" s="37">
        <f>DetailTicketJuilletAout2021[[#This Row],[Qte]]*(DetailTicketJuilletAout2021[[#This Row],[PrixUnit]]*(1-DetailTicketJuilletAout2021[[#This Row],[Remise%]]))</f>
        <v>24.338999999999999</v>
      </c>
      <c r="G754" t="str">
        <f t="shared" si="11"/>
        <v>GESEF</v>
      </c>
      <c r="I754" s="32">
        <v>22082</v>
      </c>
      <c r="J754" s="39" t="s">
        <v>36</v>
      </c>
    </row>
    <row r="755" spans="1:10" x14ac:dyDescent="0.25">
      <c r="A755" s="32">
        <v>21575</v>
      </c>
      <c r="B755" s="33">
        <v>65</v>
      </c>
      <c r="C755" s="33">
        <v>12.81</v>
      </c>
      <c r="D755" s="33">
        <v>4</v>
      </c>
      <c r="E755" s="33">
        <v>0.1</v>
      </c>
      <c r="F755" s="37">
        <f>DetailTicketJuilletAout2021[[#This Row],[Qte]]*(DetailTicketJuilletAout2021[[#This Row],[PrixUnit]]*(1-DetailTicketJuilletAout2021[[#This Row],[Remise%]]))</f>
        <v>46.116</v>
      </c>
      <c r="G755" t="str">
        <f t="shared" si="11"/>
        <v>CÉDAU</v>
      </c>
      <c r="I755" s="32">
        <v>22083</v>
      </c>
      <c r="J755" s="39" t="s">
        <v>37</v>
      </c>
    </row>
    <row r="756" spans="1:10" x14ac:dyDescent="0.25">
      <c r="A756" s="32">
        <v>21575</v>
      </c>
      <c r="B756" s="33">
        <v>66</v>
      </c>
      <c r="C756" s="33">
        <v>10.37</v>
      </c>
      <c r="D756" s="33">
        <v>4</v>
      </c>
      <c r="E756" s="33">
        <v>0.1</v>
      </c>
      <c r="F756" s="37">
        <f>DetailTicketJuilletAout2021[[#This Row],[Qte]]*(DetailTicketJuilletAout2021[[#This Row],[PrixUnit]]*(1-DetailTicketJuilletAout2021[[#This Row],[Remise%]]))</f>
        <v>37.332000000000001</v>
      </c>
      <c r="G756" t="str">
        <f t="shared" si="11"/>
        <v>CÉDAU</v>
      </c>
      <c r="I756" s="32">
        <v>22084</v>
      </c>
      <c r="J756" s="39" t="s">
        <v>68</v>
      </c>
    </row>
    <row r="757" spans="1:10" x14ac:dyDescent="0.25">
      <c r="A757" s="32">
        <v>21575</v>
      </c>
      <c r="B757" s="33">
        <v>69</v>
      </c>
      <c r="C757" s="33">
        <v>21.95</v>
      </c>
      <c r="D757" s="33">
        <v>4</v>
      </c>
      <c r="E757" s="33">
        <v>0.1</v>
      </c>
      <c r="F757" s="37">
        <f>DetailTicketJuilletAout2021[[#This Row],[Qte]]*(DetailTicketJuilletAout2021[[#This Row],[PrixUnit]]*(1-DetailTicketJuilletAout2021[[#This Row],[Remise%]]))</f>
        <v>79.02</v>
      </c>
      <c r="G757" t="str">
        <f t="shared" si="11"/>
        <v>CÉDAU</v>
      </c>
      <c r="I757" s="32">
        <v>22085</v>
      </c>
      <c r="J757" s="39" t="s">
        <v>107</v>
      </c>
    </row>
    <row r="758" spans="1:10" x14ac:dyDescent="0.25">
      <c r="A758" s="32">
        <v>21576</v>
      </c>
      <c r="B758" s="33">
        <v>56</v>
      </c>
      <c r="C758" s="33">
        <v>23.17</v>
      </c>
      <c r="D758" s="33">
        <v>3</v>
      </c>
      <c r="E758" s="33">
        <v>0</v>
      </c>
      <c r="F758" s="37">
        <f>DetailTicketJuilletAout2021[[#This Row],[Qte]]*(DetailTicketJuilletAout2021[[#This Row],[PrixUnit]]*(1-DetailTicketJuilletAout2021[[#This Row],[Remise%]]))</f>
        <v>69.510000000000005</v>
      </c>
      <c r="G758" t="str">
        <f t="shared" si="11"/>
        <v>PAMAR</v>
      </c>
      <c r="I758" s="32">
        <v>22086</v>
      </c>
      <c r="J758" s="39" t="s">
        <v>103</v>
      </c>
    </row>
    <row r="759" spans="1:10" x14ac:dyDescent="0.25">
      <c r="A759" s="32">
        <v>21577</v>
      </c>
      <c r="B759" s="33">
        <v>23</v>
      </c>
      <c r="C759" s="33">
        <v>5.49</v>
      </c>
      <c r="D759" s="33">
        <v>4</v>
      </c>
      <c r="E759" s="33">
        <v>0</v>
      </c>
      <c r="F759" s="37">
        <f>DetailTicketJuilletAout2021[[#This Row],[Qte]]*(DetailTicketJuilletAout2021[[#This Row],[PrixUnit]]*(1-DetailTicketJuilletAout2021[[#This Row],[Remise%]]))</f>
        <v>21.96</v>
      </c>
      <c r="G759" t="str">
        <f t="shared" si="11"/>
        <v>VIGUI</v>
      </c>
      <c r="I759" s="32">
        <v>22087</v>
      </c>
      <c r="J759" s="39" t="s">
        <v>106</v>
      </c>
    </row>
    <row r="760" spans="1:10" x14ac:dyDescent="0.25">
      <c r="A760" s="32">
        <v>21577</v>
      </c>
      <c r="B760" s="33">
        <v>41</v>
      </c>
      <c r="C760" s="33">
        <v>5.79</v>
      </c>
      <c r="D760" s="33">
        <v>3</v>
      </c>
      <c r="E760" s="33">
        <v>0</v>
      </c>
      <c r="F760" s="37">
        <f>DetailTicketJuilletAout2021[[#This Row],[Qte]]*(DetailTicketJuilletAout2021[[#This Row],[PrixUnit]]*(1-DetailTicketJuilletAout2021[[#This Row],[Remise%]]))</f>
        <v>17.37</v>
      </c>
      <c r="G760" t="str">
        <f t="shared" si="11"/>
        <v>VIGUI</v>
      </c>
      <c r="I760" s="32">
        <v>22088</v>
      </c>
      <c r="J760" s="39" t="s">
        <v>102</v>
      </c>
    </row>
    <row r="761" spans="1:10" x14ac:dyDescent="0.25">
      <c r="A761" s="32">
        <v>21577</v>
      </c>
      <c r="B761" s="33">
        <v>77</v>
      </c>
      <c r="C761" s="33">
        <v>7.93</v>
      </c>
      <c r="D761" s="33">
        <v>4</v>
      </c>
      <c r="E761" s="33">
        <v>0</v>
      </c>
      <c r="F761" s="37">
        <f>DetailTicketJuilletAout2021[[#This Row],[Qte]]*(DetailTicketJuilletAout2021[[#This Row],[PrixUnit]]*(1-DetailTicketJuilletAout2021[[#This Row],[Remise%]]))</f>
        <v>31.72</v>
      </c>
      <c r="G761" t="str">
        <f t="shared" si="11"/>
        <v>VIGUI</v>
      </c>
      <c r="I761" s="32">
        <v>22089</v>
      </c>
      <c r="J761" s="39" t="s">
        <v>73</v>
      </c>
    </row>
    <row r="762" spans="1:10" x14ac:dyDescent="0.25">
      <c r="A762" s="32">
        <v>21578</v>
      </c>
      <c r="B762" s="33">
        <v>31</v>
      </c>
      <c r="C762" s="33">
        <v>7.62</v>
      </c>
      <c r="D762" s="33">
        <v>3</v>
      </c>
      <c r="E762" s="33">
        <v>0.05</v>
      </c>
      <c r="F762" s="37">
        <f>DetailTicketJuilletAout2021[[#This Row],[Qte]]*(DetailTicketJuilletAout2021[[#This Row],[PrixUnit]]*(1-DetailTicketJuilletAout2021[[#This Row],[Remise%]]))</f>
        <v>21.716999999999999</v>
      </c>
      <c r="G762" t="str">
        <f t="shared" si="11"/>
        <v>CEGRO</v>
      </c>
      <c r="I762" s="32">
        <v>22090</v>
      </c>
      <c r="J762" s="39" t="s">
        <v>32</v>
      </c>
    </row>
    <row r="763" spans="1:10" x14ac:dyDescent="0.25">
      <c r="A763" s="32">
        <v>21579</v>
      </c>
      <c r="B763" s="33">
        <v>56</v>
      </c>
      <c r="C763" s="33">
        <v>23.17</v>
      </c>
      <c r="D763" s="33">
        <v>4</v>
      </c>
      <c r="E763" s="33">
        <v>0</v>
      </c>
      <c r="F763" s="37">
        <f>DetailTicketJuilletAout2021[[#This Row],[Qte]]*(DetailTicketJuilletAout2021[[#This Row],[PrixUnit]]*(1-DetailTicketJuilletAout2021[[#This Row],[Remise%]]))</f>
        <v>92.68</v>
      </c>
      <c r="G763" t="str">
        <f t="shared" si="11"/>
        <v>ANLER</v>
      </c>
      <c r="I763" s="32">
        <v>22091</v>
      </c>
      <c r="J763" s="39" t="s">
        <v>59</v>
      </c>
    </row>
    <row r="764" spans="1:10" x14ac:dyDescent="0.25">
      <c r="A764" s="32">
        <v>21579</v>
      </c>
      <c r="B764" s="33">
        <v>72</v>
      </c>
      <c r="C764" s="33">
        <v>21.19</v>
      </c>
      <c r="D764" s="33">
        <v>3</v>
      </c>
      <c r="E764" s="33">
        <v>0</v>
      </c>
      <c r="F764" s="37">
        <f>DetailTicketJuilletAout2021[[#This Row],[Qte]]*(DetailTicketJuilletAout2021[[#This Row],[PrixUnit]]*(1-DetailTicketJuilletAout2021[[#This Row],[Remise%]]))</f>
        <v>63.570000000000007</v>
      </c>
      <c r="G764" t="str">
        <f t="shared" si="11"/>
        <v>ANLER</v>
      </c>
      <c r="I764" s="32">
        <v>22092</v>
      </c>
      <c r="J764" s="39" t="s">
        <v>53</v>
      </c>
    </row>
    <row r="765" spans="1:10" x14ac:dyDescent="0.25">
      <c r="A765" s="32">
        <v>21579</v>
      </c>
      <c r="B765" s="33">
        <v>77</v>
      </c>
      <c r="C765" s="33">
        <v>7.93</v>
      </c>
      <c r="D765" s="33">
        <v>3</v>
      </c>
      <c r="E765" s="33">
        <v>0</v>
      </c>
      <c r="F765" s="37">
        <f>DetailTicketJuilletAout2021[[#This Row],[Qte]]*(DetailTicketJuilletAout2021[[#This Row],[PrixUnit]]*(1-DetailTicketJuilletAout2021[[#This Row],[Remise%]]))</f>
        <v>23.79</v>
      </c>
      <c r="G765" t="str">
        <f t="shared" si="11"/>
        <v>ANLER</v>
      </c>
      <c r="I765" s="32">
        <v>22093</v>
      </c>
      <c r="J765" s="39" t="s">
        <v>110</v>
      </c>
    </row>
    <row r="766" spans="1:10" x14ac:dyDescent="0.25">
      <c r="A766" s="32">
        <v>21580</v>
      </c>
      <c r="B766" s="33">
        <v>24</v>
      </c>
      <c r="C766" s="33">
        <v>3.35</v>
      </c>
      <c r="D766" s="33">
        <v>4</v>
      </c>
      <c r="E766" s="33">
        <v>0</v>
      </c>
      <c r="F766" s="37">
        <f>DetailTicketJuilletAout2021[[#This Row],[Qte]]*(DetailTicketJuilletAout2021[[#This Row],[PrixUnit]]*(1-DetailTicketJuilletAout2021[[#This Row],[Remise%]]))</f>
        <v>13.4</v>
      </c>
      <c r="G766" t="str">
        <f t="shared" si="11"/>
        <v>NAROU</v>
      </c>
      <c r="I766" s="32">
        <v>22094</v>
      </c>
      <c r="J766" s="39" t="s">
        <v>40</v>
      </c>
    </row>
    <row r="767" spans="1:10" x14ac:dyDescent="0.25">
      <c r="A767" s="32">
        <v>21580</v>
      </c>
      <c r="B767" s="33">
        <v>40</v>
      </c>
      <c r="C767" s="33">
        <v>14.03</v>
      </c>
      <c r="D767" s="33">
        <v>4</v>
      </c>
      <c r="E767" s="33">
        <v>0</v>
      </c>
      <c r="F767" s="37">
        <f>DetailTicketJuilletAout2021[[#This Row],[Qte]]*(DetailTicketJuilletAout2021[[#This Row],[PrixUnit]]*(1-DetailTicketJuilletAout2021[[#This Row],[Remise%]]))</f>
        <v>56.12</v>
      </c>
      <c r="G767" t="str">
        <f t="shared" si="11"/>
        <v>NAROU</v>
      </c>
      <c r="I767" s="32">
        <v>22095</v>
      </c>
      <c r="J767" s="39" t="s">
        <v>50</v>
      </c>
    </row>
    <row r="768" spans="1:10" x14ac:dyDescent="0.25">
      <c r="A768" s="32">
        <v>21580</v>
      </c>
      <c r="B768" s="33">
        <v>42</v>
      </c>
      <c r="C768" s="33">
        <v>10.67</v>
      </c>
      <c r="D768" s="33">
        <v>3</v>
      </c>
      <c r="E768" s="33">
        <v>0</v>
      </c>
      <c r="F768" s="37">
        <f>DetailTicketJuilletAout2021[[#This Row],[Qte]]*(DetailTicketJuilletAout2021[[#This Row],[PrixUnit]]*(1-DetailTicketJuilletAout2021[[#This Row],[Remise%]]))</f>
        <v>32.01</v>
      </c>
      <c r="G768" t="str">
        <f t="shared" si="11"/>
        <v>NAROU</v>
      </c>
      <c r="I768" s="32">
        <v>22096</v>
      </c>
      <c r="J768" s="39" t="s">
        <v>90</v>
      </c>
    </row>
    <row r="769" spans="1:10" x14ac:dyDescent="0.25">
      <c r="A769" s="32">
        <v>21581</v>
      </c>
      <c r="B769" s="33">
        <v>28</v>
      </c>
      <c r="C769" s="33">
        <v>34.76</v>
      </c>
      <c r="D769" s="33">
        <v>3</v>
      </c>
      <c r="E769" s="33">
        <v>0</v>
      </c>
      <c r="F769" s="37">
        <f>DetailTicketJuilletAout2021[[#This Row],[Qte]]*(DetailTicketJuilletAout2021[[#This Row],[PrixUnit]]*(1-DetailTicketJuilletAout2021[[#This Row],[Remise%]]))</f>
        <v>104.28</v>
      </c>
      <c r="G769" t="str">
        <f t="shared" si="11"/>
        <v>JEMAN</v>
      </c>
      <c r="I769" s="32">
        <v>22097</v>
      </c>
      <c r="J769" s="39" t="s">
        <v>88</v>
      </c>
    </row>
    <row r="770" spans="1:10" x14ac:dyDescent="0.25">
      <c r="A770" s="32">
        <v>21581</v>
      </c>
      <c r="B770" s="33">
        <v>49</v>
      </c>
      <c r="C770" s="33">
        <v>15.24</v>
      </c>
      <c r="D770" s="33">
        <v>3</v>
      </c>
      <c r="E770" s="33">
        <v>0</v>
      </c>
      <c r="F770" s="37">
        <f>DetailTicketJuilletAout2021[[#This Row],[Qte]]*(DetailTicketJuilletAout2021[[#This Row],[PrixUnit]]*(1-DetailTicketJuilletAout2021[[#This Row],[Remise%]]))</f>
        <v>45.72</v>
      </c>
      <c r="G770" t="str">
        <f t="shared" si="11"/>
        <v>JEMAN</v>
      </c>
      <c r="I770" s="32">
        <v>22098</v>
      </c>
      <c r="J770" s="39" t="s">
        <v>78</v>
      </c>
    </row>
    <row r="771" spans="1:10" x14ac:dyDescent="0.25">
      <c r="A771" s="32">
        <v>21582</v>
      </c>
      <c r="B771" s="33">
        <v>15</v>
      </c>
      <c r="C771" s="33">
        <v>11.89</v>
      </c>
      <c r="D771" s="33">
        <v>4</v>
      </c>
      <c r="E771" s="33">
        <v>0.05</v>
      </c>
      <c r="F771" s="37">
        <f>DetailTicketJuilletAout2021[[#This Row],[Qte]]*(DetailTicketJuilletAout2021[[#This Row],[PrixUnit]]*(1-DetailTicketJuilletAout2021[[#This Row],[Remise%]]))</f>
        <v>45.182000000000002</v>
      </c>
      <c r="G771" t="str">
        <f t="shared" ref="G771:G834" si="12">VLOOKUP(A771,$I$2:$J$1577,2,FALSE)</f>
        <v>CÉDAU</v>
      </c>
      <c r="I771" s="32">
        <v>22099</v>
      </c>
      <c r="J771" s="39" t="s">
        <v>32</v>
      </c>
    </row>
    <row r="772" spans="1:10" x14ac:dyDescent="0.25">
      <c r="A772" s="32">
        <v>21582</v>
      </c>
      <c r="B772" s="33">
        <v>28</v>
      </c>
      <c r="C772" s="33">
        <v>34.76</v>
      </c>
      <c r="D772" s="33">
        <v>4</v>
      </c>
      <c r="E772" s="33">
        <v>0.05</v>
      </c>
      <c r="F772" s="37">
        <f>DetailTicketJuilletAout2021[[#This Row],[Qte]]*(DetailTicketJuilletAout2021[[#This Row],[PrixUnit]]*(1-DetailTicketJuilletAout2021[[#This Row],[Remise%]]))</f>
        <v>132.08799999999999</v>
      </c>
      <c r="G772" t="str">
        <f t="shared" si="12"/>
        <v>CÉDAU</v>
      </c>
      <c r="I772" s="32">
        <v>22100</v>
      </c>
      <c r="J772" s="39" t="s">
        <v>61</v>
      </c>
    </row>
    <row r="773" spans="1:10" x14ac:dyDescent="0.25">
      <c r="A773" s="32">
        <v>21583</v>
      </c>
      <c r="B773" s="33">
        <v>54</v>
      </c>
      <c r="C773" s="33">
        <v>5.64</v>
      </c>
      <c r="D773" s="33">
        <v>3</v>
      </c>
      <c r="E773" s="33">
        <v>0</v>
      </c>
      <c r="F773" s="37">
        <f>DetailTicketJuilletAout2021[[#This Row],[Qte]]*(DetailTicketJuilletAout2021[[#This Row],[PrixUnit]]*(1-DetailTicketJuilletAout2021[[#This Row],[Remise%]]))</f>
        <v>16.919999999999998</v>
      </c>
      <c r="G773" t="str">
        <f t="shared" si="12"/>
        <v>NOBEL</v>
      </c>
      <c r="I773" s="32">
        <v>22101</v>
      </c>
      <c r="J773" s="39" t="s">
        <v>96</v>
      </c>
    </row>
    <row r="774" spans="1:10" x14ac:dyDescent="0.25">
      <c r="A774" s="32">
        <v>21584</v>
      </c>
      <c r="B774" s="33">
        <v>45</v>
      </c>
      <c r="C774" s="33">
        <v>7.32</v>
      </c>
      <c r="D774" s="33">
        <v>3</v>
      </c>
      <c r="E774" s="33">
        <v>0</v>
      </c>
      <c r="F774" s="37">
        <f>DetailTicketJuilletAout2021[[#This Row],[Qte]]*(DetailTicketJuilletAout2021[[#This Row],[PrixUnit]]*(1-DetailTicketJuilletAout2021[[#This Row],[Remise%]]))</f>
        <v>21.96</v>
      </c>
      <c r="G774" t="str">
        <f t="shared" si="12"/>
        <v>SORET</v>
      </c>
      <c r="I774" s="32">
        <v>22102</v>
      </c>
      <c r="J774" s="39" t="s">
        <v>34</v>
      </c>
    </row>
    <row r="775" spans="1:10" x14ac:dyDescent="0.25">
      <c r="A775" s="32">
        <v>21584</v>
      </c>
      <c r="B775" s="33">
        <v>53</v>
      </c>
      <c r="C775" s="33">
        <v>25</v>
      </c>
      <c r="D775" s="33">
        <v>4</v>
      </c>
      <c r="E775" s="33">
        <v>0</v>
      </c>
      <c r="F775" s="37">
        <f>DetailTicketJuilletAout2021[[#This Row],[Qte]]*(DetailTicketJuilletAout2021[[#This Row],[PrixUnit]]*(1-DetailTicketJuilletAout2021[[#This Row],[Remise%]]))</f>
        <v>100</v>
      </c>
      <c r="G775" t="str">
        <f t="shared" si="12"/>
        <v>SORET</v>
      </c>
      <c r="I775" s="32">
        <v>22103</v>
      </c>
      <c r="J775" s="39" t="s">
        <v>44</v>
      </c>
    </row>
    <row r="776" spans="1:10" x14ac:dyDescent="0.25">
      <c r="A776" s="32">
        <v>21584</v>
      </c>
      <c r="B776" s="33">
        <v>67</v>
      </c>
      <c r="C776" s="33">
        <v>10.67</v>
      </c>
      <c r="D776" s="33">
        <v>3</v>
      </c>
      <c r="E776" s="33">
        <v>0</v>
      </c>
      <c r="F776" s="37">
        <f>DetailTicketJuilletAout2021[[#This Row],[Qte]]*(DetailTicketJuilletAout2021[[#This Row],[PrixUnit]]*(1-DetailTicketJuilletAout2021[[#This Row],[Remise%]]))</f>
        <v>32.01</v>
      </c>
      <c r="G776" t="str">
        <f t="shared" si="12"/>
        <v>SORET</v>
      </c>
      <c r="I776" s="32">
        <v>22104</v>
      </c>
      <c r="J776" s="39" t="s">
        <v>25</v>
      </c>
    </row>
    <row r="777" spans="1:10" x14ac:dyDescent="0.25">
      <c r="A777" s="32">
        <v>21585</v>
      </c>
      <c r="B777" s="33">
        <v>14</v>
      </c>
      <c r="C777" s="33">
        <v>17.68</v>
      </c>
      <c r="D777" s="33">
        <v>4</v>
      </c>
      <c r="E777" s="33">
        <v>0</v>
      </c>
      <c r="F777" s="37">
        <f>DetailTicketJuilletAout2021[[#This Row],[Qte]]*(DetailTicketJuilletAout2021[[#This Row],[PrixUnit]]*(1-DetailTicketJuilletAout2021[[#This Row],[Remise%]]))</f>
        <v>70.72</v>
      </c>
      <c r="G777" t="str">
        <f t="shared" si="12"/>
        <v>ERSWE</v>
      </c>
      <c r="I777" s="32">
        <v>22105</v>
      </c>
      <c r="J777" s="39" t="s">
        <v>54</v>
      </c>
    </row>
    <row r="778" spans="1:10" x14ac:dyDescent="0.25">
      <c r="A778" s="32">
        <v>21585</v>
      </c>
      <c r="B778" s="33">
        <v>65</v>
      </c>
      <c r="C778" s="33">
        <v>16.010000000000002</v>
      </c>
      <c r="D778" s="33">
        <v>3</v>
      </c>
      <c r="E778" s="33">
        <v>0</v>
      </c>
      <c r="F778" s="37">
        <f>DetailTicketJuilletAout2021[[#This Row],[Qte]]*(DetailTicketJuilletAout2021[[#This Row],[PrixUnit]]*(1-DetailTicketJuilletAout2021[[#This Row],[Remise%]]))</f>
        <v>48.03</v>
      </c>
      <c r="G778" t="str">
        <f t="shared" si="12"/>
        <v>ERSWE</v>
      </c>
      <c r="I778" s="32">
        <v>22106</v>
      </c>
      <c r="J778" s="39" t="s">
        <v>81</v>
      </c>
    </row>
    <row r="779" spans="1:10" x14ac:dyDescent="0.25">
      <c r="A779" s="32">
        <v>21586</v>
      </c>
      <c r="B779" s="33">
        <v>2</v>
      </c>
      <c r="C779" s="33">
        <v>14.48</v>
      </c>
      <c r="D779" s="33">
        <v>4</v>
      </c>
      <c r="E779" s="33">
        <v>0</v>
      </c>
      <c r="F779" s="37">
        <f>DetailTicketJuilletAout2021[[#This Row],[Qte]]*(DetailTicketJuilletAout2021[[#This Row],[PrixUnit]]*(1-DetailTicketJuilletAout2021[[#This Row],[Remise%]]))</f>
        <v>57.92</v>
      </c>
      <c r="G779" t="str">
        <f t="shared" si="12"/>
        <v>CHLAB</v>
      </c>
      <c r="I779" s="32">
        <v>22107</v>
      </c>
      <c r="J779" s="39" t="s">
        <v>39</v>
      </c>
    </row>
    <row r="780" spans="1:10" x14ac:dyDescent="0.25">
      <c r="A780" s="32">
        <v>21586</v>
      </c>
      <c r="B780" s="33">
        <v>21</v>
      </c>
      <c r="C780" s="33">
        <v>7.62</v>
      </c>
      <c r="D780" s="33">
        <v>4</v>
      </c>
      <c r="E780" s="33">
        <v>0</v>
      </c>
      <c r="F780" s="37">
        <f>DetailTicketJuilletAout2021[[#This Row],[Qte]]*(DetailTicketJuilletAout2021[[#This Row],[PrixUnit]]*(1-DetailTicketJuilletAout2021[[#This Row],[Remise%]]))</f>
        <v>30.48</v>
      </c>
      <c r="G780" t="str">
        <f t="shared" si="12"/>
        <v>CHLAB</v>
      </c>
      <c r="I780" s="32">
        <v>22108</v>
      </c>
      <c r="J780" s="39" t="s">
        <v>93</v>
      </c>
    </row>
    <row r="781" spans="1:10" x14ac:dyDescent="0.25">
      <c r="A781" s="32">
        <v>21586</v>
      </c>
      <c r="B781" s="33">
        <v>53</v>
      </c>
      <c r="C781" s="33">
        <v>25</v>
      </c>
      <c r="D781" s="33">
        <v>4</v>
      </c>
      <c r="E781" s="33">
        <v>0</v>
      </c>
      <c r="F781" s="37">
        <f>DetailTicketJuilletAout2021[[#This Row],[Qte]]*(DetailTicketJuilletAout2021[[#This Row],[PrixUnit]]*(1-DetailTicketJuilletAout2021[[#This Row],[Remise%]]))</f>
        <v>100</v>
      </c>
      <c r="G781" t="str">
        <f t="shared" si="12"/>
        <v>CHLAB</v>
      </c>
      <c r="I781" s="32">
        <v>22109</v>
      </c>
      <c r="J781" s="39" t="s">
        <v>89</v>
      </c>
    </row>
    <row r="782" spans="1:10" x14ac:dyDescent="0.25">
      <c r="A782" s="32">
        <v>21586</v>
      </c>
      <c r="B782" s="33">
        <v>61</v>
      </c>
      <c r="C782" s="33">
        <v>21.65</v>
      </c>
      <c r="D782" s="33">
        <v>3</v>
      </c>
      <c r="E782" s="33">
        <v>0</v>
      </c>
      <c r="F782" s="37">
        <f>DetailTicketJuilletAout2021[[#This Row],[Qte]]*(DetailTicketJuilletAout2021[[#This Row],[PrixUnit]]*(1-DetailTicketJuilletAout2021[[#This Row],[Remise%]]))</f>
        <v>64.949999999999989</v>
      </c>
      <c r="G782" t="str">
        <f t="shared" si="12"/>
        <v>CHLAB</v>
      </c>
      <c r="I782" s="32">
        <v>22110</v>
      </c>
      <c r="J782" s="39" t="s">
        <v>67</v>
      </c>
    </row>
    <row r="783" spans="1:10" x14ac:dyDescent="0.25">
      <c r="A783" s="32">
        <v>21587</v>
      </c>
      <c r="B783" s="33">
        <v>62</v>
      </c>
      <c r="C783" s="33">
        <v>37.5</v>
      </c>
      <c r="D783" s="33">
        <v>4</v>
      </c>
      <c r="E783" s="33">
        <v>0</v>
      </c>
      <c r="F783" s="37">
        <f>DetailTicketJuilletAout2021[[#This Row],[Qte]]*(DetailTicketJuilletAout2021[[#This Row],[PrixUnit]]*(1-DetailTicketJuilletAout2021[[#This Row],[Remise%]]))</f>
        <v>150</v>
      </c>
      <c r="G783" t="str">
        <f t="shared" si="12"/>
        <v>JÉBAZ</v>
      </c>
      <c r="I783" s="32">
        <v>22111</v>
      </c>
      <c r="J783" s="39" t="s">
        <v>28</v>
      </c>
    </row>
    <row r="784" spans="1:10" x14ac:dyDescent="0.25">
      <c r="A784" s="32">
        <v>21588</v>
      </c>
      <c r="B784" s="33">
        <v>25</v>
      </c>
      <c r="C784" s="33">
        <v>10.67</v>
      </c>
      <c r="D784" s="33">
        <v>4</v>
      </c>
      <c r="E784" s="33">
        <v>0.1</v>
      </c>
      <c r="F784" s="37">
        <f>DetailTicketJuilletAout2021[[#This Row],[Qte]]*(DetailTicketJuilletAout2021[[#This Row],[PrixUnit]]*(1-DetailTicketJuilletAout2021[[#This Row],[Remise%]]))</f>
        <v>38.411999999999999</v>
      </c>
      <c r="G784" t="str">
        <f t="shared" si="12"/>
        <v>CHBES</v>
      </c>
      <c r="I784" s="32">
        <v>22112</v>
      </c>
      <c r="J784" s="39" t="s">
        <v>68</v>
      </c>
    </row>
    <row r="785" spans="1:10" x14ac:dyDescent="0.25">
      <c r="A785" s="32">
        <v>21588</v>
      </c>
      <c r="B785" s="33">
        <v>70</v>
      </c>
      <c r="C785" s="33">
        <v>11.43</v>
      </c>
      <c r="D785" s="33">
        <v>4</v>
      </c>
      <c r="E785" s="33">
        <v>0.1</v>
      </c>
      <c r="F785" s="37">
        <f>DetailTicketJuilletAout2021[[#This Row],[Qte]]*(DetailTicketJuilletAout2021[[#This Row],[PrixUnit]]*(1-DetailTicketJuilletAout2021[[#This Row],[Remise%]]))</f>
        <v>41.148000000000003</v>
      </c>
      <c r="G785" t="str">
        <f t="shared" si="12"/>
        <v>CHBES</v>
      </c>
      <c r="I785" s="32">
        <v>22113</v>
      </c>
      <c r="J785" s="39" t="s">
        <v>68</v>
      </c>
    </row>
    <row r="786" spans="1:10" x14ac:dyDescent="0.25">
      <c r="A786" s="32">
        <v>21589</v>
      </c>
      <c r="B786" s="33">
        <v>43</v>
      </c>
      <c r="C786" s="33">
        <v>35.06</v>
      </c>
      <c r="D786" s="33">
        <v>4</v>
      </c>
      <c r="E786" s="33">
        <v>0.15</v>
      </c>
      <c r="F786" s="37">
        <f>DetailTicketJuilletAout2021[[#This Row],[Qte]]*(DetailTicketJuilletAout2021[[#This Row],[PrixUnit]]*(1-DetailTicketJuilletAout2021[[#This Row],[Remise%]]))</f>
        <v>119.20400000000001</v>
      </c>
      <c r="G786" t="str">
        <f t="shared" si="12"/>
        <v>SEADI</v>
      </c>
      <c r="I786" s="32">
        <v>22114</v>
      </c>
      <c r="J786" s="39" t="s">
        <v>42</v>
      </c>
    </row>
    <row r="787" spans="1:10" x14ac:dyDescent="0.25">
      <c r="A787" s="32">
        <v>21589</v>
      </c>
      <c r="B787" s="33">
        <v>48</v>
      </c>
      <c r="C787" s="33">
        <v>9.76</v>
      </c>
      <c r="D787" s="33">
        <v>4</v>
      </c>
      <c r="E787" s="33">
        <v>0.15</v>
      </c>
      <c r="F787" s="37">
        <f>DetailTicketJuilletAout2021[[#This Row],[Qte]]*(DetailTicketJuilletAout2021[[#This Row],[PrixUnit]]*(1-DetailTicketJuilletAout2021[[#This Row],[Remise%]]))</f>
        <v>33.183999999999997</v>
      </c>
      <c r="G787" t="str">
        <f t="shared" si="12"/>
        <v>SEADI</v>
      </c>
      <c r="I787" s="32">
        <v>22115</v>
      </c>
      <c r="J787" s="39" t="s">
        <v>29</v>
      </c>
    </row>
    <row r="788" spans="1:10" x14ac:dyDescent="0.25">
      <c r="A788" s="32">
        <v>21590</v>
      </c>
      <c r="B788" s="33">
        <v>13</v>
      </c>
      <c r="C788" s="33">
        <v>4.57</v>
      </c>
      <c r="D788" s="33">
        <v>4</v>
      </c>
      <c r="E788" s="33">
        <v>0</v>
      </c>
      <c r="F788" s="37">
        <f>DetailTicketJuilletAout2021[[#This Row],[Qte]]*(DetailTicketJuilletAout2021[[#This Row],[PrixUnit]]*(1-DetailTicketJuilletAout2021[[#This Row],[Remise%]]))</f>
        <v>18.28</v>
      </c>
      <c r="G788" t="str">
        <f t="shared" si="12"/>
        <v>OLLHE</v>
      </c>
      <c r="I788" s="32">
        <v>22116</v>
      </c>
      <c r="J788" s="39" t="s">
        <v>60</v>
      </c>
    </row>
    <row r="789" spans="1:10" x14ac:dyDescent="0.25">
      <c r="A789" s="32">
        <v>21590</v>
      </c>
      <c r="B789" s="33">
        <v>39</v>
      </c>
      <c r="C789" s="33">
        <v>13.72</v>
      </c>
      <c r="D789" s="33">
        <v>4</v>
      </c>
      <c r="E789" s="33">
        <v>0</v>
      </c>
      <c r="F789" s="37">
        <f>DetailTicketJuilletAout2021[[#This Row],[Qte]]*(DetailTicketJuilletAout2021[[#This Row],[PrixUnit]]*(1-DetailTicketJuilletAout2021[[#This Row],[Remise%]]))</f>
        <v>54.88</v>
      </c>
      <c r="G789" t="str">
        <f t="shared" si="12"/>
        <v>OLLHE</v>
      </c>
      <c r="I789" s="32">
        <v>22117</v>
      </c>
      <c r="J789" s="39" t="s">
        <v>27</v>
      </c>
    </row>
    <row r="790" spans="1:10" x14ac:dyDescent="0.25">
      <c r="A790" s="32">
        <v>21591</v>
      </c>
      <c r="B790" s="33">
        <v>28</v>
      </c>
      <c r="C790" s="33">
        <v>34.76</v>
      </c>
      <c r="D790" s="33">
        <v>4</v>
      </c>
      <c r="E790" s="33">
        <v>0</v>
      </c>
      <c r="F790" s="37">
        <f>DetailTicketJuilletAout2021[[#This Row],[Qte]]*(DetailTicketJuilletAout2021[[#This Row],[PrixUnit]]*(1-DetailTicketJuilletAout2021[[#This Row],[Remise%]]))</f>
        <v>139.04</v>
      </c>
      <c r="G790" t="str">
        <f t="shared" si="12"/>
        <v>NOBEL</v>
      </c>
      <c r="I790" s="32">
        <v>22118</v>
      </c>
      <c r="J790" s="39" t="s">
        <v>80</v>
      </c>
    </row>
    <row r="791" spans="1:10" x14ac:dyDescent="0.25">
      <c r="A791" s="32">
        <v>21592</v>
      </c>
      <c r="B791" s="33">
        <v>29</v>
      </c>
      <c r="C791" s="33">
        <v>94.37</v>
      </c>
      <c r="D791" s="33">
        <v>3</v>
      </c>
      <c r="E791" s="33">
        <v>0</v>
      </c>
      <c r="F791" s="37">
        <f>DetailTicketJuilletAout2021[[#This Row],[Qte]]*(DetailTicketJuilletAout2021[[#This Row],[PrixUnit]]*(1-DetailTicketJuilletAout2021[[#This Row],[Remise%]]))</f>
        <v>283.11</v>
      </c>
      <c r="G791" t="str">
        <f t="shared" si="12"/>
        <v>MOELK</v>
      </c>
      <c r="I791" s="32">
        <v>22119</v>
      </c>
      <c r="J791" s="39" t="s">
        <v>59</v>
      </c>
    </row>
    <row r="792" spans="1:10" x14ac:dyDescent="0.25">
      <c r="A792" s="32">
        <v>21592</v>
      </c>
      <c r="B792" s="33">
        <v>75</v>
      </c>
      <c r="C792" s="33">
        <v>5.95</v>
      </c>
      <c r="D792" s="33">
        <v>3</v>
      </c>
      <c r="E792" s="33">
        <v>0.1</v>
      </c>
      <c r="F792" s="37">
        <f>DetailTicketJuilletAout2021[[#This Row],[Qte]]*(DetailTicketJuilletAout2021[[#This Row],[PrixUnit]]*(1-DetailTicketJuilletAout2021[[#This Row],[Remise%]]))</f>
        <v>16.065000000000001</v>
      </c>
      <c r="G792" t="str">
        <f t="shared" si="12"/>
        <v>MOELK</v>
      </c>
      <c r="I792" s="32">
        <v>22120</v>
      </c>
      <c r="J792" s="39" t="s">
        <v>27</v>
      </c>
    </row>
    <row r="793" spans="1:10" x14ac:dyDescent="0.25">
      <c r="A793" s="32">
        <v>21593</v>
      </c>
      <c r="B793" s="33">
        <v>4</v>
      </c>
      <c r="C793" s="33">
        <v>16.77</v>
      </c>
      <c r="D793" s="33">
        <v>4</v>
      </c>
      <c r="E793" s="33">
        <v>0.15</v>
      </c>
      <c r="F793" s="37">
        <f>DetailTicketJuilletAout2021[[#This Row],[Qte]]*(DetailTicketJuilletAout2021[[#This Row],[PrixUnit]]*(1-DetailTicketJuilletAout2021[[#This Row],[Remise%]]))</f>
        <v>57.017999999999994</v>
      </c>
      <c r="G793" t="str">
        <f t="shared" si="12"/>
        <v>FAMAR</v>
      </c>
      <c r="I793" s="32">
        <v>22121</v>
      </c>
      <c r="J793" s="39" t="s">
        <v>90</v>
      </c>
    </row>
    <row r="794" spans="1:10" x14ac:dyDescent="0.25">
      <c r="A794" s="32">
        <v>21593</v>
      </c>
      <c r="B794" s="33">
        <v>7</v>
      </c>
      <c r="C794" s="33">
        <v>22.87</v>
      </c>
      <c r="D794" s="33">
        <v>4</v>
      </c>
      <c r="E794" s="33">
        <v>0.15</v>
      </c>
      <c r="F794" s="37">
        <f>DetailTicketJuilletAout2021[[#This Row],[Qte]]*(DetailTicketJuilletAout2021[[#This Row],[PrixUnit]]*(1-DetailTicketJuilletAout2021[[#This Row],[Remise%]]))</f>
        <v>77.757999999999996</v>
      </c>
      <c r="G794" t="str">
        <f t="shared" si="12"/>
        <v>FAMAR</v>
      </c>
      <c r="I794" s="32">
        <v>22122</v>
      </c>
      <c r="J794" s="39" t="s">
        <v>102</v>
      </c>
    </row>
    <row r="795" spans="1:10" x14ac:dyDescent="0.25">
      <c r="A795" s="32">
        <v>21593</v>
      </c>
      <c r="B795" s="33">
        <v>8</v>
      </c>
      <c r="C795" s="33">
        <v>30.49</v>
      </c>
      <c r="D795" s="33">
        <v>4</v>
      </c>
      <c r="E795" s="33">
        <v>0.15</v>
      </c>
      <c r="F795" s="37">
        <f>DetailTicketJuilletAout2021[[#This Row],[Qte]]*(DetailTicketJuilletAout2021[[#This Row],[PrixUnit]]*(1-DetailTicketJuilletAout2021[[#This Row],[Remise%]]))</f>
        <v>103.666</v>
      </c>
      <c r="G795" t="str">
        <f t="shared" si="12"/>
        <v>FAMAR</v>
      </c>
      <c r="I795" s="32">
        <v>22123</v>
      </c>
      <c r="J795" s="39" t="s">
        <v>28</v>
      </c>
    </row>
    <row r="796" spans="1:10" x14ac:dyDescent="0.25">
      <c r="A796" s="32">
        <v>21594</v>
      </c>
      <c r="B796" s="33">
        <v>24</v>
      </c>
      <c r="C796" s="33">
        <v>3.35</v>
      </c>
      <c r="D796" s="33">
        <v>4</v>
      </c>
      <c r="E796" s="33">
        <v>0.15</v>
      </c>
      <c r="F796" s="37">
        <f>DetailTicketJuilletAout2021[[#This Row],[Qte]]*(DetailTicketJuilletAout2021[[#This Row],[PrixUnit]]*(1-DetailTicketJuilletAout2021[[#This Row],[Remise%]]))</f>
        <v>11.39</v>
      </c>
      <c r="G796" t="str">
        <f t="shared" si="12"/>
        <v>ALAUV</v>
      </c>
      <c r="I796" s="32">
        <v>22124</v>
      </c>
      <c r="J796" s="39" t="s">
        <v>55</v>
      </c>
    </row>
    <row r="797" spans="1:10" x14ac:dyDescent="0.25">
      <c r="A797" s="32">
        <v>21594</v>
      </c>
      <c r="B797" s="33">
        <v>46</v>
      </c>
      <c r="C797" s="33">
        <v>9.15</v>
      </c>
      <c r="D797" s="33">
        <v>4</v>
      </c>
      <c r="E797" s="33">
        <v>0.15</v>
      </c>
      <c r="F797" s="37">
        <f>DetailTicketJuilletAout2021[[#This Row],[Qte]]*(DetailTicketJuilletAout2021[[#This Row],[PrixUnit]]*(1-DetailTicketJuilletAout2021[[#This Row],[Remise%]]))</f>
        <v>31.11</v>
      </c>
      <c r="G797" t="str">
        <f t="shared" si="12"/>
        <v>ALAUV</v>
      </c>
      <c r="I797" s="32">
        <v>22125</v>
      </c>
      <c r="J797" s="39" t="s">
        <v>109</v>
      </c>
    </row>
    <row r="798" spans="1:10" x14ac:dyDescent="0.25">
      <c r="A798" s="32">
        <v>21594</v>
      </c>
      <c r="B798" s="33">
        <v>47</v>
      </c>
      <c r="C798" s="33">
        <v>7.32</v>
      </c>
      <c r="D798" s="33">
        <v>4</v>
      </c>
      <c r="E798" s="33">
        <v>0.15</v>
      </c>
      <c r="F798" s="37">
        <f>DetailTicketJuilletAout2021[[#This Row],[Qte]]*(DetailTicketJuilletAout2021[[#This Row],[PrixUnit]]*(1-DetailTicketJuilletAout2021[[#This Row],[Remise%]]))</f>
        <v>24.888000000000002</v>
      </c>
      <c r="G798" t="str">
        <f t="shared" si="12"/>
        <v>ALAUV</v>
      </c>
      <c r="I798" s="32">
        <v>22126</v>
      </c>
      <c r="J798" s="39" t="s">
        <v>86</v>
      </c>
    </row>
    <row r="799" spans="1:10" x14ac:dyDescent="0.25">
      <c r="A799" s="32">
        <v>21594</v>
      </c>
      <c r="B799" s="33">
        <v>60</v>
      </c>
      <c r="C799" s="33">
        <v>25.92</v>
      </c>
      <c r="D799" s="33">
        <v>4</v>
      </c>
      <c r="E799" s="33">
        <v>0.15</v>
      </c>
      <c r="F799" s="37">
        <f>DetailTicketJuilletAout2021[[#This Row],[Qte]]*(DetailTicketJuilletAout2021[[#This Row],[PrixUnit]]*(1-DetailTicketJuilletAout2021[[#This Row],[Remise%]]))</f>
        <v>88.128</v>
      </c>
      <c r="G799" t="str">
        <f t="shared" si="12"/>
        <v>ALAUV</v>
      </c>
      <c r="I799" s="32">
        <v>22127</v>
      </c>
      <c r="J799" s="39" t="s">
        <v>89</v>
      </c>
    </row>
    <row r="800" spans="1:10" x14ac:dyDescent="0.25">
      <c r="A800" s="32">
        <v>21595</v>
      </c>
      <c r="B800" s="33">
        <v>21</v>
      </c>
      <c r="C800" s="33">
        <v>7.62</v>
      </c>
      <c r="D800" s="33">
        <v>3</v>
      </c>
      <c r="E800" s="33">
        <v>0.2</v>
      </c>
      <c r="F800" s="37">
        <f>DetailTicketJuilletAout2021[[#This Row],[Qte]]*(DetailTicketJuilletAout2021[[#This Row],[PrixUnit]]*(1-DetailTicketJuilletAout2021[[#This Row],[Remise%]]))</f>
        <v>18.288</v>
      </c>
      <c r="G800" t="str">
        <f t="shared" si="12"/>
        <v>PAJAL</v>
      </c>
      <c r="I800" s="32">
        <v>22128</v>
      </c>
      <c r="J800" s="39" t="s">
        <v>58</v>
      </c>
    </row>
    <row r="801" spans="1:10" x14ac:dyDescent="0.25">
      <c r="A801" s="32">
        <v>21595</v>
      </c>
      <c r="B801" s="33">
        <v>32</v>
      </c>
      <c r="C801" s="33">
        <v>24.39</v>
      </c>
      <c r="D801" s="33">
        <v>4</v>
      </c>
      <c r="E801" s="33">
        <v>0.2</v>
      </c>
      <c r="F801" s="37">
        <f>DetailTicketJuilletAout2021[[#This Row],[Qte]]*(DetailTicketJuilletAout2021[[#This Row],[PrixUnit]]*(1-DetailTicketJuilletAout2021[[#This Row],[Remise%]]))</f>
        <v>78.048000000000002</v>
      </c>
      <c r="G801" t="str">
        <f t="shared" si="12"/>
        <v>PAJAL</v>
      </c>
      <c r="I801" s="32">
        <v>22129</v>
      </c>
      <c r="J801" s="39" t="s">
        <v>81</v>
      </c>
    </row>
    <row r="802" spans="1:10" x14ac:dyDescent="0.25">
      <c r="A802" s="32">
        <v>21595</v>
      </c>
      <c r="B802" s="33">
        <v>61</v>
      </c>
      <c r="C802" s="33">
        <v>21.65</v>
      </c>
      <c r="D802" s="33">
        <v>4</v>
      </c>
      <c r="E802" s="33">
        <v>0.2</v>
      </c>
      <c r="F802" s="37">
        <f>DetailTicketJuilletAout2021[[#This Row],[Qte]]*(DetailTicketJuilletAout2021[[#This Row],[PrixUnit]]*(1-DetailTicketJuilletAout2021[[#This Row],[Remise%]]))</f>
        <v>69.28</v>
      </c>
      <c r="G802" t="str">
        <f t="shared" si="12"/>
        <v>PAJAL</v>
      </c>
      <c r="I802" s="32">
        <v>22130</v>
      </c>
      <c r="J802" s="39" t="s">
        <v>89</v>
      </c>
    </row>
    <row r="803" spans="1:10" x14ac:dyDescent="0.25">
      <c r="A803" s="32">
        <v>21596</v>
      </c>
      <c r="B803" s="33">
        <v>20</v>
      </c>
      <c r="C803" s="33">
        <v>61.74</v>
      </c>
      <c r="D803" s="33">
        <v>3</v>
      </c>
      <c r="E803" s="33">
        <v>0</v>
      </c>
      <c r="F803" s="37">
        <f>DetailTicketJuilletAout2021[[#This Row],[Qte]]*(DetailTicketJuilletAout2021[[#This Row],[PrixUnit]]*(1-DetailTicketJuilletAout2021[[#This Row],[Remise%]]))</f>
        <v>185.22</v>
      </c>
      <c r="G803" t="str">
        <f t="shared" si="12"/>
        <v>CHLEC</v>
      </c>
      <c r="I803" s="32">
        <v>22131</v>
      </c>
      <c r="J803" s="39" t="s">
        <v>94</v>
      </c>
    </row>
    <row r="804" spans="1:10" x14ac:dyDescent="0.25">
      <c r="A804" s="32">
        <v>21596</v>
      </c>
      <c r="B804" s="33">
        <v>28</v>
      </c>
      <c r="C804" s="33">
        <v>34.76</v>
      </c>
      <c r="D804" s="33">
        <v>3</v>
      </c>
      <c r="E804" s="33">
        <v>0</v>
      </c>
      <c r="F804" s="37">
        <f>DetailTicketJuilletAout2021[[#This Row],[Qte]]*(DetailTicketJuilletAout2021[[#This Row],[PrixUnit]]*(1-DetailTicketJuilletAout2021[[#This Row],[Remise%]]))</f>
        <v>104.28</v>
      </c>
      <c r="G804" t="str">
        <f t="shared" si="12"/>
        <v>CHLEC</v>
      </c>
      <c r="I804" s="32">
        <v>22132</v>
      </c>
      <c r="J804" s="39" t="s">
        <v>37</v>
      </c>
    </row>
    <row r="805" spans="1:10" x14ac:dyDescent="0.25">
      <c r="A805" s="32">
        <v>21596</v>
      </c>
      <c r="B805" s="33">
        <v>56</v>
      </c>
      <c r="C805" s="33">
        <v>28.97</v>
      </c>
      <c r="D805" s="33">
        <v>4</v>
      </c>
      <c r="E805" s="33">
        <v>0</v>
      </c>
      <c r="F805" s="37">
        <f>DetailTicketJuilletAout2021[[#This Row],[Qte]]*(DetailTicketJuilletAout2021[[#This Row],[PrixUnit]]*(1-DetailTicketJuilletAout2021[[#This Row],[Remise%]]))</f>
        <v>115.88</v>
      </c>
      <c r="G805" t="str">
        <f t="shared" si="12"/>
        <v>CHLEC</v>
      </c>
      <c r="I805" s="32">
        <v>22133</v>
      </c>
      <c r="J805" s="39" t="s">
        <v>76</v>
      </c>
    </row>
    <row r="806" spans="1:10" x14ac:dyDescent="0.25">
      <c r="A806" s="32">
        <v>21596</v>
      </c>
      <c r="B806" s="33">
        <v>65</v>
      </c>
      <c r="C806" s="33">
        <v>16.010000000000002</v>
      </c>
      <c r="D806" s="33">
        <v>3</v>
      </c>
      <c r="E806" s="33">
        <v>0</v>
      </c>
      <c r="F806" s="37">
        <f>DetailTicketJuilletAout2021[[#This Row],[Qte]]*(DetailTicketJuilletAout2021[[#This Row],[PrixUnit]]*(1-DetailTicketJuilletAout2021[[#This Row],[Remise%]]))</f>
        <v>48.03</v>
      </c>
      <c r="G806" t="str">
        <f t="shared" si="12"/>
        <v>CHLEC</v>
      </c>
      <c r="I806" s="32">
        <v>22134</v>
      </c>
      <c r="J806" s="39" t="s">
        <v>25</v>
      </c>
    </row>
    <row r="807" spans="1:10" x14ac:dyDescent="0.25">
      <c r="A807" s="32">
        <v>21596</v>
      </c>
      <c r="B807" s="33">
        <v>75</v>
      </c>
      <c r="C807" s="33">
        <v>5.95</v>
      </c>
      <c r="D807" s="33">
        <v>4</v>
      </c>
      <c r="E807" s="33">
        <v>0</v>
      </c>
      <c r="F807" s="37">
        <f>DetailTicketJuilletAout2021[[#This Row],[Qte]]*(DetailTicketJuilletAout2021[[#This Row],[PrixUnit]]*(1-DetailTicketJuilletAout2021[[#This Row],[Remise%]]))</f>
        <v>23.8</v>
      </c>
      <c r="G807" t="str">
        <f t="shared" si="12"/>
        <v>CHLEC</v>
      </c>
      <c r="I807" s="32">
        <v>22135</v>
      </c>
      <c r="J807" s="39" t="s">
        <v>77</v>
      </c>
    </row>
    <row r="808" spans="1:10" x14ac:dyDescent="0.25">
      <c r="A808" s="32">
        <v>21597</v>
      </c>
      <c r="B808" s="33">
        <v>9</v>
      </c>
      <c r="C808" s="33">
        <v>73.94</v>
      </c>
      <c r="D808" s="33">
        <v>4</v>
      </c>
      <c r="E808" s="33">
        <v>0.15</v>
      </c>
      <c r="F808" s="37">
        <f>DetailTicketJuilletAout2021[[#This Row],[Qte]]*(DetailTicketJuilletAout2021[[#This Row],[PrixUnit]]*(1-DetailTicketJuilletAout2021[[#This Row],[Remise%]]))</f>
        <v>251.39599999999999</v>
      </c>
      <c r="G808" t="str">
        <f t="shared" si="12"/>
        <v>ARBLA</v>
      </c>
      <c r="I808" s="32">
        <v>22136</v>
      </c>
      <c r="J808" s="39" t="s">
        <v>101</v>
      </c>
    </row>
    <row r="809" spans="1:10" x14ac:dyDescent="0.25">
      <c r="A809" s="32">
        <v>21597</v>
      </c>
      <c r="B809" s="33">
        <v>16</v>
      </c>
      <c r="C809" s="33">
        <v>13.26</v>
      </c>
      <c r="D809" s="33">
        <v>4</v>
      </c>
      <c r="E809" s="33">
        <v>0</v>
      </c>
      <c r="F809" s="37">
        <f>DetailTicketJuilletAout2021[[#This Row],[Qte]]*(DetailTicketJuilletAout2021[[#This Row],[PrixUnit]]*(1-DetailTicketJuilletAout2021[[#This Row],[Remise%]]))</f>
        <v>53.04</v>
      </c>
      <c r="G809" t="str">
        <f t="shared" si="12"/>
        <v>ARBLA</v>
      </c>
      <c r="I809" s="32">
        <v>22137</v>
      </c>
      <c r="J809" s="39" t="s">
        <v>31</v>
      </c>
    </row>
    <row r="810" spans="1:10" x14ac:dyDescent="0.25">
      <c r="A810" s="32">
        <v>21597</v>
      </c>
      <c r="B810" s="33">
        <v>27</v>
      </c>
      <c r="C810" s="33">
        <v>33.54</v>
      </c>
      <c r="D810" s="33">
        <v>4</v>
      </c>
      <c r="E810" s="33">
        <v>0</v>
      </c>
      <c r="F810" s="37">
        <f>DetailTicketJuilletAout2021[[#This Row],[Qte]]*(DetailTicketJuilletAout2021[[#This Row],[PrixUnit]]*(1-DetailTicketJuilletAout2021[[#This Row],[Remise%]]))</f>
        <v>134.16</v>
      </c>
      <c r="G810" t="str">
        <f t="shared" si="12"/>
        <v>ARBLA</v>
      </c>
      <c r="I810" s="32">
        <v>22138</v>
      </c>
      <c r="J810" s="39" t="s">
        <v>81</v>
      </c>
    </row>
    <row r="811" spans="1:10" x14ac:dyDescent="0.25">
      <c r="A811" s="32">
        <v>21597</v>
      </c>
      <c r="B811" s="33">
        <v>33</v>
      </c>
      <c r="C811" s="33">
        <v>1.83</v>
      </c>
      <c r="D811" s="33">
        <v>4</v>
      </c>
      <c r="E811" s="33">
        <v>0.15</v>
      </c>
      <c r="F811" s="37">
        <f>DetailTicketJuilletAout2021[[#This Row],[Qte]]*(DetailTicketJuilletAout2021[[#This Row],[PrixUnit]]*(1-DetailTicketJuilletAout2021[[#This Row],[Remise%]]))</f>
        <v>6.2220000000000004</v>
      </c>
      <c r="G811" t="str">
        <f t="shared" si="12"/>
        <v>ARBLA</v>
      </c>
      <c r="I811" s="32">
        <v>22139</v>
      </c>
      <c r="J811" s="39" t="s">
        <v>100</v>
      </c>
    </row>
    <row r="812" spans="1:10" x14ac:dyDescent="0.25">
      <c r="A812" s="32">
        <v>21597</v>
      </c>
      <c r="B812" s="33">
        <v>60</v>
      </c>
      <c r="C812" s="33">
        <v>25.92</v>
      </c>
      <c r="D812" s="33">
        <v>4</v>
      </c>
      <c r="E812" s="33">
        <v>0.15</v>
      </c>
      <c r="F812" s="37">
        <f>DetailTicketJuilletAout2021[[#This Row],[Qte]]*(DetailTicketJuilletAout2021[[#This Row],[PrixUnit]]*(1-DetailTicketJuilletAout2021[[#This Row],[Remise%]]))</f>
        <v>88.128</v>
      </c>
      <c r="G812" t="str">
        <f t="shared" si="12"/>
        <v>ARBLA</v>
      </c>
      <c r="I812" s="32">
        <v>22140</v>
      </c>
      <c r="J812" s="39" t="s">
        <v>99</v>
      </c>
    </row>
    <row r="813" spans="1:10" x14ac:dyDescent="0.25">
      <c r="A813" s="32">
        <v>21598</v>
      </c>
      <c r="B813" s="33">
        <v>18</v>
      </c>
      <c r="C813" s="33">
        <v>47.56</v>
      </c>
      <c r="D813" s="33">
        <v>3</v>
      </c>
      <c r="E813" s="33">
        <v>0.1</v>
      </c>
      <c r="F813" s="37">
        <f>DetailTicketJuilletAout2021[[#This Row],[Qte]]*(DetailTicketJuilletAout2021[[#This Row],[PrixUnit]]*(1-DetailTicketJuilletAout2021[[#This Row],[Remise%]]))</f>
        <v>128.41200000000001</v>
      </c>
      <c r="G813" t="str">
        <f t="shared" si="12"/>
        <v>ERSWE</v>
      </c>
      <c r="I813" s="32">
        <v>22141</v>
      </c>
      <c r="J813" s="39" t="s">
        <v>52</v>
      </c>
    </row>
    <row r="814" spans="1:10" x14ac:dyDescent="0.25">
      <c r="A814" s="32">
        <v>21598</v>
      </c>
      <c r="B814" s="33">
        <v>41</v>
      </c>
      <c r="C814" s="33">
        <v>7.32</v>
      </c>
      <c r="D814" s="33">
        <v>4</v>
      </c>
      <c r="E814" s="33">
        <v>0.1</v>
      </c>
      <c r="F814" s="37">
        <f>DetailTicketJuilletAout2021[[#This Row],[Qte]]*(DetailTicketJuilletAout2021[[#This Row],[PrixUnit]]*(1-DetailTicketJuilletAout2021[[#This Row],[Remise%]]))</f>
        <v>26.352</v>
      </c>
      <c r="G814" t="str">
        <f t="shared" si="12"/>
        <v>ERSWE</v>
      </c>
      <c r="I814" s="32">
        <v>22142</v>
      </c>
      <c r="J814" s="39" t="s">
        <v>93</v>
      </c>
    </row>
    <row r="815" spans="1:10" x14ac:dyDescent="0.25">
      <c r="A815" s="32">
        <v>21598</v>
      </c>
      <c r="B815" s="33">
        <v>42</v>
      </c>
      <c r="C815" s="33">
        <v>10.67</v>
      </c>
      <c r="D815" s="33">
        <v>3</v>
      </c>
      <c r="E815" s="33">
        <v>0</v>
      </c>
      <c r="F815" s="37">
        <f>DetailTicketJuilletAout2021[[#This Row],[Qte]]*(DetailTicketJuilletAout2021[[#This Row],[PrixUnit]]*(1-DetailTicketJuilletAout2021[[#This Row],[Remise%]]))</f>
        <v>32.01</v>
      </c>
      <c r="G815" t="str">
        <f t="shared" si="12"/>
        <v>ERSWE</v>
      </c>
      <c r="I815" s="32">
        <v>22143</v>
      </c>
      <c r="J815" s="39" t="s">
        <v>102</v>
      </c>
    </row>
    <row r="816" spans="1:10" x14ac:dyDescent="0.25">
      <c r="A816" s="32">
        <v>21599</v>
      </c>
      <c r="B816" s="33">
        <v>52</v>
      </c>
      <c r="C816" s="33">
        <v>5.34</v>
      </c>
      <c r="D816" s="33">
        <v>4</v>
      </c>
      <c r="E816" s="33">
        <v>0</v>
      </c>
      <c r="F816" s="37">
        <f>DetailTicketJuilletAout2021[[#This Row],[Qte]]*(DetailTicketJuilletAout2021[[#This Row],[PrixUnit]]*(1-DetailTicketJuilletAout2021[[#This Row],[Remise%]]))</f>
        <v>21.36</v>
      </c>
      <c r="G816" t="str">
        <f t="shared" si="12"/>
        <v>RIDAN</v>
      </c>
      <c r="I816" s="32">
        <v>22144</v>
      </c>
      <c r="J816" s="39" t="s">
        <v>53</v>
      </c>
    </row>
    <row r="817" spans="1:10" x14ac:dyDescent="0.25">
      <c r="A817" s="32">
        <v>21599</v>
      </c>
      <c r="B817" s="33">
        <v>59</v>
      </c>
      <c r="C817" s="33">
        <v>41.92</v>
      </c>
      <c r="D817" s="33">
        <v>4</v>
      </c>
      <c r="E817" s="33">
        <v>0</v>
      </c>
      <c r="F817" s="37">
        <f>DetailTicketJuilletAout2021[[#This Row],[Qte]]*(DetailTicketJuilletAout2021[[#This Row],[PrixUnit]]*(1-DetailTicketJuilletAout2021[[#This Row],[Remise%]]))</f>
        <v>167.68</v>
      </c>
      <c r="G817" t="str">
        <f t="shared" si="12"/>
        <v>RIDAN</v>
      </c>
      <c r="I817" s="32">
        <v>22145</v>
      </c>
      <c r="J817" s="39" t="s">
        <v>57</v>
      </c>
    </row>
    <row r="818" spans="1:10" x14ac:dyDescent="0.25">
      <c r="A818" s="32">
        <v>21599</v>
      </c>
      <c r="B818" s="33">
        <v>70</v>
      </c>
      <c r="C818" s="33">
        <v>11.43</v>
      </c>
      <c r="D818" s="33">
        <v>4</v>
      </c>
      <c r="E818" s="33">
        <v>0</v>
      </c>
      <c r="F818" s="37">
        <f>DetailTicketJuilletAout2021[[#This Row],[Qte]]*(DetailTicketJuilletAout2021[[#This Row],[PrixUnit]]*(1-DetailTicketJuilletAout2021[[#This Row],[Remise%]]))</f>
        <v>45.72</v>
      </c>
      <c r="G818" t="str">
        <f t="shared" si="12"/>
        <v>RIDAN</v>
      </c>
      <c r="I818" s="32">
        <v>22146</v>
      </c>
      <c r="J818" s="39" t="s">
        <v>68</v>
      </c>
    </row>
    <row r="819" spans="1:10" x14ac:dyDescent="0.25">
      <c r="A819" s="32">
        <v>21600</v>
      </c>
      <c r="B819" s="33">
        <v>24</v>
      </c>
      <c r="C819" s="33">
        <v>3.35</v>
      </c>
      <c r="D819" s="33">
        <v>4</v>
      </c>
      <c r="E819" s="33">
        <v>0</v>
      </c>
      <c r="F819" s="37">
        <f>DetailTicketJuilletAout2021[[#This Row],[Qte]]*(DetailTicketJuilletAout2021[[#This Row],[PrixUnit]]*(1-DetailTicketJuilletAout2021[[#This Row],[Remise%]]))</f>
        <v>13.4</v>
      </c>
      <c r="G819" t="str">
        <f t="shared" si="12"/>
        <v>CHGRA</v>
      </c>
      <c r="I819" s="32">
        <v>22147</v>
      </c>
      <c r="J819" s="39" t="s">
        <v>51</v>
      </c>
    </row>
    <row r="820" spans="1:10" x14ac:dyDescent="0.25">
      <c r="A820" s="32">
        <v>21600</v>
      </c>
      <c r="B820" s="33">
        <v>38</v>
      </c>
      <c r="C820" s="33">
        <v>200.93</v>
      </c>
      <c r="D820" s="33">
        <v>4</v>
      </c>
      <c r="E820" s="33">
        <v>0</v>
      </c>
      <c r="F820" s="37">
        <f>DetailTicketJuilletAout2021[[#This Row],[Qte]]*(DetailTicketJuilletAout2021[[#This Row],[PrixUnit]]*(1-DetailTicketJuilletAout2021[[#This Row],[Remise%]]))</f>
        <v>803.72</v>
      </c>
      <c r="G820" t="str">
        <f t="shared" si="12"/>
        <v>CHGRA</v>
      </c>
      <c r="I820" s="32">
        <v>22148</v>
      </c>
      <c r="J820" s="39" t="s">
        <v>42</v>
      </c>
    </row>
    <row r="821" spans="1:10" x14ac:dyDescent="0.25">
      <c r="A821" s="32">
        <v>21600</v>
      </c>
      <c r="B821" s="33">
        <v>44</v>
      </c>
      <c r="C821" s="33">
        <v>14.79</v>
      </c>
      <c r="D821" s="33">
        <v>4</v>
      </c>
      <c r="E821" s="33">
        <v>0</v>
      </c>
      <c r="F821" s="37">
        <f>DetailTicketJuilletAout2021[[#This Row],[Qte]]*(DetailTicketJuilletAout2021[[#This Row],[PrixUnit]]*(1-DetailTicketJuilletAout2021[[#This Row],[Remise%]]))</f>
        <v>59.16</v>
      </c>
      <c r="G821" t="str">
        <f t="shared" si="12"/>
        <v>CHGRA</v>
      </c>
      <c r="I821" s="32">
        <v>22149</v>
      </c>
      <c r="J821" s="39" t="s">
        <v>80</v>
      </c>
    </row>
    <row r="822" spans="1:10" x14ac:dyDescent="0.25">
      <c r="A822" s="32">
        <v>21601</v>
      </c>
      <c r="B822" s="33">
        <v>10</v>
      </c>
      <c r="C822" s="33">
        <v>23.63</v>
      </c>
      <c r="D822" s="33">
        <v>4</v>
      </c>
      <c r="E822" s="33">
        <v>0.05</v>
      </c>
      <c r="F822" s="37">
        <f>DetailTicketJuilletAout2021[[#This Row],[Qte]]*(DetailTicketJuilletAout2021[[#This Row],[PrixUnit]]*(1-DetailTicketJuilletAout2021[[#This Row],[Remise%]]))</f>
        <v>89.793999999999997</v>
      </c>
      <c r="G822" t="str">
        <f t="shared" si="12"/>
        <v>SYLEJ</v>
      </c>
      <c r="I822" s="32">
        <v>22150</v>
      </c>
      <c r="J822" s="39" t="s">
        <v>85</v>
      </c>
    </row>
    <row r="823" spans="1:10" x14ac:dyDescent="0.25">
      <c r="A823" s="32">
        <v>21601</v>
      </c>
      <c r="B823" s="33">
        <v>56</v>
      </c>
      <c r="C823" s="33">
        <v>28.97</v>
      </c>
      <c r="D823" s="33">
        <v>3</v>
      </c>
      <c r="E823" s="33">
        <v>0</v>
      </c>
      <c r="F823" s="37">
        <f>DetailTicketJuilletAout2021[[#This Row],[Qte]]*(DetailTicketJuilletAout2021[[#This Row],[PrixUnit]]*(1-DetailTicketJuilletAout2021[[#This Row],[Remise%]]))</f>
        <v>86.91</v>
      </c>
      <c r="G823" t="str">
        <f t="shared" si="12"/>
        <v>SYLEJ</v>
      </c>
      <c r="I823" s="32">
        <v>22151</v>
      </c>
      <c r="J823" s="39" t="s">
        <v>46</v>
      </c>
    </row>
    <row r="824" spans="1:10" x14ac:dyDescent="0.25">
      <c r="A824" s="32">
        <v>21601</v>
      </c>
      <c r="B824" s="33">
        <v>60</v>
      </c>
      <c r="C824" s="33">
        <v>25.92</v>
      </c>
      <c r="D824" s="33">
        <v>4</v>
      </c>
      <c r="E824" s="33">
        <v>0.05</v>
      </c>
      <c r="F824" s="37">
        <f>DetailTicketJuilletAout2021[[#This Row],[Qte]]*(DetailTicketJuilletAout2021[[#This Row],[PrixUnit]]*(1-DetailTicketJuilletAout2021[[#This Row],[Remise%]]))</f>
        <v>98.495999999999995</v>
      </c>
      <c r="G824" t="str">
        <f t="shared" si="12"/>
        <v>SYLEJ</v>
      </c>
      <c r="I824" s="32">
        <v>22152</v>
      </c>
      <c r="J824" s="39" t="s">
        <v>49</v>
      </c>
    </row>
    <row r="825" spans="1:10" x14ac:dyDescent="0.25">
      <c r="A825" s="32">
        <v>21602</v>
      </c>
      <c r="B825" s="33">
        <v>24</v>
      </c>
      <c r="C825" s="33">
        <v>3.35</v>
      </c>
      <c r="D825" s="33">
        <v>4</v>
      </c>
      <c r="E825" s="33">
        <v>0</v>
      </c>
      <c r="F825" s="37">
        <f>DetailTicketJuilletAout2021[[#This Row],[Qte]]*(DetailTicketJuilletAout2021[[#This Row],[PrixUnit]]*(1-DetailTicketJuilletAout2021[[#This Row],[Remise%]]))</f>
        <v>13.4</v>
      </c>
      <c r="G825" t="str">
        <f t="shared" si="12"/>
        <v>ALDUV</v>
      </c>
      <c r="I825" s="32">
        <v>22153</v>
      </c>
      <c r="J825" s="39" t="s">
        <v>51</v>
      </c>
    </row>
    <row r="826" spans="1:10" x14ac:dyDescent="0.25">
      <c r="A826" s="32">
        <v>21602</v>
      </c>
      <c r="B826" s="33">
        <v>53</v>
      </c>
      <c r="C826" s="33">
        <v>25</v>
      </c>
      <c r="D826" s="33">
        <v>4</v>
      </c>
      <c r="E826" s="33">
        <v>0</v>
      </c>
      <c r="F826" s="37">
        <f>DetailTicketJuilletAout2021[[#This Row],[Qte]]*(DetailTicketJuilletAout2021[[#This Row],[PrixUnit]]*(1-DetailTicketJuilletAout2021[[#This Row],[Remise%]]))</f>
        <v>100</v>
      </c>
      <c r="G826" t="str">
        <f t="shared" si="12"/>
        <v>ALDUV</v>
      </c>
      <c r="I826" s="32">
        <v>22154</v>
      </c>
      <c r="J826" s="39" t="s">
        <v>32</v>
      </c>
    </row>
    <row r="827" spans="1:10" x14ac:dyDescent="0.25">
      <c r="A827" s="32">
        <v>21603</v>
      </c>
      <c r="B827" s="33">
        <v>35</v>
      </c>
      <c r="C827" s="33">
        <v>13.72</v>
      </c>
      <c r="D827" s="33">
        <v>4</v>
      </c>
      <c r="E827" s="33">
        <v>0</v>
      </c>
      <c r="F827" s="37">
        <f>DetailTicketJuilletAout2021[[#This Row],[Qte]]*(DetailTicketJuilletAout2021[[#This Row],[PrixUnit]]*(1-DetailTicketJuilletAout2021[[#This Row],[Remise%]]))</f>
        <v>54.88</v>
      </c>
      <c r="G827" t="str">
        <f t="shared" si="12"/>
        <v>MICOL</v>
      </c>
      <c r="I827" s="32">
        <v>22155</v>
      </c>
      <c r="J827" s="39" t="s">
        <v>66</v>
      </c>
    </row>
    <row r="828" spans="1:10" x14ac:dyDescent="0.25">
      <c r="A828" s="32">
        <v>21603</v>
      </c>
      <c r="B828" s="33">
        <v>41</v>
      </c>
      <c r="C828" s="33">
        <v>7.32</v>
      </c>
      <c r="D828" s="33">
        <v>4</v>
      </c>
      <c r="E828" s="33">
        <v>0</v>
      </c>
      <c r="F828" s="37">
        <f>DetailTicketJuilletAout2021[[#This Row],[Qte]]*(DetailTicketJuilletAout2021[[#This Row],[PrixUnit]]*(1-DetailTicketJuilletAout2021[[#This Row],[Remise%]]))</f>
        <v>29.28</v>
      </c>
      <c r="G828" t="str">
        <f t="shared" si="12"/>
        <v>MICOL</v>
      </c>
      <c r="I828" s="32">
        <v>22156</v>
      </c>
      <c r="J828" s="39" t="s">
        <v>74</v>
      </c>
    </row>
    <row r="829" spans="1:10" x14ac:dyDescent="0.25">
      <c r="A829" s="32">
        <v>21603</v>
      </c>
      <c r="B829" s="33">
        <v>68</v>
      </c>
      <c r="C829" s="33">
        <v>9.4499999999999993</v>
      </c>
      <c r="D829" s="33">
        <v>4</v>
      </c>
      <c r="E829" s="33">
        <v>0</v>
      </c>
      <c r="F829" s="37">
        <f>DetailTicketJuilletAout2021[[#This Row],[Qte]]*(DetailTicketJuilletAout2021[[#This Row],[PrixUnit]]*(1-DetailTicketJuilletAout2021[[#This Row],[Remise%]]))</f>
        <v>37.799999999999997</v>
      </c>
      <c r="G829" t="str">
        <f t="shared" si="12"/>
        <v>MICOL</v>
      </c>
      <c r="I829" s="32">
        <v>22157</v>
      </c>
      <c r="J829" s="39" t="s">
        <v>29</v>
      </c>
    </row>
    <row r="830" spans="1:10" x14ac:dyDescent="0.25">
      <c r="A830" s="32">
        <v>21604</v>
      </c>
      <c r="B830" s="33">
        <v>1</v>
      </c>
      <c r="C830" s="33">
        <v>13.72</v>
      </c>
      <c r="D830" s="33">
        <v>3</v>
      </c>
      <c r="E830" s="33">
        <v>0.2</v>
      </c>
      <c r="F830" s="37">
        <f>DetailTicketJuilletAout2021[[#This Row],[Qte]]*(DetailTicketJuilletAout2021[[#This Row],[PrixUnit]]*(1-DetailTicketJuilletAout2021[[#This Row],[Remise%]]))</f>
        <v>32.928000000000004</v>
      </c>
      <c r="G830" t="str">
        <f t="shared" si="12"/>
        <v>ANLER</v>
      </c>
      <c r="I830" s="32">
        <v>22158</v>
      </c>
      <c r="J830" s="39" t="s">
        <v>71</v>
      </c>
    </row>
    <row r="831" spans="1:10" x14ac:dyDescent="0.25">
      <c r="A831" s="32">
        <v>21604</v>
      </c>
      <c r="B831" s="33">
        <v>8</v>
      </c>
      <c r="C831" s="33">
        <v>30.49</v>
      </c>
      <c r="D831" s="33">
        <v>3</v>
      </c>
      <c r="E831" s="33">
        <v>0</v>
      </c>
      <c r="F831" s="37">
        <f>DetailTicketJuilletAout2021[[#This Row],[Qte]]*(DetailTicketJuilletAout2021[[#This Row],[PrixUnit]]*(1-DetailTicketJuilletAout2021[[#This Row],[Remise%]]))</f>
        <v>91.47</v>
      </c>
      <c r="G831" t="str">
        <f t="shared" si="12"/>
        <v>ANLER</v>
      </c>
      <c r="I831" s="32">
        <v>22159</v>
      </c>
      <c r="J831" s="39" t="s">
        <v>36</v>
      </c>
    </row>
    <row r="832" spans="1:10" x14ac:dyDescent="0.25">
      <c r="A832" s="32">
        <v>21604</v>
      </c>
      <c r="B832" s="33">
        <v>30</v>
      </c>
      <c r="C832" s="33">
        <v>19.670000000000002</v>
      </c>
      <c r="D832" s="33">
        <v>3</v>
      </c>
      <c r="E832" s="33">
        <v>0.2</v>
      </c>
      <c r="F832" s="37">
        <f>DetailTicketJuilletAout2021[[#This Row],[Qte]]*(DetailTicketJuilletAout2021[[#This Row],[PrixUnit]]*(1-DetailTicketJuilletAout2021[[#This Row],[Remise%]]))</f>
        <v>47.208000000000006</v>
      </c>
      <c r="G832" t="str">
        <f t="shared" si="12"/>
        <v>ANLER</v>
      </c>
      <c r="I832" s="32">
        <v>22160</v>
      </c>
      <c r="J832" s="39" t="s">
        <v>48</v>
      </c>
    </row>
    <row r="833" spans="1:10" x14ac:dyDescent="0.25">
      <c r="A833" s="32">
        <v>21604</v>
      </c>
      <c r="B833" s="33">
        <v>40</v>
      </c>
      <c r="C833" s="33">
        <v>14.03</v>
      </c>
      <c r="D833" s="33">
        <v>3</v>
      </c>
      <c r="E833" s="33">
        <v>0.2</v>
      </c>
      <c r="F833" s="37">
        <f>DetailTicketJuilletAout2021[[#This Row],[Qte]]*(DetailTicketJuilletAout2021[[#This Row],[PrixUnit]]*(1-DetailTicketJuilletAout2021[[#This Row],[Remise%]]))</f>
        <v>33.671999999999997</v>
      </c>
      <c r="G833" t="str">
        <f t="shared" si="12"/>
        <v>ANLER</v>
      </c>
      <c r="I833" s="32">
        <v>22161</v>
      </c>
      <c r="J833" s="39" t="s">
        <v>38</v>
      </c>
    </row>
    <row r="834" spans="1:10" x14ac:dyDescent="0.25">
      <c r="A834" s="32">
        <v>21605</v>
      </c>
      <c r="B834" s="33">
        <v>17</v>
      </c>
      <c r="C834" s="33">
        <v>29.73</v>
      </c>
      <c r="D834" s="33">
        <v>3</v>
      </c>
      <c r="E834" s="33">
        <v>0.1</v>
      </c>
      <c r="F834" s="37">
        <f>DetailTicketJuilletAout2021[[#This Row],[Qte]]*(DetailTicketJuilletAout2021[[#This Row],[PrixUnit]]*(1-DetailTicketJuilletAout2021[[#This Row],[Remise%]]))</f>
        <v>80.271000000000001</v>
      </c>
      <c r="G834" t="str">
        <f t="shared" si="12"/>
        <v>MAEUS</v>
      </c>
      <c r="I834" s="32">
        <v>22162</v>
      </c>
      <c r="J834" s="39" t="s">
        <v>51</v>
      </c>
    </row>
    <row r="835" spans="1:10" x14ac:dyDescent="0.25">
      <c r="A835" s="32">
        <v>21605</v>
      </c>
      <c r="B835" s="33">
        <v>20</v>
      </c>
      <c r="C835" s="33">
        <v>61.74</v>
      </c>
      <c r="D835" s="33">
        <v>4</v>
      </c>
      <c r="E835" s="33">
        <v>0.1</v>
      </c>
      <c r="F835" s="37">
        <f>DetailTicketJuilletAout2021[[#This Row],[Qte]]*(DetailTicketJuilletAout2021[[#This Row],[PrixUnit]]*(1-DetailTicketJuilletAout2021[[#This Row],[Remise%]]))</f>
        <v>222.26400000000001</v>
      </c>
      <c r="G835" t="str">
        <f t="shared" ref="G835:G898" si="13">VLOOKUP(A835,$I$2:$J$1577,2,FALSE)</f>
        <v>MAEUS</v>
      </c>
      <c r="I835" s="32">
        <v>22163</v>
      </c>
      <c r="J835" s="39" t="s">
        <v>112</v>
      </c>
    </row>
    <row r="836" spans="1:10" x14ac:dyDescent="0.25">
      <c r="A836" s="32">
        <v>21605</v>
      </c>
      <c r="B836" s="33">
        <v>37</v>
      </c>
      <c r="C836" s="33">
        <v>19.82</v>
      </c>
      <c r="D836" s="33">
        <v>4</v>
      </c>
      <c r="E836" s="33">
        <v>0.1</v>
      </c>
      <c r="F836" s="37">
        <f>DetailTicketJuilletAout2021[[#This Row],[Qte]]*(DetailTicketJuilletAout2021[[#This Row],[PrixUnit]]*(1-DetailTicketJuilletAout2021[[#This Row],[Remise%]]))</f>
        <v>71.352000000000004</v>
      </c>
      <c r="G836" t="str">
        <f t="shared" si="13"/>
        <v>MAEUS</v>
      </c>
      <c r="I836" s="32">
        <v>22164</v>
      </c>
      <c r="J836" s="39" t="s">
        <v>48</v>
      </c>
    </row>
    <row r="837" spans="1:10" x14ac:dyDescent="0.25">
      <c r="A837" s="32">
        <v>21605</v>
      </c>
      <c r="B837" s="33">
        <v>41</v>
      </c>
      <c r="C837" s="33">
        <v>7.32</v>
      </c>
      <c r="D837" s="33">
        <v>4</v>
      </c>
      <c r="E837" s="33">
        <v>0.1</v>
      </c>
      <c r="F837" s="37">
        <f>DetailTicketJuilletAout2021[[#This Row],[Qte]]*(DetailTicketJuilletAout2021[[#This Row],[PrixUnit]]*(1-DetailTicketJuilletAout2021[[#This Row],[Remise%]]))</f>
        <v>26.352</v>
      </c>
      <c r="G837" t="str">
        <f t="shared" si="13"/>
        <v>MAEUS</v>
      </c>
      <c r="I837" s="32">
        <v>22165</v>
      </c>
      <c r="J837" s="39" t="s">
        <v>111</v>
      </c>
    </row>
    <row r="838" spans="1:10" x14ac:dyDescent="0.25">
      <c r="A838" s="32">
        <v>21606</v>
      </c>
      <c r="B838" s="33">
        <v>10</v>
      </c>
      <c r="C838" s="33">
        <v>23.63</v>
      </c>
      <c r="D838" s="33">
        <v>4</v>
      </c>
      <c r="E838" s="33">
        <v>0</v>
      </c>
      <c r="F838" s="37">
        <f>DetailTicketJuilletAout2021[[#This Row],[Qte]]*(DetailTicketJuilletAout2021[[#This Row],[PrixUnit]]*(1-DetailTicketJuilletAout2021[[#This Row],[Remise%]]))</f>
        <v>94.52</v>
      </c>
      <c r="G838" t="str">
        <f t="shared" si="13"/>
        <v>JEHOU</v>
      </c>
      <c r="I838" s="32">
        <v>22166</v>
      </c>
      <c r="J838" s="39" t="s">
        <v>39</v>
      </c>
    </row>
    <row r="839" spans="1:10" x14ac:dyDescent="0.25">
      <c r="A839" s="32">
        <v>21606</v>
      </c>
      <c r="B839" s="33">
        <v>30</v>
      </c>
      <c r="C839" s="33">
        <v>19.670000000000002</v>
      </c>
      <c r="D839" s="33">
        <v>4</v>
      </c>
      <c r="E839" s="33">
        <v>0</v>
      </c>
      <c r="F839" s="37">
        <f>DetailTicketJuilletAout2021[[#This Row],[Qte]]*(DetailTicketJuilletAout2021[[#This Row],[PrixUnit]]*(1-DetailTicketJuilletAout2021[[#This Row],[Remise%]]))</f>
        <v>78.680000000000007</v>
      </c>
      <c r="G839" t="str">
        <f t="shared" si="13"/>
        <v>JEHOU</v>
      </c>
      <c r="I839" s="32">
        <v>22167</v>
      </c>
      <c r="J839" s="39" t="s">
        <v>26</v>
      </c>
    </row>
    <row r="840" spans="1:10" x14ac:dyDescent="0.25">
      <c r="A840" s="32">
        <v>21606</v>
      </c>
      <c r="B840" s="33">
        <v>43</v>
      </c>
      <c r="C840" s="33">
        <v>35.06</v>
      </c>
      <c r="D840" s="33">
        <v>4</v>
      </c>
      <c r="E840" s="33">
        <v>0</v>
      </c>
      <c r="F840" s="37">
        <f>DetailTicketJuilletAout2021[[#This Row],[Qte]]*(DetailTicketJuilletAout2021[[#This Row],[PrixUnit]]*(1-DetailTicketJuilletAout2021[[#This Row],[Remise%]]))</f>
        <v>140.24</v>
      </c>
      <c r="G840" t="str">
        <f t="shared" si="13"/>
        <v>JEHOU</v>
      </c>
      <c r="I840" s="32">
        <v>22168</v>
      </c>
      <c r="J840" s="39" t="s">
        <v>79</v>
      </c>
    </row>
    <row r="841" spans="1:10" x14ac:dyDescent="0.25">
      <c r="A841" s="32">
        <v>21606</v>
      </c>
      <c r="B841" s="33">
        <v>54</v>
      </c>
      <c r="C841" s="33">
        <v>5.64</v>
      </c>
      <c r="D841" s="33">
        <v>4</v>
      </c>
      <c r="E841" s="33">
        <v>0</v>
      </c>
      <c r="F841" s="37">
        <f>DetailTicketJuilletAout2021[[#This Row],[Qte]]*(DetailTicketJuilletAout2021[[#This Row],[PrixUnit]]*(1-DetailTicketJuilletAout2021[[#This Row],[Remise%]]))</f>
        <v>22.56</v>
      </c>
      <c r="G841" t="str">
        <f t="shared" si="13"/>
        <v>JEHOU</v>
      </c>
      <c r="I841" s="32">
        <v>22169</v>
      </c>
      <c r="J841" s="39" t="s">
        <v>94</v>
      </c>
    </row>
    <row r="842" spans="1:10" x14ac:dyDescent="0.25">
      <c r="A842" s="32">
        <v>21607</v>
      </c>
      <c r="B842" s="33">
        <v>36</v>
      </c>
      <c r="C842" s="33">
        <v>14.48</v>
      </c>
      <c r="D842" s="33">
        <v>3</v>
      </c>
      <c r="E842" s="33">
        <v>0</v>
      </c>
      <c r="F842" s="37">
        <f>DetailTicketJuilletAout2021[[#This Row],[Qte]]*(DetailTicketJuilletAout2021[[#This Row],[PrixUnit]]*(1-DetailTicketJuilletAout2021[[#This Row],[Remise%]]))</f>
        <v>43.44</v>
      </c>
      <c r="G842" t="str">
        <f t="shared" si="13"/>
        <v>FAMAR</v>
      </c>
      <c r="I842" s="32">
        <v>22170</v>
      </c>
      <c r="J842" s="39" t="s">
        <v>91</v>
      </c>
    </row>
    <row r="843" spans="1:10" x14ac:dyDescent="0.25">
      <c r="A843" s="32">
        <v>21607</v>
      </c>
      <c r="B843" s="33">
        <v>40</v>
      </c>
      <c r="C843" s="33">
        <v>14.03</v>
      </c>
      <c r="D843" s="33">
        <v>4</v>
      </c>
      <c r="E843" s="33">
        <v>0.1</v>
      </c>
      <c r="F843" s="37">
        <f>DetailTicketJuilletAout2021[[#This Row],[Qte]]*(DetailTicketJuilletAout2021[[#This Row],[PrixUnit]]*(1-DetailTicketJuilletAout2021[[#This Row],[Remise%]]))</f>
        <v>50.507999999999996</v>
      </c>
      <c r="G843" t="str">
        <f t="shared" si="13"/>
        <v>FAMAR</v>
      </c>
      <c r="I843" s="32">
        <v>22171</v>
      </c>
      <c r="J843" s="39" t="s">
        <v>32</v>
      </c>
    </row>
    <row r="844" spans="1:10" x14ac:dyDescent="0.25">
      <c r="A844" s="32">
        <v>21608</v>
      </c>
      <c r="B844" s="33">
        <v>1</v>
      </c>
      <c r="C844" s="33">
        <v>13.72</v>
      </c>
      <c r="D844" s="33">
        <v>4</v>
      </c>
      <c r="E844" s="33">
        <v>0.15</v>
      </c>
      <c r="F844" s="37">
        <f>DetailTicketJuilletAout2021[[#This Row],[Qte]]*(DetailTicketJuilletAout2021[[#This Row],[PrixUnit]]*(1-DetailTicketJuilletAout2021[[#This Row],[Remise%]]))</f>
        <v>46.648000000000003</v>
      </c>
      <c r="G844" t="str">
        <f t="shared" si="13"/>
        <v>CLJAN</v>
      </c>
      <c r="I844" s="32">
        <v>22172</v>
      </c>
      <c r="J844" s="39" t="s">
        <v>44</v>
      </c>
    </row>
    <row r="845" spans="1:10" x14ac:dyDescent="0.25">
      <c r="A845" s="32">
        <v>21608</v>
      </c>
      <c r="B845" s="33">
        <v>13</v>
      </c>
      <c r="C845" s="33">
        <v>4.57</v>
      </c>
      <c r="D845" s="33">
        <v>4</v>
      </c>
      <c r="E845" s="33">
        <v>0</v>
      </c>
      <c r="F845" s="37">
        <f>DetailTicketJuilletAout2021[[#This Row],[Qte]]*(DetailTicketJuilletAout2021[[#This Row],[PrixUnit]]*(1-DetailTicketJuilletAout2021[[#This Row],[Remise%]]))</f>
        <v>18.28</v>
      </c>
      <c r="G845" t="str">
        <f t="shared" si="13"/>
        <v>CLJAN</v>
      </c>
      <c r="I845" s="32">
        <v>22173</v>
      </c>
      <c r="J845" s="39" t="s">
        <v>58</v>
      </c>
    </row>
    <row r="846" spans="1:10" x14ac:dyDescent="0.25">
      <c r="A846" s="32">
        <v>21608</v>
      </c>
      <c r="B846" s="33">
        <v>56</v>
      </c>
      <c r="C846" s="33">
        <v>28.97</v>
      </c>
      <c r="D846" s="33">
        <v>3</v>
      </c>
      <c r="E846" s="33">
        <v>0.15</v>
      </c>
      <c r="F846" s="37">
        <f>DetailTicketJuilletAout2021[[#This Row],[Qte]]*(DetailTicketJuilletAout2021[[#This Row],[PrixUnit]]*(1-DetailTicketJuilletAout2021[[#This Row],[Remise%]]))</f>
        <v>73.873499999999993</v>
      </c>
      <c r="G846" t="str">
        <f t="shared" si="13"/>
        <v>CLJAN</v>
      </c>
      <c r="I846" s="32">
        <v>22174</v>
      </c>
      <c r="J846" s="39" t="s">
        <v>111</v>
      </c>
    </row>
    <row r="847" spans="1:10" x14ac:dyDescent="0.25">
      <c r="A847" s="32">
        <v>21609</v>
      </c>
      <c r="B847" s="33">
        <v>4</v>
      </c>
      <c r="C847" s="33">
        <v>16.77</v>
      </c>
      <c r="D847" s="33">
        <v>4</v>
      </c>
      <c r="E847" s="33">
        <v>0.1</v>
      </c>
      <c r="F847" s="37">
        <f>DetailTicketJuilletAout2021[[#This Row],[Qte]]*(DetailTicketJuilletAout2021[[#This Row],[PrixUnit]]*(1-DetailTicketJuilletAout2021[[#This Row],[Remise%]]))</f>
        <v>60.372</v>
      </c>
      <c r="G847" t="str">
        <f t="shared" si="13"/>
        <v>ARBLA</v>
      </c>
      <c r="I847" s="32">
        <v>22175</v>
      </c>
      <c r="J847" s="39" t="s">
        <v>108</v>
      </c>
    </row>
    <row r="848" spans="1:10" x14ac:dyDescent="0.25">
      <c r="A848" s="32">
        <v>21609</v>
      </c>
      <c r="B848" s="33">
        <v>36</v>
      </c>
      <c r="C848" s="33">
        <v>14.48</v>
      </c>
      <c r="D848" s="33">
        <v>3</v>
      </c>
      <c r="E848" s="33">
        <v>0.1</v>
      </c>
      <c r="F848" s="37">
        <f>DetailTicketJuilletAout2021[[#This Row],[Qte]]*(DetailTicketJuilletAout2021[[#This Row],[PrixUnit]]*(1-DetailTicketJuilletAout2021[[#This Row],[Remise%]]))</f>
        <v>39.096000000000004</v>
      </c>
      <c r="G848" t="str">
        <f t="shared" si="13"/>
        <v>ARBLA</v>
      </c>
      <c r="I848" s="32">
        <v>22176</v>
      </c>
      <c r="J848" s="39" t="s">
        <v>69</v>
      </c>
    </row>
    <row r="849" spans="1:10" x14ac:dyDescent="0.25">
      <c r="A849" s="32">
        <v>21610</v>
      </c>
      <c r="B849" s="33">
        <v>11</v>
      </c>
      <c r="C849" s="33">
        <v>16.010000000000002</v>
      </c>
      <c r="D849" s="33">
        <v>4</v>
      </c>
      <c r="E849" s="33">
        <v>0</v>
      </c>
      <c r="F849" s="37">
        <f>DetailTicketJuilletAout2021[[#This Row],[Qte]]*(DetailTicketJuilletAout2021[[#This Row],[PrixUnit]]*(1-DetailTicketJuilletAout2021[[#This Row],[Remise%]]))</f>
        <v>64.040000000000006</v>
      </c>
      <c r="G849" t="str">
        <f t="shared" si="13"/>
        <v>HALER</v>
      </c>
      <c r="I849" s="32">
        <v>22177</v>
      </c>
      <c r="J849" s="39" t="s">
        <v>26</v>
      </c>
    </row>
    <row r="850" spans="1:10" x14ac:dyDescent="0.25">
      <c r="A850" s="32">
        <v>21610</v>
      </c>
      <c r="B850" s="33">
        <v>33</v>
      </c>
      <c r="C850" s="33">
        <v>1.83</v>
      </c>
      <c r="D850" s="33">
        <v>4</v>
      </c>
      <c r="E850" s="33">
        <v>0.2</v>
      </c>
      <c r="F850" s="37">
        <f>DetailTicketJuilletAout2021[[#This Row],[Qte]]*(DetailTicketJuilletAout2021[[#This Row],[PrixUnit]]*(1-DetailTicketJuilletAout2021[[#This Row],[Remise%]]))</f>
        <v>5.8560000000000008</v>
      </c>
      <c r="G850" t="str">
        <f t="shared" si="13"/>
        <v>HALER</v>
      </c>
      <c r="I850" s="32">
        <v>22178</v>
      </c>
      <c r="J850" s="39" t="s">
        <v>68</v>
      </c>
    </row>
    <row r="851" spans="1:10" x14ac:dyDescent="0.25">
      <c r="A851" s="32">
        <v>21610</v>
      </c>
      <c r="B851" s="33">
        <v>72</v>
      </c>
      <c r="C851" s="33">
        <v>26.53</v>
      </c>
      <c r="D851" s="33">
        <v>4</v>
      </c>
      <c r="E851" s="33">
        <v>0</v>
      </c>
      <c r="F851" s="37">
        <f>DetailTicketJuilletAout2021[[#This Row],[Qte]]*(DetailTicketJuilletAout2021[[#This Row],[PrixUnit]]*(1-DetailTicketJuilletAout2021[[#This Row],[Remise%]]))</f>
        <v>106.12</v>
      </c>
      <c r="G851" t="str">
        <f t="shared" si="13"/>
        <v>HALER</v>
      </c>
      <c r="I851" s="32">
        <v>22179</v>
      </c>
      <c r="J851" s="39" t="s">
        <v>68</v>
      </c>
    </row>
    <row r="852" spans="1:10" x14ac:dyDescent="0.25">
      <c r="A852" s="32">
        <v>21611</v>
      </c>
      <c r="B852" s="33">
        <v>55</v>
      </c>
      <c r="C852" s="33">
        <v>18.29</v>
      </c>
      <c r="D852" s="33">
        <v>4</v>
      </c>
      <c r="E852" s="33">
        <v>0</v>
      </c>
      <c r="F852" s="37">
        <f>DetailTicketJuilletAout2021[[#This Row],[Qte]]*(DetailTicketJuilletAout2021[[#This Row],[PrixUnit]]*(1-DetailTicketJuilletAout2021[[#This Row],[Remise%]]))</f>
        <v>73.16</v>
      </c>
      <c r="G852" t="str">
        <f t="shared" si="13"/>
        <v>YATAN</v>
      </c>
      <c r="I852" s="32">
        <v>22180</v>
      </c>
      <c r="J852" s="39" t="s">
        <v>53</v>
      </c>
    </row>
    <row r="853" spans="1:10" x14ac:dyDescent="0.25">
      <c r="A853" s="32">
        <v>21611</v>
      </c>
      <c r="B853" s="33">
        <v>68</v>
      </c>
      <c r="C853" s="33">
        <v>9.4499999999999993</v>
      </c>
      <c r="D853" s="33">
        <v>3</v>
      </c>
      <c r="E853" s="33">
        <v>0</v>
      </c>
      <c r="F853" s="37">
        <f>DetailTicketJuilletAout2021[[#This Row],[Qte]]*(DetailTicketJuilletAout2021[[#This Row],[PrixUnit]]*(1-DetailTicketJuilletAout2021[[#This Row],[Remise%]]))</f>
        <v>28.349999999999998</v>
      </c>
      <c r="G853" t="str">
        <f t="shared" si="13"/>
        <v>YATAN</v>
      </c>
      <c r="I853" s="32">
        <v>22181</v>
      </c>
      <c r="J853" s="39" t="s">
        <v>26</v>
      </c>
    </row>
    <row r="854" spans="1:10" x14ac:dyDescent="0.25">
      <c r="A854" s="32">
        <v>21611</v>
      </c>
      <c r="B854" s="33">
        <v>69</v>
      </c>
      <c r="C854" s="33">
        <v>27.44</v>
      </c>
      <c r="D854" s="33">
        <v>4</v>
      </c>
      <c r="E854" s="33">
        <v>0</v>
      </c>
      <c r="F854" s="37">
        <f>DetailTicketJuilletAout2021[[#This Row],[Qte]]*(DetailTicketJuilletAout2021[[#This Row],[PrixUnit]]*(1-DetailTicketJuilletAout2021[[#This Row],[Remise%]]))</f>
        <v>109.76</v>
      </c>
      <c r="G854" t="str">
        <f t="shared" si="13"/>
        <v>YATAN</v>
      </c>
      <c r="I854" s="32">
        <v>22182</v>
      </c>
      <c r="J854" s="39" t="s">
        <v>76</v>
      </c>
    </row>
    <row r="855" spans="1:10" x14ac:dyDescent="0.25">
      <c r="A855" s="32">
        <v>21612</v>
      </c>
      <c r="B855" s="33">
        <v>17</v>
      </c>
      <c r="C855" s="33">
        <v>29.73</v>
      </c>
      <c r="D855" s="33">
        <v>3</v>
      </c>
      <c r="E855" s="33">
        <v>0</v>
      </c>
      <c r="F855" s="37">
        <f>DetailTicketJuilletAout2021[[#This Row],[Qte]]*(DetailTicketJuilletAout2021[[#This Row],[PrixUnit]]*(1-DetailTicketJuilletAout2021[[#This Row],[Remise%]]))</f>
        <v>89.19</v>
      </c>
      <c r="G855" t="str">
        <f t="shared" si="13"/>
        <v>BETIZ</v>
      </c>
      <c r="I855" s="32">
        <v>22183</v>
      </c>
      <c r="J855" s="39" t="s">
        <v>29</v>
      </c>
    </row>
    <row r="856" spans="1:10" x14ac:dyDescent="0.25">
      <c r="A856" s="32">
        <v>21612</v>
      </c>
      <c r="B856" s="33">
        <v>43</v>
      </c>
      <c r="C856" s="33">
        <v>35.06</v>
      </c>
      <c r="D856" s="33">
        <v>3</v>
      </c>
      <c r="E856" s="33">
        <v>0</v>
      </c>
      <c r="F856" s="37">
        <f>DetailTicketJuilletAout2021[[#This Row],[Qte]]*(DetailTicketJuilletAout2021[[#This Row],[PrixUnit]]*(1-DetailTicketJuilletAout2021[[#This Row],[Remise%]]))</f>
        <v>105.18</v>
      </c>
      <c r="G856" t="str">
        <f t="shared" si="13"/>
        <v>BETIZ</v>
      </c>
      <c r="I856" s="32">
        <v>22184</v>
      </c>
      <c r="J856" s="39" t="s">
        <v>44</v>
      </c>
    </row>
    <row r="857" spans="1:10" x14ac:dyDescent="0.25">
      <c r="A857" s="32">
        <v>21612</v>
      </c>
      <c r="B857" s="33">
        <v>61</v>
      </c>
      <c r="C857" s="33">
        <v>21.65</v>
      </c>
      <c r="D857" s="33">
        <v>3</v>
      </c>
      <c r="E857" s="33">
        <v>0</v>
      </c>
      <c r="F857" s="37">
        <f>DetailTicketJuilletAout2021[[#This Row],[Qte]]*(DetailTicketJuilletAout2021[[#This Row],[PrixUnit]]*(1-DetailTicketJuilletAout2021[[#This Row],[Remise%]]))</f>
        <v>64.949999999999989</v>
      </c>
      <c r="G857" t="str">
        <f t="shared" si="13"/>
        <v>BETIZ</v>
      </c>
      <c r="I857" s="32">
        <v>22185</v>
      </c>
      <c r="J857" s="39" t="s">
        <v>77</v>
      </c>
    </row>
    <row r="858" spans="1:10" x14ac:dyDescent="0.25">
      <c r="A858" s="32">
        <v>21612</v>
      </c>
      <c r="B858" s="33">
        <v>76</v>
      </c>
      <c r="C858" s="33">
        <v>13.72</v>
      </c>
      <c r="D858" s="33">
        <v>4</v>
      </c>
      <c r="E858" s="33">
        <v>0</v>
      </c>
      <c r="F858" s="37">
        <f>DetailTicketJuilletAout2021[[#This Row],[Qte]]*(DetailTicketJuilletAout2021[[#This Row],[PrixUnit]]*(1-DetailTicketJuilletAout2021[[#This Row],[Remise%]]))</f>
        <v>54.88</v>
      </c>
      <c r="G858" t="str">
        <f t="shared" si="13"/>
        <v>BETIZ</v>
      </c>
      <c r="I858" s="32">
        <v>22186</v>
      </c>
      <c r="J858" s="39" t="s">
        <v>68</v>
      </c>
    </row>
    <row r="859" spans="1:10" x14ac:dyDescent="0.25">
      <c r="A859" s="32">
        <v>21613</v>
      </c>
      <c r="B859" s="33">
        <v>59</v>
      </c>
      <c r="C859" s="33">
        <v>41.92</v>
      </c>
      <c r="D859" s="33">
        <v>4</v>
      </c>
      <c r="E859" s="33">
        <v>0</v>
      </c>
      <c r="F859" s="37">
        <f>DetailTicketJuilletAout2021[[#This Row],[Qte]]*(DetailTicketJuilletAout2021[[#This Row],[PrixUnit]]*(1-DetailTicketJuilletAout2021[[#This Row],[Remise%]]))</f>
        <v>167.68</v>
      </c>
      <c r="G859" t="str">
        <f t="shared" si="13"/>
        <v>RIDAB</v>
      </c>
      <c r="I859" s="32">
        <v>22187</v>
      </c>
      <c r="J859" s="39" t="s">
        <v>24</v>
      </c>
    </row>
    <row r="860" spans="1:10" x14ac:dyDescent="0.25">
      <c r="A860" s="32">
        <v>21614</v>
      </c>
      <c r="B860" s="33">
        <v>30</v>
      </c>
      <c r="C860" s="33">
        <v>19.670000000000002</v>
      </c>
      <c r="D860" s="33">
        <v>4</v>
      </c>
      <c r="E860" s="33">
        <v>0</v>
      </c>
      <c r="F860" s="37">
        <f>DetailTicketJuilletAout2021[[#This Row],[Qte]]*(DetailTicketJuilletAout2021[[#This Row],[PrixUnit]]*(1-DetailTicketJuilletAout2021[[#This Row],[Remise%]]))</f>
        <v>78.680000000000007</v>
      </c>
      <c r="G860" t="str">
        <f t="shared" si="13"/>
        <v>DIDAL</v>
      </c>
      <c r="I860" s="32">
        <v>22188</v>
      </c>
      <c r="J860" s="39" t="s">
        <v>58</v>
      </c>
    </row>
    <row r="861" spans="1:10" x14ac:dyDescent="0.25">
      <c r="A861" s="32">
        <v>21614</v>
      </c>
      <c r="B861" s="33">
        <v>66</v>
      </c>
      <c r="C861" s="33">
        <v>12.96</v>
      </c>
      <c r="D861" s="33">
        <v>3</v>
      </c>
      <c r="E861" s="33">
        <v>0</v>
      </c>
      <c r="F861" s="37">
        <f>DetailTicketJuilletAout2021[[#This Row],[Qte]]*(DetailTicketJuilletAout2021[[#This Row],[PrixUnit]]*(1-DetailTicketJuilletAout2021[[#This Row],[Remise%]]))</f>
        <v>38.880000000000003</v>
      </c>
      <c r="G861" t="str">
        <f t="shared" si="13"/>
        <v>DIDAL</v>
      </c>
      <c r="I861" s="32">
        <v>22189</v>
      </c>
      <c r="J861" s="39" t="s">
        <v>89</v>
      </c>
    </row>
    <row r="862" spans="1:10" x14ac:dyDescent="0.25">
      <c r="A862" s="32">
        <v>21615</v>
      </c>
      <c r="B862" s="33">
        <v>4</v>
      </c>
      <c r="C862" s="33">
        <v>16.77</v>
      </c>
      <c r="D862" s="33">
        <v>4</v>
      </c>
      <c r="E862" s="33">
        <v>0.05</v>
      </c>
      <c r="F862" s="37">
        <f>DetailTicketJuilletAout2021[[#This Row],[Qte]]*(DetailTicketJuilletAout2021[[#This Row],[PrixUnit]]*(1-DetailTicketJuilletAout2021[[#This Row],[Remise%]]))</f>
        <v>63.725999999999992</v>
      </c>
      <c r="G862" t="str">
        <f t="shared" si="13"/>
        <v>REDAN</v>
      </c>
      <c r="I862" s="32">
        <v>22190</v>
      </c>
      <c r="J862" s="39" t="s">
        <v>86</v>
      </c>
    </row>
    <row r="863" spans="1:10" x14ac:dyDescent="0.25">
      <c r="A863" s="32">
        <v>21615</v>
      </c>
      <c r="B863" s="33">
        <v>72</v>
      </c>
      <c r="C863" s="33">
        <v>26.53</v>
      </c>
      <c r="D863" s="33">
        <v>3</v>
      </c>
      <c r="E863" s="33">
        <v>0</v>
      </c>
      <c r="F863" s="37">
        <f>DetailTicketJuilletAout2021[[#This Row],[Qte]]*(DetailTicketJuilletAout2021[[#This Row],[PrixUnit]]*(1-DetailTicketJuilletAout2021[[#This Row],[Remise%]]))</f>
        <v>79.59</v>
      </c>
      <c r="G863" t="str">
        <f t="shared" si="13"/>
        <v>REDAN</v>
      </c>
      <c r="I863" s="32">
        <v>22191</v>
      </c>
      <c r="J863" s="39" t="s">
        <v>3636</v>
      </c>
    </row>
    <row r="864" spans="1:10" x14ac:dyDescent="0.25">
      <c r="A864" s="32">
        <v>21615</v>
      </c>
      <c r="B864" s="33">
        <v>73</v>
      </c>
      <c r="C864" s="33">
        <v>11.43</v>
      </c>
      <c r="D864" s="33">
        <v>3</v>
      </c>
      <c r="E864" s="33">
        <v>0.05</v>
      </c>
      <c r="F864" s="37">
        <f>DetailTicketJuilletAout2021[[#This Row],[Qte]]*(DetailTicketJuilletAout2021[[#This Row],[PrixUnit]]*(1-DetailTicketJuilletAout2021[[#This Row],[Remise%]]))</f>
        <v>32.575499999999998</v>
      </c>
      <c r="G864" t="str">
        <f t="shared" si="13"/>
        <v>REDAN</v>
      </c>
      <c r="I864" s="32">
        <v>22192</v>
      </c>
      <c r="J864" s="39" t="s">
        <v>63</v>
      </c>
    </row>
    <row r="865" spans="1:10" x14ac:dyDescent="0.25">
      <c r="A865" s="32">
        <v>21616</v>
      </c>
      <c r="B865" s="33">
        <v>30</v>
      </c>
      <c r="C865" s="33">
        <v>19.670000000000002</v>
      </c>
      <c r="D865" s="33">
        <v>4</v>
      </c>
      <c r="E865" s="33">
        <v>0</v>
      </c>
      <c r="F865" s="37">
        <f>DetailTicketJuilletAout2021[[#This Row],[Qte]]*(DetailTicketJuilletAout2021[[#This Row],[PrixUnit]]*(1-DetailTicketJuilletAout2021[[#This Row],[Remise%]]))</f>
        <v>78.680000000000007</v>
      </c>
      <c r="G865" t="str">
        <f t="shared" si="13"/>
        <v>ANLER</v>
      </c>
      <c r="I865" s="32">
        <v>22193</v>
      </c>
      <c r="J865" s="39" t="s">
        <v>31</v>
      </c>
    </row>
    <row r="866" spans="1:10" x14ac:dyDescent="0.25">
      <c r="A866" s="32">
        <v>21616</v>
      </c>
      <c r="B866" s="33">
        <v>40</v>
      </c>
      <c r="C866" s="33">
        <v>14.03</v>
      </c>
      <c r="D866" s="33">
        <v>4</v>
      </c>
      <c r="E866" s="33">
        <v>0.2</v>
      </c>
      <c r="F866" s="37">
        <f>DetailTicketJuilletAout2021[[#This Row],[Qte]]*(DetailTicketJuilletAout2021[[#This Row],[PrixUnit]]*(1-DetailTicketJuilletAout2021[[#This Row],[Remise%]]))</f>
        <v>44.896000000000001</v>
      </c>
      <c r="G866" t="str">
        <f t="shared" si="13"/>
        <v>ANLER</v>
      </c>
      <c r="I866" s="32">
        <v>22194</v>
      </c>
      <c r="J866" s="39" t="s">
        <v>39</v>
      </c>
    </row>
    <row r="867" spans="1:10" x14ac:dyDescent="0.25">
      <c r="A867" s="32">
        <v>21616</v>
      </c>
      <c r="B867" s="33">
        <v>54</v>
      </c>
      <c r="C867" s="33">
        <v>5.64</v>
      </c>
      <c r="D867" s="33">
        <v>4</v>
      </c>
      <c r="E867" s="33">
        <v>0.2</v>
      </c>
      <c r="F867" s="37">
        <f>DetailTicketJuilletAout2021[[#This Row],[Qte]]*(DetailTicketJuilletAout2021[[#This Row],[PrixUnit]]*(1-DetailTicketJuilletAout2021[[#This Row],[Remise%]]))</f>
        <v>18.047999999999998</v>
      </c>
      <c r="G867" t="str">
        <f t="shared" si="13"/>
        <v>ANLER</v>
      </c>
      <c r="I867" s="32">
        <v>22195</v>
      </c>
      <c r="J867" s="39" t="s">
        <v>80</v>
      </c>
    </row>
    <row r="868" spans="1:10" x14ac:dyDescent="0.25">
      <c r="A868" s="32">
        <v>21617</v>
      </c>
      <c r="B868" s="33">
        <v>11</v>
      </c>
      <c r="C868" s="33">
        <v>16.010000000000002</v>
      </c>
      <c r="D868" s="33">
        <v>4</v>
      </c>
      <c r="E868" s="33">
        <v>0.1</v>
      </c>
      <c r="F868" s="37">
        <f>DetailTicketJuilletAout2021[[#This Row],[Qte]]*(DetailTicketJuilletAout2021[[#This Row],[PrixUnit]]*(1-DetailTicketJuilletAout2021[[#This Row],[Remise%]]))</f>
        <v>57.63600000000001</v>
      </c>
      <c r="G868" t="str">
        <f t="shared" si="13"/>
        <v>SEADI</v>
      </c>
      <c r="I868" s="32">
        <v>22196</v>
      </c>
      <c r="J868" s="39" t="s">
        <v>25</v>
      </c>
    </row>
    <row r="869" spans="1:10" x14ac:dyDescent="0.25">
      <c r="A869" s="32">
        <v>21617</v>
      </c>
      <c r="B869" s="33">
        <v>40</v>
      </c>
      <c r="C869" s="33">
        <v>14.03</v>
      </c>
      <c r="D869" s="33">
        <v>4</v>
      </c>
      <c r="E869" s="33">
        <v>0.1</v>
      </c>
      <c r="F869" s="37">
        <f>DetailTicketJuilletAout2021[[#This Row],[Qte]]*(DetailTicketJuilletAout2021[[#This Row],[PrixUnit]]*(1-DetailTicketJuilletAout2021[[#This Row],[Remise%]]))</f>
        <v>50.507999999999996</v>
      </c>
      <c r="G869" t="str">
        <f t="shared" si="13"/>
        <v>SEADI</v>
      </c>
      <c r="I869" s="32">
        <v>22197</v>
      </c>
      <c r="J869" s="39" t="s">
        <v>29</v>
      </c>
    </row>
    <row r="870" spans="1:10" x14ac:dyDescent="0.25">
      <c r="A870" s="32">
        <v>21617</v>
      </c>
      <c r="B870" s="33">
        <v>57</v>
      </c>
      <c r="C870" s="33">
        <v>14.94</v>
      </c>
      <c r="D870" s="33">
        <v>4</v>
      </c>
      <c r="E870" s="33">
        <v>0.1</v>
      </c>
      <c r="F870" s="37">
        <f>DetailTicketJuilletAout2021[[#This Row],[Qte]]*(DetailTicketJuilletAout2021[[#This Row],[PrixUnit]]*(1-DetailTicketJuilletAout2021[[#This Row],[Remise%]]))</f>
        <v>53.783999999999999</v>
      </c>
      <c r="G870" t="str">
        <f t="shared" si="13"/>
        <v>SEADI</v>
      </c>
      <c r="I870" s="32">
        <v>22198</v>
      </c>
      <c r="J870" s="39" t="s">
        <v>42</v>
      </c>
    </row>
    <row r="871" spans="1:10" x14ac:dyDescent="0.25">
      <c r="A871" s="32">
        <v>21617</v>
      </c>
      <c r="B871" s="33">
        <v>59</v>
      </c>
      <c r="C871" s="33">
        <v>41.92</v>
      </c>
      <c r="D871" s="33">
        <v>4</v>
      </c>
      <c r="E871" s="33">
        <v>0.1</v>
      </c>
      <c r="F871" s="37">
        <f>DetailTicketJuilletAout2021[[#This Row],[Qte]]*(DetailTicketJuilletAout2021[[#This Row],[PrixUnit]]*(1-DetailTicketJuilletAout2021[[#This Row],[Remise%]]))</f>
        <v>150.91200000000001</v>
      </c>
      <c r="G871" t="str">
        <f t="shared" si="13"/>
        <v>SEADI</v>
      </c>
      <c r="I871" s="32">
        <v>22199</v>
      </c>
      <c r="J871" s="39" t="s">
        <v>100</v>
      </c>
    </row>
    <row r="872" spans="1:10" x14ac:dyDescent="0.25">
      <c r="A872" s="32">
        <v>21618</v>
      </c>
      <c r="B872" s="33">
        <v>12</v>
      </c>
      <c r="C872" s="33">
        <v>28.97</v>
      </c>
      <c r="D872" s="33">
        <v>4</v>
      </c>
      <c r="E872" s="33">
        <v>0.25</v>
      </c>
      <c r="F872" s="37">
        <f>DetailTicketJuilletAout2021[[#This Row],[Qte]]*(DetailTicketJuilletAout2021[[#This Row],[PrixUnit]]*(1-DetailTicketJuilletAout2021[[#This Row],[Remise%]]))</f>
        <v>86.91</v>
      </c>
      <c r="G872" t="str">
        <f t="shared" si="13"/>
        <v>ANLER</v>
      </c>
      <c r="I872" s="32">
        <v>22200</v>
      </c>
      <c r="J872" s="39" t="s">
        <v>54</v>
      </c>
    </row>
    <row r="873" spans="1:10" x14ac:dyDescent="0.25">
      <c r="A873" s="32">
        <v>21618</v>
      </c>
      <c r="B873" s="33">
        <v>31</v>
      </c>
      <c r="C873" s="33">
        <v>9.4499999999999993</v>
      </c>
      <c r="D873" s="33">
        <v>3</v>
      </c>
      <c r="E873" s="33">
        <v>0</v>
      </c>
      <c r="F873" s="37">
        <f>DetailTicketJuilletAout2021[[#This Row],[Qte]]*(DetailTicketJuilletAout2021[[#This Row],[PrixUnit]]*(1-DetailTicketJuilletAout2021[[#This Row],[Remise%]]))</f>
        <v>28.349999999999998</v>
      </c>
      <c r="G873" t="str">
        <f t="shared" si="13"/>
        <v>ANLER</v>
      </c>
      <c r="I873" s="32">
        <v>22201</v>
      </c>
      <c r="J873" s="39" t="s">
        <v>30</v>
      </c>
    </row>
    <row r="874" spans="1:10" x14ac:dyDescent="0.25">
      <c r="A874" s="32">
        <v>21618</v>
      </c>
      <c r="B874" s="33">
        <v>33</v>
      </c>
      <c r="C874" s="33">
        <v>1.83</v>
      </c>
      <c r="D874" s="33">
        <v>3</v>
      </c>
      <c r="E874" s="33">
        <v>0</v>
      </c>
      <c r="F874" s="37">
        <f>DetailTicketJuilletAout2021[[#This Row],[Qte]]*(DetailTicketJuilletAout2021[[#This Row],[PrixUnit]]*(1-DetailTicketJuilletAout2021[[#This Row],[Remise%]]))</f>
        <v>5.49</v>
      </c>
      <c r="G874" t="str">
        <f t="shared" si="13"/>
        <v>ANLER</v>
      </c>
      <c r="I874" s="32">
        <v>22202</v>
      </c>
      <c r="J874" s="39" t="s">
        <v>25</v>
      </c>
    </row>
    <row r="875" spans="1:10" x14ac:dyDescent="0.25">
      <c r="A875" s="32">
        <v>21618</v>
      </c>
      <c r="B875" s="33">
        <v>60</v>
      </c>
      <c r="C875" s="33">
        <v>25.92</v>
      </c>
      <c r="D875" s="33">
        <v>3</v>
      </c>
      <c r="E875" s="33">
        <v>0.25</v>
      </c>
      <c r="F875" s="37">
        <f>DetailTicketJuilletAout2021[[#This Row],[Qte]]*(DetailTicketJuilletAout2021[[#This Row],[PrixUnit]]*(1-DetailTicketJuilletAout2021[[#This Row],[Remise%]]))</f>
        <v>58.320000000000007</v>
      </c>
      <c r="G875" t="str">
        <f t="shared" si="13"/>
        <v>ANLER</v>
      </c>
      <c r="I875" s="32">
        <v>22203</v>
      </c>
      <c r="J875" s="39" t="s">
        <v>105</v>
      </c>
    </row>
    <row r="876" spans="1:10" x14ac:dyDescent="0.25">
      <c r="A876" s="32">
        <v>21619</v>
      </c>
      <c r="B876" s="33">
        <v>31</v>
      </c>
      <c r="C876" s="33">
        <v>9.4499999999999993</v>
      </c>
      <c r="D876" s="33">
        <v>3</v>
      </c>
      <c r="E876" s="33">
        <v>0</v>
      </c>
      <c r="F876" s="37">
        <f>DetailTicketJuilletAout2021[[#This Row],[Qte]]*(DetailTicketJuilletAout2021[[#This Row],[PrixUnit]]*(1-DetailTicketJuilletAout2021[[#This Row],[Remise%]]))</f>
        <v>28.349999999999998</v>
      </c>
      <c r="G876" t="str">
        <f t="shared" si="13"/>
        <v>ERDUR</v>
      </c>
      <c r="I876" s="32">
        <v>22204</v>
      </c>
      <c r="J876" s="39" t="s">
        <v>24</v>
      </c>
    </row>
    <row r="877" spans="1:10" x14ac:dyDescent="0.25">
      <c r="A877" s="32">
        <v>21619</v>
      </c>
      <c r="B877" s="33">
        <v>51</v>
      </c>
      <c r="C877" s="33">
        <v>40.4</v>
      </c>
      <c r="D877" s="33">
        <v>4</v>
      </c>
      <c r="E877" s="33">
        <v>0</v>
      </c>
      <c r="F877" s="37">
        <f>DetailTicketJuilletAout2021[[#This Row],[Qte]]*(DetailTicketJuilletAout2021[[#This Row],[PrixUnit]]*(1-DetailTicketJuilletAout2021[[#This Row],[Remise%]]))</f>
        <v>161.6</v>
      </c>
      <c r="G877" t="str">
        <f t="shared" si="13"/>
        <v>ERDUR</v>
      </c>
      <c r="I877" s="32">
        <v>22205</v>
      </c>
      <c r="J877" s="39" t="s">
        <v>46</v>
      </c>
    </row>
    <row r="878" spans="1:10" x14ac:dyDescent="0.25">
      <c r="A878" s="32">
        <v>21619</v>
      </c>
      <c r="B878" s="33">
        <v>58</v>
      </c>
      <c r="C878" s="33">
        <v>10.06</v>
      </c>
      <c r="D878" s="33">
        <v>3</v>
      </c>
      <c r="E878" s="33">
        <v>0</v>
      </c>
      <c r="F878" s="37">
        <f>DetailTicketJuilletAout2021[[#This Row],[Qte]]*(DetailTicketJuilletAout2021[[#This Row],[PrixUnit]]*(1-DetailTicketJuilletAout2021[[#This Row],[Remise%]]))</f>
        <v>30.18</v>
      </c>
      <c r="G878" t="str">
        <f t="shared" si="13"/>
        <v>ERDUR</v>
      </c>
      <c r="I878" s="32">
        <v>22206</v>
      </c>
      <c r="J878" s="39" t="s">
        <v>85</v>
      </c>
    </row>
    <row r="879" spans="1:10" x14ac:dyDescent="0.25">
      <c r="A879" s="32">
        <v>21619</v>
      </c>
      <c r="B879" s="33">
        <v>72</v>
      </c>
      <c r="C879" s="33">
        <v>26.53</v>
      </c>
      <c r="D879" s="33">
        <v>3</v>
      </c>
      <c r="E879" s="33">
        <v>0</v>
      </c>
      <c r="F879" s="37">
        <f>DetailTicketJuilletAout2021[[#This Row],[Qte]]*(DetailTicketJuilletAout2021[[#This Row],[PrixUnit]]*(1-DetailTicketJuilletAout2021[[#This Row],[Remise%]]))</f>
        <v>79.59</v>
      </c>
      <c r="G879" t="str">
        <f t="shared" si="13"/>
        <v>ERDUR</v>
      </c>
      <c r="I879" s="32">
        <v>22207</v>
      </c>
      <c r="J879" s="39" t="s">
        <v>31</v>
      </c>
    </row>
    <row r="880" spans="1:10" x14ac:dyDescent="0.25">
      <c r="A880" s="32">
        <v>21619</v>
      </c>
      <c r="B880" s="33">
        <v>73</v>
      </c>
      <c r="C880" s="33">
        <v>11.43</v>
      </c>
      <c r="D880" s="33">
        <v>4</v>
      </c>
      <c r="E880" s="33">
        <v>0</v>
      </c>
      <c r="F880" s="37">
        <f>DetailTicketJuilletAout2021[[#This Row],[Qte]]*(DetailTicketJuilletAout2021[[#This Row],[PrixUnit]]*(1-DetailTicketJuilletAout2021[[#This Row],[Remise%]]))</f>
        <v>45.72</v>
      </c>
      <c r="G880" t="str">
        <f t="shared" si="13"/>
        <v>ERDUR</v>
      </c>
      <c r="I880" s="32">
        <v>22208</v>
      </c>
      <c r="J880" s="39" t="s">
        <v>58</v>
      </c>
    </row>
    <row r="881" spans="1:10" x14ac:dyDescent="0.25">
      <c r="A881" s="32">
        <v>21620</v>
      </c>
      <c r="B881" s="33">
        <v>70</v>
      </c>
      <c r="C881" s="33">
        <v>11.43</v>
      </c>
      <c r="D881" s="33">
        <v>4</v>
      </c>
      <c r="E881" s="33">
        <v>0</v>
      </c>
      <c r="F881" s="37">
        <f>DetailTicketJuilletAout2021[[#This Row],[Qte]]*(DetailTicketJuilletAout2021[[#This Row],[PrixUnit]]*(1-DetailTicketJuilletAout2021[[#This Row],[Remise%]]))</f>
        <v>45.72</v>
      </c>
      <c r="G881" t="str">
        <f t="shared" si="13"/>
        <v>SYBEL</v>
      </c>
      <c r="I881" s="32">
        <v>22209</v>
      </c>
      <c r="J881" s="39" t="s">
        <v>72</v>
      </c>
    </row>
    <row r="882" spans="1:10" x14ac:dyDescent="0.25">
      <c r="A882" s="32">
        <v>21620</v>
      </c>
      <c r="B882" s="33">
        <v>72</v>
      </c>
      <c r="C882" s="33">
        <v>26.53</v>
      </c>
      <c r="D882" s="33">
        <v>3</v>
      </c>
      <c r="E882" s="33">
        <v>0</v>
      </c>
      <c r="F882" s="37">
        <f>DetailTicketJuilletAout2021[[#This Row],[Qte]]*(DetailTicketJuilletAout2021[[#This Row],[PrixUnit]]*(1-DetailTicketJuilletAout2021[[#This Row],[Remise%]]))</f>
        <v>79.59</v>
      </c>
      <c r="G882" t="str">
        <f t="shared" si="13"/>
        <v>SYBEL</v>
      </c>
      <c r="I882" s="32">
        <v>22210</v>
      </c>
      <c r="J882" s="39" t="s">
        <v>94</v>
      </c>
    </row>
    <row r="883" spans="1:10" x14ac:dyDescent="0.25">
      <c r="A883" s="32">
        <v>21621</v>
      </c>
      <c r="B883" s="33">
        <v>13</v>
      </c>
      <c r="C883" s="33">
        <v>4.57</v>
      </c>
      <c r="D883" s="33">
        <v>4</v>
      </c>
      <c r="E883" s="33">
        <v>0</v>
      </c>
      <c r="F883" s="37">
        <f>DetailTicketJuilletAout2021[[#This Row],[Qte]]*(DetailTicketJuilletAout2021[[#This Row],[PrixUnit]]*(1-DetailTicketJuilletAout2021[[#This Row],[Remise%]]))</f>
        <v>18.28</v>
      </c>
      <c r="G883" t="str">
        <f t="shared" si="13"/>
        <v>SYBEL</v>
      </c>
      <c r="I883" s="32">
        <v>22211</v>
      </c>
      <c r="J883" s="39" t="s">
        <v>77</v>
      </c>
    </row>
    <row r="884" spans="1:10" x14ac:dyDescent="0.25">
      <c r="A884" s="32">
        <v>21621</v>
      </c>
      <c r="B884" s="33">
        <v>21</v>
      </c>
      <c r="C884" s="33">
        <v>7.62</v>
      </c>
      <c r="D884" s="33">
        <v>4</v>
      </c>
      <c r="E884" s="33">
        <v>0</v>
      </c>
      <c r="F884" s="37">
        <f>DetailTicketJuilletAout2021[[#This Row],[Qte]]*(DetailTicketJuilletAout2021[[#This Row],[PrixUnit]]*(1-DetailTicketJuilletAout2021[[#This Row],[Remise%]]))</f>
        <v>30.48</v>
      </c>
      <c r="G884" t="str">
        <f t="shared" si="13"/>
        <v>SYBEL</v>
      </c>
      <c r="I884" s="32">
        <v>22212</v>
      </c>
      <c r="J884" s="39" t="s">
        <v>40</v>
      </c>
    </row>
    <row r="885" spans="1:10" x14ac:dyDescent="0.25">
      <c r="A885" s="32">
        <v>21621</v>
      </c>
      <c r="B885" s="33">
        <v>33</v>
      </c>
      <c r="C885" s="33">
        <v>1.83</v>
      </c>
      <c r="D885" s="33">
        <v>4</v>
      </c>
      <c r="E885" s="33">
        <v>0</v>
      </c>
      <c r="F885" s="37">
        <f>DetailTicketJuilletAout2021[[#This Row],[Qte]]*(DetailTicketJuilletAout2021[[#This Row],[PrixUnit]]*(1-DetailTicketJuilletAout2021[[#This Row],[Remise%]]))</f>
        <v>7.32</v>
      </c>
      <c r="G885" t="str">
        <f t="shared" si="13"/>
        <v>SYBEL</v>
      </c>
      <c r="I885" s="32">
        <v>22213</v>
      </c>
      <c r="J885" s="39" t="s">
        <v>60</v>
      </c>
    </row>
    <row r="886" spans="1:10" x14ac:dyDescent="0.25">
      <c r="A886" s="32">
        <v>21621</v>
      </c>
      <c r="B886" s="33">
        <v>49</v>
      </c>
      <c r="C886" s="33">
        <v>15.24</v>
      </c>
      <c r="D886" s="33">
        <v>4</v>
      </c>
      <c r="E886" s="33">
        <v>0</v>
      </c>
      <c r="F886" s="37">
        <f>DetailTicketJuilletAout2021[[#This Row],[Qte]]*(DetailTicketJuilletAout2021[[#This Row],[PrixUnit]]*(1-DetailTicketJuilletAout2021[[#This Row],[Remise%]]))</f>
        <v>60.96</v>
      </c>
      <c r="G886" t="str">
        <f t="shared" si="13"/>
        <v>SYBEL</v>
      </c>
      <c r="I886" s="32">
        <v>22214</v>
      </c>
      <c r="J886" s="39" t="s">
        <v>37</v>
      </c>
    </row>
    <row r="887" spans="1:10" x14ac:dyDescent="0.25">
      <c r="A887" s="32">
        <v>21622</v>
      </c>
      <c r="B887" s="33">
        <v>3</v>
      </c>
      <c r="C887" s="33">
        <v>7.62</v>
      </c>
      <c r="D887" s="33">
        <v>4</v>
      </c>
      <c r="E887" s="33">
        <v>0</v>
      </c>
      <c r="F887" s="37">
        <f>DetailTicketJuilletAout2021[[#This Row],[Qte]]*(DetailTicketJuilletAout2021[[#This Row],[PrixUnit]]*(1-DetailTicketJuilletAout2021[[#This Row],[Remise%]]))</f>
        <v>30.48</v>
      </c>
      <c r="G887" t="str">
        <f t="shared" si="13"/>
        <v>ARBLA</v>
      </c>
      <c r="I887" s="32">
        <v>22215</v>
      </c>
      <c r="J887" s="39" t="s">
        <v>68</v>
      </c>
    </row>
    <row r="888" spans="1:10" x14ac:dyDescent="0.25">
      <c r="A888" s="32">
        <v>21622</v>
      </c>
      <c r="B888" s="33">
        <v>26</v>
      </c>
      <c r="C888" s="33">
        <v>23.78</v>
      </c>
      <c r="D888" s="33">
        <v>3</v>
      </c>
      <c r="E888" s="33">
        <v>0</v>
      </c>
      <c r="F888" s="37">
        <f>DetailTicketJuilletAout2021[[#This Row],[Qte]]*(DetailTicketJuilletAout2021[[#This Row],[PrixUnit]]*(1-DetailTicketJuilletAout2021[[#This Row],[Remise%]]))</f>
        <v>71.34</v>
      </c>
      <c r="G888" t="str">
        <f t="shared" si="13"/>
        <v>ARBLA</v>
      </c>
      <c r="I888" s="32">
        <v>22216</v>
      </c>
      <c r="J888" s="39" t="s">
        <v>25</v>
      </c>
    </row>
    <row r="889" spans="1:10" x14ac:dyDescent="0.25">
      <c r="A889" s="32">
        <v>21622</v>
      </c>
      <c r="B889" s="33">
        <v>38</v>
      </c>
      <c r="C889" s="33">
        <v>200.93</v>
      </c>
      <c r="D889" s="33">
        <v>3</v>
      </c>
      <c r="E889" s="33">
        <v>0</v>
      </c>
      <c r="F889" s="37">
        <f>DetailTicketJuilletAout2021[[#This Row],[Qte]]*(DetailTicketJuilletAout2021[[#This Row],[PrixUnit]]*(1-DetailTicketJuilletAout2021[[#This Row],[Remise%]]))</f>
        <v>602.79</v>
      </c>
      <c r="G889" t="str">
        <f t="shared" si="13"/>
        <v>ARBLA</v>
      </c>
      <c r="I889" s="32">
        <v>22217</v>
      </c>
      <c r="J889" s="39" t="s">
        <v>89</v>
      </c>
    </row>
    <row r="890" spans="1:10" x14ac:dyDescent="0.25">
      <c r="A890" s="32">
        <v>21622</v>
      </c>
      <c r="B890" s="33">
        <v>68</v>
      </c>
      <c r="C890" s="33">
        <v>9.4499999999999993</v>
      </c>
      <c r="D890" s="33">
        <v>3</v>
      </c>
      <c r="E890" s="33">
        <v>0</v>
      </c>
      <c r="F890" s="37">
        <f>DetailTicketJuilletAout2021[[#This Row],[Qte]]*(DetailTicketJuilletAout2021[[#This Row],[PrixUnit]]*(1-DetailTicketJuilletAout2021[[#This Row],[Remise%]]))</f>
        <v>28.349999999999998</v>
      </c>
      <c r="G890" t="str">
        <f t="shared" si="13"/>
        <v>ARBLA</v>
      </c>
      <c r="I890" s="32">
        <v>22218</v>
      </c>
      <c r="J890" s="39" t="s">
        <v>89</v>
      </c>
    </row>
    <row r="891" spans="1:10" x14ac:dyDescent="0.25">
      <c r="A891" s="32">
        <v>21623</v>
      </c>
      <c r="B891" s="33">
        <v>24</v>
      </c>
      <c r="C891" s="33">
        <v>3.35</v>
      </c>
      <c r="D891" s="33">
        <v>3</v>
      </c>
      <c r="E891" s="33">
        <v>0.1</v>
      </c>
      <c r="F891" s="37">
        <f>DetailTicketJuilletAout2021[[#This Row],[Qte]]*(DetailTicketJuilletAout2021[[#This Row],[PrixUnit]]*(1-DetailTicketJuilletAout2021[[#This Row],[Remise%]]))</f>
        <v>9.0449999999999999</v>
      </c>
      <c r="G891" t="str">
        <f t="shared" si="13"/>
        <v>DAMIC</v>
      </c>
      <c r="I891" s="32">
        <v>22219</v>
      </c>
      <c r="J891" s="39" t="s">
        <v>26</v>
      </c>
    </row>
    <row r="892" spans="1:10" x14ac:dyDescent="0.25">
      <c r="A892" s="32">
        <v>21623</v>
      </c>
      <c r="B892" s="33">
        <v>38</v>
      </c>
      <c r="C892" s="33">
        <v>200.93</v>
      </c>
      <c r="D892" s="33">
        <v>4</v>
      </c>
      <c r="E892" s="33">
        <v>0.1</v>
      </c>
      <c r="F892" s="37">
        <f>DetailTicketJuilletAout2021[[#This Row],[Qte]]*(DetailTicketJuilletAout2021[[#This Row],[PrixUnit]]*(1-DetailTicketJuilletAout2021[[#This Row],[Remise%]]))</f>
        <v>723.34800000000007</v>
      </c>
      <c r="G892" t="str">
        <f t="shared" si="13"/>
        <v>DAMIC</v>
      </c>
      <c r="I892" s="32">
        <v>22220</v>
      </c>
      <c r="J892" s="39" t="s">
        <v>68</v>
      </c>
    </row>
    <row r="893" spans="1:10" x14ac:dyDescent="0.25">
      <c r="A893" s="32">
        <v>21623</v>
      </c>
      <c r="B893" s="33">
        <v>65</v>
      </c>
      <c r="C893" s="33">
        <v>16.010000000000002</v>
      </c>
      <c r="D893" s="33">
        <v>3</v>
      </c>
      <c r="E893" s="33">
        <v>0.1</v>
      </c>
      <c r="F893" s="37">
        <f>DetailTicketJuilletAout2021[[#This Row],[Qte]]*(DetailTicketJuilletAout2021[[#This Row],[PrixUnit]]*(1-DetailTicketJuilletAout2021[[#This Row],[Remise%]]))</f>
        <v>43.227000000000004</v>
      </c>
      <c r="G893" t="str">
        <f t="shared" si="13"/>
        <v>DAMIC</v>
      </c>
      <c r="I893" s="32">
        <v>22221</v>
      </c>
      <c r="J893" s="39" t="s">
        <v>66</v>
      </c>
    </row>
    <row r="894" spans="1:10" x14ac:dyDescent="0.25">
      <c r="A894" s="32">
        <v>21623</v>
      </c>
      <c r="B894" s="33">
        <v>71</v>
      </c>
      <c r="C894" s="33">
        <v>16.46</v>
      </c>
      <c r="D894" s="33">
        <v>4</v>
      </c>
      <c r="E894" s="33">
        <v>0.1</v>
      </c>
      <c r="F894" s="37">
        <f>DetailTicketJuilletAout2021[[#This Row],[Qte]]*(DetailTicketJuilletAout2021[[#This Row],[PrixUnit]]*(1-DetailTicketJuilletAout2021[[#This Row],[Remise%]]))</f>
        <v>59.256000000000007</v>
      </c>
      <c r="G894" t="str">
        <f t="shared" si="13"/>
        <v>DAMIC</v>
      </c>
      <c r="I894" s="32">
        <v>22222</v>
      </c>
      <c r="J894" s="39" t="s">
        <v>44</v>
      </c>
    </row>
    <row r="895" spans="1:10" x14ac:dyDescent="0.25">
      <c r="A895" s="32">
        <v>21624</v>
      </c>
      <c r="B895" s="33">
        <v>11</v>
      </c>
      <c r="C895" s="33">
        <v>16.010000000000002</v>
      </c>
      <c r="D895" s="33">
        <v>4</v>
      </c>
      <c r="E895" s="33">
        <v>0.05</v>
      </c>
      <c r="F895" s="37">
        <f>DetailTicketJuilletAout2021[[#This Row],[Qte]]*(DetailTicketJuilletAout2021[[#This Row],[PrixUnit]]*(1-DetailTicketJuilletAout2021[[#This Row],[Remise%]]))</f>
        <v>60.838000000000001</v>
      </c>
      <c r="G895" t="str">
        <f t="shared" si="13"/>
        <v>CHBES</v>
      </c>
      <c r="I895" s="32">
        <v>22223</v>
      </c>
      <c r="J895" s="39" t="s">
        <v>75</v>
      </c>
    </row>
    <row r="896" spans="1:10" x14ac:dyDescent="0.25">
      <c r="A896" s="32">
        <v>21624</v>
      </c>
      <c r="B896" s="33">
        <v>54</v>
      </c>
      <c r="C896" s="33">
        <v>5.64</v>
      </c>
      <c r="D896" s="33">
        <v>3</v>
      </c>
      <c r="E896" s="33">
        <v>0.05</v>
      </c>
      <c r="F896" s="37">
        <f>DetailTicketJuilletAout2021[[#This Row],[Qte]]*(DetailTicketJuilletAout2021[[#This Row],[PrixUnit]]*(1-DetailTicketJuilletAout2021[[#This Row],[Remise%]]))</f>
        <v>16.073999999999998</v>
      </c>
      <c r="G896" t="str">
        <f t="shared" si="13"/>
        <v>CHBES</v>
      </c>
      <c r="I896" s="32">
        <v>22224</v>
      </c>
      <c r="J896" s="39" t="s">
        <v>43</v>
      </c>
    </row>
    <row r="897" spans="1:10" x14ac:dyDescent="0.25">
      <c r="A897" s="32">
        <v>21625</v>
      </c>
      <c r="B897" s="33">
        <v>12</v>
      </c>
      <c r="C897" s="33">
        <v>28.97</v>
      </c>
      <c r="D897" s="33">
        <v>3</v>
      </c>
      <c r="E897" s="33">
        <v>0.15</v>
      </c>
      <c r="F897" s="37">
        <f>DetailTicketJuilletAout2021[[#This Row],[Qte]]*(DetailTicketJuilletAout2021[[#This Row],[PrixUnit]]*(1-DetailTicketJuilletAout2021[[#This Row],[Remise%]]))</f>
        <v>73.873499999999993</v>
      </c>
      <c r="G897" t="str">
        <f t="shared" si="13"/>
        <v>JEMAN</v>
      </c>
      <c r="I897" s="32">
        <v>22225</v>
      </c>
      <c r="J897" s="39" t="s">
        <v>72</v>
      </c>
    </row>
    <row r="898" spans="1:10" x14ac:dyDescent="0.25">
      <c r="A898" s="32">
        <v>21625</v>
      </c>
      <c r="B898" s="33">
        <v>23</v>
      </c>
      <c r="C898" s="33">
        <v>6.86</v>
      </c>
      <c r="D898" s="33">
        <v>4</v>
      </c>
      <c r="E898" s="33">
        <v>0.15</v>
      </c>
      <c r="F898" s="37">
        <f>DetailTicketJuilletAout2021[[#This Row],[Qte]]*(DetailTicketJuilletAout2021[[#This Row],[PrixUnit]]*(1-DetailTicketJuilletAout2021[[#This Row],[Remise%]]))</f>
        <v>23.324000000000002</v>
      </c>
      <c r="G898" t="str">
        <f t="shared" si="13"/>
        <v>JEMAN</v>
      </c>
      <c r="I898" s="32">
        <v>22226</v>
      </c>
      <c r="J898" s="39" t="s">
        <v>93</v>
      </c>
    </row>
    <row r="899" spans="1:10" x14ac:dyDescent="0.25">
      <c r="A899" s="32">
        <v>21626</v>
      </c>
      <c r="B899" s="33">
        <v>28</v>
      </c>
      <c r="C899" s="33">
        <v>34.76</v>
      </c>
      <c r="D899" s="33">
        <v>4</v>
      </c>
      <c r="E899" s="33">
        <v>0</v>
      </c>
      <c r="F899" s="37">
        <f>DetailTicketJuilletAout2021[[#This Row],[Qte]]*(DetailTicketJuilletAout2021[[#This Row],[PrixUnit]]*(1-DetailTicketJuilletAout2021[[#This Row],[Remise%]]))</f>
        <v>139.04</v>
      </c>
      <c r="G899" t="str">
        <f t="shared" ref="G899:G962" si="14">VLOOKUP(A899,$I$2:$J$1577,2,FALSE)</f>
        <v>CHROU</v>
      </c>
      <c r="I899" s="32">
        <v>22227</v>
      </c>
      <c r="J899" s="39" t="s">
        <v>48</v>
      </c>
    </row>
    <row r="900" spans="1:10" x14ac:dyDescent="0.25">
      <c r="A900" s="32">
        <v>21626</v>
      </c>
      <c r="B900" s="33">
        <v>67</v>
      </c>
      <c r="C900" s="33">
        <v>10.67</v>
      </c>
      <c r="D900" s="33">
        <v>4</v>
      </c>
      <c r="E900" s="33">
        <v>0</v>
      </c>
      <c r="F900" s="37">
        <f>DetailTicketJuilletAout2021[[#This Row],[Qte]]*(DetailTicketJuilletAout2021[[#This Row],[PrixUnit]]*(1-DetailTicketJuilletAout2021[[#This Row],[Remise%]]))</f>
        <v>42.68</v>
      </c>
      <c r="G900" t="str">
        <f t="shared" si="14"/>
        <v>CHROU</v>
      </c>
      <c r="I900" s="32">
        <v>22228</v>
      </c>
      <c r="J900" s="39" t="s">
        <v>58</v>
      </c>
    </row>
    <row r="901" spans="1:10" x14ac:dyDescent="0.25">
      <c r="A901" s="32">
        <v>21627</v>
      </c>
      <c r="B901" s="33">
        <v>11</v>
      </c>
      <c r="C901" s="33">
        <v>16.010000000000002</v>
      </c>
      <c r="D901" s="33">
        <v>4</v>
      </c>
      <c r="E901" s="33">
        <v>0</v>
      </c>
      <c r="F901" s="37">
        <f>DetailTicketJuilletAout2021[[#This Row],[Qte]]*(DetailTicketJuilletAout2021[[#This Row],[PrixUnit]]*(1-DetailTicketJuilletAout2021[[#This Row],[Remise%]]))</f>
        <v>64.040000000000006</v>
      </c>
      <c r="G901" t="str">
        <f t="shared" si="14"/>
        <v>SELAU</v>
      </c>
      <c r="I901" s="32">
        <v>22229</v>
      </c>
      <c r="J901" s="39" t="s">
        <v>94</v>
      </c>
    </row>
    <row r="902" spans="1:10" x14ac:dyDescent="0.25">
      <c r="A902" s="32">
        <v>21628</v>
      </c>
      <c r="B902" s="33">
        <v>7</v>
      </c>
      <c r="C902" s="33">
        <v>22.87</v>
      </c>
      <c r="D902" s="33">
        <v>4</v>
      </c>
      <c r="E902" s="33">
        <v>0</v>
      </c>
      <c r="F902" s="37">
        <f>DetailTicketJuilletAout2021[[#This Row],[Qte]]*(DetailTicketJuilletAout2021[[#This Row],[PrixUnit]]*(1-DetailTicketJuilletAout2021[[#This Row],[Remise%]]))</f>
        <v>91.48</v>
      </c>
      <c r="G902" t="str">
        <f t="shared" si="14"/>
        <v>JAHEN</v>
      </c>
      <c r="I902" s="32">
        <v>22230</v>
      </c>
      <c r="J902" s="39" t="s">
        <v>79</v>
      </c>
    </row>
    <row r="903" spans="1:10" x14ac:dyDescent="0.25">
      <c r="A903" s="32">
        <v>21628</v>
      </c>
      <c r="B903" s="33">
        <v>35</v>
      </c>
      <c r="C903" s="33">
        <v>13.72</v>
      </c>
      <c r="D903" s="33">
        <v>3</v>
      </c>
      <c r="E903" s="33">
        <v>0</v>
      </c>
      <c r="F903" s="37">
        <f>DetailTicketJuilletAout2021[[#This Row],[Qte]]*(DetailTicketJuilletAout2021[[#This Row],[PrixUnit]]*(1-DetailTicketJuilletAout2021[[#This Row],[Remise%]]))</f>
        <v>41.160000000000004</v>
      </c>
      <c r="G903" t="str">
        <f t="shared" si="14"/>
        <v>JAHEN</v>
      </c>
      <c r="I903" s="32">
        <v>22231</v>
      </c>
      <c r="J903" s="39" t="s">
        <v>89</v>
      </c>
    </row>
    <row r="904" spans="1:10" x14ac:dyDescent="0.25">
      <c r="A904" s="32">
        <v>21628</v>
      </c>
      <c r="B904" s="33">
        <v>62</v>
      </c>
      <c r="C904" s="33">
        <v>37.5</v>
      </c>
      <c r="D904" s="33">
        <v>3</v>
      </c>
      <c r="E904" s="33">
        <v>0</v>
      </c>
      <c r="F904" s="37">
        <f>DetailTicketJuilletAout2021[[#This Row],[Qte]]*(DetailTicketJuilletAout2021[[#This Row],[PrixUnit]]*(1-DetailTicketJuilletAout2021[[#This Row],[Remise%]]))</f>
        <v>112.5</v>
      </c>
      <c r="G904" t="str">
        <f t="shared" si="14"/>
        <v>JAHEN</v>
      </c>
      <c r="I904" s="32">
        <v>22232</v>
      </c>
      <c r="J904" s="39" t="s">
        <v>57</v>
      </c>
    </row>
    <row r="905" spans="1:10" x14ac:dyDescent="0.25">
      <c r="A905" s="32">
        <v>21629</v>
      </c>
      <c r="B905" s="33">
        <v>32</v>
      </c>
      <c r="C905" s="33">
        <v>24.39</v>
      </c>
      <c r="D905" s="33">
        <v>3</v>
      </c>
      <c r="E905" s="33">
        <v>0.15</v>
      </c>
      <c r="F905" s="37">
        <f>DetailTicketJuilletAout2021[[#This Row],[Qte]]*(DetailTicketJuilletAout2021[[#This Row],[PrixUnit]]*(1-DetailTicketJuilletAout2021[[#This Row],[Remise%]]))</f>
        <v>62.194500000000005</v>
      </c>
      <c r="G905" t="str">
        <f t="shared" si="14"/>
        <v>MAEUS</v>
      </c>
      <c r="I905" s="32">
        <v>22233</v>
      </c>
      <c r="J905" s="39" t="s">
        <v>77</v>
      </c>
    </row>
    <row r="906" spans="1:10" x14ac:dyDescent="0.25">
      <c r="A906" s="32">
        <v>21629</v>
      </c>
      <c r="B906" s="33">
        <v>36</v>
      </c>
      <c r="C906" s="33">
        <v>14.48</v>
      </c>
      <c r="D906" s="33">
        <v>4</v>
      </c>
      <c r="E906" s="33">
        <v>0</v>
      </c>
      <c r="F906" s="37">
        <f>DetailTicketJuilletAout2021[[#This Row],[Qte]]*(DetailTicketJuilletAout2021[[#This Row],[PrixUnit]]*(1-DetailTicketJuilletAout2021[[#This Row],[Remise%]]))</f>
        <v>57.92</v>
      </c>
      <c r="G906" t="str">
        <f t="shared" si="14"/>
        <v>MAEUS</v>
      </c>
      <c r="I906" s="32">
        <v>22234</v>
      </c>
      <c r="J906" s="39" t="s">
        <v>48</v>
      </c>
    </row>
    <row r="907" spans="1:10" x14ac:dyDescent="0.25">
      <c r="A907" s="32">
        <v>21630</v>
      </c>
      <c r="B907" s="33">
        <v>34</v>
      </c>
      <c r="C907" s="33">
        <v>10.67</v>
      </c>
      <c r="D907" s="33">
        <v>4</v>
      </c>
      <c r="E907" s="33">
        <v>0.25</v>
      </c>
      <c r="F907" s="37">
        <f>DetailTicketJuilletAout2021[[#This Row],[Qte]]*(DetailTicketJuilletAout2021[[#This Row],[PrixUnit]]*(1-DetailTicketJuilletAout2021[[#This Row],[Remise%]]))</f>
        <v>32.01</v>
      </c>
      <c r="G907" t="str">
        <f t="shared" si="14"/>
        <v>DIGOM</v>
      </c>
      <c r="I907" s="32">
        <v>22235</v>
      </c>
      <c r="J907" s="39" t="s">
        <v>57</v>
      </c>
    </row>
    <row r="908" spans="1:10" x14ac:dyDescent="0.25">
      <c r="A908" s="32">
        <v>21630</v>
      </c>
      <c r="B908" s="33">
        <v>41</v>
      </c>
      <c r="C908" s="33">
        <v>7.32</v>
      </c>
      <c r="D908" s="33">
        <v>4</v>
      </c>
      <c r="E908" s="33">
        <v>0</v>
      </c>
      <c r="F908" s="37">
        <f>DetailTicketJuilletAout2021[[#This Row],[Qte]]*(DetailTicketJuilletAout2021[[#This Row],[PrixUnit]]*(1-DetailTicketJuilletAout2021[[#This Row],[Remise%]]))</f>
        <v>29.28</v>
      </c>
      <c r="G908" t="str">
        <f t="shared" si="14"/>
        <v>DIGOM</v>
      </c>
      <c r="I908" s="32">
        <v>22236</v>
      </c>
      <c r="J908" s="39" t="s">
        <v>49</v>
      </c>
    </row>
    <row r="909" spans="1:10" x14ac:dyDescent="0.25">
      <c r="A909" s="32">
        <v>21631</v>
      </c>
      <c r="B909" s="33">
        <v>31</v>
      </c>
      <c r="C909" s="33">
        <v>9.4499999999999993</v>
      </c>
      <c r="D909" s="33">
        <v>4</v>
      </c>
      <c r="E909" s="33">
        <v>0.15</v>
      </c>
      <c r="F909" s="37">
        <f>DetailTicketJuilletAout2021[[#This Row],[Qte]]*(DetailTicketJuilletAout2021[[#This Row],[PrixUnit]]*(1-DetailTicketJuilletAout2021[[#This Row],[Remise%]]))</f>
        <v>32.129999999999995</v>
      </c>
      <c r="G909" t="str">
        <f t="shared" si="14"/>
        <v>ARBLA</v>
      </c>
      <c r="I909" s="32">
        <v>22237</v>
      </c>
      <c r="J909" s="39" t="s">
        <v>50</v>
      </c>
    </row>
    <row r="910" spans="1:10" x14ac:dyDescent="0.25">
      <c r="A910" s="32">
        <v>21631</v>
      </c>
      <c r="B910" s="33">
        <v>45</v>
      </c>
      <c r="C910" s="33">
        <v>7.32</v>
      </c>
      <c r="D910" s="33">
        <v>4</v>
      </c>
      <c r="E910" s="33">
        <v>0.15</v>
      </c>
      <c r="F910" s="37">
        <f>DetailTicketJuilletAout2021[[#This Row],[Qte]]*(DetailTicketJuilletAout2021[[#This Row],[PrixUnit]]*(1-DetailTicketJuilletAout2021[[#This Row],[Remise%]]))</f>
        <v>24.888000000000002</v>
      </c>
      <c r="G910" t="str">
        <f t="shared" si="14"/>
        <v>ARBLA</v>
      </c>
      <c r="I910" s="32">
        <v>22238</v>
      </c>
      <c r="J910" s="39" t="s">
        <v>90</v>
      </c>
    </row>
    <row r="911" spans="1:10" x14ac:dyDescent="0.25">
      <c r="A911" s="32">
        <v>21631</v>
      </c>
      <c r="B911" s="33">
        <v>51</v>
      </c>
      <c r="C911" s="33">
        <v>40.4</v>
      </c>
      <c r="D911" s="33">
        <v>3</v>
      </c>
      <c r="E911" s="33">
        <v>0.15</v>
      </c>
      <c r="F911" s="37">
        <f>DetailTicketJuilletAout2021[[#This Row],[Qte]]*(DetailTicketJuilletAout2021[[#This Row],[PrixUnit]]*(1-DetailTicketJuilletAout2021[[#This Row],[Remise%]]))</f>
        <v>103.01999999999998</v>
      </c>
      <c r="G911" t="str">
        <f t="shared" si="14"/>
        <v>ARBLA</v>
      </c>
      <c r="I911" s="32">
        <v>22239</v>
      </c>
      <c r="J911" s="39" t="s">
        <v>40</v>
      </c>
    </row>
    <row r="912" spans="1:10" x14ac:dyDescent="0.25">
      <c r="A912" s="32">
        <v>21632</v>
      </c>
      <c r="B912" s="33">
        <v>17</v>
      </c>
      <c r="C912" s="33">
        <v>29.73</v>
      </c>
      <c r="D912" s="33">
        <v>4</v>
      </c>
      <c r="E912" s="33">
        <v>0.1</v>
      </c>
      <c r="F912" s="37">
        <f>DetailTicketJuilletAout2021[[#This Row],[Qte]]*(DetailTicketJuilletAout2021[[#This Row],[PrixUnit]]*(1-DetailTicketJuilletAout2021[[#This Row],[Remise%]]))</f>
        <v>107.02800000000001</v>
      </c>
      <c r="G912" t="str">
        <f t="shared" si="14"/>
        <v>JELEC</v>
      </c>
      <c r="I912" s="32">
        <v>22240</v>
      </c>
      <c r="J912" s="39" t="s">
        <v>84</v>
      </c>
    </row>
    <row r="913" spans="1:10" x14ac:dyDescent="0.25">
      <c r="A913" s="32">
        <v>21632</v>
      </c>
      <c r="B913" s="33">
        <v>19</v>
      </c>
      <c r="C913" s="33">
        <v>7.01</v>
      </c>
      <c r="D913" s="33">
        <v>4</v>
      </c>
      <c r="E913" s="33">
        <v>0</v>
      </c>
      <c r="F913" s="37">
        <f>DetailTicketJuilletAout2021[[#This Row],[Qte]]*(DetailTicketJuilletAout2021[[#This Row],[PrixUnit]]*(1-DetailTicketJuilletAout2021[[#This Row],[Remise%]]))</f>
        <v>28.04</v>
      </c>
      <c r="G913" t="str">
        <f t="shared" si="14"/>
        <v>JELEC</v>
      </c>
      <c r="I913" s="32">
        <v>22241</v>
      </c>
      <c r="J913" s="39" t="s">
        <v>42</v>
      </c>
    </row>
    <row r="914" spans="1:10" x14ac:dyDescent="0.25">
      <c r="A914" s="32">
        <v>21632</v>
      </c>
      <c r="B914" s="33">
        <v>21</v>
      </c>
      <c r="C914" s="33">
        <v>7.62</v>
      </c>
      <c r="D914" s="33">
        <v>4</v>
      </c>
      <c r="E914" s="33">
        <v>0.1</v>
      </c>
      <c r="F914" s="37">
        <f>DetailTicketJuilletAout2021[[#This Row],[Qte]]*(DetailTicketJuilletAout2021[[#This Row],[PrixUnit]]*(1-DetailTicketJuilletAout2021[[#This Row],[Remise%]]))</f>
        <v>27.432000000000002</v>
      </c>
      <c r="G914" t="str">
        <f t="shared" si="14"/>
        <v>JELEC</v>
      </c>
      <c r="I914" s="32">
        <v>22242</v>
      </c>
      <c r="J914" s="39" t="s">
        <v>32</v>
      </c>
    </row>
    <row r="915" spans="1:10" x14ac:dyDescent="0.25">
      <c r="A915" s="32">
        <v>21632</v>
      </c>
      <c r="B915" s="33">
        <v>61</v>
      </c>
      <c r="C915" s="33">
        <v>21.65</v>
      </c>
      <c r="D915" s="33">
        <v>4</v>
      </c>
      <c r="E915" s="33">
        <v>0.1</v>
      </c>
      <c r="F915" s="37">
        <f>DetailTicketJuilletAout2021[[#This Row],[Qte]]*(DetailTicketJuilletAout2021[[#This Row],[PrixUnit]]*(1-DetailTicketJuilletAout2021[[#This Row],[Remise%]]))</f>
        <v>77.94</v>
      </c>
      <c r="G915" t="str">
        <f t="shared" si="14"/>
        <v>JELEC</v>
      </c>
      <c r="I915" s="32">
        <v>22243</v>
      </c>
      <c r="J915" s="39" t="s">
        <v>39</v>
      </c>
    </row>
    <row r="916" spans="1:10" x14ac:dyDescent="0.25">
      <c r="A916" s="32">
        <v>21633</v>
      </c>
      <c r="B916" s="33">
        <v>16</v>
      </c>
      <c r="C916" s="33">
        <v>13.26</v>
      </c>
      <c r="D916" s="33">
        <v>3</v>
      </c>
      <c r="E916" s="33">
        <v>0.15</v>
      </c>
      <c r="F916" s="37">
        <f>DetailTicketJuilletAout2021[[#This Row],[Qte]]*(DetailTicketJuilletAout2021[[#This Row],[PrixUnit]]*(1-DetailTicketJuilletAout2021[[#This Row],[Remise%]]))</f>
        <v>33.812999999999995</v>
      </c>
      <c r="G916" t="str">
        <f t="shared" si="14"/>
        <v>LOHUE</v>
      </c>
      <c r="I916" s="32">
        <v>22244</v>
      </c>
      <c r="J916" s="39" t="s">
        <v>30</v>
      </c>
    </row>
    <row r="917" spans="1:10" x14ac:dyDescent="0.25">
      <c r="A917" s="32">
        <v>21633</v>
      </c>
      <c r="B917" s="33">
        <v>35</v>
      </c>
      <c r="C917" s="33">
        <v>13.72</v>
      </c>
      <c r="D917" s="33">
        <v>3</v>
      </c>
      <c r="E917" s="33">
        <v>0.15</v>
      </c>
      <c r="F917" s="37">
        <f>DetailTicketJuilletAout2021[[#This Row],[Qte]]*(DetailTicketJuilletAout2021[[#This Row],[PrixUnit]]*(1-DetailTicketJuilletAout2021[[#This Row],[Remise%]]))</f>
        <v>34.986000000000004</v>
      </c>
      <c r="G917" t="str">
        <f t="shared" si="14"/>
        <v>LOHUE</v>
      </c>
      <c r="I917" s="32">
        <v>22245</v>
      </c>
      <c r="J917" s="39" t="s">
        <v>84</v>
      </c>
    </row>
    <row r="918" spans="1:10" x14ac:dyDescent="0.25">
      <c r="A918" s="32">
        <v>21633</v>
      </c>
      <c r="B918" s="33">
        <v>44</v>
      </c>
      <c r="C918" s="33">
        <v>14.79</v>
      </c>
      <c r="D918" s="33">
        <v>3</v>
      </c>
      <c r="E918" s="33">
        <v>0</v>
      </c>
      <c r="F918" s="37">
        <f>DetailTicketJuilletAout2021[[#This Row],[Qte]]*(DetailTicketJuilletAout2021[[#This Row],[PrixUnit]]*(1-DetailTicketJuilletAout2021[[#This Row],[Remise%]]))</f>
        <v>44.37</v>
      </c>
      <c r="G918" t="str">
        <f t="shared" si="14"/>
        <v>LOHUE</v>
      </c>
      <c r="I918" s="32">
        <v>22246</v>
      </c>
      <c r="J918" s="39" t="s">
        <v>35</v>
      </c>
    </row>
    <row r="919" spans="1:10" x14ac:dyDescent="0.25">
      <c r="A919" s="32">
        <v>21634</v>
      </c>
      <c r="B919" s="33">
        <v>69</v>
      </c>
      <c r="C919" s="33">
        <v>27.44</v>
      </c>
      <c r="D919" s="33">
        <v>4</v>
      </c>
      <c r="E919" s="33">
        <v>0</v>
      </c>
      <c r="F919" s="37">
        <f>DetailTicketJuilletAout2021[[#This Row],[Qte]]*(DetailTicketJuilletAout2021[[#This Row],[PrixUnit]]*(1-DetailTicketJuilletAout2021[[#This Row],[Remise%]]))</f>
        <v>109.76</v>
      </c>
      <c r="G919" t="str">
        <f t="shared" si="14"/>
        <v>NAROU</v>
      </c>
      <c r="I919" s="32">
        <v>22247</v>
      </c>
      <c r="J919" s="39" t="s">
        <v>51</v>
      </c>
    </row>
    <row r="920" spans="1:10" x14ac:dyDescent="0.25">
      <c r="A920" s="32">
        <v>21634</v>
      </c>
      <c r="B920" s="33">
        <v>75</v>
      </c>
      <c r="C920" s="33">
        <v>5.95</v>
      </c>
      <c r="D920" s="33">
        <v>3</v>
      </c>
      <c r="E920" s="33">
        <v>0</v>
      </c>
      <c r="F920" s="37">
        <f>DetailTicketJuilletAout2021[[#This Row],[Qte]]*(DetailTicketJuilletAout2021[[#This Row],[PrixUnit]]*(1-DetailTicketJuilletAout2021[[#This Row],[Remise%]]))</f>
        <v>17.850000000000001</v>
      </c>
      <c r="G920" t="str">
        <f t="shared" si="14"/>
        <v>NAROU</v>
      </c>
      <c r="I920" s="32">
        <v>22248</v>
      </c>
      <c r="J920" s="39" t="s">
        <v>86</v>
      </c>
    </row>
    <row r="921" spans="1:10" x14ac:dyDescent="0.25">
      <c r="A921" s="32">
        <v>21635</v>
      </c>
      <c r="B921" s="33">
        <v>11</v>
      </c>
      <c r="C921" s="33">
        <v>16.010000000000002</v>
      </c>
      <c r="D921" s="33">
        <v>4</v>
      </c>
      <c r="E921" s="33">
        <v>0</v>
      </c>
      <c r="F921" s="37">
        <f>DetailTicketJuilletAout2021[[#This Row],[Qte]]*(DetailTicketJuilletAout2021[[#This Row],[PrixUnit]]*(1-DetailTicketJuilletAout2021[[#This Row],[Remise%]]))</f>
        <v>64.040000000000006</v>
      </c>
      <c r="G921" t="str">
        <f t="shared" si="14"/>
        <v>CLJAN</v>
      </c>
      <c r="I921" s="32">
        <v>22249</v>
      </c>
      <c r="J921" s="39" t="s">
        <v>76</v>
      </c>
    </row>
    <row r="922" spans="1:10" x14ac:dyDescent="0.25">
      <c r="A922" s="32">
        <v>21635</v>
      </c>
      <c r="B922" s="33">
        <v>16</v>
      </c>
      <c r="C922" s="33">
        <v>13.26</v>
      </c>
      <c r="D922" s="33">
        <v>4</v>
      </c>
      <c r="E922" s="33">
        <v>0</v>
      </c>
      <c r="F922" s="37">
        <f>DetailTicketJuilletAout2021[[#This Row],[Qte]]*(DetailTicketJuilletAout2021[[#This Row],[PrixUnit]]*(1-DetailTicketJuilletAout2021[[#This Row],[Remise%]]))</f>
        <v>53.04</v>
      </c>
      <c r="G922" t="str">
        <f t="shared" si="14"/>
        <v>CLJAN</v>
      </c>
      <c r="I922" s="32">
        <v>22250</v>
      </c>
      <c r="J922" s="39" t="s">
        <v>55</v>
      </c>
    </row>
    <row r="923" spans="1:10" x14ac:dyDescent="0.25">
      <c r="A923" s="32">
        <v>21635</v>
      </c>
      <c r="B923" s="33">
        <v>22</v>
      </c>
      <c r="C923" s="33">
        <v>16.010000000000002</v>
      </c>
      <c r="D923" s="33">
        <v>3</v>
      </c>
      <c r="E923" s="33">
        <v>0</v>
      </c>
      <c r="F923" s="37">
        <f>DetailTicketJuilletAout2021[[#This Row],[Qte]]*(DetailTicketJuilletAout2021[[#This Row],[PrixUnit]]*(1-DetailTicketJuilletAout2021[[#This Row],[Remise%]]))</f>
        <v>48.03</v>
      </c>
      <c r="G923" t="str">
        <f t="shared" si="14"/>
        <v>CLJAN</v>
      </c>
      <c r="I923" s="32">
        <v>22251</v>
      </c>
      <c r="J923" s="39" t="s">
        <v>61</v>
      </c>
    </row>
    <row r="924" spans="1:10" x14ac:dyDescent="0.25">
      <c r="A924" s="32">
        <v>21635</v>
      </c>
      <c r="B924" s="33">
        <v>31</v>
      </c>
      <c r="C924" s="33">
        <v>9.4499999999999993</v>
      </c>
      <c r="D924" s="33">
        <v>3</v>
      </c>
      <c r="E924" s="33">
        <v>0</v>
      </c>
      <c r="F924" s="37">
        <f>DetailTicketJuilletAout2021[[#This Row],[Qte]]*(DetailTicketJuilletAout2021[[#This Row],[PrixUnit]]*(1-DetailTicketJuilletAout2021[[#This Row],[Remise%]]))</f>
        <v>28.349999999999998</v>
      </c>
      <c r="G924" t="str">
        <f t="shared" si="14"/>
        <v>CLJAN</v>
      </c>
      <c r="I924" s="32">
        <v>22252</v>
      </c>
      <c r="J924" s="39" t="s">
        <v>84</v>
      </c>
    </row>
    <row r="925" spans="1:10" x14ac:dyDescent="0.25">
      <c r="A925" s="32">
        <v>21635</v>
      </c>
      <c r="B925" s="33">
        <v>35</v>
      </c>
      <c r="C925" s="33">
        <v>13.72</v>
      </c>
      <c r="D925" s="33">
        <v>4</v>
      </c>
      <c r="E925" s="33">
        <v>0</v>
      </c>
      <c r="F925" s="37">
        <f>DetailTicketJuilletAout2021[[#This Row],[Qte]]*(DetailTicketJuilletAout2021[[#This Row],[PrixUnit]]*(1-DetailTicketJuilletAout2021[[#This Row],[Remise%]]))</f>
        <v>54.88</v>
      </c>
      <c r="G925" t="str">
        <f t="shared" si="14"/>
        <v>CLJAN</v>
      </c>
      <c r="I925" s="32">
        <v>22253</v>
      </c>
      <c r="J925" s="39" t="s">
        <v>49</v>
      </c>
    </row>
    <row r="926" spans="1:10" x14ac:dyDescent="0.25">
      <c r="A926" s="32">
        <v>21636</v>
      </c>
      <c r="B926" s="33">
        <v>16</v>
      </c>
      <c r="C926" s="33">
        <v>13.26</v>
      </c>
      <c r="D926" s="33">
        <v>3</v>
      </c>
      <c r="E926" s="33">
        <v>0.05</v>
      </c>
      <c r="F926" s="37">
        <f>DetailTicketJuilletAout2021[[#This Row],[Qte]]*(DetailTicketJuilletAout2021[[#This Row],[PrixUnit]]*(1-DetailTicketJuilletAout2021[[#This Row],[Remise%]]))</f>
        <v>37.790999999999997</v>
      </c>
      <c r="G926" t="str">
        <f t="shared" si="14"/>
        <v>OLLHE</v>
      </c>
      <c r="I926" s="32">
        <v>22254</v>
      </c>
      <c r="J926" s="39" t="s">
        <v>78</v>
      </c>
    </row>
    <row r="927" spans="1:10" x14ac:dyDescent="0.25">
      <c r="A927" s="32">
        <v>21636</v>
      </c>
      <c r="B927" s="33">
        <v>23</v>
      </c>
      <c r="C927" s="33">
        <v>6.86</v>
      </c>
      <c r="D927" s="33">
        <v>3</v>
      </c>
      <c r="E927" s="33">
        <v>0.05</v>
      </c>
      <c r="F927" s="37">
        <f>DetailTicketJuilletAout2021[[#This Row],[Qte]]*(DetailTicketJuilletAout2021[[#This Row],[PrixUnit]]*(1-DetailTicketJuilletAout2021[[#This Row],[Remise%]]))</f>
        <v>19.551000000000002</v>
      </c>
      <c r="G927" t="str">
        <f t="shared" si="14"/>
        <v>OLLHE</v>
      </c>
      <c r="I927" s="32">
        <v>22255</v>
      </c>
      <c r="J927" s="39" t="s">
        <v>98</v>
      </c>
    </row>
    <row r="928" spans="1:10" x14ac:dyDescent="0.25">
      <c r="A928" s="32">
        <v>21636</v>
      </c>
      <c r="B928" s="33">
        <v>62</v>
      </c>
      <c r="C928" s="33">
        <v>37.5</v>
      </c>
      <c r="D928" s="33">
        <v>3</v>
      </c>
      <c r="E928" s="33">
        <v>0.05</v>
      </c>
      <c r="F928" s="37">
        <f>DetailTicketJuilletAout2021[[#This Row],[Qte]]*(DetailTicketJuilletAout2021[[#This Row],[PrixUnit]]*(1-DetailTicketJuilletAout2021[[#This Row],[Remise%]]))</f>
        <v>106.875</v>
      </c>
      <c r="G928" t="str">
        <f t="shared" si="14"/>
        <v>OLLHE</v>
      </c>
      <c r="I928" s="32">
        <v>22256</v>
      </c>
      <c r="J928" s="39" t="s">
        <v>23</v>
      </c>
    </row>
    <row r="929" spans="1:10" x14ac:dyDescent="0.25">
      <c r="A929" s="32">
        <v>21636</v>
      </c>
      <c r="B929" s="33">
        <v>77</v>
      </c>
      <c r="C929" s="33">
        <v>9.91</v>
      </c>
      <c r="D929" s="33">
        <v>4</v>
      </c>
      <c r="E929" s="33">
        <v>0.05</v>
      </c>
      <c r="F929" s="37">
        <f>DetailTicketJuilletAout2021[[#This Row],[Qte]]*(DetailTicketJuilletAout2021[[#This Row],[PrixUnit]]*(1-DetailTicketJuilletAout2021[[#This Row],[Remise%]]))</f>
        <v>37.658000000000001</v>
      </c>
      <c r="G929" t="str">
        <f t="shared" si="14"/>
        <v>OLLHE</v>
      </c>
      <c r="I929" s="32">
        <v>22257</v>
      </c>
      <c r="J929" s="39" t="s">
        <v>30</v>
      </c>
    </row>
    <row r="930" spans="1:10" x14ac:dyDescent="0.25">
      <c r="A930" s="32">
        <v>21637</v>
      </c>
      <c r="B930" s="33">
        <v>14</v>
      </c>
      <c r="C930" s="33">
        <v>17.68</v>
      </c>
      <c r="D930" s="33">
        <v>3</v>
      </c>
      <c r="E930" s="33">
        <v>0.2</v>
      </c>
      <c r="F930" s="37">
        <f>DetailTicketJuilletAout2021[[#This Row],[Qte]]*(DetailTicketJuilletAout2021[[#This Row],[PrixUnit]]*(1-DetailTicketJuilletAout2021[[#This Row],[Remise%]]))</f>
        <v>42.432000000000002</v>
      </c>
      <c r="G930" t="str">
        <f t="shared" si="14"/>
        <v>MOELK</v>
      </c>
      <c r="I930" s="32">
        <v>22258</v>
      </c>
      <c r="J930" s="39" t="s">
        <v>34</v>
      </c>
    </row>
    <row r="931" spans="1:10" x14ac:dyDescent="0.25">
      <c r="A931" s="32">
        <v>21637</v>
      </c>
      <c r="B931" s="33">
        <v>19</v>
      </c>
      <c r="C931" s="33">
        <v>7.01</v>
      </c>
      <c r="D931" s="33">
        <v>3</v>
      </c>
      <c r="E931" s="33">
        <v>0.2</v>
      </c>
      <c r="F931" s="37">
        <f>DetailTicketJuilletAout2021[[#This Row],[Qte]]*(DetailTicketJuilletAout2021[[#This Row],[PrixUnit]]*(1-DetailTicketJuilletAout2021[[#This Row],[Remise%]]))</f>
        <v>16.824000000000002</v>
      </c>
      <c r="G931" t="str">
        <f t="shared" si="14"/>
        <v>MOELK</v>
      </c>
      <c r="I931" s="32">
        <v>22259</v>
      </c>
      <c r="J931" s="39" t="s">
        <v>48</v>
      </c>
    </row>
    <row r="932" spans="1:10" x14ac:dyDescent="0.25">
      <c r="A932" s="32">
        <v>21637</v>
      </c>
      <c r="B932" s="33">
        <v>24</v>
      </c>
      <c r="C932" s="33">
        <v>3.35</v>
      </c>
      <c r="D932" s="33">
        <v>4</v>
      </c>
      <c r="E932" s="33">
        <v>0.2</v>
      </c>
      <c r="F932" s="37">
        <f>DetailTicketJuilletAout2021[[#This Row],[Qte]]*(DetailTicketJuilletAout2021[[#This Row],[PrixUnit]]*(1-DetailTicketJuilletAout2021[[#This Row],[Remise%]]))</f>
        <v>10.72</v>
      </c>
      <c r="G932" t="str">
        <f t="shared" si="14"/>
        <v>MOELK</v>
      </c>
      <c r="I932" s="32">
        <v>22260</v>
      </c>
      <c r="J932" s="39" t="s">
        <v>53</v>
      </c>
    </row>
    <row r="933" spans="1:10" x14ac:dyDescent="0.25">
      <c r="A933" s="32">
        <v>21637</v>
      </c>
      <c r="B933" s="33">
        <v>51</v>
      </c>
      <c r="C933" s="33">
        <v>40.4</v>
      </c>
      <c r="D933" s="33">
        <v>3</v>
      </c>
      <c r="E933" s="33">
        <v>0.2</v>
      </c>
      <c r="F933" s="37">
        <f>DetailTicketJuilletAout2021[[#This Row],[Qte]]*(DetailTicketJuilletAout2021[[#This Row],[PrixUnit]]*(1-DetailTicketJuilletAout2021[[#This Row],[Remise%]]))</f>
        <v>96.960000000000008</v>
      </c>
      <c r="G933" t="str">
        <f t="shared" si="14"/>
        <v>MOELK</v>
      </c>
      <c r="I933" s="32">
        <v>22261</v>
      </c>
      <c r="J933" s="39" t="s">
        <v>76</v>
      </c>
    </row>
    <row r="934" spans="1:10" x14ac:dyDescent="0.25">
      <c r="A934" s="32">
        <v>21637</v>
      </c>
      <c r="B934" s="33">
        <v>56</v>
      </c>
      <c r="C934" s="33">
        <v>28.97</v>
      </c>
      <c r="D934" s="33">
        <v>3</v>
      </c>
      <c r="E934" s="33">
        <v>0.2</v>
      </c>
      <c r="F934" s="37">
        <f>DetailTicketJuilletAout2021[[#This Row],[Qte]]*(DetailTicketJuilletAout2021[[#This Row],[PrixUnit]]*(1-DetailTicketJuilletAout2021[[#This Row],[Remise%]]))</f>
        <v>69.528000000000006</v>
      </c>
      <c r="G934" t="str">
        <f t="shared" si="14"/>
        <v>MOELK</v>
      </c>
      <c r="I934" s="32">
        <v>22262</v>
      </c>
      <c r="J934" s="39" t="s">
        <v>71</v>
      </c>
    </row>
    <row r="935" spans="1:10" x14ac:dyDescent="0.25">
      <c r="A935" s="32">
        <v>21638</v>
      </c>
      <c r="B935" s="33">
        <v>72</v>
      </c>
      <c r="C935" s="33">
        <v>26.53</v>
      </c>
      <c r="D935" s="33">
        <v>3</v>
      </c>
      <c r="E935" s="33">
        <v>0</v>
      </c>
      <c r="F935" s="37">
        <f>DetailTicketJuilletAout2021[[#This Row],[Qte]]*(DetailTicketJuilletAout2021[[#This Row],[PrixUnit]]*(1-DetailTicketJuilletAout2021[[#This Row],[Remise%]]))</f>
        <v>79.59</v>
      </c>
      <c r="G935" t="str">
        <f t="shared" si="14"/>
        <v>OLFER</v>
      </c>
      <c r="I935" s="32">
        <v>22263</v>
      </c>
      <c r="J935" s="39" t="s">
        <v>25</v>
      </c>
    </row>
    <row r="936" spans="1:10" x14ac:dyDescent="0.25">
      <c r="A936" s="32">
        <v>21639</v>
      </c>
      <c r="B936" s="33">
        <v>64</v>
      </c>
      <c r="C936" s="33">
        <v>25.31</v>
      </c>
      <c r="D936" s="33">
        <v>3</v>
      </c>
      <c r="E936" s="33">
        <v>0</v>
      </c>
      <c r="F936" s="37">
        <f>DetailTicketJuilletAout2021[[#This Row],[Qte]]*(DetailTicketJuilletAout2021[[#This Row],[PrixUnit]]*(1-DetailTicketJuilletAout2021[[#This Row],[Remise%]]))</f>
        <v>75.929999999999993</v>
      </c>
      <c r="G936" t="str">
        <f t="shared" si="14"/>
        <v>ANLER</v>
      </c>
      <c r="I936" s="32">
        <v>22264</v>
      </c>
      <c r="J936" s="39" t="s">
        <v>103</v>
      </c>
    </row>
    <row r="937" spans="1:10" x14ac:dyDescent="0.25">
      <c r="A937" s="32">
        <v>21639</v>
      </c>
      <c r="B937" s="33">
        <v>75</v>
      </c>
      <c r="C937" s="33">
        <v>5.95</v>
      </c>
      <c r="D937" s="33">
        <v>3</v>
      </c>
      <c r="E937" s="33">
        <v>0</v>
      </c>
      <c r="F937" s="37">
        <f>DetailTicketJuilletAout2021[[#This Row],[Qte]]*(DetailTicketJuilletAout2021[[#This Row],[PrixUnit]]*(1-DetailTicketJuilletAout2021[[#This Row],[Remise%]]))</f>
        <v>17.850000000000001</v>
      </c>
      <c r="G937" t="str">
        <f t="shared" si="14"/>
        <v>ANLER</v>
      </c>
      <c r="I937" s="32">
        <v>22265</v>
      </c>
      <c r="J937" s="39" t="s">
        <v>48</v>
      </c>
    </row>
    <row r="938" spans="1:10" x14ac:dyDescent="0.25">
      <c r="A938" s="32">
        <v>21640</v>
      </c>
      <c r="B938" s="33">
        <v>47</v>
      </c>
      <c r="C938" s="33">
        <v>7.32</v>
      </c>
      <c r="D938" s="33">
        <v>3</v>
      </c>
      <c r="E938" s="33">
        <v>0</v>
      </c>
      <c r="F938" s="37">
        <f>DetailTicketJuilletAout2021[[#This Row],[Qte]]*(DetailTicketJuilletAout2021[[#This Row],[PrixUnit]]*(1-DetailTicketJuilletAout2021[[#This Row],[Remise%]]))</f>
        <v>21.96</v>
      </c>
      <c r="G938" t="str">
        <f t="shared" si="14"/>
        <v>CLHAL</v>
      </c>
      <c r="I938" s="32">
        <v>22266</v>
      </c>
      <c r="J938" s="39" t="s">
        <v>89</v>
      </c>
    </row>
    <row r="939" spans="1:10" x14ac:dyDescent="0.25">
      <c r="A939" s="32">
        <v>21640</v>
      </c>
      <c r="B939" s="33">
        <v>51</v>
      </c>
      <c r="C939" s="33">
        <v>40.4</v>
      </c>
      <c r="D939" s="33">
        <v>3</v>
      </c>
      <c r="E939" s="33">
        <v>0</v>
      </c>
      <c r="F939" s="37">
        <f>DetailTicketJuilletAout2021[[#This Row],[Qte]]*(DetailTicketJuilletAout2021[[#This Row],[PrixUnit]]*(1-DetailTicketJuilletAout2021[[#This Row],[Remise%]]))</f>
        <v>121.19999999999999</v>
      </c>
      <c r="G939" t="str">
        <f t="shared" si="14"/>
        <v>CLHAL</v>
      </c>
      <c r="I939" s="32">
        <v>22267</v>
      </c>
      <c r="J939" s="39" t="s">
        <v>40</v>
      </c>
    </row>
    <row r="940" spans="1:10" x14ac:dyDescent="0.25">
      <c r="A940" s="32">
        <v>21640</v>
      </c>
      <c r="B940" s="33">
        <v>52</v>
      </c>
      <c r="C940" s="33">
        <v>5.34</v>
      </c>
      <c r="D940" s="33">
        <v>3</v>
      </c>
      <c r="E940" s="33">
        <v>0</v>
      </c>
      <c r="F940" s="37">
        <f>DetailTicketJuilletAout2021[[#This Row],[Qte]]*(DetailTicketJuilletAout2021[[#This Row],[PrixUnit]]*(1-DetailTicketJuilletAout2021[[#This Row],[Remise%]]))</f>
        <v>16.02</v>
      </c>
      <c r="G940" t="str">
        <f t="shared" si="14"/>
        <v>CLHAL</v>
      </c>
      <c r="I940" s="32">
        <v>22268</v>
      </c>
      <c r="J940" s="39" t="s">
        <v>60</v>
      </c>
    </row>
    <row r="941" spans="1:10" x14ac:dyDescent="0.25">
      <c r="A941" s="32">
        <v>21640</v>
      </c>
      <c r="B941" s="33">
        <v>53</v>
      </c>
      <c r="C941" s="33">
        <v>25</v>
      </c>
      <c r="D941" s="33">
        <v>4</v>
      </c>
      <c r="E941" s="33">
        <v>0</v>
      </c>
      <c r="F941" s="37">
        <f>DetailTicketJuilletAout2021[[#This Row],[Qte]]*(DetailTicketJuilletAout2021[[#This Row],[PrixUnit]]*(1-DetailTicketJuilletAout2021[[#This Row],[Remise%]]))</f>
        <v>100</v>
      </c>
      <c r="G941" t="str">
        <f t="shared" si="14"/>
        <v>CLHAL</v>
      </c>
      <c r="I941" s="32">
        <v>22269</v>
      </c>
      <c r="J941" s="39" t="s">
        <v>84</v>
      </c>
    </row>
    <row r="942" spans="1:10" x14ac:dyDescent="0.25">
      <c r="A942" s="32">
        <v>21640</v>
      </c>
      <c r="B942" s="33">
        <v>73</v>
      </c>
      <c r="C942" s="33">
        <v>11.43</v>
      </c>
      <c r="D942" s="33">
        <v>4</v>
      </c>
      <c r="E942" s="33">
        <v>0</v>
      </c>
      <c r="F942" s="37">
        <f>DetailTicketJuilletAout2021[[#This Row],[Qte]]*(DetailTicketJuilletAout2021[[#This Row],[PrixUnit]]*(1-DetailTicketJuilletAout2021[[#This Row],[Remise%]]))</f>
        <v>45.72</v>
      </c>
      <c r="G942" t="str">
        <f t="shared" si="14"/>
        <v>CLHAL</v>
      </c>
      <c r="I942" s="32">
        <v>22270</v>
      </c>
      <c r="J942" s="39" t="s">
        <v>36</v>
      </c>
    </row>
    <row r="943" spans="1:10" x14ac:dyDescent="0.25">
      <c r="A943" s="32">
        <v>21641</v>
      </c>
      <c r="B943" s="33">
        <v>41</v>
      </c>
      <c r="C943" s="33">
        <v>7.32</v>
      </c>
      <c r="D943" s="33">
        <v>4</v>
      </c>
      <c r="E943" s="33">
        <v>0.05</v>
      </c>
      <c r="F943" s="37">
        <f>DetailTicketJuilletAout2021[[#This Row],[Qte]]*(DetailTicketJuilletAout2021[[#This Row],[PrixUnit]]*(1-DetailTicketJuilletAout2021[[#This Row],[Remise%]]))</f>
        <v>27.815999999999999</v>
      </c>
      <c r="G943" t="str">
        <f t="shared" si="14"/>
        <v>JEBOR</v>
      </c>
      <c r="I943" s="32">
        <v>22271</v>
      </c>
      <c r="J943" s="39" t="s">
        <v>68</v>
      </c>
    </row>
    <row r="944" spans="1:10" x14ac:dyDescent="0.25">
      <c r="A944" s="32">
        <v>21641</v>
      </c>
      <c r="B944" s="33">
        <v>55</v>
      </c>
      <c r="C944" s="33">
        <v>18.29</v>
      </c>
      <c r="D944" s="33">
        <v>4</v>
      </c>
      <c r="E944" s="33">
        <v>0.05</v>
      </c>
      <c r="F944" s="37">
        <f>DetailTicketJuilletAout2021[[#This Row],[Qte]]*(DetailTicketJuilletAout2021[[#This Row],[PrixUnit]]*(1-DetailTicketJuilletAout2021[[#This Row],[Remise%]]))</f>
        <v>69.501999999999995</v>
      </c>
      <c r="G944" t="str">
        <f t="shared" si="14"/>
        <v>JEBOR</v>
      </c>
      <c r="I944" s="32">
        <v>22272</v>
      </c>
      <c r="J944" s="39" t="s">
        <v>32</v>
      </c>
    </row>
    <row r="945" spans="1:10" x14ac:dyDescent="0.25">
      <c r="A945" s="32">
        <v>21642</v>
      </c>
      <c r="B945" s="33">
        <v>30</v>
      </c>
      <c r="C945" s="33">
        <v>19.670000000000002</v>
      </c>
      <c r="D945" s="33">
        <v>3</v>
      </c>
      <c r="E945" s="33">
        <v>0</v>
      </c>
      <c r="F945" s="37">
        <f>DetailTicketJuilletAout2021[[#This Row],[Qte]]*(DetailTicketJuilletAout2021[[#This Row],[PrixUnit]]*(1-DetailTicketJuilletAout2021[[#This Row],[Remise%]]))</f>
        <v>59.010000000000005</v>
      </c>
      <c r="G945" t="str">
        <f t="shared" si="14"/>
        <v>ERDEB</v>
      </c>
      <c r="I945" s="32">
        <v>22273</v>
      </c>
      <c r="J945" s="39" t="s">
        <v>78</v>
      </c>
    </row>
    <row r="946" spans="1:10" x14ac:dyDescent="0.25">
      <c r="A946" s="32">
        <v>21642</v>
      </c>
      <c r="B946" s="33">
        <v>62</v>
      </c>
      <c r="C946" s="33">
        <v>37.5</v>
      </c>
      <c r="D946" s="33">
        <v>4</v>
      </c>
      <c r="E946" s="33">
        <v>0.25</v>
      </c>
      <c r="F946" s="37">
        <f>DetailTicketJuilletAout2021[[#This Row],[Qte]]*(DetailTicketJuilletAout2021[[#This Row],[PrixUnit]]*(1-DetailTicketJuilletAout2021[[#This Row],[Remise%]]))</f>
        <v>112.5</v>
      </c>
      <c r="G946" t="str">
        <f t="shared" si="14"/>
        <v>ERDEB</v>
      </c>
      <c r="I946" s="32">
        <v>22274</v>
      </c>
      <c r="J946" s="39" t="s">
        <v>39</v>
      </c>
    </row>
    <row r="947" spans="1:10" x14ac:dyDescent="0.25">
      <c r="A947" s="32">
        <v>21643</v>
      </c>
      <c r="B947" s="33">
        <v>44</v>
      </c>
      <c r="C947" s="33">
        <v>14.79</v>
      </c>
      <c r="D947" s="33">
        <v>4</v>
      </c>
      <c r="E947" s="33">
        <v>0</v>
      </c>
      <c r="F947" s="37">
        <f>DetailTicketJuilletAout2021[[#This Row],[Qte]]*(DetailTicketJuilletAout2021[[#This Row],[PrixUnit]]*(1-DetailTicketJuilletAout2021[[#This Row],[Remise%]]))</f>
        <v>59.16</v>
      </c>
      <c r="G947" t="str">
        <f t="shared" si="14"/>
        <v>REDAN</v>
      </c>
      <c r="I947" s="32">
        <v>22275</v>
      </c>
      <c r="J947" s="39" t="s">
        <v>44</v>
      </c>
    </row>
    <row r="948" spans="1:10" x14ac:dyDescent="0.25">
      <c r="A948" s="32">
        <v>21643</v>
      </c>
      <c r="B948" s="33">
        <v>51</v>
      </c>
      <c r="C948" s="33">
        <v>40.4</v>
      </c>
      <c r="D948" s="33">
        <v>4</v>
      </c>
      <c r="E948" s="33">
        <v>0</v>
      </c>
      <c r="F948" s="37">
        <f>DetailTicketJuilletAout2021[[#This Row],[Qte]]*(DetailTicketJuilletAout2021[[#This Row],[PrixUnit]]*(1-DetailTicketJuilletAout2021[[#This Row],[Remise%]]))</f>
        <v>161.6</v>
      </c>
      <c r="G948" t="str">
        <f t="shared" si="14"/>
        <v>REDAN</v>
      </c>
      <c r="I948" s="32">
        <v>22276</v>
      </c>
      <c r="J948" s="39" t="s">
        <v>36</v>
      </c>
    </row>
    <row r="949" spans="1:10" x14ac:dyDescent="0.25">
      <c r="A949" s="32">
        <v>21644</v>
      </c>
      <c r="B949" s="33">
        <v>33</v>
      </c>
      <c r="C949" s="33">
        <v>1.83</v>
      </c>
      <c r="D949" s="33">
        <v>3</v>
      </c>
      <c r="E949" s="33">
        <v>0.1</v>
      </c>
      <c r="F949" s="37">
        <f>DetailTicketJuilletAout2021[[#This Row],[Qte]]*(DetailTicketJuilletAout2021[[#This Row],[PrixUnit]]*(1-DetailTicketJuilletAout2021[[#This Row],[Remise%]]))</f>
        <v>4.9409999999999998</v>
      </c>
      <c r="G949" t="str">
        <f t="shared" si="14"/>
        <v>DACOU</v>
      </c>
      <c r="I949" s="32">
        <v>22277</v>
      </c>
      <c r="J949" s="39" t="s">
        <v>66</v>
      </c>
    </row>
    <row r="950" spans="1:10" x14ac:dyDescent="0.25">
      <c r="A950" s="32">
        <v>21644</v>
      </c>
      <c r="B950" s="33">
        <v>62</v>
      </c>
      <c r="C950" s="33">
        <v>37.5</v>
      </c>
      <c r="D950" s="33">
        <v>4</v>
      </c>
      <c r="E950" s="33">
        <v>0.1</v>
      </c>
      <c r="F950" s="37">
        <f>DetailTicketJuilletAout2021[[#This Row],[Qte]]*(DetailTicketJuilletAout2021[[#This Row],[PrixUnit]]*(1-DetailTicketJuilletAout2021[[#This Row],[Remise%]]))</f>
        <v>135</v>
      </c>
      <c r="G950" t="str">
        <f t="shared" si="14"/>
        <v>DACOU</v>
      </c>
      <c r="I950" s="32">
        <v>22278</v>
      </c>
      <c r="J950" s="39" t="s">
        <v>36</v>
      </c>
    </row>
    <row r="951" spans="1:10" x14ac:dyDescent="0.25">
      <c r="A951" s="32">
        <v>21645</v>
      </c>
      <c r="B951" s="33">
        <v>36</v>
      </c>
      <c r="C951" s="33">
        <v>14.48</v>
      </c>
      <c r="D951" s="33">
        <v>3</v>
      </c>
      <c r="E951" s="33">
        <v>0</v>
      </c>
      <c r="F951" s="37">
        <f>DetailTicketJuilletAout2021[[#This Row],[Qte]]*(DetailTicketJuilletAout2021[[#This Row],[PrixUnit]]*(1-DetailTicketJuilletAout2021[[#This Row],[Remise%]]))</f>
        <v>43.44</v>
      </c>
      <c r="G951" t="str">
        <f t="shared" si="14"/>
        <v>CHDUD</v>
      </c>
      <c r="I951" s="32">
        <v>22279</v>
      </c>
      <c r="J951" s="39" t="s">
        <v>65</v>
      </c>
    </row>
    <row r="952" spans="1:10" x14ac:dyDescent="0.25">
      <c r="A952" s="32">
        <v>21645</v>
      </c>
      <c r="B952" s="33">
        <v>52</v>
      </c>
      <c r="C952" s="33">
        <v>5.34</v>
      </c>
      <c r="D952" s="33">
        <v>4</v>
      </c>
      <c r="E952" s="33">
        <v>0</v>
      </c>
      <c r="F952" s="37">
        <f>DetailTicketJuilletAout2021[[#This Row],[Qte]]*(DetailTicketJuilletAout2021[[#This Row],[PrixUnit]]*(1-DetailTicketJuilletAout2021[[#This Row],[Remise%]]))</f>
        <v>21.36</v>
      </c>
      <c r="G952" t="str">
        <f t="shared" si="14"/>
        <v>CHDUD</v>
      </c>
      <c r="I952" s="32">
        <v>22280</v>
      </c>
      <c r="J952" s="39" t="s">
        <v>71</v>
      </c>
    </row>
    <row r="953" spans="1:10" x14ac:dyDescent="0.25">
      <c r="A953" s="32">
        <v>21646</v>
      </c>
      <c r="B953" s="33">
        <v>17</v>
      </c>
      <c r="C953" s="33">
        <v>29.73</v>
      </c>
      <c r="D953" s="33">
        <v>4</v>
      </c>
      <c r="E953" s="33">
        <v>0.05</v>
      </c>
      <c r="F953" s="37">
        <f>DetailTicketJuilletAout2021[[#This Row],[Qte]]*(DetailTicketJuilletAout2021[[#This Row],[PrixUnit]]*(1-DetailTicketJuilletAout2021[[#This Row],[Remise%]]))</f>
        <v>112.97399999999999</v>
      </c>
      <c r="G953" t="str">
        <f t="shared" si="14"/>
        <v>ALCLE</v>
      </c>
      <c r="I953" s="32">
        <v>22281</v>
      </c>
      <c r="J953" s="39" t="s">
        <v>43</v>
      </c>
    </row>
    <row r="954" spans="1:10" x14ac:dyDescent="0.25">
      <c r="A954" s="32">
        <v>21646</v>
      </c>
      <c r="B954" s="33">
        <v>31</v>
      </c>
      <c r="C954" s="33">
        <v>9.4499999999999993</v>
      </c>
      <c r="D954" s="33">
        <v>4</v>
      </c>
      <c r="E954" s="33">
        <v>0.05</v>
      </c>
      <c r="F954" s="37">
        <f>DetailTicketJuilletAout2021[[#This Row],[Qte]]*(DetailTicketJuilletAout2021[[#This Row],[PrixUnit]]*(1-DetailTicketJuilletAout2021[[#This Row],[Remise%]]))</f>
        <v>35.909999999999997</v>
      </c>
      <c r="G954" t="str">
        <f t="shared" si="14"/>
        <v>ALCLE</v>
      </c>
      <c r="I954" s="32">
        <v>22282</v>
      </c>
      <c r="J954" s="39" t="s">
        <v>28</v>
      </c>
    </row>
    <row r="955" spans="1:10" x14ac:dyDescent="0.25">
      <c r="A955" s="32">
        <v>21646</v>
      </c>
      <c r="B955" s="33">
        <v>55</v>
      </c>
      <c r="C955" s="33">
        <v>18.29</v>
      </c>
      <c r="D955" s="33">
        <v>3</v>
      </c>
      <c r="E955" s="33">
        <v>0.05</v>
      </c>
      <c r="F955" s="37">
        <f>DetailTicketJuilletAout2021[[#This Row],[Qte]]*(DetailTicketJuilletAout2021[[#This Row],[PrixUnit]]*(1-DetailTicketJuilletAout2021[[#This Row],[Remise%]]))</f>
        <v>52.126499999999993</v>
      </c>
      <c r="G955" t="str">
        <f t="shared" si="14"/>
        <v>ALCLE</v>
      </c>
      <c r="I955" s="32">
        <v>22283</v>
      </c>
      <c r="J955" s="39" t="s">
        <v>76</v>
      </c>
    </row>
    <row r="956" spans="1:10" x14ac:dyDescent="0.25">
      <c r="A956" s="32">
        <v>21647</v>
      </c>
      <c r="B956" s="33">
        <v>24</v>
      </c>
      <c r="C956" s="33">
        <v>3.35</v>
      </c>
      <c r="D956" s="33">
        <v>3</v>
      </c>
      <c r="E956" s="33">
        <v>0.1</v>
      </c>
      <c r="F956" s="37">
        <f>DetailTicketJuilletAout2021[[#This Row],[Qte]]*(DetailTicketJuilletAout2021[[#This Row],[PrixUnit]]*(1-DetailTicketJuilletAout2021[[#This Row],[Remise%]]))</f>
        <v>9.0449999999999999</v>
      </c>
      <c r="G956" t="str">
        <f t="shared" si="14"/>
        <v>JÉBAZ</v>
      </c>
      <c r="I956" s="32">
        <v>22284</v>
      </c>
      <c r="J956" s="39" t="s">
        <v>29</v>
      </c>
    </row>
    <row r="957" spans="1:10" x14ac:dyDescent="0.25">
      <c r="A957" s="32">
        <v>21647</v>
      </c>
      <c r="B957" s="33">
        <v>64</v>
      </c>
      <c r="C957" s="33">
        <v>25.31</v>
      </c>
      <c r="D957" s="33">
        <v>4</v>
      </c>
      <c r="E957" s="33">
        <v>0.1</v>
      </c>
      <c r="F957" s="37">
        <f>DetailTicketJuilletAout2021[[#This Row],[Qte]]*(DetailTicketJuilletAout2021[[#This Row],[PrixUnit]]*(1-DetailTicketJuilletAout2021[[#This Row],[Remise%]]))</f>
        <v>91.116</v>
      </c>
      <c r="G957" t="str">
        <f t="shared" si="14"/>
        <v>JÉBAZ</v>
      </c>
      <c r="I957" s="32">
        <v>22285</v>
      </c>
      <c r="J957" s="39" t="s">
        <v>32</v>
      </c>
    </row>
    <row r="958" spans="1:10" x14ac:dyDescent="0.25">
      <c r="A958" s="32">
        <v>21648</v>
      </c>
      <c r="B958" s="33">
        <v>11</v>
      </c>
      <c r="C958" s="33">
        <v>16.010000000000002</v>
      </c>
      <c r="D958" s="33">
        <v>3</v>
      </c>
      <c r="E958" s="33">
        <v>0.15</v>
      </c>
      <c r="F958" s="37">
        <f>DetailTicketJuilletAout2021[[#This Row],[Qte]]*(DetailTicketJuilletAout2021[[#This Row],[PrixUnit]]*(1-DetailTicketJuilletAout2021[[#This Row],[Remise%]]))</f>
        <v>40.825500000000005</v>
      </c>
      <c r="G958" t="str">
        <f t="shared" si="14"/>
        <v>JEBOR</v>
      </c>
      <c r="I958" s="32">
        <v>22286</v>
      </c>
      <c r="J958" s="39" t="s">
        <v>32</v>
      </c>
    </row>
    <row r="959" spans="1:10" x14ac:dyDescent="0.25">
      <c r="A959" s="32">
        <v>21648</v>
      </c>
      <c r="B959" s="33">
        <v>18</v>
      </c>
      <c r="C959" s="33">
        <v>47.56</v>
      </c>
      <c r="D959" s="33">
        <v>4</v>
      </c>
      <c r="E959" s="33">
        <v>0.15</v>
      </c>
      <c r="F959" s="37">
        <f>DetailTicketJuilletAout2021[[#This Row],[Qte]]*(DetailTicketJuilletAout2021[[#This Row],[PrixUnit]]*(1-DetailTicketJuilletAout2021[[#This Row],[Remise%]]))</f>
        <v>161.70400000000001</v>
      </c>
      <c r="G959" t="str">
        <f t="shared" si="14"/>
        <v>JEBOR</v>
      </c>
      <c r="I959" s="32">
        <v>22287</v>
      </c>
      <c r="J959" s="39" t="s">
        <v>45</v>
      </c>
    </row>
    <row r="960" spans="1:10" x14ac:dyDescent="0.25">
      <c r="A960" s="32">
        <v>21648</v>
      </c>
      <c r="B960" s="33">
        <v>76</v>
      </c>
      <c r="C960" s="33">
        <v>13.72</v>
      </c>
      <c r="D960" s="33">
        <v>4</v>
      </c>
      <c r="E960" s="33">
        <v>0</v>
      </c>
      <c r="F960" s="37">
        <f>DetailTicketJuilletAout2021[[#This Row],[Qte]]*(DetailTicketJuilletAout2021[[#This Row],[PrixUnit]]*(1-DetailTicketJuilletAout2021[[#This Row],[Remise%]]))</f>
        <v>54.88</v>
      </c>
      <c r="G960" t="str">
        <f t="shared" si="14"/>
        <v>JEBOR</v>
      </c>
      <c r="I960" s="32">
        <v>22288</v>
      </c>
      <c r="J960" s="39" t="s">
        <v>70</v>
      </c>
    </row>
    <row r="961" spans="1:10" x14ac:dyDescent="0.25">
      <c r="A961" s="32">
        <v>21649</v>
      </c>
      <c r="B961" s="33">
        <v>31</v>
      </c>
      <c r="C961" s="33">
        <v>9.4499999999999993</v>
      </c>
      <c r="D961" s="33">
        <v>4</v>
      </c>
      <c r="E961" s="33">
        <v>0.2</v>
      </c>
      <c r="F961" s="37">
        <f>DetailTicketJuilletAout2021[[#This Row],[Qte]]*(DetailTicketJuilletAout2021[[#This Row],[PrixUnit]]*(1-DetailTicketJuilletAout2021[[#This Row],[Remise%]]))</f>
        <v>30.24</v>
      </c>
      <c r="G961" t="str">
        <f t="shared" si="14"/>
        <v>ERSWE</v>
      </c>
      <c r="I961" s="32">
        <v>22289</v>
      </c>
      <c r="J961" s="39" t="s">
        <v>74</v>
      </c>
    </row>
    <row r="962" spans="1:10" x14ac:dyDescent="0.25">
      <c r="A962" s="32">
        <v>21649</v>
      </c>
      <c r="B962" s="33">
        <v>51</v>
      </c>
      <c r="C962" s="33">
        <v>40.4</v>
      </c>
      <c r="D962" s="33">
        <v>4</v>
      </c>
      <c r="E962" s="33">
        <v>0</v>
      </c>
      <c r="F962" s="37">
        <f>DetailTicketJuilletAout2021[[#This Row],[Qte]]*(DetailTicketJuilletAout2021[[#This Row],[PrixUnit]]*(1-DetailTicketJuilletAout2021[[#This Row],[Remise%]]))</f>
        <v>161.6</v>
      </c>
      <c r="G962" t="str">
        <f t="shared" si="14"/>
        <v>ERSWE</v>
      </c>
      <c r="I962" s="32">
        <v>22290</v>
      </c>
      <c r="J962" s="39" t="s">
        <v>49</v>
      </c>
    </row>
    <row r="963" spans="1:10" x14ac:dyDescent="0.25">
      <c r="A963" s="32">
        <v>21649</v>
      </c>
      <c r="B963" s="33">
        <v>59</v>
      </c>
      <c r="C963" s="33">
        <v>41.92</v>
      </c>
      <c r="D963" s="33">
        <v>3</v>
      </c>
      <c r="E963" s="33">
        <v>0.2</v>
      </c>
      <c r="F963" s="37">
        <f>DetailTicketJuilletAout2021[[#This Row],[Qte]]*(DetailTicketJuilletAout2021[[#This Row],[PrixUnit]]*(1-DetailTicketJuilletAout2021[[#This Row],[Remise%]]))</f>
        <v>100.608</v>
      </c>
      <c r="G963" t="str">
        <f t="shared" ref="G963:G1026" si="15">VLOOKUP(A963,$I$2:$J$1577,2,FALSE)</f>
        <v>ERSWE</v>
      </c>
      <c r="I963" s="32">
        <v>22291</v>
      </c>
      <c r="J963" s="39" t="s">
        <v>32</v>
      </c>
    </row>
    <row r="964" spans="1:10" x14ac:dyDescent="0.25">
      <c r="A964" s="32">
        <v>21650</v>
      </c>
      <c r="B964" s="33">
        <v>2</v>
      </c>
      <c r="C964" s="33">
        <v>14.48</v>
      </c>
      <c r="D964" s="33">
        <v>1</v>
      </c>
      <c r="E964" s="33">
        <v>0</v>
      </c>
      <c r="F964" s="37">
        <f>DetailTicketJuilletAout2021[[#This Row],[Qte]]*(DetailTicketJuilletAout2021[[#This Row],[PrixUnit]]*(1-DetailTicketJuilletAout2021[[#This Row],[Remise%]]))</f>
        <v>14.48</v>
      </c>
      <c r="G964" t="str">
        <f t="shared" si="15"/>
        <v>SAJOU</v>
      </c>
      <c r="I964" s="32">
        <v>22292</v>
      </c>
      <c r="J964" s="39" t="s">
        <v>46</v>
      </c>
    </row>
    <row r="965" spans="1:10" x14ac:dyDescent="0.25">
      <c r="A965" s="32">
        <v>21650</v>
      </c>
      <c r="B965" s="33">
        <v>10</v>
      </c>
      <c r="C965" s="33">
        <v>23.63</v>
      </c>
      <c r="D965" s="33">
        <v>4</v>
      </c>
      <c r="E965" s="33">
        <v>0</v>
      </c>
      <c r="F965" s="37">
        <f>DetailTicketJuilletAout2021[[#This Row],[Qte]]*(DetailTicketJuilletAout2021[[#This Row],[PrixUnit]]*(1-DetailTicketJuilletAout2021[[#This Row],[Remise%]]))</f>
        <v>94.52</v>
      </c>
      <c r="G965" t="str">
        <f t="shared" si="15"/>
        <v>SAJOU</v>
      </c>
      <c r="I965" s="32">
        <v>22293</v>
      </c>
      <c r="J965" s="39" t="s">
        <v>51</v>
      </c>
    </row>
    <row r="966" spans="1:10" x14ac:dyDescent="0.25">
      <c r="A966" s="32">
        <v>21650</v>
      </c>
      <c r="B966" s="33">
        <v>44</v>
      </c>
      <c r="C966" s="33">
        <v>14.83</v>
      </c>
      <c r="D966" s="33">
        <v>4</v>
      </c>
      <c r="E966" s="33">
        <v>0</v>
      </c>
      <c r="F966" s="37">
        <f>DetailTicketJuilletAout2021[[#This Row],[Qte]]*(DetailTicketJuilletAout2021[[#This Row],[PrixUnit]]*(1-DetailTicketJuilletAout2021[[#This Row],[Remise%]]))</f>
        <v>59.32</v>
      </c>
      <c r="G966" t="str">
        <f t="shared" si="15"/>
        <v>SAJOU</v>
      </c>
      <c r="I966" s="32">
        <v>22294</v>
      </c>
      <c r="J966" s="39" t="s">
        <v>27</v>
      </c>
    </row>
    <row r="967" spans="1:10" x14ac:dyDescent="0.25">
      <c r="A967" s="32">
        <v>21650</v>
      </c>
      <c r="B967" s="33">
        <v>47</v>
      </c>
      <c r="C967" s="33">
        <v>7.24</v>
      </c>
      <c r="D967" s="33">
        <v>1</v>
      </c>
      <c r="E967" s="33">
        <v>0</v>
      </c>
      <c r="F967" s="37">
        <f>DetailTicketJuilletAout2021[[#This Row],[Qte]]*(DetailTicketJuilletAout2021[[#This Row],[PrixUnit]]*(1-DetailTicketJuilletAout2021[[#This Row],[Remise%]]))</f>
        <v>7.24</v>
      </c>
      <c r="G967" t="str">
        <f t="shared" si="15"/>
        <v>SAJOU</v>
      </c>
      <c r="I967" s="32">
        <v>22295</v>
      </c>
      <c r="J967" s="39" t="s">
        <v>38</v>
      </c>
    </row>
    <row r="968" spans="1:10" x14ac:dyDescent="0.25">
      <c r="A968" s="32">
        <v>21650</v>
      </c>
      <c r="B968" s="33">
        <v>70</v>
      </c>
      <c r="C968" s="33">
        <v>11.43</v>
      </c>
      <c r="D968" s="33">
        <v>1</v>
      </c>
      <c r="E968" s="33">
        <v>0</v>
      </c>
      <c r="F968" s="37">
        <f>DetailTicketJuilletAout2021[[#This Row],[Qte]]*(DetailTicketJuilletAout2021[[#This Row],[PrixUnit]]*(1-DetailTicketJuilletAout2021[[#This Row],[Remise%]]))</f>
        <v>11.43</v>
      </c>
      <c r="G968" t="str">
        <f t="shared" si="15"/>
        <v>SAJOU</v>
      </c>
      <c r="I968" s="32">
        <v>22296</v>
      </c>
      <c r="J968" s="39" t="s">
        <v>84</v>
      </c>
    </row>
    <row r="969" spans="1:10" x14ac:dyDescent="0.25">
      <c r="A969" s="32">
        <v>21650</v>
      </c>
      <c r="B969" s="33">
        <v>78</v>
      </c>
      <c r="C969" s="33">
        <v>16.77</v>
      </c>
      <c r="D969" s="33">
        <v>3</v>
      </c>
      <c r="E969" s="33">
        <v>0</v>
      </c>
      <c r="F969" s="37">
        <f>DetailTicketJuilletAout2021[[#This Row],[Qte]]*(DetailTicketJuilletAout2021[[#This Row],[PrixUnit]]*(1-DetailTicketJuilletAout2021[[#This Row],[Remise%]]))</f>
        <v>50.31</v>
      </c>
      <c r="G969" t="str">
        <f t="shared" si="15"/>
        <v>SAJOU</v>
      </c>
      <c r="I969" s="32">
        <v>22297</v>
      </c>
      <c r="J969" s="39" t="s">
        <v>49</v>
      </c>
    </row>
    <row r="970" spans="1:10" x14ac:dyDescent="0.25">
      <c r="A970" s="32">
        <v>21650</v>
      </c>
      <c r="B970" s="33">
        <v>598</v>
      </c>
      <c r="C970" s="33">
        <v>7.24</v>
      </c>
      <c r="D970" s="33">
        <v>1</v>
      </c>
      <c r="E970" s="33">
        <v>0</v>
      </c>
      <c r="F970" s="37">
        <f>DetailTicketJuilletAout2021[[#This Row],[Qte]]*(DetailTicketJuilletAout2021[[#This Row],[PrixUnit]]*(1-DetailTicketJuilletAout2021[[#This Row],[Remise%]]))</f>
        <v>7.24</v>
      </c>
      <c r="G970" t="str">
        <f t="shared" si="15"/>
        <v>SAJOU</v>
      </c>
      <c r="I970" s="32">
        <v>22298</v>
      </c>
      <c r="J970" s="39" t="s">
        <v>107</v>
      </c>
    </row>
    <row r="971" spans="1:10" x14ac:dyDescent="0.25">
      <c r="A971" s="32">
        <v>21651</v>
      </c>
      <c r="B971" s="33">
        <v>31</v>
      </c>
      <c r="C971" s="33">
        <v>9.4499999999999993</v>
      </c>
      <c r="D971" s="33">
        <v>3</v>
      </c>
      <c r="E971" s="33">
        <v>0.2</v>
      </c>
      <c r="F971" s="37">
        <f>DetailTicketJuilletAout2021[[#This Row],[Qte]]*(DetailTicketJuilletAout2021[[#This Row],[PrixUnit]]*(1-DetailTicketJuilletAout2021[[#This Row],[Remise%]]))</f>
        <v>22.68</v>
      </c>
      <c r="G971" t="str">
        <f t="shared" si="15"/>
        <v>ALCLE</v>
      </c>
      <c r="I971" s="32">
        <v>22299</v>
      </c>
      <c r="J971" s="39" t="s">
        <v>68</v>
      </c>
    </row>
    <row r="972" spans="1:10" x14ac:dyDescent="0.25">
      <c r="A972" s="32">
        <v>21651</v>
      </c>
      <c r="B972" s="33">
        <v>76</v>
      </c>
      <c r="C972" s="33">
        <v>13.72</v>
      </c>
      <c r="D972" s="33">
        <v>3</v>
      </c>
      <c r="E972" s="33">
        <v>0</v>
      </c>
      <c r="F972" s="37">
        <f>DetailTicketJuilletAout2021[[#This Row],[Qte]]*(DetailTicketJuilletAout2021[[#This Row],[PrixUnit]]*(1-DetailTicketJuilletAout2021[[#This Row],[Remise%]]))</f>
        <v>41.160000000000004</v>
      </c>
      <c r="G972" t="str">
        <f t="shared" si="15"/>
        <v>ALCLE</v>
      </c>
      <c r="I972" s="32">
        <v>22300</v>
      </c>
      <c r="J972" s="39" t="s">
        <v>37</v>
      </c>
    </row>
    <row r="973" spans="1:10" x14ac:dyDescent="0.25">
      <c r="A973" s="32">
        <v>21652</v>
      </c>
      <c r="B973" s="33">
        <v>11</v>
      </c>
      <c r="C973" s="33">
        <v>16.010000000000002</v>
      </c>
      <c r="D973" s="33">
        <v>4</v>
      </c>
      <c r="E973" s="33">
        <v>0.05</v>
      </c>
      <c r="F973" s="37">
        <f>DetailTicketJuilletAout2021[[#This Row],[Qte]]*(DetailTicketJuilletAout2021[[#This Row],[PrixUnit]]*(1-DetailTicketJuilletAout2021[[#This Row],[Remise%]]))</f>
        <v>60.838000000000001</v>
      </c>
      <c r="G973" t="str">
        <f t="shared" si="15"/>
        <v>JÉBAZ</v>
      </c>
      <c r="I973" s="32">
        <v>22301</v>
      </c>
      <c r="J973" s="39" t="s">
        <v>56</v>
      </c>
    </row>
    <row r="974" spans="1:10" x14ac:dyDescent="0.25">
      <c r="A974" s="32">
        <v>21652</v>
      </c>
      <c r="B974" s="33">
        <v>56</v>
      </c>
      <c r="C974" s="33">
        <v>28.97</v>
      </c>
      <c r="D974" s="33">
        <v>4</v>
      </c>
      <c r="E974" s="33">
        <v>0.05</v>
      </c>
      <c r="F974" s="37">
        <f>DetailTicketJuilletAout2021[[#This Row],[Qte]]*(DetailTicketJuilletAout2021[[#This Row],[PrixUnit]]*(1-DetailTicketJuilletAout2021[[#This Row],[Remise%]]))</f>
        <v>110.08599999999998</v>
      </c>
      <c r="G974" t="str">
        <f t="shared" si="15"/>
        <v>JÉBAZ</v>
      </c>
      <c r="I974" s="32">
        <v>22302</v>
      </c>
      <c r="J974" s="39" t="s">
        <v>39</v>
      </c>
    </row>
    <row r="975" spans="1:10" x14ac:dyDescent="0.25">
      <c r="A975" s="32">
        <v>21653</v>
      </c>
      <c r="B975" s="33">
        <v>14</v>
      </c>
      <c r="C975" s="33">
        <v>17.68</v>
      </c>
      <c r="D975" s="33">
        <v>4</v>
      </c>
      <c r="E975" s="33">
        <v>0.15</v>
      </c>
      <c r="F975" s="37">
        <f>DetailTicketJuilletAout2021[[#This Row],[Qte]]*(DetailTicketJuilletAout2021[[#This Row],[PrixUnit]]*(1-DetailTicketJuilletAout2021[[#This Row],[Remise%]]))</f>
        <v>60.111999999999995</v>
      </c>
      <c r="G975" t="str">
        <f t="shared" si="15"/>
        <v>CHLEC</v>
      </c>
      <c r="I975" s="32">
        <v>22303</v>
      </c>
      <c r="J975" s="39" t="s">
        <v>27</v>
      </c>
    </row>
    <row r="976" spans="1:10" x14ac:dyDescent="0.25">
      <c r="A976" s="32">
        <v>21653</v>
      </c>
      <c r="B976" s="33">
        <v>42</v>
      </c>
      <c r="C976" s="33">
        <v>10.67</v>
      </c>
      <c r="D976" s="33">
        <v>3</v>
      </c>
      <c r="E976" s="33">
        <v>0.15</v>
      </c>
      <c r="F976" s="37">
        <f>DetailTicketJuilletAout2021[[#This Row],[Qte]]*(DetailTicketJuilletAout2021[[#This Row],[PrixUnit]]*(1-DetailTicketJuilletAout2021[[#This Row],[Remise%]]))</f>
        <v>27.208500000000001</v>
      </c>
      <c r="G976" t="str">
        <f t="shared" si="15"/>
        <v>CHLEC</v>
      </c>
      <c r="I976" s="32">
        <v>22304</v>
      </c>
      <c r="J976" s="39" t="s">
        <v>81</v>
      </c>
    </row>
    <row r="977" spans="1:10" x14ac:dyDescent="0.25">
      <c r="A977" s="32">
        <v>21654</v>
      </c>
      <c r="B977" s="33">
        <v>16</v>
      </c>
      <c r="C977" s="33">
        <v>13.26</v>
      </c>
      <c r="D977" s="33">
        <v>4</v>
      </c>
      <c r="E977" s="33">
        <v>0.1</v>
      </c>
      <c r="F977" s="37">
        <f>DetailTicketJuilletAout2021[[#This Row],[Qte]]*(DetailTicketJuilletAout2021[[#This Row],[PrixUnit]]*(1-DetailTicketJuilletAout2021[[#This Row],[Remise%]]))</f>
        <v>47.735999999999997</v>
      </c>
      <c r="G977" t="str">
        <f t="shared" si="15"/>
        <v>JEHOU</v>
      </c>
      <c r="I977" s="32">
        <v>22305</v>
      </c>
      <c r="J977" s="39" t="s">
        <v>85</v>
      </c>
    </row>
    <row r="978" spans="1:10" x14ac:dyDescent="0.25">
      <c r="A978" s="32">
        <v>21654</v>
      </c>
      <c r="B978" s="33">
        <v>32</v>
      </c>
      <c r="C978" s="33">
        <v>24.39</v>
      </c>
      <c r="D978" s="33">
        <v>4</v>
      </c>
      <c r="E978" s="33">
        <v>0.1</v>
      </c>
      <c r="F978" s="37">
        <f>DetailTicketJuilletAout2021[[#This Row],[Qte]]*(DetailTicketJuilletAout2021[[#This Row],[PrixUnit]]*(1-DetailTicketJuilletAout2021[[#This Row],[Remise%]]))</f>
        <v>87.804000000000002</v>
      </c>
      <c r="G978" t="str">
        <f t="shared" si="15"/>
        <v>JEHOU</v>
      </c>
      <c r="I978" s="32">
        <v>22306</v>
      </c>
      <c r="J978" s="39" t="s">
        <v>98</v>
      </c>
    </row>
    <row r="979" spans="1:10" x14ac:dyDescent="0.25">
      <c r="A979" s="32">
        <v>21654</v>
      </c>
      <c r="B979" s="33">
        <v>40</v>
      </c>
      <c r="C979" s="33">
        <v>14.03</v>
      </c>
      <c r="D979" s="33">
        <v>4</v>
      </c>
      <c r="E979" s="33">
        <v>0</v>
      </c>
      <c r="F979" s="37">
        <f>DetailTicketJuilletAout2021[[#This Row],[Qte]]*(DetailTicketJuilletAout2021[[#This Row],[PrixUnit]]*(1-DetailTicketJuilletAout2021[[#This Row],[Remise%]]))</f>
        <v>56.12</v>
      </c>
      <c r="G979" t="str">
        <f t="shared" si="15"/>
        <v>JEHOU</v>
      </c>
      <c r="I979" s="32">
        <v>22307</v>
      </c>
      <c r="J979" s="39" t="s">
        <v>91</v>
      </c>
    </row>
    <row r="980" spans="1:10" x14ac:dyDescent="0.25">
      <c r="A980" s="32">
        <v>21654</v>
      </c>
      <c r="B980" s="33">
        <v>75</v>
      </c>
      <c r="C980" s="33">
        <v>5.95</v>
      </c>
      <c r="D980" s="33">
        <v>4</v>
      </c>
      <c r="E980" s="33">
        <v>0.1</v>
      </c>
      <c r="F980" s="37">
        <f>DetailTicketJuilletAout2021[[#This Row],[Qte]]*(DetailTicketJuilletAout2021[[#This Row],[PrixUnit]]*(1-DetailTicketJuilletAout2021[[#This Row],[Remise%]]))</f>
        <v>21.42</v>
      </c>
      <c r="G980" t="str">
        <f t="shared" si="15"/>
        <v>JEHOU</v>
      </c>
      <c r="I980" s="32">
        <v>22308</v>
      </c>
      <c r="J980" s="39" t="s">
        <v>32</v>
      </c>
    </row>
    <row r="981" spans="1:10" x14ac:dyDescent="0.25">
      <c r="A981" s="32">
        <v>21655</v>
      </c>
      <c r="B981" s="33">
        <v>17</v>
      </c>
      <c r="C981" s="33">
        <v>29.73</v>
      </c>
      <c r="D981" s="33">
        <v>4</v>
      </c>
      <c r="E981" s="33">
        <v>0</v>
      </c>
      <c r="F981" s="37">
        <f>DetailTicketJuilletAout2021[[#This Row],[Qte]]*(DetailTicketJuilletAout2021[[#This Row],[PrixUnit]]*(1-DetailTicketJuilletAout2021[[#This Row],[Remise%]]))</f>
        <v>118.92</v>
      </c>
      <c r="G981" t="str">
        <f t="shared" si="15"/>
        <v>SEADI</v>
      </c>
      <c r="I981" s="32">
        <v>22309</v>
      </c>
      <c r="J981" s="39" t="s">
        <v>44</v>
      </c>
    </row>
    <row r="982" spans="1:10" x14ac:dyDescent="0.25">
      <c r="A982" s="32">
        <v>21655</v>
      </c>
      <c r="B982" s="33">
        <v>34</v>
      </c>
      <c r="C982" s="33">
        <v>10.67</v>
      </c>
      <c r="D982" s="33">
        <v>3</v>
      </c>
      <c r="E982" s="33">
        <v>0</v>
      </c>
      <c r="F982" s="37">
        <f>DetailTicketJuilletAout2021[[#This Row],[Qte]]*(DetailTicketJuilletAout2021[[#This Row],[PrixUnit]]*(1-DetailTicketJuilletAout2021[[#This Row],[Remise%]]))</f>
        <v>32.01</v>
      </c>
      <c r="G982" t="str">
        <f t="shared" si="15"/>
        <v>SEADI</v>
      </c>
      <c r="I982" s="32">
        <v>22310</v>
      </c>
      <c r="J982" s="39" t="s">
        <v>44</v>
      </c>
    </row>
    <row r="983" spans="1:10" x14ac:dyDescent="0.25">
      <c r="A983" s="32">
        <v>21655</v>
      </c>
      <c r="B983" s="33">
        <v>53</v>
      </c>
      <c r="C983" s="33">
        <v>25</v>
      </c>
      <c r="D983" s="33">
        <v>3</v>
      </c>
      <c r="E983" s="33">
        <v>0</v>
      </c>
      <c r="F983" s="37">
        <f>DetailTicketJuilletAout2021[[#This Row],[Qte]]*(DetailTicketJuilletAout2021[[#This Row],[PrixUnit]]*(1-DetailTicketJuilletAout2021[[#This Row],[Remise%]]))</f>
        <v>75</v>
      </c>
      <c r="G983" t="str">
        <f t="shared" si="15"/>
        <v>SEADI</v>
      </c>
      <c r="I983" s="32">
        <v>22311</v>
      </c>
      <c r="J983" s="39" t="s">
        <v>65</v>
      </c>
    </row>
    <row r="984" spans="1:10" x14ac:dyDescent="0.25">
      <c r="A984" s="32">
        <v>21656</v>
      </c>
      <c r="B984" s="33">
        <v>33</v>
      </c>
      <c r="C984" s="33">
        <v>1.83</v>
      </c>
      <c r="D984" s="33">
        <v>4</v>
      </c>
      <c r="E984" s="33">
        <v>0</v>
      </c>
      <c r="F984" s="37">
        <f>DetailTicketJuilletAout2021[[#This Row],[Qte]]*(DetailTicketJuilletAout2021[[#This Row],[PrixUnit]]*(1-DetailTicketJuilletAout2021[[#This Row],[Remise%]]))</f>
        <v>7.32</v>
      </c>
      <c r="G984" t="str">
        <f t="shared" si="15"/>
        <v>ROHAM</v>
      </c>
      <c r="I984" s="32">
        <v>22312</v>
      </c>
      <c r="J984" s="39" t="s">
        <v>24</v>
      </c>
    </row>
    <row r="985" spans="1:10" x14ac:dyDescent="0.25">
      <c r="A985" s="32">
        <v>21656</v>
      </c>
      <c r="B985" s="33">
        <v>40</v>
      </c>
      <c r="C985" s="33">
        <v>14.03</v>
      </c>
      <c r="D985" s="33">
        <v>4</v>
      </c>
      <c r="E985" s="33">
        <v>0</v>
      </c>
      <c r="F985" s="37">
        <f>DetailTicketJuilletAout2021[[#This Row],[Qte]]*(DetailTicketJuilletAout2021[[#This Row],[PrixUnit]]*(1-DetailTicketJuilletAout2021[[#This Row],[Remise%]]))</f>
        <v>56.12</v>
      </c>
      <c r="G985" t="str">
        <f t="shared" si="15"/>
        <v>ROHAM</v>
      </c>
      <c r="I985" s="32">
        <v>22313</v>
      </c>
      <c r="J985" s="39" t="s">
        <v>29</v>
      </c>
    </row>
    <row r="986" spans="1:10" x14ac:dyDescent="0.25">
      <c r="A986" s="32">
        <v>21656</v>
      </c>
      <c r="B986" s="33">
        <v>62</v>
      </c>
      <c r="C986" s="33">
        <v>37.5</v>
      </c>
      <c r="D986" s="33">
        <v>4</v>
      </c>
      <c r="E986" s="33">
        <v>0</v>
      </c>
      <c r="F986" s="37">
        <f>DetailTicketJuilletAout2021[[#This Row],[Qte]]*(DetailTicketJuilletAout2021[[#This Row],[PrixUnit]]*(1-DetailTicketJuilletAout2021[[#This Row],[Remise%]]))</f>
        <v>150</v>
      </c>
      <c r="G986" t="str">
        <f t="shared" si="15"/>
        <v>ROHAM</v>
      </c>
      <c r="I986" s="32">
        <v>22314</v>
      </c>
      <c r="J986" s="39" t="s">
        <v>53</v>
      </c>
    </row>
    <row r="987" spans="1:10" x14ac:dyDescent="0.25">
      <c r="A987" s="32">
        <v>21656</v>
      </c>
      <c r="B987" s="33">
        <v>64</v>
      </c>
      <c r="C987" s="33">
        <v>25.31</v>
      </c>
      <c r="D987" s="33">
        <v>4</v>
      </c>
      <c r="E987" s="33">
        <v>0</v>
      </c>
      <c r="F987" s="37">
        <f>DetailTicketJuilletAout2021[[#This Row],[Qte]]*(DetailTicketJuilletAout2021[[#This Row],[PrixUnit]]*(1-DetailTicketJuilletAout2021[[#This Row],[Remise%]]))</f>
        <v>101.24</v>
      </c>
      <c r="G987" t="str">
        <f t="shared" si="15"/>
        <v>ROHAM</v>
      </c>
      <c r="I987" s="32">
        <v>22315</v>
      </c>
      <c r="J987" s="39" t="s">
        <v>40</v>
      </c>
    </row>
    <row r="988" spans="1:10" x14ac:dyDescent="0.25">
      <c r="A988" s="32">
        <v>21657</v>
      </c>
      <c r="B988" s="33">
        <v>59</v>
      </c>
      <c r="C988" s="33">
        <v>41.92</v>
      </c>
      <c r="D988" s="33">
        <v>4</v>
      </c>
      <c r="E988" s="33">
        <v>0</v>
      </c>
      <c r="F988" s="37">
        <f>DetailTicketJuilletAout2021[[#This Row],[Qte]]*(DetailTicketJuilletAout2021[[#This Row],[PrixUnit]]*(1-DetailTicketJuilletAout2021[[#This Row],[Remise%]]))</f>
        <v>167.68</v>
      </c>
      <c r="G988" t="str">
        <f t="shared" si="15"/>
        <v>CECHA</v>
      </c>
      <c r="I988" s="32">
        <v>22316</v>
      </c>
      <c r="J988" s="39" t="s">
        <v>83</v>
      </c>
    </row>
    <row r="989" spans="1:10" x14ac:dyDescent="0.25">
      <c r="A989" s="32">
        <v>21657</v>
      </c>
      <c r="B989" s="33">
        <v>63</v>
      </c>
      <c r="C989" s="33">
        <v>33.54</v>
      </c>
      <c r="D989" s="33">
        <v>4</v>
      </c>
      <c r="E989" s="33">
        <v>0</v>
      </c>
      <c r="F989" s="37">
        <f>DetailTicketJuilletAout2021[[#This Row],[Qte]]*(DetailTicketJuilletAout2021[[#This Row],[PrixUnit]]*(1-DetailTicketJuilletAout2021[[#This Row],[Remise%]]))</f>
        <v>134.16</v>
      </c>
      <c r="G989" t="str">
        <f t="shared" si="15"/>
        <v>CECHA</v>
      </c>
      <c r="I989" s="32">
        <v>22317</v>
      </c>
      <c r="J989" s="39" t="s">
        <v>111</v>
      </c>
    </row>
    <row r="990" spans="1:10" x14ac:dyDescent="0.25">
      <c r="A990" s="32">
        <v>21657</v>
      </c>
      <c r="B990" s="33">
        <v>72</v>
      </c>
      <c r="C990" s="33">
        <v>26.53</v>
      </c>
      <c r="D990" s="33">
        <v>3</v>
      </c>
      <c r="E990" s="33">
        <v>0</v>
      </c>
      <c r="F990" s="37">
        <f>DetailTicketJuilletAout2021[[#This Row],[Qte]]*(DetailTicketJuilletAout2021[[#This Row],[PrixUnit]]*(1-DetailTicketJuilletAout2021[[#This Row],[Remise%]]))</f>
        <v>79.59</v>
      </c>
      <c r="G990" t="str">
        <f t="shared" si="15"/>
        <v>CECHA</v>
      </c>
      <c r="I990" s="32">
        <v>22318</v>
      </c>
      <c r="J990" s="39" t="s">
        <v>31</v>
      </c>
    </row>
    <row r="991" spans="1:10" x14ac:dyDescent="0.25">
      <c r="A991" s="32">
        <v>21657</v>
      </c>
      <c r="B991" s="33">
        <v>76</v>
      </c>
      <c r="C991" s="33">
        <v>13.72</v>
      </c>
      <c r="D991" s="33">
        <v>4</v>
      </c>
      <c r="E991" s="33">
        <v>0</v>
      </c>
      <c r="F991" s="37">
        <f>DetailTicketJuilletAout2021[[#This Row],[Qte]]*(DetailTicketJuilletAout2021[[#This Row],[PrixUnit]]*(1-DetailTicketJuilletAout2021[[#This Row],[Remise%]]))</f>
        <v>54.88</v>
      </c>
      <c r="G991" t="str">
        <f t="shared" si="15"/>
        <v>CECHA</v>
      </c>
      <c r="I991" s="32">
        <v>22319</v>
      </c>
      <c r="J991" s="39" t="s">
        <v>78</v>
      </c>
    </row>
    <row r="992" spans="1:10" x14ac:dyDescent="0.25">
      <c r="A992" s="32">
        <v>21658</v>
      </c>
      <c r="B992" s="33">
        <v>1</v>
      </c>
      <c r="C992" s="33">
        <v>13.72</v>
      </c>
      <c r="D992" s="33">
        <v>4</v>
      </c>
      <c r="E992" s="33">
        <v>0</v>
      </c>
      <c r="F992" s="37">
        <f>DetailTicketJuilletAout2021[[#This Row],[Qte]]*(DetailTicketJuilletAout2021[[#This Row],[PrixUnit]]*(1-DetailTicketJuilletAout2021[[#This Row],[Remise%]]))</f>
        <v>54.88</v>
      </c>
      <c r="G992" t="str">
        <f t="shared" si="15"/>
        <v>CHGRA</v>
      </c>
      <c r="I992" s="32">
        <v>22320</v>
      </c>
      <c r="J992" s="39" t="s">
        <v>44</v>
      </c>
    </row>
    <row r="993" spans="1:10" x14ac:dyDescent="0.25">
      <c r="A993" s="32">
        <v>21658</v>
      </c>
      <c r="B993" s="33">
        <v>31</v>
      </c>
      <c r="C993" s="33">
        <v>9.4499999999999993</v>
      </c>
      <c r="D993" s="33">
        <v>3</v>
      </c>
      <c r="E993" s="33">
        <v>0</v>
      </c>
      <c r="F993" s="37">
        <f>DetailTicketJuilletAout2021[[#This Row],[Qte]]*(DetailTicketJuilletAout2021[[#This Row],[PrixUnit]]*(1-DetailTicketJuilletAout2021[[#This Row],[Remise%]]))</f>
        <v>28.349999999999998</v>
      </c>
      <c r="G993" t="str">
        <f t="shared" si="15"/>
        <v>CHGRA</v>
      </c>
      <c r="I993" s="32">
        <v>22321</v>
      </c>
      <c r="J993" s="39" t="s">
        <v>48</v>
      </c>
    </row>
    <row r="994" spans="1:10" x14ac:dyDescent="0.25">
      <c r="A994" s="32">
        <v>21658</v>
      </c>
      <c r="B994" s="33">
        <v>44</v>
      </c>
      <c r="C994" s="33">
        <v>14.79</v>
      </c>
      <c r="D994" s="33">
        <v>3</v>
      </c>
      <c r="E994" s="33">
        <v>0</v>
      </c>
      <c r="F994" s="37">
        <f>DetailTicketJuilletAout2021[[#This Row],[Qte]]*(DetailTicketJuilletAout2021[[#This Row],[PrixUnit]]*(1-DetailTicketJuilletAout2021[[#This Row],[Remise%]]))</f>
        <v>44.37</v>
      </c>
      <c r="G994" t="str">
        <f t="shared" si="15"/>
        <v>CHGRA</v>
      </c>
      <c r="I994" s="32">
        <v>22322</v>
      </c>
      <c r="J994" s="39" t="s">
        <v>61</v>
      </c>
    </row>
    <row r="995" spans="1:10" x14ac:dyDescent="0.25">
      <c r="A995" s="32">
        <v>21659</v>
      </c>
      <c r="B995" s="33">
        <v>39</v>
      </c>
      <c r="C995" s="33">
        <v>13.72</v>
      </c>
      <c r="D995" s="33">
        <v>4</v>
      </c>
      <c r="E995" s="33">
        <v>0</v>
      </c>
      <c r="F995" s="37">
        <f>DetailTicketJuilletAout2021[[#This Row],[Qte]]*(DetailTicketJuilletAout2021[[#This Row],[PrixUnit]]*(1-DetailTicketJuilletAout2021[[#This Row],[Remise%]]))</f>
        <v>54.88</v>
      </c>
      <c r="G995" t="str">
        <f t="shared" si="15"/>
        <v>ROHAM</v>
      </c>
      <c r="I995" s="32">
        <v>22323</v>
      </c>
      <c r="J995" s="39" t="s">
        <v>71</v>
      </c>
    </row>
    <row r="996" spans="1:10" x14ac:dyDescent="0.25">
      <c r="A996" s="32">
        <v>21659</v>
      </c>
      <c r="B996" s="33">
        <v>75</v>
      </c>
      <c r="C996" s="33">
        <v>5.95</v>
      </c>
      <c r="D996" s="33">
        <v>3</v>
      </c>
      <c r="E996" s="33">
        <v>0</v>
      </c>
      <c r="F996" s="37">
        <f>DetailTicketJuilletAout2021[[#This Row],[Qte]]*(DetailTicketJuilletAout2021[[#This Row],[PrixUnit]]*(1-DetailTicketJuilletAout2021[[#This Row],[Remise%]]))</f>
        <v>17.850000000000001</v>
      </c>
      <c r="G996" t="str">
        <f t="shared" si="15"/>
        <v>ROHAM</v>
      </c>
      <c r="I996" s="32">
        <v>22324</v>
      </c>
      <c r="J996" s="39" t="s">
        <v>38</v>
      </c>
    </row>
    <row r="997" spans="1:10" x14ac:dyDescent="0.25">
      <c r="A997" s="32">
        <v>21659</v>
      </c>
      <c r="B997" s="33">
        <v>77</v>
      </c>
      <c r="C997" s="33">
        <v>9.91</v>
      </c>
      <c r="D997" s="33">
        <v>4</v>
      </c>
      <c r="E997" s="33">
        <v>0</v>
      </c>
      <c r="F997" s="37">
        <f>DetailTicketJuilletAout2021[[#This Row],[Qte]]*(DetailTicketJuilletAout2021[[#This Row],[PrixUnit]]*(1-DetailTicketJuilletAout2021[[#This Row],[Remise%]]))</f>
        <v>39.64</v>
      </c>
      <c r="G997" t="str">
        <f t="shared" si="15"/>
        <v>ROHAM</v>
      </c>
      <c r="I997" s="32">
        <v>22325</v>
      </c>
      <c r="J997" s="39" t="s">
        <v>90</v>
      </c>
    </row>
    <row r="998" spans="1:10" x14ac:dyDescent="0.25">
      <c r="A998" s="32">
        <v>21660</v>
      </c>
      <c r="B998" s="33">
        <v>35</v>
      </c>
      <c r="C998" s="33">
        <v>13.72</v>
      </c>
      <c r="D998" s="33">
        <v>3</v>
      </c>
      <c r="E998" s="33">
        <v>0</v>
      </c>
      <c r="F998" s="37">
        <f>DetailTicketJuilletAout2021[[#This Row],[Qte]]*(DetailTicketJuilletAout2021[[#This Row],[PrixUnit]]*(1-DetailTicketJuilletAout2021[[#This Row],[Remise%]]))</f>
        <v>41.160000000000004</v>
      </c>
      <c r="G998" t="str">
        <f t="shared" si="15"/>
        <v>SYBEL</v>
      </c>
      <c r="I998" s="32">
        <v>22326</v>
      </c>
      <c r="J998" s="39" t="s">
        <v>68</v>
      </c>
    </row>
    <row r="999" spans="1:10" x14ac:dyDescent="0.25">
      <c r="A999" s="32">
        <v>21660</v>
      </c>
      <c r="B999" s="33">
        <v>57</v>
      </c>
      <c r="C999" s="33">
        <v>14.94</v>
      </c>
      <c r="D999" s="33">
        <v>4</v>
      </c>
      <c r="E999" s="33">
        <v>0</v>
      </c>
      <c r="F999" s="37">
        <f>DetailTicketJuilletAout2021[[#This Row],[Qte]]*(DetailTicketJuilletAout2021[[#This Row],[PrixUnit]]*(1-DetailTicketJuilletAout2021[[#This Row],[Remise%]]))</f>
        <v>59.76</v>
      </c>
      <c r="G999" t="str">
        <f t="shared" si="15"/>
        <v>SYBEL</v>
      </c>
      <c r="I999" s="32">
        <v>22327</v>
      </c>
      <c r="J999" s="39" t="s">
        <v>102</v>
      </c>
    </row>
    <row r="1000" spans="1:10" x14ac:dyDescent="0.25">
      <c r="A1000" s="32">
        <v>21661</v>
      </c>
      <c r="B1000" s="33">
        <v>15</v>
      </c>
      <c r="C1000" s="33">
        <v>11.89</v>
      </c>
      <c r="D1000" s="33">
        <v>4</v>
      </c>
      <c r="E1000" s="33">
        <v>0</v>
      </c>
      <c r="F1000" s="37">
        <f>DetailTicketJuilletAout2021[[#This Row],[Qte]]*(DetailTicketJuilletAout2021[[#This Row],[PrixUnit]]*(1-DetailTicketJuilletAout2021[[#This Row],[Remise%]]))</f>
        <v>47.56</v>
      </c>
      <c r="G1000" t="str">
        <f t="shared" si="15"/>
        <v>PALER</v>
      </c>
      <c r="I1000" s="32">
        <v>22328</v>
      </c>
      <c r="J1000" s="39" t="s">
        <v>65</v>
      </c>
    </row>
    <row r="1001" spans="1:10" x14ac:dyDescent="0.25">
      <c r="A1001" s="32">
        <v>21661</v>
      </c>
      <c r="B1001" s="33">
        <v>75</v>
      </c>
      <c r="C1001" s="33">
        <v>5.95</v>
      </c>
      <c r="D1001" s="33">
        <v>3</v>
      </c>
      <c r="E1001" s="33">
        <v>0</v>
      </c>
      <c r="F1001" s="37">
        <f>DetailTicketJuilletAout2021[[#This Row],[Qte]]*(DetailTicketJuilletAout2021[[#This Row],[PrixUnit]]*(1-DetailTicketJuilletAout2021[[#This Row],[Remise%]]))</f>
        <v>17.850000000000001</v>
      </c>
      <c r="G1001" t="str">
        <f t="shared" si="15"/>
        <v>PALER</v>
      </c>
      <c r="I1001" s="32">
        <v>22329</v>
      </c>
      <c r="J1001" s="39" t="s">
        <v>23</v>
      </c>
    </row>
    <row r="1002" spans="1:10" x14ac:dyDescent="0.25">
      <c r="A1002" s="32">
        <v>21662</v>
      </c>
      <c r="B1002" s="33">
        <v>14</v>
      </c>
      <c r="C1002" s="33">
        <v>17.68</v>
      </c>
      <c r="D1002" s="33">
        <v>4</v>
      </c>
      <c r="E1002" s="33">
        <v>0.05</v>
      </c>
      <c r="F1002" s="37">
        <f>DetailTicketJuilletAout2021[[#This Row],[Qte]]*(DetailTicketJuilletAout2021[[#This Row],[PrixUnit]]*(1-DetailTicketJuilletAout2021[[#This Row],[Remise%]]))</f>
        <v>67.183999999999997</v>
      </c>
      <c r="G1002" t="str">
        <f t="shared" si="15"/>
        <v>OLLHE</v>
      </c>
      <c r="I1002" s="32">
        <v>22330</v>
      </c>
      <c r="J1002" s="39" t="s">
        <v>44</v>
      </c>
    </row>
    <row r="1003" spans="1:10" x14ac:dyDescent="0.25">
      <c r="A1003" s="32">
        <v>21662</v>
      </c>
      <c r="B1003" s="33">
        <v>41</v>
      </c>
      <c r="C1003" s="33">
        <v>7.32</v>
      </c>
      <c r="D1003" s="33">
        <v>4</v>
      </c>
      <c r="E1003" s="33">
        <v>0.05</v>
      </c>
      <c r="F1003" s="37">
        <f>DetailTicketJuilletAout2021[[#This Row],[Qte]]*(DetailTicketJuilletAout2021[[#This Row],[PrixUnit]]*(1-DetailTicketJuilletAout2021[[#This Row],[Remise%]]))</f>
        <v>27.815999999999999</v>
      </c>
      <c r="G1003" t="str">
        <f t="shared" si="15"/>
        <v>OLLHE</v>
      </c>
      <c r="I1003" s="32">
        <v>22331</v>
      </c>
      <c r="J1003" s="39" t="s">
        <v>72</v>
      </c>
    </row>
    <row r="1004" spans="1:10" x14ac:dyDescent="0.25">
      <c r="A1004" s="32">
        <v>21662</v>
      </c>
      <c r="B1004" s="33">
        <v>65</v>
      </c>
      <c r="C1004" s="33">
        <v>16.010000000000002</v>
      </c>
      <c r="D1004" s="33">
        <v>3</v>
      </c>
      <c r="E1004" s="33">
        <v>0.05</v>
      </c>
      <c r="F1004" s="37">
        <f>DetailTicketJuilletAout2021[[#This Row],[Qte]]*(DetailTicketJuilletAout2021[[#This Row],[PrixUnit]]*(1-DetailTicketJuilletAout2021[[#This Row],[Remise%]]))</f>
        <v>45.628500000000003</v>
      </c>
      <c r="G1004" t="str">
        <f t="shared" si="15"/>
        <v>OLLHE</v>
      </c>
      <c r="I1004" s="32">
        <v>22332</v>
      </c>
      <c r="J1004" s="39" t="s">
        <v>85</v>
      </c>
    </row>
    <row r="1005" spans="1:10" x14ac:dyDescent="0.25">
      <c r="A1005" s="32">
        <v>21663</v>
      </c>
      <c r="B1005" s="33">
        <v>75</v>
      </c>
      <c r="C1005" s="33">
        <v>5.95</v>
      </c>
      <c r="D1005" s="33">
        <v>4</v>
      </c>
      <c r="E1005" s="33">
        <v>0.2</v>
      </c>
      <c r="F1005" s="37">
        <f>DetailTicketJuilletAout2021[[#This Row],[Qte]]*(DetailTicketJuilletAout2021[[#This Row],[PrixUnit]]*(1-DetailTicketJuilletAout2021[[#This Row],[Remise%]]))</f>
        <v>19.040000000000003</v>
      </c>
      <c r="G1005" t="str">
        <f t="shared" si="15"/>
        <v>ALAUV</v>
      </c>
      <c r="I1005" s="32">
        <v>22333</v>
      </c>
      <c r="J1005" s="39" t="s">
        <v>44</v>
      </c>
    </row>
    <row r="1006" spans="1:10" x14ac:dyDescent="0.25">
      <c r="A1006" s="32">
        <v>21664</v>
      </c>
      <c r="B1006" s="33">
        <v>57</v>
      </c>
      <c r="C1006" s="33">
        <v>14.94</v>
      </c>
      <c r="D1006" s="33">
        <v>4</v>
      </c>
      <c r="E1006" s="33">
        <v>0</v>
      </c>
      <c r="F1006" s="37">
        <f>DetailTicketJuilletAout2021[[#This Row],[Qte]]*(DetailTicketJuilletAout2021[[#This Row],[PrixUnit]]*(1-DetailTicketJuilletAout2021[[#This Row],[Remise%]]))</f>
        <v>59.76</v>
      </c>
      <c r="G1006" t="str">
        <f t="shared" si="15"/>
        <v>NOBEL</v>
      </c>
      <c r="I1006" s="32">
        <v>22334</v>
      </c>
      <c r="J1006" s="39" t="s">
        <v>57</v>
      </c>
    </row>
    <row r="1007" spans="1:10" x14ac:dyDescent="0.25">
      <c r="A1007" s="32">
        <v>21664</v>
      </c>
      <c r="B1007" s="33">
        <v>76</v>
      </c>
      <c r="C1007" s="33">
        <v>13.72</v>
      </c>
      <c r="D1007" s="33">
        <v>4</v>
      </c>
      <c r="E1007" s="33">
        <v>0</v>
      </c>
      <c r="F1007" s="37">
        <f>DetailTicketJuilletAout2021[[#This Row],[Qte]]*(DetailTicketJuilletAout2021[[#This Row],[PrixUnit]]*(1-DetailTicketJuilletAout2021[[#This Row],[Remise%]]))</f>
        <v>54.88</v>
      </c>
      <c r="G1007" t="str">
        <f t="shared" si="15"/>
        <v>NOBEL</v>
      </c>
      <c r="I1007" s="32">
        <v>22335</v>
      </c>
      <c r="J1007" s="39" t="s">
        <v>54</v>
      </c>
    </row>
    <row r="1008" spans="1:10" x14ac:dyDescent="0.25">
      <c r="A1008" s="32">
        <v>21665</v>
      </c>
      <c r="B1008" s="33">
        <v>29</v>
      </c>
      <c r="C1008" s="33">
        <v>94.37</v>
      </c>
      <c r="D1008" s="33">
        <v>4</v>
      </c>
      <c r="E1008" s="33">
        <v>0</v>
      </c>
      <c r="F1008" s="37">
        <f>DetailTicketJuilletAout2021[[#This Row],[Qte]]*(DetailTicketJuilletAout2021[[#This Row],[PrixUnit]]*(1-DetailTicketJuilletAout2021[[#This Row],[Remise%]]))</f>
        <v>377.48</v>
      </c>
      <c r="G1008" t="str">
        <f t="shared" si="15"/>
        <v>CLJAN</v>
      </c>
      <c r="I1008" s="32">
        <v>22336</v>
      </c>
      <c r="J1008" s="39" t="s">
        <v>102</v>
      </c>
    </row>
    <row r="1009" spans="1:10" x14ac:dyDescent="0.25">
      <c r="A1009" s="32">
        <v>21665</v>
      </c>
      <c r="B1009" s="33">
        <v>60</v>
      </c>
      <c r="C1009" s="33">
        <v>25.92</v>
      </c>
      <c r="D1009" s="33">
        <v>3</v>
      </c>
      <c r="E1009" s="33">
        <v>0.15</v>
      </c>
      <c r="F1009" s="37">
        <f>DetailTicketJuilletAout2021[[#This Row],[Qte]]*(DetailTicketJuilletAout2021[[#This Row],[PrixUnit]]*(1-DetailTicketJuilletAout2021[[#This Row],[Remise%]]))</f>
        <v>66.096000000000004</v>
      </c>
      <c r="G1009" t="str">
        <f t="shared" si="15"/>
        <v>CLJAN</v>
      </c>
      <c r="I1009" s="32">
        <v>22337</v>
      </c>
      <c r="J1009" s="39" t="s">
        <v>37</v>
      </c>
    </row>
    <row r="1010" spans="1:10" x14ac:dyDescent="0.25">
      <c r="A1010" s="32">
        <v>21665</v>
      </c>
      <c r="B1010" s="33">
        <v>69</v>
      </c>
      <c r="C1010" s="33">
        <v>27.44</v>
      </c>
      <c r="D1010" s="33">
        <v>4</v>
      </c>
      <c r="E1010" s="33">
        <v>0.15</v>
      </c>
      <c r="F1010" s="37">
        <f>DetailTicketJuilletAout2021[[#This Row],[Qte]]*(DetailTicketJuilletAout2021[[#This Row],[PrixUnit]]*(1-DetailTicketJuilletAout2021[[#This Row],[Remise%]]))</f>
        <v>93.296000000000006</v>
      </c>
      <c r="G1010" t="str">
        <f t="shared" si="15"/>
        <v>CLJAN</v>
      </c>
      <c r="I1010" s="32">
        <v>22338</v>
      </c>
      <c r="J1010" s="39" t="s">
        <v>51</v>
      </c>
    </row>
    <row r="1011" spans="1:10" x14ac:dyDescent="0.25">
      <c r="A1011" s="32">
        <v>21666</v>
      </c>
      <c r="B1011" s="33">
        <v>31</v>
      </c>
      <c r="C1011" s="33">
        <v>9.4499999999999993</v>
      </c>
      <c r="D1011" s="33">
        <v>4</v>
      </c>
      <c r="E1011" s="33">
        <v>0.05</v>
      </c>
      <c r="F1011" s="37">
        <f>DetailTicketJuilletAout2021[[#This Row],[Qte]]*(DetailTicketJuilletAout2021[[#This Row],[PrixUnit]]*(1-DetailTicketJuilletAout2021[[#This Row],[Remise%]]))</f>
        <v>35.909999999999997</v>
      </c>
      <c r="G1011" t="str">
        <f t="shared" si="15"/>
        <v>JEBOR</v>
      </c>
      <c r="I1011" s="32">
        <v>22339</v>
      </c>
      <c r="J1011" s="39" t="s">
        <v>32</v>
      </c>
    </row>
    <row r="1012" spans="1:10" x14ac:dyDescent="0.25">
      <c r="A1012" s="32">
        <v>21667</v>
      </c>
      <c r="B1012" s="33">
        <v>47</v>
      </c>
      <c r="C1012" s="33">
        <v>7.32</v>
      </c>
      <c r="D1012" s="33">
        <v>4</v>
      </c>
      <c r="E1012" s="33">
        <v>0</v>
      </c>
      <c r="F1012" s="37">
        <f>DetailTicketJuilletAout2021[[#This Row],[Qte]]*(DetailTicketJuilletAout2021[[#This Row],[PrixUnit]]*(1-DetailTicketJuilletAout2021[[#This Row],[Remise%]]))</f>
        <v>29.28</v>
      </c>
      <c r="G1012" t="str">
        <f t="shared" si="15"/>
        <v>YAKAL</v>
      </c>
      <c r="I1012" s="32">
        <v>22340</v>
      </c>
      <c r="J1012" s="39" t="s">
        <v>47</v>
      </c>
    </row>
    <row r="1013" spans="1:10" x14ac:dyDescent="0.25">
      <c r="A1013" s="32">
        <v>21668</v>
      </c>
      <c r="B1013" s="33">
        <v>52</v>
      </c>
      <c r="C1013" s="33">
        <v>5.34</v>
      </c>
      <c r="D1013" s="33">
        <v>4</v>
      </c>
      <c r="E1013" s="33">
        <v>0.15</v>
      </c>
      <c r="F1013" s="37">
        <f>DetailTicketJuilletAout2021[[#This Row],[Qte]]*(DetailTicketJuilletAout2021[[#This Row],[PrixUnit]]*(1-DetailTicketJuilletAout2021[[#This Row],[Remise%]]))</f>
        <v>18.155999999999999</v>
      </c>
      <c r="G1013" t="str">
        <f t="shared" si="15"/>
        <v>DACOU</v>
      </c>
      <c r="I1013" s="32">
        <v>22341</v>
      </c>
      <c r="J1013" s="39" t="s">
        <v>43</v>
      </c>
    </row>
    <row r="1014" spans="1:10" x14ac:dyDescent="0.25">
      <c r="A1014" s="32">
        <v>21669</v>
      </c>
      <c r="B1014" s="33">
        <v>26</v>
      </c>
      <c r="C1014" s="33">
        <v>23.78</v>
      </c>
      <c r="D1014" s="33">
        <v>4</v>
      </c>
      <c r="E1014" s="33">
        <v>0</v>
      </c>
      <c r="F1014" s="37">
        <f>DetailTicketJuilletAout2021[[#This Row],[Qte]]*(DetailTicketJuilletAout2021[[#This Row],[PrixUnit]]*(1-DetailTicketJuilletAout2021[[#This Row],[Remise%]]))</f>
        <v>95.12</v>
      </c>
      <c r="G1014" t="str">
        <f t="shared" si="15"/>
        <v>BEAVI</v>
      </c>
      <c r="I1014" s="32">
        <v>22342</v>
      </c>
      <c r="J1014" s="39" t="s">
        <v>27</v>
      </c>
    </row>
    <row r="1015" spans="1:10" x14ac:dyDescent="0.25">
      <c r="A1015" s="32">
        <v>21669</v>
      </c>
      <c r="B1015" s="33">
        <v>35</v>
      </c>
      <c r="C1015" s="33">
        <v>13.72</v>
      </c>
      <c r="D1015" s="33">
        <v>3</v>
      </c>
      <c r="E1015" s="33">
        <v>0</v>
      </c>
      <c r="F1015" s="37">
        <f>DetailTicketJuilletAout2021[[#This Row],[Qte]]*(DetailTicketJuilletAout2021[[#This Row],[PrixUnit]]*(1-DetailTicketJuilletAout2021[[#This Row],[Remise%]]))</f>
        <v>41.160000000000004</v>
      </c>
      <c r="G1015" t="str">
        <f t="shared" si="15"/>
        <v>BEAVI</v>
      </c>
      <c r="I1015" s="32">
        <v>22343</v>
      </c>
      <c r="J1015" s="39" t="s">
        <v>36</v>
      </c>
    </row>
    <row r="1016" spans="1:10" x14ac:dyDescent="0.25">
      <c r="A1016" s="32">
        <v>21669</v>
      </c>
      <c r="B1016" s="33">
        <v>77</v>
      </c>
      <c r="C1016" s="33">
        <v>9.91</v>
      </c>
      <c r="D1016" s="33">
        <v>3</v>
      </c>
      <c r="E1016" s="33">
        <v>0</v>
      </c>
      <c r="F1016" s="37">
        <f>DetailTicketJuilletAout2021[[#This Row],[Qte]]*(DetailTicketJuilletAout2021[[#This Row],[PrixUnit]]*(1-DetailTicketJuilletAout2021[[#This Row],[Remise%]]))</f>
        <v>29.73</v>
      </c>
      <c r="G1016" t="str">
        <f t="shared" si="15"/>
        <v>BEAVI</v>
      </c>
      <c r="I1016" s="32">
        <v>22344</v>
      </c>
      <c r="J1016" s="39" t="s">
        <v>80</v>
      </c>
    </row>
    <row r="1017" spans="1:10" x14ac:dyDescent="0.25">
      <c r="A1017" s="32">
        <v>21670</v>
      </c>
      <c r="B1017" s="33">
        <v>18</v>
      </c>
      <c r="C1017" s="33">
        <v>47.56</v>
      </c>
      <c r="D1017" s="33">
        <v>3</v>
      </c>
      <c r="E1017" s="33">
        <v>0.2</v>
      </c>
      <c r="F1017" s="37">
        <f>DetailTicketJuilletAout2021[[#This Row],[Qte]]*(DetailTicketJuilletAout2021[[#This Row],[PrixUnit]]*(1-DetailTicketJuilletAout2021[[#This Row],[Remise%]]))</f>
        <v>114.14400000000001</v>
      </c>
      <c r="G1017" t="str">
        <f t="shared" si="15"/>
        <v>ARBLA</v>
      </c>
      <c r="I1017" s="32">
        <v>22345</v>
      </c>
      <c r="J1017" s="39" t="s">
        <v>53</v>
      </c>
    </row>
    <row r="1018" spans="1:10" x14ac:dyDescent="0.25">
      <c r="A1018" s="32">
        <v>21670</v>
      </c>
      <c r="B1018" s="33">
        <v>42</v>
      </c>
      <c r="C1018" s="33">
        <v>10.67</v>
      </c>
      <c r="D1018" s="33">
        <v>4</v>
      </c>
      <c r="E1018" s="33">
        <v>0.2</v>
      </c>
      <c r="F1018" s="37">
        <f>DetailTicketJuilletAout2021[[#This Row],[Qte]]*(DetailTicketJuilletAout2021[[#This Row],[PrixUnit]]*(1-DetailTicketJuilletAout2021[[#This Row],[Remise%]]))</f>
        <v>34.143999999999998</v>
      </c>
      <c r="G1018" t="str">
        <f t="shared" si="15"/>
        <v>ARBLA</v>
      </c>
      <c r="I1018" s="32">
        <v>22346</v>
      </c>
      <c r="J1018" s="39" t="s">
        <v>25</v>
      </c>
    </row>
    <row r="1019" spans="1:10" x14ac:dyDescent="0.25">
      <c r="A1019" s="32">
        <v>21671</v>
      </c>
      <c r="B1019" s="33">
        <v>35</v>
      </c>
      <c r="C1019" s="33">
        <v>13.72</v>
      </c>
      <c r="D1019" s="33">
        <v>4</v>
      </c>
      <c r="E1019" s="33">
        <v>0</v>
      </c>
      <c r="F1019" s="37">
        <f>DetailTicketJuilletAout2021[[#This Row],[Qte]]*(DetailTicketJuilletAout2021[[#This Row],[PrixUnit]]*(1-DetailTicketJuilletAout2021[[#This Row],[Remise%]]))</f>
        <v>54.88</v>
      </c>
      <c r="G1019" t="str">
        <f t="shared" si="15"/>
        <v>HALER</v>
      </c>
      <c r="I1019" s="32">
        <v>22347</v>
      </c>
      <c r="J1019" s="39" t="s">
        <v>70</v>
      </c>
    </row>
    <row r="1020" spans="1:10" x14ac:dyDescent="0.25">
      <c r="A1020" s="32">
        <v>21672</v>
      </c>
      <c r="B1020" s="33">
        <v>1</v>
      </c>
      <c r="C1020" s="33">
        <v>13.72</v>
      </c>
      <c r="D1020" s="33">
        <v>3</v>
      </c>
      <c r="E1020" s="33">
        <v>0</v>
      </c>
      <c r="F1020" s="37">
        <f>DetailTicketJuilletAout2021[[#This Row],[Qte]]*(DetailTicketJuilletAout2021[[#This Row],[PrixUnit]]*(1-DetailTicketJuilletAout2021[[#This Row],[Remise%]]))</f>
        <v>41.160000000000004</v>
      </c>
      <c r="G1020" t="str">
        <f t="shared" si="15"/>
        <v>JÉBAZ</v>
      </c>
      <c r="I1020" s="32">
        <v>22348</v>
      </c>
      <c r="J1020" s="39" t="s">
        <v>42</v>
      </c>
    </row>
    <row r="1021" spans="1:10" x14ac:dyDescent="0.25">
      <c r="A1021" s="32">
        <v>21672</v>
      </c>
      <c r="B1021" s="33">
        <v>77</v>
      </c>
      <c r="C1021" s="33">
        <v>9.91</v>
      </c>
      <c r="D1021" s="33">
        <v>4</v>
      </c>
      <c r="E1021" s="33">
        <v>0.05</v>
      </c>
      <c r="F1021" s="37">
        <f>DetailTicketJuilletAout2021[[#This Row],[Qte]]*(DetailTicketJuilletAout2021[[#This Row],[PrixUnit]]*(1-DetailTicketJuilletAout2021[[#This Row],[Remise%]]))</f>
        <v>37.658000000000001</v>
      </c>
      <c r="G1021" t="str">
        <f t="shared" si="15"/>
        <v>JÉBAZ</v>
      </c>
      <c r="I1021" s="32">
        <v>22349</v>
      </c>
      <c r="J1021" s="39" t="s">
        <v>91</v>
      </c>
    </row>
    <row r="1022" spans="1:10" x14ac:dyDescent="0.25">
      <c r="A1022" s="32">
        <v>21673</v>
      </c>
      <c r="B1022" s="33">
        <v>3</v>
      </c>
      <c r="C1022" s="33">
        <v>7.62</v>
      </c>
      <c r="D1022" s="33">
        <v>4</v>
      </c>
      <c r="E1022" s="33">
        <v>0</v>
      </c>
      <c r="F1022" s="37">
        <f>DetailTicketJuilletAout2021[[#This Row],[Qte]]*(DetailTicketJuilletAout2021[[#This Row],[PrixUnit]]*(1-DetailTicketJuilletAout2021[[#This Row],[Remise%]]))</f>
        <v>30.48</v>
      </c>
      <c r="G1022" t="str">
        <f t="shared" si="15"/>
        <v>ZOHED</v>
      </c>
      <c r="I1022" s="32">
        <v>22350</v>
      </c>
      <c r="J1022" s="39" t="s">
        <v>52</v>
      </c>
    </row>
    <row r="1023" spans="1:10" x14ac:dyDescent="0.25">
      <c r="A1023" s="32">
        <v>21673</v>
      </c>
      <c r="B1023" s="33">
        <v>7</v>
      </c>
      <c r="C1023" s="33">
        <v>22.87</v>
      </c>
      <c r="D1023" s="33">
        <v>4</v>
      </c>
      <c r="E1023" s="33">
        <v>0</v>
      </c>
      <c r="F1023" s="37">
        <f>DetailTicketJuilletAout2021[[#This Row],[Qte]]*(DetailTicketJuilletAout2021[[#This Row],[PrixUnit]]*(1-DetailTicketJuilletAout2021[[#This Row],[Remise%]]))</f>
        <v>91.48</v>
      </c>
      <c r="G1023" t="str">
        <f t="shared" si="15"/>
        <v>ZOHED</v>
      </c>
      <c r="I1023" s="32">
        <v>22351</v>
      </c>
      <c r="J1023" s="39" t="s">
        <v>25</v>
      </c>
    </row>
    <row r="1024" spans="1:10" x14ac:dyDescent="0.25">
      <c r="A1024" s="32">
        <v>21673</v>
      </c>
      <c r="B1024" s="33">
        <v>54</v>
      </c>
      <c r="C1024" s="33">
        <v>5.64</v>
      </c>
      <c r="D1024" s="33">
        <v>4</v>
      </c>
      <c r="E1024" s="33">
        <v>0</v>
      </c>
      <c r="F1024" s="37">
        <f>DetailTicketJuilletAout2021[[#This Row],[Qte]]*(DetailTicketJuilletAout2021[[#This Row],[PrixUnit]]*(1-DetailTicketJuilletAout2021[[#This Row],[Remise%]]))</f>
        <v>22.56</v>
      </c>
      <c r="G1024" t="str">
        <f t="shared" si="15"/>
        <v>ZOHED</v>
      </c>
      <c r="I1024" s="32">
        <v>22352</v>
      </c>
      <c r="J1024" s="39" t="s">
        <v>72</v>
      </c>
    </row>
    <row r="1025" spans="1:10" x14ac:dyDescent="0.25">
      <c r="A1025" s="32">
        <v>21674</v>
      </c>
      <c r="B1025" s="33">
        <v>15</v>
      </c>
      <c r="C1025" s="33">
        <v>11.89</v>
      </c>
      <c r="D1025" s="33">
        <v>3</v>
      </c>
      <c r="E1025" s="33">
        <v>0.05</v>
      </c>
      <c r="F1025" s="37">
        <f>DetailTicketJuilletAout2021[[#This Row],[Qte]]*(DetailTicketJuilletAout2021[[#This Row],[PrixUnit]]*(1-DetailTicketJuilletAout2021[[#This Row],[Remise%]]))</f>
        <v>33.886499999999998</v>
      </c>
      <c r="G1025" t="str">
        <f t="shared" si="15"/>
        <v>ANLER</v>
      </c>
      <c r="I1025" s="32">
        <v>22353</v>
      </c>
      <c r="J1025" s="39" t="s">
        <v>68</v>
      </c>
    </row>
    <row r="1026" spans="1:10" x14ac:dyDescent="0.25">
      <c r="A1026" s="32">
        <v>21674</v>
      </c>
      <c r="B1026" s="33">
        <v>26</v>
      </c>
      <c r="C1026" s="33">
        <v>23.78</v>
      </c>
      <c r="D1026" s="33">
        <v>4</v>
      </c>
      <c r="E1026" s="33">
        <v>0.05</v>
      </c>
      <c r="F1026" s="37">
        <f>DetailTicketJuilletAout2021[[#This Row],[Qte]]*(DetailTicketJuilletAout2021[[#This Row],[PrixUnit]]*(1-DetailTicketJuilletAout2021[[#This Row],[Remise%]]))</f>
        <v>90.364000000000004</v>
      </c>
      <c r="G1026" t="str">
        <f t="shared" si="15"/>
        <v>ANLER</v>
      </c>
      <c r="I1026" s="32">
        <v>22354</v>
      </c>
      <c r="J1026" s="39" t="s">
        <v>71</v>
      </c>
    </row>
    <row r="1027" spans="1:10" x14ac:dyDescent="0.25">
      <c r="A1027" s="32">
        <v>21675</v>
      </c>
      <c r="B1027" s="33">
        <v>20</v>
      </c>
      <c r="C1027" s="33">
        <v>61.74</v>
      </c>
      <c r="D1027" s="33">
        <v>3</v>
      </c>
      <c r="E1027" s="33">
        <v>0.2</v>
      </c>
      <c r="F1027" s="37">
        <f>DetailTicketJuilletAout2021[[#This Row],[Qte]]*(DetailTicketJuilletAout2021[[#This Row],[PrixUnit]]*(1-DetailTicketJuilletAout2021[[#This Row],[Remise%]]))</f>
        <v>148.17600000000002</v>
      </c>
      <c r="G1027" t="str">
        <f t="shared" ref="G1027:G1090" si="16">VLOOKUP(A1027,$I$2:$J$1577,2,FALSE)</f>
        <v>ANLER</v>
      </c>
      <c r="I1027" s="32">
        <v>22355</v>
      </c>
      <c r="J1027" s="39" t="s">
        <v>66</v>
      </c>
    </row>
    <row r="1028" spans="1:10" x14ac:dyDescent="0.25">
      <c r="A1028" s="32">
        <v>21675</v>
      </c>
      <c r="B1028" s="33">
        <v>69</v>
      </c>
      <c r="C1028" s="33">
        <v>27.44</v>
      </c>
      <c r="D1028" s="33">
        <v>3</v>
      </c>
      <c r="E1028" s="33">
        <v>0.2</v>
      </c>
      <c r="F1028" s="37">
        <f>DetailTicketJuilletAout2021[[#This Row],[Qte]]*(DetailTicketJuilletAout2021[[#This Row],[PrixUnit]]*(1-DetailTicketJuilletAout2021[[#This Row],[Remise%]]))</f>
        <v>65.856000000000009</v>
      </c>
      <c r="G1028" t="str">
        <f t="shared" si="16"/>
        <v>ANLER</v>
      </c>
      <c r="I1028" s="32">
        <v>22356</v>
      </c>
      <c r="J1028" s="39" t="s">
        <v>71</v>
      </c>
    </row>
    <row r="1029" spans="1:10" x14ac:dyDescent="0.25">
      <c r="A1029" s="32">
        <v>21675</v>
      </c>
      <c r="B1029" s="33">
        <v>76</v>
      </c>
      <c r="C1029" s="33">
        <v>13.72</v>
      </c>
      <c r="D1029" s="33">
        <v>4</v>
      </c>
      <c r="E1029" s="33">
        <v>0.2</v>
      </c>
      <c r="F1029" s="37">
        <f>DetailTicketJuilletAout2021[[#This Row],[Qte]]*(DetailTicketJuilletAout2021[[#This Row],[PrixUnit]]*(1-DetailTicketJuilletAout2021[[#This Row],[Remise%]]))</f>
        <v>43.904000000000003</v>
      </c>
      <c r="G1029" t="str">
        <f t="shared" si="16"/>
        <v>ANLER</v>
      </c>
      <c r="I1029" s="32">
        <v>22357</v>
      </c>
      <c r="J1029" s="39" t="s">
        <v>32</v>
      </c>
    </row>
    <row r="1030" spans="1:10" x14ac:dyDescent="0.25">
      <c r="A1030" s="32">
        <v>21676</v>
      </c>
      <c r="B1030" s="33">
        <v>52</v>
      </c>
      <c r="C1030" s="33">
        <v>5.34</v>
      </c>
      <c r="D1030" s="33">
        <v>3</v>
      </c>
      <c r="E1030" s="33">
        <v>0</v>
      </c>
      <c r="F1030" s="37">
        <f>DetailTicketJuilletAout2021[[#This Row],[Qte]]*(DetailTicketJuilletAout2021[[#This Row],[PrixUnit]]*(1-DetailTicketJuilletAout2021[[#This Row],[Remise%]]))</f>
        <v>16.02</v>
      </c>
      <c r="G1030" t="str">
        <f t="shared" si="16"/>
        <v>PILED</v>
      </c>
      <c r="I1030" s="32">
        <v>22358</v>
      </c>
      <c r="J1030" s="39" t="s">
        <v>54</v>
      </c>
    </row>
    <row r="1031" spans="1:10" x14ac:dyDescent="0.25">
      <c r="A1031" s="32">
        <v>21676</v>
      </c>
      <c r="B1031" s="33">
        <v>58</v>
      </c>
      <c r="C1031" s="33">
        <v>10.06</v>
      </c>
      <c r="D1031" s="33">
        <v>3</v>
      </c>
      <c r="E1031" s="33">
        <v>0</v>
      </c>
      <c r="F1031" s="37">
        <f>DetailTicketJuilletAout2021[[#This Row],[Qte]]*(DetailTicketJuilletAout2021[[#This Row],[PrixUnit]]*(1-DetailTicketJuilletAout2021[[#This Row],[Remise%]]))</f>
        <v>30.18</v>
      </c>
      <c r="G1031" t="str">
        <f t="shared" si="16"/>
        <v>PILED</v>
      </c>
      <c r="I1031" s="32">
        <v>22359</v>
      </c>
      <c r="J1031" s="39" t="s">
        <v>32</v>
      </c>
    </row>
    <row r="1032" spans="1:10" x14ac:dyDescent="0.25">
      <c r="A1032" s="32">
        <v>21677</v>
      </c>
      <c r="B1032" s="33">
        <v>35</v>
      </c>
      <c r="C1032" s="33">
        <v>13.72</v>
      </c>
      <c r="D1032" s="33">
        <v>3</v>
      </c>
      <c r="E1032" s="33">
        <v>0.25</v>
      </c>
      <c r="F1032" s="37">
        <f>DetailTicketJuilletAout2021[[#This Row],[Qte]]*(DetailTicketJuilletAout2021[[#This Row],[PrixUnit]]*(1-DetailTicketJuilletAout2021[[#This Row],[Remise%]]))</f>
        <v>30.870000000000005</v>
      </c>
      <c r="G1032" t="str">
        <f t="shared" si="16"/>
        <v>CHLEC</v>
      </c>
      <c r="I1032" s="32">
        <v>22360</v>
      </c>
      <c r="J1032" s="39" t="s">
        <v>61</v>
      </c>
    </row>
    <row r="1033" spans="1:10" x14ac:dyDescent="0.25">
      <c r="A1033" s="32">
        <v>21677</v>
      </c>
      <c r="B1033" s="33">
        <v>61</v>
      </c>
      <c r="C1033" s="33">
        <v>21.65</v>
      </c>
      <c r="D1033" s="33">
        <v>4</v>
      </c>
      <c r="E1033" s="33">
        <v>0.25</v>
      </c>
      <c r="F1033" s="37">
        <f>DetailTicketJuilletAout2021[[#This Row],[Qte]]*(DetailTicketJuilletAout2021[[#This Row],[PrixUnit]]*(1-DetailTicketJuilletAout2021[[#This Row],[Remise%]]))</f>
        <v>64.949999999999989</v>
      </c>
      <c r="G1033" t="str">
        <f t="shared" si="16"/>
        <v>CHLEC</v>
      </c>
      <c r="I1033" s="32">
        <v>22361</v>
      </c>
      <c r="J1033" s="39" t="s">
        <v>48</v>
      </c>
    </row>
    <row r="1034" spans="1:10" x14ac:dyDescent="0.25">
      <c r="A1034" s="32">
        <v>21677</v>
      </c>
      <c r="B1034" s="33">
        <v>69</v>
      </c>
      <c r="C1034" s="33">
        <v>27.44</v>
      </c>
      <c r="D1034" s="33">
        <v>4</v>
      </c>
      <c r="E1034" s="33">
        <v>0.25</v>
      </c>
      <c r="F1034" s="37">
        <f>DetailTicketJuilletAout2021[[#This Row],[Qte]]*(DetailTicketJuilletAout2021[[#This Row],[PrixUnit]]*(1-DetailTicketJuilletAout2021[[#This Row],[Remise%]]))</f>
        <v>82.320000000000007</v>
      </c>
      <c r="G1034" t="str">
        <f t="shared" si="16"/>
        <v>CHLEC</v>
      </c>
      <c r="I1034" s="32">
        <v>22362</v>
      </c>
      <c r="J1034" s="39" t="s">
        <v>94</v>
      </c>
    </row>
    <row r="1035" spans="1:10" x14ac:dyDescent="0.25">
      <c r="A1035" s="32">
        <v>21678</v>
      </c>
      <c r="B1035" s="33">
        <v>56</v>
      </c>
      <c r="C1035" s="33">
        <v>28.97</v>
      </c>
      <c r="D1035" s="33">
        <v>4</v>
      </c>
      <c r="E1035" s="33">
        <v>0.2</v>
      </c>
      <c r="F1035" s="37">
        <f>DetailTicketJuilletAout2021[[#This Row],[Qte]]*(DetailTicketJuilletAout2021[[#This Row],[PrixUnit]]*(1-DetailTicketJuilletAout2021[[#This Row],[Remise%]]))</f>
        <v>92.704000000000008</v>
      </c>
      <c r="G1035" t="str">
        <f t="shared" si="16"/>
        <v>CHLAB</v>
      </c>
      <c r="I1035" s="32">
        <v>22363</v>
      </c>
      <c r="J1035" s="39" t="s">
        <v>92</v>
      </c>
    </row>
    <row r="1036" spans="1:10" x14ac:dyDescent="0.25">
      <c r="A1036" s="32">
        <v>21678</v>
      </c>
      <c r="B1036" s="33">
        <v>63</v>
      </c>
      <c r="C1036" s="33">
        <v>33.54</v>
      </c>
      <c r="D1036" s="33">
        <v>3</v>
      </c>
      <c r="E1036" s="33">
        <v>0.2</v>
      </c>
      <c r="F1036" s="37">
        <f>DetailTicketJuilletAout2021[[#This Row],[Qte]]*(DetailTicketJuilletAout2021[[#This Row],[PrixUnit]]*(1-DetailTicketJuilletAout2021[[#This Row],[Remise%]]))</f>
        <v>80.496000000000009</v>
      </c>
      <c r="G1036" t="str">
        <f t="shared" si="16"/>
        <v>CHLAB</v>
      </c>
      <c r="I1036" s="32">
        <v>22364</v>
      </c>
      <c r="J1036" s="39" t="s">
        <v>31</v>
      </c>
    </row>
    <row r="1037" spans="1:10" x14ac:dyDescent="0.25">
      <c r="A1037" s="32">
        <v>21678</v>
      </c>
      <c r="B1037" s="33">
        <v>75</v>
      </c>
      <c r="C1037" s="33">
        <v>5.95</v>
      </c>
      <c r="D1037" s="33">
        <v>3</v>
      </c>
      <c r="E1037" s="33">
        <v>0.2</v>
      </c>
      <c r="F1037" s="37">
        <f>DetailTicketJuilletAout2021[[#This Row],[Qte]]*(DetailTicketJuilletAout2021[[#This Row],[PrixUnit]]*(1-DetailTicketJuilletAout2021[[#This Row],[Remise%]]))</f>
        <v>14.280000000000001</v>
      </c>
      <c r="G1037" t="str">
        <f t="shared" si="16"/>
        <v>CHLAB</v>
      </c>
      <c r="I1037" s="32">
        <v>22365</v>
      </c>
      <c r="J1037" s="39" t="s">
        <v>48</v>
      </c>
    </row>
    <row r="1038" spans="1:10" x14ac:dyDescent="0.25">
      <c r="A1038" s="32">
        <v>21679</v>
      </c>
      <c r="B1038" s="33">
        <v>24</v>
      </c>
      <c r="C1038" s="33">
        <v>3.35</v>
      </c>
      <c r="D1038" s="33">
        <v>3</v>
      </c>
      <c r="E1038" s="33">
        <v>0.2</v>
      </c>
      <c r="F1038" s="37">
        <f>DetailTicketJuilletAout2021[[#This Row],[Qte]]*(DetailTicketJuilletAout2021[[#This Row],[PrixUnit]]*(1-DetailTicketJuilletAout2021[[#This Row],[Remise%]]))</f>
        <v>8.0400000000000009</v>
      </c>
      <c r="G1038" t="str">
        <f t="shared" si="16"/>
        <v>BETIZ</v>
      </c>
      <c r="I1038" s="32">
        <v>22366</v>
      </c>
      <c r="J1038" s="39" t="s">
        <v>32</v>
      </c>
    </row>
    <row r="1039" spans="1:10" x14ac:dyDescent="0.25">
      <c r="A1039" s="32">
        <v>21679</v>
      </c>
      <c r="B1039" s="33">
        <v>57</v>
      </c>
      <c r="C1039" s="33">
        <v>14.94</v>
      </c>
      <c r="D1039" s="33">
        <v>3</v>
      </c>
      <c r="E1039" s="33">
        <v>0</v>
      </c>
      <c r="F1039" s="37">
        <f>DetailTicketJuilletAout2021[[#This Row],[Qte]]*(DetailTicketJuilletAout2021[[#This Row],[PrixUnit]]*(1-DetailTicketJuilletAout2021[[#This Row],[Remise%]]))</f>
        <v>44.82</v>
      </c>
      <c r="G1039" t="str">
        <f t="shared" si="16"/>
        <v>BETIZ</v>
      </c>
      <c r="I1039" s="32">
        <v>22367</v>
      </c>
      <c r="J1039" s="39" t="s">
        <v>51</v>
      </c>
    </row>
    <row r="1040" spans="1:10" x14ac:dyDescent="0.25">
      <c r="A1040" s="32">
        <v>21679</v>
      </c>
      <c r="B1040" s="33">
        <v>65</v>
      </c>
      <c r="C1040" s="33">
        <v>16.010000000000002</v>
      </c>
      <c r="D1040" s="33">
        <v>4</v>
      </c>
      <c r="E1040" s="33">
        <v>0.2</v>
      </c>
      <c r="F1040" s="37">
        <f>DetailTicketJuilletAout2021[[#This Row],[Qte]]*(DetailTicketJuilletAout2021[[#This Row],[PrixUnit]]*(1-DetailTicketJuilletAout2021[[#This Row],[Remise%]]))</f>
        <v>51.232000000000006</v>
      </c>
      <c r="G1040" t="str">
        <f t="shared" si="16"/>
        <v>BETIZ</v>
      </c>
      <c r="I1040" s="32">
        <v>22368</v>
      </c>
      <c r="J1040" s="39" t="s">
        <v>47</v>
      </c>
    </row>
    <row r="1041" spans="1:10" x14ac:dyDescent="0.25">
      <c r="A1041" s="32">
        <v>21680</v>
      </c>
      <c r="B1041" s="33">
        <v>27</v>
      </c>
      <c r="C1041" s="33">
        <v>33.54</v>
      </c>
      <c r="D1041" s="33">
        <v>4</v>
      </c>
      <c r="E1041" s="33">
        <v>0</v>
      </c>
      <c r="F1041" s="37">
        <f>DetailTicketJuilletAout2021[[#This Row],[Qte]]*(DetailTicketJuilletAout2021[[#This Row],[PrixUnit]]*(1-DetailTicketJuilletAout2021[[#This Row],[Remise%]]))</f>
        <v>134.16</v>
      </c>
      <c r="G1041" t="str">
        <f t="shared" si="16"/>
        <v>ALCLE</v>
      </c>
      <c r="I1041" s="32">
        <v>22369</v>
      </c>
      <c r="J1041" s="39" t="s">
        <v>48</v>
      </c>
    </row>
    <row r="1042" spans="1:10" x14ac:dyDescent="0.25">
      <c r="A1042" s="32">
        <v>21680</v>
      </c>
      <c r="B1042" s="33">
        <v>71</v>
      </c>
      <c r="C1042" s="33">
        <v>16.46</v>
      </c>
      <c r="D1042" s="33">
        <v>4</v>
      </c>
      <c r="E1042" s="33">
        <v>0</v>
      </c>
      <c r="F1042" s="37">
        <f>DetailTicketJuilletAout2021[[#This Row],[Qte]]*(DetailTicketJuilletAout2021[[#This Row],[PrixUnit]]*(1-DetailTicketJuilletAout2021[[#This Row],[Remise%]]))</f>
        <v>65.84</v>
      </c>
      <c r="G1042" t="str">
        <f t="shared" si="16"/>
        <v>ALCLE</v>
      </c>
      <c r="I1042" s="32">
        <v>22370</v>
      </c>
      <c r="J1042" s="39" t="s">
        <v>78</v>
      </c>
    </row>
    <row r="1043" spans="1:10" x14ac:dyDescent="0.25">
      <c r="A1043" s="32">
        <v>21681</v>
      </c>
      <c r="B1043" s="33">
        <v>62</v>
      </c>
      <c r="C1043" s="33">
        <v>37.5</v>
      </c>
      <c r="D1043" s="33">
        <v>4</v>
      </c>
      <c r="E1043" s="33">
        <v>0</v>
      </c>
      <c r="F1043" s="37">
        <f>DetailTicketJuilletAout2021[[#This Row],[Qte]]*(DetailTicketJuilletAout2021[[#This Row],[PrixUnit]]*(1-DetailTicketJuilletAout2021[[#This Row],[Remise%]]))</f>
        <v>150</v>
      </c>
      <c r="G1043" t="str">
        <f t="shared" si="16"/>
        <v>SYBEL</v>
      </c>
      <c r="I1043" s="32">
        <v>22371</v>
      </c>
      <c r="J1043" s="39" t="s">
        <v>108</v>
      </c>
    </row>
    <row r="1044" spans="1:10" x14ac:dyDescent="0.25">
      <c r="A1044" s="32">
        <v>21682</v>
      </c>
      <c r="B1044" s="33">
        <v>54</v>
      </c>
      <c r="C1044" s="33">
        <v>5.64</v>
      </c>
      <c r="D1044" s="33">
        <v>4</v>
      </c>
      <c r="E1044" s="33">
        <v>0</v>
      </c>
      <c r="F1044" s="37">
        <f>DetailTicketJuilletAout2021[[#This Row],[Qte]]*(DetailTicketJuilletAout2021[[#This Row],[PrixUnit]]*(1-DetailTicketJuilletAout2021[[#This Row],[Remise%]]))</f>
        <v>22.56</v>
      </c>
      <c r="G1044" t="str">
        <f t="shared" si="16"/>
        <v>PASAU</v>
      </c>
      <c r="I1044" s="32">
        <v>22372</v>
      </c>
      <c r="J1044" s="39" t="s">
        <v>40</v>
      </c>
    </row>
    <row r="1045" spans="1:10" x14ac:dyDescent="0.25">
      <c r="A1045" s="32">
        <v>21682</v>
      </c>
      <c r="B1045" s="33">
        <v>73</v>
      </c>
      <c r="C1045" s="33">
        <v>11.43</v>
      </c>
      <c r="D1045" s="33">
        <v>3</v>
      </c>
      <c r="E1045" s="33">
        <v>0</v>
      </c>
      <c r="F1045" s="37">
        <f>DetailTicketJuilletAout2021[[#This Row],[Qte]]*(DetailTicketJuilletAout2021[[#This Row],[PrixUnit]]*(1-DetailTicketJuilletAout2021[[#This Row],[Remise%]]))</f>
        <v>34.29</v>
      </c>
      <c r="G1045" t="str">
        <f t="shared" si="16"/>
        <v>PASAU</v>
      </c>
      <c r="I1045" s="32">
        <v>22373</v>
      </c>
      <c r="J1045" s="39" t="s">
        <v>43</v>
      </c>
    </row>
    <row r="1046" spans="1:10" x14ac:dyDescent="0.25">
      <c r="A1046" s="32">
        <v>21683</v>
      </c>
      <c r="B1046" s="33">
        <v>13</v>
      </c>
      <c r="C1046" s="33">
        <v>4.57</v>
      </c>
      <c r="D1046" s="33">
        <v>4</v>
      </c>
      <c r="E1046" s="33">
        <v>0</v>
      </c>
      <c r="F1046" s="37">
        <f>DetailTicketJuilletAout2021[[#This Row],[Qte]]*(DetailTicketJuilletAout2021[[#This Row],[PrixUnit]]*(1-DetailTicketJuilletAout2021[[#This Row],[Remise%]]))</f>
        <v>18.28</v>
      </c>
      <c r="G1046" t="str">
        <f t="shared" si="16"/>
        <v>NAROU</v>
      </c>
      <c r="I1046" s="32">
        <v>22374</v>
      </c>
      <c r="J1046" s="39" t="s">
        <v>84</v>
      </c>
    </row>
    <row r="1047" spans="1:10" x14ac:dyDescent="0.25">
      <c r="A1047" s="32">
        <v>21683</v>
      </c>
      <c r="B1047" s="33">
        <v>59</v>
      </c>
      <c r="C1047" s="33">
        <v>41.92</v>
      </c>
      <c r="D1047" s="33">
        <v>3</v>
      </c>
      <c r="E1047" s="33">
        <v>0</v>
      </c>
      <c r="F1047" s="37">
        <f>DetailTicketJuilletAout2021[[#This Row],[Qte]]*(DetailTicketJuilletAout2021[[#This Row],[PrixUnit]]*(1-DetailTicketJuilletAout2021[[#This Row],[Remise%]]))</f>
        <v>125.76</v>
      </c>
      <c r="G1047" t="str">
        <f t="shared" si="16"/>
        <v>NAROU</v>
      </c>
      <c r="I1047" s="32">
        <v>22375</v>
      </c>
      <c r="J1047" s="39" t="s">
        <v>32</v>
      </c>
    </row>
    <row r="1048" spans="1:10" x14ac:dyDescent="0.25">
      <c r="A1048" s="32">
        <v>21684</v>
      </c>
      <c r="B1048" s="33">
        <v>77</v>
      </c>
      <c r="C1048" s="33">
        <v>9.91</v>
      </c>
      <c r="D1048" s="33">
        <v>4</v>
      </c>
      <c r="E1048" s="33">
        <v>0.25</v>
      </c>
      <c r="F1048" s="37">
        <f>DetailTicketJuilletAout2021[[#This Row],[Qte]]*(DetailTicketJuilletAout2021[[#This Row],[PrixUnit]]*(1-DetailTicketJuilletAout2021[[#This Row],[Remise%]]))</f>
        <v>29.73</v>
      </c>
      <c r="G1048" t="str">
        <f t="shared" si="16"/>
        <v>ZOHED</v>
      </c>
      <c r="I1048" s="32">
        <v>22376</v>
      </c>
      <c r="J1048" s="39" t="s">
        <v>72</v>
      </c>
    </row>
    <row r="1049" spans="1:10" x14ac:dyDescent="0.25">
      <c r="A1049" s="32">
        <v>21685</v>
      </c>
      <c r="B1049" s="33">
        <v>22</v>
      </c>
      <c r="C1049" s="33">
        <v>16.010000000000002</v>
      </c>
      <c r="D1049" s="33">
        <v>3</v>
      </c>
      <c r="E1049" s="33">
        <v>0</v>
      </c>
      <c r="F1049" s="37">
        <f>DetailTicketJuilletAout2021[[#This Row],[Qte]]*(DetailTicketJuilletAout2021[[#This Row],[PrixUnit]]*(1-DetailTicketJuilletAout2021[[#This Row],[Remise%]]))</f>
        <v>48.03</v>
      </c>
      <c r="G1049" t="str">
        <f t="shared" si="16"/>
        <v>MOELK</v>
      </c>
      <c r="I1049" s="32">
        <v>22377</v>
      </c>
      <c r="J1049" s="39" t="s">
        <v>99</v>
      </c>
    </row>
    <row r="1050" spans="1:10" x14ac:dyDescent="0.25">
      <c r="A1050" s="32">
        <v>21685</v>
      </c>
      <c r="B1050" s="33">
        <v>49</v>
      </c>
      <c r="C1050" s="33">
        <v>15.24</v>
      </c>
      <c r="D1050" s="33">
        <v>3</v>
      </c>
      <c r="E1050" s="33">
        <v>0.05</v>
      </c>
      <c r="F1050" s="37">
        <f>DetailTicketJuilletAout2021[[#This Row],[Qte]]*(DetailTicketJuilletAout2021[[#This Row],[PrixUnit]]*(1-DetailTicketJuilletAout2021[[#This Row],[Remise%]]))</f>
        <v>43.433999999999997</v>
      </c>
      <c r="G1050" t="str">
        <f t="shared" si="16"/>
        <v>MOELK</v>
      </c>
      <c r="I1050" s="32">
        <v>22378</v>
      </c>
      <c r="J1050" s="39" t="s">
        <v>73</v>
      </c>
    </row>
    <row r="1051" spans="1:10" x14ac:dyDescent="0.25">
      <c r="A1051" s="32">
        <v>21686</v>
      </c>
      <c r="B1051" s="33">
        <v>48</v>
      </c>
      <c r="C1051" s="33">
        <v>9.76</v>
      </c>
      <c r="D1051" s="33">
        <v>4</v>
      </c>
      <c r="E1051" s="33">
        <v>0.1</v>
      </c>
      <c r="F1051" s="37">
        <f>DetailTicketJuilletAout2021[[#This Row],[Qte]]*(DetailTicketJuilletAout2021[[#This Row],[PrixUnit]]*(1-DetailTicketJuilletAout2021[[#This Row],[Remise%]]))</f>
        <v>35.136000000000003</v>
      </c>
      <c r="G1051" t="str">
        <f t="shared" si="16"/>
        <v>LOHUE</v>
      </c>
      <c r="I1051" s="32">
        <v>22379</v>
      </c>
      <c r="J1051" s="39" t="s">
        <v>31</v>
      </c>
    </row>
    <row r="1052" spans="1:10" x14ac:dyDescent="0.25">
      <c r="A1052" s="32">
        <v>21686</v>
      </c>
      <c r="B1052" s="33">
        <v>76</v>
      </c>
      <c r="C1052" s="33">
        <v>13.72</v>
      </c>
      <c r="D1052" s="33">
        <v>4</v>
      </c>
      <c r="E1052" s="33">
        <v>0.1</v>
      </c>
      <c r="F1052" s="37">
        <f>DetailTicketJuilletAout2021[[#This Row],[Qte]]*(DetailTicketJuilletAout2021[[#This Row],[PrixUnit]]*(1-DetailTicketJuilletAout2021[[#This Row],[Remise%]]))</f>
        <v>49.392000000000003</v>
      </c>
      <c r="G1052" t="str">
        <f t="shared" si="16"/>
        <v>LOHUE</v>
      </c>
      <c r="I1052" s="32">
        <v>22380</v>
      </c>
      <c r="J1052" s="39" t="s">
        <v>52</v>
      </c>
    </row>
    <row r="1053" spans="1:10" x14ac:dyDescent="0.25">
      <c r="A1053" s="32">
        <v>21687</v>
      </c>
      <c r="B1053" s="33">
        <v>16</v>
      </c>
      <c r="C1053" s="33">
        <v>13.26</v>
      </c>
      <c r="D1053" s="33">
        <v>3</v>
      </c>
      <c r="E1053" s="33">
        <v>0.05</v>
      </c>
      <c r="F1053" s="37">
        <f>DetailTicketJuilletAout2021[[#This Row],[Qte]]*(DetailTicketJuilletAout2021[[#This Row],[PrixUnit]]*(1-DetailTicketJuilletAout2021[[#This Row],[Remise%]]))</f>
        <v>37.790999999999997</v>
      </c>
      <c r="G1053" t="str">
        <f t="shared" si="16"/>
        <v>JÉBAZ</v>
      </c>
      <c r="I1053" s="32">
        <v>22381</v>
      </c>
      <c r="J1053" s="39" t="s">
        <v>24</v>
      </c>
    </row>
    <row r="1054" spans="1:10" x14ac:dyDescent="0.25">
      <c r="A1054" s="32">
        <v>21687</v>
      </c>
      <c r="B1054" s="33">
        <v>59</v>
      </c>
      <c r="C1054" s="33">
        <v>41.92</v>
      </c>
      <c r="D1054" s="33">
        <v>3</v>
      </c>
      <c r="E1054" s="33">
        <v>0.05</v>
      </c>
      <c r="F1054" s="37">
        <f>DetailTicketJuilletAout2021[[#This Row],[Qte]]*(DetailTicketJuilletAout2021[[#This Row],[PrixUnit]]*(1-DetailTicketJuilletAout2021[[#This Row],[Remise%]]))</f>
        <v>119.47199999999999</v>
      </c>
      <c r="G1054" t="str">
        <f t="shared" si="16"/>
        <v>JÉBAZ</v>
      </c>
      <c r="I1054" s="32">
        <v>22382</v>
      </c>
      <c r="J1054" s="39" t="s">
        <v>87</v>
      </c>
    </row>
    <row r="1055" spans="1:10" x14ac:dyDescent="0.25">
      <c r="A1055" s="32">
        <v>21687</v>
      </c>
      <c r="B1055" s="33">
        <v>60</v>
      </c>
      <c r="C1055" s="33">
        <v>25.92</v>
      </c>
      <c r="D1055" s="33">
        <v>4</v>
      </c>
      <c r="E1055" s="33">
        <v>0.05</v>
      </c>
      <c r="F1055" s="37">
        <f>DetailTicketJuilletAout2021[[#This Row],[Qte]]*(DetailTicketJuilletAout2021[[#This Row],[PrixUnit]]*(1-DetailTicketJuilletAout2021[[#This Row],[Remise%]]))</f>
        <v>98.495999999999995</v>
      </c>
      <c r="G1055" t="str">
        <f t="shared" si="16"/>
        <v>JÉBAZ</v>
      </c>
      <c r="I1055" s="32">
        <v>22383</v>
      </c>
      <c r="J1055" s="39" t="s">
        <v>78</v>
      </c>
    </row>
    <row r="1056" spans="1:10" x14ac:dyDescent="0.25">
      <c r="A1056" s="32">
        <v>21687</v>
      </c>
      <c r="B1056" s="33">
        <v>71</v>
      </c>
      <c r="C1056" s="33">
        <v>16.46</v>
      </c>
      <c r="D1056" s="33">
        <v>4</v>
      </c>
      <c r="E1056" s="33">
        <v>0.05</v>
      </c>
      <c r="F1056" s="37">
        <f>DetailTicketJuilletAout2021[[#This Row],[Qte]]*(DetailTicketJuilletAout2021[[#This Row],[PrixUnit]]*(1-DetailTicketJuilletAout2021[[#This Row],[Remise%]]))</f>
        <v>62.548000000000002</v>
      </c>
      <c r="G1056" t="str">
        <f t="shared" si="16"/>
        <v>JÉBAZ</v>
      </c>
      <c r="I1056" s="32">
        <v>22384</v>
      </c>
      <c r="J1056" s="39" t="s">
        <v>60</v>
      </c>
    </row>
    <row r="1057" spans="1:10" x14ac:dyDescent="0.25">
      <c r="A1057" s="32">
        <v>21688</v>
      </c>
      <c r="B1057" s="33">
        <v>4</v>
      </c>
      <c r="C1057" s="33">
        <v>16.77</v>
      </c>
      <c r="D1057" s="33">
        <v>3</v>
      </c>
      <c r="E1057" s="33">
        <v>0.2</v>
      </c>
      <c r="F1057" s="37">
        <f>DetailTicketJuilletAout2021[[#This Row],[Qte]]*(DetailTicketJuilletAout2021[[#This Row],[PrixUnit]]*(1-DetailTicketJuilletAout2021[[#This Row],[Remise%]]))</f>
        <v>40.248000000000005</v>
      </c>
      <c r="G1057" t="str">
        <f t="shared" si="16"/>
        <v>CEGRO</v>
      </c>
      <c r="I1057" s="32">
        <v>22385</v>
      </c>
      <c r="J1057" s="39" t="s">
        <v>36</v>
      </c>
    </row>
    <row r="1058" spans="1:10" x14ac:dyDescent="0.25">
      <c r="A1058" s="32">
        <v>21688</v>
      </c>
      <c r="B1058" s="33">
        <v>55</v>
      </c>
      <c r="C1058" s="33">
        <v>18.29</v>
      </c>
      <c r="D1058" s="33">
        <v>3</v>
      </c>
      <c r="E1058" s="33">
        <v>0.2</v>
      </c>
      <c r="F1058" s="37">
        <f>DetailTicketJuilletAout2021[[#This Row],[Qte]]*(DetailTicketJuilletAout2021[[#This Row],[PrixUnit]]*(1-DetailTicketJuilletAout2021[[#This Row],[Remise%]]))</f>
        <v>43.896000000000001</v>
      </c>
      <c r="G1058" t="str">
        <f t="shared" si="16"/>
        <v>CEGRO</v>
      </c>
      <c r="I1058" s="32">
        <v>22386</v>
      </c>
      <c r="J1058" s="39" t="s">
        <v>26</v>
      </c>
    </row>
    <row r="1059" spans="1:10" x14ac:dyDescent="0.25">
      <c r="A1059" s="32">
        <v>21688</v>
      </c>
      <c r="B1059" s="33">
        <v>62</v>
      </c>
      <c r="C1059" s="33">
        <v>37.5</v>
      </c>
      <c r="D1059" s="33">
        <v>4</v>
      </c>
      <c r="E1059" s="33">
        <v>0.2</v>
      </c>
      <c r="F1059" s="37">
        <f>DetailTicketJuilletAout2021[[#This Row],[Qte]]*(DetailTicketJuilletAout2021[[#This Row],[PrixUnit]]*(1-DetailTicketJuilletAout2021[[#This Row],[Remise%]]))</f>
        <v>120</v>
      </c>
      <c r="G1059" t="str">
        <f t="shared" si="16"/>
        <v>CEGRO</v>
      </c>
      <c r="I1059" s="32">
        <v>22387</v>
      </c>
      <c r="J1059" s="39" t="s">
        <v>75</v>
      </c>
    </row>
    <row r="1060" spans="1:10" x14ac:dyDescent="0.25">
      <c r="A1060" s="32">
        <v>21689</v>
      </c>
      <c r="B1060" s="33">
        <v>7</v>
      </c>
      <c r="C1060" s="33">
        <v>22.87</v>
      </c>
      <c r="D1060" s="33">
        <v>3</v>
      </c>
      <c r="E1060" s="33">
        <v>0</v>
      </c>
      <c r="F1060" s="37">
        <f>DetailTicketJuilletAout2021[[#This Row],[Qte]]*(DetailTicketJuilletAout2021[[#This Row],[PrixUnit]]*(1-DetailTicketJuilletAout2021[[#This Row],[Remise%]]))</f>
        <v>68.61</v>
      </c>
      <c r="G1060" t="str">
        <f t="shared" si="16"/>
        <v>MOELK</v>
      </c>
      <c r="I1060" s="32">
        <v>22388</v>
      </c>
      <c r="J1060" s="39" t="s">
        <v>56</v>
      </c>
    </row>
    <row r="1061" spans="1:10" x14ac:dyDescent="0.25">
      <c r="A1061" s="32">
        <v>21689</v>
      </c>
      <c r="B1061" s="33">
        <v>17</v>
      </c>
      <c r="C1061" s="33">
        <v>29.73</v>
      </c>
      <c r="D1061" s="33">
        <v>4</v>
      </c>
      <c r="E1061" s="33">
        <v>0</v>
      </c>
      <c r="F1061" s="37">
        <f>DetailTicketJuilletAout2021[[#This Row],[Qte]]*(DetailTicketJuilletAout2021[[#This Row],[PrixUnit]]*(1-DetailTicketJuilletAout2021[[#This Row],[Remise%]]))</f>
        <v>118.92</v>
      </c>
      <c r="G1061" t="str">
        <f t="shared" si="16"/>
        <v>MOELK</v>
      </c>
      <c r="I1061" s="32">
        <v>22389</v>
      </c>
      <c r="J1061" s="39" t="s">
        <v>74</v>
      </c>
    </row>
    <row r="1062" spans="1:10" x14ac:dyDescent="0.25">
      <c r="A1062" s="32">
        <v>21689</v>
      </c>
      <c r="B1062" s="33">
        <v>33</v>
      </c>
      <c r="C1062" s="33">
        <v>1.83</v>
      </c>
      <c r="D1062" s="33">
        <v>4</v>
      </c>
      <c r="E1062" s="33">
        <v>0</v>
      </c>
      <c r="F1062" s="37">
        <f>DetailTicketJuilletAout2021[[#This Row],[Qte]]*(DetailTicketJuilletAout2021[[#This Row],[PrixUnit]]*(1-DetailTicketJuilletAout2021[[#This Row],[Remise%]]))</f>
        <v>7.32</v>
      </c>
      <c r="G1062" t="str">
        <f t="shared" si="16"/>
        <v>MOELK</v>
      </c>
      <c r="I1062" s="32">
        <v>22390</v>
      </c>
      <c r="J1062" s="39" t="s">
        <v>57</v>
      </c>
    </row>
    <row r="1063" spans="1:10" x14ac:dyDescent="0.25">
      <c r="A1063" s="32">
        <v>21689</v>
      </c>
      <c r="B1063" s="33">
        <v>40</v>
      </c>
      <c r="C1063" s="33">
        <v>14.03</v>
      </c>
      <c r="D1063" s="33">
        <v>3</v>
      </c>
      <c r="E1063" s="33">
        <v>0</v>
      </c>
      <c r="F1063" s="37">
        <f>DetailTicketJuilletAout2021[[#This Row],[Qte]]*(DetailTicketJuilletAout2021[[#This Row],[PrixUnit]]*(1-DetailTicketJuilletAout2021[[#This Row],[Remise%]]))</f>
        <v>42.089999999999996</v>
      </c>
      <c r="G1063" t="str">
        <f t="shared" si="16"/>
        <v>MOELK</v>
      </c>
      <c r="I1063" s="32">
        <v>22391</v>
      </c>
      <c r="J1063" s="39" t="s">
        <v>68</v>
      </c>
    </row>
    <row r="1064" spans="1:10" x14ac:dyDescent="0.25">
      <c r="A1064" s="32">
        <v>21689</v>
      </c>
      <c r="B1064" s="33">
        <v>72</v>
      </c>
      <c r="C1064" s="33">
        <v>26.53</v>
      </c>
      <c r="D1064" s="33">
        <v>4</v>
      </c>
      <c r="E1064" s="33">
        <v>0</v>
      </c>
      <c r="F1064" s="37">
        <f>DetailTicketJuilletAout2021[[#This Row],[Qte]]*(DetailTicketJuilletAout2021[[#This Row],[PrixUnit]]*(1-DetailTicketJuilletAout2021[[#This Row],[Remise%]]))</f>
        <v>106.12</v>
      </c>
      <c r="G1064" t="str">
        <f t="shared" si="16"/>
        <v>MOELK</v>
      </c>
      <c r="I1064" s="32">
        <v>22392</v>
      </c>
      <c r="J1064" s="39" t="s">
        <v>46</v>
      </c>
    </row>
    <row r="1065" spans="1:10" x14ac:dyDescent="0.25">
      <c r="A1065" s="32">
        <v>21690</v>
      </c>
      <c r="B1065" s="33">
        <v>56</v>
      </c>
      <c r="C1065" s="33">
        <v>28.97</v>
      </c>
      <c r="D1065" s="33">
        <v>3</v>
      </c>
      <c r="E1065" s="33">
        <v>0</v>
      </c>
      <c r="F1065" s="37">
        <f>DetailTicketJuilletAout2021[[#This Row],[Qte]]*(DetailTicketJuilletAout2021[[#This Row],[PrixUnit]]*(1-DetailTicketJuilletAout2021[[#This Row],[Remise%]]))</f>
        <v>86.91</v>
      </c>
      <c r="G1065" t="str">
        <f t="shared" si="16"/>
        <v>DIGOM</v>
      </c>
      <c r="I1065" s="32">
        <v>22393</v>
      </c>
      <c r="J1065" s="39" t="s">
        <v>92</v>
      </c>
    </row>
    <row r="1066" spans="1:10" x14ac:dyDescent="0.25">
      <c r="A1066" s="32">
        <v>21691</v>
      </c>
      <c r="B1066" s="33">
        <v>1</v>
      </c>
      <c r="C1066" s="33">
        <v>13.72</v>
      </c>
      <c r="D1066" s="33">
        <v>4</v>
      </c>
      <c r="E1066" s="33">
        <v>0</v>
      </c>
      <c r="F1066" s="37">
        <f>DetailTicketJuilletAout2021[[#This Row],[Qte]]*(DetailTicketJuilletAout2021[[#This Row],[PrixUnit]]*(1-DetailTicketJuilletAout2021[[#This Row],[Remise%]]))</f>
        <v>54.88</v>
      </c>
      <c r="G1066" t="str">
        <f t="shared" si="16"/>
        <v>CHBOT</v>
      </c>
      <c r="I1066" s="32">
        <v>22394</v>
      </c>
      <c r="J1066" s="39" t="s">
        <v>30</v>
      </c>
    </row>
    <row r="1067" spans="1:10" x14ac:dyDescent="0.25">
      <c r="A1067" s="32">
        <v>21691</v>
      </c>
      <c r="B1067" s="33">
        <v>10</v>
      </c>
      <c r="C1067" s="33">
        <v>23.63</v>
      </c>
      <c r="D1067" s="33">
        <v>4</v>
      </c>
      <c r="E1067" s="33">
        <v>0</v>
      </c>
      <c r="F1067" s="37">
        <f>DetailTicketJuilletAout2021[[#This Row],[Qte]]*(DetailTicketJuilletAout2021[[#This Row],[PrixUnit]]*(1-DetailTicketJuilletAout2021[[#This Row],[Remise%]]))</f>
        <v>94.52</v>
      </c>
      <c r="G1067" t="str">
        <f t="shared" si="16"/>
        <v>CHBOT</v>
      </c>
      <c r="I1067" s="32">
        <v>22395</v>
      </c>
      <c r="J1067" s="39" t="s">
        <v>32</v>
      </c>
    </row>
    <row r="1068" spans="1:10" x14ac:dyDescent="0.25">
      <c r="A1068" s="32">
        <v>21691</v>
      </c>
      <c r="B1068" s="33">
        <v>21</v>
      </c>
      <c r="C1068" s="33">
        <v>7.62</v>
      </c>
      <c r="D1068" s="33">
        <v>4</v>
      </c>
      <c r="E1068" s="33">
        <v>0</v>
      </c>
      <c r="F1068" s="37">
        <f>DetailTicketJuilletAout2021[[#This Row],[Qte]]*(DetailTicketJuilletAout2021[[#This Row],[PrixUnit]]*(1-DetailTicketJuilletAout2021[[#This Row],[Remise%]]))</f>
        <v>30.48</v>
      </c>
      <c r="G1068" t="str">
        <f t="shared" si="16"/>
        <v>CHBOT</v>
      </c>
      <c r="I1068" s="32">
        <v>22396</v>
      </c>
      <c r="J1068" s="39" t="s">
        <v>102</v>
      </c>
    </row>
    <row r="1069" spans="1:10" x14ac:dyDescent="0.25">
      <c r="A1069" s="32">
        <v>21692</v>
      </c>
      <c r="B1069" s="33">
        <v>36</v>
      </c>
      <c r="C1069" s="33">
        <v>14.48</v>
      </c>
      <c r="D1069" s="33">
        <v>3</v>
      </c>
      <c r="E1069" s="33">
        <v>0.25</v>
      </c>
      <c r="F1069" s="37">
        <f>DetailTicketJuilletAout2021[[#This Row],[Qte]]*(DetailTicketJuilletAout2021[[#This Row],[PrixUnit]]*(1-DetailTicketJuilletAout2021[[#This Row],[Remise%]]))</f>
        <v>32.58</v>
      </c>
      <c r="G1069" t="str">
        <f t="shared" si="16"/>
        <v>CÉDAU</v>
      </c>
      <c r="I1069" s="32">
        <v>22397</v>
      </c>
      <c r="J1069" s="39" t="s">
        <v>55</v>
      </c>
    </row>
    <row r="1070" spans="1:10" x14ac:dyDescent="0.25">
      <c r="A1070" s="32">
        <v>21693</v>
      </c>
      <c r="B1070" s="33">
        <v>1</v>
      </c>
      <c r="C1070" s="33">
        <v>13.72</v>
      </c>
      <c r="D1070" s="33">
        <v>4</v>
      </c>
      <c r="E1070" s="33">
        <v>0</v>
      </c>
      <c r="F1070" s="37">
        <f>DetailTicketJuilletAout2021[[#This Row],[Qte]]*(DetailTicketJuilletAout2021[[#This Row],[PrixUnit]]*(1-DetailTicketJuilletAout2021[[#This Row],[Remise%]]))</f>
        <v>54.88</v>
      </c>
      <c r="G1070" t="str">
        <f t="shared" si="16"/>
        <v xml:space="preserve">DELE </v>
      </c>
      <c r="I1070" s="32">
        <v>22398</v>
      </c>
      <c r="J1070" s="39" t="s">
        <v>39</v>
      </c>
    </row>
    <row r="1071" spans="1:10" x14ac:dyDescent="0.25">
      <c r="A1071" s="32">
        <v>21693</v>
      </c>
      <c r="B1071" s="33">
        <v>2</v>
      </c>
      <c r="C1071" s="33">
        <v>14.48</v>
      </c>
      <c r="D1071" s="33">
        <v>4</v>
      </c>
      <c r="E1071" s="33">
        <v>0</v>
      </c>
      <c r="F1071" s="37">
        <f>DetailTicketJuilletAout2021[[#This Row],[Qte]]*(DetailTicketJuilletAout2021[[#This Row],[PrixUnit]]*(1-DetailTicketJuilletAout2021[[#This Row],[Remise%]]))</f>
        <v>57.92</v>
      </c>
      <c r="G1071" t="str">
        <f t="shared" si="16"/>
        <v xml:space="preserve">DELE </v>
      </c>
      <c r="I1071" s="32">
        <v>22399</v>
      </c>
      <c r="J1071" s="39" t="s">
        <v>79</v>
      </c>
    </row>
    <row r="1072" spans="1:10" x14ac:dyDescent="0.25">
      <c r="A1072" s="32">
        <v>21693</v>
      </c>
      <c r="B1072" s="33">
        <v>60</v>
      </c>
      <c r="C1072" s="33">
        <v>25.92</v>
      </c>
      <c r="D1072" s="33">
        <v>4</v>
      </c>
      <c r="E1072" s="33">
        <v>0</v>
      </c>
      <c r="F1072" s="37">
        <f>DetailTicketJuilletAout2021[[#This Row],[Qte]]*(DetailTicketJuilletAout2021[[#This Row],[PrixUnit]]*(1-DetailTicketJuilletAout2021[[#This Row],[Remise%]]))</f>
        <v>103.68</v>
      </c>
      <c r="G1072" t="str">
        <f t="shared" si="16"/>
        <v xml:space="preserve">DELE </v>
      </c>
      <c r="I1072" s="32">
        <v>22400</v>
      </c>
      <c r="J1072" s="39" t="s">
        <v>91</v>
      </c>
    </row>
    <row r="1073" spans="1:10" x14ac:dyDescent="0.25">
      <c r="A1073" s="32">
        <v>21694</v>
      </c>
      <c r="B1073" s="33">
        <v>10</v>
      </c>
      <c r="C1073" s="33">
        <v>23.63</v>
      </c>
      <c r="D1073" s="33">
        <v>4</v>
      </c>
      <c r="E1073" s="33">
        <v>0</v>
      </c>
      <c r="F1073" s="37">
        <f>DetailTicketJuilletAout2021[[#This Row],[Qte]]*(DetailTicketJuilletAout2021[[#This Row],[PrixUnit]]*(1-DetailTicketJuilletAout2021[[#This Row],[Remise%]]))</f>
        <v>94.52</v>
      </c>
      <c r="G1073" t="str">
        <f t="shared" si="16"/>
        <v>MOELK</v>
      </c>
      <c r="I1073" s="32">
        <v>22401</v>
      </c>
      <c r="J1073" s="39" t="s">
        <v>44</v>
      </c>
    </row>
    <row r="1074" spans="1:10" x14ac:dyDescent="0.25">
      <c r="A1074" s="32">
        <v>21694</v>
      </c>
      <c r="B1074" s="33">
        <v>36</v>
      </c>
      <c r="C1074" s="33">
        <v>14.48</v>
      </c>
      <c r="D1074" s="33">
        <v>4</v>
      </c>
      <c r="E1074" s="33">
        <v>0</v>
      </c>
      <c r="F1074" s="37">
        <f>DetailTicketJuilletAout2021[[#This Row],[Qte]]*(DetailTicketJuilletAout2021[[#This Row],[PrixUnit]]*(1-DetailTicketJuilletAout2021[[#This Row],[Remise%]]))</f>
        <v>57.92</v>
      </c>
      <c r="G1074" t="str">
        <f t="shared" si="16"/>
        <v>MOELK</v>
      </c>
      <c r="I1074" s="32">
        <v>22402</v>
      </c>
      <c r="J1074" s="39" t="s">
        <v>111</v>
      </c>
    </row>
    <row r="1075" spans="1:10" x14ac:dyDescent="0.25">
      <c r="A1075" s="32">
        <v>21694</v>
      </c>
      <c r="B1075" s="33">
        <v>49</v>
      </c>
      <c r="C1075" s="33">
        <v>15.24</v>
      </c>
      <c r="D1075" s="33">
        <v>4</v>
      </c>
      <c r="E1075" s="33">
        <v>0</v>
      </c>
      <c r="F1075" s="37">
        <f>DetailTicketJuilletAout2021[[#This Row],[Qte]]*(DetailTicketJuilletAout2021[[#This Row],[PrixUnit]]*(1-DetailTicketJuilletAout2021[[#This Row],[Remise%]]))</f>
        <v>60.96</v>
      </c>
      <c r="G1075" t="str">
        <f t="shared" si="16"/>
        <v>MOELK</v>
      </c>
      <c r="I1075" s="32">
        <v>22403</v>
      </c>
      <c r="J1075" s="39" t="s">
        <v>69</v>
      </c>
    </row>
    <row r="1076" spans="1:10" x14ac:dyDescent="0.25">
      <c r="A1076" s="32">
        <v>21694</v>
      </c>
      <c r="B1076" s="33">
        <v>60</v>
      </c>
      <c r="C1076" s="33">
        <v>25.92</v>
      </c>
      <c r="D1076" s="33">
        <v>3</v>
      </c>
      <c r="E1076" s="33">
        <v>0</v>
      </c>
      <c r="F1076" s="37">
        <f>DetailTicketJuilletAout2021[[#This Row],[Qte]]*(DetailTicketJuilletAout2021[[#This Row],[PrixUnit]]*(1-DetailTicketJuilletAout2021[[#This Row],[Remise%]]))</f>
        <v>77.760000000000005</v>
      </c>
      <c r="G1076" t="str">
        <f t="shared" si="16"/>
        <v>MOELK</v>
      </c>
      <c r="I1076" s="32">
        <v>22404</v>
      </c>
      <c r="J1076" s="39" t="s">
        <v>68</v>
      </c>
    </row>
    <row r="1077" spans="1:10" x14ac:dyDescent="0.25">
      <c r="A1077" s="32">
        <v>21694</v>
      </c>
      <c r="B1077" s="33">
        <v>76</v>
      </c>
      <c r="C1077" s="33">
        <v>13.72</v>
      </c>
      <c r="D1077" s="33">
        <v>4</v>
      </c>
      <c r="E1077" s="33">
        <v>0</v>
      </c>
      <c r="F1077" s="37">
        <f>DetailTicketJuilletAout2021[[#This Row],[Qte]]*(DetailTicketJuilletAout2021[[#This Row],[PrixUnit]]*(1-DetailTicketJuilletAout2021[[#This Row],[Remise%]]))</f>
        <v>54.88</v>
      </c>
      <c r="G1077" t="str">
        <f t="shared" si="16"/>
        <v>MOELK</v>
      </c>
      <c r="I1077" s="32">
        <v>22405</v>
      </c>
      <c r="J1077" s="39" t="s">
        <v>53</v>
      </c>
    </row>
    <row r="1078" spans="1:10" x14ac:dyDescent="0.25">
      <c r="A1078" s="32">
        <v>21695</v>
      </c>
      <c r="B1078" s="33">
        <v>13</v>
      </c>
      <c r="C1078" s="33">
        <v>4.57</v>
      </c>
      <c r="D1078" s="33">
        <v>4</v>
      </c>
      <c r="E1078" s="33">
        <v>0.1</v>
      </c>
      <c r="F1078" s="37">
        <f>DetailTicketJuilletAout2021[[#This Row],[Qte]]*(DetailTicketJuilletAout2021[[#This Row],[PrixUnit]]*(1-DetailTicketJuilletAout2021[[#This Row],[Remise%]]))</f>
        <v>16.452000000000002</v>
      </c>
      <c r="G1078" t="str">
        <f t="shared" si="16"/>
        <v>NAROU</v>
      </c>
      <c r="I1078" s="32">
        <v>22406</v>
      </c>
      <c r="J1078" s="39" t="s">
        <v>76</v>
      </c>
    </row>
    <row r="1079" spans="1:10" x14ac:dyDescent="0.25">
      <c r="A1079" s="32">
        <v>21695</v>
      </c>
      <c r="B1079" s="33">
        <v>75</v>
      </c>
      <c r="C1079" s="33">
        <v>5.95</v>
      </c>
      <c r="D1079" s="33">
        <v>3</v>
      </c>
      <c r="E1079" s="33">
        <v>0</v>
      </c>
      <c r="F1079" s="37">
        <f>DetailTicketJuilletAout2021[[#This Row],[Qte]]*(DetailTicketJuilletAout2021[[#This Row],[PrixUnit]]*(1-DetailTicketJuilletAout2021[[#This Row],[Remise%]]))</f>
        <v>17.850000000000001</v>
      </c>
      <c r="G1079" t="str">
        <f t="shared" si="16"/>
        <v>NAROU</v>
      </c>
      <c r="I1079" s="32">
        <v>22407</v>
      </c>
      <c r="J1079" s="39" t="s">
        <v>44</v>
      </c>
    </row>
    <row r="1080" spans="1:10" x14ac:dyDescent="0.25">
      <c r="A1080" s="32">
        <v>21696</v>
      </c>
      <c r="B1080" s="33">
        <v>11</v>
      </c>
      <c r="C1080" s="33">
        <v>16.010000000000002</v>
      </c>
      <c r="D1080" s="33">
        <v>4</v>
      </c>
      <c r="E1080" s="33">
        <v>0</v>
      </c>
      <c r="F1080" s="37">
        <f>DetailTicketJuilletAout2021[[#This Row],[Qte]]*(DetailTicketJuilletAout2021[[#This Row],[PrixUnit]]*(1-DetailTicketJuilletAout2021[[#This Row],[Remise%]]))</f>
        <v>64.040000000000006</v>
      </c>
      <c r="G1080" t="str">
        <f t="shared" si="16"/>
        <v>NOBEL</v>
      </c>
      <c r="I1080" s="32">
        <v>22408</v>
      </c>
      <c r="J1080" s="39" t="s">
        <v>68</v>
      </c>
    </row>
    <row r="1081" spans="1:10" x14ac:dyDescent="0.25">
      <c r="A1081" s="32">
        <v>21696</v>
      </c>
      <c r="B1081" s="33">
        <v>21</v>
      </c>
      <c r="C1081" s="33">
        <v>7.62</v>
      </c>
      <c r="D1081" s="33">
        <v>4</v>
      </c>
      <c r="E1081" s="33">
        <v>0</v>
      </c>
      <c r="F1081" s="37">
        <f>DetailTicketJuilletAout2021[[#This Row],[Qte]]*(DetailTicketJuilletAout2021[[#This Row],[PrixUnit]]*(1-DetailTicketJuilletAout2021[[#This Row],[Remise%]]))</f>
        <v>30.48</v>
      </c>
      <c r="G1081" t="str">
        <f t="shared" si="16"/>
        <v>NOBEL</v>
      </c>
      <c r="I1081" s="32">
        <v>22409</v>
      </c>
      <c r="J1081" s="39" t="s">
        <v>58</v>
      </c>
    </row>
    <row r="1082" spans="1:10" x14ac:dyDescent="0.25">
      <c r="A1082" s="32">
        <v>21696</v>
      </c>
      <c r="B1082" s="33">
        <v>39</v>
      </c>
      <c r="C1082" s="33">
        <v>13.72</v>
      </c>
      <c r="D1082" s="33">
        <v>4</v>
      </c>
      <c r="E1082" s="33">
        <v>0</v>
      </c>
      <c r="F1082" s="37">
        <f>DetailTicketJuilletAout2021[[#This Row],[Qte]]*(DetailTicketJuilletAout2021[[#This Row],[PrixUnit]]*(1-DetailTicketJuilletAout2021[[#This Row],[Remise%]]))</f>
        <v>54.88</v>
      </c>
      <c r="G1082" t="str">
        <f t="shared" si="16"/>
        <v>NOBEL</v>
      </c>
      <c r="I1082" s="32">
        <v>22410</v>
      </c>
      <c r="J1082" s="39" t="s">
        <v>86</v>
      </c>
    </row>
    <row r="1083" spans="1:10" x14ac:dyDescent="0.25">
      <c r="A1083" s="32">
        <v>21697</v>
      </c>
      <c r="B1083" s="33">
        <v>55</v>
      </c>
      <c r="C1083" s="33">
        <v>18.29</v>
      </c>
      <c r="D1083" s="33">
        <v>4</v>
      </c>
      <c r="E1083" s="33">
        <v>0</v>
      </c>
      <c r="F1083" s="37">
        <f>DetailTicketJuilletAout2021[[#This Row],[Qte]]*(DetailTicketJuilletAout2021[[#This Row],[PrixUnit]]*(1-DetailTicketJuilletAout2021[[#This Row],[Remise%]]))</f>
        <v>73.16</v>
      </c>
      <c r="G1083" t="str">
        <f t="shared" si="16"/>
        <v>FRLAN</v>
      </c>
      <c r="I1083" s="32">
        <v>22411</v>
      </c>
      <c r="J1083" s="39" t="s">
        <v>63</v>
      </c>
    </row>
    <row r="1084" spans="1:10" x14ac:dyDescent="0.25">
      <c r="A1084" s="32">
        <v>21698</v>
      </c>
      <c r="B1084" s="33">
        <v>38</v>
      </c>
      <c r="C1084" s="33">
        <v>200.93</v>
      </c>
      <c r="D1084" s="33">
        <v>4</v>
      </c>
      <c r="E1084" s="33">
        <v>0.05</v>
      </c>
      <c r="F1084" s="37">
        <f>DetailTicketJuilletAout2021[[#This Row],[Qte]]*(DetailTicketJuilletAout2021[[#This Row],[PrixUnit]]*(1-DetailTicketJuilletAout2021[[#This Row],[Remise%]]))</f>
        <v>763.53399999999999</v>
      </c>
      <c r="G1084" t="str">
        <f t="shared" si="16"/>
        <v>HALER</v>
      </c>
      <c r="I1084" s="32">
        <v>22412</v>
      </c>
      <c r="J1084" s="39" t="s">
        <v>53</v>
      </c>
    </row>
    <row r="1085" spans="1:10" x14ac:dyDescent="0.25">
      <c r="A1085" s="32">
        <v>21698</v>
      </c>
      <c r="B1085" s="33">
        <v>56</v>
      </c>
      <c r="C1085" s="33">
        <v>28.97</v>
      </c>
      <c r="D1085" s="33">
        <v>4</v>
      </c>
      <c r="E1085" s="33">
        <v>0</v>
      </c>
      <c r="F1085" s="37">
        <f>DetailTicketJuilletAout2021[[#This Row],[Qte]]*(DetailTicketJuilletAout2021[[#This Row],[PrixUnit]]*(1-DetailTicketJuilletAout2021[[#This Row],[Remise%]]))</f>
        <v>115.88</v>
      </c>
      <c r="G1085" t="str">
        <f t="shared" si="16"/>
        <v>HALER</v>
      </c>
      <c r="I1085" s="32">
        <v>22413</v>
      </c>
      <c r="J1085" s="39" t="s">
        <v>63</v>
      </c>
    </row>
    <row r="1086" spans="1:10" x14ac:dyDescent="0.25">
      <c r="A1086" s="32">
        <v>21698</v>
      </c>
      <c r="B1086" s="33">
        <v>70</v>
      </c>
      <c r="C1086" s="33">
        <v>11.43</v>
      </c>
      <c r="D1086" s="33">
        <v>4</v>
      </c>
      <c r="E1086" s="33">
        <v>0.05</v>
      </c>
      <c r="F1086" s="37">
        <f>DetailTicketJuilletAout2021[[#This Row],[Qte]]*(DetailTicketJuilletAout2021[[#This Row],[PrixUnit]]*(1-DetailTicketJuilletAout2021[[#This Row],[Remise%]]))</f>
        <v>43.433999999999997</v>
      </c>
      <c r="G1086" t="str">
        <f t="shared" si="16"/>
        <v>HALER</v>
      </c>
      <c r="I1086" s="32">
        <v>22414</v>
      </c>
      <c r="J1086" s="39" t="s">
        <v>26</v>
      </c>
    </row>
    <row r="1087" spans="1:10" x14ac:dyDescent="0.25">
      <c r="A1087" s="32">
        <v>21698</v>
      </c>
      <c r="B1087" s="33">
        <v>71</v>
      </c>
      <c r="C1087" s="33">
        <v>16.46</v>
      </c>
      <c r="D1087" s="33">
        <v>4</v>
      </c>
      <c r="E1087" s="33">
        <v>0.05</v>
      </c>
      <c r="F1087" s="37">
        <f>DetailTicketJuilletAout2021[[#This Row],[Qte]]*(DetailTicketJuilletAout2021[[#This Row],[PrixUnit]]*(1-DetailTicketJuilletAout2021[[#This Row],[Remise%]]))</f>
        <v>62.548000000000002</v>
      </c>
      <c r="G1087" t="str">
        <f t="shared" si="16"/>
        <v>HALER</v>
      </c>
      <c r="I1087" s="32">
        <v>22415</v>
      </c>
      <c r="J1087" s="39" t="s">
        <v>76</v>
      </c>
    </row>
    <row r="1088" spans="1:10" x14ac:dyDescent="0.25">
      <c r="A1088" s="32">
        <v>21699</v>
      </c>
      <c r="B1088" s="33">
        <v>59</v>
      </c>
      <c r="C1088" s="33">
        <v>41.92</v>
      </c>
      <c r="D1088" s="33">
        <v>3</v>
      </c>
      <c r="E1088" s="33">
        <v>0.15</v>
      </c>
      <c r="F1088" s="37">
        <f>DetailTicketJuilletAout2021[[#This Row],[Qte]]*(DetailTicketJuilletAout2021[[#This Row],[PrixUnit]]*(1-DetailTicketJuilletAout2021[[#This Row],[Remise%]]))</f>
        <v>106.89599999999999</v>
      </c>
      <c r="G1088" t="str">
        <f t="shared" si="16"/>
        <v>HALER</v>
      </c>
      <c r="I1088" s="32">
        <v>22416</v>
      </c>
      <c r="J1088" s="39" t="s">
        <v>68</v>
      </c>
    </row>
    <row r="1089" spans="1:10" x14ac:dyDescent="0.25">
      <c r="A1089" s="32">
        <v>21700</v>
      </c>
      <c r="B1089" s="33">
        <v>6</v>
      </c>
      <c r="C1089" s="33">
        <v>19.059999999999999</v>
      </c>
      <c r="D1089" s="33">
        <v>4</v>
      </c>
      <c r="E1089" s="33">
        <v>0</v>
      </c>
      <c r="F1089" s="37">
        <f>DetailTicketJuilletAout2021[[#This Row],[Qte]]*(DetailTicketJuilletAout2021[[#This Row],[PrixUnit]]*(1-DetailTicketJuilletAout2021[[#This Row],[Remise%]]))</f>
        <v>76.239999999999995</v>
      </c>
      <c r="G1089" t="str">
        <f t="shared" si="16"/>
        <v>JÉBAZ</v>
      </c>
      <c r="I1089" s="32">
        <v>22417</v>
      </c>
      <c r="J1089" s="39" t="s">
        <v>32</v>
      </c>
    </row>
    <row r="1090" spans="1:10" x14ac:dyDescent="0.25">
      <c r="A1090" s="32">
        <v>21700</v>
      </c>
      <c r="B1090" s="33">
        <v>56</v>
      </c>
      <c r="C1090" s="33">
        <v>28.97</v>
      </c>
      <c r="D1090" s="33">
        <v>3</v>
      </c>
      <c r="E1090" s="33">
        <v>0</v>
      </c>
      <c r="F1090" s="37">
        <f>DetailTicketJuilletAout2021[[#This Row],[Qte]]*(DetailTicketJuilletAout2021[[#This Row],[PrixUnit]]*(1-DetailTicketJuilletAout2021[[#This Row],[Remise%]]))</f>
        <v>86.91</v>
      </c>
      <c r="G1090" t="str">
        <f t="shared" si="16"/>
        <v>JÉBAZ</v>
      </c>
      <c r="I1090" s="32">
        <v>22418</v>
      </c>
      <c r="J1090" s="39" t="s">
        <v>26</v>
      </c>
    </row>
    <row r="1091" spans="1:10" x14ac:dyDescent="0.25">
      <c r="A1091" s="32">
        <v>21700</v>
      </c>
      <c r="B1091" s="33">
        <v>68</v>
      </c>
      <c r="C1091" s="33">
        <v>9.4499999999999993</v>
      </c>
      <c r="D1091" s="33">
        <v>4</v>
      </c>
      <c r="E1091" s="33">
        <v>0</v>
      </c>
      <c r="F1091" s="37">
        <f>DetailTicketJuilletAout2021[[#This Row],[Qte]]*(DetailTicketJuilletAout2021[[#This Row],[PrixUnit]]*(1-DetailTicketJuilletAout2021[[#This Row],[Remise%]]))</f>
        <v>37.799999999999997</v>
      </c>
      <c r="G1091" t="str">
        <f t="shared" ref="G1091:G1154" si="17">VLOOKUP(A1091,$I$2:$J$1577,2,FALSE)</f>
        <v>JÉBAZ</v>
      </c>
      <c r="I1091" s="32">
        <v>22419</v>
      </c>
      <c r="J1091" s="39" t="s">
        <v>24</v>
      </c>
    </row>
    <row r="1092" spans="1:10" x14ac:dyDescent="0.25">
      <c r="A1092" s="32">
        <v>21701</v>
      </c>
      <c r="B1092" s="33">
        <v>21</v>
      </c>
      <c r="C1092" s="33">
        <v>7.62</v>
      </c>
      <c r="D1092" s="33">
        <v>3</v>
      </c>
      <c r="E1092" s="33">
        <v>0</v>
      </c>
      <c r="F1092" s="37">
        <f>DetailTicketJuilletAout2021[[#This Row],[Qte]]*(DetailTicketJuilletAout2021[[#This Row],[PrixUnit]]*(1-DetailTicketJuilletAout2021[[#This Row],[Remise%]]))</f>
        <v>22.86</v>
      </c>
      <c r="G1092" t="str">
        <f t="shared" si="17"/>
        <v>JÉBAZ</v>
      </c>
      <c r="I1092" s="32">
        <v>22420</v>
      </c>
      <c r="J1092" s="39" t="s">
        <v>68</v>
      </c>
    </row>
    <row r="1093" spans="1:10" x14ac:dyDescent="0.25">
      <c r="A1093" s="32">
        <v>21701</v>
      </c>
      <c r="B1093" s="33">
        <v>22</v>
      </c>
      <c r="C1093" s="33">
        <v>16.010000000000002</v>
      </c>
      <c r="D1093" s="33">
        <v>3</v>
      </c>
      <c r="E1093" s="33">
        <v>0</v>
      </c>
      <c r="F1093" s="37">
        <f>DetailTicketJuilletAout2021[[#This Row],[Qte]]*(DetailTicketJuilletAout2021[[#This Row],[PrixUnit]]*(1-DetailTicketJuilletAout2021[[#This Row],[Remise%]]))</f>
        <v>48.03</v>
      </c>
      <c r="G1093" t="str">
        <f t="shared" si="17"/>
        <v>JÉBAZ</v>
      </c>
      <c r="I1093" s="32">
        <v>22421</v>
      </c>
      <c r="J1093" s="39" t="s">
        <v>39</v>
      </c>
    </row>
    <row r="1094" spans="1:10" x14ac:dyDescent="0.25">
      <c r="A1094" s="32">
        <v>21702</v>
      </c>
      <c r="B1094" s="33">
        <v>24</v>
      </c>
      <c r="C1094" s="33">
        <v>3.35</v>
      </c>
      <c r="D1094" s="33">
        <v>4</v>
      </c>
      <c r="E1094" s="33">
        <v>0</v>
      </c>
      <c r="F1094" s="37">
        <f>DetailTicketJuilletAout2021[[#This Row],[Qte]]*(DetailTicketJuilletAout2021[[#This Row],[PrixUnit]]*(1-DetailTicketJuilletAout2021[[#This Row],[Remise%]]))</f>
        <v>13.4</v>
      </c>
      <c r="G1094" t="str">
        <f t="shared" si="17"/>
        <v>VIGUI</v>
      </c>
      <c r="I1094" s="32">
        <v>22422</v>
      </c>
      <c r="J1094" s="39" t="s">
        <v>44</v>
      </c>
    </row>
    <row r="1095" spans="1:10" x14ac:dyDescent="0.25">
      <c r="A1095" s="32">
        <v>21702</v>
      </c>
      <c r="B1095" s="33">
        <v>52</v>
      </c>
      <c r="C1095" s="33">
        <v>5.34</v>
      </c>
      <c r="D1095" s="33">
        <v>4</v>
      </c>
      <c r="E1095" s="33">
        <v>0</v>
      </c>
      <c r="F1095" s="37">
        <f>DetailTicketJuilletAout2021[[#This Row],[Qte]]*(DetailTicketJuilletAout2021[[#This Row],[PrixUnit]]*(1-DetailTicketJuilletAout2021[[#This Row],[Remise%]]))</f>
        <v>21.36</v>
      </c>
      <c r="G1095" t="str">
        <f t="shared" si="17"/>
        <v>VIGUI</v>
      </c>
      <c r="I1095" s="32">
        <v>22423</v>
      </c>
      <c r="J1095" s="39" t="s">
        <v>94</v>
      </c>
    </row>
    <row r="1096" spans="1:10" x14ac:dyDescent="0.25">
      <c r="A1096" s="32">
        <v>21703</v>
      </c>
      <c r="B1096" s="33">
        <v>19</v>
      </c>
      <c r="C1096" s="33">
        <v>7.01</v>
      </c>
      <c r="D1096" s="33">
        <v>4</v>
      </c>
      <c r="E1096" s="33">
        <v>0</v>
      </c>
      <c r="F1096" s="37">
        <f>DetailTicketJuilletAout2021[[#This Row],[Qte]]*(DetailTicketJuilletAout2021[[#This Row],[PrixUnit]]*(1-DetailTicketJuilletAout2021[[#This Row],[Remise%]]))</f>
        <v>28.04</v>
      </c>
      <c r="G1096" t="str">
        <f t="shared" si="17"/>
        <v>GAANT</v>
      </c>
      <c r="I1096" s="32">
        <v>22424</v>
      </c>
      <c r="J1096" s="39" t="s">
        <v>77</v>
      </c>
    </row>
    <row r="1097" spans="1:10" x14ac:dyDescent="0.25">
      <c r="A1097" s="32">
        <v>21703</v>
      </c>
      <c r="B1097" s="33">
        <v>23</v>
      </c>
      <c r="C1097" s="33">
        <v>6.86</v>
      </c>
      <c r="D1097" s="33">
        <v>4</v>
      </c>
      <c r="E1097" s="33">
        <v>0</v>
      </c>
      <c r="F1097" s="37">
        <f>DetailTicketJuilletAout2021[[#This Row],[Qte]]*(DetailTicketJuilletAout2021[[#This Row],[PrixUnit]]*(1-DetailTicketJuilletAout2021[[#This Row],[Remise%]]))</f>
        <v>27.44</v>
      </c>
      <c r="G1097" t="str">
        <f t="shared" si="17"/>
        <v>GAANT</v>
      </c>
      <c r="I1097" s="32">
        <v>22425</v>
      </c>
      <c r="J1097" s="39" t="s">
        <v>69</v>
      </c>
    </row>
    <row r="1098" spans="1:10" x14ac:dyDescent="0.25">
      <c r="A1098" s="32">
        <v>21703</v>
      </c>
      <c r="B1098" s="33">
        <v>70</v>
      </c>
      <c r="C1098" s="33">
        <v>11.43</v>
      </c>
      <c r="D1098" s="33">
        <v>3</v>
      </c>
      <c r="E1098" s="33">
        <v>0</v>
      </c>
      <c r="F1098" s="37">
        <f>DetailTicketJuilletAout2021[[#This Row],[Qte]]*(DetailTicketJuilletAout2021[[#This Row],[PrixUnit]]*(1-DetailTicketJuilletAout2021[[#This Row],[Remise%]]))</f>
        <v>34.29</v>
      </c>
      <c r="G1098" t="str">
        <f t="shared" si="17"/>
        <v>GAANT</v>
      </c>
      <c r="I1098" s="32">
        <v>22426</v>
      </c>
      <c r="J1098" s="39" t="s">
        <v>111</v>
      </c>
    </row>
    <row r="1099" spans="1:10" x14ac:dyDescent="0.25">
      <c r="A1099" s="32">
        <v>21703</v>
      </c>
      <c r="B1099" s="33">
        <v>71</v>
      </c>
      <c r="C1099" s="33">
        <v>16.46</v>
      </c>
      <c r="D1099" s="33">
        <v>4</v>
      </c>
      <c r="E1099" s="33">
        <v>0</v>
      </c>
      <c r="F1099" s="37">
        <f>DetailTicketJuilletAout2021[[#This Row],[Qte]]*(DetailTicketJuilletAout2021[[#This Row],[PrixUnit]]*(1-DetailTicketJuilletAout2021[[#This Row],[Remise%]]))</f>
        <v>65.84</v>
      </c>
      <c r="G1099" t="str">
        <f t="shared" si="17"/>
        <v>GAANT</v>
      </c>
      <c r="I1099" s="32">
        <v>22427</v>
      </c>
      <c r="J1099" s="39" t="s">
        <v>86</v>
      </c>
    </row>
    <row r="1100" spans="1:10" x14ac:dyDescent="0.25">
      <c r="A1100" s="32">
        <v>21704</v>
      </c>
      <c r="B1100" s="33">
        <v>2</v>
      </c>
      <c r="C1100" s="33">
        <v>14.48</v>
      </c>
      <c r="D1100" s="33">
        <v>3</v>
      </c>
      <c r="E1100" s="33">
        <v>0</v>
      </c>
      <c r="F1100" s="37">
        <f>DetailTicketJuilletAout2021[[#This Row],[Qte]]*(DetailTicketJuilletAout2021[[#This Row],[PrixUnit]]*(1-DetailTicketJuilletAout2021[[#This Row],[Remise%]]))</f>
        <v>43.44</v>
      </c>
      <c r="G1100" t="str">
        <f t="shared" si="17"/>
        <v>CHDUD</v>
      </c>
      <c r="I1100" s="32">
        <v>22428</v>
      </c>
      <c r="J1100" s="39" t="s">
        <v>58</v>
      </c>
    </row>
    <row r="1101" spans="1:10" x14ac:dyDescent="0.25">
      <c r="A1101" s="32">
        <v>21704</v>
      </c>
      <c r="B1101" s="33">
        <v>68</v>
      </c>
      <c r="C1101" s="33">
        <v>9.4499999999999993</v>
      </c>
      <c r="D1101" s="33">
        <v>4</v>
      </c>
      <c r="E1101" s="33">
        <v>0.2</v>
      </c>
      <c r="F1101" s="37">
        <f>DetailTicketJuilletAout2021[[#This Row],[Qte]]*(DetailTicketJuilletAout2021[[#This Row],[PrixUnit]]*(1-DetailTicketJuilletAout2021[[#This Row],[Remise%]]))</f>
        <v>30.24</v>
      </c>
      <c r="G1101" t="str">
        <f t="shared" si="17"/>
        <v>CHDUD</v>
      </c>
      <c r="I1101" s="32">
        <v>22429</v>
      </c>
      <c r="J1101" s="39" t="s">
        <v>37</v>
      </c>
    </row>
    <row r="1102" spans="1:10" x14ac:dyDescent="0.25">
      <c r="A1102" s="32">
        <v>21705</v>
      </c>
      <c r="B1102" s="33">
        <v>14</v>
      </c>
      <c r="C1102" s="33">
        <v>17.68</v>
      </c>
      <c r="D1102" s="33">
        <v>3</v>
      </c>
      <c r="E1102" s="33">
        <v>0</v>
      </c>
      <c r="F1102" s="37">
        <f>DetailTicketJuilletAout2021[[#This Row],[Qte]]*(DetailTicketJuilletAout2021[[#This Row],[PrixUnit]]*(1-DetailTicketJuilletAout2021[[#This Row],[Remise%]]))</f>
        <v>53.04</v>
      </c>
      <c r="G1102" t="str">
        <f t="shared" si="17"/>
        <v>ERDEB</v>
      </c>
      <c r="I1102" s="32">
        <v>22430</v>
      </c>
      <c r="J1102" s="39" t="s">
        <v>30</v>
      </c>
    </row>
    <row r="1103" spans="1:10" x14ac:dyDescent="0.25">
      <c r="A1103" s="32">
        <v>21705</v>
      </c>
      <c r="B1103" s="33">
        <v>19</v>
      </c>
      <c r="C1103" s="33">
        <v>7.01</v>
      </c>
      <c r="D1103" s="33">
        <v>4</v>
      </c>
      <c r="E1103" s="33">
        <v>0.1</v>
      </c>
      <c r="F1103" s="37">
        <f>DetailTicketJuilletAout2021[[#This Row],[Qte]]*(DetailTicketJuilletAout2021[[#This Row],[PrixUnit]]*(1-DetailTicketJuilletAout2021[[#This Row],[Remise%]]))</f>
        <v>25.236000000000001</v>
      </c>
      <c r="G1103" t="str">
        <f t="shared" si="17"/>
        <v>ERDEB</v>
      </c>
      <c r="I1103" s="32">
        <v>22431</v>
      </c>
      <c r="J1103" s="39" t="s">
        <v>76</v>
      </c>
    </row>
    <row r="1104" spans="1:10" x14ac:dyDescent="0.25">
      <c r="A1104" s="32">
        <v>21705</v>
      </c>
      <c r="B1104" s="33">
        <v>21</v>
      </c>
      <c r="C1104" s="33">
        <v>7.62</v>
      </c>
      <c r="D1104" s="33">
        <v>3</v>
      </c>
      <c r="E1104" s="33">
        <v>0.1</v>
      </c>
      <c r="F1104" s="37">
        <f>DetailTicketJuilletAout2021[[#This Row],[Qte]]*(DetailTicketJuilletAout2021[[#This Row],[PrixUnit]]*(1-DetailTicketJuilletAout2021[[#This Row],[Remise%]]))</f>
        <v>20.574000000000002</v>
      </c>
      <c r="G1104" t="str">
        <f t="shared" si="17"/>
        <v>ERDEB</v>
      </c>
      <c r="I1104" s="32">
        <v>22432</v>
      </c>
      <c r="J1104" s="39" t="s">
        <v>54</v>
      </c>
    </row>
    <row r="1105" spans="1:10" x14ac:dyDescent="0.25">
      <c r="A1105" s="32">
        <v>21705</v>
      </c>
      <c r="B1105" s="33">
        <v>24</v>
      </c>
      <c r="C1105" s="33">
        <v>3.35</v>
      </c>
      <c r="D1105" s="33">
        <v>4</v>
      </c>
      <c r="E1105" s="33">
        <v>0</v>
      </c>
      <c r="F1105" s="37">
        <f>DetailTicketJuilletAout2021[[#This Row],[Qte]]*(DetailTicketJuilletAout2021[[#This Row],[PrixUnit]]*(1-DetailTicketJuilletAout2021[[#This Row],[Remise%]]))</f>
        <v>13.4</v>
      </c>
      <c r="G1105" t="str">
        <f t="shared" si="17"/>
        <v>ERDEB</v>
      </c>
      <c r="I1105" s="32">
        <v>22433</v>
      </c>
      <c r="J1105" s="39" t="s">
        <v>46</v>
      </c>
    </row>
    <row r="1106" spans="1:10" x14ac:dyDescent="0.25">
      <c r="A1106" s="32">
        <v>21705</v>
      </c>
      <c r="B1106" s="33">
        <v>35</v>
      </c>
      <c r="C1106" s="33">
        <v>13.72</v>
      </c>
      <c r="D1106" s="33">
        <v>3</v>
      </c>
      <c r="E1106" s="33">
        <v>0.1</v>
      </c>
      <c r="F1106" s="37">
        <f>DetailTicketJuilletAout2021[[#This Row],[Qte]]*(DetailTicketJuilletAout2021[[#This Row],[PrixUnit]]*(1-DetailTicketJuilletAout2021[[#This Row],[Remise%]]))</f>
        <v>37.044000000000004</v>
      </c>
      <c r="G1106" t="str">
        <f t="shared" si="17"/>
        <v>ERDEB</v>
      </c>
      <c r="I1106" s="32">
        <v>22434</v>
      </c>
      <c r="J1106" s="39" t="s">
        <v>46</v>
      </c>
    </row>
    <row r="1107" spans="1:10" x14ac:dyDescent="0.25">
      <c r="A1107" s="32">
        <v>21706</v>
      </c>
      <c r="B1107" s="33">
        <v>28</v>
      </c>
      <c r="C1107" s="33">
        <v>34.76</v>
      </c>
      <c r="D1107" s="33">
        <v>4</v>
      </c>
      <c r="E1107" s="33">
        <v>0</v>
      </c>
      <c r="F1107" s="37">
        <f>DetailTicketJuilletAout2021[[#This Row],[Qte]]*(DetailTicketJuilletAout2021[[#This Row],[PrixUnit]]*(1-DetailTicketJuilletAout2021[[#This Row],[Remise%]]))</f>
        <v>139.04</v>
      </c>
      <c r="G1107" t="str">
        <f t="shared" si="17"/>
        <v>CHGAS</v>
      </c>
      <c r="I1107" s="32">
        <v>22435</v>
      </c>
      <c r="J1107" s="39" t="s">
        <v>86</v>
      </c>
    </row>
    <row r="1108" spans="1:10" x14ac:dyDescent="0.25">
      <c r="A1108" s="32">
        <v>21706</v>
      </c>
      <c r="B1108" s="33">
        <v>29</v>
      </c>
      <c r="C1108" s="33">
        <v>94.37</v>
      </c>
      <c r="D1108" s="33">
        <v>4</v>
      </c>
      <c r="E1108" s="33">
        <v>0</v>
      </c>
      <c r="F1108" s="37">
        <f>DetailTicketJuilletAout2021[[#This Row],[Qte]]*(DetailTicketJuilletAout2021[[#This Row],[PrixUnit]]*(1-DetailTicketJuilletAout2021[[#This Row],[Remise%]]))</f>
        <v>377.48</v>
      </c>
      <c r="G1108" t="str">
        <f t="shared" si="17"/>
        <v>CHGAS</v>
      </c>
      <c r="I1108" s="32">
        <v>22436</v>
      </c>
      <c r="J1108" s="39" t="s">
        <v>27</v>
      </c>
    </row>
    <row r="1109" spans="1:10" x14ac:dyDescent="0.25">
      <c r="A1109" s="32">
        <v>21706</v>
      </c>
      <c r="B1109" s="33">
        <v>44</v>
      </c>
      <c r="C1109" s="33">
        <v>14.79</v>
      </c>
      <c r="D1109" s="33">
        <v>4</v>
      </c>
      <c r="E1109" s="33">
        <v>0</v>
      </c>
      <c r="F1109" s="37">
        <f>DetailTicketJuilletAout2021[[#This Row],[Qte]]*(DetailTicketJuilletAout2021[[#This Row],[PrixUnit]]*(1-DetailTicketJuilletAout2021[[#This Row],[Remise%]]))</f>
        <v>59.16</v>
      </c>
      <c r="G1109" t="str">
        <f t="shared" si="17"/>
        <v>CHGAS</v>
      </c>
      <c r="I1109" s="32">
        <v>22437</v>
      </c>
      <c r="J1109" s="39" t="s">
        <v>43</v>
      </c>
    </row>
    <row r="1110" spans="1:10" x14ac:dyDescent="0.25">
      <c r="A1110" s="32">
        <v>21707</v>
      </c>
      <c r="B1110" s="33">
        <v>14</v>
      </c>
      <c r="C1110" s="33">
        <v>17.68</v>
      </c>
      <c r="D1110" s="33">
        <v>4</v>
      </c>
      <c r="E1110" s="33">
        <v>0</v>
      </c>
      <c r="F1110" s="37">
        <f>DetailTicketJuilletAout2021[[#This Row],[Qte]]*(DetailTicketJuilletAout2021[[#This Row],[PrixUnit]]*(1-DetailTicketJuilletAout2021[[#This Row],[Remise%]]))</f>
        <v>70.72</v>
      </c>
      <c r="G1110" t="str">
        <f t="shared" si="17"/>
        <v>MALAZ</v>
      </c>
      <c r="I1110" s="32">
        <v>22438</v>
      </c>
      <c r="J1110" s="39" t="s">
        <v>31</v>
      </c>
    </row>
    <row r="1111" spans="1:10" x14ac:dyDescent="0.25">
      <c r="A1111" s="32">
        <v>21707</v>
      </c>
      <c r="B1111" s="33">
        <v>42</v>
      </c>
      <c r="C1111" s="33">
        <v>10.67</v>
      </c>
      <c r="D1111" s="33">
        <v>4</v>
      </c>
      <c r="E1111" s="33">
        <v>0</v>
      </c>
      <c r="F1111" s="37">
        <f>DetailTicketJuilletAout2021[[#This Row],[Qte]]*(DetailTicketJuilletAout2021[[#This Row],[PrixUnit]]*(1-DetailTicketJuilletAout2021[[#This Row],[Remise%]]))</f>
        <v>42.68</v>
      </c>
      <c r="G1111" t="str">
        <f t="shared" si="17"/>
        <v>MALAZ</v>
      </c>
      <c r="I1111" s="32">
        <v>22439</v>
      </c>
      <c r="J1111" s="39" t="s">
        <v>89</v>
      </c>
    </row>
    <row r="1112" spans="1:10" x14ac:dyDescent="0.25">
      <c r="A1112" s="32">
        <v>21707</v>
      </c>
      <c r="B1112" s="33">
        <v>60</v>
      </c>
      <c r="C1112" s="33">
        <v>25.92</v>
      </c>
      <c r="D1112" s="33">
        <v>4</v>
      </c>
      <c r="E1112" s="33">
        <v>0</v>
      </c>
      <c r="F1112" s="37">
        <f>DetailTicketJuilletAout2021[[#This Row],[Qte]]*(DetailTicketJuilletAout2021[[#This Row],[PrixUnit]]*(1-DetailTicketJuilletAout2021[[#This Row],[Remise%]]))</f>
        <v>103.68</v>
      </c>
      <c r="G1112" t="str">
        <f t="shared" si="17"/>
        <v>MALAZ</v>
      </c>
      <c r="I1112" s="32">
        <v>22440</v>
      </c>
      <c r="J1112" s="39" t="s">
        <v>73</v>
      </c>
    </row>
    <row r="1113" spans="1:10" x14ac:dyDescent="0.25">
      <c r="A1113" s="32">
        <v>21708</v>
      </c>
      <c r="B1113" s="33">
        <v>53</v>
      </c>
      <c r="C1113" s="33">
        <v>25</v>
      </c>
      <c r="D1113" s="33">
        <v>4</v>
      </c>
      <c r="E1113" s="33">
        <v>0</v>
      </c>
      <c r="F1113" s="37">
        <f>DetailTicketJuilletAout2021[[#This Row],[Qte]]*(DetailTicketJuilletAout2021[[#This Row],[PrixUnit]]*(1-DetailTicketJuilletAout2021[[#This Row],[Remise%]]))</f>
        <v>100</v>
      </c>
      <c r="G1113" t="str">
        <f t="shared" si="17"/>
        <v>JEHOU</v>
      </c>
      <c r="I1113" s="32">
        <v>22441</v>
      </c>
      <c r="J1113" s="39" t="s">
        <v>38</v>
      </c>
    </row>
    <row r="1114" spans="1:10" x14ac:dyDescent="0.25">
      <c r="A1114" s="32">
        <v>21708</v>
      </c>
      <c r="B1114" s="33">
        <v>60</v>
      </c>
      <c r="C1114" s="33">
        <v>25.92</v>
      </c>
      <c r="D1114" s="33">
        <v>3</v>
      </c>
      <c r="E1114" s="33">
        <v>0</v>
      </c>
      <c r="F1114" s="37">
        <f>DetailTicketJuilletAout2021[[#This Row],[Qte]]*(DetailTicketJuilletAout2021[[#This Row],[PrixUnit]]*(1-DetailTicketJuilletAout2021[[#This Row],[Remise%]]))</f>
        <v>77.760000000000005</v>
      </c>
      <c r="G1114" t="str">
        <f t="shared" si="17"/>
        <v>JEHOU</v>
      </c>
      <c r="I1114" s="32">
        <v>22442</v>
      </c>
      <c r="J1114" s="39" t="s">
        <v>32</v>
      </c>
    </row>
    <row r="1115" spans="1:10" x14ac:dyDescent="0.25">
      <c r="A1115" s="32">
        <v>21708</v>
      </c>
      <c r="B1115" s="33">
        <v>71</v>
      </c>
      <c r="C1115" s="33">
        <v>16.46</v>
      </c>
      <c r="D1115" s="33">
        <v>3</v>
      </c>
      <c r="E1115" s="33">
        <v>0</v>
      </c>
      <c r="F1115" s="37">
        <f>DetailTicketJuilletAout2021[[#This Row],[Qte]]*(DetailTicketJuilletAout2021[[#This Row],[PrixUnit]]*(1-DetailTicketJuilletAout2021[[#This Row],[Remise%]]))</f>
        <v>49.38</v>
      </c>
      <c r="G1115" t="str">
        <f t="shared" si="17"/>
        <v>JEHOU</v>
      </c>
      <c r="I1115" s="32">
        <v>22443</v>
      </c>
      <c r="J1115" s="39" t="s">
        <v>93</v>
      </c>
    </row>
    <row r="1116" spans="1:10" x14ac:dyDescent="0.25">
      <c r="A1116" s="32">
        <v>21709</v>
      </c>
      <c r="B1116" s="33">
        <v>62</v>
      </c>
      <c r="C1116" s="33">
        <v>37.5</v>
      </c>
      <c r="D1116" s="33">
        <v>4</v>
      </c>
      <c r="E1116" s="33">
        <v>0</v>
      </c>
      <c r="F1116" s="37">
        <f>DetailTicketJuilletAout2021[[#This Row],[Qte]]*(DetailTicketJuilletAout2021[[#This Row],[PrixUnit]]*(1-DetailTicketJuilletAout2021[[#This Row],[Remise%]]))</f>
        <v>150</v>
      </c>
      <c r="G1116" t="str">
        <f t="shared" si="17"/>
        <v>MOELK</v>
      </c>
      <c r="I1116" s="32">
        <v>22444</v>
      </c>
      <c r="J1116" s="39" t="s">
        <v>57</v>
      </c>
    </row>
    <row r="1117" spans="1:10" x14ac:dyDescent="0.25">
      <c r="A1117" s="32">
        <v>21709</v>
      </c>
      <c r="B1117" s="33">
        <v>73</v>
      </c>
      <c r="C1117" s="33">
        <v>11.43</v>
      </c>
      <c r="D1117" s="33">
        <v>3</v>
      </c>
      <c r="E1117" s="33">
        <v>0.15</v>
      </c>
      <c r="F1117" s="37">
        <f>DetailTicketJuilletAout2021[[#This Row],[Qte]]*(DetailTicketJuilletAout2021[[#This Row],[PrixUnit]]*(1-DetailTicketJuilletAout2021[[#This Row],[Remise%]]))</f>
        <v>29.146499999999996</v>
      </c>
      <c r="G1117" t="str">
        <f t="shared" si="17"/>
        <v>MOELK</v>
      </c>
      <c r="I1117" s="32">
        <v>22445</v>
      </c>
      <c r="J1117" s="39" t="s">
        <v>54</v>
      </c>
    </row>
    <row r="1118" spans="1:10" x14ac:dyDescent="0.25">
      <c r="A1118" s="32">
        <v>21710</v>
      </c>
      <c r="B1118" s="33">
        <v>1</v>
      </c>
      <c r="C1118" s="33">
        <v>13.72</v>
      </c>
      <c r="D1118" s="33">
        <v>3</v>
      </c>
      <c r="E1118" s="33">
        <v>0</v>
      </c>
      <c r="F1118" s="37">
        <f>DetailTicketJuilletAout2021[[#This Row],[Qte]]*(DetailTicketJuilletAout2021[[#This Row],[PrixUnit]]*(1-DetailTicketJuilletAout2021[[#This Row],[Remise%]]))</f>
        <v>41.160000000000004</v>
      </c>
      <c r="G1118" t="str">
        <f t="shared" si="17"/>
        <v>JEBOR</v>
      </c>
      <c r="I1118" s="32">
        <v>22446</v>
      </c>
      <c r="J1118" s="39" t="s">
        <v>76</v>
      </c>
    </row>
    <row r="1119" spans="1:10" x14ac:dyDescent="0.25">
      <c r="A1119" s="32">
        <v>21711</v>
      </c>
      <c r="B1119" s="33">
        <v>29</v>
      </c>
      <c r="C1119" s="33">
        <v>94.37</v>
      </c>
      <c r="D1119" s="33">
        <v>3</v>
      </c>
      <c r="E1119" s="33">
        <v>0</v>
      </c>
      <c r="F1119" s="37">
        <f>DetailTicketJuilletAout2021[[#This Row],[Qte]]*(DetailTicketJuilletAout2021[[#This Row],[PrixUnit]]*(1-DetailTicketJuilletAout2021[[#This Row],[Remise%]]))</f>
        <v>283.11</v>
      </c>
      <c r="G1119" t="str">
        <f t="shared" si="17"/>
        <v>JELEC</v>
      </c>
      <c r="I1119" s="32">
        <v>22447</v>
      </c>
      <c r="J1119" s="39" t="s">
        <v>30</v>
      </c>
    </row>
    <row r="1120" spans="1:10" x14ac:dyDescent="0.25">
      <c r="A1120" s="32">
        <v>21711</v>
      </c>
      <c r="B1120" s="33">
        <v>64</v>
      </c>
      <c r="C1120" s="33">
        <v>25.31</v>
      </c>
      <c r="D1120" s="33">
        <v>4</v>
      </c>
      <c r="E1120" s="33">
        <v>0</v>
      </c>
      <c r="F1120" s="37">
        <f>DetailTicketJuilletAout2021[[#This Row],[Qte]]*(DetailTicketJuilletAout2021[[#This Row],[PrixUnit]]*(1-DetailTicketJuilletAout2021[[#This Row],[Remise%]]))</f>
        <v>101.24</v>
      </c>
      <c r="G1120" t="str">
        <f t="shared" si="17"/>
        <v>JELEC</v>
      </c>
      <c r="I1120" s="32">
        <v>22448</v>
      </c>
      <c r="J1120" s="39" t="s">
        <v>68</v>
      </c>
    </row>
    <row r="1121" spans="1:10" x14ac:dyDescent="0.25">
      <c r="A1121" s="32">
        <v>21712</v>
      </c>
      <c r="B1121" s="33">
        <v>55</v>
      </c>
      <c r="C1121" s="33">
        <v>18.29</v>
      </c>
      <c r="D1121" s="33">
        <v>4</v>
      </c>
      <c r="E1121" s="33">
        <v>0.05</v>
      </c>
      <c r="F1121" s="37">
        <f>DetailTicketJuilletAout2021[[#This Row],[Qte]]*(DetailTicketJuilletAout2021[[#This Row],[PrixUnit]]*(1-DetailTicketJuilletAout2021[[#This Row],[Remise%]]))</f>
        <v>69.501999999999995</v>
      </c>
      <c r="G1121" t="str">
        <f t="shared" si="17"/>
        <v>CHBES</v>
      </c>
      <c r="I1121" s="32">
        <v>22449</v>
      </c>
      <c r="J1121" s="39" t="s">
        <v>96</v>
      </c>
    </row>
    <row r="1122" spans="1:10" x14ac:dyDescent="0.25">
      <c r="A1122" s="32">
        <v>21712</v>
      </c>
      <c r="B1122" s="33">
        <v>76</v>
      </c>
      <c r="C1122" s="33">
        <v>13.72</v>
      </c>
      <c r="D1122" s="33">
        <v>3</v>
      </c>
      <c r="E1122" s="33">
        <v>0</v>
      </c>
      <c r="F1122" s="37">
        <f>DetailTicketJuilletAout2021[[#This Row],[Qte]]*(DetailTicketJuilletAout2021[[#This Row],[PrixUnit]]*(1-DetailTicketJuilletAout2021[[#This Row],[Remise%]]))</f>
        <v>41.160000000000004</v>
      </c>
      <c r="G1122" t="str">
        <f t="shared" si="17"/>
        <v>CHBES</v>
      </c>
      <c r="I1122" s="32">
        <v>22450</v>
      </c>
      <c r="J1122" s="39" t="s">
        <v>35</v>
      </c>
    </row>
    <row r="1123" spans="1:10" x14ac:dyDescent="0.25">
      <c r="A1123" s="32">
        <v>21713</v>
      </c>
      <c r="B1123" s="33">
        <v>75</v>
      </c>
      <c r="C1123" s="33">
        <v>5.95</v>
      </c>
      <c r="D1123" s="33">
        <v>4</v>
      </c>
      <c r="E1123" s="33">
        <v>0.1</v>
      </c>
      <c r="F1123" s="37">
        <f>DetailTicketJuilletAout2021[[#This Row],[Qte]]*(DetailTicketJuilletAout2021[[#This Row],[PrixUnit]]*(1-DetailTicketJuilletAout2021[[#This Row],[Remise%]]))</f>
        <v>21.42</v>
      </c>
      <c r="G1123" t="str">
        <f t="shared" si="17"/>
        <v>CÉDAU</v>
      </c>
      <c r="I1123" s="32">
        <v>22451</v>
      </c>
      <c r="J1123" s="39" t="s">
        <v>95</v>
      </c>
    </row>
    <row r="1124" spans="1:10" x14ac:dyDescent="0.25">
      <c r="A1124" s="32">
        <v>21714</v>
      </c>
      <c r="B1124" s="33">
        <v>2</v>
      </c>
      <c r="C1124" s="33">
        <v>14.48</v>
      </c>
      <c r="D1124" s="33">
        <v>3</v>
      </c>
      <c r="E1124" s="33">
        <v>0.05</v>
      </c>
      <c r="F1124" s="37">
        <f>DetailTicketJuilletAout2021[[#This Row],[Qte]]*(DetailTicketJuilletAout2021[[#This Row],[PrixUnit]]*(1-DetailTicketJuilletAout2021[[#This Row],[Remise%]]))</f>
        <v>41.268000000000001</v>
      </c>
      <c r="G1124" t="str">
        <f t="shared" si="17"/>
        <v>PAJAL</v>
      </c>
      <c r="I1124" s="32">
        <v>22452</v>
      </c>
      <c r="J1124" s="39" t="s">
        <v>26</v>
      </c>
    </row>
    <row r="1125" spans="1:10" x14ac:dyDescent="0.25">
      <c r="A1125" s="32">
        <v>21714</v>
      </c>
      <c r="B1125" s="33">
        <v>33</v>
      </c>
      <c r="C1125" s="33">
        <v>1.83</v>
      </c>
      <c r="D1125" s="33">
        <v>3</v>
      </c>
      <c r="E1125" s="33">
        <v>0.05</v>
      </c>
      <c r="F1125" s="37">
        <f>DetailTicketJuilletAout2021[[#This Row],[Qte]]*(DetailTicketJuilletAout2021[[#This Row],[PrixUnit]]*(1-DetailTicketJuilletAout2021[[#This Row],[Remise%]]))</f>
        <v>5.2154999999999996</v>
      </c>
      <c r="G1125" t="str">
        <f t="shared" si="17"/>
        <v>PAJAL</v>
      </c>
      <c r="I1125" s="32">
        <v>22453</v>
      </c>
      <c r="J1125" s="39" t="s">
        <v>37</v>
      </c>
    </row>
    <row r="1126" spans="1:10" x14ac:dyDescent="0.25">
      <c r="A1126" s="32">
        <v>21715</v>
      </c>
      <c r="B1126" s="33">
        <v>12</v>
      </c>
      <c r="C1126" s="33">
        <v>28.97</v>
      </c>
      <c r="D1126" s="33">
        <v>3</v>
      </c>
      <c r="E1126" s="33">
        <v>0.15</v>
      </c>
      <c r="F1126" s="37">
        <f>DetailTicketJuilletAout2021[[#This Row],[Qte]]*(DetailTicketJuilletAout2021[[#This Row],[PrixUnit]]*(1-DetailTicketJuilletAout2021[[#This Row],[Remise%]]))</f>
        <v>73.873499999999993</v>
      </c>
      <c r="G1126" t="str">
        <f t="shared" si="17"/>
        <v>CHLEC</v>
      </c>
      <c r="I1126" s="32">
        <v>22454</v>
      </c>
      <c r="J1126" s="39" t="s">
        <v>103</v>
      </c>
    </row>
    <row r="1127" spans="1:10" x14ac:dyDescent="0.25">
      <c r="A1127" s="32">
        <v>21715</v>
      </c>
      <c r="B1127" s="33">
        <v>13</v>
      </c>
      <c r="C1127" s="33">
        <v>4.57</v>
      </c>
      <c r="D1127" s="33">
        <v>4</v>
      </c>
      <c r="E1127" s="33">
        <v>0.15</v>
      </c>
      <c r="F1127" s="37">
        <f>DetailTicketJuilletAout2021[[#This Row],[Qte]]*(DetailTicketJuilletAout2021[[#This Row],[PrixUnit]]*(1-DetailTicketJuilletAout2021[[#This Row],[Remise%]]))</f>
        <v>15.538</v>
      </c>
      <c r="G1127" t="str">
        <f t="shared" si="17"/>
        <v>CHLEC</v>
      </c>
      <c r="I1127" s="32">
        <v>22455</v>
      </c>
      <c r="J1127" s="39" t="s">
        <v>39</v>
      </c>
    </row>
    <row r="1128" spans="1:10" x14ac:dyDescent="0.25">
      <c r="A1128" s="32">
        <v>21715</v>
      </c>
      <c r="B1128" s="33">
        <v>26</v>
      </c>
      <c r="C1128" s="33">
        <v>23.78</v>
      </c>
      <c r="D1128" s="33">
        <v>3</v>
      </c>
      <c r="E1128" s="33">
        <v>0.15</v>
      </c>
      <c r="F1128" s="37">
        <f>DetailTicketJuilletAout2021[[#This Row],[Qte]]*(DetailTicketJuilletAout2021[[#This Row],[PrixUnit]]*(1-DetailTicketJuilletAout2021[[#This Row],[Remise%]]))</f>
        <v>60.639000000000003</v>
      </c>
      <c r="G1128" t="str">
        <f t="shared" si="17"/>
        <v>CHLEC</v>
      </c>
      <c r="I1128" s="32">
        <v>22456</v>
      </c>
      <c r="J1128" s="39" t="s">
        <v>25</v>
      </c>
    </row>
    <row r="1129" spans="1:10" x14ac:dyDescent="0.25">
      <c r="A1129" s="32">
        <v>21715</v>
      </c>
      <c r="B1129" s="33">
        <v>62</v>
      </c>
      <c r="C1129" s="33">
        <v>37.5</v>
      </c>
      <c r="D1129" s="33">
        <v>4</v>
      </c>
      <c r="E1129" s="33">
        <v>0.15</v>
      </c>
      <c r="F1129" s="37">
        <f>DetailTicketJuilletAout2021[[#This Row],[Qte]]*(DetailTicketJuilletAout2021[[#This Row],[PrixUnit]]*(1-DetailTicketJuilletAout2021[[#This Row],[Remise%]]))</f>
        <v>127.5</v>
      </c>
      <c r="G1129" t="str">
        <f t="shared" si="17"/>
        <v>CHLEC</v>
      </c>
      <c r="I1129" s="32">
        <v>22457</v>
      </c>
      <c r="J1129" s="39" t="s">
        <v>42</v>
      </c>
    </row>
    <row r="1130" spans="1:10" x14ac:dyDescent="0.25">
      <c r="A1130" s="32">
        <v>21716</v>
      </c>
      <c r="B1130" s="33">
        <v>7</v>
      </c>
      <c r="C1130" s="33">
        <v>22.87</v>
      </c>
      <c r="D1130" s="33">
        <v>3</v>
      </c>
      <c r="E1130" s="33">
        <v>0</v>
      </c>
      <c r="F1130" s="37">
        <f>DetailTicketJuilletAout2021[[#This Row],[Qte]]*(DetailTicketJuilletAout2021[[#This Row],[PrixUnit]]*(1-DetailTicketJuilletAout2021[[#This Row],[Remise%]]))</f>
        <v>68.61</v>
      </c>
      <c r="G1130" t="str">
        <f t="shared" si="17"/>
        <v>CHBON</v>
      </c>
      <c r="I1130" s="32">
        <v>22458</v>
      </c>
      <c r="J1130" s="39" t="s">
        <v>54</v>
      </c>
    </row>
    <row r="1131" spans="1:10" x14ac:dyDescent="0.25">
      <c r="A1131" s="32">
        <v>21716</v>
      </c>
      <c r="B1131" s="33">
        <v>18</v>
      </c>
      <c r="C1131" s="33">
        <v>47.56</v>
      </c>
      <c r="D1131" s="33">
        <v>4</v>
      </c>
      <c r="E1131" s="33">
        <v>0</v>
      </c>
      <c r="F1131" s="37">
        <f>DetailTicketJuilletAout2021[[#This Row],[Qte]]*(DetailTicketJuilletAout2021[[#This Row],[PrixUnit]]*(1-DetailTicketJuilletAout2021[[#This Row],[Remise%]]))</f>
        <v>190.24</v>
      </c>
      <c r="G1131" t="str">
        <f t="shared" si="17"/>
        <v>CHBON</v>
      </c>
      <c r="I1131" s="32">
        <v>22459</v>
      </c>
      <c r="J1131" s="39" t="s">
        <v>25</v>
      </c>
    </row>
    <row r="1132" spans="1:10" x14ac:dyDescent="0.25">
      <c r="A1132" s="32">
        <v>21716</v>
      </c>
      <c r="B1132" s="33">
        <v>51</v>
      </c>
      <c r="C1132" s="33">
        <v>40.4</v>
      </c>
      <c r="D1132" s="33">
        <v>4</v>
      </c>
      <c r="E1132" s="33">
        <v>0</v>
      </c>
      <c r="F1132" s="37">
        <f>DetailTicketJuilletAout2021[[#This Row],[Qte]]*(DetailTicketJuilletAout2021[[#This Row],[PrixUnit]]*(1-DetailTicketJuilletAout2021[[#This Row],[Remise%]]))</f>
        <v>161.6</v>
      </c>
      <c r="G1132" t="str">
        <f t="shared" si="17"/>
        <v>CHBON</v>
      </c>
      <c r="I1132" s="32">
        <v>22460</v>
      </c>
      <c r="J1132" s="39" t="s">
        <v>24</v>
      </c>
    </row>
    <row r="1133" spans="1:10" x14ac:dyDescent="0.25">
      <c r="A1133" s="32">
        <v>21716</v>
      </c>
      <c r="B1133" s="33">
        <v>75</v>
      </c>
      <c r="C1133" s="33">
        <v>5.95</v>
      </c>
      <c r="D1133" s="33">
        <v>4</v>
      </c>
      <c r="E1133" s="33">
        <v>0</v>
      </c>
      <c r="F1133" s="37">
        <f>DetailTicketJuilletAout2021[[#This Row],[Qte]]*(DetailTicketJuilletAout2021[[#This Row],[PrixUnit]]*(1-DetailTicketJuilletAout2021[[#This Row],[Remise%]]))</f>
        <v>23.8</v>
      </c>
      <c r="G1133" t="str">
        <f t="shared" si="17"/>
        <v>CHBON</v>
      </c>
      <c r="I1133" s="32">
        <v>22461</v>
      </c>
      <c r="J1133" s="39" t="s">
        <v>85</v>
      </c>
    </row>
    <row r="1134" spans="1:10" x14ac:dyDescent="0.25">
      <c r="A1134" s="32">
        <v>21717</v>
      </c>
      <c r="B1134" s="33">
        <v>4</v>
      </c>
      <c r="C1134" s="33">
        <v>16.77</v>
      </c>
      <c r="D1134" s="33">
        <v>4</v>
      </c>
      <c r="E1134" s="33">
        <v>0.1</v>
      </c>
      <c r="F1134" s="37">
        <f>DetailTicketJuilletAout2021[[#This Row],[Qte]]*(DetailTicketJuilletAout2021[[#This Row],[PrixUnit]]*(1-DetailTicketJuilletAout2021[[#This Row],[Remise%]]))</f>
        <v>60.372</v>
      </c>
      <c r="G1134" t="str">
        <f t="shared" si="17"/>
        <v>NISCH</v>
      </c>
      <c r="I1134" s="32">
        <v>22462</v>
      </c>
      <c r="J1134" s="39" t="s">
        <v>58</v>
      </c>
    </row>
    <row r="1135" spans="1:10" x14ac:dyDescent="0.25">
      <c r="A1135" s="32">
        <v>21717</v>
      </c>
      <c r="B1135" s="33">
        <v>5</v>
      </c>
      <c r="C1135" s="33">
        <v>16.309999999999999</v>
      </c>
      <c r="D1135" s="33">
        <v>4</v>
      </c>
      <c r="E1135" s="33">
        <v>0.1</v>
      </c>
      <c r="F1135" s="37">
        <f>DetailTicketJuilletAout2021[[#This Row],[Qte]]*(DetailTicketJuilletAout2021[[#This Row],[PrixUnit]]*(1-DetailTicketJuilletAout2021[[#This Row],[Remise%]]))</f>
        <v>58.715999999999994</v>
      </c>
      <c r="G1135" t="str">
        <f t="shared" si="17"/>
        <v>NISCH</v>
      </c>
      <c r="I1135" s="32">
        <v>22463</v>
      </c>
      <c r="J1135" s="39" t="s">
        <v>94</v>
      </c>
    </row>
    <row r="1136" spans="1:10" x14ac:dyDescent="0.25">
      <c r="A1136" s="32">
        <v>21717</v>
      </c>
      <c r="B1136" s="33">
        <v>22</v>
      </c>
      <c r="C1136" s="33">
        <v>16.010000000000002</v>
      </c>
      <c r="D1136" s="33">
        <v>3</v>
      </c>
      <c r="E1136" s="33">
        <v>0</v>
      </c>
      <c r="F1136" s="37">
        <f>DetailTicketJuilletAout2021[[#This Row],[Qte]]*(DetailTicketJuilletAout2021[[#This Row],[PrixUnit]]*(1-DetailTicketJuilletAout2021[[#This Row],[Remise%]]))</f>
        <v>48.03</v>
      </c>
      <c r="G1136" t="str">
        <f t="shared" si="17"/>
        <v>NISCH</v>
      </c>
      <c r="I1136" s="32">
        <v>22464</v>
      </c>
      <c r="J1136" s="39" t="s">
        <v>40</v>
      </c>
    </row>
    <row r="1137" spans="1:10" x14ac:dyDescent="0.25">
      <c r="A1137" s="32">
        <v>21718</v>
      </c>
      <c r="B1137" s="33">
        <v>4</v>
      </c>
      <c r="C1137" s="33">
        <v>16.77</v>
      </c>
      <c r="D1137" s="33">
        <v>3</v>
      </c>
      <c r="E1137" s="33">
        <v>0</v>
      </c>
      <c r="F1137" s="37">
        <f>DetailTicketJuilletAout2021[[#This Row],[Qte]]*(DetailTicketJuilletAout2021[[#This Row],[PrixUnit]]*(1-DetailTicketJuilletAout2021[[#This Row],[Remise%]]))</f>
        <v>50.31</v>
      </c>
      <c r="G1137" t="str">
        <f t="shared" si="17"/>
        <v>CLJAN</v>
      </c>
      <c r="I1137" s="32">
        <v>22465</v>
      </c>
      <c r="J1137" s="39" t="s">
        <v>37</v>
      </c>
    </row>
    <row r="1138" spans="1:10" x14ac:dyDescent="0.25">
      <c r="A1138" s="32">
        <v>21718</v>
      </c>
      <c r="B1138" s="33">
        <v>58</v>
      </c>
      <c r="C1138" s="33">
        <v>10.06</v>
      </c>
      <c r="D1138" s="33">
        <v>4</v>
      </c>
      <c r="E1138" s="33">
        <v>0</v>
      </c>
      <c r="F1138" s="37">
        <f>DetailTicketJuilletAout2021[[#This Row],[Qte]]*(DetailTicketJuilletAout2021[[#This Row],[PrixUnit]]*(1-DetailTicketJuilletAout2021[[#This Row],[Remise%]]))</f>
        <v>40.24</v>
      </c>
      <c r="G1138" t="str">
        <f t="shared" si="17"/>
        <v>CLJAN</v>
      </c>
      <c r="I1138" s="32">
        <v>22466</v>
      </c>
      <c r="J1138" s="39" t="s">
        <v>25</v>
      </c>
    </row>
    <row r="1139" spans="1:10" x14ac:dyDescent="0.25">
      <c r="A1139" s="32">
        <v>21719</v>
      </c>
      <c r="B1139" s="33">
        <v>11</v>
      </c>
      <c r="C1139" s="33">
        <v>16.010000000000002</v>
      </c>
      <c r="D1139" s="33">
        <v>4</v>
      </c>
      <c r="E1139" s="33">
        <v>0</v>
      </c>
      <c r="F1139" s="37">
        <f>DetailTicketJuilletAout2021[[#This Row],[Qte]]*(DetailTicketJuilletAout2021[[#This Row],[PrixUnit]]*(1-DetailTicketJuilletAout2021[[#This Row],[Remise%]]))</f>
        <v>64.040000000000006</v>
      </c>
      <c r="G1139" t="str">
        <f t="shared" si="17"/>
        <v>PABEL</v>
      </c>
      <c r="I1139" s="32">
        <v>22467</v>
      </c>
      <c r="J1139" s="39" t="s">
        <v>39</v>
      </c>
    </row>
    <row r="1140" spans="1:10" x14ac:dyDescent="0.25">
      <c r="A1140" s="32">
        <v>21719</v>
      </c>
      <c r="B1140" s="33">
        <v>50</v>
      </c>
      <c r="C1140" s="33">
        <v>12.35</v>
      </c>
      <c r="D1140" s="33">
        <v>3</v>
      </c>
      <c r="E1140" s="33">
        <v>0.05</v>
      </c>
      <c r="F1140" s="37">
        <f>DetailTicketJuilletAout2021[[#This Row],[Qte]]*(DetailTicketJuilletAout2021[[#This Row],[PrixUnit]]*(1-DetailTicketJuilletAout2021[[#This Row],[Remise%]]))</f>
        <v>35.197499999999998</v>
      </c>
      <c r="G1140" t="str">
        <f t="shared" si="17"/>
        <v>PABEL</v>
      </c>
      <c r="I1140" s="32">
        <v>22468</v>
      </c>
      <c r="J1140" s="39" t="s">
        <v>58</v>
      </c>
    </row>
    <row r="1141" spans="1:10" x14ac:dyDescent="0.25">
      <c r="A1141" s="32">
        <v>21719</v>
      </c>
      <c r="B1141" s="33">
        <v>56</v>
      </c>
      <c r="C1141" s="33">
        <v>28.97</v>
      </c>
      <c r="D1141" s="33">
        <v>4</v>
      </c>
      <c r="E1141" s="33">
        <v>0.05</v>
      </c>
      <c r="F1141" s="37">
        <f>DetailTicketJuilletAout2021[[#This Row],[Qte]]*(DetailTicketJuilletAout2021[[#This Row],[PrixUnit]]*(1-DetailTicketJuilletAout2021[[#This Row],[Remise%]]))</f>
        <v>110.08599999999998</v>
      </c>
      <c r="G1141" t="str">
        <f t="shared" si="17"/>
        <v>PABEL</v>
      </c>
      <c r="I1141" s="32">
        <v>22469</v>
      </c>
      <c r="J1141" s="39" t="s">
        <v>77</v>
      </c>
    </row>
    <row r="1142" spans="1:10" x14ac:dyDescent="0.25">
      <c r="A1142" s="32">
        <v>21720</v>
      </c>
      <c r="B1142" s="33">
        <v>45</v>
      </c>
      <c r="C1142" s="33">
        <v>7.32</v>
      </c>
      <c r="D1142" s="33">
        <v>3</v>
      </c>
      <c r="E1142" s="33">
        <v>0</v>
      </c>
      <c r="F1142" s="37">
        <f>DetailTicketJuilletAout2021[[#This Row],[Qte]]*(DetailTicketJuilletAout2021[[#This Row],[PrixUnit]]*(1-DetailTicketJuilletAout2021[[#This Row],[Remise%]]))</f>
        <v>21.96</v>
      </c>
      <c r="G1142" t="str">
        <f t="shared" si="17"/>
        <v>RARAB</v>
      </c>
      <c r="I1142" s="32">
        <v>22470</v>
      </c>
      <c r="J1142" s="39" t="s">
        <v>72</v>
      </c>
    </row>
    <row r="1143" spans="1:10" x14ac:dyDescent="0.25">
      <c r="A1143" s="32">
        <v>21720</v>
      </c>
      <c r="B1143" s="33">
        <v>65</v>
      </c>
      <c r="C1143" s="33">
        <v>16.010000000000002</v>
      </c>
      <c r="D1143" s="33">
        <v>3</v>
      </c>
      <c r="E1143" s="33">
        <v>0</v>
      </c>
      <c r="F1143" s="37">
        <f>DetailTicketJuilletAout2021[[#This Row],[Qte]]*(DetailTicketJuilletAout2021[[#This Row],[PrixUnit]]*(1-DetailTicketJuilletAout2021[[#This Row],[Remise%]]))</f>
        <v>48.03</v>
      </c>
      <c r="G1143" t="str">
        <f t="shared" si="17"/>
        <v>RARAB</v>
      </c>
      <c r="I1143" s="32">
        <v>22471</v>
      </c>
      <c r="J1143" s="39" t="s">
        <v>31</v>
      </c>
    </row>
    <row r="1144" spans="1:10" x14ac:dyDescent="0.25">
      <c r="A1144" s="32">
        <v>21720</v>
      </c>
      <c r="B1144" s="33">
        <v>72</v>
      </c>
      <c r="C1144" s="33">
        <v>26.53</v>
      </c>
      <c r="D1144" s="33">
        <v>4</v>
      </c>
      <c r="E1144" s="33">
        <v>0</v>
      </c>
      <c r="F1144" s="37">
        <f>DetailTicketJuilletAout2021[[#This Row],[Qte]]*(DetailTicketJuilletAout2021[[#This Row],[PrixUnit]]*(1-DetailTicketJuilletAout2021[[#This Row],[Remise%]]))</f>
        <v>106.12</v>
      </c>
      <c r="G1144" t="str">
        <f t="shared" si="17"/>
        <v>RARAB</v>
      </c>
      <c r="I1144" s="32">
        <v>22472</v>
      </c>
      <c r="J1144" s="39" t="s">
        <v>46</v>
      </c>
    </row>
    <row r="1145" spans="1:10" x14ac:dyDescent="0.25">
      <c r="A1145" s="32">
        <v>21721</v>
      </c>
      <c r="B1145" s="33">
        <v>18</v>
      </c>
      <c r="C1145" s="33">
        <v>47.56</v>
      </c>
      <c r="D1145" s="33">
        <v>4</v>
      </c>
      <c r="E1145" s="33">
        <v>0</v>
      </c>
      <c r="F1145" s="37">
        <f>DetailTicketJuilletAout2021[[#This Row],[Qte]]*(DetailTicketJuilletAout2021[[#This Row],[PrixUnit]]*(1-DetailTicketJuilletAout2021[[#This Row],[Remise%]]))</f>
        <v>190.24</v>
      </c>
      <c r="G1145" t="str">
        <f t="shared" si="17"/>
        <v>ALDUV</v>
      </c>
      <c r="I1145" s="32">
        <v>22473</v>
      </c>
      <c r="J1145" s="39" t="s">
        <v>24</v>
      </c>
    </row>
    <row r="1146" spans="1:10" x14ac:dyDescent="0.25">
      <c r="A1146" s="32">
        <v>21722</v>
      </c>
      <c r="B1146" s="33">
        <v>69</v>
      </c>
      <c r="C1146" s="33">
        <v>27.44</v>
      </c>
      <c r="D1146" s="33">
        <v>3</v>
      </c>
      <c r="E1146" s="33">
        <v>0.25</v>
      </c>
      <c r="F1146" s="37">
        <f>DetailTicketJuilletAout2021[[#This Row],[Qte]]*(DetailTicketJuilletAout2021[[#This Row],[PrixUnit]]*(1-DetailTicketJuilletAout2021[[#This Row],[Remise%]]))</f>
        <v>61.740000000000009</v>
      </c>
      <c r="G1146" t="str">
        <f t="shared" si="17"/>
        <v>PAJAL</v>
      </c>
      <c r="I1146" s="32">
        <v>22474</v>
      </c>
      <c r="J1146" s="39" t="s">
        <v>60</v>
      </c>
    </row>
    <row r="1147" spans="1:10" x14ac:dyDescent="0.25">
      <c r="A1147" s="32">
        <v>21722</v>
      </c>
      <c r="B1147" s="33">
        <v>70</v>
      </c>
      <c r="C1147" s="33">
        <v>11.43</v>
      </c>
      <c r="D1147" s="33">
        <v>4</v>
      </c>
      <c r="E1147" s="33">
        <v>0.25</v>
      </c>
      <c r="F1147" s="37">
        <f>DetailTicketJuilletAout2021[[#This Row],[Qte]]*(DetailTicketJuilletAout2021[[#This Row],[PrixUnit]]*(1-DetailTicketJuilletAout2021[[#This Row],[Remise%]]))</f>
        <v>34.29</v>
      </c>
      <c r="G1147" t="str">
        <f t="shared" si="17"/>
        <v>PAJAL</v>
      </c>
      <c r="I1147" s="32">
        <v>22475</v>
      </c>
      <c r="J1147" s="39" t="s">
        <v>100</v>
      </c>
    </row>
    <row r="1148" spans="1:10" x14ac:dyDescent="0.25">
      <c r="A1148" s="32">
        <v>21723</v>
      </c>
      <c r="B1148" s="33">
        <v>2</v>
      </c>
      <c r="C1148" s="33">
        <v>14.48</v>
      </c>
      <c r="D1148" s="33">
        <v>4</v>
      </c>
      <c r="E1148" s="33">
        <v>0</v>
      </c>
      <c r="F1148" s="37">
        <f>DetailTicketJuilletAout2021[[#This Row],[Qte]]*(DetailTicketJuilletAout2021[[#This Row],[PrixUnit]]*(1-DetailTicketJuilletAout2021[[#This Row],[Remise%]]))</f>
        <v>57.92</v>
      </c>
      <c r="G1148" t="str">
        <f t="shared" si="17"/>
        <v>NAROU</v>
      </c>
      <c r="I1148" s="32">
        <v>22476</v>
      </c>
      <c r="J1148" s="39" t="s">
        <v>31</v>
      </c>
    </row>
    <row r="1149" spans="1:10" x14ac:dyDescent="0.25">
      <c r="A1149" s="32">
        <v>21723</v>
      </c>
      <c r="B1149" s="33">
        <v>40</v>
      </c>
      <c r="C1149" s="33">
        <v>14.03</v>
      </c>
      <c r="D1149" s="33">
        <v>4</v>
      </c>
      <c r="E1149" s="33">
        <v>0</v>
      </c>
      <c r="F1149" s="37">
        <f>DetailTicketJuilletAout2021[[#This Row],[Qte]]*(DetailTicketJuilletAout2021[[#This Row],[PrixUnit]]*(1-DetailTicketJuilletAout2021[[#This Row],[Remise%]]))</f>
        <v>56.12</v>
      </c>
      <c r="G1149" t="str">
        <f t="shared" si="17"/>
        <v>NAROU</v>
      </c>
      <c r="I1149" s="32">
        <v>22477</v>
      </c>
      <c r="J1149" s="39" t="s">
        <v>42</v>
      </c>
    </row>
    <row r="1150" spans="1:10" x14ac:dyDescent="0.25">
      <c r="A1150" s="32">
        <v>21724</v>
      </c>
      <c r="B1150" s="33">
        <v>21</v>
      </c>
      <c r="C1150" s="33">
        <v>7.62</v>
      </c>
      <c r="D1150" s="33">
        <v>3</v>
      </c>
      <c r="E1150" s="33">
        <v>0.2</v>
      </c>
      <c r="F1150" s="37">
        <f>DetailTicketJuilletAout2021[[#This Row],[Qte]]*(DetailTicketJuilletAout2021[[#This Row],[PrixUnit]]*(1-DetailTicketJuilletAout2021[[#This Row],[Remise%]]))</f>
        <v>18.288</v>
      </c>
      <c r="G1150" t="str">
        <f t="shared" si="17"/>
        <v>OLFER</v>
      </c>
      <c r="I1150" s="32">
        <v>22478</v>
      </c>
      <c r="J1150" s="39" t="s">
        <v>37</v>
      </c>
    </row>
    <row r="1151" spans="1:10" x14ac:dyDescent="0.25">
      <c r="A1151" s="32">
        <v>21724</v>
      </c>
      <c r="B1151" s="33">
        <v>61</v>
      </c>
      <c r="C1151" s="33">
        <v>21.65</v>
      </c>
      <c r="D1151" s="33">
        <v>3</v>
      </c>
      <c r="E1151" s="33">
        <v>0.2</v>
      </c>
      <c r="F1151" s="37">
        <f>DetailTicketJuilletAout2021[[#This Row],[Qte]]*(DetailTicketJuilletAout2021[[#This Row],[PrixUnit]]*(1-DetailTicketJuilletAout2021[[#This Row],[Remise%]]))</f>
        <v>51.96</v>
      </c>
      <c r="G1151" t="str">
        <f t="shared" si="17"/>
        <v>OLFER</v>
      </c>
      <c r="I1151" s="32">
        <v>22479</v>
      </c>
      <c r="J1151" s="39" t="s">
        <v>89</v>
      </c>
    </row>
    <row r="1152" spans="1:10" x14ac:dyDescent="0.25">
      <c r="A1152" s="32">
        <v>21725</v>
      </c>
      <c r="B1152" s="33">
        <v>28</v>
      </c>
      <c r="C1152" s="33">
        <v>34.76</v>
      </c>
      <c r="D1152" s="33">
        <v>4</v>
      </c>
      <c r="E1152" s="33">
        <v>0.25</v>
      </c>
      <c r="F1152" s="37">
        <f>DetailTicketJuilletAout2021[[#This Row],[Qte]]*(DetailTicketJuilletAout2021[[#This Row],[PrixUnit]]*(1-DetailTicketJuilletAout2021[[#This Row],[Remise%]]))</f>
        <v>104.28</v>
      </c>
      <c r="G1152" t="str">
        <f t="shared" si="17"/>
        <v>CLHAL</v>
      </c>
      <c r="I1152" s="32">
        <v>22480</v>
      </c>
      <c r="J1152" s="39" t="s">
        <v>55</v>
      </c>
    </row>
    <row r="1153" spans="1:10" x14ac:dyDescent="0.25">
      <c r="A1153" s="32">
        <v>21725</v>
      </c>
      <c r="B1153" s="33">
        <v>39</v>
      </c>
      <c r="C1153" s="33">
        <v>13.72</v>
      </c>
      <c r="D1153" s="33">
        <v>3</v>
      </c>
      <c r="E1153" s="33">
        <v>0.25</v>
      </c>
      <c r="F1153" s="37">
        <f>DetailTicketJuilletAout2021[[#This Row],[Qte]]*(DetailTicketJuilletAout2021[[#This Row],[PrixUnit]]*(1-DetailTicketJuilletAout2021[[#This Row],[Remise%]]))</f>
        <v>30.870000000000005</v>
      </c>
      <c r="G1153" t="str">
        <f t="shared" si="17"/>
        <v>CLHAL</v>
      </c>
      <c r="I1153" s="32">
        <v>22481</v>
      </c>
      <c r="J1153" s="39" t="s">
        <v>60</v>
      </c>
    </row>
    <row r="1154" spans="1:10" x14ac:dyDescent="0.25">
      <c r="A1154" s="32">
        <v>21725</v>
      </c>
      <c r="B1154" s="33">
        <v>46</v>
      </c>
      <c r="C1154" s="33">
        <v>9.15</v>
      </c>
      <c r="D1154" s="33">
        <v>4</v>
      </c>
      <c r="E1154" s="33">
        <v>0.25</v>
      </c>
      <c r="F1154" s="37">
        <f>DetailTicketJuilletAout2021[[#This Row],[Qte]]*(DetailTicketJuilletAout2021[[#This Row],[PrixUnit]]*(1-DetailTicketJuilletAout2021[[#This Row],[Remise%]]))</f>
        <v>27.450000000000003</v>
      </c>
      <c r="G1154" t="str">
        <f t="shared" si="17"/>
        <v>CLHAL</v>
      </c>
      <c r="I1154" s="32">
        <v>22482</v>
      </c>
      <c r="J1154" s="39" t="s">
        <v>87</v>
      </c>
    </row>
    <row r="1155" spans="1:10" x14ac:dyDescent="0.25">
      <c r="A1155" s="32">
        <v>21726</v>
      </c>
      <c r="B1155" s="33">
        <v>18</v>
      </c>
      <c r="C1155" s="33">
        <v>47.56</v>
      </c>
      <c r="D1155" s="33">
        <v>4</v>
      </c>
      <c r="E1155" s="33">
        <v>0.1</v>
      </c>
      <c r="F1155" s="37">
        <f>DetailTicketJuilletAout2021[[#This Row],[Qte]]*(DetailTicketJuilletAout2021[[#This Row],[PrixUnit]]*(1-DetailTicketJuilletAout2021[[#This Row],[Remise%]]))</f>
        <v>171.21600000000001</v>
      </c>
      <c r="G1155" t="str">
        <f t="shared" ref="G1155:G1218" si="18">VLOOKUP(A1155,$I$2:$J$1577,2,FALSE)</f>
        <v>YAKAL</v>
      </c>
      <c r="I1155" s="32">
        <v>22483</v>
      </c>
      <c r="J1155" s="39" t="s">
        <v>40</v>
      </c>
    </row>
    <row r="1156" spans="1:10" x14ac:dyDescent="0.25">
      <c r="A1156" s="32">
        <v>21726</v>
      </c>
      <c r="B1156" s="33">
        <v>43</v>
      </c>
      <c r="C1156" s="33">
        <v>35.06</v>
      </c>
      <c r="D1156" s="33">
        <v>3</v>
      </c>
      <c r="E1156" s="33">
        <v>0</v>
      </c>
      <c r="F1156" s="37">
        <f>DetailTicketJuilletAout2021[[#This Row],[Qte]]*(DetailTicketJuilletAout2021[[#This Row],[PrixUnit]]*(1-DetailTicketJuilletAout2021[[#This Row],[Remise%]]))</f>
        <v>105.18</v>
      </c>
      <c r="G1156" t="str">
        <f t="shared" si="18"/>
        <v>YAKAL</v>
      </c>
      <c r="I1156" s="32">
        <v>22484</v>
      </c>
      <c r="J1156" s="39" t="s">
        <v>34</v>
      </c>
    </row>
    <row r="1157" spans="1:10" x14ac:dyDescent="0.25">
      <c r="A1157" s="32">
        <v>21726</v>
      </c>
      <c r="B1157" s="33">
        <v>46</v>
      </c>
      <c r="C1157" s="33">
        <v>9.15</v>
      </c>
      <c r="D1157" s="33">
        <v>3</v>
      </c>
      <c r="E1157" s="33">
        <v>0.1</v>
      </c>
      <c r="F1157" s="37">
        <f>DetailTicketJuilletAout2021[[#This Row],[Qte]]*(DetailTicketJuilletAout2021[[#This Row],[PrixUnit]]*(1-DetailTicketJuilletAout2021[[#This Row],[Remise%]]))</f>
        <v>24.705000000000005</v>
      </c>
      <c r="G1157" t="str">
        <f t="shared" si="18"/>
        <v>YAKAL</v>
      </c>
      <c r="I1157" s="32">
        <v>22485</v>
      </c>
      <c r="J1157" s="39" t="s">
        <v>57</v>
      </c>
    </row>
    <row r="1158" spans="1:10" x14ac:dyDescent="0.25">
      <c r="A1158" s="32">
        <v>21727</v>
      </c>
      <c r="B1158" s="33">
        <v>18</v>
      </c>
      <c r="C1158" s="33">
        <v>47.56</v>
      </c>
      <c r="D1158" s="33">
        <v>3</v>
      </c>
      <c r="E1158" s="33">
        <v>0</v>
      </c>
      <c r="F1158" s="37">
        <f>DetailTicketJuilletAout2021[[#This Row],[Qte]]*(DetailTicketJuilletAout2021[[#This Row],[PrixUnit]]*(1-DetailTicketJuilletAout2021[[#This Row],[Remise%]]))</f>
        <v>142.68</v>
      </c>
      <c r="G1158" t="str">
        <f t="shared" si="18"/>
        <v>DAMIC</v>
      </c>
      <c r="I1158" s="32">
        <v>22486</v>
      </c>
      <c r="J1158" s="39" t="s">
        <v>82</v>
      </c>
    </row>
    <row r="1159" spans="1:10" x14ac:dyDescent="0.25">
      <c r="A1159" s="32">
        <v>21727</v>
      </c>
      <c r="B1159" s="33">
        <v>36</v>
      </c>
      <c r="C1159" s="33">
        <v>14.48</v>
      </c>
      <c r="D1159" s="33">
        <v>4</v>
      </c>
      <c r="E1159" s="33">
        <v>0</v>
      </c>
      <c r="F1159" s="37">
        <f>DetailTicketJuilletAout2021[[#This Row],[Qte]]*(DetailTicketJuilletAout2021[[#This Row],[PrixUnit]]*(1-DetailTicketJuilletAout2021[[#This Row],[Remise%]]))</f>
        <v>57.92</v>
      </c>
      <c r="G1159" t="str">
        <f t="shared" si="18"/>
        <v>DAMIC</v>
      </c>
      <c r="I1159" s="32">
        <v>22487</v>
      </c>
      <c r="J1159" s="39" t="s">
        <v>45</v>
      </c>
    </row>
    <row r="1160" spans="1:10" x14ac:dyDescent="0.25">
      <c r="A1160" s="32">
        <v>21728</v>
      </c>
      <c r="B1160" s="33">
        <v>1</v>
      </c>
      <c r="C1160" s="33">
        <v>13.72</v>
      </c>
      <c r="D1160" s="33">
        <v>4</v>
      </c>
      <c r="E1160" s="33">
        <v>0.25</v>
      </c>
      <c r="F1160" s="37">
        <f>DetailTicketJuilletAout2021[[#This Row],[Qte]]*(DetailTicketJuilletAout2021[[#This Row],[PrixUnit]]*(1-DetailTicketJuilletAout2021[[#This Row],[Remise%]]))</f>
        <v>41.160000000000004</v>
      </c>
      <c r="G1160" t="str">
        <f t="shared" si="18"/>
        <v>ERSWE</v>
      </c>
      <c r="I1160" s="32">
        <v>22488</v>
      </c>
      <c r="J1160" s="39" t="s">
        <v>65</v>
      </c>
    </row>
    <row r="1161" spans="1:10" x14ac:dyDescent="0.25">
      <c r="A1161" s="32">
        <v>21728</v>
      </c>
      <c r="B1161" s="33">
        <v>10</v>
      </c>
      <c r="C1161" s="33">
        <v>23.63</v>
      </c>
      <c r="D1161" s="33">
        <v>4</v>
      </c>
      <c r="E1161" s="33">
        <v>0.25</v>
      </c>
      <c r="F1161" s="37">
        <f>DetailTicketJuilletAout2021[[#This Row],[Qte]]*(DetailTicketJuilletAout2021[[#This Row],[PrixUnit]]*(1-DetailTicketJuilletAout2021[[#This Row],[Remise%]]))</f>
        <v>70.89</v>
      </c>
      <c r="G1161" t="str">
        <f t="shared" si="18"/>
        <v>ERSWE</v>
      </c>
      <c r="I1161" s="32">
        <v>22489</v>
      </c>
      <c r="J1161" s="39" t="s">
        <v>79</v>
      </c>
    </row>
    <row r="1162" spans="1:10" x14ac:dyDescent="0.25">
      <c r="A1162" s="32">
        <v>21728</v>
      </c>
      <c r="B1162" s="33">
        <v>71</v>
      </c>
      <c r="C1162" s="33">
        <v>16.46</v>
      </c>
      <c r="D1162" s="33">
        <v>3</v>
      </c>
      <c r="E1162" s="33">
        <v>0.25</v>
      </c>
      <c r="F1162" s="37">
        <f>DetailTicketJuilletAout2021[[#This Row],[Qte]]*(DetailTicketJuilletAout2021[[#This Row],[PrixUnit]]*(1-DetailTicketJuilletAout2021[[#This Row],[Remise%]]))</f>
        <v>37.035000000000004</v>
      </c>
      <c r="G1162" t="str">
        <f t="shared" si="18"/>
        <v>ERSWE</v>
      </c>
      <c r="I1162" s="32">
        <v>22490</v>
      </c>
      <c r="J1162" s="39" t="s">
        <v>86</v>
      </c>
    </row>
    <row r="1163" spans="1:10" x14ac:dyDescent="0.25">
      <c r="A1163" s="32">
        <v>21728</v>
      </c>
      <c r="B1163" s="33">
        <v>77</v>
      </c>
      <c r="C1163" s="33">
        <v>9.91</v>
      </c>
      <c r="D1163" s="33">
        <v>3</v>
      </c>
      <c r="E1163" s="33">
        <v>0.25</v>
      </c>
      <c r="F1163" s="37">
        <f>DetailTicketJuilletAout2021[[#This Row],[Qte]]*(DetailTicketJuilletAout2021[[#This Row],[PrixUnit]]*(1-DetailTicketJuilletAout2021[[#This Row],[Remise%]]))</f>
        <v>22.297499999999999</v>
      </c>
      <c r="G1163" t="str">
        <f t="shared" si="18"/>
        <v>ERSWE</v>
      </c>
      <c r="I1163" s="32">
        <v>22491</v>
      </c>
      <c r="J1163" s="39" t="s">
        <v>37</v>
      </c>
    </row>
    <row r="1164" spans="1:10" x14ac:dyDescent="0.25">
      <c r="A1164" s="32">
        <v>21729</v>
      </c>
      <c r="B1164" s="33">
        <v>19</v>
      </c>
      <c r="C1164" s="33">
        <v>7.01</v>
      </c>
      <c r="D1164" s="33">
        <v>3</v>
      </c>
      <c r="E1164" s="33">
        <v>0</v>
      </c>
      <c r="F1164" s="37">
        <f>DetailTicketJuilletAout2021[[#This Row],[Qte]]*(DetailTicketJuilletAout2021[[#This Row],[PrixUnit]]*(1-DetailTicketJuilletAout2021[[#This Row],[Remise%]]))</f>
        <v>21.03</v>
      </c>
      <c r="G1164" t="str">
        <f t="shared" si="18"/>
        <v>BEAVI</v>
      </c>
      <c r="I1164" s="32">
        <v>22492</v>
      </c>
      <c r="J1164" s="39" t="s">
        <v>25</v>
      </c>
    </row>
    <row r="1165" spans="1:10" x14ac:dyDescent="0.25">
      <c r="A1165" s="32">
        <v>21729</v>
      </c>
      <c r="B1165" s="33">
        <v>27</v>
      </c>
      <c r="C1165" s="33">
        <v>26.83</v>
      </c>
      <c r="D1165" s="33">
        <v>4</v>
      </c>
      <c r="E1165" s="33">
        <v>0.25</v>
      </c>
      <c r="F1165" s="37">
        <f>DetailTicketJuilletAout2021[[#This Row],[Qte]]*(DetailTicketJuilletAout2021[[#This Row],[PrixUnit]]*(1-DetailTicketJuilletAout2021[[#This Row],[Remise%]]))</f>
        <v>80.489999999999995</v>
      </c>
      <c r="G1165" t="str">
        <f t="shared" si="18"/>
        <v>BEAVI</v>
      </c>
      <c r="I1165" s="32">
        <v>22493</v>
      </c>
      <c r="J1165" s="39" t="s">
        <v>56</v>
      </c>
    </row>
    <row r="1166" spans="1:10" x14ac:dyDescent="0.25">
      <c r="A1166" s="32">
        <v>21729</v>
      </c>
      <c r="B1166" s="33">
        <v>39</v>
      </c>
      <c r="C1166" s="33">
        <v>13.72</v>
      </c>
      <c r="D1166" s="33">
        <v>3</v>
      </c>
      <c r="E1166" s="33">
        <v>0</v>
      </c>
      <c r="F1166" s="37">
        <f>DetailTicketJuilletAout2021[[#This Row],[Qte]]*(DetailTicketJuilletAout2021[[#This Row],[PrixUnit]]*(1-DetailTicketJuilletAout2021[[#This Row],[Remise%]]))</f>
        <v>41.160000000000004</v>
      </c>
      <c r="G1166" t="str">
        <f t="shared" si="18"/>
        <v>BEAVI</v>
      </c>
      <c r="I1166" s="32">
        <v>22494</v>
      </c>
      <c r="J1166" s="39" t="s">
        <v>36</v>
      </c>
    </row>
    <row r="1167" spans="1:10" x14ac:dyDescent="0.25">
      <c r="A1167" s="32">
        <v>21729</v>
      </c>
      <c r="B1167" s="33">
        <v>44</v>
      </c>
      <c r="C1167" s="33">
        <v>11.89</v>
      </c>
      <c r="D1167" s="33">
        <v>3</v>
      </c>
      <c r="E1167" s="33">
        <v>0</v>
      </c>
      <c r="F1167" s="37">
        <f>DetailTicketJuilletAout2021[[#This Row],[Qte]]*(DetailTicketJuilletAout2021[[#This Row],[PrixUnit]]*(1-DetailTicketJuilletAout2021[[#This Row],[Remise%]]))</f>
        <v>35.67</v>
      </c>
      <c r="G1167" t="str">
        <f t="shared" si="18"/>
        <v>BEAVI</v>
      </c>
      <c r="I1167" s="32">
        <v>22495</v>
      </c>
      <c r="J1167" s="39" t="s">
        <v>71</v>
      </c>
    </row>
    <row r="1168" spans="1:10" x14ac:dyDescent="0.25">
      <c r="A1168" s="32">
        <v>21729</v>
      </c>
      <c r="B1168" s="33">
        <v>52</v>
      </c>
      <c r="C1168" s="33">
        <v>4.2699999999999996</v>
      </c>
      <c r="D1168" s="33">
        <v>3</v>
      </c>
      <c r="E1168" s="33">
        <v>0</v>
      </c>
      <c r="F1168" s="37">
        <f>DetailTicketJuilletAout2021[[#This Row],[Qte]]*(DetailTicketJuilletAout2021[[#This Row],[PrixUnit]]*(1-DetailTicketJuilletAout2021[[#This Row],[Remise%]]))</f>
        <v>12.809999999999999</v>
      </c>
      <c r="G1168" t="str">
        <f t="shared" si="18"/>
        <v>BEAVI</v>
      </c>
      <c r="I1168" s="32">
        <v>22496</v>
      </c>
      <c r="J1168" s="39" t="s">
        <v>67</v>
      </c>
    </row>
    <row r="1169" spans="1:10" x14ac:dyDescent="0.25">
      <c r="A1169" s="32">
        <v>21729</v>
      </c>
      <c r="B1169" s="33">
        <v>54</v>
      </c>
      <c r="C1169" s="33">
        <v>4.57</v>
      </c>
      <c r="D1169" s="33">
        <v>4</v>
      </c>
      <c r="E1169" s="33">
        <v>0.1</v>
      </c>
      <c r="F1169" s="37">
        <f>DetailTicketJuilletAout2021[[#This Row],[Qte]]*(DetailTicketJuilletAout2021[[#This Row],[PrixUnit]]*(1-DetailTicketJuilletAout2021[[#This Row],[Remise%]]))</f>
        <v>16.452000000000002</v>
      </c>
      <c r="G1169" t="str">
        <f t="shared" si="18"/>
        <v>BEAVI</v>
      </c>
      <c r="I1169" s="32">
        <v>22497</v>
      </c>
      <c r="J1169" s="39" t="s">
        <v>59</v>
      </c>
    </row>
    <row r="1170" spans="1:10" x14ac:dyDescent="0.25">
      <c r="A1170" s="32">
        <v>21729</v>
      </c>
      <c r="B1170" s="33">
        <v>62</v>
      </c>
      <c r="C1170" s="33">
        <v>30.03</v>
      </c>
      <c r="D1170" s="33">
        <v>3</v>
      </c>
      <c r="E1170" s="33">
        <v>0</v>
      </c>
      <c r="F1170" s="37">
        <f>DetailTicketJuilletAout2021[[#This Row],[Qte]]*(DetailTicketJuilletAout2021[[#This Row],[PrixUnit]]*(1-DetailTicketJuilletAout2021[[#This Row],[Remise%]]))</f>
        <v>90.09</v>
      </c>
      <c r="G1170" t="str">
        <f t="shared" si="18"/>
        <v>BEAVI</v>
      </c>
      <c r="I1170" s="32">
        <v>22498</v>
      </c>
      <c r="J1170" s="39" t="s">
        <v>99</v>
      </c>
    </row>
    <row r="1171" spans="1:10" x14ac:dyDescent="0.25">
      <c r="A1171" s="32">
        <v>21729</v>
      </c>
      <c r="B1171" s="33">
        <v>65</v>
      </c>
      <c r="C1171" s="33">
        <v>12.81</v>
      </c>
      <c r="D1171" s="33">
        <v>3</v>
      </c>
      <c r="E1171" s="33">
        <v>0</v>
      </c>
      <c r="F1171" s="37">
        <f>DetailTicketJuilletAout2021[[#This Row],[Qte]]*(DetailTicketJuilletAout2021[[#This Row],[PrixUnit]]*(1-DetailTicketJuilletAout2021[[#This Row],[Remise%]]))</f>
        <v>38.43</v>
      </c>
      <c r="G1171" t="str">
        <f t="shared" si="18"/>
        <v>BEAVI</v>
      </c>
      <c r="I1171" s="32">
        <v>22499</v>
      </c>
      <c r="J1171" s="39" t="s">
        <v>68</v>
      </c>
    </row>
    <row r="1172" spans="1:10" x14ac:dyDescent="0.25">
      <c r="A1172" s="32">
        <v>21729</v>
      </c>
      <c r="B1172" s="33">
        <v>71</v>
      </c>
      <c r="C1172" s="33">
        <v>13.11</v>
      </c>
      <c r="D1172" s="33">
        <v>4</v>
      </c>
      <c r="E1172" s="33">
        <v>0</v>
      </c>
      <c r="F1172" s="37">
        <f>DetailTicketJuilletAout2021[[#This Row],[Qte]]*(DetailTicketJuilletAout2021[[#This Row],[PrixUnit]]*(1-DetailTicketJuilletAout2021[[#This Row],[Remise%]]))</f>
        <v>52.44</v>
      </c>
      <c r="G1172" t="str">
        <f t="shared" si="18"/>
        <v>BEAVI</v>
      </c>
      <c r="I1172" s="32">
        <v>22500</v>
      </c>
      <c r="J1172" s="39" t="s">
        <v>52</v>
      </c>
    </row>
    <row r="1173" spans="1:10" x14ac:dyDescent="0.25">
      <c r="A1173" s="32">
        <v>21730</v>
      </c>
      <c r="B1173" s="33">
        <v>22</v>
      </c>
      <c r="C1173" s="33">
        <v>16.010000000000002</v>
      </c>
      <c r="D1173" s="33">
        <v>4</v>
      </c>
      <c r="E1173" s="33">
        <v>0</v>
      </c>
      <c r="F1173" s="37">
        <f>DetailTicketJuilletAout2021[[#This Row],[Qte]]*(DetailTicketJuilletAout2021[[#This Row],[PrixUnit]]*(1-DetailTicketJuilletAout2021[[#This Row],[Remise%]]))</f>
        <v>64.040000000000006</v>
      </c>
      <c r="G1173" t="str">
        <f t="shared" si="18"/>
        <v>CHDUD</v>
      </c>
      <c r="I1173" s="32">
        <v>22501</v>
      </c>
      <c r="J1173" s="39" t="s">
        <v>34</v>
      </c>
    </row>
    <row r="1174" spans="1:10" x14ac:dyDescent="0.25">
      <c r="A1174" s="32">
        <v>21730</v>
      </c>
      <c r="B1174" s="33">
        <v>24</v>
      </c>
      <c r="C1174" s="33">
        <v>3.35</v>
      </c>
      <c r="D1174" s="33">
        <v>4</v>
      </c>
      <c r="E1174" s="33">
        <v>0.15</v>
      </c>
      <c r="F1174" s="37">
        <f>DetailTicketJuilletAout2021[[#This Row],[Qte]]*(DetailTicketJuilletAout2021[[#This Row],[PrixUnit]]*(1-DetailTicketJuilletAout2021[[#This Row],[Remise%]]))</f>
        <v>11.39</v>
      </c>
      <c r="G1174" t="str">
        <f t="shared" si="18"/>
        <v>CHDUD</v>
      </c>
      <c r="I1174" s="32">
        <v>22502</v>
      </c>
      <c r="J1174" s="39" t="s">
        <v>67</v>
      </c>
    </row>
    <row r="1175" spans="1:10" x14ac:dyDescent="0.25">
      <c r="A1175" s="32">
        <v>21731</v>
      </c>
      <c r="B1175" s="33">
        <v>28</v>
      </c>
      <c r="C1175" s="33">
        <v>34.76</v>
      </c>
      <c r="D1175" s="33">
        <v>3</v>
      </c>
      <c r="E1175" s="33">
        <v>0</v>
      </c>
      <c r="F1175" s="37">
        <f>DetailTicketJuilletAout2021[[#This Row],[Qte]]*(DetailTicketJuilletAout2021[[#This Row],[PrixUnit]]*(1-DetailTicketJuilletAout2021[[#This Row],[Remise%]]))</f>
        <v>104.28</v>
      </c>
      <c r="G1175" t="str">
        <f t="shared" si="18"/>
        <v>YATAN</v>
      </c>
      <c r="I1175" s="32">
        <v>22503</v>
      </c>
      <c r="J1175" s="39" t="s">
        <v>36</v>
      </c>
    </row>
    <row r="1176" spans="1:10" x14ac:dyDescent="0.25">
      <c r="A1176" s="32">
        <v>21731</v>
      </c>
      <c r="B1176" s="33">
        <v>72</v>
      </c>
      <c r="C1176" s="33">
        <v>26.53</v>
      </c>
      <c r="D1176" s="33">
        <v>4</v>
      </c>
      <c r="E1176" s="33">
        <v>0</v>
      </c>
      <c r="F1176" s="37">
        <f>DetailTicketJuilletAout2021[[#This Row],[Qte]]*(DetailTicketJuilletAout2021[[#This Row],[PrixUnit]]*(1-DetailTicketJuilletAout2021[[#This Row],[Remise%]]))</f>
        <v>106.12</v>
      </c>
      <c r="G1176" t="str">
        <f t="shared" si="18"/>
        <v>YATAN</v>
      </c>
      <c r="I1176" s="32">
        <v>22504</v>
      </c>
      <c r="J1176" s="39" t="s">
        <v>53</v>
      </c>
    </row>
    <row r="1177" spans="1:10" x14ac:dyDescent="0.25">
      <c r="A1177" s="32">
        <v>21732</v>
      </c>
      <c r="B1177" s="33">
        <v>30</v>
      </c>
      <c r="C1177" s="33">
        <v>19.670000000000002</v>
      </c>
      <c r="D1177" s="33">
        <v>3</v>
      </c>
      <c r="E1177" s="33">
        <v>0</v>
      </c>
      <c r="F1177" s="37">
        <f>DetailTicketJuilletAout2021[[#This Row],[Qte]]*(DetailTicketJuilletAout2021[[#This Row],[PrixUnit]]*(1-DetailTicketJuilletAout2021[[#This Row],[Remise%]]))</f>
        <v>59.010000000000005</v>
      </c>
      <c r="G1177" t="str">
        <f t="shared" si="18"/>
        <v>ALAUV</v>
      </c>
      <c r="I1177" s="32">
        <v>22505</v>
      </c>
      <c r="J1177" s="39" t="s">
        <v>106</v>
      </c>
    </row>
    <row r="1178" spans="1:10" x14ac:dyDescent="0.25">
      <c r="A1178" s="32">
        <v>21732</v>
      </c>
      <c r="B1178" s="33">
        <v>53</v>
      </c>
      <c r="C1178" s="33">
        <v>25</v>
      </c>
      <c r="D1178" s="33">
        <v>3</v>
      </c>
      <c r="E1178" s="33">
        <v>0.05</v>
      </c>
      <c r="F1178" s="37">
        <f>DetailTicketJuilletAout2021[[#This Row],[Qte]]*(DetailTicketJuilletAout2021[[#This Row],[PrixUnit]]*(1-DetailTicketJuilletAout2021[[#This Row],[Remise%]]))</f>
        <v>71.25</v>
      </c>
      <c r="G1178" t="str">
        <f t="shared" si="18"/>
        <v>ALAUV</v>
      </c>
      <c r="I1178" s="32">
        <v>22506</v>
      </c>
      <c r="J1178" s="39" t="s">
        <v>57</v>
      </c>
    </row>
    <row r="1179" spans="1:10" x14ac:dyDescent="0.25">
      <c r="A1179" s="32">
        <v>21732</v>
      </c>
      <c r="B1179" s="33">
        <v>54</v>
      </c>
      <c r="C1179" s="33">
        <v>5.64</v>
      </c>
      <c r="D1179" s="33">
        <v>3</v>
      </c>
      <c r="E1179" s="33">
        <v>0</v>
      </c>
      <c r="F1179" s="37">
        <f>DetailTicketJuilletAout2021[[#This Row],[Qte]]*(DetailTicketJuilletAout2021[[#This Row],[PrixUnit]]*(1-DetailTicketJuilletAout2021[[#This Row],[Remise%]]))</f>
        <v>16.919999999999998</v>
      </c>
      <c r="G1179" t="str">
        <f t="shared" si="18"/>
        <v>ALAUV</v>
      </c>
      <c r="I1179" s="32">
        <v>22507</v>
      </c>
      <c r="J1179" s="39" t="s">
        <v>101</v>
      </c>
    </row>
    <row r="1180" spans="1:10" x14ac:dyDescent="0.25">
      <c r="A1180" s="32">
        <v>21733</v>
      </c>
      <c r="B1180" s="33">
        <v>19</v>
      </c>
      <c r="C1180" s="33">
        <v>7.01</v>
      </c>
      <c r="D1180" s="33">
        <v>4</v>
      </c>
      <c r="E1180" s="33">
        <v>0.25</v>
      </c>
      <c r="F1180" s="37">
        <f>DetailTicketJuilletAout2021[[#This Row],[Qte]]*(DetailTicketJuilletAout2021[[#This Row],[PrixUnit]]*(1-DetailTicketJuilletAout2021[[#This Row],[Remise%]]))</f>
        <v>21.03</v>
      </c>
      <c r="G1180" t="str">
        <f t="shared" si="18"/>
        <v>PAJAL</v>
      </c>
      <c r="I1180" s="32">
        <v>22508</v>
      </c>
      <c r="J1180" s="39" t="s">
        <v>81</v>
      </c>
    </row>
    <row r="1181" spans="1:10" x14ac:dyDescent="0.25">
      <c r="A1181" s="32">
        <v>21733</v>
      </c>
      <c r="B1181" s="33">
        <v>22</v>
      </c>
      <c r="C1181" s="33">
        <v>16.010000000000002</v>
      </c>
      <c r="D1181" s="33">
        <v>3</v>
      </c>
      <c r="E1181" s="33">
        <v>0.25</v>
      </c>
      <c r="F1181" s="37">
        <f>DetailTicketJuilletAout2021[[#This Row],[Qte]]*(DetailTicketJuilletAout2021[[#This Row],[PrixUnit]]*(1-DetailTicketJuilletAout2021[[#This Row],[Remise%]]))</f>
        <v>36.022500000000001</v>
      </c>
      <c r="G1181" t="str">
        <f t="shared" si="18"/>
        <v>PAJAL</v>
      </c>
      <c r="I1181" s="32">
        <v>22509</v>
      </c>
      <c r="J1181" s="39" t="s">
        <v>81</v>
      </c>
    </row>
    <row r="1182" spans="1:10" x14ac:dyDescent="0.25">
      <c r="A1182" s="32">
        <v>21734</v>
      </c>
      <c r="B1182" s="33">
        <v>30</v>
      </c>
      <c r="C1182" s="33">
        <v>19.670000000000002</v>
      </c>
      <c r="D1182" s="33">
        <v>4</v>
      </c>
      <c r="E1182" s="33">
        <v>0.25</v>
      </c>
      <c r="F1182" s="37">
        <f>DetailTicketJuilletAout2021[[#This Row],[Qte]]*(DetailTicketJuilletAout2021[[#This Row],[PrixUnit]]*(1-DetailTicketJuilletAout2021[[#This Row],[Remise%]]))</f>
        <v>59.010000000000005</v>
      </c>
      <c r="G1182" t="str">
        <f t="shared" si="18"/>
        <v>BRLEH</v>
      </c>
      <c r="I1182" s="32">
        <v>22510</v>
      </c>
      <c r="J1182" s="39" t="s">
        <v>40</v>
      </c>
    </row>
    <row r="1183" spans="1:10" x14ac:dyDescent="0.25">
      <c r="A1183" s="32">
        <v>21734</v>
      </c>
      <c r="B1183" s="33">
        <v>42</v>
      </c>
      <c r="C1183" s="33">
        <v>10.67</v>
      </c>
      <c r="D1183" s="33">
        <v>3</v>
      </c>
      <c r="E1183" s="33">
        <v>0</v>
      </c>
      <c r="F1183" s="37">
        <f>DetailTicketJuilletAout2021[[#This Row],[Qte]]*(DetailTicketJuilletAout2021[[#This Row],[PrixUnit]]*(1-DetailTicketJuilletAout2021[[#This Row],[Remise%]]))</f>
        <v>32.01</v>
      </c>
      <c r="G1183" t="str">
        <f t="shared" si="18"/>
        <v>BRLEH</v>
      </c>
      <c r="I1183" s="32">
        <v>22511</v>
      </c>
      <c r="J1183" s="39" t="s">
        <v>27</v>
      </c>
    </row>
    <row r="1184" spans="1:10" x14ac:dyDescent="0.25">
      <c r="A1184" s="32">
        <v>21735</v>
      </c>
      <c r="B1184" s="33">
        <v>16</v>
      </c>
      <c r="C1184" s="33">
        <v>13.26</v>
      </c>
      <c r="D1184" s="33">
        <v>3</v>
      </c>
      <c r="E1184" s="33">
        <v>0.1</v>
      </c>
      <c r="F1184" s="37">
        <f>DetailTicketJuilletAout2021[[#This Row],[Qte]]*(DetailTicketJuilletAout2021[[#This Row],[PrixUnit]]*(1-DetailTicketJuilletAout2021[[#This Row],[Remise%]]))</f>
        <v>35.802</v>
      </c>
      <c r="G1184" t="str">
        <f t="shared" si="18"/>
        <v>ERDEB</v>
      </c>
      <c r="I1184" s="32">
        <v>22512</v>
      </c>
      <c r="J1184" s="39" t="s">
        <v>31</v>
      </c>
    </row>
    <row r="1185" spans="1:10" x14ac:dyDescent="0.25">
      <c r="A1185" s="32">
        <v>21735</v>
      </c>
      <c r="B1185" s="33">
        <v>60</v>
      </c>
      <c r="C1185" s="33">
        <v>25.92</v>
      </c>
      <c r="D1185" s="33">
        <v>3</v>
      </c>
      <c r="E1185" s="33">
        <v>0.1</v>
      </c>
      <c r="F1185" s="37">
        <f>DetailTicketJuilletAout2021[[#This Row],[Qte]]*(DetailTicketJuilletAout2021[[#This Row],[PrixUnit]]*(1-DetailTicketJuilletAout2021[[#This Row],[Remise%]]))</f>
        <v>69.984000000000009</v>
      </c>
      <c r="G1185" t="str">
        <f t="shared" si="18"/>
        <v>ERDEB</v>
      </c>
      <c r="I1185" s="32">
        <v>22513</v>
      </c>
      <c r="J1185" s="39" t="s">
        <v>99</v>
      </c>
    </row>
    <row r="1186" spans="1:10" x14ac:dyDescent="0.25">
      <c r="A1186" s="32">
        <v>21736</v>
      </c>
      <c r="B1186" s="33">
        <v>4</v>
      </c>
      <c r="C1186" s="33">
        <v>16.77</v>
      </c>
      <c r="D1186" s="33">
        <v>4</v>
      </c>
      <c r="E1186" s="33">
        <v>0.1</v>
      </c>
      <c r="F1186" s="37">
        <f>DetailTicketJuilletAout2021[[#This Row],[Qte]]*(DetailTicketJuilletAout2021[[#This Row],[PrixUnit]]*(1-DetailTicketJuilletAout2021[[#This Row],[Remise%]]))</f>
        <v>60.372</v>
      </c>
      <c r="G1186" t="str">
        <f t="shared" si="18"/>
        <v>JEHOU</v>
      </c>
      <c r="I1186" s="32">
        <v>22514</v>
      </c>
      <c r="J1186" s="39" t="s">
        <v>75</v>
      </c>
    </row>
    <row r="1187" spans="1:10" x14ac:dyDescent="0.25">
      <c r="A1187" s="32">
        <v>21736</v>
      </c>
      <c r="B1187" s="33">
        <v>39</v>
      </c>
      <c r="C1187" s="33">
        <v>13.72</v>
      </c>
      <c r="D1187" s="33">
        <v>3</v>
      </c>
      <c r="E1187" s="33">
        <v>0.1</v>
      </c>
      <c r="F1187" s="37">
        <f>DetailTicketJuilletAout2021[[#This Row],[Qte]]*(DetailTicketJuilletAout2021[[#This Row],[PrixUnit]]*(1-DetailTicketJuilletAout2021[[#This Row],[Remise%]]))</f>
        <v>37.044000000000004</v>
      </c>
      <c r="G1187" t="str">
        <f t="shared" si="18"/>
        <v>JEHOU</v>
      </c>
      <c r="I1187" s="32">
        <v>22515</v>
      </c>
      <c r="J1187" s="39" t="s">
        <v>35</v>
      </c>
    </row>
    <row r="1188" spans="1:10" x14ac:dyDescent="0.25">
      <c r="A1188" s="32">
        <v>21736</v>
      </c>
      <c r="B1188" s="33">
        <v>54</v>
      </c>
      <c r="C1188" s="33">
        <v>5.64</v>
      </c>
      <c r="D1188" s="33">
        <v>4</v>
      </c>
      <c r="E1188" s="33">
        <v>0.1</v>
      </c>
      <c r="F1188" s="37">
        <f>DetailTicketJuilletAout2021[[#This Row],[Qte]]*(DetailTicketJuilletAout2021[[#This Row],[PrixUnit]]*(1-DetailTicketJuilletAout2021[[#This Row],[Remise%]]))</f>
        <v>20.303999999999998</v>
      </c>
      <c r="G1188" t="str">
        <f t="shared" si="18"/>
        <v>JEHOU</v>
      </c>
      <c r="I1188" s="32">
        <v>22516</v>
      </c>
      <c r="J1188" s="39" t="s">
        <v>43</v>
      </c>
    </row>
    <row r="1189" spans="1:10" x14ac:dyDescent="0.25">
      <c r="A1189" s="32">
        <v>21737</v>
      </c>
      <c r="B1189" s="33">
        <v>41</v>
      </c>
      <c r="C1189" s="33">
        <v>7.32</v>
      </c>
      <c r="D1189" s="33">
        <v>3</v>
      </c>
      <c r="E1189" s="33">
        <v>0.2</v>
      </c>
      <c r="F1189" s="37">
        <f>DetailTicketJuilletAout2021[[#This Row],[Qte]]*(DetailTicketJuilletAout2021[[#This Row],[PrixUnit]]*(1-DetailTicketJuilletAout2021[[#This Row],[Remise%]]))</f>
        <v>17.568000000000001</v>
      </c>
      <c r="G1189" t="str">
        <f t="shared" si="18"/>
        <v>DACOU</v>
      </c>
      <c r="I1189" s="32">
        <v>22517</v>
      </c>
      <c r="J1189" s="39" t="s">
        <v>32</v>
      </c>
    </row>
    <row r="1190" spans="1:10" x14ac:dyDescent="0.25">
      <c r="A1190" s="32">
        <v>21738</v>
      </c>
      <c r="B1190" s="33">
        <v>14</v>
      </c>
      <c r="C1190" s="33">
        <v>17.68</v>
      </c>
      <c r="D1190" s="33">
        <v>4</v>
      </c>
      <c r="E1190" s="33">
        <v>0.1</v>
      </c>
      <c r="F1190" s="37">
        <f>DetailTicketJuilletAout2021[[#This Row],[Qte]]*(DetailTicketJuilletAout2021[[#This Row],[PrixUnit]]*(1-DetailTicketJuilletAout2021[[#This Row],[Remise%]]))</f>
        <v>63.648000000000003</v>
      </c>
      <c r="G1190" t="str">
        <f t="shared" si="18"/>
        <v>HALER</v>
      </c>
      <c r="I1190" s="32">
        <v>22518</v>
      </c>
      <c r="J1190" s="39" t="s">
        <v>85</v>
      </c>
    </row>
    <row r="1191" spans="1:10" x14ac:dyDescent="0.25">
      <c r="A1191" s="32">
        <v>21738</v>
      </c>
      <c r="B1191" s="33">
        <v>44</v>
      </c>
      <c r="C1191" s="33">
        <v>14.79</v>
      </c>
      <c r="D1191" s="33">
        <v>3</v>
      </c>
      <c r="E1191" s="33">
        <v>0.1</v>
      </c>
      <c r="F1191" s="37">
        <f>DetailTicketJuilletAout2021[[#This Row],[Qte]]*(DetailTicketJuilletAout2021[[#This Row],[PrixUnit]]*(1-DetailTicketJuilletAout2021[[#This Row],[Remise%]]))</f>
        <v>39.933</v>
      </c>
      <c r="G1191" t="str">
        <f t="shared" si="18"/>
        <v>HALER</v>
      </c>
      <c r="I1191" s="32">
        <v>22519</v>
      </c>
      <c r="J1191" s="39" t="s">
        <v>96</v>
      </c>
    </row>
    <row r="1192" spans="1:10" x14ac:dyDescent="0.25">
      <c r="A1192" s="32">
        <v>21738</v>
      </c>
      <c r="B1192" s="33">
        <v>47</v>
      </c>
      <c r="C1192" s="33">
        <v>7.32</v>
      </c>
      <c r="D1192" s="33">
        <v>4</v>
      </c>
      <c r="E1192" s="33">
        <v>0.1</v>
      </c>
      <c r="F1192" s="37">
        <f>DetailTicketJuilletAout2021[[#This Row],[Qte]]*(DetailTicketJuilletAout2021[[#This Row],[PrixUnit]]*(1-DetailTicketJuilletAout2021[[#This Row],[Remise%]]))</f>
        <v>26.352</v>
      </c>
      <c r="G1192" t="str">
        <f t="shared" si="18"/>
        <v>HALER</v>
      </c>
      <c r="I1192" s="32">
        <v>22520</v>
      </c>
      <c r="J1192" s="39" t="s">
        <v>68</v>
      </c>
    </row>
    <row r="1193" spans="1:10" x14ac:dyDescent="0.25">
      <c r="A1193" s="32">
        <v>21739</v>
      </c>
      <c r="B1193" s="33">
        <v>15</v>
      </c>
      <c r="C1193" s="33">
        <v>11.89</v>
      </c>
      <c r="D1193" s="33">
        <v>4</v>
      </c>
      <c r="E1193" s="33">
        <v>0</v>
      </c>
      <c r="F1193" s="37">
        <f>DetailTicketJuilletAout2021[[#This Row],[Qte]]*(DetailTicketJuilletAout2021[[#This Row],[PrixUnit]]*(1-DetailTicketJuilletAout2021[[#This Row],[Remise%]]))</f>
        <v>47.56</v>
      </c>
      <c r="G1193" t="str">
        <f t="shared" si="18"/>
        <v>MOELK</v>
      </c>
      <c r="I1193" s="32">
        <v>22521</v>
      </c>
      <c r="J1193" s="39" t="s">
        <v>92</v>
      </c>
    </row>
    <row r="1194" spans="1:10" x14ac:dyDescent="0.25">
      <c r="A1194" s="32">
        <v>21739</v>
      </c>
      <c r="B1194" s="33">
        <v>41</v>
      </c>
      <c r="C1194" s="33">
        <v>7.32</v>
      </c>
      <c r="D1194" s="33">
        <v>3</v>
      </c>
      <c r="E1194" s="33">
        <v>0</v>
      </c>
      <c r="F1194" s="37">
        <f>DetailTicketJuilletAout2021[[#This Row],[Qte]]*(DetailTicketJuilletAout2021[[#This Row],[PrixUnit]]*(1-DetailTicketJuilletAout2021[[#This Row],[Remise%]]))</f>
        <v>21.96</v>
      </c>
      <c r="G1194" t="str">
        <f t="shared" si="18"/>
        <v>MOELK</v>
      </c>
      <c r="I1194" s="32">
        <v>22522</v>
      </c>
      <c r="J1194" s="39" t="s">
        <v>99</v>
      </c>
    </row>
    <row r="1195" spans="1:10" x14ac:dyDescent="0.25">
      <c r="A1195" s="32">
        <v>21739</v>
      </c>
      <c r="B1195" s="33">
        <v>46</v>
      </c>
      <c r="C1195" s="33">
        <v>9.15</v>
      </c>
      <c r="D1195" s="33">
        <v>3</v>
      </c>
      <c r="E1195" s="33">
        <v>0</v>
      </c>
      <c r="F1195" s="37">
        <f>DetailTicketJuilletAout2021[[#This Row],[Qte]]*(DetailTicketJuilletAout2021[[#This Row],[PrixUnit]]*(1-DetailTicketJuilletAout2021[[#This Row],[Remise%]]))</f>
        <v>27.450000000000003</v>
      </c>
      <c r="G1195" t="str">
        <f t="shared" si="18"/>
        <v>MOELK</v>
      </c>
      <c r="I1195" s="32">
        <v>22523</v>
      </c>
      <c r="J1195" s="39" t="s">
        <v>48</v>
      </c>
    </row>
    <row r="1196" spans="1:10" x14ac:dyDescent="0.25">
      <c r="A1196" s="32">
        <v>21739</v>
      </c>
      <c r="B1196" s="33">
        <v>47</v>
      </c>
      <c r="C1196" s="33">
        <v>7.32</v>
      </c>
      <c r="D1196" s="33">
        <v>4</v>
      </c>
      <c r="E1196" s="33">
        <v>0</v>
      </c>
      <c r="F1196" s="37">
        <f>DetailTicketJuilletAout2021[[#This Row],[Qte]]*(DetailTicketJuilletAout2021[[#This Row],[PrixUnit]]*(1-DetailTicketJuilletAout2021[[#This Row],[Remise%]]))</f>
        <v>29.28</v>
      </c>
      <c r="G1196" t="str">
        <f t="shared" si="18"/>
        <v>MOELK</v>
      </c>
      <c r="I1196" s="32">
        <v>22524</v>
      </c>
      <c r="J1196" s="39" t="s">
        <v>41</v>
      </c>
    </row>
    <row r="1197" spans="1:10" x14ac:dyDescent="0.25">
      <c r="A1197" s="32">
        <v>21739</v>
      </c>
      <c r="B1197" s="33">
        <v>56</v>
      </c>
      <c r="C1197" s="33">
        <v>28.97</v>
      </c>
      <c r="D1197" s="33">
        <v>3</v>
      </c>
      <c r="E1197" s="33">
        <v>0</v>
      </c>
      <c r="F1197" s="37">
        <f>DetailTicketJuilletAout2021[[#This Row],[Qte]]*(DetailTicketJuilletAout2021[[#This Row],[PrixUnit]]*(1-DetailTicketJuilletAout2021[[#This Row],[Remise%]]))</f>
        <v>86.91</v>
      </c>
      <c r="G1197" t="str">
        <f t="shared" si="18"/>
        <v>MOELK</v>
      </c>
      <c r="I1197" s="32">
        <v>22525</v>
      </c>
      <c r="J1197" s="39" t="s">
        <v>36</v>
      </c>
    </row>
    <row r="1198" spans="1:10" x14ac:dyDescent="0.25">
      <c r="A1198" s="32">
        <v>21739</v>
      </c>
      <c r="B1198" s="33">
        <v>60</v>
      </c>
      <c r="C1198" s="33">
        <v>25.92</v>
      </c>
      <c r="D1198" s="33">
        <v>3</v>
      </c>
      <c r="E1198" s="33">
        <v>0</v>
      </c>
      <c r="F1198" s="37">
        <f>DetailTicketJuilletAout2021[[#This Row],[Qte]]*(DetailTicketJuilletAout2021[[#This Row],[PrixUnit]]*(1-DetailTicketJuilletAout2021[[#This Row],[Remise%]]))</f>
        <v>77.760000000000005</v>
      </c>
      <c r="G1198" t="str">
        <f t="shared" si="18"/>
        <v>MOELK</v>
      </c>
      <c r="I1198" s="32">
        <v>22526</v>
      </c>
      <c r="J1198" s="39" t="s">
        <v>36</v>
      </c>
    </row>
    <row r="1199" spans="1:10" x14ac:dyDescent="0.25">
      <c r="A1199" s="32">
        <v>21740</v>
      </c>
      <c r="B1199" s="33">
        <v>21</v>
      </c>
      <c r="C1199" s="33">
        <v>7.62</v>
      </c>
      <c r="D1199" s="33">
        <v>4</v>
      </c>
      <c r="E1199" s="33">
        <v>0</v>
      </c>
      <c r="F1199" s="37">
        <f>DetailTicketJuilletAout2021[[#This Row],[Qte]]*(DetailTicketJuilletAout2021[[#This Row],[PrixUnit]]*(1-DetailTicketJuilletAout2021[[#This Row],[Remise%]]))</f>
        <v>30.48</v>
      </c>
      <c r="G1199" t="str">
        <f t="shared" si="18"/>
        <v>ARBLA</v>
      </c>
      <c r="I1199" s="32">
        <v>22527</v>
      </c>
      <c r="J1199" s="39" t="s">
        <v>83</v>
      </c>
    </row>
    <row r="1200" spans="1:10" x14ac:dyDescent="0.25">
      <c r="A1200" s="32">
        <v>21740</v>
      </c>
      <c r="B1200" s="33">
        <v>40</v>
      </c>
      <c r="C1200" s="33">
        <v>14.03</v>
      </c>
      <c r="D1200" s="33">
        <v>4</v>
      </c>
      <c r="E1200" s="33">
        <v>0.05</v>
      </c>
      <c r="F1200" s="37">
        <f>DetailTicketJuilletAout2021[[#This Row],[Qte]]*(DetailTicketJuilletAout2021[[#This Row],[PrixUnit]]*(1-DetailTicketJuilletAout2021[[#This Row],[Remise%]]))</f>
        <v>53.313999999999993</v>
      </c>
      <c r="G1200" t="str">
        <f t="shared" si="18"/>
        <v>ARBLA</v>
      </c>
      <c r="I1200" s="32">
        <v>22528</v>
      </c>
      <c r="J1200" s="39" t="s">
        <v>88</v>
      </c>
    </row>
    <row r="1201" spans="1:10" x14ac:dyDescent="0.25">
      <c r="A1201" s="32">
        <v>21740</v>
      </c>
      <c r="B1201" s="33">
        <v>60</v>
      </c>
      <c r="C1201" s="33">
        <v>25.92</v>
      </c>
      <c r="D1201" s="33">
        <v>4</v>
      </c>
      <c r="E1201" s="33">
        <v>0.05</v>
      </c>
      <c r="F1201" s="37">
        <f>DetailTicketJuilletAout2021[[#This Row],[Qte]]*(DetailTicketJuilletAout2021[[#This Row],[PrixUnit]]*(1-DetailTicketJuilletAout2021[[#This Row],[Remise%]]))</f>
        <v>98.495999999999995</v>
      </c>
      <c r="G1201" t="str">
        <f t="shared" si="18"/>
        <v>ARBLA</v>
      </c>
      <c r="I1201" s="32">
        <v>22529</v>
      </c>
      <c r="J1201" s="39" t="s">
        <v>34</v>
      </c>
    </row>
    <row r="1202" spans="1:10" x14ac:dyDescent="0.25">
      <c r="A1202" s="32">
        <v>21740</v>
      </c>
      <c r="B1202" s="33">
        <v>77</v>
      </c>
      <c r="C1202" s="33">
        <v>9.91</v>
      </c>
      <c r="D1202" s="33">
        <v>4</v>
      </c>
      <c r="E1202" s="33">
        <v>0.05</v>
      </c>
      <c r="F1202" s="37">
        <f>DetailTicketJuilletAout2021[[#This Row],[Qte]]*(DetailTicketJuilletAout2021[[#This Row],[PrixUnit]]*(1-DetailTicketJuilletAout2021[[#This Row],[Remise%]]))</f>
        <v>37.658000000000001</v>
      </c>
      <c r="G1202" t="str">
        <f t="shared" si="18"/>
        <v>ARBLA</v>
      </c>
      <c r="I1202" s="32">
        <v>22530</v>
      </c>
      <c r="J1202" s="39" t="s">
        <v>68</v>
      </c>
    </row>
    <row r="1203" spans="1:10" x14ac:dyDescent="0.25">
      <c r="A1203" s="32">
        <v>21741</v>
      </c>
      <c r="B1203" s="33">
        <v>31</v>
      </c>
      <c r="C1203" s="33">
        <v>9.4499999999999993</v>
      </c>
      <c r="D1203" s="33">
        <v>3</v>
      </c>
      <c r="E1203" s="33">
        <v>0.05</v>
      </c>
      <c r="F1203" s="37">
        <f>DetailTicketJuilletAout2021[[#This Row],[Qte]]*(DetailTicketJuilletAout2021[[#This Row],[PrixUnit]]*(1-DetailTicketJuilletAout2021[[#This Row],[Remise%]]))</f>
        <v>26.932499999999997</v>
      </c>
      <c r="G1203" t="str">
        <f t="shared" si="18"/>
        <v>PABEL</v>
      </c>
      <c r="I1203" s="32">
        <v>22531</v>
      </c>
      <c r="J1203" s="39" t="s">
        <v>29</v>
      </c>
    </row>
    <row r="1204" spans="1:10" x14ac:dyDescent="0.25">
      <c r="A1204" s="32">
        <v>21741</v>
      </c>
      <c r="B1204" s="33">
        <v>40</v>
      </c>
      <c r="C1204" s="33">
        <v>14.03</v>
      </c>
      <c r="D1204" s="33">
        <v>3</v>
      </c>
      <c r="E1204" s="33">
        <v>0.05</v>
      </c>
      <c r="F1204" s="37">
        <f>DetailTicketJuilletAout2021[[#This Row],[Qte]]*(DetailTicketJuilletAout2021[[#This Row],[PrixUnit]]*(1-DetailTicketJuilletAout2021[[#This Row],[Remise%]]))</f>
        <v>39.985499999999995</v>
      </c>
      <c r="G1204" t="str">
        <f t="shared" si="18"/>
        <v>PABEL</v>
      </c>
      <c r="I1204" s="32">
        <v>22532</v>
      </c>
      <c r="J1204" s="39" t="s">
        <v>74</v>
      </c>
    </row>
    <row r="1205" spans="1:10" x14ac:dyDescent="0.25">
      <c r="A1205" s="32">
        <v>21741</v>
      </c>
      <c r="B1205" s="33">
        <v>70</v>
      </c>
      <c r="C1205" s="33">
        <v>11.43</v>
      </c>
      <c r="D1205" s="33">
        <v>3</v>
      </c>
      <c r="E1205" s="33">
        <v>0.05</v>
      </c>
      <c r="F1205" s="37">
        <f>DetailTicketJuilletAout2021[[#This Row],[Qte]]*(DetailTicketJuilletAout2021[[#This Row],[PrixUnit]]*(1-DetailTicketJuilletAout2021[[#This Row],[Remise%]]))</f>
        <v>32.575499999999998</v>
      </c>
      <c r="G1205" t="str">
        <f t="shared" si="18"/>
        <v>PABEL</v>
      </c>
      <c r="I1205" s="32">
        <v>22533</v>
      </c>
      <c r="J1205" s="39" t="s">
        <v>82</v>
      </c>
    </row>
    <row r="1206" spans="1:10" x14ac:dyDescent="0.25">
      <c r="A1206" s="32">
        <v>21742</v>
      </c>
      <c r="B1206" s="33">
        <v>20</v>
      </c>
      <c r="C1206" s="33">
        <v>61.74</v>
      </c>
      <c r="D1206" s="33">
        <v>3</v>
      </c>
      <c r="E1206" s="33">
        <v>0</v>
      </c>
      <c r="F1206" s="37">
        <f>DetailTicketJuilletAout2021[[#This Row],[Qte]]*(DetailTicketJuilletAout2021[[#This Row],[PrixUnit]]*(1-DetailTicketJuilletAout2021[[#This Row],[Remise%]]))</f>
        <v>185.22</v>
      </c>
      <c r="G1206" t="str">
        <f t="shared" si="18"/>
        <v>PASAU</v>
      </c>
      <c r="I1206" s="32">
        <v>22534</v>
      </c>
      <c r="J1206" s="39" t="s">
        <v>36</v>
      </c>
    </row>
    <row r="1207" spans="1:10" x14ac:dyDescent="0.25">
      <c r="A1207" s="32">
        <v>21743</v>
      </c>
      <c r="B1207" s="33">
        <v>39</v>
      </c>
      <c r="C1207" s="33">
        <v>13.72</v>
      </c>
      <c r="D1207" s="33">
        <v>4</v>
      </c>
      <c r="E1207" s="33">
        <v>0.2</v>
      </c>
      <c r="F1207" s="37">
        <f>DetailTicketJuilletAout2021[[#This Row],[Qte]]*(DetailTicketJuilletAout2021[[#This Row],[PrixUnit]]*(1-DetailTicketJuilletAout2021[[#This Row],[Remise%]]))</f>
        <v>43.904000000000003</v>
      </c>
      <c r="G1207" t="str">
        <f t="shared" si="18"/>
        <v>ERSWE</v>
      </c>
      <c r="I1207" s="32">
        <v>22535</v>
      </c>
      <c r="J1207" s="39" t="s">
        <v>93</v>
      </c>
    </row>
    <row r="1208" spans="1:10" x14ac:dyDescent="0.25">
      <c r="A1208" s="32">
        <v>21743</v>
      </c>
      <c r="B1208" s="33">
        <v>58</v>
      </c>
      <c r="C1208" s="33">
        <v>10.06</v>
      </c>
      <c r="D1208" s="33">
        <v>3</v>
      </c>
      <c r="E1208" s="33">
        <v>0.2</v>
      </c>
      <c r="F1208" s="37">
        <f>DetailTicketJuilletAout2021[[#This Row],[Qte]]*(DetailTicketJuilletAout2021[[#This Row],[PrixUnit]]*(1-DetailTicketJuilletAout2021[[#This Row],[Remise%]]))</f>
        <v>24.143999999999998</v>
      </c>
      <c r="G1208" t="str">
        <f t="shared" si="18"/>
        <v>ERSWE</v>
      </c>
      <c r="I1208" s="32">
        <v>22536</v>
      </c>
      <c r="J1208" s="39" t="s">
        <v>53</v>
      </c>
    </row>
    <row r="1209" spans="1:10" x14ac:dyDescent="0.25">
      <c r="A1209" s="32">
        <v>21744</v>
      </c>
      <c r="B1209" s="33">
        <v>68</v>
      </c>
      <c r="C1209" s="33">
        <v>9.4499999999999993</v>
      </c>
      <c r="D1209" s="33">
        <v>4</v>
      </c>
      <c r="E1209" s="33">
        <v>0</v>
      </c>
      <c r="F1209" s="37">
        <f>DetailTicketJuilletAout2021[[#This Row],[Qte]]*(DetailTicketJuilletAout2021[[#This Row],[PrixUnit]]*(1-DetailTicketJuilletAout2021[[#This Row],[Remise%]]))</f>
        <v>37.799999999999997</v>
      </c>
      <c r="G1209" t="str">
        <f t="shared" si="18"/>
        <v>CHROU</v>
      </c>
      <c r="I1209" s="32">
        <v>22537</v>
      </c>
      <c r="J1209" s="39" t="s">
        <v>71</v>
      </c>
    </row>
    <row r="1210" spans="1:10" x14ac:dyDescent="0.25">
      <c r="A1210" s="32">
        <v>21745</v>
      </c>
      <c r="B1210" s="33">
        <v>40</v>
      </c>
      <c r="C1210" s="33">
        <v>14.03</v>
      </c>
      <c r="D1210" s="33">
        <v>3</v>
      </c>
      <c r="E1210" s="33">
        <v>0.05</v>
      </c>
      <c r="F1210" s="37">
        <f>DetailTicketJuilletAout2021[[#This Row],[Qte]]*(DetailTicketJuilletAout2021[[#This Row],[PrixUnit]]*(1-DetailTicketJuilletAout2021[[#This Row],[Remise%]]))</f>
        <v>39.985499999999995</v>
      </c>
      <c r="G1210" t="str">
        <f t="shared" si="18"/>
        <v>FAMAR</v>
      </c>
      <c r="I1210" s="32">
        <v>22538</v>
      </c>
      <c r="J1210" s="39" t="s">
        <v>83</v>
      </c>
    </row>
    <row r="1211" spans="1:10" x14ac:dyDescent="0.25">
      <c r="A1211" s="32">
        <v>21745</v>
      </c>
      <c r="B1211" s="33">
        <v>42</v>
      </c>
      <c r="C1211" s="33">
        <v>10.67</v>
      </c>
      <c r="D1211" s="33">
        <v>3</v>
      </c>
      <c r="E1211" s="33">
        <v>0.05</v>
      </c>
      <c r="F1211" s="37">
        <f>DetailTicketJuilletAout2021[[#This Row],[Qte]]*(DetailTicketJuilletAout2021[[#This Row],[PrixUnit]]*(1-DetailTicketJuilletAout2021[[#This Row],[Remise%]]))</f>
        <v>30.409500000000001</v>
      </c>
      <c r="G1211" t="str">
        <f t="shared" si="18"/>
        <v>FAMAR</v>
      </c>
      <c r="I1211" s="32">
        <v>22539</v>
      </c>
      <c r="J1211" s="39" t="s">
        <v>53</v>
      </c>
    </row>
    <row r="1212" spans="1:10" x14ac:dyDescent="0.25">
      <c r="A1212" s="32">
        <v>21745</v>
      </c>
      <c r="B1212" s="33">
        <v>51</v>
      </c>
      <c r="C1212" s="33">
        <v>40.4</v>
      </c>
      <c r="D1212" s="33">
        <v>3</v>
      </c>
      <c r="E1212" s="33">
        <v>0.05</v>
      </c>
      <c r="F1212" s="37">
        <f>DetailTicketJuilletAout2021[[#This Row],[Qte]]*(DetailTicketJuilletAout2021[[#This Row],[PrixUnit]]*(1-DetailTicketJuilletAout2021[[#This Row],[Remise%]]))</f>
        <v>115.13999999999999</v>
      </c>
      <c r="G1212" t="str">
        <f t="shared" si="18"/>
        <v>FAMAR</v>
      </c>
      <c r="I1212" s="32">
        <v>22540</v>
      </c>
      <c r="J1212" s="39" t="s">
        <v>37</v>
      </c>
    </row>
    <row r="1213" spans="1:10" x14ac:dyDescent="0.25">
      <c r="A1213" s="32">
        <v>21746</v>
      </c>
      <c r="B1213" s="33">
        <v>10</v>
      </c>
      <c r="C1213" s="33">
        <v>23.63</v>
      </c>
      <c r="D1213" s="33">
        <v>3</v>
      </c>
      <c r="E1213" s="33">
        <v>0.15</v>
      </c>
      <c r="F1213" s="37">
        <f>DetailTicketJuilletAout2021[[#This Row],[Qte]]*(DetailTicketJuilletAout2021[[#This Row],[PrixUnit]]*(1-DetailTicketJuilletAout2021[[#This Row],[Remise%]]))</f>
        <v>60.256500000000003</v>
      </c>
      <c r="G1213" t="str">
        <f t="shared" si="18"/>
        <v>LOHUE</v>
      </c>
      <c r="I1213" s="32">
        <v>22541</v>
      </c>
      <c r="J1213" s="39" t="s">
        <v>31</v>
      </c>
    </row>
    <row r="1214" spans="1:10" x14ac:dyDescent="0.25">
      <c r="A1214" s="32">
        <v>21746</v>
      </c>
      <c r="B1214" s="33">
        <v>56</v>
      </c>
      <c r="C1214" s="33">
        <v>28.97</v>
      </c>
      <c r="D1214" s="33">
        <v>4</v>
      </c>
      <c r="E1214" s="33">
        <v>0.15</v>
      </c>
      <c r="F1214" s="37">
        <f>DetailTicketJuilletAout2021[[#This Row],[Qte]]*(DetailTicketJuilletAout2021[[#This Row],[PrixUnit]]*(1-DetailTicketJuilletAout2021[[#This Row],[Remise%]]))</f>
        <v>98.49799999999999</v>
      </c>
      <c r="G1214" t="str">
        <f t="shared" si="18"/>
        <v>LOHUE</v>
      </c>
      <c r="I1214" s="32">
        <v>22542</v>
      </c>
      <c r="J1214" s="39" t="s">
        <v>49</v>
      </c>
    </row>
    <row r="1215" spans="1:10" x14ac:dyDescent="0.25">
      <c r="A1215" s="32">
        <v>21746</v>
      </c>
      <c r="B1215" s="33">
        <v>65</v>
      </c>
      <c r="C1215" s="33">
        <v>16.010000000000002</v>
      </c>
      <c r="D1215" s="33">
        <v>4</v>
      </c>
      <c r="E1215" s="33">
        <v>0.15</v>
      </c>
      <c r="F1215" s="37">
        <f>DetailTicketJuilletAout2021[[#This Row],[Qte]]*(DetailTicketJuilletAout2021[[#This Row],[PrixUnit]]*(1-DetailTicketJuilletAout2021[[#This Row],[Remise%]]))</f>
        <v>54.434000000000005</v>
      </c>
      <c r="G1215" t="str">
        <f t="shared" si="18"/>
        <v>LOHUE</v>
      </c>
      <c r="I1215" s="32">
        <v>22543</v>
      </c>
      <c r="J1215" s="39" t="s">
        <v>38</v>
      </c>
    </row>
    <row r="1216" spans="1:10" x14ac:dyDescent="0.25">
      <c r="A1216" s="32">
        <v>21747</v>
      </c>
      <c r="B1216" s="33">
        <v>51</v>
      </c>
      <c r="C1216" s="33">
        <v>40.4</v>
      </c>
      <c r="D1216" s="33">
        <v>3</v>
      </c>
      <c r="E1216" s="33">
        <v>0</v>
      </c>
      <c r="F1216" s="37">
        <f>DetailTicketJuilletAout2021[[#This Row],[Qte]]*(DetailTicketJuilletAout2021[[#This Row],[PrixUnit]]*(1-DetailTicketJuilletAout2021[[#This Row],[Remise%]]))</f>
        <v>121.19999999999999</v>
      </c>
      <c r="G1216" t="str">
        <f t="shared" si="18"/>
        <v>CHROU</v>
      </c>
      <c r="I1216" s="32">
        <v>22544</v>
      </c>
      <c r="J1216" s="39" t="s">
        <v>102</v>
      </c>
    </row>
    <row r="1217" spans="1:10" x14ac:dyDescent="0.25">
      <c r="A1217" s="32">
        <v>21747</v>
      </c>
      <c r="B1217" s="33">
        <v>59</v>
      </c>
      <c r="C1217" s="33">
        <v>41.92</v>
      </c>
      <c r="D1217" s="33">
        <v>3</v>
      </c>
      <c r="E1217" s="33">
        <v>0</v>
      </c>
      <c r="F1217" s="37">
        <f>DetailTicketJuilletAout2021[[#This Row],[Qte]]*(DetailTicketJuilletAout2021[[#This Row],[PrixUnit]]*(1-DetailTicketJuilletAout2021[[#This Row],[Remise%]]))</f>
        <v>125.76</v>
      </c>
      <c r="G1217" t="str">
        <f t="shared" si="18"/>
        <v>CHROU</v>
      </c>
      <c r="I1217" s="32">
        <v>22545</v>
      </c>
      <c r="J1217" s="39" t="s">
        <v>72</v>
      </c>
    </row>
    <row r="1218" spans="1:10" x14ac:dyDescent="0.25">
      <c r="A1218" s="32">
        <v>21747</v>
      </c>
      <c r="B1218" s="33">
        <v>76</v>
      </c>
      <c r="C1218" s="33">
        <v>13.72</v>
      </c>
      <c r="D1218" s="33">
        <v>4</v>
      </c>
      <c r="E1218" s="33">
        <v>0</v>
      </c>
      <c r="F1218" s="37">
        <f>DetailTicketJuilletAout2021[[#This Row],[Qte]]*(DetailTicketJuilletAout2021[[#This Row],[PrixUnit]]*(1-DetailTicketJuilletAout2021[[#This Row],[Remise%]]))</f>
        <v>54.88</v>
      </c>
      <c r="G1218" t="str">
        <f t="shared" si="18"/>
        <v>CHROU</v>
      </c>
      <c r="I1218" s="32">
        <v>22546</v>
      </c>
      <c r="J1218" s="39" t="s">
        <v>79</v>
      </c>
    </row>
    <row r="1219" spans="1:10" x14ac:dyDescent="0.25">
      <c r="A1219" s="32">
        <v>21748</v>
      </c>
      <c r="B1219" s="33">
        <v>29</v>
      </c>
      <c r="C1219" s="33">
        <v>94.37</v>
      </c>
      <c r="D1219" s="33">
        <v>3</v>
      </c>
      <c r="E1219" s="33">
        <v>0</v>
      </c>
      <c r="F1219" s="37">
        <f>DetailTicketJuilletAout2021[[#This Row],[Qte]]*(DetailTicketJuilletAout2021[[#This Row],[PrixUnit]]*(1-DetailTicketJuilletAout2021[[#This Row],[Remise%]]))</f>
        <v>283.11</v>
      </c>
      <c r="G1219" t="str">
        <f t="shared" ref="G1219:G1282" si="19">VLOOKUP(A1219,$I$2:$J$1577,2,FALSE)</f>
        <v>ERDUR</v>
      </c>
      <c r="I1219" s="32">
        <v>22547</v>
      </c>
      <c r="J1219" s="39" t="s">
        <v>111</v>
      </c>
    </row>
    <row r="1220" spans="1:10" x14ac:dyDescent="0.25">
      <c r="A1220" s="32">
        <v>21748</v>
      </c>
      <c r="B1220" s="33">
        <v>65</v>
      </c>
      <c r="C1220" s="33">
        <v>16.010000000000002</v>
      </c>
      <c r="D1220" s="33">
        <v>4</v>
      </c>
      <c r="E1220" s="33">
        <v>0</v>
      </c>
      <c r="F1220" s="37">
        <f>DetailTicketJuilletAout2021[[#This Row],[Qte]]*(DetailTicketJuilletAout2021[[#This Row],[PrixUnit]]*(1-DetailTicketJuilletAout2021[[#This Row],[Remise%]]))</f>
        <v>64.040000000000006</v>
      </c>
      <c r="G1220" t="str">
        <f t="shared" si="19"/>
        <v>ERDUR</v>
      </c>
      <c r="I1220" s="32">
        <v>22548</v>
      </c>
      <c r="J1220" s="39" t="s">
        <v>108</v>
      </c>
    </row>
    <row r="1221" spans="1:10" x14ac:dyDescent="0.25">
      <c r="A1221" s="32">
        <v>21749</v>
      </c>
      <c r="B1221" s="33">
        <v>69</v>
      </c>
      <c r="C1221" s="33">
        <v>27.44</v>
      </c>
      <c r="D1221" s="33">
        <v>3</v>
      </c>
      <c r="E1221" s="33">
        <v>0.2</v>
      </c>
      <c r="F1221" s="37">
        <f>DetailTicketJuilletAout2021[[#This Row],[Qte]]*(DetailTicketJuilletAout2021[[#This Row],[PrixUnit]]*(1-DetailTicketJuilletAout2021[[#This Row],[Remise%]]))</f>
        <v>65.856000000000009</v>
      </c>
      <c r="G1221" t="str">
        <f t="shared" si="19"/>
        <v>CHLEC</v>
      </c>
      <c r="I1221" s="32">
        <v>22549</v>
      </c>
      <c r="J1221" s="39" t="s">
        <v>32</v>
      </c>
    </row>
    <row r="1222" spans="1:10" x14ac:dyDescent="0.25">
      <c r="A1222" s="32">
        <v>21749</v>
      </c>
      <c r="B1222" s="33">
        <v>71</v>
      </c>
      <c r="C1222" s="33">
        <v>16.46</v>
      </c>
      <c r="D1222" s="33">
        <v>4</v>
      </c>
      <c r="E1222" s="33">
        <v>0.2</v>
      </c>
      <c r="F1222" s="37">
        <f>DetailTicketJuilletAout2021[[#This Row],[Qte]]*(DetailTicketJuilletAout2021[[#This Row],[PrixUnit]]*(1-DetailTicketJuilletAout2021[[#This Row],[Remise%]]))</f>
        <v>52.672000000000004</v>
      </c>
      <c r="G1222" t="str">
        <f t="shared" si="19"/>
        <v>CHLEC</v>
      </c>
      <c r="I1222" s="32">
        <v>22550</v>
      </c>
      <c r="J1222" s="39" t="s">
        <v>63</v>
      </c>
    </row>
    <row r="1223" spans="1:10" x14ac:dyDescent="0.25">
      <c r="A1223" s="32">
        <v>21750</v>
      </c>
      <c r="B1223" s="33">
        <v>31</v>
      </c>
      <c r="C1223" s="33">
        <v>9.4499999999999993</v>
      </c>
      <c r="D1223" s="33">
        <v>4</v>
      </c>
      <c r="E1223" s="33">
        <v>0.1</v>
      </c>
      <c r="F1223" s="37">
        <f>DetailTicketJuilletAout2021[[#This Row],[Qte]]*(DetailTicketJuilletAout2021[[#This Row],[PrixUnit]]*(1-DetailTicketJuilletAout2021[[#This Row],[Remise%]]))</f>
        <v>34.019999999999996</v>
      </c>
      <c r="G1223" t="str">
        <f t="shared" si="19"/>
        <v>PAJAL</v>
      </c>
      <c r="I1223" s="32">
        <v>22551</v>
      </c>
      <c r="J1223" s="39" t="s">
        <v>68</v>
      </c>
    </row>
    <row r="1224" spans="1:10" x14ac:dyDescent="0.25">
      <c r="A1224" s="32">
        <v>21750</v>
      </c>
      <c r="B1224" s="33">
        <v>55</v>
      </c>
      <c r="C1224" s="33">
        <v>18.29</v>
      </c>
      <c r="D1224" s="33">
        <v>4</v>
      </c>
      <c r="E1224" s="33">
        <v>0.1</v>
      </c>
      <c r="F1224" s="37">
        <f>DetailTicketJuilletAout2021[[#This Row],[Qte]]*(DetailTicketJuilletAout2021[[#This Row],[PrixUnit]]*(1-DetailTicketJuilletAout2021[[#This Row],[Remise%]]))</f>
        <v>65.843999999999994</v>
      </c>
      <c r="G1224" t="str">
        <f t="shared" si="19"/>
        <v>PAJAL</v>
      </c>
      <c r="I1224" s="32">
        <v>22552</v>
      </c>
      <c r="J1224" s="39" t="s">
        <v>42</v>
      </c>
    </row>
    <row r="1225" spans="1:10" x14ac:dyDescent="0.25">
      <c r="A1225" s="32">
        <v>21750</v>
      </c>
      <c r="B1225" s="33">
        <v>64</v>
      </c>
      <c r="C1225" s="33">
        <v>25.31</v>
      </c>
      <c r="D1225" s="33">
        <v>4</v>
      </c>
      <c r="E1225" s="33">
        <v>0.1</v>
      </c>
      <c r="F1225" s="37">
        <f>DetailTicketJuilletAout2021[[#This Row],[Qte]]*(DetailTicketJuilletAout2021[[#This Row],[PrixUnit]]*(1-DetailTicketJuilletAout2021[[#This Row],[Remise%]]))</f>
        <v>91.116</v>
      </c>
      <c r="G1225" t="str">
        <f t="shared" si="19"/>
        <v>PAJAL</v>
      </c>
      <c r="I1225" s="32">
        <v>22553</v>
      </c>
      <c r="J1225" s="39" t="s">
        <v>89</v>
      </c>
    </row>
    <row r="1226" spans="1:10" x14ac:dyDescent="0.25">
      <c r="A1226" s="32">
        <v>21751</v>
      </c>
      <c r="B1226" s="33">
        <v>36</v>
      </c>
      <c r="C1226" s="33">
        <v>14.48</v>
      </c>
      <c r="D1226" s="33">
        <v>3</v>
      </c>
      <c r="E1226" s="33">
        <v>0</v>
      </c>
      <c r="F1226" s="37">
        <f>DetailTicketJuilletAout2021[[#This Row],[Qte]]*(DetailTicketJuilletAout2021[[#This Row],[PrixUnit]]*(1-DetailTicketJuilletAout2021[[#This Row],[Remise%]]))</f>
        <v>43.44</v>
      </c>
      <c r="G1226" t="str">
        <f t="shared" si="19"/>
        <v>OLFER</v>
      </c>
      <c r="I1226" s="32">
        <v>22554</v>
      </c>
      <c r="J1226" s="39" t="s">
        <v>68</v>
      </c>
    </row>
    <row r="1227" spans="1:10" x14ac:dyDescent="0.25">
      <c r="A1227" s="32">
        <v>21752</v>
      </c>
      <c r="B1227" s="33">
        <v>23</v>
      </c>
      <c r="C1227" s="33">
        <v>6.86</v>
      </c>
      <c r="D1227" s="33">
        <v>3</v>
      </c>
      <c r="E1227" s="33">
        <v>0</v>
      </c>
      <c r="F1227" s="37">
        <f>DetailTicketJuilletAout2021[[#This Row],[Qte]]*(DetailTicketJuilletAout2021[[#This Row],[PrixUnit]]*(1-DetailTicketJuilletAout2021[[#This Row],[Remise%]]))</f>
        <v>20.580000000000002</v>
      </c>
      <c r="G1227" t="str">
        <f t="shared" si="19"/>
        <v>ERDEB</v>
      </c>
      <c r="I1227" s="32">
        <v>22555</v>
      </c>
      <c r="J1227" s="39" t="s">
        <v>44</v>
      </c>
    </row>
    <row r="1228" spans="1:10" x14ac:dyDescent="0.25">
      <c r="A1228" s="32">
        <v>21752</v>
      </c>
      <c r="B1228" s="33">
        <v>46</v>
      </c>
      <c r="C1228" s="33">
        <v>9.15</v>
      </c>
      <c r="D1228" s="33">
        <v>4</v>
      </c>
      <c r="E1228" s="33">
        <v>0</v>
      </c>
      <c r="F1228" s="37">
        <f>DetailTicketJuilletAout2021[[#This Row],[Qte]]*(DetailTicketJuilletAout2021[[#This Row],[PrixUnit]]*(1-DetailTicketJuilletAout2021[[#This Row],[Remise%]]))</f>
        <v>36.6</v>
      </c>
      <c r="G1228" t="str">
        <f t="shared" si="19"/>
        <v>ERDEB</v>
      </c>
      <c r="I1228" s="32">
        <v>22556</v>
      </c>
      <c r="J1228" s="39" t="s">
        <v>43</v>
      </c>
    </row>
    <row r="1229" spans="1:10" x14ac:dyDescent="0.25">
      <c r="A1229" s="32">
        <v>21752</v>
      </c>
      <c r="B1229" s="33">
        <v>67</v>
      </c>
      <c r="C1229" s="33">
        <v>10.67</v>
      </c>
      <c r="D1229" s="33">
        <v>3</v>
      </c>
      <c r="E1229" s="33">
        <v>0</v>
      </c>
      <c r="F1229" s="37">
        <f>DetailTicketJuilletAout2021[[#This Row],[Qte]]*(DetailTicketJuilletAout2021[[#This Row],[PrixUnit]]*(1-DetailTicketJuilletAout2021[[#This Row],[Remise%]]))</f>
        <v>32.01</v>
      </c>
      <c r="G1229" t="str">
        <f t="shared" si="19"/>
        <v>ERDEB</v>
      </c>
      <c r="I1229" s="32">
        <v>22557</v>
      </c>
      <c r="J1229" s="39" t="s">
        <v>93</v>
      </c>
    </row>
    <row r="1230" spans="1:10" x14ac:dyDescent="0.25">
      <c r="A1230" s="32">
        <v>21752</v>
      </c>
      <c r="B1230" s="33">
        <v>73</v>
      </c>
      <c r="C1230" s="33">
        <v>11.43</v>
      </c>
      <c r="D1230" s="33">
        <v>4</v>
      </c>
      <c r="E1230" s="33">
        <v>0</v>
      </c>
      <c r="F1230" s="37">
        <f>DetailTicketJuilletAout2021[[#This Row],[Qte]]*(DetailTicketJuilletAout2021[[#This Row],[PrixUnit]]*(1-DetailTicketJuilletAout2021[[#This Row],[Remise%]]))</f>
        <v>45.72</v>
      </c>
      <c r="G1230" t="str">
        <f t="shared" si="19"/>
        <v>ERDEB</v>
      </c>
      <c r="I1230" s="32">
        <v>22558</v>
      </c>
      <c r="J1230" s="39" t="s">
        <v>58</v>
      </c>
    </row>
    <row r="1231" spans="1:10" x14ac:dyDescent="0.25">
      <c r="A1231" s="32">
        <v>21752</v>
      </c>
      <c r="B1231" s="33">
        <v>75</v>
      </c>
      <c r="C1231" s="33">
        <v>5.95</v>
      </c>
      <c r="D1231" s="33">
        <v>3</v>
      </c>
      <c r="E1231" s="33">
        <v>0</v>
      </c>
      <c r="F1231" s="37">
        <f>DetailTicketJuilletAout2021[[#This Row],[Qte]]*(DetailTicketJuilletAout2021[[#This Row],[PrixUnit]]*(1-DetailTicketJuilletAout2021[[#This Row],[Remise%]]))</f>
        <v>17.850000000000001</v>
      </c>
      <c r="G1231" t="str">
        <f t="shared" si="19"/>
        <v>ERDEB</v>
      </c>
      <c r="I1231" s="32">
        <v>22559</v>
      </c>
      <c r="J1231" s="39" t="s">
        <v>79</v>
      </c>
    </row>
    <row r="1232" spans="1:10" x14ac:dyDescent="0.25">
      <c r="A1232" s="32">
        <v>21753</v>
      </c>
      <c r="B1232" s="33">
        <v>16</v>
      </c>
      <c r="C1232" s="33">
        <v>13.26</v>
      </c>
      <c r="D1232" s="33">
        <v>4</v>
      </c>
      <c r="E1232" s="33">
        <v>0</v>
      </c>
      <c r="F1232" s="37">
        <f>DetailTicketJuilletAout2021[[#This Row],[Qte]]*(DetailTicketJuilletAout2021[[#This Row],[PrixUnit]]*(1-DetailTicketJuilletAout2021[[#This Row],[Remise%]]))</f>
        <v>53.04</v>
      </c>
      <c r="G1232" t="str">
        <f t="shared" si="19"/>
        <v>JEHER</v>
      </c>
      <c r="I1232" s="32">
        <v>22560</v>
      </c>
      <c r="J1232" s="39" t="s">
        <v>57</v>
      </c>
    </row>
    <row r="1233" spans="1:10" x14ac:dyDescent="0.25">
      <c r="A1233" s="32">
        <v>21753</v>
      </c>
      <c r="B1233" s="33">
        <v>62</v>
      </c>
      <c r="C1233" s="33">
        <v>37.5</v>
      </c>
      <c r="D1233" s="33">
        <v>4</v>
      </c>
      <c r="E1233" s="33">
        <v>0</v>
      </c>
      <c r="F1233" s="37">
        <f>DetailTicketJuilletAout2021[[#This Row],[Qte]]*(DetailTicketJuilletAout2021[[#This Row],[PrixUnit]]*(1-DetailTicketJuilletAout2021[[#This Row],[Remise%]]))</f>
        <v>150</v>
      </c>
      <c r="G1233" t="str">
        <f t="shared" si="19"/>
        <v>JEHER</v>
      </c>
      <c r="I1233" s="32">
        <v>22561</v>
      </c>
      <c r="J1233" s="39" t="s">
        <v>48</v>
      </c>
    </row>
    <row r="1234" spans="1:10" x14ac:dyDescent="0.25">
      <c r="A1234" s="32">
        <v>21753</v>
      </c>
      <c r="B1234" s="33">
        <v>65</v>
      </c>
      <c r="C1234" s="33">
        <v>16.010000000000002</v>
      </c>
      <c r="D1234" s="33">
        <v>4</v>
      </c>
      <c r="E1234" s="33">
        <v>0</v>
      </c>
      <c r="F1234" s="37">
        <f>DetailTicketJuilletAout2021[[#This Row],[Qte]]*(DetailTicketJuilletAout2021[[#This Row],[PrixUnit]]*(1-DetailTicketJuilletAout2021[[#This Row],[Remise%]]))</f>
        <v>64.040000000000006</v>
      </c>
      <c r="G1234" t="str">
        <f t="shared" si="19"/>
        <v>JEHER</v>
      </c>
      <c r="I1234" s="32">
        <v>22562</v>
      </c>
      <c r="J1234" s="39" t="s">
        <v>49</v>
      </c>
    </row>
    <row r="1235" spans="1:10" x14ac:dyDescent="0.25">
      <c r="A1235" s="32">
        <v>21754</v>
      </c>
      <c r="B1235" s="33">
        <v>38</v>
      </c>
      <c r="C1235" s="33">
        <v>200.93</v>
      </c>
      <c r="D1235" s="33">
        <v>4</v>
      </c>
      <c r="E1235" s="33">
        <v>0.1</v>
      </c>
      <c r="F1235" s="37">
        <f>DetailTicketJuilletAout2021[[#This Row],[Qte]]*(DetailTicketJuilletAout2021[[#This Row],[PrixUnit]]*(1-DetailTicketJuilletAout2021[[#This Row],[Remise%]]))</f>
        <v>723.34800000000007</v>
      </c>
      <c r="G1235" t="str">
        <f t="shared" si="19"/>
        <v>JEHOU</v>
      </c>
      <c r="I1235" s="32">
        <v>22563</v>
      </c>
      <c r="J1235" s="39" t="s">
        <v>90</v>
      </c>
    </row>
    <row r="1236" spans="1:10" x14ac:dyDescent="0.25">
      <c r="A1236" s="32">
        <v>21754</v>
      </c>
      <c r="B1236" s="33">
        <v>71</v>
      </c>
      <c r="C1236" s="33">
        <v>16.46</v>
      </c>
      <c r="D1236" s="33">
        <v>4</v>
      </c>
      <c r="E1236" s="33">
        <v>0</v>
      </c>
      <c r="F1236" s="37">
        <f>DetailTicketJuilletAout2021[[#This Row],[Qte]]*(DetailTicketJuilletAout2021[[#This Row],[PrixUnit]]*(1-DetailTicketJuilletAout2021[[#This Row],[Remise%]]))</f>
        <v>65.84</v>
      </c>
      <c r="G1236" t="str">
        <f t="shared" si="19"/>
        <v>JEHOU</v>
      </c>
      <c r="I1236" s="32">
        <v>22564</v>
      </c>
      <c r="J1236" s="39" t="s">
        <v>84</v>
      </c>
    </row>
    <row r="1237" spans="1:10" x14ac:dyDescent="0.25">
      <c r="A1237" s="32">
        <v>21755</v>
      </c>
      <c r="B1237" s="33">
        <v>16</v>
      </c>
      <c r="C1237" s="33">
        <v>13.26</v>
      </c>
      <c r="D1237" s="33">
        <v>4</v>
      </c>
      <c r="E1237" s="33">
        <v>0</v>
      </c>
      <c r="F1237" s="37">
        <f>DetailTicketJuilletAout2021[[#This Row],[Qte]]*(DetailTicketJuilletAout2021[[#This Row],[PrixUnit]]*(1-DetailTicketJuilletAout2021[[#This Row],[Remise%]]))</f>
        <v>53.04</v>
      </c>
      <c r="G1237" t="str">
        <f t="shared" si="19"/>
        <v>FRLAN</v>
      </c>
      <c r="I1237" s="32">
        <v>22565</v>
      </c>
      <c r="J1237" s="39" t="s">
        <v>32</v>
      </c>
    </row>
    <row r="1238" spans="1:10" x14ac:dyDescent="0.25">
      <c r="A1238" s="32">
        <v>21755</v>
      </c>
      <c r="B1238" s="33">
        <v>42</v>
      </c>
      <c r="C1238" s="33">
        <v>10.67</v>
      </c>
      <c r="D1238" s="33">
        <v>4</v>
      </c>
      <c r="E1238" s="33">
        <v>0</v>
      </c>
      <c r="F1238" s="37">
        <f>DetailTicketJuilletAout2021[[#This Row],[Qte]]*(DetailTicketJuilletAout2021[[#This Row],[PrixUnit]]*(1-DetailTicketJuilletAout2021[[#This Row],[Remise%]]))</f>
        <v>42.68</v>
      </c>
      <c r="G1238" t="str">
        <f t="shared" si="19"/>
        <v>FRLAN</v>
      </c>
      <c r="I1238" s="32">
        <v>22566</v>
      </c>
      <c r="J1238" s="39" t="s">
        <v>30</v>
      </c>
    </row>
    <row r="1239" spans="1:10" x14ac:dyDescent="0.25">
      <c r="A1239" s="32">
        <v>21755</v>
      </c>
      <c r="B1239" s="33">
        <v>43</v>
      </c>
      <c r="C1239" s="33">
        <v>35.06</v>
      </c>
      <c r="D1239" s="33">
        <v>4</v>
      </c>
      <c r="E1239" s="33">
        <v>0</v>
      </c>
      <c r="F1239" s="37">
        <f>DetailTicketJuilletAout2021[[#This Row],[Qte]]*(DetailTicketJuilletAout2021[[#This Row],[PrixUnit]]*(1-DetailTicketJuilletAout2021[[#This Row],[Remise%]]))</f>
        <v>140.24</v>
      </c>
      <c r="G1239" t="str">
        <f t="shared" si="19"/>
        <v>FRLAN</v>
      </c>
      <c r="I1239" s="32">
        <v>22567</v>
      </c>
      <c r="J1239" s="39" t="s">
        <v>39</v>
      </c>
    </row>
    <row r="1240" spans="1:10" x14ac:dyDescent="0.25">
      <c r="A1240" s="32">
        <v>21756</v>
      </c>
      <c r="B1240" s="33">
        <v>23</v>
      </c>
      <c r="C1240" s="33">
        <v>6.86</v>
      </c>
      <c r="D1240" s="33">
        <v>4</v>
      </c>
      <c r="E1240" s="33">
        <v>0</v>
      </c>
      <c r="F1240" s="37">
        <f>DetailTicketJuilletAout2021[[#This Row],[Qte]]*(DetailTicketJuilletAout2021[[#This Row],[PrixUnit]]*(1-DetailTicketJuilletAout2021[[#This Row],[Remise%]]))</f>
        <v>27.44</v>
      </c>
      <c r="G1240" t="str">
        <f t="shared" si="19"/>
        <v>GAANT</v>
      </c>
      <c r="I1240" s="32">
        <v>22568</v>
      </c>
      <c r="J1240" s="39" t="s">
        <v>40</v>
      </c>
    </row>
    <row r="1241" spans="1:10" x14ac:dyDescent="0.25">
      <c r="A1241" s="32">
        <v>21757</v>
      </c>
      <c r="B1241" s="33">
        <v>14</v>
      </c>
      <c r="C1241" s="33">
        <v>17.68</v>
      </c>
      <c r="D1241" s="33">
        <v>3</v>
      </c>
      <c r="E1241" s="33">
        <v>0</v>
      </c>
      <c r="F1241" s="37">
        <f>DetailTicketJuilletAout2021[[#This Row],[Qte]]*(DetailTicketJuilletAout2021[[#This Row],[PrixUnit]]*(1-DetailTicketJuilletAout2021[[#This Row],[Remise%]]))</f>
        <v>53.04</v>
      </c>
      <c r="G1241" t="str">
        <f t="shared" si="19"/>
        <v>ERDEB</v>
      </c>
      <c r="I1241" s="32">
        <v>22569</v>
      </c>
      <c r="J1241" s="39" t="s">
        <v>32</v>
      </c>
    </row>
    <row r="1242" spans="1:10" x14ac:dyDescent="0.25">
      <c r="A1242" s="32">
        <v>21757</v>
      </c>
      <c r="B1242" s="33">
        <v>53</v>
      </c>
      <c r="C1242" s="33">
        <v>25</v>
      </c>
      <c r="D1242" s="33">
        <v>4</v>
      </c>
      <c r="E1242" s="33">
        <v>0</v>
      </c>
      <c r="F1242" s="37">
        <f>DetailTicketJuilletAout2021[[#This Row],[Qte]]*(DetailTicketJuilletAout2021[[#This Row],[PrixUnit]]*(1-DetailTicketJuilletAout2021[[#This Row],[Remise%]]))</f>
        <v>100</v>
      </c>
      <c r="G1242" t="str">
        <f t="shared" si="19"/>
        <v>ERDEB</v>
      </c>
      <c r="I1242" s="32">
        <v>22570</v>
      </c>
      <c r="J1242" s="39" t="s">
        <v>68</v>
      </c>
    </row>
    <row r="1243" spans="1:10" x14ac:dyDescent="0.25">
      <c r="A1243" s="32">
        <v>21757</v>
      </c>
      <c r="B1243" s="33">
        <v>58</v>
      </c>
      <c r="C1243" s="33">
        <v>10.06</v>
      </c>
      <c r="D1243" s="33">
        <v>3</v>
      </c>
      <c r="E1243" s="33">
        <v>0</v>
      </c>
      <c r="F1243" s="37">
        <f>DetailTicketJuilletAout2021[[#This Row],[Qte]]*(DetailTicketJuilletAout2021[[#This Row],[PrixUnit]]*(1-DetailTicketJuilletAout2021[[#This Row],[Remise%]]))</f>
        <v>30.18</v>
      </c>
      <c r="G1243" t="str">
        <f t="shared" si="19"/>
        <v>ERDEB</v>
      </c>
      <c r="I1243" s="32">
        <v>22571</v>
      </c>
      <c r="J1243" s="39" t="s">
        <v>89</v>
      </c>
    </row>
    <row r="1244" spans="1:10" x14ac:dyDescent="0.25">
      <c r="A1244" s="32">
        <v>21758</v>
      </c>
      <c r="B1244" s="33">
        <v>10</v>
      </c>
      <c r="C1244" s="33">
        <v>23.63</v>
      </c>
      <c r="D1244" s="33">
        <v>4</v>
      </c>
      <c r="E1244" s="33">
        <v>0</v>
      </c>
      <c r="F1244" s="37">
        <f>DetailTicketJuilletAout2021[[#This Row],[Qte]]*(DetailTicketJuilletAout2021[[#This Row],[PrixUnit]]*(1-DetailTicketJuilletAout2021[[#This Row],[Remise%]]))</f>
        <v>94.52</v>
      </c>
      <c r="G1244" t="str">
        <f t="shared" si="19"/>
        <v>CHGRA</v>
      </c>
      <c r="I1244" s="32">
        <v>22572</v>
      </c>
      <c r="J1244" s="39" t="s">
        <v>48</v>
      </c>
    </row>
    <row r="1245" spans="1:10" x14ac:dyDescent="0.25">
      <c r="A1245" s="32">
        <v>21758</v>
      </c>
      <c r="B1245" s="33">
        <v>19</v>
      </c>
      <c r="C1245" s="33">
        <v>7.01</v>
      </c>
      <c r="D1245" s="33">
        <v>4</v>
      </c>
      <c r="E1245" s="33">
        <v>0</v>
      </c>
      <c r="F1245" s="37">
        <f>DetailTicketJuilletAout2021[[#This Row],[Qte]]*(DetailTicketJuilletAout2021[[#This Row],[PrixUnit]]*(1-DetailTicketJuilletAout2021[[#This Row],[Remise%]]))</f>
        <v>28.04</v>
      </c>
      <c r="G1245" t="str">
        <f t="shared" si="19"/>
        <v>CHGRA</v>
      </c>
      <c r="I1245" s="32">
        <v>22573</v>
      </c>
      <c r="J1245" s="39" t="s">
        <v>72</v>
      </c>
    </row>
    <row r="1246" spans="1:10" x14ac:dyDescent="0.25">
      <c r="A1246" s="32">
        <v>21758</v>
      </c>
      <c r="B1246" s="33">
        <v>44</v>
      </c>
      <c r="C1246" s="33">
        <v>14.79</v>
      </c>
      <c r="D1246" s="33">
        <v>3</v>
      </c>
      <c r="E1246" s="33">
        <v>0</v>
      </c>
      <c r="F1246" s="37">
        <f>DetailTicketJuilletAout2021[[#This Row],[Qte]]*(DetailTicketJuilletAout2021[[#This Row],[PrixUnit]]*(1-DetailTicketJuilletAout2021[[#This Row],[Remise%]]))</f>
        <v>44.37</v>
      </c>
      <c r="G1246" t="str">
        <f t="shared" si="19"/>
        <v>CHGRA</v>
      </c>
      <c r="I1246" s="32">
        <v>22574</v>
      </c>
      <c r="J1246" s="39" t="s">
        <v>94</v>
      </c>
    </row>
    <row r="1247" spans="1:10" x14ac:dyDescent="0.25">
      <c r="A1247" s="32">
        <v>21759</v>
      </c>
      <c r="B1247" s="33">
        <v>26</v>
      </c>
      <c r="C1247" s="33">
        <v>23.78</v>
      </c>
      <c r="D1247" s="33">
        <v>3</v>
      </c>
      <c r="E1247" s="33">
        <v>0.15</v>
      </c>
      <c r="F1247" s="37">
        <f>DetailTicketJuilletAout2021[[#This Row],[Qte]]*(DetailTicketJuilletAout2021[[#This Row],[PrixUnit]]*(1-DetailTicketJuilletAout2021[[#This Row],[Remise%]]))</f>
        <v>60.639000000000003</v>
      </c>
      <c r="G1247" t="str">
        <f t="shared" si="19"/>
        <v>SEADI</v>
      </c>
      <c r="I1247" s="32">
        <v>22575</v>
      </c>
      <c r="J1247" s="39" t="s">
        <v>77</v>
      </c>
    </row>
    <row r="1248" spans="1:10" x14ac:dyDescent="0.25">
      <c r="A1248" s="32">
        <v>21759</v>
      </c>
      <c r="B1248" s="33">
        <v>33</v>
      </c>
      <c r="C1248" s="33">
        <v>1.83</v>
      </c>
      <c r="D1248" s="33">
        <v>4</v>
      </c>
      <c r="E1248" s="33">
        <v>0.15</v>
      </c>
      <c r="F1248" s="37">
        <f>DetailTicketJuilletAout2021[[#This Row],[Qte]]*(DetailTicketJuilletAout2021[[#This Row],[PrixUnit]]*(1-DetailTicketJuilletAout2021[[#This Row],[Remise%]]))</f>
        <v>6.2220000000000004</v>
      </c>
      <c r="G1248" t="str">
        <f t="shared" si="19"/>
        <v>SEADI</v>
      </c>
      <c r="I1248" s="32">
        <v>22576</v>
      </c>
      <c r="J1248" s="39" t="s">
        <v>26</v>
      </c>
    </row>
    <row r="1249" spans="1:10" x14ac:dyDescent="0.25">
      <c r="A1249" s="32">
        <v>21760</v>
      </c>
      <c r="B1249" s="33">
        <v>12</v>
      </c>
      <c r="C1249" s="33">
        <v>28.97</v>
      </c>
      <c r="D1249" s="33">
        <v>4</v>
      </c>
      <c r="E1249" s="33">
        <v>0</v>
      </c>
      <c r="F1249" s="37">
        <f>DetailTicketJuilletAout2021[[#This Row],[Qte]]*(DetailTicketJuilletAout2021[[#This Row],[PrixUnit]]*(1-DetailTicketJuilletAout2021[[#This Row],[Remise%]]))</f>
        <v>115.88</v>
      </c>
      <c r="G1249" t="str">
        <f t="shared" si="19"/>
        <v>MOELK</v>
      </c>
      <c r="I1249" s="32">
        <v>22577</v>
      </c>
      <c r="J1249" s="39" t="s">
        <v>49</v>
      </c>
    </row>
    <row r="1250" spans="1:10" x14ac:dyDescent="0.25">
      <c r="A1250" s="32">
        <v>21760</v>
      </c>
      <c r="B1250" s="33">
        <v>33</v>
      </c>
      <c r="C1250" s="33">
        <v>1.83</v>
      </c>
      <c r="D1250" s="33">
        <v>3</v>
      </c>
      <c r="E1250" s="33">
        <v>0</v>
      </c>
      <c r="F1250" s="37">
        <f>DetailTicketJuilletAout2021[[#This Row],[Qte]]*(DetailTicketJuilletAout2021[[#This Row],[PrixUnit]]*(1-DetailTicketJuilletAout2021[[#This Row],[Remise%]]))</f>
        <v>5.49</v>
      </c>
      <c r="G1250" t="str">
        <f t="shared" si="19"/>
        <v>MOELK</v>
      </c>
      <c r="I1250" s="32">
        <v>22578</v>
      </c>
      <c r="J1250" s="39" t="s">
        <v>89</v>
      </c>
    </row>
    <row r="1251" spans="1:10" x14ac:dyDescent="0.25">
      <c r="A1251" s="32">
        <v>21760</v>
      </c>
      <c r="B1251" s="33">
        <v>41</v>
      </c>
      <c r="C1251" s="33">
        <v>7.32</v>
      </c>
      <c r="D1251" s="33">
        <v>4</v>
      </c>
      <c r="E1251" s="33">
        <v>0</v>
      </c>
      <c r="F1251" s="37">
        <f>DetailTicketJuilletAout2021[[#This Row],[Qte]]*(DetailTicketJuilletAout2021[[#This Row],[PrixUnit]]*(1-DetailTicketJuilletAout2021[[#This Row],[Remise%]]))</f>
        <v>29.28</v>
      </c>
      <c r="G1251" t="str">
        <f t="shared" si="19"/>
        <v>MOELK</v>
      </c>
      <c r="I1251" s="32">
        <v>22579</v>
      </c>
      <c r="J1251" s="39" t="s">
        <v>84</v>
      </c>
    </row>
    <row r="1252" spans="1:10" x14ac:dyDescent="0.25">
      <c r="A1252" s="32">
        <v>21760</v>
      </c>
      <c r="B1252" s="33">
        <v>54</v>
      </c>
      <c r="C1252" s="33">
        <v>5.64</v>
      </c>
      <c r="D1252" s="33">
        <v>3</v>
      </c>
      <c r="E1252" s="33">
        <v>0</v>
      </c>
      <c r="F1252" s="37">
        <f>DetailTicketJuilletAout2021[[#This Row],[Qte]]*(DetailTicketJuilletAout2021[[#This Row],[PrixUnit]]*(1-DetailTicketJuilletAout2021[[#This Row],[Remise%]]))</f>
        <v>16.919999999999998</v>
      </c>
      <c r="G1252" t="str">
        <f t="shared" si="19"/>
        <v>MOELK</v>
      </c>
      <c r="I1252" s="32">
        <v>22580</v>
      </c>
      <c r="J1252" s="39" t="s">
        <v>44</v>
      </c>
    </row>
    <row r="1253" spans="1:10" x14ac:dyDescent="0.25">
      <c r="A1253" s="32">
        <v>21761</v>
      </c>
      <c r="B1253" s="33">
        <v>59</v>
      </c>
      <c r="C1253" s="33">
        <v>41.92</v>
      </c>
      <c r="D1253" s="33">
        <v>4</v>
      </c>
      <c r="E1253" s="33">
        <v>0</v>
      </c>
      <c r="F1253" s="37">
        <f>DetailTicketJuilletAout2021[[#This Row],[Qte]]*(DetailTicketJuilletAout2021[[#This Row],[PrixUnit]]*(1-DetailTicketJuilletAout2021[[#This Row],[Remise%]]))</f>
        <v>167.68</v>
      </c>
      <c r="G1253" t="str">
        <f t="shared" si="19"/>
        <v>JEBOR</v>
      </c>
      <c r="I1253" s="32">
        <v>22581</v>
      </c>
      <c r="J1253" s="39" t="s">
        <v>48</v>
      </c>
    </row>
    <row r="1254" spans="1:10" x14ac:dyDescent="0.25">
      <c r="A1254" s="32">
        <v>21762</v>
      </c>
      <c r="B1254" s="33">
        <v>2</v>
      </c>
      <c r="C1254" s="33">
        <v>14.48</v>
      </c>
      <c r="D1254" s="33">
        <v>1</v>
      </c>
      <c r="E1254" s="33">
        <v>0</v>
      </c>
      <c r="F1254" s="37">
        <f>DetailTicketJuilletAout2021[[#This Row],[Qte]]*(DetailTicketJuilletAout2021[[#This Row],[PrixUnit]]*(1-DetailTicketJuilletAout2021[[#This Row],[Remise%]]))</f>
        <v>14.48</v>
      </c>
      <c r="G1254" t="str">
        <f t="shared" si="19"/>
        <v>PILED</v>
      </c>
      <c r="I1254" s="32">
        <v>22582</v>
      </c>
      <c r="J1254" s="39" t="s">
        <v>35</v>
      </c>
    </row>
    <row r="1255" spans="1:10" x14ac:dyDescent="0.25">
      <c r="A1255" s="32">
        <v>21762</v>
      </c>
      <c r="B1255" s="33">
        <v>31</v>
      </c>
      <c r="C1255" s="33">
        <v>9.4499999999999993</v>
      </c>
      <c r="D1255" s="33">
        <v>3</v>
      </c>
      <c r="E1255" s="33">
        <v>0.25</v>
      </c>
      <c r="F1255" s="37">
        <f>DetailTicketJuilletAout2021[[#This Row],[Qte]]*(DetailTicketJuilletAout2021[[#This Row],[PrixUnit]]*(1-DetailTicketJuilletAout2021[[#This Row],[Remise%]]))</f>
        <v>21.262499999999999</v>
      </c>
      <c r="G1255" t="str">
        <f t="shared" si="19"/>
        <v>PILED</v>
      </c>
      <c r="I1255" s="32">
        <v>22583</v>
      </c>
      <c r="J1255" s="39" t="s">
        <v>86</v>
      </c>
    </row>
    <row r="1256" spans="1:10" x14ac:dyDescent="0.25">
      <c r="A1256" s="32">
        <v>21762</v>
      </c>
      <c r="B1256" s="33">
        <v>42</v>
      </c>
      <c r="C1256" s="33">
        <v>10.67</v>
      </c>
      <c r="D1256" s="33">
        <v>3</v>
      </c>
      <c r="E1256" s="33">
        <v>0.25</v>
      </c>
      <c r="F1256" s="37">
        <f>DetailTicketJuilletAout2021[[#This Row],[Qte]]*(DetailTicketJuilletAout2021[[#This Row],[PrixUnit]]*(1-DetailTicketJuilletAout2021[[#This Row],[Remise%]]))</f>
        <v>24.0075</v>
      </c>
      <c r="G1256" t="str">
        <f t="shared" si="19"/>
        <v>PILED</v>
      </c>
      <c r="I1256" s="32">
        <v>22584</v>
      </c>
      <c r="J1256" s="39" t="s">
        <v>55</v>
      </c>
    </row>
    <row r="1257" spans="1:10" x14ac:dyDescent="0.25">
      <c r="A1257" s="32">
        <v>21762</v>
      </c>
      <c r="B1257" s="33">
        <v>44</v>
      </c>
      <c r="C1257" s="33">
        <v>14.83</v>
      </c>
      <c r="D1257" s="33">
        <v>4</v>
      </c>
      <c r="E1257" s="33">
        <v>0</v>
      </c>
      <c r="F1257" s="37">
        <f>DetailTicketJuilletAout2021[[#This Row],[Qte]]*(DetailTicketJuilletAout2021[[#This Row],[PrixUnit]]*(1-DetailTicketJuilletAout2021[[#This Row],[Remise%]]))</f>
        <v>59.32</v>
      </c>
      <c r="G1257" t="str">
        <f t="shared" si="19"/>
        <v>PILED</v>
      </c>
      <c r="I1257" s="32">
        <v>22585</v>
      </c>
      <c r="J1257" s="39" t="s">
        <v>84</v>
      </c>
    </row>
    <row r="1258" spans="1:10" x14ac:dyDescent="0.25">
      <c r="A1258" s="32">
        <v>21762</v>
      </c>
      <c r="B1258" s="33">
        <v>46</v>
      </c>
      <c r="C1258" s="33">
        <v>9.15</v>
      </c>
      <c r="D1258" s="33">
        <v>1</v>
      </c>
      <c r="E1258" s="33">
        <v>0</v>
      </c>
      <c r="F1258" s="37">
        <f>DetailTicketJuilletAout2021[[#This Row],[Qte]]*(DetailTicketJuilletAout2021[[#This Row],[PrixUnit]]*(1-DetailTicketJuilletAout2021[[#This Row],[Remise%]]))</f>
        <v>9.15</v>
      </c>
      <c r="G1258" t="str">
        <f t="shared" si="19"/>
        <v>PILED</v>
      </c>
      <c r="I1258" s="32">
        <v>22586</v>
      </c>
      <c r="J1258" s="39" t="s">
        <v>78</v>
      </c>
    </row>
    <row r="1259" spans="1:10" x14ac:dyDescent="0.25">
      <c r="A1259" s="32">
        <v>21762</v>
      </c>
      <c r="B1259" s="33">
        <v>70</v>
      </c>
      <c r="C1259" s="33">
        <v>11.43</v>
      </c>
      <c r="D1259" s="33">
        <v>1</v>
      </c>
      <c r="E1259" s="33">
        <v>0</v>
      </c>
      <c r="F1259" s="37">
        <f>DetailTicketJuilletAout2021[[#This Row],[Qte]]*(DetailTicketJuilletAout2021[[#This Row],[PrixUnit]]*(1-DetailTicketJuilletAout2021[[#This Row],[Remise%]]))</f>
        <v>11.43</v>
      </c>
      <c r="G1259" t="str">
        <f t="shared" si="19"/>
        <v>PILED</v>
      </c>
      <c r="I1259" s="32">
        <v>22587</v>
      </c>
      <c r="J1259" s="39" t="s">
        <v>23</v>
      </c>
    </row>
    <row r="1260" spans="1:10" x14ac:dyDescent="0.25">
      <c r="A1260" s="32">
        <v>21762</v>
      </c>
      <c r="B1260" s="33">
        <v>78</v>
      </c>
      <c r="C1260" s="33">
        <v>16.77</v>
      </c>
      <c r="D1260" s="33">
        <v>3</v>
      </c>
      <c r="E1260" s="33">
        <v>0</v>
      </c>
      <c r="F1260" s="37">
        <f>DetailTicketJuilletAout2021[[#This Row],[Qte]]*(DetailTicketJuilletAout2021[[#This Row],[PrixUnit]]*(1-DetailTicketJuilletAout2021[[#This Row],[Remise%]]))</f>
        <v>50.31</v>
      </c>
      <c r="G1260" t="str">
        <f t="shared" si="19"/>
        <v>PILED</v>
      </c>
      <c r="I1260" s="32">
        <v>22588</v>
      </c>
      <c r="J1260" s="39" t="s">
        <v>34</v>
      </c>
    </row>
    <row r="1261" spans="1:10" x14ac:dyDescent="0.25">
      <c r="A1261" s="32">
        <v>21762</v>
      </c>
      <c r="B1261" s="33">
        <v>82</v>
      </c>
      <c r="C1261" s="33">
        <v>6.59</v>
      </c>
      <c r="D1261" s="33">
        <v>1</v>
      </c>
      <c r="E1261" s="33">
        <v>0</v>
      </c>
      <c r="F1261" s="37">
        <f>DetailTicketJuilletAout2021[[#This Row],[Qte]]*(DetailTicketJuilletAout2021[[#This Row],[PrixUnit]]*(1-DetailTicketJuilletAout2021[[#This Row],[Remise%]]))</f>
        <v>6.59</v>
      </c>
      <c r="G1261" t="str">
        <f t="shared" si="19"/>
        <v>PILED</v>
      </c>
      <c r="I1261" s="32">
        <v>22589</v>
      </c>
      <c r="J1261" s="39" t="s">
        <v>53</v>
      </c>
    </row>
    <row r="1262" spans="1:10" x14ac:dyDescent="0.25">
      <c r="A1262" s="32">
        <v>21762</v>
      </c>
      <c r="B1262" s="33">
        <v>598</v>
      </c>
      <c r="C1262" s="33">
        <v>7.24</v>
      </c>
      <c r="D1262" s="33">
        <v>1</v>
      </c>
      <c r="E1262" s="33">
        <v>0</v>
      </c>
      <c r="F1262" s="37">
        <f>DetailTicketJuilletAout2021[[#This Row],[Qte]]*(DetailTicketJuilletAout2021[[#This Row],[PrixUnit]]*(1-DetailTicketJuilletAout2021[[#This Row],[Remise%]]))</f>
        <v>7.24</v>
      </c>
      <c r="G1262" t="str">
        <f t="shared" si="19"/>
        <v>PILED</v>
      </c>
      <c r="I1262" s="32">
        <v>22590</v>
      </c>
      <c r="J1262" s="39" t="s">
        <v>71</v>
      </c>
    </row>
    <row r="1263" spans="1:10" x14ac:dyDescent="0.25">
      <c r="A1263" s="32">
        <v>21763</v>
      </c>
      <c r="B1263" s="33">
        <v>19</v>
      </c>
      <c r="C1263" s="33">
        <v>7.01</v>
      </c>
      <c r="D1263" s="33">
        <v>3</v>
      </c>
      <c r="E1263" s="33">
        <v>0.1</v>
      </c>
      <c r="F1263" s="37">
        <f>DetailTicketJuilletAout2021[[#This Row],[Qte]]*(DetailTicketJuilletAout2021[[#This Row],[PrixUnit]]*(1-DetailTicketJuilletAout2021[[#This Row],[Remise%]]))</f>
        <v>18.927</v>
      </c>
      <c r="G1263" t="str">
        <f t="shared" si="19"/>
        <v>HALER</v>
      </c>
      <c r="I1263" s="32">
        <v>22591</v>
      </c>
      <c r="J1263" s="39" t="s">
        <v>103</v>
      </c>
    </row>
    <row r="1264" spans="1:10" x14ac:dyDescent="0.25">
      <c r="A1264" s="32">
        <v>21763</v>
      </c>
      <c r="B1264" s="33">
        <v>21</v>
      </c>
      <c r="C1264" s="33">
        <v>7.62</v>
      </c>
      <c r="D1264" s="33">
        <v>4</v>
      </c>
      <c r="E1264" s="33">
        <v>0.1</v>
      </c>
      <c r="F1264" s="37">
        <f>DetailTicketJuilletAout2021[[#This Row],[Qte]]*(DetailTicketJuilletAout2021[[#This Row],[PrixUnit]]*(1-DetailTicketJuilletAout2021[[#This Row],[Remise%]]))</f>
        <v>27.432000000000002</v>
      </c>
      <c r="G1264" t="str">
        <f t="shared" si="19"/>
        <v>HALER</v>
      </c>
      <c r="I1264" s="32">
        <v>22592</v>
      </c>
      <c r="J1264" s="39" t="s">
        <v>89</v>
      </c>
    </row>
    <row r="1265" spans="1:10" x14ac:dyDescent="0.25">
      <c r="A1265" s="32">
        <v>21763</v>
      </c>
      <c r="B1265" s="33">
        <v>64</v>
      </c>
      <c r="C1265" s="33">
        <v>25.31</v>
      </c>
      <c r="D1265" s="33">
        <v>3</v>
      </c>
      <c r="E1265" s="33">
        <v>0</v>
      </c>
      <c r="F1265" s="37">
        <f>DetailTicketJuilletAout2021[[#This Row],[Qte]]*(DetailTicketJuilletAout2021[[#This Row],[PrixUnit]]*(1-DetailTicketJuilletAout2021[[#This Row],[Remise%]]))</f>
        <v>75.929999999999993</v>
      </c>
      <c r="G1265" t="str">
        <f t="shared" si="19"/>
        <v>HALER</v>
      </c>
      <c r="I1265" s="32">
        <v>22593</v>
      </c>
      <c r="J1265" s="39" t="s">
        <v>60</v>
      </c>
    </row>
    <row r="1266" spans="1:10" x14ac:dyDescent="0.25">
      <c r="A1266" s="32">
        <v>21764</v>
      </c>
      <c r="B1266" s="33">
        <v>33</v>
      </c>
      <c r="C1266" s="33">
        <v>1.83</v>
      </c>
      <c r="D1266" s="33">
        <v>3</v>
      </c>
      <c r="E1266" s="33">
        <v>0</v>
      </c>
      <c r="F1266" s="37">
        <f>DetailTicketJuilletAout2021[[#This Row],[Qte]]*(DetailTicketJuilletAout2021[[#This Row],[PrixUnit]]*(1-DetailTicketJuilletAout2021[[#This Row],[Remise%]]))</f>
        <v>5.49</v>
      </c>
      <c r="G1266" t="str">
        <f t="shared" si="19"/>
        <v>SEADI</v>
      </c>
      <c r="I1266" s="32">
        <v>22594</v>
      </c>
      <c r="J1266" s="39" t="s">
        <v>36</v>
      </c>
    </row>
    <row r="1267" spans="1:10" x14ac:dyDescent="0.25">
      <c r="A1267" s="32">
        <v>21764</v>
      </c>
      <c r="B1267" s="33">
        <v>66</v>
      </c>
      <c r="C1267" s="33">
        <v>12.96</v>
      </c>
      <c r="D1267" s="33">
        <v>4</v>
      </c>
      <c r="E1267" s="33">
        <v>0</v>
      </c>
      <c r="F1267" s="37">
        <f>DetailTicketJuilletAout2021[[#This Row],[Qte]]*(DetailTicketJuilletAout2021[[#This Row],[PrixUnit]]*(1-DetailTicketJuilletAout2021[[#This Row],[Remise%]]))</f>
        <v>51.84</v>
      </c>
      <c r="G1267" t="str">
        <f t="shared" si="19"/>
        <v>SEADI</v>
      </c>
      <c r="I1267" s="32">
        <v>22595</v>
      </c>
      <c r="J1267" s="39" t="s">
        <v>32</v>
      </c>
    </row>
    <row r="1268" spans="1:10" x14ac:dyDescent="0.25">
      <c r="A1268" s="32">
        <v>21764</v>
      </c>
      <c r="B1268" s="33">
        <v>75</v>
      </c>
      <c r="C1268" s="33">
        <v>5.95</v>
      </c>
      <c r="D1268" s="33">
        <v>3</v>
      </c>
      <c r="E1268" s="33">
        <v>0</v>
      </c>
      <c r="F1268" s="37">
        <f>DetailTicketJuilletAout2021[[#This Row],[Qte]]*(DetailTicketJuilletAout2021[[#This Row],[PrixUnit]]*(1-DetailTicketJuilletAout2021[[#This Row],[Remise%]]))</f>
        <v>17.850000000000001</v>
      </c>
      <c r="G1268" t="str">
        <f t="shared" si="19"/>
        <v>SEADI</v>
      </c>
      <c r="I1268" s="32">
        <v>22596</v>
      </c>
      <c r="J1268" s="39" t="s">
        <v>36</v>
      </c>
    </row>
    <row r="1269" spans="1:10" x14ac:dyDescent="0.25">
      <c r="A1269" s="32">
        <v>21765</v>
      </c>
      <c r="B1269" s="33">
        <v>52</v>
      </c>
      <c r="C1269" s="33">
        <v>5.34</v>
      </c>
      <c r="D1269" s="33">
        <v>4</v>
      </c>
      <c r="E1269" s="33">
        <v>0</v>
      </c>
      <c r="F1269" s="37">
        <f>DetailTicketJuilletAout2021[[#This Row],[Qte]]*(DetailTicketJuilletAout2021[[#This Row],[PrixUnit]]*(1-DetailTicketJuilletAout2021[[#This Row],[Remise%]]))</f>
        <v>21.36</v>
      </c>
      <c r="G1269" t="str">
        <f t="shared" si="19"/>
        <v>CHBOT</v>
      </c>
      <c r="I1269" s="32">
        <v>22597</v>
      </c>
      <c r="J1269" s="39" t="s">
        <v>32</v>
      </c>
    </row>
    <row r="1270" spans="1:10" x14ac:dyDescent="0.25">
      <c r="A1270" s="32">
        <v>21766</v>
      </c>
      <c r="B1270" s="33">
        <v>40</v>
      </c>
      <c r="C1270" s="33">
        <v>14.03</v>
      </c>
      <c r="D1270" s="33">
        <v>3</v>
      </c>
      <c r="E1270" s="33">
        <v>0</v>
      </c>
      <c r="F1270" s="37">
        <f>DetailTicketJuilletAout2021[[#This Row],[Qte]]*(DetailTicketJuilletAout2021[[#This Row],[PrixUnit]]*(1-DetailTicketJuilletAout2021[[#This Row],[Remise%]]))</f>
        <v>42.089999999999996</v>
      </c>
      <c r="G1270" t="str">
        <f t="shared" si="19"/>
        <v>OLLHE</v>
      </c>
      <c r="I1270" s="32">
        <v>22598</v>
      </c>
      <c r="J1270" s="39" t="s">
        <v>55</v>
      </c>
    </row>
    <row r="1271" spans="1:10" x14ac:dyDescent="0.25">
      <c r="A1271" s="32">
        <v>21766</v>
      </c>
      <c r="B1271" s="33">
        <v>47</v>
      </c>
      <c r="C1271" s="33">
        <v>7.32</v>
      </c>
      <c r="D1271" s="33">
        <v>3</v>
      </c>
      <c r="E1271" s="33">
        <v>0</v>
      </c>
      <c r="F1271" s="37">
        <f>DetailTicketJuilletAout2021[[#This Row],[Qte]]*(DetailTicketJuilletAout2021[[#This Row],[PrixUnit]]*(1-DetailTicketJuilletAout2021[[#This Row],[Remise%]]))</f>
        <v>21.96</v>
      </c>
      <c r="G1271" t="str">
        <f t="shared" si="19"/>
        <v>OLLHE</v>
      </c>
      <c r="I1271" s="32">
        <v>22599</v>
      </c>
      <c r="J1271" s="39" t="s">
        <v>53</v>
      </c>
    </row>
    <row r="1272" spans="1:10" x14ac:dyDescent="0.25">
      <c r="A1272" s="32">
        <v>21766</v>
      </c>
      <c r="B1272" s="33">
        <v>60</v>
      </c>
      <c r="C1272" s="33">
        <v>25.92</v>
      </c>
      <c r="D1272" s="33">
        <v>3</v>
      </c>
      <c r="E1272" s="33">
        <v>0</v>
      </c>
      <c r="F1272" s="37">
        <f>DetailTicketJuilletAout2021[[#This Row],[Qte]]*(DetailTicketJuilletAout2021[[#This Row],[PrixUnit]]*(1-DetailTicketJuilletAout2021[[#This Row],[Remise%]]))</f>
        <v>77.760000000000005</v>
      </c>
      <c r="G1272" t="str">
        <f t="shared" si="19"/>
        <v>OLLHE</v>
      </c>
      <c r="I1272" s="32">
        <v>22600</v>
      </c>
      <c r="J1272" s="39" t="s">
        <v>48</v>
      </c>
    </row>
    <row r="1273" spans="1:10" x14ac:dyDescent="0.25">
      <c r="A1273" s="32">
        <v>21767</v>
      </c>
      <c r="B1273" s="33">
        <v>10</v>
      </c>
      <c r="C1273" s="33">
        <v>23.63</v>
      </c>
      <c r="D1273" s="33">
        <v>3</v>
      </c>
      <c r="E1273" s="33">
        <v>0</v>
      </c>
      <c r="F1273" s="37">
        <f>DetailTicketJuilletAout2021[[#This Row],[Qte]]*(DetailTicketJuilletAout2021[[#This Row],[PrixUnit]]*(1-DetailTicketJuilletAout2021[[#This Row],[Remise%]]))</f>
        <v>70.89</v>
      </c>
      <c r="G1273" t="str">
        <f t="shared" si="19"/>
        <v>BRLEH</v>
      </c>
      <c r="I1273" s="32">
        <v>22601</v>
      </c>
      <c r="J1273" s="39" t="s">
        <v>84</v>
      </c>
    </row>
    <row r="1274" spans="1:10" x14ac:dyDescent="0.25">
      <c r="A1274" s="32">
        <v>21767</v>
      </c>
      <c r="B1274" s="33">
        <v>41</v>
      </c>
      <c r="C1274" s="33">
        <v>7.32</v>
      </c>
      <c r="D1274" s="33">
        <v>4</v>
      </c>
      <c r="E1274" s="33">
        <v>0</v>
      </c>
      <c r="F1274" s="37">
        <f>DetailTicketJuilletAout2021[[#This Row],[Qte]]*(DetailTicketJuilletAout2021[[#This Row],[PrixUnit]]*(1-DetailTicketJuilletAout2021[[#This Row],[Remise%]]))</f>
        <v>29.28</v>
      </c>
      <c r="G1274" t="str">
        <f t="shared" si="19"/>
        <v>BRLEH</v>
      </c>
      <c r="I1274" s="32">
        <v>22602</v>
      </c>
      <c r="J1274" s="39" t="s">
        <v>103</v>
      </c>
    </row>
    <row r="1275" spans="1:10" x14ac:dyDescent="0.25">
      <c r="A1275" s="32">
        <v>21767</v>
      </c>
      <c r="B1275" s="33">
        <v>47</v>
      </c>
      <c r="C1275" s="33">
        <v>7.32</v>
      </c>
      <c r="D1275" s="33">
        <v>4</v>
      </c>
      <c r="E1275" s="33">
        <v>0</v>
      </c>
      <c r="F1275" s="37">
        <f>DetailTicketJuilletAout2021[[#This Row],[Qte]]*(DetailTicketJuilletAout2021[[#This Row],[PrixUnit]]*(1-DetailTicketJuilletAout2021[[#This Row],[Remise%]]))</f>
        <v>29.28</v>
      </c>
      <c r="G1275" t="str">
        <f t="shared" si="19"/>
        <v>BRLEH</v>
      </c>
      <c r="I1275" s="32">
        <v>22603</v>
      </c>
      <c r="J1275" s="39" t="s">
        <v>60</v>
      </c>
    </row>
    <row r="1276" spans="1:10" x14ac:dyDescent="0.25">
      <c r="A1276" s="32">
        <v>21768</v>
      </c>
      <c r="B1276" s="33">
        <v>17</v>
      </c>
      <c r="C1276" s="33">
        <v>29.73</v>
      </c>
      <c r="D1276" s="33">
        <v>3</v>
      </c>
      <c r="E1276" s="33">
        <v>0.2</v>
      </c>
      <c r="F1276" s="37">
        <f>DetailTicketJuilletAout2021[[#This Row],[Qte]]*(DetailTicketJuilletAout2021[[#This Row],[PrixUnit]]*(1-DetailTicketJuilletAout2021[[#This Row],[Remise%]]))</f>
        <v>71.352000000000004</v>
      </c>
      <c r="G1276" t="str">
        <f t="shared" si="19"/>
        <v>BETIZ</v>
      </c>
      <c r="I1276" s="32">
        <v>22604</v>
      </c>
      <c r="J1276" s="39" t="s">
        <v>98</v>
      </c>
    </row>
    <row r="1277" spans="1:10" x14ac:dyDescent="0.25">
      <c r="A1277" s="32">
        <v>21768</v>
      </c>
      <c r="B1277" s="33">
        <v>26</v>
      </c>
      <c r="C1277" s="33">
        <v>23.78</v>
      </c>
      <c r="D1277" s="33">
        <v>4</v>
      </c>
      <c r="E1277" s="33">
        <v>0</v>
      </c>
      <c r="F1277" s="37">
        <f>DetailTicketJuilletAout2021[[#This Row],[Qte]]*(DetailTicketJuilletAout2021[[#This Row],[PrixUnit]]*(1-DetailTicketJuilletAout2021[[#This Row],[Remise%]]))</f>
        <v>95.12</v>
      </c>
      <c r="G1277" t="str">
        <f t="shared" si="19"/>
        <v>BETIZ</v>
      </c>
      <c r="I1277" s="32">
        <v>22605</v>
      </c>
      <c r="J1277" s="39" t="s">
        <v>78</v>
      </c>
    </row>
    <row r="1278" spans="1:10" x14ac:dyDescent="0.25">
      <c r="A1278" s="32">
        <v>21769</v>
      </c>
      <c r="B1278" s="33">
        <v>9</v>
      </c>
      <c r="C1278" s="33">
        <v>73.94</v>
      </c>
      <c r="D1278" s="33">
        <v>4</v>
      </c>
      <c r="E1278" s="33">
        <v>0.25</v>
      </c>
      <c r="F1278" s="37">
        <f>DetailTicketJuilletAout2021[[#This Row],[Qte]]*(DetailTicketJuilletAout2021[[#This Row],[PrixUnit]]*(1-DetailTicketJuilletAout2021[[#This Row],[Remise%]]))</f>
        <v>221.82</v>
      </c>
      <c r="G1278" t="str">
        <f t="shared" si="19"/>
        <v>ERSWE</v>
      </c>
      <c r="I1278" s="32">
        <v>22606</v>
      </c>
      <c r="J1278" s="39" t="s">
        <v>25</v>
      </c>
    </row>
    <row r="1279" spans="1:10" x14ac:dyDescent="0.25">
      <c r="A1279" s="32">
        <v>21769</v>
      </c>
      <c r="B1279" s="33">
        <v>29</v>
      </c>
      <c r="C1279" s="33">
        <v>94.37</v>
      </c>
      <c r="D1279" s="33">
        <v>4</v>
      </c>
      <c r="E1279" s="33">
        <v>0</v>
      </c>
      <c r="F1279" s="37">
        <f>DetailTicketJuilletAout2021[[#This Row],[Qte]]*(DetailTicketJuilletAout2021[[#This Row],[PrixUnit]]*(1-DetailTicketJuilletAout2021[[#This Row],[Remise%]]))</f>
        <v>377.48</v>
      </c>
      <c r="G1279" t="str">
        <f t="shared" si="19"/>
        <v>ERSWE</v>
      </c>
      <c r="I1279" s="32">
        <v>22607</v>
      </c>
      <c r="J1279" s="39" t="s">
        <v>86</v>
      </c>
    </row>
    <row r="1280" spans="1:10" x14ac:dyDescent="0.25">
      <c r="A1280" s="32">
        <v>21769</v>
      </c>
      <c r="B1280" s="33">
        <v>36</v>
      </c>
      <c r="C1280" s="33">
        <v>14.48</v>
      </c>
      <c r="D1280" s="33">
        <v>4</v>
      </c>
      <c r="E1280" s="33">
        <v>0.25</v>
      </c>
      <c r="F1280" s="37">
        <f>DetailTicketJuilletAout2021[[#This Row],[Qte]]*(DetailTicketJuilletAout2021[[#This Row],[PrixUnit]]*(1-DetailTicketJuilletAout2021[[#This Row],[Remise%]]))</f>
        <v>43.44</v>
      </c>
      <c r="G1280" t="str">
        <f t="shared" si="19"/>
        <v>ERSWE</v>
      </c>
      <c r="I1280" s="32">
        <v>22608</v>
      </c>
      <c r="J1280" s="39" t="s">
        <v>51</v>
      </c>
    </row>
    <row r="1281" spans="1:10" x14ac:dyDescent="0.25">
      <c r="A1281" s="32">
        <v>21770</v>
      </c>
      <c r="B1281" s="33">
        <v>10</v>
      </c>
      <c r="C1281" s="33">
        <v>23.63</v>
      </c>
      <c r="D1281" s="33">
        <v>4</v>
      </c>
      <c r="E1281" s="33">
        <v>0.1</v>
      </c>
      <c r="F1281" s="37">
        <f>DetailTicketJuilletAout2021[[#This Row],[Qte]]*(DetailTicketJuilletAout2021[[#This Row],[PrixUnit]]*(1-DetailTicketJuilletAout2021[[#This Row],[Remise%]]))</f>
        <v>85.067999999999998</v>
      </c>
      <c r="G1281" t="str">
        <f t="shared" si="19"/>
        <v>ZOHED</v>
      </c>
      <c r="I1281" s="32">
        <v>22609</v>
      </c>
      <c r="J1281" s="39" t="s">
        <v>65</v>
      </c>
    </row>
    <row r="1282" spans="1:10" x14ac:dyDescent="0.25">
      <c r="A1282" s="32">
        <v>21770</v>
      </c>
      <c r="B1282" s="33">
        <v>28</v>
      </c>
      <c r="C1282" s="33">
        <v>34.76</v>
      </c>
      <c r="D1282" s="33">
        <v>4</v>
      </c>
      <c r="E1282" s="33">
        <v>0.1</v>
      </c>
      <c r="F1282" s="37">
        <f>DetailTicketJuilletAout2021[[#This Row],[Qte]]*(DetailTicketJuilletAout2021[[#This Row],[PrixUnit]]*(1-DetailTicketJuilletAout2021[[#This Row],[Remise%]]))</f>
        <v>125.136</v>
      </c>
      <c r="G1282" t="str">
        <f t="shared" si="19"/>
        <v>ZOHED</v>
      </c>
      <c r="I1282" s="32">
        <v>22610</v>
      </c>
      <c r="J1282" s="39" t="s">
        <v>42</v>
      </c>
    </row>
    <row r="1283" spans="1:10" x14ac:dyDescent="0.25">
      <c r="A1283" s="32">
        <v>21770</v>
      </c>
      <c r="B1283" s="33">
        <v>34</v>
      </c>
      <c r="C1283" s="33">
        <v>10.67</v>
      </c>
      <c r="D1283" s="33">
        <v>4</v>
      </c>
      <c r="E1283" s="33">
        <v>0</v>
      </c>
      <c r="F1283" s="37">
        <f>DetailTicketJuilletAout2021[[#This Row],[Qte]]*(DetailTicketJuilletAout2021[[#This Row],[PrixUnit]]*(1-DetailTicketJuilletAout2021[[#This Row],[Remise%]]))</f>
        <v>42.68</v>
      </c>
      <c r="G1283" t="str">
        <f t="shared" ref="G1283:G1346" si="20">VLOOKUP(A1283,$I$2:$J$1577,2,FALSE)</f>
        <v>ZOHED</v>
      </c>
      <c r="I1283" s="32">
        <v>22611</v>
      </c>
      <c r="J1283" s="39" t="s">
        <v>81</v>
      </c>
    </row>
    <row r="1284" spans="1:10" x14ac:dyDescent="0.25">
      <c r="A1284" s="32">
        <v>21771</v>
      </c>
      <c r="B1284" s="33">
        <v>1</v>
      </c>
      <c r="C1284" s="33">
        <v>13.72</v>
      </c>
      <c r="D1284" s="33">
        <v>3</v>
      </c>
      <c r="E1284" s="33">
        <v>0.25</v>
      </c>
      <c r="F1284" s="37">
        <f>DetailTicketJuilletAout2021[[#This Row],[Qte]]*(DetailTicketJuilletAout2021[[#This Row],[PrixUnit]]*(1-DetailTicketJuilletAout2021[[#This Row],[Remise%]]))</f>
        <v>30.870000000000005</v>
      </c>
      <c r="G1284" t="str">
        <f t="shared" si="20"/>
        <v>JEHOU</v>
      </c>
      <c r="I1284" s="32">
        <v>22612</v>
      </c>
      <c r="J1284" s="39" t="s">
        <v>43</v>
      </c>
    </row>
    <row r="1285" spans="1:10" x14ac:dyDescent="0.25">
      <c r="A1285" s="32">
        <v>21772</v>
      </c>
      <c r="B1285" s="33">
        <v>56</v>
      </c>
      <c r="C1285" s="33">
        <v>28.97</v>
      </c>
      <c r="D1285" s="33">
        <v>3</v>
      </c>
      <c r="E1285" s="33">
        <v>0.25</v>
      </c>
      <c r="F1285" s="37">
        <f>DetailTicketJuilletAout2021[[#This Row],[Qte]]*(DetailTicketJuilletAout2021[[#This Row],[PrixUnit]]*(1-DetailTicketJuilletAout2021[[#This Row],[Remise%]]))</f>
        <v>65.182500000000005</v>
      </c>
      <c r="G1285" t="str">
        <f t="shared" si="20"/>
        <v>DAMIC</v>
      </c>
      <c r="I1285" s="32">
        <v>22613</v>
      </c>
      <c r="J1285" s="39" t="s">
        <v>95</v>
      </c>
    </row>
    <row r="1286" spans="1:10" x14ac:dyDescent="0.25">
      <c r="A1286" s="32">
        <v>21772</v>
      </c>
      <c r="B1286" s="33">
        <v>77</v>
      </c>
      <c r="C1286" s="33">
        <v>9.91</v>
      </c>
      <c r="D1286" s="33">
        <v>3</v>
      </c>
      <c r="E1286" s="33">
        <v>0.25</v>
      </c>
      <c r="F1286" s="37">
        <f>DetailTicketJuilletAout2021[[#This Row],[Qte]]*(DetailTicketJuilletAout2021[[#This Row],[PrixUnit]]*(1-DetailTicketJuilletAout2021[[#This Row],[Remise%]]))</f>
        <v>22.297499999999999</v>
      </c>
      <c r="G1286" t="str">
        <f t="shared" si="20"/>
        <v>DAMIC</v>
      </c>
      <c r="I1286" s="32">
        <v>22614</v>
      </c>
      <c r="J1286" s="39" t="s">
        <v>74</v>
      </c>
    </row>
    <row r="1287" spans="1:10" x14ac:dyDescent="0.25">
      <c r="A1287" s="32">
        <v>21773</v>
      </c>
      <c r="B1287" s="33">
        <v>1</v>
      </c>
      <c r="C1287" s="33">
        <v>13.72</v>
      </c>
      <c r="D1287" s="33">
        <v>3</v>
      </c>
      <c r="E1287" s="33">
        <v>0</v>
      </c>
      <c r="F1287" s="37">
        <f>DetailTicketJuilletAout2021[[#This Row],[Qte]]*(DetailTicketJuilletAout2021[[#This Row],[PrixUnit]]*(1-DetailTicketJuilletAout2021[[#This Row],[Remise%]]))</f>
        <v>41.160000000000004</v>
      </c>
      <c r="G1287" t="str">
        <f t="shared" si="20"/>
        <v>ARBLA</v>
      </c>
      <c r="I1287" s="32">
        <v>22615</v>
      </c>
      <c r="J1287" s="39" t="s">
        <v>44</v>
      </c>
    </row>
    <row r="1288" spans="1:10" x14ac:dyDescent="0.25">
      <c r="A1288" s="32">
        <v>21773</v>
      </c>
      <c r="B1288" s="33">
        <v>29</v>
      </c>
      <c r="C1288" s="33">
        <v>94.37</v>
      </c>
      <c r="D1288" s="33">
        <v>3</v>
      </c>
      <c r="E1288" s="33">
        <v>0</v>
      </c>
      <c r="F1288" s="37">
        <f>DetailTicketJuilletAout2021[[#This Row],[Qte]]*(DetailTicketJuilletAout2021[[#This Row],[PrixUnit]]*(1-DetailTicketJuilletAout2021[[#This Row],[Remise%]]))</f>
        <v>283.11</v>
      </c>
      <c r="G1288" t="str">
        <f t="shared" si="20"/>
        <v>ARBLA</v>
      </c>
      <c r="I1288" s="32">
        <v>22616</v>
      </c>
      <c r="J1288" s="39" t="s">
        <v>25</v>
      </c>
    </row>
    <row r="1289" spans="1:10" x14ac:dyDescent="0.25">
      <c r="A1289" s="32">
        <v>21773</v>
      </c>
      <c r="B1289" s="33">
        <v>43</v>
      </c>
      <c r="C1289" s="33">
        <v>35.06</v>
      </c>
      <c r="D1289" s="33">
        <v>3</v>
      </c>
      <c r="E1289" s="33">
        <v>0</v>
      </c>
      <c r="F1289" s="37">
        <f>DetailTicketJuilletAout2021[[#This Row],[Qte]]*(DetailTicketJuilletAout2021[[#This Row],[PrixUnit]]*(1-DetailTicketJuilletAout2021[[#This Row],[Remise%]]))</f>
        <v>105.18</v>
      </c>
      <c r="G1289" t="str">
        <f t="shared" si="20"/>
        <v>ARBLA</v>
      </c>
      <c r="I1289" s="32">
        <v>22617</v>
      </c>
      <c r="J1289" s="39" t="s">
        <v>37</v>
      </c>
    </row>
    <row r="1290" spans="1:10" x14ac:dyDescent="0.25">
      <c r="A1290" s="32">
        <v>21773</v>
      </c>
      <c r="B1290" s="33">
        <v>44</v>
      </c>
      <c r="C1290" s="33">
        <v>14.79</v>
      </c>
      <c r="D1290" s="33">
        <v>3</v>
      </c>
      <c r="E1290" s="33">
        <v>0</v>
      </c>
      <c r="F1290" s="37">
        <f>DetailTicketJuilletAout2021[[#This Row],[Qte]]*(DetailTicketJuilletAout2021[[#This Row],[PrixUnit]]*(1-DetailTicketJuilletAout2021[[#This Row],[Remise%]]))</f>
        <v>44.37</v>
      </c>
      <c r="G1290" t="str">
        <f t="shared" si="20"/>
        <v>ARBLA</v>
      </c>
      <c r="I1290" s="32">
        <v>22618</v>
      </c>
      <c r="J1290" s="39" t="s">
        <v>53</v>
      </c>
    </row>
    <row r="1291" spans="1:10" x14ac:dyDescent="0.25">
      <c r="A1291" s="32">
        <v>21773</v>
      </c>
      <c r="B1291" s="33">
        <v>62</v>
      </c>
      <c r="C1291" s="33">
        <v>37.5</v>
      </c>
      <c r="D1291" s="33">
        <v>3</v>
      </c>
      <c r="E1291" s="33">
        <v>0</v>
      </c>
      <c r="F1291" s="37">
        <f>DetailTicketJuilletAout2021[[#This Row],[Qte]]*(DetailTicketJuilletAout2021[[#This Row],[PrixUnit]]*(1-DetailTicketJuilletAout2021[[#This Row],[Remise%]]))</f>
        <v>112.5</v>
      </c>
      <c r="G1291" t="str">
        <f t="shared" si="20"/>
        <v>ARBLA</v>
      </c>
      <c r="I1291" s="32">
        <v>22619</v>
      </c>
      <c r="J1291" s="39" t="s">
        <v>48</v>
      </c>
    </row>
    <row r="1292" spans="1:10" x14ac:dyDescent="0.25">
      <c r="A1292" s="32">
        <v>21774</v>
      </c>
      <c r="B1292" s="33">
        <v>63</v>
      </c>
      <c r="C1292" s="33">
        <v>33.54</v>
      </c>
      <c r="D1292" s="33">
        <v>3</v>
      </c>
      <c r="E1292" s="33">
        <v>0</v>
      </c>
      <c r="F1292" s="37">
        <f>DetailTicketJuilletAout2021[[#This Row],[Qte]]*(DetailTicketJuilletAout2021[[#This Row],[PrixUnit]]*(1-DetailTicketJuilletAout2021[[#This Row],[Remise%]]))</f>
        <v>100.62</v>
      </c>
      <c r="G1292" t="str">
        <f t="shared" si="20"/>
        <v>SYBEL</v>
      </c>
      <c r="I1292" s="32">
        <v>22620</v>
      </c>
      <c r="J1292" s="39" t="s">
        <v>62</v>
      </c>
    </row>
    <row r="1293" spans="1:10" x14ac:dyDescent="0.25">
      <c r="A1293" s="32">
        <v>21775</v>
      </c>
      <c r="B1293" s="33">
        <v>9</v>
      </c>
      <c r="C1293" s="33">
        <v>73.94</v>
      </c>
      <c r="D1293" s="33">
        <v>4</v>
      </c>
      <c r="E1293" s="33">
        <v>0</v>
      </c>
      <c r="F1293" s="37">
        <f>DetailTicketJuilletAout2021[[#This Row],[Qte]]*(DetailTicketJuilletAout2021[[#This Row],[PrixUnit]]*(1-DetailTicketJuilletAout2021[[#This Row],[Remise%]]))</f>
        <v>295.76</v>
      </c>
      <c r="G1293" t="str">
        <f t="shared" si="20"/>
        <v>CHLAB</v>
      </c>
      <c r="I1293" s="32">
        <v>22621</v>
      </c>
      <c r="J1293" s="39" t="s">
        <v>85</v>
      </c>
    </row>
    <row r="1294" spans="1:10" x14ac:dyDescent="0.25">
      <c r="A1294" s="32">
        <v>21775</v>
      </c>
      <c r="B1294" s="33">
        <v>54</v>
      </c>
      <c r="C1294" s="33">
        <v>5.64</v>
      </c>
      <c r="D1294" s="33">
        <v>4</v>
      </c>
      <c r="E1294" s="33">
        <v>0.15</v>
      </c>
      <c r="F1294" s="37">
        <f>DetailTicketJuilletAout2021[[#This Row],[Qte]]*(DetailTicketJuilletAout2021[[#This Row],[PrixUnit]]*(1-DetailTicketJuilletAout2021[[#This Row],[Remise%]]))</f>
        <v>19.175999999999998</v>
      </c>
      <c r="G1294" t="str">
        <f t="shared" si="20"/>
        <v>CHLAB</v>
      </c>
      <c r="I1294" s="32">
        <v>22622</v>
      </c>
      <c r="J1294" s="39" t="s">
        <v>51</v>
      </c>
    </row>
    <row r="1295" spans="1:10" x14ac:dyDescent="0.25">
      <c r="A1295" s="32">
        <v>21775</v>
      </c>
      <c r="B1295" s="33">
        <v>69</v>
      </c>
      <c r="C1295" s="33">
        <v>27.44</v>
      </c>
      <c r="D1295" s="33">
        <v>3</v>
      </c>
      <c r="E1295" s="33">
        <v>0.15</v>
      </c>
      <c r="F1295" s="37">
        <f>DetailTicketJuilletAout2021[[#This Row],[Qte]]*(DetailTicketJuilletAout2021[[#This Row],[PrixUnit]]*(1-DetailTicketJuilletAout2021[[#This Row],[Remise%]]))</f>
        <v>69.972000000000008</v>
      </c>
      <c r="G1295" t="str">
        <f t="shared" si="20"/>
        <v>CHLAB</v>
      </c>
      <c r="I1295" s="32">
        <v>22623</v>
      </c>
      <c r="J1295" s="39" t="s">
        <v>39</v>
      </c>
    </row>
    <row r="1296" spans="1:10" x14ac:dyDescent="0.25">
      <c r="A1296" s="32">
        <v>21775</v>
      </c>
      <c r="B1296" s="33">
        <v>73</v>
      </c>
      <c r="C1296" s="33">
        <v>11.43</v>
      </c>
      <c r="D1296" s="33">
        <v>4</v>
      </c>
      <c r="E1296" s="33">
        <v>0.15</v>
      </c>
      <c r="F1296" s="37">
        <f>DetailTicketJuilletAout2021[[#This Row],[Qte]]*(DetailTicketJuilletAout2021[[#This Row],[PrixUnit]]*(1-DetailTicketJuilletAout2021[[#This Row],[Remise%]]))</f>
        <v>38.861999999999995</v>
      </c>
      <c r="G1296" t="str">
        <f t="shared" si="20"/>
        <v>CHLAB</v>
      </c>
      <c r="I1296" s="32">
        <v>22624</v>
      </c>
      <c r="J1296" s="39" t="s">
        <v>36</v>
      </c>
    </row>
    <row r="1297" spans="1:10" x14ac:dyDescent="0.25">
      <c r="A1297" s="32">
        <v>21776</v>
      </c>
      <c r="B1297" s="33">
        <v>7</v>
      </c>
      <c r="C1297" s="33">
        <v>22.87</v>
      </c>
      <c r="D1297" s="33">
        <v>4</v>
      </c>
      <c r="E1297" s="33">
        <v>0</v>
      </c>
      <c r="F1297" s="37">
        <f>DetailTicketJuilletAout2021[[#This Row],[Qte]]*(DetailTicketJuilletAout2021[[#This Row],[PrixUnit]]*(1-DetailTicketJuilletAout2021[[#This Row],[Remise%]]))</f>
        <v>91.48</v>
      </c>
      <c r="G1297" t="str">
        <f t="shared" si="20"/>
        <v>ARBLA</v>
      </c>
      <c r="I1297" s="32">
        <v>22625</v>
      </c>
      <c r="J1297" s="39" t="s">
        <v>36</v>
      </c>
    </row>
    <row r="1298" spans="1:10" x14ac:dyDescent="0.25">
      <c r="A1298" s="32">
        <v>21776</v>
      </c>
      <c r="B1298" s="33">
        <v>59</v>
      </c>
      <c r="C1298" s="33">
        <v>41.92</v>
      </c>
      <c r="D1298" s="33">
        <v>3</v>
      </c>
      <c r="E1298" s="33">
        <v>0</v>
      </c>
      <c r="F1298" s="37">
        <f>DetailTicketJuilletAout2021[[#This Row],[Qte]]*(DetailTicketJuilletAout2021[[#This Row],[PrixUnit]]*(1-DetailTicketJuilletAout2021[[#This Row],[Remise%]]))</f>
        <v>125.76</v>
      </c>
      <c r="G1298" t="str">
        <f t="shared" si="20"/>
        <v>ARBLA</v>
      </c>
      <c r="I1298" s="32">
        <v>22626</v>
      </c>
      <c r="J1298" s="39" t="s">
        <v>71</v>
      </c>
    </row>
    <row r="1299" spans="1:10" x14ac:dyDescent="0.25">
      <c r="A1299" s="32">
        <v>21776</v>
      </c>
      <c r="B1299" s="33">
        <v>70</v>
      </c>
      <c r="C1299" s="33">
        <v>11.43</v>
      </c>
      <c r="D1299" s="33">
        <v>4</v>
      </c>
      <c r="E1299" s="33">
        <v>0</v>
      </c>
      <c r="F1299" s="37">
        <f>DetailTicketJuilletAout2021[[#This Row],[Qte]]*(DetailTicketJuilletAout2021[[#This Row],[PrixUnit]]*(1-DetailTicketJuilletAout2021[[#This Row],[Remise%]]))</f>
        <v>45.72</v>
      </c>
      <c r="G1299" t="str">
        <f t="shared" si="20"/>
        <v>ARBLA</v>
      </c>
      <c r="I1299" s="32">
        <v>22627</v>
      </c>
      <c r="J1299" s="39" t="s">
        <v>28</v>
      </c>
    </row>
    <row r="1300" spans="1:10" x14ac:dyDescent="0.25">
      <c r="A1300" s="32">
        <v>21777</v>
      </c>
      <c r="B1300" s="33">
        <v>8</v>
      </c>
      <c r="C1300" s="33">
        <v>30.49</v>
      </c>
      <c r="D1300" s="33">
        <v>4</v>
      </c>
      <c r="E1300" s="33">
        <v>0</v>
      </c>
      <c r="F1300" s="37">
        <f>DetailTicketJuilletAout2021[[#This Row],[Qte]]*(DetailTicketJuilletAout2021[[#This Row],[PrixUnit]]*(1-DetailTicketJuilletAout2021[[#This Row],[Remise%]]))</f>
        <v>121.96</v>
      </c>
      <c r="G1300" t="str">
        <f t="shared" si="20"/>
        <v>FRLAN</v>
      </c>
      <c r="I1300" s="32">
        <v>22628</v>
      </c>
      <c r="J1300" s="39" t="s">
        <v>29</v>
      </c>
    </row>
    <row r="1301" spans="1:10" x14ac:dyDescent="0.25">
      <c r="A1301" s="32">
        <v>21777</v>
      </c>
      <c r="B1301" s="33">
        <v>12</v>
      </c>
      <c r="C1301" s="33">
        <v>28.97</v>
      </c>
      <c r="D1301" s="33">
        <v>4</v>
      </c>
      <c r="E1301" s="33">
        <v>0</v>
      </c>
      <c r="F1301" s="37">
        <f>DetailTicketJuilletAout2021[[#This Row],[Qte]]*(DetailTicketJuilletAout2021[[#This Row],[PrixUnit]]*(1-DetailTicketJuilletAout2021[[#This Row],[Remise%]]))</f>
        <v>115.88</v>
      </c>
      <c r="G1301" t="str">
        <f t="shared" si="20"/>
        <v>FRLAN</v>
      </c>
      <c r="I1301" s="32">
        <v>22629</v>
      </c>
      <c r="J1301" s="39" t="s">
        <v>32</v>
      </c>
    </row>
    <row r="1302" spans="1:10" x14ac:dyDescent="0.25">
      <c r="A1302" s="32">
        <v>21777</v>
      </c>
      <c r="B1302" s="33">
        <v>24</v>
      </c>
      <c r="C1302" s="33">
        <v>3.35</v>
      </c>
      <c r="D1302" s="33">
        <v>3</v>
      </c>
      <c r="E1302" s="33">
        <v>0</v>
      </c>
      <c r="F1302" s="37">
        <f>DetailTicketJuilletAout2021[[#This Row],[Qte]]*(DetailTicketJuilletAout2021[[#This Row],[PrixUnit]]*(1-DetailTicketJuilletAout2021[[#This Row],[Remise%]]))</f>
        <v>10.050000000000001</v>
      </c>
      <c r="G1302" t="str">
        <f t="shared" si="20"/>
        <v>FRLAN</v>
      </c>
      <c r="I1302" s="32">
        <v>22630</v>
      </c>
      <c r="J1302" s="39" t="s">
        <v>70</v>
      </c>
    </row>
    <row r="1303" spans="1:10" x14ac:dyDescent="0.25">
      <c r="A1303" s="32">
        <v>21778</v>
      </c>
      <c r="B1303" s="33">
        <v>17</v>
      </c>
      <c r="C1303" s="33">
        <v>29.73</v>
      </c>
      <c r="D1303" s="33">
        <v>3</v>
      </c>
      <c r="E1303" s="33">
        <v>0</v>
      </c>
      <c r="F1303" s="37">
        <f>DetailTicketJuilletAout2021[[#This Row],[Qte]]*(DetailTicketJuilletAout2021[[#This Row],[PrixUnit]]*(1-DetailTicketJuilletAout2021[[#This Row],[Remise%]]))</f>
        <v>89.19</v>
      </c>
      <c r="G1303" t="str">
        <f t="shared" si="20"/>
        <v>CHLAB</v>
      </c>
      <c r="I1303" s="32">
        <v>22631</v>
      </c>
      <c r="J1303" s="39" t="s">
        <v>49</v>
      </c>
    </row>
    <row r="1304" spans="1:10" x14ac:dyDescent="0.25">
      <c r="A1304" s="32">
        <v>21778</v>
      </c>
      <c r="B1304" s="33">
        <v>46</v>
      </c>
      <c r="C1304" s="33">
        <v>9.15</v>
      </c>
      <c r="D1304" s="33">
        <v>4</v>
      </c>
      <c r="E1304" s="33">
        <v>0</v>
      </c>
      <c r="F1304" s="37">
        <f>DetailTicketJuilletAout2021[[#This Row],[Qte]]*(DetailTicketJuilletAout2021[[#This Row],[PrixUnit]]*(1-DetailTicketJuilletAout2021[[#This Row],[Remise%]]))</f>
        <v>36.6</v>
      </c>
      <c r="G1304" t="str">
        <f t="shared" si="20"/>
        <v>CHLAB</v>
      </c>
      <c r="I1304" s="32">
        <v>22632</v>
      </c>
      <c r="J1304" s="39" t="s">
        <v>46</v>
      </c>
    </row>
    <row r="1305" spans="1:10" x14ac:dyDescent="0.25">
      <c r="A1305" s="32">
        <v>21779</v>
      </c>
      <c r="B1305" s="33">
        <v>19</v>
      </c>
      <c r="C1305" s="33">
        <v>7.01</v>
      </c>
      <c r="D1305" s="33">
        <v>4</v>
      </c>
      <c r="E1305" s="33">
        <v>0.25</v>
      </c>
      <c r="F1305" s="37">
        <f>DetailTicketJuilletAout2021[[#This Row],[Qte]]*(DetailTicketJuilletAout2021[[#This Row],[PrixUnit]]*(1-DetailTicketJuilletAout2021[[#This Row],[Remise%]]))</f>
        <v>21.03</v>
      </c>
      <c r="G1305" t="str">
        <f t="shared" si="20"/>
        <v>RARAB</v>
      </c>
      <c r="I1305" s="32">
        <v>22633</v>
      </c>
      <c r="J1305" s="39" t="s">
        <v>27</v>
      </c>
    </row>
    <row r="1306" spans="1:10" x14ac:dyDescent="0.25">
      <c r="A1306" s="32">
        <v>21779</v>
      </c>
      <c r="B1306" s="33">
        <v>35</v>
      </c>
      <c r="C1306" s="33">
        <v>13.72</v>
      </c>
      <c r="D1306" s="33">
        <v>4</v>
      </c>
      <c r="E1306" s="33">
        <v>0.25</v>
      </c>
      <c r="F1306" s="37">
        <f>DetailTicketJuilletAout2021[[#This Row],[Qte]]*(DetailTicketJuilletAout2021[[#This Row],[PrixUnit]]*(1-DetailTicketJuilletAout2021[[#This Row],[Remise%]]))</f>
        <v>41.160000000000004</v>
      </c>
      <c r="G1306" t="str">
        <f t="shared" si="20"/>
        <v>RARAB</v>
      </c>
      <c r="I1306" s="32">
        <v>22634</v>
      </c>
      <c r="J1306" s="39" t="s">
        <v>84</v>
      </c>
    </row>
    <row r="1307" spans="1:10" x14ac:dyDescent="0.25">
      <c r="A1307" s="32">
        <v>21779</v>
      </c>
      <c r="B1307" s="33">
        <v>58</v>
      </c>
      <c r="C1307" s="33">
        <v>10.06</v>
      </c>
      <c r="D1307" s="33">
        <v>3</v>
      </c>
      <c r="E1307" s="33">
        <v>0.25</v>
      </c>
      <c r="F1307" s="37">
        <f>DetailTicketJuilletAout2021[[#This Row],[Qte]]*(DetailTicketJuilletAout2021[[#This Row],[PrixUnit]]*(1-DetailTicketJuilletAout2021[[#This Row],[Remise%]]))</f>
        <v>22.634999999999998</v>
      </c>
      <c r="G1307" t="str">
        <f t="shared" si="20"/>
        <v>RARAB</v>
      </c>
      <c r="I1307" s="32">
        <v>22635</v>
      </c>
      <c r="J1307" s="39" t="s">
        <v>107</v>
      </c>
    </row>
    <row r="1308" spans="1:10" x14ac:dyDescent="0.25">
      <c r="A1308" s="32">
        <v>21779</v>
      </c>
      <c r="B1308" s="33">
        <v>70</v>
      </c>
      <c r="C1308" s="33">
        <v>11.43</v>
      </c>
      <c r="D1308" s="33">
        <v>3</v>
      </c>
      <c r="E1308" s="33">
        <v>0.25</v>
      </c>
      <c r="F1308" s="37">
        <f>DetailTicketJuilletAout2021[[#This Row],[Qte]]*(DetailTicketJuilletAout2021[[#This Row],[PrixUnit]]*(1-DetailTicketJuilletAout2021[[#This Row],[Remise%]]))</f>
        <v>25.717500000000001</v>
      </c>
      <c r="G1308" t="str">
        <f t="shared" si="20"/>
        <v>RARAB</v>
      </c>
      <c r="I1308" s="32">
        <v>22636</v>
      </c>
      <c r="J1308" s="39" t="s">
        <v>37</v>
      </c>
    </row>
    <row r="1309" spans="1:10" x14ac:dyDescent="0.25">
      <c r="A1309" s="32">
        <v>21780</v>
      </c>
      <c r="B1309" s="33">
        <v>11</v>
      </c>
      <c r="C1309" s="33">
        <v>16.010000000000002</v>
      </c>
      <c r="D1309" s="33">
        <v>4</v>
      </c>
      <c r="E1309" s="33">
        <v>0</v>
      </c>
      <c r="F1309" s="37">
        <f>DetailTicketJuilletAout2021[[#This Row],[Qte]]*(DetailTicketJuilletAout2021[[#This Row],[PrixUnit]]*(1-DetailTicketJuilletAout2021[[#This Row],[Remise%]]))</f>
        <v>64.040000000000006</v>
      </c>
      <c r="G1309" t="str">
        <f t="shared" si="20"/>
        <v>CHLEC</v>
      </c>
      <c r="I1309" s="32">
        <v>22637</v>
      </c>
      <c r="J1309" s="39" t="s">
        <v>39</v>
      </c>
    </row>
    <row r="1310" spans="1:10" x14ac:dyDescent="0.25">
      <c r="A1310" s="32">
        <v>21780</v>
      </c>
      <c r="B1310" s="33">
        <v>17</v>
      </c>
      <c r="C1310" s="33">
        <v>29.73</v>
      </c>
      <c r="D1310" s="33">
        <v>4</v>
      </c>
      <c r="E1310" s="33">
        <v>0.05</v>
      </c>
      <c r="F1310" s="37">
        <f>DetailTicketJuilletAout2021[[#This Row],[Qte]]*(DetailTicketJuilletAout2021[[#This Row],[PrixUnit]]*(1-DetailTicketJuilletAout2021[[#This Row],[Remise%]]))</f>
        <v>112.97399999999999</v>
      </c>
      <c r="G1310" t="str">
        <f t="shared" si="20"/>
        <v>CHLEC</v>
      </c>
      <c r="I1310" s="32">
        <v>22638</v>
      </c>
      <c r="J1310" s="39" t="s">
        <v>81</v>
      </c>
    </row>
    <row r="1311" spans="1:10" x14ac:dyDescent="0.25">
      <c r="A1311" s="32">
        <v>21780</v>
      </c>
      <c r="B1311" s="33">
        <v>29</v>
      </c>
      <c r="C1311" s="33">
        <v>94.37</v>
      </c>
      <c r="D1311" s="33">
        <v>4</v>
      </c>
      <c r="E1311" s="33">
        <v>0.05</v>
      </c>
      <c r="F1311" s="37">
        <f>DetailTicketJuilletAout2021[[#This Row],[Qte]]*(DetailTicketJuilletAout2021[[#This Row],[PrixUnit]]*(1-DetailTicketJuilletAout2021[[#This Row],[Remise%]]))</f>
        <v>358.60599999999999</v>
      </c>
      <c r="G1311" t="str">
        <f t="shared" si="20"/>
        <v>CHLEC</v>
      </c>
      <c r="I1311" s="32">
        <v>22639</v>
      </c>
      <c r="J1311" s="39" t="s">
        <v>98</v>
      </c>
    </row>
    <row r="1312" spans="1:10" x14ac:dyDescent="0.25">
      <c r="A1312" s="32">
        <v>21780</v>
      </c>
      <c r="B1312" s="33">
        <v>65</v>
      </c>
      <c r="C1312" s="33">
        <v>16.010000000000002</v>
      </c>
      <c r="D1312" s="33">
        <v>4</v>
      </c>
      <c r="E1312" s="33">
        <v>0.05</v>
      </c>
      <c r="F1312" s="37">
        <f>DetailTicketJuilletAout2021[[#This Row],[Qte]]*(DetailTicketJuilletAout2021[[#This Row],[PrixUnit]]*(1-DetailTicketJuilletAout2021[[#This Row],[Remise%]]))</f>
        <v>60.838000000000001</v>
      </c>
      <c r="G1312" t="str">
        <f t="shared" si="20"/>
        <v>CHLEC</v>
      </c>
      <c r="I1312" s="32">
        <v>22640</v>
      </c>
      <c r="J1312" s="39" t="s">
        <v>32</v>
      </c>
    </row>
    <row r="1313" spans="1:10" x14ac:dyDescent="0.25">
      <c r="A1313" s="32">
        <v>21780</v>
      </c>
      <c r="B1313" s="33">
        <v>70</v>
      </c>
      <c r="C1313" s="33">
        <v>11.43</v>
      </c>
      <c r="D1313" s="33">
        <v>4</v>
      </c>
      <c r="E1313" s="33">
        <v>0.05</v>
      </c>
      <c r="F1313" s="37">
        <f>DetailTicketJuilletAout2021[[#This Row],[Qte]]*(DetailTicketJuilletAout2021[[#This Row],[PrixUnit]]*(1-DetailTicketJuilletAout2021[[#This Row],[Remise%]]))</f>
        <v>43.433999999999997</v>
      </c>
      <c r="G1313" t="str">
        <f t="shared" si="20"/>
        <v>CHLEC</v>
      </c>
      <c r="I1313" s="32">
        <v>22641</v>
      </c>
      <c r="J1313" s="39" t="s">
        <v>44</v>
      </c>
    </row>
    <row r="1314" spans="1:10" x14ac:dyDescent="0.25">
      <c r="A1314" s="32">
        <v>21781</v>
      </c>
      <c r="B1314" s="33">
        <v>47</v>
      </c>
      <c r="C1314" s="33">
        <v>7.32</v>
      </c>
      <c r="D1314" s="33">
        <v>4</v>
      </c>
      <c r="E1314" s="33">
        <v>0</v>
      </c>
      <c r="F1314" s="37">
        <f>DetailTicketJuilletAout2021[[#This Row],[Qte]]*(DetailTicketJuilletAout2021[[#This Row],[PrixUnit]]*(1-DetailTicketJuilletAout2021[[#This Row],[Remise%]]))</f>
        <v>29.28</v>
      </c>
      <c r="G1314" t="str">
        <f t="shared" si="20"/>
        <v>CECHA</v>
      </c>
      <c r="I1314" s="32">
        <v>22642</v>
      </c>
      <c r="J1314" s="39" t="s">
        <v>24</v>
      </c>
    </row>
    <row r="1315" spans="1:10" x14ac:dyDescent="0.25">
      <c r="A1315" s="32">
        <v>21782</v>
      </c>
      <c r="B1315" s="33">
        <v>1</v>
      </c>
      <c r="C1315" s="33">
        <v>13.72</v>
      </c>
      <c r="D1315" s="33">
        <v>4</v>
      </c>
      <c r="E1315" s="33">
        <v>0.2</v>
      </c>
      <c r="F1315" s="37">
        <f>DetailTicketJuilletAout2021[[#This Row],[Qte]]*(DetailTicketJuilletAout2021[[#This Row],[PrixUnit]]*(1-DetailTicketJuilletAout2021[[#This Row],[Remise%]]))</f>
        <v>43.904000000000003</v>
      </c>
      <c r="G1315" t="str">
        <f t="shared" si="20"/>
        <v>MOELK</v>
      </c>
      <c r="I1315" s="32">
        <v>22643</v>
      </c>
      <c r="J1315" s="39" t="s">
        <v>53</v>
      </c>
    </row>
    <row r="1316" spans="1:10" x14ac:dyDescent="0.25">
      <c r="A1316" s="32">
        <v>21782</v>
      </c>
      <c r="B1316" s="33">
        <v>34</v>
      </c>
      <c r="C1316" s="33">
        <v>10.67</v>
      </c>
      <c r="D1316" s="33">
        <v>4</v>
      </c>
      <c r="E1316" s="33">
        <v>0.2</v>
      </c>
      <c r="F1316" s="37">
        <f>DetailTicketJuilletAout2021[[#This Row],[Qte]]*(DetailTicketJuilletAout2021[[#This Row],[PrixUnit]]*(1-DetailTicketJuilletAout2021[[#This Row],[Remise%]]))</f>
        <v>34.143999999999998</v>
      </c>
      <c r="G1316" t="str">
        <f t="shared" si="20"/>
        <v>MOELK</v>
      </c>
      <c r="I1316" s="32">
        <v>22644</v>
      </c>
      <c r="J1316" s="39" t="s">
        <v>83</v>
      </c>
    </row>
    <row r="1317" spans="1:10" x14ac:dyDescent="0.25">
      <c r="A1317" s="32">
        <v>21782</v>
      </c>
      <c r="B1317" s="33">
        <v>68</v>
      </c>
      <c r="C1317" s="33">
        <v>9.4499999999999993</v>
      </c>
      <c r="D1317" s="33">
        <v>3</v>
      </c>
      <c r="E1317" s="33">
        <v>0.2</v>
      </c>
      <c r="F1317" s="37">
        <f>DetailTicketJuilletAout2021[[#This Row],[Qte]]*(DetailTicketJuilletAout2021[[#This Row],[PrixUnit]]*(1-DetailTicketJuilletAout2021[[#This Row],[Remise%]]))</f>
        <v>22.68</v>
      </c>
      <c r="G1317" t="str">
        <f t="shared" si="20"/>
        <v>MOELK</v>
      </c>
      <c r="I1317" s="32">
        <v>22645</v>
      </c>
      <c r="J1317" s="39" t="s">
        <v>31</v>
      </c>
    </row>
    <row r="1318" spans="1:10" x14ac:dyDescent="0.25">
      <c r="A1318" s="32">
        <v>21782</v>
      </c>
      <c r="B1318" s="33">
        <v>71</v>
      </c>
      <c r="C1318" s="33">
        <v>16.46</v>
      </c>
      <c r="D1318" s="33">
        <v>4</v>
      </c>
      <c r="E1318" s="33">
        <v>0.2</v>
      </c>
      <c r="F1318" s="37">
        <f>DetailTicketJuilletAout2021[[#This Row],[Qte]]*(DetailTicketJuilletAout2021[[#This Row],[PrixUnit]]*(1-DetailTicketJuilletAout2021[[#This Row],[Remise%]]))</f>
        <v>52.672000000000004</v>
      </c>
      <c r="G1318" t="str">
        <f t="shared" si="20"/>
        <v>MOELK</v>
      </c>
      <c r="I1318" s="32">
        <v>22646</v>
      </c>
      <c r="J1318" s="39" t="s">
        <v>44</v>
      </c>
    </row>
    <row r="1319" spans="1:10" x14ac:dyDescent="0.25">
      <c r="A1319" s="32">
        <v>21783</v>
      </c>
      <c r="B1319" s="33">
        <v>59</v>
      </c>
      <c r="C1319" s="33">
        <v>41.92</v>
      </c>
      <c r="D1319" s="33">
        <v>3</v>
      </c>
      <c r="E1319" s="33">
        <v>0.15</v>
      </c>
      <c r="F1319" s="37">
        <f>DetailTicketJuilletAout2021[[#This Row],[Qte]]*(DetailTicketJuilletAout2021[[#This Row],[PrixUnit]]*(1-DetailTicketJuilletAout2021[[#This Row],[Remise%]]))</f>
        <v>106.89599999999999</v>
      </c>
      <c r="G1319" t="str">
        <f t="shared" si="20"/>
        <v>ERSWE</v>
      </c>
      <c r="I1319" s="32">
        <v>22647</v>
      </c>
      <c r="J1319" s="39" t="s">
        <v>61</v>
      </c>
    </row>
    <row r="1320" spans="1:10" x14ac:dyDescent="0.25">
      <c r="A1320" s="32">
        <v>21783</v>
      </c>
      <c r="B1320" s="33">
        <v>71</v>
      </c>
      <c r="C1320" s="33">
        <v>16.46</v>
      </c>
      <c r="D1320" s="33">
        <v>3</v>
      </c>
      <c r="E1320" s="33">
        <v>0.15</v>
      </c>
      <c r="F1320" s="37">
        <f>DetailTicketJuilletAout2021[[#This Row],[Qte]]*(DetailTicketJuilletAout2021[[#This Row],[PrixUnit]]*(1-DetailTicketJuilletAout2021[[#This Row],[Remise%]]))</f>
        <v>41.972999999999999</v>
      </c>
      <c r="G1320" t="str">
        <f t="shared" si="20"/>
        <v>ERSWE</v>
      </c>
      <c r="I1320" s="32">
        <v>22648</v>
      </c>
      <c r="J1320" s="39" t="s">
        <v>38</v>
      </c>
    </row>
    <row r="1321" spans="1:10" x14ac:dyDescent="0.25">
      <c r="A1321" s="32">
        <v>21783</v>
      </c>
      <c r="B1321" s="33">
        <v>76</v>
      </c>
      <c r="C1321" s="33">
        <v>13.72</v>
      </c>
      <c r="D1321" s="33">
        <v>3</v>
      </c>
      <c r="E1321" s="33">
        <v>0.15</v>
      </c>
      <c r="F1321" s="37">
        <f>DetailTicketJuilletAout2021[[#This Row],[Qte]]*(DetailTicketJuilletAout2021[[#This Row],[PrixUnit]]*(1-DetailTicketJuilletAout2021[[#This Row],[Remise%]]))</f>
        <v>34.986000000000004</v>
      </c>
      <c r="G1321" t="str">
        <f t="shared" si="20"/>
        <v>ERSWE</v>
      </c>
      <c r="I1321" s="32">
        <v>22649</v>
      </c>
      <c r="J1321" s="39" t="s">
        <v>68</v>
      </c>
    </row>
    <row r="1322" spans="1:10" x14ac:dyDescent="0.25">
      <c r="A1322" s="32">
        <v>21784</v>
      </c>
      <c r="B1322" s="33">
        <v>3</v>
      </c>
      <c r="C1322" s="33">
        <v>7.62</v>
      </c>
      <c r="D1322" s="33">
        <v>4</v>
      </c>
      <c r="E1322" s="33">
        <v>0</v>
      </c>
      <c r="F1322" s="37">
        <f>DetailTicketJuilletAout2021[[#This Row],[Qte]]*(DetailTicketJuilletAout2021[[#This Row],[PrixUnit]]*(1-DetailTicketJuilletAout2021[[#This Row],[Remise%]]))</f>
        <v>30.48</v>
      </c>
      <c r="G1322" t="str">
        <f t="shared" si="20"/>
        <v>MALAZ</v>
      </c>
      <c r="I1322" s="32">
        <v>22650</v>
      </c>
      <c r="J1322" s="39" t="s">
        <v>65</v>
      </c>
    </row>
    <row r="1323" spans="1:10" x14ac:dyDescent="0.25">
      <c r="A1323" s="32">
        <v>21784</v>
      </c>
      <c r="B1323" s="33">
        <v>76</v>
      </c>
      <c r="C1323" s="33">
        <v>13.72</v>
      </c>
      <c r="D1323" s="33">
        <v>4</v>
      </c>
      <c r="E1323" s="33">
        <v>0</v>
      </c>
      <c r="F1323" s="37">
        <f>DetailTicketJuilletAout2021[[#This Row],[Qte]]*(DetailTicketJuilletAout2021[[#This Row],[PrixUnit]]*(1-DetailTicketJuilletAout2021[[#This Row],[Remise%]]))</f>
        <v>54.88</v>
      </c>
      <c r="G1323" t="str">
        <f t="shared" si="20"/>
        <v>MALAZ</v>
      </c>
      <c r="I1323" s="32">
        <v>22651</v>
      </c>
      <c r="J1323" s="39" t="s">
        <v>44</v>
      </c>
    </row>
    <row r="1324" spans="1:10" x14ac:dyDescent="0.25">
      <c r="A1324" s="32">
        <v>21785</v>
      </c>
      <c r="B1324" s="33">
        <v>2</v>
      </c>
      <c r="C1324" s="33">
        <v>14.48</v>
      </c>
      <c r="D1324" s="33">
        <v>4</v>
      </c>
      <c r="E1324" s="33">
        <v>0</v>
      </c>
      <c r="F1324" s="37">
        <f>DetailTicketJuilletAout2021[[#This Row],[Qte]]*(DetailTicketJuilletAout2021[[#This Row],[PrixUnit]]*(1-DetailTicketJuilletAout2021[[#This Row],[Remise%]]))</f>
        <v>57.92</v>
      </c>
      <c r="G1324" t="str">
        <f t="shared" si="20"/>
        <v>REDAN</v>
      </c>
      <c r="I1324" s="32">
        <v>22652</v>
      </c>
      <c r="J1324" s="39" t="s">
        <v>85</v>
      </c>
    </row>
    <row r="1325" spans="1:10" x14ac:dyDescent="0.25">
      <c r="A1325" s="32">
        <v>21785</v>
      </c>
      <c r="B1325" s="33">
        <v>59</v>
      </c>
      <c r="C1325" s="33">
        <v>41.92</v>
      </c>
      <c r="D1325" s="33">
        <v>3</v>
      </c>
      <c r="E1325" s="33">
        <v>0</v>
      </c>
      <c r="F1325" s="37">
        <f>DetailTicketJuilletAout2021[[#This Row],[Qte]]*(DetailTicketJuilletAout2021[[#This Row],[PrixUnit]]*(1-DetailTicketJuilletAout2021[[#This Row],[Remise%]]))</f>
        <v>125.76</v>
      </c>
      <c r="G1325" t="str">
        <f t="shared" si="20"/>
        <v>REDAN</v>
      </c>
      <c r="I1325" s="32">
        <v>22653</v>
      </c>
      <c r="J1325" s="39" t="s">
        <v>57</v>
      </c>
    </row>
    <row r="1326" spans="1:10" x14ac:dyDescent="0.25">
      <c r="A1326" s="32">
        <v>21785</v>
      </c>
      <c r="B1326" s="33">
        <v>73</v>
      </c>
      <c r="C1326" s="33">
        <v>11.43</v>
      </c>
      <c r="D1326" s="33">
        <v>3</v>
      </c>
      <c r="E1326" s="33">
        <v>0</v>
      </c>
      <c r="F1326" s="37">
        <f>DetailTicketJuilletAout2021[[#This Row],[Qte]]*(DetailTicketJuilletAout2021[[#This Row],[PrixUnit]]*(1-DetailTicketJuilletAout2021[[#This Row],[Remise%]]))</f>
        <v>34.29</v>
      </c>
      <c r="G1326" t="str">
        <f t="shared" si="20"/>
        <v>REDAN</v>
      </c>
      <c r="I1326" s="32">
        <v>22654</v>
      </c>
      <c r="J1326" s="39" t="s">
        <v>102</v>
      </c>
    </row>
    <row r="1327" spans="1:10" x14ac:dyDescent="0.25">
      <c r="A1327" s="32">
        <v>21786</v>
      </c>
      <c r="B1327" s="33">
        <v>4</v>
      </c>
      <c r="C1327" s="33">
        <v>16.77</v>
      </c>
      <c r="D1327" s="33">
        <v>4</v>
      </c>
      <c r="E1327" s="33">
        <v>0</v>
      </c>
      <c r="F1327" s="37">
        <f>DetailTicketJuilletAout2021[[#This Row],[Qte]]*(DetailTicketJuilletAout2021[[#This Row],[PrixUnit]]*(1-DetailTicketJuilletAout2021[[#This Row],[Remise%]]))</f>
        <v>67.08</v>
      </c>
      <c r="G1327" t="str">
        <f t="shared" si="20"/>
        <v>PABEL</v>
      </c>
      <c r="I1327" s="32">
        <v>22655</v>
      </c>
      <c r="J1327" s="39" t="s">
        <v>23</v>
      </c>
    </row>
    <row r="1328" spans="1:10" x14ac:dyDescent="0.25">
      <c r="A1328" s="32">
        <v>21786</v>
      </c>
      <c r="B1328" s="33">
        <v>24</v>
      </c>
      <c r="C1328" s="33">
        <v>3.35</v>
      </c>
      <c r="D1328" s="33">
        <v>3</v>
      </c>
      <c r="E1328" s="33">
        <v>0</v>
      </c>
      <c r="F1328" s="37">
        <f>DetailTicketJuilletAout2021[[#This Row],[Qte]]*(DetailTicketJuilletAout2021[[#This Row],[PrixUnit]]*(1-DetailTicketJuilletAout2021[[#This Row],[Remise%]]))</f>
        <v>10.050000000000001</v>
      </c>
      <c r="G1328" t="str">
        <f t="shared" si="20"/>
        <v>PABEL</v>
      </c>
      <c r="I1328" s="32">
        <v>22656</v>
      </c>
      <c r="J1328" s="39" t="s">
        <v>57</v>
      </c>
    </row>
    <row r="1329" spans="1:10" x14ac:dyDescent="0.25">
      <c r="A1329" s="32">
        <v>21786</v>
      </c>
      <c r="B1329" s="33">
        <v>48</v>
      </c>
      <c r="C1329" s="33">
        <v>9.76</v>
      </c>
      <c r="D1329" s="33">
        <v>3</v>
      </c>
      <c r="E1329" s="33">
        <v>0</v>
      </c>
      <c r="F1329" s="37">
        <f>DetailTicketJuilletAout2021[[#This Row],[Qte]]*(DetailTicketJuilletAout2021[[#This Row],[PrixUnit]]*(1-DetailTicketJuilletAout2021[[#This Row],[Remise%]]))</f>
        <v>29.28</v>
      </c>
      <c r="G1329" t="str">
        <f t="shared" si="20"/>
        <v>PABEL</v>
      </c>
      <c r="I1329" s="32">
        <v>22657</v>
      </c>
      <c r="J1329" s="39" t="s">
        <v>39</v>
      </c>
    </row>
    <row r="1330" spans="1:10" x14ac:dyDescent="0.25">
      <c r="A1330" s="32">
        <v>21787</v>
      </c>
      <c r="B1330" s="33">
        <v>31</v>
      </c>
      <c r="C1330" s="33">
        <v>9.4499999999999993</v>
      </c>
      <c r="D1330" s="33">
        <v>3</v>
      </c>
      <c r="E1330" s="33">
        <v>0</v>
      </c>
      <c r="F1330" s="37">
        <f>DetailTicketJuilletAout2021[[#This Row],[Qte]]*(DetailTicketJuilletAout2021[[#This Row],[PrixUnit]]*(1-DetailTicketJuilletAout2021[[#This Row],[Remise%]]))</f>
        <v>28.349999999999998</v>
      </c>
      <c r="G1330" t="str">
        <f t="shared" si="20"/>
        <v>NAROU</v>
      </c>
      <c r="I1330" s="32">
        <v>22658</v>
      </c>
      <c r="J1330" s="39" t="s">
        <v>28</v>
      </c>
    </row>
    <row r="1331" spans="1:10" x14ac:dyDescent="0.25">
      <c r="A1331" s="32">
        <v>21787</v>
      </c>
      <c r="B1331" s="33">
        <v>32</v>
      </c>
      <c r="C1331" s="33">
        <v>24.39</v>
      </c>
      <c r="D1331" s="33">
        <v>4</v>
      </c>
      <c r="E1331" s="33">
        <v>0</v>
      </c>
      <c r="F1331" s="37">
        <f>DetailTicketJuilletAout2021[[#This Row],[Qte]]*(DetailTicketJuilletAout2021[[#This Row],[PrixUnit]]*(1-DetailTicketJuilletAout2021[[#This Row],[Remise%]]))</f>
        <v>97.56</v>
      </c>
      <c r="G1331" t="str">
        <f t="shared" si="20"/>
        <v>NAROU</v>
      </c>
      <c r="I1331" s="32">
        <v>22659</v>
      </c>
      <c r="J1331" s="39" t="s">
        <v>32</v>
      </c>
    </row>
    <row r="1332" spans="1:10" x14ac:dyDescent="0.25">
      <c r="A1332" s="32">
        <v>21788</v>
      </c>
      <c r="B1332" s="33">
        <v>16</v>
      </c>
      <c r="C1332" s="33">
        <v>13.26</v>
      </c>
      <c r="D1332" s="33">
        <v>3</v>
      </c>
      <c r="E1332" s="33">
        <v>0</v>
      </c>
      <c r="F1332" s="37">
        <f>DetailTicketJuilletAout2021[[#This Row],[Qte]]*(DetailTicketJuilletAout2021[[#This Row],[PrixUnit]]*(1-DetailTicketJuilletAout2021[[#This Row],[Remise%]]))</f>
        <v>39.78</v>
      </c>
      <c r="G1332" t="str">
        <f t="shared" si="20"/>
        <v>PILED</v>
      </c>
      <c r="I1332" s="32">
        <v>22660</v>
      </c>
      <c r="J1332" s="39" t="s">
        <v>45</v>
      </c>
    </row>
    <row r="1333" spans="1:10" x14ac:dyDescent="0.25">
      <c r="A1333" s="32">
        <v>21788</v>
      </c>
      <c r="B1333" s="33">
        <v>43</v>
      </c>
      <c r="C1333" s="33">
        <v>35.06</v>
      </c>
      <c r="D1333" s="33">
        <v>3</v>
      </c>
      <c r="E1333" s="33">
        <v>0</v>
      </c>
      <c r="F1333" s="37">
        <f>DetailTicketJuilletAout2021[[#This Row],[Qte]]*(DetailTicketJuilletAout2021[[#This Row],[PrixUnit]]*(1-DetailTicketJuilletAout2021[[#This Row],[Remise%]]))</f>
        <v>105.18</v>
      </c>
      <c r="G1333" t="str">
        <f t="shared" si="20"/>
        <v>PILED</v>
      </c>
      <c r="I1333" s="32">
        <v>22661</v>
      </c>
      <c r="J1333" s="39" t="s">
        <v>70</v>
      </c>
    </row>
    <row r="1334" spans="1:10" x14ac:dyDescent="0.25">
      <c r="A1334" s="32">
        <v>21788</v>
      </c>
      <c r="B1334" s="33">
        <v>59</v>
      </c>
      <c r="C1334" s="33">
        <v>41.92</v>
      </c>
      <c r="D1334" s="33">
        <v>4</v>
      </c>
      <c r="E1334" s="33">
        <v>0</v>
      </c>
      <c r="F1334" s="37">
        <f>DetailTicketJuilletAout2021[[#This Row],[Qte]]*(DetailTicketJuilletAout2021[[#This Row],[PrixUnit]]*(1-DetailTicketJuilletAout2021[[#This Row],[Remise%]]))</f>
        <v>167.68</v>
      </c>
      <c r="G1334" t="str">
        <f t="shared" si="20"/>
        <v>PILED</v>
      </c>
      <c r="I1334" s="32">
        <v>22662</v>
      </c>
      <c r="J1334" s="39" t="s">
        <v>56</v>
      </c>
    </row>
    <row r="1335" spans="1:10" x14ac:dyDescent="0.25">
      <c r="A1335" s="32">
        <v>21789</v>
      </c>
      <c r="B1335" s="33">
        <v>55</v>
      </c>
      <c r="C1335" s="33">
        <v>18.29</v>
      </c>
      <c r="D1335" s="33">
        <v>3</v>
      </c>
      <c r="E1335" s="33">
        <v>0</v>
      </c>
      <c r="F1335" s="37">
        <f>DetailTicketJuilletAout2021[[#This Row],[Qte]]*(DetailTicketJuilletAout2021[[#This Row],[PrixUnit]]*(1-DetailTicketJuilletAout2021[[#This Row],[Remise%]]))</f>
        <v>54.87</v>
      </c>
      <c r="G1335" t="str">
        <f t="shared" si="20"/>
        <v>CLHAL</v>
      </c>
      <c r="I1335" s="32">
        <v>22663</v>
      </c>
      <c r="J1335" s="39" t="s">
        <v>39</v>
      </c>
    </row>
    <row r="1336" spans="1:10" x14ac:dyDescent="0.25">
      <c r="A1336" s="32">
        <v>21789</v>
      </c>
      <c r="B1336" s="33">
        <v>57</v>
      </c>
      <c r="C1336" s="33">
        <v>14.94</v>
      </c>
      <c r="D1336" s="33">
        <v>3</v>
      </c>
      <c r="E1336" s="33">
        <v>0</v>
      </c>
      <c r="F1336" s="37">
        <f>DetailTicketJuilletAout2021[[#This Row],[Qte]]*(DetailTicketJuilletAout2021[[#This Row],[PrixUnit]]*(1-DetailTicketJuilletAout2021[[#This Row],[Remise%]]))</f>
        <v>44.82</v>
      </c>
      <c r="G1336" t="str">
        <f t="shared" si="20"/>
        <v>CLHAL</v>
      </c>
      <c r="I1336" s="32">
        <v>22664</v>
      </c>
      <c r="J1336" s="39" t="s">
        <v>78</v>
      </c>
    </row>
    <row r="1337" spans="1:10" x14ac:dyDescent="0.25">
      <c r="A1337" s="32">
        <v>21789</v>
      </c>
      <c r="B1337" s="33">
        <v>70</v>
      </c>
      <c r="C1337" s="33">
        <v>11.43</v>
      </c>
      <c r="D1337" s="33">
        <v>3</v>
      </c>
      <c r="E1337" s="33">
        <v>0.15</v>
      </c>
      <c r="F1337" s="37">
        <f>DetailTicketJuilletAout2021[[#This Row],[Qte]]*(DetailTicketJuilletAout2021[[#This Row],[PrixUnit]]*(1-DetailTicketJuilletAout2021[[#This Row],[Remise%]]))</f>
        <v>29.146499999999996</v>
      </c>
      <c r="G1337" t="str">
        <f t="shared" si="20"/>
        <v>CLHAL</v>
      </c>
      <c r="I1337" s="32">
        <v>22665</v>
      </c>
      <c r="J1337" s="39" t="s">
        <v>98</v>
      </c>
    </row>
    <row r="1338" spans="1:10" x14ac:dyDescent="0.25">
      <c r="A1338" s="32">
        <v>21790</v>
      </c>
      <c r="B1338" s="33">
        <v>5</v>
      </c>
      <c r="C1338" s="33">
        <v>16.309999999999999</v>
      </c>
      <c r="D1338" s="33">
        <v>4</v>
      </c>
      <c r="E1338" s="33">
        <v>0</v>
      </c>
      <c r="F1338" s="37">
        <f>DetailTicketJuilletAout2021[[#This Row],[Qte]]*(DetailTicketJuilletAout2021[[#This Row],[PrixUnit]]*(1-DetailTicketJuilletAout2021[[#This Row],[Remise%]]))</f>
        <v>65.239999999999995</v>
      </c>
      <c r="G1338" t="str">
        <f t="shared" si="20"/>
        <v>BEGAL</v>
      </c>
      <c r="I1338" s="32">
        <v>22666</v>
      </c>
      <c r="J1338" s="39" t="s">
        <v>102</v>
      </c>
    </row>
    <row r="1339" spans="1:10" x14ac:dyDescent="0.25">
      <c r="A1339" s="32">
        <v>21790</v>
      </c>
      <c r="B1339" s="33">
        <v>36</v>
      </c>
      <c r="C1339" s="33">
        <v>14.48</v>
      </c>
      <c r="D1339" s="33">
        <v>4</v>
      </c>
      <c r="E1339" s="33">
        <v>0</v>
      </c>
      <c r="F1339" s="37">
        <f>DetailTicketJuilletAout2021[[#This Row],[Qte]]*(DetailTicketJuilletAout2021[[#This Row],[PrixUnit]]*(1-DetailTicketJuilletAout2021[[#This Row],[Remise%]]))</f>
        <v>57.92</v>
      </c>
      <c r="G1339" t="str">
        <f t="shared" si="20"/>
        <v>BEGAL</v>
      </c>
      <c r="I1339" s="32">
        <v>22667</v>
      </c>
      <c r="J1339" s="39" t="s">
        <v>44</v>
      </c>
    </row>
    <row r="1340" spans="1:10" x14ac:dyDescent="0.25">
      <c r="A1340" s="32">
        <v>21791</v>
      </c>
      <c r="B1340" s="33">
        <v>8</v>
      </c>
      <c r="C1340" s="33">
        <v>30.49</v>
      </c>
      <c r="D1340" s="33">
        <v>3</v>
      </c>
      <c r="E1340" s="33">
        <v>0</v>
      </c>
      <c r="F1340" s="37">
        <f>DetailTicketJuilletAout2021[[#This Row],[Qte]]*(DetailTicketJuilletAout2021[[#This Row],[PrixUnit]]*(1-DetailTicketJuilletAout2021[[#This Row],[Remise%]]))</f>
        <v>91.47</v>
      </c>
      <c r="G1340" t="str">
        <f t="shared" si="20"/>
        <v>BRLEH</v>
      </c>
      <c r="I1340" s="32">
        <v>22668</v>
      </c>
      <c r="J1340" s="39" t="s">
        <v>54</v>
      </c>
    </row>
    <row r="1341" spans="1:10" x14ac:dyDescent="0.25">
      <c r="A1341" s="32">
        <v>21791</v>
      </c>
      <c r="B1341" s="33">
        <v>51</v>
      </c>
      <c r="C1341" s="33">
        <v>40.4</v>
      </c>
      <c r="D1341" s="33">
        <v>3</v>
      </c>
      <c r="E1341" s="33">
        <v>0</v>
      </c>
      <c r="F1341" s="37">
        <f>DetailTicketJuilletAout2021[[#This Row],[Qte]]*(DetailTicketJuilletAout2021[[#This Row],[PrixUnit]]*(1-DetailTicketJuilletAout2021[[#This Row],[Remise%]]))</f>
        <v>121.19999999999999</v>
      </c>
      <c r="G1341" t="str">
        <f t="shared" si="20"/>
        <v>BRLEH</v>
      </c>
      <c r="I1341" s="32">
        <v>22669</v>
      </c>
      <c r="J1341" s="39" t="s">
        <v>81</v>
      </c>
    </row>
    <row r="1342" spans="1:10" x14ac:dyDescent="0.25">
      <c r="A1342" s="32">
        <v>21791</v>
      </c>
      <c r="B1342" s="33">
        <v>60</v>
      </c>
      <c r="C1342" s="33">
        <v>25.92</v>
      </c>
      <c r="D1342" s="33">
        <v>4</v>
      </c>
      <c r="E1342" s="33">
        <v>0</v>
      </c>
      <c r="F1342" s="37">
        <f>DetailTicketJuilletAout2021[[#This Row],[Qte]]*(DetailTicketJuilletAout2021[[#This Row],[PrixUnit]]*(1-DetailTicketJuilletAout2021[[#This Row],[Remise%]]))</f>
        <v>103.68</v>
      </c>
      <c r="G1342" t="str">
        <f t="shared" si="20"/>
        <v>BRLEH</v>
      </c>
      <c r="I1342" s="32">
        <v>22670</v>
      </c>
      <c r="J1342" s="39" t="s">
        <v>85</v>
      </c>
    </row>
    <row r="1343" spans="1:10" x14ac:dyDescent="0.25">
      <c r="A1343" s="32">
        <v>21792</v>
      </c>
      <c r="B1343" s="33">
        <v>19</v>
      </c>
      <c r="C1343" s="33">
        <v>7.01</v>
      </c>
      <c r="D1343" s="33">
        <v>4</v>
      </c>
      <c r="E1343" s="33">
        <v>0</v>
      </c>
      <c r="F1343" s="37">
        <f>DetailTicketJuilletAout2021[[#This Row],[Qte]]*(DetailTicketJuilletAout2021[[#This Row],[PrixUnit]]*(1-DetailTicketJuilletAout2021[[#This Row],[Remise%]]))</f>
        <v>28.04</v>
      </c>
      <c r="G1343" t="str">
        <f t="shared" si="20"/>
        <v>LEHOS</v>
      </c>
      <c r="I1343" s="32">
        <v>22671</v>
      </c>
      <c r="J1343" s="39" t="s">
        <v>32</v>
      </c>
    </row>
    <row r="1344" spans="1:10" x14ac:dyDescent="0.25">
      <c r="A1344" s="32">
        <v>21792</v>
      </c>
      <c r="B1344" s="33">
        <v>47</v>
      </c>
      <c r="C1344" s="33">
        <v>7.32</v>
      </c>
      <c r="D1344" s="33">
        <v>4</v>
      </c>
      <c r="E1344" s="33">
        <v>0</v>
      </c>
      <c r="F1344" s="37">
        <f>DetailTicketJuilletAout2021[[#This Row],[Qte]]*(DetailTicketJuilletAout2021[[#This Row],[PrixUnit]]*(1-DetailTicketJuilletAout2021[[#This Row],[Remise%]]))</f>
        <v>29.28</v>
      </c>
      <c r="G1344" t="str">
        <f t="shared" si="20"/>
        <v>LEHOS</v>
      </c>
      <c r="I1344" s="32">
        <v>22672</v>
      </c>
      <c r="J1344" s="39" t="s">
        <v>78</v>
      </c>
    </row>
    <row r="1345" spans="1:10" x14ac:dyDescent="0.25">
      <c r="A1345" s="32">
        <v>21793</v>
      </c>
      <c r="B1345" s="33">
        <v>19</v>
      </c>
      <c r="C1345" s="33">
        <v>7.01</v>
      </c>
      <c r="D1345" s="33">
        <v>4</v>
      </c>
      <c r="E1345" s="33">
        <v>0</v>
      </c>
      <c r="F1345" s="37">
        <f>DetailTicketJuilletAout2021[[#This Row],[Qte]]*(DetailTicketJuilletAout2021[[#This Row],[PrixUnit]]*(1-DetailTicketJuilletAout2021[[#This Row],[Remise%]]))</f>
        <v>28.04</v>
      </c>
      <c r="G1345" t="str">
        <f t="shared" si="20"/>
        <v>MOELK</v>
      </c>
      <c r="I1345" s="32">
        <v>22673</v>
      </c>
      <c r="J1345" s="39" t="s">
        <v>48</v>
      </c>
    </row>
    <row r="1346" spans="1:10" x14ac:dyDescent="0.25">
      <c r="A1346" s="32">
        <v>21793</v>
      </c>
      <c r="B1346" s="33">
        <v>41</v>
      </c>
      <c r="C1346" s="33">
        <v>7.32</v>
      </c>
      <c r="D1346" s="33">
        <v>3</v>
      </c>
      <c r="E1346" s="33">
        <v>0</v>
      </c>
      <c r="F1346" s="37">
        <f>DetailTicketJuilletAout2021[[#This Row],[Qte]]*(DetailTicketJuilletAout2021[[#This Row],[PrixUnit]]*(1-DetailTicketJuilletAout2021[[#This Row],[Remise%]]))</f>
        <v>21.96</v>
      </c>
      <c r="G1346" t="str">
        <f t="shared" si="20"/>
        <v>MOELK</v>
      </c>
      <c r="I1346" s="32">
        <v>22674</v>
      </c>
      <c r="J1346" s="39" t="s">
        <v>83</v>
      </c>
    </row>
    <row r="1347" spans="1:10" x14ac:dyDescent="0.25">
      <c r="A1347" s="32">
        <v>21793</v>
      </c>
      <c r="B1347" s="33">
        <v>53</v>
      </c>
      <c r="C1347" s="33">
        <v>25</v>
      </c>
      <c r="D1347" s="33">
        <v>4</v>
      </c>
      <c r="E1347" s="33">
        <v>0</v>
      </c>
      <c r="F1347" s="37">
        <f>DetailTicketJuilletAout2021[[#This Row],[Qte]]*(DetailTicketJuilletAout2021[[#This Row],[PrixUnit]]*(1-DetailTicketJuilletAout2021[[#This Row],[Remise%]]))</f>
        <v>100</v>
      </c>
      <c r="G1347" t="str">
        <f t="shared" ref="G1347:G1410" si="21">VLOOKUP(A1347,$I$2:$J$1577,2,FALSE)</f>
        <v>MOELK</v>
      </c>
      <c r="I1347" s="32">
        <v>22675</v>
      </c>
      <c r="J1347" s="39" t="s">
        <v>27</v>
      </c>
    </row>
    <row r="1348" spans="1:10" x14ac:dyDescent="0.25">
      <c r="A1348" s="32">
        <v>21794</v>
      </c>
      <c r="B1348" s="33">
        <v>53</v>
      </c>
      <c r="C1348" s="33">
        <v>25</v>
      </c>
      <c r="D1348" s="33">
        <v>4</v>
      </c>
      <c r="E1348" s="33">
        <v>0.05</v>
      </c>
      <c r="F1348" s="37">
        <f>DetailTicketJuilletAout2021[[#This Row],[Qte]]*(DetailTicketJuilletAout2021[[#This Row],[PrixUnit]]*(1-DetailTicketJuilletAout2021[[#This Row],[Remise%]]))</f>
        <v>95</v>
      </c>
      <c r="G1348" t="str">
        <f t="shared" si="21"/>
        <v>ERSWE</v>
      </c>
      <c r="I1348" s="32">
        <v>22676</v>
      </c>
      <c r="J1348" s="39" t="s">
        <v>71</v>
      </c>
    </row>
    <row r="1349" spans="1:10" x14ac:dyDescent="0.25">
      <c r="A1349" s="32">
        <v>21794</v>
      </c>
      <c r="B1349" s="33">
        <v>56</v>
      </c>
      <c r="C1349" s="33">
        <v>28.97</v>
      </c>
      <c r="D1349" s="33">
        <v>3</v>
      </c>
      <c r="E1349" s="33">
        <v>0</v>
      </c>
      <c r="F1349" s="37">
        <f>DetailTicketJuilletAout2021[[#This Row],[Qte]]*(DetailTicketJuilletAout2021[[#This Row],[PrixUnit]]*(1-DetailTicketJuilletAout2021[[#This Row],[Remise%]]))</f>
        <v>86.91</v>
      </c>
      <c r="G1349" t="str">
        <f t="shared" si="21"/>
        <v>ERSWE</v>
      </c>
      <c r="I1349" s="32">
        <v>22677</v>
      </c>
      <c r="J1349" s="39" t="s">
        <v>36</v>
      </c>
    </row>
    <row r="1350" spans="1:10" x14ac:dyDescent="0.25">
      <c r="A1350" s="32">
        <v>21795</v>
      </c>
      <c r="B1350" s="33">
        <v>10</v>
      </c>
      <c r="C1350" s="33">
        <v>23.63</v>
      </c>
      <c r="D1350" s="33">
        <v>4</v>
      </c>
      <c r="E1350" s="33">
        <v>0</v>
      </c>
      <c r="F1350" s="37">
        <f>DetailTicketJuilletAout2021[[#This Row],[Qte]]*(DetailTicketJuilletAout2021[[#This Row],[PrixUnit]]*(1-DetailTicketJuilletAout2021[[#This Row],[Remise%]]))</f>
        <v>94.52</v>
      </c>
      <c r="G1350" t="str">
        <f t="shared" si="21"/>
        <v>MOELK</v>
      </c>
      <c r="I1350" s="32">
        <v>22678</v>
      </c>
      <c r="J1350" s="39" t="s">
        <v>68</v>
      </c>
    </row>
    <row r="1351" spans="1:10" x14ac:dyDescent="0.25">
      <c r="A1351" s="32">
        <v>21795</v>
      </c>
      <c r="B1351" s="33">
        <v>26</v>
      </c>
      <c r="C1351" s="33">
        <v>23.78</v>
      </c>
      <c r="D1351" s="33">
        <v>3</v>
      </c>
      <c r="E1351" s="33">
        <v>0</v>
      </c>
      <c r="F1351" s="37">
        <f>DetailTicketJuilletAout2021[[#This Row],[Qte]]*(DetailTicketJuilletAout2021[[#This Row],[PrixUnit]]*(1-DetailTicketJuilletAout2021[[#This Row],[Remise%]]))</f>
        <v>71.34</v>
      </c>
      <c r="G1351" t="str">
        <f t="shared" si="21"/>
        <v>MOELK</v>
      </c>
      <c r="I1351" s="32">
        <v>22679</v>
      </c>
      <c r="J1351" s="39" t="s">
        <v>49</v>
      </c>
    </row>
    <row r="1352" spans="1:10" x14ac:dyDescent="0.25">
      <c r="A1352" s="32">
        <v>21795</v>
      </c>
      <c r="B1352" s="33">
        <v>45</v>
      </c>
      <c r="C1352" s="33">
        <v>7.32</v>
      </c>
      <c r="D1352" s="33">
        <v>4</v>
      </c>
      <c r="E1352" s="33">
        <v>0</v>
      </c>
      <c r="F1352" s="37">
        <f>DetailTicketJuilletAout2021[[#This Row],[Qte]]*(DetailTicketJuilletAout2021[[#This Row],[PrixUnit]]*(1-DetailTicketJuilletAout2021[[#This Row],[Remise%]]))</f>
        <v>29.28</v>
      </c>
      <c r="G1352" t="str">
        <f t="shared" si="21"/>
        <v>MOELK</v>
      </c>
      <c r="I1352" s="32">
        <v>22680</v>
      </c>
      <c r="J1352" s="39" t="s">
        <v>32</v>
      </c>
    </row>
    <row r="1353" spans="1:10" x14ac:dyDescent="0.25">
      <c r="A1353" s="32">
        <v>21795</v>
      </c>
      <c r="B1353" s="33">
        <v>46</v>
      </c>
      <c r="C1353" s="33">
        <v>9.15</v>
      </c>
      <c r="D1353" s="33">
        <v>3</v>
      </c>
      <c r="E1353" s="33">
        <v>0</v>
      </c>
      <c r="F1353" s="37">
        <f>DetailTicketJuilletAout2021[[#This Row],[Qte]]*(DetailTicketJuilletAout2021[[#This Row],[PrixUnit]]*(1-DetailTicketJuilletAout2021[[#This Row],[Remise%]]))</f>
        <v>27.450000000000003</v>
      </c>
      <c r="G1353" t="str">
        <f t="shared" si="21"/>
        <v>MOELK</v>
      </c>
      <c r="I1353" s="32">
        <v>22681</v>
      </c>
      <c r="J1353" s="39" t="s">
        <v>74</v>
      </c>
    </row>
    <row r="1354" spans="1:10" x14ac:dyDescent="0.25">
      <c r="A1354" s="32">
        <v>21796</v>
      </c>
      <c r="B1354" s="33">
        <v>2</v>
      </c>
      <c r="C1354" s="33">
        <v>14.48</v>
      </c>
      <c r="D1354" s="33">
        <v>3</v>
      </c>
      <c r="E1354" s="33">
        <v>0.25</v>
      </c>
      <c r="F1354" s="37">
        <f>DetailTicketJuilletAout2021[[#This Row],[Qte]]*(DetailTicketJuilletAout2021[[#This Row],[PrixUnit]]*(1-DetailTicketJuilletAout2021[[#This Row],[Remise%]]))</f>
        <v>32.58</v>
      </c>
      <c r="G1354" t="str">
        <f t="shared" si="21"/>
        <v>MOELK</v>
      </c>
      <c r="I1354" s="32">
        <v>22682</v>
      </c>
      <c r="J1354" s="39" t="s">
        <v>71</v>
      </c>
    </row>
    <row r="1355" spans="1:10" x14ac:dyDescent="0.25">
      <c r="A1355" s="32">
        <v>21796</v>
      </c>
      <c r="B1355" s="33">
        <v>17</v>
      </c>
      <c r="C1355" s="33">
        <v>29.73</v>
      </c>
      <c r="D1355" s="33">
        <v>3</v>
      </c>
      <c r="E1355" s="33">
        <v>0.25</v>
      </c>
      <c r="F1355" s="37">
        <f>DetailTicketJuilletAout2021[[#This Row],[Qte]]*(DetailTicketJuilletAout2021[[#This Row],[PrixUnit]]*(1-DetailTicketJuilletAout2021[[#This Row],[Remise%]]))</f>
        <v>66.892499999999998</v>
      </c>
      <c r="G1355" t="str">
        <f t="shared" si="21"/>
        <v>MOELK</v>
      </c>
      <c r="I1355" s="32">
        <v>22683</v>
      </c>
      <c r="J1355" s="39" t="s">
        <v>23</v>
      </c>
    </row>
    <row r="1356" spans="1:10" x14ac:dyDescent="0.25">
      <c r="A1356" s="32">
        <v>21796</v>
      </c>
      <c r="B1356" s="33">
        <v>47</v>
      </c>
      <c r="C1356" s="33">
        <v>7.32</v>
      </c>
      <c r="D1356" s="33">
        <v>4</v>
      </c>
      <c r="E1356" s="33">
        <v>0.25</v>
      </c>
      <c r="F1356" s="37">
        <f>DetailTicketJuilletAout2021[[#This Row],[Qte]]*(DetailTicketJuilletAout2021[[#This Row],[PrixUnit]]*(1-DetailTicketJuilletAout2021[[#This Row],[Remise%]]))</f>
        <v>21.96</v>
      </c>
      <c r="G1356" t="str">
        <f t="shared" si="21"/>
        <v>MOELK</v>
      </c>
      <c r="I1356" s="32">
        <v>22684</v>
      </c>
      <c r="J1356" s="39" t="s">
        <v>66</v>
      </c>
    </row>
    <row r="1357" spans="1:10" x14ac:dyDescent="0.25">
      <c r="A1357" s="32">
        <v>21796</v>
      </c>
      <c r="B1357" s="33">
        <v>56</v>
      </c>
      <c r="C1357" s="33">
        <v>28.97</v>
      </c>
      <c r="D1357" s="33">
        <v>4</v>
      </c>
      <c r="E1357" s="33">
        <v>0.25</v>
      </c>
      <c r="F1357" s="37">
        <f>DetailTicketJuilletAout2021[[#This Row],[Qte]]*(DetailTicketJuilletAout2021[[#This Row],[PrixUnit]]*(1-DetailTicketJuilletAout2021[[#This Row],[Remise%]]))</f>
        <v>86.91</v>
      </c>
      <c r="G1357" t="str">
        <f t="shared" si="21"/>
        <v>MOELK</v>
      </c>
      <c r="I1357" s="32">
        <v>22685</v>
      </c>
      <c r="J1357" s="39" t="s">
        <v>85</v>
      </c>
    </row>
    <row r="1358" spans="1:10" x14ac:dyDescent="0.25">
      <c r="A1358" s="32">
        <v>21796</v>
      </c>
      <c r="B1358" s="33">
        <v>58</v>
      </c>
      <c r="C1358" s="33">
        <v>10.06</v>
      </c>
      <c r="D1358" s="33">
        <v>4</v>
      </c>
      <c r="E1358" s="33">
        <v>0.25</v>
      </c>
      <c r="F1358" s="37">
        <f>DetailTicketJuilletAout2021[[#This Row],[Qte]]*(DetailTicketJuilletAout2021[[#This Row],[PrixUnit]]*(1-DetailTicketJuilletAout2021[[#This Row],[Remise%]]))</f>
        <v>30.18</v>
      </c>
      <c r="G1358" t="str">
        <f t="shared" si="21"/>
        <v>MOELK</v>
      </c>
      <c r="I1358" s="32">
        <v>22686</v>
      </c>
      <c r="J1358" s="39" t="s">
        <v>37</v>
      </c>
    </row>
    <row r="1359" spans="1:10" x14ac:dyDescent="0.25">
      <c r="A1359" s="32">
        <v>21797</v>
      </c>
      <c r="B1359" s="33">
        <v>10</v>
      </c>
      <c r="C1359" s="33">
        <v>23.63</v>
      </c>
      <c r="D1359" s="33">
        <v>3</v>
      </c>
      <c r="E1359" s="33">
        <v>0</v>
      </c>
      <c r="F1359" s="37">
        <f>DetailTicketJuilletAout2021[[#This Row],[Qte]]*(DetailTicketJuilletAout2021[[#This Row],[PrixUnit]]*(1-DetailTicketJuilletAout2021[[#This Row],[Remise%]]))</f>
        <v>70.89</v>
      </c>
      <c r="G1359" t="str">
        <f t="shared" si="21"/>
        <v>FAMAR</v>
      </c>
      <c r="I1359" s="32">
        <v>22687</v>
      </c>
      <c r="J1359" s="39" t="s">
        <v>55</v>
      </c>
    </row>
    <row r="1360" spans="1:10" x14ac:dyDescent="0.25">
      <c r="A1360" s="32">
        <v>21797</v>
      </c>
      <c r="B1360" s="33">
        <v>71</v>
      </c>
      <c r="C1360" s="33">
        <v>16.46</v>
      </c>
      <c r="D1360" s="33">
        <v>3</v>
      </c>
      <c r="E1360" s="33">
        <v>0</v>
      </c>
      <c r="F1360" s="37">
        <f>DetailTicketJuilletAout2021[[#This Row],[Qte]]*(DetailTicketJuilletAout2021[[#This Row],[PrixUnit]]*(1-DetailTicketJuilletAout2021[[#This Row],[Remise%]]))</f>
        <v>49.38</v>
      </c>
      <c r="G1360" t="str">
        <f t="shared" si="21"/>
        <v>FAMAR</v>
      </c>
      <c r="I1360" s="32">
        <v>22688</v>
      </c>
      <c r="J1360" s="39" t="s">
        <v>102</v>
      </c>
    </row>
    <row r="1361" spans="1:10" x14ac:dyDescent="0.25">
      <c r="A1361" s="32">
        <v>21798</v>
      </c>
      <c r="B1361" s="33">
        <v>21</v>
      </c>
      <c r="C1361" s="33">
        <v>7.62</v>
      </c>
      <c r="D1361" s="33">
        <v>4</v>
      </c>
      <c r="E1361" s="33">
        <v>0</v>
      </c>
      <c r="F1361" s="37">
        <f>DetailTicketJuilletAout2021[[#This Row],[Qte]]*(DetailTicketJuilletAout2021[[#This Row],[PrixUnit]]*(1-DetailTicketJuilletAout2021[[#This Row],[Remise%]]))</f>
        <v>30.48</v>
      </c>
      <c r="G1361" t="str">
        <f t="shared" si="21"/>
        <v>GECAU</v>
      </c>
      <c r="I1361" s="32">
        <v>22689</v>
      </c>
      <c r="J1361" s="39" t="s">
        <v>40</v>
      </c>
    </row>
    <row r="1362" spans="1:10" x14ac:dyDescent="0.25">
      <c r="A1362" s="32">
        <v>21798</v>
      </c>
      <c r="B1362" s="33">
        <v>51</v>
      </c>
      <c r="C1362" s="33">
        <v>40.4</v>
      </c>
      <c r="D1362" s="33">
        <v>4</v>
      </c>
      <c r="E1362" s="33">
        <v>0</v>
      </c>
      <c r="F1362" s="37">
        <f>DetailTicketJuilletAout2021[[#This Row],[Qte]]*(DetailTicketJuilletAout2021[[#This Row],[PrixUnit]]*(1-DetailTicketJuilletAout2021[[#This Row],[Remise%]]))</f>
        <v>161.6</v>
      </c>
      <c r="G1362" t="str">
        <f t="shared" si="21"/>
        <v>GECAU</v>
      </c>
      <c r="I1362" s="32">
        <v>22690</v>
      </c>
      <c r="J1362" s="39" t="s">
        <v>52</v>
      </c>
    </row>
    <row r="1363" spans="1:10" x14ac:dyDescent="0.25">
      <c r="A1363" s="32">
        <v>21798</v>
      </c>
      <c r="B1363" s="33">
        <v>61</v>
      </c>
      <c r="C1363" s="33">
        <v>21.65</v>
      </c>
      <c r="D1363" s="33">
        <v>4</v>
      </c>
      <c r="E1363" s="33">
        <v>0</v>
      </c>
      <c r="F1363" s="37">
        <f>DetailTicketJuilletAout2021[[#This Row],[Qte]]*(DetailTicketJuilletAout2021[[#This Row],[PrixUnit]]*(1-DetailTicketJuilletAout2021[[#This Row],[Remise%]]))</f>
        <v>86.6</v>
      </c>
      <c r="G1363" t="str">
        <f t="shared" si="21"/>
        <v>GECAU</v>
      </c>
      <c r="I1363" s="32">
        <v>22691</v>
      </c>
      <c r="J1363" s="39" t="s">
        <v>71</v>
      </c>
    </row>
    <row r="1364" spans="1:10" x14ac:dyDescent="0.25">
      <c r="A1364" s="32">
        <v>21799</v>
      </c>
      <c r="B1364" s="33">
        <v>21</v>
      </c>
      <c r="C1364" s="33">
        <v>7.62</v>
      </c>
      <c r="D1364" s="33">
        <v>3</v>
      </c>
      <c r="E1364" s="33">
        <v>0.05</v>
      </c>
      <c r="F1364" s="37">
        <f>DetailTicketJuilletAout2021[[#This Row],[Qte]]*(DetailTicketJuilletAout2021[[#This Row],[PrixUnit]]*(1-DetailTicketJuilletAout2021[[#This Row],[Remise%]]))</f>
        <v>21.716999999999999</v>
      </c>
      <c r="G1364" t="str">
        <f t="shared" si="21"/>
        <v>ERDEB</v>
      </c>
      <c r="I1364" s="32">
        <v>22692</v>
      </c>
      <c r="J1364" s="39" t="s">
        <v>34</v>
      </c>
    </row>
    <row r="1365" spans="1:10" x14ac:dyDescent="0.25">
      <c r="A1365" s="32">
        <v>21799</v>
      </c>
      <c r="B1365" s="33">
        <v>54</v>
      </c>
      <c r="C1365" s="33">
        <v>5.64</v>
      </c>
      <c r="D1365" s="33">
        <v>4</v>
      </c>
      <c r="E1365" s="33">
        <v>0</v>
      </c>
      <c r="F1365" s="37">
        <f>DetailTicketJuilletAout2021[[#This Row],[Qte]]*(DetailTicketJuilletAout2021[[#This Row],[PrixUnit]]*(1-DetailTicketJuilletAout2021[[#This Row],[Remise%]]))</f>
        <v>22.56</v>
      </c>
      <c r="G1365" t="str">
        <f t="shared" si="21"/>
        <v>ERDEB</v>
      </c>
      <c r="I1365" s="32">
        <v>22693</v>
      </c>
      <c r="J1365" s="39" t="s">
        <v>26</v>
      </c>
    </row>
    <row r="1366" spans="1:10" x14ac:dyDescent="0.25">
      <c r="A1366" s="32">
        <v>21799</v>
      </c>
      <c r="B1366" s="33">
        <v>69</v>
      </c>
      <c r="C1366" s="33">
        <v>27.44</v>
      </c>
      <c r="D1366" s="33">
        <v>3</v>
      </c>
      <c r="E1366" s="33">
        <v>0.05</v>
      </c>
      <c r="F1366" s="37">
        <f>DetailTicketJuilletAout2021[[#This Row],[Qte]]*(DetailTicketJuilletAout2021[[#This Row],[PrixUnit]]*(1-DetailTicketJuilletAout2021[[#This Row],[Remise%]]))</f>
        <v>78.204000000000008</v>
      </c>
      <c r="G1366" t="str">
        <f t="shared" si="21"/>
        <v>ERDEB</v>
      </c>
      <c r="I1366" s="32">
        <v>22694</v>
      </c>
      <c r="J1366" s="39" t="s">
        <v>85</v>
      </c>
    </row>
    <row r="1367" spans="1:10" x14ac:dyDescent="0.25">
      <c r="A1367" s="32">
        <v>21800</v>
      </c>
      <c r="B1367" s="33">
        <v>12</v>
      </c>
      <c r="C1367" s="33">
        <v>28.97</v>
      </c>
      <c r="D1367" s="33">
        <v>3</v>
      </c>
      <c r="E1367" s="33">
        <v>0</v>
      </c>
      <c r="F1367" s="37">
        <f>DetailTicketJuilletAout2021[[#This Row],[Qte]]*(DetailTicketJuilletAout2021[[#This Row],[PrixUnit]]*(1-DetailTicketJuilletAout2021[[#This Row],[Remise%]]))</f>
        <v>86.91</v>
      </c>
      <c r="G1367" t="str">
        <f t="shared" si="21"/>
        <v>CHBES</v>
      </c>
      <c r="I1367" s="32">
        <v>22695</v>
      </c>
      <c r="J1367" s="39" t="s">
        <v>86</v>
      </c>
    </row>
    <row r="1368" spans="1:10" x14ac:dyDescent="0.25">
      <c r="A1368" s="32">
        <v>21800</v>
      </c>
      <c r="B1368" s="33">
        <v>16</v>
      </c>
      <c r="C1368" s="33">
        <v>13.26</v>
      </c>
      <c r="D1368" s="33">
        <v>3</v>
      </c>
      <c r="E1368" s="33">
        <v>0</v>
      </c>
      <c r="F1368" s="37">
        <f>DetailTicketJuilletAout2021[[#This Row],[Qte]]*(DetailTicketJuilletAout2021[[#This Row],[PrixUnit]]*(1-DetailTicketJuilletAout2021[[#This Row],[Remise%]]))</f>
        <v>39.78</v>
      </c>
      <c r="G1368" t="str">
        <f t="shared" si="21"/>
        <v>CHBES</v>
      </c>
      <c r="I1368" s="32">
        <v>22696</v>
      </c>
      <c r="J1368" s="39" t="s">
        <v>103</v>
      </c>
    </row>
    <row r="1369" spans="1:10" x14ac:dyDescent="0.25">
      <c r="A1369" s="32">
        <v>21800</v>
      </c>
      <c r="B1369" s="33">
        <v>36</v>
      </c>
      <c r="C1369" s="33">
        <v>14.48</v>
      </c>
      <c r="D1369" s="33">
        <v>3</v>
      </c>
      <c r="E1369" s="33">
        <v>0</v>
      </c>
      <c r="F1369" s="37">
        <f>DetailTicketJuilletAout2021[[#This Row],[Qte]]*(DetailTicketJuilletAout2021[[#This Row],[PrixUnit]]*(1-DetailTicketJuilletAout2021[[#This Row],[Remise%]]))</f>
        <v>43.44</v>
      </c>
      <c r="G1369" t="str">
        <f t="shared" si="21"/>
        <v>CHBES</v>
      </c>
      <c r="I1369" s="32">
        <v>22697</v>
      </c>
      <c r="J1369" s="39" t="s">
        <v>102</v>
      </c>
    </row>
    <row r="1370" spans="1:10" x14ac:dyDescent="0.25">
      <c r="A1370" s="32">
        <v>21800</v>
      </c>
      <c r="B1370" s="33">
        <v>62</v>
      </c>
      <c r="C1370" s="33">
        <v>37.5</v>
      </c>
      <c r="D1370" s="33">
        <v>3</v>
      </c>
      <c r="E1370" s="33">
        <v>0</v>
      </c>
      <c r="F1370" s="37">
        <f>DetailTicketJuilletAout2021[[#This Row],[Qte]]*(DetailTicketJuilletAout2021[[#This Row],[PrixUnit]]*(1-DetailTicketJuilletAout2021[[#This Row],[Remise%]]))</f>
        <v>112.5</v>
      </c>
      <c r="G1370" t="str">
        <f t="shared" si="21"/>
        <v>CHBES</v>
      </c>
      <c r="I1370" s="32">
        <v>22698</v>
      </c>
      <c r="J1370" s="39" t="s">
        <v>36</v>
      </c>
    </row>
    <row r="1371" spans="1:10" x14ac:dyDescent="0.25">
      <c r="A1371" s="32">
        <v>21801</v>
      </c>
      <c r="B1371" s="33">
        <v>18</v>
      </c>
      <c r="C1371" s="33">
        <v>47.56</v>
      </c>
      <c r="D1371" s="33">
        <v>4</v>
      </c>
      <c r="E1371" s="33">
        <v>0.25</v>
      </c>
      <c r="F1371" s="37">
        <f>DetailTicketJuilletAout2021[[#This Row],[Qte]]*(DetailTicketJuilletAout2021[[#This Row],[PrixUnit]]*(1-DetailTicketJuilletAout2021[[#This Row],[Remise%]]))</f>
        <v>142.68</v>
      </c>
      <c r="G1371" t="str">
        <f t="shared" si="21"/>
        <v>PALER</v>
      </c>
      <c r="I1371" s="32">
        <v>22699</v>
      </c>
      <c r="J1371" s="39" t="s">
        <v>86</v>
      </c>
    </row>
    <row r="1372" spans="1:10" x14ac:dyDescent="0.25">
      <c r="A1372" s="32">
        <v>21801</v>
      </c>
      <c r="B1372" s="33">
        <v>30</v>
      </c>
      <c r="C1372" s="33">
        <v>19.670000000000002</v>
      </c>
      <c r="D1372" s="33">
        <v>4</v>
      </c>
      <c r="E1372" s="33">
        <v>0.25</v>
      </c>
      <c r="F1372" s="37">
        <f>DetailTicketJuilletAout2021[[#This Row],[Qte]]*(DetailTicketJuilletAout2021[[#This Row],[PrixUnit]]*(1-DetailTicketJuilletAout2021[[#This Row],[Remise%]]))</f>
        <v>59.010000000000005</v>
      </c>
      <c r="G1372" t="str">
        <f t="shared" si="21"/>
        <v>PALER</v>
      </c>
      <c r="I1372" s="32">
        <v>22700</v>
      </c>
      <c r="J1372" s="39" t="s">
        <v>67</v>
      </c>
    </row>
    <row r="1373" spans="1:10" x14ac:dyDescent="0.25">
      <c r="A1373" s="32">
        <v>21801</v>
      </c>
      <c r="B1373" s="33">
        <v>54</v>
      </c>
      <c r="C1373" s="33">
        <v>5.64</v>
      </c>
      <c r="D1373" s="33">
        <v>3</v>
      </c>
      <c r="E1373" s="33">
        <v>0.25</v>
      </c>
      <c r="F1373" s="37">
        <f>DetailTicketJuilletAout2021[[#This Row],[Qte]]*(DetailTicketJuilletAout2021[[#This Row],[PrixUnit]]*(1-DetailTicketJuilletAout2021[[#This Row],[Remise%]]))</f>
        <v>12.689999999999998</v>
      </c>
      <c r="G1373" t="str">
        <f t="shared" si="21"/>
        <v>PALER</v>
      </c>
      <c r="I1373" s="32">
        <v>22701</v>
      </c>
      <c r="J1373" s="39" t="s">
        <v>31</v>
      </c>
    </row>
    <row r="1374" spans="1:10" x14ac:dyDescent="0.25">
      <c r="A1374" s="32">
        <v>21802</v>
      </c>
      <c r="B1374" s="33">
        <v>35</v>
      </c>
      <c r="C1374" s="33">
        <v>13.72</v>
      </c>
      <c r="D1374" s="33">
        <v>3</v>
      </c>
      <c r="E1374" s="33">
        <v>0</v>
      </c>
      <c r="F1374" s="37">
        <f>DetailTicketJuilletAout2021[[#This Row],[Qte]]*(DetailTicketJuilletAout2021[[#This Row],[PrixUnit]]*(1-DetailTicketJuilletAout2021[[#This Row],[Remise%]]))</f>
        <v>41.160000000000004</v>
      </c>
      <c r="G1374" t="str">
        <f t="shared" si="21"/>
        <v>BEAVI</v>
      </c>
      <c r="I1374" s="32">
        <v>22702</v>
      </c>
      <c r="J1374" s="39" t="s">
        <v>72</v>
      </c>
    </row>
    <row r="1375" spans="1:10" x14ac:dyDescent="0.25">
      <c r="A1375" s="32">
        <v>21802</v>
      </c>
      <c r="B1375" s="33">
        <v>71</v>
      </c>
      <c r="C1375" s="33">
        <v>16.46</v>
      </c>
      <c r="D1375" s="33">
        <v>4</v>
      </c>
      <c r="E1375" s="33">
        <v>0</v>
      </c>
      <c r="F1375" s="37">
        <f>DetailTicketJuilletAout2021[[#This Row],[Qte]]*(DetailTicketJuilletAout2021[[#This Row],[PrixUnit]]*(1-DetailTicketJuilletAout2021[[#This Row],[Remise%]]))</f>
        <v>65.84</v>
      </c>
      <c r="G1375" t="str">
        <f t="shared" si="21"/>
        <v>BEAVI</v>
      </c>
      <c r="I1375" s="32">
        <v>22703</v>
      </c>
      <c r="J1375" s="39" t="s">
        <v>107</v>
      </c>
    </row>
    <row r="1376" spans="1:10" x14ac:dyDescent="0.25">
      <c r="A1376" s="32">
        <v>21803</v>
      </c>
      <c r="B1376" s="33">
        <v>44</v>
      </c>
      <c r="C1376" s="33">
        <v>14.79</v>
      </c>
      <c r="D1376" s="33">
        <v>4</v>
      </c>
      <c r="E1376" s="33">
        <v>0.05</v>
      </c>
      <c r="F1376" s="37">
        <f>DetailTicketJuilletAout2021[[#This Row],[Qte]]*(DetailTicketJuilletAout2021[[#This Row],[PrixUnit]]*(1-DetailTicketJuilletAout2021[[#This Row],[Remise%]]))</f>
        <v>56.201999999999991</v>
      </c>
      <c r="G1376" t="str">
        <f t="shared" si="21"/>
        <v>ARBLA</v>
      </c>
      <c r="I1376" s="32">
        <v>22704</v>
      </c>
      <c r="J1376" s="39" t="s">
        <v>44</v>
      </c>
    </row>
    <row r="1377" spans="1:10" x14ac:dyDescent="0.25">
      <c r="A1377" s="32">
        <v>21804</v>
      </c>
      <c r="B1377" s="33">
        <v>2</v>
      </c>
      <c r="C1377" s="33">
        <v>14.48</v>
      </c>
      <c r="D1377" s="33">
        <v>4</v>
      </c>
      <c r="E1377" s="33">
        <v>0</v>
      </c>
      <c r="F1377" s="37">
        <f>DetailTicketJuilletAout2021[[#This Row],[Qte]]*(DetailTicketJuilletAout2021[[#This Row],[PrixUnit]]*(1-DetailTicketJuilletAout2021[[#This Row],[Remise%]]))</f>
        <v>57.92</v>
      </c>
      <c r="G1377" t="str">
        <f t="shared" si="21"/>
        <v>MOELK</v>
      </c>
      <c r="I1377" s="32">
        <v>22705</v>
      </c>
      <c r="J1377" s="39" t="s">
        <v>71</v>
      </c>
    </row>
    <row r="1378" spans="1:10" x14ac:dyDescent="0.25">
      <c r="A1378" s="32">
        <v>21804</v>
      </c>
      <c r="B1378" s="33">
        <v>31</v>
      </c>
      <c r="C1378" s="33">
        <v>9.4499999999999993</v>
      </c>
      <c r="D1378" s="33">
        <v>4</v>
      </c>
      <c r="E1378" s="33">
        <v>0</v>
      </c>
      <c r="F1378" s="37">
        <f>DetailTicketJuilletAout2021[[#This Row],[Qte]]*(DetailTicketJuilletAout2021[[#This Row],[PrixUnit]]*(1-DetailTicketJuilletAout2021[[#This Row],[Remise%]]))</f>
        <v>37.799999999999997</v>
      </c>
      <c r="G1378" t="str">
        <f t="shared" si="21"/>
        <v>MOELK</v>
      </c>
      <c r="I1378" s="32">
        <v>22706</v>
      </c>
      <c r="J1378" s="39" t="s">
        <v>102</v>
      </c>
    </row>
    <row r="1379" spans="1:10" x14ac:dyDescent="0.25">
      <c r="A1379" s="32">
        <v>21804</v>
      </c>
      <c r="B1379" s="33">
        <v>68</v>
      </c>
      <c r="C1379" s="33">
        <v>9.4499999999999993</v>
      </c>
      <c r="D1379" s="33">
        <v>3</v>
      </c>
      <c r="E1379" s="33">
        <v>0</v>
      </c>
      <c r="F1379" s="37">
        <f>DetailTicketJuilletAout2021[[#This Row],[Qte]]*(DetailTicketJuilletAout2021[[#This Row],[PrixUnit]]*(1-DetailTicketJuilletAout2021[[#This Row],[Remise%]]))</f>
        <v>28.349999999999998</v>
      </c>
      <c r="G1379" t="str">
        <f t="shared" si="21"/>
        <v>MOELK</v>
      </c>
      <c r="I1379" s="32">
        <v>22707</v>
      </c>
      <c r="J1379" s="39" t="s">
        <v>59</v>
      </c>
    </row>
    <row r="1380" spans="1:10" x14ac:dyDescent="0.25">
      <c r="A1380" s="32">
        <v>21804</v>
      </c>
      <c r="B1380" s="33">
        <v>75</v>
      </c>
      <c r="C1380" s="33">
        <v>5.95</v>
      </c>
      <c r="D1380" s="33">
        <v>3</v>
      </c>
      <c r="E1380" s="33">
        <v>0</v>
      </c>
      <c r="F1380" s="37">
        <f>DetailTicketJuilletAout2021[[#This Row],[Qte]]*(DetailTicketJuilletAout2021[[#This Row],[PrixUnit]]*(1-DetailTicketJuilletAout2021[[#This Row],[Remise%]]))</f>
        <v>17.850000000000001</v>
      </c>
      <c r="G1380" t="str">
        <f t="shared" si="21"/>
        <v>MOELK</v>
      </c>
      <c r="I1380" s="32">
        <v>22708</v>
      </c>
      <c r="J1380" s="39" t="s">
        <v>32</v>
      </c>
    </row>
    <row r="1381" spans="1:10" x14ac:dyDescent="0.25">
      <c r="A1381" s="32">
        <v>21805</v>
      </c>
      <c r="B1381" s="33">
        <v>26</v>
      </c>
      <c r="C1381" s="33">
        <v>23.78</v>
      </c>
      <c r="D1381" s="33">
        <v>4</v>
      </c>
      <c r="E1381" s="33">
        <v>0</v>
      </c>
      <c r="F1381" s="37">
        <f>DetailTicketJuilletAout2021[[#This Row],[Qte]]*(DetailTicketJuilletAout2021[[#This Row],[PrixUnit]]*(1-DetailTicketJuilletAout2021[[#This Row],[Remise%]]))</f>
        <v>95.12</v>
      </c>
      <c r="G1381" t="str">
        <f t="shared" si="21"/>
        <v>CHLAB</v>
      </c>
      <c r="I1381" s="32">
        <v>22709</v>
      </c>
      <c r="J1381" s="39" t="s">
        <v>25</v>
      </c>
    </row>
    <row r="1382" spans="1:10" x14ac:dyDescent="0.25">
      <c r="A1382" s="32">
        <v>21806</v>
      </c>
      <c r="B1382" s="33">
        <v>10</v>
      </c>
      <c r="C1382" s="33">
        <v>23.63</v>
      </c>
      <c r="D1382" s="33">
        <v>4</v>
      </c>
      <c r="E1382" s="33">
        <v>0</v>
      </c>
      <c r="F1382" s="37">
        <f>DetailTicketJuilletAout2021[[#This Row],[Qte]]*(DetailTicketJuilletAout2021[[#This Row],[PrixUnit]]*(1-DetailTicketJuilletAout2021[[#This Row],[Remise%]]))</f>
        <v>94.52</v>
      </c>
      <c r="G1382" t="str">
        <f t="shared" si="21"/>
        <v>JÉBAZ</v>
      </c>
      <c r="I1382" s="32">
        <v>22710</v>
      </c>
      <c r="J1382" s="39" t="s">
        <v>46</v>
      </c>
    </row>
    <row r="1383" spans="1:10" x14ac:dyDescent="0.25">
      <c r="A1383" s="32">
        <v>21806</v>
      </c>
      <c r="B1383" s="33">
        <v>61</v>
      </c>
      <c r="C1383" s="33">
        <v>21.65</v>
      </c>
      <c r="D1383" s="33">
        <v>4</v>
      </c>
      <c r="E1383" s="33">
        <v>0</v>
      </c>
      <c r="F1383" s="37">
        <f>DetailTicketJuilletAout2021[[#This Row],[Qte]]*(DetailTicketJuilletAout2021[[#This Row],[PrixUnit]]*(1-DetailTicketJuilletAout2021[[#This Row],[Remise%]]))</f>
        <v>86.6</v>
      </c>
      <c r="G1383" t="str">
        <f t="shared" si="21"/>
        <v>JÉBAZ</v>
      </c>
      <c r="I1383" s="32">
        <v>22711</v>
      </c>
      <c r="J1383" s="39" t="s">
        <v>38</v>
      </c>
    </row>
    <row r="1384" spans="1:10" x14ac:dyDescent="0.25">
      <c r="A1384" s="32">
        <v>21807</v>
      </c>
      <c r="B1384" s="33">
        <v>41</v>
      </c>
      <c r="C1384" s="33">
        <v>7.32</v>
      </c>
      <c r="D1384" s="33">
        <v>4</v>
      </c>
      <c r="E1384" s="33">
        <v>0</v>
      </c>
      <c r="F1384" s="37">
        <f>DetailTicketJuilletAout2021[[#This Row],[Qte]]*(DetailTicketJuilletAout2021[[#This Row],[PrixUnit]]*(1-DetailTicketJuilletAout2021[[#This Row],[Remise%]]))</f>
        <v>29.28</v>
      </c>
      <c r="G1384" t="str">
        <f t="shared" si="21"/>
        <v>ALAUV</v>
      </c>
      <c r="I1384" s="32">
        <v>22712</v>
      </c>
      <c r="J1384" s="39" t="s">
        <v>77</v>
      </c>
    </row>
    <row r="1385" spans="1:10" x14ac:dyDescent="0.25">
      <c r="A1385" s="32">
        <v>21807</v>
      </c>
      <c r="B1385" s="33">
        <v>52</v>
      </c>
      <c r="C1385" s="33">
        <v>5.34</v>
      </c>
      <c r="D1385" s="33">
        <v>4</v>
      </c>
      <c r="E1385" s="33">
        <v>0</v>
      </c>
      <c r="F1385" s="37">
        <f>DetailTicketJuilletAout2021[[#This Row],[Qte]]*(DetailTicketJuilletAout2021[[#This Row],[PrixUnit]]*(1-DetailTicketJuilletAout2021[[#This Row],[Remise%]]))</f>
        <v>21.36</v>
      </c>
      <c r="G1385" t="str">
        <f t="shared" si="21"/>
        <v>ALAUV</v>
      </c>
      <c r="I1385" s="32">
        <v>22713</v>
      </c>
      <c r="J1385" s="39" t="s">
        <v>49</v>
      </c>
    </row>
    <row r="1386" spans="1:10" x14ac:dyDescent="0.25">
      <c r="A1386" s="32">
        <v>21807</v>
      </c>
      <c r="B1386" s="33">
        <v>55</v>
      </c>
      <c r="C1386" s="33">
        <v>18.29</v>
      </c>
      <c r="D1386" s="33">
        <v>4</v>
      </c>
      <c r="E1386" s="33">
        <v>0</v>
      </c>
      <c r="F1386" s="37">
        <f>DetailTicketJuilletAout2021[[#This Row],[Qte]]*(DetailTicketJuilletAout2021[[#This Row],[PrixUnit]]*(1-DetailTicketJuilletAout2021[[#This Row],[Remise%]]))</f>
        <v>73.16</v>
      </c>
      <c r="G1386" t="str">
        <f t="shared" si="21"/>
        <v>ALAUV</v>
      </c>
      <c r="I1386" s="32">
        <v>22714</v>
      </c>
      <c r="J1386" s="39" t="s">
        <v>87</v>
      </c>
    </row>
    <row r="1387" spans="1:10" x14ac:dyDescent="0.25">
      <c r="A1387" s="32">
        <v>21808</v>
      </c>
      <c r="B1387" s="33">
        <v>4</v>
      </c>
      <c r="C1387" s="33">
        <v>16.77</v>
      </c>
      <c r="D1387" s="33">
        <v>3</v>
      </c>
      <c r="E1387" s="33">
        <v>0</v>
      </c>
      <c r="F1387" s="37">
        <f>DetailTicketJuilletAout2021[[#This Row],[Qte]]*(DetailTicketJuilletAout2021[[#This Row],[PrixUnit]]*(1-DetailTicketJuilletAout2021[[#This Row],[Remise%]]))</f>
        <v>50.31</v>
      </c>
      <c r="G1387" t="str">
        <f t="shared" si="21"/>
        <v>DIDAL</v>
      </c>
      <c r="I1387" s="32">
        <v>22715</v>
      </c>
      <c r="J1387" s="39" t="s">
        <v>94</v>
      </c>
    </row>
    <row r="1388" spans="1:10" x14ac:dyDescent="0.25">
      <c r="A1388" s="32">
        <v>21808</v>
      </c>
      <c r="B1388" s="33">
        <v>11</v>
      </c>
      <c r="C1388" s="33">
        <v>16.010000000000002</v>
      </c>
      <c r="D1388" s="33">
        <v>4</v>
      </c>
      <c r="E1388" s="33">
        <v>0</v>
      </c>
      <c r="F1388" s="37">
        <f>DetailTicketJuilletAout2021[[#This Row],[Qte]]*(DetailTicketJuilletAout2021[[#This Row],[PrixUnit]]*(1-DetailTicketJuilletAout2021[[#This Row],[Remise%]]))</f>
        <v>64.040000000000006</v>
      </c>
      <c r="G1388" t="str">
        <f t="shared" si="21"/>
        <v>DIDAL</v>
      </c>
      <c r="I1388" s="32">
        <v>22716</v>
      </c>
      <c r="J1388" s="39" t="s">
        <v>45</v>
      </c>
    </row>
    <row r="1389" spans="1:10" x14ac:dyDescent="0.25">
      <c r="A1389" s="32">
        <v>21809</v>
      </c>
      <c r="B1389" s="33">
        <v>17</v>
      </c>
      <c r="C1389" s="33">
        <v>29.73</v>
      </c>
      <c r="D1389" s="33">
        <v>3</v>
      </c>
      <c r="E1389" s="33">
        <v>0.05</v>
      </c>
      <c r="F1389" s="37">
        <f>DetailTicketJuilletAout2021[[#This Row],[Qte]]*(DetailTicketJuilletAout2021[[#This Row],[PrixUnit]]*(1-DetailTicketJuilletAout2021[[#This Row],[Remise%]]))</f>
        <v>84.730499999999992</v>
      </c>
      <c r="G1389" t="str">
        <f t="shared" si="21"/>
        <v>DACOU</v>
      </c>
      <c r="I1389" s="32">
        <v>22717</v>
      </c>
      <c r="J1389" s="39" t="s">
        <v>36</v>
      </c>
    </row>
    <row r="1390" spans="1:10" x14ac:dyDescent="0.25">
      <c r="A1390" s="32">
        <v>21809</v>
      </c>
      <c r="B1390" s="33">
        <v>56</v>
      </c>
      <c r="C1390" s="33">
        <v>28.97</v>
      </c>
      <c r="D1390" s="33">
        <v>4</v>
      </c>
      <c r="E1390" s="33">
        <v>0.05</v>
      </c>
      <c r="F1390" s="37">
        <f>DetailTicketJuilletAout2021[[#This Row],[Qte]]*(DetailTicketJuilletAout2021[[#This Row],[PrixUnit]]*(1-DetailTicketJuilletAout2021[[#This Row],[Remise%]]))</f>
        <v>110.08599999999998</v>
      </c>
      <c r="G1390" t="str">
        <f t="shared" si="21"/>
        <v>DACOU</v>
      </c>
      <c r="I1390" s="32">
        <v>22718</v>
      </c>
      <c r="J1390" s="39" t="s">
        <v>59</v>
      </c>
    </row>
    <row r="1391" spans="1:10" x14ac:dyDescent="0.25">
      <c r="A1391" s="32">
        <v>21809</v>
      </c>
      <c r="B1391" s="33">
        <v>59</v>
      </c>
      <c r="C1391" s="33">
        <v>41.92</v>
      </c>
      <c r="D1391" s="33">
        <v>4</v>
      </c>
      <c r="E1391" s="33">
        <v>0.05</v>
      </c>
      <c r="F1391" s="37">
        <f>DetailTicketJuilletAout2021[[#This Row],[Qte]]*(DetailTicketJuilletAout2021[[#This Row],[PrixUnit]]*(1-DetailTicketJuilletAout2021[[#This Row],[Remise%]]))</f>
        <v>159.29599999999999</v>
      </c>
      <c r="G1391" t="str">
        <f t="shared" si="21"/>
        <v>DACOU</v>
      </c>
      <c r="I1391" s="32">
        <v>22719</v>
      </c>
      <c r="J1391" s="39" t="s">
        <v>49</v>
      </c>
    </row>
    <row r="1392" spans="1:10" x14ac:dyDescent="0.25">
      <c r="A1392" s="32">
        <v>21810</v>
      </c>
      <c r="B1392" s="33">
        <v>30</v>
      </c>
      <c r="C1392" s="33">
        <v>19.670000000000002</v>
      </c>
      <c r="D1392" s="33">
        <v>4</v>
      </c>
      <c r="E1392" s="33">
        <v>0</v>
      </c>
      <c r="F1392" s="37">
        <f>DetailTicketJuilletAout2021[[#This Row],[Qte]]*(DetailTicketJuilletAout2021[[#This Row],[PrixUnit]]*(1-DetailTicketJuilletAout2021[[#This Row],[Remise%]]))</f>
        <v>78.680000000000007</v>
      </c>
      <c r="G1392" t="str">
        <f t="shared" si="21"/>
        <v>PABEL</v>
      </c>
      <c r="I1392" s="32">
        <v>22720</v>
      </c>
      <c r="J1392" s="39" t="s">
        <v>102</v>
      </c>
    </row>
    <row r="1393" spans="1:10" x14ac:dyDescent="0.25">
      <c r="A1393" s="32">
        <v>21810</v>
      </c>
      <c r="B1393" s="33">
        <v>40</v>
      </c>
      <c r="C1393" s="33">
        <v>14.03</v>
      </c>
      <c r="D1393" s="33">
        <v>4</v>
      </c>
      <c r="E1393" s="33">
        <v>0</v>
      </c>
      <c r="F1393" s="37">
        <f>DetailTicketJuilletAout2021[[#This Row],[Qte]]*(DetailTicketJuilletAout2021[[#This Row],[PrixUnit]]*(1-DetailTicketJuilletAout2021[[#This Row],[Remise%]]))</f>
        <v>56.12</v>
      </c>
      <c r="G1393" t="str">
        <f t="shared" si="21"/>
        <v>PABEL</v>
      </c>
      <c r="I1393" s="32">
        <v>22721</v>
      </c>
      <c r="J1393" s="39" t="s">
        <v>53</v>
      </c>
    </row>
    <row r="1394" spans="1:10" x14ac:dyDescent="0.25">
      <c r="A1394" s="32">
        <v>21810</v>
      </c>
      <c r="B1394" s="33">
        <v>55</v>
      </c>
      <c r="C1394" s="33">
        <v>18.29</v>
      </c>
      <c r="D1394" s="33">
        <v>4</v>
      </c>
      <c r="E1394" s="33">
        <v>0</v>
      </c>
      <c r="F1394" s="37">
        <f>DetailTicketJuilletAout2021[[#This Row],[Qte]]*(DetailTicketJuilletAout2021[[#This Row],[PrixUnit]]*(1-DetailTicketJuilletAout2021[[#This Row],[Remise%]]))</f>
        <v>73.16</v>
      </c>
      <c r="G1394" t="str">
        <f t="shared" si="21"/>
        <v>PABEL</v>
      </c>
      <c r="I1394" s="32">
        <v>22722</v>
      </c>
      <c r="J1394" s="39" t="s">
        <v>40</v>
      </c>
    </row>
    <row r="1395" spans="1:10" x14ac:dyDescent="0.25">
      <c r="A1395" s="32">
        <v>21810</v>
      </c>
      <c r="B1395" s="33">
        <v>60</v>
      </c>
      <c r="C1395" s="33">
        <v>25.92</v>
      </c>
      <c r="D1395" s="33">
        <v>4</v>
      </c>
      <c r="E1395" s="33">
        <v>0</v>
      </c>
      <c r="F1395" s="37">
        <f>DetailTicketJuilletAout2021[[#This Row],[Qte]]*(DetailTicketJuilletAout2021[[#This Row],[PrixUnit]]*(1-DetailTicketJuilletAout2021[[#This Row],[Remise%]]))</f>
        <v>103.68</v>
      </c>
      <c r="G1395" t="str">
        <f t="shared" si="21"/>
        <v>PABEL</v>
      </c>
      <c r="I1395" s="32">
        <v>22723</v>
      </c>
      <c r="J1395" s="39" t="s">
        <v>27</v>
      </c>
    </row>
    <row r="1396" spans="1:10" x14ac:dyDescent="0.25">
      <c r="A1396" s="32">
        <v>21811</v>
      </c>
      <c r="B1396" s="33">
        <v>1</v>
      </c>
      <c r="C1396" s="33">
        <v>13.72</v>
      </c>
      <c r="D1396" s="33">
        <v>4</v>
      </c>
      <c r="E1396" s="33">
        <v>0</v>
      </c>
      <c r="F1396" s="37">
        <f>DetailTicketJuilletAout2021[[#This Row],[Qte]]*(DetailTicketJuilletAout2021[[#This Row],[PrixUnit]]*(1-DetailTicketJuilletAout2021[[#This Row],[Remise%]]))</f>
        <v>54.88</v>
      </c>
      <c r="G1396" t="str">
        <f t="shared" si="21"/>
        <v>RARAB</v>
      </c>
      <c r="I1396" s="32">
        <v>22724</v>
      </c>
      <c r="J1396" s="39" t="s">
        <v>45</v>
      </c>
    </row>
    <row r="1397" spans="1:10" x14ac:dyDescent="0.25">
      <c r="A1397" s="32">
        <v>21811</v>
      </c>
      <c r="B1397" s="33">
        <v>21</v>
      </c>
      <c r="C1397" s="33">
        <v>7.62</v>
      </c>
      <c r="D1397" s="33">
        <v>3</v>
      </c>
      <c r="E1397" s="33">
        <v>0</v>
      </c>
      <c r="F1397" s="37">
        <f>DetailTicketJuilletAout2021[[#This Row],[Qte]]*(DetailTicketJuilletAout2021[[#This Row],[PrixUnit]]*(1-DetailTicketJuilletAout2021[[#This Row],[Remise%]]))</f>
        <v>22.86</v>
      </c>
      <c r="G1397" t="str">
        <f t="shared" si="21"/>
        <v>RARAB</v>
      </c>
      <c r="I1397" s="32">
        <v>22725</v>
      </c>
      <c r="J1397" s="39" t="s">
        <v>68</v>
      </c>
    </row>
    <row r="1398" spans="1:10" x14ac:dyDescent="0.25">
      <c r="A1398" s="32">
        <v>21811</v>
      </c>
      <c r="B1398" s="33">
        <v>50</v>
      </c>
      <c r="C1398" s="33">
        <v>12.35</v>
      </c>
      <c r="D1398" s="33">
        <v>3</v>
      </c>
      <c r="E1398" s="33">
        <v>0</v>
      </c>
      <c r="F1398" s="37">
        <f>DetailTicketJuilletAout2021[[#This Row],[Qte]]*(DetailTicketJuilletAout2021[[#This Row],[PrixUnit]]*(1-DetailTicketJuilletAout2021[[#This Row],[Remise%]]))</f>
        <v>37.049999999999997</v>
      </c>
      <c r="G1398" t="str">
        <f t="shared" si="21"/>
        <v>RARAB</v>
      </c>
      <c r="I1398" s="32">
        <v>22726</v>
      </c>
      <c r="J1398" s="39" t="s">
        <v>58</v>
      </c>
    </row>
    <row r="1399" spans="1:10" x14ac:dyDescent="0.25">
      <c r="A1399" s="32">
        <v>21812</v>
      </c>
      <c r="B1399" s="33">
        <v>16</v>
      </c>
      <c r="C1399" s="33">
        <v>13.26</v>
      </c>
      <c r="D1399" s="33">
        <v>4</v>
      </c>
      <c r="E1399" s="33">
        <v>0.05</v>
      </c>
      <c r="F1399" s="37">
        <f>DetailTicketJuilletAout2021[[#This Row],[Qte]]*(DetailTicketJuilletAout2021[[#This Row],[PrixUnit]]*(1-DetailTicketJuilletAout2021[[#This Row],[Remise%]]))</f>
        <v>50.387999999999998</v>
      </c>
      <c r="G1399" t="str">
        <f t="shared" si="21"/>
        <v>FAMAR</v>
      </c>
      <c r="I1399" s="32">
        <v>22727</v>
      </c>
      <c r="J1399" s="39" t="s">
        <v>85</v>
      </c>
    </row>
    <row r="1400" spans="1:10" x14ac:dyDescent="0.25">
      <c r="A1400" s="32">
        <v>21812</v>
      </c>
      <c r="B1400" s="33">
        <v>31</v>
      </c>
      <c r="C1400" s="33">
        <v>9.4499999999999993</v>
      </c>
      <c r="D1400" s="33">
        <v>4</v>
      </c>
      <c r="E1400" s="33">
        <v>0.05</v>
      </c>
      <c r="F1400" s="37">
        <f>DetailTicketJuilletAout2021[[#This Row],[Qte]]*(DetailTicketJuilletAout2021[[#This Row],[PrixUnit]]*(1-DetailTicketJuilletAout2021[[#This Row],[Remise%]]))</f>
        <v>35.909999999999997</v>
      </c>
      <c r="G1400" t="str">
        <f t="shared" si="21"/>
        <v>FAMAR</v>
      </c>
      <c r="I1400" s="32">
        <v>22728</v>
      </c>
      <c r="J1400" s="39" t="s">
        <v>24</v>
      </c>
    </row>
    <row r="1401" spans="1:10" x14ac:dyDescent="0.25">
      <c r="A1401" s="32">
        <v>21812</v>
      </c>
      <c r="B1401" s="33">
        <v>65</v>
      </c>
      <c r="C1401" s="33">
        <v>16.010000000000002</v>
      </c>
      <c r="D1401" s="33">
        <v>4</v>
      </c>
      <c r="E1401" s="33">
        <v>0.05</v>
      </c>
      <c r="F1401" s="37">
        <f>DetailTicketJuilletAout2021[[#This Row],[Qte]]*(DetailTicketJuilletAout2021[[#This Row],[PrixUnit]]*(1-DetailTicketJuilletAout2021[[#This Row],[Remise%]]))</f>
        <v>60.838000000000001</v>
      </c>
      <c r="G1401" t="str">
        <f t="shared" si="21"/>
        <v>FAMAR</v>
      </c>
      <c r="I1401" s="32">
        <v>22729</v>
      </c>
      <c r="J1401" s="39" t="s">
        <v>76</v>
      </c>
    </row>
    <row r="1402" spans="1:10" x14ac:dyDescent="0.25">
      <c r="A1402" s="32">
        <v>21813</v>
      </c>
      <c r="B1402" s="33">
        <v>21</v>
      </c>
      <c r="C1402" s="33">
        <v>7.62</v>
      </c>
      <c r="D1402" s="33">
        <v>3</v>
      </c>
      <c r="E1402" s="33">
        <v>0.05</v>
      </c>
      <c r="F1402" s="37">
        <f>DetailTicketJuilletAout2021[[#This Row],[Qte]]*(DetailTicketJuilletAout2021[[#This Row],[PrixUnit]]*(1-DetailTicketJuilletAout2021[[#This Row],[Remise%]]))</f>
        <v>21.716999999999999</v>
      </c>
      <c r="G1402" t="str">
        <f t="shared" si="21"/>
        <v>SYLEJ</v>
      </c>
      <c r="I1402" s="32">
        <v>22730</v>
      </c>
      <c r="J1402" s="39" t="s">
        <v>81</v>
      </c>
    </row>
    <row r="1403" spans="1:10" x14ac:dyDescent="0.25">
      <c r="A1403" s="32">
        <v>21813</v>
      </c>
      <c r="B1403" s="33">
        <v>51</v>
      </c>
      <c r="C1403" s="33">
        <v>40.4</v>
      </c>
      <c r="D1403" s="33">
        <v>3</v>
      </c>
      <c r="E1403" s="33">
        <v>0.05</v>
      </c>
      <c r="F1403" s="37">
        <f>DetailTicketJuilletAout2021[[#This Row],[Qte]]*(DetailTicketJuilletAout2021[[#This Row],[PrixUnit]]*(1-DetailTicketJuilletAout2021[[#This Row],[Remise%]]))</f>
        <v>115.13999999999999</v>
      </c>
      <c r="G1403" t="str">
        <f t="shared" si="21"/>
        <v>SYLEJ</v>
      </c>
      <c r="I1403" s="32">
        <v>22731</v>
      </c>
      <c r="J1403" s="39" t="s">
        <v>53</v>
      </c>
    </row>
    <row r="1404" spans="1:10" x14ac:dyDescent="0.25">
      <c r="A1404" s="32">
        <v>21814</v>
      </c>
      <c r="B1404" s="33">
        <v>76</v>
      </c>
      <c r="C1404" s="33">
        <v>13.72</v>
      </c>
      <c r="D1404" s="33">
        <v>3</v>
      </c>
      <c r="E1404" s="33">
        <v>0</v>
      </c>
      <c r="F1404" s="37">
        <f>DetailTicketJuilletAout2021[[#This Row],[Qte]]*(DetailTicketJuilletAout2021[[#This Row],[PrixUnit]]*(1-DetailTicketJuilletAout2021[[#This Row],[Remise%]]))</f>
        <v>41.160000000000004</v>
      </c>
      <c r="G1404" t="str">
        <f t="shared" si="21"/>
        <v>FAMAR</v>
      </c>
      <c r="I1404" s="32">
        <v>22732</v>
      </c>
      <c r="J1404" s="39" t="s">
        <v>60</v>
      </c>
    </row>
    <row r="1405" spans="1:10" x14ac:dyDescent="0.25">
      <c r="A1405" s="32">
        <v>21815</v>
      </c>
      <c r="B1405" s="33">
        <v>14</v>
      </c>
      <c r="C1405" s="33">
        <v>17.68</v>
      </c>
      <c r="D1405" s="33">
        <v>4</v>
      </c>
      <c r="E1405" s="33">
        <v>0</v>
      </c>
      <c r="F1405" s="37">
        <f>DetailTicketJuilletAout2021[[#This Row],[Qte]]*(DetailTicketJuilletAout2021[[#This Row],[PrixUnit]]*(1-DetailTicketJuilletAout2021[[#This Row],[Remise%]]))</f>
        <v>70.72</v>
      </c>
      <c r="G1405" t="str">
        <f t="shared" si="21"/>
        <v>JEHOU</v>
      </c>
      <c r="I1405" s="32">
        <v>22733</v>
      </c>
      <c r="J1405" s="39" t="s">
        <v>61</v>
      </c>
    </row>
    <row r="1406" spans="1:10" x14ac:dyDescent="0.25">
      <c r="A1406" s="32">
        <v>21815</v>
      </c>
      <c r="B1406" s="33">
        <v>28</v>
      </c>
      <c r="C1406" s="33">
        <v>34.76</v>
      </c>
      <c r="D1406" s="33">
        <v>3</v>
      </c>
      <c r="E1406" s="33">
        <v>0</v>
      </c>
      <c r="F1406" s="37">
        <f>DetailTicketJuilletAout2021[[#This Row],[Qte]]*(DetailTicketJuilletAout2021[[#This Row],[PrixUnit]]*(1-DetailTicketJuilletAout2021[[#This Row],[Remise%]]))</f>
        <v>104.28</v>
      </c>
      <c r="G1406" t="str">
        <f t="shared" si="21"/>
        <v>JEHOU</v>
      </c>
      <c r="I1406" s="32">
        <v>22734</v>
      </c>
      <c r="J1406" s="39" t="s">
        <v>42</v>
      </c>
    </row>
    <row r="1407" spans="1:10" x14ac:dyDescent="0.25">
      <c r="A1407" s="32">
        <v>21815</v>
      </c>
      <c r="B1407" s="33">
        <v>52</v>
      </c>
      <c r="C1407" s="33">
        <v>5.34</v>
      </c>
      <c r="D1407" s="33">
        <v>3</v>
      </c>
      <c r="E1407" s="33">
        <v>0</v>
      </c>
      <c r="F1407" s="37">
        <f>DetailTicketJuilletAout2021[[#This Row],[Qte]]*(DetailTicketJuilletAout2021[[#This Row],[PrixUnit]]*(1-DetailTicketJuilletAout2021[[#This Row],[Remise%]]))</f>
        <v>16.02</v>
      </c>
      <c r="G1407" t="str">
        <f t="shared" si="21"/>
        <v>JEHOU</v>
      </c>
      <c r="I1407" s="32">
        <v>22735</v>
      </c>
      <c r="J1407" s="39" t="s">
        <v>78</v>
      </c>
    </row>
    <row r="1408" spans="1:10" x14ac:dyDescent="0.25">
      <c r="A1408" s="32">
        <v>21816</v>
      </c>
      <c r="B1408" s="33">
        <v>6</v>
      </c>
      <c r="C1408" s="33">
        <v>19.059999999999999</v>
      </c>
      <c r="D1408" s="33">
        <v>3</v>
      </c>
      <c r="E1408" s="33">
        <v>0</v>
      </c>
      <c r="F1408" s="37">
        <f>DetailTicketJuilletAout2021[[#This Row],[Qte]]*(DetailTicketJuilletAout2021[[#This Row],[PrixUnit]]*(1-DetailTicketJuilletAout2021[[#This Row],[Remise%]]))</f>
        <v>57.179999999999993</v>
      </c>
      <c r="G1408" t="str">
        <f t="shared" si="21"/>
        <v>BRLEH</v>
      </c>
      <c r="I1408" s="32">
        <v>22736</v>
      </c>
      <c r="J1408" s="39" t="s">
        <v>104</v>
      </c>
    </row>
    <row r="1409" spans="1:10" x14ac:dyDescent="0.25">
      <c r="A1409" s="32">
        <v>21816</v>
      </c>
      <c r="B1409" s="33">
        <v>30</v>
      </c>
      <c r="C1409" s="33">
        <v>19.670000000000002</v>
      </c>
      <c r="D1409" s="33">
        <v>4</v>
      </c>
      <c r="E1409" s="33">
        <v>0</v>
      </c>
      <c r="F1409" s="37">
        <f>DetailTicketJuilletAout2021[[#This Row],[Qte]]*(DetailTicketJuilletAout2021[[#This Row],[PrixUnit]]*(1-DetailTicketJuilletAout2021[[#This Row],[Remise%]]))</f>
        <v>78.680000000000007</v>
      </c>
      <c r="G1409" t="str">
        <f t="shared" si="21"/>
        <v>BRLEH</v>
      </c>
      <c r="I1409" s="32">
        <v>22737</v>
      </c>
      <c r="J1409" s="39" t="s">
        <v>44</v>
      </c>
    </row>
    <row r="1410" spans="1:10" x14ac:dyDescent="0.25">
      <c r="A1410" s="32">
        <v>21816</v>
      </c>
      <c r="B1410" s="33">
        <v>76</v>
      </c>
      <c r="C1410" s="33">
        <v>13.72</v>
      </c>
      <c r="D1410" s="33">
        <v>3</v>
      </c>
      <c r="E1410" s="33">
        <v>0</v>
      </c>
      <c r="F1410" s="37">
        <f>DetailTicketJuilletAout2021[[#This Row],[Qte]]*(DetailTicketJuilletAout2021[[#This Row],[PrixUnit]]*(1-DetailTicketJuilletAout2021[[#This Row],[Remise%]]))</f>
        <v>41.160000000000004</v>
      </c>
      <c r="G1410" t="str">
        <f t="shared" si="21"/>
        <v>BRLEH</v>
      </c>
      <c r="I1410" s="32">
        <v>22738</v>
      </c>
      <c r="J1410" s="39" t="s">
        <v>90</v>
      </c>
    </row>
    <row r="1411" spans="1:10" x14ac:dyDescent="0.25">
      <c r="A1411" s="32">
        <v>21817</v>
      </c>
      <c r="B1411" s="33">
        <v>61</v>
      </c>
      <c r="C1411" s="33">
        <v>21.65</v>
      </c>
      <c r="D1411" s="33">
        <v>3</v>
      </c>
      <c r="E1411" s="33">
        <v>0.1</v>
      </c>
      <c r="F1411" s="37">
        <f>DetailTicketJuilletAout2021[[#This Row],[Qte]]*(DetailTicketJuilletAout2021[[#This Row],[PrixUnit]]*(1-DetailTicketJuilletAout2021[[#This Row],[Remise%]]))</f>
        <v>58.454999999999998</v>
      </c>
      <c r="G1411" t="str">
        <f t="shared" ref="G1411:G1474" si="22">VLOOKUP(A1411,$I$2:$J$1577,2,FALSE)</f>
        <v>PALER</v>
      </c>
      <c r="I1411" s="32">
        <v>22739</v>
      </c>
      <c r="J1411" s="39" t="s">
        <v>78</v>
      </c>
    </row>
    <row r="1412" spans="1:10" x14ac:dyDescent="0.25">
      <c r="A1412" s="32">
        <v>21817</v>
      </c>
      <c r="B1412" s="33">
        <v>77</v>
      </c>
      <c r="C1412" s="33">
        <v>9.91</v>
      </c>
      <c r="D1412" s="33">
        <v>4</v>
      </c>
      <c r="E1412" s="33">
        <v>0.1</v>
      </c>
      <c r="F1412" s="37">
        <f>DetailTicketJuilletAout2021[[#This Row],[Qte]]*(DetailTicketJuilletAout2021[[#This Row],[PrixUnit]]*(1-DetailTicketJuilletAout2021[[#This Row],[Remise%]]))</f>
        <v>35.676000000000002</v>
      </c>
      <c r="G1412" t="str">
        <f t="shared" si="22"/>
        <v>PALER</v>
      </c>
      <c r="I1412" s="32">
        <v>22740</v>
      </c>
      <c r="J1412" s="39" t="s">
        <v>51</v>
      </c>
    </row>
    <row r="1413" spans="1:10" x14ac:dyDescent="0.25">
      <c r="A1413" s="32">
        <v>21818</v>
      </c>
      <c r="B1413" s="33">
        <v>65</v>
      </c>
      <c r="C1413" s="33">
        <v>16.010000000000002</v>
      </c>
      <c r="D1413" s="33">
        <v>3</v>
      </c>
      <c r="E1413" s="33">
        <v>0</v>
      </c>
      <c r="F1413" s="37">
        <f>DetailTicketJuilletAout2021[[#This Row],[Qte]]*(DetailTicketJuilletAout2021[[#This Row],[PrixUnit]]*(1-DetailTicketJuilletAout2021[[#This Row],[Remise%]]))</f>
        <v>48.03</v>
      </c>
      <c r="G1413" t="str">
        <f t="shared" si="22"/>
        <v>ERSWE</v>
      </c>
      <c r="I1413" s="32">
        <v>22741</v>
      </c>
      <c r="J1413" s="39" t="s">
        <v>47</v>
      </c>
    </row>
    <row r="1414" spans="1:10" x14ac:dyDescent="0.25">
      <c r="A1414" s="32">
        <v>21818</v>
      </c>
      <c r="B1414" s="33">
        <v>75</v>
      </c>
      <c r="C1414" s="33">
        <v>5.95</v>
      </c>
      <c r="D1414" s="33">
        <v>3</v>
      </c>
      <c r="E1414" s="33">
        <v>0</v>
      </c>
      <c r="F1414" s="37">
        <f>DetailTicketJuilletAout2021[[#This Row],[Qte]]*(DetailTicketJuilletAout2021[[#This Row],[PrixUnit]]*(1-DetailTicketJuilletAout2021[[#This Row],[Remise%]]))</f>
        <v>17.850000000000001</v>
      </c>
      <c r="G1414" t="str">
        <f t="shared" si="22"/>
        <v>ERSWE</v>
      </c>
      <c r="I1414" s="32">
        <v>22742</v>
      </c>
      <c r="J1414" s="39" t="s">
        <v>27</v>
      </c>
    </row>
    <row r="1415" spans="1:10" x14ac:dyDescent="0.25">
      <c r="A1415" s="32">
        <v>21819</v>
      </c>
      <c r="B1415" s="33">
        <v>13</v>
      </c>
      <c r="C1415" s="33">
        <v>4.57</v>
      </c>
      <c r="D1415" s="33">
        <v>4</v>
      </c>
      <c r="E1415" s="33">
        <v>0</v>
      </c>
      <c r="F1415" s="37">
        <f>DetailTicketJuilletAout2021[[#This Row],[Qte]]*(DetailTicketJuilletAout2021[[#This Row],[PrixUnit]]*(1-DetailTicketJuilletAout2021[[#This Row],[Remise%]]))</f>
        <v>18.28</v>
      </c>
      <c r="G1415" t="str">
        <f t="shared" si="22"/>
        <v>MAHEN</v>
      </c>
      <c r="I1415" s="32">
        <v>22743</v>
      </c>
      <c r="J1415" s="39" t="s">
        <v>80</v>
      </c>
    </row>
    <row r="1416" spans="1:10" x14ac:dyDescent="0.25">
      <c r="A1416" s="32">
        <v>21819</v>
      </c>
      <c r="B1416" s="33">
        <v>41</v>
      </c>
      <c r="C1416" s="33">
        <v>7.32</v>
      </c>
      <c r="D1416" s="33">
        <v>4</v>
      </c>
      <c r="E1416" s="33">
        <v>0</v>
      </c>
      <c r="F1416" s="37">
        <f>DetailTicketJuilletAout2021[[#This Row],[Qte]]*(DetailTicketJuilletAout2021[[#This Row],[PrixUnit]]*(1-DetailTicketJuilletAout2021[[#This Row],[Remise%]]))</f>
        <v>29.28</v>
      </c>
      <c r="G1416" t="str">
        <f t="shared" si="22"/>
        <v>MAHEN</v>
      </c>
      <c r="I1416" s="32">
        <v>22744</v>
      </c>
      <c r="J1416" s="39" t="s">
        <v>25</v>
      </c>
    </row>
    <row r="1417" spans="1:10" x14ac:dyDescent="0.25">
      <c r="A1417" s="32">
        <v>21820</v>
      </c>
      <c r="B1417" s="33">
        <v>16</v>
      </c>
      <c r="C1417" s="33">
        <v>13.26</v>
      </c>
      <c r="D1417" s="33">
        <v>4</v>
      </c>
      <c r="E1417" s="33">
        <v>0</v>
      </c>
      <c r="F1417" s="37">
        <f>DetailTicketJuilletAout2021[[#This Row],[Qte]]*(DetailTicketJuilletAout2021[[#This Row],[PrixUnit]]*(1-DetailTicketJuilletAout2021[[#This Row],[Remise%]]))</f>
        <v>53.04</v>
      </c>
      <c r="G1417" t="str">
        <f t="shared" si="22"/>
        <v>MAFER</v>
      </c>
      <c r="I1417" s="32">
        <v>22745</v>
      </c>
      <c r="J1417" s="39" t="s">
        <v>42</v>
      </c>
    </row>
    <row r="1418" spans="1:10" x14ac:dyDescent="0.25">
      <c r="A1418" s="32">
        <v>21821</v>
      </c>
      <c r="B1418" s="33">
        <v>36</v>
      </c>
      <c r="C1418" s="33">
        <v>14.48</v>
      </c>
      <c r="D1418" s="33">
        <v>4</v>
      </c>
      <c r="E1418" s="33">
        <v>0</v>
      </c>
      <c r="F1418" s="37">
        <f>DetailTicketJuilletAout2021[[#This Row],[Qte]]*(DetailTicketJuilletAout2021[[#This Row],[PrixUnit]]*(1-DetailTicketJuilletAout2021[[#This Row],[Remise%]]))</f>
        <v>57.92</v>
      </c>
      <c r="G1418" t="str">
        <f t="shared" si="22"/>
        <v>MAHEN</v>
      </c>
      <c r="I1418" s="32">
        <v>22746</v>
      </c>
      <c r="J1418" s="39" t="s">
        <v>52</v>
      </c>
    </row>
    <row r="1419" spans="1:10" x14ac:dyDescent="0.25">
      <c r="A1419" s="32">
        <v>21821</v>
      </c>
      <c r="B1419" s="33">
        <v>52</v>
      </c>
      <c r="C1419" s="33">
        <v>5.34</v>
      </c>
      <c r="D1419" s="33">
        <v>4</v>
      </c>
      <c r="E1419" s="33">
        <v>0</v>
      </c>
      <c r="F1419" s="37">
        <f>DetailTicketJuilletAout2021[[#This Row],[Qte]]*(DetailTicketJuilletAout2021[[#This Row],[PrixUnit]]*(1-DetailTicketJuilletAout2021[[#This Row],[Remise%]]))</f>
        <v>21.36</v>
      </c>
      <c r="G1419" t="str">
        <f t="shared" si="22"/>
        <v>MAHEN</v>
      </c>
      <c r="I1419" s="32">
        <v>22747</v>
      </c>
      <c r="J1419" s="39" t="s">
        <v>72</v>
      </c>
    </row>
    <row r="1420" spans="1:10" x14ac:dyDescent="0.25">
      <c r="A1420" s="32">
        <v>21822</v>
      </c>
      <c r="B1420" s="33">
        <v>28</v>
      </c>
      <c r="C1420" s="33">
        <v>34.76</v>
      </c>
      <c r="D1420" s="33">
        <v>4</v>
      </c>
      <c r="E1420" s="33">
        <v>0.2</v>
      </c>
      <c r="F1420" s="37">
        <f>DetailTicketJuilletAout2021[[#This Row],[Qte]]*(DetailTicketJuilletAout2021[[#This Row],[PrixUnit]]*(1-DetailTicketJuilletAout2021[[#This Row],[Remise%]]))</f>
        <v>111.232</v>
      </c>
      <c r="G1420" t="str">
        <f t="shared" si="22"/>
        <v>CHLAB</v>
      </c>
      <c r="I1420" s="32">
        <v>22748</v>
      </c>
      <c r="J1420" s="39" t="s">
        <v>71</v>
      </c>
    </row>
    <row r="1421" spans="1:10" x14ac:dyDescent="0.25">
      <c r="A1421" s="32">
        <v>21822</v>
      </c>
      <c r="B1421" s="33">
        <v>35</v>
      </c>
      <c r="C1421" s="33">
        <v>13.72</v>
      </c>
      <c r="D1421" s="33">
        <v>3</v>
      </c>
      <c r="E1421" s="33">
        <v>0.2</v>
      </c>
      <c r="F1421" s="37">
        <f>DetailTicketJuilletAout2021[[#This Row],[Qte]]*(DetailTicketJuilletAout2021[[#This Row],[PrixUnit]]*(1-DetailTicketJuilletAout2021[[#This Row],[Remise%]]))</f>
        <v>32.928000000000004</v>
      </c>
      <c r="G1421" t="str">
        <f t="shared" si="22"/>
        <v>CHLAB</v>
      </c>
      <c r="I1421" s="32">
        <v>22749</v>
      </c>
      <c r="J1421" s="39" t="s">
        <v>71</v>
      </c>
    </row>
    <row r="1422" spans="1:10" x14ac:dyDescent="0.25">
      <c r="A1422" s="32">
        <v>21822</v>
      </c>
      <c r="B1422" s="33">
        <v>45</v>
      </c>
      <c r="C1422" s="33">
        <v>7.32</v>
      </c>
      <c r="D1422" s="33">
        <v>3</v>
      </c>
      <c r="E1422" s="33">
        <v>0.2</v>
      </c>
      <c r="F1422" s="37">
        <f>DetailTicketJuilletAout2021[[#This Row],[Qte]]*(DetailTicketJuilletAout2021[[#This Row],[PrixUnit]]*(1-DetailTicketJuilletAout2021[[#This Row],[Remise%]]))</f>
        <v>17.568000000000001</v>
      </c>
      <c r="G1422" t="str">
        <f t="shared" si="22"/>
        <v>CHLAB</v>
      </c>
      <c r="I1422" s="32">
        <v>22750</v>
      </c>
      <c r="J1422" s="39" t="s">
        <v>54</v>
      </c>
    </row>
    <row r="1423" spans="1:10" x14ac:dyDescent="0.25">
      <c r="A1423" s="32">
        <v>21822</v>
      </c>
      <c r="B1423" s="33">
        <v>56</v>
      </c>
      <c r="C1423" s="33">
        <v>28.97</v>
      </c>
      <c r="D1423" s="33">
        <v>4</v>
      </c>
      <c r="E1423" s="33">
        <v>0.2</v>
      </c>
      <c r="F1423" s="37">
        <f>DetailTicketJuilletAout2021[[#This Row],[Qte]]*(DetailTicketJuilletAout2021[[#This Row],[PrixUnit]]*(1-DetailTicketJuilletAout2021[[#This Row],[Remise%]]))</f>
        <v>92.704000000000008</v>
      </c>
      <c r="G1423" t="str">
        <f t="shared" si="22"/>
        <v>CHLAB</v>
      </c>
      <c r="I1423" s="32">
        <v>22751</v>
      </c>
      <c r="J1423" s="39" t="s">
        <v>27</v>
      </c>
    </row>
    <row r="1424" spans="1:10" x14ac:dyDescent="0.25">
      <c r="A1424" s="32">
        <v>21823</v>
      </c>
      <c r="B1424" s="33">
        <v>2</v>
      </c>
      <c r="C1424" s="33">
        <v>14.48</v>
      </c>
      <c r="D1424" s="33">
        <v>4</v>
      </c>
      <c r="E1424" s="33">
        <v>0.2</v>
      </c>
      <c r="F1424" s="37">
        <f>DetailTicketJuilletAout2021[[#This Row],[Qte]]*(DetailTicketJuilletAout2021[[#This Row],[PrixUnit]]*(1-DetailTicketJuilletAout2021[[#This Row],[Remise%]]))</f>
        <v>46.336000000000006</v>
      </c>
      <c r="G1424" t="str">
        <f t="shared" si="22"/>
        <v>CLHAL</v>
      </c>
      <c r="I1424" s="32">
        <v>22752</v>
      </c>
      <c r="J1424" s="39" t="s">
        <v>91</v>
      </c>
    </row>
    <row r="1425" spans="1:10" x14ac:dyDescent="0.25">
      <c r="A1425" s="32">
        <v>21824</v>
      </c>
      <c r="B1425" s="33">
        <v>3</v>
      </c>
      <c r="C1425" s="33">
        <v>7.62</v>
      </c>
      <c r="D1425" s="33">
        <v>3</v>
      </c>
      <c r="E1425" s="33">
        <v>0</v>
      </c>
      <c r="F1425" s="37">
        <f>DetailTicketJuilletAout2021[[#This Row],[Qte]]*(DetailTicketJuilletAout2021[[#This Row],[PrixUnit]]*(1-DetailTicketJuilletAout2021[[#This Row],[Remise%]]))</f>
        <v>22.86</v>
      </c>
      <c r="G1425" t="str">
        <f t="shared" si="22"/>
        <v>GESEF</v>
      </c>
      <c r="I1425" s="32">
        <v>22753</v>
      </c>
      <c r="J1425" s="39" t="s">
        <v>66</v>
      </c>
    </row>
    <row r="1426" spans="1:10" x14ac:dyDescent="0.25">
      <c r="A1426" s="32">
        <v>21824</v>
      </c>
      <c r="B1426" s="33">
        <v>60</v>
      </c>
      <c r="C1426" s="33">
        <v>25.92</v>
      </c>
      <c r="D1426" s="33">
        <v>4</v>
      </c>
      <c r="E1426" s="33">
        <v>0</v>
      </c>
      <c r="F1426" s="37">
        <f>DetailTicketJuilletAout2021[[#This Row],[Qte]]*(DetailTicketJuilletAout2021[[#This Row],[PrixUnit]]*(1-DetailTicketJuilletAout2021[[#This Row],[Remise%]]))</f>
        <v>103.68</v>
      </c>
      <c r="G1426" t="str">
        <f t="shared" si="22"/>
        <v>GESEF</v>
      </c>
      <c r="I1426" s="32">
        <v>22754</v>
      </c>
      <c r="J1426" s="39" t="s">
        <v>36</v>
      </c>
    </row>
    <row r="1427" spans="1:10" x14ac:dyDescent="0.25">
      <c r="A1427" s="32">
        <v>21824</v>
      </c>
      <c r="B1427" s="33">
        <v>72</v>
      </c>
      <c r="C1427" s="33">
        <v>26.53</v>
      </c>
      <c r="D1427" s="33">
        <v>3</v>
      </c>
      <c r="E1427" s="33">
        <v>0</v>
      </c>
      <c r="F1427" s="37">
        <f>DetailTicketJuilletAout2021[[#This Row],[Qte]]*(DetailTicketJuilletAout2021[[#This Row],[PrixUnit]]*(1-DetailTicketJuilletAout2021[[#This Row],[Remise%]]))</f>
        <v>79.59</v>
      </c>
      <c r="G1427" t="str">
        <f t="shared" si="22"/>
        <v>GESEF</v>
      </c>
      <c r="I1427" s="32">
        <v>22755</v>
      </c>
      <c r="J1427" s="39" t="s">
        <v>70</v>
      </c>
    </row>
    <row r="1428" spans="1:10" x14ac:dyDescent="0.25">
      <c r="A1428" s="32">
        <v>21825</v>
      </c>
      <c r="B1428" s="33">
        <v>46</v>
      </c>
      <c r="C1428" s="33">
        <v>9.15</v>
      </c>
      <c r="D1428" s="33">
        <v>3</v>
      </c>
      <c r="E1428" s="33">
        <v>0.05</v>
      </c>
      <c r="F1428" s="37">
        <f>DetailTicketJuilletAout2021[[#This Row],[Qte]]*(DetailTicketJuilletAout2021[[#This Row],[PrixUnit]]*(1-DetailTicketJuilletAout2021[[#This Row],[Remise%]]))</f>
        <v>26.077500000000001</v>
      </c>
      <c r="G1428" t="str">
        <f t="shared" si="22"/>
        <v>CLHAL</v>
      </c>
      <c r="I1428" s="32">
        <v>22756</v>
      </c>
      <c r="J1428" s="39" t="s">
        <v>32</v>
      </c>
    </row>
    <row r="1429" spans="1:10" x14ac:dyDescent="0.25">
      <c r="A1429" s="32">
        <v>21826</v>
      </c>
      <c r="B1429" s="33">
        <v>40</v>
      </c>
      <c r="C1429" s="33">
        <v>14.03</v>
      </c>
      <c r="D1429" s="33">
        <v>4</v>
      </c>
      <c r="E1429" s="33">
        <v>0.2</v>
      </c>
      <c r="F1429" s="37">
        <f>DetailTicketJuilletAout2021[[#This Row],[Qte]]*(DetailTicketJuilletAout2021[[#This Row],[PrixUnit]]*(1-DetailTicketJuilletAout2021[[#This Row],[Remise%]]))</f>
        <v>44.896000000000001</v>
      </c>
      <c r="G1429" t="str">
        <f t="shared" si="22"/>
        <v>ZOHED</v>
      </c>
      <c r="I1429" s="32">
        <v>22757</v>
      </c>
      <c r="J1429" s="39" t="s">
        <v>25</v>
      </c>
    </row>
    <row r="1430" spans="1:10" x14ac:dyDescent="0.25">
      <c r="A1430" s="32">
        <v>21827</v>
      </c>
      <c r="B1430" s="33">
        <v>18</v>
      </c>
      <c r="C1430" s="33">
        <v>47.56</v>
      </c>
      <c r="D1430" s="33">
        <v>3</v>
      </c>
      <c r="E1430" s="33">
        <v>0</v>
      </c>
      <c r="F1430" s="37">
        <f>DetailTicketJuilletAout2021[[#This Row],[Qte]]*(DetailTicketJuilletAout2021[[#This Row],[PrixUnit]]*(1-DetailTicketJuilletAout2021[[#This Row],[Remise%]]))</f>
        <v>142.68</v>
      </c>
      <c r="G1430" t="str">
        <f t="shared" si="22"/>
        <v>ARBLA</v>
      </c>
      <c r="I1430" s="32">
        <v>22758</v>
      </c>
      <c r="J1430" s="39" t="s">
        <v>37</v>
      </c>
    </row>
    <row r="1431" spans="1:10" x14ac:dyDescent="0.25">
      <c r="A1431" s="32">
        <v>21827</v>
      </c>
      <c r="B1431" s="33">
        <v>44</v>
      </c>
      <c r="C1431" s="33">
        <v>14.79</v>
      </c>
      <c r="D1431" s="33">
        <v>4</v>
      </c>
      <c r="E1431" s="33">
        <v>0</v>
      </c>
      <c r="F1431" s="37">
        <f>DetailTicketJuilletAout2021[[#This Row],[Qte]]*(DetailTicketJuilletAout2021[[#This Row],[PrixUnit]]*(1-DetailTicketJuilletAout2021[[#This Row],[Remise%]]))</f>
        <v>59.16</v>
      </c>
      <c r="G1431" t="str">
        <f t="shared" si="22"/>
        <v>ARBLA</v>
      </c>
      <c r="I1431" s="32">
        <v>22759</v>
      </c>
      <c r="J1431" s="39" t="s">
        <v>71</v>
      </c>
    </row>
    <row r="1432" spans="1:10" x14ac:dyDescent="0.25">
      <c r="A1432" s="32">
        <v>21827</v>
      </c>
      <c r="B1432" s="33">
        <v>59</v>
      </c>
      <c r="C1432" s="33">
        <v>41.92</v>
      </c>
      <c r="D1432" s="33">
        <v>3</v>
      </c>
      <c r="E1432" s="33">
        <v>0</v>
      </c>
      <c r="F1432" s="37">
        <f>DetailTicketJuilletAout2021[[#This Row],[Qte]]*(DetailTicketJuilletAout2021[[#This Row],[PrixUnit]]*(1-DetailTicketJuilletAout2021[[#This Row],[Remise%]]))</f>
        <v>125.76</v>
      </c>
      <c r="G1432" t="str">
        <f t="shared" si="22"/>
        <v>ARBLA</v>
      </c>
      <c r="I1432" s="32">
        <v>22760</v>
      </c>
      <c r="J1432" s="39" t="s">
        <v>53</v>
      </c>
    </row>
    <row r="1433" spans="1:10" x14ac:dyDescent="0.25">
      <c r="A1433" s="32">
        <v>21827</v>
      </c>
      <c r="B1433" s="33">
        <v>72</v>
      </c>
      <c r="C1433" s="33">
        <v>26.53</v>
      </c>
      <c r="D1433" s="33">
        <v>4</v>
      </c>
      <c r="E1433" s="33">
        <v>0</v>
      </c>
      <c r="F1433" s="37">
        <f>DetailTicketJuilletAout2021[[#This Row],[Qte]]*(DetailTicketJuilletAout2021[[#This Row],[PrixUnit]]*(1-DetailTicketJuilletAout2021[[#This Row],[Remise%]]))</f>
        <v>106.12</v>
      </c>
      <c r="G1433" t="str">
        <f t="shared" si="22"/>
        <v>ARBLA</v>
      </c>
      <c r="I1433" s="32">
        <v>22761</v>
      </c>
      <c r="J1433" s="39" t="s">
        <v>28</v>
      </c>
    </row>
    <row r="1434" spans="1:10" x14ac:dyDescent="0.25">
      <c r="A1434" s="32">
        <v>21828</v>
      </c>
      <c r="B1434" s="33">
        <v>13</v>
      </c>
      <c r="C1434" s="33">
        <v>4.57</v>
      </c>
      <c r="D1434" s="33">
        <v>4</v>
      </c>
      <c r="E1434" s="33">
        <v>0</v>
      </c>
      <c r="F1434" s="37">
        <f>DetailTicketJuilletAout2021[[#This Row],[Qte]]*(DetailTicketJuilletAout2021[[#This Row],[PrixUnit]]*(1-DetailTicketJuilletAout2021[[#This Row],[Remise%]]))</f>
        <v>18.28</v>
      </c>
      <c r="G1434" t="str">
        <f t="shared" si="22"/>
        <v>SYLEJ</v>
      </c>
      <c r="I1434" s="32">
        <v>22762</v>
      </c>
      <c r="J1434" s="39" t="s">
        <v>72</v>
      </c>
    </row>
    <row r="1435" spans="1:10" x14ac:dyDescent="0.25">
      <c r="A1435" s="32">
        <v>21828</v>
      </c>
      <c r="B1435" s="33">
        <v>42</v>
      </c>
      <c r="C1435" s="33">
        <v>10.67</v>
      </c>
      <c r="D1435" s="33">
        <v>3</v>
      </c>
      <c r="E1435" s="33">
        <v>0</v>
      </c>
      <c r="F1435" s="37">
        <f>DetailTicketJuilletAout2021[[#This Row],[Qte]]*(DetailTicketJuilletAout2021[[#This Row],[PrixUnit]]*(1-DetailTicketJuilletAout2021[[#This Row],[Remise%]]))</f>
        <v>32.01</v>
      </c>
      <c r="G1435" t="str">
        <f t="shared" si="22"/>
        <v>SYLEJ</v>
      </c>
      <c r="I1435" s="32">
        <v>22763</v>
      </c>
      <c r="J1435" s="39" t="s">
        <v>71</v>
      </c>
    </row>
    <row r="1436" spans="1:10" x14ac:dyDescent="0.25">
      <c r="A1436" s="32">
        <v>21828</v>
      </c>
      <c r="B1436" s="33">
        <v>62</v>
      </c>
      <c r="C1436" s="33">
        <v>37.5</v>
      </c>
      <c r="D1436" s="33">
        <v>4</v>
      </c>
      <c r="E1436" s="33">
        <v>0</v>
      </c>
      <c r="F1436" s="37">
        <f>DetailTicketJuilletAout2021[[#This Row],[Qte]]*(DetailTicketJuilletAout2021[[#This Row],[PrixUnit]]*(1-DetailTicketJuilletAout2021[[#This Row],[Remise%]]))</f>
        <v>150</v>
      </c>
      <c r="G1436" t="str">
        <f t="shared" si="22"/>
        <v>SYLEJ</v>
      </c>
      <c r="I1436" s="32">
        <v>22764</v>
      </c>
      <c r="J1436" s="39" t="s">
        <v>42</v>
      </c>
    </row>
    <row r="1437" spans="1:10" x14ac:dyDescent="0.25">
      <c r="A1437" s="32">
        <v>21828</v>
      </c>
      <c r="B1437" s="33">
        <v>69</v>
      </c>
      <c r="C1437" s="33">
        <v>27.44</v>
      </c>
      <c r="D1437" s="33">
        <v>3</v>
      </c>
      <c r="E1437" s="33">
        <v>0</v>
      </c>
      <c r="F1437" s="37">
        <f>DetailTicketJuilletAout2021[[#This Row],[Qte]]*(DetailTicketJuilletAout2021[[#This Row],[PrixUnit]]*(1-DetailTicketJuilletAout2021[[#This Row],[Remise%]]))</f>
        <v>82.320000000000007</v>
      </c>
      <c r="G1437" t="str">
        <f t="shared" si="22"/>
        <v>SYLEJ</v>
      </c>
      <c r="I1437" s="32">
        <v>22765</v>
      </c>
      <c r="J1437" s="39" t="s">
        <v>42</v>
      </c>
    </row>
    <row r="1438" spans="1:10" x14ac:dyDescent="0.25">
      <c r="A1438" s="32">
        <v>21829</v>
      </c>
      <c r="B1438" s="33">
        <v>31</v>
      </c>
      <c r="C1438" s="33">
        <v>9.4499999999999993</v>
      </c>
      <c r="D1438" s="33">
        <v>4</v>
      </c>
      <c r="E1438" s="33">
        <v>0</v>
      </c>
      <c r="F1438" s="37">
        <f>DetailTicketJuilletAout2021[[#This Row],[Qte]]*(DetailTicketJuilletAout2021[[#This Row],[PrixUnit]]*(1-DetailTicketJuilletAout2021[[#This Row],[Remise%]]))</f>
        <v>37.799999999999997</v>
      </c>
      <c r="G1438" t="str">
        <f t="shared" si="22"/>
        <v>BETIZ</v>
      </c>
      <c r="I1438" s="32">
        <v>22766</v>
      </c>
      <c r="J1438" s="39" t="s">
        <v>48</v>
      </c>
    </row>
    <row r="1439" spans="1:10" x14ac:dyDescent="0.25">
      <c r="A1439" s="32">
        <v>21829</v>
      </c>
      <c r="B1439" s="33">
        <v>41</v>
      </c>
      <c r="C1439" s="33">
        <v>7.32</v>
      </c>
      <c r="D1439" s="33">
        <v>2</v>
      </c>
      <c r="E1439" s="33">
        <v>0</v>
      </c>
      <c r="F1439" s="37">
        <f>DetailTicketJuilletAout2021[[#This Row],[Qte]]*(DetailTicketJuilletAout2021[[#This Row],[PrixUnit]]*(1-DetailTicketJuilletAout2021[[#This Row],[Remise%]]))</f>
        <v>14.64</v>
      </c>
      <c r="G1439" t="str">
        <f t="shared" si="22"/>
        <v>BETIZ</v>
      </c>
      <c r="I1439" s="32">
        <v>22767</v>
      </c>
      <c r="J1439" s="39" t="s">
        <v>68</v>
      </c>
    </row>
    <row r="1440" spans="1:10" x14ac:dyDescent="0.25">
      <c r="A1440" s="32">
        <v>21829</v>
      </c>
      <c r="B1440" s="33">
        <v>63</v>
      </c>
      <c r="C1440" s="33">
        <v>33.54</v>
      </c>
      <c r="D1440" s="33">
        <v>4</v>
      </c>
      <c r="E1440" s="33">
        <v>0</v>
      </c>
      <c r="F1440" s="37">
        <f>DetailTicketJuilletAout2021[[#This Row],[Qte]]*(DetailTicketJuilletAout2021[[#This Row],[PrixUnit]]*(1-DetailTicketJuilletAout2021[[#This Row],[Remise%]]))</f>
        <v>134.16</v>
      </c>
      <c r="G1440" t="str">
        <f t="shared" si="22"/>
        <v>BETIZ</v>
      </c>
      <c r="I1440" s="32">
        <v>22768</v>
      </c>
      <c r="J1440" s="39" t="s">
        <v>49</v>
      </c>
    </row>
    <row r="1441" spans="1:10" x14ac:dyDescent="0.25">
      <c r="A1441" s="32">
        <v>21829</v>
      </c>
      <c r="B1441" s="33">
        <v>69</v>
      </c>
      <c r="C1441" s="33">
        <v>27.44</v>
      </c>
      <c r="D1441" s="33">
        <v>5</v>
      </c>
      <c r="E1441" s="33">
        <v>0</v>
      </c>
      <c r="F1441" s="37">
        <f>DetailTicketJuilletAout2021[[#This Row],[Qte]]*(DetailTicketJuilletAout2021[[#This Row],[PrixUnit]]*(1-DetailTicketJuilletAout2021[[#This Row],[Remise%]]))</f>
        <v>137.20000000000002</v>
      </c>
      <c r="G1441" t="str">
        <f t="shared" si="22"/>
        <v>BETIZ</v>
      </c>
      <c r="I1441" s="32">
        <v>22769</v>
      </c>
      <c r="J1441" s="39" t="s">
        <v>71</v>
      </c>
    </row>
    <row r="1442" spans="1:10" x14ac:dyDescent="0.25">
      <c r="A1442" s="32">
        <v>21829</v>
      </c>
      <c r="B1442" s="33">
        <v>315</v>
      </c>
      <c r="C1442" s="33">
        <v>49.62</v>
      </c>
      <c r="D1442" s="33">
        <v>1</v>
      </c>
      <c r="E1442" s="33">
        <v>0</v>
      </c>
      <c r="F1442" s="37">
        <f>DetailTicketJuilletAout2021[[#This Row],[Qte]]*(DetailTicketJuilletAout2021[[#This Row],[PrixUnit]]*(1-DetailTicketJuilletAout2021[[#This Row],[Remise%]]))</f>
        <v>49.62</v>
      </c>
      <c r="G1442" t="str">
        <f t="shared" si="22"/>
        <v>BETIZ</v>
      </c>
      <c r="I1442" s="32">
        <v>22770</v>
      </c>
      <c r="J1442" s="39" t="s">
        <v>89</v>
      </c>
    </row>
    <row r="1443" spans="1:10" x14ac:dyDescent="0.25">
      <c r="A1443" s="32">
        <v>21829</v>
      </c>
      <c r="B1443" s="33">
        <v>3039</v>
      </c>
      <c r="C1443" s="33">
        <v>6.34</v>
      </c>
      <c r="D1443" s="33">
        <v>1</v>
      </c>
      <c r="E1443" s="33">
        <v>0</v>
      </c>
      <c r="F1443" s="37">
        <f>DetailTicketJuilletAout2021[[#This Row],[Qte]]*(DetailTicketJuilletAout2021[[#This Row],[PrixUnit]]*(1-DetailTicketJuilletAout2021[[#This Row],[Remise%]]))</f>
        <v>6.34</v>
      </c>
      <c r="G1443" t="str">
        <f t="shared" si="22"/>
        <v>BETIZ</v>
      </c>
      <c r="I1443" s="32">
        <v>22771</v>
      </c>
      <c r="J1443" s="39" t="s">
        <v>84</v>
      </c>
    </row>
    <row r="1444" spans="1:10" x14ac:dyDescent="0.25">
      <c r="A1444" s="32">
        <v>21830</v>
      </c>
      <c r="B1444" s="33">
        <v>23</v>
      </c>
      <c r="C1444" s="33">
        <v>6.86</v>
      </c>
      <c r="D1444" s="33">
        <v>3</v>
      </c>
      <c r="E1444" s="33">
        <v>0</v>
      </c>
      <c r="F1444" s="37">
        <f>DetailTicketJuilletAout2021[[#This Row],[Qte]]*(DetailTicketJuilletAout2021[[#This Row],[PrixUnit]]*(1-DetailTicketJuilletAout2021[[#This Row],[Remise%]]))</f>
        <v>20.580000000000002</v>
      </c>
      <c r="G1444" t="str">
        <f t="shared" si="22"/>
        <v>MOELK</v>
      </c>
      <c r="I1444" s="32">
        <v>22772</v>
      </c>
      <c r="J1444" s="39" t="s">
        <v>48</v>
      </c>
    </row>
    <row r="1445" spans="1:10" x14ac:dyDescent="0.25">
      <c r="A1445" s="32">
        <v>21830</v>
      </c>
      <c r="B1445" s="33">
        <v>40</v>
      </c>
      <c r="C1445" s="33">
        <v>14.03</v>
      </c>
      <c r="D1445" s="33">
        <v>3</v>
      </c>
      <c r="E1445" s="33">
        <v>0</v>
      </c>
      <c r="F1445" s="37">
        <f>DetailTicketJuilletAout2021[[#This Row],[Qte]]*(DetailTicketJuilletAout2021[[#This Row],[PrixUnit]]*(1-DetailTicketJuilletAout2021[[#This Row],[Remise%]]))</f>
        <v>42.089999999999996</v>
      </c>
      <c r="G1445" t="str">
        <f t="shared" si="22"/>
        <v>MOELK</v>
      </c>
      <c r="I1445" s="32">
        <v>22773</v>
      </c>
      <c r="J1445" s="39" t="s">
        <v>46</v>
      </c>
    </row>
    <row r="1446" spans="1:10" x14ac:dyDescent="0.25">
      <c r="A1446" s="32">
        <v>21830</v>
      </c>
      <c r="B1446" s="33">
        <v>56</v>
      </c>
      <c r="C1446" s="33">
        <v>28.97</v>
      </c>
      <c r="D1446" s="33">
        <v>3</v>
      </c>
      <c r="E1446" s="33">
        <v>0</v>
      </c>
      <c r="F1446" s="37">
        <f>DetailTicketJuilletAout2021[[#This Row],[Qte]]*(DetailTicketJuilletAout2021[[#This Row],[PrixUnit]]*(1-DetailTicketJuilletAout2021[[#This Row],[Remise%]]))</f>
        <v>86.91</v>
      </c>
      <c r="G1446" t="str">
        <f t="shared" si="22"/>
        <v>MOELK</v>
      </c>
      <c r="I1446" s="32">
        <v>22774</v>
      </c>
      <c r="J1446" s="39" t="s">
        <v>69</v>
      </c>
    </row>
    <row r="1447" spans="1:10" x14ac:dyDescent="0.25">
      <c r="A1447" s="32">
        <v>21831</v>
      </c>
      <c r="B1447" s="33">
        <v>56</v>
      </c>
      <c r="C1447" s="33">
        <v>28.97</v>
      </c>
      <c r="D1447" s="33">
        <v>4</v>
      </c>
      <c r="E1447" s="33">
        <v>0</v>
      </c>
      <c r="F1447" s="37">
        <f>DetailTicketJuilletAout2021[[#This Row],[Qte]]*(DetailTicketJuilletAout2021[[#This Row],[PrixUnit]]*(1-DetailTicketJuilletAout2021[[#This Row],[Remise%]]))</f>
        <v>115.88</v>
      </c>
      <c r="G1447" t="str">
        <f t="shared" si="22"/>
        <v>GAANT</v>
      </c>
      <c r="I1447" s="32">
        <v>22775</v>
      </c>
      <c r="J1447" s="39" t="s">
        <v>37</v>
      </c>
    </row>
    <row r="1448" spans="1:10" x14ac:dyDescent="0.25">
      <c r="A1448" s="32">
        <v>21831</v>
      </c>
      <c r="B1448" s="33">
        <v>59</v>
      </c>
      <c r="C1448" s="33">
        <v>41.92</v>
      </c>
      <c r="D1448" s="33">
        <v>4</v>
      </c>
      <c r="E1448" s="33">
        <v>0</v>
      </c>
      <c r="F1448" s="37">
        <f>DetailTicketJuilletAout2021[[#This Row],[Qte]]*(DetailTicketJuilletAout2021[[#This Row],[PrixUnit]]*(1-DetailTicketJuilletAout2021[[#This Row],[Remise%]]))</f>
        <v>167.68</v>
      </c>
      <c r="G1448" t="str">
        <f t="shared" si="22"/>
        <v>GAANT</v>
      </c>
      <c r="I1448" s="32">
        <v>22776</v>
      </c>
      <c r="J1448" s="39" t="s">
        <v>89</v>
      </c>
    </row>
    <row r="1449" spans="1:10" x14ac:dyDescent="0.25">
      <c r="A1449" s="32">
        <v>21831</v>
      </c>
      <c r="B1449" s="33">
        <v>76</v>
      </c>
      <c r="C1449" s="33">
        <v>13.72</v>
      </c>
      <c r="D1449" s="33">
        <v>4</v>
      </c>
      <c r="E1449" s="33">
        <v>0</v>
      </c>
      <c r="F1449" s="37">
        <f>DetailTicketJuilletAout2021[[#This Row],[Qte]]*(DetailTicketJuilletAout2021[[#This Row],[PrixUnit]]*(1-DetailTicketJuilletAout2021[[#This Row],[Remise%]]))</f>
        <v>54.88</v>
      </c>
      <c r="G1449" t="str">
        <f t="shared" si="22"/>
        <v>GAANT</v>
      </c>
      <c r="I1449" s="32">
        <v>22777</v>
      </c>
      <c r="J1449" s="39" t="s">
        <v>79</v>
      </c>
    </row>
    <row r="1450" spans="1:10" x14ac:dyDescent="0.25">
      <c r="A1450" s="32">
        <v>21832</v>
      </c>
      <c r="B1450" s="33">
        <v>14</v>
      </c>
      <c r="C1450" s="33">
        <v>17.68</v>
      </c>
      <c r="D1450" s="33">
        <v>4</v>
      </c>
      <c r="E1450" s="33">
        <v>0.15</v>
      </c>
      <c r="F1450" s="37">
        <f>DetailTicketJuilletAout2021[[#This Row],[Qte]]*(DetailTicketJuilletAout2021[[#This Row],[PrixUnit]]*(1-DetailTicketJuilletAout2021[[#This Row],[Remise%]]))</f>
        <v>60.111999999999995</v>
      </c>
      <c r="G1450" t="str">
        <f t="shared" si="22"/>
        <v>CLJAN</v>
      </c>
      <c r="I1450" s="32">
        <v>22778</v>
      </c>
      <c r="J1450" s="39" t="s">
        <v>49</v>
      </c>
    </row>
    <row r="1451" spans="1:10" x14ac:dyDescent="0.25">
      <c r="A1451" s="32">
        <v>21832</v>
      </c>
      <c r="B1451" s="33">
        <v>45</v>
      </c>
      <c r="C1451" s="33">
        <v>7.32</v>
      </c>
      <c r="D1451" s="33">
        <v>3</v>
      </c>
      <c r="E1451" s="33">
        <v>0.15</v>
      </c>
      <c r="F1451" s="37">
        <f>DetailTicketJuilletAout2021[[#This Row],[Qte]]*(DetailTicketJuilletAout2021[[#This Row],[PrixUnit]]*(1-DetailTicketJuilletAout2021[[#This Row],[Remise%]]))</f>
        <v>18.666</v>
      </c>
      <c r="G1451" t="str">
        <f t="shared" si="22"/>
        <v>CLJAN</v>
      </c>
      <c r="I1451" s="32">
        <v>22779</v>
      </c>
      <c r="J1451" s="39" t="s">
        <v>38</v>
      </c>
    </row>
    <row r="1452" spans="1:10" x14ac:dyDescent="0.25">
      <c r="A1452" s="32">
        <v>21832</v>
      </c>
      <c r="B1452" s="33">
        <v>59</v>
      </c>
      <c r="C1452" s="33">
        <v>41.92</v>
      </c>
      <c r="D1452" s="33">
        <v>3</v>
      </c>
      <c r="E1452" s="33">
        <v>0.15</v>
      </c>
      <c r="F1452" s="37">
        <f>DetailTicketJuilletAout2021[[#This Row],[Qte]]*(DetailTicketJuilletAout2021[[#This Row],[PrixUnit]]*(1-DetailTicketJuilletAout2021[[#This Row],[Remise%]]))</f>
        <v>106.89599999999999</v>
      </c>
      <c r="G1452" t="str">
        <f t="shared" si="22"/>
        <v>CLJAN</v>
      </c>
      <c r="I1452" s="32">
        <v>22780</v>
      </c>
      <c r="J1452" s="39" t="s">
        <v>38</v>
      </c>
    </row>
    <row r="1453" spans="1:10" x14ac:dyDescent="0.25">
      <c r="A1453" s="32">
        <v>21833</v>
      </c>
      <c r="B1453" s="33">
        <v>26</v>
      </c>
      <c r="C1453" s="33">
        <v>23.78</v>
      </c>
      <c r="D1453" s="33">
        <v>4</v>
      </c>
      <c r="E1453" s="33">
        <v>0.1</v>
      </c>
      <c r="F1453" s="37">
        <f>DetailTicketJuilletAout2021[[#This Row],[Qte]]*(DetailTicketJuilletAout2021[[#This Row],[PrixUnit]]*(1-DetailTicketJuilletAout2021[[#This Row],[Remise%]]))</f>
        <v>85.608000000000004</v>
      </c>
      <c r="G1453" t="str">
        <f t="shared" si="22"/>
        <v>ERDUR</v>
      </c>
      <c r="I1453" s="32">
        <v>22781</v>
      </c>
      <c r="J1453" s="39" t="s">
        <v>29</v>
      </c>
    </row>
    <row r="1454" spans="1:10" x14ac:dyDescent="0.25">
      <c r="A1454" s="32">
        <v>21833</v>
      </c>
      <c r="B1454" s="33">
        <v>30</v>
      </c>
      <c r="C1454" s="33">
        <v>19.670000000000002</v>
      </c>
      <c r="D1454" s="33">
        <v>3</v>
      </c>
      <c r="E1454" s="33">
        <v>0</v>
      </c>
      <c r="F1454" s="37">
        <f>DetailTicketJuilletAout2021[[#This Row],[Qte]]*(DetailTicketJuilletAout2021[[#This Row],[PrixUnit]]*(1-DetailTicketJuilletAout2021[[#This Row],[Remise%]]))</f>
        <v>59.010000000000005</v>
      </c>
      <c r="G1454" t="str">
        <f t="shared" si="22"/>
        <v>ERDUR</v>
      </c>
      <c r="I1454" s="32">
        <v>22782</v>
      </c>
      <c r="J1454" s="39" t="s">
        <v>57</v>
      </c>
    </row>
    <row r="1455" spans="1:10" x14ac:dyDescent="0.25">
      <c r="A1455" s="32">
        <v>21833</v>
      </c>
      <c r="B1455" s="33">
        <v>50</v>
      </c>
      <c r="C1455" s="33">
        <v>12.35</v>
      </c>
      <c r="D1455" s="33">
        <v>3</v>
      </c>
      <c r="E1455" s="33">
        <v>0.1</v>
      </c>
      <c r="F1455" s="37">
        <f>DetailTicketJuilletAout2021[[#This Row],[Qte]]*(DetailTicketJuilletAout2021[[#This Row],[PrixUnit]]*(1-DetailTicketJuilletAout2021[[#This Row],[Remise%]]))</f>
        <v>33.344999999999999</v>
      </c>
      <c r="G1455" t="str">
        <f t="shared" si="22"/>
        <v>ERDUR</v>
      </c>
      <c r="I1455" s="32">
        <v>22783</v>
      </c>
      <c r="J1455" s="39" t="s">
        <v>37</v>
      </c>
    </row>
    <row r="1456" spans="1:10" x14ac:dyDescent="0.25">
      <c r="A1456" s="32">
        <v>21833</v>
      </c>
      <c r="B1456" s="33">
        <v>73</v>
      </c>
      <c r="C1456" s="33">
        <v>11.43</v>
      </c>
      <c r="D1456" s="33">
        <v>4</v>
      </c>
      <c r="E1456" s="33">
        <v>0</v>
      </c>
      <c r="F1456" s="37">
        <f>DetailTicketJuilletAout2021[[#This Row],[Qte]]*(DetailTicketJuilletAout2021[[#This Row],[PrixUnit]]*(1-DetailTicketJuilletAout2021[[#This Row],[Remise%]]))</f>
        <v>45.72</v>
      </c>
      <c r="G1456" t="str">
        <f t="shared" si="22"/>
        <v>ERDUR</v>
      </c>
      <c r="I1456" s="32">
        <v>22784</v>
      </c>
      <c r="J1456" s="39" t="s">
        <v>44</v>
      </c>
    </row>
    <row r="1457" spans="1:10" x14ac:dyDescent="0.25">
      <c r="A1457" s="32">
        <v>21833</v>
      </c>
      <c r="B1457" s="33">
        <v>420</v>
      </c>
      <c r="C1457" s="33">
        <v>4.8</v>
      </c>
      <c r="D1457" s="33">
        <v>1</v>
      </c>
      <c r="E1457" s="33">
        <v>0</v>
      </c>
      <c r="F1457" s="37">
        <f>DetailTicketJuilletAout2021[[#This Row],[Qte]]*(DetailTicketJuilletAout2021[[#This Row],[PrixUnit]]*(1-DetailTicketJuilletAout2021[[#This Row],[Remise%]]))</f>
        <v>4.8</v>
      </c>
      <c r="G1457" t="str">
        <f t="shared" si="22"/>
        <v>ERDUR</v>
      </c>
      <c r="I1457" s="32">
        <v>22785</v>
      </c>
      <c r="J1457" s="39" t="s">
        <v>37</v>
      </c>
    </row>
    <row r="1458" spans="1:10" x14ac:dyDescent="0.25">
      <c r="A1458" s="32">
        <v>21833</v>
      </c>
      <c r="B1458" s="33">
        <v>2242</v>
      </c>
      <c r="C1458" s="33">
        <v>9.6199999999999992</v>
      </c>
      <c r="D1458" s="33">
        <v>1</v>
      </c>
      <c r="E1458" s="33">
        <v>0</v>
      </c>
      <c r="F1458" s="37">
        <f>DetailTicketJuilletAout2021[[#This Row],[Qte]]*(DetailTicketJuilletAout2021[[#This Row],[PrixUnit]]*(1-DetailTicketJuilletAout2021[[#This Row],[Remise%]]))</f>
        <v>9.6199999999999992</v>
      </c>
      <c r="G1458" t="str">
        <f t="shared" si="22"/>
        <v>ERDUR</v>
      </c>
      <c r="I1458" s="32">
        <v>22786</v>
      </c>
      <c r="J1458" s="39" t="s">
        <v>59</v>
      </c>
    </row>
    <row r="1459" spans="1:10" x14ac:dyDescent="0.25">
      <c r="A1459" s="32">
        <v>21834</v>
      </c>
      <c r="B1459" s="33">
        <v>1</v>
      </c>
      <c r="C1459" s="33">
        <v>13.72</v>
      </c>
      <c r="D1459" s="33">
        <v>4</v>
      </c>
      <c r="E1459" s="33">
        <v>0</v>
      </c>
      <c r="F1459" s="37">
        <f>DetailTicketJuilletAout2021[[#This Row],[Qte]]*(DetailTicketJuilletAout2021[[#This Row],[PrixUnit]]*(1-DetailTicketJuilletAout2021[[#This Row],[Remise%]]))</f>
        <v>54.88</v>
      </c>
      <c r="G1459" t="str">
        <f t="shared" si="22"/>
        <v>RIDAN</v>
      </c>
      <c r="I1459" s="32">
        <v>22787</v>
      </c>
      <c r="J1459" s="39" t="s">
        <v>61</v>
      </c>
    </row>
    <row r="1460" spans="1:10" x14ac:dyDescent="0.25">
      <c r="A1460" s="32">
        <v>21834</v>
      </c>
      <c r="B1460" s="33">
        <v>69</v>
      </c>
      <c r="C1460" s="33">
        <v>27.44</v>
      </c>
      <c r="D1460" s="33">
        <v>4</v>
      </c>
      <c r="E1460" s="33">
        <v>0</v>
      </c>
      <c r="F1460" s="37">
        <f>DetailTicketJuilletAout2021[[#This Row],[Qte]]*(DetailTicketJuilletAout2021[[#This Row],[PrixUnit]]*(1-DetailTicketJuilletAout2021[[#This Row],[Remise%]]))</f>
        <v>109.76</v>
      </c>
      <c r="G1460" t="str">
        <f t="shared" si="22"/>
        <v>RIDAN</v>
      </c>
      <c r="I1460" s="32">
        <v>22788</v>
      </c>
      <c r="J1460" s="39" t="s">
        <v>76</v>
      </c>
    </row>
    <row r="1461" spans="1:10" x14ac:dyDescent="0.25">
      <c r="A1461" s="32">
        <v>21835</v>
      </c>
      <c r="B1461" s="33">
        <v>45</v>
      </c>
      <c r="C1461" s="33">
        <v>7.32</v>
      </c>
      <c r="D1461" s="33">
        <v>4</v>
      </c>
      <c r="E1461" s="33">
        <v>0</v>
      </c>
      <c r="F1461" s="37">
        <f>DetailTicketJuilletAout2021[[#This Row],[Qte]]*(DetailTicketJuilletAout2021[[#This Row],[PrixUnit]]*(1-DetailTicketJuilletAout2021[[#This Row],[Remise%]]))</f>
        <v>29.28</v>
      </c>
      <c r="G1461" t="str">
        <f t="shared" si="22"/>
        <v>LEHOS</v>
      </c>
      <c r="I1461" s="32">
        <v>22789</v>
      </c>
      <c r="J1461" s="39" t="s">
        <v>68</v>
      </c>
    </row>
    <row r="1462" spans="1:10" x14ac:dyDescent="0.25">
      <c r="A1462" s="32">
        <v>21835</v>
      </c>
      <c r="B1462" s="33">
        <v>74</v>
      </c>
      <c r="C1462" s="33">
        <v>7.62</v>
      </c>
      <c r="D1462" s="33">
        <v>4</v>
      </c>
      <c r="E1462" s="33">
        <v>0</v>
      </c>
      <c r="F1462" s="37">
        <f>DetailTicketJuilletAout2021[[#This Row],[Qte]]*(DetailTicketJuilletAout2021[[#This Row],[PrixUnit]]*(1-DetailTicketJuilletAout2021[[#This Row],[Remise%]]))</f>
        <v>30.48</v>
      </c>
      <c r="G1462" t="str">
        <f t="shared" si="22"/>
        <v>LEHOS</v>
      </c>
      <c r="I1462" s="32">
        <v>22790</v>
      </c>
      <c r="J1462" s="39" t="s">
        <v>66</v>
      </c>
    </row>
    <row r="1463" spans="1:10" x14ac:dyDescent="0.25">
      <c r="A1463" s="32">
        <v>21836</v>
      </c>
      <c r="B1463" s="33">
        <v>40</v>
      </c>
      <c r="C1463" s="33">
        <v>14.03</v>
      </c>
      <c r="D1463" s="33">
        <v>4</v>
      </c>
      <c r="E1463" s="33">
        <v>0</v>
      </c>
      <c r="F1463" s="37">
        <f>DetailTicketJuilletAout2021[[#This Row],[Qte]]*(DetailTicketJuilletAout2021[[#This Row],[PrixUnit]]*(1-DetailTicketJuilletAout2021[[#This Row],[Remise%]]))</f>
        <v>56.12</v>
      </c>
      <c r="G1463" t="str">
        <f t="shared" si="22"/>
        <v>NISCH</v>
      </c>
      <c r="I1463" s="32">
        <v>22791</v>
      </c>
      <c r="J1463" s="39" t="s">
        <v>83</v>
      </c>
    </row>
    <row r="1464" spans="1:10" x14ac:dyDescent="0.25">
      <c r="A1464" s="32">
        <v>21836</v>
      </c>
      <c r="B1464" s="33">
        <v>73</v>
      </c>
      <c r="C1464" s="33">
        <v>11.43</v>
      </c>
      <c r="D1464" s="33">
        <v>4</v>
      </c>
      <c r="E1464" s="33">
        <v>0</v>
      </c>
      <c r="F1464" s="37">
        <f>DetailTicketJuilletAout2021[[#This Row],[Qte]]*(DetailTicketJuilletAout2021[[#This Row],[PrixUnit]]*(1-DetailTicketJuilletAout2021[[#This Row],[Remise%]]))</f>
        <v>45.72</v>
      </c>
      <c r="G1464" t="str">
        <f t="shared" si="22"/>
        <v>NISCH</v>
      </c>
      <c r="I1464" s="32">
        <v>22792</v>
      </c>
      <c r="J1464" s="39" t="s">
        <v>67</v>
      </c>
    </row>
    <row r="1465" spans="1:10" x14ac:dyDescent="0.25">
      <c r="A1465" s="32">
        <v>21836</v>
      </c>
      <c r="B1465" s="33">
        <v>420</v>
      </c>
      <c r="C1465" s="33">
        <v>4.8</v>
      </c>
      <c r="D1465" s="33">
        <v>1</v>
      </c>
      <c r="E1465" s="33">
        <v>0</v>
      </c>
      <c r="F1465" s="37">
        <f>DetailTicketJuilletAout2021[[#This Row],[Qte]]*(DetailTicketJuilletAout2021[[#This Row],[PrixUnit]]*(1-DetailTicketJuilletAout2021[[#This Row],[Remise%]]))</f>
        <v>4.8</v>
      </c>
      <c r="G1465" t="str">
        <f t="shared" si="22"/>
        <v>NISCH</v>
      </c>
      <c r="I1465" s="32">
        <v>22793</v>
      </c>
      <c r="J1465" s="39" t="s">
        <v>109</v>
      </c>
    </row>
    <row r="1466" spans="1:10" x14ac:dyDescent="0.25">
      <c r="A1466" s="32">
        <v>21836</v>
      </c>
      <c r="B1466" s="33">
        <v>2242</v>
      </c>
      <c r="C1466" s="33">
        <v>9.6199999999999992</v>
      </c>
      <c r="D1466" s="33">
        <v>1</v>
      </c>
      <c r="E1466" s="33">
        <v>0</v>
      </c>
      <c r="F1466" s="37">
        <f>DetailTicketJuilletAout2021[[#This Row],[Qte]]*(DetailTicketJuilletAout2021[[#This Row],[PrixUnit]]*(1-DetailTicketJuilletAout2021[[#This Row],[Remise%]]))</f>
        <v>9.6199999999999992</v>
      </c>
      <c r="G1466" t="str">
        <f t="shared" si="22"/>
        <v>NISCH</v>
      </c>
      <c r="I1466" s="32">
        <v>22794</v>
      </c>
      <c r="J1466" s="39" t="s">
        <v>38</v>
      </c>
    </row>
    <row r="1467" spans="1:10" x14ac:dyDescent="0.25">
      <c r="A1467" s="32">
        <v>21837</v>
      </c>
      <c r="B1467" s="33">
        <v>47</v>
      </c>
      <c r="C1467" s="33">
        <v>7.32</v>
      </c>
      <c r="D1467" s="33">
        <v>3</v>
      </c>
      <c r="E1467" s="33">
        <v>0.25</v>
      </c>
      <c r="F1467" s="37">
        <f>DetailTicketJuilletAout2021[[#This Row],[Qte]]*(DetailTicketJuilletAout2021[[#This Row],[PrixUnit]]*(1-DetailTicketJuilletAout2021[[#This Row],[Remise%]]))</f>
        <v>16.47</v>
      </c>
      <c r="G1467" t="str">
        <f t="shared" si="22"/>
        <v>FAMAR</v>
      </c>
      <c r="I1467" s="32">
        <v>22795</v>
      </c>
      <c r="J1467" s="39" t="s">
        <v>68</v>
      </c>
    </row>
    <row r="1468" spans="1:10" x14ac:dyDescent="0.25">
      <c r="A1468" s="32">
        <v>21837</v>
      </c>
      <c r="B1468" s="33">
        <v>56</v>
      </c>
      <c r="C1468" s="33">
        <v>28.97</v>
      </c>
      <c r="D1468" s="33">
        <v>3</v>
      </c>
      <c r="E1468" s="33">
        <v>0.25</v>
      </c>
      <c r="F1468" s="37">
        <f>DetailTicketJuilletAout2021[[#This Row],[Qte]]*(DetailTicketJuilletAout2021[[#This Row],[PrixUnit]]*(1-DetailTicketJuilletAout2021[[#This Row],[Remise%]]))</f>
        <v>65.182500000000005</v>
      </c>
      <c r="G1468" t="str">
        <f t="shared" si="22"/>
        <v>FAMAR</v>
      </c>
      <c r="I1468" s="32">
        <v>22796</v>
      </c>
      <c r="J1468" s="39" t="s">
        <v>34</v>
      </c>
    </row>
    <row r="1469" spans="1:10" x14ac:dyDescent="0.25">
      <c r="A1469" s="32">
        <v>21837</v>
      </c>
      <c r="B1469" s="33">
        <v>57</v>
      </c>
      <c r="C1469" s="33">
        <v>14.94</v>
      </c>
      <c r="D1469" s="33">
        <v>4</v>
      </c>
      <c r="E1469" s="33">
        <v>0.25</v>
      </c>
      <c r="F1469" s="37">
        <f>DetailTicketJuilletAout2021[[#This Row],[Qte]]*(DetailTicketJuilletAout2021[[#This Row],[PrixUnit]]*(1-DetailTicketJuilletAout2021[[#This Row],[Remise%]]))</f>
        <v>44.82</v>
      </c>
      <c r="G1469" t="str">
        <f t="shared" si="22"/>
        <v>FAMAR</v>
      </c>
      <c r="I1469" s="32">
        <v>22797</v>
      </c>
      <c r="J1469" s="39" t="s">
        <v>25</v>
      </c>
    </row>
    <row r="1470" spans="1:10" x14ac:dyDescent="0.25">
      <c r="A1470" s="32">
        <v>21837</v>
      </c>
      <c r="B1470" s="33">
        <v>69</v>
      </c>
      <c r="C1470" s="33">
        <v>27.44</v>
      </c>
      <c r="D1470" s="33">
        <v>3</v>
      </c>
      <c r="E1470" s="33">
        <v>0.25</v>
      </c>
      <c r="F1470" s="37">
        <f>DetailTicketJuilletAout2021[[#This Row],[Qte]]*(DetailTicketJuilletAout2021[[#This Row],[PrixUnit]]*(1-DetailTicketJuilletAout2021[[#This Row],[Remise%]]))</f>
        <v>61.740000000000009</v>
      </c>
      <c r="G1470" t="str">
        <f t="shared" si="22"/>
        <v>FAMAR</v>
      </c>
      <c r="I1470" s="32">
        <v>22798</v>
      </c>
      <c r="J1470" s="39" t="s">
        <v>48</v>
      </c>
    </row>
    <row r="1471" spans="1:10" x14ac:dyDescent="0.25">
      <c r="A1471" s="32">
        <v>21838</v>
      </c>
      <c r="B1471" s="33">
        <v>18</v>
      </c>
      <c r="C1471" s="33">
        <v>47.56</v>
      </c>
      <c r="D1471" s="33">
        <v>3</v>
      </c>
      <c r="E1471" s="33">
        <v>0.2</v>
      </c>
      <c r="F1471" s="37">
        <f>DetailTicketJuilletAout2021[[#This Row],[Qte]]*(DetailTicketJuilletAout2021[[#This Row],[PrixUnit]]*(1-DetailTicketJuilletAout2021[[#This Row],[Remise%]]))</f>
        <v>114.14400000000001</v>
      </c>
      <c r="G1471" t="str">
        <f t="shared" si="22"/>
        <v>PHFRO</v>
      </c>
      <c r="I1471" s="32">
        <v>22799</v>
      </c>
      <c r="J1471" s="39" t="s">
        <v>70</v>
      </c>
    </row>
    <row r="1472" spans="1:10" x14ac:dyDescent="0.25">
      <c r="A1472" s="32">
        <v>21838</v>
      </c>
      <c r="B1472" s="33">
        <v>36</v>
      </c>
      <c r="C1472" s="33">
        <v>14.48</v>
      </c>
      <c r="D1472" s="33">
        <v>3</v>
      </c>
      <c r="E1472" s="33">
        <v>0.2</v>
      </c>
      <c r="F1472" s="37">
        <f>DetailTicketJuilletAout2021[[#This Row],[Qte]]*(DetailTicketJuilletAout2021[[#This Row],[PrixUnit]]*(1-DetailTicketJuilletAout2021[[#This Row],[Remise%]]))</f>
        <v>34.752000000000002</v>
      </c>
      <c r="G1472" t="str">
        <f t="shared" si="22"/>
        <v>PHFRO</v>
      </c>
      <c r="I1472" s="32">
        <v>22800</v>
      </c>
      <c r="J1472" s="39" t="s">
        <v>57</v>
      </c>
    </row>
    <row r="1473" spans="1:10" x14ac:dyDescent="0.25">
      <c r="A1473" s="32">
        <v>21838</v>
      </c>
      <c r="B1473" s="33">
        <v>68</v>
      </c>
      <c r="C1473" s="33">
        <v>9.4499999999999993</v>
      </c>
      <c r="D1473" s="33">
        <v>4</v>
      </c>
      <c r="E1473" s="33">
        <v>0.2</v>
      </c>
      <c r="F1473" s="37">
        <f>DetailTicketJuilletAout2021[[#This Row],[Qte]]*(DetailTicketJuilletAout2021[[#This Row],[PrixUnit]]*(1-DetailTicketJuilletAout2021[[#This Row],[Remise%]]))</f>
        <v>30.24</v>
      </c>
      <c r="G1473" t="str">
        <f t="shared" si="22"/>
        <v>PHFRO</v>
      </c>
      <c r="I1473" s="32">
        <v>22801</v>
      </c>
      <c r="J1473" s="39" t="s">
        <v>32</v>
      </c>
    </row>
    <row r="1474" spans="1:10" x14ac:dyDescent="0.25">
      <c r="A1474" s="32">
        <v>21838</v>
      </c>
      <c r="B1474" s="33">
        <v>69</v>
      </c>
      <c r="C1474" s="33">
        <v>27.44</v>
      </c>
      <c r="D1474" s="33">
        <v>3</v>
      </c>
      <c r="E1474" s="33">
        <v>0.2</v>
      </c>
      <c r="F1474" s="37">
        <f>DetailTicketJuilletAout2021[[#This Row],[Qte]]*(DetailTicketJuilletAout2021[[#This Row],[PrixUnit]]*(1-DetailTicketJuilletAout2021[[#This Row],[Remise%]]))</f>
        <v>65.856000000000009</v>
      </c>
      <c r="G1474" t="str">
        <f t="shared" si="22"/>
        <v>PHFRO</v>
      </c>
      <c r="I1474" s="32">
        <v>22802</v>
      </c>
      <c r="J1474" s="39" t="s">
        <v>49</v>
      </c>
    </row>
    <row r="1475" spans="1:10" x14ac:dyDescent="0.25">
      <c r="A1475" s="32">
        <v>21839</v>
      </c>
      <c r="B1475" s="33">
        <v>34</v>
      </c>
      <c r="C1475" s="33">
        <v>10.67</v>
      </c>
      <c r="D1475" s="33">
        <v>3</v>
      </c>
      <c r="E1475" s="33">
        <v>0</v>
      </c>
      <c r="F1475" s="37">
        <f>DetailTicketJuilletAout2021[[#This Row],[Qte]]*(DetailTicketJuilletAout2021[[#This Row],[PrixUnit]]*(1-DetailTicketJuilletAout2021[[#This Row],[Remise%]]))</f>
        <v>32.01</v>
      </c>
      <c r="G1475" t="str">
        <f t="shared" ref="G1475:G1538" si="23">VLOOKUP(A1475,$I$2:$J$1577,2,FALSE)</f>
        <v>MOELK</v>
      </c>
      <c r="I1475" s="32">
        <v>22803</v>
      </c>
      <c r="J1475" s="39" t="s">
        <v>36</v>
      </c>
    </row>
    <row r="1476" spans="1:10" x14ac:dyDescent="0.25">
      <c r="A1476" s="32">
        <v>21839</v>
      </c>
      <c r="B1476" s="33">
        <v>59</v>
      </c>
      <c r="C1476" s="33">
        <v>41.92</v>
      </c>
      <c r="D1476" s="33">
        <v>4</v>
      </c>
      <c r="E1476" s="33">
        <v>0</v>
      </c>
      <c r="F1476" s="37">
        <f>DetailTicketJuilletAout2021[[#This Row],[Qte]]*(DetailTicketJuilletAout2021[[#This Row],[PrixUnit]]*(1-DetailTicketJuilletAout2021[[#This Row],[Remise%]]))</f>
        <v>167.68</v>
      </c>
      <c r="G1476" t="str">
        <f t="shared" si="23"/>
        <v>MOELK</v>
      </c>
      <c r="I1476" s="32">
        <v>22804</v>
      </c>
      <c r="J1476" s="39" t="s">
        <v>58</v>
      </c>
    </row>
    <row r="1477" spans="1:10" x14ac:dyDescent="0.25">
      <c r="A1477" s="32">
        <v>21839</v>
      </c>
      <c r="B1477" s="33">
        <v>62</v>
      </c>
      <c r="C1477" s="33">
        <v>37.5</v>
      </c>
      <c r="D1477" s="33">
        <v>3</v>
      </c>
      <c r="E1477" s="33">
        <v>0</v>
      </c>
      <c r="F1477" s="37">
        <f>DetailTicketJuilletAout2021[[#This Row],[Qte]]*(DetailTicketJuilletAout2021[[#This Row],[PrixUnit]]*(1-DetailTicketJuilletAout2021[[#This Row],[Remise%]]))</f>
        <v>112.5</v>
      </c>
      <c r="G1477" t="str">
        <f t="shared" si="23"/>
        <v>MOELK</v>
      </c>
      <c r="I1477" s="32">
        <v>22805</v>
      </c>
      <c r="J1477" s="39" t="s">
        <v>62</v>
      </c>
    </row>
    <row r="1478" spans="1:10" x14ac:dyDescent="0.25">
      <c r="A1478" s="32">
        <v>21839</v>
      </c>
      <c r="B1478" s="33">
        <v>64</v>
      </c>
      <c r="C1478" s="33">
        <v>25.31</v>
      </c>
      <c r="D1478" s="33">
        <v>3</v>
      </c>
      <c r="E1478" s="33">
        <v>0</v>
      </c>
      <c r="F1478" s="37">
        <f>DetailTicketJuilletAout2021[[#This Row],[Qte]]*(DetailTicketJuilletAout2021[[#This Row],[PrixUnit]]*(1-DetailTicketJuilletAout2021[[#This Row],[Remise%]]))</f>
        <v>75.929999999999993</v>
      </c>
      <c r="G1478" t="str">
        <f t="shared" si="23"/>
        <v>MOELK</v>
      </c>
      <c r="I1478" s="32">
        <v>22806</v>
      </c>
      <c r="J1478" s="39" t="s">
        <v>42</v>
      </c>
    </row>
    <row r="1479" spans="1:10" x14ac:dyDescent="0.25">
      <c r="A1479" s="32">
        <v>21839</v>
      </c>
      <c r="B1479" s="33">
        <v>73</v>
      </c>
      <c r="C1479" s="33">
        <v>11.43</v>
      </c>
      <c r="D1479" s="33">
        <v>4</v>
      </c>
      <c r="E1479" s="33">
        <v>0</v>
      </c>
      <c r="F1479" s="37">
        <f>DetailTicketJuilletAout2021[[#This Row],[Qte]]*(DetailTicketJuilletAout2021[[#This Row],[PrixUnit]]*(1-DetailTicketJuilletAout2021[[#This Row],[Remise%]]))</f>
        <v>45.72</v>
      </c>
      <c r="G1479" t="str">
        <f t="shared" si="23"/>
        <v>MOELK</v>
      </c>
      <c r="I1479" s="32">
        <v>22807</v>
      </c>
      <c r="J1479" s="39" t="s">
        <v>96</v>
      </c>
    </row>
    <row r="1480" spans="1:10" x14ac:dyDescent="0.25">
      <c r="A1480" s="32">
        <v>21839</v>
      </c>
      <c r="B1480" s="33">
        <v>420</v>
      </c>
      <c r="C1480" s="33">
        <v>4.8</v>
      </c>
      <c r="D1480" s="33">
        <v>1</v>
      </c>
      <c r="E1480" s="33">
        <v>0</v>
      </c>
      <c r="F1480" s="37">
        <f>DetailTicketJuilletAout2021[[#This Row],[Qte]]*(DetailTicketJuilletAout2021[[#This Row],[PrixUnit]]*(1-DetailTicketJuilletAout2021[[#This Row],[Remise%]]))</f>
        <v>4.8</v>
      </c>
      <c r="G1480" t="str">
        <f t="shared" si="23"/>
        <v>MOELK</v>
      </c>
      <c r="I1480" s="32">
        <v>22808</v>
      </c>
      <c r="J1480" s="39" t="s">
        <v>56</v>
      </c>
    </row>
    <row r="1481" spans="1:10" x14ac:dyDescent="0.25">
      <c r="A1481" s="32">
        <v>21839</v>
      </c>
      <c r="B1481" s="33">
        <v>2242</v>
      </c>
      <c r="C1481" s="33">
        <v>9.6199999999999992</v>
      </c>
      <c r="D1481" s="33">
        <v>1</v>
      </c>
      <c r="E1481" s="33">
        <v>0</v>
      </c>
      <c r="F1481" s="37">
        <f>DetailTicketJuilletAout2021[[#This Row],[Qte]]*(DetailTicketJuilletAout2021[[#This Row],[PrixUnit]]*(1-DetailTicketJuilletAout2021[[#This Row],[Remise%]]))</f>
        <v>9.6199999999999992</v>
      </c>
      <c r="G1481" t="str">
        <f t="shared" si="23"/>
        <v>MOELK</v>
      </c>
      <c r="I1481" s="32">
        <v>22809</v>
      </c>
      <c r="J1481" s="39" t="s">
        <v>105</v>
      </c>
    </row>
    <row r="1482" spans="1:10" x14ac:dyDescent="0.25">
      <c r="A1482" s="32">
        <v>21840</v>
      </c>
      <c r="B1482" s="33">
        <v>26</v>
      </c>
      <c r="C1482" s="33">
        <v>23.78</v>
      </c>
      <c r="D1482" s="33">
        <v>3</v>
      </c>
      <c r="E1482" s="33">
        <v>0</v>
      </c>
      <c r="F1482" s="37">
        <f>DetailTicketJuilletAout2021[[#This Row],[Qte]]*(DetailTicketJuilletAout2021[[#This Row],[PrixUnit]]*(1-DetailTicketJuilletAout2021[[#This Row],[Remise%]]))</f>
        <v>71.34</v>
      </c>
      <c r="G1482" t="str">
        <f t="shared" si="23"/>
        <v>ERDUR</v>
      </c>
      <c r="I1482" s="32">
        <v>22810</v>
      </c>
      <c r="J1482" s="39" t="s">
        <v>81</v>
      </c>
    </row>
    <row r="1483" spans="1:10" x14ac:dyDescent="0.25">
      <c r="A1483" s="32">
        <v>21840</v>
      </c>
      <c r="B1483" s="33">
        <v>52</v>
      </c>
      <c r="C1483" s="33">
        <v>5.34</v>
      </c>
      <c r="D1483" s="33">
        <v>4</v>
      </c>
      <c r="E1483" s="33">
        <v>0</v>
      </c>
      <c r="F1483" s="37">
        <f>DetailTicketJuilletAout2021[[#This Row],[Qte]]*(DetailTicketJuilletAout2021[[#This Row],[PrixUnit]]*(1-DetailTicketJuilletAout2021[[#This Row],[Remise%]]))</f>
        <v>21.36</v>
      </c>
      <c r="G1483" t="str">
        <f t="shared" si="23"/>
        <v>ERDUR</v>
      </c>
      <c r="I1483" s="32">
        <v>22811</v>
      </c>
      <c r="J1483" s="39" t="s">
        <v>93</v>
      </c>
    </row>
    <row r="1484" spans="1:10" x14ac:dyDescent="0.25">
      <c r="A1484" s="32">
        <v>21840</v>
      </c>
      <c r="B1484" s="33">
        <v>70</v>
      </c>
      <c r="C1484" s="33">
        <v>11.43</v>
      </c>
      <c r="D1484" s="33">
        <v>3</v>
      </c>
      <c r="E1484" s="33">
        <v>0</v>
      </c>
      <c r="F1484" s="37">
        <f>DetailTicketJuilletAout2021[[#This Row],[Qte]]*(DetailTicketJuilletAout2021[[#This Row],[PrixUnit]]*(1-DetailTicketJuilletAout2021[[#This Row],[Remise%]]))</f>
        <v>34.29</v>
      </c>
      <c r="G1484" t="str">
        <f t="shared" si="23"/>
        <v>ERDUR</v>
      </c>
      <c r="I1484" s="32">
        <v>22812</v>
      </c>
      <c r="J1484" s="39" t="s">
        <v>30</v>
      </c>
    </row>
    <row r="1485" spans="1:10" x14ac:dyDescent="0.25">
      <c r="A1485" s="32">
        <v>21841</v>
      </c>
      <c r="B1485" s="33">
        <v>32</v>
      </c>
      <c r="C1485" s="33">
        <v>24.39</v>
      </c>
      <c r="D1485" s="33">
        <v>4</v>
      </c>
      <c r="E1485" s="33">
        <v>0</v>
      </c>
      <c r="F1485" s="37">
        <f>DetailTicketJuilletAout2021[[#This Row],[Qte]]*(DetailTicketJuilletAout2021[[#This Row],[PrixUnit]]*(1-DetailTicketJuilletAout2021[[#This Row],[Remise%]]))</f>
        <v>97.56</v>
      </c>
      <c r="G1485" t="str">
        <f t="shared" si="23"/>
        <v>MALAZ</v>
      </c>
      <c r="I1485" s="32">
        <v>22813</v>
      </c>
      <c r="J1485" s="39" t="s">
        <v>50</v>
      </c>
    </row>
    <row r="1486" spans="1:10" x14ac:dyDescent="0.25">
      <c r="A1486" s="32">
        <v>21842</v>
      </c>
      <c r="B1486" s="33">
        <v>25</v>
      </c>
      <c r="C1486" s="33">
        <v>10.67</v>
      </c>
      <c r="D1486" s="33">
        <v>4</v>
      </c>
      <c r="E1486" s="33">
        <v>0.25</v>
      </c>
      <c r="F1486" s="37">
        <f>DetailTicketJuilletAout2021[[#This Row],[Qte]]*(DetailTicketJuilletAout2021[[#This Row],[PrixUnit]]*(1-DetailTicketJuilletAout2021[[#This Row],[Remise%]]))</f>
        <v>32.01</v>
      </c>
      <c r="G1486" t="str">
        <f t="shared" si="23"/>
        <v>YATAN</v>
      </c>
      <c r="I1486" s="32">
        <v>22814</v>
      </c>
      <c r="J1486" s="39" t="s">
        <v>32</v>
      </c>
    </row>
    <row r="1487" spans="1:10" x14ac:dyDescent="0.25">
      <c r="A1487" s="32">
        <v>21842</v>
      </c>
      <c r="B1487" s="33">
        <v>27</v>
      </c>
      <c r="C1487" s="33">
        <v>33.54</v>
      </c>
      <c r="D1487" s="33">
        <v>3</v>
      </c>
      <c r="E1487" s="33">
        <v>0</v>
      </c>
      <c r="F1487" s="37">
        <f>DetailTicketJuilletAout2021[[#This Row],[Qte]]*(DetailTicketJuilletAout2021[[#This Row],[PrixUnit]]*(1-DetailTicketJuilletAout2021[[#This Row],[Remise%]]))</f>
        <v>100.62</v>
      </c>
      <c r="G1487" t="str">
        <f t="shared" si="23"/>
        <v>YATAN</v>
      </c>
      <c r="I1487" s="32">
        <v>22815</v>
      </c>
      <c r="J1487" s="39" t="s">
        <v>39</v>
      </c>
    </row>
    <row r="1488" spans="1:10" x14ac:dyDescent="0.25">
      <c r="A1488" s="32">
        <v>21842</v>
      </c>
      <c r="B1488" s="33">
        <v>43</v>
      </c>
      <c r="C1488" s="33">
        <v>35.06</v>
      </c>
      <c r="D1488" s="33">
        <v>3</v>
      </c>
      <c r="E1488" s="33">
        <v>0.25</v>
      </c>
      <c r="F1488" s="37">
        <f>DetailTicketJuilletAout2021[[#This Row],[Qte]]*(DetailTicketJuilletAout2021[[#This Row],[PrixUnit]]*(1-DetailTicketJuilletAout2021[[#This Row],[Remise%]]))</f>
        <v>78.885000000000005</v>
      </c>
      <c r="G1488" t="str">
        <f t="shared" si="23"/>
        <v>YATAN</v>
      </c>
      <c r="I1488" s="32">
        <v>22816</v>
      </c>
      <c r="J1488" s="39" t="s">
        <v>48</v>
      </c>
    </row>
    <row r="1489" spans="1:10" x14ac:dyDescent="0.25">
      <c r="A1489" s="32">
        <v>21843</v>
      </c>
      <c r="B1489" s="33">
        <v>25</v>
      </c>
      <c r="C1489" s="33">
        <v>10.67</v>
      </c>
      <c r="D1489" s="33">
        <v>3</v>
      </c>
      <c r="E1489" s="33">
        <v>0.25</v>
      </c>
      <c r="F1489" s="37">
        <f>DetailTicketJuilletAout2021[[#This Row],[Qte]]*(DetailTicketJuilletAout2021[[#This Row],[PrixUnit]]*(1-DetailTicketJuilletAout2021[[#This Row],[Remise%]]))</f>
        <v>24.0075</v>
      </c>
      <c r="G1489" t="str">
        <f t="shared" si="23"/>
        <v>ALCLE</v>
      </c>
      <c r="I1489" s="32">
        <v>22817</v>
      </c>
      <c r="J1489" s="39" t="s">
        <v>67</v>
      </c>
    </row>
    <row r="1490" spans="1:10" x14ac:dyDescent="0.25">
      <c r="A1490" s="32">
        <v>21843</v>
      </c>
      <c r="B1490" s="33">
        <v>75</v>
      </c>
      <c r="C1490" s="33">
        <v>5.95</v>
      </c>
      <c r="D1490" s="33">
        <v>4</v>
      </c>
      <c r="E1490" s="33">
        <v>0</v>
      </c>
      <c r="F1490" s="37">
        <f>DetailTicketJuilletAout2021[[#This Row],[Qte]]*(DetailTicketJuilletAout2021[[#This Row],[PrixUnit]]*(1-DetailTicketJuilletAout2021[[#This Row],[Remise%]]))</f>
        <v>23.8</v>
      </c>
      <c r="G1490" t="str">
        <f t="shared" si="23"/>
        <v>ALCLE</v>
      </c>
      <c r="I1490" s="32">
        <v>22818</v>
      </c>
      <c r="J1490" s="39" t="s">
        <v>54</v>
      </c>
    </row>
    <row r="1491" spans="1:10" x14ac:dyDescent="0.25">
      <c r="A1491" s="32">
        <v>21844</v>
      </c>
      <c r="B1491" s="33">
        <v>39</v>
      </c>
      <c r="C1491" s="33">
        <v>13.72</v>
      </c>
      <c r="D1491" s="33">
        <v>4</v>
      </c>
      <c r="E1491" s="33">
        <v>0</v>
      </c>
      <c r="F1491" s="37">
        <f>DetailTicketJuilletAout2021[[#This Row],[Qte]]*(DetailTicketJuilletAout2021[[#This Row],[PrixUnit]]*(1-DetailTicketJuilletAout2021[[#This Row],[Remise%]]))</f>
        <v>54.88</v>
      </c>
      <c r="G1491" t="str">
        <f t="shared" si="23"/>
        <v>REDAN</v>
      </c>
      <c r="I1491" s="32">
        <v>22819</v>
      </c>
      <c r="J1491" s="39" t="s">
        <v>91</v>
      </c>
    </row>
    <row r="1492" spans="1:10" x14ac:dyDescent="0.25">
      <c r="A1492" s="32">
        <v>21844</v>
      </c>
      <c r="B1492" s="33">
        <v>47</v>
      </c>
      <c r="C1492" s="33">
        <v>7.32</v>
      </c>
      <c r="D1492" s="33">
        <v>3</v>
      </c>
      <c r="E1492" s="33">
        <v>0</v>
      </c>
      <c r="F1492" s="37">
        <f>DetailTicketJuilletAout2021[[#This Row],[Qte]]*(DetailTicketJuilletAout2021[[#This Row],[PrixUnit]]*(1-DetailTicketJuilletAout2021[[#This Row],[Remise%]]))</f>
        <v>21.96</v>
      </c>
      <c r="G1492" t="str">
        <f t="shared" si="23"/>
        <v>REDAN</v>
      </c>
      <c r="I1492" s="32">
        <v>22820</v>
      </c>
      <c r="J1492" s="39" t="s">
        <v>58</v>
      </c>
    </row>
    <row r="1493" spans="1:10" x14ac:dyDescent="0.25">
      <c r="A1493" s="32">
        <v>21844</v>
      </c>
      <c r="B1493" s="33">
        <v>51</v>
      </c>
      <c r="C1493" s="33">
        <v>40.4</v>
      </c>
      <c r="D1493" s="33">
        <v>3</v>
      </c>
      <c r="E1493" s="33">
        <v>0</v>
      </c>
      <c r="F1493" s="37">
        <f>DetailTicketJuilletAout2021[[#This Row],[Qte]]*(DetailTicketJuilletAout2021[[#This Row],[PrixUnit]]*(1-DetailTicketJuilletAout2021[[#This Row],[Remise%]]))</f>
        <v>121.19999999999999</v>
      </c>
      <c r="G1493" t="str">
        <f t="shared" si="23"/>
        <v>REDAN</v>
      </c>
      <c r="I1493" s="32">
        <v>22821</v>
      </c>
      <c r="J1493" s="39" t="s">
        <v>85</v>
      </c>
    </row>
    <row r="1494" spans="1:10" x14ac:dyDescent="0.25">
      <c r="A1494" s="32">
        <v>21844</v>
      </c>
      <c r="B1494" s="33">
        <v>56</v>
      </c>
      <c r="C1494" s="33">
        <v>28.97</v>
      </c>
      <c r="D1494" s="33">
        <v>4</v>
      </c>
      <c r="E1494" s="33">
        <v>0</v>
      </c>
      <c r="F1494" s="37">
        <f>DetailTicketJuilletAout2021[[#This Row],[Qte]]*(DetailTicketJuilletAout2021[[#This Row],[PrixUnit]]*(1-DetailTicketJuilletAout2021[[#This Row],[Remise%]]))</f>
        <v>115.88</v>
      </c>
      <c r="G1494" t="str">
        <f t="shared" si="23"/>
        <v>REDAN</v>
      </c>
      <c r="I1494" s="32">
        <v>22822</v>
      </c>
      <c r="J1494" s="39" t="s">
        <v>89</v>
      </c>
    </row>
    <row r="1495" spans="1:10" x14ac:dyDescent="0.25">
      <c r="A1495" s="32">
        <v>21845</v>
      </c>
      <c r="B1495" s="33">
        <v>21</v>
      </c>
      <c r="C1495" s="33">
        <v>7.62</v>
      </c>
      <c r="D1495" s="33">
        <v>3</v>
      </c>
      <c r="E1495" s="33">
        <v>0</v>
      </c>
      <c r="F1495" s="37">
        <f>DetailTicketJuilletAout2021[[#This Row],[Qte]]*(DetailTicketJuilletAout2021[[#This Row],[PrixUnit]]*(1-DetailTicketJuilletAout2021[[#This Row],[Remise%]]))</f>
        <v>22.86</v>
      </c>
      <c r="G1495" t="str">
        <f t="shared" si="23"/>
        <v>CHBON</v>
      </c>
      <c r="I1495" s="32">
        <v>22823</v>
      </c>
      <c r="J1495" s="39" t="s">
        <v>76</v>
      </c>
    </row>
    <row r="1496" spans="1:10" x14ac:dyDescent="0.25">
      <c r="A1496" s="32">
        <v>21845</v>
      </c>
      <c r="B1496" s="33">
        <v>22</v>
      </c>
      <c r="C1496" s="33">
        <v>16.010000000000002</v>
      </c>
      <c r="D1496" s="33">
        <v>4</v>
      </c>
      <c r="E1496" s="33">
        <v>0</v>
      </c>
      <c r="F1496" s="37">
        <f>DetailTicketJuilletAout2021[[#This Row],[Qte]]*(DetailTicketJuilletAout2021[[#This Row],[PrixUnit]]*(1-DetailTicketJuilletAout2021[[#This Row],[Remise%]]))</f>
        <v>64.040000000000006</v>
      </c>
      <c r="G1496" t="str">
        <f t="shared" si="23"/>
        <v>CHBON</v>
      </c>
      <c r="I1496" s="32">
        <v>22824</v>
      </c>
      <c r="J1496" s="39" t="s">
        <v>25</v>
      </c>
    </row>
    <row r="1497" spans="1:10" x14ac:dyDescent="0.25">
      <c r="A1497" s="32">
        <v>21845</v>
      </c>
      <c r="B1497" s="33">
        <v>24</v>
      </c>
      <c r="C1497" s="33">
        <v>3.35</v>
      </c>
      <c r="D1497" s="33">
        <v>3</v>
      </c>
      <c r="E1497" s="33">
        <v>0</v>
      </c>
      <c r="F1497" s="37">
        <f>DetailTicketJuilletAout2021[[#This Row],[Qte]]*(DetailTicketJuilletAout2021[[#This Row],[PrixUnit]]*(1-DetailTicketJuilletAout2021[[#This Row],[Remise%]]))</f>
        <v>10.050000000000001</v>
      </c>
      <c r="G1497" t="str">
        <f t="shared" si="23"/>
        <v>CHBON</v>
      </c>
      <c r="I1497" s="32">
        <v>22825</v>
      </c>
      <c r="J1497" s="39" t="s">
        <v>45</v>
      </c>
    </row>
    <row r="1498" spans="1:10" x14ac:dyDescent="0.25">
      <c r="A1498" s="32">
        <v>21846</v>
      </c>
      <c r="B1498" s="33">
        <v>3</v>
      </c>
      <c r="C1498" s="33">
        <v>7.62</v>
      </c>
      <c r="D1498" s="33">
        <v>3</v>
      </c>
      <c r="E1498" s="33">
        <v>0.1</v>
      </c>
      <c r="F1498" s="37">
        <f>DetailTicketJuilletAout2021[[#This Row],[Qte]]*(DetailTicketJuilletAout2021[[#This Row],[PrixUnit]]*(1-DetailTicketJuilletAout2021[[#This Row],[Remise%]]))</f>
        <v>20.574000000000002</v>
      </c>
      <c r="G1498" t="str">
        <f t="shared" si="23"/>
        <v>CHLEC</v>
      </c>
      <c r="I1498" s="32">
        <v>22826</v>
      </c>
      <c r="J1498" s="39" t="s">
        <v>110</v>
      </c>
    </row>
    <row r="1499" spans="1:10" x14ac:dyDescent="0.25">
      <c r="A1499" s="32">
        <v>21846</v>
      </c>
      <c r="B1499" s="33">
        <v>39</v>
      </c>
      <c r="C1499" s="33">
        <v>13.72</v>
      </c>
      <c r="D1499" s="33">
        <v>4</v>
      </c>
      <c r="E1499" s="33">
        <v>0.1</v>
      </c>
      <c r="F1499" s="37">
        <f>DetailTicketJuilletAout2021[[#This Row],[Qte]]*(DetailTicketJuilletAout2021[[#This Row],[PrixUnit]]*(1-DetailTicketJuilletAout2021[[#This Row],[Remise%]]))</f>
        <v>49.392000000000003</v>
      </c>
      <c r="G1499" t="str">
        <f t="shared" si="23"/>
        <v>CHLEC</v>
      </c>
      <c r="I1499" s="32">
        <v>22827</v>
      </c>
      <c r="J1499" s="39" t="s">
        <v>67</v>
      </c>
    </row>
    <row r="1500" spans="1:10" x14ac:dyDescent="0.25">
      <c r="A1500" s="32">
        <v>21847</v>
      </c>
      <c r="B1500" s="33">
        <v>65</v>
      </c>
      <c r="C1500" s="33">
        <v>16.010000000000002</v>
      </c>
      <c r="D1500" s="33">
        <v>4</v>
      </c>
      <c r="E1500" s="33">
        <v>0.1</v>
      </c>
      <c r="F1500" s="37">
        <f>DetailTicketJuilletAout2021[[#This Row],[Qte]]*(DetailTicketJuilletAout2021[[#This Row],[PrixUnit]]*(1-DetailTicketJuilletAout2021[[#This Row],[Remise%]]))</f>
        <v>57.63600000000001</v>
      </c>
      <c r="G1500" t="str">
        <f t="shared" si="23"/>
        <v>ARBLA</v>
      </c>
      <c r="I1500" s="32">
        <v>22828</v>
      </c>
      <c r="J1500" s="39" t="s">
        <v>50</v>
      </c>
    </row>
    <row r="1501" spans="1:10" x14ac:dyDescent="0.25">
      <c r="A1501" s="32">
        <v>21848</v>
      </c>
      <c r="B1501" s="33">
        <v>2</v>
      </c>
      <c r="C1501" s="33">
        <v>14.48</v>
      </c>
      <c r="D1501" s="33">
        <v>3</v>
      </c>
      <c r="E1501" s="33">
        <v>0</v>
      </c>
      <c r="F1501" s="37">
        <f>DetailTicketJuilletAout2021[[#This Row],[Qte]]*(DetailTicketJuilletAout2021[[#This Row],[PrixUnit]]*(1-DetailTicketJuilletAout2021[[#This Row],[Remise%]]))</f>
        <v>43.44</v>
      </c>
      <c r="G1501" t="str">
        <f t="shared" si="23"/>
        <v>OLLHE</v>
      </c>
      <c r="I1501" s="32">
        <v>22829</v>
      </c>
      <c r="J1501" s="39" t="s">
        <v>70</v>
      </c>
    </row>
    <row r="1502" spans="1:10" x14ac:dyDescent="0.25">
      <c r="A1502" s="32">
        <v>21848</v>
      </c>
      <c r="B1502" s="33">
        <v>7</v>
      </c>
      <c r="C1502" s="33">
        <v>22.87</v>
      </c>
      <c r="D1502" s="33">
        <v>3</v>
      </c>
      <c r="E1502" s="33">
        <v>0</v>
      </c>
      <c r="F1502" s="37">
        <f>DetailTicketJuilletAout2021[[#This Row],[Qte]]*(DetailTicketJuilletAout2021[[#This Row],[PrixUnit]]*(1-DetailTicketJuilletAout2021[[#This Row],[Remise%]]))</f>
        <v>68.61</v>
      </c>
      <c r="G1502" t="str">
        <f t="shared" si="23"/>
        <v>OLLHE</v>
      </c>
      <c r="I1502" s="32">
        <v>22830</v>
      </c>
      <c r="J1502" s="39" t="s">
        <v>66</v>
      </c>
    </row>
    <row r="1503" spans="1:10" x14ac:dyDescent="0.25">
      <c r="A1503" s="32">
        <v>21848</v>
      </c>
      <c r="B1503" s="33">
        <v>68</v>
      </c>
      <c r="C1503" s="33">
        <v>9.4499999999999993</v>
      </c>
      <c r="D1503" s="33">
        <v>3</v>
      </c>
      <c r="E1503" s="33">
        <v>0</v>
      </c>
      <c r="F1503" s="37">
        <f>DetailTicketJuilletAout2021[[#This Row],[Qte]]*(DetailTicketJuilletAout2021[[#This Row],[PrixUnit]]*(1-DetailTicketJuilletAout2021[[#This Row],[Remise%]]))</f>
        <v>28.349999999999998</v>
      </c>
      <c r="G1503" t="str">
        <f t="shared" si="23"/>
        <v>OLLHE</v>
      </c>
      <c r="I1503" s="32">
        <v>22831</v>
      </c>
      <c r="J1503" s="39" t="s">
        <v>75</v>
      </c>
    </row>
    <row r="1504" spans="1:10" x14ac:dyDescent="0.25">
      <c r="A1504" s="32">
        <v>21849</v>
      </c>
      <c r="B1504" s="33">
        <v>42</v>
      </c>
      <c r="C1504" s="33">
        <v>10.67</v>
      </c>
      <c r="D1504" s="33">
        <v>4</v>
      </c>
      <c r="E1504" s="33">
        <v>0</v>
      </c>
      <c r="F1504" s="37">
        <f>DetailTicketJuilletAout2021[[#This Row],[Qte]]*(DetailTicketJuilletAout2021[[#This Row],[PrixUnit]]*(1-DetailTicketJuilletAout2021[[#This Row],[Remise%]]))</f>
        <v>42.68</v>
      </c>
      <c r="G1504" t="str">
        <f t="shared" si="23"/>
        <v>MIGAL</v>
      </c>
      <c r="I1504" s="32">
        <v>22832</v>
      </c>
      <c r="J1504" s="39" t="s">
        <v>34</v>
      </c>
    </row>
    <row r="1505" spans="1:10" x14ac:dyDescent="0.25">
      <c r="A1505" s="32">
        <v>21850</v>
      </c>
      <c r="B1505" s="33">
        <v>22</v>
      </c>
      <c r="C1505" s="33">
        <v>16.010000000000002</v>
      </c>
      <c r="D1505" s="33">
        <v>4</v>
      </c>
      <c r="E1505" s="33">
        <v>0</v>
      </c>
      <c r="F1505" s="37">
        <f>DetailTicketJuilletAout2021[[#This Row],[Qte]]*(DetailTicketJuilletAout2021[[#This Row],[PrixUnit]]*(1-DetailTicketJuilletAout2021[[#This Row],[Remise%]]))</f>
        <v>64.040000000000006</v>
      </c>
      <c r="G1505" t="str">
        <f t="shared" si="23"/>
        <v>CLHAL</v>
      </c>
      <c r="I1505" s="32">
        <v>22833</v>
      </c>
      <c r="J1505" s="39" t="s">
        <v>87</v>
      </c>
    </row>
    <row r="1506" spans="1:10" x14ac:dyDescent="0.25">
      <c r="A1506" s="32">
        <v>21850</v>
      </c>
      <c r="B1506" s="33">
        <v>31</v>
      </c>
      <c r="C1506" s="33">
        <v>9.4499999999999993</v>
      </c>
      <c r="D1506" s="33">
        <v>4</v>
      </c>
      <c r="E1506" s="33">
        <v>0</v>
      </c>
      <c r="F1506" s="37">
        <f>DetailTicketJuilletAout2021[[#This Row],[Qte]]*(DetailTicketJuilletAout2021[[#This Row],[PrixUnit]]*(1-DetailTicketJuilletAout2021[[#This Row],[Remise%]]))</f>
        <v>37.799999999999997</v>
      </c>
      <c r="G1506" t="str">
        <f t="shared" si="23"/>
        <v>CLHAL</v>
      </c>
      <c r="I1506" s="32">
        <v>22834</v>
      </c>
      <c r="J1506" s="39" t="s">
        <v>40</v>
      </c>
    </row>
    <row r="1507" spans="1:10" x14ac:dyDescent="0.25">
      <c r="A1507" s="32">
        <v>21850</v>
      </c>
      <c r="B1507" s="33">
        <v>60</v>
      </c>
      <c r="C1507" s="33">
        <v>25.92</v>
      </c>
      <c r="D1507" s="33">
        <v>4</v>
      </c>
      <c r="E1507" s="33">
        <v>0</v>
      </c>
      <c r="F1507" s="37">
        <f>DetailTicketJuilletAout2021[[#This Row],[Qte]]*(DetailTicketJuilletAout2021[[#This Row],[PrixUnit]]*(1-DetailTicketJuilletAout2021[[#This Row],[Remise%]]))</f>
        <v>103.68</v>
      </c>
      <c r="G1507" t="str">
        <f t="shared" si="23"/>
        <v>CLHAL</v>
      </c>
      <c r="I1507" s="32">
        <v>22835</v>
      </c>
      <c r="J1507" s="39" t="s">
        <v>32</v>
      </c>
    </row>
    <row r="1508" spans="1:10" x14ac:dyDescent="0.25">
      <c r="A1508" s="32">
        <v>21850</v>
      </c>
      <c r="B1508" s="33">
        <v>71</v>
      </c>
      <c r="C1508" s="33">
        <v>16.46</v>
      </c>
      <c r="D1508" s="33">
        <v>4</v>
      </c>
      <c r="E1508" s="33">
        <v>0</v>
      </c>
      <c r="F1508" s="37">
        <f>DetailTicketJuilletAout2021[[#This Row],[Qte]]*(DetailTicketJuilletAout2021[[#This Row],[PrixUnit]]*(1-DetailTicketJuilletAout2021[[#This Row],[Remise%]]))</f>
        <v>65.84</v>
      </c>
      <c r="G1508" t="str">
        <f t="shared" si="23"/>
        <v>CLHAL</v>
      </c>
      <c r="I1508" s="32">
        <v>22836</v>
      </c>
      <c r="J1508" s="39" t="s">
        <v>56</v>
      </c>
    </row>
    <row r="1509" spans="1:10" x14ac:dyDescent="0.25">
      <c r="A1509" s="32">
        <v>21851</v>
      </c>
      <c r="B1509" s="33">
        <v>41</v>
      </c>
      <c r="C1509" s="33">
        <v>7.32</v>
      </c>
      <c r="D1509" s="33">
        <v>3</v>
      </c>
      <c r="E1509" s="33">
        <v>0.05</v>
      </c>
      <c r="F1509" s="37">
        <f>DetailTicketJuilletAout2021[[#This Row],[Qte]]*(DetailTicketJuilletAout2021[[#This Row],[PrixUnit]]*(1-DetailTicketJuilletAout2021[[#This Row],[Remise%]]))</f>
        <v>20.861999999999998</v>
      </c>
      <c r="G1509" t="str">
        <f t="shared" si="23"/>
        <v>ZOHED</v>
      </c>
      <c r="I1509" s="32">
        <v>22837</v>
      </c>
      <c r="J1509" s="39" t="s">
        <v>90</v>
      </c>
    </row>
    <row r="1510" spans="1:10" x14ac:dyDescent="0.25">
      <c r="A1510" s="32">
        <v>21851</v>
      </c>
      <c r="B1510" s="33">
        <v>52</v>
      </c>
      <c r="C1510" s="33">
        <v>5.34</v>
      </c>
      <c r="D1510" s="33">
        <v>4</v>
      </c>
      <c r="E1510" s="33">
        <v>0.05</v>
      </c>
      <c r="F1510" s="37">
        <f>DetailTicketJuilletAout2021[[#This Row],[Qte]]*(DetailTicketJuilletAout2021[[#This Row],[PrixUnit]]*(1-DetailTicketJuilletAout2021[[#This Row],[Remise%]]))</f>
        <v>20.291999999999998</v>
      </c>
      <c r="G1510" t="str">
        <f t="shared" si="23"/>
        <v>ZOHED</v>
      </c>
      <c r="I1510" s="32">
        <v>22838</v>
      </c>
      <c r="J1510" s="39" t="s">
        <v>99</v>
      </c>
    </row>
    <row r="1511" spans="1:10" x14ac:dyDescent="0.25">
      <c r="A1511" s="32">
        <v>21851</v>
      </c>
      <c r="B1511" s="33">
        <v>61</v>
      </c>
      <c r="C1511" s="33">
        <v>21.65</v>
      </c>
      <c r="D1511" s="33">
        <v>3</v>
      </c>
      <c r="E1511" s="33">
        <v>0</v>
      </c>
      <c r="F1511" s="37">
        <f>DetailTicketJuilletAout2021[[#This Row],[Qte]]*(DetailTicketJuilletAout2021[[#This Row],[PrixUnit]]*(1-DetailTicketJuilletAout2021[[#This Row],[Remise%]]))</f>
        <v>64.949999999999989</v>
      </c>
      <c r="G1511" t="str">
        <f t="shared" si="23"/>
        <v>ZOHED</v>
      </c>
      <c r="I1511" s="32">
        <v>22839</v>
      </c>
      <c r="J1511" s="39" t="s">
        <v>68</v>
      </c>
    </row>
    <row r="1512" spans="1:10" x14ac:dyDescent="0.25">
      <c r="A1512" s="32">
        <v>21851</v>
      </c>
      <c r="B1512" s="33">
        <v>62</v>
      </c>
      <c r="C1512" s="33">
        <v>37.5</v>
      </c>
      <c r="D1512" s="33">
        <v>4</v>
      </c>
      <c r="E1512" s="33">
        <v>0</v>
      </c>
      <c r="F1512" s="37">
        <f>DetailTicketJuilletAout2021[[#This Row],[Qte]]*(DetailTicketJuilletAout2021[[#This Row],[PrixUnit]]*(1-DetailTicketJuilletAout2021[[#This Row],[Remise%]]))</f>
        <v>150</v>
      </c>
      <c r="G1512" t="str">
        <f t="shared" si="23"/>
        <v>ZOHED</v>
      </c>
      <c r="I1512" s="32">
        <v>22840</v>
      </c>
      <c r="J1512" s="39" t="s">
        <v>42</v>
      </c>
    </row>
    <row r="1513" spans="1:10" x14ac:dyDescent="0.25">
      <c r="A1513" s="32">
        <v>21852</v>
      </c>
      <c r="B1513" s="33">
        <v>11</v>
      </c>
      <c r="C1513" s="33">
        <v>16.010000000000002</v>
      </c>
      <c r="D1513" s="33">
        <v>4</v>
      </c>
      <c r="E1513" s="33">
        <v>0.25</v>
      </c>
      <c r="F1513" s="37">
        <f>DetailTicketJuilletAout2021[[#This Row],[Qte]]*(DetailTicketJuilletAout2021[[#This Row],[PrixUnit]]*(1-DetailTicketJuilletAout2021[[#This Row],[Remise%]]))</f>
        <v>48.03</v>
      </c>
      <c r="G1513" t="str">
        <f t="shared" si="23"/>
        <v>DAMIC</v>
      </c>
      <c r="I1513" s="32">
        <v>22841</v>
      </c>
      <c r="J1513" s="39" t="s">
        <v>61</v>
      </c>
    </row>
    <row r="1514" spans="1:10" x14ac:dyDescent="0.25">
      <c r="A1514" s="32">
        <v>21853</v>
      </c>
      <c r="B1514" s="33">
        <v>71</v>
      </c>
      <c r="C1514" s="33">
        <v>16.46</v>
      </c>
      <c r="D1514" s="33">
        <v>4</v>
      </c>
      <c r="E1514" s="33">
        <v>0</v>
      </c>
      <c r="F1514" s="37">
        <f>DetailTicketJuilletAout2021[[#This Row],[Qte]]*(DetailTicketJuilletAout2021[[#This Row],[PrixUnit]]*(1-DetailTicketJuilletAout2021[[#This Row],[Remise%]]))</f>
        <v>65.84</v>
      </c>
      <c r="G1514" t="str">
        <f t="shared" si="23"/>
        <v>CHLEC</v>
      </c>
      <c r="I1514" s="32">
        <v>22842</v>
      </c>
      <c r="J1514" s="39" t="s">
        <v>94</v>
      </c>
    </row>
    <row r="1515" spans="1:10" x14ac:dyDescent="0.25">
      <c r="A1515" s="32">
        <v>21854</v>
      </c>
      <c r="B1515" s="33">
        <v>29</v>
      </c>
      <c r="C1515" s="33">
        <v>94.37</v>
      </c>
      <c r="D1515" s="33">
        <v>4</v>
      </c>
      <c r="E1515" s="33">
        <v>0</v>
      </c>
      <c r="F1515" s="37">
        <f>DetailTicketJuilletAout2021[[#This Row],[Qte]]*(DetailTicketJuilletAout2021[[#This Row],[PrixUnit]]*(1-DetailTicketJuilletAout2021[[#This Row],[Remise%]]))</f>
        <v>377.48</v>
      </c>
      <c r="G1515" t="str">
        <f t="shared" si="23"/>
        <v>ANLER</v>
      </c>
      <c r="I1515" s="32">
        <v>22843</v>
      </c>
      <c r="J1515" s="39" t="s">
        <v>31</v>
      </c>
    </row>
    <row r="1516" spans="1:10" x14ac:dyDescent="0.25">
      <c r="A1516" s="32">
        <v>21854</v>
      </c>
      <c r="B1516" s="33">
        <v>59</v>
      </c>
      <c r="C1516" s="33">
        <v>41.92</v>
      </c>
      <c r="D1516" s="33">
        <v>3</v>
      </c>
      <c r="E1516" s="33">
        <v>0</v>
      </c>
      <c r="F1516" s="37">
        <f>DetailTicketJuilletAout2021[[#This Row],[Qte]]*(DetailTicketJuilletAout2021[[#This Row],[PrixUnit]]*(1-DetailTicketJuilletAout2021[[#This Row],[Remise%]]))</f>
        <v>125.76</v>
      </c>
      <c r="G1516" t="str">
        <f t="shared" si="23"/>
        <v>ANLER</v>
      </c>
      <c r="I1516" s="32">
        <v>22844</v>
      </c>
      <c r="J1516" s="39" t="s">
        <v>32</v>
      </c>
    </row>
    <row r="1517" spans="1:10" x14ac:dyDescent="0.25">
      <c r="A1517" s="32">
        <v>21855</v>
      </c>
      <c r="B1517" s="33">
        <v>17</v>
      </c>
      <c r="C1517" s="33">
        <v>29.73</v>
      </c>
      <c r="D1517" s="33">
        <v>3</v>
      </c>
      <c r="E1517" s="33">
        <v>0</v>
      </c>
      <c r="F1517" s="37">
        <f>DetailTicketJuilletAout2021[[#This Row],[Qte]]*(DetailTicketJuilletAout2021[[#This Row],[PrixUnit]]*(1-DetailTicketJuilletAout2021[[#This Row],[Remise%]]))</f>
        <v>89.19</v>
      </c>
      <c r="G1517" t="str">
        <f t="shared" si="23"/>
        <v>CHLEC</v>
      </c>
      <c r="I1517" s="32">
        <v>22845</v>
      </c>
      <c r="J1517" s="39" t="s">
        <v>47</v>
      </c>
    </row>
    <row r="1518" spans="1:10" x14ac:dyDescent="0.25">
      <c r="A1518" s="32">
        <v>21855</v>
      </c>
      <c r="B1518" s="33">
        <v>31</v>
      </c>
      <c r="C1518" s="33">
        <v>9.4499999999999993</v>
      </c>
      <c r="D1518" s="33">
        <v>4</v>
      </c>
      <c r="E1518" s="33">
        <v>0.2</v>
      </c>
      <c r="F1518" s="37">
        <f>DetailTicketJuilletAout2021[[#This Row],[Qte]]*(DetailTicketJuilletAout2021[[#This Row],[PrixUnit]]*(1-DetailTicketJuilletAout2021[[#This Row],[Remise%]]))</f>
        <v>30.24</v>
      </c>
      <c r="G1518" t="str">
        <f t="shared" si="23"/>
        <v>CHLEC</v>
      </c>
      <c r="I1518" s="32">
        <v>22846</v>
      </c>
      <c r="J1518" s="39" t="s">
        <v>78</v>
      </c>
    </row>
    <row r="1519" spans="1:10" x14ac:dyDescent="0.25">
      <c r="A1519" s="32">
        <v>21855</v>
      </c>
      <c r="B1519" s="33">
        <v>75</v>
      </c>
      <c r="C1519" s="33">
        <v>5.95</v>
      </c>
      <c r="D1519" s="33">
        <v>4</v>
      </c>
      <c r="E1519" s="33">
        <v>0.2</v>
      </c>
      <c r="F1519" s="37">
        <f>DetailTicketJuilletAout2021[[#This Row],[Qte]]*(DetailTicketJuilletAout2021[[#This Row],[PrixUnit]]*(1-DetailTicketJuilletAout2021[[#This Row],[Remise%]]))</f>
        <v>19.040000000000003</v>
      </c>
      <c r="G1519" t="str">
        <f t="shared" si="23"/>
        <v>CHLEC</v>
      </c>
      <c r="I1519" s="32">
        <v>22847</v>
      </c>
      <c r="J1519" s="39" t="s">
        <v>40</v>
      </c>
    </row>
    <row r="1520" spans="1:10" x14ac:dyDescent="0.25">
      <c r="A1520" s="32">
        <v>21856</v>
      </c>
      <c r="B1520" s="33">
        <v>31</v>
      </c>
      <c r="C1520" s="33">
        <v>9.4499999999999993</v>
      </c>
      <c r="D1520" s="33">
        <v>4</v>
      </c>
      <c r="E1520" s="33">
        <v>0.25</v>
      </c>
      <c r="F1520" s="37">
        <f>DetailTicketJuilletAout2021[[#This Row],[Qte]]*(DetailTicketJuilletAout2021[[#This Row],[PrixUnit]]*(1-DetailTicketJuilletAout2021[[#This Row],[Remise%]]))</f>
        <v>28.349999999999998</v>
      </c>
      <c r="G1520" t="str">
        <f t="shared" si="23"/>
        <v>REDAN</v>
      </c>
      <c r="I1520" s="32">
        <v>22848</v>
      </c>
      <c r="J1520" s="39" t="s">
        <v>84</v>
      </c>
    </row>
    <row r="1521" spans="1:10" x14ac:dyDescent="0.25">
      <c r="A1521" s="32">
        <v>21856</v>
      </c>
      <c r="B1521" s="33">
        <v>66</v>
      </c>
      <c r="C1521" s="33">
        <v>12.96</v>
      </c>
      <c r="D1521" s="33">
        <v>4</v>
      </c>
      <c r="E1521" s="33">
        <v>0</v>
      </c>
      <c r="F1521" s="37">
        <f>DetailTicketJuilletAout2021[[#This Row],[Qte]]*(DetailTicketJuilletAout2021[[#This Row],[PrixUnit]]*(1-DetailTicketJuilletAout2021[[#This Row],[Remise%]]))</f>
        <v>51.84</v>
      </c>
      <c r="G1521" t="str">
        <f t="shared" si="23"/>
        <v>REDAN</v>
      </c>
      <c r="I1521" s="32">
        <v>22849</v>
      </c>
      <c r="J1521" s="39" t="s">
        <v>72</v>
      </c>
    </row>
    <row r="1522" spans="1:10" x14ac:dyDescent="0.25">
      <c r="A1522" s="32">
        <v>21857</v>
      </c>
      <c r="B1522" s="33">
        <v>10</v>
      </c>
      <c r="C1522" s="33">
        <v>23.63</v>
      </c>
      <c r="D1522" s="33">
        <v>4</v>
      </c>
      <c r="E1522" s="33">
        <v>0</v>
      </c>
      <c r="F1522" s="37">
        <f>DetailTicketJuilletAout2021[[#This Row],[Qte]]*(DetailTicketJuilletAout2021[[#This Row],[PrixUnit]]*(1-DetailTicketJuilletAout2021[[#This Row],[Remise%]]))</f>
        <v>94.52</v>
      </c>
      <c r="G1522" t="str">
        <f t="shared" si="23"/>
        <v>CHGAS</v>
      </c>
      <c r="I1522" s="32">
        <v>22850</v>
      </c>
      <c r="J1522" s="39" t="s">
        <v>73</v>
      </c>
    </row>
    <row r="1523" spans="1:10" x14ac:dyDescent="0.25">
      <c r="A1523" s="32">
        <v>21857</v>
      </c>
      <c r="B1523" s="33">
        <v>67</v>
      </c>
      <c r="C1523" s="33">
        <v>10.67</v>
      </c>
      <c r="D1523" s="33">
        <v>4</v>
      </c>
      <c r="E1523" s="33">
        <v>0</v>
      </c>
      <c r="F1523" s="37">
        <f>DetailTicketJuilletAout2021[[#This Row],[Qte]]*(DetailTicketJuilletAout2021[[#This Row],[PrixUnit]]*(1-DetailTicketJuilletAout2021[[#This Row],[Remise%]]))</f>
        <v>42.68</v>
      </c>
      <c r="G1523" t="str">
        <f t="shared" si="23"/>
        <v>CHGAS</v>
      </c>
      <c r="I1523" s="32">
        <v>22851</v>
      </c>
      <c r="J1523" s="39" t="s">
        <v>52</v>
      </c>
    </row>
    <row r="1524" spans="1:10" x14ac:dyDescent="0.25">
      <c r="A1524" s="32">
        <v>21858</v>
      </c>
      <c r="B1524" s="33">
        <v>31</v>
      </c>
      <c r="C1524" s="33">
        <v>9.4499999999999993</v>
      </c>
      <c r="D1524" s="33">
        <v>4</v>
      </c>
      <c r="E1524" s="33">
        <v>0.05</v>
      </c>
      <c r="F1524" s="37">
        <f>DetailTicketJuilletAout2021[[#This Row],[Qte]]*(DetailTicketJuilletAout2021[[#This Row],[PrixUnit]]*(1-DetailTicketJuilletAout2021[[#This Row],[Remise%]]))</f>
        <v>35.909999999999997</v>
      </c>
      <c r="G1524" t="str">
        <f t="shared" si="23"/>
        <v>CHLEC</v>
      </c>
      <c r="I1524" s="32">
        <v>22852</v>
      </c>
      <c r="J1524" s="39" t="s">
        <v>87</v>
      </c>
    </row>
    <row r="1525" spans="1:10" x14ac:dyDescent="0.25">
      <c r="A1525" s="32">
        <v>21858</v>
      </c>
      <c r="B1525" s="33">
        <v>42</v>
      </c>
      <c r="C1525" s="33">
        <v>10.67</v>
      </c>
      <c r="D1525" s="33">
        <v>4</v>
      </c>
      <c r="E1525" s="33">
        <v>0.05</v>
      </c>
      <c r="F1525" s="37">
        <f>DetailTicketJuilletAout2021[[#This Row],[Qte]]*(DetailTicketJuilletAout2021[[#This Row],[PrixUnit]]*(1-DetailTicketJuilletAout2021[[#This Row],[Remise%]]))</f>
        <v>40.545999999999999</v>
      </c>
      <c r="G1525" t="str">
        <f t="shared" si="23"/>
        <v>CHLEC</v>
      </c>
      <c r="I1525" s="32">
        <v>22853</v>
      </c>
      <c r="J1525" s="39" t="s">
        <v>60</v>
      </c>
    </row>
    <row r="1526" spans="1:10" x14ac:dyDescent="0.25">
      <c r="A1526" s="32">
        <v>21858</v>
      </c>
      <c r="B1526" s="33">
        <v>45</v>
      </c>
      <c r="C1526" s="33">
        <v>7.32</v>
      </c>
      <c r="D1526" s="33">
        <v>3</v>
      </c>
      <c r="E1526" s="33">
        <v>0.05</v>
      </c>
      <c r="F1526" s="37">
        <f>DetailTicketJuilletAout2021[[#This Row],[Qte]]*(DetailTicketJuilletAout2021[[#This Row],[PrixUnit]]*(1-DetailTicketJuilletAout2021[[#This Row],[Remise%]]))</f>
        <v>20.861999999999998</v>
      </c>
      <c r="G1526" t="str">
        <f t="shared" si="23"/>
        <v>CHLEC</v>
      </c>
      <c r="I1526" s="32">
        <v>22854</v>
      </c>
      <c r="J1526" s="39" t="s">
        <v>32</v>
      </c>
    </row>
    <row r="1527" spans="1:10" x14ac:dyDescent="0.25">
      <c r="A1527" s="32">
        <v>21858</v>
      </c>
      <c r="B1527" s="33">
        <v>51</v>
      </c>
      <c r="C1527" s="33">
        <v>40.4</v>
      </c>
      <c r="D1527" s="33">
        <v>4</v>
      </c>
      <c r="E1527" s="33">
        <v>0.05</v>
      </c>
      <c r="F1527" s="37">
        <f>DetailTicketJuilletAout2021[[#This Row],[Qte]]*(DetailTicketJuilletAout2021[[#This Row],[PrixUnit]]*(1-DetailTicketJuilletAout2021[[#This Row],[Remise%]]))</f>
        <v>153.51999999999998</v>
      </c>
      <c r="G1527" t="str">
        <f t="shared" si="23"/>
        <v>CHLEC</v>
      </c>
      <c r="I1527" s="32">
        <v>22855</v>
      </c>
      <c r="J1527" s="39" t="s">
        <v>24</v>
      </c>
    </row>
    <row r="1528" spans="1:10" x14ac:dyDescent="0.25">
      <c r="A1528" s="32">
        <v>21859</v>
      </c>
      <c r="B1528" s="33">
        <v>42</v>
      </c>
      <c r="C1528" s="33">
        <v>10.67</v>
      </c>
      <c r="D1528" s="33">
        <v>3</v>
      </c>
      <c r="E1528" s="33">
        <v>0.2</v>
      </c>
      <c r="F1528" s="37">
        <f>DetailTicketJuilletAout2021[[#This Row],[Qte]]*(DetailTicketJuilletAout2021[[#This Row],[PrixUnit]]*(1-DetailTicketJuilletAout2021[[#This Row],[Remise%]]))</f>
        <v>25.607999999999997</v>
      </c>
      <c r="G1528" t="str">
        <f t="shared" si="23"/>
        <v>BRLEH</v>
      </c>
      <c r="I1528" s="32">
        <v>22856</v>
      </c>
      <c r="J1528" s="39" t="s">
        <v>31</v>
      </c>
    </row>
    <row r="1529" spans="1:10" x14ac:dyDescent="0.25">
      <c r="A1529" s="32">
        <v>21860</v>
      </c>
      <c r="B1529" s="33">
        <v>41</v>
      </c>
      <c r="C1529" s="33">
        <v>7.32</v>
      </c>
      <c r="D1529" s="33">
        <v>4</v>
      </c>
      <c r="E1529" s="33">
        <v>0</v>
      </c>
      <c r="F1529" s="37">
        <f>DetailTicketJuilletAout2021[[#This Row],[Qte]]*(DetailTicketJuilletAout2021[[#This Row],[PrixUnit]]*(1-DetailTicketJuilletAout2021[[#This Row],[Remise%]]))</f>
        <v>29.28</v>
      </c>
      <c r="G1529" t="str">
        <f t="shared" si="23"/>
        <v>JEHOU</v>
      </c>
      <c r="I1529" s="32">
        <v>22857</v>
      </c>
      <c r="J1529" s="39" t="s">
        <v>72</v>
      </c>
    </row>
    <row r="1530" spans="1:10" x14ac:dyDescent="0.25">
      <c r="A1530" s="32">
        <v>21861</v>
      </c>
      <c r="B1530" s="33">
        <v>16</v>
      </c>
      <c r="C1530" s="33">
        <v>13.26</v>
      </c>
      <c r="D1530" s="33">
        <v>3</v>
      </c>
      <c r="E1530" s="33">
        <v>0</v>
      </c>
      <c r="F1530" s="37">
        <f>DetailTicketJuilletAout2021[[#This Row],[Qte]]*(DetailTicketJuilletAout2021[[#This Row],[PrixUnit]]*(1-DetailTicketJuilletAout2021[[#This Row],[Remise%]]))</f>
        <v>39.78</v>
      </c>
      <c r="G1530" t="str">
        <f t="shared" si="23"/>
        <v>CECHA</v>
      </c>
      <c r="I1530" s="32">
        <v>22858</v>
      </c>
      <c r="J1530" s="39" t="s">
        <v>84</v>
      </c>
    </row>
    <row r="1531" spans="1:10" x14ac:dyDescent="0.25">
      <c r="A1531" s="32">
        <v>21861</v>
      </c>
      <c r="B1531" s="33">
        <v>62</v>
      </c>
      <c r="C1531" s="33">
        <v>37.5</v>
      </c>
      <c r="D1531" s="33">
        <v>3</v>
      </c>
      <c r="E1531" s="33">
        <v>0</v>
      </c>
      <c r="F1531" s="37">
        <f>DetailTicketJuilletAout2021[[#This Row],[Qte]]*(DetailTicketJuilletAout2021[[#This Row],[PrixUnit]]*(1-DetailTicketJuilletAout2021[[#This Row],[Remise%]]))</f>
        <v>112.5</v>
      </c>
      <c r="G1531" t="str">
        <f t="shared" si="23"/>
        <v>CECHA</v>
      </c>
      <c r="I1531" s="32">
        <v>22859</v>
      </c>
      <c r="J1531" s="39" t="s">
        <v>48</v>
      </c>
    </row>
    <row r="1532" spans="1:10" x14ac:dyDescent="0.25">
      <c r="A1532" s="32">
        <v>21862</v>
      </c>
      <c r="B1532" s="33">
        <v>70</v>
      </c>
      <c r="C1532" s="33">
        <v>11.43</v>
      </c>
      <c r="D1532" s="33">
        <v>3</v>
      </c>
      <c r="E1532" s="33">
        <v>0</v>
      </c>
      <c r="F1532" s="37">
        <f>DetailTicketJuilletAout2021[[#This Row],[Qte]]*(DetailTicketJuilletAout2021[[#This Row],[PrixUnit]]*(1-DetailTicketJuilletAout2021[[#This Row],[Remise%]]))</f>
        <v>34.29</v>
      </c>
      <c r="G1532" t="str">
        <f t="shared" si="23"/>
        <v>JEMAN</v>
      </c>
      <c r="I1532" s="32">
        <v>22860</v>
      </c>
      <c r="J1532" s="39" t="s">
        <v>60</v>
      </c>
    </row>
    <row r="1533" spans="1:10" x14ac:dyDescent="0.25">
      <c r="A1533" s="32">
        <v>21862</v>
      </c>
      <c r="B1533" s="33">
        <v>77</v>
      </c>
      <c r="C1533" s="33">
        <v>9.91</v>
      </c>
      <c r="D1533" s="33">
        <v>4</v>
      </c>
      <c r="E1533" s="33">
        <v>0</v>
      </c>
      <c r="F1533" s="37">
        <f>DetailTicketJuilletAout2021[[#This Row],[Qte]]*(DetailTicketJuilletAout2021[[#This Row],[PrixUnit]]*(1-DetailTicketJuilletAout2021[[#This Row],[Remise%]]))</f>
        <v>39.64</v>
      </c>
      <c r="G1533" t="str">
        <f t="shared" si="23"/>
        <v>JEMAN</v>
      </c>
      <c r="I1533" s="32">
        <v>22861</v>
      </c>
      <c r="J1533" s="39" t="s">
        <v>48</v>
      </c>
    </row>
    <row r="1534" spans="1:10" x14ac:dyDescent="0.25">
      <c r="A1534" s="32">
        <v>21863</v>
      </c>
      <c r="B1534" s="33">
        <v>54</v>
      </c>
      <c r="C1534" s="33">
        <v>5.64</v>
      </c>
      <c r="D1534" s="33">
        <v>4</v>
      </c>
      <c r="E1534" s="33">
        <v>0.2</v>
      </c>
      <c r="F1534" s="37">
        <f>DetailTicketJuilletAout2021[[#This Row],[Qte]]*(DetailTicketJuilletAout2021[[#This Row],[PrixUnit]]*(1-DetailTicketJuilletAout2021[[#This Row],[Remise%]]))</f>
        <v>18.047999999999998</v>
      </c>
      <c r="G1534" t="str">
        <f t="shared" si="23"/>
        <v>CLJAN</v>
      </c>
      <c r="I1534" s="32">
        <v>22862</v>
      </c>
      <c r="J1534" s="39" t="s">
        <v>51</v>
      </c>
    </row>
    <row r="1535" spans="1:10" x14ac:dyDescent="0.25">
      <c r="A1535" s="32">
        <v>21863</v>
      </c>
      <c r="B1535" s="33">
        <v>56</v>
      </c>
      <c r="C1535" s="33">
        <v>28.97</v>
      </c>
      <c r="D1535" s="33">
        <v>3</v>
      </c>
      <c r="E1535" s="33">
        <v>0.2</v>
      </c>
      <c r="F1535" s="37">
        <f>DetailTicketJuilletAout2021[[#This Row],[Qte]]*(DetailTicketJuilletAout2021[[#This Row],[PrixUnit]]*(1-DetailTicketJuilletAout2021[[#This Row],[Remise%]]))</f>
        <v>69.528000000000006</v>
      </c>
      <c r="G1535" t="str">
        <f t="shared" si="23"/>
        <v>CLJAN</v>
      </c>
      <c r="I1535" s="32">
        <v>22863</v>
      </c>
      <c r="J1535" s="39" t="s">
        <v>32</v>
      </c>
    </row>
    <row r="1536" spans="1:10" x14ac:dyDescent="0.25">
      <c r="A1536" s="32">
        <v>21863</v>
      </c>
      <c r="B1536" s="33">
        <v>74</v>
      </c>
      <c r="C1536" s="33">
        <v>7.62</v>
      </c>
      <c r="D1536" s="33">
        <v>3</v>
      </c>
      <c r="E1536" s="33">
        <v>0</v>
      </c>
      <c r="F1536" s="37">
        <f>DetailTicketJuilletAout2021[[#This Row],[Qte]]*(DetailTicketJuilletAout2021[[#This Row],[PrixUnit]]*(1-DetailTicketJuilletAout2021[[#This Row],[Remise%]]))</f>
        <v>22.86</v>
      </c>
      <c r="G1536" t="str">
        <f t="shared" si="23"/>
        <v>CLJAN</v>
      </c>
      <c r="I1536" s="32">
        <v>22864</v>
      </c>
      <c r="J1536" s="39" t="s">
        <v>92</v>
      </c>
    </row>
    <row r="1537" spans="1:10" x14ac:dyDescent="0.25">
      <c r="A1537" s="32">
        <v>21864</v>
      </c>
      <c r="B1537" s="33">
        <v>31</v>
      </c>
      <c r="C1537" s="33">
        <v>9.4499999999999993</v>
      </c>
      <c r="D1537" s="33">
        <v>3</v>
      </c>
      <c r="E1537" s="33">
        <v>0</v>
      </c>
      <c r="F1537" s="37">
        <f>DetailTicketJuilletAout2021[[#This Row],[Qte]]*(DetailTicketJuilletAout2021[[#This Row],[PrixUnit]]*(1-DetailTicketJuilletAout2021[[#This Row],[Remise%]]))</f>
        <v>28.349999999999998</v>
      </c>
      <c r="G1537" t="str">
        <f t="shared" si="23"/>
        <v>MICOL</v>
      </c>
      <c r="I1537" s="32">
        <v>22865</v>
      </c>
      <c r="J1537" s="39" t="s">
        <v>62</v>
      </c>
    </row>
    <row r="1538" spans="1:10" x14ac:dyDescent="0.25">
      <c r="A1538" s="32">
        <v>21865</v>
      </c>
      <c r="B1538" s="33">
        <v>31</v>
      </c>
      <c r="C1538" s="33">
        <v>9.4499999999999993</v>
      </c>
      <c r="D1538" s="33">
        <v>4</v>
      </c>
      <c r="E1538" s="33">
        <v>0</v>
      </c>
      <c r="F1538" s="37">
        <f>DetailTicketJuilletAout2021[[#This Row],[Qte]]*(DetailTicketJuilletAout2021[[#This Row],[PrixUnit]]*(1-DetailTicketJuilletAout2021[[#This Row],[Remise%]]))</f>
        <v>37.799999999999997</v>
      </c>
      <c r="G1538" t="str">
        <f t="shared" si="23"/>
        <v>DAMIC</v>
      </c>
      <c r="I1538" s="32">
        <v>22866</v>
      </c>
      <c r="J1538" s="39" t="s">
        <v>51</v>
      </c>
    </row>
    <row r="1539" spans="1:10" x14ac:dyDescent="0.25">
      <c r="A1539" s="32">
        <v>21865</v>
      </c>
      <c r="B1539" s="33">
        <v>38</v>
      </c>
      <c r="C1539" s="33">
        <v>200.93</v>
      </c>
      <c r="D1539" s="33">
        <v>4</v>
      </c>
      <c r="E1539" s="33">
        <v>0</v>
      </c>
      <c r="F1539" s="37">
        <f>DetailTicketJuilletAout2021[[#This Row],[Qte]]*(DetailTicketJuilletAout2021[[#This Row],[PrixUnit]]*(1-DetailTicketJuilletAout2021[[#This Row],[Remise%]]))</f>
        <v>803.72</v>
      </c>
      <c r="G1539" t="str">
        <f t="shared" ref="G1539:G1602" si="24">VLOOKUP(A1539,$I$2:$J$1577,2,FALSE)</f>
        <v>DAMIC</v>
      </c>
      <c r="I1539" s="32">
        <v>22867</v>
      </c>
      <c r="J1539" s="39" t="s">
        <v>48</v>
      </c>
    </row>
    <row r="1540" spans="1:10" x14ac:dyDescent="0.25">
      <c r="A1540" s="32">
        <v>21866</v>
      </c>
      <c r="B1540" s="33">
        <v>36</v>
      </c>
      <c r="C1540" s="33">
        <v>14.48</v>
      </c>
      <c r="D1540" s="33">
        <v>3</v>
      </c>
      <c r="E1540" s="33">
        <v>0</v>
      </c>
      <c r="F1540" s="37">
        <f>DetailTicketJuilletAout2021[[#This Row],[Qte]]*(DetailTicketJuilletAout2021[[#This Row],[PrixUnit]]*(1-DetailTicketJuilletAout2021[[#This Row],[Remise%]]))</f>
        <v>43.44</v>
      </c>
      <c r="G1540" t="str">
        <f t="shared" si="24"/>
        <v>NISCH</v>
      </c>
      <c r="I1540" s="32">
        <v>22868</v>
      </c>
      <c r="J1540" s="39" t="s">
        <v>39</v>
      </c>
    </row>
    <row r="1541" spans="1:10" x14ac:dyDescent="0.25">
      <c r="A1541" s="32">
        <v>21866</v>
      </c>
      <c r="B1541" s="33">
        <v>39</v>
      </c>
      <c r="C1541" s="33">
        <v>13.72</v>
      </c>
      <c r="D1541" s="33">
        <v>4</v>
      </c>
      <c r="E1541" s="33">
        <v>0.15</v>
      </c>
      <c r="F1541" s="37">
        <f>DetailTicketJuilletAout2021[[#This Row],[Qte]]*(DetailTicketJuilletAout2021[[#This Row],[PrixUnit]]*(1-DetailTicketJuilletAout2021[[#This Row],[Remise%]]))</f>
        <v>46.648000000000003</v>
      </c>
      <c r="G1541" t="str">
        <f t="shared" si="24"/>
        <v>NISCH</v>
      </c>
      <c r="I1541" s="32">
        <v>22869</v>
      </c>
      <c r="J1541" s="39" t="s">
        <v>26</v>
      </c>
    </row>
    <row r="1542" spans="1:10" x14ac:dyDescent="0.25">
      <c r="A1542" s="32">
        <v>21866</v>
      </c>
      <c r="B1542" s="33">
        <v>72</v>
      </c>
      <c r="C1542" s="33">
        <v>26.53</v>
      </c>
      <c r="D1542" s="33">
        <v>3</v>
      </c>
      <c r="E1542" s="33">
        <v>0.15</v>
      </c>
      <c r="F1542" s="37">
        <f>DetailTicketJuilletAout2021[[#This Row],[Qte]]*(DetailTicketJuilletAout2021[[#This Row],[PrixUnit]]*(1-DetailTicketJuilletAout2021[[#This Row],[Remise%]]))</f>
        <v>67.651499999999999</v>
      </c>
      <c r="G1542" t="str">
        <f t="shared" si="24"/>
        <v>NISCH</v>
      </c>
      <c r="I1542" s="32">
        <v>22870</v>
      </c>
      <c r="J1542" s="39" t="s">
        <v>68</v>
      </c>
    </row>
    <row r="1543" spans="1:10" x14ac:dyDescent="0.25">
      <c r="A1543" s="32">
        <v>21867</v>
      </c>
      <c r="B1543" s="33">
        <v>10</v>
      </c>
      <c r="C1543" s="33">
        <v>23.63</v>
      </c>
      <c r="D1543" s="33">
        <v>4</v>
      </c>
      <c r="E1543" s="33">
        <v>0</v>
      </c>
      <c r="F1543" s="37">
        <f>DetailTicketJuilletAout2021[[#This Row],[Qte]]*(DetailTicketJuilletAout2021[[#This Row],[PrixUnit]]*(1-DetailTicketJuilletAout2021[[#This Row],[Remise%]]))</f>
        <v>94.52</v>
      </c>
      <c r="G1543" t="str">
        <f t="shared" si="24"/>
        <v>THLOP</v>
      </c>
      <c r="I1543" s="32">
        <v>22871</v>
      </c>
      <c r="J1543" s="39" t="s">
        <v>48</v>
      </c>
    </row>
    <row r="1544" spans="1:10" x14ac:dyDescent="0.25">
      <c r="A1544" s="32">
        <v>21867</v>
      </c>
      <c r="B1544" s="33">
        <v>75</v>
      </c>
      <c r="C1544" s="33">
        <v>5.95</v>
      </c>
      <c r="D1544" s="33">
        <v>4</v>
      </c>
      <c r="E1544" s="33">
        <v>0</v>
      </c>
      <c r="F1544" s="37">
        <f>DetailTicketJuilletAout2021[[#This Row],[Qte]]*(DetailTicketJuilletAout2021[[#This Row],[PrixUnit]]*(1-DetailTicketJuilletAout2021[[#This Row],[Remise%]]))</f>
        <v>23.8</v>
      </c>
      <c r="G1544" t="str">
        <f t="shared" si="24"/>
        <v>THLOP</v>
      </c>
      <c r="I1544" s="32">
        <v>22872</v>
      </c>
      <c r="J1544" s="39" t="s">
        <v>70</v>
      </c>
    </row>
    <row r="1545" spans="1:10" x14ac:dyDescent="0.25">
      <c r="A1545" s="32">
        <v>21868</v>
      </c>
      <c r="B1545" s="33">
        <v>8</v>
      </c>
      <c r="C1545" s="33">
        <v>30.49</v>
      </c>
      <c r="D1545" s="33">
        <v>3</v>
      </c>
      <c r="E1545" s="33">
        <v>0.2</v>
      </c>
      <c r="F1545" s="37">
        <f>DetailTicketJuilletAout2021[[#This Row],[Qte]]*(DetailTicketJuilletAout2021[[#This Row],[PrixUnit]]*(1-DetailTicketJuilletAout2021[[#This Row],[Remise%]]))</f>
        <v>73.176000000000002</v>
      </c>
      <c r="G1545" t="str">
        <f t="shared" si="24"/>
        <v>PABEL</v>
      </c>
      <c r="I1545" s="32">
        <v>22873</v>
      </c>
      <c r="J1545" s="39" t="s">
        <v>65</v>
      </c>
    </row>
    <row r="1546" spans="1:10" x14ac:dyDescent="0.25">
      <c r="A1546" s="32">
        <v>21868</v>
      </c>
      <c r="B1546" s="33">
        <v>30</v>
      </c>
      <c r="C1546" s="33">
        <v>19.670000000000002</v>
      </c>
      <c r="D1546" s="33">
        <v>4</v>
      </c>
      <c r="E1546" s="33">
        <v>0.2</v>
      </c>
      <c r="F1546" s="37">
        <f>DetailTicketJuilletAout2021[[#This Row],[Qte]]*(DetailTicketJuilletAout2021[[#This Row],[PrixUnit]]*(1-DetailTicketJuilletAout2021[[#This Row],[Remise%]]))</f>
        <v>62.94400000000001</v>
      </c>
      <c r="G1546" t="str">
        <f t="shared" si="24"/>
        <v>PABEL</v>
      </c>
      <c r="I1546" s="32">
        <v>22874</v>
      </c>
      <c r="J1546" s="39" t="s">
        <v>63</v>
      </c>
    </row>
    <row r="1547" spans="1:10" x14ac:dyDescent="0.25">
      <c r="A1547" s="32">
        <v>21868</v>
      </c>
      <c r="B1547" s="33">
        <v>75</v>
      </c>
      <c r="C1547" s="33">
        <v>5.95</v>
      </c>
      <c r="D1547" s="33">
        <v>3</v>
      </c>
      <c r="E1547" s="33">
        <v>0.2</v>
      </c>
      <c r="F1547" s="37">
        <f>DetailTicketJuilletAout2021[[#This Row],[Qte]]*(DetailTicketJuilletAout2021[[#This Row],[PrixUnit]]*(1-DetailTicketJuilletAout2021[[#This Row],[Remise%]]))</f>
        <v>14.280000000000001</v>
      </c>
      <c r="G1547" t="str">
        <f t="shared" si="24"/>
        <v>PABEL</v>
      </c>
      <c r="I1547" s="32">
        <v>22875</v>
      </c>
      <c r="J1547" s="39" t="s">
        <v>84</v>
      </c>
    </row>
    <row r="1548" spans="1:10" x14ac:dyDescent="0.25">
      <c r="A1548" s="32">
        <v>21869</v>
      </c>
      <c r="B1548" s="33">
        <v>2</v>
      </c>
      <c r="C1548" s="33">
        <v>14.48</v>
      </c>
      <c r="D1548" s="33">
        <v>4</v>
      </c>
      <c r="E1548" s="33">
        <v>0.05</v>
      </c>
      <c r="F1548" s="37">
        <f>DetailTicketJuilletAout2021[[#This Row],[Qte]]*(DetailTicketJuilletAout2021[[#This Row],[PrixUnit]]*(1-DetailTicketJuilletAout2021[[#This Row],[Remise%]]))</f>
        <v>55.024000000000001</v>
      </c>
      <c r="G1548" t="str">
        <f t="shared" si="24"/>
        <v>CÉDAU</v>
      </c>
      <c r="I1548" s="32">
        <v>22876</v>
      </c>
      <c r="J1548" s="39" t="s">
        <v>101</v>
      </c>
    </row>
    <row r="1549" spans="1:10" x14ac:dyDescent="0.25">
      <c r="A1549" s="32">
        <v>21869</v>
      </c>
      <c r="B1549" s="33">
        <v>29</v>
      </c>
      <c r="C1549" s="33">
        <v>94.37</v>
      </c>
      <c r="D1549" s="33">
        <v>3</v>
      </c>
      <c r="E1549" s="33">
        <v>0.05</v>
      </c>
      <c r="F1549" s="37">
        <f>DetailTicketJuilletAout2021[[#This Row],[Qte]]*(DetailTicketJuilletAout2021[[#This Row],[PrixUnit]]*(1-DetailTicketJuilletAout2021[[#This Row],[Remise%]]))</f>
        <v>268.9545</v>
      </c>
      <c r="G1549" t="str">
        <f t="shared" si="24"/>
        <v>CÉDAU</v>
      </c>
      <c r="I1549" s="32">
        <v>22877</v>
      </c>
      <c r="J1549" s="39" t="s">
        <v>59</v>
      </c>
    </row>
    <row r="1550" spans="1:10" x14ac:dyDescent="0.25">
      <c r="A1550" s="32">
        <v>21870</v>
      </c>
      <c r="B1550" s="33">
        <v>19</v>
      </c>
      <c r="C1550" s="33">
        <v>7.01</v>
      </c>
      <c r="D1550" s="33">
        <v>4</v>
      </c>
      <c r="E1550" s="33">
        <v>0.05</v>
      </c>
      <c r="F1550" s="37">
        <f>DetailTicketJuilletAout2021[[#This Row],[Qte]]*(DetailTicketJuilletAout2021[[#This Row],[PrixUnit]]*(1-DetailTicketJuilletAout2021[[#This Row],[Remise%]]))</f>
        <v>26.637999999999998</v>
      </c>
      <c r="G1550" t="str">
        <f t="shared" si="24"/>
        <v>ARBLA</v>
      </c>
      <c r="I1550" s="32">
        <v>22878</v>
      </c>
      <c r="J1550" s="39" t="s">
        <v>3636</v>
      </c>
    </row>
    <row r="1551" spans="1:10" x14ac:dyDescent="0.25">
      <c r="A1551" s="32">
        <v>21870</v>
      </c>
      <c r="B1551" s="33">
        <v>75</v>
      </c>
      <c r="C1551" s="33">
        <v>5.95</v>
      </c>
      <c r="D1551" s="33">
        <v>3</v>
      </c>
      <c r="E1551" s="33">
        <v>0.05</v>
      </c>
      <c r="F1551" s="37">
        <f>DetailTicketJuilletAout2021[[#This Row],[Qte]]*(DetailTicketJuilletAout2021[[#This Row],[PrixUnit]]*(1-DetailTicketJuilletAout2021[[#This Row],[Remise%]]))</f>
        <v>16.9575</v>
      </c>
      <c r="G1551" t="str">
        <f t="shared" si="24"/>
        <v>ARBLA</v>
      </c>
      <c r="I1551" s="32">
        <v>22879</v>
      </c>
      <c r="J1551" s="39" t="s">
        <v>31</v>
      </c>
    </row>
    <row r="1552" spans="1:10" x14ac:dyDescent="0.25">
      <c r="A1552" s="32">
        <v>21871</v>
      </c>
      <c r="B1552" s="33">
        <v>18</v>
      </c>
      <c r="C1552" s="33">
        <v>47.56</v>
      </c>
      <c r="D1552" s="33">
        <v>3</v>
      </c>
      <c r="E1552" s="33">
        <v>0</v>
      </c>
      <c r="F1552" s="37">
        <f>DetailTicketJuilletAout2021[[#This Row],[Qte]]*(DetailTicketJuilletAout2021[[#This Row],[PrixUnit]]*(1-DetailTicketJuilletAout2021[[#This Row],[Remise%]]))</f>
        <v>142.68</v>
      </c>
      <c r="G1552" t="str">
        <f t="shared" si="24"/>
        <v>CHBON</v>
      </c>
      <c r="I1552" s="32">
        <v>22880</v>
      </c>
      <c r="J1552" s="39" t="s">
        <v>44</v>
      </c>
    </row>
    <row r="1553" spans="1:10" x14ac:dyDescent="0.25">
      <c r="A1553" s="32">
        <v>21871</v>
      </c>
      <c r="B1553" s="33">
        <v>35</v>
      </c>
      <c r="C1553" s="33">
        <v>13.72</v>
      </c>
      <c r="D1553" s="33">
        <v>4</v>
      </c>
      <c r="E1553" s="33">
        <v>0</v>
      </c>
      <c r="F1553" s="37">
        <f>DetailTicketJuilletAout2021[[#This Row],[Qte]]*(DetailTicketJuilletAout2021[[#This Row],[PrixUnit]]*(1-DetailTicketJuilletAout2021[[#This Row],[Remise%]]))</f>
        <v>54.88</v>
      </c>
      <c r="G1553" t="str">
        <f t="shared" si="24"/>
        <v>CHBON</v>
      </c>
      <c r="I1553" s="32">
        <v>22881</v>
      </c>
      <c r="J1553" s="39" t="s">
        <v>34</v>
      </c>
    </row>
    <row r="1554" spans="1:10" x14ac:dyDescent="0.25">
      <c r="A1554" s="32">
        <v>21871</v>
      </c>
      <c r="B1554" s="33">
        <v>63</v>
      </c>
      <c r="C1554" s="33">
        <v>33.54</v>
      </c>
      <c r="D1554" s="33">
        <v>3</v>
      </c>
      <c r="E1554" s="33">
        <v>0</v>
      </c>
      <c r="F1554" s="37">
        <f>DetailTicketJuilletAout2021[[#This Row],[Qte]]*(DetailTicketJuilletAout2021[[#This Row],[PrixUnit]]*(1-DetailTicketJuilletAout2021[[#This Row],[Remise%]]))</f>
        <v>100.62</v>
      </c>
      <c r="G1554" t="str">
        <f t="shared" si="24"/>
        <v>CHBON</v>
      </c>
      <c r="I1554" s="32">
        <v>22882</v>
      </c>
      <c r="J1554" s="39" t="s">
        <v>49</v>
      </c>
    </row>
    <row r="1555" spans="1:10" x14ac:dyDescent="0.25">
      <c r="A1555" s="32">
        <v>21871</v>
      </c>
      <c r="B1555" s="33">
        <v>68</v>
      </c>
      <c r="C1555" s="33">
        <v>9.4499999999999993</v>
      </c>
      <c r="D1555" s="33">
        <v>4</v>
      </c>
      <c r="E1555" s="33">
        <v>0</v>
      </c>
      <c r="F1555" s="37">
        <f>DetailTicketJuilletAout2021[[#This Row],[Qte]]*(DetailTicketJuilletAout2021[[#This Row],[PrixUnit]]*(1-DetailTicketJuilletAout2021[[#This Row],[Remise%]]))</f>
        <v>37.799999999999997</v>
      </c>
      <c r="G1555" t="str">
        <f t="shared" si="24"/>
        <v>CHBON</v>
      </c>
      <c r="I1555" s="32">
        <v>22883</v>
      </c>
      <c r="J1555" s="39" t="s">
        <v>72</v>
      </c>
    </row>
    <row r="1556" spans="1:10" x14ac:dyDescent="0.25">
      <c r="A1556" s="32">
        <v>21872</v>
      </c>
      <c r="B1556" s="33">
        <v>7</v>
      </c>
      <c r="C1556" s="33">
        <v>22.87</v>
      </c>
      <c r="D1556" s="33">
        <v>4</v>
      </c>
      <c r="E1556" s="33">
        <v>0.15</v>
      </c>
      <c r="F1556" s="37">
        <f>DetailTicketJuilletAout2021[[#This Row],[Qte]]*(DetailTicketJuilletAout2021[[#This Row],[PrixUnit]]*(1-DetailTicketJuilletAout2021[[#This Row],[Remise%]]))</f>
        <v>77.757999999999996</v>
      </c>
      <c r="G1556" t="str">
        <f t="shared" si="24"/>
        <v>BRLEH</v>
      </c>
      <c r="I1556" s="32">
        <v>22884</v>
      </c>
      <c r="J1556" s="39" t="s">
        <v>44</v>
      </c>
    </row>
    <row r="1557" spans="1:10" x14ac:dyDescent="0.25">
      <c r="A1557" s="32">
        <v>21872</v>
      </c>
      <c r="B1557" s="33">
        <v>56</v>
      </c>
      <c r="C1557" s="33">
        <v>28.97</v>
      </c>
      <c r="D1557" s="33">
        <v>3</v>
      </c>
      <c r="E1557" s="33">
        <v>0.15</v>
      </c>
      <c r="F1557" s="37">
        <f>DetailTicketJuilletAout2021[[#This Row],[Qte]]*(DetailTicketJuilletAout2021[[#This Row],[PrixUnit]]*(1-DetailTicketJuilletAout2021[[#This Row],[Remise%]]))</f>
        <v>73.873499999999993</v>
      </c>
      <c r="G1557" t="str">
        <f t="shared" si="24"/>
        <v>BRLEH</v>
      </c>
      <c r="I1557" s="32">
        <v>22885</v>
      </c>
      <c r="J1557" s="39" t="s">
        <v>44</v>
      </c>
    </row>
    <row r="1558" spans="1:10" x14ac:dyDescent="0.25">
      <c r="A1558" s="32">
        <v>21873</v>
      </c>
      <c r="B1558" s="33">
        <v>29</v>
      </c>
      <c r="C1558" s="33">
        <v>94.37</v>
      </c>
      <c r="D1558" s="33">
        <v>4</v>
      </c>
      <c r="E1558" s="33">
        <v>0.05</v>
      </c>
      <c r="F1558" s="37">
        <f>DetailTicketJuilletAout2021[[#This Row],[Qte]]*(DetailTicketJuilletAout2021[[#This Row],[PrixUnit]]*(1-DetailTicketJuilletAout2021[[#This Row],[Remise%]]))</f>
        <v>358.60599999999999</v>
      </c>
      <c r="G1558" t="str">
        <f t="shared" si="24"/>
        <v>ERDEB</v>
      </c>
      <c r="I1558" s="32">
        <v>22886</v>
      </c>
      <c r="J1558" s="39" t="s">
        <v>104</v>
      </c>
    </row>
    <row r="1559" spans="1:10" x14ac:dyDescent="0.25">
      <c r="A1559" s="32">
        <v>21873</v>
      </c>
      <c r="B1559" s="33">
        <v>41</v>
      </c>
      <c r="C1559" s="33">
        <v>7.32</v>
      </c>
      <c r="D1559" s="33">
        <v>3</v>
      </c>
      <c r="E1559" s="33">
        <v>0.05</v>
      </c>
      <c r="F1559" s="37">
        <f>DetailTicketJuilletAout2021[[#This Row],[Qte]]*(DetailTicketJuilletAout2021[[#This Row],[PrixUnit]]*(1-DetailTicketJuilletAout2021[[#This Row],[Remise%]]))</f>
        <v>20.861999999999998</v>
      </c>
      <c r="G1559" t="str">
        <f t="shared" si="24"/>
        <v>ERDEB</v>
      </c>
      <c r="I1559" s="32">
        <v>22887</v>
      </c>
      <c r="J1559" s="39" t="s">
        <v>39</v>
      </c>
    </row>
    <row r="1560" spans="1:10" x14ac:dyDescent="0.25">
      <c r="A1560" s="32">
        <v>21874</v>
      </c>
      <c r="B1560" s="33">
        <v>2</v>
      </c>
      <c r="C1560" s="33">
        <v>14.48</v>
      </c>
      <c r="D1560" s="33">
        <v>4</v>
      </c>
      <c r="E1560" s="33">
        <v>0</v>
      </c>
      <c r="F1560" s="37">
        <f>DetailTicketJuilletAout2021[[#This Row],[Qte]]*(DetailTicketJuilletAout2021[[#This Row],[PrixUnit]]*(1-DetailTicketJuilletAout2021[[#This Row],[Remise%]]))</f>
        <v>57.92</v>
      </c>
      <c r="G1560" t="str">
        <f t="shared" si="24"/>
        <v xml:space="preserve">DELE </v>
      </c>
      <c r="I1560" s="32">
        <v>22888</v>
      </c>
      <c r="J1560" s="39" t="s">
        <v>45</v>
      </c>
    </row>
    <row r="1561" spans="1:10" x14ac:dyDescent="0.25">
      <c r="A1561" s="32">
        <v>21874</v>
      </c>
      <c r="B1561" s="33">
        <v>54</v>
      </c>
      <c r="C1561" s="33">
        <v>5.64</v>
      </c>
      <c r="D1561" s="33">
        <v>4</v>
      </c>
      <c r="E1561" s="33">
        <v>0</v>
      </c>
      <c r="F1561" s="37">
        <f>DetailTicketJuilletAout2021[[#This Row],[Qte]]*(DetailTicketJuilletAout2021[[#This Row],[PrixUnit]]*(1-DetailTicketJuilletAout2021[[#This Row],[Remise%]]))</f>
        <v>22.56</v>
      </c>
      <c r="G1561" t="str">
        <f t="shared" si="24"/>
        <v xml:space="preserve">DELE </v>
      </c>
      <c r="I1561" s="32">
        <v>22889</v>
      </c>
      <c r="J1561" s="39" t="s">
        <v>103</v>
      </c>
    </row>
    <row r="1562" spans="1:10" x14ac:dyDescent="0.25">
      <c r="A1562" s="32">
        <v>21874</v>
      </c>
      <c r="B1562" s="33">
        <v>68</v>
      </c>
      <c r="C1562" s="33">
        <v>9.4499999999999993</v>
      </c>
      <c r="D1562" s="33">
        <v>4</v>
      </c>
      <c r="E1562" s="33">
        <v>0</v>
      </c>
      <c r="F1562" s="37">
        <f>DetailTicketJuilletAout2021[[#This Row],[Qte]]*(DetailTicketJuilletAout2021[[#This Row],[PrixUnit]]*(1-DetailTicketJuilletAout2021[[#This Row],[Remise%]]))</f>
        <v>37.799999999999997</v>
      </c>
      <c r="G1562" t="str">
        <f t="shared" si="24"/>
        <v xml:space="preserve">DELE </v>
      </c>
      <c r="I1562" s="32">
        <v>22890</v>
      </c>
      <c r="J1562" s="39" t="s">
        <v>28</v>
      </c>
    </row>
    <row r="1563" spans="1:10" x14ac:dyDescent="0.25">
      <c r="A1563" s="32">
        <v>21875</v>
      </c>
      <c r="B1563" s="33">
        <v>41</v>
      </c>
      <c r="C1563" s="33">
        <v>7.32</v>
      </c>
      <c r="D1563" s="33">
        <v>4</v>
      </c>
      <c r="E1563" s="33">
        <v>0</v>
      </c>
      <c r="F1563" s="37">
        <f>DetailTicketJuilletAout2021[[#This Row],[Qte]]*(DetailTicketJuilletAout2021[[#This Row],[PrixUnit]]*(1-DetailTicketJuilletAout2021[[#This Row],[Remise%]]))</f>
        <v>29.28</v>
      </c>
      <c r="G1563" t="str">
        <f t="shared" si="24"/>
        <v>CLHAL</v>
      </c>
      <c r="I1563" s="32">
        <v>22891</v>
      </c>
      <c r="J1563" s="39" t="s">
        <v>60</v>
      </c>
    </row>
    <row r="1564" spans="1:10" x14ac:dyDescent="0.25">
      <c r="A1564" s="32">
        <v>21875</v>
      </c>
      <c r="B1564" s="33">
        <v>52</v>
      </c>
      <c r="C1564" s="33">
        <v>5.34</v>
      </c>
      <c r="D1564" s="33">
        <v>4</v>
      </c>
      <c r="E1564" s="33">
        <v>0</v>
      </c>
      <c r="F1564" s="37">
        <f>DetailTicketJuilletAout2021[[#This Row],[Qte]]*(DetailTicketJuilletAout2021[[#This Row],[PrixUnit]]*(1-DetailTicketJuilletAout2021[[#This Row],[Remise%]]))</f>
        <v>21.36</v>
      </c>
      <c r="G1564" t="str">
        <f t="shared" si="24"/>
        <v>CLHAL</v>
      </c>
      <c r="I1564" s="32">
        <v>22892</v>
      </c>
      <c r="J1564" s="39" t="s">
        <v>80</v>
      </c>
    </row>
    <row r="1565" spans="1:10" x14ac:dyDescent="0.25">
      <c r="A1565" s="32">
        <v>21876</v>
      </c>
      <c r="B1565" s="33">
        <v>14</v>
      </c>
      <c r="C1565" s="33">
        <v>17.68</v>
      </c>
      <c r="D1565" s="33">
        <v>4</v>
      </c>
      <c r="E1565" s="33">
        <v>0.2</v>
      </c>
      <c r="F1565" s="37">
        <f>DetailTicketJuilletAout2021[[#This Row],[Qte]]*(DetailTicketJuilletAout2021[[#This Row],[PrixUnit]]*(1-DetailTicketJuilletAout2021[[#This Row],[Remise%]]))</f>
        <v>56.576000000000001</v>
      </c>
      <c r="G1565" t="str">
        <f t="shared" si="24"/>
        <v>BEAVI</v>
      </c>
      <c r="I1565" s="32">
        <v>22893</v>
      </c>
      <c r="J1565" s="39" t="s">
        <v>58</v>
      </c>
    </row>
    <row r="1566" spans="1:10" x14ac:dyDescent="0.25">
      <c r="A1566" s="32">
        <v>21876</v>
      </c>
      <c r="B1566" s="33">
        <v>54</v>
      </c>
      <c r="C1566" s="33">
        <v>5.64</v>
      </c>
      <c r="D1566" s="33">
        <v>4</v>
      </c>
      <c r="E1566" s="33">
        <v>0.2</v>
      </c>
      <c r="F1566" s="37">
        <f>DetailTicketJuilletAout2021[[#This Row],[Qte]]*(DetailTicketJuilletAout2021[[#This Row],[PrixUnit]]*(1-DetailTicketJuilletAout2021[[#This Row],[Remise%]]))</f>
        <v>18.047999999999998</v>
      </c>
      <c r="G1566" t="str">
        <f t="shared" si="24"/>
        <v>BEAVI</v>
      </c>
      <c r="I1566" s="32">
        <v>22894</v>
      </c>
      <c r="J1566" s="39" t="s">
        <v>75</v>
      </c>
    </row>
    <row r="1567" spans="1:10" x14ac:dyDescent="0.25">
      <c r="A1567" s="32">
        <v>21877</v>
      </c>
      <c r="B1567" s="33">
        <v>16</v>
      </c>
      <c r="C1567" s="33">
        <v>13.26</v>
      </c>
      <c r="D1567" s="33">
        <v>4</v>
      </c>
      <c r="E1567" s="33">
        <v>0</v>
      </c>
      <c r="F1567" s="37">
        <f>DetailTicketJuilletAout2021[[#This Row],[Qte]]*(DetailTicketJuilletAout2021[[#This Row],[PrixUnit]]*(1-DetailTicketJuilletAout2021[[#This Row],[Remise%]]))</f>
        <v>53.04</v>
      </c>
      <c r="G1567" t="str">
        <f t="shared" si="24"/>
        <v>CHLEC</v>
      </c>
      <c r="I1567" s="32">
        <v>22895</v>
      </c>
      <c r="J1567" s="39" t="s">
        <v>96</v>
      </c>
    </row>
    <row r="1568" spans="1:10" x14ac:dyDescent="0.25">
      <c r="A1568" s="32">
        <v>21877</v>
      </c>
      <c r="B1568" s="33">
        <v>17</v>
      </c>
      <c r="C1568" s="33">
        <v>29.73</v>
      </c>
      <c r="D1568" s="33">
        <v>3</v>
      </c>
      <c r="E1568" s="33">
        <v>0.25</v>
      </c>
      <c r="F1568" s="37">
        <f>DetailTicketJuilletAout2021[[#This Row],[Qte]]*(DetailTicketJuilletAout2021[[#This Row],[PrixUnit]]*(1-DetailTicketJuilletAout2021[[#This Row],[Remise%]]))</f>
        <v>66.892499999999998</v>
      </c>
      <c r="G1568" t="str">
        <f t="shared" si="24"/>
        <v>CHLEC</v>
      </c>
      <c r="I1568" s="32">
        <v>22896</v>
      </c>
      <c r="J1568" s="39" t="s">
        <v>91</v>
      </c>
    </row>
    <row r="1569" spans="1:10" x14ac:dyDescent="0.25">
      <c r="A1569" s="32">
        <v>21878</v>
      </c>
      <c r="B1569" s="33">
        <v>26</v>
      </c>
      <c r="C1569" s="33">
        <v>23.78</v>
      </c>
      <c r="D1569" s="33">
        <v>3</v>
      </c>
      <c r="E1569" s="33">
        <v>0.2</v>
      </c>
      <c r="F1569" s="37">
        <f>DetailTicketJuilletAout2021[[#This Row],[Qte]]*(DetailTicketJuilletAout2021[[#This Row],[PrixUnit]]*(1-DetailTicketJuilletAout2021[[#This Row],[Remise%]]))</f>
        <v>57.072000000000003</v>
      </c>
      <c r="G1569" t="str">
        <f t="shared" si="24"/>
        <v>NAROU</v>
      </c>
      <c r="I1569" s="32">
        <v>22897</v>
      </c>
      <c r="J1569" s="39" t="s">
        <v>67</v>
      </c>
    </row>
    <row r="1570" spans="1:10" x14ac:dyDescent="0.25">
      <c r="A1570" s="32">
        <v>21878</v>
      </c>
      <c r="B1570" s="33">
        <v>44</v>
      </c>
      <c r="C1570" s="33">
        <v>14.79</v>
      </c>
      <c r="D1570" s="33">
        <v>4</v>
      </c>
      <c r="E1570" s="33">
        <v>0</v>
      </c>
      <c r="F1570" s="37">
        <f>DetailTicketJuilletAout2021[[#This Row],[Qte]]*(DetailTicketJuilletAout2021[[#This Row],[PrixUnit]]*(1-DetailTicketJuilletAout2021[[#This Row],[Remise%]]))</f>
        <v>59.16</v>
      </c>
      <c r="G1570" t="str">
        <f t="shared" si="24"/>
        <v>NAROU</v>
      </c>
      <c r="I1570" s="32">
        <v>22898</v>
      </c>
      <c r="J1570" s="39" t="s">
        <v>90</v>
      </c>
    </row>
    <row r="1571" spans="1:10" x14ac:dyDescent="0.25">
      <c r="A1571" s="32">
        <v>21878</v>
      </c>
      <c r="B1571" s="33">
        <v>64</v>
      </c>
      <c r="C1571" s="33">
        <v>25.31</v>
      </c>
      <c r="D1571" s="33">
        <v>3</v>
      </c>
      <c r="E1571" s="33">
        <v>0.2</v>
      </c>
      <c r="F1571" s="37">
        <f>DetailTicketJuilletAout2021[[#This Row],[Qte]]*(DetailTicketJuilletAout2021[[#This Row],[PrixUnit]]*(1-DetailTicketJuilletAout2021[[#This Row],[Remise%]]))</f>
        <v>60.744</v>
      </c>
      <c r="G1571" t="str">
        <f t="shared" si="24"/>
        <v>NAROU</v>
      </c>
      <c r="I1571" s="32">
        <v>22899</v>
      </c>
      <c r="J1571" s="39" t="s">
        <v>28</v>
      </c>
    </row>
    <row r="1572" spans="1:10" x14ac:dyDescent="0.25">
      <c r="A1572" s="32">
        <v>21878</v>
      </c>
      <c r="B1572" s="33">
        <v>69</v>
      </c>
      <c r="C1572" s="33">
        <v>27.44</v>
      </c>
      <c r="D1572" s="33">
        <v>3</v>
      </c>
      <c r="E1572" s="33">
        <v>0.2</v>
      </c>
      <c r="F1572" s="37">
        <f>DetailTicketJuilletAout2021[[#This Row],[Qte]]*(DetailTicketJuilletAout2021[[#This Row],[PrixUnit]]*(1-DetailTicketJuilletAout2021[[#This Row],[Remise%]]))</f>
        <v>65.856000000000009</v>
      </c>
      <c r="G1572" t="str">
        <f t="shared" si="24"/>
        <v>NAROU</v>
      </c>
      <c r="I1572" s="32">
        <v>22900</v>
      </c>
      <c r="J1572" s="39" t="s">
        <v>85</v>
      </c>
    </row>
    <row r="1573" spans="1:10" x14ac:dyDescent="0.25">
      <c r="A1573" s="32">
        <v>21879</v>
      </c>
      <c r="B1573" s="33">
        <v>11</v>
      </c>
      <c r="C1573" s="33">
        <v>16.010000000000002</v>
      </c>
      <c r="D1573" s="33">
        <v>3</v>
      </c>
      <c r="E1573" s="33">
        <v>0</v>
      </c>
      <c r="F1573" s="37">
        <f>DetailTicketJuilletAout2021[[#This Row],[Qte]]*(DetailTicketJuilletAout2021[[#This Row],[PrixUnit]]*(1-DetailTicketJuilletAout2021[[#This Row],[Remise%]]))</f>
        <v>48.03</v>
      </c>
      <c r="G1573" t="str">
        <f t="shared" si="24"/>
        <v>ERBEC</v>
      </c>
      <c r="I1573" s="32">
        <v>22901</v>
      </c>
      <c r="J1573" s="39" t="s">
        <v>90</v>
      </c>
    </row>
    <row r="1574" spans="1:10" x14ac:dyDescent="0.25">
      <c r="A1574" s="32">
        <v>21880</v>
      </c>
      <c r="B1574" s="33">
        <v>62</v>
      </c>
      <c r="C1574" s="33">
        <v>37.5</v>
      </c>
      <c r="D1574" s="33">
        <v>4</v>
      </c>
      <c r="E1574" s="33">
        <v>0</v>
      </c>
      <c r="F1574" s="37">
        <f>DetailTicketJuilletAout2021[[#This Row],[Qte]]*(DetailTicketJuilletAout2021[[#This Row],[PrixUnit]]*(1-DetailTicketJuilletAout2021[[#This Row],[Remise%]]))</f>
        <v>150</v>
      </c>
      <c r="G1574" t="str">
        <f t="shared" si="24"/>
        <v>GAANT</v>
      </c>
      <c r="I1574" s="32">
        <v>22902</v>
      </c>
      <c r="J1574" s="39" t="s">
        <v>90</v>
      </c>
    </row>
    <row r="1575" spans="1:10" x14ac:dyDescent="0.25">
      <c r="A1575" s="32">
        <v>21880</v>
      </c>
      <c r="B1575" s="33">
        <v>72</v>
      </c>
      <c r="C1575" s="33">
        <v>26.53</v>
      </c>
      <c r="D1575" s="33">
        <v>4</v>
      </c>
      <c r="E1575" s="33">
        <v>0</v>
      </c>
      <c r="F1575" s="37">
        <f>DetailTicketJuilletAout2021[[#This Row],[Qte]]*(DetailTicketJuilletAout2021[[#This Row],[PrixUnit]]*(1-DetailTicketJuilletAout2021[[#This Row],[Remise%]]))</f>
        <v>106.12</v>
      </c>
      <c r="G1575" t="str">
        <f t="shared" si="24"/>
        <v>GAANT</v>
      </c>
      <c r="I1575" s="32">
        <v>22903</v>
      </c>
      <c r="J1575" s="39" t="s">
        <v>68</v>
      </c>
    </row>
    <row r="1576" spans="1:10" x14ac:dyDescent="0.25">
      <c r="A1576" s="32">
        <v>21881</v>
      </c>
      <c r="B1576" s="33">
        <v>13</v>
      </c>
      <c r="C1576" s="33">
        <v>4.57</v>
      </c>
      <c r="D1576" s="33">
        <v>3</v>
      </c>
      <c r="E1576" s="33">
        <v>0.15</v>
      </c>
      <c r="F1576" s="37">
        <f>DetailTicketJuilletAout2021[[#This Row],[Qte]]*(DetailTicketJuilletAout2021[[#This Row],[PrixUnit]]*(1-DetailTicketJuilletAout2021[[#This Row],[Remise%]]))</f>
        <v>11.653500000000001</v>
      </c>
      <c r="G1576" t="str">
        <f t="shared" si="24"/>
        <v>CHBES</v>
      </c>
      <c r="I1576" s="32">
        <v>22904</v>
      </c>
      <c r="J1576" s="39" t="s">
        <v>109</v>
      </c>
    </row>
    <row r="1577" spans="1:10" x14ac:dyDescent="0.25">
      <c r="A1577" s="32">
        <v>21881</v>
      </c>
      <c r="B1577" s="33">
        <v>24</v>
      </c>
      <c r="C1577" s="33">
        <v>3.35</v>
      </c>
      <c r="D1577" s="33">
        <v>3</v>
      </c>
      <c r="E1577" s="33">
        <v>0.15</v>
      </c>
      <c r="F1577" s="37">
        <f>DetailTicketJuilletAout2021[[#This Row],[Qte]]*(DetailTicketJuilletAout2021[[#This Row],[PrixUnit]]*(1-DetailTicketJuilletAout2021[[#This Row],[Remise%]]))</f>
        <v>8.5425000000000004</v>
      </c>
      <c r="G1577" t="str">
        <f t="shared" si="24"/>
        <v>CHBES</v>
      </c>
      <c r="I1577" s="38">
        <v>22905</v>
      </c>
      <c r="J1577" s="40" t="s">
        <v>27</v>
      </c>
    </row>
    <row r="1578" spans="1:10" x14ac:dyDescent="0.25">
      <c r="A1578" s="32">
        <v>21881</v>
      </c>
      <c r="B1578" s="33">
        <v>59</v>
      </c>
      <c r="C1578" s="33">
        <v>41.92</v>
      </c>
      <c r="D1578" s="33">
        <v>3</v>
      </c>
      <c r="E1578" s="33">
        <v>0</v>
      </c>
      <c r="F1578" s="37">
        <f>DetailTicketJuilletAout2021[[#This Row],[Qte]]*(DetailTicketJuilletAout2021[[#This Row],[PrixUnit]]*(1-DetailTicketJuilletAout2021[[#This Row],[Remise%]]))</f>
        <v>125.76</v>
      </c>
      <c r="G1578" t="str">
        <f t="shared" si="24"/>
        <v>CHBES</v>
      </c>
    </row>
    <row r="1579" spans="1:10" x14ac:dyDescent="0.25">
      <c r="A1579" s="32">
        <v>21882</v>
      </c>
      <c r="B1579" s="33">
        <v>11</v>
      </c>
      <c r="C1579" s="33">
        <v>16.010000000000002</v>
      </c>
      <c r="D1579" s="33">
        <v>4</v>
      </c>
      <c r="E1579" s="33">
        <v>0.1</v>
      </c>
      <c r="F1579" s="37">
        <f>DetailTicketJuilletAout2021[[#This Row],[Qte]]*(DetailTicketJuilletAout2021[[#This Row],[PrixUnit]]*(1-DetailTicketJuilletAout2021[[#This Row],[Remise%]]))</f>
        <v>57.63600000000001</v>
      </c>
      <c r="G1579" t="str">
        <f t="shared" si="24"/>
        <v>MAEUS</v>
      </c>
    </row>
    <row r="1580" spans="1:10" x14ac:dyDescent="0.25">
      <c r="A1580" s="32">
        <v>21882</v>
      </c>
      <c r="B1580" s="33">
        <v>51</v>
      </c>
      <c r="C1580" s="33">
        <v>40.4</v>
      </c>
      <c r="D1580" s="33">
        <v>4</v>
      </c>
      <c r="E1580" s="33">
        <v>0.1</v>
      </c>
      <c r="F1580" s="37">
        <f>DetailTicketJuilletAout2021[[#This Row],[Qte]]*(DetailTicketJuilletAout2021[[#This Row],[PrixUnit]]*(1-DetailTicketJuilletAout2021[[#This Row],[Remise%]]))</f>
        <v>145.44</v>
      </c>
      <c r="G1580" t="str">
        <f t="shared" si="24"/>
        <v>MAEUS</v>
      </c>
    </row>
    <row r="1581" spans="1:10" x14ac:dyDescent="0.25">
      <c r="A1581" s="32">
        <v>21882</v>
      </c>
      <c r="B1581" s="33">
        <v>54</v>
      </c>
      <c r="C1581" s="33">
        <v>5.64</v>
      </c>
      <c r="D1581" s="33">
        <v>4</v>
      </c>
      <c r="E1581" s="33">
        <v>0.1</v>
      </c>
      <c r="F1581" s="37">
        <f>DetailTicketJuilletAout2021[[#This Row],[Qte]]*(DetailTicketJuilletAout2021[[#This Row],[PrixUnit]]*(1-DetailTicketJuilletAout2021[[#This Row],[Remise%]]))</f>
        <v>20.303999999999998</v>
      </c>
      <c r="G1581" t="str">
        <f t="shared" si="24"/>
        <v>MAEUS</v>
      </c>
    </row>
    <row r="1582" spans="1:10" x14ac:dyDescent="0.25">
      <c r="A1582" s="32">
        <v>21883</v>
      </c>
      <c r="B1582" s="33">
        <v>17</v>
      </c>
      <c r="C1582" s="33">
        <v>29.73</v>
      </c>
      <c r="D1582" s="33">
        <v>3</v>
      </c>
      <c r="E1582" s="33">
        <v>0.25</v>
      </c>
      <c r="F1582" s="37">
        <f>DetailTicketJuilletAout2021[[#This Row],[Qte]]*(DetailTicketJuilletAout2021[[#This Row],[PrixUnit]]*(1-DetailTicketJuilletAout2021[[#This Row],[Remise%]]))</f>
        <v>66.892499999999998</v>
      </c>
      <c r="G1582" t="str">
        <f t="shared" si="24"/>
        <v>JALES</v>
      </c>
    </row>
    <row r="1583" spans="1:10" x14ac:dyDescent="0.25">
      <c r="A1583" s="32">
        <v>21883</v>
      </c>
      <c r="B1583" s="33">
        <v>29</v>
      </c>
      <c r="C1583" s="33">
        <v>94.37</v>
      </c>
      <c r="D1583" s="33">
        <v>3</v>
      </c>
      <c r="E1583" s="33">
        <v>0.25</v>
      </c>
      <c r="F1583" s="37">
        <f>DetailTicketJuilletAout2021[[#This Row],[Qte]]*(DetailTicketJuilletAout2021[[#This Row],[PrixUnit]]*(1-DetailTicketJuilletAout2021[[#This Row],[Remise%]]))</f>
        <v>212.33250000000001</v>
      </c>
      <c r="G1583" t="str">
        <f t="shared" si="24"/>
        <v>JALES</v>
      </c>
    </row>
    <row r="1584" spans="1:10" x14ac:dyDescent="0.25">
      <c r="A1584" s="32">
        <v>21884</v>
      </c>
      <c r="B1584" s="33">
        <v>30</v>
      </c>
      <c r="C1584" s="33">
        <v>19.670000000000002</v>
      </c>
      <c r="D1584" s="33">
        <v>3</v>
      </c>
      <c r="E1584" s="33">
        <v>0.25</v>
      </c>
      <c r="F1584" s="37">
        <f>DetailTicketJuilletAout2021[[#This Row],[Qte]]*(DetailTicketJuilletAout2021[[#This Row],[PrixUnit]]*(1-DetailTicketJuilletAout2021[[#This Row],[Remise%]]))</f>
        <v>44.257500000000007</v>
      </c>
      <c r="G1584" t="str">
        <f t="shared" si="24"/>
        <v>OLFER</v>
      </c>
    </row>
    <row r="1585" spans="1:7" x14ac:dyDescent="0.25">
      <c r="A1585" s="32">
        <v>21884</v>
      </c>
      <c r="B1585" s="33">
        <v>51</v>
      </c>
      <c r="C1585" s="33">
        <v>40.4</v>
      </c>
      <c r="D1585" s="33">
        <v>3</v>
      </c>
      <c r="E1585" s="33">
        <v>0.25</v>
      </c>
      <c r="F1585" s="37">
        <f>DetailTicketJuilletAout2021[[#This Row],[Qte]]*(DetailTicketJuilletAout2021[[#This Row],[PrixUnit]]*(1-DetailTicketJuilletAout2021[[#This Row],[Remise%]]))</f>
        <v>90.899999999999991</v>
      </c>
      <c r="G1585" t="str">
        <f t="shared" si="24"/>
        <v>OLFER</v>
      </c>
    </row>
    <row r="1586" spans="1:7" x14ac:dyDescent="0.25">
      <c r="A1586" s="32">
        <v>21884</v>
      </c>
      <c r="B1586" s="33">
        <v>55</v>
      </c>
      <c r="C1586" s="33">
        <v>18.29</v>
      </c>
      <c r="D1586" s="33">
        <v>4</v>
      </c>
      <c r="E1586" s="33">
        <v>0.25</v>
      </c>
      <c r="F1586" s="37">
        <f>DetailTicketJuilletAout2021[[#This Row],[Qte]]*(DetailTicketJuilletAout2021[[#This Row],[PrixUnit]]*(1-DetailTicketJuilletAout2021[[#This Row],[Remise%]]))</f>
        <v>54.87</v>
      </c>
      <c r="G1586" t="str">
        <f t="shared" si="24"/>
        <v>OLFER</v>
      </c>
    </row>
    <row r="1587" spans="1:7" x14ac:dyDescent="0.25">
      <c r="A1587" s="32">
        <v>21884</v>
      </c>
      <c r="B1587" s="33">
        <v>62</v>
      </c>
      <c r="C1587" s="33">
        <v>37.5</v>
      </c>
      <c r="D1587" s="33">
        <v>4</v>
      </c>
      <c r="E1587" s="33">
        <v>0.25</v>
      </c>
      <c r="F1587" s="37">
        <f>DetailTicketJuilletAout2021[[#This Row],[Qte]]*(DetailTicketJuilletAout2021[[#This Row],[PrixUnit]]*(1-DetailTicketJuilletAout2021[[#This Row],[Remise%]]))</f>
        <v>112.5</v>
      </c>
      <c r="G1587" t="str">
        <f t="shared" si="24"/>
        <v>OLFER</v>
      </c>
    </row>
    <row r="1588" spans="1:7" x14ac:dyDescent="0.25">
      <c r="A1588" s="32">
        <v>21885</v>
      </c>
      <c r="B1588" s="33">
        <v>19</v>
      </c>
      <c r="C1588" s="33">
        <v>7.01</v>
      </c>
      <c r="D1588" s="33">
        <v>3</v>
      </c>
      <c r="E1588" s="33">
        <v>0.05</v>
      </c>
      <c r="F1588" s="37">
        <f>DetailTicketJuilletAout2021[[#This Row],[Qte]]*(DetailTicketJuilletAout2021[[#This Row],[PrixUnit]]*(1-DetailTicketJuilletAout2021[[#This Row],[Remise%]]))</f>
        <v>19.978499999999997</v>
      </c>
      <c r="G1588" t="str">
        <f t="shared" si="24"/>
        <v>YAKAL</v>
      </c>
    </row>
    <row r="1589" spans="1:7" x14ac:dyDescent="0.25">
      <c r="A1589" s="32">
        <v>21885</v>
      </c>
      <c r="B1589" s="33">
        <v>25</v>
      </c>
      <c r="C1589" s="33">
        <v>10.67</v>
      </c>
      <c r="D1589" s="33">
        <v>4</v>
      </c>
      <c r="E1589" s="33">
        <v>0.05</v>
      </c>
      <c r="F1589" s="37">
        <f>DetailTicketJuilletAout2021[[#This Row],[Qte]]*(DetailTicketJuilletAout2021[[#This Row],[PrixUnit]]*(1-DetailTicketJuilletAout2021[[#This Row],[Remise%]]))</f>
        <v>40.545999999999999</v>
      </c>
      <c r="G1589" t="str">
        <f t="shared" si="24"/>
        <v>YAKAL</v>
      </c>
    </row>
    <row r="1590" spans="1:7" x14ac:dyDescent="0.25">
      <c r="A1590" s="32">
        <v>21885</v>
      </c>
      <c r="B1590" s="33">
        <v>59</v>
      </c>
      <c r="C1590" s="33">
        <v>41.92</v>
      </c>
      <c r="D1590" s="33">
        <v>4</v>
      </c>
      <c r="E1590" s="33">
        <v>0.05</v>
      </c>
      <c r="F1590" s="37">
        <f>DetailTicketJuilletAout2021[[#This Row],[Qte]]*(DetailTicketJuilletAout2021[[#This Row],[PrixUnit]]*(1-DetailTicketJuilletAout2021[[#This Row],[Remise%]]))</f>
        <v>159.29599999999999</v>
      </c>
      <c r="G1590" t="str">
        <f t="shared" si="24"/>
        <v>YAKAL</v>
      </c>
    </row>
    <row r="1591" spans="1:7" x14ac:dyDescent="0.25">
      <c r="A1591" s="32">
        <v>21886</v>
      </c>
      <c r="B1591" s="33">
        <v>10</v>
      </c>
      <c r="C1591" s="33">
        <v>23.63</v>
      </c>
      <c r="D1591" s="33">
        <v>3</v>
      </c>
      <c r="E1591" s="33">
        <v>0</v>
      </c>
      <c r="F1591" s="37">
        <f>DetailTicketJuilletAout2021[[#This Row],[Qte]]*(DetailTicketJuilletAout2021[[#This Row],[PrixUnit]]*(1-DetailTicketJuilletAout2021[[#This Row],[Remise%]]))</f>
        <v>70.89</v>
      </c>
      <c r="G1591" t="str">
        <f t="shared" si="24"/>
        <v>MAEUS</v>
      </c>
    </row>
    <row r="1592" spans="1:7" x14ac:dyDescent="0.25">
      <c r="A1592" s="32">
        <v>21886</v>
      </c>
      <c r="B1592" s="33">
        <v>28</v>
      </c>
      <c r="C1592" s="33">
        <v>34.76</v>
      </c>
      <c r="D1592" s="33">
        <v>3</v>
      </c>
      <c r="E1592" s="33">
        <v>0</v>
      </c>
      <c r="F1592" s="37">
        <f>DetailTicketJuilletAout2021[[#This Row],[Qte]]*(DetailTicketJuilletAout2021[[#This Row],[PrixUnit]]*(1-DetailTicketJuilletAout2021[[#This Row],[Remise%]]))</f>
        <v>104.28</v>
      </c>
      <c r="G1592" t="str">
        <f t="shared" si="24"/>
        <v>MAEUS</v>
      </c>
    </row>
    <row r="1593" spans="1:7" x14ac:dyDescent="0.25">
      <c r="A1593" s="32">
        <v>21886</v>
      </c>
      <c r="B1593" s="33">
        <v>49</v>
      </c>
      <c r="C1593" s="33">
        <v>15.24</v>
      </c>
      <c r="D1593" s="33">
        <v>4</v>
      </c>
      <c r="E1593" s="33">
        <v>0.15</v>
      </c>
      <c r="F1593" s="37">
        <f>DetailTicketJuilletAout2021[[#This Row],[Qte]]*(DetailTicketJuilletAout2021[[#This Row],[PrixUnit]]*(1-DetailTicketJuilletAout2021[[#This Row],[Remise%]]))</f>
        <v>51.816000000000003</v>
      </c>
      <c r="G1593" t="str">
        <f t="shared" si="24"/>
        <v>MAEUS</v>
      </c>
    </row>
    <row r="1594" spans="1:7" x14ac:dyDescent="0.25">
      <c r="A1594" s="32">
        <v>21887</v>
      </c>
      <c r="B1594" s="33">
        <v>34</v>
      </c>
      <c r="C1594" s="33">
        <v>10.67</v>
      </c>
      <c r="D1594" s="33">
        <v>4</v>
      </c>
      <c r="E1594" s="33">
        <v>0</v>
      </c>
      <c r="F1594" s="37">
        <f>DetailTicketJuilletAout2021[[#This Row],[Qte]]*(DetailTicketJuilletAout2021[[#This Row],[PrixUnit]]*(1-DetailTicketJuilletAout2021[[#This Row],[Remise%]]))</f>
        <v>42.68</v>
      </c>
      <c r="G1594" t="str">
        <f t="shared" si="24"/>
        <v>BEGAL</v>
      </c>
    </row>
    <row r="1595" spans="1:7" x14ac:dyDescent="0.25">
      <c r="A1595" s="32">
        <v>21887</v>
      </c>
      <c r="B1595" s="33">
        <v>38</v>
      </c>
      <c r="C1595" s="33">
        <v>200.93</v>
      </c>
      <c r="D1595" s="33">
        <v>4</v>
      </c>
      <c r="E1595" s="33">
        <v>0</v>
      </c>
      <c r="F1595" s="37">
        <f>DetailTicketJuilletAout2021[[#This Row],[Qte]]*(DetailTicketJuilletAout2021[[#This Row],[PrixUnit]]*(1-DetailTicketJuilletAout2021[[#This Row],[Remise%]]))</f>
        <v>803.72</v>
      </c>
      <c r="G1595" t="str">
        <f t="shared" si="24"/>
        <v>BEGAL</v>
      </c>
    </row>
    <row r="1596" spans="1:7" x14ac:dyDescent="0.25">
      <c r="A1596" s="32">
        <v>21888</v>
      </c>
      <c r="B1596" s="33">
        <v>2</v>
      </c>
      <c r="C1596" s="33">
        <v>14.48</v>
      </c>
      <c r="D1596" s="33">
        <v>3</v>
      </c>
      <c r="E1596" s="33">
        <v>0.25</v>
      </c>
      <c r="F1596" s="37">
        <f>DetailTicketJuilletAout2021[[#This Row],[Qte]]*(DetailTicketJuilletAout2021[[#This Row],[PrixUnit]]*(1-DetailTicketJuilletAout2021[[#This Row],[Remise%]]))</f>
        <v>32.58</v>
      </c>
      <c r="G1596" t="str">
        <f t="shared" si="24"/>
        <v>JAHEN</v>
      </c>
    </row>
    <row r="1597" spans="1:7" x14ac:dyDescent="0.25">
      <c r="A1597" s="32">
        <v>21888</v>
      </c>
      <c r="B1597" s="33">
        <v>65</v>
      </c>
      <c r="C1597" s="33">
        <v>16.010000000000002</v>
      </c>
      <c r="D1597" s="33">
        <v>4</v>
      </c>
      <c r="E1597" s="33">
        <v>0</v>
      </c>
      <c r="F1597" s="37">
        <f>DetailTicketJuilletAout2021[[#This Row],[Qte]]*(DetailTicketJuilletAout2021[[#This Row],[PrixUnit]]*(1-DetailTicketJuilletAout2021[[#This Row],[Remise%]]))</f>
        <v>64.040000000000006</v>
      </c>
      <c r="G1597" t="str">
        <f t="shared" si="24"/>
        <v>JAHEN</v>
      </c>
    </row>
    <row r="1598" spans="1:7" x14ac:dyDescent="0.25">
      <c r="A1598" s="32">
        <v>21888</v>
      </c>
      <c r="B1598" s="33">
        <v>74</v>
      </c>
      <c r="C1598" s="33">
        <v>7.62</v>
      </c>
      <c r="D1598" s="33">
        <v>4</v>
      </c>
      <c r="E1598" s="33">
        <v>0.25</v>
      </c>
      <c r="F1598" s="37">
        <f>DetailTicketJuilletAout2021[[#This Row],[Qte]]*(DetailTicketJuilletAout2021[[#This Row],[PrixUnit]]*(1-DetailTicketJuilletAout2021[[#This Row],[Remise%]]))</f>
        <v>22.86</v>
      </c>
      <c r="G1598" t="str">
        <f t="shared" si="24"/>
        <v>JAHEN</v>
      </c>
    </row>
    <row r="1599" spans="1:7" x14ac:dyDescent="0.25">
      <c r="A1599" s="32">
        <v>21889</v>
      </c>
      <c r="B1599" s="33">
        <v>27</v>
      </c>
      <c r="C1599" s="33">
        <v>26.83</v>
      </c>
      <c r="D1599" s="33">
        <v>4</v>
      </c>
      <c r="E1599" s="33">
        <v>0.25</v>
      </c>
      <c r="F1599" s="37">
        <f>DetailTicketJuilletAout2021[[#This Row],[Qte]]*(DetailTicketJuilletAout2021[[#This Row],[PrixUnit]]*(1-DetailTicketJuilletAout2021[[#This Row],[Remise%]]))</f>
        <v>80.489999999999995</v>
      </c>
      <c r="G1599" t="str">
        <f t="shared" si="24"/>
        <v>LEHOS</v>
      </c>
    </row>
    <row r="1600" spans="1:7" x14ac:dyDescent="0.25">
      <c r="A1600" s="32">
        <v>21889</v>
      </c>
      <c r="B1600" s="33">
        <v>40</v>
      </c>
      <c r="C1600" s="33">
        <v>14.03</v>
      </c>
      <c r="D1600" s="33">
        <v>3</v>
      </c>
      <c r="E1600" s="33">
        <v>0</v>
      </c>
      <c r="F1600" s="37">
        <f>DetailTicketJuilletAout2021[[#This Row],[Qte]]*(DetailTicketJuilletAout2021[[#This Row],[PrixUnit]]*(1-DetailTicketJuilletAout2021[[#This Row],[Remise%]]))</f>
        <v>42.089999999999996</v>
      </c>
      <c r="G1600" t="str">
        <f t="shared" si="24"/>
        <v>LEHOS</v>
      </c>
    </row>
    <row r="1601" spans="1:7" x14ac:dyDescent="0.25">
      <c r="A1601" s="32">
        <v>21889</v>
      </c>
      <c r="B1601" s="33">
        <v>44</v>
      </c>
      <c r="C1601" s="33">
        <v>11.89</v>
      </c>
      <c r="D1601" s="33">
        <v>3</v>
      </c>
      <c r="E1601" s="33">
        <v>0</v>
      </c>
      <c r="F1601" s="37">
        <f>DetailTicketJuilletAout2021[[#This Row],[Qte]]*(DetailTicketJuilletAout2021[[#This Row],[PrixUnit]]*(1-DetailTicketJuilletAout2021[[#This Row],[Remise%]]))</f>
        <v>35.67</v>
      </c>
      <c r="G1601" t="str">
        <f t="shared" si="24"/>
        <v>LEHOS</v>
      </c>
    </row>
    <row r="1602" spans="1:7" x14ac:dyDescent="0.25">
      <c r="A1602" s="32">
        <v>21889</v>
      </c>
      <c r="B1602" s="33">
        <v>52</v>
      </c>
      <c r="C1602" s="33">
        <v>4.2699999999999996</v>
      </c>
      <c r="D1602" s="33">
        <v>3</v>
      </c>
      <c r="E1602" s="33">
        <v>0</v>
      </c>
      <c r="F1602" s="37">
        <f>DetailTicketJuilletAout2021[[#This Row],[Qte]]*(DetailTicketJuilletAout2021[[#This Row],[PrixUnit]]*(1-DetailTicketJuilletAout2021[[#This Row],[Remise%]]))</f>
        <v>12.809999999999999</v>
      </c>
      <c r="G1602" t="str">
        <f t="shared" si="24"/>
        <v>LEHOS</v>
      </c>
    </row>
    <row r="1603" spans="1:7" x14ac:dyDescent="0.25">
      <c r="A1603" s="32">
        <v>21889</v>
      </c>
      <c r="B1603" s="33">
        <v>54</v>
      </c>
      <c r="C1603" s="33">
        <v>4.57</v>
      </c>
      <c r="D1603" s="33">
        <v>4</v>
      </c>
      <c r="E1603" s="33">
        <v>0.1</v>
      </c>
      <c r="F1603" s="37">
        <f>DetailTicketJuilletAout2021[[#This Row],[Qte]]*(DetailTicketJuilletAout2021[[#This Row],[PrixUnit]]*(1-DetailTicketJuilletAout2021[[#This Row],[Remise%]]))</f>
        <v>16.452000000000002</v>
      </c>
      <c r="G1603" t="str">
        <f t="shared" ref="G1603:G1666" si="25">VLOOKUP(A1603,$I$2:$J$1577,2,FALSE)</f>
        <v>LEHOS</v>
      </c>
    </row>
    <row r="1604" spans="1:7" x14ac:dyDescent="0.25">
      <c r="A1604" s="32">
        <v>21889</v>
      </c>
      <c r="B1604" s="33">
        <v>62</v>
      </c>
      <c r="C1604" s="33">
        <v>30.03</v>
      </c>
      <c r="D1604" s="33">
        <v>3</v>
      </c>
      <c r="E1604" s="33">
        <v>0</v>
      </c>
      <c r="F1604" s="37">
        <f>DetailTicketJuilletAout2021[[#This Row],[Qte]]*(DetailTicketJuilletAout2021[[#This Row],[PrixUnit]]*(1-DetailTicketJuilletAout2021[[#This Row],[Remise%]]))</f>
        <v>90.09</v>
      </c>
      <c r="G1604" t="str">
        <f t="shared" si="25"/>
        <v>LEHOS</v>
      </c>
    </row>
    <row r="1605" spans="1:7" x14ac:dyDescent="0.25">
      <c r="A1605" s="32">
        <v>21889</v>
      </c>
      <c r="B1605" s="33">
        <v>65</v>
      </c>
      <c r="C1605" s="33">
        <v>12.81</v>
      </c>
      <c r="D1605" s="33">
        <v>3</v>
      </c>
      <c r="E1605" s="33">
        <v>0</v>
      </c>
      <c r="F1605" s="37">
        <f>DetailTicketJuilletAout2021[[#This Row],[Qte]]*(DetailTicketJuilletAout2021[[#This Row],[PrixUnit]]*(1-DetailTicketJuilletAout2021[[#This Row],[Remise%]]))</f>
        <v>38.43</v>
      </c>
      <c r="G1605" t="str">
        <f t="shared" si="25"/>
        <v>LEHOS</v>
      </c>
    </row>
    <row r="1606" spans="1:7" x14ac:dyDescent="0.25">
      <c r="A1606" s="32">
        <v>21889</v>
      </c>
      <c r="B1606" s="33">
        <v>71</v>
      </c>
      <c r="C1606" s="33">
        <v>13.11</v>
      </c>
      <c r="D1606" s="33">
        <v>4</v>
      </c>
      <c r="E1606" s="33">
        <v>0</v>
      </c>
      <c r="F1606" s="37">
        <f>DetailTicketJuilletAout2021[[#This Row],[Qte]]*(DetailTicketJuilletAout2021[[#This Row],[PrixUnit]]*(1-DetailTicketJuilletAout2021[[#This Row],[Remise%]]))</f>
        <v>52.44</v>
      </c>
      <c r="G1606" t="str">
        <f t="shared" si="25"/>
        <v>LEHOS</v>
      </c>
    </row>
    <row r="1607" spans="1:7" x14ac:dyDescent="0.25">
      <c r="A1607" s="32">
        <v>21890</v>
      </c>
      <c r="B1607" s="33">
        <v>56</v>
      </c>
      <c r="C1607" s="33">
        <v>28.97</v>
      </c>
      <c r="D1607" s="33">
        <v>3</v>
      </c>
      <c r="E1607" s="33">
        <v>0.15</v>
      </c>
      <c r="F1607" s="37">
        <f>DetailTicketJuilletAout2021[[#This Row],[Qte]]*(DetailTicketJuilletAout2021[[#This Row],[PrixUnit]]*(1-DetailTicketJuilletAout2021[[#This Row],[Remise%]]))</f>
        <v>73.873499999999993</v>
      </c>
      <c r="G1607" t="str">
        <f t="shared" si="25"/>
        <v>PILED</v>
      </c>
    </row>
    <row r="1608" spans="1:7" x14ac:dyDescent="0.25">
      <c r="A1608" s="32">
        <v>21890</v>
      </c>
      <c r="B1608" s="33">
        <v>76</v>
      </c>
      <c r="C1608" s="33">
        <v>13.72</v>
      </c>
      <c r="D1608" s="33">
        <v>4</v>
      </c>
      <c r="E1608" s="33">
        <v>0.15</v>
      </c>
      <c r="F1608" s="37">
        <f>DetailTicketJuilletAout2021[[#This Row],[Qte]]*(DetailTicketJuilletAout2021[[#This Row],[PrixUnit]]*(1-DetailTicketJuilletAout2021[[#This Row],[Remise%]]))</f>
        <v>46.648000000000003</v>
      </c>
      <c r="G1608" t="str">
        <f t="shared" si="25"/>
        <v>PILED</v>
      </c>
    </row>
    <row r="1609" spans="1:7" x14ac:dyDescent="0.25">
      <c r="A1609" s="32">
        <v>21891</v>
      </c>
      <c r="B1609" s="33">
        <v>52</v>
      </c>
      <c r="C1609" s="33">
        <v>5.34</v>
      </c>
      <c r="D1609" s="33">
        <v>3</v>
      </c>
      <c r="E1609" s="33">
        <v>0</v>
      </c>
      <c r="F1609" s="37">
        <f>DetailTicketJuilletAout2021[[#This Row],[Qte]]*(DetailTicketJuilletAout2021[[#This Row],[PrixUnit]]*(1-DetailTicketJuilletAout2021[[#This Row],[Remise%]]))</f>
        <v>16.02</v>
      </c>
      <c r="G1609" t="str">
        <f t="shared" si="25"/>
        <v>YAKAL</v>
      </c>
    </row>
    <row r="1610" spans="1:7" x14ac:dyDescent="0.25">
      <c r="A1610" s="32">
        <v>21892</v>
      </c>
      <c r="B1610" s="33">
        <v>13</v>
      </c>
      <c r="C1610" s="33">
        <v>4.57</v>
      </c>
      <c r="D1610" s="33">
        <v>4</v>
      </c>
      <c r="E1610" s="33">
        <v>0</v>
      </c>
      <c r="F1610" s="37">
        <f>DetailTicketJuilletAout2021[[#This Row],[Qte]]*(DetailTicketJuilletAout2021[[#This Row],[PrixUnit]]*(1-DetailTicketJuilletAout2021[[#This Row],[Remise%]]))</f>
        <v>18.28</v>
      </c>
      <c r="G1610" t="str">
        <f t="shared" si="25"/>
        <v>VIGUI</v>
      </c>
    </row>
    <row r="1611" spans="1:7" x14ac:dyDescent="0.25">
      <c r="A1611" s="32">
        <v>21892</v>
      </c>
      <c r="B1611" s="33">
        <v>25</v>
      </c>
      <c r="C1611" s="33">
        <v>10.67</v>
      </c>
      <c r="D1611" s="33">
        <v>4</v>
      </c>
      <c r="E1611" s="33">
        <v>0</v>
      </c>
      <c r="F1611" s="37">
        <f>DetailTicketJuilletAout2021[[#This Row],[Qte]]*(DetailTicketJuilletAout2021[[#This Row],[PrixUnit]]*(1-DetailTicketJuilletAout2021[[#This Row],[Remise%]]))</f>
        <v>42.68</v>
      </c>
      <c r="G1611" t="str">
        <f t="shared" si="25"/>
        <v>VIGUI</v>
      </c>
    </row>
    <row r="1612" spans="1:7" x14ac:dyDescent="0.25">
      <c r="A1612" s="32">
        <v>21892</v>
      </c>
      <c r="B1612" s="33">
        <v>70</v>
      </c>
      <c r="C1612" s="33">
        <v>11.43</v>
      </c>
      <c r="D1612" s="33">
        <v>4</v>
      </c>
      <c r="E1612" s="33">
        <v>0</v>
      </c>
      <c r="F1612" s="37">
        <f>DetailTicketJuilletAout2021[[#This Row],[Qte]]*(DetailTicketJuilletAout2021[[#This Row],[PrixUnit]]*(1-DetailTicketJuilletAout2021[[#This Row],[Remise%]]))</f>
        <v>45.72</v>
      </c>
      <c r="G1612" t="str">
        <f t="shared" si="25"/>
        <v>VIGUI</v>
      </c>
    </row>
    <row r="1613" spans="1:7" x14ac:dyDescent="0.25">
      <c r="A1613" s="32">
        <v>21893</v>
      </c>
      <c r="B1613" s="33">
        <v>19</v>
      </c>
      <c r="C1613" s="33">
        <v>7.01</v>
      </c>
      <c r="D1613" s="33">
        <v>4</v>
      </c>
      <c r="E1613" s="33">
        <v>0</v>
      </c>
      <c r="F1613" s="37">
        <f>DetailTicketJuilletAout2021[[#This Row],[Qte]]*(DetailTicketJuilletAout2021[[#This Row],[PrixUnit]]*(1-DetailTicketJuilletAout2021[[#This Row],[Remise%]]))</f>
        <v>28.04</v>
      </c>
      <c r="G1613" t="str">
        <f t="shared" si="25"/>
        <v>RARAB</v>
      </c>
    </row>
    <row r="1614" spans="1:7" x14ac:dyDescent="0.25">
      <c r="A1614" s="32">
        <v>21893</v>
      </c>
      <c r="B1614" s="33">
        <v>27</v>
      </c>
      <c r="C1614" s="33">
        <v>26.83</v>
      </c>
      <c r="D1614" s="33">
        <v>4</v>
      </c>
      <c r="E1614" s="33">
        <v>0.25</v>
      </c>
      <c r="F1614" s="37">
        <f>DetailTicketJuilletAout2021[[#This Row],[Qte]]*(DetailTicketJuilletAout2021[[#This Row],[PrixUnit]]*(1-DetailTicketJuilletAout2021[[#This Row],[Remise%]]))</f>
        <v>80.489999999999995</v>
      </c>
      <c r="G1614" t="str">
        <f t="shared" si="25"/>
        <v>RARAB</v>
      </c>
    </row>
    <row r="1615" spans="1:7" x14ac:dyDescent="0.25">
      <c r="A1615" s="32">
        <v>21893</v>
      </c>
      <c r="B1615" s="33">
        <v>44</v>
      </c>
      <c r="C1615" s="33">
        <v>11.89</v>
      </c>
      <c r="D1615" s="33">
        <v>3</v>
      </c>
      <c r="E1615" s="33">
        <v>0</v>
      </c>
      <c r="F1615" s="37">
        <f>DetailTicketJuilletAout2021[[#This Row],[Qte]]*(DetailTicketJuilletAout2021[[#This Row],[PrixUnit]]*(1-DetailTicketJuilletAout2021[[#This Row],[Remise%]]))</f>
        <v>35.67</v>
      </c>
      <c r="G1615" t="str">
        <f t="shared" si="25"/>
        <v>RARAB</v>
      </c>
    </row>
    <row r="1616" spans="1:7" x14ac:dyDescent="0.25">
      <c r="A1616" s="32">
        <v>21893</v>
      </c>
      <c r="B1616" s="33">
        <v>54</v>
      </c>
      <c r="C1616" s="33">
        <v>4.57</v>
      </c>
      <c r="D1616" s="33">
        <v>4</v>
      </c>
      <c r="E1616" s="33">
        <v>0.1</v>
      </c>
      <c r="F1616" s="37">
        <f>DetailTicketJuilletAout2021[[#This Row],[Qte]]*(DetailTicketJuilletAout2021[[#This Row],[PrixUnit]]*(1-DetailTicketJuilletAout2021[[#This Row],[Remise%]]))</f>
        <v>16.452000000000002</v>
      </c>
      <c r="G1616" t="str">
        <f t="shared" si="25"/>
        <v>RARAB</v>
      </c>
    </row>
    <row r="1617" spans="1:7" x14ac:dyDescent="0.25">
      <c r="A1617" s="32">
        <v>21894</v>
      </c>
      <c r="B1617" s="33">
        <v>31</v>
      </c>
      <c r="C1617" s="33">
        <v>9.4499999999999993</v>
      </c>
      <c r="D1617" s="33">
        <v>4</v>
      </c>
      <c r="E1617" s="33">
        <v>0.1</v>
      </c>
      <c r="F1617" s="37">
        <f>DetailTicketJuilletAout2021[[#This Row],[Qte]]*(DetailTicketJuilletAout2021[[#This Row],[PrixUnit]]*(1-DetailTicketJuilletAout2021[[#This Row],[Remise%]]))</f>
        <v>34.019999999999996</v>
      </c>
      <c r="G1617" t="str">
        <f t="shared" si="25"/>
        <v>DACOU</v>
      </c>
    </row>
    <row r="1618" spans="1:7" x14ac:dyDescent="0.25">
      <c r="A1618" s="32">
        <v>21894</v>
      </c>
      <c r="B1618" s="33">
        <v>72</v>
      </c>
      <c r="C1618" s="33">
        <v>26.53</v>
      </c>
      <c r="D1618" s="33">
        <v>3</v>
      </c>
      <c r="E1618" s="33">
        <v>0.1</v>
      </c>
      <c r="F1618" s="37">
        <f>DetailTicketJuilletAout2021[[#This Row],[Qte]]*(DetailTicketJuilletAout2021[[#This Row],[PrixUnit]]*(1-DetailTicketJuilletAout2021[[#This Row],[Remise%]]))</f>
        <v>71.631</v>
      </c>
      <c r="G1618" t="str">
        <f t="shared" si="25"/>
        <v>DACOU</v>
      </c>
    </row>
    <row r="1619" spans="1:7" x14ac:dyDescent="0.25">
      <c r="A1619" s="32">
        <v>21894</v>
      </c>
      <c r="B1619" s="33">
        <v>77</v>
      </c>
      <c r="C1619" s="33">
        <v>9.91</v>
      </c>
      <c r="D1619" s="33">
        <v>3</v>
      </c>
      <c r="E1619" s="33">
        <v>0</v>
      </c>
      <c r="F1619" s="37">
        <f>DetailTicketJuilletAout2021[[#This Row],[Qte]]*(DetailTicketJuilletAout2021[[#This Row],[PrixUnit]]*(1-DetailTicketJuilletAout2021[[#This Row],[Remise%]]))</f>
        <v>29.73</v>
      </c>
      <c r="G1619" t="str">
        <f t="shared" si="25"/>
        <v>DACOU</v>
      </c>
    </row>
    <row r="1620" spans="1:7" x14ac:dyDescent="0.25">
      <c r="A1620" s="32">
        <v>21895</v>
      </c>
      <c r="B1620" s="33">
        <v>2</v>
      </c>
      <c r="C1620" s="33">
        <v>14.48</v>
      </c>
      <c r="D1620" s="33">
        <v>4</v>
      </c>
      <c r="E1620" s="33">
        <v>0.2</v>
      </c>
      <c r="F1620" s="37">
        <f>DetailTicketJuilletAout2021[[#This Row],[Qte]]*(DetailTicketJuilletAout2021[[#This Row],[PrixUnit]]*(1-DetailTicketJuilletAout2021[[#This Row],[Remise%]]))</f>
        <v>46.336000000000006</v>
      </c>
      <c r="G1620" t="str">
        <f t="shared" si="25"/>
        <v>CHDUD</v>
      </c>
    </row>
    <row r="1621" spans="1:7" x14ac:dyDescent="0.25">
      <c r="A1621" s="32">
        <v>21895</v>
      </c>
      <c r="B1621" s="33">
        <v>46</v>
      </c>
      <c r="C1621" s="33">
        <v>9.15</v>
      </c>
      <c r="D1621" s="33">
        <v>3</v>
      </c>
      <c r="E1621" s="33">
        <v>0</v>
      </c>
      <c r="F1621" s="37">
        <f>DetailTicketJuilletAout2021[[#This Row],[Qte]]*(DetailTicketJuilletAout2021[[#This Row],[PrixUnit]]*(1-DetailTicketJuilletAout2021[[#This Row],[Remise%]]))</f>
        <v>27.450000000000003</v>
      </c>
      <c r="G1621" t="str">
        <f t="shared" si="25"/>
        <v>CHDUD</v>
      </c>
    </row>
    <row r="1622" spans="1:7" x14ac:dyDescent="0.25">
      <c r="A1622" s="32">
        <v>21896</v>
      </c>
      <c r="B1622" s="33">
        <v>19</v>
      </c>
      <c r="C1622" s="33">
        <v>0</v>
      </c>
      <c r="D1622" s="33">
        <v>1</v>
      </c>
      <c r="E1622" s="33">
        <v>0</v>
      </c>
      <c r="F1622" s="37">
        <f>DetailTicketJuilletAout2021[[#This Row],[Qte]]*(DetailTicketJuilletAout2021[[#This Row],[PrixUnit]]*(1-DetailTicketJuilletAout2021[[#This Row],[Remise%]]))</f>
        <v>0</v>
      </c>
      <c r="G1622" t="str">
        <f t="shared" si="25"/>
        <v>JAHEN</v>
      </c>
    </row>
    <row r="1623" spans="1:7" x14ac:dyDescent="0.25">
      <c r="A1623" s="32">
        <v>21896</v>
      </c>
      <c r="B1623" s="33">
        <v>27</v>
      </c>
      <c r="C1623" s="33">
        <v>0</v>
      </c>
      <c r="D1623" s="33">
        <v>1</v>
      </c>
      <c r="E1623" s="33">
        <v>0</v>
      </c>
      <c r="F1623" s="37">
        <f>DetailTicketJuilletAout2021[[#This Row],[Qte]]*(DetailTicketJuilletAout2021[[#This Row],[PrixUnit]]*(1-DetailTicketJuilletAout2021[[#This Row],[Remise%]]))</f>
        <v>0</v>
      </c>
      <c r="G1623" t="str">
        <f t="shared" si="25"/>
        <v>JAHEN</v>
      </c>
    </row>
    <row r="1624" spans="1:7" x14ac:dyDescent="0.25">
      <c r="A1624" s="32">
        <v>21896</v>
      </c>
      <c r="B1624" s="33">
        <v>41</v>
      </c>
      <c r="C1624" s="33">
        <v>7.32</v>
      </c>
      <c r="D1624" s="33">
        <v>3</v>
      </c>
      <c r="E1624" s="33">
        <v>0</v>
      </c>
      <c r="F1624" s="37">
        <f>DetailTicketJuilletAout2021[[#This Row],[Qte]]*(DetailTicketJuilletAout2021[[#This Row],[PrixUnit]]*(1-DetailTicketJuilletAout2021[[#This Row],[Remise%]]))</f>
        <v>21.96</v>
      </c>
      <c r="G1624" t="str">
        <f t="shared" si="25"/>
        <v>JAHEN</v>
      </c>
    </row>
    <row r="1625" spans="1:7" x14ac:dyDescent="0.25">
      <c r="A1625" s="32">
        <v>21896</v>
      </c>
      <c r="B1625" s="33">
        <v>43</v>
      </c>
      <c r="C1625" s="33">
        <v>35.06</v>
      </c>
      <c r="D1625" s="33">
        <v>3</v>
      </c>
      <c r="E1625" s="33">
        <v>0.15</v>
      </c>
      <c r="F1625" s="37">
        <f>DetailTicketJuilletAout2021[[#This Row],[Qte]]*(DetailTicketJuilletAout2021[[#This Row],[PrixUnit]]*(1-DetailTicketJuilletAout2021[[#This Row],[Remise%]]))</f>
        <v>89.403000000000006</v>
      </c>
      <c r="G1625" t="str">
        <f t="shared" si="25"/>
        <v>JAHEN</v>
      </c>
    </row>
    <row r="1626" spans="1:7" x14ac:dyDescent="0.25">
      <c r="A1626" s="32">
        <v>21896</v>
      </c>
      <c r="B1626" s="33">
        <v>44</v>
      </c>
      <c r="C1626" s="33">
        <v>0</v>
      </c>
      <c r="D1626" s="33">
        <v>1</v>
      </c>
      <c r="E1626" s="33">
        <v>0</v>
      </c>
      <c r="F1626" s="37">
        <f>DetailTicketJuilletAout2021[[#This Row],[Qte]]*(DetailTicketJuilletAout2021[[#This Row],[PrixUnit]]*(1-DetailTicketJuilletAout2021[[#This Row],[Remise%]]))</f>
        <v>0</v>
      </c>
      <c r="G1626" t="str">
        <f t="shared" si="25"/>
        <v>JAHEN</v>
      </c>
    </row>
    <row r="1627" spans="1:7" x14ac:dyDescent="0.25">
      <c r="A1627" s="32">
        <v>21896</v>
      </c>
      <c r="B1627" s="33">
        <v>48</v>
      </c>
      <c r="C1627" s="33">
        <v>9.76</v>
      </c>
      <c r="D1627" s="33">
        <v>4</v>
      </c>
      <c r="E1627" s="33">
        <v>0.15</v>
      </c>
      <c r="F1627" s="37">
        <f>DetailTicketJuilletAout2021[[#This Row],[Qte]]*(DetailTicketJuilletAout2021[[#This Row],[PrixUnit]]*(1-DetailTicketJuilletAout2021[[#This Row],[Remise%]]))</f>
        <v>33.183999999999997</v>
      </c>
      <c r="G1627" t="str">
        <f t="shared" si="25"/>
        <v>JAHEN</v>
      </c>
    </row>
    <row r="1628" spans="1:7" x14ac:dyDescent="0.25">
      <c r="A1628" s="32">
        <v>21896</v>
      </c>
      <c r="B1628" s="33">
        <v>54</v>
      </c>
      <c r="C1628" s="33">
        <v>0</v>
      </c>
      <c r="D1628" s="33">
        <v>1</v>
      </c>
      <c r="E1628" s="33">
        <v>0</v>
      </c>
      <c r="F1628" s="37">
        <f>DetailTicketJuilletAout2021[[#This Row],[Qte]]*(DetailTicketJuilletAout2021[[#This Row],[PrixUnit]]*(1-DetailTicketJuilletAout2021[[#This Row],[Remise%]]))</f>
        <v>0</v>
      </c>
      <c r="G1628" t="str">
        <f t="shared" si="25"/>
        <v>JAHEN</v>
      </c>
    </row>
    <row r="1629" spans="1:7" x14ac:dyDescent="0.25">
      <c r="A1629" s="32">
        <v>21896</v>
      </c>
      <c r="B1629" s="33">
        <v>61</v>
      </c>
      <c r="C1629" s="33">
        <v>21.65</v>
      </c>
      <c r="D1629" s="33">
        <v>3</v>
      </c>
      <c r="E1629" s="33">
        <v>0.15</v>
      </c>
      <c r="F1629" s="37">
        <f>DetailTicketJuilletAout2021[[#This Row],[Qte]]*(DetailTicketJuilletAout2021[[#This Row],[PrixUnit]]*(1-DetailTicketJuilletAout2021[[#This Row],[Remise%]]))</f>
        <v>55.207499999999996</v>
      </c>
      <c r="G1629" t="str">
        <f t="shared" si="25"/>
        <v>JAHEN</v>
      </c>
    </row>
    <row r="1630" spans="1:7" x14ac:dyDescent="0.25">
      <c r="A1630" s="32">
        <v>21897</v>
      </c>
      <c r="B1630" s="33">
        <v>33</v>
      </c>
      <c r="C1630" s="33">
        <v>1.83</v>
      </c>
      <c r="D1630" s="33">
        <v>4</v>
      </c>
      <c r="E1630" s="33">
        <v>0</v>
      </c>
      <c r="F1630" s="37">
        <f>DetailTicketJuilletAout2021[[#This Row],[Qte]]*(DetailTicketJuilletAout2021[[#This Row],[PrixUnit]]*(1-DetailTicketJuilletAout2021[[#This Row],[Remise%]]))</f>
        <v>7.32</v>
      </c>
      <c r="G1630" t="str">
        <f t="shared" si="25"/>
        <v>MOELK</v>
      </c>
    </row>
    <row r="1631" spans="1:7" x14ac:dyDescent="0.25">
      <c r="A1631" s="32">
        <v>21898</v>
      </c>
      <c r="B1631" s="33">
        <v>38</v>
      </c>
      <c r="C1631" s="33">
        <v>200.93</v>
      </c>
      <c r="D1631" s="33">
        <v>3</v>
      </c>
      <c r="E1631" s="33">
        <v>0.05</v>
      </c>
      <c r="F1631" s="37">
        <f>DetailTicketJuilletAout2021[[#This Row],[Qte]]*(DetailTicketJuilletAout2021[[#This Row],[PrixUnit]]*(1-DetailTicketJuilletAout2021[[#This Row],[Remise%]]))</f>
        <v>572.65049999999997</v>
      </c>
      <c r="G1631" t="str">
        <f t="shared" si="25"/>
        <v>HALER</v>
      </c>
    </row>
    <row r="1632" spans="1:7" x14ac:dyDescent="0.25">
      <c r="A1632" s="32">
        <v>21898</v>
      </c>
      <c r="B1632" s="33">
        <v>62</v>
      </c>
      <c r="C1632" s="33">
        <v>37.5</v>
      </c>
      <c r="D1632" s="33">
        <v>3</v>
      </c>
      <c r="E1632" s="33">
        <v>0.05</v>
      </c>
      <c r="F1632" s="37">
        <f>DetailTicketJuilletAout2021[[#This Row],[Qte]]*(DetailTicketJuilletAout2021[[#This Row],[PrixUnit]]*(1-DetailTicketJuilletAout2021[[#This Row],[Remise%]]))</f>
        <v>106.875</v>
      </c>
      <c r="G1632" t="str">
        <f t="shared" si="25"/>
        <v>HALER</v>
      </c>
    </row>
    <row r="1633" spans="1:7" x14ac:dyDescent="0.25">
      <c r="A1633" s="32">
        <v>21899</v>
      </c>
      <c r="B1633" s="33">
        <v>26</v>
      </c>
      <c r="C1633" s="33">
        <v>23.78</v>
      </c>
      <c r="D1633" s="33">
        <v>3</v>
      </c>
      <c r="E1633" s="33">
        <v>0.15</v>
      </c>
      <c r="F1633" s="37">
        <f>DetailTicketJuilletAout2021[[#This Row],[Qte]]*(DetailTicketJuilletAout2021[[#This Row],[PrixUnit]]*(1-DetailTicketJuilletAout2021[[#This Row],[Remise%]]))</f>
        <v>60.639000000000003</v>
      </c>
      <c r="G1633" t="str">
        <f t="shared" si="25"/>
        <v>CHBES</v>
      </c>
    </row>
    <row r="1634" spans="1:7" x14ac:dyDescent="0.25">
      <c r="A1634" s="32">
        <v>21899</v>
      </c>
      <c r="B1634" s="33">
        <v>38</v>
      </c>
      <c r="C1634" s="33">
        <v>200.93</v>
      </c>
      <c r="D1634" s="33">
        <v>3</v>
      </c>
      <c r="E1634" s="33">
        <v>0</v>
      </c>
      <c r="F1634" s="37">
        <f>DetailTicketJuilletAout2021[[#This Row],[Qte]]*(DetailTicketJuilletAout2021[[#This Row],[PrixUnit]]*(1-DetailTicketJuilletAout2021[[#This Row],[Remise%]]))</f>
        <v>602.79</v>
      </c>
      <c r="G1634" t="str">
        <f t="shared" si="25"/>
        <v>CHBES</v>
      </c>
    </row>
    <row r="1635" spans="1:7" x14ac:dyDescent="0.25">
      <c r="A1635" s="32">
        <v>21899</v>
      </c>
      <c r="B1635" s="33">
        <v>40</v>
      </c>
      <c r="C1635" s="33">
        <v>14.03</v>
      </c>
      <c r="D1635" s="33">
        <v>4</v>
      </c>
      <c r="E1635" s="33">
        <v>0.15</v>
      </c>
      <c r="F1635" s="37">
        <f>DetailTicketJuilletAout2021[[#This Row],[Qte]]*(DetailTicketJuilletAout2021[[#This Row],[PrixUnit]]*(1-DetailTicketJuilletAout2021[[#This Row],[Remise%]]))</f>
        <v>47.701999999999998</v>
      </c>
      <c r="G1635" t="str">
        <f t="shared" si="25"/>
        <v>CHBES</v>
      </c>
    </row>
    <row r="1636" spans="1:7" x14ac:dyDescent="0.25">
      <c r="A1636" s="32">
        <v>21899</v>
      </c>
      <c r="B1636" s="33">
        <v>62</v>
      </c>
      <c r="C1636" s="33">
        <v>37.5</v>
      </c>
      <c r="D1636" s="33">
        <v>3</v>
      </c>
      <c r="E1636" s="33">
        <v>0.15</v>
      </c>
      <c r="F1636" s="37">
        <f>DetailTicketJuilletAout2021[[#This Row],[Qte]]*(DetailTicketJuilletAout2021[[#This Row],[PrixUnit]]*(1-DetailTicketJuilletAout2021[[#This Row],[Remise%]]))</f>
        <v>95.625</v>
      </c>
      <c r="G1636" t="str">
        <f t="shared" si="25"/>
        <v>CHBES</v>
      </c>
    </row>
    <row r="1637" spans="1:7" x14ac:dyDescent="0.25">
      <c r="A1637" s="32">
        <v>21900</v>
      </c>
      <c r="B1637" s="33">
        <v>32</v>
      </c>
      <c r="C1637" s="33">
        <v>24.39</v>
      </c>
      <c r="D1637" s="33">
        <v>3</v>
      </c>
      <c r="E1637" s="33">
        <v>0</v>
      </c>
      <c r="F1637" s="37">
        <f>DetailTicketJuilletAout2021[[#This Row],[Qte]]*(DetailTicketJuilletAout2021[[#This Row],[PrixUnit]]*(1-DetailTicketJuilletAout2021[[#This Row],[Remise%]]))</f>
        <v>73.17</v>
      </c>
      <c r="G1637" t="str">
        <f t="shared" si="25"/>
        <v>NISCH</v>
      </c>
    </row>
    <row r="1638" spans="1:7" x14ac:dyDescent="0.25">
      <c r="A1638" s="32">
        <v>21900</v>
      </c>
      <c r="B1638" s="33">
        <v>41</v>
      </c>
      <c r="C1638" s="33">
        <v>7.32</v>
      </c>
      <c r="D1638" s="33">
        <v>3</v>
      </c>
      <c r="E1638" s="33">
        <v>0</v>
      </c>
      <c r="F1638" s="37">
        <f>DetailTicketJuilletAout2021[[#This Row],[Qte]]*(DetailTicketJuilletAout2021[[#This Row],[PrixUnit]]*(1-DetailTicketJuilletAout2021[[#This Row],[Remise%]]))</f>
        <v>21.96</v>
      </c>
      <c r="G1638" t="str">
        <f t="shared" si="25"/>
        <v>NISCH</v>
      </c>
    </row>
    <row r="1639" spans="1:7" x14ac:dyDescent="0.25">
      <c r="A1639" s="32">
        <v>21901</v>
      </c>
      <c r="B1639" s="33">
        <v>19</v>
      </c>
      <c r="C1639" s="33">
        <v>7.01</v>
      </c>
      <c r="D1639" s="33">
        <v>4</v>
      </c>
      <c r="E1639" s="33">
        <v>0</v>
      </c>
      <c r="F1639" s="37">
        <f>DetailTicketJuilletAout2021[[#This Row],[Qte]]*(DetailTicketJuilletAout2021[[#This Row],[PrixUnit]]*(1-DetailTicketJuilletAout2021[[#This Row],[Remise%]]))</f>
        <v>28.04</v>
      </c>
      <c r="G1639" t="str">
        <f t="shared" si="25"/>
        <v>MICOL</v>
      </c>
    </row>
    <row r="1640" spans="1:7" x14ac:dyDescent="0.25">
      <c r="A1640" s="32">
        <v>21901</v>
      </c>
      <c r="B1640" s="33">
        <v>27</v>
      </c>
      <c r="C1640" s="33">
        <v>26.83</v>
      </c>
      <c r="D1640" s="33">
        <v>4</v>
      </c>
      <c r="E1640" s="33">
        <v>0.25</v>
      </c>
      <c r="F1640" s="37">
        <f>DetailTicketJuilletAout2021[[#This Row],[Qte]]*(DetailTicketJuilletAout2021[[#This Row],[PrixUnit]]*(1-DetailTicketJuilletAout2021[[#This Row],[Remise%]]))</f>
        <v>80.489999999999995</v>
      </c>
      <c r="G1640" t="str">
        <f t="shared" si="25"/>
        <v>MICOL</v>
      </c>
    </row>
    <row r="1641" spans="1:7" x14ac:dyDescent="0.25">
      <c r="A1641" s="32">
        <v>21901</v>
      </c>
      <c r="B1641" s="33">
        <v>43</v>
      </c>
      <c r="C1641" s="33">
        <v>35.06</v>
      </c>
      <c r="D1641" s="33">
        <v>4</v>
      </c>
      <c r="E1641" s="33">
        <v>0</v>
      </c>
      <c r="F1641" s="37">
        <f>DetailTicketJuilletAout2021[[#This Row],[Qte]]*(DetailTicketJuilletAout2021[[#This Row],[PrixUnit]]*(1-DetailTicketJuilletAout2021[[#This Row],[Remise%]]))</f>
        <v>140.24</v>
      </c>
      <c r="G1641" t="str">
        <f t="shared" si="25"/>
        <v>MICOL</v>
      </c>
    </row>
    <row r="1642" spans="1:7" x14ac:dyDescent="0.25">
      <c r="A1642" s="32">
        <v>21901</v>
      </c>
      <c r="B1642" s="33">
        <v>44</v>
      </c>
      <c r="C1642" s="33">
        <v>11.89</v>
      </c>
      <c r="D1642" s="33">
        <v>3</v>
      </c>
      <c r="E1642" s="33">
        <v>0</v>
      </c>
      <c r="F1642" s="37">
        <f>DetailTicketJuilletAout2021[[#This Row],[Qte]]*(DetailTicketJuilletAout2021[[#This Row],[PrixUnit]]*(1-DetailTicketJuilletAout2021[[#This Row],[Remise%]]))</f>
        <v>35.67</v>
      </c>
      <c r="G1642" t="str">
        <f t="shared" si="25"/>
        <v>MICOL</v>
      </c>
    </row>
    <row r="1643" spans="1:7" x14ac:dyDescent="0.25">
      <c r="A1643" s="32">
        <v>21901</v>
      </c>
      <c r="B1643" s="33">
        <v>54</v>
      </c>
      <c r="C1643" s="33">
        <v>4.57</v>
      </c>
      <c r="D1643" s="33">
        <v>4</v>
      </c>
      <c r="E1643" s="33">
        <v>0.1</v>
      </c>
      <c r="F1643" s="37">
        <f>DetailTicketJuilletAout2021[[#This Row],[Qte]]*(DetailTicketJuilletAout2021[[#This Row],[PrixUnit]]*(1-DetailTicketJuilletAout2021[[#This Row],[Remise%]]))</f>
        <v>16.452000000000002</v>
      </c>
      <c r="G1643" t="str">
        <f t="shared" si="25"/>
        <v>MICOL</v>
      </c>
    </row>
    <row r="1644" spans="1:7" x14ac:dyDescent="0.25">
      <c r="A1644" s="32">
        <v>21901</v>
      </c>
      <c r="B1644" s="33">
        <v>75</v>
      </c>
      <c r="C1644" s="33">
        <v>5.95</v>
      </c>
      <c r="D1644" s="33">
        <v>3</v>
      </c>
      <c r="E1644" s="33">
        <v>0</v>
      </c>
      <c r="F1644" s="37">
        <f>DetailTicketJuilletAout2021[[#This Row],[Qte]]*(DetailTicketJuilletAout2021[[#This Row],[PrixUnit]]*(1-DetailTicketJuilletAout2021[[#This Row],[Remise%]]))</f>
        <v>17.850000000000001</v>
      </c>
      <c r="G1644" t="str">
        <f t="shared" si="25"/>
        <v>MICOL</v>
      </c>
    </row>
    <row r="1645" spans="1:7" x14ac:dyDescent="0.25">
      <c r="A1645" s="32">
        <v>21902</v>
      </c>
      <c r="B1645" s="33">
        <v>56</v>
      </c>
      <c r="C1645" s="33">
        <v>28.97</v>
      </c>
      <c r="D1645" s="33">
        <v>3</v>
      </c>
      <c r="E1645" s="33">
        <v>0</v>
      </c>
      <c r="F1645" s="37">
        <f>DetailTicketJuilletAout2021[[#This Row],[Qte]]*(DetailTicketJuilletAout2021[[#This Row],[PrixUnit]]*(1-DetailTicketJuilletAout2021[[#This Row],[Remise%]]))</f>
        <v>86.91</v>
      </c>
      <c r="G1645" t="str">
        <f t="shared" si="25"/>
        <v>ALCLE</v>
      </c>
    </row>
    <row r="1646" spans="1:7" x14ac:dyDescent="0.25">
      <c r="A1646" s="32">
        <v>21903</v>
      </c>
      <c r="B1646" s="33">
        <v>35</v>
      </c>
      <c r="C1646" s="33">
        <v>13.72</v>
      </c>
      <c r="D1646" s="33">
        <v>3</v>
      </c>
      <c r="E1646" s="33">
        <v>0</v>
      </c>
      <c r="F1646" s="37">
        <f>DetailTicketJuilletAout2021[[#This Row],[Qte]]*(DetailTicketJuilletAout2021[[#This Row],[PrixUnit]]*(1-DetailTicketJuilletAout2021[[#This Row],[Remise%]]))</f>
        <v>41.160000000000004</v>
      </c>
      <c r="G1646" t="str">
        <f t="shared" si="25"/>
        <v>PHFRO</v>
      </c>
    </row>
    <row r="1647" spans="1:7" x14ac:dyDescent="0.25">
      <c r="A1647" s="32">
        <v>21903</v>
      </c>
      <c r="B1647" s="33">
        <v>51</v>
      </c>
      <c r="C1647" s="33">
        <v>40.4</v>
      </c>
      <c r="D1647" s="33">
        <v>4</v>
      </c>
      <c r="E1647" s="33">
        <v>0</v>
      </c>
      <c r="F1647" s="37">
        <f>DetailTicketJuilletAout2021[[#This Row],[Qte]]*(DetailTicketJuilletAout2021[[#This Row],[PrixUnit]]*(1-DetailTicketJuilletAout2021[[#This Row],[Remise%]]))</f>
        <v>161.6</v>
      </c>
      <c r="G1647" t="str">
        <f t="shared" si="25"/>
        <v>PHFRO</v>
      </c>
    </row>
    <row r="1648" spans="1:7" x14ac:dyDescent="0.25">
      <c r="A1648" s="32">
        <v>21904</v>
      </c>
      <c r="B1648" s="33">
        <v>62</v>
      </c>
      <c r="C1648" s="33">
        <v>37.5</v>
      </c>
      <c r="D1648" s="33">
        <v>4</v>
      </c>
      <c r="E1648" s="33">
        <v>0</v>
      </c>
      <c r="F1648" s="37">
        <f>DetailTicketJuilletAout2021[[#This Row],[Qte]]*(DetailTicketJuilletAout2021[[#This Row],[PrixUnit]]*(1-DetailTicketJuilletAout2021[[#This Row],[Remise%]]))</f>
        <v>150</v>
      </c>
      <c r="G1648" t="str">
        <f t="shared" si="25"/>
        <v>ROHAM</v>
      </c>
    </row>
    <row r="1649" spans="1:7" x14ac:dyDescent="0.25">
      <c r="A1649" s="32">
        <v>21904</v>
      </c>
      <c r="B1649" s="33">
        <v>70</v>
      </c>
      <c r="C1649" s="33">
        <v>11.43</v>
      </c>
      <c r="D1649" s="33">
        <v>4</v>
      </c>
      <c r="E1649" s="33">
        <v>0</v>
      </c>
      <c r="F1649" s="37">
        <f>DetailTicketJuilletAout2021[[#This Row],[Qte]]*(DetailTicketJuilletAout2021[[#This Row],[PrixUnit]]*(1-DetailTicketJuilletAout2021[[#This Row],[Remise%]]))</f>
        <v>45.72</v>
      </c>
      <c r="G1649" t="str">
        <f t="shared" si="25"/>
        <v>ROHAM</v>
      </c>
    </row>
    <row r="1650" spans="1:7" x14ac:dyDescent="0.25">
      <c r="A1650" s="32">
        <v>21905</v>
      </c>
      <c r="B1650" s="33">
        <v>11</v>
      </c>
      <c r="C1650" s="33">
        <v>16.010000000000002</v>
      </c>
      <c r="D1650" s="33">
        <v>3</v>
      </c>
      <c r="E1650" s="33">
        <v>0.1</v>
      </c>
      <c r="F1650" s="37">
        <f>DetailTicketJuilletAout2021[[#This Row],[Qte]]*(DetailTicketJuilletAout2021[[#This Row],[PrixUnit]]*(1-DetailTicketJuilletAout2021[[#This Row],[Remise%]]))</f>
        <v>43.227000000000004</v>
      </c>
      <c r="G1650" t="str">
        <f t="shared" si="25"/>
        <v>JEMAN</v>
      </c>
    </row>
    <row r="1651" spans="1:7" x14ac:dyDescent="0.25">
      <c r="A1651" s="32">
        <v>21905</v>
      </c>
      <c r="B1651" s="33">
        <v>57</v>
      </c>
      <c r="C1651" s="33">
        <v>14.94</v>
      </c>
      <c r="D1651" s="33">
        <v>4</v>
      </c>
      <c r="E1651" s="33">
        <v>0</v>
      </c>
      <c r="F1651" s="37">
        <f>DetailTicketJuilletAout2021[[#This Row],[Qte]]*(DetailTicketJuilletAout2021[[#This Row],[PrixUnit]]*(1-DetailTicketJuilletAout2021[[#This Row],[Remise%]]))</f>
        <v>59.76</v>
      </c>
      <c r="G1651" t="str">
        <f t="shared" si="25"/>
        <v>JEMAN</v>
      </c>
    </row>
    <row r="1652" spans="1:7" x14ac:dyDescent="0.25">
      <c r="A1652" s="32">
        <v>21905</v>
      </c>
      <c r="B1652" s="33">
        <v>59</v>
      </c>
      <c r="C1652" s="33">
        <v>41.92</v>
      </c>
      <c r="D1652" s="33">
        <v>3</v>
      </c>
      <c r="E1652" s="33">
        <v>0.1</v>
      </c>
      <c r="F1652" s="37">
        <f>DetailTicketJuilletAout2021[[#This Row],[Qte]]*(DetailTicketJuilletAout2021[[#This Row],[PrixUnit]]*(1-DetailTicketJuilletAout2021[[#This Row],[Remise%]]))</f>
        <v>113.184</v>
      </c>
      <c r="G1652" t="str">
        <f t="shared" si="25"/>
        <v>JEMAN</v>
      </c>
    </row>
    <row r="1653" spans="1:7" x14ac:dyDescent="0.25">
      <c r="A1653" s="32">
        <v>21905</v>
      </c>
      <c r="B1653" s="33">
        <v>77</v>
      </c>
      <c r="C1653" s="33">
        <v>9.91</v>
      </c>
      <c r="D1653" s="33">
        <v>4</v>
      </c>
      <c r="E1653" s="33">
        <v>0.1</v>
      </c>
      <c r="F1653" s="37">
        <f>DetailTicketJuilletAout2021[[#This Row],[Qte]]*(DetailTicketJuilletAout2021[[#This Row],[PrixUnit]]*(1-DetailTicketJuilletAout2021[[#This Row],[Remise%]]))</f>
        <v>35.676000000000002</v>
      </c>
      <c r="G1653" t="str">
        <f t="shared" si="25"/>
        <v>JEMAN</v>
      </c>
    </row>
    <row r="1654" spans="1:7" x14ac:dyDescent="0.25">
      <c r="A1654" s="32">
        <v>21906</v>
      </c>
      <c r="B1654" s="33">
        <v>41</v>
      </c>
      <c r="C1654" s="33">
        <v>7.32</v>
      </c>
      <c r="D1654" s="33">
        <v>4</v>
      </c>
      <c r="E1654" s="33">
        <v>0</v>
      </c>
      <c r="F1654" s="37">
        <f>DetailTicketJuilletAout2021[[#This Row],[Qte]]*(DetailTicketJuilletAout2021[[#This Row],[PrixUnit]]*(1-DetailTicketJuilletAout2021[[#This Row],[Remise%]]))</f>
        <v>29.28</v>
      </c>
      <c r="G1654" t="str">
        <f t="shared" si="25"/>
        <v>REDAN</v>
      </c>
    </row>
    <row r="1655" spans="1:7" x14ac:dyDescent="0.25">
      <c r="A1655" s="32">
        <v>21906</v>
      </c>
      <c r="B1655" s="33">
        <v>70</v>
      </c>
      <c r="C1655" s="33">
        <v>11.43</v>
      </c>
      <c r="D1655" s="33">
        <v>4</v>
      </c>
      <c r="E1655" s="33">
        <v>0</v>
      </c>
      <c r="F1655" s="37">
        <f>DetailTicketJuilletAout2021[[#This Row],[Qte]]*(DetailTicketJuilletAout2021[[#This Row],[PrixUnit]]*(1-DetailTicketJuilletAout2021[[#This Row],[Remise%]]))</f>
        <v>45.72</v>
      </c>
      <c r="G1655" t="str">
        <f t="shared" si="25"/>
        <v>REDAN</v>
      </c>
    </row>
    <row r="1656" spans="1:7" x14ac:dyDescent="0.25">
      <c r="A1656" s="32">
        <v>21907</v>
      </c>
      <c r="B1656" s="33">
        <v>26</v>
      </c>
      <c r="C1656" s="33">
        <v>23.78</v>
      </c>
      <c r="D1656" s="33">
        <v>4</v>
      </c>
      <c r="E1656" s="33">
        <v>0</v>
      </c>
      <c r="F1656" s="37">
        <f>DetailTicketJuilletAout2021[[#This Row],[Qte]]*(DetailTicketJuilletAout2021[[#This Row],[PrixUnit]]*(1-DetailTicketJuilletAout2021[[#This Row],[Remise%]]))</f>
        <v>95.12</v>
      </c>
      <c r="G1656" t="str">
        <f t="shared" si="25"/>
        <v>ERBEC</v>
      </c>
    </row>
    <row r="1657" spans="1:7" x14ac:dyDescent="0.25">
      <c r="A1657" s="32">
        <v>21907</v>
      </c>
      <c r="B1657" s="33">
        <v>53</v>
      </c>
      <c r="C1657" s="33">
        <v>25</v>
      </c>
      <c r="D1657" s="33">
        <v>3</v>
      </c>
      <c r="E1657" s="33">
        <v>0</v>
      </c>
      <c r="F1657" s="37">
        <f>DetailTicketJuilletAout2021[[#This Row],[Qte]]*(DetailTicketJuilletAout2021[[#This Row],[PrixUnit]]*(1-DetailTicketJuilletAout2021[[#This Row],[Remise%]]))</f>
        <v>75</v>
      </c>
      <c r="G1657" t="str">
        <f t="shared" si="25"/>
        <v>ERBEC</v>
      </c>
    </row>
    <row r="1658" spans="1:7" x14ac:dyDescent="0.25">
      <c r="A1658" s="32">
        <v>21908</v>
      </c>
      <c r="B1658" s="33">
        <v>31</v>
      </c>
      <c r="C1658" s="33">
        <v>9.4499999999999993</v>
      </c>
      <c r="D1658" s="33">
        <v>3</v>
      </c>
      <c r="E1658" s="33">
        <v>0</v>
      </c>
      <c r="F1658" s="37">
        <f>DetailTicketJuilletAout2021[[#This Row],[Qte]]*(DetailTicketJuilletAout2021[[#This Row],[PrixUnit]]*(1-DetailTicketJuilletAout2021[[#This Row],[Remise%]]))</f>
        <v>28.349999999999998</v>
      </c>
      <c r="G1658" t="str">
        <f t="shared" si="25"/>
        <v>JEBOR</v>
      </c>
    </row>
    <row r="1659" spans="1:7" x14ac:dyDescent="0.25">
      <c r="A1659" s="32">
        <v>21908</v>
      </c>
      <c r="B1659" s="33">
        <v>57</v>
      </c>
      <c r="C1659" s="33">
        <v>14.94</v>
      </c>
      <c r="D1659" s="33">
        <v>4</v>
      </c>
      <c r="E1659" s="33">
        <v>0</v>
      </c>
      <c r="F1659" s="37">
        <f>DetailTicketJuilletAout2021[[#This Row],[Qte]]*(DetailTicketJuilletAout2021[[#This Row],[PrixUnit]]*(1-DetailTicketJuilletAout2021[[#This Row],[Remise%]]))</f>
        <v>59.76</v>
      </c>
      <c r="G1659" t="str">
        <f t="shared" si="25"/>
        <v>JEBOR</v>
      </c>
    </row>
    <row r="1660" spans="1:7" x14ac:dyDescent="0.25">
      <c r="A1660" s="32">
        <v>21909</v>
      </c>
      <c r="B1660" s="33">
        <v>10</v>
      </c>
      <c r="C1660" s="33">
        <v>23.63</v>
      </c>
      <c r="D1660" s="33">
        <v>4</v>
      </c>
      <c r="E1660" s="33">
        <v>0</v>
      </c>
      <c r="F1660" s="37">
        <f>DetailTicketJuilletAout2021[[#This Row],[Qte]]*(DetailTicketJuilletAout2021[[#This Row],[PrixUnit]]*(1-DetailTicketJuilletAout2021[[#This Row],[Remise%]]))</f>
        <v>94.52</v>
      </c>
      <c r="G1660" t="str">
        <f t="shared" si="25"/>
        <v>FAMAR</v>
      </c>
    </row>
    <row r="1661" spans="1:7" x14ac:dyDescent="0.25">
      <c r="A1661" s="32">
        <v>21909</v>
      </c>
      <c r="B1661" s="33">
        <v>39</v>
      </c>
      <c r="C1661" s="33">
        <v>13.72</v>
      </c>
      <c r="D1661" s="33">
        <v>3</v>
      </c>
      <c r="E1661" s="33">
        <v>0</v>
      </c>
      <c r="F1661" s="37">
        <f>DetailTicketJuilletAout2021[[#This Row],[Qte]]*(DetailTicketJuilletAout2021[[#This Row],[PrixUnit]]*(1-DetailTicketJuilletAout2021[[#This Row],[Remise%]]))</f>
        <v>41.160000000000004</v>
      </c>
      <c r="G1661" t="str">
        <f t="shared" si="25"/>
        <v>FAMAR</v>
      </c>
    </row>
    <row r="1662" spans="1:7" x14ac:dyDescent="0.25">
      <c r="A1662" s="32">
        <v>21910</v>
      </c>
      <c r="B1662" s="33">
        <v>20</v>
      </c>
      <c r="C1662" s="33">
        <v>61.74</v>
      </c>
      <c r="D1662" s="33">
        <v>4</v>
      </c>
      <c r="E1662" s="33">
        <v>0</v>
      </c>
      <c r="F1662" s="37">
        <f>DetailTicketJuilletAout2021[[#This Row],[Qte]]*(DetailTicketJuilletAout2021[[#This Row],[PrixUnit]]*(1-DetailTicketJuilletAout2021[[#This Row],[Remise%]]))</f>
        <v>246.96</v>
      </c>
      <c r="G1662" t="str">
        <f t="shared" si="25"/>
        <v>GECAU</v>
      </c>
    </row>
    <row r="1663" spans="1:7" x14ac:dyDescent="0.25">
      <c r="A1663" s="32">
        <v>21910</v>
      </c>
      <c r="B1663" s="33">
        <v>38</v>
      </c>
      <c r="C1663" s="33">
        <v>200.93</v>
      </c>
      <c r="D1663" s="33">
        <v>4</v>
      </c>
      <c r="E1663" s="33">
        <v>0</v>
      </c>
      <c r="F1663" s="37">
        <f>DetailTicketJuilletAout2021[[#This Row],[Qte]]*(DetailTicketJuilletAout2021[[#This Row],[PrixUnit]]*(1-DetailTicketJuilletAout2021[[#This Row],[Remise%]]))</f>
        <v>803.72</v>
      </c>
      <c r="G1663" t="str">
        <f t="shared" si="25"/>
        <v>GECAU</v>
      </c>
    </row>
    <row r="1664" spans="1:7" x14ac:dyDescent="0.25">
      <c r="A1664" s="32">
        <v>21911</v>
      </c>
      <c r="B1664" s="33">
        <v>2</v>
      </c>
      <c r="C1664" s="33">
        <v>14.48</v>
      </c>
      <c r="D1664" s="33">
        <v>4</v>
      </c>
      <c r="E1664" s="33">
        <v>0</v>
      </c>
      <c r="F1664" s="37">
        <f>DetailTicketJuilletAout2021[[#This Row],[Qte]]*(DetailTicketJuilletAout2021[[#This Row],[PrixUnit]]*(1-DetailTicketJuilletAout2021[[#This Row],[Remise%]]))</f>
        <v>57.92</v>
      </c>
      <c r="G1664" t="str">
        <f t="shared" si="25"/>
        <v>GAANT</v>
      </c>
    </row>
    <row r="1665" spans="1:7" x14ac:dyDescent="0.25">
      <c r="A1665" s="32">
        <v>21911</v>
      </c>
      <c r="B1665" s="33">
        <v>8</v>
      </c>
      <c r="C1665" s="33">
        <v>30.49</v>
      </c>
      <c r="D1665" s="33">
        <v>3</v>
      </c>
      <c r="E1665" s="33">
        <v>0</v>
      </c>
      <c r="F1665" s="37">
        <f>DetailTicketJuilletAout2021[[#This Row],[Qte]]*(DetailTicketJuilletAout2021[[#This Row],[PrixUnit]]*(1-DetailTicketJuilletAout2021[[#This Row],[Remise%]]))</f>
        <v>91.47</v>
      </c>
      <c r="G1665" t="str">
        <f t="shared" si="25"/>
        <v>GAANT</v>
      </c>
    </row>
    <row r="1666" spans="1:7" x14ac:dyDescent="0.25">
      <c r="A1666" s="32">
        <v>21911</v>
      </c>
      <c r="B1666" s="33">
        <v>13</v>
      </c>
      <c r="C1666" s="33">
        <v>4.57</v>
      </c>
      <c r="D1666" s="33">
        <v>4</v>
      </c>
      <c r="E1666" s="33">
        <v>0</v>
      </c>
      <c r="F1666" s="37">
        <f>DetailTicketJuilletAout2021[[#This Row],[Qte]]*(DetailTicketJuilletAout2021[[#This Row],[PrixUnit]]*(1-DetailTicketJuilletAout2021[[#This Row],[Remise%]]))</f>
        <v>18.28</v>
      </c>
      <c r="G1666" t="str">
        <f t="shared" si="25"/>
        <v>GAANT</v>
      </c>
    </row>
    <row r="1667" spans="1:7" x14ac:dyDescent="0.25">
      <c r="A1667" s="32">
        <v>21911</v>
      </c>
      <c r="B1667" s="33">
        <v>60</v>
      </c>
      <c r="C1667" s="33">
        <v>25.92</v>
      </c>
      <c r="D1667" s="33">
        <v>3</v>
      </c>
      <c r="E1667" s="33">
        <v>0</v>
      </c>
      <c r="F1667" s="37">
        <f>DetailTicketJuilletAout2021[[#This Row],[Qte]]*(DetailTicketJuilletAout2021[[#This Row],[PrixUnit]]*(1-DetailTicketJuilletAout2021[[#This Row],[Remise%]]))</f>
        <v>77.760000000000005</v>
      </c>
      <c r="G1667" t="str">
        <f t="shared" ref="G1667:G1730" si="26">VLOOKUP(A1667,$I$2:$J$1577,2,FALSE)</f>
        <v>GAANT</v>
      </c>
    </row>
    <row r="1668" spans="1:7" x14ac:dyDescent="0.25">
      <c r="A1668" s="32">
        <v>21912</v>
      </c>
      <c r="B1668" s="33">
        <v>6</v>
      </c>
      <c r="C1668" s="33">
        <v>19.059999999999999</v>
      </c>
      <c r="D1668" s="33">
        <v>4</v>
      </c>
      <c r="E1668" s="33">
        <v>0</v>
      </c>
      <c r="F1668" s="37">
        <f>DetailTicketJuilletAout2021[[#This Row],[Qte]]*(DetailTicketJuilletAout2021[[#This Row],[PrixUnit]]*(1-DetailTicketJuilletAout2021[[#This Row],[Remise%]]))</f>
        <v>76.239999999999995</v>
      </c>
      <c r="G1668" t="str">
        <f t="shared" si="26"/>
        <v>CEGRO</v>
      </c>
    </row>
    <row r="1669" spans="1:7" x14ac:dyDescent="0.25">
      <c r="A1669" s="32">
        <v>21912</v>
      </c>
      <c r="B1669" s="33">
        <v>39</v>
      </c>
      <c r="C1669" s="33">
        <v>13.72</v>
      </c>
      <c r="D1669" s="33">
        <v>3</v>
      </c>
      <c r="E1669" s="33">
        <v>0</v>
      </c>
      <c r="F1669" s="37">
        <f>DetailTicketJuilletAout2021[[#This Row],[Qte]]*(DetailTicketJuilletAout2021[[#This Row],[PrixUnit]]*(1-DetailTicketJuilletAout2021[[#This Row],[Remise%]]))</f>
        <v>41.160000000000004</v>
      </c>
      <c r="G1669" t="str">
        <f t="shared" si="26"/>
        <v>CEGRO</v>
      </c>
    </row>
    <row r="1670" spans="1:7" x14ac:dyDescent="0.25">
      <c r="A1670" s="32">
        <v>21912</v>
      </c>
      <c r="B1670" s="33">
        <v>60</v>
      </c>
      <c r="C1670" s="33">
        <v>25.92</v>
      </c>
      <c r="D1670" s="33">
        <v>3</v>
      </c>
      <c r="E1670" s="33">
        <v>0</v>
      </c>
      <c r="F1670" s="37">
        <f>DetailTicketJuilletAout2021[[#This Row],[Qte]]*(DetailTicketJuilletAout2021[[#This Row],[PrixUnit]]*(1-DetailTicketJuilletAout2021[[#This Row],[Remise%]]))</f>
        <v>77.760000000000005</v>
      </c>
      <c r="G1670" t="str">
        <f t="shared" si="26"/>
        <v>CEGRO</v>
      </c>
    </row>
    <row r="1671" spans="1:7" x14ac:dyDescent="0.25">
      <c r="A1671" s="32">
        <v>21912</v>
      </c>
      <c r="B1671" s="33">
        <v>68</v>
      </c>
      <c r="C1671" s="33">
        <v>9.4499999999999993</v>
      </c>
      <c r="D1671" s="33">
        <v>3</v>
      </c>
      <c r="E1671" s="33">
        <v>0</v>
      </c>
      <c r="F1671" s="37">
        <f>DetailTicketJuilletAout2021[[#This Row],[Qte]]*(DetailTicketJuilletAout2021[[#This Row],[PrixUnit]]*(1-DetailTicketJuilletAout2021[[#This Row],[Remise%]]))</f>
        <v>28.349999999999998</v>
      </c>
      <c r="G1671" t="str">
        <f t="shared" si="26"/>
        <v>CEGRO</v>
      </c>
    </row>
    <row r="1672" spans="1:7" x14ac:dyDescent="0.25">
      <c r="A1672" s="32">
        <v>21913</v>
      </c>
      <c r="B1672" s="33">
        <v>19</v>
      </c>
      <c r="C1672" s="33">
        <v>7.01</v>
      </c>
      <c r="D1672" s="33">
        <v>4</v>
      </c>
      <c r="E1672" s="33">
        <v>0</v>
      </c>
      <c r="F1672" s="37">
        <f>DetailTicketJuilletAout2021[[#This Row],[Qte]]*(DetailTicketJuilletAout2021[[#This Row],[PrixUnit]]*(1-DetailTicketJuilletAout2021[[#This Row],[Remise%]]))</f>
        <v>28.04</v>
      </c>
      <c r="G1672" t="str">
        <f t="shared" si="26"/>
        <v>ALDUV</v>
      </c>
    </row>
    <row r="1673" spans="1:7" x14ac:dyDescent="0.25">
      <c r="A1673" s="32">
        <v>21913</v>
      </c>
      <c r="B1673" s="33">
        <v>35</v>
      </c>
      <c r="C1673" s="33">
        <v>13.72</v>
      </c>
      <c r="D1673" s="33">
        <v>4</v>
      </c>
      <c r="E1673" s="33">
        <v>0</v>
      </c>
      <c r="F1673" s="37">
        <f>DetailTicketJuilletAout2021[[#This Row],[Qte]]*(DetailTicketJuilletAout2021[[#This Row],[PrixUnit]]*(1-DetailTicketJuilletAout2021[[#This Row],[Remise%]]))</f>
        <v>54.88</v>
      </c>
      <c r="G1673" t="str">
        <f t="shared" si="26"/>
        <v>ALDUV</v>
      </c>
    </row>
    <row r="1674" spans="1:7" x14ac:dyDescent="0.25">
      <c r="A1674" s="32">
        <v>21913</v>
      </c>
      <c r="B1674" s="33">
        <v>38</v>
      </c>
      <c r="C1674" s="33">
        <v>200.93</v>
      </c>
      <c r="D1674" s="33">
        <v>4</v>
      </c>
      <c r="E1674" s="33">
        <v>0</v>
      </c>
      <c r="F1674" s="37">
        <f>DetailTicketJuilletAout2021[[#This Row],[Qte]]*(DetailTicketJuilletAout2021[[#This Row],[PrixUnit]]*(1-DetailTicketJuilletAout2021[[#This Row],[Remise%]]))</f>
        <v>803.72</v>
      </c>
      <c r="G1674" t="str">
        <f t="shared" si="26"/>
        <v>ALDUV</v>
      </c>
    </row>
    <row r="1675" spans="1:7" x14ac:dyDescent="0.25">
      <c r="A1675" s="32">
        <v>21913</v>
      </c>
      <c r="B1675" s="33">
        <v>43</v>
      </c>
      <c r="C1675" s="33">
        <v>35.06</v>
      </c>
      <c r="D1675" s="33">
        <v>4</v>
      </c>
      <c r="E1675" s="33">
        <v>0</v>
      </c>
      <c r="F1675" s="37">
        <f>DetailTicketJuilletAout2021[[#This Row],[Qte]]*(DetailTicketJuilletAout2021[[#This Row],[PrixUnit]]*(1-DetailTicketJuilletAout2021[[#This Row],[Remise%]]))</f>
        <v>140.24</v>
      </c>
      <c r="G1675" t="str">
        <f t="shared" si="26"/>
        <v>ALDUV</v>
      </c>
    </row>
    <row r="1676" spans="1:7" x14ac:dyDescent="0.25">
      <c r="A1676" s="32">
        <v>21914</v>
      </c>
      <c r="B1676" s="33">
        <v>13</v>
      </c>
      <c r="C1676" s="33">
        <v>4.57</v>
      </c>
      <c r="D1676" s="33">
        <v>4</v>
      </c>
      <c r="E1676" s="33">
        <v>0.2</v>
      </c>
      <c r="F1676" s="37">
        <f>DetailTicketJuilletAout2021[[#This Row],[Qte]]*(DetailTicketJuilletAout2021[[#This Row],[PrixUnit]]*(1-DetailTicketJuilletAout2021[[#This Row],[Remise%]]))</f>
        <v>14.624000000000002</v>
      </c>
      <c r="G1676" t="str">
        <f t="shared" si="26"/>
        <v>CÉDAU</v>
      </c>
    </row>
    <row r="1677" spans="1:7" x14ac:dyDescent="0.25">
      <c r="A1677" s="32">
        <v>21914</v>
      </c>
      <c r="B1677" s="33">
        <v>25</v>
      </c>
      <c r="C1677" s="33">
        <v>10.67</v>
      </c>
      <c r="D1677" s="33">
        <v>4</v>
      </c>
      <c r="E1677" s="33">
        <v>0.2</v>
      </c>
      <c r="F1677" s="37">
        <f>DetailTicketJuilletAout2021[[#This Row],[Qte]]*(DetailTicketJuilletAout2021[[#This Row],[PrixUnit]]*(1-DetailTicketJuilletAout2021[[#This Row],[Remise%]]))</f>
        <v>34.143999999999998</v>
      </c>
      <c r="G1677" t="str">
        <f t="shared" si="26"/>
        <v>CÉDAU</v>
      </c>
    </row>
    <row r="1678" spans="1:7" x14ac:dyDescent="0.25">
      <c r="A1678" s="32">
        <v>21914</v>
      </c>
      <c r="B1678" s="33">
        <v>44</v>
      </c>
      <c r="C1678" s="33">
        <v>14.79</v>
      </c>
      <c r="D1678" s="33">
        <v>4</v>
      </c>
      <c r="E1678" s="33">
        <v>0.2</v>
      </c>
      <c r="F1678" s="37">
        <f>DetailTicketJuilletAout2021[[#This Row],[Qte]]*(DetailTicketJuilletAout2021[[#This Row],[PrixUnit]]*(1-DetailTicketJuilletAout2021[[#This Row],[Remise%]]))</f>
        <v>47.328000000000003</v>
      </c>
      <c r="G1678" t="str">
        <f t="shared" si="26"/>
        <v>CÉDAU</v>
      </c>
    </row>
    <row r="1679" spans="1:7" x14ac:dyDescent="0.25">
      <c r="A1679" s="32">
        <v>21914</v>
      </c>
      <c r="B1679" s="33">
        <v>64</v>
      </c>
      <c r="C1679" s="33">
        <v>25.31</v>
      </c>
      <c r="D1679" s="33">
        <v>4</v>
      </c>
      <c r="E1679" s="33">
        <v>0</v>
      </c>
      <c r="F1679" s="37">
        <f>DetailTicketJuilletAout2021[[#This Row],[Qte]]*(DetailTicketJuilletAout2021[[#This Row],[PrixUnit]]*(1-DetailTicketJuilletAout2021[[#This Row],[Remise%]]))</f>
        <v>101.24</v>
      </c>
      <c r="G1679" t="str">
        <f t="shared" si="26"/>
        <v>CÉDAU</v>
      </c>
    </row>
    <row r="1680" spans="1:7" x14ac:dyDescent="0.25">
      <c r="A1680" s="32">
        <v>21915</v>
      </c>
      <c r="B1680" s="33">
        <v>7</v>
      </c>
      <c r="C1680" s="33">
        <v>22.87</v>
      </c>
      <c r="D1680" s="33">
        <v>3</v>
      </c>
      <c r="E1680" s="33">
        <v>0.1</v>
      </c>
      <c r="F1680" s="37">
        <f>DetailTicketJuilletAout2021[[#This Row],[Qte]]*(DetailTicketJuilletAout2021[[#This Row],[PrixUnit]]*(1-DetailTicketJuilletAout2021[[#This Row],[Remise%]]))</f>
        <v>61.749000000000009</v>
      </c>
      <c r="G1680" t="str">
        <f t="shared" si="26"/>
        <v>OLLHE</v>
      </c>
    </row>
    <row r="1681" spans="1:7" x14ac:dyDescent="0.25">
      <c r="A1681" s="32">
        <v>21915</v>
      </c>
      <c r="B1681" s="33">
        <v>31</v>
      </c>
      <c r="C1681" s="33">
        <v>9.4499999999999993</v>
      </c>
      <c r="D1681" s="33">
        <v>4</v>
      </c>
      <c r="E1681" s="33">
        <v>0.1</v>
      </c>
      <c r="F1681" s="37">
        <f>DetailTicketJuilletAout2021[[#This Row],[Qte]]*(DetailTicketJuilletAout2021[[#This Row],[PrixUnit]]*(1-DetailTicketJuilletAout2021[[#This Row],[Remise%]]))</f>
        <v>34.019999999999996</v>
      </c>
      <c r="G1681" t="str">
        <f t="shared" si="26"/>
        <v>OLLHE</v>
      </c>
    </row>
    <row r="1682" spans="1:7" x14ac:dyDescent="0.25">
      <c r="A1682" s="32">
        <v>21915</v>
      </c>
      <c r="B1682" s="33">
        <v>53</v>
      </c>
      <c r="C1682" s="33">
        <v>25</v>
      </c>
      <c r="D1682" s="33">
        <v>4</v>
      </c>
      <c r="E1682" s="33">
        <v>0.1</v>
      </c>
      <c r="F1682" s="37">
        <f>DetailTicketJuilletAout2021[[#This Row],[Qte]]*(DetailTicketJuilletAout2021[[#This Row],[PrixUnit]]*(1-DetailTicketJuilletAout2021[[#This Row],[Remise%]]))</f>
        <v>90</v>
      </c>
      <c r="G1682" t="str">
        <f t="shared" si="26"/>
        <v>OLLHE</v>
      </c>
    </row>
    <row r="1683" spans="1:7" x14ac:dyDescent="0.25">
      <c r="A1683" s="32">
        <v>21916</v>
      </c>
      <c r="B1683" s="33">
        <v>29</v>
      </c>
      <c r="C1683" s="33">
        <v>94.37</v>
      </c>
      <c r="D1683" s="33">
        <v>4</v>
      </c>
      <c r="E1683" s="33">
        <v>0.05</v>
      </c>
      <c r="F1683" s="37">
        <f>DetailTicketJuilletAout2021[[#This Row],[Qte]]*(DetailTicketJuilletAout2021[[#This Row],[PrixUnit]]*(1-DetailTicketJuilletAout2021[[#This Row],[Remise%]]))</f>
        <v>358.60599999999999</v>
      </c>
      <c r="G1683" t="str">
        <f t="shared" si="26"/>
        <v>CEGRO</v>
      </c>
    </row>
    <row r="1684" spans="1:7" x14ac:dyDescent="0.25">
      <c r="A1684" s="32">
        <v>21916</v>
      </c>
      <c r="B1684" s="33">
        <v>30</v>
      </c>
      <c r="C1684" s="33">
        <v>19.670000000000002</v>
      </c>
      <c r="D1684" s="33">
        <v>3</v>
      </c>
      <c r="E1684" s="33">
        <v>0.05</v>
      </c>
      <c r="F1684" s="37">
        <f>DetailTicketJuilletAout2021[[#This Row],[Qte]]*(DetailTicketJuilletAout2021[[#This Row],[PrixUnit]]*(1-DetailTicketJuilletAout2021[[#This Row],[Remise%]]))</f>
        <v>56.059500000000007</v>
      </c>
      <c r="G1684" t="str">
        <f t="shared" si="26"/>
        <v>CEGRO</v>
      </c>
    </row>
    <row r="1685" spans="1:7" x14ac:dyDescent="0.25">
      <c r="A1685" s="32">
        <v>21917</v>
      </c>
      <c r="B1685" s="33">
        <v>59</v>
      </c>
      <c r="C1685" s="33">
        <v>41.92</v>
      </c>
      <c r="D1685" s="33">
        <v>4</v>
      </c>
      <c r="E1685" s="33">
        <v>0</v>
      </c>
      <c r="F1685" s="37">
        <f>DetailTicketJuilletAout2021[[#This Row],[Qte]]*(DetailTicketJuilletAout2021[[#This Row],[PrixUnit]]*(1-DetailTicketJuilletAout2021[[#This Row],[Remise%]]))</f>
        <v>167.68</v>
      </c>
      <c r="G1685" t="str">
        <f t="shared" si="26"/>
        <v>PALEC</v>
      </c>
    </row>
    <row r="1686" spans="1:7" x14ac:dyDescent="0.25">
      <c r="A1686" s="32">
        <v>21917</v>
      </c>
      <c r="B1686" s="33">
        <v>77</v>
      </c>
      <c r="C1686" s="33">
        <v>9.91</v>
      </c>
      <c r="D1686" s="33">
        <v>4</v>
      </c>
      <c r="E1686" s="33">
        <v>0.2</v>
      </c>
      <c r="F1686" s="37">
        <f>DetailTicketJuilletAout2021[[#This Row],[Qte]]*(DetailTicketJuilletAout2021[[#This Row],[PrixUnit]]*(1-DetailTicketJuilletAout2021[[#This Row],[Remise%]]))</f>
        <v>31.712000000000003</v>
      </c>
      <c r="G1686" t="str">
        <f t="shared" si="26"/>
        <v>PALEC</v>
      </c>
    </row>
    <row r="1687" spans="1:7" x14ac:dyDescent="0.25">
      <c r="A1687" s="32">
        <v>21918</v>
      </c>
      <c r="B1687" s="33">
        <v>22</v>
      </c>
      <c r="C1687" s="33">
        <v>16.010000000000002</v>
      </c>
      <c r="D1687" s="33">
        <v>4</v>
      </c>
      <c r="E1687" s="33">
        <v>0</v>
      </c>
      <c r="F1687" s="37">
        <f>DetailTicketJuilletAout2021[[#This Row],[Qte]]*(DetailTicketJuilletAout2021[[#This Row],[PrixUnit]]*(1-DetailTicketJuilletAout2021[[#This Row],[Remise%]]))</f>
        <v>64.040000000000006</v>
      </c>
      <c r="G1687" t="str">
        <f t="shared" si="26"/>
        <v>CHLEC</v>
      </c>
    </row>
    <row r="1688" spans="1:7" x14ac:dyDescent="0.25">
      <c r="A1688" s="32">
        <v>21918</v>
      </c>
      <c r="B1688" s="33">
        <v>35</v>
      </c>
      <c r="C1688" s="33">
        <v>13.72</v>
      </c>
      <c r="D1688" s="33">
        <v>4</v>
      </c>
      <c r="E1688" s="33">
        <v>0</v>
      </c>
      <c r="F1688" s="37">
        <f>DetailTicketJuilletAout2021[[#This Row],[Qte]]*(DetailTicketJuilletAout2021[[#This Row],[PrixUnit]]*(1-DetailTicketJuilletAout2021[[#This Row],[Remise%]]))</f>
        <v>54.88</v>
      </c>
      <c r="G1688" t="str">
        <f t="shared" si="26"/>
        <v>CHLEC</v>
      </c>
    </row>
    <row r="1689" spans="1:7" x14ac:dyDescent="0.25">
      <c r="A1689" s="32">
        <v>21918</v>
      </c>
      <c r="B1689" s="33">
        <v>57</v>
      </c>
      <c r="C1689" s="33">
        <v>14.94</v>
      </c>
      <c r="D1689" s="33">
        <v>3</v>
      </c>
      <c r="E1689" s="33">
        <v>0</v>
      </c>
      <c r="F1689" s="37">
        <f>DetailTicketJuilletAout2021[[#This Row],[Qte]]*(DetailTicketJuilletAout2021[[#This Row],[PrixUnit]]*(1-DetailTicketJuilletAout2021[[#This Row],[Remise%]]))</f>
        <v>44.82</v>
      </c>
      <c r="G1689" t="str">
        <f t="shared" si="26"/>
        <v>CHLEC</v>
      </c>
    </row>
    <row r="1690" spans="1:7" x14ac:dyDescent="0.25">
      <c r="A1690" s="32">
        <v>21918</v>
      </c>
      <c r="B1690" s="33">
        <v>60</v>
      </c>
      <c r="C1690" s="33">
        <v>25.92</v>
      </c>
      <c r="D1690" s="33">
        <v>4</v>
      </c>
      <c r="E1690" s="33">
        <v>0</v>
      </c>
      <c r="F1690" s="37">
        <f>DetailTicketJuilletAout2021[[#This Row],[Qte]]*(DetailTicketJuilletAout2021[[#This Row],[PrixUnit]]*(1-DetailTicketJuilletAout2021[[#This Row],[Remise%]]))</f>
        <v>103.68</v>
      </c>
      <c r="G1690" t="str">
        <f t="shared" si="26"/>
        <v>CHLEC</v>
      </c>
    </row>
    <row r="1691" spans="1:7" x14ac:dyDescent="0.25">
      <c r="A1691" s="32">
        <v>21918</v>
      </c>
      <c r="B1691" s="33">
        <v>64</v>
      </c>
      <c r="C1691" s="33">
        <v>25.31</v>
      </c>
      <c r="D1691" s="33">
        <v>3</v>
      </c>
      <c r="E1691" s="33">
        <v>0</v>
      </c>
      <c r="F1691" s="37">
        <f>DetailTicketJuilletAout2021[[#This Row],[Qte]]*(DetailTicketJuilletAout2021[[#This Row],[PrixUnit]]*(1-DetailTicketJuilletAout2021[[#This Row],[Remise%]]))</f>
        <v>75.929999999999993</v>
      </c>
      <c r="G1691" t="str">
        <f t="shared" si="26"/>
        <v>CHLEC</v>
      </c>
    </row>
    <row r="1692" spans="1:7" x14ac:dyDescent="0.25">
      <c r="A1692" s="32">
        <v>21919</v>
      </c>
      <c r="B1692" s="33">
        <v>13</v>
      </c>
      <c r="C1692" s="33">
        <v>4.57</v>
      </c>
      <c r="D1692" s="33">
        <v>4</v>
      </c>
      <c r="E1692" s="33">
        <v>0</v>
      </c>
      <c r="F1692" s="37">
        <f>DetailTicketJuilletAout2021[[#This Row],[Qte]]*(DetailTicketJuilletAout2021[[#This Row],[PrixUnit]]*(1-DetailTicketJuilletAout2021[[#This Row],[Remise%]]))</f>
        <v>18.28</v>
      </c>
      <c r="G1692" t="str">
        <f t="shared" si="26"/>
        <v>JEHOU</v>
      </c>
    </row>
    <row r="1693" spans="1:7" x14ac:dyDescent="0.25">
      <c r="A1693" s="32">
        <v>21919</v>
      </c>
      <c r="B1693" s="33">
        <v>40</v>
      </c>
      <c r="C1693" s="33">
        <v>14.03</v>
      </c>
      <c r="D1693" s="33">
        <v>3</v>
      </c>
      <c r="E1693" s="33">
        <v>0</v>
      </c>
      <c r="F1693" s="37">
        <f>DetailTicketJuilletAout2021[[#This Row],[Qte]]*(DetailTicketJuilletAout2021[[#This Row],[PrixUnit]]*(1-DetailTicketJuilletAout2021[[#This Row],[Remise%]]))</f>
        <v>42.089999999999996</v>
      </c>
      <c r="G1693" t="str">
        <f t="shared" si="26"/>
        <v>JEHOU</v>
      </c>
    </row>
    <row r="1694" spans="1:7" x14ac:dyDescent="0.25">
      <c r="A1694" s="32">
        <v>21919</v>
      </c>
      <c r="B1694" s="33">
        <v>47</v>
      </c>
      <c r="C1694" s="33">
        <v>7.32</v>
      </c>
      <c r="D1694" s="33">
        <v>3</v>
      </c>
      <c r="E1694" s="33">
        <v>0.25</v>
      </c>
      <c r="F1694" s="37">
        <f>DetailTicketJuilletAout2021[[#This Row],[Qte]]*(DetailTicketJuilletAout2021[[#This Row],[PrixUnit]]*(1-DetailTicketJuilletAout2021[[#This Row],[Remise%]]))</f>
        <v>16.47</v>
      </c>
      <c r="G1694" t="str">
        <f t="shared" si="26"/>
        <v>JEHOU</v>
      </c>
    </row>
    <row r="1695" spans="1:7" x14ac:dyDescent="0.25">
      <c r="A1695" s="32">
        <v>21919</v>
      </c>
      <c r="B1695" s="33">
        <v>76</v>
      </c>
      <c r="C1695" s="33">
        <v>13.72</v>
      </c>
      <c r="D1695" s="33">
        <v>3</v>
      </c>
      <c r="E1695" s="33">
        <v>0.25</v>
      </c>
      <c r="F1695" s="37">
        <f>DetailTicketJuilletAout2021[[#This Row],[Qte]]*(DetailTicketJuilletAout2021[[#This Row],[PrixUnit]]*(1-DetailTicketJuilletAout2021[[#This Row],[Remise%]]))</f>
        <v>30.870000000000005</v>
      </c>
      <c r="G1695" t="str">
        <f t="shared" si="26"/>
        <v>JEHOU</v>
      </c>
    </row>
    <row r="1696" spans="1:7" x14ac:dyDescent="0.25">
      <c r="A1696" s="32">
        <v>21920</v>
      </c>
      <c r="B1696" s="33">
        <v>1</v>
      </c>
      <c r="C1696" s="33">
        <v>13.72</v>
      </c>
      <c r="D1696" s="33">
        <v>4</v>
      </c>
      <c r="E1696" s="33">
        <v>0.25</v>
      </c>
      <c r="F1696" s="37">
        <f>DetailTicketJuilletAout2021[[#This Row],[Qte]]*(DetailTicketJuilletAout2021[[#This Row],[PrixUnit]]*(1-DetailTicketJuilletAout2021[[#This Row],[Remise%]]))</f>
        <v>41.160000000000004</v>
      </c>
      <c r="G1696" t="str">
        <f t="shared" si="26"/>
        <v>RARAB</v>
      </c>
    </row>
    <row r="1697" spans="1:7" x14ac:dyDescent="0.25">
      <c r="A1697" s="32">
        <v>21920</v>
      </c>
      <c r="B1697" s="33">
        <v>18</v>
      </c>
      <c r="C1697" s="33">
        <v>47.56</v>
      </c>
      <c r="D1697" s="33">
        <v>3</v>
      </c>
      <c r="E1697" s="33">
        <v>0.25</v>
      </c>
      <c r="F1697" s="37">
        <f>DetailTicketJuilletAout2021[[#This Row],[Qte]]*(DetailTicketJuilletAout2021[[#This Row],[PrixUnit]]*(1-DetailTicketJuilletAout2021[[#This Row],[Remise%]]))</f>
        <v>107.01</v>
      </c>
      <c r="G1697" t="str">
        <f t="shared" si="26"/>
        <v>RARAB</v>
      </c>
    </row>
    <row r="1698" spans="1:7" x14ac:dyDescent="0.25">
      <c r="A1698" s="32">
        <v>21920</v>
      </c>
      <c r="B1698" s="33">
        <v>36</v>
      </c>
      <c r="C1698" s="33">
        <v>14.48</v>
      </c>
      <c r="D1698" s="33">
        <v>4</v>
      </c>
      <c r="E1698" s="33">
        <v>0.25</v>
      </c>
      <c r="F1698" s="37">
        <f>DetailTicketJuilletAout2021[[#This Row],[Qte]]*(DetailTicketJuilletAout2021[[#This Row],[PrixUnit]]*(1-DetailTicketJuilletAout2021[[#This Row],[Remise%]]))</f>
        <v>43.44</v>
      </c>
      <c r="G1698" t="str">
        <f t="shared" si="26"/>
        <v>RARAB</v>
      </c>
    </row>
    <row r="1699" spans="1:7" x14ac:dyDescent="0.25">
      <c r="A1699" s="32">
        <v>21921</v>
      </c>
      <c r="B1699" s="33">
        <v>58</v>
      </c>
      <c r="C1699" s="33">
        <v>10.06</v>
      </c>
      <c r="D1699" s="33">
        <v>3</v>
      </c>
      <c r="E1699" s="33">
        <v>0.1</v>
      </c>
      <c r="F1699" s="37">
        <f>DetailTicketJuilletAout2021[[#This Row],[Qte]]*(DetailTicketJuilletAout2021[[#This Row],[PrixUnit]]*(1-DetailTicketJuilletAout2021[[#This Row],[Remise%]]))</f>
        <v>27.161999999999999</v>
      </c>
      <c r="G1699" t="str">
        <f t="shared" si="26"/>
        <v>CEGRO</v>
      </c>
    </row>
    <row r="1700" spans="1:7" x14ac:dyDescent="0.25">
      <c r="A1700" s="32">
        <v>21921</v>
      </c>
      <c r="B1700" s="33">
        <v>72</v>
      </c>
      <c r="C1700" s="33">
        <v>26.53</v>
      </c>
      <c r="D1700" s="33">
        <v>4</v>
      </c>
      <c r="E1700" s="33">
        <v>0.1</v>
      </c>
      <c r="F1700" s="37">
        <f>DetailTicketJuilletAout2021[[#This Row],[Qte]]*(DetailTicketJuilletAout2021[[#This Row],[PrixUnit]]*(1-DetailTicketJuilletAout2021[[#This Row],[Remise%]]))</f>
        <v>95.50800000000001</v>
      </c>
      <c r="G1700" t="str">
        <f t="shared" si="26"/>
        <v>CEGRO</v>
      </c>
    </row>
    <row r="1701" spans="1:7" x14ac:dyDescent="0.25">
      <c r="A1701" s="32">
        <v>21922</v>
      </c>
      <c r="B1701" s="33">
        <v>25</v>
      </c>
      <c r="C1701" s="33">
        <v>10.67</v>
      </c>
      <c r="D1701" s="33">
        <v>4</v>
      </c>
      <c r="E1701" s="33">
        <v>0.2</v>
      </c>
      <c r="F1701" s="37">
        <f>DetailTicketJuilletAout2021[[#This Row],[Qte]]*(DetailTicketJuilletAout2021[[#This Row],[PrixUnit]]*(1-DetailTicketJuilletAout2021[[#This Row],[Remise%]]))</f>
        <v>34.143999999999998</v>
      </c>
      <c r="G1701" t="str">
        <f t="shared" si="26"/>
        <v>RARAB</v>
      </c>
    </row>
    <row r="1702" spans="1:7" x14ac:dyDescent="0.25">
      <c r="A1702" s="32">
        <v>21922</v>
      </c>
      <c r="B1702" s="33">
        <v>39</v>
      </c>
      <c r="C1702" s="33">
        <v>13.72</v>
      </c>
      <c r="D1702" s="33">
        <v>4</v>
      </c>
      <c r="E1702" s="33">
        <v>0.2</v>
      </c>
      <c r="F1702" s="37">
        <f>DetailTicketJuilletAout2021[[#This Row],[Qte]]*(DetailTicketJuilletAout2021[[#This Row],[PrixUnit]]*(1-DetailTicketJuilletAout2021[[#This Row],[Remise%]]))</f>
        <v>43.904000000000003</v>
      </c>
      <c r="G1702" t="str">
        <f t="shared" si="26"/>
        <v>RARAB</v>
      </c>
    </row>
    <row r="1703" spans="1:7" x14ac:dyDescent="0.25">
      <c r="A1703" s="32">
        <v>21923</v>
      </c>
      <c r="B1703" s="33">
        <v>10</v>
      </c>
      <c r="C1703" s="33">
        <v>23.63</v>
      </c>
      <c r="D1703" s="33">
        <v>4</v>
      </c>
      <c r="E1703" s="33">
        <v>0</v>
      </c>
      <c r="F1703" s="37">
        <f>DetailTicketJuilletAout2021[[#This Row],[Qte]]*(DetailTicketJuilletAout2021[[#This Row],[PrixUnit]]*(1-DetailTicketJuilletAout2021[[#This Row],[Remise%]]))</f>
        <v>94.52</v>
      </c>
      <c r="G1703" t="str">
        <f t="shared" si="26"/>
        <v>MIGAL</v>
      </c>
    </row>
    <row r="1704" spans="1:7" x14ac:dyDescent="0.25">
      <c r="A1704" s="32">
        <v>21923</v>
      </c>
      <c r="B1704" s="33">
        <v>56</v>
      </c>
      <c r="C1704" s="33">
        <v>28.97</v>
      </c>
      <c r="D1704" s="33">
        <v>3</v>
      </c>
      <c r="E1704" s="33">
        <v>0</v>
      </c>
      <c r="F1704" s="37">
        <f>DetailTicketJuilletAout2021[[#This Row],[Qte]]*(DetailTicketJuilletAout2021[[#This Row],[PrixUnit]]*(1-DetailTicketJuilletAout2021[[#This Row],[Remise%]]))</f>
        <v>86.91</v>
      </c>
      <c r="G1704" t="str">
        <f t="shared" si="26"/>
        <v>MIGAL</v>
      </c>
    </row>
    <row r="1705" spans="1:7" x14ac:dyDescent="0.25">
      <c r="A1705" s="32">
        <v>21923</v>
      </c>
      <c r="B1705" s="33">
        <v>59</v>
      </c>
      <c r="C1705" s="33">
        <v>41.92</v>
      </c>
      <c r="D1705" s="33">
        <v>4</v>
      </c>
      <c r="E1705" s="33">
        <v>0</v>
      </c>
      <c r="F1705" s="37">
        <f>DetailTicketJuilletAout2021[[#This Row],[Qte]]*(DetailTicketJuilletAout2021[[#This Row],[PrixUnit]]*(1-DetailTicketJuilletAout2021[[#This Row],[Remise%]]))</f>
        <v>167.68</v>
      </c>
      <c r="G1705" t="str">
        <f t="shared" si="26"/>
        <v>MIGAL</v>
      </c>
    </row>
    <row r="1706" spans="1:7" x14ac:dyDescent="0.25">
      <c r="A1706" s="32">
        <v>21923</v>
      </c>
      <c r="B1706" s="33">
        <v>77</v>
      </c>
      <c r="C1706" s="33">
        <v>9.91</v>
      </c>
      <c r="D1706" s="33">
        <v>4</v>
      </c>
      <c r="E1706" s="33">
        <v>0</v>
      </c>
      <c r="F1706" s="37">
        <f>DetailTicketJuilletAout2021[[#This Row],[Qte]]*(DetailTicketJuilletAout2021[[#This Row],[PrixUnit]]*(1-DetailTicketJuilletAout2021[[#This Row],[Remise%]]))</f>
        <v>39.64</v>
      </c>
      <c r="G1706" t="str">
        <f t="shared" si="26"/>
        <v>MIGAL</v>
      </c>
    </row>
    <row r="1707" spans="1:7" x14ac:dyDescent="0.25">
      <c r="A1707" s="32">
        <v>21924</v>
      </c>
      <c r="B1707" s="33">
        <v>11</v>
      </c>
      <c r="C1707" s="33">
        <v>16.010000000000002</v>
      </c>
      <c r="D1707" s="33">
        <v>4</v>
      </c>
      <c r="E1707" s="33">
        <v>0</v>
      </c>
      <c r="F1707" s="37">
        <f>DetailTicketJuilletAout2021[[#This Row],[Qte]]*(DetailTicketJuilletAout2021[[#This Row],[PrixUnit]]*(1-DetailTicketJuilletAout2021[[#This Row],[Remise%]]))</f>
        <v>64.040000000000006</v>
      </c>
      <c r="G1707" t="str">
        <f t="shared" si="26"/>
        <v>CHGRA</v>
      </c>
    </row>
    <row r="1708" spans="1:7" x14ac:dyDescent="0.25">
      <c r="A1708" s="32">
        <v>21924</v>
      </c>
      <c r="B1708" s="33">
        <v>43</v>
      </c>
      <c r="C1708" s="33">
        <v>35.06</v>
      </c>
      <c r="D1708" s="33">
        <v>4</v>
      </c>
      <c r="E1708" s="33">
        <v>0</v>
      </c>
      <c r="F1708" s="37">
        <f>DetailTicketJuilletAout2021[[#This Row],[Qte]]*(DetailTicketJuilletAout2021[[#This Row],[PrixUnit]]*(1-DetailTicketJuilletAout2021[[#This Row],[Remise%]]))</f>
        <v>140.24</v>
      </c>
      <c r="G1708" t="str">
        <f t="shared" si="26"/>
        <v>CHGRA</v>
      </c>
    </row>
    <row r="1709" spans="1:7" x14ac:dyDescent="0.25">
      <c r="A1709" s="32">
        <v>21924</v>
      </c>
      <c r="B1709" s="33">
        <v>68</v>
      </c>
      <c r="C1709" s="33">
        <v>9.4499999999999993</v>
      </c>
      <c r="D1709" s="33">
        <v>3</v>
      </c>
      <c r="E1709" s="33">
        <v>0</v>
      </c>
      <c r="F1709" s="37">
        <f>DetailTicketJuilletAout2021[[#This Row],[Qte]]*(DetailTicketJuilletAout2021[[#This Row],[PrixUnit]]*(1-DetailTicketJuilletAout2021[[#This Row],[Remise%]]))</f>
        <v>28.349999999999998</v>
      </c>
      <c r="G1709" t="str">
        <f t="shared" si="26"/>
        <v>CHGRA</v>
      </c>
    </row>
    <row r="1710" spans="1:7" x14ac:dyDescent="0.25">
      <c r="A1710" s="32">
        <v>21924</v>
      </c>
      <c r="B1710" s="33">
        <v>70</v>
      </c>
      <c r="C1710" s="33">
        <v>11.43</v>
      </c>
      <c r="D1710" s="33">
        <v>4</v>
      </c>
      <c r="E1710" s="33">
        <v>0</v>
      </c>
      <c r="F1710" s="37">
        <f>DetailTicketJuilletAout2021[[#This Row],[Qte]]*(DetailTicketJuilletAout2021[[#This Row],[PrixUnit]]*(1-DetailTicketJuilletAout2021[[#This Row],[Remise%]]))</f>
        <v>45.72</v>
      </c>
      <c r="G1710" t="str">
        <f t="shared" si="26"/>
        <v>CHGRA</v>
      </c>
    </row>
    <row r="1711" spans="1:7" x14ac:dyDescent="0.25">
      <c r="A1711" s="32">
        <v>21925</v>
      </c>
      <c r="B1711" s="33">
        <v>51</v>
      </c>
      <c r="C1711" s="33">
        <v>40.4</v>
      </c>
      <c r="D1711" s="33">
        <v>4</v>
      </c>
      <c r="E1711" s="33">
        <v>0.25</v>
      </c>
      <c r="F1711" s="37">
        <f>DetailTicketJuilletAout2021[[#This Row],[Qte]]*(DetailTicketJuilletAout2021[[#This Row],[PrixUnit]]*(1-DetailTicketJuilletAout2021[[#This Row],[Remise%]]))</f>
        <v>121.19999999999999</v>
      </c>
      <c r="G1711" t="str">
        <f t="shared" si="26"/>
        <v>JAHEN</v>
      </c>
    </row>
    <row r="1712" spans="1:7" x14ac:dyDescent="0.25">
      <c r="A1712" s="32">
        <v>21926</v>
      </c>
      <c r="B1712" s="33">
        <v>22</v>
      </c>
      <c r="C1712" s="33">
        <v>16.010000000000002</v>
      </c>
      <c r="D1712" s="33">
        <v>3</v>
      </c>
      <c r="E1712" s="33">
        <v>0</v>
      </c>
      <c r="F1712" s="37">
        <f>DetailTicketJuilletAout2021[[#This Row],[Qte]]*(DetailTicketJuilletAout2021[[#This Row],[PrixUnit]]*(1-DetailTicketJuilletAout2021[[#This Row],[Remise%]]))</f>
        <v>48.03</v>
      </c>
      <c r="G1712" t="str">
        <f t="shared" si="26"/>
        <v>BETIZ</v>
      </c>
    </row>
    <row r="1713" spans="1:7" x14ac:dyDescent="0.25">
      <c r="A1713" s="32">
        <v>21927</v>
      </c>
      <c r="B1713" s="33">
        <v>23</v>
      </c>
      <c r="C1713" s="33">
        <v>6.86</v>
      </c>
      <c r="D1713" s="33">
        <v>4</v>
      </c>
      <c r="E1713" s="33">
        <v>0.1</v>
      </c>
      <c r="F1713" s="37">
        <f>DetailTicketJuilletAout2021[[#This Row],[Qte]]*(DetailTicketJuilletAout2021[[#This Row],[PrixUnit]]*(1-DetailTicketJuilletAout2021[[#This Row],[Remise%]]))</f>
        <v>24.696000000000002</v>
      </c>
      <c r="G1713" t="str">
        <f t="shared" si="26"/>
        <v>ARBLA</v>
      </c>
    </row>
    <row r="1714" spans="1:7" x14ac:dyDescent="0.25">
      <c r="A1714" s="32">
        <v>21927</v>
      </c>
      <c r="B1714" s="33">
        <v>35</v>
      </c>
      <c r="C1714" s="33">
        <v>13.72</v>
      </c>
      <c r="D1714" s="33">
        <v>3</v>
      </c>
      <c r="E1714" s="33">
        <v>0.1</v>
      </c>
      <c r="F1714" s="37">
        <f>DetailTicketJuilletAout2021[[#This Row],[Qte]]*(DetailTicketJuilletAout2021[[#This Row],[PrixUnit]]*(1-DetailTicketJuilletAout2021[[#This Row],[Remise%]]))</f>
        <v>37.044000000000004</v>
      </c>
      <c r="G1714" t="str">
        <f t="shared" si="26"/>
        <v>ARBLA</v>
      </c>
    </row>
    <row r="1715" spans="1:7" x14ac:dyDescent="0.25">
      <c r="A1715" s="32">
        <v>21927</v>
      </c>
      <c r="B1715" s="33">
        <v>42</v>
      </c>
      <c r="C1715" s="33">
        <v>10.67</v>
      </c>
      <c r="D1715" s="33">
        <v>3</v>
      </c>
      <c r="E1715" s="33">
        <v>0.1</v>
      </c>
      <c r="F1715" s="37">
        <f>DetailTicketJuilletAout2021[[#This Row],[Qte]]*(DetailTicketJuilletAout2021[[#This Row],[PrixUnit]]*(1-DetailTicketJuilletAout2021[[#This Row],[Remise%]]))</f>
        <v>28.808999999999997</v>
      </c>
      <c r="G1715" t="str">
        <f t="shared" si="26"/>
        <v>ARBLA</v>
      </c>
    </row>
    <row r="1716" spans="1:7" x14ac:dyDescent="0.25">
      <c r="A1716" s="32">
        <v>21927</v>
      </c>
      <c r="B1716" s="33">
        <v>58</v>
      </c>
      <c r="C1716" s="33">
        <v>10.06</v>
      </c>
      <c r="D1716" s="33">
        <v>4</v>
      </c>
      <c r="E1716" s="33">
        <v>0.1</v>
      </c>
      <c r="F1716" s="37">
        <f>DetailTicketJuilletAout2021[[#This Row],[Qte]]*(DetailTicketJuilletAout2021[[#This Row],[PrixUnit]]*(1-DetailTicketJuilletAout2021[[#This Row],[Remise%]]))</f>
        <v>36.216000000000001</v>
      </c>
      <c r="G1716" t="str">
        <f t="shared" si="26"/>
        <v>ARBLA</v>
      </c>
    </row>
    <row r="1717" spans="1:7" x14ac:dyDescent="0.25">
      <c r="A1717" s="32">
        <v>21927</v>
      </c>
      <c r="B1717" s="33">
        <v>64</v>
      </c>
      <c r="C1717" s="33">
        <v>25.31</v>
      </c>
      <c r="D1717" s="33">
        <v>3</v>
      </c>
      <c r="E1717" s="33">
        <v>0</v>
      </c>
      <c r="F1717" s="37">
        <f>DetailTicketJuilletAout2021[[#This Row],[Qte]]*(DetailTicketJuilletAout2021[[#This Row],[PrixUnit]]*(1-DetailTicketJuilletAout2021[[#This Row],[Remise%]]))</f>
        <v>75.929999999999993</v>
      </c>
      <c r="G1717" t="str">
        <f t="shared" si="26"/>
        <v>ARBLA</v>
      </c>
    </row>
    <row r="1718" spans="1:7" x14ac:dyDescent="0.25">
      <c r="A1718" s="32">
        <v>21928</v>
      </c>
      <c r="B1718" s="33">
        <v>4</v>
      </c>
      <c r="C1718" s="33">
        <v>16.77</v>
      </c>
      <c r="D1718" s="33">
        <v>3</v>
      </c>
      <c r="E1718" s="33">
        <v>0</v>
      </c>
      <c r="F1718" s="37">
        <f>DetailTicketJuilletAout2021[[#This Row],[Qte]]*(DetailTicketJuilletAout2021[[#This Row],[PrixUnit]]*(1-DetailTicketJuilletAout2021[[#This Row],[Remise%]]))</f>
        <v>50.31</v>
      </c>
      <c r="G1718" t="str">
        <f t="shared" si="26"/>
        <v>MIGAL</v>
      </c>
    </row>
    <row r="1719" spans="1:7" x14ac:dyDescent="0.25">
      <c r="A1719" s="32">
        <v>21928</v>
      </c>
      <c r="B1719" s="33">
        <v>70</v>
      </c>
      <c r="C1719" s="33">
        <v>11.43</v>
      </c>
      <c r="D1719" s="33">
        <v>3</v>
      </c>
      <c r="E1719" s="33">
        <v>0</v>
      </c>
      <c r="F1719" s="37">
        <f>DetailTicketJuilletAout2021[[#This Row],[Qte]]*(DetailTicketJuilletAout2021[[#This Row],[PrixUnit]]*(1-DetailTicketJuilletAout2021[[#This Row],[Remise%]]))</f>
        <v>34.29</v>
      </c>
      <c r="G1719" t="str">
        <f t="shared" si="26"/>
        <v>MIGAL</v>
      </c>
    </row>
    <row r="1720" spans="1:7" x14ac:dyDescent="0.25">
      <c r="A1720" s="32">
        <v>21928</v>
      </c>
      <c r="B1720" s="33">
        <v>74</v>
      </c>
      <c r="C1720" s="33">
        <v>7.62</v>
      </c>
      <c r="D1720" s="33">
        <v>3</v>
      </c>
      <c r="E1720" s="33">
        <v>0</v>
      </c>
      <c r="F1720" s="37">
        <f>DetailTicketJuilletAout2021[[#This Row],[Qte]]*(DetailTicketJuilletAout2021[[#This Row],[PrixUnit]]*(1-DetailTicketJuilletAout2021[[#This Row],[Remise%]]))</f>
        <v>22.86</v>
      </c>
      <c r="G1720" t="str">
        <f t="shared" si="26"/>
        <v>MIGAL</v>
      </c>
    </row>
    <row r="1721" spans="1:7" x14ac:dyDescent="0.25">
      <c r="A1721" s="32">
        <v>21929</v>
      </c>
      <c r="B1721" s="33">
        <v>1</v>
      </c>
      <c r="C1721" s="33">
        <v>13.72</v>
      </c>
      <c r="D1721" s="33">
        <v>4</v>
      </c>
      <c r="E1721" s="33">
        <v>0.2</v>
      </c>
      <c r="F1721" s="37">
        <f>DetailTicketJuilletAout2021[[#This Row],[Qte]]*(DetailTicketJuilletAout2021[[#This Row],[PrixUnit]]*(1-DetailTicketJuilletAout2021[[#This Row],[Remise%]]))</f>
        <v>43.904000000000003</v>
      </c>
      <c r="G1721" t="str">
        <f t="shared" si="26"/>
        <v>MOELK</v>
      </c>
    </row>
    <row r="1722" spans="1:7" x14ac:dyDescent="0.25">
      <c r="A1722" s="32">
        <v>21929</v>
      </c>
      <c r="B1722" s="33">
        <v>19</v>
      </c>
      <c r="C1722" s="33">
        <v>7.01</v>
      </c>
      <c r="D1722" s="33">
        <v>4</v>
      </c>
      <c r="E1722" s="33">
        <v>0.2</v>
      </c>
      <c r="F1722" s="37">
        <f>DetailTicketJuilletAout2021[[#This Row],[Qte]]*(DetailTicketJuilletAout2021[[#This Row],[PrixUnit]]*(1-DetailTicketJuilletAout2021[[#This Row],[Remise%]]))</f>
        <v>22.432000000000002</v>
      </c>
      <c r="G1722" t="str">
        <f t="shared" si="26"/>
        <v>MOELK</v>
      </c>
    </row>
    <row r="1723" spans="1:7" x14ac:dyDescent="0.25">
      <c r="A1723" s="32">
        <v>21929</v>
      </c>
      <c r="B1723" s="33">
        <v>37</v>
      </c>
      <c r="C1723" s="33">
        <v>19.82</v>
      </c>
      <c r="D1723" s="33">
        <v>4</v>
      </c>
      <c r="E1723" s="33">
        <v>0.2</v>
      </c>
      <c r="F1723" s="37">
        <f>DetailTicketJuilletAout2021[[#This Row],[Qte]]*(DetailTicketJuilletAout2021[[#This Row],[PrixUnit]]*(1-DetailTicketJuilletAout2021[[#This Row],[Remise%]]))</f>
        <v>63.424000000000007</v>
      </c>
      <c r="G1723" t="str">
        <f t="shared" si="26"/>
        <v>MOELK</v>
      </c>
    </row>
    <row r="1724" spans="1:7" x14ac:dyDescent="0.25">
      <c r="A1724" s="32">
        <v>21929</v>
      </c>
      <c r="B1724" s="33">
        <v>45</v>
      </c>
      <c r="C1724" s="33">
        <v>7.32</v>
      </c>
      <c r="D1724" s="33">
        <v>3</v>
      </c>
      <c r="E1724" s="33">
        <v>0.2</v>
      </c>
      <c r="F1724" s="37">
        <f>DetailTicketJuilletAout2021[[#This Row],[Qte]]*(DetailTicketJuilletAout2021[[#This Row],[PrixUnit]]*(1-DetailTicketJuilletAout2021[[#This Row],[Remise%]]))</f>
        <v>17.568000000000001</v>
      </c>
      <c r="G1724" t="str">
        <f t="shared" si="26"/>
        <v>MOELK</v>
      </c>
    </row>
    <row r="1725" spans="1:7" x14ac:dyDescent="0.25">
      <c r="A1725" s="32">
        <v>21929</v>
      </c>
      <c r="B1725" s="33">
        <v>60</v>
      </c>
      <c r="C1725" s="33">
        <v>25.92</v>
      </c>
      <c r="D1725" s="33">
        <v>3</v>
      </c>
      <c r="E1725" s="33">
        <v>0.2</v>
      </c>
      <c r="F1725" s="37">
        <f>DetailTicketJuilletAout2021[[#This Row],[Qte]]*(DetailTicketJuilletAout2021[[#This Row],[PrixUnit]]*(1-DetailTicketJuilletAout2021[[#This Row],[Remise%]]))</f>
        <v>62.208000000000013</v>
      </c>
      <c r="G1725" t="str">
        <f t="shared" si="26"/>
        <v>MOELK</v>
      </c>
    </row>
    <row r="1726" spans="1:7" x14ac:dyDescent="0.25">
      <c r="A1726" s="32">
        <v>21929</v>
      </c>
      <c r="B1726" s="33">
        <v>71</v>
      </c>
      <c r="C1726" s="33">
        <v>16.46</v>
      </c>
      <c r="D1726" s="33">
        <v>4</v>
      </c>
      <c r="E1726" s="33">
        <v>0.2</v>
      </c>
      <c r="F1726" s="37">
        <f>DetailTicketJuilletAout2021[[#This Row],[Qte]]*(DetailTicketJuilletAout2021[[#This Row],[PrixUnit]]*(1-DetailTicketJuilletAout2021[[#This Row],[Remise%]]))</f>
        <v>52.672000000000004</v>
      </c>
      <c r="G1726" t="str">
        <f t="shared" si="26"/>
        <v>MOELK</v>
      </c>
    </row>
    <row r="1727" spans="1:7" x14ac:dyDescent="0.25">
      <c r="A1727" s="32">
        <v>21930</v>
      </c>
      <c r="B1727" s="33">
        <v>5</v>
      </c>
      <c r="C1727" s="33">
        <v>16.309999999999999</v>
      </c>
      <c r="D1727" s="33">
        <v>3</v>
      </c>
      <c r="E1727" s="33">
        <v>0</v>
      </c>
      <c r="F1727" s="37">
        <f>DetailTicketJuilletAout2021[[#This Row],[Qte]]*(DetailTicketJuilletAout2021[[#This Row],[PrixUnit]]*(1-DetailTicketJuilletAout2021[[#This Row],[Remise%]]))</f>
        <v>48.929999999999993</v>
      </c>
      <c r="G1727" t="str">
        <f t="shared" si="26"/>
        <v>CHNIE</v>
      </c>
    </row>
    <row r="1728" spans="1:7" x14ac:dyDescent="0.25">
      <c r="A1728" s="32">
        <v>21930</v>
      </c>
      <c r="B1728" s="33">
        <v>9</v>
      </c>
      <c r="C1728" s="33">
        <v>73.94</v>
      </c>
      <c r="D1728" s="33">
        <v>4</v>
      </c>
      <c r="E1728" s="33">
        <v>0</v>
      </c>
      <c r="F1728" s="37">
        <f>DetailTicketJuilletAout2021[[#This Row],[Qte]]*(DetailTicketJuilletAout2021[[#This Row],[PrixUnit]]*(1-DetailTicketJuilletAout2021[[#This Row],[Remise%]]))</f>
        <v>295.76</v>
      </c>
      <c r="G1728" t="str">
        <f t="shared" si="26"/>
        <v>CHNIE</v>
      </c>
    </row>
    <row r="1729" spans="1:7" x14ac:dyDescent="0.25">
      <c r="A1729" s="32">
        <v>21931</v>
      </c>
      <c r="B1729" s="33">
        <v>3</v>
      </c>
      <c r="C1729" s="33">
        <v>7.62</v>
      </c>
      <c r="D1729" s="33">
        <v>3</v>
      </c>
      <c r="E1729" s="33">
        <v>0</v>
      </c>
      <c r="F1729" s="37">
        <f>DetailTicketJuilletAout2021[[#This Row],[Qte]]*(DetailTicketJuilletAout2021[[#This Row],[PrixUnit]]*(1-DetailTicketJuilletAout2021[[#This Row],[Remise%]]))</f>
        <v>22.86</v>
      </c>
      <c r="G1729" t="str">
        <f t="shared" si="26"/>
        <v>CHBES</v>
      </c>
    </row>
    <row r="1730" spans="1:7" x14ac:dyDescent="0.25">
      <c r="A1730" s="32">
        <v>21931</v>
      </c>
      <c r="B1730" s="33">
        <v>26</v>
      </c>
      <c r="C1730" s="33">
        <v>23.78</v>
      </c>
      <c r="D1730" s="33">
        <v>4</v>
      </c>
      <c r="E1730" s="33">
        <v>0.15</v>
      </c>
      <c r="F1730" s="37">
        <f>DetailTicketJuilletAout2021[[#This Row],[Qte]]*(DetailTicketJuilletAout2021[[#This Row],[PrixUnit]]*(1-DetailTicketJuilletAout2021[[#This Row],[Remise%]]))</f>
        <v>80.852000000000004</v>
      </c>
      <c r="G1730" t="str">
        <f t="shared" si="26"/>
        <v>CHBES</v>
      </c>
    </row>
    <row r="1731" spans="1:7" x14ac:dyDescent="0.25">
      <c r="A1731" s="32">
        <v>21932</v>
      </c>
      <c r="B1731" s="33">
        <v>25</v>
      </c>
      <c r="C1731" s="33">
        <v>10.67</v>
      </c>
      <c r="D1731" s="33">
        <v>3</v>
      </c>
      <c r="E1731" s="33">
        <v>0.15</v>
      </c>
      <c r="F1731" s="37">
        <f>DetailTicketJuilletAout2021[[#This Row],[Qte]]*(DetailTicketJuilletAout2021[[#This Row],[PrixUnit]]*(1-DetailTicketJuilletAout2021[[#This Row],[Remise%]]))</f>
        <v>27.208500000000001</v>
      </c>
      <c r="G1731" t="str">
        <f t="shared" ref="G1731:G1794" si="27">VLOOKUP(A1731,$I$2:$J$1577,2,FALSE)</f>
        <v>JAHEN</v>
      </c>
    </row>
    <row r="1732" spans="1:7" x14ac:dyDescent="0.25">
      <c r="A1732" s="32">
        <v>21932</v>
      </c>
      <c r="B1732" s="33">
        <v>33</v>
      </c>
      <c r="C1732" s="33">
        <v>1.83</v>
      </c>
      <c r="D1732" s="33">
        <v>4</v>
      </c>
      <c r="E1732" s="33">
        <v>0.15</v>
      </c>
      <c r="F1732" s="37">
        <f>DetailTicketJuilletAout2021[[#This Row],[Qte]]*(DetailTicketJuilletAout2021[[#This Row],[PrixUnit]]*(1-DetailTicketJuilletAout2021[[#This Row],[Remise%]]))</f>
        <v>6.2220000000000004</v>
      </c>
      <c r="G1732" t="str">
        <f t="shared" si="27"/>
        <v>JAHEN</v>
      </c>
    </row>
    <row r="1733" spans="1:7" x14ac:dyDescent="0.25">
      <c r="A1733" s="32">
        <v>21932</v>
      </c>
      <c r="B1733" s="33">
        <v>70</v>
      </c>
      <c r="C1733" s="33">
        <v>11.43</v>
      </c>
      <c r="D1733" s="33">
        <v>3</v>
      </c>
      <c r="E1733" s="33">
        <v>0.15</v>
      </c>
      <c r="F1733" s="37">
        <f>DetailTicketJuilletAout2021[[#This Row],[Qte]]*(DetailTicketJuilletAout2021[[#This Row],[PrixUnit]]*(1-DetailTicketJuilletAout2021[[#This Row],[Remise%]]))</f>
        <v>29.146499999999996</v>
      </c>
      <c r="G1733" t="str">
        <f t="shared" si="27"/>
        <v>JAHEN</v>
      </c>
    </row>
    <row r="1734" spans="1:7" x14ac:dyDescent="0.25">
      <c r="A1734" s="32">
        <v>21933</v>
      </c>
      <c r="B1734" s="33">
        <v>2</v>
      </c>
      <c r="C1734" s="33">
        <v>14.48</v>
      </c>
      <c r="D1734" s="33">
        <v>4</v>
      </c>
      <c r="E1734" s="33">
        <v>0.05</v>
      </c>
      <c r="F1734" s="37">
        <f>DetailTicketJuilletAout2021[[#This Row],[Qte]]*(DetailTicketJuilletAout2021[[#This Row],[PrixUnit]]*(1-DetailTicketJuilletAout2021[[#This Row],[Remise%]]))</f>
        <v>55.024000000000001</v>
      </c>
      <c r="G1734" t="str">
        <f t="shared" si="27"/>
        <v>CHDUD</v>
      </c>
    </row>
    <row r="1735" spans="1:7" x14ac:dyDescent="0.25">
      <c r="A1735" s="32">
        <v>21933</v>
      </c>
      <c r="B1735" s="33">
        <v>25</v>
      </c>
      <c r="C1735" s="33">
        <v>10.67</v>
      </c>
      <c r="D1735" s="33">
        <v>4</v>
      </c>
      <c r="E1735" s="33">
        <v>0.05</v>
      </c>
      <c r="F1735" s="37">
        <f>DetailTicketJuilletAout2021[[#This Row],[Qte]]*(DetailTicketJuilletAout2021[[#This Row],[PrixUnit]]*(1-DetailTicketJuilletAout2021[[#This Row],[Remise%]]))</f>
        <v>40.545999999999999</v>
      </c>
      <c r="G1735" t="str">
        <f t="shared" si="27"/>
        <v>CHDUD</v>
      </c>
    </row>
    <row r="1736" spans="1:7" x14ac:dyDescent="0.25">
      <c r="A1736" s="32">
        <v>21933</v>
      </c>
      <c r="B1736" s="33">
        <v>57</v>
      </c>
      <c r="C1736" s="33">
        <v>14.94</v>
      </c>
      <c r="D1736" s="33">
        <v>4</v>
      </c>
      <c r="E1736" s="33">
        <v>0.05</v>
      </c>
      <c r="F1736" s="37">
        <f>DetailTicketJuilletAout2021[[#This Row],[Qte]]*(DetailTicketJuilletAout2021[[#This Row],[PrixUnit]]*(1-DetailTicketJuilletAout2021[[#This Row],[Remise%]]))</f>
        <v>56.771999999999998</v>
      </c>
      <c r="G1736" t="str">
        <f t="shared" si="27"/>
        <v>CHDUD</v>
      </c>
    </row>
    <row r="1737" spans="1:7" x14ac:dyDescent="0.25">
      <c r="A1737" s="32">
        <v>21933</v>
      </c>
      <c r="B1737" s="33">
        <v>59</v>
      </c>
      <c r="C1737" s="33">
        <v>41.92</v>
      </c>
      <c r="D1737" s="33">
        <v>3</v>
      </c>
      <c r="E1737" s="33">
        <v>0.05</v>
      </c>
      <c r="F1737" s="37">
        <f>DetailTicketJuilletAout2021[[#This Row],[Qte]]*(DetailTicketJuilletAout2021[[#This Row],[PrixUnit]]*(1-DetailTicketJuilletAout2021[[#This Row],[Remise%]]))</f>
        <v>119.47199999999999</v>
      </c>
      <c r="G1737" t="str">
        <f t="shared" si="27"/>
        <v>CHDUD</v>
      </c>
    </row>
    <row r="1738" spans="1:7" x14ac:dyDescent="0.25">
      <c r="A1738" s="32">
        <v>21934</v>
      </c>
      <c r="B1738" s="33">
        <v>2</v>
      </c>
      <c r="C1738" s="33">
        <v>14.48</v>
      </c>
      <c r="D1738" s="33">
        <v>4</v>
      </c>
      <c r="E1738" s="33">
        <v>0</v>
      </c>
      <c r="F1738" s="37">
        <f>DetailTicketJuilletAout2021[[#This Row],[Qte]]*(DetailTicketJuilletAout2021[[#This Row],[PrixUnit]]*(1-DetailTicketJuilletAout2021[[#This Row],[Remise%]]))</f>
        <v>57.92</v>
      </c>
      <c r="G1738" t="str">
        <f t="shared" si="27"/>
        <v>ALCLE</v>
      </c>
    </row>
    <row r="1739" spans="1:7" x14ac:dyDescent="0.25">
      <c r="A1739" s="32">
        <v>21934</v>
      </c>
      <c r="B1739" s="33">
        <v>17</v>
      </c>
      <c r="C1739" s="33">
        <v>29.73</v>
      </c>
      <c r="D1739" s="33">
        <v>4</v>
      </c>
      <c r="E1739" s="33">
        <v>0</v>
      </c>
      <c r="F1739" s="37">
        <f>DetailTicketJuilletAout2021[[#This Row],[Qte]]*(DetailTicketJuilletAout2021[[#This Row],[PrixUnit]]*(1-DetailTicketJuilletAout2021[[#This Row],[Remise%]]))</f>
        <v>118.92</v>
      </c>
      <c r="G1739" t="str">
        <f t="shared" si="27"/>
        <v>ALCLE</v>
      </c>
    </row>
    <row r="1740" spans="1:7" x14ac:dyDescent="0.25">
      <c r="A1740" s="32">
        <v>21934</v>
      </c>
      <c r="B1740" s="33">
        <v>62</v>
      </c>
      <c r="C1740" s="33">
        <v>37.5</v>
      </c>
      <c r="D1740" s="33">
        <v>4</v>
      </c>
      <c r="E1740" s="33">
        <v>0</v>
      </c>
      <c r="F1740" s="37">
        <f>DetailTicketJuilletAout2021[[#This Row],[Qte]]*(DetailTicketJuilletAout2021[[#This Row],[PrixUnit]]*(1-DetailTicketJuilletAout2021[[#This Row],[Remise%]]))</f>
        <v>150</v>
      </c>
      <c r="G1740" t="str">
        <f t="shared" si="27"/>
        <v>ALCLE</v>
      </c>
    </row>
    <row r="1741" spans="1:7" x14ac:dyDescent="0.25">
      <c r="A1741" s="32">
        <v>21935</v>
      </c>
      <c r="B1741" s="33">
        <v>18</v>
      </c>
      <c r="C1741" s="33">
        <v>47.56</v>
      </c>
      <c r="D1741" s="33">
        <v>4</v>
      </c>
      <c r="E1741" s="33">
        <v>0</v>
      </c>
      <c r="F1741" s="37">
        <f>DetailTicketJuilletAout2021[[#This Row],[Qte]]*(DetailTicketJuilletAout2021[[#This Row],[PrixUnit]]*(1-DetailTicketJuilletAout2021[[#This Row],[Remise%]]))</f>
        <v>190.24</v>
      </c>
      <c r="G1741" t="str">
        <f t="shared" si="27"/>
        <v>NOBEL</v>
      </c>
    </row>
    <row r="1742" spans="1:7" x14ac:dyDescent="0.25">
      <c r="A1742" s="32">
        <v>21936</v>
      </c>
      <c r="B1742" s="33">
        <v>10</v>
      </c>
      <c r="C1742" s="33">
        <v>23.63</v>
      </c>
      <c r="D1742" s="33">
        <v>4</v>
      </c>
      <c r="E1742" s="33">
        <v>0.15</v>
      </c>
      <c r="F1742" s="37">
        <f>DetailTicketJuilletAout2021[[#This Row],[Qte]]*(DetailTicketJuilletAout2021[[#This Row],[PrixUnit]]*(1-DetailTicketJuilletAout2021[[#This Row],[Remise%]]))</f>
        <v>80.341999999999999</v>
      </c>
      <c r="G1742" t="str">
        <f t="shared" si="27"/>
        <v>CHLEC</v>
      </c>
    </row>
    <row r="1743" spans="1:7" x14ac:dyDescent="0.25">
      <c r="A1743" s="32">
        <v>21936</v>
      </c>
      <c r="B1743" s="33">
        <v>13</v>
      </c>
      <c r="C1743" s="33">
        <v>4.57</v>
      </c>
      <c r="D1743" s="33">
        <v>4</v>
      </c>
      <c r="E1743" s="33">
        <v>0.15</v>
      </c>
      <c r="F1743" s="37">
        <f>DetailTicketJuilletAout2021[[#This Row],[Qte]]*(DetailTicketJuilletAout2021[[#This Row],[PrixUnit]]*(1-DetailTicketJuilletAout2021[[#This Row],[Remise%]]))</f>
        <v>15.538</v>
      </c>
      <c r="G1743" t="str">
        <f t="shared" si="27"/>
        <v>CHLEC</v>
      </c>
    </row>
    <row r="1744" spans="1:7" x14ac:dyDescent="0.25">
      <c r="A1744" s="32">
        <v>21937</v>
      </c>
      <c r="B1744" s="33">
        <v>16</v>
      </c>
      <c r="C1744" s="33">
        <v>13.26</v>
      </c>
      <c r="D1744" s="33">
        <v>4</v>
      </c>
      <c r="E1744" s="33">
        <v>0</v>
      </c>
      <c r="F1744" s="37">
        <f>DetailTicketJuilletAout2021[[#This Row],[Qte]]*(DetailTicketJuilletAout2021[[#This Row],[PrixUnit]]*(1-DetailTicketJuilletAout2021[[#This Row],[Remise%]]))</f>
        <v>53.04</v>
      </c>
      <c r="G1744" t="str">
        <f t="shared" si="27"/>
        <v>PILED</v>
      </c>
    </row>
    <row r="1745" spans="1:7" x14ac:dyDescent="0.25">
      <c r="A1745" s="32">
        <v>21937</v>
      </c>
      <c r="B1745" s="33">
        <v>31</v>
      </c>
      <c r="C1745" s="33">
        <v>9.4499999999999993</v>
      </c>
      <c r="D1745" s="33">
        <v>4</v>
      </c>
      <c r="E1745" s="33">
        <v>0</v>
      </c>
      <c r="F1745" s="37">
        <f>DetailTicketJuilletAout2021[[#This Row],[Qte]]*(DetailTicketJuilletAout2021[[#This Row],[PrixUnit]]*(1-DetailTicketJuilletAout2021[[#This Row],[Remise%]]))</f>
        <v>37.799999999999997</v>
      </c>
      <c r="G1745" t="str">
        <f t="shared" si="27"/>
        <v>PILED</v>
      </c>
    </row>
    <row r="1746" spans="1:7" x14ac:dyDescent="0.25">
      <c r="A1746" s="32">
        <v>21937</v>
      </c>
      <c r="B1746" s="33">
        <v>56</v>
      </c>
      <c r="C1746" s="33">
        <v>28.97</v>
      </c>
      <c r="D1746" s="33">
        <v>3</v>
      </c>
      <c r="E1746" s="33">
        <v>0</v>
      </c>
      <c r="F1746" s="37">
        <f>DetailTicketJuilletAout2021[[#This Row],[Qte]]*(DetailTicketJuilletAout2021[[#This Row],[PrixUnit]]*(1-DetailTicketJuilletAout2021[[#This Row],[Remise%]]))</f>
        <v>86.91</v>
      </c>
      <c r="G1746" t="str">
        <f t="shared" si="27"/>
        <v>PILED</v>
      </c>
    </row>
    <row r="1747" spans="1:7" x14ac:dyDescent="0.25">
      <c r="A1747" s="32">
        <v>21937</v>
      </c>
      <c r="B1747" s="33">
        <v>65</v>
      </c>
      <c r="C1747" s="33">
        <v>16.010000000000002</v>
      </c>
      <c r="D1747" s="33">
        <v>4</v>
      </c>
      <c r="E1747" s="33">
        <v>0.15</v>
      </c>
      <c r="F1747" s="37">
        <f>DetailTicketJuilletAout2021[[#This Row],[Qte]]*(DetailTicketJuilletAout2021[[#This Row],[PrixUnit]]*(1-DetailTicketJuilletAout2021[[#This Row],[Remise%]]))</f>
        <v>54.434000000000005</v>
      </c>
      <c r="G1747" t="str">
        <f t="shared" si="27"/>
        <v>PILED</v>
      </c>
    </row>
    <row r="1748" spans="1:7" x14ac:dyDescent="0.25">
      <c r="A1748" s="32">
        <v>21938</v>
      </c>
      <c r="B1748" s="33">
        <v>2</v>
      </c>
      <c r="C1748" s="33">
        <v>14.48</v>
      </c>
      <c r="D1748" s="33">
        <v>3</v>
      </c>
      <c r="E1748" s="33">
        <v>0</v>
      </c>
      <c r="F1748" s="37">
        <f>DetailTicketJuilletAout2021[[#This Row],[Qte]]*(DetailTicketJuilletAout2021[[#This Row],[PrixUnit]]*(1-DetailTicketJuilletAout2021[[#This Row],[Remise%]]))</f>
        <v>43.44</v>
      </c>
      <c r="G1748" t="str">
        <f t="shared" si="27"/>
        <v>SEADI</v>
      </c>
    </row>
    <row r="1749" spans="1:7" x14ac:dyDescent="0.25">
      <c r="A1749" s="32">
        <v>21938</v>
      </c>
      <c r="B1749" s="33">
        <v>42</v>
      </c>
      <c r="C1749" s="33">
        <v>10.67</v>
      </c>
      <c r="D1749" s="33">
        <v>3</v>
      </c>
      <c r="E1749" s="33">
        <v>0</v>
      </c>
      <c r="F1749" s="37">
        <f>DetailTicketJuilletAout2021[[#This Row],[Qte]]*(DetailTicketJuilletAout2021[[#This Row],[PrixUnit]]*(1-DetailTicketJuilletAout2021[[#This Row],[Remise%]]))</f>
        <v>32.01</v>
      </c>
      <c r="G1749" t="str">
        <f t="shared" si="27"/>
        <v>SEADI</v>
      </c>
    </row>
    <row r="1750" spans="1:7" x14ac:dyDescent="0.25">
      <c r="A1750" s="32">
        <v>21939</v>
      </c>
      <c r="B1750" s="33">
        <v>3</v>
      </c>
      <c r="C1750" s="33">
        <v>7.62</v>
      </c>
      <c r="D1750" s="33">
        <v>3</v>
      </c>
      <c r="E1750" s="33">
        <v>0</v>
      </c>
      <c r="F1750" s="37">
        <f>DetailTicketJuilletAout2021[[#This Row],[Qte]]*(DetailTicketJuilletAout2021[[#This Row],[PrixUnit]]*(1-DetailTicketJuilletAout2021[[#This Row],[Remise%]]))</f>
        <v>22.86</v>
      </c>
      <c r="G1750" t="str">
        <f t="shared" si="27"/>
        <v>JEHOU</v>
      </c>
    </row>
    <row r="1751" spans="1:7" x14ac:dyDescent="0.25">
      <c r="A1751" s="32">
        <v>21939</v>
      </c>
      <c r="B1751" s="33">
        <v>26</v>
      </c>
      <c r="C1751" s="33">
        <v>23.78</v>
      </c>
      <c r="D1751" s="33">
        <v>3</v>
      </c>
      <c r="E1751" s="33">
        <v>0.25</v>
      </c>
      <c r="F1751" s="37">
        <f>DetailTicketJuilletAout2021[[#This Row],[Qte]]*(DetailTicketJuilletAout2021[[#This Row],[PrixUnit]]*(1-DetailTicketJuilletAout2021[[#This Row],[Remise%]]))</f>
        <v>53.505000000000003</v>
      </c>
      <c r="G1751" t="str">
        <f t="shared" si="27"/>
        <v>JEHOU</v>
      </c>
    </row>
    <row r="1752" spans="1:7" x14ac:dyDescent="0.25">
      <c r="A1752" s="32">
        <v>21939</v>
      </c>
      <c r="B1752" s="33">
        <v>29</v>
      </c>
      <c r="C1752" s="33">
        <v>94.37</v>
      </c>
      <c r="D1752" s="33">
        <v>4</v>
      </c>
      <c r="E1752" s="33">
        <v>0.25</v>
      </c>
      <c r="F1752" s="37">
        <f>DetailTicketJuilletAout2021[[#This Row],[Qte]]*(DetailTicketJuilletAout2021[[#This Row],[PrixUnit]]*(1-DetailTicketJuilletAout2021[[#This Row],[Remise%]]))</f>
        <v>283.11</v>
      </c>
      <c r="G1752" t="str">
        <f t="shared" si="27"/>
        <v>JEHOU</v>
      </c>
    </row>
    <row r="1753" spans="1:7" x14ac:dyDescent="0.25">
      <c r="A1753" s="32">
        <v>21940</v>
      </c>
      <c r="B1753" s="33">
        <v>7</v>
      </c>
      <c r="C1753" s="33">
        <v>22.87</v>
      </c>
      <c r="D1753" s="33">
        <v>4</v>
      </c>
      <c r="E1753" s="33">
        <v>0</v>
      </c>
      <c r="F1753" s="37">
        <f>DetailTicketJuilletAout2021[[#This Row],[Qte]]*(DetailTicketJuilletAout2021[[#This Row],[PrixUnit]]*(1-DetailTicketJuilletAout2021[[#This Row],[Remise%]]))</f>
        <v>91.48</v>
      </c>
      <c r="G1753" t="str">
        <f t="shared" si="27"/>
        <v>JUBOY</v>
      </c>
    </row>
    <row r="1754" spans="1:7" x14ac:dyDescent="0.25">
      <c r="A1754" s="32">
        <v>21940</v>
      </c>
      <c r="B1754" s="33">
        <v>27</v>
      </c>
      <c r="C1754" s="33">
        <v>33.54</v>
      </c>
      <c r="D1754" s="33">
        <v>4</v>
      </c>
      <c r="E1754" s="33">
        <v>0</v>
      </c>
      <c r="F1754" s="37">
        <f>DetailTicketJuilletAout2021[[#This Row],[Qte]]*(DetailTicketJuilletAout2021[[#This Row],[PrixUnit]]*(1-DetailTicketJuilletAout2021[[#This Row],[Remise%]]))</f>
        <v>134.16</v>
      </c>
      <c r="G1754" t="str">
        <f t="shared" si="27"/>
        <v>JUBOY</v>
      </c>
    </row>
    <row r="1755" spans="1:7" x14ac:dyDescent="0.25">
      <c r="A1755" s="32">
        <v>21940</v>
      </c>
      <c r="B1755" s="33">
        <v>70</v>
      </c>
      <c r="C1755" s="33">
        <v>11.43</v>
      </c>
      <c r="D1755" s="33">
        <v>4</v>
      </c>
      <c r="E1755" s="33">
        <v>0</v>
      </c>
      <c r="F1755" s="37">
        <f>DetailTicketJuilletAout2021[[#This Row],[Qte]]*(DetailTicketJuilletAout2021[[#This Row],[PrixUnit]]*(1-DetailTicketJuilletAout2021[[#This Row],[Remise%]]))</f>
        <v>45.72</v>
      </c>
      <c r="G1755" t="str">
        <f t="shared" si="27"/>
        <v>JUBOY</v>
      </c>
    </row>
    <row r="1756" spans="1:7" x14ac:dyDescent="0.25">
      <c r="A1756" s="32">
        <v>21941</v>
      </c>
      <c r="B1756" s="33">
        <v>24</v>
      </c>
      <c r="C1756" s="33">
        <v>3.35</v>
      </c>
      <c r="D1756" s="33">
        <v>3</v>
      </c>
      <c r="E1756" s="33">
        <v>0.25</v>
      </c>
      <c r="F1756" s="37">
        <f>DetailTicketJuilletAout2021[[#This Row],[Qte]]*(DetailTicketJuilletAout2021[[#This Row],[PrixUnit]]*(1-DetailTicketJuilletAout2021[[#This Row],[Remise%]]))</f>
        <v>7.5375000000000005</v>
      </c>
      <c r="G1756" t="str">
        <f t="shared" si="27"/>
        <v>ERDEB</v>
      </c>
    </row>
    <row r="1757" spans="1:7" x14ac:dyDescent="0.25">
      <c r="A1757" s="32">
        <v>21941</v>
      </c>
      <c r="B1757" s="33">
        <v>54</v>
      </c>
      <c r="C1757" s="33">
        <v>5.64</v>
      </c>
      <c r="D1757" s="33">
        <v>3</v>
      </c>
      <c r="E1757" s="33">
        <v>0.25</v>
      </c>
      <c r="F1757" s="37">
        <f>DetailTicketJuilletAout2021[[#This Row],[Qte]]*(DetailTicketJuilletAout2021[[#This Row],[PrixUnit]]*(1-DetailTicketJuilletAout2021[[#This Row],[Remise%]]))</f>
        <v>12.689999999999998</v>
      </c>
      <c r="G1757" t="str">
        <f t="shared" si="27"/>
        <v>ERDEB</v>
      </c>
    </row>
    <row r="1758" spans="1:7" x14ac:dyDescent="0.25">
      <c r="A1758" s="32">
        <v>21941</v>
      </c>
      <c r="B1758" s="33">
        <v>64</v>
      </c>
      <c r="C1758" s="33">
        <v>25.31</v>
      </c>
      <c r="D1758" s="33">
        <v>3</v>
      </c>
      <c r="E1758" s="33">
        <v>0.25</v>
      </c>
      <c r="F1758" s="37">
        <f>DetailTicketJuilletAout2021[[#This Row],[Qte]]*(DetailTicketJuilletAout2021[[#This Row],[PrixUnit]]*(1-DetailTicketJuilletAout2021[[#This Row],[Remise%]]))</f>
        <v>56.947499999999991</v>
      </c>
      <c r="G1758" t="str">
        <f t="shared" si="27"/>
        <v>ERDEB</v>
      </c>
    </row>
    <row r="1759" spans="1:7" x14ac:dyDescent="0.25">
      <c r="A1759" s="32">
        <v>21942</v>
      </c>
      <c r="B1759" s="33">
        <v>51</v>
      </c>
      <c r="C1759" s="33">
        <v>40.4</v>
      </c>
      <c r="D1759" s="33">
        <v>4</v>
      </c>
      <c r="E1759" s="33">
        <v>0</v>
      </c>
      <c r="F1759" s="37">
        <f>DetailTicketJuilletAout2021[[#This Row],[Qte]]*(DetailTicketJuilletAout2021[[#This Row],[PrixUnit]]*(1-DetailTicketJuilletAout2021[[#This Row],[Remise%]]))</f>
        <v>161.6</v>
      </c>
      <c r="G1759" t="str">
        <f t="shared" si="27"/>
        <v>JEHER</v>
      </c>
    </row>
    <row r="1760" spans="1:7" x14ac:dyDescent="0.25">
      <c r="A1760" s="32">
        <v>21942</v>
      </c>
      <c r="B1760" s="33">
        <v>76</v>
      </c>
      <c r="C1760" s="33">
        <v>13.72</v>
      </c>
      <c r="D1760" s="33">
        <v>3</v>
      </c>
      <c r="E1760" s="33">
        <v>0</v>
      </c>
      <c r="F1760" s="37">
        <f>DetailTicketJuilletAout2021[[#This Row],[Qte]]*(DetailTicketJuilletAout2021[[#This Row],[PrixUnit]]*(1-DetailTicketJuilletAout2021[[#This Row],[Remise%]]))</f>
        <v>41.160000000000004</v>
      </c>
      <c r="G1760" t="str">
        <f t="shared" si="27"/>
        <v>JEHER</v>
      </c>
    </row>
    <row r="1761" spans="1:7" x14ac:dyDescent="0.25">
      <c r="A1761" s="32">
        <v>21943</v>
      </c>
      <c r="B1761" s="33">
        <v>17</v>
      </c>
      <c r="C1761" s="33">
        <v>29.73</v>
      </c>
      <c r="D1761" s="33">
        <v>3</v>
      </c>
      <c r="E1761" s="33">
        <v>0</v>
      </c>
      <c r="F1761" s="37">
        <f>DetailTicketJuilletAout2021[[#This Row],[Qte]]*(DetailTicketJuilletAout2021[[#This Row],[PrixUnit]]*(1-DetailTicketJuilletAout2021[[#This Row],[Remise%]]))</f>
        <v>89.19</v>
      </c>
      <c r="G1761" t="str">
        <f t="shared" si="27"/>
        <v>CHLAB</v>
      </c>
    </row>
    <row r="1762" spans="1:7" x14ac:dyDescent="0.25">
      <c r="A1762" s="32">
        <v>21943</v>
      </c>
      <c r="B1762" s="33">
        <v>18</v>
      </c>
      <c r="C1762" s="33">
        <v>47.56</v>
      </c>
      <c r="D1762" s="33">
        <v>3</v>
      </c>
      <c r="E1762" s="33">
        <v>0</v>
      </c>
      <c r="F1762" s="37">
        <f>DetailTicketJuilletAout2021[[#This Row],[Qte]]*(DetailTicketJuilletAout2021[[#This Row],[PrixUnit]]*(1-DetailTicketJuilletAout2021[[#This Row],[Remise%]]))</f>
        <v>142.68</v>
      </c>
      <c r="G1762" t="str">
        <f t="shared" si="27"/>
        <v>CHLAB</v>
      </c>
    </row>
    <row r="1763" spans="1:7" x14ac:dyDescent="0.25">
      <c r="A1763" s="32">
        <v>21943</v>
      </c>
      <c r="B1763" s="33">
        <v>21</v>
      </c>
      <c r="C1763" s="33">
        <v>7.62</v>
      </c>
      <c r="D1763" s="33">
        <v>3</v>
      </c>
      <c r="E1763" s="33">
        <v>0</v>
      </c>
      <c r="F1763" s="37">
        <f>DetailTicketJuilletAout2021[[#This Row],[Qte]]*(DetailTicketJuilletAout2021[[#This Row],[PrixUnit]]*(1-DetailTicketJuilletAout2021[[#This Row],[Remise%]]))</f>
        <v>22.86</v>
      </c>
      <c r="G1763" t="str">
        <f t="shared" si="27"/>
        <v>CHLAB</v>
      </c>
    </row>
    <row r="1764" spans="1:7" x14ac:dyDescent="0.25">
      <c r="A1764" s="32">
        <v>21943</v>
      </c>
      <c r="B1764" s="33">
        <v>33</v>
      </c>
      <c r="C1764" s="33">
        <v>1.83</v>
      </c>
      <c r="D1764" s="33">
        <v>3</v>
      </c>
      <c r="E1764" s="33">
        <v>0</v>
      </c>
      <c r="F1764" s="37">
        <f>DetailTicketJuilletAout2021[[#This Row],[Qte]]*(DetailTicketJuilletAout2021[[#This Row],[PrixUnit]]*(1-DetailTicketJuilletAout2021[[#This Row],[Remise%]]))</f>
        <v>5.49</v>
      </c>
      <c r="G1764" t="str">
        <f t="shared" si="27"/>
        <v>CHLAB</v>
      </c>
    </row>
    <row r="1765" spans="1:7" x14ac:dyDescent="0.25">
      <c r="A1765" s="32">
        <v>21943</v>
      </c>
      <c r="B1765" s="33">
        <v>62</v>
      </c>
      <c r="C1765" s="33">
        <v>37.5</v>
      </c>
      <c r="D1765" s="33">
        <v>4</v>
      </c>
      <c r="E1765" s="33">
        <v>0</v>
      </c>
      <c r="F1765" s="37">
        <f>DetailTicketJuilletAout2021[[#This Row],[Qte]]*(DetailTicketJuilletAout2021[[#This Row],[PrixUnit]]*(1-DetailTicketJuilletAout2021[[#This Row],[Remise%]]))</f>
        <v>150</v>
      </c>
      <c r="G1765" t="str">
        <f t="shared" si="27"/>
        <v>CHLAB</v>
      </c>
    </row>
    <row r="1766" spans="1:7" x14ac:dyDescent="0.25">
      <c r="A1766" s="32">
        <v>21944</v>
      </c>
      <c r="B1766" s="33">
        <v>11</v>
      </c>
      <c r="C1766" s="33">
        <v>16.010000000000002</v>
      </c>
      <c r="D1766" s="33">
        <v>3</v>
      </c>
      <c r="E1766" s="33">
        <v>0</v>
      </c>
      <c r="F1766" s="37">
        <f>DetailTicketJuilletAout2021[[#This Row],[Qte]]*(DetailTicketJuilletAout2021[[#This Row],[PrixUnit]]*(1-DetailTicketJuilletAout2021[[#This Row],[Remise%]]))</f>
        <v>48.03</v>
      </c>
      <c r="G1766" t="str">
        <f t="shared" si="27"/>
        <v>ANLER</v>
      </c>
    </row>
    <row r="1767" spans="1:7" x14ac:dyDescent="0.25">
      <c r="A1767" s="32">
        <v>21944</v>
      </c>
      <c r="B1767" s="33">
        <v>52</v>
      </c>
      <c r="C1767" s="33">
        <v>5.34</v>
      </c>
      <c r="D1767" s="33">
        <v>4</v>
      </c>
      <c r="E1767" s="33">
        <v>0</v>
      </c>
      <c r="F1767" s="37">
        <f>DetailTicketJuilletAout2021[[#This Row],[Qte]]*(DetailTicketJuilletAout2021[[#This Row],[PrixUnit]]*(1-DetailTicketJuilletAout2021[[#This Row],[Remise%]]))</f>
        <v>21.36</v>
      </c>
      <c r="G1767" t="str">
        <f t="shared" si="27"/>
        <v>ANLER</v>
      </c>
    </row>
    <row r="1768" spans="1:7" x14ac:dyDescent="0.25">
      <c r="A1768" s="32">
        <v>21945</v>
      </c>
      <c r="B1768" s="33">
        <v>1</v>
      </c>
      <c r="C1768" s="33">
        <v>13.72</v>
      </c>
      <c r="D1768" s="33">
        <v>3</v>
      </c>
      <c r="E1768" s="33">
        <v>0.15</v>
      </c>
      <c r="F1768" s="37">
        <f>DetailTicketJuilletAout2021[[#This Row],[Qte]]*(DetailTicketJuilletAout2021[[#This Row],[PrixUnit]]*(1-DetailTicketJuilletAout2021[[#This Row],[Remise%]]))</f>
        <v>34.986000000000004</v>
      </c>
      <c r="G1768" t="str">
        <f t="shared" si="27"/>
        <v>NAROU</v>
      </c>
    </row>
    <row r="1769" spans="1:7" x14ac:dyDescent="0.25">
      <c r="A1769" s="32">
        <v>21945</v>
      </c>
      <c r="B1769" s="33">
        <v>58</v>
      </c>
      <c r="C1769" s="33">
        <v>10.06</v>
      </c>
      <c r="D1769" s="33">
        <v>4</v>
      </c>
      <c r="E1769" s="33">
        <v>0.15</v>
      </c>
      <c r="F1769" s="37">
        <f>DetailTicketJuilletAout2021[[#This Row],[Qte]]*(DetailTicketJuilletAout2021[[#This Row],[PrixUnit]]*(1-DetailTicketJuilletAout2021[[#This Row],[Remise%]]))</f>
        <v>34.204000000000001</v>
      </c>
      <c r="G1769" t="str">
        <f t="shared" si="27"/>
        <v>NAROU</v>
      </c>
    </row>
    <row r="1770" spans="1:7" x14ac:dyDescent="0.25">
      <c r="A1770" s="32">
        <v>21946</v>
      </c>
      <c r="B1770" s="33">
        <v>35</v>
      </c>
      <c r="C1770" s="33">
        <v>13.72</v>
      </c>
      <c r="D1770" s="33">
        <v>4</v>
      </c>
      <c r="E1770" s="33">
        <v>0</v>
      </c>
      <c r="F1770" s="37">
        <f>DetailTicketJuilletAout2021[[#This Row],[Qte]]*(DetailTicketJuilletAout2021[[#This Row],[PrixUnit]]*(1-DetailTicketJuilletAout2021[[#This Row],[Remise%]]))</f>
        <v>54.88</v>
      </c>
      <c r="G1770" t="str">
        <f t="shared" si="27"/>
        <v>CLHAL</v>
      </c>
    </row>
    <row r="1771" spans="1:7" x14ac:dyDescent="0.25">
      <c r="A1771" s="32">
        <v>21946</v>
      </c>
      <c r="B1771" s="33">
        <v>67</v>
      </c>
      <c r="C1771" s="33">
        <v>10.67</v>
      </c>
      <c r="D1771" s="33">
        <v>4</v>
      </c>
      <c r="E1771" s="33">
        <v>0</v>
      </c>
      <c r="F1771" s="37">
        <f>DetailTicketJuilletAout2021[[#This Row],[Qte]]*(DetailTicketJuilletAout2021[[#This Row],[PrixUnit]]*(1-DetailTicketJuilletAout2021[[#This Row],[Remise%]]))</f>
        <v>42.68</v>
      </c>
      <c r="G1771" t="str">
        <f t="shared" si="27"/>
        <v>CLHAL</v>
      </c>
    </row>
    <row r="1772" spans="1:7" x14ac:dyDescent="0.25">
      <c r="A1772" s="32">
        <v>21947</v>
      </c>
      <c r="B1772" s="33">
        <v>38</v>
      </c>
      <c r="C1772" s="33">
        <v>200.93</v>
      </c>
      <c r="D1772" s="33">
        <v>4</v>
      </c>
      <c r="E1772" s="33">
        <v>0.05</v>
      </c>
      <c r="F1772" s="37">
        <f>DetailTicketJuilletAout2021[[#This Row],[Qte]]*(DetailTicketJuilletAout2021[[#This Row],[PrixUnit]]*(1-DetailTicketJuilletAout2021[[#This Row],[Remise%]]))</f>
        <v>763.53399999999999</v>
      </c>
      <c r="G1772" t="str">
        <f t="shared" si="27"/>
        <v>ARBLA</v>
      </c>
    </row>
    <row r="1773" spans="1:7" x14ac:dyDescent="0.25">
      <c r="A1773" s="32">
        <v>21947</v>
      </c>
      <c r="B1773" s="33">
        <v>39</v>
      </c>
      <c r="C1773" s="33">
        <v>13.72</v>
      </c>
      <c r="D1773" s="33">
        <v>4</v>
      </c>
      <c r="E1773" s="33">
        <v>0.05</v>
      </c>
      <c r="F1773" s="37">
        <f>DetailTicketJuilletAout2021[[#This Row],[Qte]]*(DetailTicketJuilletAout2021[[#This Row],[PrixUnit]]*(1-DetailTicketJuilletAout2021[[#This Row],[Remise%]]))</f>
        <v>52.136000000000003</v>
      </c>
      <c r="G1773" t="str">
        <f t="shared" si="27"/>
        <v>ARBLA</v>
      </c>
    </row>
    <row r="1774" spans="1:7" x14ac:dyDescent="0.25">
      <c r="A1774" s="32">
        <v>21948</v>
      </c>
      <c r="B1774" s="33">
        <v>2</v>
      </c>
      <c r="C1774" s="33">
        <v>14.48</v>
      </c>
      <c r="D1774" s="33">
        <v>3</v>
      </c>
      <c r="E1774" s="33">
        <v>0.25</v>
      </c>
      <c r="F1774" s="37">
        <f>DetailTicketJuilletAout2021[[#This Row],[Qte]]*(DetailTicketJuilletAout2021[[#This Row],[PrixUnit]]*(1-DetailTicketJuilletAout2021[[#This Row],[Remise%]]))</f>
        <v>32.58</v>
      </c>
      <c r="G1774" t="str">
        <f t="shared" si="27"/>
        <v>JEHOU</v>
      </c>
    </row>
    <row r="1775" spans="1:7" x14ac:dyDescent="0.25">
      <c r="A1775" s="32">
        <v>21948</v>
      </c>
      <c r="B1775" s="33">
        <v>24</v>
      </c>
      <c r="C1775" s="33">
        <v>3.35</v>
      </c>
      <c r="D1775" s="33">
        <v>4</v>
      </c>
      <c r="E1775" s="33">
        <v>0.25</v>
      </c>
      <c r="F1775" s="37">
        <f>DetailTicketJuilletAout2021[[#This Row],[Qte]]*(DetailTicketJuilletAout2021[[#This Row],[PrixUnit]]*(1-DetailTicketJuilletAout2021[[#This Row],[Remise%]]))</f>
        <v>10.050000000000001</v>
      </c>
      <c r="G1775" t="str">
        <f t="shared" si="27"/>
        <v>JEHOU</v>
      </c>
    </row>
    <row r="1776" spans="1:7" x14ac:dyDescent="0.25">
      <c r="A1776" s="32">
        <v>21948</v>
      </c>
      <c r="B1776" s="33">
        <v>30</v>
      </c>
      <c r="C1776" s="33">
        <v>19.670000000000002</v>
      </c>
      <c r="D1776" s="33">
        <v>3</v>
      </c>
      <c r="E1776" s="33">
        <v>0.25</v>
      </c>
      <c r="F1776" s="37">
        <f>DetailTicketJuilletAout2021[[#This Row],[Qte]]*(DetailTicketJuilletAout2021[[#This Row],[PrixUnit]]*(1-DetailTicketJuilletAout2021[[#This Row],[Remise%]]))</f>
        <v>44.257500000000007</v>
      </c>
      <c r="G1776" t="str">
        <f t="shared" si="27"/>
        <v>JEHOU</v>
      </c>
    </row>
    <row r="1777" spans="1:7" x14ac:dyDescent="0.25">
      <c r="A1777" s="32">
        <v>21949</v>
      </c>
      <c r="B1777" s="33">
        <v>53</v>
      </c>
      <c r="C1777" s="33">
        <v>25</v>
      </c>
      <c r="D1777" s="33">
        <v>4</v>
      </c>
      <c r="E1777" s="33">
        <v>0</v>
      </c>
      <c r="F1777" s="37">
        <f>DetailTicketJuilletAout2021[[#This Row],[Qte]]*(DetailTicketJuilletAout2021[[#This Row],[PrixUnit]]*(1-DetailTicketJuilletAout2021[[#This Row],[Remise%]]))</f>
        <v>100</v>
      </c>
      <c r="G1777" t="str">
        <f t="shared" si="27"/>
        <v>CHROU</v>
      </c>
    </row>
    <row r="1778" spans="1:7" x14ac:dyDescent="0.25">
      <c r="A1778" s="32">
        <v>21950</v>
      </c>
      <c r="B1778" s="33">
        <v>26</v>
      </c>
      <c r="C1778" s="33">
        <v>23.78</v>
      </c>
      <c r="D1778" s="33">
        <v>3</v>
      </c>
      <c r="E1778" s="33">
        <v>0</v>
      </c>
      <c r="F1778" s="37">
        <f>DetailTicketJuilletAout2021[[#This Row],[Qte]]*(DetailTicketJuilletAout2021[[#This Row],[PrixUnit]]*(1-DetailTicketJuilletAout2021[[#This Row],[Remise%]]))</f>
        <v>71.34</v>
      </c>
      <c r="G1778" t="str">
        <f t="shared" si="27"/>
        <v>PABEL</v>
      </c>
    </row>
    <row r="1779" spans="1:7" x14ac:dyDescent="0.25">
      <c r="A1779" s="32">
        <v>21950</v>
      </c>
      <c r="B1779" s="33">
        <v>35</v>
      </c>
      <c r="C1779" s="33">
        <v>13.72</v>
      </c>
      <c r="D1779" s="33">
        <v>3</v>
      </c>
      <c r="E1779" s="33">
        <v>0</v>
      </c>
      <c r="F1779" s="37">
        <f>DetailTicketJuilletAout2021[[#This Row],[Qte]]*(DetailTicketJuilletAout2021[[#This Row],[PrixUnit]]*(1-DetailTicketJuilletAout2021[[#This Row],[Remise%]]))</f>
        <v>41.160000000000004</v>
      </c>
      <c r="G1779" t="str">
        <f t="shared" si="27"/>
        <v>PABEL</v>
      </c>
    </row>
    <row r="1780" spans="1:7" x14ac:dyDescent="0.25">
      <c r="A1780" s="32">
        <v>21950</v>
      </c>
      <c r="B1780" s="33">
        <v>49</v>
      </c>
      <c r="C1780" s="33">
        <v>15.24</v>
      </c>
      <c r="D1780" s="33">
        <v>3</v>
      </c>
      <c r="E1780" s="33">
        <v>0.1</v>
      </c>
      <c r="F1780" s="37">
        <f>DetailTicketJuilletAout2021[[#This Row],[Qte]]*(DetailTicketJuilletAout2021[[#This Row],[PrixUnit]]*(1-DetailTicketJuilletAout2021[[#This Row],[Remise%]]))</f>
        <v>41.148000000000003</v>
      </c>
      <c r="G1780" t="str">
        <f t="shared" si="27"/>
        <v>PABEL</v>
      </c>
    </row>
    <row r="1781" spans="1:7" x14ac:dyDescent="0.25">
      <c r="A1781" s="32">
        <v>21951</v>
      </c>
      <c r="B1781" s="33">
        <v>1</v>
      </c>
      <c r="C1781" s="33">
        <v>13.72</v>
      </c>
      <c r="D1781" s="33">
        <v>3</v>
      </c>
      <c r="E1781" s="33">
        <v>0</v>
      </c>
      <c r="F1781" s="37">
        <f>DetailTicketJuilletAout2021[[#This Row],[Qte]]*(DetailTicketJuilletAout2021[[#This Row],[PrixUnit]]*(1-DetailTicketJuilletAout2021[[#This Row],[Remise%]]))</f>
        <v>41.160000000000004</v>
      </c>
      <c r="G1781" t="str">
        <f t="shared" si="27"/>
        <v>MAEUS</v>
      </c>
    </row>
    <row r="1782" spans="1:7" x14ac:dyDescent="0.25">
      <c r="A1782" s="32">
        <v>21951</v>
      </c>
      <c r="B1782" s="33">
        <v>11</v>
      </c>
      <c r="C1782" s="33">
        <v>16.010000000000002</v>
      </c>
      <c r="D1782" s="33">
        <v>4</v>
      </c>
      <c r="E1782" s="33">
        <v>0</v>
      </c>
      <c r="F1782" s="37">
        <f>DetailTicketJuilletAout2021[[#This Row],[Qte]]*(DetailTicketJuilletAout2021[[#This Row],[PrixUnit]]*(1-DetailTicketJuilletAout2021[[#This Row],[Remise%]]))</f>
        <v>64.040000000000006</v>
      </c>
      <c r="G1782" t="str">
        <f t="shared" si="27"/>
        <v>MAEUS</v>
      </c>
    </row>
    <row r="1783" spans="1:7" x14ac:dyDescent="0.25">
      <c r="A1783" s="32">
        <v>21951</v>
      </c>
      <c r="B1783" s="33">
        <v>23</v>
      </c>
      <c r="C1783" s="33">
        <v>6.86</v>
      </c>
      <c r="D1783" s="33">
        <v>4</v>
      </c>
      <c r="E1783" s="33">
        <v>0</v>
      </c>
      <c r="F1783" s="37">
        <f>DetailTicketJuilletAout2021[[#This Row],[Qte]]*(DetailTicketJuilletAout2021[[#This Row],[PrixUnit]]*(1-DetailTicketJuilletAout2021[[#This Row],[Remise%]]))</f>
        <v>27.44</v>
      </c>
      <c r="G1783" t="str">
        <f t="shared" si="27"/>
        <v>MAEUS</v>
      </c>
    </row>
    <row r="1784" spans="1:7" x14ac:dyDescent="0.25">
      <c r="A1784" s="32">
        <v>21951</v>
      </c>
      <c r="B1784" s="33">
        <v>68</v>
      </c>
      <c r="C1784" s="33">
        <v>9.4499999999999993</v>
      </c>
      <c r="D1784" s="33">
        <v>3</v>
      </c>
      <c r="E1784" s="33">
        <v>0</v>
      </c>
      <c r="F1784" s="37">
        <f>DetailTicketJuilletAout2021[[#This Row],[Qte]]*(DetailTicketJuilletAout2021[[#This Row],[PrixUnit]]*(1-DetailTicketJuilletAout2021[[#This Row],[Remise%]]))</f>
        <v>28.349999999999998</v>
      </c>
      <c r="G1784" t="str">
        <f t="shared" si="27"/>
        <v>MAEUS</v>
      </c>
    </row>
    <row r="1785" spans="1:7" x14ac:dyDescent="0.25">
      <c r="A1785" s="32">
        <v>21952</v>
      </c>
      <c r="B1785" s="33">
        <v>35</v>
      </c>
      <c r="C1785" s="33">
        <v>13.72</v>
      </c>
      <c r="D1785" s="33">
        <v>4</v>
      </c>
      <c r="E1785" s="33">
        <v>0</v>
      </c>
      <c r="F1785" s="37">
        <f>DetailTicketJuilletAout2021[[#This Row],[Qte]]*(DetailTicketJuilletAout2021[[#This Row],[PrixUnit]]*(1-DetailTicketJuilletAout2021[[#This Row],[Remise%]]))</f>
        <v>54.88</v>
      </c>
      <c r="G1785" t="str">
        <f t="shared" si="27"/>
        <v xml:space="preserve">DELE </v>
      </c>
    </row>
    <row r="1786" spans="1:7" x14ac:dyDescent="0.25">
      <c r="A1786" s="32">
        <v>21952</v>
      </c>
      <c r="B1786" s="33">
        <v>51</v>
      </c>
      <c r="C1786" s="33">
        <v>40.4</v>
      </c>
      <c r="D1786" s="33">
        <v>4</v>
      </c>
      <c r="E1786" s="33">
        <v>0</v>
      </c>
      <c r="F1786" s="37">
        <f>DetailTicketJuilletAout2021[[#This Row],[Qte]]*(DetailTicketJuilletAout2021[[#This Row],[PrixUnit]]*(1-DetailTicketJuilletAout2021[[#This Row],[Remise%]]))</f>
        <v>161.6</v>
      </c>
      <c r="G1786" t="str">
        <f t="shared" si="27"/>
        <v xml:space="preserve">DELE </v>
      </c>
    </row>
    <row r="1787" spans="1:7" x14ac:dyDescent="0.25">
      <c r="A1787" s="32">
        <v>21953</v>
      </c>
      <c r="B1787" s="33">
        <v>6</v>
      </c>
      <c r="C1787" s="33">
        <v>19.059999999999999</v>
      </c>
      <c r="D1787" s="33">
        <v>4</v>
      </c>
      <c r="E1787" s="33">
        <v>0.05</v>
      </c>
      <c r="F1787" s="37">
        <f>DetailTicketJuilletAout2021[[#This Row],[Qte]]*(DetailTicketJuilletAout2021[[#This Row],[PrixUnit]]*(1-DetailTicketJuilletAout2021[[#This Row],[Remise%]]))</f>
        <v>72.427999999999997</v>
      </c>
      <c r="G1787" t="str">
        <f t="shared" si="27"/>
        <v>FAMAR</v>
      </c>
    </row>
    <row r="1788" spans="1:7" x14ac:dyDescent="0.25">
      <c r="A1788" s="32">
        <v>21953</v>
      </c>
      <c r="B1788" s="33">
        <v>16</v>
      </c>
      <c r="C1788" s="33">
        <v>13.26</v>
      </c>
      <c r="D1788" s="33">
        <v>4</v>
      </c>
      <c r="E1788" s="33">
        <v>0.05</v>
      </c>
      <c r="F1788" s="37">
        <f>DetailTicketJuilletAout2021[[#This Row],[Qte]]*(DetailTicketJuilletAout2021[[#This Row],[PrixUnit]]*(1-DetailTicketJuilletAout2021[[#This Row],[Remise%]]))</f>
        <v>50.387999999999998</v>
      </c>
      <c r="G1788" t="str">
        <f t="shared" si="27"/>
        <v>FAMAR</v>
      </c>
    </row>
    <row r="1789" spans="1:7" x14ac:dyDescent="0.25">
      <c r="A1789" s="32">
        <v>21953</v>
      </c>
      <c r="B1789" s="33">
        <v>17</v>
      </c>
      <c r="C1789" s="33">
        <v>29.73</v>
      </c>
      <c r="D1789" s="33">
        <v>4</v>
      </c>
      <c r="E1789" s="33">
        <v>0.05</v>
      </c>
      <c r="F1789" s="37">
        <f>DetailTicketJuilletAout2021[[#This Row],[Qte]]*(DetailTicketJuilletAout2021[[#This Row],[PrixUnit]]*(1-DetailTicketJuilletAout2021[[#This Row],[Remise%]]))</f>
        <v>112.97399999999999</v>
      </c>
      <c r="G1789" t="str">
        <f t="shared" si="27"/>
        <v>FAMAR</v>
      </c>
    </row>
    <row r="1790" spans="1:7" x14ac:dyDescent="0.25">
      <c r="A1790" s="32">
        <v>21954</v>
      </c>
      <c r="B1790" s="33">
        <v>55</v>
      </c>
      <c r="C1790" s="33">
        <v>18.29</v>
      </c>
      <c r="D1790" s="33">
        <v>4</v>
      </c>
      <c r="E1790" s="33">
        <v>0.05</v>
      </c>
      <c r="F1790" s="37">
        <f>DetailTicketJuilletAout2021[[#This Row],[Qte]]*(DetailTicketJuilletAout2021[[#This Row],[PrixUnit]]*(1-DetailTicketJuilletAout2021[[#This Row],[Remise%]]))</f>
        <v>69.501999999999995</v>
      </c>
      <c r="G1790" t="str">
        <f t="shared" si="27"/>
        <v>JELEC</v>
      </c>
    </row>
    <row r="1791" spans="1:7" x14ac:dyDescent="0.25">
      <c r="A1791" s="32">
        <v>21954</v>
      </c>
      <c r="B1791" s="33">
        <v>62</v>
      </c>
      <c r="C1791" s="33">
        <v>37.5</v>
      </c>
      <c r="D1791" s="33">
        <v>3</v>
      </c>
      <c r="E1791" s="33">
        <v>0.05</v>
      </c>
      <c r="F1791" s="37">
        <f>DetailTicketJuilletAout2021[[#This Row],[Qte]]*(DetailTicketJuilletAout2021[[#This Row],[PrixUnit]]*(1-DetailTicketJuilletAout2021[[#This Row],[Remise%]]))</f>
        <v>106.875</v>
      </c>
      <c r="G1791" t="str">
        <f t="shared" si="27"/>
        <v>JELEC</v>
      </c>
    </row>
    <row r="1792" spans="1:7" x14ac:dyDescent="0.25">
      <c r="A1792" s="32">
        <v>21954</v>
      </c>
      <c r="B1792" s="33">
        <v>64</v>
      </c>
      <c r="C1792" s="33">
        <v>25.31</v>
      </c>
      <c r="D1792" s="33">
        <v>4</v>
      </c>
      <c r="E1792" s="33">
        <v>0.05</v>
      </c>
      <c r="F1792" s="37">
        <f>DetailTicketJuilletAout2021[[#This Row],[Qte]]*(DetailTicketJuilletAout2021[[#This Row],[PrixUnit]]*(1-DetailTicketJuilletAout2021[[#This Row],[Remise%]]))</f>
        <v>96.177999999999997</v>
      </c>
      <c r="G1792" t="str">
        <f t="shared" si="27"/>
        <v>JELEC</v>
      </c>
    </row>
    <row r="1793" spans="1:7" x14ac:dyDescent="0.25">
      <c r="A1793" s="32">
        <v>21954</v>
      </c>
      <c r="B1793" s="33">
        <v>65</v>
      </c>
      <c r="C1793" s="33">
        <v>16.010000000000002</v>
      </c>
      <c r="D1793" s="33">
        <v>3</v>
      </c>
      <c r="E1793" s="33">
        <v>0.05</v>
      </c>
      <c r="F1793" s="37">
        <f>DetailTicketJuilletAout2021[[#This Row],[Qte]]*(DetailTicketJuilletAout2021[[#This Row],[PrixUnit]]*(1-DetailTicketJuilletAout2021[[#This Row],[Remise%]]))</f>
        <v>45.628500000000003</v>
      </c>
      <c r="G1793" t="str">
        <f t="shared" si="27"/>
        <v>JELEC</v>
      </c>
    </row>
    <row r="1794" spans="1:7" x14ac:dyDescent="0.25">
      <c r="A1794" s="32">
        <v>21955</v>
      </c>
      <c r="B1794" s="33">
        <v>21</v>
      </c>
      <c r="C1794" s="33">
        <v>7.62</v>
      </c>
      <c r="D1794" s="33">
        <v>3</v>
      </c>
      <c r="E1794" s="33">
        <v>0</v>
      </c>
      <c r="F1794" s="37">
        <f>DetailTicketJuilletAout2021[[#This Row],[Qte]]*(DetailTicketJuilletAout2021[[#This Row],[PrixUnit]]*(1-DetailTicketJuilletAout2021[[#This Row],[Remise%]]))</f>
        <v>22.86</v>
      </c>
      <c r="G1794" t="str">
        <f t="shared" si="27"/>
        <v>FRLAN</v>
      </c>
    </row>
    <row r="1795" spans="1:7" x14ac:dyDescent="0.25">
      <c r="A1795" s="32">
        <v>21955</v>
      </c>
      <c r="B1795" s="33">
        <v>28</v>
      </c>
      <c r="C1795" s="33">
        <v>34.76</v>
      </c>
      <c r="D1795" s="33">
        <v>4</v>
      </c>
      <c r="E1795" s="33">
        <v>0</v>
      </c>
      <c r="F1795" s="37">
        <f>DetailTicketJuilletAout2021[[#This Row],[Qte]]*(DetailTicketJuilletAout2021[[#This Row],[PrixUnit]]*(1-DetailTicketJuilletAout2021[[#This Row],[Remise%]]))</f>
        <v>139.04</v>
      </c>
      <c r="G1795" t="str">
        <f t="shared" ref="G1795:G1858" si="28">VLOOKUP(A1795,$I$2:$J$1577,2,FALSE)</f>
        <v>FRLAN</v>
      </c>
    </row>
    <row r="1796" spans="1:7" x14ac:dyDescent="0.25">
      <c r="A1796" s="32">
        <v>21956</v>
      </c>
      <c r="B1796" s="33">
        <v>10</v>
      </c>
      <c r="C1796" s="33">
        <v>23.63</v>
      </c>
      <c r="D1796" s="33">
        <v>4</v>
      </c>
      <c r="E1796" s="33">
        <v>0</v>
      </c>
      <c r="F1796" s="37">
        <f>DetailTicketJuilletAout2021[[#This Row],[Qte]]*(DetailTicketJuilletAout2021[[#This Row],[PrixUnit]]*(1-DetailTicketJuilletAout2021[[#This Row],[Remise%]]))</f>
        <v>94.52</v>
      </c>
      <c r="G1796" t="str">
        <f t="shared" si="28"/>
        <v>JELEC</v>
      </c>
    </row>
    <row r="1797" spans="1:7" x14ac:dyDescent="0.25">
      <c r="A1797" s="32">
        <v>21957</v>
      </c>
      <c r="B1797" s="33">
        <v>19</v>
      </c>
      <c r="C1797" s="33">
        <v>7.01</v>
      </c>
      <c r="D1797" s="33">
        <v>3</v>
      </c>
      <c r="E1797" s="33">
        <v>0</v>
      </c>
      <c r="F1797" s="37">
        <f>DetailTicketJuilletAout2021[[#This Row],[Qte]]*(DetailTicketJuilletAout2021[[#This Row],[PrixUnit]]*(1-DetailTicketJuilletAout2021[[#This Row],[Remise%]]))</f>
        <v>21.03</v>
      </c>
      <c r="G1797" t="str">
        <f t="shared" si="28"/>
        <v>JEHOU</v>
      </c>
    </row>
    <row r="1798" spans="1:7" x14ac:dyDescent="0.25">
      <c r="A1798" s="32">
        <v>21957</v>
      </c>
      <c r="B1798" s="33">
        <v>47</v>
      </c>
      <c r="C1798" s="33">
        <v>7.32</v>
      </c>
      <c r="D1798" s="33">
        <v>3</v>
      </c>
      <c r="E1798" s="33">
        <v>0.1</v>
      </c>
      <c r="F1798" s="37">
        <f>DetailTicketJuilletAout2021[[#This Row],[Qte]]*(DetailTicketJuilletAout2021[[#This Row],[PrixUnit]]*(1-DetailTicketJuilletAout2021[[#This Row],[Remise%]]))</f>
        <v>19.763999999999999</v>
      </c>
      <c r="G1798" t="str">
        <f t="shared" si="28"/>
        <v>JEHOU</v>
      </c>
    </row>
    <row r="1799" spans="1:7" x14ac:dyDescent="0.25">
      <c r="A1799" s="32">
        <v>21957</v>
      </c>
      <c r="B1799" s="33">
        <v>49</v>
      </c>
      <c r="C1799" s="33">
        <v>15.24</v>
      </c>
      <c r="D1799" s="33">
        <v>4</v>
      </c>
      <c r="E1799" s="33">
        <v>0</v>
      </c>
      <c r="F1799" s="37">
        <f>DetailTicketJuilletAout2021[[#This Row],[Qte]]*(DetailTicketJuilletAout2021[[#This Row],[PrixUnit]]*(1-DetailTicketJuilletAout2021[[#This Row],[Remise%]]))</f>
        <v>60.96</v>
      </c>
      <c r="G1799" t="str">
        <f t="shared" si="28"/>
        <v>JEHOU</v>
      </c>
    </row>
    <row r="1800" spans="1:7" x14ac:dyDescent="0.25">
      <c r="A1800" s="32">
        <v>21958</v>
      </c>
      <c r="B1800" s="33">
        <v>46</v>
      </c>
      <c r="C1800" s="33">
        <v>9.15</v>
      </c>
      <c r="D1800" s="33">
        <v>3</v>
      </c>
      <c r="E1800" s="33">
        <v>0</v>
      </c>
      <c r="F1800" s="37">
        <f>DetailTicketJuilletAout2021[[#This Row],[Qte]]*(DetailTicketJuilletAout2021[[#This Row],[PrixUnit]]*(1-DetailTicketJuilletAout2021[[#This Row],[Remise%]]))</f>
        <v>27.450000000000003</v>
      </c>
      <c r="G1800" t="str">
        <f t="shared" si="28"/>
        <v>FAMAR</v>
      </c>
    </row>
    <row r="1801" spans="1:7" x14ac:dyDescent="0.25">
      <c r="A1801" s="32">
        <v>21958</v>
      </c>
      <c r="B1801" s="33">
        <v>64</v>
      </c>
      <c r="C1801" s="33">
        <v>25.31</v>
      </c>
      <c r="D1801" s="33">
        <v>3</v>
      </c>
      <c r="E1801" s="33">
        <v>0</v>
      </c>
      <c r="F1801" s="37">
        <f>DetailTicketJuilletAout2021[[#This Row],[Qte]]*(DetailTicketJuilletAout2021[[#This Row],[PrixUnit]]*(1-DetailTicketJuilletAout2021[[#This Row],[Remise%]]))</f>
        <v>75.929999999999993</v>
      </c>
      <c r="G1801" t="str">
        <f t="shared" si="28"/>
        <v>FAMAR</v>
      </c>
    </row>
    <row r="1802" spans="1:7" x14ac:dyDescent="0.25">
      <c r="A1802" s="32">
        <v>21959</v>
      </c>
      <c r="B1802" s="33">
        <v>16</v>
      </c>
      <c r="C1802" s="33">
        <v>13.26</v>
      </c>
      <c r="D1802" s="33">
        <v>3</v>
      </c>
      <c r="E1802" s="33">
        <v>0.25</v>
      </c>
      <c r="F1802" s="37">
        <f>DetailTicketJuilletAout2021[[#This Row],[Qte]]*(DetailTicketJuilletAout2021[[#This Row],[PrixUnit]]*(1-DetailTicketJuilletAout2021[[#This Row],[Remise%]]))</f>
        <v>29.835000000000001</v>
      </c>
      <c r="G1802" t="str">
        <f t="shared" si="28"/>
        <v>CHDUD</v>
      </c>
    </row>
    <row r="1803" spans="1:7" x14ac:dyDescent="0.25">
      <c r="A1803" s="32">
        <v>21959</v>
      </c>
      <c r="B1803" s="33">
        <v>18</v>
      </c>
      <c r="C1803" s="33">
        <v>47.56</v>
      </c>
      <c r="D1803" s="33">
        <v>3</v>
      </c>
      <c r="E1803" s="33">
        <v>0</v>
      </c>
      <c r="F1803" s="37">
        <f>DetailTicketJuilletAout2021[[#This Row],[Qte]]*(DetailTicketJuilletAout2021[[#This Row],[PrixUnit]]*(1-DetailTicketJuilletAout2021[[#This Row],[Remise%]]))</f>
        <v>142.68</v>
      </c>
      <c r="G1803" t="str">
        <f t="shared" si="28"/>
        <v>CHDUD</v>
      </c>
    </row>
    <row r="1804" spans="1:7" x14ac:dyDescent="0.25">
      <c r="A1804" s="32">
        <v>21960</v>
      </c>
      <c r="B1804" s="33">
        <v>20</v>
      </c>
      <c r="C1804" s="33">
        <v>61.74</v>
      </c>
      <c r="D1804" s="33">
        <v>3</v>
      </c>
      <c r="E1804" s="33">
        <v>0.05</v>
      </c>
      <c r="F1804" s="37">
        <f>DetailTicketJuilletAout2021[[#This Row],[Qte]]*(DetailTicketJuilletAout2021[[#This Row],[PrixUnit]]*(1-DetailTicketJuilletAout2021[[#This Row],[Remise%]]))</f>
        <v>175.959</v>
      </c>
      <c r="G1804" t="str">
        <f t="shared" si="28"/>
        <v>ARBLA</v>
      </c>
    </row>
    <row r="1805" spans="1:7" x14ac:dyDescent="0.25">
      <c r="A1805" s="32">
        <v>21961</v>
      </c>
      <c r="B1805" s="33">
        <v>40</v>
      </c>
      <c r="C1805" s="33">
        <v>14.03</v>
      </c>
      <c r="D1805" s="33">
        <v>4</v>
      </c>
      <c r="E1805" s="33">
        <v>0</v>
      </c>
      <c r="F1805" s="37">
        <f>DetailTicketJuilletAout2021[[#This Row],[Qte]]*(DetailTicketJuilletAout2021[[#This Row],[PrixUnit]]*(1-DetailTicketJuilletAout2021[[#This Row],[Remise%]]))</f>
        <v>56.12</v>
      </c>
      <c r="G1805" t="str">
        <f t="shared" si="28"/>
        <v>FRLAN</v>
      </c>
    </row>
    <row r="1806" spans="1:7" x14ac:dyDescent="0.25">
      <c r="A1806" s="32">
        <v>21961</v>
      </c>
      <c r="B1806" s="33">
        <v>65</v>
      </c>
      <c r="C1806" s="33">
        <v>16.010000000000002</v>
      </c>
      <c r="D1806" s="33">
        <v>4</v>
      </c>
      <c r="E1806" s="33">
        <v>0</v>
      </c>
      <c r="F1806" s="37">
        <f>DetailTicketJuilletAout2021[[#This Row],[Qte]]*(DetailTicketJuilletAout2021[[#This Row],[PrixUnit]]*(1-DetailTicketJuilletAout2021[[#This Row],[Remise%]]))</f>
        <v>64.040000000000006</v>
      </c>
      <c r="G1806" t="str">
        <f t="shared" si="28"/>
        <v>FRLAN</v>
      </c>
    </row>
    <row r="1807" spans="1:7" x14ac:dyDescent="0.25">
      <c r="A1807" s="32">
        <v>21961</v>
      </c>
      <c r="B1807" s="33">
        <v>76</v>
      </c>
      <c r="C1807" s="33">
        <v>13.72</v>
      </c>
      <c r="D1807" s="33">
        <v>4</v>
      </c>
      <c r="E1807" s="33">
        <v>0</v>
      </c>
      <c r="F1807" s="37">
        <f>DetailTicketJuilletAout2021[[#This Row],[Qte]]*(DetailTicketJuilletAout2021[[#This Row],[PrixUnit]]*(1-DetailTicketJuilletAout2021[[#This Row],[Remise%]]))</f>
        <v>54.88</v>
      </c>
      <c r="G1807" t="str">
        <f t="shared" si="28"/>
        <v>FRLAN</v>
      </c>
    </row>
    <row r="1808" spans="1:7" x14ac:dyDescent="0.25">
      <c r="A1808" s="32">
        <v>21962</v>
      </c>
      <c r="B1808" s="33">
        <v>23</v>
      </c>
      <c r="C1808" s="33">
        <v>6.86</v>
      </c>
      <c r="D1808" s="33">
        <v>3</v>
      </c>
      <c r="E1808" s="33">
        <v>0.2</v>
      </c>
      <c r="F1808" s="37">
        <f>DetailTicketJuilletAout2021[[#This Row],[Qte]]*(DetailTicketJuilletAout2021[[#This Row],[PrixUnit]]*(1-DetailTicketJuilletAout2021[[#This Row],[Remise%]]))</f>
        <v>16.464000000000002</v>
      </c>
      <c r="G1808" t="str">
        <f t="shared" si="28"/>
        <v>REDAN</v>
      </c>
    </row>
    <row r="1809" spans="1:7" x14ac:dyDescent="0.25">
      <c r="A1809" s="32">
        <v>21962</v>
      </c>
      <c r="B1809" s="33">
        <v>61</v>
      </c>
      <c r="C1809" s="33">
        <v>21.65</v>
      </c>
      <c r="D1809" s="33">
        <v>3</v>
      </c>
      <c r="E1809" s="33">
        <v>0.2</v>
      </c>
      <c r="F1809" s="37">
        <f>DetailTicketJuilletAout2021[[#This Row],[Qte]]*(DetailTicketJuilletAout2021[[#This Row],[PrixUnit]]*(1-DetailTicketJuilletAout2021[[#This Row],[Remise%]]))</f>
        <v>51.96</v>
      </c>
      <c r="G1809" t="str">
        <f t="shared" si="28"/>
        <v>REDAN</v>
      </c>
    </row>
    <row r="1810" spans="1:7" x14ac:dyDescent="0.25">
      <c r="A1810" s="32">
        <v>21962</v>
      </c>
      <c r="B1810" s="33">
        <v>70</v>
      </c>
      <c r="C1810" s="33">
        <v>11.43</v>
      </c>
      <c r="D1810" s="33">
        <v>4</v>
      </c>
      <c r="E1810" s="33">
        <v>0.2</v>
      </c>
      <c r="F1810" s="37">
        <f>DetailTicketJuilletAout2021[[#This Row],[Qte]]*(DetailTicketJuilletAout2021[[#This Row],[PrixUnit]]*(1-DetailTicketJuilletAout2021[[#This Row],[Remise%]]))</f>
        <v>36.576000000000001</v>
      </c>
      <c r="G1810" t="str">
        <f t="shared" si="28"/>
        <v>REDAN</v>
      </c>
    </row>
    <row r="1811" spans="1:7" x14ac:dyDescent="0.25">
      <c r="A1811" s="32">
        <v>21963</v>
      </c>
      <c r="B1811" s="33">
        <v>73</v>
      </c>
      <c r="C1811" s="33">
        <v>11.43</v>
      </c>
      <c r="D1811" s="33">
        <v>4</v>
      </c>
      <c r="E1811" s="33">
        <v>0</v>
      </c>
      <c r="F1811" s="37">
        <f>DetailTicketJuilletAout2021[[#This Row],[Qte]]*(DetailTicketJuilletAout2021[[#This Row],[PrixUnit]]*(1-DetailTicketJuilletAout2021[[#This Row],[Remise%]]))</f>
        <v>45.72</v>
      </c>
      <c r="G1811" t="str">
        <f t="shared" si="28"/>
        <v>MICOL</v>
      </c>
    </row>
    <row r="1812" spans="1:7" x14ac:dyDescent="0.25">
      <c r="A1812" s="32">
        <v>21964</v>
      </c>
      <c r="B1812" s="33">
        <v>42</v>
      </c>
      <c r="C1812" s="33">
        <v>10.67</v>
      </c>
      <c r="D1812" s="33">
        <v>3</v>
      </c>
      <c r="E1812" s="33">
        <v>0</v>
      </c>
      <c r="F1812" s="37">
        <f>DetailTicketJuilletAout2021[[#This Row],[Qte]]*(DetailTicketJuilletAout2021[[#This Row],[PrixUnit]]*(1-DetailTicketJuilletAout2021[[#This Row],[Remise%]]))</f>
        <v>32.01</v>
      </c>
      <c r="G1812" t="str">
        <f t="shared" si="28"/>
        <v>MOELK</v>
      </c>
    </row>
    <row r="1813" spans="1:7" x14ac:dyDescent="0.25">
      <c r="A1813" s="32">
        <v>21964</v>
      </c>
      <c r="B1813" s="33">
        <v>49</v>
      </c>
      <c r="C1813" s="33">
        <v>15.24</v>
      </c>
      <c r="D1813" s="33">
        <v>3</v>
      </c>
      <c r="E1813" s="33">
        <v>0.15</v>
      </c>
      <c r="F1813" s="37">
        <f>DetailTicketJuilletAout2021[[#This Row],[Qte]]*(DetailTicketJuilletAout2021[[#This Row],[PrixUnit]]*(1-DetailTicketJuilletAout2021[[#This Row],[Remise%]]))</f>
        <v>38.862000000000002</v>
      </c>
      <c r="G1813" t="str">
        <f t="shared" si="28"/>
        <v>MOELK</v>
      </c>
    </row>
    <row r="1814" spans="1:7" x14ac:dyDescent="0.25">
      <c r="A1814" s="32">
        <v>21964</v>
      </c>
      <c r="B1814" s="33">
        <v>54</v>
      </c>
      <c r="C1814" s="33">
        <v>5.64</v>
      </c>
      <c r="D1814" s="33">
        <v>3</v>
      </c>
      <c r="E1814" s="33">
        <v>0.15</v>
      </c>
      <c r="F1814" s="37">
        <f>DetailTicketJuilletAout2021[[#This Row],[Qte]]*(DetailTicketJuilletAout2021[[#This Row],[PrixUnit]]*(1-DetailTicketJuilletAout2021[[#This Row],[Remise%]]))</f>
        <v>14.381999999999998</v>
      </c>
      <c r="G1814" t="str">
        <f t="shared" si="28"/>
        <v>MOELK</v>
      </c>
    </row>
    <row r="1815" spans="1:7" x14ac:dyDescent="0.25">
      <c r="A1815" s="32">
        <v>21965</v>
      </c>
      <c r="B1815" s="33">
        <v>24</v>
      </c>
      <c r="C1815" s="33">
        <v>3.35</v>
      </c>
      <c r="D1815" s="33">
        <v>4</v>
      </c>
      <c r="E1815" s="33">
        <v>0</v>
      </c>
      <c r="F1815" s="37">
        <f>DetailTicketJuilletAout2021[[#This Row],[Qte]]*(DetailTicketJuilletAout2021[[#This Row],[PrixUnit]]*(1-DetailTicketJuilletAout2021[[#This Row],[Remise%]]))</f>
        <v>13.4</v>
      </c>
      <c r="G1815" t="str">
        <f t="shared" si="28"/>
        <v>CHROU</v>
      </c>
    </row>
    <row r="1816" spans="1:7" x14ac:dyDescent="0.25">
      <c r="A1816" s="32">
        <v>21966</v>
      </c>
      <c r="B1816" s="33">
        <v>21</v>
      </c>
      <c r="C1816" s="33">
        <v>7.62</v>
      </c>
      <c r="D1816" s="33">
        <v>3</v>
      </c>
      <c r="E1816" s="33">
        <v>0.05</v>
      </c>
      <c r="F1816" s="37">
        <f>DetailTicketJuilletAout2021[[#This Row],[Qte]]*(DetailTicketJuilletAout2021[[#This Row],[PrixUnit]]*(1-DetailTicketJuilletAout2021[[#This Row],[Remise%]]))</f>
        <v>21.716999999999999</v>
      </c>
      <c r="G1816" t="str">
        <f t="shared" si="28"/>
        <v>PALER</v>
      </c>
    </row>
    <row r="1817" spans="1:7" x14ac:dyDescent="0.25">
      <c r="A1817" s="32">
        <v>21966</v>
      </c>
      <c r="B1817" s="33">
        <v>56</v>
      </c>
      <c r="C1817" s="33">
        <v>28.97</v>
      </c>
      <c r="D1817" s="33">
        <v>3</v>
      </c>
      <c r="E1817" s="33">
        <v>0.05</v>
      </c>
      <c r="F1817" s="37">
        <f>DetailTicketJuilletAout2021[[#This Row],[Qte]]*(DetailTicketJuilletAout2021[[#This Row],[PrixUnit]]*(1-DetailTicketJuilletAout2021[[#This Row],[Remise%]]))</f>
        <v>82.564499999999981</v>
      </c>
      <c r="G1817" t="str">
        <f t="shared" si="28"/>
        <v>PALER</v>
      </c>
    </row>
    <row r="1818" spans="1:7" x14ac:dyDescent="0.25">
      <c r="A1818" s="32">
        <v>21966</v>
      </c>
      <c r="B1818" s="33">
        <v>65</v>
      </c>
      <c r="C1818" s="33">
        <v>16.010000000000002</v>
      </c>
      <c r="D1818" s="33">
        <v>4</v>
      </c>
      <c r="E1818" s="33">
        <v>0.05</v>
      </c>
      <c r="F1818" s="37">
        <f>DetailTicketJuilletAout2021[[#This Row],[Qte]]*(DetailTicketJuilletAout2021[[#This Row],[PrixUnit]]*(1-DetailTicketJuilletAout2021[[#This Row],[Remise%]]))</f>
        <v>60.838000000000001</v>
      </c>
      <c r="G1818" t="str">
        <f t="shared" si="28"/>
        <v>PALER</v>
      </c>
    </row>
    <row r="1819" spans="1:7" x14ac:dyDescent="0.25">
      <c r="A1819" s="32">
        <v>21967</v>
      </c>
      <c r="B1819" s="33">
        <v>2</v>
      </c>
      <c r="C1819" s="33">
        <v>14.48</v>
      </c>
      <c r="D1819" s="33">
        <v>3</v>
      </c>
      <c r="E1819" s="33">
        <v>0</v>
      </c>
      <c r="F1819" s="37">
        <f>DetailTicketJuilletAout2021[[#This Row],[Qte]]*(DetailTicketJuilletAout2021[[#This Row],[PrixUnit]]*(1-DetailTicketJuilletAout2021[[#This Row],[Remise%]]))</f>
        <v>43.44</v>
      </c>
      <c r="G1819" t="str">
        <f t="shared" si="28"/>
        <v>MIGAL</v>
      </c>
    </row>
    <row r="1820" spans="1:7" x14ac:dyDescent="0.25">
      <c r="A1820" s="32">
        <v>21967</v>
      </c>
      <c r="B1820" s="33">
        <v>24</v>
      </c>
      <c r="C1820" s="33">
        <v>3.35</v>
      </c>
      <c r="D1820" s="33">
        <v>4</v>
      </c>
      <c r="E1820" s="33">
        <v>0</v>
      </c>
      <c r="F1820" s="37">
        <f>DetailTicketJuilletAout2021[[#This Row],[Qte]]*(DetailTicketJuilletAout2021[[#This Row],[PrixUnit]]*(1-DetailTicketJuilletAout2021[[#This Row],[Remise%]]))</f>
        <v>13.4</v>
      </c>
      <c r="G1820" t="str">
        <f t="shared" si="28"/>
        <v>MIGAL</v>
      </c>
    </row>
    <row r="1821" spans="1:7" x14ac:dyDescent="0.25">
      <c r="A1821" s="32">
        <v>21967</v>
      </c>
      <c r="B1821" s="33">
        <v>70</v>
      </c>
      <c r="C1821" s="33">
        <v>11.43</v>
      </c>
      <c r="D1821" s="33">
        <v>3</v>
      </c>
      <c r="E1821" s="33">
        <v>0</v>
      </c>
      <c r="F1821" s="37">
        <f>DetailTicketJuilletAout2021[[#This Row],[Qte]]*(DetailTicketJuilletAout2021[[#This Row],[PrixUnit]]*(1-DetailTicketJuilletAout2021[[#This Row],[Remise%]]))</f>
        <v>34.29</v>
      </c>
      <c r="G1821" t="str">
        <f t="shared" si="28"/>
        <v>MIGAL</v>
      </c>
    </row>
    <row r="1822" spans="1:7" x14ac:dyDescent="0.25">
      <c r="A1822" s="32">
        <v>21967</v>
      </c>
      <c r="B1822" s="33">
        <v>77</v>
      </c>
      <c r="C1822" s="33">
        <v>9.91</v>
      </c>
      <c r="D1822" s="33">
        <v>3</v>
      </c>
      <c r="E1822" s="33">
        <v>0</v>
      </c>
      <c r="F1822" s="37">
        <f>DetailTicketJuilletAout2021[[#This Row],[Qte]]*(DetailTicketJuilletAout2021[[#This Row],[PrixUnit]]*(1-DetailTicketJuilletAout2021[[#This Row],[Remise%]]))</f>
        <v>29.73</v>
      </c>
      <c r="G1822" t="str">
        <f t="shared" si="28"/>
        <v>MIGAL</v>
      </c>
    </row>
    <row r="1823" spans="1:7" x14ac:dyDescent="0.25">
      <c r="A1823" s="32">
        <v>21968</v>
      </c>
      <c r="B1823" s="33">
        <v>10</v>
      </c>
      <c r="C1823" s="33">
        <v>23.63</v>
      </c>
      <c r="D1823" s="33">
        <v>4</v>
      </c>
      <c r="E1823" s="33">
        <v>0</v>
      </c>
      <c r="F1823" s="37">
        <f>DetailTicketJuilletAout2021[[#This Row],[Qte]]*(DetailTicketJuilletAout2021[[#This Row],[PrixUnit]]*(1-DetailTicketJuilletAout2021[[#This Row],[Remise%]]))</f>
        <v>94.52</v>
      </c>
      <c r="G1823" t="str">
        <f t="shared" si="28"/>
        <v>DAMIC</v>
      </c>
    </row>
    <row r="1824" spans="1:7" x14ac:dyDescent="0.25">
      <c r="A1824" s="32">
        <v>21968</v>
      </c>
      <c r="B1824" s="33">
        <v>31</v>
      </c>
      <c r="C1824" s="33">
        <v>9.4499999999999993</v>
      </c>
      <c r="D1824" s="33">
        <v>3</v>
      </c>
      <c r="E1824" s="33">
        <v>0</v>
      </c>
      <c r="F1824" s="37">
        <f>DetailTicketJuilletAout2021[[#This Row],[Qte]]*(DetailTicketJuilletAout2021[[#This Row],[PrixUnit]]*(1-DetailTicketJuilletAout2021[[#This Row],[Remise%]]))</f>
        <v>28.349999999999998</v>
      </c>
      <c r="G1824" t="str">
        <f t="shared" si="28"/>
        <v>DAMIC</v>
      </c>
    </row>
    <row r="1825" spans="1:7" x14ac:dyDescent="0.25">
      <c r="A1825" s="32">
        <v>21968</v>
      </c>
      <c r="B1825" s="33">
        <v>77</v>
      </c>
      <c r="C1825" s="33">
        <v>9.91</v>
      </c>
      <c r="D1825" s="33">
        <v>3</v>
      </c>
      <c r="E1825" s="33">
        <v>0</v>
      </c>
      <c r="F1825" s="37">
        <f>DetailTicketJuilletAout2021[[#This Row],[Qte]]*(DetailTicketJuilletAout2021[[#This Row],[PrixUnit]]*(1-DetailTicketJuilletAout2021[[#This Row],[Remise%]]))</f>
        <v>29.73</v>
      </c>
      <c r="G1825" t="str">
        <f t="shared" si="28"/>
        <v>DAMIC</v>
      </c>
    </row>
    <row r="1826" spans="1:7" x14ac:dyDescent="0.25">
      <c r="A1826" s="32">
        <v>21969</v>
      </c>
      <c r="B1826" s="33">
        <v>25</v>
      </c>
      <c r="C1826" s="33">
        <v>10.67</v>
      </c>
      <c r="D1826" s="33">
        <v>4</v>
      </c>
      <c r="E1826" s="33">
        <v>0</v>
      </c>
      <c r="F1826" s="37">
        <f>DetailTicketJuilletAout2021[[#This Row],[Qte]]*(DetailTicketJuilletAout2021[[#This Row],[PrixUnit]]*(1-DetailTicketJuilletAout2021[[#This Row],[Remise%]]))</f>
        <v>42.68</v>
      </c>
      <c r="G1826" t="str">
        <f t="shared" si="28"/>
        <v>SAJOU</v>
      </c>
    </row>
    <row r="1827" spans="1:7" x14ac:dyDescent="0.25">
      <c r="A1827" s="32">
        <v>21970</v>
      </c>
      <c r="B1827" s="33">
        <v>2</v>
      </c>
      <c r="C1827" s="33">
        <v>14.48</v>
      </c>
      <c r="D1827" s="33">
        <v>3</v>
      </c>
      <c r="E1827" s="33">
        <v>0</v>
      </c>
      <c r="F1827" s="37">
        <f>DetailTicketJuilletAout2021[[#This Row],[Qte]]*(DetailTicketJuilletAout2021[[#This Row],[PrixUnit]]*(1-DetailTicketJuilletAout2021[[#This Row],[Remise%]]))</f>
        <v>43.44</v>
      </c>
      <c r="G1827" t="str">
        <f t="shared" si="28"/>
        <v>JELEC</v>
      </c>
    </row>
    <row r="1828" spans="1:7" x14ac:dyDescent="0.25">
      <c r="A1828" s="32">
        <v>21970</v>
      </c>
      <c r="B1828" s="33">
        <v>68</v>
      </c>
      <c r="C1828" s="33">
        <v>9.4499999999999993</v>
      </c>
      <c r="D1828" s="33">
        <v>4</v>
      </c>
      <c r="E1828" s="33">
        <v>0</v>
      </c>
      <c r="F1828" s="37">
        <f>DetailTicketJuilletAout2021[[#This Row],[Qte]]*(DetailTicketJuilletAout2021[[#This Row],[PrixUnit]]*(1-DetailTicketJuilletAout2021[[#This Row],[Remise%]]))</f>
        <v>37.799999999999997</v>
      </c>
      <c r="G1828" t="str">
        <f t="shared" si="28"/>
        <v>JELEC</v>
      </c>
    </row>
    <row r="1829" spans="1:7" x14ac:dyDescent="0.25">
      <c r="A1829" s="32">
        <v>21971</v>
      </c>
      <c r="B1829" s="33">
        <v>11</v>
      </c>
      <c r="C1829" s="33">
        <v>16.010000000000002</v>
      </c>
      <c r="D1829" s="33">
        <v>3</v>
      </c>
      <c r="E1829" s="33">
        <v>0</v>
      </c>
      <c r="F1829" s="37">
        <f>DetailTicketJuilletAout2021[[#This Row],[Qte]]*(DetailTicketJuilletAout2021[[#This Row],[PrixUnit]]*(1-DetailTicketJuilletAout2021[[#This Row],[Remise%]]))</f>
        <v>48.03</v>
      </c>
      <c r="G1829" t="str">
        <f t="shared" si="28"/>
        <v>ALCLE</v>
      </c>
    </row>
    <row r="1830" spans="1:7" x14ac:dyDescent="0.25">
      <c r="A1830" s="32">
        <v>21971</v>
      </c>
      <c r="B1830" s="33">
        <v>38</v>
      </c>
      <c r="C1830" s="33">
        <v>200.93</v>
      </c>
      <c r="D1830" s="33">
        <v>3</v>
      </c>
      <c r="E1830" s="33">
        <v>0</v>
      </c>
      <c r="F1830" s="37">
        <f>DetailTicketJuilletAout2021[[#This Row],[Qte]]*(DetailTicketJuilletAout2021[[#This Row],[PrixUnit]]*(1-DetailTicketJuilletAout2021[[#This Row],[Remise%]]))</f>
        <v>602.79</v>
      </c>
      <c r="G1830" t="str">
        <f t="shared" si="28"/>
        <v>ALCLE</v>
      </c>
    </row>
    <row r="1831" spans="1:7" x14ac:dyDescent="0.25">
      <c r="A1831" s="32">
        <v>21972</v>
      </c>
      <c r="B1831" s="33">
        <v>17</v>
      </c>
      <c r="C1831" s="33">
        <v>29.73</v>
      </c>
      <c r="D1831" s="33">
        <v>4</v>
      </c>
      <c r="E1831" s="33">
        <v>0</v>
      </c>
      <c r="F1831" s="37">
        <f>DetailTicketJuilletAout2021[[#This Row],[Qte]]*(DetailTicketJuilletAout2021[[#This Row],[PrixUnit]]*(1-DetailTicketJuilletAout2021[[#This Row],[Remise%]]))</f>
        <v>118.92</v>
      </c>
      <c r="G1831" t="str">
        <f t="shared" si="28"/>
        <v>CHBOT</v>
      </c>
    </row>
    <row r="1832" spans="1:7" x14ac:dyDescent="0.25">
      <c r="A1832" s="32">
        <v>21972</v>
      </c>
      <c r="B1832" s="33">
        <v>34</v>
      </c>
      <c r="C1832" s="33">
        <v>10.67</v>
      </c>
      <c r="D1832" s="33">
        <v>4</v>
      </c>
      <c r="E1832" s="33">
        <v>0</v>
      </c>
      <c r="F1832" s="37">
        <f>DetailTicketJuilletAout2021[[#This Row],[Qte]]*(DetailTicketJuilletAout2021[[#This Row],[PrixUnit]]*(1-DetailTicketJuilletAout2021[[#This Row],[Remise%]]))</f>
        <v>42.68</v>
      </c>
      <c r="G1832" t="str">
        <f t="shared" si="28"/>
        <v>CHBOT</v>
      </c>
    </row>
    <row r="1833" spans="1:7" x14ac:dyDescent="0.25">
      <c r="A1833" s="32">
        <v>21972</v>
      </c>
      <c r="B1833" s="33">
        <v>41</v>
      </c>
      <c r="C1833" s="33">
        <v>7.32</v>
      </c>
      <c r="D1833" s="33">
        <v>4</v>
      </c>
      <c r="E1833" s="33">
        <v>0</v>
      </c>
      <c r="F1833" s="37">
        <f>DetailTicketJuilletAout2021[[#This Row],[Qte]]*(DetailTicketJuilletAout2021[[#This Row],[PrixUnit]]*(1-DetailTicketJuilletAout2021[[#This Row],[Remise%]]))</f>
        <v>29.28</v>
      </c>
      <c r="G1833" t="str">
        <f t="shared" si="28"/>
        <v>CHBOT</v>
      </c>
    </row>
    <row r="1834" spans="1:7" x14ac:dyDescent="0.25">
      <c r="A1834" s="32">
        <v>21973</v>
      </c>
      <c r="B1834" s="33">
        <v>30</v>
      </c>
      <c r="C1834" s="33">
        <v>19.670000000000002</v>
      </c>
      <c r="D1834" s="33">
        <v>4</v>
      </c>
      <c r="E1834" s="33">
        <v>0.05</v>
      </c>
      <c r="F1834" s="37">
        <f>DetailTicketJuilletAout2021[[#This Row],[Qte]]*(DetailTicketJuilletAout2021[[#This Row],[PrixUnit]]*(1-DetailTicketJuilletAout2021[[#This Row],[Remise%]]))</f>
        <v>74.746000000000009</v>
      </c>
      <c r="G1834" t="str">
        <f t="shared" si="28"/>
        <v>ANLER</v>
      </c>
    </row>
    <row r="1835" spans="1:7" x14ac:dyDescent="0.25">
      <c r="A1835" s="32">
        <v>21974</v>
      </c>
      <c r="B1835" s="33">
        <v>59</v>
      </c>
      <c r="C1835" s="33">
        <v>41.92</v>
      </c>
      <c r="D1835" s="33">
        <v>3</v>
      </c>
      <c r="E1835" s="33">
        <v>0.05</v>
      </c>
      <c r="F1835" s="37">
        <f>DetailTicketJuilletAout2021[[#This Row],[Qte]]*(DetailTicketJuilletAout2021[[#This Row],[PrixUnit]]*(1-DetailTicketJuilletAout2021[[#This Row],[Remise%]]))</f>
        <v>119.47199999999999</v>
      </c>
      <c r="G1835" t="str">
        <f t="shared" si="28"/>
        <v>YATAN</v>
      </c>
    </row>
    <row r="1836" spans="1:7" x14ac:dyDescent="0.25">
      <c r="A1836" s="32">
        <v>21975</v>
      </c>
      <c r="B1836" s="33">
        <v>8</v>
      </c>
      <c r="C1836" s="33">
        <v>30.49</v>
      </c>
      <c r="D1836" s="33">
        <v>3</v>
      </c>
      <c r="E1836" s="33">
        <v>0</v>
      </c>
      <c r="F1836" s="37">
        <f>DetailTicketJuilletAout2021[[#This Row],[Qte]]*(DetailTicketJuilletAout2021[[#This Row],[PrixUnit]]*(1-DetailTicketJuilletAout2021[[#This Row],[Remise%]]))</f>
        <v>91.47</v>
      </c>
      <c r="G1836" t="str">
        <f t="shared" si="28"/>
        <v>CHBES</v>
      </c>
    </row>
    <row r="1837" spans="1:7" x14ac:dyDescent="0.25">
      <c r="A1837" s="32">
        <v>21975</v>
      </c>
      <c r="B1837" s="33">
        <v>24</v>
      </c>
      <c r="C1837" s="33">
        <v>3.35</v>
      </c>
      <c r="D1837" s="33">
        <v>4</v>
      </c>
      <c r="E1837" s="33">
        <v>0</v>
      </c>
      <c r="F1837" s="37">
        <f>DetailTicketJuilletAout2021[[#This Row],[Qte]]*(DetailTicketJuilletAout2021[[#This Row],[PrixUnit]]*(1-DetailTicketJuilletAout2021[[#This Row],[Remise%]]))</f>
        <v>13.4</v>
      </c>
      <c r="G1837" t="str">
        <f t="shared" si="28"/>
        <v>CHBES</v>
      </c>
    </row>
    <row r="1838" spans="1:7" x14ac:dyDescent="0.25">
      <c r="A1838" s="32">
        <v>21975</v>
      </c>
      <c r="B1838" s="33">
        <v>29</v>
      </c>
      <c r="C1838" s="33">
        <v>94.37</v>
      </c>
      <c r="D1838" s="33">
        <v>3</v>
      </c>
      <c r="E1838" s="33">
        <v>0</v>
      </c>
      <c r="F1838" s="37">
        <f>DetailTicketJuilletAout2021[[#This Row],[Qte]]*(DetailTicketJuilletAout2021[[#This Row],[PrixUnit]]*(1-DetailTicketJuilletAout2021[[#This Row],[Remise%]]))</f>
        <v>283.11</v>
      </c>
      <c r="G1838" t="str">
        <f t="shared" si="28"/>
        <v>CHBES</v>
      </c>
    </row>
    <row r="1839" spans="1:7" x14ac:dyDescent="0.25">
      <c r="A1839" s="32">
        <v>21975</v>
      </c>
      <c r="B1839" s="33">
        <v>30</v>
      </c>
      <c r="C1839" s="33">
        <v>19.670000000000002</v>
      </c>
      <c r="D1839" s="33">
        <v>3</v>
      </c>
      <c r="E1839" s="33">
        <v>0</v>
      </c>
      <c r="F1839" s="37">
        <f>DetailTicketJuilletAout2021[[#This Row],[Qte]]*(DetailTicketJuilletAout2021[[#This Row],[PrixUnit]]*(1-DetailTicketJuilletAout2021[[#This Row],[Remise%]]))</f>
        <v>59.010000000000005</v>
      </c>
      <c r="G1839" t="str">
        <f t="shared" si="28"/>
        <v>CHBES</v>
      </c>
    </row>
    <row r="1840" spans="1:7" x14ac:dyDescent="0.25">
      <c r="A1840" s="32">
        <v>21975</v>
      </c>
      <c r="B1840" s="33">
        <v>36</v>
      </c>
      <c r="C1840" s="33">
        <v>14.48</v>
      </c>
      <c r="D1840" s="33">
        <v>3</v>
      </c>
      <c r="E1840" s="33">
        <v>0</v>
      </c>
      <c r="F1840" s="37">
        <f>DetailTicketJuilletAout2021[[#This Row],[Qte]]*(DetailTicketJuilletAout2021[[#This Row],[PrixUnit]]*(1-DetailTicketJuilletAout2021[[#This Row],[Remise%]]))</f>
        <v>43.44</v>
      </c>
      <c r="G1840" t="str">
        <f t="shared" si="28"/>
        <v>CHBES</v>
      </c>
    </row>
    <row r="1841" spans="1:7" x14ac:dyDescent="0.25">
      <c r="A1841" s="32">
        <v>21976</v>
      </c>
      <c r="B1841" s="33">
        <v>13</v>
      </c>
      <c r="C1841" s="33">
        <v>4.57</v>
      </c>
      <c r="D1841" s="33">
        <v>3</v>
      </c>
      <c r="E1841" s="33">
        <v>0.05</v>
      </c>
      <c r="F1841" s="37">
        <f>DetailTicketJuilletAout2021[[#This Row],[Qte]]*(DetailTicketJuilletAout2021[[#This Row],[PrixUnit]]*(1-DetailTicketJuilletAout2021[[#This Row],[Remise%]]))</f>
        <v>13.0245</v>
      </c>
      <c r="G1841" t="str">
        <f t="shared" si="28"/>
        <v>MOELK</v>
      </c>
    </row>
    <row r="1842" spans="1:7" x14ac:dyDescent="0.25">
      <c r="A1842" s="32">
        <v>21976</v>
      </c>
      <c r="B1842" s="33">
        <v>69</v>
      </c>
      <c r="C1842" s="33">
        <v>27.44</v>
      </c>
      <c r="D1842" s="33">
        <v>4</v>
      </c>
      <c r="E1842" s="33">
        <v>0.05</v>
      </c>
      <c r="F1842" s="37">
        <f>DetailTicketJuilletAout2021[[#This Row],[Qte]]*(DetailTicketJuilletAout2021[[#This Row],[PrixUnit]]*(1-DetailTicketJuilletAout2021[[#This Row],[Remise%]]))</f>
        <v>104.27200000000001</v>
      </c>
      <c r="G1842" t="str">
        <f t="shared" si="28"/>
        <v>MOELK</v>
      </c>
    </row>
    <row r="1843" spans="1:7" x14ac:dyDescent="0.25">
      <c r="A1843" s="32">
        <v>21976</v>
      </c>
      <c r="B1843" s="33">
        <v>75</v>
      </c>
      <c r="C1843" s="33">
        <v>5.95</v>
      </c>
      <c r="D1843" s="33">
        <v>4</v>
      </c>
      <c r="E1843" s="33">
        <v>0.05</v>
      </c>
      <c r="F1843" s="37">
        <f>DetailTicketJuilletAout2021[[#This Row],[Qte]]*(DetailTicketJuilletAout2021[[#This Row],[PrixUnit]]*(1-DetailTicketJuilletAout2021[[#This Row],[Remise%]]))</f>
        <v>22.61</v>
      </c>
      <c r="G1843" t="str">
        <f t="shared" si="28"/>
        <v>MOELK</v>
      </c>
    </row>
    <row r="1844" spans="1:7" x14ac:dyDescent="0.25">
      <c r="A1844" s="32">
        <v>21977</v>
      </c>
      <c r="B1844" s="33">
        <v>24</v>
      </c>
      <c r="C1844" s="33">
        <v>3.35</v>
      </c>
      <c r="D1844" s="33">
        <v>4</v>
      </c>
      <c r="E1844" s="33">
        <v>0</v>
      </c>
      <c r="F1844" s="37">
        <f>DetailTicketJuilletAout2021[[#This Row],[Qte]]*(DetailTicketJuilletAout2021[[#This Row],[PrixUnit]]*(1-DetailTicketJuilletAout2021[[#This Row],[Remise%]]))</f>
        <v>13.4</v>
      </c>
      <c r="G1844" t="str">
        <f t="shared" si="28"/>
        <v>CHLEC</v>
      </c>
    </row>
    <row r="1845" spans="1:7" x14ac:dyDescent="0.25">
      <c r="A1845" s="32">
        <v>21977</v>
      </c>
      <c r="B1845" s="33">
        <v>39</v>
      </c>
      <c r="C1845" s="33">
        <v>13.72</v>
      </c>
      <c r="D1845" s="33">
        <v>3</v>
      </c>
      <c r="E1845" s="33">
        <v>0</v>
      </c>
      <c r="F1845" s="37">
        <f>DetailTicketJuilletAout2021[[#This Row],[Qte]]*(DetailTicketJuilletAout2021[[#This Row],[PrixUnit]]*(1-DetailTicketJuilletAout2021[[#This Row],[Remise%]]))</f>
        <v>41.160000000000004</v>
      </c>
      <c r="G1845" t="str">
        <f t="shared" si="28"/>
        <v>CHLEC</v>
      </c>
    </row>
    <row r="1846" spans="1:7" x14ac:dyDescent="0.25">
      <c r="A1846" s="32">
        <v>21977</v>
      </c>
      <c r="B1846" s="33">
        <v>40</v>
      </c>
      <c r="C1846" s="33">
        <v>14.03</v>
      </c>
      <c r="D1846" s="33">
        <v>4</v>
      </c>
      <c r="E1846" s="33">
        <v>0</v>
      </c>
      <c r="F1846" s="37">
        <f>DetailTicketJuilletAout2021[[#This Row],[Qte]]*(DetailTicketJuilletAout2021[[#This Row],[PrixUnit]]*(1-DetailTicketJuilletAout2021[[#This Row],[Remise%]]))</f>
        <v>56.12</v>
      </c>
      <c r="G1846" t="str">
        <f t="shared" si="28"/>
        <v>CHLEC</v>
      </c>
    </row>
    <row r="1847" spans="1:7" x14ac:dyDescent="0.25">
      <c r="A1847" s="32">
        <v>21977</v>
      </c>
      <c r="B1847" s="33">
        <v>60</v>
      </c>
      <c r="C1847" s="33">
        <v>25.92</v>
      </c>
      <c r="D1847" s="33">
        <v>4</v>
      </c>
      <c r="E1847" s="33">
        <v>0</v>
      </c>
      <c r="F1847" s="37">
        <f>DetailTicketJuilletAout2021[[#This Row],[Qte]]*(DetailTicketJuilletAout2021[[#This Row],[PrixUnit]]*(1-DetailTicketJuilletAout2021[[#This Row],[Remise%]]))</f>
        <v>103.68</v>
      </c>
      <c r="G1847" t="str">
        <f t="shared" si="28"/>
        <v>CHLEC</v>
      </c>
    </row>
    <row r="1848" spans="1:7" x14ac:dyDescent="0.25">
      <c r="A1848" s="32">
        <v>21978</v>
      </c>
      <c r="B1848" s="33">
        <v>45</v>
      </c>
      <c r="C1848" s="33">
        <v>7.32</v>
      </c>
      <c r="D1848" s="33">
        <v>4</v>
      </c>
      <c r="E1848" s="33">
        <v>0</v>
      </c>
      <c r="F1848" s="37">
        <f>DetailTicketJuilletAout2021[[#This Row],[Qte]]*(DetailTicketJuilletAout2021[[#This Row],[PrixUnit]]*(1-DetailTicketJuilletAout2021[[#This Row],[Remise%]]))</f>
        <v>29.28</v>
      </c>
      <c r="G1848" t="str">
        <f t="shared" si="28"/>
        <v>YATAN</v>
      </c>
    </row>
    <row r="1849" spans="1:7" x14ac:dyDescent="0.25">
      <c r="A1849" s="32">
        <v>21978</v>
      </c>
      <c r="B1849" s="33">
        <v>56</v>
      </c>
      <c r="C1849" s="33">
        <v>28.97</v>
      </c>
      <c r="D1849" s="33">
        <v>4</v>
      </c>
      <c r="E1849" s="33">
        <v>0</v>
      </c>
      <c r="F1849" s="37">
        <f>DetailTicketJuilletAout2021[[#This Row],[Qte]]*(DetailTicketJuilletAout2021[[#This Row],[PrixUnit]]*(1-DetailTicketJuilletAout2021[[#This Row],[Remise%]]))</f>
        <v>115.88</v>
      </c>
      <c r="G1849" t="str">
        <f t="shared" si="28"/>
        <v>YATAN</v>
      </c>
    </row>
    <row r="1850" spans="1:7" x14ac:dyDescent="0.25">
      <c r="A1850" s="32">
        <v>21979</v>
      </c>
      <c r="B1850" s="33">
        <v>29</v>
      </c>
      <c r="C1850" s="33">
        <v>94.37</v>
      </c>
      <c r="D1850" s="33">
        <v>4</v>
      </c>
      <c r="E1850" s="33">
        <v>0</v>
      </c>
      <c r="F1850" s="37">
        <f>DetailTicketJuilletAout2021[[#This Row],[Qte]]*(DetailTicketJuilletAout2021[[#This Row],[PrixUnit]]*(1-DetailTicketJuilletAout2021[[#This Row],[Remise%]]))</f>
        <v>377.48</v>
      </c>
      <c r="G1850" t="str">
        <f t="shared" si="28"/>
        <v>ERSWE</v>
      </c>
    </row>
    <row r="1851" spans="1:7" x14ac:dyDescent="0.25">
      <c r="A1851" s="32">
        <v>21979</v>
      </c>
      <c r="B1851" s="33">
        <v>30</v>
      </c>
      <c r="C1851" s="33">
        <v>19.670000000000002</v>
      </c>
      <c r="D1851" s="33">
        <v>3</v>
      </c>
      <c r="E1851" s="33">
        <v>0</v>
      </c>
      <c r="F1851" s="37">
        <f>DetailTicketJuilletAout2021[[#This Row],[Qte]]*(DetailTicketJuilletAout2021[[#This Row],[PrixUnit]]*(1-DetailTicketJuilletAout2021[[#This Row],[Remise%]]))</f>
        <v>59.010000000000005</v>
      </c>
      <c r="G1851" t="str">
        <f t="shared" si="28"/>
        <v>ERSWE</v>
      </c>
    </row>
    <row r="1852" spans="1:7" x14ac:dyDescent="0.25">
      <c r="A1852" s="32">
        <v>21980</v>
      </c>
      <c r="B1852" s="33">
        <v>13</v>
      </c>
      <c r="C1852" s="33">
        <v>4.57</v>
      </c>
      <c r="D1852" s="33">
        <v>4</v>
      </c>
      <c r="E1852" s="33">
        <v>0</v>
      </c>
      <c r="F1852" s="37">
        <f>DetailTicketJuilletAout2021[[#This Row],[Qte]]*(DetailTicketJuilletAout2021[[#This Row],[PrixUnit]]*(1-DetailTicketJuilletAout2021[[#This Row],[Remise%]]))</f>
        <v>18.28</v>
      </c>
      <c r="G1852" t="str">
        <f t="shared" si="28"/>
        <v>RIDAB</v>
      </c>
    </row>
    <row r="1853" spans="1:7" x14ac:dyDescent="0.25">
      <c r="A1853" s="32">
        <v>21981</v>
      </c>
      <c r="B1853" s="33">
        <v>39</v>
      </c>
      <c r="C1853" s="33">
        <v>13.72</v>
      </c>
      <c r="D1853" s="33">
        <v>4</v>
      </c>
      <c r="E1853" s="33">
        <v>0.15</v>
      </c>
      <c r="F1853" s="37">
        <f>DetailTicketJuilletAout2021[[#This Row],[Qte]]*(DetailTicketJuilletAout2021[[#This Row],[PrixUnit]]*(1-DetailTicketJuilletAout2021[[#This Row],[Remise%]]))</f>
        <v>46.648000000000003</v>
      </c>
      <c r="G1853" t="str">
        <f t="shared" si="28"/>
        <v>JEMAN</v>
      </c>
    </row>
    <row r="1854" spans="1:7" x14ac:dyDescent="0.25">
      <c r="A1854" s="32">
        <v>21982</v>
      </c>
      <c r="B1854" s="33">
        <v>70</v>
      </c>
      <c r="C1854" s="33">
        <v>11.43</v>
      </c>
      <c r="D1854" s="33">
        <v>4</v>
      </c>
      <c r="E1854" s="33">
        <v>0.25</v>
      </c>
      <c r="F1854" s="37">
        <f>DetailTicketJuilletAout2021[[#This Row],[Qte]]*(DetailTicketJuilletAout2021[[#This Row],[PrixUnit]]*(1-DetailTicketJuilletAout2021[[#This Row],[Remise%]]))</f>
        <v>34.29</v>
      </c>
      <c r="G1854" t="str">
        <f t="shared" si="28"/>
        <v>YAKAL</v>
      </c>
    </row>
    <row r="1855" spans="1:7" x14ac:dyDescent="0.25">
      <c r="A1855" s="32">
        <v>21983</v>
      </c>
      <c r="B1855" s="33">
        <v>41</v>
      </c>
      <c r="C1855" s="33">
        <v>7.32</v>
      </c>
      <c r="D1855" s="33">
        <v>3</v>
      </c>
      <c r="E1855" s="33">
        <v>0</v>
      </c>
      <c r="F1855" s="37">
        <f>DetailTicketJuilletAout2021[[#This Row],[Qte]]*(DetailTicketJuilletAout2021[[#This Row],[PrixUnit]]*(1-DetailTicketJuilletAout2021[[#This Row],[Remise%]]))</f>
        <v>21.96</v>
      </c>
      <c r="G1855" t="str">
        <f t="shared" si="28"/>
        <v>NAROU</v>
      </c>
    </row>
    <row r="1856" spans="1:7" x14ac:dyDescent="0.25">
      <c r="A1856" s="32">
        <v>21983</v>
      </c>
      <c r="B1856" s="33">
        <v>71</v>
      </c>
      <c r="C1856" s="33">
        <v>16.46</v>
      </c>
      <c r="D1856" s="33">
        <v>3</v>
      </c>
      <c r="E1856" s="33">
        <v>0</v>
      </c>
      <c r="F1856" s="37">
        <f>DetailTicketJuilletAout2021[[#This Row],[Qte]]*(DetailTicketJuilletAout2021[[#This Row],[PrixUnit]]*(1-DetailTicketJuilletAout2021[[#This Row],[Remise%]]))</f>
        <v>49.38</v>
      </c>
      <c r="G1856" t="str">
        <f t="shared" si="28"/>
        <v>NAROU</v>
      </c>
    </row>
    <row r="1857" spans="1:7" x14ac:dyDescent="0.25">
      <c r="A1857" s="32">
        <v>21984</v>
      </c>
      <c r="B1857" s="33">
        <v>55</v>
      </c>
      <c r="C1857" s="33">
        <v>18.29</v>
      </c>
      <c r="D1857" s="33">
        <v>3</v>
      </c>
      <c r="E1857" s="33">
        <v>0.15</v>
      </c>
      <c r="F1857" s="37">
        <f>DetailTicketJuilletAout2021[[#This Row],[Qte]]*(DetailTicketJuilletAout2021[[#This Row],[PrixUnit]]*(1-DetailTicketJuilletAout2021[[#This Row],[Remise%]]))</f>
        <v>46.639499999999998</v>
      </c>
      <c r="G1857" t="str">
        <f t="shared" si="28"/>
        <v>REDAN</v>
      </c>
    </row>
    <row r="1858" spans="1:7" x14ac:dyDescent="0.25">
      <c r="A1858" s="32">
        <v>21984</v>
      </c>
      <c r="B1858" s="33">
        <v>62</v>
      </c>
      <c r="C1858" s="33">
        <v>37.5</v>
      </c>
      <c r="D1858" s="33">
        <v>4</v>
      </c>
      <c r="E1858" s="33">
        <v>0.15</v>
      </c>
      <c r="F1858" s="37">
        <f>DetailTicketJuilletAout2021[[#This Row],[Qte]]*(DetailTicketJuilletAout2021[[#This Row],[PrixUnit]]*(1-DetailTicketJuilletAout2021[[#This Row],[Remise%]]))</f>
        <v>127.5</v>
      </c>
      <c r="G1858" t="str">
        <f t="shared" si="28"/>
        <v>REDAN</v>
      </c>
    </row>
    <row r="1859" spans="1:7" x14ac:dyDescent="0.25">
      <c r="A1859" s="32">
        <v>21985</v>
      </c>
      <c r="B1859" s="33">
        <v>13</v>
      </c>
      <c r="C1859" s="33">
        <v>4.57</v>
      </c>
      <c r="D1859" s="33">
        <v>3</v>
      </c>
      <c r="E1859" s="33">
        <v>0</v>
      </c>
      <c r="F1859" s="37">
        <f>DetailTicketJuilletAout2021[[#This Row],[Qte]]*(DetailTicketJuilletAout2021[[#This Row],[PrixUnit]]*(1-DetailTicketJuilletAout2021[[#This Row],[Remise%]]))</f>
        <v>13.71</v>
      </c>
      <c r="G1859" t="str">
        <f t="shared" ref="G1859:G1922" si="29">VLOOKUP(A1859,$I$2:$J$1577,2,FALSE)</f>
        <v>DAMIC</v>
      </c>
    </row>
    <row r="1860" spans="1:7" x14ac:dyDescent="0.25">
      <c r="A1860" s="32">
        <v>21985</v>
      </c>
      <c r="B1860" s="33">
        <v>65</v>
      </c>
      <c r="C1860" s="33">
        <v>16.010000000000002</v>
      </c>
      <c r="D1860" s="33">
        <v>3</v>
      </c>
      <c r="E1860" s="33">
        <v>0</v>
      </c>
      <c r="F1860" s="37">
        <f>DetailTicketJuilletAout2021[[#This Row],[Qte]]*(DetailTicketJuilletAout2021[[#This Row],[PrixUnit]]*(1-DetailTicketJuilletAout2021[[#This Row],[Remise%]]))</f>
        <v>48.03</v>
      </c>
      <c r="G1860" t="str">
        <f t="shared" si="29"/>
        <v>DAMIC</v>
      </c>
    </row>
    <row r="1861" spans="1:7" x14ac:dyDescent="0.25">
      <c r="A1861" s="32">
        <v>21985</v>
      </c>
      <c r="B1861" s="33">
        <v>68</v>
      </c>
      <c r="C1861" s="33">
        <v>9.4499999999999993</v>
      </c>
      <c r="D1861" s="33">
        <v>3</v>
      </c>
      <c r="E1861" s="33">
        <v>0</v>
      </c>
      <c r="F1861" s="37">
        <f>DetailTicketJuilletAout2021[[#This Row],[Qte]]*(DetailTicketJuilletAout2021[[#This Row],[PrixUnit]]*(1-DetailTicketJuilletAout2021[[#This Row],[Remise%]]))</f>
        <v>28.349999999999998</v>
      </c>
      <c r="G1861" t="str">
        <f t="shared" si="29"/>
        <v>DAMIC</v>
      </c>
    </row>
    <row r="1862" spans="1:7" x14ac:dyDescent="0.25">
      <c r="A1862" s="32">
        <v>21986</v>
      </c>
      <c r="B1862" s="33">
        <v>58</v>
      </c>
      <c r="C1862" s="33">
        <v>10.06</v>
      </c>
      <c r="D1862" s="33">
        <v>4</v>
      </c>
      <c r="E1862" s="33">
        <v>0</v>
      </c>
      <c r="F1862" s="37">
        <f>DetailTicketJuilletAout2021[[#This Row],[Qte]]*(DetailTicketJuilletAout2021[[#This Row],[PrixUnit]]*(1-DetailTicketJuilletAout2021[[#This Row],[Remise%]]))</f>
        <v>40.24</v>
      </c>
      <c r="G1862" t="str">
        <f t="shared" si="29"/>
        <v>CHLAB</v>
      </c>
    </row>
    <row r="1863" spans="1:7" x14ac:dyDescent="0.25">
      <c r="A1863" s="32">
        <v>21986</v>
      </c>
      <c r="B1863" s="33">
        <v>62</v>
      </c>
      <c r="C1863" s="33">
        <v>37.5</v>
      </c>
      <c r="D1863" s="33">
        <v>3</v>
      </c>
      <c r="E1863" s="33">
        <v>0</v>
      </c>
      <c r="F1863" s="37">
        <f>DetailTicketJuilletAout2021[[#This Row],[Qte]]*(DetailTicketJuilletAout2021[[#This Row],[PrixUnit]]*(1-DetailTicketJuilletAout2021[[#This Row],[Remise%]]))</f>
        <v>112.5</v>
      </c>
      <c r="G1863" t="str">
        <f t="shared" si="29"/>
        <v>CHLAB</v>
      </c>
    </row>
    <row r="1864" spans="1:7" x14ac:dyDescent="0.25">
      <c r="A1864" s="32">
        <v>21987</v>
      </c>
      <c r="B1864" s="33">
        <v>1</v>
      </c>
      <c r="C1864" s="33">
        <v>13.72</v>
      </c>
      <c r="D1864" s="33">
        <v>3</v>
      </c>
      <c r="E1864" s="33">
        <v>0.05</v>
      </c>
      <c r="F1864" s="37">
        <f>DetailTicketJuilletAout2021[[#This Row],[Qte]]*(DetailTicketJuilletAout2021[[#This Row],[PrixUnit]]*(1-DetailTicketJuilletAout2021[[#This Row],[Remise%]]))</f>
        <v>39.102000000000004</v>
      </c>
      <c r="G1864" t="str">
        <f t="shared" si="29"/>
        <v>YAKAL</v>
      </c>
    </row>
    <row r="1865" spans="1:7" x14ac:dyDescent="0.25">
      <c r="A1865" s="32">
        <v>21988</v>
      </c>
      <c r="B1865" s="33">
        <v>61</v>
      </c>
      <c r="C1865" s="33">
        <v>21.65</v>
      </c>
      <c r="D1865" s="33">
        <v>4</v>
      </c>
      <c r="E1865" s="33">
        <v>0</v>
      </c>
      <c r="F1865" s="37">
        <f>DetailTicketJuilletAout2021[[#This Row],[Qte]]*(DetailTicketJuilletAout2021[[#This Row],[PrixUnit]]*(1-DetailTicketJuilletAout2021[[#This Row],[Remise%]]))</f>
        <v>86.6</v>
      </c>
      <c r="G1865" t="str">
        <f t="shared" si="29"/>
        <v xml:space="preserve">DELE </v>
      </c>
    </row>
    <row r="1866" spans="1:7" x14ac:dyDescent="0.25">
      <c r="A1866" s="32">
        <v>21989</v>
      </c>
      <c r="B1866" s="33">
        <v>75</v>
      </c>
      <c r="C1866" s="33">
        <v>5.95</v>
      </c>
      <c r="D1866" s="33">
        <v>4</v>
      </c>
      <c r="E1866" s="33">
        <v>0</v>
      </c>
      <c r="F1866" s="37">
        <f>DetailTicketJuilletAout2021[[#This Row],[Qte]]*(DetailTicketJuilletAout2021[[#This Row],[PrixUnit]]*(1-DetailTicketJuilletAout2021[[#This Row],[Remise%]]))</f>
        <v>23.8</v>
      </c>
      <c r="G1866" t="str">
        <f t="shared" si="29"/>
        <v>MAFER</v>
      </c>
    </row>
    <row r="1867" spans="1:7" x14ac:dyDescent="0.25">
      <c r="A1867" s="32">
        <v>21990</v>
      </c>
      <c r="B1867" s="33">
        <v>7</v>
      </c>
      <c r="C1867" s="33">
        <v>22.87</v>
      </c>
      <c r="D1867" s="33">
        <v>3</v>
      </c>
      <c r="E1867" s="33">
        <v>0.05</v>
      </c>
      <c r="F1867" s="37">
        <f>DetailTicketJuilletAout2021[[#This Row],[Qte]]*(DetailTicketJuilletAout2021[[#This Row],[PrixUnit]]*(1-DetailTicketJuilletAout2021[[#This Row],[Remise%]]))</f>
        <v>65.179500000000004</v>
      </c>
      <c r="G1867" t="str">
        <f t="shared" si="29"/>
        <v>DACOU</v>
      </c>
    </row>
    <row r="1868" spans="1:7" x14ac:dyDescent="0.25">
      <c r="A1868" s="32">
        <v>21990</v>
      </c>
      <c r="B1868" s="33">
        <v>52</v>
      </c>
      <c r="C1868" s="33">
        <v>5.34</v>
      </c>
      <c r="D1868" s="33">
        <v>4</v>
      </c>
      <c r="E1868" s="33">
        <v>0.05</v>
      </c>
      <c r="F1868" s="37">
        <f>DetailTicketJuilletAout2021[[#This Row],[Qte]]*(DetailTicketJuilletAout2021[[#This Row],[PrixUnit]]*(1-DetailTicketJuilletAout2021[[#This Row],[Remise%]]))</f>
        <v>20.291999999999998</v>
      </c>
      <c r="G1868" t="str">
        <f t="shared" si="29"/>
        <v>DACOU</v>
      </c>
    </row>
    <row r="1869" spans="1:7" x14ac:dyDescent="0.25">
      <c r="A1869" s="32">
        <v>21991</v>
      </c>
      <c r="B1869" s="33">
        <v>7</v>
      </c>
      <c r="C1869" s="33">
        <v>22.87</v>
      </c>
      <c r="D1869" s="33">
        <v>4</v>
      </c>
      <c r="E1869" s="33">
        <v>0</v>
      </c>
      <c r="F1869" s="37">
        <f>DetailTicketJuilletAout2021[[#This Row],[Qte]]*(DetailTicketJuilletAout2021[[#This Row],[PrixUnit]]*(1-DetailTicketJuilletAout2021[[#This Row],[Remise%]]))</f>
        <v>91.48</v>
      </c>
      <c r="G1869" t="str">
        <f t="shared" si="29"/>
        <v>ALDUV</v>
      </c>
    </row>
    <row r="1870" spans="1:7" x14ac:dyDescent="0.25">
      <c r="A1870" s="32">
        <v>21991</v>
      </c>
      <c r="B1870" s="33">
        <v>16</v>
      </c>
      <c r="C1870" s="33">
        <v>13.26</v>
      </c>
      <c r="D1870" s="33">
        <v>4</v>
      </c>
      <c r="E1870" s="33">
        <v>0</v>
      </c>
      <c r="F1870" s="37">
        <f>DetailTicketJuilletAout2021[[#This Row],[Qte]]*(DetailTicketJuilletAout2021[[#This Row],[PrixUnit]]*(1-DetailTicketJuilletAout2021[[#This Row],[Remise%]]))</f>
        <v>53.04</v>
      </c>
      <c r="G1870" t="str">
        <f t="shared" si="29"/>
        <v>ALDUV</v>
      </c>
    </row>
    <row r="1871" spans="1:7" x14ac:dyDescent="0.25">
      <c r="A1871" s="32">
        <v>21991</v>
      </c>
      <c r="B1871" s="33">
        <v>41</v>
      </c>
      <c r="C1871" s="33">
        <v>7.32</v>
      </c>
      <c r="D1871" s="33">
        <v>4</v>
      </c>
      <c r="E1871" s="33">
        <v>0</v>
      </c>
      <c r="F1871" s="37">
        <f>DetailTicketJuilletAout2021[[#This Row],[Qte]]*(DetailTicketJuilletAout2021[[#This Row],[PrixUnit]]*(1-DetailTicketJuilletAout2021[[#This Row],[Remise%]]))</f>
        <v>29.28</v>
      </c>
      <c r="G1871" t="str">
        <f t="shared" si="29"/>
        <v>ALDUV</v>
      </c>
    </row>
    <row r="1872" spans="1:7" x14ac:dyDescent="0.25">
      <c r="A1872" s="32">
        <v>21992</v>
      </c>
      <c r="B1872" s="33">
        <v>19</v>
      </c>
      <c r="C1872" s="33">
        <v>7.01</v>
      </c>
      <c r="D1872" s="33">
        <v>4</v>
      </c>
      <c r="E1872" s="33">
        <v>0</v>
      </c>
      <c r="F1872" s="37">
        <f>DetailTicketJuilletAout2021[[#This Row],[Qte]]*(DetailTicketJuilletAout2021[[#This Row],[PrixUnit]]*(1-DetailTicketJuilletAout2021[[#This Row],[Remise%]]))</f>
        <v>28.04</v>
      </c>
      <c r="G1872" t="str">
        <f t="shared" si="29"/>
        <v>FRLAN</v>
      </c>
    </row>
    <row r="1873" spans="1:7" x14ac:dyDescent="0.25">
      <c r="A1873" s="32">
        <v>21992</v>
      </c>
      <c r="B1873" s="33">
        <v>49</v>
      </c>
      <c r="C1873" s="33">
        <v>15.24</v>
      </c>
      <c r="D1873" s="33">
        <v>4</v>
      </c>
      <c r="E1873" s="33">
        <v>0</v>
      </c>
      <c r="F1873" s="37">
        <f>DetailTicketJuilletAout2021[[#This Row],[Qte]]*(DetailTicketJuilletAout2021[[#This Row],[PrixUnit]]*(1-DetailTicketJuilletAout2021[[#This Row],[Remise%]]))</f>
        <v>60.96</v>
      </c>
      <c r="G1873" t="str">
        <f t="shared" si="29"/>
        <v>FRLAN</v>
      </c>
    </row>
    <row r="1874" spans="1:7" x14ac:dyDescent="0.25">
      <c r="A1874" s="32">
        <v>21992</v>
      </c>
      <c r="B1874" s="33">
        <v>61</v>
      </c>
      <c r="C1874" s="33">
        <v>21.65</v>
      </c>
      <c r="D1874" s="33">
        <v>4</v>
      </c>
      <c r="E1874" s="33">
        <v>0</v>
      </c>
      <c r="F1874" s="37">
        <f>DetailTicketJuilletAout2021[[#This Row],[Qte]]*(DetailTicketJuilletAout2021[[#This Row],[PrixUnit]]*(1-DetailTicketJuilletAout2021[[#This Row],[Remise%]]))</f>
        <v>86.6</v>
      </c>
      <c r="G1874" t="str">
        <f t="shared" si="29"/>
        <v>FRLAN</v>
      </c>
    </row>
    <row r="1875" spans="1:7" x14ac:dyDescent="0.25">
      <c r="A1875" s="32">
        <v>21993</v>
      </c>
      <c r="B1875" s="33">
        <v>1</v>
      </c>
      <c r="C1875" s="33">
        <v>13.72</v>
      </c>
      <c r="D1875" s="33">
        <v>4</v>
      </c>
      <c r="E1875" s="33">
        <v>0</v>
      </c>
      <c r="F1875" s="37">
        <f>DetailTicketJuilletAout2021[[#This Row],[Qte]]*(DetailTicketJuilletAout2021[[#This Row],[PrixUnit]]*(1-DetailTicketJuilletAout2021[[#This Row],[Remise%]]))</f>
        <v>54.88</v>
      </c>
      <c r="G1875" t="str">
        <f t="shared" si="29"/>
        <v>JELEC</v>
      </c>
    </row>
    <row r="1876" spans="1:7" x14ac:dyDescent="0.25">
      <c r="A1876" s="32">
        <v>21993</v>
      </c>
      <c r="B1876" s="33">
        <v>17</v>
      </c>
      <c r="C1876" s="33">
        <v>29.73</v>
      </c>
      <c r="D1876" s="33">
        <v>4</v>
      </c>
      <c r="E1876" s="33">
        <v>0</v>
      </c>
      <c r="F1876" s="37">
        <f>DetailTicketJuilletAout2021[[#This Row],[Qte]]*(DetailTicketJuilletAout2021[[#This Row],[PrixUnit]]*(1-DetailTicketJuilletAout2021[[#This Row],[Remise%]]))</f>
        <v>118.92</v>
      </c>
      <c r="G1876" t="str">
        <f t="shared" si="29"/>
        <v>JELEC</v>
      </c>
    </row>
    <row r="1877" spans="1:7" x14ac:dyDescent="0.25">
      <c r="A1877" s="32">
        <v>21993</v>
      </c>
      <c r="B1877" s="33">
        <v>67</v>
      </c>
      <c r="C1877" s="33">
        <v>10.67</v>
      </c>
      <c r="D1877" s="33">
        <v>4</v>
      </c>
      <c r="E1877" s="33">
        <v>0</v>
      </c>
      <c r="F1877" s="37">
        <f>DetailTicketJuilletAout2021[[#This Row],[Qte]]*(DetailTicketJuilletAout2021[[#This Row],[PrixUnit]]*(1-DetailTicketJuilletAout2021[[#This Row],[Remise%]]))</f>
        <v>42.68</v>
      </c>
      <c r="G1877" t="str">
        <f t="shared" si="29"/>
        <v>JELEC</v>
      </c>
    </row>
    <row r="1878" spans="1:7" x14ac:dyDescent="0.25">
      <c r="A1878" s="32">
        <v>21994</v>
      </c>
      <c r="B1878" s="33">
        <v>11</v>
      </c>
      <c r="C1878" s="33">
        <v>16.010000000000002</v>
      </c>
      <c r="D1878" s="33">
        <v>3</v>
      </c>
      <c r="E1878" s="33">
        <v>0.25</v>
      </c>
      <c r="F1878" s="37">
        <f>DetailTicketJuilletAout2021[[#This Row],[Qte]]*(DetailTicketJuilletAout2021[[#This Row],[PrixUnit]]*(1-DetailTicketJuilletAout2021[[#This Row],[Remise%]]))</f>
        <v>36.022500000000001</v>
      </c>
      <c r="G1878" t="str">
        <f t="shared" si="29"/>
        <v>ERSWE</v>
      </c>
    </row>
    <row r="1879" spans="1:7" x14ac:dyDescent="0.25">
      <c r="A1879" s="32">
        <v>21994</v>
      </c>
      <c r="B1879" s="33">
        <v>29</v>
      </c>
      <c r="C1879" s="33">
        <v>94.37</v>
      </c>
      <c r="D1879" s="33">
        <v>4</v>
      </c>
      <c r="E1879" s="33">
        <v>0.25</v>
      </c>
      <c r="F1879" s="37">
        <f>DetailTicketJuilletAout2021[[#This Row],[Qte]]*(DetailTicketJuilletAout2021[[#This Row],[PrixUnit]]*(1-DetailTicketJuilletAout2021[[#This Row],[Remise%]]))</f>
        <v>283.11</v>
      </c>
      <c r="G1879" t="str">
        <f t="shared" si="29"/>
        <v>ERSWE</v>
      </c>
    </row>
    <row r="1880" spans="1:7" x14ac:dyDescent="0.25">
      <c r="A1880" s="32">
        <v>21995</v>
      </c>
      <c r="B1880" s="33">
        <v>4</v>
      </c>
      <c r="C1880" s="33">
        <v>16.77</v>
      </c>
      <c r="D1880" s="33">
        <v>3</v>
      </c>
      <c r="E1880" s="33">
        <v>0.25</v>
      </c>
      <c r="F1880" s="37">
        <f>DetailTicketJuilletAout2021[[#This Row],[Qte]]*(DetailTicketJuilletAout2021[[#This Row],[PrixUnit]]*(1-DetailTicketJuilletAout2021[[#This Row],[Remise%]]))</f>
        <v>37.732500000000002</v>
      </c>
      <c r="G1880" t="str">
        <f t="shared" si="29"/>
        <v>PABEL</v>
      </c>
    </row>
    <row r="1881" spans="1:7" x14ac:dyDescent="0.25">
      <c r="A1881" s="32">
        <v>21995</v>
      </c>
      <c r="B1881" s="33">
        <v>33</v>
      </c>
      <c r="C1881" s="33">
        <v>1.83</v>
      </c>
      <c r="D1881" s="33">
        <v>3</v>
      </c>
      <c r="E1881" s="33">
        <v>0.25</v>
      </c>
      <c r="F1881" s="37">
        <f>DetailTicketJuilletAout2021[[#This Row],[Qte]]*(DetailTicketJuilletAout2021[[#This Row],[PrixUnit]]*(1-DetailTicketJuilletAout2021[[#This Row],[Remise%]]))</f>
        <v>4.1174999999999997</v>
      </c>
      <c r="G1881" t="str">
        <f t="shared" si="29"/>
        <v>PABEL</v>
      </c>
    </row>
    <row r="1882" spans="1:7" x14ac:dyDescent="0.25">
      <c r="A1882" s="32">
        <v>21995</v>
      </c>
      <c r="B1882" s="33">
        <v>58</v>
      </c>
      <c r="C1882" s="33">
        <v>10.06</v>
      </c>
      <c r="D1882" s="33">
        <v>4</v>
      </c>
      <c r="E1882" s="33">
        <v>0</v>
      </c>
      <c r="F1882" s="37">
        <f>DetailTicketJuilletAout2021[[#This Row],[Qte]]*(DetailTicketJuilletAout2021[[#This Row],[PrixUnit]]*(1-DetailTicketJuilletAout2021[[#This Row],[Remise%]]))</f>
        <v>40.24</v>
      </c>
      <c r="G1882" t="str">
        <f t="shared" si="29"/>
        <v>PABEL</v>
      </c>
    </row>
    <row r="1883" spans="1:7" x14ac:dyDescent="0.25">
      <c r="A1883" s="32">
        <v>21996</v>
      </c>
      <c r="B1883" s="33">
        <v>71</v>
      </c>
      <c r="C1883" s="33">
        <v>16.46</v>
      </c>
      <c r="D1883" s="33">
        <v>3</v>
      </c>
      <c r="E1883" s="33">
        <v>0</v>
      </c>
      <c r="F1883" s="37">
        <f>DetailTicketJuilletAout2021[[#This Row],[Qte]]*(DetailTicketJuilletAout2021[[#This Row],[PrixUnit]]*(1-DetailTicketJuilletAout2021[[#This Row],[Remise%]]))</f>
        <v>49.38</v>
      </c>
      <c r="G1883" t="str">
        <f t="shared" si="29"/>
        <v>PABEL</v>
      </c>
    </row>
    <row r="1884" spans="1:7" x14ac:dyDescent="0.25">
      <c r="A1884" s="32">
        <v>21997</v>
      </c>
      <c r="B1884" s="33">
        <v>17</v>
      </c>
      <c r="C1884" s="33">
        <v>29.73</v>
      </c>
      <c r="D1884" s="33">
        <v>4</v>
      </c>
      <c r="E1884" s="33">
        <v>0</v>
      </c>
      <c r="F1884" s="37">
        <f>DetailTicketJuilletAout2021[[#This Row],[Qte]]*(DetailTicketJuilletAout2021[[#This Row],[PrixUnit]]*(1-DetailTicketJuilletAout2021[[#This Row],[Remise%]]))</f>
        <v>118.92</v>
      </c>
      <c r="G1884" t="str">
        <f t="shared" si="29"/>
        <v>CHGRA</v>
      </c>
    </row>
    <row r="1885" spans="1:7" x14ac:dyDescent="0.25">
      <c r="A1885" s="32">
        <v>21997</v>
      </c>
      <c r="B1885" s="33">
        <v>33</v>
      </c>
      <c r="C1885" s="33">
        <v>1.83</v>
      </c>
      <c r="D1885" s="33">
        <v>3</v>
      </c>
      <c r="E1885" s="33">
        <v>0</v>
      </c>
      <c r="F1885" s="37">
        <f>DetailTicketJuilletAout2021[[#This Row],[Qte]]*(DetailTicketJuilletAout2021[[#This Row],[PrixUnit]]*(1-DetailTicketJuilletAout2021[[#This Row],[Remise%]]))</f>
        <v>5.49</v>
      </c>
      <c r="G1885" t="str">
        <f t="shared" si="29"/>
        <v>CHGRA</v>
      </c>
    </row>
    <row r="1886" spans="1:7" x14ac:dyDescent="0.25">
      <c r="A1886" s="32">
        <v>21997</v>
      </c>
      <c r="B1886" s="33">
        <v>54</v>
      </c>
      <c r="C1886" s="33">
        <v>5.64</v>
      </c>
      <c r="D1886" s="33">
        <v>4</v>
      </c>
      <c r="E1886" s="33">
        <v>0</v>
      </c>
      <c r="F1886" s="37">
        <f>DetailTicketJuilletAout2021[[#This Row],[Qte]]*(DetailTicketJuilletAout2021[[#This Row],[PrixUnit]]*(1-DetailTicketJuilletAout2021[[#This Row],[Remise%]]))</f>
        <v>22.56</v>
      </c>
      <c r="G1886" t="str">
        <f t="shared" si="29"/>
        <v>CHGRA</v>
      </c>
    </row>
    <row r="1887" spans="1:7" x14ac:dyDescent="0.25">
      <c r="A1887" s="32">
        <v>21998</v>
      </c>
      <c r="B1887" s="33">
        <v>16</v>
      </c>
      <c r="C1887" s="33">
        <v>13.26</v>
      </c>
      <c r="D1887" s="33">
        <v>4</v>
      </c>
      <c r="E1887" s="33">
        <v>0</v>
      </c>
      <c r="F1887" s="37">
        <f>DetailTicketJuilletAout2021[[#This Row],[Qte]]*(DetailTicketJuilletAout2021[[#This Row],[PrixUnit]]*(1-DetailTicketJuilletAout2021[[#This Row],[Remise%]]))</f>
        <v>53.04</v>
      </c>
      <c r="G1887" t="str">
        <f t="shared" si="29"/>
        <v>GECAU</v>
      </c>
    </row>
    <row r="1888" spans="1:7" x14ac:dyDescent="0.25">
      <c r="A1888" s="32">
        <v>21998</v>
      </c>
      <c r="B1888" s="33">
        <v>32</v>
      </c>
      <c r="C1888" s="33">
        <v>24.39</v>
      </c>
      <c r="D1888" s="33">
        <v>4</v>
      </c>
      <c r="E1888" s="33">
        <v>0</v>
      </c>
      <c r="F1888" s="37">
        <f>DetailTicketJuilletAout2021[[#This Row],[Qte]]*(DetailTicketJuilletAout2021[[#This Row],[PrixUnit]]*(1-DetailTicketJuilletAout2021[[#This Row],[Remise%]]))</f>
        <v>97.56</v>
      </c>
      <c r="G1888" t="str">
        <f t="shared" si="29"/>
        <v>GECAU</v>
      </c>
    </row>
    <row r="1889" spans="1:7" x14ac:dyDescent="0.25">
      <c r="A1889" s="32">
        <v>21998</v>
      </c>
      <c r="B1889" s="33">
        <v>57</v>
      </c>
      <c r="C1889" s="33">
        <v>14.94</v>
      </c>
      <c r="D1889" s="33">
        <v>3</v>
      </c>
      <c r="E1889" s="33">
        <v>0</v>
      </c>
      <c r="F1889" s="37">
        <f>DetailTicketJuilletAout2021[[#This Row],[Qte]]*(DetailTicketJuilletAout2021[[#This Row],[PrixUnit]]*(1-DetailTicketJuilletAout2021[[#This Row],[Remise%]]))</f>
        <v>44.82</v>
      </c>
      <c r="G1889" t="str">
        <f t="shared" si="29"/>
        <v>GECAU</v>
      </c>
    </row>
    <row r="1890" spans="1:7" x14ac:dyDescent="0.25">
      <c r="A1890" s="32">
        <v>21999</v>
      </c>
      <c r="B1890" s="33">
        <v>30</v>
      </c>
      <c r="C1890" s="33">
        <v>19.670000000000002</v>
      </c>
      <c r="D1890" s="33">
        <v>3</v>
      </c>
      <c r="E1890" s="33">
        <v>0</v>
      </c>
      <c r="F1890" s="37">
        <f>DetailTicketJuilletAout2021[[#This Row],[Qte]]*(DetailTicketJuilletAout2021[[#This Row],[PrixUnit]]*(1-DetailTicketJuilletAout2021[[#This Row],[Remise%]]))</f>
        <v>59.010000000000005</v>
      </c>
      <c r="G1890" t="str">
        <f t="shared" si="29"/>
        <v>LODUR</v>
      </c>
    </row>
    <row r="1891" spans="1:7" x14ac:dyDescent="0.25">
      <c r="A1891" s="32">
        <v>21999</v>
      </c>
      <c r="B1891" s="33">
        <v>60</v>
      </c>
      <c r="C1891" s="33">
        <v>25.92</v>
      </c>
      <c r="D1891" s="33">
        <v>4</v>
      </c>
      <c r="E1891" s="33">
        <v>0</v>
      </c>
      <c r="F1891" s="37">
        <f>DetailTicketJuilletAout2021[[#This Row],[Qte]]*(DetailTicketJuilletAout2021[[#This Row],[PrixUnit]]*(1-DetailTicketJuilletAout2021[[#This Row],[Remise%]]))</f>
        <v>103.68</v>
      </c>
      <c r="G1891" t="str">
        <f t="shared" si="29"/>
        <v>LODUR</v>
      </c>
    </row>
    <row r="1892" spans="1:7" x14ac:dyDescent="0.25">
      <c r="A1892" s="32">
        <v>22000</v>
      </c>
      <c r="B1892" s="33">
        <v>1</v>
      </c>
      <c r="C1892" s="33">
        <v>13.72</v>
      </c>
      <c r="D1892" s="33">
        <v>4</v>
      </c>
      <c r="E1892" s="33">
        <v>0.25</v>
      </c>
      <c r="F1892" s="37">
        <f>DetailTicketJuilletAout2021[[#This Row],[Qte]]*(DetailTicketJuilletAout2021[[#This Row],[PrixUnit]]*(1-DetailTicketJuilletAout2021[[#This Row],[Remise%]]))</f>
        <v>41.160000000000004</v>
      </c>
      <c r="G1892" t="str">
        <f t="shared" si="29"/>
        <v>GESEF</v>
      </c>
    </row>
    <row r="1893" spans="1:7" x14ac:dyDescent="0.25">
      <c r="A1893" s="32">
        <v>22000</v>
      </c>
      <c r="B1893" s="33">
        <v>60</v>
      </c>
      <c r="C1893" s="33">
        <v>25.92</v>
      </c>
      <c r="D1893" s="33">
        <v>3</v>
      </c>
      <c r="E1893" s="33">
        <v>0.25</v>
      </c>
      <c r="F1893" s="37">
        <f>DetailTicketJuilletAout2021[[#This Row],[Qte]]*(DetailTicketJuilletAout2021[[#This Row],[PrixUnit]]*(1-DetailTicketJuilletAout2021[[#This Row],[Remise%]]))</f>
        <v>58.320000000000007</v>
      </c>
      <c r="G1893" t="str">
        <f t="shared" si="29"/>
        <v>GESEF</v>
      </c>
    </row>
    <row r="1894" spans="1:7" x14ac:dyDescent="0.25">
      <c r="A1894" s="32">
        <v>22001</v>
      </c>
      <c r="B1894" s="33">
        <v>16</v>
      </c>
      <c r="C1894" s="33">
        <v>13.26</v>
      </c>
      <c r="D1894" s="33">
        <v>3</v>
      </c>
      <c r="E1894" s="33">
        <v>0</v>
      </c>
      <c r="F1894" s="37">
        <f>DetailTicketJuilletAout2021[[#This Row],[Qte]]*(DetailTicketJuilletAout2021[[#This Row],[PrixUnit]]*(1-DetailTicketJuilletAout2021[[#This Row],[Remise%]]))</f>
        <v>39.78</v>
      </c>
      <c r="G1894" t="str">
        <f t="shared" si="29"/>
        <v>RARAB</v>
      </c>
    </row>
    <row r="1895" spans="1:7" x14ac:dyDescent="0.25">
      <c r="A1895" s="32">
        <v>22001</v>
      </c>
      <c r="B1895" s="33">
        <v>25</v>
      </c>
      <c r="C1895" s="33">
        <v>10.67</v>
      </c>
      <c r="D1895" s="33">
        <v>3</v>
      </c>
      <c r="E1895" s="33">
        <v>0</v>
      </c>
      <c r="F1895" s="37">
        <f>DetailTicketJuilletAout2021[[#This Row],[Qte]]*(DetailTicketJuilletAout2021[[#This Row],[PrixUnit]]*(1-DetailTicketJuilletAout2021[[#This Row],[Remise%]]))</f>
        <v>32.01</v>
      </c>
      <c r="G1895" t="str">
        <f t="shared" si="29"/>
        <v>RARAB</v>
      </c>
    </row>
    <row r="1896" spans="1:7" x14ac:dyDescent="0.25">
      <c r="A1896" s="32">
        <v>22001</v>
      </c>
      <c r="B1896" s="33">
        <v>40</v>
      </c>
      <c r="C1896" s="33">
        <v>14.03</v>
      </c>
      <c r="D1896" s="33">
        <v>3</v>
      </c>
      <c r="E1896" s="33">
        <v>0</v>
      </c>
      <c r="F1896" s="37">
        <f>DetailTicketJuilletAout2021[[#This Row],[Qte]]*(DetailTicketJuilletAout2021[[#This Row],[PrixUnit]]*(1-DetailTicketJuilletAout2021[[#This Row],[Remise%]]))</f>
        <v>42.089999999999996</v>
      </c>
      <c r="G1896" t="str">
        <f t="shared" si="29"/>
        <v>RARAB</v>
      </c>
    </row>
    <row r="1897" spans="1:7" x14ac:dyDescent="0.25">
      <c r="A1897" s="32">
        <v>22002</v>
      </c>
      <c r="B1897" s="33">
        <v>50</v>
      </c>
      <c r="C1897" s="33">
        <v>12.35</v>
      </c>
      <c r="D1897" s="33">
        <v>3</v>
      </c>
      <c r="E1897" s="33">
        <v>0</v>
      </c>
      <c r="F1897" s="37">
        <f>DetailTicketJuilletAout2021[[#This Row],[Qte]]*(DetailTicketJuilletAout2021[[#This Row],[PrixUnit]]*(1-DetailTicketJuilletAout2021[[#This Row],[Remise%]]))</f>
        <v>37.049999999999997</v>
      </c>
      <c r="G1897" t="str">
        <f t="shared" si="29"/>
        <v>CLHAL</v>
      </c>
    </row>
    <row r="1898" spans="1:7" x14ac:dyDescent="0.25">
      <c r="A1898" s="32">
        <v>22003</v>
      </c>
      <c r="B1898" s="33">
        <v>35</v>
      </c>
      <c r="C1898" s="33">
        <v>13.72</v>
      </c>
      <c r="D1898" s="33">
        <v>4</v>
      </c>
      <c r="E1898" s="33">
        <v>0</v>
      </c>
      <c r="F1898" s="37">
        <f>DetailTicketJuilletAout2021[[#This Row],[Qte]]*(DetailTicketJuilletAout2021[[#This Row],[PrixUnit]]*(1-DetailTicketJuilletAout2021[[#This Row],[Remise%]]))</f>
        <v>54.88</v>
      </c>
      <c r="G1898" t="str">
        <f t="shared" si="29"/>
        <v>ZOHED</v>
      </c>
    </row>
    <row r="1899" spans="1:7" x14ac:dyDescent="0.25">
      <c r="A1899" s="32">
        <v>22003</v>
      </c>
      <c r="B1899" s="33">
        <v>63</v>
      </c>
      <c r="C1899" s="33">
        <v>33.54</v>
      </c>
      <c r="D1899" s="33">
        <v>3</v>
      </c>
      <c r="E1899" s="33">
        <v>0</v>
      </c>
      <c r="F1899" s="37">
        <f>DetailTicketJuilletAout2021[[#This Row],[Qte]]*(DetailTicketJuilletAout2021[[#This Row],[PrixUnit]]*(1-DetailTicketJuilletAout2021[[#This Row],[Remise%]]))</f>
        <v>100.62</v>
      </c>
      <c r="G1899" t="str">
        <f t="shared" si="29"/>
        <v>ZOHED</v>
      </c>
    </row>
    <row r="1900" spans="1:7" x14ac:dyDescent="0.25">
      <c r="A1900" s="32">
        <v>22004</v>
      </c>
      <c r="B1900" s="33">
        <v>17</v>
      </c>
      <c r="C1900" s="33">
        <v>29.73</v>
      </c>
      <c r="D1900" s="33">
        <v>4</v>
      </c>
      <c r="E1900" s="33">
        <v>0</v>
      </c>
      <c r="F1900" s="37">
        <f>DetailTicketJuilletAout2021[[#This Row],[Qte]]*(DetailTicketJuilletAout2021[[#This Row],[PrixUnit]]*(1-DetailTicketJuilletAout2021[[#This Row],[Remise%]]))</f>
        <v>118.92</v>
      </c>
      <c r="G1900" t="str">
        <f t="shared" si="29"/>
        <v>DAMIC</v>
      </c>
    </row>
    <row r="1901" spans="1:7" x14ac:dyDescent="0.25">
      <c r="A1901" s="32">
        <v>22004</v>
      </c>
      <c r="B1901" s="33">
        <v>24</v>
      </c>
      <c r="C1901" s="33">
        <v>3.35</v>
      </c>
      <c r="D1901" s="33">
        <v>3</v>
      </c>
      <c r="E1901" s="33">
        <v>0</v>
      </c>
      <c r="F1901" s="37">
        <f>DetailTicketJuilletAout2021[[#This Row],[Qte]]*(DetailTicketJuilletAout2021[[#This Row],[PrixUnit]]*(1-DetailTicketJuilletAout2021[[#This Row],[Remise%]]))</f>
        <v>10.050000000000001</v>
      </c>
      <c r="G1901" t="str">
        <f t="shared" si="29"/>
        <v>DAMIC</v>
      </c>
    </row>
    <row r="1902" spans="1:7" x14ac:dyDescent="0.25">
      <c r="A1902" s="32">
        <v>22005</v>
      </c>
      <c r="B1902" s="33">
        <v>42</v>
      </c>
      <c r="C1902" s="33">
        <v>10.67</v>
      </c>
      <c r="D1902" s="33">
        <v>4</v>
      </c>
      <c r="E1902" s="33">
        <v>0.2</v>
      </c>
      <c r="F1902" s="37">
        <f>DetailTicketJuilletAout2021[[#This Row],[Qte]]*(DetailTicketJuilletAout2021[[#This Row],[PrixUnit]]*(1-DetailTicketJuilletAout2021[[#This Row],[Remise%]]))</f>
        <v>34.143999999999998</v>
      </c>
      <c r="G1902" t="str">
        <f t="shared" si="29"/>
        <v>CÉDAU</v>
      </c>
    </row>
    <row r="1903" spans="1:7" x14ac:dyDescent="0.25">
      <c r="A1903" s="32">
        <v>22005</v>
      </c>
      <c r="B1903" s="33">
        <v>43</v>
      </c>
      <c r="C1903" s="33">
        <v>35.06</v>
      </c>
      <c r="D1903" s="33">
        <v>4</v>
      </c>
      <c r="E1903" s="33">
        <v>0.2</v>
      </c>
      <c r="F1903" s="37">
        <f>DetailTicketJuilletAout2021[[#This Row],[Qte]]*(DetailTicketJuilletAout2021[[#This Row],[PrixUnit]]*(1-DetailTicketJuilletAout2021[[#This Row],[Remise%]]))</f>
        <v>112.19200000000001</v>
      </c>
      <c r="G1903" t="str">
        <f t="shared" si="29"/>
        <v>CÉDAU</v>
      </c>
    </row>
    <row r="1904" spans="1:7" x14ac:dyDescent="0.25">
      <c r="A1904" s="32">
        <v>22005</v>
      </c>
      <c r="B1904" s="33">
        <v>67</v>
      </c>
      <c r="C1904" s="33">
        <v>10.67</v>
      </c>
      <c r="D1904" s="33">
        <v>3</v>
      </c>
      <c r="E1904" s="33">
        <v>0.2</v>
      </c>
      <c r="F1904" s="37">
        <f>DetailTicketJuilletAout2021[[#This Row],[Qte]]*(DetailTicketJuilletAout2021[[#This Row],[PrixUnit]]*(1-DetailTicketJuilletAout2021[[#This Row],[Remise%]]))</f>
        <v>25.607999999999997</v>
      </c>
      <c r="G1904" t="str">
        <f t="shared" si="29"/>
        <v>CÉDAU</v>
      </c>
    </row>
    <row r="1905" spans="1:7" x14ac:dyDescent="0.25">
      <c r="A1905" s="32">
        <v>22006</v>
      </c>
      <c r="B1905" s="33">
        <v>2</v>
      </c>
      <c r="C1905" s="33">
        <v>14.48</v>
      </c>
      <c r="D1905" s="33">
        <v>1</v>
      </c>
      <c r="E1905" s="33">
        <v>0</v>
      </c>
      <c r="F1905" s="37">
        <f>DetailTicketJuilletAout2021[[#This Row],[Qte]]*(DetailTicketJuilletAout2021[[#This Row],[PrixUnit]]*(1-DetailTicketJuilletAout2021[[#This Row],[Remise%]]))</f>
        <v>14.48</v>
      </c>
      <c r="G1905" t="str">
        <f t="shared" si="29"/>
        <v>JEHOU</v>
      </c>
    </row>
    <row r="1906" spans="1:7" x14ac:dyDescent="0.25">
      <c r="A1906" s="32">
        <v>22006</v>
      </c>
      <c r="B1906" s="33">
        <v>10</v>
      </c>
      <c r="C1906" s="33">
        <v>23.63</v>
      </c>
      <c r="D1906" s="33">
        <v>3</v>
      </c>
      <c r="E1906" s="33">
        <v>0.1</v>
      </c>
      <c r="F1906" s="37">
        <f>DetailTicketJuilletAout2021[[#This Row],[Qte]]*(DetailTicketJuilletAout2021[[#This Row],[PrixUnit]]*(1-DetailTicketJuilletAout2021[[#This Row],[Remise%]]))</f>
        <v>63.801000000000002</v>
      </c>
      <c r="G1906" t="str">
        <f t="shared" si="29"/>
        <v>JEHOU</v>
      </c>
    </row>
    <row r="1907" spans="1:7" x14ac:dyDescent="0.25">
      <c r="A1907" s="32">
        <v>22006</v>
      </c>
      <c r="B1907" s="33">
        <v>28</v>
      </c>
      <c r="C1907" s="33">
        <v>34.76</v>
      </c>
      <c r="D1907" s="33">
        <v>3</v>
      </c>
      <c r="E1907" s="33">
        <v>0.1</v>
      </c>
      <c r="F1907" s="37">
        <f>DetailTicketJuilletAout2021[[#This Row],[Qte]]*(DetailTicketJuilletAout2021[[#This Row],[PrixUnit]]*(1-DetailTicketJuilletAout2021[[#This Row],[Remise%]]))</f>
        <v>93.852000000000004</v>
      </c>
      <c r="G1907" t="str">
        <f t="shared" si="29"/>
        <v>JEHOU</v>
      </c>
    </row>
    <row r="1908" spans="1:7" x14ac:dyDescent="0.25">
      <c r="A1908" s="32">
        <v>22006</v>
      </c>
      <c r="B1908" s="33">
        <v>44</v>
      </c>
      <c r="C1908" s="33">
        <v>14.83</v>
      </c>
      <c r="D1908" s="33">
        <v>4</v>
      </c>
      <c r="E1908" s="33">
        <v>0</v>
      </c>
      <c r="F1908" s="37">
        <f>DetailTicketJuilletAout2021[[#This Row],[Qte]]*(DetailTicketJuilletAout2021[[#This Row],[PrixUnit]]*(1-DetailTicketJuilletAout2021[[#This Row],[Remise%]]))</f>
        <v>59.32</v>
      </c>
      <c r="G1908" t="str">
        <f t="shared" si="29"/>
        <v>JEHOU</v>
      </c>
    </row>
    <row r="1909" spans="1:7" x14ac:dyDescent="0.25">
      <c r="A1909" s="32">
        <v>22006</v>
      </c>
      <c r="B1909" s="33">
        <v>46</v>
      </c>
      <c r="C1909" s="33">
        <v>9.15</v>
      </c>
      <c r="D1909" s="33">
        <v>1</v>
      </c>
      <c r="E1909" s="33">
        <v>0</v>
      </c>
      <c r="F1909" s="37">
        <f>DetailTicketJuilletAout2021[[#This Row],[Qte]]*(DetailTicketJuilletAout2021[[#This Row],[PrixUnit]]*(1-DetailTicketJuilletAout2021[[#This Row],[Remise%]]))</f>
        <v>9.15</v>
      </c>
      <c r="G1909" t="str">
        <f t="shared" si="29"/>
        <v>JEHOU</v>
      </c>
    </row>
    <row r="1910" spans="1:7" x14ac:dyDescent="0.25">
      <c r="A1910" s="32">
        <v>22006</v>
      </c>
      <c r="B1910" s="33">
        <v>70</v>
      </c>
      <c r="C1910" s="33">
        <v>11.43</v>
      </c>
      <c r="D1910" s="33">
        <v>1</v>
      </c>
      <c r="E1910" s="33">
        <v>0</v>
      </c>
      <c r="F1910" s="37">
        <f>DetailTicketJuilletAout2021[[#This Row],[Qte]]*(DetailTicketJuilletAout2021[[#This Row],[PrixUnit]]*(1-DetailTicketJuilletAout2021[[#This Row],[Remise%]]))</f>
        <v>11.43</v>
      </c>
      <c r="G1910" t="str">
        <f t="shared" si="29"/>
        <v>JEHOU</v>
      </c>
    </row>
    <row r="1911" spans="1:7" x14ac:dyDescent="0.25">
      <c r="A1911" s="32">
        <v>22006</v>
      </c>
      <c r="B1911" s="33">
        <v>75</v>
      </c>
      <c r="C1911" s="33">
        <v>5.95</v>
      </c>
      <c r="D1911" s="33">
        <v>4</v>
      </c>
      <c r="E1911" s="33">
        <v>0</v>
      </c>
      <c r="F1911" s="37">
        <f>DetailTicketJuilletAout2021[[#This Row],[Qte]]*(DetailTicketJuilletAout2021[[#This Row],[PrixUnit]]*(1-DetailTicketJuilletAout2021[[#This Row],[Remise%]]))</f>
        <v>23.8</v>
      </c>
      <c r="G1911" t="str">
        <f t="shared" si="29"/>
        <v>JEHOU</v>
      </c>
    </row>
    <row r="1912" spans="1:7" x14ac:dyDescent="0.25">
      <c r="A1912" s="32">
        <v>22006</v>
      </c>
      <c r="B1912" s="33">
        <v>78</v>
      </c>
      <c r="C1912" s="33">
        <v>16.77</v>
      </c>
      <c r="D1912" s="33">
        <v>3</v>
      </c>
      <c r="E1912" s="33">
        <v>0</v>
      </c>
      <c r="F1912" s="37">
        <f>DetailTicketJuilletAout2021[[#This Row],[Qte]]*(DetailTicketJuilletAout2021[[#This Row],[PrixUnit]]*(1-DetailTicketJuilletAout2021[[#This Row],[Remise%]]))</f>
        <v>50.31</v>
      </c>
      <c r="G1912" t="str">
        <f t="shared" si="29"/>
        <v>JEHOU</v>
      </c>
    </row>
    <row r="1913" spans="1:7" x14ac:dyDescent="0.25">
      <c r="A1913" s="32">
        <v>22006</v>
      </c>
      <c r="B1913" s="33">
        <v>82</v>
      </c>
      <c r="C1913" s="33">
        <v>6.59</v>
      </c>
      <c r="D1913" s="33">
        <v>1</v>
      </c>
      <c r="E1913" s="33">
        <v>0</v>
      </c>
      <c r="F1913" s="37">
        <f>DetailTicketJuilletAout2021[[#This Row],[Qte]]*(DetailTicketJuilletAout2021[[#This Row],[PrixUnit]]*(1-DetailTicketJuilletAout2021[[#This Row],[Remise%]]))</f>
        <v>6.59</v>
      </c>
      <c r="G1913" t="str">
        <f t="shared" si="29"/>
        <v>JEHOU</v>
      </c>
    </row>
    <row r="1914" spans="1:7" x14ac:dyDescent="0.25">
      <c r="A1914" s="32">
        <v>22006</v>
      </c>
      <c r="B1914" s="33">
        <v>598</v>
      </c>
      <c r="C1914" s="33">
        <v>7.24</v>
      </c>
      <c r="D1914" s="33">
        <v>1</v>
      </c>
      <c r="E1914" s="33">
        <v>0</v>
      </c>
      <c r="F1914" s="37">
        <f>DetailTicketJuilletAout2021[[#This Row],[Qte]]*(DetailTicketJuilletAout2021[[#This Row],[PrixUnit]]*(1-DetailTicketJuilletAout2021[[#This Row],[Remise%]]))</f>
        <v>7.24</v>
      </c>
      <c r="G1914" t="str">
        <f t="shared" si="29"/>
        <v>JEHOU</v>
      </c>
    </row>
    <row r="1915" spans="1:7" x14ac:dyDescent="0.25">
      <c r="A1915" s="32">
        <v>22007</v>
      </c>
      <c r="B1915" s="33">
        <v>36</v>
      </c>
      <c r="C1915" s="33">
        <v>14.48</v>
      </c>
      <c r="D1915" s="33">
        <v>3</v>
      </c>
      <c r="E1915" s="33">
        <v>0.15</v>
      </c>
      <c r="F1915" s="37">
        <f>DetailTicketJuilletAout2021[[#This Row],[Qte]]*(DetailTicketJuilletAout2021[[#This Row],[PrixUnit]]*(1-DetailTicketJuilletAout2021[[#This Row],[Remise%]]))</f>
        <v>36.923999999999999</v>
      </c>
      <c r="G1915" t="str">
        <f t="shared" si="29"/>
        <v>DAMIC</v>
      </c>
    </row>
    <row r="1916" spans="1:7" x14ac:dyDescent="0.25">
      <c r="A1916" s="32">
        <v>22007</v>
      </c>
      <c r="B1916" s="33">
        <v>52</v>
      </c>
      <c r="C1916" s="33">
        <v>5.34</v>
      </c>
      <c r="D1916" s="33">
        <v>4</v>
      </c>
      <c r="E1916" s="33">
        <v>0.15</v>
      </c>
      <c r="F1916" s="37">
        <f>DetailTicketJuilletAout2021[[#This Row],[Qte]]*(DetailTicketJuilletAout2021[[#This Row],[PrixUnit]]*(1-DetailTicketJuilletAout2021[[#This Row],[Remise%]]))</f>
        <v>18.155999999999999</v>
      </c>
      <c r="G1916" t="str">
        <f t="shared" si="29"/>
        <v>DAMIC</v>
      </c>
    </row>
    <row r="1917" spans="1:7" x14ac:dyDescent="0.25">
      <c r="A1917" s="32">
        <v>22008</v>
      </c>
      <c r="B1917" s="33">
        <v>11</v>
      </c>
      <c r="C1917" s="33">
        <v>16.010000000000002</v>
      </c>
      <c r="D1917" s="33">
        <v>4</v>
      </c>
      <c r="E1917" s="33">
        <v>0</v>
      </c>
      <c r="F1917" s="37">
        <f>DetailTicketJuilletAout2021[[#This Row],[Qte]]*(DetailTicketJuilletAout2021[[#This Row],[PrixUnit]]*(1-DetailTicketJuilletAout2021[[#This Row],[Remise%]]))</f>
        <v>64.040000000000006</v>
      </c>
      <c r="G1917" t="str">
        <f t="shared" si="29"/>
        <v>MALAZ</v>
      </c>
    </row>
    <row r="1918" spans="1:7" x14ac:dyDescent="0.25">
      <c r="A1918" s="32">
        <v>22008</v>
      </c>
      <c r="B1918" s="33">
        <v>13</v>
      </c>
      <c r="C1918" s="33">
        <v>4.57</v>
      </c>
      <c r="D1918" s="33">
        <v>4</v>
      </c>
      <c r="E1918" s="33">
        <v>0</v>
      </c>
      <c r="F1918" s="37">
        <f>DetailTicketJuilletAout2021[[#This Row],[Qte]]*(DetailTicketJuilletAout2021[[#This Row],[PrixUnit]]*(1-DetailTicketJuilletAout2021[[#This Row],[Remise%]]))</f>
        <v>18.28</v>
      </c>
      <c r="G1918" t="str">
        <f t="shared" si="29"/>
        <v>MALAZ</v>
      </c>
    </row>
    <row r="1919" spans="1:7" x14ac:dyDescent="0.25">
      <c r="A1919" s="32">
        <v>22008</v>
      </c>
      <c r="B1919" s="33">
        <v>19</v>
      </c>
      <c r="C1919" s="33">
        <v>7.01</v>
      </c>
      <c r="D1919" s="33">
        <v>4</v>
      </c>
      <c r="E1919" s="33">
        <v>0</v>
      </c>
      <c r="F1919" s="37">
        <f>DetailTicketJuilletAout2021[[#This Row],[Qte]]*(DetailTicketJuilletAout2021[[#This Row],[PrixUnit]]*(1-DetailTicketJuilletAout2021[[#This Row],[Remise%]]))</f>
        <v>28.04</v>
      </c>
      <c r="G1919" t="str">
        <f t="shared" si="29"/>
        <v>MALAZ</v>
      </c>
    </row>
    <row r="1920" spans="1:7" x14ac:dyDescent="0.25">
      <c r="A1920" s="32">
        <v>22008</v>
      </c>
      <c r="B1920" s="33">
        <v>72</v>
      </c>
      <c r="C1920" s="33">
        <v>26.53</v>
      </c>
      <c r="D1920" s="33">
        <v>4</v>
      </c>
      <c r="E1920" s="33">
        <v>0</v>
      </c>
      <c r="F1920" s="37">
        <f>DetailTicketJuilletAout2021[[#This Row],[Qte]]*(DetailTicketJuilletAout2021[[#This Row],[PrixUnit]]*(1-DetailTicketJuilletAout2021[[#This Row],[Remise%]]))</f>
        <v>106.12</v>
      </c>
      <c r="G1920" t="str">
        <f t="shared" si="29"/>
        <v>MALAZ</v>
      </c>
    </row>
    <row r="1921" spans="1:7" x14ac:dyDescent="0.25">
      <c r="A1921" s="32">
        <v>22009</v>
      </c>
      <c r="B1921" s="33">
        <v>20</v>
      </c>
      <c r="C1921" s="33">
        <v>61.74</v>
      </c>
      <c r="D1921" s="33">
        <v>4</v>
      </c>
      <c r="E1921" s="33">
        <v>0</v>
      </c>
      <c r="F1921" s="37">
        <f>DetailTicketJuilletAout2021[[#This Row],[Qte]]*(DetailTicketJuilletAout2021[[#This Row],[PrixUnit]]*(1-DetailTicketJuilletAout2021[[#This Row],[Remise%]]))</f>
        <v>246.96</v>
      </c>
      <c r="G1921" t="str">
        <f t="shared" si="29"/>
        <v>JUBOY</v>
      </c>
    </row>
    <row r="1922" spans="1:7" x14ac:dyDescent="0.25">
      <c r="A1922" s="32">
        <v>22009</v>
      </c>
      <c r="B1922" s="33">
        <v>52</v>
      </c>
      <c r="C1922" s="33">
        <v>5.34</v>
      </c>
      <c r="D1922" s="33">
        <v>4</v>
      </c>
      <c r="E1922" s="33">
        <v>0</v>
      </c>
      <c r="F1922" s="37">
        <f>DetailTicketJuilletAout2021[[#This Row],[Qte]]*(DetailTicketJuilletAout2021[[#This Row],[PrixUnit]]*(1-DetailTicketJuilletAout2021[[#This Row],[Remise%]]))</f>
        <v>21.36</v>
      </c>
      <c r="G1922" t="str">
        <f t="shared" si="29"/>
        <v>JUBOY</v>
      </c>
    </row>
    <row r="1923" spans="1:7" x14ac:dyDescent="0.25">
      <c r="A1923" s="32">
        <v>22009</v>
      </c>
      <c r="B1923" s="33">
        <v>76</v>
      </c>
      <c r="C1923" s="33">
        <v>13.72</v>
      </c>
      <c r="D1923" s="33">
        <v>3</v>
      </c>
      <c r="E1923" s="33">
        <v>0</v>
      </c>
      <c r="F1923" s="37">
        <f>DetailTicketJuilletAout2021[[#This Row],[Qte]]*(DetailTicketJuilletAout2021[[#This Row],[PrixUnit]]*(1-DetailTicketJuilletAout2021[[#This Row],[Remise%]]))</f>
        <v>41.160000000000004</v>
      </c>
      <c r="G1923" t="str">
        <f t="shared" ref="G1923:G1986" si="30">VLOOKUP(A1923,$I$2:$J$1577,2,FALSE)</f>
        <v>JUBOY</v>
      </c>
    </row>
    <row r="1924" spans="1:7" x14ac:dyDescent="0.25">
      <c r="A1924" s="32">
        <v>22010</v>
      </c>
      <c r="B1924" s="33">
        <v>47</v>
      </c>
      <c r="C1924" s="33">
        <v>7.32</v>
      </c>
      <c r="D1924" s="33">
        <v>4</v>
      </c>
      <c r="E1924" s="33">
        <v>0</v>
      </c>
      <c r="F1924" s="37">
        <f>DetailTicketJuilletAout2021[[#This Row],[Qte]]*(DetailTicketJuilletAout2021[[#This Row],[PrixUnit]]*(1-DetailTicketJuilletAout2021[[#This Row],[Remise%]]))</f>
        <v>29.28</v>
      </c>
      <c r="G1924" t="str">
        <f t="shared" si="30"/>
        <v>SAJOU</v>
      </c>
    </row>
    <row r="1925" spans="1:7" x14ac:dyDescent="0.25">
      <c r="A1925" s="32">
        <v>22010</v>
      </c>
      <c r="B1925" s="33">
        <v>76</v>
      </c>
      <c r="C1925" s="33">
        <v>13.72</v>
      </c>
      <c r="D1925" s="33">
        <v>4</v>
      </c>
      <c r="E1925" s="33">
        <v>0</v>
      </c>
      <c r="F1925" s="37">
        <f>DetailTicketJuilletAout2021[[#This Row],[Qte]]*(DetailTicketJuilletAout2021[[#This Row],[PrixUnit]]*(1-DetailTicketJuilletAout2021[[#This Row],[Remise%]]))</f>
        <v>54.88</v>
      </c>
      <c r="G1925" t="str">
        <f t="shared" si="30"/>
        <v>SAJOU</v>
      </c>
    </row>
    <row r="1926" spans="1:7" x14ac:dyDescent="0.25">
      <c r="A1926" s="32">
        <v>22011</v>
      </c>
      <c r="B1926" s="33">
        <v>21</v>
      </c>
      <c r="C1926" s="33">
        <v>7.62</v>
      </c>
      <c r="D1926" s="33">
        <v>4</v>
      </c>
      <c r="E1926" s="33">
        <v>0</v>
      </c>
      <c r="F1926" s="37">
        <f>DetailTicketJuilletAout2021[[#This Row],[Qte]]*(DetailTicketJuilletAout2021[[#This Row],[PrixUnit]]*(1-DetailTicketJuilletAout2021[[#This Row],[Remise%]]))</f>
        <v>30.48</v>
      </c>
      <c r="G1926" t="str">
        <f t="shared" si="30"/>
        <v>ERDEB</v>
      </c>
    </row>
    <row r="1927" spans="1:7" x14ac:dyDescent="0.25">
      <c r="A1927" s="32">
        <v>22011</v>
      </c>
      <c r="B1927" s="33">
        <v>75</v>
      </c>
      <c r="C1927" s="33">
        <v>5.95</v>
      </c>
      <c r="D1927" s="33">
        <v>3</v>
      </c>
      <c r="E1927" s="33">
        <v>0</v>
      </c>
      <c r="F1927" s="37">
        <f>DetailTicketJuilletAout2021[[#This Row],[Qte]]*(DetailTicketJuilletAout2021[[#This Row],[PrixUnit]]*(1-DetailTicketJuilletAout2021[[#This Row],[Remise%]]))</f>
        <v>17.850000000000001</v>
      </c>
      <c r="G1927" t="str">
        <f t="shared" si="30"/>
        <v>ERDEB</v>
      </c>
    </row>
    <row r="1928" spans="1:7" x14ac:dyDescent="0.25">
      <c r="A1928" s="32">
        <v>22011</v>
      </c>
      <c r="B1928" s="33">
        <v>77</v>
      </c>
      <c r="C1928" s="33">
        <v>9.91</v>
      </c>
      <c r="D1928" s="33">
        <v>4</v>
      </c>
      <c r="E1928" s="33">
        <v>0</v>
      </c>
      <c r="F1928" s="37">
        <f>DetailTicketJuilletAout2021[[#This Row],[Qte]]*(DetailTicketJuilletAout2021[[#This Row],[PrixUnit]]*(1-DetailTicketJuilletAout2021[[#This Row],[Remise%]]))</f>
        <v>39.64</v>
      </c>
      <c r="G1928" t="str">
        <f t="shared" si="30"/>
        <v>ERDEB</v>
      </c>
    </row>
    <row r="1929" spans="1:7" x14ac:dyDescent="0.25">
      <c r="A1929" s="32">
        <v>22012</v>
      </c>
      <c r="B1929" s="33">
        <v>21</v>
      </c>
      <c r="C1929" s="33">
        <v>7.62</v>
      </c>
      <c r="D1929" s="33">
        <v>3</v>
      </c>
      <c r="E1929" s="33">
        <v>0</v>
      </c>
      <c r="F1929" s="37">
        <f>DetailTicketJuilletAout2021[[#This Row],[Qte]]*(DetailTicketJuilletAout2021[[#This Row],[PrixUnit]]*(1-DetailTicketJuilletAout2021[[#This Row],[Remise%]]))</f>
        <v>22.86</v>
      </c>
      <c r="G1929" t="str">
        <f t="shared" si="30"/>
        <v>MIGAL</v>
      </c>
    </row>
    <row r="1930" spans="1:7" x14ac:dyDescent="0.25">
      <c r="A1930" s="32">
        <v>22012</v>
      </c>
      <c r="B1930" s="33">
        <v>27</v>
      </c>
      <c r="C1930" s="33">
        <v>33.54</v>
      </c>
      <c r="D1930" s="33">
        <v>3</v>
      </c>
      <c r="E1930" s="33">
        <v>0</v>
      </c>
      <c r="F1930" s="37">
        <f>DetailTicketJuilletAout2021[[#This Row],[Qte]]*(DetailTicketJuilletAout2021[[#This Row],[PrixUnit]]*(1-DetailTicketJuilletAout2021[[#This Row],[Remise%]]))</f>
        <v>100.62</v>
      </c>
      <c r="G1930" t="str">
        <f t="shared" si="30"/>
        <v>MIGAL</v>
      </c>
    </row>
    <row r="1931" spans="1:7" x14ac:dyDescent="0.25">
      <c r="A1931" s="32">
        <v>22012</v>
      </c>
      <c r="B1931" s="33">
        <v>55</v>
      </c>
      <c r="C1931" s="33">
        <v>18.29</v>
      </c>
      <c r="D1931" s="33">
        <v>3</v>
      </c>
      <c r="E1931" s="33">
        <v>0.2</v>
      </c>
      <c r="F1931" s="37">
        <f>DetailTicketJuilletAout2021[[#This Row],[Qte]]*(DetailTicketJuilletAout2021[[#This Row],[PrixUnit]]*(1-DetailTicketJuilletAout2021[[#This Row],[Remise%]]))</f>
        <v>43.896000000000001</v>
      </c>
      <c r="G1931" t="str">
        <f t="shared" si="30"/>
        <v>MIGAL</v>
      </c>
    </row>
    <row r="1932" spans="1:7" x14ac:dyDescent="0.25">
      <c r="A1932" s="32">
        <v>22012</v>
      </c>
      <c r="B1932" s="33">
        <v>58</v>
      </c>
      <c r="C1932" s="33">
        <v>10.06</v>
      </c>
      <c r="D1932" s="33">
        <v>3</v>
      </c>
      <c r="E1932" s="33">
        <v>0.2</v>
      </c>
      <c r="F1932" s="37">
        <f>DetailTicketJuilletAout2021[[#This Row],[Qte]]*(DetailTicketJuilletAout2021[[#This Row],[PrixUnit]]*(1-DetailTicketJuilletAout2021[[#This Row],[Remise%]]))</f>
        <v>24.143999999999998</v>
      </c>
      <c r="G1932" t="str">
        <f t="shared" si="30"/>
        <v>MIGAL</v>
      </c>
    </row>
    <row r="1933" spans="1:7" x14ac:dyDescent="0.25">
      <c r="A1933" s="32">
        <v>22013</v>
      </c>
      <c r="B1933" s="33">
        <v>13</v>
      </c>
      <c r="C1933" s="33">
        <v>4.57</v>
      </c>
      <c r="D1933" s="33">
        <v>3</v>
      </c>
      <c r="E1933" s="33">
        <v>0.15</v>
      </c>
      <c r="F1933" s="37">
        <f>DetailTicketJuilletAout2021[[#This Row],[Qte]]*(DetailTicketJuilletAout2021[[#This Row],[PrixUnit]]*(1-DetailTicketJuilletAout2021[[#This Row],[Remise%]]))</f>
        <v>11.653500000000001</v>
      </c>
      <c r="G1933" t="str">
        <f t="shared" si="30"/>
        <v>ERDUR</v>
      </c>
    </row>
    <row r="1934" spans="1:7" x14ac:dyDescent="0.25">
      <c r="A1934" s="32">
        <v>22013</v>
      </c>
      <c r="B1934" s="33">
        <v>57</v>
      </c>
      <c r="C1934" s="33">
        <v>14.94</v>
      </c>
      <c r="D1934" s="33">
        <v>3</v>
      </c>
      <c r="E1934" s="33">
        <v>0</v>
      </c>
      <c r="F1934" s="37">
        <f>DetailTicketJuilletAout2021[[#This Row],[Qte]]*(DetailTicketJuilletAout2021[[#This Row],[PrixUnit]]*(1-DetailTicketJuilletAout2021[[#This Row],[Remise%]]))</f>
        <v>44.82</v>
      </c>
      <c r="G1934" t="str">
        <f t="shared" si="30"/>
        <v>ERDUR</v>
      </c>
    </row>
    <row r="1935" spans="1:7" x14ac:dyDescent="0.25">
      <c r="A1935" s="32">
        <v>22014</v>
      </c>
      <c r="B1935" s="33">
        <v>16</v>
      </c>
      <c r="C1935" s="33">
        <v>13.26</v>
      </c>
      <c r="D1935" s="33">
        <v>3</v>
      </c>
      <c r="E1935" s="33">
        <v>0.1</v>
      </c>
      <c r="F1935" s="37">
        <f>DetailTicketJuilletAout2021[[#This Row],[Qte]]*(DetailTicketJuilletAout2021[[#This Row],[PrixUnit]]*(1-DetailTicketJuilletAout2021[[#This Row],[Remise%]]))</f>
        <v>35.802</v>
      </c>
      <c r="G1935" t="str">
        <f t="shared" si="30"/>
        <v>FAMAR</v>
      </c>
    </row>
    <row r="1936" spans="1:7" x14ac:dyDescent="0.25">
      <c r="A1936" s="32">
        <v>22014</v>
      </c>
      <c r="B1936" s="33">
        <v>62</v>
      </c>
      <c r="C1936" s="33">
        <v>37.5</v>
      </c>
      <c r="D1936" s="33">
        <v>4</v>
      </c>
      <c r="E1936" s="33">
        <v>0.1</v>
      </c>
      <c r="F1936" s="37">
        <f>DetailTicketJuilletAout2021[[#This Row],[Qte]]*(DetailTicketJuilletAout2021[[#This Row],[PrixUnit]]*(1-DetailTicketJuilletAout2021[[#This Row],[Remise%]]))</f>
        <v>135</v>
      </c>
      <c r="G1936" t="str">
        <f t="shared" si="30"/>
        <v>FAMAR</v>
      </c>
    </row>
    <row r="1937" spans="1:7" x14ac:dyDescent="0.25">
      <c r="A1937" s="32">
        <v>22014</v>
      </c>
      <c r="B1937" s="33">
        <v>72</v>
      </c>
      <c r="C1937" s="33">
        <v>26.53</v>
      </c>
      <c r="D1937" s="33">
        <v>4</v>
      </c>
      <c r="E1937" s="33">
        <v>0</v>
      </c>
      <c r="F1937" s="37">
        <f>DetailTicketJuilletAout2021[[#This Row],[Qte]]*(DetailTicketJuilletAout2021[[#This Row],[PrixUnit]]*(1-DetailTicketJuilletAout2021[[#This Row],[Remise%]]))</f>
        <v>106.12</v>
      </c>
      <c r="G1937" t="str">
        <f t="shared" si="30"/>
        <v>FAMAR</v>
      </c>
    </row>
    <row r="1938" spans="1:7" x14ac:dyDescent="0.25">
      <c r="A1938" s="32">
        <v>22014</v>
      </c>
      <c r="B1938" s="33">
        <v>75</v>
      </c>
      <c r="C1938" s="33">
        <v>5.95</v>
      </c>
      <c r="D1938" s="33">
        <v>3</v>
      </c>
      <c r="E1938" s="33">
        <v>0.1</v>
      </c>
      <c r="F1938" s="37">
        <f>DetailTicketJuilletAout2021[[#This Row],[Qte]]*(DetailTicketJuilletAout2021[[#This Row],[PrixUnit]]*(1-DetailTicketJuilletAout2021[[#This Row],[Remise%]]))</f>
        <v>16.065000000000001</v>
      </c>
      <c r="G1938" t="str">
        <f t="shared" si="30"/>
        <v>FAMAR</v>
      </c>
    </row>
    <row r="1939" spans="1:7" x14ac:dyDescent="0.25">
      <c r="A1939" s="32">
        <v>22015</v>
      </c>
      <c r="B1939" s="33">
        <v>53</v>
      </c>
      <c r="C1939" s="33">
        <v>25</v>
      </c>
      <c r="D1939" s="33">
        <v>4</v>
      </c>
      <c r="E1939" s="33">
        <v>0</v>
      </c>
      <c r="F1939" s="37">
        <f>DetailTicketJuilletAout2021[[#This Row],[Qte]]*(DetailTicketJuilletAout2021[[#This Row],[PrixUnit]]*(1-DetailTicketJuilletAout2021[[#This Row],[Remise%]]))</f>
        <v>100</v>
      </c>
      <c r="G1939" t="str">
        <f t="shared" si="30"/>
        <v>GAANT</v>
      </c>
    </row>
    <row r="1940" spans="1:7" x14ac:dyDescent="0.25">
      <c r="A1940" s="32">
        <v>22015</v>
      </c>
      <c r="B1940" s="33">
        <v>61</v>
      </c>
      <c r="C1940" s="33">
        <v>21.65</v>
      </c>
      <c r="D1940" s="33">
        <v>3</v>
      </c>
      <c r="E1940" s="33">
        <v>0</v>
      </c>
      <c r="F1940" s="37">
        <f>DetailTicketJuilletAout2021[[#This Row],[Qte]]*(DetailTicketJuilletAout2021[[#This Row],[PrixUnit]]*(1-DetailTicketJuilletAout2021[[#This Row],[Remise%]]))</f>
        <v>64.949999999999989</v>
      </c>
      <c r="G1940" t="str">
        <f t="shared" si="30"/>
        <v>GAANT</v>
      </c>
    </row>
    <row r="1941" spans="1:7" x14ac:dyDescent="0.25">
      <c r="A1941" s="32">
        <v>22016</v>
      </c>
      <c r="B1941" s="33">
        <v>6</v>
      </c>
      <c r="C1941" s="33">
        <v>19.059999999999999</v>
      </c>
      <c r="D1941" s="33">
        <v>3</v>
      </c>
      <c r="E1941" s="33">
        <v>0</v>
      </c>
      <c r="F1941" s="37">
        <f>DetailTicketJuilletAout2021[[#This Row],[Qte]]*(DetailTicketJuilletAout2021[[#This Row],[PrixUnit]]*(1-DetailTicketJuilletAout2021[[#This Row],[Remise%]]))</f>
        <v>57.179999999999993</v>
      </c>
      <c r="G1941" t="str">
        <f t="shared" si="30"/>
        <v>ANLER</v>
      </c>
    </row>
    <row r="1942" spans="1:7" x14ac:dyDescent="0.25">
      <c r="A1942" s="32">
        <v>22017</v>
      </c>
      <c r="B1942" s="33">
        <v>1</v>
      </c>
      <c r="C1942" s="33">
        <v>13.72</v>
      </c>
      <c r="D1942" s="33">
        <v>3</v>
      </c>
      <c r="E1942" s="33">
        <v>0</v>
      </c>
      <c r="F1942" s="37">
        <f>DetailTicketJuilletAout2021[[#This Row],[Qte]]*(DetailTicketJuilletAout2021[[#This Row],[PrixUnit]]*(1-DetailTicketJuilletAout2021[[#This Row],[Remise%]]))</f>
        <v>41.160000000000004</v>
      </c>
      <c r="G1942" t="str">
        <f t="shared" si="30"/>
        <v>YAKAL</v>
      </c>
    </row>
    <row r="1943" spans="1:7" x14ac:dyDescent="0.25">
      <c r="A1943" s="32">
        <v>22017</v>
      </c>
      <c r="B1943" s="33">
        <v>18</v>
      </c>
      <c r="C1943" s="33">
        <v>47.56</v>
      </c>
      <c r="D1943" s="33">
        <v>4</v>
      </c>
      <c r="E1943" s="33">
        <v>0.25</v>
      </c>
      <c r="F1943" s="37">
        <f>DetailTicketJuilletAout2021[[#This Row],[Qte]]*(DetailTicketJuilletAout2021[[#This Row],[PrixUnit]]*(1-DetailTicketJuilletAout2021[[#This Row],[Remise%]]))</f>
        <v>142.68</v>
      </c>
      <c r="G1943" t="str">
        <f t="shared" si="30"/>
        <v>YAKAL</v>
      </c>
    </row>
    <row r="1944" spans="1:7" x14ac:dyDescent="0.25">
      <c r="A1944" s="32">
        <v>22017</v>
      </c>
      <c r="B1944" s="33">
        <v>23</v>
      </c>
      <c r="C1944" s="33">
        <v>6.86</v>
      </c>
      <c r="D1944" s="33">
        <v>4</v>
      </c>
      <c r="E1944" s="33">
        <v>0.25</v>
      </c>
      <c r="F1944" s="37">
        <f>DetailTicketJuilletAout2021[[#This Row],[Qte]]*(DetailTicketJuilletAout2021[[#This Row],[PrixUnit]]*(1-DetailTicketJuilletAout2021[[#This Row],[Remise%]]))</f>
        <v>20.580000000000002</v>
      </c>
      <c r="G1944" t="str">
        <f t="shared" si="30"/>
        <v>YAKAL</v>
      </c>
    </row>
    <row r="1945" spans="1:7" x14ac:dyDescent="0.25">
      <c r="A1945" s="32">
        <v>22018</v>
      </c>
      <c r="B1945" s="33">
        <v>36</v>
      </c>
      <c r="C1945" s="33">
        <v>14.48</v>
      </c>
      <c r="D1945" s="33">
        <v>3</v>
      </c>
      <c r="E1945" s="33">
        <v>0.2</v>
      </c>
      <c r="F1945" s="37">
        <f>DetailTicketJuilletAout2021[[#This Row],[Qte]]*(DetailTicketJuilletAout2021[[#This Row],[PrixUnit]]*(1-DetailTicketJuilletAout2021[[#This Row],[Remise%]]))</f>
        <v>34.752000000000002</v>
      </c>
      <c r="G1945" t="str">
        <f t="shared" si="30"/>
        <v>HALER</v>
      </c>
    </row>
    <row r="1946" spans="1:7" x14ac:dyDescent="0.25">
      <c r="A1946" s="32">
        <v>22019</v>
      </c>
      <c r="B1946" s="33">
        <v>28</v>
      </c>
      <c r="C1946" s="33">
        <v>34.76</v>
      </c>
      <c r="D1946" s="33">
        <v>4</v>
      </c>
      <c r="E1946" s="33">
        <v>0</v>
      </c>
      <c r="F1946" s="37">
        <f>DetailTicketJuilletAout2021[[#This Row],[Qte]]*(DetailTicketJuilletAout2021[[#This Row],[PrixUnit]]*(1-DetailTicketJuilletAout2021[[#This Row],[Remise%]]))</f>
        <v>139.04</v>
      </c>
      <c r="G1946" t="str">
        <f t="shared" si="30"/>
        <v>MICOL</v>
      </c>
    </row>
    <row r="1947" spans="1:7" x14ac:dyDescent="0.25">
      <c r="A1947" s="32">
        <v>22019</v>
      </c>
      <c r="B1947" s="33">
        <v>34</v>
      </c>
      <c r="C1947" s="33">
        <v>10.67</v>
      </c>
      <c r="D1947" s="33">
        <v>3</v>
      </c>
      <c r="E1947" s="33">
        <v>0</v>
      </c>
      <c r="F1947" s="37">
        <f>DetailTicketJuilletAout2021[[#This Row],[Qte]]*(DetailTicketJuilletAout2021[[#This Row],[PrixUnit]]*(1-DetailTicketJuilletAout2021[[#This Row],[Remise%]]))</f>
        <v>32.01</v>
      </c>
      <c r="G1947" t="str">
        <f t="shared" si="30"/>
        <v>MICOL</v>
      </c>
    </row>
    <row r="1948" spans="1:7" x14ac:dyDescent="0.25">
      <c r="A1948" s="32">
        <v>22020</v>
      </c>
      <c r="B1948" s="33">
        <v>13</v>
      </c>
      <c r="C1948" s="33">
        <v>4.57</v>
      </c>
      <c r="D1948" s="33">
        <v>3</v>
      </c>
      <c r="E1948" s="33">
        <v>0.25</v>
      </c>
      <c r="F1948" s="37">
        <f>DetailTicketJuilletAout2021[[#This Row],[Qte]]*(DetailTicketJuilletAout2021[[#This Row],[PrixUnit]]*(1-DetailTicketJuilletAout2021[[#This Row],[Remise%]]))</f>
        <v>10.282500000000001</v>
      </c>
      <c r="G1948" t="str">
        <f t="shared" si="30"/>
        <v>ARBLA</v>
      </c>
    </row>
    <row r="1949" spans="1:7" x14ac:dyDescent="0.25">
      <c r="A1949" s="32">
        <v>22020</v>
      </c>
      <c r="B1949" s="33">
        <v>43</v>
      </c>
      <c r="C1949" s="33">
        <v>35.06</v>
      </c>
      <c r="D1949" s="33">
        <v>3</v>
      </c>
      <c r="E1949" s="33">
        <v>0.25</v>
      </c>
      <c r="F1949" s="37">
        <f>DetailTicketJuilletAout2021[[#This Row],[Qte]]*(DetailTicketJuilletAout2021[[#This Row],[PrixUnit]]*(1-DetailTicketJuilletAout2021[[#This Row],[Remise%]]))</f>
        <v>78.885000000000005</v>
      </c>
      <c r="G1949" t="str">
        <f t="shared" si="30"/>
        <v>ARBLA</v>
      </c>
    </row>
    <row r="1950" spans="1:7" x14ac:dyDescent="0.25">
      <c r="A1950" s="32">
        <v>22020</v>
      </c>
      <c r="B1950" s="33">
        <v>60</v>
      </c>
      <c r="C1950" s="33">
        <v>25.92</v>
      </c>
      <c r="D1950" s="33">
        <v>3</v>
      </c>
      <c r="E1950" s="33">
        <v>0.25</v>
      </c>
      <c r="F1950" s="37">
        <f>DetailTicketJuilletAout2021[[#This Row],[Qte]]*(DetailTicketJuilletAout2021[[#This Row],[PrixUnit]]*(1-DetailTicketJuilletAout2021[[#This Row],[Remise%]]))</f>
        <v>58.320000000000007</v>
      </c>
      <c r="G1950" t="str">
        <f t="shared" si="30"/>
        <v>ARBLA</v>
      </c>
    </row>
    <row r="1951" spans="1:7" x14ac:dyDescent="0.25">
      <c r="A1951" s="32">
        <v>22020</v>
      </c>
      <c r="B1951" s="33">
        <v>71</v>
      </c>
      <c r="C1951" s="33">
        <v>16.46</v>
      </c>
      <c r="D1951" s="33">
        <v>3</v>
      </c>
      <c r="E1951" s="33">
        <v>0.25</v>
      </c>
      <c r="F1951" s="37">
        <f>DetailTicketJuilletAout2021[[#This Row],[Qte]]*(DetailTicketJuilletAout2021[[#This Row],[PrixUnit]]*(1-DetailTicketJuilletAout2021[[#This Row],[Remise%]]))</f>
        <v>37.035000000000004</v>
      </c>
      <c r="G1951" t="str">
        <f t="shared" si="30"/>
        <v>ARBLA</v>
      </c>
    </row>
    <row r="1952" spans="1:7" x14ac:dyDescent="0.25">
      <c r="A1952" s="32">
        <v>22021</v>
      </c>
      <c r="B1952" s="33">
        <v>2</v>
      </c>
      <c r="C1952" s="33">
        <v>14.48</v>
      </c>
      <c r="D1952" s="33">
        <v>4</v>
      </c>
      <c r="E1952" s="33">
        <v>0.15</v>
      </c>
      <c r="F1952" s="37">
        <f>DetailTicketJuilletAout2021[[#This Row],[Qte]]*(DetailTicketJuilletAout2021[[#This Row],[PrixUnit]]*(1-DetailTicketJuilletAout2021[[#This Row],[Remise%]]))</f>
        <v>49.231999999999999</v>
      </c>
      <c r="G1952" t="str">
        <f t="shared" si="30"/>
        <v>NISCH</v>
      </c>
    </row>
    <row r="1953" spans="1:7" x14ac:dyDescent="0.25">
      <c r="A1953" s="32">
        <v>22021</v>
      </c>
      <c r="B1953" s="33">
        <v>67</v>
      </c>
      <c r="C1953" s="33">
        <v>10.67</v>
      </c>
      <c r="D1953" s="33">
        <v>3</v>
      </c>
      <c r="E1953" s="33">
        <v>0.15</v>
      </c>
      <c r="F1953" s="37">
        <f>DetailTicketJuilletAout2021[[#This Row],[Qte]]*(DetailTicketJuilletAout2021[[#This Row],[PrixUnit]]*(1-DetailTicketJuilletAout2021[[#This Row],[Remise%]]))</f>
        <v>27.208500000000001</v>
      </c>
      <c r="G1953" t="str">
        <f t="shared" si="30"/>
        <v>NISCH</v>
      </c>
    </row>
    <row r="1954" spans="1:7" x14ac:dyDescent="0.25">
      <c r="A1954" s="32">
        <v>22022</v>
      </c>
      <c r="B1954" s="33">
        <v>7</v>
      </c>
      <c r="C1954" s="33">
        <v>22.87</v>
      </c>
      <c r="D1954" s="33">
        <v>4</v>
      </c>
      <c r="E1954" s="33">
        <v>0</v>
      </c>
      <c r="F1954" s="37">
        <f>DetailTicketJuilletAout2021[[#This Row],[Qte]]*(DetailTicketJuilletAout2021[[#This Row],[PrixUnit]]*(1-DetailTicketJuilletAout2021[[#This Row],[Remise%]]))</f>
        <v>91.48</v>
      </c>
      <c r="G1954" t="str">
        <f t="shared" si="30"/>
        <v>FAMAR</v>
      </c>
    </row>
    <row r="1955" spans="1:7" x14ac:dyDescent="0.25">
      <c r="A1955" s="32">
        <v>22022</v>
      </c>
      <c r="B1955" s="33">
        <v>13</v>
      </c>
      <c r="C1955" s="33">
        <v>4.57</v>
      </c>
      <c r="D1955" s="33">
        <v>3</v>
      </c>
      <c r="E1955" s="33">
        <v>0</v>
      </c>
      <c r="F1955" s="37">
        <f>DetailTicketJuilletAout2021[[#This Row],[Qte]]*(DetailTicketJuilletAout2021[[#This Row],[PrixUnit]]*(1-DetailTicketJuilletAout2021[[#This Row],[Remise%]]))</f>
        <v>13.71</v>
      </c>
      <c r="G1955" t="str">
        <f t="shared" si="30"/>
        <v>FAMAR</v>
      </c>
    </row>
    <row r="1956" spans="1:7" x14ac:dyDescent="0.25">
      <c r="A1956" s="32">
        <v>22023</v>
      </c>
      <c r="B1956" s="33">
        <v>31</v>
      </c>
      <c r="C1956" s="33">
        <v>9.4499999999999993</v>
      </c>
      <c r="D1956" s="33">
        <v>3</v>
      </c>
      <c r="E1956" s="33">
        <v>0.25</v>
      </c>
      <c r="F1956" s="37">
        <f>DetailTicketJuilletAout2021[[#This Row],[Qte]]*(DetailTicketJuilletAout2021[[#This Row],[PrixUnit]]*(1-DetailTicketJuilletAout2021[[#This Row],[Remise%]]))</f>
        <v>21.262499999999999</v>
      </c>
      <c r="G1956" t="str">
        <f t="shared" si="30"/>
        <v>MOELK</v>
      </c>
    </row>
    <row r="1957" spans="1:7" x14ac:dyDescent="0.25">
      <c r="A1957" s="32">
        <v>22023</v>
      </c>
      <c r="B1957" s="33">
        <v>62</v>
      </c>
      <c r="C1957" s="33">
        <v>37.5</v>
      </c>
      <c r="D1957" s="33">
        <v>3</v>
      </c>
      <c r="E1957" s="33">
        <v>0.25</v>
      </c>
      <c r="F1957" s="37">
        <f>DetailTicketJuilletAout2021[[#This Row],[Qte]]*(DetailTicketJuilletAout2021[[#This Row],[PrixUnit]]*(1-DetailTicketJuilletAout2021[[#This Row],[Remise%]]))</f>
        <v>84.375</v>
      </c>
      <c r="G1957" t="str">
        <f t="shared" si="30"/>
        <v>MOELK</v>
      </c>
    </row>
    <row r="1958" spans="1:7" x14ac:dyDescent="0.25">
      <c r="A1958" s="32">
        <v>22023</v>
      </c>
      <c r="B1958" s="33">
        <v>68</v>
      </c>
      <c r="C1958" s="33">
        <v>9.4499999999999993</v>
      </c>
      <c r="D1958" s="33">
        <v>4</v>
      </c>
      <c r="E1958" s="33">
        <v>0.25</v>
      </c>
      <c r="F1958" s="37">
        <f>DetailTicketJuilletAout2021[[#This Row],[Qte]]*(DetailTicketJuilletAout2021[[#This Row],[PrixUnit]]*(1-DetailTicketJuilletAout2021[[#This Row],[Remise%]]))</f>
        <v>28.349999999999998</v>
      </c>
      <c r="G1958" t="str">
        <f t="shared" si="30"/>
        <v>MOELK</v>
      </c>
    </row>
    <row r="1959" spans="1:7" x14ac:dyDescent="0.25">
      <c r="A1959" s="32">
        <v>22023</v>
      </c>
      <c r="B1959" s="33">
        <v>72</v>
      </c>
      <c r="C1959" s="33">
        <v>26.53</v>
      </c>
      <c r="D1959" s="33">
        <v>4</v>
      </c>
      <c r="E1959" s="33">
        <v>0</v>
      </c>
      <c r="F1959" s="37">
        <f>DetailTicketJuilletAout2021[[#This Row],[Qte]]*(DetailTicketJuilletAout2021[[#This Row],[PrixUnit]]*(1-DetailTicketJuilletAout2021[[#This Row],[Remise%]]))</f>
        <v>106.12</v>
      </c>
      <c r="G1959" t="str">
        <f t="shared" si="30"/>
        <v>MOELK</v>
      </c>
    </row>
    <row r="1960" spans="1:7" x14ac:dyDescent="0.25">
      <c r="A1960" s="32">
        <v>22024</v>
      </c>
      <c r="B1960" s="33">
        <v>49</v>
      </c>
      <c r="C1960" s="33">
        <v>15.24</v>
      </c>
      <c r="D1960" s="33">
        <v>3</v>
      </c>
      <c r="E1960" s="33">
        <v>0</v>
      </c>
      <c r="F1960" s="37">
        <f>DetailTicketJuilletAout2021[[#This Row],[Qte]]*(DetailTicketJuilletAout2021[[#This Row],[PrixUnit]]*(1-DetailTicketJuilletAout2021[[#This Row],[Remise%]]))</f>
        <v>45.72</v>
      </c>
      <c r="G1960" t="str">
        <f t="shared" si="30"/>
        <v>DACOU</v>
      </c>
    </row>
    <row r="1961" spans="1:7" x14ac:dyDescent="0.25">
      <c r="A1961" s="32">
        <v>22025</v>
      </c>
      <c r="B1961" s="33">
        <v>13</v>
      </c>
      <c r="C1961" s="33">
        <v>4.57</v>
      </c>
      <c r="D1961" s="33">
        <v>4</v>
      </c>
      <c r="E1961" s="33">
        <v>0</v>
      </c>
      <c r="F1961" s="37">
        <f>DetailTicketJuilletAout2021[[#This Row],[Qte]]*(DetailTicketJuilletAout2021[[#This Row],[PrixUnit]]*(1-DetailTicketJuilletAout2021[[#This Row],[Remise%]]))</f>
        <v>18.28</v>
      </c>
      <c r="G1961" t="str">
        <f t="shared" si="30"/>
        <v>SYBEL</v>
      </c>
    </row>
    <row r="1962" spans="1:7" x14ac:dyDescent="0.25">
      <c r="A1962" s="32">
        <v>22025</v>
      </c>
      <c r="B1962" s="33">
        <v>22</v>
      </c>
      <c r="C1962" s="33">
        <v>16.010000000000002</v>
      </c>
      <c r="D1962" s="33">
        <v>3</v>
      </c>
      <c r="E1962" s="33">
        <v>0</v>
      </c>
      <c r="F1962" s="37">
        <f>DetailTicketJuilletAout2021[[#This Row],[Qte]]*(DetailTicketJuilletAout2021[[#This Row],[PrixUnit]]*(1-DetailTicketJuilletAout2021[[#This Row],[Remise%]]))</f>
        <v>48.03</v>
      </c>
      <c r="G1962" t="str">
        <f t="shared" si="30"/>
        <v>SYBEL</v>
      </c>
    </row>
    <row r="1963" spans="1:7" x14ac:dyDescent="0.25">
      <c r="A1963" s="32">
        <v>22025</v>
      </c>
      <c r="B1963" s="33">
        <v>46</v>
      </c>
      <c r="C1963" s="33">
        <v>9.15</v>
      </c>
      <c r="D1963" s="33">
        <v>4</v>
      </c>
      <c r="E1963" s="33">
        <v>0</v>
      </c>
      <c r="F1963" s="37">
        <f>DetailTicketJuilletAout2021[[#This Row],[Qte]]*(DetailTicketJuilletAout2021[[#This Row],[PrixUnit]]*(1-DetailTicketJuilletAout2021[[#This Row],[Remise%]]))</f>
        <v>36.6</v>
      </c>
      <c r="G1963" t="str">
        <f t="shared" si="30"/>
        <v>SYBEL</v>
      </c>
    </row>
    <row r="1964" spans="1:7" x14ac:dyDescent="0.25">
      <c r="A1964" s="32">
        <v>22026</v>
      </c>
      <c r="B1964" s="33">
        <v>11</v>
      </c>
      <c r="C1964" s="33">
        <v>16.010000000000002</v>
      </c>
      <c r="D1964" s="33">
        <v>4</v>
      </c>
      <c r="E1964" s="33">
        <v>0.25</v>
      </c>
      <c r="F1964" s="37">
        <f>DetailTicketJuilletAout2021[[#This Row],[Qte]]*(DetailTicketJuilletAout2021[[#This Row],[PrixUnit]]*(1-DetailTicketJuilletAout2021[[#This Row],[Remise%]]))</f>
        <v>48.03</v>
      </c>
      <c r="G1964" t="str">
        <f t="shared" si="30"/>
        <v>GESEF</v>
      </c>
    </row>
    <row r="1965" spans="1:7" x14ac:dyDescent="0.25">
      <c r="A1965" s="32">
        <v>22026</v>
      </c>
      <c r="B1965" s="33">
        <v>44</v>
      </c>
      <c r="C1965" s="33">
        <v>14.79</v>
      </c>
      <c r="D1965" s="33">
        <v>4</v>
      </c>
      <c r="E1965" s="33">
        <v>0.25</v>
      </c>
      <c r="F1965" s="37">
        <f>DetailTicketJuilletAout2021[[#This Row],[Qte]]*(DetailTicketJuilletAout2021[[#This Row],[PrixUnit]]*(1-DetailTicketJuilletAout2021[[#This Row],[Remise%]]))</f>
        <v>44.37</v>
      </c>
      <c r="G1965" t="str">
        <f t="shared" si="30"/>
        <v>GESEF</v>
      </c>
    </row>
    <row r="1966" spans="1:7" x14ac:dyDescent="0.25">
      <c r="A1966" s="32">
        <v>22026</v>
      </c>
      <c r="B1966" s="33">
        <v>56</v>
      </c>
      <c r="C1966" s="33">
        <v>28.97</v>
      </c>
      <c r="D1966" s="33">
        <v>4</v>
      </c>
      <c r="E1966" s="33">
        <v>0</v>
      </c>
      <c r="F1966" s="37">
        <f>DetailTicketJuilletAout2021[[#This Row],[Qte]]*(DetailTicketJuilletAout2021[[#This Row],[PrixUnit]]*(1-DetailTicketJuilletAout2021[[#This Row],[Remise%]]))</f>
        <v>115.88</v>
      </c>
      <c r="G1966" t="str">
        <f t="shared" si="30"/>
        <v>GESEF</v>
      </c>
    </row>
    <row r="1967" spans="1:7" x14ac:dyDescent="0.25">
      <c r="A1967" s="32">
        <v>22027</v>
      </c>
      <c r="B1967" s="33">
        <v>13</v>
      </c>
      <c r="C1967" s="33">
        <v>4.57</v>
      </c>
      <c r="D1967" s="33">
        <v>3</v>
      </c>
      <c r="E1967" s="33">
        <v>0</v>
      </c>
      <c r="F1967" s="37">
        <f>DetailTicketJuilletAout2021[[#This Row],[Qte]]*(DetailTicketJuilletAout2021[[#This Row],[PrixUnit]]*(1-DetailTicketJuilletAout2021[[#This Row],[Remise%]]))</f>
        <v>13.71</v>
      </c>
      <c r="G1967" t="str">
        <f t="shared" si="30"/>
        <v>CECHA</v>
      </c>
    </row>
    <row r="1968" spans="1:7" x14ac:dyDescent="0.25">
      <c r="A1968" s="32">
        <v>22027</v>
      </c>
      <c r="B1968" s="33">
        <v>31</v>
      </c>
      <c r="C1968" s="33">
        <v>9.4499999999999993</v>
      </c>
      <c r="D1968" s="33">
        <v>4</v>
      </c>
      <c r="E1968" s="33">
        <v>0</v>
      </c>
      <c r="F1968" s="37">
        <f>DetailTicketJuilletAout2021[[#This Row],[Qte]]*(DetailTicketJuilletAout2021[[#This Row],[PrixUnit]]*(1-DetailTicketJuilletAout2021[[#This Row],[Remise%]]))</f>
        <v>37.799999999999997</v>
      </c>
      <c r="G1968" t="str">
        <f t="shared" si="30"/>
        <v>CECHA</v>
      </c>
    </row>
    <row r="1969" spans="1:7" x14ac:dyDescent="0.25">
      <c r="A1969" s="32">
        <v>22028</v>
      </c>
      <c r="B1969" s="33">
        <v>10</v>
      </c>
      <c r="C1969" s="33">
        <v>23.63</v>
      </c>
      <c r="D1969" s="33">
        <v>3</v>
      </c>
      <c r="E1969" s="33">
        <v>0</v>
      </c>
      <c r="F1969" s="37">
        <f>DetailTicketJuilletAout2021[[#This Row],[Qte]]*(DetailTicketJuilletAout2021[[#This Row],[PrixUnit]]*(1-DetailTicketJuilletAout2021[[#This Row],[Remise%]]))</f>
        <v>70.89</v>
      </c>
      <c r="G1969" t="str">
        <f t="shared" si="30"/>
        <v>ZOHED</v>
      </c>
    </row>
    <row r="1970" spans="1:7" x14ac:dyDescent="0.25">
      <c r="A1970" s="32">
        <v>22028</v>
      </c>
      <c r="B1970" s="33">
        <v>24</v>
      </c>
      <c r="C1970" s="33">
        <v>3.35</v>
      </c>
      <c r="D1970" s="33">
        <v>3</v>
      </c>
      <c r="E1970" s="33">
        <v>0</v>
      </c>
      <c r="F1970" s="37">
        <f>DetailTicketJuilletAout2021[[#This Row],[Qte]]*(DetailTicketJuilletAout2021[[#This Row],[PrixUnit]]*(1-DetailTicketJuilletAout2021[[#This Row],[Remise%]]))</f>
        <v>10.050000000000001</v>
      </c>
      <c r="G1970" t="str">
        <f t="shared" si="30"/>
        <v>ZOHED</v>
      </c>
    </row>
    <row r="1971" spans="1:7" x14ac:dyDescent="0.25">
      <c r="A1971" s="32">
        <v>22028</v>
      </c>
      <c r="B1971" s="33">
        <v>77</v>
      </c>
      <c r="C1971" s="33">
        <v>9.91</v>
      </c>
      <c r="D1971" s="33">
        <v>3</v>
      </c>
      <c r="E1971" s="33">
        <v>0</v>
      </c>
      <c r="F1971" s="37">
        <f>DetailTicketJuilletAout2021[[#This Row],[Qte]]*(DetailTicketJuilletAout2021[[#This Row],[PrixUnit]]*(1-DetailTicketJuilletAout2021[[#This Row],[Remise%]]))</f>
        <v>29.73</v>
      </c>
      <c r="G1971" t="str">
        <f t="shared" si="30"/>
        <v>ZOHED</v>
      </c>
    </row>
    <row r="1972" spans="1:7" x14ac:dyDescent="0.25">
      <c r="A1972" s="32">
        <v>22029</v>
      </c>
      <c r="B1972" s="33">
        <v>19</v>
      </c>
      <c r="C1972" s="33">
        <v>7.01</v>
      </c>
      <c r="D1972" s="33">
        <v>4</v>
      </c>
      <c r="E1972" s="33">
        <v>0</v>
      </c>
      <c r="F1972" s="37">
        <f>DetailTicketJuilletAout2021[[#This Row],[Qte]]*(DetailTicketJuilletAout2021[[#This Row],[PrixUnit]]*(1-DetailTicketJuilletAout2021[[#This Row],[Remise%]]))</f>
        <v>28.04</v>
      </c>
      <c r="G1972" t="str">
        <f t="shared" si="30"/>
        <v>SYBEL</v>
      </c>
    </row>
    <row r="1973" spans="1:7" x14ac:dyDescent="0.25">
      <c r="A1973" s="32">
        <v>22029</v>
      </c>
      <c r="B1973" s="33">
        <v>27</v>
      </c>
      <c r="C1973" s="33">
        <v>26.83</v>
      </c>
      <c r="D1973" s="33">
        <v>4</v>
      </c>
      <c r="E1973" s="33">
        <v>0.25</v>
      </c>
      <c r="F1973" s="37">
        <f>DetailTicketJuilletAout2021[[#This Row],[Qte]]*(DetailTicketJuilletAout2021[[#This Row],[PrixUnit]]*(1-DetailTicketJuilletAout2021[[#This Row],[Remise%]]))</f>
        <v>80.489999999999995</v>
      </c>
      <c r="G1973" t="str">
        <f t="shared" si="30"/>
        <v>SYBEL</v>
      </c>
    </row>
    <row r="1974" spans="1:7" x14ac:dyDescent="0.25">
      <c r="A1974" s="32">
        <v>22029</v>
      </c>
      <c r="B1974" s="33">
        <v>92</v>
      </c>
      <c r="C1974" s="33">
        <v>0</v>
      </c>
      <c r="D1974" s="33">
        <v>1</v>
      </c>
      <c r="E1974" s="33">
        <v>0</v>
      </c>
      <c r="F1974" s="37">
        <f>DetailTicketJuilletAout2021[[#This Row],[Qte]]*(DetailTicketJuilletAout2021[[#This Row],[PrixUnit]]*(1-DetailTicketJuilletAout2021[[#This Row],[Remise%]]))</f>
        <v>0</v>
      </c>
      <c r="G1974" t="str">
        <f t="shared" si="30"/>
        <v>SYBEL</v>
      </c>
    </row>
    <row r="1975" spans="1:7" x14ac:dyDescent="0.25">
      <c r="A1975" s="32">
        <v>22029</v>
      </c>
      <c r="B1975" s="33">
        <v>93</v>
      </c>
      <c r="C1975" s="33">
        <v>4.57</v>
      </c>
      <c r="D1975" s="33">
        <v>4</v>
      </c>
      <c r="E1975" s="33">
        <v>0.1</v>
      </c>
      <c r="F1975" s="37">
        <f>DetailTicketJuilletAout2021[[#This Row],[Qte]]*(DetailTicketJuilletAout2021[[#This Row],[PrixUnit]]*(1-DetailTicketJuilletAout2021[[#This Row],[Remise%]]))</f>
        <v>16.452000000000002</v>
      </c>
      <c r="G1975" t="str">
        <f t="shared" si="30"/>
        <v>SYBEL</v>
      </c>
    </row>
    <row r="1976" spans="1:7" x14ac:dyDescent="0.25">
      <c r="A1976" s="32">
        <v>22029</v>
      </c>
      <c r="B1976" s="33">
        <v>635</v>
      </c>
      <c r="C1976" s="33">
        <v>0</v>
      </c>
      <c r="D1976" s="33">
        <v>1</v>
      </c>
      <c r="E1976" s="33">
        <v>0</v>
      </c>
      <c r="F1976" s="37">
        <f>DetailTicketJuilletAout2021[[#This Row],[Qte]]*(DetailTicketJuilletAout2021[[#This Row],[PrixUnit]]*(1-DetailTicketJuilletAout2021[[#This Row],[Remise%]]))</f>
        <v>0</v>
      </c>
      <c r="G1976" t="str">
        <f t="shared" si="30"/>
        <v>SYBEL</v>
      </c>
    </row>
    <row r="1977" spans="1:7" x14ac:dyDescent="0.25">
      <c r="A1977" s="32">
        <v>22029</v>
      </c>
      <c r="B1977" s="33">
        <v>726</v>
      </c>
      <c r="C1977" s="33">
        <v>0</v>
      </c>
      <c r="D1977" s="33">
        <v>1</v>
      </c>
      <c r="E1977" s="33">
        <v>0</v>
      </c>
      <c r="F1977" s="37">
        <f>DetailTicketJuilletAout2021[[#This Row],[Qte]]*(DetailTicketJuilletAout2021[[#This Row],[PrixUnit]]*(1-DetailTicketJuilletAout2021[[#This Row],[Remise%]]))</f>
        <v>0</v>
      </c>
      <c r="G1977" t="str">
        <f t="shared" si="30"/>
        <v>SYBEL</v>
      </c>
    </row>
    <row r="1978" spans="1:7" x14ac:dyDescent="0.25">
      <c r="A1978" s="32">
        <v>22029</v>
      </c>
      <c r="B1978" s="33">
        <v>2967</v>
      </c>
      <c r="C1978" s="33">
        <v>11.89</v>
      </c>
      <c r="D1978" s="33">
        <v>3</v>
      </c>
      <c r="E1978" s="33">
        <v>0</v>
      </c>
      <c r="F1978" s="37">
        <f>DetailTicketJuilletAout2021[[#This Row],[Qte]]*(DetailTicketJuilletAout2021[[#This Row],[PrixUnit]]*(1-DetailTicketJuilletAout2021[[#This Row],[Remise%]]))</f>
        <v>35.67</v>
      </c>
      <c r="G1978" t="str">
        <f t="shared" si="30"/>
        <v>SYBEL</v>
      </c>
    </row>
    <row r="1979" spans="1:7" x14ac:dyDescent="0.25">
      <c r="A1979" s="32">
        <v>22029</v>
      </c>
      <c r="B1979" s="33">
        <v>3031</v>
      </c>
      <c r="C1979" s="33">
        <v>41.92</v>
      </c>
      <c r="D1979" s="33">
        <v>4</v>
      </c>
      <c r="E1979" s="33">
        <v>0</v>
      </c>
      <c r="F1979" s="37">
        <f>DetailTicketJuilletAout2021[[#This Row],[Qte]]*(DetailTicketJuilletAout2021[[#This Row],[PrixUnit]]*(1-DetailTicketJuilletAout2021[[#This Row],[Remise%]]))</f>
        <v>167.68</v>
      </c>
      <c r="G1979" t="str">
        <f t="shared" si="30"/>
        <v>SYBEL</v>
      </c>
    </row>
    <row r="1980" spans="1:7" x14ac:dyDescent="0.25">
      <c r="A1980" s="32">
        <v>22030</v>
      </c>
      <c r="B1980" s="33">
        <v>50</v>
      </c>
      <c r="C1980" s="33">
        <v>12.35</v>
      </c>
      <c r="D1980" s="33">
        <v>4</v>
      </c>
      <c r="E1980" s="33">
        <v>0</v>
      </c>
      <c r="F1980" s="37">
        <f>DetailTicketJuilletAout2021[[#This Row],[Qte]]*(DetailTicketJuilletAout2021[[#This Row],[PrixUnit]]*(1-DetailTicketJuilletAout2021[[#This Row],[Remise%]]))</f>
        <v>49.4</v>
      </c>
      <c r="G1980" t="str">
        <f t="shared" si="30"/>
        <v>JELEC</v>
      </c>
    </row>
    <row r="1981" spans="1:7" x14ac:dyDescent="0.25">
      <c r="A1981" s="32">
        <v>22030</v>
      </c>
      <c r="B1981" s="33">
        <v>51</v>
      </c>
      <c r="C1981" s="33">
        <v>40.4</v>
      </c>
      <c r="D1981" s="33">
        <v>3</v>
      </c>
      <c r="E1981" s="33">
        <v>0</v>
      </c>
      <c r="F1981" s="37">
        <f>DetailTicketJuilletAout2021[[#This Row],[Qte]]*(DetailTicketJuilletAout2021[[#This Row],[PrixUnit]]*(1-DetailTicketJuilletAout2021[[#This Row],[Remise%]]))</f>
        <v>121.19999999999999</v>
      </c>
      <c r="G1981" t="str">
        <f t="shared" si="30"/>
        <v>JELEC</v>
      </c>
    </row>
    <row r="1982" spans="1:7" x14ac:dyDescent="0.25">
      <c r="A1982" s="32">
        <v>22030</v>
      </c>
      <c r="B1982" s="33">
        <v>55</v>
      </c>
      <c r="C1982" s="33">
        <v>18.29</v>
      </c>
      <c r="D1982" s="33">
        <v>4</v>
      </c>
      <c r="E1982" s="33">
        <v>0</v>
      </c>
      <c r="F1982" s="37">
        <f>DetailTicketJuilletAout2021[[#This Row],[Qte]]*(DetailTicketJuilletAout2021[[#This Row],[PrixUnit]]*(1-DetailTicketJuilletAout2021[[#This Row],[Remise%]]))</f>
        <v>73.16</v>
      </c>
      <c r="G1982" t="str">
        <f t="shared" si="30"/>
        <v>JELEC</v>
      </c>
    </row>
    <row r="1983" spans="1:7" x14ac:dyDescent="0.25">
      <c r="A1983" s="32">
        <v>22031</v>
      </c>
      <c r="B1983" s="33">
        <v>6</v>
      </c>
      <c r="C1983" s="33">
        <v>19.059999999999999</v>
      </c>
      <c r="D1983" s="33">
        <v>4</v>
      </c>
      <c r="E1983" s="33">
        <v>0</v>
      </c>
      <c r="F1983" s="37">
        <f>DetailTicketJuilletAout2021[[#This Row],[Qte]]*(DetailTicketJuilletAout2021[[#This Row],[PrixUnit]]*(1-DetailTicketJuilletAout2021[[#This Row],[Remise%]]))</f>
        <v>76.239999999999995</v>
      </c>
      <c r="G1983" t="str">
        <f t="shared" si="30"/>
        <v>GESEF</v>
      </c>
    </row>
    <row r="1984" spans="1:7" x14ac:dyDescent="0.25">
      <c r="A1984" s="32">
        <v>22031</v>
      </c>
      <c r="B1984" s="33">
        <v>10</v>
      </c>
      <c r="C1984" s="33">
        <v>23.63</v>
      </c>
      <c r="D1984" s="33">
        <v>3</v>
      </c>
      <c r="E1984" s="33">
        <v>0</v>
      </c>
      <c r="F1984" s="37">
        <f>DetailTicketJuilletAout2021[[#This Row],[Qte]]*(DetailTicketJuilletAout2021[[#This Row],[PrixUnit]]*(1-DetailTicketJuilletAout2021[[#This Row],[Remise%]]))</f>
        <v>70.89</v>
      </c>
      <c r="G1984" t="str">
        <f t="shared" si="30"/>
        <v>GESEF</v>
      </c>
    </row>
    <row r="1985" spans="1:7" x14ac:dyDescent="0.25">
      <c r="A1985" s="32">
        <v>22031</v>
      </c>
      <c r="B1985" s="33">
        <v>17</v>
      </c>
      <c r="C1985" s="33">
        <v>29.73</v>
      </c>
      <c r="D1985" s="33">
        <v>4</v>
      </c>
      <c r="E1985" s="33">
        <v>0</v>
      </c>
      <c r="F1985" s="37">
        <f>DetailTicketJuilletAout2021[[#This Row],[Qte]]*(DetailTicketJuilletAout2021[[#This Row],[PrixUnit]]*(1-DetailTicketJuilletAout2021[[#This Row],[Remise%]]))</f>
        <v>118.92</v>
      </c>
      <c r="G1985" t="str">
        <f t="shared" si="30"/>
        <v>GESEF</v>
      </c>
    </row>
    <row r="1986" spans="1:7" x14ac:dyDescent="0.25">
      <c r="A1986" s="32">
        <v>22031</v>
      </c>
      <c r="B1986" s="33">
        <v>62</v>
      </c>
      <c r="C1986" s="33">
        <v>37.5</v>
      </c>
      <c r="D1986" s="33">
        <v>4</v>
      </c>
      <c r="E1986" s="33">
        <v>0</v>
      </c>
      <c r="F1986" s="37">
        <f>DetailTicketJuilletAout2021[[#This Row],[Qte]]*(DetailTicketJuilletAout2021[[#This Row],[PrixUnit]]*(1-DetailTicketJuilletAout2021[[#This Row],[Remise%]]))</f>
        <v>150</v>
      </c>
      <c r="G1986" t="str">
        <f t="shared" si="30"/>
        <v>GESEF</v>
      </c>
    </row>
    <row r="1987" spans="1:7" x14ac:dyDescent="0.25">
      <c r="A1987" s="32">
        <v>22032</v>
      </c>
      <c r="B1987" s="33">
        <v>4</v>
      </c>
      <c r="C1987" s="33">
        <v>16.77</v>
      </c>
      <c r="D1987" s="33">
        <v>4</v>
      </c>
      <c r="E1987" s="33">
        <v>0</v>
      </c>
      <c r="F1987" s="37">
        <f>DetailTicketJuilletAout2021[[#This Row],[Qte]]*(DetailTicketJuilletAout2021[[#This Row],[PrixUnit]]*(1-DetailTicketJuilletAout2021[[#This Row],[Remise%]]))</f>
        <v>67.08</v>
      </c>
      <c r="G1987" t="str">
        <f t="shared" ref="G1987:G2050" si="31">VLOOKUP(A1987,$I$2:$J$1577,2,FALSE)</f>
        <v>NISCH</v>
      </c>
    </row>
    <row r="1988" spans="1:7" x14ac:dyDescent="0.25">
      <c r="A1988" s="32">
        <v>22033</v>
      </c>
      <c r="B1988" s="33">
        <v>33</v>
      </c>
      <c r="C1988" s="33">
        <v>1.83</v>
      </c>
      <c r="D1988" s="33">
        <v>4</v>
      </c>
      <c r="E1988" s="33">
        <v>0.05</v>
      </c>
      <c r="F1988" s="37">
        <f>DetailTicketJuilletAout2021[[#This Row],[Qte]]*(DetailTicketJuilletAout2021[[#This Row],[PrixUnit]]*(1-DetailTicketJuilletAout2021[[#This Row],[Remise%]]))</f>
        <v>6.9539999999999997</v>
      </c>
      <c r="G1988" t="str">
        <f t="shared" si="31"/>
        <v>ERDUR</v>
      </c>
    </row>
    <row r="1989" spans="1:7" x14ac:dyDescent="0.25">
      <c r="A1989" s="32">
        <v>22033</v>
      </c>
      <c r="B1989" s="33">
        <v>41</v>
      </c>
      <c r="C1989" s="33">
        <v>7.32</v>
      </c>
      <c r="D1989" s="33">
        <v>4</v>
      </c>
      <c r="E1989" s="33">
        <v>0.05</v>
      </c>
      <c r="F1989" s="37">
        <f>DetailTicketJuilletAout2021[[#This Row],[Qte]]*(DetailTicketJuilletAout2021[[#This Row],[PrixUnit]]*(1-DetailTicketJuilletAout2021[[#This Row],[Remise%]]))</f>
        <v>27.815999999999999</v>
      </c>
      <c r="G1989" t="str">
        <f t="shared" si="31"/>
        <v>ERDUR</v>
      </c>
    </row>
    <row r="1990" spans="1:7" x14ac:dyDescent="0.25">
      <c r="A1990" s="32">
        <v>22033</v>
      </c>
      <c r="B1990" s="33">
        <v>75</v>
      </c>
      <c r="C1990" s="33">
        <v>5.95</v>
      </c>
      <c r="D1990" s="33">
        <v>4</v>
      </c>
      <c r="E1990" s="33">
        <v>0.05</v>
      </c>
      <c r="F1990" s="37">
        <f>DetailTicketJuilletAout2021[[#This Row],[Qte]]*(DetailTicketJuilletAout2021[[#This Row],[PrixUnit]]*(1-DetailTicketJuilletAout2021[[#This Row],[Remise%]]))</f>
        <v>22.61</v>
      </c>
      <c r="G1990" t="str">
        <f t="shared" si="31"/>
        <v>ERDUR</v>
      </c>
    </row>
    <row r="1991" spans="1:7" x14ac:dyDescent="0.25">
      <c r="A1991" s="32">
        <v>22034</v>
      </c>
      <c r="B1991" s="33">
        <v>6</v>
      </c>
      <c r="C1991" s="33">
        <v>19.059999999999999</v>
      </c>
      <c r="D1991" s="33">
        <v>4</v>
      </c>
      <c r="E1991" s="33">
        <v>0.05</v>
      </c>
      <c r="F1991" s="37">
        <f>DetailTicketJuilletAout2021[[#This Row],[Qte]]*(DetailTicketJuilletAout2021[[#This Row],[PrixUnit]]*(1-DetailTicketJuilletAout2021[[#This Row],[Remise%]]))</f>
        <v>72.427999999999997</v>
      </c>
      <c r="G1991" t="str">
        <f t="shared" si="31"/>
        <v>PALEC</v>
      </c>
    </row>
    <row r="1992" spans="1:7" x14ac:dyDescent="0.25">
      <c r="A1992" s="32">
        <v>22034</v>
      </c>
      <c r="B1992" s="33">
        <v>28</v>
      </c>
      <c r="C1992" s="33">
        <v>34.76</v>
      </c>
      <c r="D1992" s="33">
        <v>4</v>
      </c>
      <c r="E1992" s="33">
        <v>0</v>
      </c>
      <c r="F1992" s="37">
        <f>DetailTicketJuilletAout2021[[#This Row],[Qte]]*(DetailTicketJuilletAout2021[[#This Row],[PrixUnit]]*(1-DetailTicketJuilletAout2021[[#This Row],[Remise%]]))</f>
        <v>139.04</v>
      </c>
      <c r="G1992" t="str">
        <f t="shared" si="31"/>
        <v>PALEC</v>
      </c>
    </row>
    <row r="1993" spans="1:7" x14ac:dyDescent="0.25">
      <c r="A1993" s="32">
        <v>22035</v>
      </c>
      <c r="B1993" s="33">
        <v>20</v>
      </c>
      <c r="C1993" s="33">
        <v>61.74</v>
      </c>
      <c r="D1993" s="33">
        <v>4</v>
      </c>
      <c r="E1993" s="33">
        <v>0.05</v>
      </c>
      <c r="F1993" s="37">
        <f>DetailTicketJuilletAout2021[[#This Row],[Qte]]*(DetailTicketJuilletAout2021[[#This Row],[PrixUnit]]*(1-DetailTicketJuilletAout2021[[#This Row],[Remise%]]))</f>
        <v>234.61199999999999</v>
      </c>
      <c r="G1993" t="str">
        <f t="shared" si="31"/>
        <v>CLHAL</v>
      </c>
    </row>
    <row r="1994" spans="1:7" x14ac:dyDescent="0.25">
      <c r="A1994" s="32">
        <v>22035</v>
      </c>
      <c r="B1994" s="33">
        <v>31</v>
      </c>
      <c r="C1994" s="33">
        <v>9.4499999999999993</v>
      </c>
      <c r="D1994" s="33">
        <v>4</v>
      </c>
      <c r="E1994" s="33">
        <v>0.05</v>
      </c>
      <c r="F1994" s="37">
        <f>DetailTicketJuilletAout2021[[#This Row],[Qte]]*(DetailTicketJuilletAout2021[[#This Row],[PrixUnit]]*(1-DetailTicketJuilletAout2021[[#This Row],[Remise%]]))</f>
        <v>35.909999999999997</v>
      </c>
      <c r="G1994" t="str">
        <f t="shared" si="31"/>
        <v>CLHAL</v>
      </c>
    </row>
    <row r="1995" spans="1:7" x14ac:dyDescent="0.25">
      <c r="A1995" s="32">
        <v>22036</v>
      </c>
      <c r="B1995" s="33">
        <v>16</v>
      </c>
      <c r="C1995" s="33">
        <v>13.26</v>
      </c>
      <c r="D1995" s="33">
        <v>3</v>
      </c>
      <c r="E1995" s="33">
        <v>0.15</v>
      </c>
      <c r="F1995" s="37">
        <f>DetailTicketJuilletAout2021[[#This Row],[Qte]]*(DetailTicketJuilletAout2021[[#This Row],[PrixUnit]]*(1-DetailTicketJuilletAout2021[[#This Row],[Remise%]]))</f>
        <v>33.812999999999995</v>
      </c>
      <c r="G1995" t="str">
        <f t="shared" si="31"/>
        <v>RARAB</v>
      </c>
    </row>
    <row r="1996" spans="1:7" x14ac:dyDescent="0.25">
      <c r="A1996" s="32">
        <v>22036</v>
      </c>
      <c r="B1996" s="33">
        <v>31</v>
      </c>
      <c r="C1996" s="33">
        <v>9.4499999999999993</v>
      </c>
      <c r="D1996" s="33">
        <v>3</v>
      </c>
      <c r="E1996" s="33">
        <v>0.15</v>
      </c>
      <c r="F1996" s="37">
        <f>DetailTicketJuilletAout2021[[#This Row],[Qte]]*(DetailTicketJuilletAout2021[[#This Row],[PrixUnit]]*(1-DetailTicketJuilletAout2021[[#This Row],[Remise%]]))</f>
        <v>24.097499999999997</v>
      </c>
      <c r="G1996" t="str">
        <f t="shared" si="31"/>
        <v>RARAB</v>
      </c>
    </row>
    <row r="1997" spans="1:7" x14ac:dyDescent="0.25">
      <c r="A1997" s="32">
        <v>22036</v>
      </c>
      <c r="B1997" s="33">
        <v>45</v>
      </c>
      <c r="C1997" s="33">
        <v>7.32</v>
      </c>
      <c r="D1997" s="33">
        <v>3</v>
      </c>
      <c r="E1997" s="33">
        <v>0</v>
      </c>
      <c r="F1997" s="37">
        <f>DetailTicketJuilletAout2021[[#This Row],[Qte]]*(DetailTicketJuilletAout2021[[#This Row],[PrixUnit]]*(1-DetailTicketJuilletAout2021[[#This Row],[Remise%]]))</f>
        <v>21.96</v>
      </c>
      <c r="G1997" t="str">
        <f t="shared" si="31"/>
        <v>RARAB</v>
      </c>
    </row>
    <row r="1998" spans="1:7" x14ac:dyDescent="0.25">
      <c r="A1998" s="32">
        <v>22036</v>
      </c>
      <c r="B1998" s="33">
        <v>60</v>
      </c>
      <c r="C1998" s="33">
        <v>25.92</v>
      </c>
      <c r="D1998" s="33">
        <v>3</v>
      </c>
      <c r="E1998" s="33">
        <v>0.15</v>
      </c>
      <c r="F1998" s="37">
        <f>DetailTicketJuilletAout2021[[#This Row],[Qte]]*(DetailTicketJuilletAout2021[[#This Row],[PrixUnit]]*(1-DetailTicketJuilletAout2021[[#This Row],[Remise%]]))</f>
        <v>66.096000000000004</v>
      </c>
      <c r="G1998" t="str">
        <f t="shared" si="31"/>
        <v>RARAB</v>
      </c>
    </row>
    <row r="1999" spans="1:7" x14ac:dyDescent="0.25">
      <c r="A1999" s="32">
        <v>22037</v>
      </c>
      <c r="B1999" s="33">
        <v>75</v>
      </c>
      <c r="C1999" s="33">
        <v>5.95</v>
      </c>
      <c r="D1999" s="33">
        <v>4</v>
      </c>
      <c r="E1999" s="33">
        <v>0.2</v>
      </c>
      <c r="F1999" s="37">
        <f>DetailTicketJuilletAout2021[[#This Row],[Qte]]*(DetailTicketJuilletAout2021[[#This Row],[PrixUnit]]*(1-DetailTicketJuilletAout2021[[#This Row],[Remise%]]))</f>
        <v>19.040000000000003</v>
      </c>
      <c r="G1999" t="str">
        <f t="shared" si="31"/>
        <v>REDAN</v>
      </c>
    </row>
    <row r="2000" spans="1:7" x14ac:dyDescent="0.25">
      <c r="A2000" s="32">
        <v>22038</v>
      </c>
      <c r="B2000" s="33">
        <v>21</v>
      </c>
      <c r="C2000" s="33">
        <v>7.62</v>
      </c>
      <c r="D2000" s="33">
        <v>4</v>
      </c>
      <c r="E2000" s="33">
        <v>0</v>
      </c>
      <c r="F2000" s="37">
        <f>DetailTicketJuilletAout2021[[#This Row],[Qte]]*(DetailTicketJuilletAout2021[[#This Row],[PrixUnit]]*(1-DetailTicketJuilletAout2021[[#This Row],[Remise%]]))</f>
        <v>30.48</v>
      </c>
      <c r="G2000" t="str">
        <f t="shared" si="31"/>
        <v>NOBEL</v>
      </c>
    </row>
    <row r="2001" spans="1:7" x14ac:dyDescent="0.25">
      <c r="A2001" s="32">
        <v>22038</v>
      </c>
      <c r="B2001" s="33">
        <v>47</v>
      </c>
      <c r="C2001" s="33">
        <v>7.32</v>
      </c>
      <c r="D2001" s="33">
        <v>4</v>
      </c>
      <c r="E2001" s="33">
        <v>0</v>
      </c>
      <c r="F2001" s="37">
        <f>DetailTicketJuilletAout2021[[#This Row],[Qte]]*(DetailTicketJuilletAout2021[[#This Row],[PrixUnit]]*(1-DetailTicketJuilletAout2021[[#This Row],[Remise%]]))</f>
        <v>29.28</v>
      </c>
      <c r="G2001" t="str">
        <f t="shared" si="31"/>
        <v>NOBEL</v>
      </c>
    </row>
    <row r="2002" spans="1:7" x14ac:dyDescent="0.25">
      <c r="A2002" s="32">
        <v>22038</v>
      </c>
      <c r="B2002" s="33">
        <v>51</v>
      </c>
      <c r="C2002" s="33">
        <v>40.4</v>
      </c>
      <c r="D2002" s="33">
        <v>4</v>
      </c>
      <c r="E2002" s="33">
        <v>0</v>
      </c>
      <c r="F2002" s="37">
        <f>DetailTicketJuilletAout2021[[#This Row],[Qte]]*(DetailTicketJuilletAout2021[[#This Row],[PrixUnit]]*(1-DetailTicketJuilletAout2021[[#This Row],[Remise%]]))</f>
        <v>161.6</v>
      </c>
      <c r="G2002" t="str">
        <f t="shared" si="31"/>
        <v>NOBEL</v>
      </c>
    </row>
    <row r="2003" spans="1:7" x14ac:dyDescent="0.25">
      <c r="A2003" s="32">
        <v>22039</v>
      </c>
      <c r="B2003" s="33">
        <v>27</v>
      </c>
      <c r="C2003" s="33">
        <v>26.83</v>
      </c>
      <c r="D2003" s="33">
        <v>4</v>
      </c>
      <c r="E2003" s="33">
        <v>0.25</v>
      </c>
      <c r="F2003" s="37">
        <f>DetailTicketJuilletAout2021[[#This Row],[Qte]]*(DetailTicketJuilletAout2021[[#This Row],[PrixUnit]]*(1-DetailTicketJuilletAout2021[[#This Row],[Remise%]]))</f>
        <v>80.489999999999995</v>
      </c>
      <c r="G2003" t="str">
        <f t="shared" si="31"/>
        <v>NAROU</v>
      </c>
    </row>
    <row r="2004" spans="1:7" x14ac:dyDescent="0.25">
      <c r="A2004" s="32">
        <v>22039</v>
      </c>
      <c r="B2004" s="33">
        <v>30</v>
      </c>
      <c r="C2004" s="33">
        <v>19.670000000000002</v>
      </c>
      <c r="D2004" s="33">
        <v>3</v>
      </c>
      <c r="E2004" s="33">
        <v>0</v>
      </c>
      <c r="F2004" s="37">
        <f>DetailTicketJuilletAout2021[[#This Row],[Qte]]*(DetailTicketJuilletAout2021[[#This Row],[PrixUnit]]*(1-DetailTicketJuilletAout2021[[#This Row],[Remise%]]))</f>
        <v>59.010000000000005</v>
      </c>
      <c r="G2004" t="str">
        <f t="shared" si="31"/>
        <v>NAROU</v>
      </c>
    </row>
    <row r="2005" spans="1:7" x14ac:dyDescent="0.25">
      <c r="A2005" s="32">
        <v>22039</v>
      </c>
      <c r="B2005" s="33">
        <v>35</v>
      </c>
      <c r="C2005" s="33">
        <v>13.72</v>
      </c>
      <c r="D2005" s="33">
        <v>3</v>
      </c>
      <c r="E2005" s="33">
        <v>0</v>
      </c>
      <c r="F2005" s="37">
        <f>DetailTicketJuilletAout2021[[#This Row],[Qte]]*(DetailTicketJuilletAout2021[[#This Row],[PrixUnit]]*(1-DetailTicketJuilletAout2021[[#This Row],[Remise%]]))</f>
        <v>41.160000000000004</v>
      </c>
      <c r="G2005" t="str">
        <f t="shared" si="31"/>
        <v>NAROU</v>
      </c>
    </row>
    <row r="2006" spans="1:7" x14ac:dyDescent="0.25">
      <c r="A2006" s="32">
        <v>22039</v>
      </c>
      <c r="B2006" s="33">
        <v>64</v>
      </c>
      <c r="C2006" s="33">
        <v>25.31</v>
      </c>
      <c r="D2006" s="33">
        <v>4</v>
      </c>
      <c r="E2006" s="33">
        <v>0</v>
      </c>
      <c r="F2006" s="37">
        <f>DetailTicketJuilletAout2021[[#This Row],[Qte]]*(DetailTicketJuilletAout2021[[#This Row],[PrixUnit]]*(1-DetailTicketJuilletAout2021[[#This Row],[Remise%]]))</f>
        <v>101.24</v>
      </c>
      <c r="G2006" t="str">
        <f t="shared" si="31"/>
        <v>NAROU</v>
      </c>
    </row>
    <row r="2007" spans="1:7" x14ac:dyDescent="0.25">
      <c r="A2007" s="32">
        <v>22039</v>
      </c>
      <c r="B2007" s="33">
        <v>92</v>
      </c>
      <c r="C2007" s="33">
        <v>0</v>
      </c>
      <c r="D2007" s="33">
        <v>1</v>
      </c>
      <c r="E2007" s="33">
        <v>0</v>
      </c>
      <c r="F2007" s="37">
        <f>DetailTicketJuilletAout2021[[#This Row],[Qte]]*(DetailTicketJuilletAout2021[[#This Row],[PrixUnit]]*(1-DetailTicketJuilletAout2021[[#This Row],[Remise%]]))</f>
        <v>0</v>
      </c>
      <c r="G2007" t="str">
        <f t="shared" si="31"/>
        <v>NAROU</v>
      </c>
    </row>
    <row r="2008" spans="1:7" x14ac:dyDescent="0.25">
      <c r="A2008" s="32">
        <v>22039</v>
      </c>
      <c r="B2008" s="33">
        <v>93</v>
      </c>
      <c r="C2008" s="33">
        <v>4.57</v>
      </c>
      <c r="D2008" s="33">
        <v>4</v>
      </c>
      <c r="E2008" s="33">
        <v>0.1</v>
      </c>
      <c r="F2008" s="37">
        <f>DetailTicketJuilletAout2021[[#This Row],[Qte]]*(DetailTicketJuilletAout2021[[#This Row],[PrixUnit]]*(1-DetailTicketJuilletAout2021[[#This Row],[Remise%]]))</f>
        <v>16.452000000000002</v>
      </c>
      <c r="G2008" t="str">
        <f t="shared" si="31"/>
        <v>NAROU</v>
      </c>
    </row>
    <row r="2009" spans="1:7" x14ac:dyDescent="0.25">
      <c r="A2009" s="32">
        <v>22039</v>
      </c>
      <c r="B2009" s="33">
        <v>635</v>
      </c>
      <c r="C2009" s="33">
        <v>0</v>
      </c>
      <c r="D2009" s="33">
        <v>1</v>
      </c>
      <c r="E2009" s="33">
        <v>0</v>
      </c>
      <c r="F2009" s="37">
        <f>DetailTicketJuilletAout2021[[#This Row],[Qte]]*(DetailTicketJuilletAout2021[[#This Row],[PrixUnit]]*(1-DetailTicketJuilletAout2021[[#This Row],[Remise%]]))</f>
        <v>0</v>
      </c>
      <c r="G2009" t="str">
        <f t="shared" si="31"/>
        <v>NAROU</v>
      </c>
    </row>
    <row r="2010" spans="1:7" x14ac:dyDescent="0.25">
      <c r="A2010" s="32">
        <v>22039</v>
      </c>
      <c r="B2010" s="33">
        <v>726</v>
      </c>
      <c r="C2010" s="33">
        <v>0</v>
      </c>
      <c r="D2010" s="33">
        <v>1</v>
      </c>
      <c r="E2010" s="33">
        <v>0</v>
      </c>
      <c r="F2010" s="37">
        <f>DetailTicketJuilletAout2021[[#This Row],[Qte]]*(DetailTicketJuilletAout2021[[#This Row],[PrixUnit]]*(1-DetailTicketJuilletAout2021[[#This Row],[Remise%]]))</f>
        <v>0</v>
      </c>
      <c r="G2010" t="str">
        <f t="shared" si="31"/>
        <v>NAROU</v>
      </c>
    </row>
    <row r="2011" spans="1:7" x14ac:dyDescent="0.25">
      <c r="A2011" s="32">
        <v>22039</v>
      </c>
      <c r="B2011" s="33">
        <v>2967</v>
      </c>
      <c r="C2011" s="33">
        <v>11.89</v>
      </c>
      <c r="D2011" s="33">
        <v>3</v>
      </c>
      <c r="E2011" s="33">
        <v>0</v>
      </c>
      <c r="F2011" s="37">
        <f>DetailTicketJuilletAout2021[[#This Row],[Qte]]*(DetailTicketJuilletAout2021[[#This Row],[PrixUnit]]*(1-DetailTicketJuilletAout2021[[#This Row],[Remise%]]))</f>
        <v>35.67</v>
      </c>
      <c r="G2011" t="str">
        <f t="shared" si="31"/>
        <v>NAROU</v>
      </c>
    </row>
    <row r="2012" spans="1:7" x14ac:dyDescent="0.25">
      <c r="A2012" s="32">
        <v>22040</v>
      </c>
      <c r="B2012" s="33">
        <v>5</v>
      </c>
      <c r="C2012" s="33">
        <v>16.309999999999999</v>
      </c>
      <c r="D2012" s="33">
        <v>3</v>
      </c>
      <c r="E2012" s="33">
        <v>0</v>
      </c>
      <c r="F2012" s="37">
        <f>DetailTicketJuilletAout2021[[#This Row],[Qte]]*(DetailTicketJuilletAout2021[[#This Row],[PrixUnit]]*(1-DetailTicketJuilletAout2021[[#This Row],[Remise%]]))</f>
        <v>48.929999999999993</v>
      </c>
      <c r="G2012" t="str">
        <f t="shared" si="31"/>
        <v>RIDAB</v>
      </c>
    </row>
    <row r="2013" spans="1:7" x14ac:dyDescent="0.25">
      <c r="A2013" s="32">
        <v>22040</v>
      </c>
      <c r="B2013" s="33">
        <v>7</v>
      </c>
      <c r="C2013" s="33">
        <v>22.87</v>
      </c>
      <c r="D2013" s="33">
        <v>4</v>
      </c>
      <c r="E2013" s="33">
        <v>0</v>
      </c>
      <c r="F2013" s="37">
        <f>DetailTicketJuilletAout2021[[#This Row],[Qte]]*(DetailTicketJuilletAout2021[[#This Row],[PrixUnit]]*(1-DetailTicketJuilletAout2021[[#This Row],[Remise%]]))</f>
        <v>91.48</v>
      </c>
      <c r="G2013" t="str">
        <f t="shared" si="31"/>
        <v>RIDAB</v>
      </c>
    </row>
    <row r="2014" spans="1:7" x14ac:dyDescent="0.25">
      <c r="A2014" s="32">
        <v>22040</v>
      </c>
      <c r="B2014" s="33">
        <v>72</v>
      </c>
      <c r="C2014" s="33">
        <v>26.53</v>
      </c>
      <c r="D2014" s="33">
        <v>4</v>
      </c>
      <c r="E2014" s="33">
        <v>0</v>
      </c>
      <c r="F2014" s="37">
        <f>DetailTicketJuilletAout2021[[#This Row],[Qte]]*(DetailTicketJuilletAout2021[[#This Row],[PrixUnit]]*(1-DetailTicketJuilletAout2021[[#This Row],[Remise%]]))</f>
        <v>106.12</v>
      </c>
      <c r="G2014" t="str">
        <f t="shared" si="31"/>
        <v>RIDAB</v>
      </c>
    </row>
    <row r="2015" spans="1:7" x14ac:dyDescent="0.25">
      <c r="A2015" s="32">
        <v>22041</v>
      </c>
      <c r="B2015" s="33">
        <v>75</v>
      </c>
      <c r="C2015" s="33">
        <v>5.95</v>
      </c>
      <c r="D2015" s="33">
        <v>3</v>
      </c>
      <c r="E2015" s="33">
        <v>0.15</v>
      </c>
      <c r="F2015" s="37">
        <f>DetailTicketJuilletAout2021[[#This Row],[Qte]]*(DetailTicketJuilletAout2021[[#This Row],[PrixUnit]]*(1-DetailTicketJuilletAout2021[[#This Row],[Remise%]]))</f>
        <v>15.172499999999999</v>
      </c>
      <c r="G2015" t="str">
        <f t="shared" si="31"/>
        <v>BRLEH</v>
      </c>
    </row>
    <row r="2016" spans="1:7" x14ac:dyDescent="0.25">
      <c r="A2016" s="32">
        <v>22042</v>
      </c>
      <c r="B2016" s="33">
        <v>92</v>
      </c>
      <c r="C2016" s="33">
        <v>0</v>
      </c>
      <c r="D2016" s="33">
        <v>1</v>
      </c>
      <c r="E2016" s="33">
        <v>0</v>
      </c>
      <c r="F2016" s="37">
        <f>DetailTicketJuilletAout2021[[#This Row],[Qte]]*(DetailTicketJuilletAout2021[[#This Row],[PrixUnit]]*(1-DetailTicketJuilletAout2021[[#This Row],[Remise%]]))</f>
        <v>0</v>
      </c>
      <c r="G2016" t="str">
        <f t="shared" si="31"/>
        <v>NAROU</v>
      </c>
    </row>
    <row r="2017" spans="1:7" x14ac:dyDescent="0.25">
      <c r="A2017" s="32">
        <v>22042</v>
      </c>
      <c r="B2017" s="33">
        <v>93</v>
      </c>
      <c r="C2017" s="33">
        <v>0</v>
      </c>
      <c r="D2017" s="33">
        <v>1</v>
      </c>
      <c r="E2017" s="33">
        <v>0</v>
      </c>
      <c r="F2017" s="37">
        <f>DetailTicketJuilletAout2021[[#This Row],[Qte]]*(DetailTicketJuilletAout2021[[#This Row],[PrixUnit]]*(1-DetailTicketJuilletAout2021[[#This Row],[Remise%]]))</f>
        <v>0</v>
      </c>
      <c r="G2017" t="str">
        <f t="shared" si="31"/>
        <v>NAROU</v>
      </c>
    </row>
    <row r="2018" spans="1:7" x14ac:dyDescent="0.25">
      <c r="A2018" s="32">
        <v>22042</v>
      </c>
      <c r="B2018" s="33">
        <v>133</v>
      </c>
      <c r="C2018" s="33">
        <v>0</v>
      </c>
      <c r="D2018" s="33">
        <v>1</v>
      </c>
      <c r="E2018" s="33">
        <v>0</v>
      </c>
      <c r="F2018" s="37">
        <f>DetailTicketJuilletAout2021[[#This Row],[Qte]]*(DetailTicketJuilletAout2021[[#This Row],[PrixUnit]]*(1-DetailTicketJuilletAout2021[[#This Row],[Remise%]]))</f>
        <v>0</v>
      </c>
      <c r="G2018" t="str">
        <f t="shared" si="31"/>
        <v>NAROU</v>
      </c>
    </row>
    <row r="2019" spans="1:7" x14ac:dyDescent="0.25">
      <c r="A2019" s="32">
        <v>22042</v>
      </c>
      <c r="B2019" s="33">
        <v>362</v>
      </c>
      <c r="C2019" s="33">
        <v>7.32</v>
      </c>
      <c r="D2019" s="33">
        <v>3</v>
      </c>
      <c r="E2019" s="33">
        <v>0</v>
      </c>
      <c r="F2019" s="37">
        <f>DetailTicketJuilletAout2021[[#This Row],[Qte]]*(DetailTicketJuilletAout2021[[#This Row],[PrixUnit]]*(1-DetailTicketJuilletAout2021[[#This Row],[Remise%]]))</f>
        <v>21.96</v>
      </c>
      <c r="G2019" t="str">
        <f t="shared" si="31"/>
        <v>NAROU</v>
      </c>
    </row>
    <row r="2020" spans="1:7" x14ac:dyDescent="0.25">
      <c r="A2020" s="32">
        <v>22042</v>
      </c>
      <c r="B2020" s="33">
        <v>635</v>
      </c>
      <c r="C2020" s="33">
        <v>0</v>
      </c>
      <c r="D2020" s="33">
        <v>1</v>
      </c>
      <c r="E2020" s="33">
        <v>0</v>
      </c>
      <c r="F2020" s="37">
        <f>DetailTicketJuilletAout2021[[#This Row],[Qte]]*(DetailTicketJuilletAout2021[[#This Row],[PrixUnit]]*(1-DetailTicketJuilletAout2021[[#This Row],[Remise%]]))</f>
        <v>0</v>
      </c>
      <c r="G2020" t="str">
        <f t="shared" si="31"/>
        <v>NAROU</v>
      </c>
    </row>
    <row r="2021" spans="1:7" x14ac:dyDescent="0.25">
      <c r="A2021" s="32">
        <v>22042</v>
      </c>
      <c r="B2021" s="33">
        <v>654</v>
      </c>
      <c r="C2021" s="33">
        <v>0</v>
      </c>
      <c r="D2021" s="33">
        <v>1</v>
      </c>
      <c r="E2021" s="33">
        <v>0</v>
      </c>
      <c r="F2021" s="37">
        <f>DetailTicketJuilletAout2021[[#This Row],[Qte]]*(DetailTicketJuilletAout2021[[#This Row],[PrixUnit]]*(1-DetailTicketJuilletAout2021[[#This Row],[Remise%]]))</f>
        <v>0</v>
      </c>
      <c r="G2021" t="str">
        <f t="shared" si="31"/>
        <v>NAROU</v>
      </c>
    </row>
    <row r="2022" spans="1:7" x14ac:dyDescent="0.25">
      <c r="A2022" s="32">
        <v>22042</v>
      </c>
      <c r="B2022" s="33">
        <v>726</v>
      </c>
      <c r="C2022" s="33">
        <v>0</v>
      </c>
      <c r="D2022" s="33">
        <v>1</v>
      </c>
      <c r="E2022" s="33">
        <v>0</v>
      </c>
      <c r="F2022" s="37">
        <f>DetailTicketJuilletAout2021[[#This Row],[Qte]]*(DetailTicketJuilletAout2021[[#This Row],[PrixUnit]]*(1-DetailTicketJuilletAout2021[[#This Row],[Remise%]]))</f>
        <v>0</v>
      </c>
      <c r="G2022" t="str">
        <f t="shared" si="31"/>
        <v>NAROU</v>
      </c>
    </row>
    <row r="2023" spans="1:7" x14ac:dyDescent="0.25">
      <c r="A2023" s="32">
        <v>22042</v>
      </c>
      <c r="B2023" s="33">
        <v>1181</v>
      </c>
      <c r="C2023" s="33">
        <v>3.35</v>
      </c>
      <c r="D2023" s="33">
        <v>4</v>
      </c>
      <c r="E2023" s="33">
        <v>0.25</v>
      </c>
      <c r="F2023" s="37">
        <f>DetailTicketJuilletAout2021[[#This Row],[Qte]]*(DetailTicketJuilletAout2021[[#This Row],[PrixUnit]]*(1-DetailTicketJuilletAout2021[[#This Row],[Remise%]]))</f>
        <v>10.050000000000001</v>
      </c>
      <c r="G2023" t="str">
        <f t="shared" si="31"/>
        <v>NAROU</v>
      </c>
    </row>
    <row r="2024" spans="1:7" x14ac:dyDescent="0.25">
      <c r="A2024" s="32">
        <v>22042</v>
      </c>
      <c r="B2024" s="33">
        <v>2967</v>
      </c>
      <c r="C2024" s="33">
        <v>0</v>
      </c>
      <c r="D2024" s="33">
        <v>1</v>
      </c>
      <c r="E2024" s="33">
        <v>0</v>
      </c>
      <c r="F2024" s="37">
        <f>DetailTicketJuilletAout2021[[#This Row],[Qte]]*(DetailTicketJuilletAout2021[[#This Row],[PrixUnit]]*(1-DetailTicketJuilletAout2021[[#This Row],[Remise%]]))</f>
        <v>0</v>
      </c>
      <c r="G2024" t="str">
        <f t="shared" si="31"/>
        <v>NAROU</v>
      </c>
    </row>
    <row r="2025" spans="1:7" x14ac:dyDescent="0.25">
      <c r="A2025" s="32">
        <v>22043</v>
      </c>
      <c r="B2025" s="33">
        <v>52</v>
      </c>
      <c r="C2025" s="33">
        <v>5.34</v>
      </c>
      <c r="D2025" s="33">
        <v>4</v>
      </c>
      <c r="E2025" s="33">
        <v>0.05</v>
      </c>
      <c r="F2025" s="37">
        <f>DetailTicketJuilletAout2021[[#This Row],[Qte]]*(DetailTicketJuilletAout2021[[#This Row],[PrixUnit]]*(1-DetailTicketJuilletAout2021[[#This Row],[Remise%]]))</f>
        <v>20.291999999999998</v>
      </c>
      <c r="G2025" t="str">
        <f t="shared" si="31"/>
        <v>PABEL</v>
      </c>
    </row>
    <row r="2026" spans="1:7" x14ac:dyDescent="0.25">
      <c r="A2026" s="32">
        <v>22043</v>
      </c>
      <c r="B2026" s="33">
        <v>76</v>
      </c>
      <c r="C2026" s="33">
        <v>13.72</v>
      </c>
      <c r="D2026" s="33">
        <v>4</v>
      </c>
      <c r="E2026" s="33">
        <v>0</v>
      </c>
      <c r="F2026" s="37">
        <f>DetailTicketJuilletAout2021[[#This Row],[Qte]]*(DetailTicketJuilletAout2021[[#This Row],[PrixUnit]]*(1-DetailTicketJuilletAout2021[[#This Row],[Remise%]]))</f>
        <v>54.88</v>
      </c>
      <c r="G2026" t="str">
        <f t="shared" si="31"/>
        <v>PABEL</v>
      </c>
    </row>
    <row r="2027" spans="1:7" x14ac:dyDescent="0.25">
      <c r="A2027" s="32">
        <v>22044</v>
      </c>
      <c r="B2027" s="33">
        <v>7</v>
      </c>
      <c r="C2027" s="33">
        <v>22.87</v>
      </c>
      <c r="D2027" s="33">
        <v>3</v>
      </c>
      <c r="E2027" s="33">
        <v>0</v>
      </c>
      <c r="F2027" s="37">
        <f>DetailTicketJuilletAout2021[[#This Row],[Qte]]*(DetailTicketJuilletAout2021[[#This Row],[PrixUnit]]*(1-DetailTicketJuilletAout2021[[#This Row],[Remise%]]))</f>
        <v>68.61</v>
      </c>
      <c r="G2027" t="str">
        <f t="shared" si="31"/>
        <v>ARBLA</v>
      </c>
    </row>
    <row r="2028" spans="1:7" x14ac:dyDescent="0.25">
      <c r="A2028" s="32">
        <v>22044</v>
      </c>
      <c r="B2028" s="33">
        <v>13</v>
      </c>
      <c r="C2028" s="33">
        <v>4.57</v>
      </c>
      <c r="D2028" s="33">
        <v>4</v>
      </c>
      <c r="E2028" s="33">
        <v>0</v>
      </c>
      <c r="F2028" s="37">
        <f>DetailTicketJuilletAout2021[[#This Row],[Qte]]*(DetailTicketJuilletAout2021[[#This Row],[PrixUnit]]*(1-DetailTicketJuilletAout2021[[#This Row],[Remise%]]))</f>
        <v>18.28</v>
      </c>
      <c r="G2028" t="str">
        <f t="shared" si="31"/>
        <v>ARBLA</v>
      </c>
    </row>
    <row r="2029" spans="1:7" x14ac:dyDescent="0.25">
      <c r="A2029" s="32">
        <v>22044</v>
      </c>
      <c r="B2029" s="33">
        <v>53</v>
      </c>
      <c r="C2029" s="33">
        <v>25</v>
      </c>
      <c r="D2029" s="33">
        <v>3</v>
      </c>
      <c r="E2029" s="33">
        <v>0</v>
      </c>
      <c r="F2029" s="37">
        <f>DetailTicketJuilletAout2021[[#This Row],[Qte]]*(DetailTicketJuilletAout2021[[#This Row],[PrixUnit]]*(1-DetailTicketJuilletAout2021[[#This Row],[Remise%]]))</f>
        <v>75</v>
      </c>
      <c r="G2029" t="str">
        <f t="shared" si="31"/>
        <v>ARBLA</v>
      </c>
    </row>
    <row r="2030" spans="1:7" x14ac:dyDescent="0.25">
      <c r="A2030" s="32">
        <v>22044</v>
      </c>
      <c r="B2030" s="33">
        <v>69</v>
      </c>
      <c r="C2030" s="33">
        <v>27.44</v>
      </c>
      <c r="D2030" s="33">
        <v>4</v>
      </c>
      <c r="E2030" s="33">
        <v>0</v>
      </c>
      <c r="F2030" s="37">
        <f>DetailTicketJuilletAout2021[[#This Row],[Qte]]*(DetailTicketJuilletAout2021[[#This Row],[PrixUnit]]*(1-DetailTicketJuilletAout2021[[#This Row],[Remise%]]))</f>
        <v>109.76</v>
      </c>
      <c r="G2030" t="str">
        <f t="shared" si="31"/>
        <v>ARBLA</v>
      </c>
    </row>
    <row r="2031" spans="1:7" x14ac:dyDescent="0.25">
      <c r="A2031" s="32">
        <v>22044</v>
      </c>
      <c r="B2031" s="33">
        <v>76</v>
      </c>
      <c r="C2031" s="33">
        <v>13.72</v>
      </c>
      <c r="D2031" s="33">
        <v>3</v>
      </c>
      <c r="E2031" s="33">
        <v>0</v>
      </c>
      <c r="F2031" s="37">
        <f>DetailTicketJuilletAout2021[[#This Row],[Qte]]*(DetailTicketJuilletAout2021[[#This Row],[PrixUnit]]*(1-DetailTicketJuilletAout2021[[#This Row],[Remise%]]))</f>
        <v>41.160000000000004</v>
      </c>
      <c r="G2031" t="str">
        <f t="shared" si="31"/>
        <v>ARBLA</v>
      </c>
    </row>
    <row r="2032" spans="1:7" x14ac:dyDescent="0.25">
      <c r="A2032" s="32">
        <v>22045</v>
      </c>
      <c r="B2032" s="33">
        <v>60</v>
      </c>
      <c r="C2032" s="33">
        <v>25.92</v>
      </c>
      <c r="D2032" s="33">
        <v>4</v>
      </c>
      <c r="E2032" s="33">
        <v>0.15</v>
      </c>
      <c r="F2032" s="37">
        <f>DetailTicketJuilletAout2021[[#This Row],[Qte]]*(DetailTicketJuilletAout2021[[#This Row],[PrixUnit]]*(1-DetailTicketJuilletAout2021[[#This Row],[Remise%]]))</f>
        <v>88.128</v>
      </c>
      <c r="G2032" t="str">
        <f t="shared" si="31"/>
        <v>LOHUE</v>
      </c>
    </row>
    <row r="2033" spans="1:7" x14ac:dyDescent="0.25">
      <c r="A2033" s="32">
        <v>22046</v>
      </c>
      <c r="B2033" s="33">
        <v>18</v>
      </c>
      <c r="C2033" s="33">
        <v>47.56</v>
      </c>
      <c r="D2033" s="33">
        <v>4</v>
      </c>
      <c r="E2033" s="33">
        <v>0</v>
      </c>
      <c r="F2033" s="37">
        <f>DetailTicketJuilletAout2021[[#This Row],[Qte]]*(DetailTicketJuilletAout2021[[#This Row],[PrixUnit]]*(1-DetailTicketJuilletAout2021[[#This Row],[Remise%]]))</f>
        <v>190.24</v>
      </c>
      <c r="G2033" t="str">
        <f t="shared" si="31"/>
        <v>MAFER</v>
      </c>
    </row>
    <row r="2034" spans="1:7" x14ac:dyDescent="0.25">
      <c r="A2034" s="32">
        <v>22046</v>
      </c>
      <c r="B2034" s="33">
        <v>38</v>
      </c>
      <c r="C2034" s="33">
        <v>200.93</v>
      </c>
      <c r="D2034" s="33">
        <v>4</v>
      </c>
      <c r="E2034" s="33">
        <v>0</v>
      </c>
      <c r="F2034" s="37">
        <f>DetailTicketJuilletAout2021[[#This Row],[Qte]]*(DetailTicketJuilletAout2021[[#This Row],[PrixUnit]]*(1-DetailTicketJuilletAout2021[[#This Row],[Remise%]]))</f>
        <v>803.72</v>
      </c>
      <c r="G2034" t="str">
        <f t="shared" si="31"/>
        <v>MAFER</v>
      </c>
    </row>
    <row r="2035" spans="1:7" x14ac:dyDescent="0.25">
      <c r="A2035" s="32">
        <v>22046</v>
      </c>
      <c r="B2035" s="33">
        <v>69</v>
      </c>
      <c r="C2035" s="33">
        <v>27.44</v>
      </c>
      <c r="D2035" s="33">
        <v>4</v>
      </c>
      <c r="E2035" s="33">
        <v>0</v>
      </c>
      <c r="F2035" s="37">
        <f>DetailTicketJuilletAout2021[[#This Row],[Qte]]*(DetailTicketJuilletAout2021[[#This Row],[PrixUnit]]*(1-DetailTicketJuilletAout2021[[#This Row],[Remise%]]))</f>
        <v>109.76</v>
      </c>
      <c r="G2035" t="str">
        <f t="shared" si="31"/>
        <v>MAFER</v>
      </c>
    </row>
    <row r="2036" spans="1:7" x14ac:dyDescent="0.25">
      <c r="A2036" s="32">
        <v>22047</v>
      </c>
      <c r="B2036" s="33">
        <v>27</v>
      </c>
      <c r="C2036" s="33">
        <v>3</v>
      </c>
      <c r="D2036" s="33">
        <v>4</v>
      </c>
      <c r="E2036" s="33">
        <v>0.25</v>
      </c>
      <c r="F2036" s="37">
        <f>DetailTicketJuilletAout2021[[#This Row],[Qte]]*(DetailTicketJuilletAout2021[[#This Row],[PrixUnit]]*(1-DetailTicketJuilletAout2021[[#This Row],[Remise%]]))</f>
        <v>9</v>
      </c>
      <c r="G2036" t="str">
        <f t="shared" si="31"/>
        <v>PILED</v>
      </c>
    </row>
    <row r="2037" spans="1:7" x14ac:dyDescent="0.25">
      <c r="A2037" s="32">
        <v>22047</v>
      </c>
      <c r="B2037" s="33">
        <v>51</v>
      </c>
      <c r="C2037" s="33">
        <v>6</v>
      </c>
      <c r="D2037" s="33">
        <v>4</v>
      </c>
      <c r="E2037" s="33">
        <v>0</v>
      </c>
      <c r="F2037" s="37">
        <f>DetailTicketJuilletAout2021[[#This Row],[Qte]]*(DetailTicketJuilletAout2021[[#This Row],[PrixUnit]]*(1-DetailTicketJuilletAout2021[[#This Row],[Remise%]]))</f>
        <v>24</v>
      </c>
      <c r="G2037" t="str">
        <f t="shared" si="31"/>
        <v>PILED</v>
      </c>
    </row>
    <row r="2038" spans="1:7" x14ac:dyDescent="0.25">
      <c r="A2038" s="32">
        <v>22047</v>
      </c>
      <c r="B2038" s="33">
        <v>92</v>
      </c>
      <c r="C2038" s="33">
        <v>6.1</v>
      </c>
      <c r="D2038" s="33">
        <v>1</v>
      </c>
      <c r="E2038" s="33">
        <v>0</v>
      </c>
      <c r="F2038" s="37">
        <f>DetailTicketJuilletAout2021[[#This Row],[Qte]]*(DetailTicketJuilletAout2021[[#This Row],[PrixUnit]]*(1-DetailTicketJuilletAout2021[[#This Row],[Remise%]]))</f>
        <v>6.1</v>
      </c>
      <c r="G2038" t="str">
        <f t="shared" si="31"/>
        <v>PILED</v>
      </c>
    </row>
    <row r="2039" spans="1:7" x14ac:dyDescent="0.25">
      <c r="A2039" s="32">
        <v>22047</v>
      </c>
      <c r="B2039" s="33">
        <v>93</v>
      </c>
      <c r="C2039" s="33">
        <v>6.86</v>
      </c>
      <c r="D2039" s="33">
        <v>4</v>
      </c>
      <c r="E2039" s="33">
        <v>0.1</v>
      </c>
      <c r="F2039" s="37">
        <f>DetailTicketJuilletAout2021[[#This Row],[Qte]]*(DetailTicketJuilletAout2021[[#This Row],[PrixUnit]]*(1-DetailTicketJuilletAout2021[[#This Row],[Remise%]]))</f>
        <v>24.696000000000002</v>
      </c>
      <c r="G2039" t="str">
        <f t="shared" si="31"/>
        <v>PILED</v>
      </c>
    </row>
    <row r="2040" spans="1:7" x14ac:dyDescent="0.25">
      <c r="A2040" s="32">
        <v>22047</v>
      </c>
      <c r="B2040" s="33">
        <v>726</v>
      </c>
      <c r="C2040" s="33">
        <v>3.12</v>
      </c>
      <c r="D2040" s="33">
        <v>1</v>
      </c>
      <c r="E2040" s="33">
        <v>0</v>
      </c>
      <c r="F2040" s="37">
        <f>DetailTicketJuilletAout2021[[#This Row],[Qte]]*(DetailTicketJuilletAout2021[[#This Row],[PrixUnit]]*(1-DetailTicketJuilletAout2021[[#This Row],[Remise%]]))</f>
        <v>3.12</v>
      </c>
      <c r="G2040" t="str">
        <f t="shared" si="31"/>
        <v>PILED</v>
      </c>
    </row>
    <row r="2041" spans="1:7" x14ac:dyDescent="0.25">
      <c r="A2041" s="32">
        <v>22047</v>
      </c>
      <c r="B2041" s="33">
        <v>2944</v>
      </c>
      <c r="C2041" s="33">
        <v>4.4400000000000004</v>
      </c>
      <c r="D2041" s="33">
        <v>3</v>
      </c>
      <c r="E2041" s="33">
        <v>0</v>
      </c>
      <c r="F2041" s="37">
        <f>DetailTicketJuilletAout2021[[#This Row],[Qte]]*(DetailTicketJuilletAout2021[[#This Row],[PrixUnit]]*(1-DetailTicketJuilletAout2021[[#This Row],[Remise%]]))</f>
        <v>13.32</v>
      </c>
      <c r="G2041" t="str">
        <f t="shared" si="31"/>
        <v>PILED</v>
      </c>
    </row>
    <row r="2042" spans="1:7" x14ac:dyDescent="0.25">
      <c r="A2042" s="32">
        <v>22047</v>
      </c>
      <c r="B2042" s="33">
        <v>3075</v>
      </c>
      <c r="C2042" s="33">
        <v>7.01</v>
      </c>
      <c r="D2042" s="33">
        <v>1</v>
      </c>
      <c r="E2042" s="33">
        <v>0</v>
      </c>
      <c r="F2042" s="37">
        <f>DetailTicketJuilletAout2021[[#This Row],[Qte]]*(DetailTicketJuilletAout2021[[#This Row],[PrixUnit]]*(1-DetailTicketJuilletAout2021[[#This Row],[Remise%]]))</f>
        <v>7.01</v>
      </c>
      <c r="G2042" t="str">
        <f t="shared" si="31"/>
        <v>PILED</v>
      </c>
    </row>
    <row r="2043" spans="1:7" x14ac:dyDescent="0.25">
      <c r="A2043" s="32">
        <v>22048</v>
      </c>
      <c r="B2043" s="33">
        <v>3</v>
      </c>
      <c r="C2043" s="33">
        <v>7.62</v>
      </c>
      <c r="D2043" s="33">
        <v>1</v>
      </c>
      <c r="E2043" s="33">
        <v>0</v>
      </c>
      <c r="F2043" s="37">
        <f>DetailTicketJuilletAout2021[[#This Row],[Qte]]*(DetailTicketJuilletAout2021[[#This Row],[PrixUnit]]*(1-DetailTicketJuilletAout2021[[#This Row],[Remise%]]))</f>
        <v>7.62</v>
      </c>
      <c r="G2043" t="str">
        <f t="shared" si="31"/>
        <v>SYLEJ</v>
      </c>
    </row>
    <row r="2044" spans="1:7" x14ac:dyDescent="0.25">
      <c r="A2044" s="32">
        <v>22048</v>
      </c>
      <c r="B2044" s="33">
        <v>4</v>
      </c>
      <c r="C2044" s="33">
        <v>16.77</v>
      </c>
      <c r="D2044" s="33">
        <v>1</v>
      </c>
      <c r="E2044" s="33">
        <v>0</v>
      </c>
      <c r="F2044" s="37">
        <f>DetailTicketJuilletAout2021[[#This Row],[Qte]]*(DetailTicketJuilletAout2021[[#This Row],[PrixUnit]]*(1-DetailTicketJuilletAout2021[[#This Row],[Remise%]]))</f>
        <v>16.77</v>
      </c>
      <c r="G2044" t="str">
        <f t="shared" si="31"/>
        <v>SYLEJ</v>
      </c>
    </row>
    <row r="2045" spans="1:7" x14ac:dyDescent="0.25">
      <c r="A2045" s="32">
        <v>22048</v>
      </c>
      <c r="B2045" s="33">
        <v>6</v>
      </c>
      <c r="C2045" s="33">
        <v>19.059999999999999</v>
      </c>
      <c r="D2045" s="33">
        <v>1</v>
      </c>
      <c r="E2045" s="33">
        <v>0</v>
      </c>
      <c r="F2045" s="37">
        <f>DetailTicketJuilletAout2021[[#This Row],[Qte]]*(DetailTicketJuilletAout2021[[#This Row],[PrixUnit]]*(1-DetailTicketJuilletAout2021[[#This Row],[Remise%]]))</f>
        <v>19.059999999999999</v>
      </c>
      <c r="G2045" t="str">
        <f t="shared" si="31"/>
        <v>SYLEJ</v>
      </c>
    </row>
    <row r="2046" spans="1:7" x14ac:dyDescent="0.25">
      <c r="A2046" s="32">
        <v>22048</v>
      </c>
      <c r="B2046" s="33">
        <v>7</v>
      </c>
      <c r="C2046" s="33">
        <v>4.25</v>
      </c>
      <c r="D2046" s="33">
        <v>1</v>
      </c>
      <c r="E2046" s="33">
        <v>0</v>
      </c>
      <c r="F2046" s="37">
        <f>DetailTicketJuilletAout2021[[#This Row],[Qte]]*(DetailTicketJuilletAout2021[[#This Row],[PrixUnit]]*(1-DetailTicketJuilletAout2021[[#This Row],[Remise%]]))</f>
        <v>4.25</v>
      </c>
      <c r="G2046" t="str">
        <f t="shared" si="31"/>
        <v>SYLEJ</v>
      </c>
    </row>
    <row r="2047" spans="1:7" x14ac:dyDescent="0.25">
      <c r="A2047" s="32">
        <v>22048</v>
      </c>
      <c r="B2047" s="33">
        <v>37</v>
      </c>
      <c r="C2047" s="33">
        <v>19.82</v>
      </c>
      <c r="D2047" s="33">
        <v>4</v>
      </c>
      <c r="E2047" s="33">
        <v>0</v>
      </c>
      <c r="F2047" s="37">
        <f>DetailTicketJuilletAout2021[[#This Row],[Qte]]*(DetailTicketJuilletAout2021[[#This Row],[PrixUnit]]*(1-DetailTicketJuilletAout2021[[#This Row],[Remise%]]))</f>
        <v>79.28</v>
      </c>
      <c r="G2047" t="str">
        <f t="shared" si="31"/>
        <v>SYLEJ</v>
      </c>
    </row>
    <row r="2048" spans="1:7" x14ac:dyDescent="0.25">
      <c r="A2048" s="32">
        <v>22048</v>
      </c>
      <c r="B2048" s="33">
        <v>56</v>
      </c>
      <c r="C2048" s="33">
        <v>28.97</v>
      </c>
      <c r="D2048" s="33">
        <v>4</v>
      </c>
      <c r="E2048" s="33">
        <v>0.15</v>
      </c>
      <c r="F2048" s="37">
        <f>DetailTicketJuilletAout2021[[#This Row],[Qte]]*(DetailTicketJuilletAout2021[[#This Row],[PrixUnit]]*(1-DetailTicketJuilletAout2021[[#This Row],[Remise%]]))</f>
        <v>98.49799999999999</v>
      </c>
      <c r="G2048" t="str">
        <f t="shared" si="31"/>
        <v>SYLEJ</v>
      </c>
    </row>
    <row r="2049" spans="1:7" x14ac:dyDescent="0.25">
      <c r="A2049" s="32">
        <v>22048</v>
      </c>
      <c r="B2049" s="33">
        <v>62</v>
      </c>
      <c r="C2049" s="33">
        <v>37.5</v>
      </c>
      <c r="D2049" s="33">
        <v>4</v>
      </c>
      <c r="E2049" s="33">
        <v>0.15</v>
      </c>
      <c r="F2049" s="37">
        <f>DetailTicketJuilletAout2021[[#This Row],[Qte]]*(DetailTicketJuilletAout2021[[#This Row],[PrixUnit]]*(1-DetailTicketJuilletAout2021[[#This Row],[Remise%]]))</f>
        <v>127.5</v>
      </c>
      <c r="G2049" t="str">
        <f t="shared" si="31"/>
        <v>SYLEJ</v>
      </c>
    </row>
    <row r="2050" spans="1:7" x14ac:dyDescent="0.25">
      <c r="A2050" s="32">
        <v>22049</v>
      </c>
      <c r="B2050" s="33">
        <v>19</v>
      </c>
      <c r="C2050" s="33">
        <v>7.01</v>
      </c>
      <c r="D2050" s="33">
        <v>4</v>
      </c>
      <c r="E2050" s="33">
        <v>0</v>
      </c>
      <c r="F2050" s="37">
        <f>DetailTicketJuilletAout2021[[#This Row],[Qte]]*(DetailTicketJuilletAout2021[[#This Row],[PrixUnit]]*(1-DetailTicketJuilletAout2021[[#This Row],[Remise%]]))</f>
        <v>28.04</v>
      </c>
      <c r="G2050" t="str">
        <f t="shared" si="31"/>
        <v>DIGOM</v>
      </c>
    </row>
    <row r="2051" spans="1:7" x14ac:dyDescent="0.25">
      <c r="A2051" s="32">
        <v>22049</v>
      </c>
      <c r="B2051" s="33">
        <v>49</v>
      </c>
      <c r="C2051" s="33">
        <v>15.24</v>
      </c>
      <c r="D2051" s="33">
        <v>3</v>
      </c>
      <c r="E2051" s="33">
        <v>0</v>
      </c>
      <c r="F2051" s="37">
        <f>DetailTicketJuilletAout2021[[#This Row],[Qte]]*(DetailTicketJuilletAout2021[[#This Row],[PrixUnit]]*(1-DetailTicketJuilletAout2021[[#This Row],[Remise%]]))</f>
        <v>45.72</v>
      </c>
      <c r="G2051" t="str">
        <f t="shared" ref="G2051:G2114" si="32">VLOOKUP(A2051,$I$2:$J$1577,2,FALSE)</f>
        <v>DIGOM</v>
      </c>
    </row>
    <row r="2052" spans="1:7" x14ac:dyDescent="0.25">
      <c r="A2052" s="32">
        <v>22050</v>
      </c>
      <c r="B2052" s="33">
        <v>12</v>
      </c>
      <c r="C2052" s="33">
        <v>28.97</v>
      </c>
      <c r="D2052" s="33">
        <v>3</v>
      </c>
      <c r="E2052" s="33">
        <v>0</v>
      </c>
      <c r="F2052" s="37">
        <f>DetailTicketJuilletAout2021[[#This Row],[Qte]]*(DetailTicketJuilletAout2021[[#This Row],[PrixUnit]]*(1-DetailTicketJuilletAout2021[[#This Row],[Remise%]]))</f>
        <v>86.91</v>
      </c>
      <c r="G2052" t="str">
        <f t="shared" si="32"/>
        <v>CHLEC</v>
      </c>
    </row>
    <row r="2053" spans="1:7" x14ac:dyDescent="0.25">
      <c r="A2053" s="32">
        <v>22050</v>
      </c>
      <c r="B2053" s="33">
        <v>24</v>
      </c>
      <c r="C2053" s="33">
        <v>3.35</v>
      </c>
      <c r="D2053" s="33">
        <v>3</v>
      </c>
      <c r="E2053" s="33">
        <v>0</v>
      </c>
      <c r="F2053" s="37">
        <f>DetailTicketJuilletAout2021[[#This Row],[Qte]]*(DetailTicketJuilletAout2021[[#This Row],[PrixUnit]]*(1-DetailTicketJuilletAout2021[[#This Row],[Remise%]]))</f>
        <v>10.050000000000001</v>
      </c>
      <c r="G2053" t="str">
        <f t="shared" si="32"/>
        <v>CHLEC</v>
      </c>
    </row>
    <row r="2054" spans="1:7" x14ac:dyDescent="0.25">
      <c r="A2054" s="32">
        <v>22050</v>
      </c>
      <c r="B2054" s="33">
        <v>64</v>
      </c>
      <c r="C2054" s="33">
        <v>25.31</v>
      </c>
      <c r="D2054" s="33">
        <v>4</v>
      </c>
      <c r="E2054" s="33">
        <v>0</v>
      </c>
      <c r="F2054" s="37">
        <f>DetailTicketJuilletAout2021[[#This Row],[Qte]]*(DetailTicketJuilletAout2021[[#This Row],[PrixUnit]]*(1-DetailTicketJuilletAout2021[[#This Row],[Remise%]]))</f>
        <v>101.24</v>
      </c>
      <c r="G2054" t="str">
        <f t="shared" si="32"/>
        <v>CHLEC</v>
      </c>
    </row>
    <row r="2055" spans="1:7" x14ac:dyDescent="0.25">
      <c r="A2055" s="32">
        <v>22051</v>
      </c>
      <c r="B2055" s="33">
        <v>46</v>
      </c>
      <c r="C2055" s="33">
        <v>9.15</v>
      </c>
      <c r="D2055" s="33">
        <v>4</v>
      </c>
      <c r="E2055" s="33">
        <v>0</v>
      </c>
      <c r="F2055" s="37">
        <f>DetailTicketJuilletAout2021[[#This Row],[Qte]]*(DetailTicketJuilletAout2021[[#This Row],[PrixUnit]]*(1-DetailTicketJuilletAout2021[[#This Row],[Remise%]]))</f>
        <v>36.6</v>
      </c>
      <c r="G2055" t="str">
        <f t="shared" si="32"/>
        <v>PAMAR</v>
      </c>
    </row>
    <row r="2056" spans="1:7" x14ac:dyDescent="0.25">
      <c r="A2056" s="32">
        <v>22052</v>
      </c>
      <c r="B2056" s="33">
        <v>52</v>
      </c>
      <c r="C2056" s="33">
        <v>5.34</v>
      </c>
      <c r="D2056" s="33">
        <v>3</v>
      </c>
      <c r="E2056" s="33">
        <v>0.2</v>
      </c>
      <c r="F2056" s="37">
        <f>DetailTicketJuilletAout2021[[#This Row],[Qte]]*(DetailTicketJuilletAout2021[[#This Row],[PrixUnit]]*(1-DetailTicketJuilletAout2021[[#This Row],[Remise%]]))</f>
        <v>12.816000000000001</v>
      </c>
      <c r="G2056" t="str">
        <f t="shared" si="32"/>
        <v>JALES</v>
      </c>
    </row>
    <row r="2057" spans="1:7" x14ac:dyDescent="0.25">
      <c r="A2057" s="32">
        <v>22053</v>
      </c>
      <c r="B2057" s="33">
        <v>29</v>
      </c>
      <c r="C2057" s="33">
        <v>94.37</v>
      </c>
      <c r="D2057" s="33">
        <v>4</v>
      </c>
      <c r="E2057" s="33">
        <v>0</v>
      </c>
      <c r="F2057" s="37">
        <f>DetailTicketJuilletAout2021[[#This Row],[Qte]]*(DetailTicketJuilletAout2021[[#This Row],[PrixUnit]]*(1-DetailTicketJuilletAout2021[[#This Row],[Remise%]]))</f>
        <v>377.48</v>
      </c>
      <c r="G2057" t="str">
        <f t="shared" si="32"/>
        <v>JEHER</v>
      </c>
    </row>
    <row r="2058" spans="1:7" x14ac:dyDescent="0.25">
      <c r="A2058" s="32">
        <v>22054</v>
      </c>
      <c r="B2058" s="33">
        <v>17</v>
      </c>
      <c r="C2058" s="33">
        <v>29.73</v>
      </c>
      <c r="D2058" s="33">
        <v>4</v>
      </c>
      <c r="E2058" s="33">
        <v>0</v>
      </c>
      <c r="F2058" s="37">
        <f>DetailTicketJuilletAout2021[[#This Row],[Qte]]*(DetailTicketJuilletAout2021[[#This Row],[PrixUnit]]*(1-DetailTicketJuilletAout2021[[#This Row],[Remise%]]))</f>
        <v>118.92</v>
      </c>
      <c r="G2058" t="str">
        <f t="shared" si="32"/>
        <v>JUBOY</v>
      </c>
    </row>
    <row r="2059" spans="1:7" x14ac:dyDescent="0.25">
      <c r="A2059" s="32">
        <v>22054</v>
      </c>
      <c r="B2059" s="33">
        <v>33</v>
      </c>
      <c r="C2059" s="33">
        <v>1.83</v>
      </c>
      <c r="D2059" s="33">
        <v>4</v>
      </c>
      <c r="E2059" s="33">
        <v>0</v>
      </c>
      <c r="F2059" s="37">
        <f>DetailTicketJuilletAout2021[[#This Row],[Qte]]*(DetailTicketJuilletAout2021[[#This Row],[PrixUnit]]*(1-DetailTicketJuilletAout2021[[#This Row],[Remise%]]))</f>
        <v>7.32</v>
      </c>
      <c r="G2059" t="str">
        <f t="shared" si="32"/>
        <v>JUBOY</v>
      </c>
    </row>
    <row r="2060" spans="1:7" x14ac:dyDescent="0.25">
      <c r="A2060" s="32">
        <v>22055</v>
      </c>
      <c r="B2060" s="33">
        <v>26</v>
      </c>
      <c r="C2060" s="33">
        <v>23.78</v>
      </c>
      <c r="D2060" s="33">
        <v>4</v>
      </c>
      <c r="E2060" s="33">
        <v>0</v>
      </c>
      <c r="F2060" s="37">
        <f>DetailTicketJuilletAout2021[[#This Row],[Qte]]*(DetailTicketJuilletAout2021[[#This Row],[PrixUnit]]*(1-DetailTicketJuilletAout2021[[#This Row],[Remise%]]))</f>
        <v>95.12</v>
      </c>
      <c r="G2060" t="str">
        <f t="shared" si="32"/>
        <v>JUBOY</v>
      </c>
    </row>
    <row r="2061" spans="1:7" x14ac:dyDescent="0.25">
      <c r="A2061" s="32">
        <v>22055</v>
      </c>
      <c r="B2061" s="33">
        <v>41</v>
      </c>
      <c r="C2061" s="33">
        <v>7.32</v>
      </c>
      <c r="D2061" s="33">
        <v>4</v>
      </c>
      <c r="E2061" s="33">
        <v>0</v>
      </c>
      <c r="F2061" s="37">
        <f>DetailTicketJuilletAout2021[[#This Row],[Qte]]*(DetailTicketJuilletAout2021[[#This Row],[PrixUnit]]*(1-DetailTicketJuilletAout2021[[#This Row],[Remise%]]))</f>
        <v>29.28</v>
      </c>
      <c r="G2061" t="str">
        <f t="shared" si="32"/>
        <v>JUBOY</v>
      </c>
    </row>
    <row r="2062" spans="1:7" x14ac:dyDescent="0.25">
      <c r="A2062" s="32">
        <v>22055</v>
      </c>
      <c r="B2062" s="33">
        <v>75</v>
      </c>
      <c r="C2062" s="33">
        <v>5.95</v>
      </c>
      <c r="D2062" s="33">
        <v>4</v>
      </c>
      <c r="E2062" s="33">
        <v>0</v>
      </c>
      <c r="F2062" s="37">
        <f>DetailTicketJuilletAout2021[[#This Row],[Qte]]*(DetailTicketJuilletAout2021[[#This Row],[PrixUnit]]*(1-DetailTicketJuilletAout2021[[#This Row],[Remise%]]))</f>
        <v>23.8</v>
      </c>
      <c r="G2062" t="str">
        <f t="shared" si="32"/>
        <v>JUBOY</v>
      </c>
    </row>
    <row r="2063" spans="1:7" x14ac:dyDescent="0.25">
      <c r="A2063" s="32">
        <v>22056</v>
      </c>
      <c r="B2063" s="33">
        <v>63</v>
      </c>
      <c r="C2063" s="33">
        <v>33.54</v>
      </c>
      <c r="D2063" s="33">
        <v>4</v>
      </c>
      <c r="E2063" s="33">
        <v>0</v>
      </c>
      <c r="F2063" s="37">
        <f>DetailTicketJuilletAout2021[[#This Row],[Qte]]*(DetailTicketJuilletAout2021[[#This Row],[PrixUnit]]*(1-DetailTicketJuilletAout2021[[#This Row],[Remise%]]))</f>
        <v>134.16</v>
      </c>
      <c r="G2063" t="str">
        <f t="shared" si="32"/>
        <v>PHFRO</v>
      </c>
    </row>
    <row r="2064" spans="1:7" x14ac:dyDescent="0.25">
      <c r="A2064" s="32">
        <v>22057</v>
      </c>
      <c r="B2064" s="33">
        <v>8</v>
      </c>
      <c r="C2064" s="33">
        <v>30.49</v>
      </c>
      <c r="D2064" s="33">
        <v>4</v>
      </c>
      <c r="E2064" s="33">
        <v>0</v>
      </c>
      <c r="F2064" s="37">
        <f>DetailTicketJuilletAout2021[[#This Row],[Qte]]*(DetailTicketJuilletAout2021[[#This Row],[PrixUnit]]*(1-DetailTicketJuilletAout2021[[#This Row],[Remise%]]))</f>
        <v>121.96</v>
      </c>
      <c r="G2064" t="str">
        <f t="shared" si="32"/>
        <v>GESEF</v>
      </c>
    </row>
    <row r="2065" spans="1:7" x14ac:dyDescent="0.25">
      <c r="A2065" s="32">
        <v>22057</v>
      </c>
      <c r="B2065" s="33">
        <v>75</v>
      </c>
      <c r="C2065" s="33">
        <v>5.95</v>
      </c>
      <c r="D2065" s="33">
        <v>4</v>
      </c>
      <c r="E2065" s="33">
        <v>0</v>
      </c>
      <c r="F2065" s="37">
        <f>DetailTicketJuilletAout2021[[#This Row],[Qte]]*(DetailTicketJuilletAout2021[[#This Row],[PrixUnit]]*(1-DetailTicketJuilletAout2021[[#This Row],[Remise%]]))</f>
        <v>23.8</v>
      </c>
      <c r="G2065" t="str">
        <f t="shared" si="32"/>
        <v>GESEF</v>
      </c>
    </row>
    <row r="2066" spans="1:7" x14ac:dyDescent="0.25">
      <c r="A2066" s="32">
        <v>22058</v>
      </c>
      <c r="B2066" s="33">
        <v>28</v>
      </c>
      <c r="C2066" s="33">
        <v>34.76</v>
      </c>
      <c r="D2066" s="33">
        <v>3</v>
      </c>
      <c r="E2066" s="33">
        <v>0</v>
      </c>
      <c r="F2066" s="37">
        <f>DetailTicketJuilletAout2021[[#This Row],[Qte]]*(DetailTicketJuilletAout2021[[#This Row],[PrixUnit]]*(1-DetailTicketJuilletAout2021[[#This Row],[Remise%]]))</f>
        <v>104.28</v>
      </c>
      <c r="G2066" t="str">
        <f t="shared" si="32"/>
        <v>NAROU</v>
      </c>
    </row>
    <row r="2067" spans="1:7" x14ac:dyDescent="0.25">
      <c r="A2067" s="32">
        <v>22059</v>
      </c>
      <c r="B2067" s="33">
        <v>39</v>
      </c>
      <c r="C2067" s="33">
        <v>13.72</v>
      </c>
      <c r="D2067" s="33">
        <v>3</v>
      </c>
      <c r="E2067" s="33">
        <v>0</v>
      </c>
      <c r="F2067" s="37">
        <f>DetailTicketJuilletAout2021[[#This Row],[Qte]]*(DetailTicketJuilletAout2021[[#This Row],[PrixUnit]]*(1-DetailTicketJuilletAout2021[[#This Row],[Remise%]]))</f>
        <v>41.160000000000004</v>
      </c>
      <c r="G2067" t="str">
        <f t="shared" si="32"/>
        <v>REDAN</v>
      </c>
    </row>
    <row r="2068" spans="1:7" x14ac:dyDescent="0.25">
      <c r="A2068" s="32">
        <v>22059</v>
      </c>
      <c r="B2068" s="33">
        <v>47</v>
      </c>
      <c r="C2068" s="33">
        <v>7.32</v>
      </c>
      <c r="D2068" s="33">
        <v>3</v>
      </c>
      <c r="E2068" s="33">
        <v>0</v>
      </c>
      <c r="F2068" s="37">
        <f>DetailTicketJuilletAout2021[[#This Row],[Qte]]*(DetailTicketJuilletAout2021[[#This Row],[PrixUnit]]*(1-DetailTicketJuilletAout2021[[#This Row],[Remise%]]))</f>
        <v>21.96</v>
      </c>
      <c r="G2068" t="str">
        <f t="shared" si="32"/>
        <v>REDAN</v>
      </c>
    </row>
    <row r="2069" spans="1:7" x14ac:dyDescent="0.25">
      <c r="A2069" s="32">
        <v>22059</v>
      </c>
      <c r="B2069" s="33">
        <v>51</v>
      </c>
      <c r="C2069" s="33">
        <v>40.4</v>
      </c>
      <c r="D2069" s="33">
        <v>4</v>
      </c>
      <c r="E2069" s="33">
        <v>0</v>
      </c>
      <c r="F2069" s="37">
        <f>DetailTicketJuilletAout2021[[#This Row],[Qte]]*(DetailTicketJuilletAout2021[[#This Row],[PrixUnit]]*(1-DetailTicketJuilletAout2021[[#This Row],[Remise%]]))</f>
        <v>161.6</v>
      </c>
      <c r="G2069" t="str">
        <f t="shared" si="32"/>
        <v>REDAN</v>
      </c>
    </row>
    <row r="2070" spans="1:7" x14ac:dyDescent="0.25">
      <c r="A2070" s="32">
        <v>22059</v>
      </c>
      <c r="B2070" s="33">
        <v>63</v>
      </c>
      <c r="C2070" s="33">
        <v>33.54</v>
      </c>
      <c r="D2070" s="33">
        <v>3</v>
      </c>
      <c r="E2070" s="33">
        <v>0</v>
      </c>
      <c r="F2070" s="37">
        <f>DetailTicketJuilletAout2021[[#This Row],[Qte]]*(DetailTicketJuilletAout2021[[#This Row],[PrixUnit]]*(1-DetailTicketJuilletAout2021[[#This Row],[Remise%]]))</f>
        <v>100.62</v>
      </c>
      <c r="G2070" t="str">
        <f t="shared" si="32"/>
        <v>REDAN</v>
      </c>
    </row>
    <row r="2071" spans="1:7" x14ac:dyDescent="0.25">
      <c r="A2071" s="32">
        <v>22060</v>
      </c>
      <c r="B2071" s="33">
        <v>8</v>
      </c>
      <c r="C2071" s="33">
        <v>30.49</v>
      </c>
      <c r="D2071" s="33">
        <v>3</v>
      </c>
      <c r="E2071" s="33">
        <v>0.15</v>
      </c>
      <c r="F2071" s="37">
        <f>DetailTicketJuilletAout2021[[#This Row],[Qte]]*(DetailTicketJuilletAout2021[[#This Row],[PrixUnit]]*(1-DetailTicketJuilletAout2021[[#This Row],[Remise%]]))</f>
        <v>77.749499999999998</v>
      </c>
      <c r="G2071" t="str">
        <f t="shared" si="32"/>
        <v>YATAN</v>
      </c>
    </row>
    <row r="2072" spans="1:7" x14ac:dyDescent="0.25">
      <c r="A2072" s="32">
        <v>22060</v>
      </c>
      <c r="B2072" s="33">
        <v>21</v>
      </c>
      <c r="C2072" s="33">
        <v>7.62</v>
      </c>
      <c r="D2072" s="33">
        <v>3</v>
      </c>
      <c r="E2072" s="33">
        <v>0.15</v>
      </c>
      <c r="F2072" s="37">
        <f>DetailTicketJuilletAout2021[[#This Row],[Qte]]*(DetailTicketJuilletAout2021[[#This Row],[PrixUnit]]*(1-DetailTicketJuilletAout2021[[#This Row],[Remise%]]))</f>
        <v>19.431000000000001</v>
      </c>
      <c r="G2072" t="str">
        <f t="shared" si="32"/>
        <v>YATAN</v>
      </c>
    </row>
    <row r="2073" spans="1:7" x14ac:dyDescent="0.25">
      <c r="A2073" s="32">
        <v>22060</v>
      </c>
      <c r="B2073" s="33">
        <v>40</v>
      </c>
      <c r="C2073" s="33">
        <v>14.03</v>
      </c>
      <c r="D2073" s="33">
        <v>4</v>
      </c>
      <c r="E2073" s="33">
        <v>0</v>
      </c>
      <c r="F2073" s="37">
        <f>DetailTicketJuilletAout2021[[#This Row],[Qte]]*(DetailTicketJuilletAout2021[[#This Row],[PrixUnit]]*(1-DetailTicketJuilletAout2021[[#This Row],[Remise%]]))</f>
        <v>56.12</v>
      </c>
      <c r="G2073" t="str">
        <f t="shared" si="32"/>
        <v>YATAN</v>
      </c>
    </row>
    <row r="2074" spans="1:7" x14ac:dyDescent="0.25">
      <c r="A2074" s="32">
        <v>22060</v>
      </c>
      <c r="B2074" s="33">
        <v>44</v>
      </c>
      <c r="C2074" s="33">
        <v>14.79</v>
      </c>
      <c r="D2074" s="33">
        <v>4</v>
      </c>
      <c r="E2074" s="33">
        <v>0.15</v>
      </c>
      <c r="F2074" s="37">
        <f>DetailTicketJuilletAout2021[[#This Row],[Qte]]*(DetailTicketJuilletAout2021[[#This Row],[PrixUnit]]*(1-DetailTicketJuilletAout2021[[#This Row],[Remise%]]))</f>
        <v>50.285999999999994</v>
      </c>
      <c r="G2074" t="str">
        <f t="shared" si="32"/>
        <v>YATAN</v>
      </c>
    </row>
    <row r="2075" spans="1:7" x14ac:dyDescent="0.25">
      <c r="A2075" s="32">
        <v>22061</v>
      </c>
      <c r="B2075" s="33">
        <v>7</v>
      </c>
      <c r="C2075" s="33">
        <v>22.87</v>
      </c>
      <c r="D2075" s="33">
        <v>4</v>
      </c>
      <c r="E2075" s="33">
        <v>0</v>
      </c>
      <c r="F2075" s="37">
        <f>DetailTicketJuilletAout2021[[#This Row],[Qte]]*(DetailTicketJuilletAout2021[[#This Row],[PrixUnit]]*(1-DetailTicketJuilletAout2021[[#This Row],[Remise%]]))</f>
        <v>91.48</v>
      </c>
      <c r="G2075" t="str">
        <f t="shared" si="32"/>
        <v>CHLEC</v>
      </c>
    </row>
    <row r="2076" spans="1:7" x14ac:dyDescent="0.25">
      <c r="A2076" s="32">
        <v>22061</v>
      </c>
      <c r="B2076" s="33">
        <v>12</v>
      </c>
      <c r="C2076" s="33">
        <v>28.97</v>
      </c>
      <c r="D2076" s="33">
        <v>3</v>
      </c>
      <c r="E2076" s="33">
        <v>0</v>
      </c>
      <c r="F2076" s="37">
        <f>DetailTicketJuilletAout2021[[#This Row],[Qte]]*(DetailTicketJuilletAout2021[[#This Row],[PrixUnit]]*(1-DetailTicketJuilletAout2021[[#This Row],[Remise%]]))</f>
        <v>86.91</v>
      </c>
      <c r="G2076" t="str">
        <f t="shared" si="32"/>
        <v>CHLEC</v>
      </c>
    </row>
    <row r="2077" spans="1:7" x14ac:dyDescent="0.25">
      <c r="A2077" s="32">
        <v>22061</v>
      </c>
      <c r="B2077" s="33">
        <v>24</v>
      </c>
      <c r="C2077" s="33">
        <v>3.35</v>
      </c>
      <c r="D2077" s="33">
        <v>4</v>
      </c>
      <c r="E2077" s="33">
        <v>0</v>
      </c>
      <c r="F2077" s="37">
        <f>DetailTicketJuilletAout2021[[#This Row],[Qte]]*(DetailTicketJuilletAout2021[[#This Row],[PrixUnit]]*(1-DetailTicketJuilletAout2021[[#This Row],[Remise%]]))</f>
        <v>13.4</v>
      </c>
      <c r="G2077" t="str">
        <f t="shared" si="32"/>
        <v>CHLEC</v>
      </c>
    </row>
    <row r="2078" spans="1:7" x14ac:dyDescent="0.25">
      <c r="A2078" s="32">
        <v>22061</v>
      </c>
      <c r="B2078" s="33">
        <v>27</v>
      </c>
      <c r="C2078" s="33">
        <v>33.54</v>
      </c>
      <c r="D2078" s="33">
        <v>3</v>
      </c>
      <c r="E2078" s="33">
        <v>0</v>
      </c>
      <c r="F2078" s="37">
        <f>DetailTicketJuilletAout2021[[#This Row],[Qte]]*(DetailTicketJuilletAout2021[[#This Row],[PrixUnit]]*(1-DetailTicketJuilletAout2021[[#This Row],[Remise%]]))</f>
        <v>100.62</v>
      </c>
      <c r="G2078" t="str">
        <f t="shared" si="32"/>
        <v>CHLEC</v>
      </c>
    </row>
    <row r="2079" spans="1:7" x14ac:dyDescent="0.25">
      <c r="A2079" s="32">
        <v>22061</v>
      </c>
      <c r="B2079" s="33">
        <v>31</v>
      </c>
      <c r="C2079" s="33">
        <v>9.4499999999999993</v>
      </c>
      <c r="D2079" s="33">
        <v>3</v>
      </c>
      <c r="E2079" s="33">
        <v>0</v>
      </c>
      <c r="F2079" s="37">
        <f>DetailTicketJuilletAout2021[[#This Row],[Qte]]*(DetailTicketJuilletAout2021[[#This Row],[PrixUnit]]*(1-DetailTicketJuilletAout2021[[#This Row],[Remise%]]))</f>
        <v>28.349999999999998</v>
      </c>
      <c r="G2079" t="str">
        <f t="shared" si="32"/>
        <v>CHLEC</v>
      </c>
    </row>
    <row r="2080" spans="1:7" x14ac:dyDescent="0.25">
      <c r="A2080" s="32">
        <v>22061</v>
      </c>
      <c r="B2080" s="33">
        <v>63</v>
      </c>
      <c r="C2080" s="33">
        <v>33.54</v>
      </c>
      <c r="D2080" s="33">
        <v>3</v>
      </c>
      <c r="E2080" s="33">
        <v>0</v>
      </c>
      <c r="F2080" s="37">
        <f>DetailTicketJuilletAout2021[[#This Row],[Qte]]*(DetailTicketJuilletAout2021[[#This Row],[PrixUnit]]*(1-DetailTicketJuilletAout2021[[#This Row],[Remise%]]))</f>
        <v>100.62</v>
      </c>
      <c r="G2080" t="str">
        <f t="shared" si="32"/>
        <v>CHLEC</v>
      </c>
    </row>
    <row r="2081" spans="1:7" x14ac:dyDescent="0.25">
      <c r="A2081" s="32">
        <v>22062</v>
      </c>
      <c r="B2081" s="33">
        <v>75</v>
      </c>
      <c r="C2081" s="33">
        <v>5.95</v>
      </c>
      <c r="D2081" s="33">
        <v>3</v>
      </c>
      <c r="E2081" s="33">
        <v>0.2</v>
      </c>
      <c r="F2081" s="37">
        <f>DetailTicketJuilletAout2021[[#This Row],[Qte]]*(DetailTicketJuilletAout2021[[#This Row],[PrixUnit]]*(1-DetailTicketJuilletAout2021[[#This Row],[Remise%]]))</f>
        <v>14.280000000000001</v>
      </c>
      <c r="G2081" t="str">
        <f t="shared" si="32"/>
        <v>REDAN</v>
      </c>
    </row>
    <row r="2082" spans="1:7" x14ac:dyDescent="0.25">
      <c r="A2082" s="32">
        <v>22063</v>
      </c>
      <c r="B2082" s="33">
        <v>38</v>
      </c>
      <c r="C2082" s="33">
        <v>200.93</v>
      </c>
      <c r="D2082" s="33">
        <v>4</v>
      </c>
      <c r="E2082" s="33">
        <v>0</v>
      </c>
      <c r="F2082" s="37">
        <f>DetailTicketJuilletAout2021[[#This Row],[Qte]]*(DetailTicketJuilletAout2021[[#This Row],[PrixUnit]]*(1-DetailTicketJuilletAout2021[[#This Row],[Remise%]]))</f>
        <v>803.72</v>
      </c>
      <c r="G2082" t="str">
        <f t="shared" si="32"/>
        <v>DAMIC</v>
      </c>
    </row>
    <row r="2083" spans="1:7" x14ac:dyDescent="0.25">
      <c r="A2083" s="32">
        <v>22064</v>
      </c>
      <c r="B2083" s="33">
        <v>7</v>
      </c>
      <c r="C2083" s="33">
        <v>22.87</v>
      </c>
      <c r="D2083" s="33">
        <v>3</v>
      </c>
      <c r="E2083" s="33">
        <v>0</v>
      </c>
      <c r="F2083" s="37">
        <f>DetailTicketJuilletAout2021[[#This Row],[Qte]]*(DetailTicketJuilletAout2021[[#This Row],[PrixUnit]]*(1-DetailTicketJuilletAout2021[[#This Row],[Remise%]]))</f>
        <v>68.61</v>
      </c>
      <c r="G2083" t="str">
        <f t="shared" si="32"/>
        <v>GESEF</v>
      </c>
    </row>
    <row r="2084" spans="1:7" x14ac:dyDescent="0.25">
      <c r="A2084" s="32">
        <v>22064</v>
      </c>
      <c r="B2084" s="33">
        <v>43</v>
      </c>
      <c r="C2084" s="33">
        <v>35.06</v>
      </c>
      <c r="D2084" s="33">
        <v>4</v>
      </c>
      <c r="E2084" s="33">
        <v>0</v>
      </c>
      <c r="F2084" s="37">
        <f>DetailTicketJuilletAout2021[[#This Row],[Qte]]*(DetailTicketJuilletAout2021[[#This Row],[PrixUnit]]*(1-DetailTicketJuilletAout2021[[#This Row],[Remise%]]))</f>
        <v>140.24</v>
      </c>
      <c r="G2084" t="str">
        <f t="shared" si="32"/>
        <v>GESEF</v>
      </c>
    </row>
    <row r="2085" spans="1:7" x14ac:dyDescent="0.25">
      <c r="A2085" s="32">
        <v>22065</v>
      </c>
      <c r="B2085" s="33">
        <v>13</v>
      </c>
      <c r="C2085" s="33">
        <v>4.57</v>
      </c>
      <c r="D2085" s="33">
        <v>4</v>
      </c>
      <c r="E2085" s="33">
        <v>0.15</v>
      </c>
      <c r="F2085" s="37">
        <f>DetailTicketJuilletAout2021[[#This Row],[Qte]]*(DetailTicketJuilletAout2021[[#This Row],[PrixUnit]]*(1-DetailTicketJuilletAout2021[[#This Row],[Remise%]]))</f>
        <v>15.538</v>
      </c>
      <c r="G2085" t="str">
        <f t="shared" si="32"/>
        <v>MOELK</v>
      </c>
    </row>
    <row r="2086" spans="1:7" x14ac:dyDescent="0.25">
      <c r="A2086" s="32">
        <v>22065</v>
      </c>
      <c r="B2086" s="33">
        <v>57</v>
      </c>
      <c r="C2086" s="33">
        <v>14.94</v>
      </c>
      <c r="D2086" s="33">
        <v>4</v>
      </c>
      <c r="E2086" s="33">
        <v>0</v>
      </c>
      <c r="F2086" s="37">
        <f>DetailTicketJuilletAout2021[[#This Row],[Qte]]*(DetailTicketJuilletAout2021[[#This Row],[PrixUnit]]*(1-DetailTicketJuilletAout2021[[#This Row],[Remise%]]))</f>
        <v>59.76</v>
      </c>
      <c r="G2086" t="str">
        <f t="shared" si="32"/>
        <v>MOELK</v>
      </c>
    </row>
    <row r="2087" spans="1:7" x14ac:dyDescent="0.25">
      <c r="A2087" s="32">
        <v>22066</v>
      </c>
      <c r="B2087" s="33">
        <v>16</v>
      </c>
      <c r="C2087" s="33">
        <v>13.26</v>
      </c>
      <c r="D2087" s="33">
        <v>4</v>
      </c>
      <c r="E2087" s="33">
        <v>0</v>
      </c>
      <c r="F2087" s="37">
        <f>DetailTicketJuilletAout2021[[#This Row],[Qte]]*(DetailTicketJuilletAout2021[[#This Row],[PrixUnit]]*(1-DetailTicketJuilletAout2021[[#This Row],[Remise%]]))</f>
        <v>53.04</v>
      </c>
      <c r="G2087" t="str">
        <f t="shared" si="32"/>
        <v>MOELK</v>
      </c>
    </row>
    <row r="2088" spans="1:7" x14ac:dyDescent="0.25">
      <c r="A2088" s="32">
        <v>22066</v>
      </c>
      <c r="B2088" s="33">
        <v>24</v>
      </c>
      <c r="C2088" s="33">
        <v>3.35</v>
      </c>
      <c r="D2088" s="33">
        <v>3</v>
      </c>
      <c r="E2088" s="33">
        <v>0</v>
      </c>
      <c r="F2088" s="37">
        <f>DetailTicketJuilletAout2021[[#This Row],[Qte]]*(DetailTicketJuilletAout2021[[#This Row],[PrixUnit]]*(1-DetailTicketJuilletAout2021[[#This Row],[Remise%]]))</f>
        <v>10.050000000000001</v>
      </c>
      <c r="G2088" t="str">
        <f t="shared" si="32"/>
        <v>MOELK</v>
      </c>
    </row>
    <row r="2089" spans="1:7" x14ac:dyDescent="0.25">
      <c r="A2089" s="32">
        <v>22066</v>
      </c>
      <c r="B2089" s="33">
        <v>36</v>
      </c>
      <c r="C2089" s="33">
        <v>14.48</v>
      </c>
      <c r="D2089" s="33">
        <v>3</v>
      </c>
      <c r="E2089" s="33">
        <v>0</v>
      </c>
      <c r="F2089" s="37">
        <f>DetailTicketJuilletAout2021[[#This Row],[Qte]]*(DetailTicketJuilletAout2021[[#This Row],[PrixUnit]]*(1-DetailTicketJuilletAout2021[[#This Row],[Remise%]]))</f>
        <v>43.44</v>
      </c>
      <c r="G2089" t="str">
        <f t="shared" si="32"/>
        <v>MOELK</v>
      </c>
    </row>
    <row r="2090" spans="1:7" x14ac:dyDescent="0.25">
      <c r="A2090" s="32">
        <v>22067</v>
      </c>
      <c r="B2090" s="33">
        <v>16</v>
      </c>
      <c r="C2090" s="33">
        <v>13.26</v>
      </c>
      <c r="D2090" s="33">
        <v>3</v>
      </c>
      <c r="E2090" s="33">
        <v>0.1</v>
      </c>
      <c r="F2090" s="37">
        <f>DetailTicketJuilletAout2021[[#This Row],[Qte]]*(DetailTicketJuilletAout2021[[#This Row],[PrixUnit]]*(1-DetailTicketJuilletAout2021[[#This Row],[Remise%]]))</f>
        <v>35.802</v>
      </c>
      <c r="G2090" t="str">
        <f t="shared" si="32"/>
        <v>ERSWE</v>
      </c>
    </row>
    <row r="2091" spans="1:7" x14ac:dyDescent="0.25">
      <c r="A2091" s="32">
        <v>22067</v>
      </c>
      <c r="B2091" s="33">
        <v>18</v>
      </c>
      <c r="C2091" s="33">
        <v>47.56</v>
      </c>
      <c r="D2091" s="33">
        <v>4</v>
      </c>
      <c r="E2091" s="33">
        <v>0.1</v>
      </c>
      <c r="F2091" s="37">
        <f>DetailTicketJuilletAout2021[[#This Row],[Qte]]*(DetailTicketJuilletAout2021[[#This Row],[PrixUnit]]*(1-DetailTicketJuilletAout2021[[#This Row],[Remise%]]))</f>
        <v>171.21600000000001</v>
      </c>
      <c r="G2091" t="str">
        <f t="shared" si="32"/>
        <v>ERSWE</v>
      </c>
    </row>
    <row r="2092" spans="1:7" x14ac:dyDescent="0.25">
      <c r="A2092" s="32">
        <v>22067</v>
      </c>
      <c r="B2092" s="33">
        <v>32</v>
      </c>
      <c r="C2092" s="33">
        <v>24.39</v>
      </c>
      <c r="D2092" s="33">
        <v>3</v>
      </c>
      <c r="E2092" s="33">
        <v>0.1</v>
      </c>
      <c r="F2092" s="37">
        <f>DetailTicketJuilletAout2021[[#This Row],[Qte]]*(DetailTicketJuilletAout2021[[#This Row],[PrixUnit]]*(1-DetailTicketJuilletAout2021[[#This Row],[Remise%]]))</f>
        <v>65.853000000000009</v>
      </c>
      <c r="G2092" t="str">
        <f t="shared" si="32"/>
        <v>ERSWE</v>
      </c>
    </row>
    <row r="2093" spans="1:7" x14ac:dyDescent="0.25">
      <c r="A2093" s="32">
        <v>22068</v>
      </c>
      <c r="B2093" s="33">
        <v>11</v>
      </c>
      <c r="C2093" s="33">
        <v>16.010000000000002</v>
      </c>
      <c r="D2093" s="33">
        <v>3</v>
      </c>
      <c r="E2093" s="33">
        <v>0</v>
      </c>
      <c r="F2093" s="37">
        <f>DetailTicketJuilletAout2021[[#This Row],[Qte]]*(DetailTicketJuilletAout2021[[#This Row],[PrixUnit]]*(1-DetailTicketJuilletAout2021[[#This Row],[Remise%]]))</f>
        <v>48.03</v>
      </c>
      <c r="G2093" t="str">
        <f t="shared" si="32"/>
        <v>RIDAB</v>
      </c>
    </row>
    <row r="2094" spans="1:7" x14ac:dyDescent="0.25">
      <c r="A2094" s="32">
        <v>22068</v>
      </c>
      <c r="B2094" s="33">
        <v>20</v>
      </c>
      <c r="C2094" s="33">
        <v>61.74</v>
      </c>
      <c r="D2094" s="33">
        <v>4</v>
      </c>
      <c r="E2094" s="33">
        <v>0</v>
      </c>
      <c r="F2094" s="37">
        <f>DetailTicketJuilletAout2021[[#This Row],[Qte]]*(DetailTicketJuilletAout2021[[#This Row],[PrixUnit]]*(1-DetailTicketJuilletAout2021[[#This Row],[Remise%]]))</f>
        <v>246.96</v>
      </c>
      <c r="G2094" t="str">
        <f t="shared" si="32"/>
        <v>RIDAB</v>
      </c>
    </row>
    <row r="2095" spans="1:7" x14ac:dyDescent="0.25">
      <c r="A2095" s="32">
        <v>22068</v>
      </c>
      <c r="B2095" s="33">
        <v>76</v>
      </c>
      <c r="C2095" s="33">
        <v>13.72</v>
      </c>
      <c r="D2095" s="33">
        <v>4</v>
      </c>
      <c r="E2095" s="33">
        <v>0</v>
      </c>
      <c r="F2095" s="37">
        <f>DetailTicketJuilletAout2021[[#This Row],[Qte]]*(DetailTicketJuilletAout2021[[#This Row],[PrixUnit]]*(1-DetailTicketJuilletAout2021[[#This Row],[Remise%]]))</f>
        <v>54.88</v>
      </c>
      <c r="G2095" t="str">
        <f t="shared" si="32"/>
        <v>RIDAB</v>
      </c>
    </row>
    <row r="2096" spans="1:7" x14ac:dyDescent="0.25">
      <c r="A2096" s="32">
        <v>22068</v>
      </c>
      <c r="B2096" s="33">
        <v>77</v>
      </c>
      <c r="C2096" s="33">
        <v>9.91</v>
      </c>
      <c r="D2096" s="33">
        <v>4</v>
      </c>
      <c r="E2096" s="33">
        <v>0</v>
      </c>
      <c r="F2096" s="37">
        <f>DetailTicketJuilletAout2021[[#This Row],[Qte]]*(DetailTicketJuilletAout2021[[#This Row],[PrixUnit]]*(1-DetailTicketJuilletAout2021[[#This Row],[Remise%]]))</f>
        <v>39.64</v>
      </c>
      <c r="G2096" t="str">
        <f t="shared" si="32"/>
        <v>RIDAB</v>
      </c>
    </row>
    <row r="2097" spans="1:7" x14ac:dyDescent="0.25">
      <c r="A2097" s="32">
        <v>22069</v>
      </c>
      <c r="B2097" s="33">
        <v>7</v>
      </c>
      <c r="C2097" s="33">
        <v>22.87</v>
      </c>
      <c r="D2097" s="33">
        <v>4</v>
      </c>
      <c r="E2097" s="33">
        <v>0</v>
      </c>
      <c r="F2097" s="37">
        <f>DetailTicketJuilletAout2021[[#This Row],[Qte]]*(DetailTicketJuilletAout2021[[#This Row],[PrixUnit]]*(1-DetailTicketJuilletAout2021[[#This Row],[Remise%]]))</f>
        <v>91.48</v>
      </c>
      <c r="G2097" t="str">
        <f t="shared" si="32"/>
        <v>DIDAL</v>
      </c>
    </row>
    <row r="2098" spans="1:7" x14ac:dyDescent="0.25">
      <c r="A2098" s="32">
        <v>22069</v>
      </c>
      <c r="B2098" s="33">
        <v>43</v>
      </c>
      <c r="C2098" s="33">
        <v>35.06</v>
      </c>
      <c r="D2098" s="33">
        <v>4</v>
      </c>
      <c r="E2098" s="33">
        <v>0</v>
      </c>
      <c r="F2098" s="37">
        <f>DetailTicketJuilletAout2021[[#This Row],[Qte]]*(DetailTicketJuilletAout2021[[#This Row],[PrixUnit]]*(1-DetailTicketJuilletAout2021[[#This Row],[Remise%]]))</f>
        <v>140.24</v>
      </c>
      <c r="G2098" t="str">
        <f t="shared" si="32"/>
        <v>DIDAL</v>
      </c>
    </row>
    <row r="2099" spans="1:7" x14ac:dyDescent="0.25">
      <c r="A2099" s="32">
        <v>22069</v>
      </c>
      <c r="B2099" s="33">
        <v>72</v>
      </c>
      <c r="C2099" s="33">
        <v>26.53</v>
      </c>
      <c r="D2099" s="33">
        <v>3</v>
      </c>
      <c r="E2099" s="33">
        <v>0</v>
      </c>
      <c r="F2099" s="37">
        <f>DetailTicketJuilletAout2021[[#This Row],[Qte]]*(DetailTicketJuilletAout2021[[#This Row],[PrixUnit]]*(1-DetailTicketJuilletAout2021[[#This Row],[Remise%]]))</f>
        <v>79.59</v>
      </c>
      <c r="G2099" t="str">
        <f t="shared" si="32"/>
        <v>DIDAL</v>
      </c>
    </row>
    <row r="2100" spans="1:7" x14ac:dyDescent="0.25">
      <c r="A2100" s="32">
        <v>22070</v>
      </c>
      <c r="B2100" s="33">
        <v>7</v>
      </c>
      <c r="C2100" s="33">
        <v>22.87</v>
      </c>
      <c r="D2100" s="33">
        <v>4</v>
      </c>
      <c r="E2100" s="33">
        <v>0</v>
      </c>
      <c r="F2100" s="37">
        <f>DetailTicketJuilletAout2021[[#This Row],[Qte]]*(DetailTicketJuilletAout2021[[#This Row],[PrixUnit]]*(1-DetailTicketJuilletAout2021[[#This Row],[Remise%]]))</f>
        <v>91.48</v>
      </c>
      <c r="G2100" t="str">
        <f t="shared" si="32"/>
        <v>ALCLE</v>
      </c>
    </row>
    <row r="2101" spans="1:7" x14ac:dyDescent="0.25">
      <c r="A2101" s="32">
        <v>22070</v>
      </c>
      <c r="B2101" s="33">
        <v>62</v>
      </c>
      <c r="C2101" s="33">
        <v>37.5</v>
      </c>
      <c r="D2101" s="33">
        <v>3</v>
      </c>
      <c r="E2101" s="33">
        <v>0.1</v>
      </c>
      <c r="F2101" s="37">
        <f>DetailTicketJuilletAout2021[[#This Row],[Qte]]*(DetailTicketJuilletAout2021[[#This Row],[PrixUnit]]*(1-DetailTicketJuilletAout2021[[#This Row],[Remise%]]))</f>
        <v>101.25</v>
      </c>
      <c r="G2101" t="str">
        <f t="shared" si="32"/>
        <v>ALCLE</v>
      </c>
    </row>
    <row r="2102" spans="1:7" x14ac:dyDescent="0.25">
      <c r="A2102" s="32">
        <v>22071</v>
      </c>
      <c r="B2102" s="33">
        <v>6</v>
      </c>
      <c r="C2102" s="33">
        <v>19.059999999999999</v>
      </c>
      <c r="D2102" s="33">
        <v>3</v>
      </c>
      <c r="E2102" s="33">
        <v>0</v>
      </c>
      <c r="F2102" s="37">
        <f>DetailTicketJuilletAout2021[[#This Row],[Qte]]*(DetailTicketJuilletAout2021[[#This Row],[PrixUnit]]*(1-DetailTicketJuilletAout2021[[#This Row],[Remise%]]))</f>
        <v>57.179999999999993</v>
      </c>
      <c r="G2102" t="str">
        <f t="shared" si="32"/>
        <v>BEAVI</v>
      </c>
    </row>
    <row r="2103" spans="1:7" x14ac:dyDescent="0.25">
      <c r="A2103" s="32">
        <v>22071</v>
      </c>
      <c r="B2103" s="33">
        <v>11</v>
      </c>
      <c r="C2103" s="33">
        <v>16.010000000000002</v>
      </c>
      <c r="D2103" s="33">
        <v>4</v>
      </c>
      <c r="E2103" s="33">
        <v>0</v>
      </c>
      <c r="F2103" s="37">
        <f>DetailTicketJuilletAout2021[[#This Row],[Qte]]*(DetailTicketJuilletAout2021[[#This Row],[PrixUnit]]*(1-DetailTicketJuilletAout2021[[#This Row],[Remise%]]))</f>
        <v>64.040000000000006</v>
      </c>
      <c r="G2103" t="str">
        <f t="shared" si="32"/>
        <v>BEAVI</v>
      </c>
    </row>
    <row r="2104" spans="1:7" x14ac:dyDescent="0.25">
      <c r="A2104" s="32">
        <v>22071</v>
      </c>
      <c r="B2104" s="33">
        <v>41</v>
      </c>
      <c r="C2104" s="33">
        <v>7.32</v>
      </c>
      <c r="D2104" s="33">
        <v>4</v>
      </c>
      <c r="E2104" s="33">
        <v>0</v>
      </c>
      <c r="F2104" s="37">
        <f>DetailTicketJuilletAout2021[[#This Row],[Qte]]*(DetailTicketJuilletAout2021[[#This Row],[PrixUnit]]*(1-DetailTicketJuilletAout2021[[#This Row],[Remise%]]))</f>
        <v>29.28</v>
      </c>
      <c r="G2104" t="str">
        <f t="shared" si="32"/>
        <v>BEAVI</v>
      </c>
    </row>
    <row r="2105" spans="1:7" x14ac:dyDescent="0.25">
      <c r="A2105" s="32">
        <v>22072</v>
      </c>
      <c r="B2105" s="33">
        <v>21</v>
      </c>
      <c r="C2105" s="33">
        <v>7.62</v>
      </c>
      <c r="D2105" s="33">
        <v>4</v>
      </c>
      <c r="E2105" s="33">
        <v>0</v>
      </c>
      <c r="F2105" s="37">
        <f>DetailTicketJuilletAout2021[[#This Row],[Qte]]*(DetailTicketJuilletAout2021[[#This Row],[PrixUnit]]*(1-DetailTicketJuilletAout2021[[#This Row],[Remise%]]))</f>
        <v>30.48</v>
      </c>
      <c r="G2105" t="str">
        <f t="shared" si="32"/>
        <v>CHLEC</v>
      </c>
    </row>
    <row r="2106" spans="1:7" x14ac:dyDescent="0.25">
      <c r="A2106" s="32">
        <v>22072</v>
      </c>
      <c r="B2106" s="33">
        <v>34</v>
      </c>
      <c r="C2106" s="33">
        <v>10.67</v>
      </c>
      <c r="D2106" s="33">
        <v>4</v>
      </c>
      <c r="E2106" s="33">
        <v>0.15</v>
      </c>
      <c r="F2106" s="37">
        <f>DetailTicketJuilletAout2021[[#This Row],[Qte]]*(DetailTicketJuilletAout2021[[#This Row],[PrixUnit]]*(1-DetailTicketJuilletAout2021[[#This Row],[Remise%]]))</f>
        <v>36.277999999999999</v>
      </c>
      <c r="G2106" t="str">
        <f t="shared" si="32"/>
        <v>CHLEC</v>
      </c>
    </row>
    <row r="2107" spans="1:7" x14ac:dyDescent="0.25">
      <c r="A2107" s="32">
        <v>22072</v>
      </c>
      <c r="B2107" s="33">
        <v>55</v>
      </c>
      <c r="C2107" s="33">
        <v>18.29</v>
      </c>
      <c r="D2107" s="33">
        <v>4</v>
      </c>
      <c r="E2107" s="33">
        <v>0.15</v>
      </c>
      <c r="F2107" s="37">
        <f>DetailTicketJuilletAout2021[[#This Row],[Qte]]*(DetailTicketJuilletAout2021[[#This Row],[PrixUnit]]*(1-DetailTicketJuilletAout2021[[#This Row],[Remise%]]))</f>
        <v>62.185999999999993</v>
      </c>
      <c r="G2107" t="str">
        <f t="shared" si="32"/>
        <v>CHLEC</v>
      </c>
    </row>
    <row r="2108" spans="1:7" x14ac:dyDescent="0.25">
      <c r="A2108" s="32">
        <v>22072</v>
      </c>
      <c r="B2108" s="33">
        <v>61</v>
      </c>
      <c r="C2108" s="33">
        <v>21.65</v>
      </c>
      <c r="D2108" s="33">
        <v>4</v>
      </c>
      <c r="E2108" s="33">
        <v>0.15</v>
      </c>
      <c r="F2108" s="37">
        <f>DetailTicketJuilletAout2021[[#This Row],[Qte]]*(DetailTicketJuilletAout2021[[#This Row],[PrixUnit]]*(1-DetailTicketJuilletAout2021[[#This Row],[Remise%]]))</f>
        <v>73.61</v>
      </c>
      <c r="G2108" t="str">
        <f t="shared" si="32"/>
        <v>CHLEC</v>
      </c>
    </row>
    <row r="2109" spans="1:7" x14ac:dyDescent="0.25">
      <c r="A2109" s="32">
        <v>22073</v>
      </c>
      <c r="B2109" s="33">
        <v>2</v>
      </c>
      <c r="C2109" s="33">
        <v>14.48</v>
      </c>
      <c r="D2109" s="33">
        <v>4</v>
      </c>
      <c r="E2109" s="33">
        <v>0.2</v>
      </c>
      <c r="F2109" s="37">
        <f>DetailTicketJuilletAout2021[[#This Row],[Qte]]*(DetailTicketJuilletAout2021[[#This Row],[PrixUnit]]*(1-DetailTicketJuilletAout2021[[#This Row],[Remise%]]))</f>
        <v>46.336000000000006</v>
      </c>
      <c r="G2109" t="str">
        <f t="shared" si="32"/>
        <v>ARBLA</v>
      </c>
    </row>
    <row r="2110" spans="1:7" x14ac:dyDescent="0.25">
      <c r="A2110" s="32">
        <v>22073</v>
      </c>
      <c r="B2110" s="33">
        <v>70</v>
      </c>
      <c r="C2110" s="33">
        <v>11.43</v>
      </c>
      <c r="D2110" s="33">
        <v>3</v>
      </c>
      <c r="E2110" s="33">
        <v>0.2</v>
      </c>
      <c r="F2110" s="37">
        <f>DetailTicketJuilletAout2021[[#This Row],[Qte]]*(DetailTicketJuilletAout2021[[#This Row],[PrixUnit]]*(1-DetailTicketJuilletAout2021[[#This Row],[Remise%]]))</f>
        <v>27.432000000000002</v>
      </c>
      <c r="G2110" t="str">
        <f t="shared" si="32"/>
        <v>ARBLA</v>
      </c>
    </row>
    <row r="2111" spans="1:7" x14ac:dyDescent="0.25">
      <c r="A2111" s="32">
        <v>22073</v>
      </c>
      <c r="B2111" s="33">
        <v>76</v>
      </c>
      <c r="C2111" s="33">
        <v>13.72</v>
      </c>
      <c r="D2111" s="33">
        <v>4</v>
      </c>
      <c r="E2111" s="33">
        <v>0.2</v>
      </c>
      <c r="F2111" s="37">
        <f>DetailTicketJuilletAout2021[[#This Row],[Qte]]*(DetailTicketJuilletAout2021[[#This Row],[PrixUnit]]*(1-DetailTicketJuilletAout2021[[#This Row],[Remise%]]))</f>
        <v>43.904000000000003</v>
      </c>
      <c r="G2111" t="str">
        <f t="shared" si="32"/>
        <v>ARBLA</v>
      </c>
    </row>
    <row r="2112" spans="1:7" x14ac:dyDescent="0.25">
      <c r="A2112" s="32">
        <v>22074</v>
      </c>
      <c r="B2112" s="33">
        <v>72</v>
      </c>
      <c r="C2112" s="33">
        <v>26.53</v>
      </c>
      <c r="D2112" s="33">
        <v>4</v>
      </c>
      <c r="E2112" s="33">
        <v>0</v>
      </c>
      <c r="F2112" s="37">
        <f>DetailTicketJuilletAout2021[[#This Row],[Qte]]*(DetailTicketJuilletAout2021[[#This Row],[PrixUnit]]*(1-DetailTicketJuilletAout2021[[#This Row],[Remise%]]))</f>
        <v>106.12</v>
      </c>
      <c r="G2112" t="str">
        <f t="shared" si="32"/>
        <v>BEGAL</v>
      </c>
    </row>
    <row r="2113" spans="1:7" x14ac:dyDescent="0.25">
      <c r="A2113" s="32">
        <v>22075</v>
      </c>
      <c r="B2113" s="33">
        <v>29</v>
      </c>
      <c r="C2113" s="33">
        <v>94.37</v>
      </c>
      <c r="D2113" s="33">
        <v>4</v>
      </c>
      <c r="E2113" s="33">
        <v>0.25</v>
      </c>
      <c r="F2113" s="37">
        <f>DetailTicketJuilletAout2021[[#This Row],[Qte]]*(DetailTicketJuilletAout2021[[#This Row],[PrixUnit]]*(1-DetailTicketJuilletAout2021[[#This Row],[Remise%]]))</f>
        <v>283.11</v>
      </c>
      <c r="G2113" t="str">
        <f t="shared" si="32"/>
        <v>REDAN</v>
      </c>
    </row>
    <row r="2114" spans="1:7" x14ac:dyDescent="0.25">
      <c r="A2114" s="32">
        <v>22075</v>
      </c>
      <c r="B2114" s="33">
        <v>41</v>
      </c>
      <c r="C2114" s="33">
        <v>7.32</v>
      </c>
      <c r="D2114" s="33">
        <v>3</v>
      </c>
      <c r="E2114" s="33">
        <v>0.25</v>
      </c>
      <c r="F2114" s="37">
        <f>DetailTicketJuilletAout2021[[#This Row],[Qte]]*(DetailTicketJuilletAout2021[[#This Row],[PrixUnit]]*(1-DetailTicketJuilletAout2021[[#This Row],[Remise%]]))</f>
        <v>16.47</v>
      </c>
      <c r="G2114" t="str">
        <f t="shared" si="32"/>
        <v>REDAN</v>
      </c>
    </row>
    <row r="2115" spans="1:7" x14ac:dyDescent="0.25">
      <c r="A2115" s="32">
        <v>22076</v>
      </c>
      <c r="B2115" s="33">
        <v>59</v>
      </c>
      <c r="C2115" s="33">
        <v>41.92</v>
      </c>
      <c r="D2115" s="33">
        <v>4</v>
      </c>
      <c r="E2115" s="33">
        <v>0.05</v>
      </c>
      <c r="F2115" s="37">
        <f>DetailTicketJuilletAout2021[[#This Row],[Qte]]*(DetailTicketJuilletAout2021[[#This Row],[PrixUnit]]*(1-DetailTicketJuilletAout2021[[#This Row],[Remise%]]))</f>
        <v>159.29599999999999</v>
      </c>
      <c r="G2115" t="str">
        <f t="shared" ref="G2115:G2178" si="33">VLOOKUP(A2115,$I$2:$J$1577,2,FALSE)</f>
        <v>ZOHED</v>
      </c>
    </row>
    <row r="2116" spans="1:7" x14ac:dyDescent="0.25">
      <c r="A2116" s="32">
        <v>22077</v>
      </c>
      <c r="B2116" s="33">
        <v>51</v>
      </c>
      <c r="C2116" s="33">
        <v>40.4</v>
      </c>
      <c r="D2116" s="33">
        <v>3</v>
      </c>
      <c r="E2116" s="33">
        <v>0</v>
      </c>
      <c r="F2116" s="37">
        <f>DetailTicketJuilletAout2021[[#This Row],[Qte]]*(DetailTicketJuilletAout2021[[#This Row],[PrixUnit]]*(1-DetailTicketJuilletAout2021[[#This Row],[Remise%]]))</f>
        <v>121.19999999999999</v>
      </c>
      <c r="G2116" t="str">
        <f t="shared" si="33"/>
        <v>SORET</v>
      </c>
    </row>
    <row r="2117" spans="1:7" x14ac:dyDescent="0.25">
      <c r="A2117" s="32">
        <v>22077</v>
      </c>
      <c r="B2117" s="33">
        <v>60</v>
      </c>
      <c r="C2117" s="33">
        <v>25.92</v>
      </c>
      <c r="D2117" s="33">
        <v>4</v>
      </c>
      <c r="E2117" s="33">
        <v>0</v>
      </c>
      <c r="F2117" s="37">
        <f>DetailTicketJuilletAout2021[[#This Row],[Qte]]*(DetailTicketJuilletAout2021[[#This Row],[PrixUnit]]*(1-DetailTicketJuilletAout2021[[#This Row],[Remise%]]))</f>
        <v>103.68</v>
      </c>
      <c r="G2117" t="str">
        <f t="shared" si="33"/>
        <v>SORET</v>
      </c>
    </row>
    <row r="2118" spans="1:7" x14ac:dyDescent="0.25">
      <c r="A2118" s="32">
        <v>22078</v>
      </c>
      <c r="B2118" s="33">
        <v>42</v>
      </c>
      <c r="C2118" s="33">
        <v>10.67</v>
      </c>
      <c r="D2118" s="33">
        <v>3</v>
      </c>
      <c r="E2118" s="33">
        <v>0</v>
      </c>
      <c r="F2118" s="37">
        <f>DetailTicketJuilletAout2021[[#This Row],[Qte]]*(DetailTicketJuilletAout2021[[#This Row],[PrixUnit]]*(1-DetailTicketJuilletAout2021[[#This Row],[Remise%]]))</f>
        <v>32.01</v>
      </c>
      <c r="G2118" t="str">
        <f t="shared" si="33"/>
        <v>ARBLA</v>
      </c>
    </row>
    <row r="2119" spans="1:7" x14ac:dyDescent="0.25">
      <c r="A2119" s="32">
        <v>22079</v>
      </c>
      <c r="B2119" s="33">
        <v>32</v>
      </c>
      <c r="C2119" s="33">
        <v>24.39</v>
      </c>
      <c r="D2119" s="33">
        <v>4</v>
      </c>
      <c r="E2119" s="33">
        <v>0</v>
      </c>
      <c r="F2119" s="37">
        <f>DetailTicketJuilletAout2021[[#This Row],[Qte]]*(DetailTicketJuilletAout2021[[#This Row],[PrixUnit]]*(1-DetailTicketJuilletAout2021[[#This Row],[Remise%]]))</f>
        <v>97.56</v>
      </c>
      <c r="G2119" t="str">
        <f t="shared" si="33"/>
        <v>JEMAN</v>
      </c>
    </row>
    <row r="2120" spans="1:7" x14ac:dyDescent="0.25">
      <c r="A2120" s="32">
        <v>22079</v>
      </c>
      <c r="B2120" s="33">
        <v>46</v>
      </c>
      <c r="C2120" s="33">
        <v>9.15</v>
      </c>
      <c r="D2120" s="33">
        <v>3</v>
      </c>
      <c r="E2120" s="33">
        <v>0.25</v>
      </c>
      <c r="F2120" s="37">
        <f>DetailTicketJuilletAout2021[[#This Row],[Qte]]*(DetailTicketJuilletAout2021[[#This Row],[PrixUnit]]*(1-DetailTicketJuilletAout2021[[#This Row],[Remise%]]))</f>
        <v>20.587500000000002</v>
      </c>
      <c r="G2120" t="str">
        <f t="shared" si="33"/>
        <v>JEMAN</v>
      </c>
    </row>
    <row r="2121" spans="1:7" x14ac:dyDescent="0.25">
      <c r="A2121" s="32">
        <v>22079</v>
      </c>
      <c r="B2121" s="33">
        <v>52</v>
      </c>
      <c r="C2121" s="33">
        <v>5.34</v>
      </c>
      <c r="D2121" s="33">
        <v>3</v>
      </c>
      <c r="E2121" s="33">
        <v>0.25</v>
      </c>
      <c r="F2121" s="37">
        <f>DetailTicketJuilletAout2021[[#This Row],[Qte]]*(DetailTicketJuilletAout2021[[#This Row],[PrixUnit]]*(1-DetailTicketJuilletAout2021[[#This Row],[Remise%]]))</f>
        <v>12.015000000000001</v>
      </c>
      <c r="G2121" t="str">
        <f t="shared" si="33"/>
        <v>JEMAN</v>
      </c>
    </row>
    <row r="2122" spans="1:7" x14ac:dyDescent="0.25">
      <c r="A2122" s="32">
        <v>22080</v>
      </c>
      <c r="B2122" s="33">
        <v>24</v>
      </c>
      <c r="C2122" s="33">
        <v>3.35</v>
      </c>
      <c r="D2122" s="33">
        <v>4</v>
      </c>
      <c r="E2122" s="33">
        <v>0</v>
      </c>
      <c r="F2122" s="37">
        <f>DetailTicketJuilletAout2021[[#This Row],[Qte]]*(DetailTicketJuilletAout2021[[#This Row],[PrixUnit]]*(1-DetailTicketJuilletAout2021[[#This Row],[Remise%]]))</f>
        <v>13.4</v>
      </c>
      <c r="G2122" t="str">
        <f t="shared" si="33"/>
        <v xml:space="preserve">DELE </v>
      </c>
    </row>
    <row r="2123" spans="1:7" x14ac:dyDescent="0.25">
      <c r="A2123" s="32">
        <v>22080</v>
      </c>
      <c r="B2123" s="33">
        <v>61</v>
      </c>
      <c r="C2123" s="33">
        <v>21.65</v>
      </c>
      <c r="D2123" s="33">
        <v>4</v>
      </c>
      <c r="E2123" s="33">
        <v>0</v>
      </c>
      <c r="F2123" s="37">
        <f>DetailTicketJuilletAout2021[[#This Row],[Qte]]*(DetailTicketJuilletAout2021[[#This Row],[PrixUnit]]*(1-DetailTicketJuilletAout2021[[#This Row],[Remise%]]))</f>
        <v>86.6</v>
      </c>
      <c r="G2123" t="str">
        <f t="shared" si="33"/>
        <v xml:space="preserve">DELE </v>
      </c>
    </row>
    <row r="2124" spans="1:7" x14ac:dyDescent="0.25">
      <c r="A2124" s="32">
        <v>22080</v>
      </c>
      <c r="B2124" s="33">
        <v>74</v>
      </c>
      <c r="C2124" s="33">
        <v>7.62</v>
      </c>
      <c r="D2124" s="33">
        <v>3</v>
      </c>
      <c r="E2124" s="33">
        <v>0</v>
      </c>
      <c r="F2124" s="37">
        <f>DetailTicketJuilletAout2021[[#This Row],[Qte]]*(DetailTicketJuilletAout2021[[#This Row],[PrixUnit]]*(1-DetailTicketJuilletAout2021[[#This Row],[Remise%]]))</f>
        <v>22.86</v>
      </c>
      <c r="G2124" t="str">
        <f t="shared" si="33"/>
        <v xml:space="preserve">DELE </v>
      </c>
    </row>
    <row r="2125" spans="1:7" x14ac:dyDescent="0.25">
      <c r="A2125" s="32">
        <v>22080</v>
      </c>
      <c r="B2125" s="33">
        <v>75</v>
      </c>
      <c r="C2125" s="33">
        <v>5.95</v>
      </c>
      <c r="D2125" s="33">
        <v>3</v>
      </c>
      <c r="E2125" s="33">
        <v>0</v>
      </c>
      <c r="F2125" s="37">
        <f>DetailTicketJuilletAout2021[[#This Row],[Qte]]*(DetailTicketJuilletAout2021[[#This Row],[PrixUnit]]*(1-DetailTicketJuilletAout2021[[#This Row],[Remise%]]))</f>
        <v>17.850000000000001</v>
      </c>
      <c r="G2125" t="str">
        <f t="shared" si="33"/>
        <v xml:space="preserve">DELE </v>
      </c>
    </row>
    <row r="2126" spans="1:7" x14ac:dyDescent="0.25">
      <c r="A2126" s="32">
        <v>22081</v>
      </c>
      <c r="B2126" s="33">
        <v>41</v>
      </c>
      <c r="C2126" s="33">
        <v>7.32</v>
      </c>
      <c r="D2126" s="33">
        <v>3</v>
      </c>
      <c r="E2126" s="33">
        <v>0.05</v>
      </c>
      <c r="F2126" s="37">
        <f>DetailTicketJuilletAout2021[[#This Row],[Qte]]*(DetailTicketJuilletAout2021[[#This Row],[PrixUnit]]*(1-DetailTicketJuilletAout2021[[#This Row],[Remise%]]))</f>
        <v>20.861999999999998</v>
      </c>
      <c r="G2126" t="str">
        <f t="shared" si="33"/>
        <v>OLLHE</v>
      </c>
    </row>
    <row r="2127" spans="1:7" x14ac:dyDescent="0.25">
      <c r="A2127" s="32">
        <v>22081</v>
      </c>
      <c r="B2127" s="33">
        <v>51</v>
      </c>
      <c r="C2127" s="33">
        <v>40.4</v>
      </c>
      <c r="D2127" s="33">
        <v>4</v>
      </c>
      <c r="E2127" s="33">
        <v>0.05</v>
      </c>
      <c r="F2127" s="37">
        <f>DetailTicketJuilletAout2021[[#This Row],[Qte]]*(DetailTicketJuilletAout2021[[#This Row],[PrixUnit]]*(1-DetailTicketJuilletAout2021[[#This Row],[Remise%]]))</f>
        <v>153.51999999999998</v>
      </c>
      <c r="G2127" t="str">
        <f t="shared" si="33"/>
        <v>OLLHE</v>
      </c>
    </row>
    <row r="2128" spans="1:7" x14ac:dyDescent="0.25">
      <c r="A2128" s="32">
        <v>22081</v>
      </c>
      <c r="B2128" s="33">
        <v>77</v>
      </c>
      <c r="C2128" s="33">
        <v>9.91</v>
      </c>
      <c r="D2128" s="33">
        <v>3</v>
      </c>
      <c r="E2128" s="33">
        <v>0.05</v>
      </c>
      <c r="F2128" s="37">
        <f>DetailTicketJuilletAout2021[[#This Row],[Qte]]*(DetailTicketJuilletAout2021[[#This Row],[PrixUnit]]*(1-DetailTicketJuilletAout2021[[#This Row],[Remise%]]))</f>
        <v>28.243500000000001</v>
      </c>
      <c r="G2128" t="str">
        <f t="shared" si="33"/>
        <v>OLLHE</v>
      </c>
    </row>
    <row r="2129" spans="1:7" x14ac:dyDescent="0.25">
      <c r="A2129" s="32">
        <v>22082</v>
      </c>
      <c r="B2129" s="33">
        <v>4</v>
      </c>
      <c r="C2129" s="33">
        <v>16.77</v>
      </c>
      <c r="D2129" s="33">
        <v>3</v>
      </c>
      <c r="E2129" s="33">
        <v>0.25</v>
      </c>
      <c r="F2129" s="37">
        <f>DetailTicketJuilletAout2021[[#This Row],[Qte]]*(DetailTicketJuilletAout2021[[#This Row],[PrixUnit]]*(1-DetailTicketJuilletAout2021[[#This Row],[Remise%]]))</f>
        <v>37.732500000000002</v>
      </c>
      <c r="G2129" t="str">
        <f t="shared" si="33"/>
        <v>ALCLE</v>
      </c>
    </row>
    <row r="2130" spans="1:7" x14ac:dyDescent="0.25">
      <c r="A2130" s="32">
        <v>22082</v>
      </c>
      <c r="B2130" s="33">
        <v>24</v>
      </c>
      <c r="C2130" s="33">
        <v>3.35</v>
      </c>
      <c r="D2130" s="33">
        <v>3</v>
      </c>
      <c r="E2130" s="33">
        <v>0.25</v>
      </c>
      <c r="F2130" s="37">
        <f>DetailTicketJuilletAout2021[[#This Row],[Qte]]*(DetailTicketJuilletAout2021[[#This Row],[PrixUnit]]*(1-DetailTicketJuilletAout2021[[#This Row],[Remise%]]))</f>
        <v>7.5375000000000005</v>
      </c>
      <c r="G2130" t="str">
        <f t="shared" si="33"/>
        <v>ALCLE</v>
      </c>
    </row>
    <row r="2131" spans="1:7" x14ac:dyDescent="0.25">
      <c r="A2131" s="32">
        <v>22082</v>
      </c>
      <c r="B2131" s="33">
        <v>77</v>
      </c>
      <c r="C2131" s="33">
        <v>9.91</v>
      </c>
      <c r="D2131" s="33">
        <v>3</v>
      </c>
      <c r="E2131" s="33">
        <v>0</v>
      </c>
      <c r="F2131" s="37">
        <f>DetailTicketJuilletAout2021[[#This Row],[Qte]]*(DetailTicketJuilletAout2021[[#This Row],[PrixUnit]]*(1-DetailTicketJuilletAout2021[[#This Row],[Remise%]]))</f>
        <v>29.73</v>
      </c>
      <c r="G2131" t="str">
        <f t="shared" si="33"/>
        <v>ALCLE</v>
      </c>
    </row>
    <row r="2132" spans="1:7" x14ac:dyDescent="0.25">
      <c r="A2132" s="32">
        <v>22083</v>
      </c>
      <c r="B2132" s="33">
        <v>7</v>
      </c>
      <c r="C2132" s="33">
        <v>22.87</v>
      </c>
      <c r="D2132" s="33">
        <v>4</v>
      </c>
      <c r="E2132" s="33">
        <v>0</v>
      </c>
      <c r="F2132" s="37">
        <f>DetailTicketJuilletAout2021[[#This Row],[Qte]]*(DetailTicketJuilletAout2021[[#This Row],[PrixUnit]]*(1-DetailTicketJuilletAout2021[[#This Row],[Remise%]]))</f>
        <v>91.48</v>
      </c>
      <c r="G2132" t="str">
        <f t="shared" si="33"/>
        <v>REDAN</v>
      </c>
    </row>
    <row r="2133" spans="1:7" x14ac:dyDescent="0.25">
      <c r="A2133" s="32">
        <v>22083</v>
      </c>
      <c r="B2133" s="33">
        <v>22</v>
      </c>
      <c r="C2133" s="33">
        <v>16.010000000000002</v>
      </c>
      <c r="D2133" s="33">
        <v>3</v>
      </c>
      <c r="E2133" s="33">
        <v>0</v>
      </c>
      <c r="F2133" s="37">
        <f>DetailTicketJuilletAout2021[[#This Row],[Qte]]*(DetailTicketJuilletAout2021[[#This Row],[PrixUnit]]*(1-DetailTicketJuilletAout2021[[#This Row],[Remise%]]))</f>
        <v>48.03</v>
      </c>
      <c r="G2133" t="str">
        <f t="shared" si="33"/>
        <v>REDAN</v>
      </c>
    </row>
    <row r="2134" spans="1:7" x14ac:dyDescent="0.25">
      <c r="A2134" s="32">
        <v>22083</v>
      </c>
      <c r="B2134" s="33">
        <v>46</v>
      </c>
      <c r="C2134" s="33">
        <v>9.15</v>
      </c>
      <c r="D2134" s="33">
        <v>3</v>
      </c>
      <c r="E2134" s="33">
        <v>0</v>
      </c>
      <c r="F2134" s="37">
        <f>DetailTicketJuilletAout2021[[#This Row],[Qte]]*(DetailTicketJuilletAout2021[[#This Row],[PrixUnit]]*(1-DetailTicketJuilletAout2021[[#This Row],[Remise%]]))</f>
        <v>27.450000000000003</v>
      </c>
      <c r="G2134" t="str">
        <f t="shared" si="33"/>
        <v>REDAN</v>
      </c>
    </row>
    <row r="2135" spans="1:7" x14ac:dyDescent="0.25">
      <c r="A2135" s="32">
        <v>22083</v>
      </c>
      <c r="B2135" s="33">
        <v>55</v>
      </c>
      <c r="C2135" s="33">
        <v>18.29</v>
      </c>
      <c r="D2135" s="33">
        <v>4</v>
      </c>
      <c r="E2135" s="33">
        <v>0</v>
      </c>
      <c r="F2135" s="37">
        <f>DetailTicketJuilletAout2021[[#This Row],[Qte]]*(DetailTicketJuilletAout2021[[#This Row],[PrixUnit]]*(1-DetailTicketJuilletAout2021[[#This Row],[Remise%]]))</f>
        <v>73.16</v>
      </c>
      <c r="G2135" t="str">
        <f t="shared" si="33"/>
        <v>REDAN</v>
      </c>
    </row>
    <row r="2136" spans="1:7" x14ac:dyDescent="0.25">
      <c r="A2136" s="32">
        <v>22084</v>
      </c>
      <c r="B2136" s="33">
        <v>13</v>
      </c>
      <c r="C2136" s="33">
        <v>4.57</v>
      </c>
      <c r="D2136" s="33">
        <v>4</v>
      </c>
      <c r="E2136" s="33">
        <v>0</v>
      </c>
      <c r="F2136" s="37">
        <f>DetailTicketJuilletAout2021[[#This Row],[Qte]]*(DetailTicketJuilletAout2021[[#This Row],[PrixUnit]]*(1-DetailTicketJuilletAout2021[[#This Row],[Remise%]]))</f>
        <v>18.28</v>
      </c>
      <c r="G2136" t="str">
        <f t="shared" si="33"/>
        <v>MOELK</v>
      </c>
    </row>
    <row r="2137" spans="1:7" x14ac:dyDescent="0.25">
      <c r="A2137" s="32">
        <v>22084</v>
      </c>
      <c r="B2137" s="33">
        <v>35</v>
      </c>
      <c r="C2137" s="33">
        <v>13.72</v>
      </c>
      <c r="D2137" s="33">
        <v>4</v>
      </c>
      <c r="E2137" s="33">
        <v>0.15</v>
      </c>
      <c r="F2137" s="37">
        <f>DetailTicketJuilletAout2021[[#This Row],[Qte]]*(DetailTicketJuilletAout2021[[#This Row],[PrixUnit]]*(1-DetailTicketJuilletAout2021[[#This Row],[Remise%]]))</f>
        <v>46.648000000000003</v>
      </c>
      <c r="G2137" t="str">
        <f t="shared" si="33"/>
        <v>MOELK</v>
      </c>
    </row>
    <row r="2138" spans="1:7" x14ac:dyDescent="0.25">
      <c r="A2138" s="32">
        <v>22084</v>
      </c>
      <c r="B2138" s="33">
        <v>42</v>
      </c>
      <c r="C2138" s="33">
        <v>10.67</v>
      </c>
      <c r="D2138" s="33">
        <v>3</v>
      </c>
      <c r="E2138" s="33">
        <v>0.15</v>
      </c>
      <c r="F2138" s="37">
        <f>DetailTicketJuilletAout2021[[#This Row],[Qte]]*(DetailTicketJuilletAout2021[[#This Row],[PrixUnit]]*(1-DetailTicketJuilletAout2021[[#This Row],[Remise%]]))</f>
        <v>27.208500000000001</v>
      </c>
      <c r="G2138" t="str">
        <f t="shared" si="33"/>
        <v>MOELK</v>
      </c>
    </row>
    <row r="2139" spans="1:7" x14ac:dyDescent="0.25">
      <c r="A2139" s="32">
        <v>22084</v>
      </c>
      <c r="B2139" s="33">
        <v>55</v>
      </c>
      <c r="C2139" s="33">
        <v>18.29</v>
      </c>
      <c r="D2139" s="33">
        <v>3</v>
      </c>
      <c r="E2139" s="33">
        <v>0</v>
      </c>
      <c r="F2139" s="37">
        <f>DetailTicketJuilletAout2021[[#This Row],[Qte]]*(DetailTicketJuilletAout2021[[#This Row],[PrixUnit]]*(1-DetailTicketJuilletAout2021[[#This Row],[Remise%]]))</f>
        <v>54.87</v>
      </c>
      <c r="G2139" t="str">
        <f t="shared" si="33"/>
        <v>MOELK</v>
      </c>
    </row>
    <row r="2140" spans="1:7" x14ac:dyDescent="0.25">
      <c r="A2140" s="32">
        <v>22085</v>
      </c>
      <c r="B2140" s="33">
        <v>1</v>
      </c>
      <c r="C2140" s="33">
        <v>13.72</v>
      </c>
      <c r="D2140" s="33">
        <v>4</v>
      </c>
      <c r="E2140" s="33">
        <v>0</v>
      </c>
      <c r="F2140" s="37">
        <f>DetailTicketJuilletAout2021[[#This Row],[Qte]]*(DetailTicketJuilletAout2021[[#This Row],[PrixUnit]]*(1-DetailTicketJuilletAout2021[[#This Row],[Remise%]]))</f>
        <v>54.88</v>
      </c>
      <c r="G2140" t="str">
        <f t="shared" si="33"/>
        <v>CHGAS</v>
      </c>
    </row>
    <row r="2141" spans="1:7" x14ac:dyDescent="0.25">
      <c r="A2141" s="32">
        <v>22085</v>
      </c>
      <c r="B2141" s="33">
        <v>40</v>
      </c>
      <c r="C2141" s="33">
        <v>14.03</v>
      </c>
      <c r="D2141" s="33">
        <v>4</v>
      </c>
      <c r="E2141" s="33">
        <v>0</v>
      </c>
      <c r="F2141" s="37">
        <f>DetailTicketJuilletAout2021[[#This Row],[Qte]]*(DetailTicketJuilletAout2021[[#This Row],[PrixUnit]]*(1-DetailTicketJuilletAout2021[[#This Row],[Remise%]]))</f>
        <v>56.12</v>
      </c>
      <c r="G2141" t="str">
        <f t="shared" si="33"/>
        <v>CHGAS</v>
      </c>
    </row>
    <row r="2142" spans="1:7" x14ac:dyDescent="0.25">
      <c r="A2142" s="32">
        <v>22085</v>
      </c>
      <c r="B2142" s="33">
        <v>52</v>
      </c>
      <c r="C2142" s="33">
        <v>5.34</v>
      </c>
      <c r="D2142" s="33">
        <v>4</v>
      </c>
      <c r="E2142" s="33">
        <v>0</v>
      </c>
      <c r="F2142" s="37">
        <f>DetailTicketJuilletAout2021[[#This Row],[Qte]]*(DetailTicketJuilletAout2021[[#This Row],[PrixUnit]]*(1-DetailTicketJuilletAout2021[[#This Row],[Remise%]]))</f>
        <v>21.36</v>
      </c>
      <c r="G2142" t="str">
        <f t="shared" si="33"/>
        <v>CHGAS</v>
      </c>
    </row>
    <row r="2143" spans="1:7" x14ac:dyDescent="0.25">
      <c r="A2143" s="32">
        <v>22086</v>
      </c>
      <c r="B2143" s="33">
        <v>26</v>
      </c>
      <c r="C2143" s="33">
        <v>23.78</v>
      </c>
      <c r="D2143" s="33">
        <v>4</v>
      </c>
      <c r="E2143" s="33">
        <v>0</v>
      </c>
      <c r="F2143" s="37">
        <f>DetailTicketJuilletAout2021[[#This Row],[Qte]]*(DetailTicketJuilletAout2021[[#This Row],[PrixUnit]]*(1-DetailTicketJuilletAout2021[[#This Row],[Remise%]]))</f>
        <v>95.12</v>
      </c>
      <c r="G2143" t="str">
        <f t="shared" si="33"/>
        <v>YATAN</v>
      </c>
    </row>
    <row r="2144" spans="1:7" x14ac:dyDescent="0.25">
      <c r="A2144" s="32">
        <v>22086</v>
      </c>
      <c r="B2144" s="33">
        <v>76</v>
      </c>
      <c r="C2144" s="33">
        <v>13.72</v>
      </c>
      <c r="D2144" s="33">
        <v>4</v>
      </c>
      <c r="E2144" s="33">
        <v>0</v>
      </c>
      <c r="F2144" s="37">
        <f>DetailTicketJuilletAout2021[[#This Row],[Qte]]*(DetailTicketJuilletAout2021[[#This Row],[PrixUnit]]*(1-DetailTicketJuilletAout2021[[#This Row],[Remise%]]))</f>
        <v>54.88</v>
      </c>
      <c r="G2144" t="str">
        <f t="shared" si="33"/>
        <v>YATAN</v>
      </c>
    </row>
    <row r="2145" spans="1:7" x14ac:dyDescent="0.25">
      <c r="A2145" s="32">
        <v>22087</v>
      </c>
      <c r="B2145" s="33">
        <v>1</v>
      </c>
      <c r="C2145" s="33">
        <v>13.72</v>
      </c>
      <c r="D2145" s="33">
        <v>4</v>
      </c>
      <c r="E2145" s="33">
        <v>0</v>
      </c>
      <c r="F2145" s="37">
        <f>DetailTicketJuilletAout2021[[#This Row],[Qte]]*(DetailTicketJuilletAout2021[[#This Row],[PrixUnit]]*(1-DetailTicketJuilletAout2021[[#This Row],[Remise%]]))</f>
        <v>54.88</v>
      </c>
      <c r="G2145" t="str">
        <f t="shared" si="33"/>
        <v>FRLAN</v>
      </c>
    </row>
    <row r="2146" spans="1:7" x14ac:dyDescent="0.25">
      <c r="A2146" s="32">
        <v>22087</v>
      </c>
      <c r="B2146" s="33">
        <v>59</v>
      </c>
      <c r="C2146" s="33">
        <v>41.92</v>
      </c>
      <c r="D2146" s="33">
        <v>4</v>
      </c>
      <c r="E2146" s="33">
        <v>0</v>
      </c>
      <c r="F2146" s="37">
        <f>DetailTicketJuilletAout2021[[#This Row],[Qte]]*(DetailTicketJuilletAout2021[[#This Row],[PrixUnit]]*(1-DetailTicketJuilletAout2021[[#This Row],[Remise%]]))</f>
        <v>167.68</v>
      </c>
      <c r="G2146" t="str">
        <f t="shared" si="33"/>
        <v>FRLAN</v>
      </c>
    </row>
    <row r="2147" spans="1:7" x14ac:dyDescent="0.25">
      <c r="A2147" s="32">
        <v>22088</v>
      </c>
      <c r="B2147" s="33">
        <v>1</v>
      </c>
      <c r="C2147" s="33">
        <v>13.72</v>
      </c>
      <c r="D2147" s="33">
        <v>4</v>
      </c>
      <c r="E2147" s="33">
        <v>0</v>
      </c>
      <c r="F2147" s="37">
        <f>DetailTicketJuilletAout2021[[#This Row],[Qte]]*(DetailTicketJuilletAout2021[[#This Row],[PrixUnit]]*(1-DetailTicketJuilletAout2021[[#This Row],[Remise%]]))</f>
        <v>54.88</v>
      </c>
      <c r="G2147" t="str">
        <f t="shared" si="33"/>
        <v>HALER</v>
      </c>
    </row>
    <row r="2148" spans="1:7" x14ac:dyDescent="0.25">
      <c r="A2148" s="32">
        <v>22088</v>
      </c>
      <c r="B2148" s="33">
        <v>29</v>
      </c>
      <c r="C2148" s="33">
        <v>94.37</v>
      </c>
      <c r="D2148" s="33">
        <v>4</v>
      </c>
      <c r="E2148" s="33">
        <v>0.25</v>
      </c>
      <c r="F2148" s="37">
        <f>DetailTicketJuilletAout2021[[#This Row],[Qte]]*(DetailTicketJuilletAout2021[[#This Row],[PrixUnit]]*(1-DetailTicketJuilletAout2021[[#This Row],[Remise%]]))</f>
        <v>283.11</v>
      </c>
      <c r="G2148" t="str">
        <f t="shared" si="33"/>
        <v>HALER</v>
      </c>
    </row>
    <row r="2149" spans="1:7" x14ac:dyDescent="0.25">
      <c r="A2149" s="32">
        <v>22089</v>
      </c>
      <c r="B2149" s="33">
        <v>8</v>
      </c>
      <c r="C2149" s="33">
        <v>30.49</v>
      </c>
      <c r="D2149" s="33">
        <v>3</v>
      </c>
      <c r="E2149" s="33">
        <v>0</v>
      </c>
      <c r="F2149" s="37">
        <f>DetailTicketJuilletAout2021[[#This Row],[Qte]]*(DetailTicketJuilletAout2021[[#This Row],[PrixUnit]]*(1-DetailTicketJuilletAout2021[[#This Row],[Remise%]]))</f>
        <v>91.47</v>
      </c>
      <c r="G2149" t="str">
        <f t="shared" si="33"/>
        <v>VIVAN</v>
      </c>
    </row>
    <row r="2150" spans="1:7" x14ac:dyDescent="0.25">
      <c r="A2150" s="32">
        <v>22089</v>
      </c>
      <c r="B2150" s="33">
        <v>29</v>
      </c>
      <c r="C2150" s="33">
        <v>94.37</v>
      </c>
      <c r="D2150" s="33">
        <v>4</v>
      </c>
      <c r="E2150" s="33">
        <v>0</v>
      </c>
      <c r="F2150" s="37">
        <f>DetailTicketJuilletAout2021[[#This Row],[Qte]]*(DetailTicketJuilletAout2021[[#This Row],[PrixUnit]]*(1-DetailTicketJuilletAout2021[[#This Row],[Remise%]]))</f>
        <v>377.48</v>
      </c>
      <c r="G2150" t="str">
        <f t="shared" si="33"/>
        <v>VIVAN</v>
      </c>
    </row>
    <row r="2151" spans="1:7" x14ac:dyDescent="0.25">
      <c r="A2151" s="32">
        <v>22089</v>
      </c>
      <c r="B2151" s="33">
        <v>42</v>
      </c>
      <c r="C2151" s="33">
        <v>10.67</v>
      </c>
      <c r="D2151" s="33">
        <v>4</v>
      </c>
      <c r="E2151" s="33">
        <v>0</v>
      </c>
      <c r="F2151" s="37">
        <f>DetailTicketJuilletAout2021[[#This Row],[Qte]]*(DetailTicketJuilletAout2021[[#This Row],[PrixUnit]]*(1-DetailTicketJuilletAout2021[[#This Row],[Remise%]]))</f>
        <v>42.68</v>
      </c>
      <c r="G2151" t="str">
        <f t="shared" si="33"/>
        <v>VIVAN</v>
      </c>
    </row>
    <row r="2152" spans="1:7" x14ac:dyDescent="0.25">
      <c r="A2152" s="32">
        <v>22090</v>
      </c>
      <c r="B2152" s="33">
        <v>28</v>
      </c>
      <c r="C2152" s="33">
        <v>34.76</v>
      </c>
      <c r="D2152" s="33">
        <v>4</v>
      </c>
      <c r="E2152" s="33">
        <v>0.05</v>
      </c>
      <c r="F2152" s="37">
        <f>DetailTicketJuilletAout2021[[#This Row],[Qte]]*(DetailTicketJuilletAout2021[[#This Row],[PrixUnit]]*(1-DetailTicketJuilletAout2021[[#This Row],[Remise%]]))</f>
        <v>132.08799999999999</v>
      </c>
      <c r="G2152" t="str">
        <f t="shared" si="33"/>
        <v>CHLEC</v>
      </c>
    </row>
    <row r="2153" spans="1:7" x14ac:dyDescent="0.25">
      <c r="A2153" s="32">
        <v>22090</v>
      </c>
      <c r="B2153" s="33">
        <v>34</v>
      </c>
      <c r="C2153" s="33">
        <v>10.67</v>
      </c>
      <c r="D2153" s="33">
        <v>4</v>
      </c>
      <c r="E2153" s="33">
        <v>0.05</v>
      </c>
      <c r="F2153" s="37">
        <f>DetailTicketJuilletAout2021[[#This Row],[Qte]]*(DetailTicketJuilletAout2021[[#This Row],[PrixUnit]]*(1-DetailTicketJuilletAout2021[[#This Row],[Remise%]]))</f>
        <v>40.545999999999999</v>
      </c>
      <c r="G2153" t="str">
        <f t="shared" si="33"/>
        <v>CHLEC</v>
      </c>
    </row>
    <row r="2154" spans="1:7" x14ac:dyDescent="0.25">
      <c r="A2154" s="32">
        <v>22090</v>
      </c>
      <c r="B2154" s="33">
        <v>71</v>
      </c>
      <c r="C2154" s="33">
        <v>16.46</v>
      </c>
      <c r="D2154" s="33">
        <v>3</v>
      </c>
      <c r="E2154" s="33">
        <v>0</v>
      </c>
      <c r="F2154" s="37">
        <f>DetailTicketJuilletAout2021[[#This Row],[Qte]]*(DetailTicketJuilletAout2021[[#This Row],[PrixUnit]]*(1-DetailTicketJuilletAout2021[[#This Row],[Remise%]]))</f>
        <v>49.38</v>
      </c>
      <c r="G2154" t="str">
        <f t="shared" si="33"/>
        <v>CHLEC</v>
      </c>
    </row>
    <row r="2155" spans="1:7" x14ac:dyDescent="0.25">
      <c r="A2155" s="32">
        <v>22091</v>
      </c>
      <c r="B2155" s="33">
        <v>24</v>
      </c>
      <c r="C2155" s="33">
        <v>3.35</v>
      </c>
      <c r="D2155" s="33">
        <v>4</v>
      </c>
      <c r="E2155" s="33">
        <v>0</v>
      </c>
      <c r="F2155" s="37">
        <f>DetailTicketJuilletAout2021[[#This Row],[Qte]]*(DetailTicketJuilletAout2021[[#This Row],[PrixUnit]]*(1-DetailTicketJuilletAout2021[[#This Row],[Remise%]]))</f>
        <v>13.4</v>
      </c>
      <c r="G2155" t="str">
        <f t="shared" si="33"/>
        <v>JELEC</v>
      </c>
    </row>
    <row r="2156" spans="1:7" x14ac:dyDescent="0.25">
      <c r="A2156" s="32">
        <v>22091</v>
      </c>
      <c r="B2156" s="33">
        <v>36</v>
      </c>
      <c r="C2156" s="33">
        <v>14.48</v>
      </c>
      <c r="D2156" s="33">
        <v>4</v>
      </c>
      <c r="E2156" s="33">
        <v>0.25</v>
      </c>
      <c r="F2156" s="37">
        <f>DetailTicketJuilletAout2021[[#This Row],[Qte]]*(DetailTicketJuilletAout2021[[#This Row],[PrixUnit]]*(1-DetailTicketJuilletAout2021[[#This Row],[Remise%]]))</f>
        <v>43.44</v>
      </c>
      <c r="G2156" t="str">
        <f t="shared" si="33"/>
        <v>JELEC</v>
      </c>
    </row>
    <row r="2157" spans="1:7" x14ac:dyDescent="0.25">
      <c r="A2157" s="32">
        <v>22091</v>
      </c>
      <c r="B2157" s="33">
        <v>60</v>
      </c>
      <c r="C2157" s="33">
        <v>25.92</v>
      </c>
      <c r="D2157" s="33">
        <v>4</v>
      </c>
      <c r="E2157" s="33">
        <v>0</v>
      </c>
      <c r="F2157" s="37">
        <f>DetailTicketJuilletAout2021[[#This Row],[Qte]]*(DetailTicketJuilletAout2021[[#This Row],[PrixUnit]]*(1-DetailTicketJuilletAout2021[[#This Row],[Remise%]]))</f>
        <v>103.68</v>
      </c>
      <c r="G2157" t="str">
        <f t="shared" si="33"/>
        <v>JELEC</v>
      </c>
    </row>
    <row r="2158" spans="1:7" x14ac:dyDescent="0.25">
      <c r="A2158" s="32">
        <v>22092</v>
      </c>
      <c r="B2158" s="33">
        <v>7</v>
      </c>
      <c r="C2158" s="33">
        <v>22.87</v>
      </c>
      <c r="D2158" s="33">
        <v>3</v>
      </c>
      <c r="E2158" s="33">
        <v>0</v>
      </c>
      <c r="F2158" s="37">
        <f>DetailTicketJuilletAout2021[[#This Row],[Qte]]*(DetailTicketJuilletAout2021[[#This Row],[PrixUnit]]*(1-DetailTicketJuilletAout2021[[#This Row],[Remise%]]))</f>
        <v>68.61</v>
      </c>
      <c r="G2158" t="str">
        <f t="shared" si="33"/>
        <v>DACOU</v>
      </c>
    </row>
    <row r="2159" spans="1:7" x14ac:dyDescent="0.25">
      <c r="A2159" s="32">
        <v>22092</v>
      </c>
      <c r="B2159" s="33">
        <v>24</v>
      </c>
      <c r="C2159" s="33">
        <v>3.35</v>
      </c>
      <c r="D2159" s="33">
        <v>4</v>
      </c>
      <c r="E2159" s="33">
        <v>0</v>
      </c>
      <c r="F2159" s="37">
        <f>DetailTicketJuilletAout2021[[#This Row],[Qte]]*(DetailTicketJuilletAout2021[[#This Row],[PrixUnit]]*(1-DetailTicketJuilletAout2021[[#This Row],[Remise%]]))</f>
        <v>13.4</v>
      </c>
      <c r="G2159" t="str">
        <f t="shared" si="33"/>
        <v>DACOU</v>
      </c>
    </row>
    <row r="2160" spans="1:7" x14ac:dyDescent="0.25">
      <c r="A2160" s="32">
        <v>22093</v>
      </c>
      <c r="B2160" s="33">
        <v>58</v>
      </c>
      <c r="C2160" s="33">
        <v>10.06</v>
      </c>
      <c r="D2160" s="33">
        <v>3</v>
      </c>
      <c r="E2160" s="33">
        <v>0.05</v>
      </c>
      <c r="F2160" s="37">
        <f>DetailTicketJuilletAout2021[[#This Row],[Qte]]*(DetailTicketJuilletAout2021[[#This Row],[PrixUnit]]*(1-DetailTicketJuilletAout2021[[#This Row],[Remise%]]))</f>
        <v>28.670999999999999</v>
      </c>
      <c r="G2160" t="str">
        <f t="shared" si="33"/>
        <v>PALEC</v>
      </c>
    </row>
    <row r="2161" spans="1:7" x14ac:dyDescent="0.25">
      <c r="A2161" s="32">
        <v>22093</v>
      </c>
      <c r="B2161" s="33">
        <v>71</v>
      </c>
      <c r="C2161" s="33">
        <v>16.46</v>
      </c>
      <c r="D2161" s="33">
        <v>3</v>
      </c>
      <c r="E2161" s="33">
        <v>0</v>
      </c>
      <c r="F2161" s="37">
        <f>DetailTicketJuilletAout2021[[#This Row],[Qte]]*(DetailTicketJuilletAout2021[[#This Row],[PrixUnit]]*(1-DetailTicketJuilletAout2021[[#This Row],[Remise%]]))</f>
        <v>49.38</v>
      </c>
      <c r="G2161" t="str">
        <f t="shared" si="33"/>
        <v>PALEC</v>
      </c>
    </row>
    <row r="2162" spans="1:7" x14ac:dyDescent="0.25">
      <c r="A2162" s="32">
        <v>22094</v>
      </c>
      <c r="B2162" s="33">
        <v>19</v>
      </c>
      <c r="C2162" s="33">
        <v>7.01</v>
      </c>
      <c r="D2162" s="33">
        <v>4</v>
      </c>
      <c r="E2162" s="33">
        <v>0.05</v>
      </c>
      <c r="F2162" s="37">
        <f>DetailTicketJuilletAout2021[[#This Row],[Qte]]*(DetailTicketJuilletAout2021[[#This Row],[PrixUnit]]*(1-DetailTicketJuilletAout2021[[#This Row],[Remise%]]))</f>
        <v>26.637999999999998</v>
      </c>
      <c r="G2162" t="str">
        <f t="shared" si="33"/>
        <v>ERDEB</v>
      </c>
    </row>
    <row r="2163" spans="1:7" x14ac:dyDescent="0.25">
      <c r="A2163" s="32">
        <v>22094</v>
      </c>
      <c r="B2163" s="33">
        <v>60</v>
      </c>
      <c r="C2163" s="33">
        <v>25.92</v>
      </c>
      <c r="D2163" s="33">
        <v>3</v>
      </c>
      <c r="E2163" s="33">
        <v>0.05</v>
      </c>
      <c r="F2163" s="37">
        <f>DetailTicketJuilletAout2021[[#This Row],[Qte]]*(DetailTicketJuilletAout2021[[#This Row],[PrixUnit]]*(1-DetailTicketJuilletAout2021[[#This Row],[Remise%]]))</f>
        <v>73.872</v>
      </c>
      <c r="G2163" t="str">
        <f t="shared" si="33"/>
        <v>ERDEB</v>
      </c>
    </row>
    <row r="2164" spans="1:7" x14ac:dyDescent="0.25">
      <c r="A2164" s="32">
        <v>22094</v>
      </c>
      <c r="B2164" s="33">
        <v>71</v>
      </c>
      <c r="C2164" s="33">
        <v>16.46</v>
      </c>
      <c r="D2164" s="33">
        <v>4</v>
      </c>
      <c r="E2164" s="33">
        <v>0.05</v>
      </c>
      <c r="F2164" s="37">
        <f>DetailTicketJuilletAout2021[[#This Row],[Qte]]*(DetailTicketJuilletAout2021[[#This Row],[PrixUnit]]*(1-DetailTicketJuilletAout2021[[#This Row],[Remise%]]))</f>
        <v>62.548000000000002</v>
      </c>
      <c r="G2164" t="str">
        <f t="shared" si="33"/>
        <v>ERDEB</v>
      </c>
    </row>
    <row r="2165" spans="1:7" x14ac:dyDescent="0.25">
      <c r="A2165" s="32">
        <v>22095</v>
      </c>
      <c r="B2165" s="33">
        <v>23</v>
      </c>
      <c r="C2165" s="33">
        <v>6.86</v>
      </c>
      <c r="D2165" s="33">
        <v>4</v>
      </c>
      <c r="E2165" s="33">
        <v>0</v>
      </c>
      <c r="F2165" s="37">
        <f>DetailTicketJuilletAout2021[[#This Row],[Qte]]*(DetailTicketJuilletAout2021[[#This Row],[PrixUnit]]*(1-DetailTicketJuilletAout2021[[#This Row],[Remise%]]))</f>
        <v>27.44</v>
      </c>
      <c r="G2165" t="str">
        <f t="shared" si="33"/>
        <v>LODUR</v>
      </c>
    </row>
    <row r="2166" spans="1:7" x14ac:dyDescent="0.25">
      <c r="A2166" s="32">
        <v>22095</v>
      </c>
      <c r="B2166" s="33">
        <v>42</v>
      </c>
      <c r="C2166" s="33">
        <v>10.67</v>
      </c>
      <c r="D2166" s="33">
        <v>4</v>
      </c>
      <c r="E2166" s="33">
        <v>0</v>
      </c>
      <c r="F2166" s="37">
        <f>DetailTicketJuilletAout2021[[#This Row],[Qte]]*(DetailTicketJuilletAout2021[[#This Row],[PrixUnit]]*(1-DetailTicketJuilletAout2021[[#This Row],[Remise%]]))</f>
        <v>42.68</v>
      </c>
      <c r="G2166" t="str">
        <f t="shared" si="33"/>
        <v>LODUR</v>
      </c>
    </row>
    <row r="2167" spans="1:7" x14ac:dyDescent="0.25">
      <c r="A2167" s="32">
        <v>22095</v>
      </c>
      <c r="B2167" s="33">
        <v>45</v>
      </c>
      <c r="C2167" s="33">
        <v>7.32</v>
      </c>
      <c r="D2167" s="33">
        <v>3</v>
      </c>
      <c r="E2167" s="33">
        <v>0</v>
      </c>
      <c r="F2167" s="37">
        <f>DetailTicketJuilletAout2021[[#This Row],[Qte]]*(DetailTicketJuilletAout2021[[#This Row],[PrixUnit]]*(1-DetailTicketJuilletAout2021[[#This Row],[Remise%]]))</f>
        <v>21.96</v>
      </c>
      <c r="G2167" t="str">
        <f t="shared" si="33"/>
        <v>LODUR</v>
      </c>
    </row>
    <row r="2168" spans="1:7" x14ac:dyDescent="0.25">
      <c r="A2168" s="32">
        <v>22095</v>
      </c>
      <c r="B2168" s="33">
        <v>68</v>
      </c>
      <c r="C2168" s="33">
        <v>9.4499999999999993</v>
      </c>
      <c r="D2168" s="33">
        <v>4</v>
      </c>
      <c r="E2168" s="33">
        <v>0</v>
      </c>
      <c r="F2168" s="37">
        <f>DetailTicketJuilletAout2021[[#This Row],[Qte]]*(DetailTicketJuilletAout2021[[#This Row],[PrixUnit]]*(1-DetailTicketJuilletAout2021[[#This Row],[Remise%]]))</f>
        <v>37.799999999999997</v>
      </c>
      <c r="G2168" t="str">
        <f t="shared" si="33"/>
        <v>LODUR</v>
      </c>
    </row>
    <row r="2169" spans="1:7" x14ac:dyDescent="0.25">
      <c r="A2169" s="32">
        <v>22096</v>
      </c>
      <c r="B2169" s="33">
        <v>41</v>
      </c>
      <c r="C2169" s="33">
        <v>7.32</v>
      </c>
      <c r="D2169" s="33">
        <v>3</v>
      </c>
      <c r="E2169" s="33">
        <v>0.1</v>
      </c>
      <c r="F2169" s="37">
        <f>DetailTicketJuilletAout2021[[#This Row],[Qte]]*(DetailTicketJuilletAout2021[[#This Row],[PrixUnit]]*(1-DetailTicketJuilletAout2021[[#This Row],[Remise%]]))</f>
        <v>19.763999999999999</v>
      </c>
      <c r="G2169" t="str">
        <f t="shared" si="33"/>
        <v>RARAB</v>
      </c>
    </row>
    <row r="2170" spans="1:7" x14ac:dyDescent="0.25">
      <c r="A2170" s="32">
        <v>22097</v>
      </c>
      <c r="B2170" s="33">
        <v>30</v>
      </c>
      <c r="C2170" s="33">
        <v>19.670000000000002</v>
      </c>
      <c r="D2170" s="33">
        <v>4</v>
      </c>
      <c r="E2170" s="33">
        <v>0</v>
      </c>
      <c r="F2170" s="37">
        <f>DetailTicketJuilletAout2021[[#This Row],[Qte]]*(DetailTicketJuilletAout2021[[#This Row],[PrixUnit]]*(1-DetailTicketJuilletAout2021[[#This Row],[Remise%]]))</f>
        <v>78.680000000000007</v>
      </c>
      <c r="G2170" t="str">
        <f t="shared" si="33"/>
        <v>ALDUV</v>
      </c>
    </row>
    <row r="2171" spans="1:7" x14ac:dyDescent="0.25">
      <c r="A2171" s="32">
        <v>22097</v>
      </c>
      <c r="B2171" s="33">
        <v>77</v>
      </c>
      <c r="C2171" s="33">
        <v>9.91</v>
      </c>
      <c r="D2171" s="33">
        <v>4</v>
      </c>
      <c r="E2171" s="33">
        <v>0</v>
      </c>
      <c r="F2171" s="37">
        <f>DetailTicketJuilletAout2021[[#This Row],[Qte]]*(DetailTicketJuilletAout2021[[#This Row],[PrixUnit]]*(1-DetailTicketJuilletAout2021[[#This Row],[Remise%]]))</f>
        <v>39.64</v>
      </c>
      <c r="G2171" t="str">
        <f t="shared" si="33"/>
        <v>ALDUV</v>
      </c>
    </row>
    <row r="2172" spans="1:7" x14ac:dyDescent="0.25">
      <c r="A2172" s="32">
        <v>22098</v>
      </c>
      <c r="B2172" s="33">
        <v>31</v>
      </c>
      <c r="C2172" s="33">
        <v>9.4499999999999993</v>
      </c>
      <c r="D2172" s="33">
        <v>4</v>
      </c>
      <c r="E2172" s="33">
        <v>0</v>
      </c>
      <c r="F2172" s="37">
        <f>DetailTicketJuilletAout2021[[#This Row],[Qte]]*(DetailTicketJuilletAout2021[[#This Row],[PrixUnit]]*(1-DetailTicketJuilletAout2021[[#This Row],[Remise%]]))</f>
        <v>37.799999999999997</v>
      </c>
      <c r="G2172" t="str">
        <f t="shared" si="33"/>
        <v>CLHAL</v>
      </c>
    </row>
    <row r="2173" spans="1:7" x14ac:dyDescent="0.25">
      <c r="A2173" s="32">
        <v>22098</v>
      </c>
      <c r="B2173" s="33">
        <v>36</v>
      </c>
      <c r="C2173" s="33">
        <v>14.48</v>
      </c>
      <c r="D2173" s="33">
        <v>4</v>
      </c>
      <c r="E2173" s="33">
        <v>0</v>
      </c>
      <c r="F2173" s="37">
        <f>DetailTicketJuilletAout2021[[#This Row],[Qte]]*(DetailTicketJuilletAout2021[[#This Row],[PrixUnit]]*(1-DetailTicketJuilletAout2021[[#This Row],[Remise%]]))</f>
        <v>57.92</v>
      </c>
      <c r="G2173" t="str">
        <f t="shared" si="33"/>
        <v>CLHAL</v>
      </c>
    </row>
    <row r="2174" spans="1:7" x14ac:dyDescent="0.25">
      <c r="A2174" s="32">
        <v>22099</v>
      </c>
      <c r="B2174" s="33">
        <v>3</v>
      </c>
      <c r="C2174" s="33">
        <v>7.62</v>
      </c>
      <c r="D2174" s="33">
        <v>3</v>
      </c>
      <c r="E2174" s="33">
        <v>0</v>
      </c>
      <c r="F2174" s="37">
        <f>DetailTicketJuilletAout2021[[#This Row],[Qte]]*(DetailTicketJuilletAout2021[[#This Row],[PrixUnit]]*(1-DetailTicketJuilletAout2021[[#This Row],[Remise%]]))</f>
        <v>22.86</v>
      </c>
      <c r="G2174" t="str">
        <f t="shared" si="33"/>
        <v>CHLEC</v>
      </c>
    </row>
    <row r="2175" spans="1:7" x14ac:dyDescent="0.25">
      <c r="A2175" s="32">
        <v>22099</v>
      </c>
      <c r="B2175" s="33">
        <v>59</v>
      </c>
      <c r="C2175" s="33">
        <v>41.92</v>
      </c>
      <c r="D2175" s="33">
        <v>4</v>
      </c>
      <c r="E2175" s="33">
        <v>0</v>
      </c>
      <c r="F2175" s="37">
        <f>DetailTicketJuilletAout2021[[#This Row],[Qte]]*(DetailTicketJuilletAout2021[[#This Row],[PrixUnit]]*(1-DetailTicketJuilletAout2021[[#This Row],[Remise%]]))</f>
        <v>167.68</v>
      </c>
      <c r="G2175" t="str">
        <f t="shared" si="33"/>
        <v>CHLEC</v>
      </c>
    </row>
    <row r="2176" spans="1:7" x14ac:dyDescent="0.25">
      <c r="A2176" s="32">
        <v>22099</v>
      </c>
      <c r="B2176" s="33">
        <v>70</v>
      </c>
      <c r="C2176" s="33">
        <v>11.43</v>
      </c>
      <c r="D2176" s="33">
        <v>3</v>
      </c>
      <c r="E2176" s="33">
        <v>0</v>
      </c>
      <c r="F2176" s="37">
        <f>DetailTicketJuilletAout2021[[#This Row],[Qte]]*(DetailTicketJuilletAout2021[[#This Row],[PrixUnit]]*(1-DetailTicketJuilletAout2021[[#This Row],[Remise%]]))</f>
        <v>34.29</v>
      </c>
      <c r="G2176" t="str">
        <f t="shared" si="33"/>
        <v>CHLEC</v>
      </c>
    </row>
    <row r="2177" spans="1:7" x14ac:dyDescent="0.25">
      <c r="A2177" s="32">
        <v>22100</v>
      </c>
      <c r="B2177" s="33">
        <v>12</v>
      </c>
      <c r="C2177" s="33">
        <v>28.97</v>
      </c>
      <c r="D2177" s="33">
        <v>3</v>
      </c>
      <c r="E2177" s="33">
        <v>0</v>
      </c>
      <c r="F2177" s="37">
        <f>DetailTicketJuilletAout2021[[#This Row],[Qte]]*(DetailTicketJuilletAout2021[[#This Row],[PrixUnit]]*(1-DetailTicketJuilletAout2021[[#This Row],[Remise%]]))</f>
        <v>86.91</v>
      </c>
      <c r="G2177" t="str">
        <f t="shared" si="33"/>
        <v>CHROU</v>
      </c>
    </row>
    <row r="2178" spans="1:7" x14ac:dyDescent="0.25">
      <c r="A2178" s="32">
        <v>22100</v>
      </c>
      <c r="B2178" s="33">
        <v>18</v>
      </c>
      <c r="C2178" s="33">
        <v>47.56</v>
      </c>
      <c r="D2178" s="33">
        <v>4</v>
      </c>
      <c r="E2178" s="33">
        <v>0</v>
      </c>
      <c r="F2178" s="37">
        <f>DetailTicketJuilletAout2021[[#This Row],[Qte]]*(DetailTicketJuilletAout2021[[#This Row],[PrixUnit]]*(1-DetailTicketJuilletAout2021[[#This Row],[Remise%]]))</f>
        <v>190.24</v>
      </c>
      <c r="G2178" t="str">
        <f t="shared" si="33"/>
        <v>CHROU</v>
      </c>
    </row>
    <row r="2179" spans="1:7" x14ac:dyDescent="0.25">
      <c r="A2179" s="32">
        <v>22100</v>
      </c>
      <c r="B2179" s="33">
        <v>56</v>
      </c>
      <c r="C2179" s="33">
        <v>28.97</v>
      </c>
      <c r="D2179" s="33">
        <v>4</v>
      </c>
      <c r="E2179" s="33">
        <v>0</v>
      </c>
      <c r="F2179" s="37">
        <f>DetailTicketJuilletAout2021[[#This Row],[Qte]]*(DetailTicketJuilletAout2021[[#This Row],[PrixUnit]]*(1-DetailTicketJuilletAout2021[[#This Row],[Remise%]]))</f>
        <v>115.88</v>
      </c>
      <c r="G2179" t="str">
        <f t="shared" ref="G2179:G2242" si="34">VLOOKUP(A2179,$I$2:$J$1577,2,FALSE)</f>
        <v>CHROU</v>
      </c>
    </row>
    <row r="2180" spans="1:7" x14ac:dyDescent="0.25">
      <c r="A2180" s="32">
        <v>22101</v>
      </c>
      <c r="B2180" s="33">
        <v>46</v>
      </c>
      <c r="C2180" s="33">
        <v>9.15</v>
      </c>
      <c r="D2180" s="33">
        <v>4</v>
      </c>
      <c r="E2180" s="33">
        <v>0</v>
      </c>
      <c r="F2180" s="37">
        <f>DetailTicketJuilletAout2021[[#This Row],[Qte]]*(DetailTicketJuilletAout2021[[#This Row],[PrixUnit]]*(1-DetailTicketJuilletAout2021[[#This Row],[Remise%]]))</f>
        <v>36.6</v>
      </c>
      <c r="G2180" t="str">
        <f t="shared" si="34"/>
        <v>GECAU</v>
      </c>
    </row>
    <row r="2181" spans="1:7" x14ac:dyDescent="0.25">
      <c r="A2181" s="32">
        <v>22101</v>
      </c>
      <c r="B2181" s="33">
        <v>49</v>
      </c>
      <c r="C2181" s="33">
        <v>15.24</v>
      </c>
      <c r="D2181" s="33">
        <v>4</v>
      </c>
      <c r="E2181" s="33">
        <v>0</v>
      </c>
      <c r="F2181" s="37">
        <f>DetailTicketJuilletAout2021[[#This Row],[Qte]]*(DetailTicketJuilletAout2021[[#This Row],[PrixUnit]]*(1-DetailTicketJuilletAout2021[[#This Row],[Remise%]]))</f>
        <v>60.96</v>
      </c>
      <c r="G2181" t="str">
        <f t="shared" si="34"/>
        <v>GECAU</v>
      </c>
    </row>
    <row r="2182" spans="1:7" x14ac:dyDescent="0.25">
      <c r="A2182" s="32">
        <v>22102</v>
      </c>
      <c r="B2182" s="33">
        <v>10</v>
      </c>
      <c r="C2182" s="33">
        <v>23.63</v>
      </c>
      <c r="D2182" s="33">
        <v>3</v>
      </c>
      <c r="E2182" s="33">
        <v>0.15</v>
      </c>
      <c r="F2182" s="37">
        <f>DetailTicketJuilletAout2021[[#This Row],[Qte]]*(DetailTicketJuilletAout2021[[#This Row],[PrixUnit]]*(1-DetailTicketJuilletAout2021[[#This Row],[Remise%]]))</f>
        <v>60.256500000000003</v>
      </c>
      <c r="G2182" t="str">
        <f t="shared" si="34"/>
        <v>OLLHE</v>
      </c>
    </row>
    <row r="2183" spans="1:7" x14ac:dyDescent="0.25">
      <c r="A2183" s="32">
        <v>22103</v>
      </c>
      <c r="B2183" s="33">
        <v>2</v>
      </c>
      <c r="C2183" s="33">
        <v>14.48</v>
      </c>
      <c r="D2183" s="33">
        <v>4</v>
      </c>
      <c r="E2183" s="33">
        <v>0.25</v>
      </c>
      <c r="F2183" s="37">
        <f>DetailTicketJuilletAout2021[[#This Row],[Qte]]*(DetailTicketJuilletAout2021[[#This Row],[PrixUnit]]*(1-DetailTicketJuilletAout2021[[#This Row],[Remise%]]))</f>
        <v>43.44</v>
      </c>
      <c r="G2183" t="str">
        <f t="shared" si="34"/>
        <v>ARBLA</v>
      </c>
    </row>
    <row r="2184" spans="1:7" x14ac:dyDescent="0.25">
      <c r="A2184" s="32">
        <v>22103</v>
      </c>
      <c r="B2184" s="33">
        <v>20</v>
      </c>
      <c r="C2184" s="33">
        <v>61.74</v>
      </c>
      <c r="D2184" s="33">
        <v>4</v>
      </c>
      <c r="E2184" s="33">
        <v>0</v>
      </c>
      <c r="F2184" s="37">
        <f>DetailTicketJuilletAout2021[[#This Row],[Qte]]*(DetailTicketJuilletAout2021[[#This Row],[PrixUnit]]*(1-DetailTicketJuilletAout2021[[#This Row],[Remise%]]))</f>
        <v>246.96</v>
      </c>
      <c r="G2184" t="str">
        <f t="shared" si="34"/>
        <v>ARBLA</v>
      </c>
    </row>
    <row r="2185" spans="1:7" x14ac:dyDescent="0.25">
      <c r="A2185" s="32">
        <v>22103</v>
      </c>
      <c r="B2185" s="33">
        <v>26</v>
      </c>
      <c r="C2185" s="33">
        <v>23.78</v>
      </c>
      <c r="D2185" s="33">
        <v>4</v>
      </c>
      <c r="E2185" s="33">
        <v>0</v>
      </c>
      <c r="F2185" s="37">
        <f>DetailTicketJuilletAout2021[[#This Row],[Qte]]*(DetailTicketJuilletAout2021[[#This Row],[PrixUnit]]*(1-DetailTicketJuilletAout2021[[#This Row],[Remise%]]))</f>
        <v>95.12</v>
      </c>
      <c r="G2185" t="str">
        <f t="shared" si="34"/>
        <v>ARBLA</v>
      </c>
    </row>
    <row r="2186" spans="1:7" x14ac:dyDescent="0.25">
      <c r="A2186" s="32">
        <v>22103</v>
      </c>
      <c r="B2186" s="33">
        <v>51</v>
      </c>
      <c r="C2186" s="33">
        <v>40.4</v>
      </c>
      <c r="D2186" s="33">
        <v>3</v>
      </c>
      <c r="E2186" s="33">
        <v>0.25</v>
      </c>
      <c r="F2186" s="37">
        <f>DetailTicketJuilletAout2021[[#This Row],[Qte]]*(DetailTicketJuilletAout2021[[#This Row],[PrixUnit]]*(1-DetailTicketJuilletAout2021[[#This Row],[Remise%]]))</f>
        <v>90.899999999999991</v>
      </c>
      <c r="G2186" t="str">
        <f t="shared" si="34"/>
        <v>ARBLA</v>
      </c>
    </row>
    <row r="2187" spans="1:7" x14ac:dyDescent="0.25">
      <c r="A2187" s="32">
        <v>22103</v>
      </c>
      <c r="B2187" s="33">
        <v>72</v>
      </c>
      <c r="C2187" s="33">
        <v>26.53</v>
      </c>
      <c r="D2187" s="33">
        <v>3</v>
      </c>
      <c r="E2187" s="33">
        <v>0</v>
      </c>
      <c r="F2187" s="37">
        <f>DetailTicketJuilletAout2021[[#This Row],[Qte]]*(DetailTicketJuilletAout2021[[#This Row],[PrixUnit]]*(1-DetailTicketJuilletAout2021[[#This Row],[Remise%]]))</f>
        <v>79.59</v>
      </c>
      <c r="G2187" t="str">
        <f t="shared" si="34"/>
        <v>ARBLA</v>
      </c>
    </row>
    <row r="2188" spans="1:7" x14ac:dyDescent="0.25">
      <c r="A2188" s="32">
        <v>22104</v>
      </c>
      <c r="B2188" s="33">
        <v>19</v>
      </c>
      <c r="C2188" s="33">
        <v>7.01</v>
      </c>
      <c r="D2188" s="33">
        <v>3</v>
      </c>
      <c r="E2188" s="33">
        <v>0</v>
      </c>
      <c r="F2188" s="37">
        <f>DetailTicketJuilletAout2021[[#This Row],[Qte]]*(DetailTicketJuilletAout2021[[#This Row],[PrixUnit]]*(1-DetailTicketJuilletAout2021[[#This Row],[Remise%]]))</f>
        <v>21.03</v>
      </c>
      <c r="G2188" t="str">
        <f t="shared" si="34"/>
        <v>DAMIC</v>
      </c>
    </row>
    <row r="2189" spans="1:7" x14ac:dyDescent="0.25">
      <c r="A2189" s="32">
        <v>22104</v>
      </c>
      <c r="B2189" s="33">
        <v>69</v>
      </c>
      <c r="C2189" s="33">
        <v>27.44</v>
      </c>
      <c r="D2189" s="33">
        <v>3</v>
      </c>
      <c r="E2189" s="33">
        <v>0</v>
      </c>
      <c r="F2189" s="37">
        <f>DetailTicketJuilletAout2021[[#This Row],[Qte]]*(DetailTicketJuilletAout2021[[#This Row],[PrixUnit]]*(1-DetailTicketJuilletAout2021[[#This Row],[Remise%]]))</f>
        <v>82.320000000000007</v>
      </c>
      <c r="G2189" t="str">
        <f t="shared" si="34"/>
        <v>DAMIC</v>
      </c>
    </row>
    <row r="2190" spans="1:7" x14ac:dyDescent="0.25">
      <c r="A2190" s="32">
        <v>22105</v>
      </c>
      <c r="B2190" s="33">
        <v>7</v>
      </c>
      <c r="C2190" s="33">
        <v>22.87</v>
      </c>
      <c r="D2190" s="33">
        <v>4</v>
      </c>
      <c r="E2190" s="33">
        <v>0</v>
      </c>
      <c r="F2190" s="37">
        <f>DetailTicketJuilletAout2021[[#This Row],[Qte]]*(DetailTicketJuilletAout2021[[#This Row],[PrixUnit]]*(1-DetailTicketJuilletAout2021[[#This Row],[Remise%]]))</f>
        <v>91.48</v>
      </c>
      <c r="G2190" t="str">
        <f t="shared" si="34"/>
        <v>SYBEL</v>
      </c>
    </row>
    <row r="2191" spans="1:7" x14ac:dyDescent="0.25">
      <c r="A2191" s="32">
        <v>22105</v>
      </c>
      <c r="B2191" s="33">
        <v>43</v>
      </c>
      <c r="C2191" s="33">
        <v>35.06</v>
      </c>
      <c r="D2191" s="33">
        <v>3</v>
      </c>
      <c r="E2191" s="33">
        <v>0</v>
      </c>
      <c r="F2191" s="37">
        <f>DetailTicketJuilletAout2021[[#This Row],[Qte]]*(DetailTicketJuilletAout2021[[#This Row],[PrixUnit]]*(1-DetailTicketJuilletAout2021[[#This Row],[Remise%]]))</f>
        <v>105.18</v>
      </c>
      <c r="G2191" t="str">
        <f t="shared" si="34"/>
        <v>SYBEL</v>
      </c>
    </row>
    <row r="2192" spans="1:7" x14ac:dyDescent="0.25">
      <c r="A2192" s="32">
        <v>22106</v>
      </c>
      <c r="B2192" s="33">
        <v>26</v>
      </c>
      <c r="C2192" s="33">
        <v>23.78</v>
      </c>
      <c r="D2192" s="33">
        <v>4</v>
      </c>
      <c r="E2192" s="33">
        <v>0</v>
      </c>
      <c r="F2192" s="37">
        <f>DetailTicketJuilletAout2021[[#This Row],[Qte]]*(DetailTicketJuilletAout2021[[#This Row],[PrixUnit]]*(1-DetailTicketJuilletAout2021[[#This Row],[Remise%]]))</f>
        <v>95.12</v>
      </c>
      <c r="G2192" t="str">
        <f t="shared" si="34"/>
        <v>DIDAL</v>
      </c>
    </row>
    <row r="2193" spans="1:7" x14ac:dyDescent="0.25">
      <c r="A2193" s="32">
        <v>22106</v>
      </c>
      <c r="B2193" s="33">
        <v>33</v>
      </c>
      <c r="C2193" s="33">
        <v>1.83</v>
      </c>
      <c r="D2193" s="33">
        <v>3</v>
      </c>
      <c r="E2193" s="33">
        <v>0</v>
      </c>
      <c r="F2193" s="37">
        <f>DetailTicketJuilletAout2021[[#This Row],[Qte]]*(DetailTicketJuilletAout2021[[#This Row],[PrixUnit]]*(1-DetailTicketJuilletAout2021[[#This Row],[Remise%]]))</f>
        <v>5.49</v>
      </c>
      <c r="G2193" t="str">
        <f t="shared" si="34"/>
        <v>DIDAL</v>
      </c>
    </row>
    <row r="2194" spans="1:7" x14ac:dyDescent="0.25">
      <c r="A2194" s="32">
        <v>22106</v>
      </c>
      <c r="B2194" s="33">
        <v>65</v>
      </c>
      <c r="C2194" s="33">
        <v>16.010000000000002</v>
      </c>
      <c r="D2194" s="33">
        <v>3</v>
      </c>
      <c r="E2194" s="33">
        <v>0</v>
      </c>
      <c r="F2194" s="37">
        <f>DetailTicketJuilletAout2021[[#This Row],[Qte]]*(DetailTicketJuilletAout2021[[#This Row],[PrixUnit]]*(1-DetailTicketJuilletAout2021[[#This Row],[Remise%]]))</f>
        <v>48.03</v>
      </c>
      <c r="G2194" t="str">
        <f t="shared" si="34"/>
        <v>DIDAL</v>
      </c>
    </row>
    <row r="2195" spans="1:7" x14ac:dyDescent="0.25">
      <c r="A2195" s="32">
        <v>22106</v>
      </c>
      <c r="B2195" s="33">
        <v>71</v>
      </c>
      <c r="C2195" s="33">
        <v>16.46</v>
      </c>
      <c r="D2195" s="33">
        <v>4</v>
      </c>
      <c r="E2195" s="33">
        <v>0</v>
      </c>
      <c r="F2195" s="37">
        <f>DetailTicketJuilletAout2021[[#This Row],[Qte]]*(DetailTicketJuilletAout2021[[#This Row],[PrixUnit]]*(1-DetailTicketJuilletAout2021[[#This Row],[Remise%]]))</f>
        <v>65.84</v>
      </c>
      <c r="G2195" t="str">
        <f t="shared" si="34"/>
        <v>DIDAL</v>
      </c>
    </row>
    <row r="2196" spans="1:7" x14ac:dyDescent="0.25">
      <c r="A2196" s="32">
        <v>22107</v>
      </c>
      <c r="B2196" s="33">
        <v>1</v>
      </c>
      <c r="C2196" s="33">
        <v>13.72</v>
      </c>
      <c r="D2196" s="33">
        <v>4</v>
      </c>
      <c r="E2196" s="33">
        <v>0.1</v>
      </c>
      <c r="F2196" s="37">
        <f>DetailTicketJuilletAout2021[[#This Row],[Qte]]*(DetailTicketJuilletAout2021[[#This Row],[PrixUnit]]*(1-DetailTicketJuilletAout2021[[#This Row],[Remise%]]))</f>
        <v>49.392000000000003</v>
      </c>
      <c r="G2196" t="str">
        <f t="shared" si="34"/>
        <v>CLJAN</v>
      </c>
    </row>
    <row r="2197" spans="1:7" x14ac:dyDescent="0.25">
      <c r="A2197" s="32">
        <v>22107</v>
      </c>
      <c r="B2197" s="33">
        <v>13</v>
      </c>
      <c r="C2197" s="33">
        <v>4.57</v>
      </c>
      <c r="D2197" s="33">
        <v>3</v>
      </c>
      <c r="E2197" s="33">
        <v>0.1</v>
      </c>
      <c r="F2197" s="37">
        <f>DetailTicketJuilletAout2021[[#This Row],[Qte]]*(DetailTicketJuilletAout2021[[#This Row],[PrixUnit]]*(1-DetailTicketJuilletAout2021[[#This Row],[Remise%]]))</f>
        <v>12.339000000000002</v>
      </c>
      <c r="G2197" t="str">
        <f t="shared" si="34"/>
        <v>CLJAN</v>
      </c>
    </row>
    <row r="2198" spans="1:7" x14ac:dyDescent="0.25">
      <c r="A2198" s="32">
        <v>22108</v>
      </c>
      <c r="B2198" s="33">
        <v>18</v>
      </c>
      <c r="C2198" s="33">
        <v>47.56</v>
      </c>
      <c r="D2198" s="33">
        <v>4</v>
      </c>
      <c r="E2198" s="33">
        <v>0</v>
      </c>
      <c r="F2198" s="37">
        <f>DetailTicketJuilletAout2021[[#This Row],[Qte]]*(DetailTicketJuilletAout2021[[#This Row],[PrixUnit]]*(1-DetailTicketJuilletAout2021[[#This Row],[Remise%]]))</f>
        <v>190.24</v>
      </c>
      <c r="G2198" t="str">
        <f t="shared" si="34"/>
        <v>LEHOS</v>
      </c>
    </row>
    <row r="2199" spans="1:7" x14ac:dyDescent="0.25">
      <c r="A2199" s="32">
        <v>22108</v>
      </c>
      <c r="B2199" s="33">
        <v>51</v>
      </c>
      <c r="C2199" s="33">
        <v>40.4</v>
      </c>
      <c r="D2199" s="33">
        <v>4</v>
      </c>
      <c r="E2199" s="33">
        <v>0</v>
      </c>
      <c r="F2199" s="37">
        <f>DetailTicketJuilletAout2021[[#This Row],[Qte]]*(DetailTicketJuilletAout2021[[#This Row],[PrixUnit]]*(1-DetailTicketJuilletAout2021[[#This Row],[Remise%]]))</f>
        <v>161.6</v>
      </c>
      <c r="G2199" t="str">
        <f t="shared" si="34"/>
        <v>LEHOS</v>
      </c>
    </row>
    <row r="2200" spans="1:7" x14ac:dyDescent="0.25">
      <c r="A2200" s="32">
        <v>22109</v>
      </c>
      <c r="B2200" s="33">
        <v>24</v>
      </c>
      <c r="C2200" s="33">
        <v>3.35</v>
      </c>
      <c r="D2200" s="33">
        <v>3</v>
      </c>
      <c r="E2200" s="33">
        <v>0.25</v>
      </c>
      <c r="F2200" s="37">
        <f>DetailTicketJuilletAout2021[[#This Row],[Qte]]*(DetailTicketJuilletAout2021[[#This Row],[PrixUnit]]*(1-DetailTicketJuilletAout2021[[#This Row],[Remise%]]))</f>
        <v>7.5375000000000005</v>
      </c>
      <c r="G2200" t="str">
        <f t="shared" si="34"/>
        <v>GESEF</v>
      </c>
    </row>
    <row r="2201" spans="1:7" x14ac:dyDescent="0.25">
      <c r="A2201" s="32">
        <v>22109</v>
      </c>
      <c r="B2201" s="33">
        <v>62</v>
      </c>
      <c r="C2201" s="33">
        <v>37.5</v>
      </c>
      <c r="D2201" s="33">
        <v>3</v>
      </c>
      <c r="E2201" s="33">
        <v>0.25</v>
      </c>
      <c r="F2201" s="37">
        <f>DetailTicketJuilletAout2021[[#This Row],[Qte]]*(DetailTicketJuilletAout2021[[#This Row],[PrixUnit]]*(1-DetailTicketJuilletAout2021[[#This Row],[Remise%]]))</f>
        <v>84.375</v>
      </c>
      <c r="G2201" t="str">
        <f t="shared" si="34"/>
        <v>GESEF</v>
      </c>
    </row>
    <row r="2202" spans="1:7" x14ac:dyDescent="0.25">
      <c r="A2202" s="32">
        <v>22110</v>
      </c>
      <c r="B2202" s="33">
        <v>55</v>
      </c>
      <c r="C2202" s="33">
        <v>18.29</v>
      </c>
      <c r="D2202" s="33">
        <v>3</v>
      </c>
      <c r="E2202" s="33">
        <v>0</v>
      </c>
      <c r="F2202" s="37">
        <f>DetailTicketJuilletAout2021[[#This Row],[Qte]]*(DetailTicketJuilletAout2021[[#This Row],[PrixUnit]]*(1-DetailTicketJuilletAout2021[[#This Row],[Remise%]]))</f>
        <v>54.87</v>
      </c>
      <c r="G2202" t="str">
        <f t="shared" si="34"/>
        <v>CHBES</v>
      </c>
    </row>
    <row r="2203" spans="1:7" x14ac:dyDescent="0.25">
      <c r="A2203" s="32">
        <v>22110</v>
      </c>
      <c r="B2203" s="33">
        <v>59</v>
      </c>
      <c r="C2203" s="33">
        <v>41.92</v>
      </c>
      <c r="D2203" s="33">
        <v>3</v>
      </c>
      <c r="E2203" s="33">
        <v>0</v>
      </c>
      <c r="F2203" s="37">
        <f>DetailTicketJuilletAout2021[[#This Row],[Qte]]*(DetailTicketJuilletAout2021[[#This Row],[PrixUnit]]*(1-DetailTicketJuilletAout2021[[#This Row],[Remise%]]))</f>
        <v>125.76</v>
      </c>
      <c r="G2203" t="str">
        <f t="shared" si="34"/>
        <v>CHBES</v>
      </c>
    </row>
    <row r="2204" spans="1:7" x14ac:dyDescent="0.25">
      <c r="A2204" s="32">
        <v>22111</v>
      </c>
      <c r="B2204" s="33">
        <v>56</v>
      </c>
      <c r="C2204" s="33">
        <v>28.97</v>
      </c>
      <c r="D2204" s="33">
        <v>3</v>
      </c>
      <c r="E2204" s="33">
        <v>0</v>
      </c>
      <c r="F2204" s="37">
        <f>DetailTicketJuilletAout2021[[#This Row],[Qte]]*(DetailTicketJuilletAout2021[[#This Row],[PrixUnit]]*(1-DetailTicketJuilletAout2021[[#This Row],[Remise%]]))</f>
        <v>86.91</v>
      </c>
      <c r="G2204" t="str">
        <f t="shared" si="34"/>
        <v>SYLEJ</v>
      </c>
    </row>
    <row r="2205" spans="1:7" x14ac:dyDescent="0.25">
      <c r="A2205" s="32">
        <v>22111</v>
      </c>
      <c r="B2205" s="33">
        <v>63</v>
      </c>
      <c r="C2205" s="33">
        <v>33.54</v>
      </c>
      <c r="D2205" s="33">
        <v>4</v>
      </c>
      <c r="E2205" s="33">
        <v>0</v>
      </c>
      <c r="F2205" s="37">
        <f>DetailTicketJuilletAout2021[[#This Row],[Qte]]*(DetailTicketJuilletAout2021[[#This Row],[PrixUnit]]*(1-DetailTicketJuilletAout2021[[#This Row],[Remise%]]))</f>
        <v>134.16</v>
      </c>
      <c r="G2205" t="str">
        <f t="shared" si="34"/>
        <v>SYLEJ</v>
      </c>
    </row>
    <row r="2206" spans="1:7" x14ac:dyDescent="0.25">
      <c r="A2206" s="32">
        <v>22112</v>
      </c>
      <c r="B2206" s="33">
        <v>2</v>
      </c>
      <c r="C2206" s="33">
        <v>14.48</v>
      </c>
      <c r="D2206" s="33">
        <v>4</v>
      </c>
      <c r="E2206" s="33">
        <v>0.25</v>
      </c>
      <c r="F2206" s="37">
        <f>DetailTicketJuilletAout2021[[#This Row],[Qte]]*(DetailTicketJuilletAout2021[[#This Row],[PrixUnit]]*(1-DetailTicketJuilletAout2021[[#This Row],[Remise%]]))</f>
        <v>43.44</v>
      </c>
      <c r="G2206" t="str">
        <f t="shared" si="34"/>
        <v>MOELK</v>
      </c>
    </row>
    <row r="2207" spans="1:7" x14ac:dyDescent="0.25">
      <c r="A2207" s="32">
        <v>22112</v>
      </c>
      <c r="B2207" s="33">
        <v>5</v>
      </c>
      <c r="C2207" s="33">
        <v>16.309999999999999</v>
      </c>
      <c r="D2207" s="33">
        <v>4</v>
      </c>
      <c r="E2207" s="33">
        <v>0</v>
      </c>
      <c r="F2207" s="37">
        <f>DetailTicketJuilletAout2021[[#This Row],[Qte]]*(DetailTicketJuilletAout2021[[#This Row],[PrixUnit]]*(1-DetailTicketJuilletAout2021[[#This Row],[Remise%]]))</f>
        <v>65.239999999999995</v>
      </c>
      <c r="G2207" t="str">
        <f t="shared" si="34"/>
        <v>MOELK</v>
      </c>
    </row>
    <row r="2208" spans="1:7" x14ac:dyDescent="0.25">
      <c r="A2208" s="32">
        <v>22112</v>
      </c>
      <c r="B2208" s="33">
        <v>29</v>
      </c>
      <c r="C2208" s="33">
        <v>94.37</v>
      </c>
      <c r="D2208" s="33">
        <v>4</v>
      </c>
      <c r="E2208" s="33">
        <v>0.25</v>
      </c>
      <c r="F2208" s="37">
        <f>DetailTicketJuilletAout2021[[#This Row],[Qte]]*(DetailTicketJuilletAout2021[[#This Row],[PrixUnit]]*(1-DetailTicketJuilletAout2021[[#This Row],[Remise%]]))</f>
        <v>283.11</v>
      </c>
      <c r="G2208" t="str">
        <f t="shared" si="34"/>
        <v>MOELK</v>
      </c>
    </row>
    <row r="2209" spans="1:7" x14ac:dyDescent="0.25">
      <c r="A2209" s="32">
        <v>22112</v>
      </c>
      <c r="B2209" s="33">
        <v>59</v>
      </c>
      <c r="C2209" s="33">
        <v>41.92</v>
      </c>
      <c r="D2209" s="33">
        <v>4</v>
      </c>
      <c r="E2209" s="33">
        <v>0.25</v>
      </c>
      <c r="F2209" s="37">
        <f>DetailTicketJuilletAout2021[[#This Row],[Qte]]*(DetailTicketJuilletAout2021[[#This Row],[PrixUnit]]*(1-DetailTicketJuilletAout2021[[#This Row],[Remise%]]))</f>
        <v>125.76</v>
      </c>
      <c r="G2209" t="str">
        <f t="shared" si="34"/>
        <v>MOELK</v>
      </c>
    </row>
    <row r="2210" spans="1:7" x14ac:dyDescent="0.25">
      <c r="A2210" s="32">
        <v>22113</v>
      </c>
      <c r="B2210" s="33">
        <v>1</v>
      </c>
      <c r="C2210" s="33">
        <v>13.72</v>
      </c>
      <c r="D2210" s="33">
        <v>3</v>
      </c>
      <c r="E2210" s="33">
        <v>0</v>
      </c>
      <c r="F2210" s="37">
        <f>DetailTicketJuilletAout2021[[#This Row],[Qte]]*(DetailTicketJuilletAout2021[[#This Row],[PrixUnit]]*(1-DetailTicketJuilletAout2021[[#This Row],[Remise%]]))</f>
        <v>41.160000000000004</v>
      </c>
      <c r="G2210" t="str">
        <f t="shared" si="34"/>
        <v>MOELK</v>
      </c>
    </row>
    <row r="2211" spans="1:7" x14ac:dyDescent="0.25">
      <c r="A2211" s="32">
        <v>22113</v>
      </c>
      <c r="B2211" s="33">
        <v>13</v>
      </c>
      <c r="C2211" s="33">
        <v>4.57</v>
      </c>
      <c r="D2211" s="33">
        <v>4</v>
      </c>
      <c r="E2211" s="33">
        <v>0</v>
      </c>
      <c r="F2211" s="37">
        <f>DetailTicketJuilletAout2021[[#This Row],[Qte]]*(DetailTicketJuilletAout2021[[#This Row],[PrixUnit]]*(1-DetailTicketJuilletAout2021[[#This Row],[Remise%]]))</f>
        <v>18.28</v>
      </c>
      <c r="G2211" t="str">
        <f t="shared" si="34"/>
        <v>MOELK</v>
      </c>
    </row>
    <row r="2212" spans="1:7" x14ac:dyDescent="0.25">
      <c r="A2212" s="32">
        <v>22113</v>
      </c>
      <c r="B2212" s="33">
        <v>24</v>
      </c>
      <c r="C2212" s="33">
        <v>3.35</v>
      </c>
      <c r="D2212" s="33">
        <v>3</v>
      </c>
      <c r="E2212" s="33">
        <v>0</v>
      </c>
      <c r="F2212" s="37">
        <f>DetailTicketJuilletAout2021[[#This Row],[Qte]]*(DetailTicketJuilletAout2021[[#This Row],[PrixUnit]]*(1-DetailTicketJuilletAout2021[[#This Row],[Remise%]]))</f>
        <v>10.050000000000001</v>
      </c>
      <c r="G2212" t="str">
        <f t="shared" si="34"/>
        <v>MOELK</v>
      </c>
    </row>
    <row r="2213" spans="1:7" x14ac:dyDescent="0.25">
      <c r="A2213" s="32">
        <v>22113</v>
      </c>
      <c r="B2213" s="33">
        <v>64</v>
      </c>
      <c r="C2213" s="33">
        <v>25.31</v>
      </c>
      <c r="D2213" s="33">
        <v>3</v>
      </c>
      <c r="E2213" s="33">
        <v>0</v>
      </c>
      <c r="F2213" s="37">
        <f>DetailTicketJuilletAout2021[[#This Row],[Qte]]*(DetailTicketJuilletAout2021[[#This Row],[PrixUnit]]*(1-DetailTicketJuilletAout2021[[#This Row],[Remise%]]))</f>
        <v>75.929999999999993</v>
      </c>
      <c r="G2213" t="str">
        <f t="shared" si="34"/>
        <v>MOELK</v>
      </c>
    </row>
    <row r="2214" spans="1:7" x14ac:dyDescent="0.25">
      <c r="A2214" s="32">
        <v>22113</v>
      </c>
      <c r="B2214" s="33">
        <v>71</v>
      </c>
      <c r="C2214" s="33">
        <v>16.46</v>
      </c>
      <c r="D2214" s="33">
        <v>4</v>
      </c>
      <c r="E2214" s="33">
        <v>0</v>
      </c>
      <c r="F2214" s="37">
        <f>DetailTicketJuilletAout2021[[#This Row],[Qte]]*(DetailTicketJuilletAout2021[[#This Row],[PrixUnit]]*(1-DetailTicketJuilletAout2021[[#This Row],[Remise%]]))</f>
        <v>65.84</v>
      </c>
      <c r="G2214" t="str">
        <f t="shared" si="34"/>
        <v>MOELK</v>
      </c>
    </row>
    <row r="2215" spans="1:7" x14ac:dyDescent="0.25">
      <c r="A2215" s="32">
        <v>22114</v>
      </c>
      <c r="B2215" s="33">
        <v>36</v>
      </c>
      <c r="C2215" s="33">
        <v>14.48</v>
      </c>
      <c r="D2215" s="33">
        <v>3</v>
      </c>
      <c r="E2215" s="33">
        <v>0</v>
      </c>
      <c r="F2215" s="37">
        <f>DetailTicketJuilletAout2021[[#This Row],[Qte]]*(DetailTicketJuilletAout2021[[#This Row],[PrixUnit]]*(1-DetailTicketJuilletAout2021[[#This Row],[Remise%]]))</f>
        <v>43.44</v>
      </c>
      <c r="G2215" t="str">
        <f t="shared" si="34"/>
        <v>CHLAB</v>
      </c>
    </row>
    <row r="2216" spans="1:7" x14ac:dyDescent="0.25">
      <c r="A2216" s="32">
        <v>22114</v>
      </c>
      <c r="B2216" s="33">
        <v>38</v>
      </c>
      <c r="C2216" s="33">
        <v>200.93</v>
      </c>
      <c r="D2216" s="33">
        <v>3</v>
      </c>
      <c r="E2216" s="33">
        <v>0</v>
      </c>
      <c r="F2216" s="37">
        <f>DetailTicketJuilletAout2021[[#This Row],[Qte]]*(DetailTicketJuilletAout2021[[#This Row],[PrixUnit]]*(1-DetailTicketJuilletAout2021[[#This Row],[Remise%]]))</f>
        <v>602.79</v>
      </c>
      <c r="G2216" t="str">
        <f t="shared" si="34"/>
        <v>CHLAB</v>
      </c>
    </row>
    <row r="2217" spans="1:7" x14ac:dyDescent="0.25">
      <c r="A2217" s="32">
        <v>22114</v>
      </c>
      <c r="B2217" s="33">
        <v>59</v>
      </c>
      <c r="C2217" s="33">
        <v>41.92</v>
      </c>
      <c r="D2217" s="33">
        <v>3</v>
      </c>
      <c r="E2217" s="33">
        <v>0</v>
      </c>
      <c r="F2217" s="37">
        <f>DetailTicketJuilletAout2021[[#This Row],[Qte]]*(DetailTicketJuilletAout2021[[#This Row],[PrixUnit]]*(1-DetailTicketJuilletAout2021[[#This Row],[Remise%]]))</f>
        <v>125.76</v>
      </c>
      <c r="G2217" t="str">
        <f t="shared" si="34"/>
        <v>CHLAB</v>
      </c>
    </row>
    <row r="2218" spans="1:7" x14ac:dyDescent="0.25">
      <c r="A2218" s="32">
        <v>22115</v>
      </c>
      <c r="B2218" s="33">
        <v>53</v>
      </c>
      <c r="C2218" s="33">
        <v>25</v>
      </c>
      <c r="D2218" s="33">
        <v>4</v>
      </c>
      <c r="E2218" s="33">
        <v>0.1</v>
      </c>
      <c r="F2218" s="37">
        <f>DetailTicketJuilletAout2021[[#This Row],[Qte]]*(DetailTicketJuilletAout2021[[#This Row],[PrixUnit]]*(1-DetailTicketJuilletAout2021[[#This Row],[Remise%]]))</f>
        <v>90</v>
      </c>
      <c r="G2218" t="str">
        <f t="shared" si="34"/>
        <v>ERDUR</v>
      </c>
    </row>
    <row r="2219" spans="1:7" x14ac:dyDescent="0.25">
      <c r="A2219" s="32">
        <v>22115</v>
      </c>
      <c r="B2219" s="33">
        <v>69</v>
      </c>
      <c r="C2219" s="33">
        <v>27.44</v>
      </c>
      <c r="D2219" s="33">
        <v>3</v>
      </c>
      <c r="E2219" s="33">
        <v>0.1</v>
      </c>
      <c r="F2219" s="37">
        <f>DetailTicketJuilletAout2021[[#This Row],[Qte]]*(DetailTicketJuilletAout2021[[#This Row],[PrixUnit]]*(1-DetailTicketJuilletAout2021[[#This Row],[Remise%]]))</f>
        <v>74.088000000000008</v>
      </c>
      <c r="G2219" t="str">
        <f t="shared" si="34"/>
        <v>ERDUR</v>
      </c>
    </row>
    <row r="2220" spans="1:7" x14ac:dyDescent="0.25">
      <c r="A2220" s="32">
        <v>22116</v>
      </c>
      <c r="B2220" s="33">
        <v>21</v>
      </c>
      <c r="C2220" s="33">
        <v>7.62</v>
      </c>
      <c r="D2220" s="33">
        <v>4</v>
      </c>
      <c r="E2220" s="33">
        <v>0.1</v>
      </c>
      <c r="F2220" s="37">
        <f>DetailTicketJuilletAout2021[[#This Row],[Qte]]*(DetailTicketJuilletAout2021[[#This Row],[PrixUnit]]*(1-DetailTicketJuilletAout2021[[#This Row],[Remise%]]))</f>
        <v>27.432000000000002</v>
      </c>
      <c r="G2220" t="str">
        <f t="shared" si="34"/>
        <v>PILED</v>
      </c>
    </row>
    <row r="2221" spans="1:7" x14ac:dyDescent="0.25">
      <c r="A2221" s="32">
        <v>22116</v>
      </c>
      <c r="B2221" s="33">
        <v>44</v>
      </c>
      <c r="C2221" s="33">
        <v>14.79</v>
      </c>
      <c r="D2221" s="33">
        <v>4</v>
      </c>
      <c r="E2221" s="33">
        <v>0</v>
      </c>
      <c r="F2221" s="37">
        <f>DetailTicketJuilletAout2021[[#This Row],[Qte]]*(DetailTicketJuilletAout2021[[#This Row],[PrixUnit]]*(1-DetailTicketJuilletAout2021[[#This Row],[Remise%]]))</f>
        <v>59.16</v>
      </c>
      <c r="G2221" t="str">
        <f t="shared" si="34"/>
        <v>PILED</v>
      </c>
    </row>
    <row r="2222" spans="1:7" x14ac:dyDescent="0.25">
      <c r="A2222" s="32">
        <v>22116</v>
      </c>
      <c r="B2222" s="33">
        <v>61</v>
      </c>
      <c r="C2222" s="33">
        <v>21.65</v>
      </c>
      <c r="D2222" s="33">
        <v>4</v>
      </c>
      <c r="E2222" s="33">
        <v>0</v>
      </c>
      <c r="F2222" s="37">
        <f>DetailTicketJuilletAout2021[[#This Row],[Qte]]*(DetailTicketJuilletAout2021[[#This Row],[PrixUnit]]*(1-DetailTicketJuilletAout2021[[#This Row],[Remise%]]))</f>
        <v>86.6</v>
      </c>
      <c r="G2222" t="str">
        <f t="shared" si="34"/>
        <v>PILED</v>
      </c>
    </row>
    <row r="2223" spans="1:7" x14ac:dyDescent="0.25">
      <c r="A2223" s="32">
        <v>22117</v>
      </c>
      <c r="B2223" s="33">
        <v>1</v>
      </c>
      <c r="C2223" s="33">
        <v>13.72</v>
      </c>
      <c r="D2223" s="33">
        <v>4</v>
      </c>
      <c r="E2223" s="33">
        <v>0</v>
      </c>
      <c r="F2223" s="37">
        <f>DetailTicketJuilletAout2021[[#This Row],[Qte]]*(DetailTicketJuilletAout2021[[#This Row],[PrixUnit]]*(1-DetailTicketJuilletAout2021[[#This Row],[Remise%]]))</f>
        <v>54.88</v>
      </c>
      <c r="G2223" t="str">
        <f t="shared" si="34"/>
        <v>MIGAL</v>
      </c>
    </row>
    <row r="2224" spans="1:7" x14ac:dyDescent="0.25">
      <c r="A2224" s="32">
        <v>22117</v>
      </c>
      <c r="B2224" s="33">
        <v>35</v>
      </c>
      <c r="C2224" s="33">
        <v>13.72</v>
      </c>
      <c r="D2224" s="33">
        <v>4</v>
      </c>
      <c r="E2224" s="33">
        <v>0</v>
      </c>
      <c r="F2224" s="37">
        <f>DetailTicketJuilletAout2021[[#This Row],[Qte]]*(DetailTicketJuilletAout2021[[#This Row],[PrixUnit]]*(1-DetailTicketJuilletAout2021[[#This Row],[Remise%]]))</f>
        <v>54.88</v>
      </c>
      <c r="G2224" t="str">
        <f t="shared" si="34"/>
        <v>MIGAL</v>
      </c>
    </row>
    <row r="2225" spans="1:7" x14ac:dyDescent="0.25">
      <c r="A2225" s="32">
        <v>22117</v>
      </c>
      <c r="B2225" s="33">
        <v>42</v>
      </c>
      <c r="C2225" s="33">
        <v>10.67</v>
      </c>
      <c r="D2225" s="33">
        <v>3</v>
      </c>
      <c r="E2225" s="33">
        <v>0</v>
      </c>
      <c r="F2225" s="37">
        <f>DetailTicketJuilletAout2021[[#This Row],[Qte]]*(DetailTicketJuilletAout2021[[#This Row],[PrixUnit]]*(1-DetailTicketJuilletAout2021[[#This Row],[Remise%]]))</f>
        <v>32.01</v>
      </c>
      <c r="G2225" t="str">
        <f t="shared" si="34"/>
        <v>MIGAL</v>
      </c>
    </row>
    <row r="2226" spans="1:7" x14ac:dyDescent="0.25">
      <c r="A2226" s="32">
        <v>22117</v>
      </c>
      <c r="B2226" s="33">
        <v>54</v>
      </c>
      <c r="C2226" s="33">
        <v>5.64</v>
      </c>
      <c r="D2226" s="33">
        <v>4</v>
      </c>
      <c r="E2226" s="33">
        <v>0</v>
      </c>
      <c r="F2226" s="37">
        <f>DetailTicketJuilletAout2021[[#This Row],[Qte]]*(DetailTicketJuilletAout2021[[#This Row],[PrixUnit]]*(1-DetailTicketJuilletAout2021[[#This Row],[Remise%]]))</f>
        <v>22.56</v>
      </c>
      <c r="G2226" t="str">
        <f t="shared" si="34"/>
        <v>MIGAL</v>
      </c>
    </row>
    <row r="2227" spans="1:7" x14ac:dyDescent="0.25">
      <c r="A2227" s="32">
        <v>22118</v>
      </c>
      <c r="B2227" s="33">
        <v>13</v>
      </c>
      <c r="C2227" s="33">
        <v>4.57</v>
      </c>
      <c r="D2227" s="33">
        <v>4</v>
      </c>
      <c r="E2227" s="33">
        <v>0</v>
      </c>
      <c r="F2227" s="37">
        <f>DetailTicketJuilletAout2021[[#This Row],[Qte]]*(DetailTicketJuilletAout2021[[#This Row],[PrixUnit]]*(1-DetailTicketJuilletAout2021[[#This Row],[Remise%]]))</f>
        <v>18.28</v>
      </c>
      <c r="G2227" t="str">
        <f t="shared" si="34"/>
        <v>ERBEC</v>
      </c>
    </row>
    <row r="2228" spans="1:7" x14ac:dyDescent="0.25">
      <c r="A2228" s="32">
        <v>22118</v>
      </c>
      <c r="B2228" s="33">
        <v>59</v>
      </c>
      <c r="C2228" s="33">
        <v>41.92</v>
      </c>
      <c r="D2228" s="33">
        <v>3</v>
      </c>
      <c r="E2228" s="33">
        <v>0</v>
      </c>
      <c r="F2228" s="37">
        <f>DetailTicketJuilletAout2021[[#This Row],[Qte]]*(DetailTicketJuilletAout2021[[#This Row],[PrixUnit]]*(1-DetailTicketJuilletAout2021[[#This Row],[Remise%]]))</f>
        <v>125.76</v>
      </c>
      <c r="G2228" t="str">
        <f t="shared" si="34"/>
        <v>ERBEC</v>
      </c>
    </row>
    <row r="2229" spans="1:7" x14ac:dyDescent="0.25">
      <c r="A2229" s="32">
        <v>22119</v>
      </c>
      <c r="B2229" s="33">
        <v>70</v>
      </c>
      <c r="C2229" s="33">
        <v>11.43</v>
      </c>
      <c r="D2229" s="33">
        <v>4</v>
      </c>
      <c r="E2229" s="33">
        <v>0</v>
      </c>
      <c r="F2229" s="37">
        <f>DetailTicketJuilletAout2021[[#This Row],[Qte]]*(DetailTicketJuilletAout2021[[#This Row],[PrixUnit]]*(1-DetailTicketJuilletAout2021[[#This Row],[Remise%]]))</f>
        <v>45.72</v>
      </c>
      <c r="G2229" t="str">
        <f t="shared" si="34"/>
        <v>JELEC</v>
      </c>
    </row>
    <row r="2230" spans="1:7" x14ac:dyDescent="0.25">
      <c r="A2230" s="32">
        <v>22120</v>
      </c>
      <c r="B2230" s="33">
        <v>40</v>
      </c>
      <c r="C2230" s="33">
        <v>14.03</v>
      </c>
      <c r="D2230" s="33">
        <v>4</v>
      </c>
      <c r="E2230" s="33">
        <v>0.2</v>
      </c>
      <c r="F2230" s="37">
        <f>DetailTicketJuilletAout2021[[#This Row],[Qte]]*(DetailTicketJuilletAout2021[[#This Row],[PrixUnit]]*(1-DetailTicketJuilletAout2021[[#This Row],[Remise%]]))</f>
        <v>44.896000000000001</v>
      </c>
      <c r="G2230" t="str">
        <f t="shared" si="34"/>
        <v>MIGAL</v>
      </c>
    </row>
    <row r="2231" spans="1:7" x14ac:dyDescent="0.25">
      <c r="A2231" s="32">
        <v>22120</v>
      </c>
      <c r="B2231" s="33">
        <v>52</v>
      </c>
      <c r="C2231" s="33">
        <v>5.34</v>
      </c>
      <c r="D2231" s="33">
        <v>4</v>
      </c>
      <c r="E2231" s="33">
        <v>0</v>
      </c>
      <c r="F2231" s="37">
        <f>DetailTicketJuilletAout2021[[#This Row],[Qte]]*(DetailTicketJuilletAout2021[[#This Row],[PrixUnit]]*(1-DetailTicketJuilletAout2021[[#This Row],[Remise%]]))</f>
        <v>21.36</v>
      </c>
      <c r="G2231" t="str">
        <f t="shared" si="34"/>
        <v>MIGAL</v>
      </c>
    </row>
    <row r="2232" spans="1:7" x14ac:dyDescent="0.25">
      <c r="A2232" s="32">
        <v>22120</v>
      </c>
      <c r="B2232" s="33">
        <v>71</v>
      </c>
      <c r="C2232" s="33">
        <v>16.46</v>
      </c>
      <c r="D2232" s="33">
        <v>3</v>
      </c>
      <c r="E2232" s="33">
        <v>0</v>
      </c>
      <c r="F2232" s="37">
        <f>DetailTicketJuilletAout2021[[#This Row],[Qte]]*(DetailTicketJuilletAout2021[[#This Row],[PrixUnit]]*(1-DetailTicketJuilletAout2021[[#This Row],[Remise%]]))</f>
        <v>49.38</v>
      </c>
      <c r="G2232" t="str">
        <f t="shared" si="34"/>
        <v>MIGAL</v>
      </c>
    </row>
    <row r="2233" spans="1:7" x14ac:dyDescent="0.25">
      <c r="A2233" s="32">
        <v>22121</v>
      </c>
      <c r="B2233" s="33">
        <v>28</v>
      </c>
      <c r="C2233" s="33">
        <v>34.76</v>
      </c>
      <c r="D2233" s="33">
        <v>3</v>
      </c>
      <c r="E2233" s="33">
        <v>0</v>
      </c>
      <c r="F2233" s="37">
        <f>DetailTicketJuilletAout2021[[#This Row],[Qte]]*(DetailTicketJuilletAout2021[[#This Row],[PrixUnit]]*(1-DetailTicketJuilletAout2021[[#This Row],[Remise%]]))</f>
        <v>104.28</v>
      </c>
      <c r="G2233" t="str">
        <f t="shared" si="34"/>
        <v>RARAB</v>
      </c>
    </row>
    <row r="2234" spans="1:7" x14ac:dyDescent="0.25">
      <c r="A2234" s="32">
        <v>22121</v>
      </c>
      <c r="B2234" s="33">
        <v>35</v>
      </c>
      <c r="C2234" s="33">
        <v>13.72</v>
      </c>
      <c r="D2234" s="33">
        <v>3</v>
      </c>
      <c r="E2234" s="33">
        <v>0</v>
      </c>
      <c r="F2234" s="37">
        <f>DetailTicketJuilletAout2021[[#This Row],[Qte]]*(DetailTicketJuilletAout2021[[#This Row],[PrixUnit]]*(1-DetailTicketJuilletAout2021[[#This Row],[Remise%]]))</f>
        <v>41.160000000000004</v>
      </c>
      <c r="G2234" t="str">
        <f t="shared" si="34"/>
        <v>RARAB</v>
      </c>
    </row>
    <row r="2235" spans="1:7" x14ac:dyDescent="0.25">
      <c r="A2235" s="32">
        <v>22121</v>
      </c>
      <c r="B2235" s="33">
        <v>49</v>
      </c>
      <c r="C2235" s="33">
        <v>15.24</v>
      </c>
      <c r="D2235" s="33">
        <v>4</v>
      </c>
      <c r="E2235" s="33">
        <v>0</v>
      </c>
      <c r="F2235" s="37">
        <f>DetailTicketJuilletAout2021[[#This Row],[Qte]]*(DetailTicketJuilletAout2021[[#This Row],[PrixUnit]]*(1-DetailTicketJuilletAout2021[[#This Row],[Remise%]]))</f>
        <v>60.96</v>
      </c>
      <c r="G2235" t="str">
        <f t="shared" si="34"/>
        <v>RARAB</v>
      </c>
    </row>
    <row r="2236" spans="1:7" x14ac:dyDescent="0.25">
      <c r="A2236" s="32">
        <v>22121</v>
      </c>
      <c r="B2236" s="33">
        <v>57</v>
      </c>
      <c r="C2236" s="33">
        <v>14.94</v>
      </c>
      <c r="D2236" s="33">
        <v>3</v>
      </c>
      <c r="E2236" s="33">
        <v>0</v>
      </c>
      <c r="F2236" s="37">
        <f>DetailTicketJuilletAout2021[[#This Row],[Qte]]*(DetailTicketJuilletAout2021[[#This Row],[PrixUnit]]*(1-DetailTicketJuilletAout2021[[#This Row],[Remise%]]))</f>
        <v>44.82</v>
      </c>
      <c r="G2236" t="str">
        <f t="shared" si="34"/>
        <v>RARAB</v>
      </c>
    </row>
    <row r="2237" spans="1:7" x14ac:dyDescent="0.25">
      <c r="A2237" s="32">
        <v>22122</v>
      </c>
      <c r="B2237" s="33">
        <v>21</v>
      </c>
      <c r="C2237" s="33">
        <v>7.62</v>
      </c>
      <c r="D2237" s="33">
        <v>3</v>
      </c>
      <c r="E2237" s="33">
        <v>0</v>
      </c>
      <c r="F2237" s="37">
        <f>DetailTicketJuilletAout2021[[#This Row],[Qte]]*(DetailTicketJuilletAout2021[[#This Row],[PrixUnit]]*(1-DetailTicketJuilletAout2021[[#This Row],[Remise%]]))</f>
        <v>22.86</v>
      </c>
      <c r="G2237" t="str">
        <f t="shared" si="34"/>
        <v>HALER</v>
      </c>
    </row>
    <row r="2238" spans="1:7" x14ac:dyDescent="0.25">
      <c r="A2238" s="32">
        <v>22123</v>
      </c>
      <c r="B2238" s="33">
        <v>2</v>
      </c>
      <c r="C2238" s="33">
        <v>14.48</v>
      </c>
      <c r="D2238" s="33">
        <v>3</v>
      </c>
      <c r="E2238" s="33">
        <v>0.2</v>
      </c>
      <c r="F2238" s="37">
        <f>DetailTicketJuilletAout2021[[#This Row],[Qte]]*(DetailTicketJuilletAout2021[[#This Row],[PrixUnit]]*(1-DetailTicketJuilletAout2021[[#This Row],[Remise%]]))</f>
        <v>34.752000000000002</v>
      </c>
      <c r="G2238" t="str">
        <f t="shared" si="34"/>
        <v>SYLEJ</v>
      </c>
    </row>
    <row r="2239" spans="1:7" x14ac:dyDescent="0.25">
      <c r="A2239" s="32">
        <v>22123</v>
      </c>
      <c r="B2239" s="33">
        <v>63</v>
      </c>
      <c r="C2239" s="33">
        <v>33.54</v>
      </c>
      <c r="D2239" s="33">
        <v>3</v>
      </c>
      <c r="E2239" s="33">
        <v>0</v>
      </c>
      <c r="F2239" s="37">
        <f>DetailTicketJuilletAout2021[[#This Row],[Qte]]*(DetailTicketJuilletAout2021[[#This Row],[PrixUnit]]*(1-DetailTicketJuilletAout2021[[#This Row],[Remise%]]))</f>
        <v>100.62</v>
      </c>
      <c r="G2239" t="str">
        <f t="shared" si="34"/>
        <v>SYLEJ</v>
      </c>
    </row>
    <row r="2240" spans="1:7" x14ac:dyDescent="0.25">
      <c r="A2240" s="32">
        <v>22124</v>
      </c>
      <c r="B2240" s="33">
        <v>44</v>
      </c>
      <c r="C2240" s="33">
        <v>14.79</v>
      </c>
      <c r="D2240" s="33">
        <v>4</v>
      </c>
      <c r="E2240" s="33">
        <v>0</v>
      </c>
      <c r="F2240" s="37">
        <f>DetailTicketJuilletAout2021[[#This Row],[Qte]]*(DetailTicketJuilletAout2021[[#This Row],[PrixUnit]]*(1-DetailTicketJuilletAout2021[[#This Row],[Remise%]]))</f>
        <v>59.16</v>
      </c>
      <c r="G2240" t="str">
        <f t="shared" si="34"/>
        <v>PAMAR</v>
      </c>
    </row>
    <row r="2241" spans="1:7" x14ac:dyDescent="0.25">
      <c r="A2241" s="32">
        <v>22124</v>
      </c>
      <c r="B2241" s="33">
        <v>61</v>
      </c>
      <c r="C2241" s="33">
        <v>21.65</v>
      </c>
      <c r="D2241" s="33">
        <v>4</v>
      </c>
      <c r="E2241" s="33">
        <v>0</v>
      </c>
      <c r="F2241" s="37">
        <f>DetailTicketJuilletAout2021[[#This Row],[Qte]]*(DetailTicketJuilletAout2021[[#This Row],[PrixUnit]]*(1-DetailTicketJuilletAout2021[[#This Row],[Remise%]]))</f>
        <v>86.6</v>
      </c>
      <c r="G2241" t="str">
        <f t="shared" si="34"/>
        <v>PAMAR</v>
      </c>
    </row>
    <row r="2242" spans="1:7" x14ac:dyDescent="0.25">
      <c r="A2242" s="32">
        <v>22125</v>
      </c>
      <c r="B2242" s="33">
        <v>11</v>
      </c>
      <c r="C2242" s="33">
        <v>16.010000000000002</v>
      </c>
      <c r="D2242" s="33">
        <v>4</v>
      </c>
      <c r="E2242" s="33">
        <v>0</v>
      </c>
      <c r="F2242" s="37">
        <f>DetailTicketJuilletAout2021[[#This Row],[Qte]]*(DetailTicketJuilletAout2021[[#This Row],[PrixUnit]]*(1-DetailTicketJuilletAout2021[[#This Row],[Remise%]]))</f>
        <v>64.040000000000006</v>
      </c>
      <c r="G2242" t="str">
        <f t="shared" si="34"/>
        <v>MAFER</v>
      </c>
    </row>
    <row r="2243" spans="1:7" x14ac:dyDescent="0.25">
      <c r="A2243" s="32">
        <v>22126</v>
      </c>
      <c r="B2243" s="33">
        <v>62</v>
      </c>
      <c r="C2243" s="33">
        <v>37.5</v>
      </c>
      <c r="D2243" s="33">
        <v>4</v>
      </c>
      <c r="E2243" s="33">
        <v>0</v>
      </c>
      <c r="F2243" s="37">
        <f>DetailTicketJuilletAout2021[[#This Row],[Qte]]*(DetailTicketJuilletAout2021[[#This Row],[PrixUnit]]*(1-DetailTicketJuilletAout2021[[#This Row],[Remise%]]))</f>
        <v>150</v>
      </c>
      <c r="G2243" t="str">
        <f t="shared" ref="G2243:G2306" si="35">VLOOKUP(A2243,$I$2:$J$1577,2,FALSE)</f>
        <v xml:space="preserve">DELE </v>
      </c>
    </row>
    <row r="2244" spans="1:7" x14ac:dyDescent="0.25">
      <c r="A2244" s="32">
        <v>22127</v>
      </c>
      <c r="B2244" s="33">
        <v>33</v>
      </c>
      <c r="C2244" s="33">
        <v>1.83</v>
      </c>
      <c r="D2244" s="33">
        <v>4</v>
      </c>
      <c r="E2244" s="33">
        <v>0</v>
      </c>
      <c r="F2244" s="37">
        <f>DetailTicketJuilletAout2021[[#This Row],[Qte]]*(DetailTicketJuilletAout2021[[#This Row],[PrixUnit]]*(1-DetailTicketJuilletAout2021[[#This Row],[Remise%]]))</f>
        <v>7.32</v>
      </c>
      <c r="G2244" t="str">
        <f t="shared" si="35"/>
        <v>GESEF</v>
      </c>
    </row>
    <row r="2245" spans="1:7" x14ac:dyDescent="0.25">
      <c r="A2245" s="32">
        <v>22127</v>
      </c>
      <c r="B2245" s="33">
        <v>51</v>
      </c>
      <c r="C2245" s="33">
        <v>40.4</v>
      </c>
      <c r="D2245" s="33">
        <v>3</v>
      </c>
      <c r="E2245" s="33">
        <v>0</v>
      </c>
      <c r="F2245" s="37">
        <f>DetailTicketJuilletAout2021[[#This Row],[Qte]]*(DetailTicketJuilletAout2021[[#This Row],[PrixUnit]]*(1-DetailTicketJuilletAout2021[[#This Row],[Remise%]]))</f>
        <v>121.19999999999999</v>
      </c>
      <c r="G2245" t="str">
        <f t="shared" si="35"/>
        <v>GESEF</v>
      </c>
    </row>
    <row r="2246" spans="1:7" x14ac:dyDescent="0.25">
      <c r="A2246" s="32">
        <v>22128</v>
      </c>
      <c r="B2246" s="33">
        <v>12</v>
      </c>
      <c r="C2246" s="33">
        <v>28.97</v>
      </c>
      <c r="D2246" s="33">
        <v>3</v>
      </c>
      <c r="E2246" s="33">
        <v>0.05</v>
      </c>
      <c r="F2246" s="37">
        <f>DetailTicketJuilletAout2021[[#This Row],[Qte]]*(DetailTicketJuilletAout2021[[#This Row],[PrixUnit]]*(1-DetailTicketJuilletAout2021[[#This Row],[Remise%]]))</f>
        <v>82.564499999999981</v>
      </c>
      <c r="G2246" t="str">
        <f t="shared" si="35"/>
        <v>PAJAL</v>
      </c>
    </row>
    <row r="2247" spans="1:7" x14ac:dyDescent="0.25">
      <c r="A2247" s="32">
        <v>22128</v>
      </c>
      <c r="B2247" s="33">
        <v>32</v>
      </c>
      <c r="C2247" s="33">
        <v>24.39</v>
      </c>
      <c r="D2247" s="33">
        <v>4</v>
      </c>
      <c r="E2247" s="33">
        <v>0.05</v>
      </c>
      <c r="F2247" s="37">
        <f>DetailTicketJuilletAout2021[[#This Row],[Qte]]*(DetailTicketJuilletAout2021[[#This Row],[PrixUnit]]*(1-DetailTicketJuilletAout2021[[#This Row],[Remise%]]))</f>
        <v>92.682000000000002</v>
      </c>
      <c r="G2247" t="str">
        <f t="shared" si="35"/>
        <v>PAJAL</v>
      </c>
    </row>
    <row r="2248" spans="1:7" x14ac:dyDescent="0.25">
      <c r="A2248" s="32">
        <v>22128</v>
      </c>
      <c r="B2248" s="33">
        <v>35</v>
      </c>
      <c r="C2248" s="33">
        <v>13.72</v>
      </c>
      <c r="D2248" s="33">
        <v>4</v>
      </c>
      <c r="E2248" s="33">
        <v>0.05</v>
      </c>
      <c r="F2248" s="37">
        <f>DetailTicketJuilletAout2021[[#This Row],[Qte]]*(DetailTicketJuilletAout2021[[#This Row],[PrixUnit]]*(1-DetailTicketJuilletAout2021[[#This Row],[Remise%]]))</f>
        <v>52.136000000000003</v>
      </c>
      <c r="G2248" t="str">
        <f t="shared" si="35"/>
        <v>PAJAL</v>
      </c>
    </row>
    <row r="2249" spans="1:7" x14ac:dyDescent="0.25">
      <c r="A2249" s="32">
        <v>22129</v>
      </c>
      <c r="B2249" s="33">
        <v>1</v>
      </c>
      <c r="C2249" s="33">
        <v>13.72</v>
      </c>
      <c r="D2249" s="33">
        <v>3</v>
      </c>
      <c r="E2249" s="33">
        <v>0.25</v>
      </c>
      <c r="F2249" s="37">
        <f>DetailTicketJuilletAout2021[[#This Row],[Qte]]*(DetailTicketJuilletAout2021[[#This Row],[PrixUnit]]*(1-DetailTicketJuilletAout2021[[#This Row],[Remise%]]))</f>
        <v>30.870000000000005</v>
      </c>
      <c r="G2249" t="str">
        <f t="shared" si="35"/>
        <v>DIDAL</v>
      </c>
    </row>
    <row r="2250" spans="1:7" x14ac:dyDescent="0.25">
      <c r="A2250" s="32">
        <v>22129</v>
      </c>
      <c r="B2250" s="33">
        <v>5</v>
      </c>
      <c r="C2250" s="33">
        <v>16.309999999999999</v>
      </c>
      <c r="D2250" s="33">
        <v>3</v>
      </c>
      <c r="E2250" s="33">
        <v>0.25</v>
      </c>
      <c r="F2250" s="37">
        <f>DetailTicketJuilletAout2021[[#This Row],[Qte]]*(DetailTicketJuilletAout2021[[#This Row],[PrixUnit]]*(1-DetailTicketJuilletAout2021[[#This Row],[Remise%]]))</f>
        <v>36.697499999999991</v>
      </c>
      <c r="G2250" t="str">
        <f t="shared" si="35"/>
        <v>DIDAL</v>
      </c>
    </row>
    <row r="2251" spans="1:7" x14ac:dyDescent="0.25">
      <c r="A2251" s="32">
        <v>22130</v>
      </c>
      <c r="B2251" s="33">
        <v>68</v>
      </c>
      <c r="C2251" s="33">
        <v>9.4499999999999993</v>
      </c>
      <c r="D2251" s="33">
        <v>3</v>
      </c>
      <c r="E2251" s="33">
        <v>0</v>
      </c>
      <c r="F2251" s="37">
        <f>DetailTicketJuilletAout2021[[#This Row],[Qte]]*(DetailTicketJuilletAout2021[[#This Row],[PrixUnit]]*(1-DetailTicketJuilletAout2021[[#This Row],[Remise%]]))</f>
        <v>28.349999999999998</v>
      </c>
      <c r="G2251" t="str">
        <f t="shared" si="35"/>
        <v>GESEF</v>
      </c>
    </row>
    <row r="2252" spans="1:7" x14ac:dyDescent="0.25">
      <c r="A2252" s="32">
        <v>22131</v>
      </c>
      <c r="B2252" s="33">
        <v>2</v>
      </c>
      <c r="C2252" s="33">
        <v>14.48</v>
      </c>
      <c r="D2252" s="33">
        <v>4</v>
      </c>
      <c r="E2252" s="33">
        <v>0.2</v>
      </c>
      <c r="F2252" s="37">
        <f>DetailTicketJuilletAout2021[[#This Row],[Qte]]*(DetailTicketJuilletAout2021[[#This Row],[PrixUnit]]*(1-DetailTicketJuilletAout2021[[#This Row],[Remise%]]))</f>
        <v>46.336000000000006</v>
      </c>
      <c r="G2252" t="str">
        <f t="shared" si="35"/>
        <v>BRLEH</v>
      </c>
    </row>
    <row r="2253" spans="1:7" x14ac:dyDescent="0.25">
      <c r="A2253" s="32">
        <v>22131</v>
      </c>
      <c r="B2253" s="33">
        <v>12</v>
      </c>
      <c r="C2253" s="33">
        <v>28.97</v>
      </c>
      <c r="D2253" s="33">
        <v>4</v>
      </c>
      <c r="E2253" s="33">
        <v>0.2</v>
      </c>
      <c r="F2253" s="37">
        <f>DetailTicketJuilletAout2021[[#This Row],[Qte]]*(DetailTicketJuilletAout2021[[#This Row],[PrixUnit]]*(1-DetailTicketJuilletAout2021[[#This Row],[Remise%]]))</f>
        <v>92.704000000000008</v>
      </c>
      <c r="G2253" t="str">
        <f t="shared" si="35"/>
        <v>BRLEH</v>
      </c>
    </row>
    <row r="2254" spans="1:7" x14ac:dyDescent="0.25">
      <c r="A2254" s="32">
        <v>22132</v>
      </c>
      <c r="B2254" s="33">
        <v>76</v>
      </c>
      <c r="C2254" s="33">
        <v>13.72</v>
      </c>
      <c r="D2254" s="33">
        <v>4</v>
      </c>
      <c r="E2254" s="33">
        <v>0.1</v>
      </c>
      <c r="F2254" s="37">
        <f>DetailTicketJuilletAout2021[[#This Row],[Qte]]*(DetailTicketJuilletAout2021[[#This Row],[PrixUnit]]*(1-DetailTicketJuilletAout2021[[#This Row],[Remise%]]))</f>
        <v>49.392000000000003</v>
      </c>
      <c r="G2254" t="str">
        <f t="shared" si="35"/>
        <v>REDAN</v>
      </c>
    </row>
    <row r="2255" spans="1:7" x14ac:dyDescent="0.25">
      <c r="A2255" s="32">
        <v>22133</v>
      </c>
      <c r="B2255" s="33">
        <v>24</v>
      </c>
      <c r="C2255" s="33">
        <v>3.35</v>
      </c>
      <c r="D2255" s="33">
        <v>4</v>
      </c>
      <c r="E2255" s="33">
        <v>0.2</v>
      </c>
      <c r="F2255" s="37">
        <f>DetailTicketJuilletAout2021[[#This Row],[Qte]]*(DetailTicketJuilletAout2021[[#This Row],[PrixUnit]]*(1-DetailTicketJuilletAout2021[[#This Row],[Remise%]]))</f>
        <v>10.72</v>
      </c>
      <c r="G2255" t="str">
        <f t="shared" si="35"/>
        <v>CÉDAU</v>
      </c>
    </row>
    <row r="2256" spans="1:7" x14ac:dyDescent="0.25">
      <c r="A2256" s="32">
        <v>22134</v>
      </c>
      <c r="B2256" s="33">
        <v>43</v>
      </c>
      <c r="C2256" s="33">
        <v>35.06</v>
      </c>
      <c r="D2256" s="33">
        <v>3</v>
      </c>
      <c r="E2256" s="33">
        <v>0.2</v>
      </c>
      <c r="F2256" s="37">
        <f>DetailTicketJuilletAout2021[[#This Row],[Qte]]*(DetailTicketJuilletAout2021[[#This Row],[PrixUnit]]*(1-DetailTicketJuilletAout2021[[#This Row],[Remise%]]))</f>
        <v>84.144000000000005</v>
      </c>
      <c r="G2256" t="str">
        <f t="shared" si="35"/>
        <v>DAMIC</v>
      </c>
    </row>
    <row r="2257" spans="1:7" x14ac:dyDescent="0.25">
      <c r="A2257" s="32">
        <v>22134</v>
      </c>
      <c r="B2257" s="33">
        <v>61</v>
      </c>
      <c r="C2257" s="33">
        <v>21.65</v>
      </c>
      <c r="D2257" s="33">
        <v>4</v>
      </c>
      <c r="E2257" s="33">
        <v>0.2</v>
      </c>
      <c r="F2257" s="37">
        <f>DetailTicketJuilletAout2021[[#This Row],[Qte]]*(DetailTicketJuilletAout2021[[#This Row],[PrixUnit]]*(1-DetailTicketJuilletAout2021[[#This Row],[Remise%]]))</f>
        <v>69.28</v>
      </c>
      <c r="G2257" t="str">
        <f t="shared" si="35"/>
        <v>DAMIC</v>
      </c>
    </row>
    <row r="2258" spans="1:7" x14ac:dyDescent="0.25">
      <c r="A2258" s="32">
        <v>22135</v>
      </c>
      <c r="B2258" s="33">
        <v>18</v>
      </c>
      <c r="C2258" s="33">
        <v>47.56</v>
      </c>
      <c r="D2258" s="33">
        <v>3</v>
      </c>
      <c r="E2258" s="33">
        <v>0.2</v>
      </c>
      <c r="F2258" s="37">
        <f>DetailTicketJuilletAout2021[[#This Row],[Qte]]*(DetailTicketJuilletAout2021[[#This Row],[PrixUnit]]*(1-DetailTicketJuilletAout2021[[#This Row],[Remise%]]))</f>
        <v>114.14400000000001</v>
      </c>
      <c r="G2258" t="str">
        <f t="shared" si="35"/>
        <v>BETIZ</v>
      </c>
    </row>
    <row r="2259" spans="1:7" x14ac:dyDescent="0.25">
      <c r="A2259" s="32">
        <v>22135</v>
      </c>
      <c r="B2259" s="33">
        <v>32</v>
      </c>
      <c r="C2259" s="33">
        <v>24.39</v>
      </c>
      <c r="D2259" s="33">
        <v>3</v>
      </c>
      <c r="E2259" s="33">
        <v>0</v>
      </c>
      <c r="F2259" s="37">
        <f>DetailTicketJuilletAout2021[[#This Row],[Qte]]*(DetailTicketJuilletAout2021[[#This Row],[PrixUnit]]*(1-DetailTicketJuilletAout2021[[#This Row],[Remise%]]))</f>
        <v>73.17</v>
      </c>
      <c r="G2259" t="str">
        <f t="shared" si="35"/>
        <v>BETIZ</v>
      </c>
    </row>
    <row r="2260" spans="1:7" x14ac:dyDescent="0.25">
      <c r="A2260" s="32">
        <v>22135</v>
      </c>
      <c r="B2260" s="33">
        <v>64</v>
      </c>
      <c r="C2260" s="33">
        <v>25.31</v>
      </c>
      <c r="D2260" s="33">
        <v>3</v>
      </c>
      <c r="E2260" s="33">
        <v>0.2</v>
      </c>
      <c r="F2260" s="37">
        <f>DetailTicketJuilletAout2021[[#This Row],[Qte]]*(DetailTicketJuilletAout2021[[#This Row],[PrixUnit]]*(1-DetailTicketJuilletAout2021[[#This Row],[Remise%]]))</f>
        <v>60.744</v>
      </c>
      <c r="G2260" t="str">
        <f t="shared" si="35"/>
        <v>BETIZ</v>
      </c>
    </row>
    <row r="2261" spans="1:7" x14ac:dyDescent="0.25">
      <c r="A2261" s="32">
        <v>22136</v>
      </c>
      <c r="B2261" s="33">
        <v>33</v>
      </c>
      <c r="C2261" s="33">
        <v>1.83</v>
      </c>
      <c r="D2261" s="33">
        <v>4</v>
      </c>
      <c r="E2261" s="33">
        <v>0</v>
      </c>
      <c r="F2261" s="37">
        <f>DetailTicketJuilletAout2021[[#This Row],[Qte]]*(DetailTicketJuilletAout2021[[#This Row],[PrixUnit]]*(1-DetailTicketJuilletAout2021[[#This Row],[Remise%]]))</f>
        <v>7.32</v>
      </c>
      <c r="G2261" t="str">
        <f t="shared" si="35"/>
        <v>MICOL</v>
      </c>
    </row>
    <row r="2262" spans="1:7" x14ac:dyDescent="0.25">
      <c r="A2262" s="32">
        <v>22136</v>
      </c>
      <c r="B2262" s="33">
        <v>67</v>
      </c>
      <c r="C2262" s="33">
        <v>10.67</v>
      </c>
      <c r="D2262" s="33">
        <v>3</v>
      </c>
      <c r="E2262" s="33">
        <v>0</v>
      </c>
      <c r="F2262" s="37">
        <f>DetailTicketJuilletAout2021[[#This Row],[Qte]]*(DetailTicketJuilletAout2021[[#This Row],[PrixUnit]]*(1-DetailTicketJuilletAout2021[[#This Row],[Remise%]]))</f>
        <v>32.01</v>
      </c>
      <c r="G2262" t="str">
        <f t="shared" si="35"/>
        <v>MICOL</v>
      </c>
    </row>
    <row r="2263" spans="1:7" x14ac:dyDescent="0.25">
      <c r="A2263" s="32">
        <v>22137</v>
      </c>
      <c r="B2263" s="33">
        <v>24</v>
      </c>
      <c r="C2263" s="33">
        <v>3.35</v>
      </c>
      <c r="D2263" s="33">
        <v>4</v>
      </c>
      <c r="E2263" s="33">
        <v>0</v>
      </c>
      <c r="F2263" s="37">
        <f>DetailTicketJuilletAout2021[[#This Row],[Qte]]*(DetailTicketJuilletAout2021[[#This Row],[PrixUnit]]*(1-DetailTicketJuilletAout2021[[#This Row],[Remise%]]))</f>
        <v>13.4</v>
      </c>
      <c r="G2263" t="str">
        <f t="shared" si="35"/>
        <v>NAROU</v>
      </c>
    </row>
    <row r="2264" spans="1:7" x14ac:dyDescent="0.25">
      <c r="A2264" s="32">
        <v>22137</v>
      </c>
      <c r="B2264" s="33">
        <v>25</v>
      </c>
      <c r="C2264" s="33">
        <v>10.67</v>
      </c>
      <c r="D2264" s="33">
        <v>4</v>
      </c>
      <c r="E2264" s="33">
        <v>0</v>
      </c>
      <c r="F2264" s="37">
        <f>DetailTicketJuilletAout2021[[#This Row],[Qte]]*(DetailTicketJuilletAout2021[[#This Row],[PrixUnit]]*(1-DetailTicketJuilletAout2021[[#This Row],[Remise%]]))</f>
        <v>42.68</v>
      </c>
      <c r="G2264" t="str">
        <f t="shared" si="35"/>
        <v>NAROU</v>
      </c>
    </row>
    <row r="2265" spans="1:7" x14ac:dyDescent="0.25">
      <c r="A2265" s="32">
        <v>22137</v>
      </c>
      <c r="B2265" s="33">
        <v>51</v>
      </c>
      <c r="C2265" s="33">
        <v>40.4</v>
      </c>
      <c r="D2265" s="33">
        <v>3</v>
      </c>
      <c r="E2265" s="33">
        <v>0</v>
      </c>
      <c r="F2265" s="37">
        <f>DetailTicketJuilletAout2021[[#This Row],[Qte]]*(DetailTicketJuilletAout2021[[#This Row],[PrixUnit]]*(1-DetailTicketJuilletAout2021[[#This Row],[Remise%]]))</f>
        <v>121.19999999999999</v>
      </c>
      <c r="G2265" t="str">
        <f t="shared" si="35"/>
        <v>NAROU</v>
      </c>
    </row>
    <row r="2266" spans="1:7" x14ac:dyDescent="0.25">
      <c r="A2266" s="32">
        <v>22137</v>
      </c>
      <c r="B2266" s="33">
        <v>57</v>
      </c>
      <c r="C2266" s="33">
        <v>14.94</v>
      </c>
      <c r="D2266" s="33">
        <v>3</v>
      </c>
      <c r="E2266" s="33">
        <v>0</v>
      </c>
      <c r="F2266" s="37">
        <f>DetailTicketJuilletAout2021[[#This Row],[Qte]]*(DetailTicketJuilletAout2021[[#This Row],[PrixUnit]]*(1-DetailTicketJuilletAout2021[[#This Row],[Remise%]]))</f>
        <v>44.82</v>
      </c>
      <c r="G2266" t="str">
        <f t="shared" si="35"/>
        <v>NAROU</v>
      </c>
    </row>
    <row r="2267" spans="1:7" x14ac:dyDescent="0.25">
      <c r="A2267" s="32">
        <v>22138</v>
      </c>
      <c r="B2267" s="33">
        <v>7</v>
      </c>
      <c r="C2267" s="33">
        <v>22.87</v>
      </c>
      <c r="D2267" s="33">
        <v>3</v>
      </c>
      <c r="E2267" s="33">
        <v>0</v>
      </c>
      <c r="F2267" s="37">
        <f>DetailTicketJuilletAout2021[[#This Row],[Qte]]*(DetailTicketJuilletAout2021[[#This Row],[PrixUnit]]*(1-DetailTicketJuilletAout2021[[#This Row],[Remise%]]))</f>
        <v>68.61</v>
      </c>
      <c r="G2267" t="str">
        <f t="shared" si="35"/>
        <v>DIDAL</v>
      </c>
    </row>
    <row r="2268" spans="1:7" x14ac:dyDescent="0.25">
      <c r="A2268" s="32">
        <v>22138</v>
      </c>
      <c r="B2268" s="33">
        <v>55</v>
      </c>
      <c r="C2268" s="33">
        <v>18.29</v>
      </c>
      <c r="D2268" s="33">
        <v>3</v>
      </c>
      <c r="E2268" s="33">
        <v>0</v>
      </c>
      <c r="F2268" s="37">
        <f>DetailTicketJuilletAout2021[[#This Row],[Qte]]*(DetailTicketJuilletAout2021[[#This Row],[PrixUnit]]*(1-DetailTicketJuilletAout2021[[#This Row],[Remise%]]))</f>
        <v>54.87</v>
      </c>
      <c r="G2268" t="str">
        <f t="shared" si="35"/>
        <v>DIDAL</v>
      </c>
    </row>
    <row r="2269" spans="1:7" x14ac:dyDescent="0.25">
      <c r="A2269" s="32">
        <v>22138</v>
      </c>
      <c r="B2269" s="33">
        <v>60</v>
      </c>
      <c r="C2269" s="33">
        <v>25.92</v>
      </c>
      <c r="D2269" s="33">
        <v>4</v>
      </c>
      <c r="E2269" s="33">
        <v>0</v>
      </c>
      <c r="F2269" s="37">
        <f>DetailTicketJuilletAout2021[[#This Row],[Qte]]*(DetailTicketJuilletAout2021[[#This Row],[PrixUnit]]*(1-DetailTicketJuilletAout2021[[#This Row],[Remise%]]))</f>
        <v>103.68</v>
      </c>
      <c r="G2269" t="str">
        <f t="shared" si="35"/>
        <v>DIDAL</v>
      </c>
    </row>
    <row r="2270" spans="1:7" x14ac:dyDescent="0.25">
      <c r="A2270" s="32">
        <v>22139</v>
      </c>
      <c r="B2270" s="33">
        <v>70</v>
      </c>
      <c r="C2270" s="33">
        <v>11.43</v>
      </c>
      <c r="D2270" s="33">
        <v>4</v>
      </c>
      <c r="E2270" s="33">
        <v>0</v>
      </c>
      <c r="F2270" s="37">
        <f>DetailTicketJuilletAout2021[[#This Row],[Qte]]*(DetailTicketJuilletAout2021[[#This Row],[PrixUnit]]*(1-DetailTicketJuilletAout2021[[#This Row],[Remise%]]))</f>
        <v>45.72</v>
      </c>
      <c r="G2270" t="str">
        <f t="shared" si="35"/>
        <v>RIDAN</v>
      </c>
    </row>
    <row r="2271" spans="1:7" x14ac:dyDescent="0.25">
      <c r="A2271" s="32">
        <v>22140</v>
      </c>
      <c r="B2271" s="33">
        <v>21</v>
      </c>
      <c r="C2271" s="33">
        <v>7.62</v>
      </c>
      <c r="D2271" s="33">
        <v>4</v>
      </c>
      <c r="E2271" s="33">
        <v>0</v>
      </c>
      <c r="F2271" s="37">
        <f>DetailTicketJuilletAout2021[[#This Row],[Qte]]*(DetailTicketJuilletAout2021[[#This Row],[PrixUnit]]*(1-DetailTicketJuilletAout2021[[#This Row],[Remise%]]))</f>
        <v>30.48</v>
      </c>
      <c r="G2271" t="str">
        <f t="shared" si="35"/>
        <v>NOBEL</v>
      </c>
    </row>
    <row r="2272" spans="1:7" x14ac:dyDescent="0.25">
      <c r="A2272" s="32">
        <v>22140</v>
      </c>
      <c r="B2272" s="33">
        <v>60</v>
      </c>
      <c r="C2272" s="33">
        <v>25.92</v>
      </c>
      <c r="D2272" s="33">
        <v>3</v>
      </c>
      <c r="E2272" s="33">
        <v>0</v>
      </c>
      <c r="F2272" s="37">
        <f>DetailTicketJuilletAout2021[[#This Row],[Qte]]*(DetailTicketJuilletAout2021[[#This Row],[PrixUnit]]*(1-DetailTicketJuilletAout2021[[#This Row],[Remise%]]))</f>
        <v>77.760000000000005</v>
      </c>
      <c r="G2272" t="str">
        <f t="shared" si="35"/>
        <v>NOBEL</v>
      </c>
    </row>
    <row r="2273" spans="1:7" x14ac:dyDescent="0.25">
      <c r="A2273" s="32">
        <v>22140</v>
      </c>
      <c r="B2273" s="33">
        <v>61</v>
      </c>
      <c r="C2273" s="33">
        <v>21.65</v>
      </c>
      <c r="D2273" s="33">
        <v>4</v>
      </c>
      <c r="E2273" s="33">
        <v>0</v>
      </c>
      <c r="F2273" s="37">
        <f>DetailTicketJuilletAout2021[[#This Row],[Qte]]*(DetailTicketJuilletAout2021[[#This Row],[PrixUnit]]*(1-DetailTicketJuilletAout2021[[#This Row],[Remise%]]))</f>
        <v>86.6</v>
      </c>
      <c r="G2273" t="str">
        <f t="shared" si="35"/>
        <v>NOBEL</v>
      </c>
    </row>
    <row r="2274" spans="1:7" x14ac:dyDescent="0.25">
      <c r="A2274" s="32">
        <v>22141</v>
      </c>
      <c r="B2274" s="33">
        <v>13</v>
      </c>
      <c r="C2274" s="33">
        <v>4.57</v>
      </c>
      <c r="D2274" s="33">
        <v>3</v>
      </c>
      <c r="E2274" s="33">
        <v>0</v>
      </c>
      <c r="F2274" s="37">
        <f>DetailTicketJuilletAout2021[[#This Row],[Qte]]*(DetailTicketJuilletAout2021[[#This Row],[PrixUnit]]*(1-DetailTicketJuilletAout2021[[#This Row],[Remise%]]))</f>
        <v>13.71</v>
      </c>
      <c r="G2274" t="str">
        <f t="shared" si="35"/>
        <v>CHDUD</v>
      </c>
    </row>
    <row r="2275" spans="1:7" x14ac:dyDescent="0.25">
      <c r="A2275" s="32">
        <v>22141</v>
      </c>
      <c r="B2275" s="33">
        <v>17</v>
      </c>
      <c r="C2275" s="33">
        <v>29.73</v>
      </c>
      <c r="D2275" s="33">
        <v>4</v>
      </c>
      <c r="E2275" s="33">
        <v>0</v>
      </c>
      <c r="F2275" s="37">
        <f>DetailTicketJuilletAout2021[[#This Row],[Qte]]*(DetailTicketJuilletAout2021[[#This Row],[PrixUnit]]*(1-DetailTicketJuilletAout2021[[#This Row],[Remise%]]))</f>
        <v>118.92</v>
      </c>
      <c r="G2275" t="str">
        <f t="shared" si="35"/>
        <v>CHDUD</v>
      </c>
    </row>
    <row r="2276" spans="1:7" x14ac:dyDescent="0.25">
      <c r="A2276" s="32">
        <v>22141</v>
      </c>
      <c r="B2276" s="33">
        <v>60</v>
      </c>
      <c r="C2276" s="33">
        <v>25.92</v>
      </c>
      <c r="D2276" s="33">
        <v>3</v>
      </c>
      <c r="E2276" s="33">
        <v>0</v>
      </c>
      <c r="F2276" s="37">
        <f>DetailTicketJuilletAout2021[[#This Row],[Qte]]*(DetailTicketJuilletAout2021[[#This Row],[PrixUnit]]*(1-DetailTicketJuilletAout2021[[#This Row],[Remise%]]))</f>
        <v>77.760000000000005</v>
      </c>
      <c r="G2276" t="str">
        <f t="shared" si="35"/>
        <v>CHDUD</v>
      </c>
    </row>
    <row r="2277" spans="1:7" x14ac:dyDescent="0.25">
      <c r="A2277" s="32">
        <v>22142</v>
      </c>
      <c r="B2277" s="33">
        <v>60</v>
      </c>
      <c r="C2277" s="33">
        <v>25.92</v>
      </c>
      <c r="D2277" s="33">
        <v>4</v>
      </c>
      <c r="E2277" s="33">
        <v>0</v>
      </c>
      <c r="F2277" s="37">
        <f>DetailTicketJuilletAout2021[[#This Row],[Qte]]*(DetailTicketJuilletAout2021[[#This Row],[PrixUnit]]*(1-DetailTicketJuilletAout2021[[#This Row],[Remise%]]))</f>
        <v>103.68</v>
      </c>
      <c r="G2277" t="str">
        <f t="shared" si="35"/>
        <v>LEHOS</v>
      </c>
    </row>
    <row r="2278" spans="1:7" x14ac:dyDescent="0.25">
      <c r="A2278" s="32">
        <v>22142</v>
      </c>
      <c r="B2278" s="33">
        <v>77</v>
      </c>
      <c r="C2278" s="33">
        <v>9.91</v>
      </c>
      <c r="D2278" s="33">
        <v>4</v>
      </c>
      <c r="E2278" s="33">
        <v>0</v>
      </c>
      <c r="F2278" s="37">
        <f>DetailTicketJuilletAout2021[[#This Row],[Qte]]*(DetailTicketJuilletAout2021[[#This Row],[PrixUnit]]*(1-DetailTicketJuilletAout2021[[#This Row],[Remise%]]))</f>
        <v>39.64</v>
      </c>
      <c r="G2278" t="str">
        <f t="shared" si="35"/>
        <v>LEHOS</v>
      </c>
    </row>
    <row r="2279" spans="1:7" x14ac:dyDescent="0.25">
      <c r="A2279" s="32">
        <v>22143</v>
      </c>
      <c r="B2279" s="33">
        <v>60</v>
      </c>
      <c r="C2279" s="33">
        <v>25.92</v>
      </c>
      <c r="D2279" s="33">
        <v>4</v>
      </c>
      <c r="E2279" s="33">
        <v>0</v>
      </c>
      <c r="F2279" s="37">
        <f>DetailTicketJuilletAout2021[[#This Row],[Qte]]*(DetailTicketJuilletAout2021[[#This Row],[PrixUnit]]*(1-DetailTicketJuilletAout2021[[#This Row],[Remise%]]))</f>
        <v>103.68</v>
      </c>
      <c r="G2279" t="str">
        <f t="shared" si="35"/>
        <v>HALER</v>
      </c>
    </row>
    <row r="2280" spans="1:7" x14ac:dyDescent="0.25">
      <c r="A2280" s="32">
        <v>22144</v>
      </c>
      <c r="B2280" s="33">
        <v>132</v>
      </c>
      <c r="C2280" s="33">
        <v>9.7200000000000006</v>
      </c>
      <c r="D2280" s="33">
        <v>3</v>
      </c>
      <c r="E2280" s="33">
        <v>0</v>
      </c>
      <c r="F2280" s="37">
        <f>DetailTicketJuilletAout2021[[#This Row],[Qte]]*(DetailTicketJuilletAout2021[[#This Row],[PrixUnit]]*(1-DetailTicketJuilletAout2021[[#This Row],[Remise%]]))</f>
        <v>29.160000000000004</v>
      </c>
      <c r="G2280" t="str">
        <f t="shared" si="35"/>
        <v>DACOU</v>
      </c>
    </row>
    <row r="2281" spans="1:7" x14ac:dyDescent="0.25">
      <c r="A2281" s="32">
        <v>22144</v>
      </c>
      <c r="B2281" s="33">
        <v>133</v>
      </c>
      <c r="C2281" s="33">
        <v>9.91</v>
      </c>
      <c r="D2281" s="33">
        <v>4</v>
      </c>
      <c r="E2281" s="33">
        <v>0</v>
      </c>
      <c r="F2281" s="37">
        <f>DetailTicketJuilletAout2021[[#This Row],[Qte]]*(DetailTicketJuilletAout2021[[#This Row],[PrixUnit]]*(1-DetailTicketJuilletAout2021[[#This Row],[Remise%]]))</f>
        <v>39.64</v>
      </c>
      <c r="G2281" t="str">
        <f t="shared" si="35"/>
        <v>DACOU</v>
      </c>
    </row>
    <row r="2282" spans="1:7" x14ac:dyDescent="0.25">
      <c r="A2282" s="32">
        <v>22144</v>
      </c>
      <c r="B2282" s="33">
        <v>134</v>
      </c>
      <c r="C2282" s="33">
        <v>10.1</v>
      </c>
      <c r="D2282" s="33">
        <v>5</v>
      </c>
      <c r="E2282" s="33">
        <v>0</v>
      </c>
      <c r="F2282" s="37">
        <f>DetailTicketJuilletAout2021[[#This Row],[Qte]]*(DetailTicketJuilletAout2021[[#This Row],[PrixUnit]]*(1-DetailTicketJuilletAout2021[[#This Row],[Remise%]]))</f>
        <v>50.5</v>
      </c>
      <c r="G2282" t="str">
        <f t="shared" si="35"/>
        <v>DACOU</v>
      </c>
    </row>
    <row r="2283" spans="1:7" x14ac:dyDescent="0.25">
      <c r="A2283" s="32">
        <v>22144</v>
      </c>
      <c r="B2283" s="33">
        <v>135</v>
      </c>
      <c r="C2283" s="33">
        <v>10.67</v>
      </c>
      <c r="D2283" s="33">
        <v>3</v>
      </c>
      <c r="E2283" s="33">
        <v>0</v>
      </c>
      <c r="F2283" s="37">
        <f>DetailTicketJuilletAout2021[[#This Row],[Qte]]*(DetailTicketJuilletAout2021[[#This Row],[PrixUnit]]*(1-DetailTicketJuilletAout2021[[#This Row],[Remise%]]))</f>
        <v>32.01</v>
      </c>
      <c r="G2283" t="str">
        <f t="shared" si="35"/>
        <v>DACOU</v>
      </c>
    </row>
    <row r="2284" spans="1:7" x14ac:dyDescent="0.25">
      <c r="A2284" s="32">
        <v>22144</v>
      </c>
      <c r="B2284" s="33">
        <v>136</v>
      </c>
      <c r="C2284" s="33">
        <v>10.67</v>
      </c>
      <c r="D2284" s="33">
        <v>4</v>
      </c>
      <c r="E2284" s="33">
        <v>0</v>
      </c>
      <c r="F2284" s="37">
        <f>DetailTicketJuilletAout2021[[#This Row],[Qte]]*(DetailTicketJuilletAout2021[[#This Row],[PrixUnit]]*(1-DetailTicketJuilletAout2021[[#This Row],[Remise%]]))</f>
        <v>42.68</v>
      </c>
      <c r="G2284" t="str">
        <f t="shared" si="35"/>
        <v>DACOU</v>
      </c>
    </row>
    <row r="2285" spans="1:7" x14ac:dyDescent="0.25">
      <c r="A2285" s="32">
        <v>22144</v>
      </c>
      <c r="B2285" s="33">
        <v>137</v>
      </c>
      <c r="C2285" s="33">
        <v>10.67</v>
      </c>
      <c r="D2285" s="33">
        <v>5</v>
      </c>
      <c r="E2285" s="33">
        <v>0</v>
      </c>
      <c r="F2285" s="37">
        <f>DetailTicketJuilletAout2021[[#This Row],[Qte]]*(DetailTicketJuilletAout2021[[#This Row],[PrixUnit]]*(1-DetailTicketJuilletAout2021[[#This Row],[Remise%]]))</f>
        <v>53.35</v>
      </c>
      <c r="G2285" t="str">
        <f t="shared" si="35"/>
        <v>DACOU</v>
      </c>
    </row>
    <row r="2286" spans="1:7" x14ac:dyDescent="0.25">
      <c r="A2286" s="32">
        <v>22145</v>
      </c>
      <c r="B2286" s="33">
        <v>34</v>
      </c>
      <c r="C2286" s="33">
        <v>10.67</v>
      </c>
      <c r="D2286" s="33">
        <v>3</v>
      </c>
      <c r="E2286" s="33">
        <v>0</v>
      </c>
      <c r="F2286" s="37">
        <f>DetailTicketJuilletAout2021[[#This Row],[Qte]]*(DetailTicketJuilletAout2021[[#This Row],[PrixUnit]]*(1-DetailTicketJuilletAout2021[[#This Row],[Remise%]]))</f>
        <v>32.01</v>
      </c>
      <c r="G2286" t="str">
        <f t="shared" si="35"/>
        <v>ERSWE</v>
      </c>
    </row>
    <row r="2287" spans="1:7" x14ac:dyDescent="0.25">
      <c r="A2287" s="32">
        <v>22145</v>
      </c>
      <c r="B2287" s="33">
        <v>40</v>
      </c>
      <c r="C2287" s="33">
        <v>14.03</v>
      </c>
      <c r="D2287" s="33">
        <v>3</v>
      </c>
      <c r="E2287" s="33">
        <v>0.1</v>
      </c>
      <c r="F2287" s="37">
        <f>DetailTicketJuilletAout2021[[#This Row],[Qte]]*(DetailTicketJuilletAout2021[[#This Row],[PrixUnit]]*(1-DetailTicketJuilletAout2021[[#This Row],[Remise%]]))</f>
        <v>37.881</v>
      </c>
      <c r="G2287" t="str">
        <f t="shared" si="35"/>
        <v>ERSWE</v>
      </c>
    </row>
    <row r="2288" spans="1:7" x14ac:dyDescent="0.25">
      <c r="A2288" s="32">
        <v>22145</v>
      </c>
      <c r="B2288" s="33">
        <v>41</v>
      </c>
      <c r="C2288" s="33">
        <v>7.32</v>
      </c>
      <c r="D2288" s="33">
        <v>3</v>
      </c>
      <c r="E2288" s="33">
        <v>0.1</v>
      </c>
      <c r="F2288" s="37">
        <f>DetailTicketJuilletAout2021[[#This Row],[Qte]]*(DetailTicketJuilletAout2021[[#This Row],[PrixUnit]]*(1-DetailTicketJuilletAout2021[[#This Row],[Remise%]]))</f>
        <v>19.763999999999999</v>
      </c>
      <c r="G2288" t="str">
        <f t="shared" si="35"/>
        <v>ERSWE</v>
      </c>
    </row>
    <row r="2289" spans="1:7" x14ac:dyDescent="0.25">
      <c r="A2289" s="32">
        <v>22146</v>
      </c>
      <c r="B2289" s="33">
        <v>17</v>
      </c>
      <c r="C2289" s="33">
        <v>29.73</v>
      </c>
      <c r="D2289" s="33">
        <v>4</v>
      </c>
      <c r="E2289" s="33">
        <v>0.1</v>
      </c>
      <c r="F2289" s="37">
        <f>DetailTicketJuilletAout2021[[#This Row],[Qte]]*(DetailTicketJuilletAout2021[[#This Row],[PrixUnit]]*(1-DetailTicketJuilletAout2021[[#This Row],[Remise%]]))</f>
        <v>107.02800000000001</v>
      </c>
      <c r="G2289" t="str">
        <f t="shared" si="35"/>
        <v>MOELK</v>
      </c>
    </row>
    <row r="2290" spans="1:7" x14ac:dyDescent="0.25">
      <c r="A2290" s="32">
        <v>22146</v>
      </c>
      <c r="B2290" s="33">
        <v>41</v>
      </c>
      <c r="C2290" s="33">
        <v>7.32</v>
      </c>
      <c r="D2290" s="33">
        <v>4</v>
      </c>
      <c r="E2290" s="33">
        <v>0</v>
      </c>
      <c r="F2290" s="37">
        <f>DetailTicketJuilletAout2021[[#This Row],[Qte]]*(DetailTicketJuilletAout2021[[#This Row],[PrixUnit]]*(1-DetailTicketJuilletAout2021[[#This Row],[Remise%]]))</f>
        <v>29.28</v>
      </c>
      <c r="G2290" t="str">
        <f t="shared" si="35"/>
        <v>MOELK</v>
      </c>
    </row>
    <row r="2291" spans="1:7" x14ac:dyDescent="0.25">
      <c r="A2291" s="32">
        <v>22146</v>
      </c>
      <c r="B2291" s="33">
        <v>53</v>
      </c>
      <c r="C2291" s="33">
        <v>25</v>
      </c>
      <c r="D2291" s="33">
        <v>3</v>
      </c>
      <c r="E2291" s="33">
        <v>0.1</v>
      </c>
      <c r="F2291" s="37">
        <f>DetailTicketJuilletAout2021[[#This Row],[Qte]]*(DetailTicketJuilletAout2021[[#This Row],[PrixUnit]]*(1-DetailTicketJuilletAout2021[[#This Row],[Remise%]]))</f>
        <v>67.5</v>
      </c>
      <c r="G2291" t="str">
        <f t="shared" si="35"/>
        <v>MOELK</v>
      </c>
    </row>
    <row r="2292" spans="1:7" x14ac:dyDescent="0.25">
      <c r="A2292" s="32">
        <v>22146</v>
      </c>
      <c r="B2292" s="33">
        <v>55</v>
      </c>
      <c r="C2292" s="33">
        <v>18.29</v>
      </c>
      <c r="D2292" s="33">
        <v>4</v>
      </c>
      <c r="E2292" s="33">
        <v>0.1</v>
      </c>
      <c r="F2292" s="37">
        <f>DetailTicketJuilletAout2021[[#This Row],[Qte]]*(DetailTicketJuilletAout2021[[#This Row],[PrixUnit]]*(1-DetailTicketJuilletAout2021[[#This Row],[Remise%]]))</f>
        <v>65.843999999999994</v>
      </c>
      <c r="G2292" t="str">
        <f t="shared" si="35"/>
        <v>MOELK</v>
      </c>
    </row>
    <row r="2293" spans="1:7" x14ac:dyDescent="0.25">
      <c r="A2293" s="32">
        <v>22146</v>
      </c>
      <c r="B2293" s="33">
        <v>68</v>
      </c>
      <c r="C2293" s="33">
        <v>9.4499999999999993</v>
      </c>
      <c r="D2293" s="33">
        <v>4</v>
      </c>
      <c r="E2293" s="33">
        <v>0</v>
      </c>
      <c r="F2293" s="37">
        <f>DetailTicketJuilletAout2021[[#This Row],[Qte]]*(DetailTicketJuilletAout2021[[#This Row],[PrixUnit]]*(1-DetailTicketJuilletAout2021[[#This Row],[Remise%]]))</f>
        <v>37.799999999999997</v>
      </c>
      <c r="G2293" t="str">
        <f t="shared" si="35"/>
        <v>MOELK</v>
      </c>
    </row>
    <row r="2294" spans="1:7" x14ac:dyDescent="0.25">
      <c r="A2294" s="32">
        <v>22147</v>
      </c>
      <c r="B2294" s="33">
        <v>30</v>
      </c>
      <c r="C2294" s="33">
        <v>19.670000000000002</v>
      </c>
      <c r="D2294" s="33">
        <v>4</v>
      </c>
      <c r="E2294" s="33">
        <v>0.25</v>
      </c>
      <c r="F2294" s="37">
        <f>DetailTicketJuilletAout2021[[#This Row],[Qte]]*(DetailTicketJuilletAout2021[[#This Row],[PrixUnit]]*(1-DetailTicketJuilletAout2021[[#This Row],[Remise%]]))</f>
        <v>59.010000000000005</v>
      </c>
      <c r="G2294" t="str">
        <f t="shared" si="35"/>
        <v>JEMAN</v>
      </c>
    </row>
    <row r="2295" spans="1:7" x14ac:dyDescent="0.25">
      <c r="A2295" s="32">
        <v>22147</v>
      </c>
      <c r="B2295" s="33">
        <v>54</v>
      </c>
      <c r="C2295" s="33">
        <v>5.64</v>
      </c>
      <c r="D2295" s="33">
        <v>3</v>
      </c>
      <c r="E2295" s="33">
        <v>0.25</v>
      </c>
      <c r="F2295" s="37">
        <f>DetailTicketJuilletAout2021[[#This Row],[Qte]]*(DetailTicketJuilletAout2021[[#This Row],[PrixUnit]]*(1-DetailTicketJuilletAout2021[[#This Row],[Remise%]]))</f>
        <v>12.689999999999998</v>
      </c>
      <c r="G2295" t="str">
        <f t="shared" si="35"/>
        <v>JEMAN</v>
      </c>
    </row>
    <row r="2296" spans="1:7" x14ac:dyDescent="0.25">
      <c r="A2296" s="32">
        <v>22148</v>
      </c>
      <c r="B2296" s="33">
        <v>16</v>
      </c>
      <c r="C2296" s="33">
        <v>13.26</v>
      </c>
      <c r="D2296" s="33">
        <v>4</v>
      </c>
      <c r="E2296" s="33">
        <v>0</v>
      </c>
      <c r="F2296" s="37">
        <f>DetailTicketJuilletAout2021[[#This Row],[Qte]]*(DetailTicketJuilletAout2021[[#This Row],[PrixUnit]]*(1-DetailTicketJuilletAout2021[[#This Row],[Remise%]]))</f>
        <v>53.04</v>
      </c>
      <c r="G2296" t="str">
        <f t="shared" si="35"/>
        <v>CHLAB</v>
      </c>
    </row>
    <row r="2297" spans="1:7" x14ac:dyDescent="0.25">
      <c r="A2297" s="32">
        <v>22148</v>
      </c>
      <c r="B2297" s="33">
        <v>19</v>
      </c>
      <c r="C2297" s="33">
        <v>7.01</v>
      </c>
      <c r="D2297" s="33">
        <v>3</v>
      </c>
      <c r="E2297" s="33">
        <v>0</v>
      </c>
      <c r="F2297" s="37">
        <f>DetailTicketJuilletAout2021[[#This Row],[Qte]]*(DetailTicketJuilletAout2021[[#This Row],[PrixUnit]]*(1-DetailTicketJuilletAout2021[[#This Row],[Remise%]]))</f>
        <v>21.03</v>
      </c>
      <c r="G2297" t="str">
        <f t="shared" si="35"/>
        <v>CHLAB</v>
      </c>
    </row>
    <row r="2298" spans="1:7" x14ac:dyDescent="0.25">
      <c r="A2298" s="32">
        <v>22148</v>
      </c>
      <c r="B2298" s="33">
        <v>34</v>
      </c>
      <c r="C2298" s="33">
        <v>10.67</v>
      </c>
      <c r="D2298" s="33">
        <v>3</v>
      </c>
      <c r="E2298" s="33">
        <v>0</v>
      </c>
      <c r="F2298" s="37">
        <f>DetailTicketJuilletAout2021[[#This Row],[Qte]]*(DetailTicketJuilletAout2021[[#This Row],[PrixUnit]]*(1-DetailTicketJuilletAout2021[[#This Row],[Remise%]]))</f>
        <v>32.01</v>
      </c>
      <c r="G2298" t="str">
        <f t="shared" si="35"/>
        <v>CHLAB</v>
      </c>
    </row>
    <row r="2299" spans="1:7" x14ac:dyDescent="0.25">
      <c r="A2299" s="32">
        <v>22149</v>
      </c>
      <c r="B2299" s="33">
        <v>41</v>
      </c>
      <c r="C2299" s="33">
        <v>7.32</v>
      </c>
      <c r="D2299" s="33">
        <v>4</v>
      </c>
      <c r="E2299" s="33">
        <v>0</v>
      </c>
      <c r="F2299" s="37">
        <f>DetailTicketJuilletAout2021[[#This Row],[Qte]]*(DetailTicketJuilletAout2021[[#This Row],[PrixUnit]]*(1-DetailTicketJuilletAout2021[[#This Row],[Remise%]]))</f>
        <v>29.28</v>
      </c>
      <c r="G2299" t="str">
        <f t="shared" si="35"/>
        <v>ERBEC</v>
      </c>
    </row>
    <row r="2300" spans="1:7" x14ac:dyDescent="0.25">
      <c r="A2300" s="32">
        <v>22149</v>
      </c>
      <c r="B2300" s="33">
        <v>132</v>
      </c>
      <c r="C2300" s="33">
        <v>9.7200000000000006</v>
      </c>
      <c r="D2300" s="33">
        <v>3</v>
      </c>
      <c r="E2300" s="33">
        <v>0</v>
      </c>
      <c r="F2300" s="37">
        <f>DetailTicketJuilletAout2021[[#This Row],[Qte]]*(DetailTicketJuilletAout2021[[#This Row],[PrixUnit]]*(1-DetailTicketJuilletAout2021[[#This Row],[Remise%]]))</f>
        <v>29.160000000000004</v>
      </c>
      <c r="G2300" t="str">
        <f t="shared" si="35"/>
        <v>ERBEC</v>
      </c>
    </row>
    <row r="2301" spans="1:7" x14ac:dyDescent="0.25">
      <c r="A2301" s="32">
        <v>22149</v>
      </c>
      <c r="B2301" s="33">
        <v>133</v>
      </c>
      <c r="C2301" s="33">
        <v>9.91</v>
      </c>
      <c r="D2301" s="33">
        <v>4</v>
      </c>
      <c r="E2301" s="33">
        <v>0</v>
      </c>
      <c r="F2301" s="37">
        <f>DetailTicketJuilletAout2021[[#This Row],[Qte]]*(DetailTicketJuilletAout2021[[#This Row],[PrixUnit]]*(1-DetailTicketJuilletAout2021[[#This Row],[Remise%]]))</f>
        <v>39.64</v>
      </c>
      <c r="G2301" t="str">
        <f t="shared" si="35"/>
        <v>ERBEC</v>
      </c>
    </row>
    <row r="2302" spans="1:7" x14ac:dyDescent="0.25">
      <c r="A2302" s="32">
        <v>22149</v>
      </c>
      <c r="B2302" s="33">
        <v>134</v>
      </c>
      <c r="C2302" s="33">
        <v>10.1</v>
      </c>
      <c r="D2302" s="33">
        <v>5</v>
      </c>
      <c r="E2302" s="33">
        <v>0</v>
      </c>
      <c r="F2302" s="37">
        <f>DetailTicketJuilletAout2021[[#This Row],[Qte]]*(DetailTicketJuilletAout2021[[#This Row],[PrixUnit]]*(1-DetailTicketJuilletAout2021[[#This Row],[Remise%]]))</f>
        <v>50.5</v>
      </c>
      <c r="G2302" t="str">
        <f t="shared" si="35"/>
        <v>ERBEC</v>
      </c>
    </row>
    <row r="2303" spans="1:7" x14ac:dyDescent="0.25">
      <c r="A2303" s="32">
        <v>22149</v>
      </c>
      <c r="B2303" s="33">
        <v>135</v>
      </c>
      <c r="C2303" s="33">
        <v>10.67</v>
      </c>
      <c r="D2303" s="33">
        <v>3</v>
      </c>
      <c r="E2303" s="33">
        <v>0</v>
      </c>
      <c r="F2303" s="37">
        <f>DetailTicketJuilletAout2021[[#This Row],[Qte]]*(DetailTicketJuilletAout2021[[#This Row],[PrixUnit]]*(1-DetailTicketJuilletAout2021[[#This Row],[Remise%]]))</f>
        <v>32.01</v>
      </c>
      <c r="G2303" t="str">
        <f t="shared" si="35"/>
        <v>ERBEC</v>
      </c>
    </row>
    <row r="2304" spans="1:7" x14ac:dyDescent="0.25">
      <c r="A2304" s="32">
        <v>22149</v>
      </c>
      <c r="B2304" s="33">
        <v>136</v>
      </c>
      <c r="C2304" s="33">
        <v>10.67</v>
      </c>
      <c r="D2304" s="33">
        <v>4</v>
      </c>
      <c r="E2304" s="33">
        <v>0</v>
      </c>
      <c r="F2304" s="37">
        <f>DetailTicketJuilletAout2021[[#This Row],[Qte]]*(DetailTicketJuilletAout2021[[#This Row],[PrixUnit]]*(1-DetailTicketJuilletAout2021[[#This Row],[Remise%]]))</f>
        <v>42.68</v>
      </c>
      <c r="G2304" t="str">
        <f t="shared" si="35"/>
        <v>ERBEC</v>
      </c>
    </row>
    <row r="2305" spans="1:7" x14ac:dyDescent="0.25">
      <c r="A2305" s="32">
        <v>22149</v>
      </c>
      <c r="B2305" s="33">
        <v>137</v>
      </c>
      <c r="C2305" s="33">
        <v>10.67</v>
      </c>
      <c r="D2305" s="33">
        <v>5</v>
      </c>
      <c r="E2305" s="33">
        <v>0</v>
      </c>
      <c r="F2305" s="37">
        <f>DetailTicketJuilletAout2021[[#This Row],[Qte]]*(DetailTicketJuilletAout2021[[#This Row],[PrixUnit]]*(1-DetailTicketJuilletAout2021[[#This Row],[Remise%]]))</f>
        <v>53.35</v>
      </c>
      <c r="G2305" t="str">
        <f t="shared" si="35"/>
        <v>ERBEC</v>
      </c>
    </row>
    <row r="2306" spans="1:7" x14ac:dyDescent="0.25">
      <c r="A2306" s="32">
        <v>22150</v>
      </c>
      <c r="B2306" s="33">
        <v>28</v>
      </c>
      <c r="C2306" s="33">
        <v>34.76</v>
      </c>
      <c r="D2306" s="33">
        <v>4</v>
      </c>
      <c r="E2306" s="33">
        <v>0.15</v>
      </c>
      <c r="F2306" s="37">
        <f>DetailTicketJuilletAout2021[[#This Row],[Qte]]*(DetailTicketJuilletAout2021[[#This Row],[PrixUnit]]*(1-DetailTicketJuilletAout2021[[#This Row],[Remise%]]))</f>
        <v>118.18399999999998</v>
      </c>
      <c r="G2306" t="str">
        <f t="shared" si="35"/>
        <v>PABEL</v>
      </c>
    </row>
    <row r="2307" spans="1:7" x14ac:dyDescent="0.25">
      <c r="A2307" s="32">
        <v>22150</v>
      </c>
      <c r="B2307" s="33">
        <v>43</v>
      </c>
      <c r="C2307" s="33">
        <v>35.06</v>
      </c>
      <c r="D2307" s="33">
        <v>3</v>
      </c>
      <c r="E2307" s="33">
        <v>0.15</v>
      </c>
      <c r="F2307" s="37">
        <f>DetailTicketJuilletAout2021[[#This Row],[Qte]]*(DetailTicketJuilletAout2021[[#This Row],[PrixUnit]]*(1-DetailTicketJuilletAout2021[[#This Row],[Remise%]]))</f>
        <v>89.403000000000006</v>
      </c>
      <c r="G2307" t="str">
        <f t="shared" ref="G2307:G2370" si="36">VLOOKUP(A2307,$I$2:$J$1577,2,FALSE)</f>
        <v>PABEL</v>
      </c>
    </row>
    <row r="2308" spans="1:7" x14ac:dyDescent="0.25">
      <c r="A2308" s="32">
        <v>22150</v>
      </c>
      <c r="B2308" s="33">
        <v>77</v>
      </c>
      <c r="C2308" s="33">
        <v>9.91</v>
      </c>
      <c r="D2308" s="33">
        <v>3</v>
      </c>
      <c r="E2308" s="33">
        <v>0.15</v>
      </c>
      <c r="F2308" s="37">
        <f>DetailTicketJuilletAout2021[[#This Row],[Qte]]*(DetailTicketJuilletAout2021[[#This Row],[PrixUnit]]*(1-DetailTicketJuilletAout2021[[#This Row],[Remise%]]))</f>
        <v>25.270500000000002</v>
      </c>
      <c r="G2308" t="str">
        <f t="shared" si="36"/>
        <v>PABEL</v>
      </c>
    </row>
    <row r="2309" spans="1:7" x14ac:dyDescent="0.25">
      <c r="A2309" s="32">
        <v>22151</v>
      </c>
      <c r="B2309" s="33">
        <v>39</v>
      </c>
      <c r="C2309" s="33">
        <v>13.72</v>
      </c>
      <c r="D2309" s="33">
        <v>3</v>
      </c>
      <c r="E2309" s="33">
        <v>0</v>
      </c>
      <c r="F2309" s="37">
        <f>DetailTicketJuilletAout2021[[#This Row],[Qte]]*(DetailTicketJuilletAout2021[[#This Row],[PrixUnit]]*(1-DetailTicketJuilletAout2021[[#This Row],[Remise%]]))</f>
        <v>41.160000000000004</v>
      </c>
      <c r="G2309" t="str">
        <f t="shared" si="36"/>
        <v>CHGRA</v>
      </c>
    </row>
    <row r="2310" spans="1:7" x14ac:dyDescent="0.25">
      <c r="A2310" s="32">
        <v>22152</v>
      </c>
      <c r="B2310" s="33">
        <v>1</v>
      </c>
      <c r="C2310" s="33">
        <v>13.72</v>
      </c>
      <c r="D2310" s="33">
        <v>3</v>
      </c>
      <c r="E2310" s="33">
        <v>0.15</v>
      </c>
      <c r="F2310" s="37">
        <f>DetailTicketJuilletAout2021[[#This Row],[Qte]]*(DetailTicketJuilletAout2021[[#This Row],[PrixUnit]]*(1-DetailTicketJuilletAout2021[[#This Row],[Remise%]]))</f>
        <v>34.986000000000004</v>
      </c>
      <c r="G2310" t="str">
        <f t="shared" si="36"/>
        <v>ANLER</v>
      </c>
    </row>
    <row r="2311" spans="1:7" x14ac:dyDescent="0.25">
      <c r="A2311" s="32">
        <v>22152</v>
      </c>
      <c r="B2311" s="33">
        <v>2</v>
      </c>
      <c r="C2311" s="33">
        <v>14.48</v>
      </c>
      <c r="D2311" s="33">
        <v>3</v>
      </c>
      <c r="E2311" s="33">
        <v>0.15</v>
      </c>
      <c r="F2311" s="37">
        <f>DetailTicketJuilletAout2021[[#This Row],[Qte]]*(DetailTicketJuilletAout2021[[#This Row],[PrixUnit]]*(1-DetailTicketJuilletAout2021[[#This Row],[Remise%]]))</f>
        <v>36.923999999999999</v>
      </c>
      <c r="G2311" t="str">
        <f t="shared" si="36"/>
        <v>ANLER</v>
      </c>
    </row>
    <row r="2312" spans="1:7" x14ac:dyDescent="0.25">
      <c r="A2312" s="32">
        <v>22152</v>
      </c>
      <c r="B2312" s="33">
        <v>16</v>
      </c>
      <c r="C2312" s="33">
        <v>13.26</v>
      </c>
      <c r="D2312" s="33">
        <v>3</v>
      </c>
      <c r="E2312" s="33">
        <v>0.15</v>
      </c>
      <c r="F2312" s="37">
        <f>DetailTicketJuilletAout2021[[#This Row],[Qte]]*(DetailTicketJuilletAout2021[[#This Row],[PrixUnit]]*(1-DetailTicketJuilletAout2021[[#This Row],[Remise%]]))</f>
        <v>33.812999999999995</v>
      </c>
      <c r="G2312" t="str">
        <f t="shared" si="36"/>
        <v>ANLER</v>
      </c>
    </row>
    <row r="2313" spans="1:7" x14ac:dyDescent="0.25">
      <c r="A2313" s="32">
        <v>22152</v>
      </c>
      <c r="B2313" s="33">
        <v>31</v>
      </c>
      <c r="C2313" s="33">
        <v>9.4499999999999993</v>
      </c>
      <c r="D2313" s="33">
        <v>3</v>
      </c>
      <c r="E2313" s="33">
        <v>0</v>
      </c>
      <c r="F2313" s="37">
        <f>DetailTicketJuilletAout2021[[#This Row],[Qte]]*(DetailTicketJuilletAout2021[[#This Row],[PrixUnit]]*(1-DetailTicketJuilletAout2021[[#This Row],[Remise%]]))</f>
        <v>28.349999999999998</v>
      </c>
      <c r="G2313" t="str">
        <f t="shared" si="36"/>
        <v>ANLER</v>
      </c>
    </row>
    <row r="2314" spans="1:7" x14ac:dyDescent="0.25">
      <c r="A2314" s="32">
        <v>22153</v>
      </c>
      <c r="B2314" s="33">
        <v>7</v>
      </c>
      <c r="C2314" s="33">
        <v>22.87</v>
      </c>
      <c r="D2314" s="33">
        <v>4</v>
      </c>
      <c r="E2314" s="33">
        <v>0.05</v>
      </c>
      <c r="F2314" s="37">
        <f>DetailTicketJuilletAout2021[[#This Row],[Qte]]*(DetailTicketJuilletAout2021[[#This Row],[PrixUnit]]*(1-DetailTicketJuilletAout2021[[#This Row],[Remise%]]))</f>
        <v>86.906000000000006</v>
      </c>
      <c r="G2314" t="str">
        <f t="shared" si="36"/>
        <v>JEMAN</v>
      </c>
    </row>
    <row r="2315" spans="1:7" x14ac:dyDescent="0.25">
      <c r="A2315" s="32">
        <v>22153</v>
      </c>
      <c r="B2315" s="33">
        <v>13</v>
      </c>
      <c r="C2315" s="33">
        <v>4.57</v>
      </c>
      <c r="D2315" s="33">
        <v>4</v>
      </c>
      <c r="E2315" s="33">
        <v>0.05</v>
      </c>
      <c r="F2315" s="37">
        <f>DetailTicketJuilletAout2021[[#This Row],[Qte]]*(DetailTicketJuilletAout2021[[#This Row],[PrixUnit]]*(1-DetailTicketJuilletAout2021[[#This Row],[Remise%]]))</f>
        <v>17.366</v>
      </c>
      <c r="G2315" t="str">
        <f t="shared" si="36"/>
        <v>JEMAN</v>
      </c>
    </row>
    <row r="2316" spans="1:7" x14ac:dyDescent="0.25">
      <c r="A2316" s="32">
        <v>22154</v>
      </c>
      <c r="B2316" s="33">
        <v>2</v>
      </c>
      <c r="C2316" s="33">
        <v>14.48</v>
      </c>
      <c r="D2316" s="33">
        <v>4</v>
      </c>
      <c r="E2316" s="33">
        <v>0</v>
      </c>
      <c r="F2316" s="37">
        <f>DetailTicketJuilletAout2021[[#This Row],[Qte]]*(DetailTicketJuilletAout2021[[#This Row],[PrixUnit]]*(1-DetailTicketJuilletAout2021[[#This Row],[Remise%]]))</f>
        <v>57.92</v>
      </c>
      <c r="G2316" t="str">
        <f t="shared" si="36"/>
        <v>CHLEC</v>
      </c>
    </row>
    <row r="2317" spans="1:7" x14ac:dyDescent="0.25">
      <c r="A2317" s="32">
        <v>22154</v>
      </c>
      <c r="B2317" s="33">
        <v>41</v>
      </c>
      <c r="C2317" s="33">
        <v>7.32</v>
      </c>
      <c r="D2317" s="33">
        <v>3</v>
      </c>
      <c r="E2317" s="33">
        <v>0</v>
      </c>
      <c r="F2317" s="37">
        <f>DetailTicketJuilletAout2021[[#This Row],[Qte]]*(DetailTicketJuilletAout2021[[#This Row],[PrixUnit]]*(1-DetailTicketJuilletAout2021[[#This Row],[Remise%]]))</f>
        <v>21.96</v>
      </c>
      <c r="G2317" t="str">
        <f t="shared" si="36"/>
        <v>CHLEC</v>
      </c>
    </row>
    <row r="2318" spans="1:7" x14ac:dyDescent="0.25">
      <c r="A2318" s="32">
        <v>22154</v>
      </c>
      <c r="B2318" s="33">
        <v>50</v>
      </c>
      <c r="C2318" s="33">
        <v>12.35</v>
      </c>
      <c r="D2318" s="33">
        <v>3</v>
      </c>
      <c r="E2318" s="33">
        <v>0</v>
      </c>
      <c r="F2318" s="37">
        <f>DetailTicketJuilletAout2021[[#This Row],[Qte]]*(DetailTicketJuilletAout2021[[#This Row],[PrixUnit]]*(1-DetailTicketJuilletAout2021[[#This Row],[Remise%]]))</f>
        <v>37.049999999999997</v>
      </c>
      <c r="G2318" t="str">
        <f t="shared" si="36"/>
        <v>CHLEC</v>
      </c>
    </row>
    <row r="2319" spans="1:7" x14ac:dyDescent="0.25">
      <c r="A2319" s="32">
        <v>22154</v>
      </c>
      <c r="B2319" s="33">
        <v>64</v>
      </c>
      <c r="C2319" s="33">
        <v>25.31</v>
      </c>
      <c r="D2319" s="33">
        <v>4</v>
      </c>
      <c r="E2319" s="33">
        <v>0</v>
      </c>
      <c r="F2319" s="37">
        <f>DetailTicketJuilletAout2021[[#This Row],[Qte]]*(DetailTicketJuilletAout2021[[#This Row],[PrixUnit]]*(1-DetailTicketJuilletAout2021[[#This Row],[Remise%]]))</f>
        <v>101.24</v>
      </c>
      <c r="G2319" t="str">
        <f t="shared" si="36"/>
        <v>CHLEC</v>
      </c>
    </row>
    <row r="2320" spans="1:7" x14ac:dyDescent="0.25">
      <c r="A2320" s="32">
        <v>22155</v>
      </c>
      <c r="B2320" s="33">
        <v>11</v>
      </c>
      <c r="C2320" s="33">
        <v>16.010000000000002</v>
      </c>
      <c r="D2320" s="33">
        <v>4</v>
      </c>
      <c r="E2320" s="33">
        <v>0</v>
      </c>
      <c r="F2320" s="37">
        <f>DetailTicketJuilletAout2021[[#This Row],[Qte]]*(DetailTicketJuilletAout2021[[#This Row],[PrixUnit]]*(1-DetailTicketJuilletAout2021[[#This Row],[Remise%]]))</f>
        <v>64.040000000000006</v>
      </c>
      <c r="G2320" t="str">
        <f t="shared" si="36"/>
        <v>SORET</v>
      </c>
    </row>
    <row r="2321" spans="1:7" x14ac:dyDescent="0.25">
      <c r="A2321" s="32">
        <v>22155</v>
      </c>
      <c r="B2321" s="33">
        <v>24</v>
      </c>
      <c r="C2321" s="33">
        <v>3.35</v>
      </c>
      <c r="D2321" s="33">
        <v>3</v>
      </c>
      <c r="E2321" s="33">
        <v>0</v>
      </c>
      <c r="F2321" s="37">
        <f>DetailTicketJuilletAout2021[[#This Row],[Qte]]*(DetailTicketJuilletAout2021[[#This Row],[PrixUnit]]*(1-DetailTicketJuilletAout2021[[#This Row],[Remise%]]))</f>
        <v>10.050000000000001</v>
      </c>
      <c r="G2321" t="str">
        <f t="shared" si="36"/>
        <v>SORET</v>
      </c>
    </row>
    <row r="2322" spans="1:7" x14ac:dyDescent="0.25">
      <c r="A2322" s="32">
        <v>22156</v>
      </c>
      <c r="B2322" s="33">
        <v>16</v>
      </c>
      <c r="C2322" s="33">
        <v>13.26</v>
      </c>
      <c r="D2322" s="33">
        <v>4</v>
      </c>
      <c r="E2322" s="33">
        <v>0.05</v>
      </c>
      <c r="F2322" s="37">
        <f>DetailTicketJuilletAout2021[[#This Row],[Qte]]*(DetailTicketJuilletAout2021[[#This Row],[PrixUnit]]*(1-DetailTicketJuilletAout2021[[#This Row],[Remise%]]))</f>
        <v>50.387999999999998</v>
      </c>
      <c r="G2322" t="str">
        <f t="shared" si="36"/>
        <v>OLFER</v>
      </c>
    </row>
    <row r="2323" spans="1:7" x14ac:dyDescent="0.25">
      <c r="A2323" s="32">
        <v>22157</v>
      </c>
      <c r="B2323" s="33">
        <v>2</v>
      </c>
      <c r="C2323" s="33">
        <v>14.48</v>
      </c>
      <c r="D2323" s="33">
        <v>4</v>
      </c>
      <c r="E2323" s="33">
        <v>0.15</v>
      </c>
      <c r="F2323" s="37">
        <f>DetailTicketJuilletAout2021[[#This Row],[Qte]]*(DetailTicketJuilletAout2021[[#This Row],[PrixUnit]]*(1-DetailTicketJuilletAout2021[[#This Row],[Remise%]]))</f>
        <v>49.231999999999999</v>
      </c>
      <c r="G2323" t="str">
        <f t="shared" si="36"/>
        <v>ERDUR</v>
      </c>
    </row>
    <row r="2324" spans="1:7" x14ac:dyDescent="0.25">
      <c r="A2324" s="32">
        <v>22157</v>
      </c>
      <c r="B2324" s="33">
        <v>46</v>
      </c>
      <c r="C2324" s="33">
        <v>9.15</v>
      </c>
      <c r="D2324" s="33">
        <v>3</v>
      </c>
      <c r="E2324" s="33">
        <v>0.15</v>
      </c>
      <c r="F2324" s="37">
        <f>DetailTicketJuilletAout2021[[#This Row],[Qte]]*(DetailTicketJuilletAout2021[[#This Row],[PrixUnit]]*(1-DetailTicketJuilletAout2021[[#This Row],[Remise%]]))</f>
        <v>23.3325</v>
      </c>
      <c r="G2324" t="str">
        <f t="shared" si="36"/>
        <v>ERDUR</v>
      </c>
    </row>
    <row r="2325" spans="1:7" x14ac:dyDescent="0.25">
      <c r="A2325" s="32">
        <v>22157</v>
      </c>
      <c r="B2325" s="33">
        <v>76</v>
      </c>
      <c r="C2325" s="33">
        <v>13.72</v>
      </c>
      <c r="D2325" s="33">
        <v>4</v>
      </c>
      <c r="E2325" s="33">
        <v>0.15</v>
      </c>
      <c r="F2325" s="37">
        <f>DetailTicketJuilletAout2021[[#This Row],[Qte]]*(DetailTicketJuilletAout2021[[#This Row],[PrixUnit]]*(1-DetailTicketJuilletAout2021[[#This Row],[Remise%]]))</f>
        <v>46.648000000000003</v>
      </c>
      <c r="G2325" t="str">
        <f t="shared" si="36"/>
        <v>ERDUR</v>
      </c>
    </row>
    <row r="2326" spans="1:7" x14ac:dyDescent="0.25">
      <c r="A2326" s="32">
        <v>22158</v>
      </c>
      <c r="B2326" s="33">
        <v>6</v>
      </c>
      <c r="C2326" s="33">
        <v>19.059999999999999</v>
      </c>
      <c r="D2326" s="33">
        <v>3</v>
      </c>
      <c r="E2326" s="33">
        <v>0.25</v>
      </c>
      <c r="F2326" s="37">
        <f>DetailTicketJuilletAout2021[[#This Row],[Qte]]*(DetailTicketJuilletAout2021[[#This Row],[PrixUnit]]*(1-DetailTicketJuilletAout2021[[#This Row],[Remise%]]))</f>
        <v>42.884999999999991</v>
      </c>
      <c r="G2326" t="str">
        <f t="shared" si="36"/>
        <v>FAMAR</v>
      </c>
    </row>
    <row r="2327" spans="1:7" x14ac:dyDescent="0.25">
      <c r="A2327" s="32">
        <v>22158</v>
      </c>
      <c r="B2327" s="33">
        <v>14</v>
      </c>
      <c r="C2327" s="33">
        <v>17.68</v>
      </c>
      <c r="D2327" s="33">
        <v>3</v>
      </c>
      <c r="E2327" s="33">
        <v>0.25</v>
      </c>
      <c r="F2327" s="37">
        <f>DetailTicketJuilletAout2021[[#This Row],[Qte]]*(DetailTicketJuilletAout2021[[#This Row],[PrixUnit]]*(1-DetailTicketJuilletAout2021[[#This Row],[Remise%]]))</f>
        <v>39.78</v>
      </c>
      <c r="G2327" t="str">
        <f t="shared" si="36"/>
        <v>FAMAR</v>
      </c>
    </row>
    <row r="2328" spans="1:7" x14ac:dyDescent="0.25">
      <c r="A2328" s="32">
        <v>22158</v>
      </c>
      <c r="B2328" s="33">
        <v>19</v>
      </c>
      <c r="C2328" s="33">
        <v>7.01</v>
      </c>
      <c r="D2328" s="33">
        <v>4</v>
      </c>
      <c r="E2328" s="33">
        <v>0.25</v>
      </c>
      <c r="F2328" s="37">
        <f>DetailTicketJuilletAout2021[[#This Row],[Qte]]*(DetailTicketJuilletAout2021[[#This Row],[PrixUnit]]*(1-DetailTicketJuilletAout2021[[#This Row],[Remise%]]))</f>
        <v>21.03</v>
      </c>
      <c r="G2328" t="str">
        <f t="shared" si="36"/>
        <v>FAMAR</v>
      </c>
    </row>
    <row r="2329" spans="1:7" x14ac:dyDescent="0.25">
      <c r="A2329" s="32">
        <v>22159</v>
      </c>
      <c r="B2329" s="33">
        <v>2</v>
      </c>
      <c r="C2329" s="33">
        <v>14.48</v>
      </c>
      <c r="D2329" s="33">
        <v>3</v>
      </c>
      <c r="E2329" s="33">
        <v>0.2</v>
      </c>
      <c r="F2329" s="37">
        <f>DetailTicketJuilletAout2021[[#This Row],[Qte]]*(DetailTicketJuilletAout2021[[#This Row],[PrixUnit]]*(1-DetailTicketJuilletAout2021[[#This Row],[Remise%]]))</f>
        <v>34.752000000000002</v>
      </c>
      <c r="G2329" t="str">
        <f t="shared" si="36"/>
        <v>ALCLE</v>
      </c>
    </row>
    <row r="2330" spans="1:7" x14ac:dyDescent="0.25">
      <c r="A2330" s="32">
        <v>22159</v>
      </c>
      <c r="B2330" s="33">
        <v>3</v>
      </c>
      <c r="C2330" s="33">
        <v>7.62</v>
      </c>
      <c r="D2330" s="33">
        <v>4</v>
      </c>
      <c r="E2330" s="33">
        <v>0</v>
      </c>
      <c r="F2330" s="37">
        <f>DetailTicketJuilletAout2021[[#This Row],[Qte]]*(DetailTicketJuilletAout2021[[#This Row],[PrixUnit]]*(1-DetailTicketJuilletAout2021[[#This Row],[Remise%]]))</f>
        <v>30.48</v>
      </c>
      <c r="G2330" t="str">
        <f t="shared" si="36"/>
        <v>ALCLE</v>
      </c>
    </row>
    <row r="2331" spans="1:7" x14ac:dyDescent="0.25">
      <c r="A2331" s="32">
        <v>22159</v>
      </c>
      <c r="B2331" s="33">
        <v>4</v>
      </c>
      <c r="C2331" s="33">
        <v>16.77</v>
      </c>
      <c r="D2331" s="33">
        <v>3</v>
      </c>
      <c r="E2331" s="33">
        <v>0</v>
      </c>
      <c r="F2331" s="37">
        <f>DetailTicketJuilletAout2021[[#This Row],[Qte]]*(DetailTicketJuilletAout2021[[#This Row],[PrixUnit]]*(1-DetailTicketJuilletAout2021[[#This Row],[Remise%]]))</f>
        <v>50.31</v>
      </c>
      <c r="G2331" t="str">
        <f t="shared" si="36"/>
        <v>ALCLE</v>
      </c>
    </row>
    <row r="2332" spans="1:7" x14ac:dyDescent="0.25">
      <c r="A2332" s="32">
        <v>22159</v>
      </c>
      <c r="B2332" s="33">
        <v>6</v>
      </c>
      <c r="C2332" s="33">
        <v>19.059999999999999</v>
      </c>
      <c r="D2332" s="33">
        <v>3</v>
      </c>
      <c r="E2332" s="33">
        <v>0.02</v>
      </c>
      <c r="F2332" s="37">
        <f>DetailTicketJuilletAout2021[[#This Row],[Qte]]*(DetailTicketJuilletAout2021[[#This Row],[PrixUnit]]*(1-DetailTicketJuilletAout2021[[#This Row],[Remise%]]))</f>
        <v>56.0364</v>
      </c>
      <c r="G2332" t="str">
        <f t="shared" si="36"/>
        <v>ALCLE</v>
      </c>
    </row>
    <row r="2333" spans="1:7" x14ac:dyDescent="0.25">
      <c r="A2333" s="32">
        <v>22159</v>
      </c>
      <c r="B2333" s="33">
        <v>7</v>
      </c>
      <c r="C2333" s="33">
        <v>22.87</v>
      </c>
      <c r="D2333" s="33">
        <v>3</v>
      </c>
      <c r="E2333" s="33">
        <v>0.05</v>
      </c>
      <c r="F2333" s="37">
        <f>DetailTicketJuilletAout2021[[#This Row],[Qte]]*(DetailTicketJuilletAout2021[[#This Row],[PrixUnit]]*(1-DetailTicketJuilletAout2021[[#This Row],[Remise%]]))</f>
        <v>65.179500000000004</v>
      </c>
      <c r="G2333" t="str">
        <f t="shared" si="36"/>
        <v>ALCLE</v>
      </c>
    </row>
    <row r="2334" spans="1:7" x14ac:dyDescent="0.25">
      <c r="A2334" s="32">
        <v>22159</v>
      </c>
      <c r="B2334" s="33">
        <v>8</v>
      </c>
      <c r="C2334" s="33">
        <v>30.49</v>
      </c>
      <c r="D2334" s="33">
        <v>4</v>
      </c>
      <c r="E2334" s="33">
        <v>0.1</v>
      </c>
      <c r="F2334" s="37">
        <f>DetailTicketJuilletAout2021[[#This Row],[Qte]]*(DetailTicketJuilletAout2021[[#This Row],[PrixUnit]]*(1-DetailTicketJuilletAout2021[[#This Row],[Remise%]]))</f>
        <v>109.764</v>
      </c>
      <c r="G2334" t="str">
        <f t="shared" si="36"/>
        <v>ALCLE</v>
      </c>
    </row>
    <row r="2335" spans="1:7" x14ac:dyDescent="0.25">
      <c r="A2335" s="32">
        <v>22159</v>
      </c>
      <c r="B2335" s="33">
        <v>10</v>
      </c>
      <c r="C2335" s="33">
        <v>23.63</v>
      </c>
      <c r="D2335" s="33">
        <v>3</v>
      </c>
      <c r="E2335" s="33">
        <v>0</v>
      </c>
      <c r="F2335" s="37">
        <f>DetailTicketJuilletAout2021[[#This Row],[Qte]]*(DetailTicketJuilletAout2021[[#This Row],[PrixUnit]]*(1-DetailTicketJuilletAout2021[[#This Row],[Remise%]]))</f>
        <v>70.89</v>
      </c>
      <c r="G2335" t="str">
        <f t="shared" si="36"/>
        <v>ALCLE</v>
      </c>
    </row>
    <row r="2336" spans="1:7" x14ac:dyDescent="0.25">
      <c r="A2336" s="32">
        <v>22159</v>
      </c>
      <c r="B2336" s="33">
        <v>12</v>
      </c>
      <c r="C2336" s="33">
        <v>28.97</v>
      </c>
      <c r="D2336" s="33">
        <v>4</v>
      </c>
      <c r="E2336" s="33">
        <v>0.05</v>
      </c>
      <c r="F2336" s="37">
        <f>DetailTicketJuilletAout2021[[#This Row],[Qte]]*(DetailTicketJuilletAout2021[[#This Row],[PrixUnit]]*(1-DetailTicketJuilletAout2021[[#This Row],[Remise%]]))</f>
        <v>110.08599999999998</v>
      </c>
      <c r="G2336" t="str">
        <f t="shared" si="36"/>
        <v>ALCLE</v>
      </c>
    </row>
    <row r="2337" spans="1:7" x14ac:dyDescent="0.25">
      <c r="A2337" s="32">
        <v>22159</v>
      </c>
      <c r="B2337" s="33">
        <v>13</v>
      </c>
      <c r="C2337" s="33">
        <v>4.57</v>
      </c>
      <c r="D2337" s="33">
        <v>4</v>
      </c>
      <c r="E2337" s="33">
        <v>0</v>
      </c>
      <c r="F2337" s="37">
        <f>DetailTicketJuilletAout2021[[#This Row],[Qte]]*(DetailTicketJuilletAout2021[[#This Row],[PrixUnit]]*(1-DetailTicketJuilletAout2021[[#This Row],[Remise%]]))</f>
        <v>18.28</v>
      </c>
      <c r="G2337" t="str">
        <f t="shared" si="36"/>
        <v>ALCLE</v>
      </c>
    </row>
    <row r="2338" spans="1:7" x14ac:dyDescent="0.25">
      <c r="A2338" s="32">
        <v>22159</v>
      </c>
      <c r="B2338" s="33">
        <v>14</v>
      </c>
      <c r="C2338" s="33">
        <v>17.68</v>
      </c>
      <c r="D2338" s="33">
        <v>3</v>
      </c>
      <c r="E2338" s="33">
        <v>0.03</v>
      </c>
      <c r="F2338" s="37">
        <f>DetailTicketJuilletAout2021[[#This Row],[Qte]]*(DetailTicketJuilletAout2021[[#This Row],[PrixUnit]]*(1-DetailTicketJuilletAout2021[[#This Row],[Remise%]]))</f>
        <v>51.448799999999999</v>
      </c>
      <c r="G2338" t="str">
        <f t="shared" si="36"/>
        <v>ALCLE</v>
      </c>
    </row>
    <row r="2339" spans="1:7" x14ac:dyDescent="0.25">
      <c r="A2339" s="32">
        <v>22159</v>
      </c>
      <c r="B2339" s="33">
        <v>16</v>
      </c>
      <c r="C2339" s="33">
        <v>13.26</v>
      </c>
      <c r="D2339" s="33">
        <v>4</v>
      </c>
      <c r="E2339" s="33">
        <v>0.03</v>
      </c>
      <c r="F2339" s="37">
        <f>DetailTicketJuilletAout2021[[#This Row],[Qte]]*(DetailTicketJuilletAout2021[[#This Row],[PrixUnit]]*(1-DetailTicketJuilletAout2021[[#This Row],[Remise%]]))</f>
        <v>51.448799999999999</v>
      </c>
      <c r="G2339" t="str">
        <f t="shared" si="36"/>
        <v>ALCLE</v>
      </c>
    </row>
    <row r="2340" spans="1:7" x14ac:dyDescent="0.25">
      <c r="A2340" s="32">
        <v>22159</v>
      </c>
      <c r="B2340" s="33">
        <v>20</v>
      </c>
      <c r="C2340" s="33">
        <v>61.74</v>
      </c>
      <c r="D2340" s="33">
        <v>3</v>
      </c>
      <c r="E2340" s="33">
        <v>0.04</v>
      </c>
      <c r="F2340" s="37">
        <f>DetailTicketJuilletAout2021[[#This Row],[Qte]]*(DetailTicketJuilletAout2021[[#This Row],[PrixUnit]]*(1-DetailTicketJuilletAout2021[[#This Row],[Remise%]]))</f>
        <v>177.81120000000001</v>
      </c>
      <c r="G2340" t="str">
        <f t="shared" si="36"/>
        <v>ALCLE</v>
      </c>
    </row>
    <row r="2341" spans="1:7" x14ac:dyDescent="0.25">
      <c r="A2341" s="32">
        <v>22159</v>
      </c>
      <c r="B2341" s="33">
        <v>23</v>
      </c>
      <c r="C2341" s="33">
        <v>6.86</v>
      </c>
      <c r="D2341" s="33">
        <v>4</v>
      </c>
      <c r="E2341" s="33">
        <v>0</v>
      </c>
      <c r="F2341" s="37">
        <f>DetailTicketJuilletAout2021[[#This Row],[Qte]]*(DetailTicketJuilletAout2021[[#This Row],[PrixUnit]]*(1-DetailTicketJuilletAout2021[[#This Row],[Remise%]]))</f>
        <v>27.44</v>
      </c>
      <c r="G2341" t="str">
        <f t="shared" si="36"/>
        <v>ALCLE</v>
      </c>
    </row>
    <row r="2342" spans="1:7" x14ac:dyDescent="0.25">
      <c r="A2342" s="32">
        <v>22159</v>
      </c>
      <c r="B2342" s="33">
        <v>32</v>
      </c>
      <c r="C2342" s="33">
        <v>24.39</v>
      </c>
      <c r="D2342" s="33">
        <v>3</v>
      </c>
      <c r="E2342" s="33">
        <v>0</v>
      </c>
      <c r="F2342" s="37">
        <f>DetailTicketJuilletAout2021[[#This Row],[Qte]]*(DetailTicketJuilletAout2021[[#This Row],[PrixUnit]]*(1-DetailTicketJuilletAout2021[[#This Row],[Remise%]]))</f>
        <v>73.17</v>
      </c>
      <c r="G2342" t="str">
        <f t="shared" si="36"/>
        <v>ALCLE</v>
      </c>
    </row>
    <row r="2343" spans="1:7" x14ac:dyDescent="0.25">
      <c r="A2343" s="32">
        <v>22159</v>
      </c>
      <c r="B2343" s="33">
        <v>39</v>
      </c>
      <c r="C2343" s="33">
        <v>13.72</v>
      </c>
      <c r="D2343" s="33">
        <v>4</v>
      </c>
      <c r="E2343" s="33">
        <v>0.05</v>
      </c>
      <c r="F2343" s="37">
        <f>DetailTicketJuilletAout2021[[#This Row],[Qte]]*(DetailTicketJuilletAout2021[[#This Row],[PrixUnit]]*(1-DetailTicketJuilletAout2021[[#This Row],[Remise%]]))</f>
        <v>52.136000000000003</v>
      </c>
      <c r="G2343" t="str">
        <f t="shared" si="36"/>
        <v>ALCLE</v>
      </c>
    </row>
    <row r="2344" spans="1:7" x14ac:dyDescent="0.25">
      <c r="A2344" s="32">
        <v>22159</v>
      </c>
      <c r="B2344" s="33">
        <v>41</v>
      </c>
      <c r="C2344" s="33">
        <v>7.32</v>
      </c>
      <c r="D2344" s="33">
        <v>4</v>
      </c>
      <c r="E2344" s="33">
        <v>0</v>
      </c>
      <c r="F2344" s="37">
        <f>DetailTicketJuilletAout2021[[#This Row],[Qte]]*(DetailTicketJuilletAout2021[[#This Row],[PrixUnit]]*(1-DetailTicketJuilletAout2021[[#This Row],[Remise%]]))</f>
        <v>29.28</v>
      </c>
      <c r="G2344" t="str">
        <f t="shared" si="36"/>
        <v>ALCLE</v>
      </c>
    </row>
    <row r="2345" spans="1:7" x14ac:dyDescent="0.25">
      <c r="A2345" s="32">
        <v>22159</v>
      </c>
      <c r="B2345" s="33">
        <v>46</v>
      </c>
      <c r="C2345" s="33">
        <v>9.15</v>
      </c>
      <c r="D2345" s="33">
        <v>4</v>
      </c>
      <c r="E2345" s="33">
        <v>0.02</v>
      </c>
      <c r="F2345" s="37">
        <f>DetailTicketJuilletAout2021[[#This Row],[Qte]]*(DetailTicketJuilletAout2021[[#This Row],[PrixUnit]]*(1-DetailTicketJuilletAout2021[[#This Row],[Remise%]]))</f>
        <v>35.868000000000002</v>
      </c>
      <c r="G2345" t="str">
        <f t="shared" si="36"/>
        <v>ALCLE</v>
      </c>
    </row>
    <row r="2346" spans="1:7" x14ac:dyDescent="0.25">
      <c r="A2346" s="32">
        <v>22159</v>
      </c>
      <c r="B2346" s="33">
        <v>52</v>
      </c>
      <c r="C2346" s="33">
        <v>5.34</v>
      </c>
      <c r="D2346" s="33">
        <v>4</v>
      </c>
      <c r="E2346" s="33">
        <v>0</v>
      </c>
      <c r="F2346" s="37">
        <f>DetailTicketJuilletAout2021[[#This Row],[Qte]]*(DetailTicketJuilletAout2021[[#This Row],[PrixUnit]]*(1-DetailTicketJuilletAout2021[[#This Row],[Remise%]]))</f>
        <v>21.36</v>
      </c>
      <c r="G2346" t="str">
        <f t="shared" si="36"/>
        <v>ALCLE</v>
      </c>
    </row>
    <row r="2347" spans="1:7" x14ac:dyDescent="0.25">
      <c r="A2347" s="32">
        <v>22159</v>
      </c>
      <c r="B2347" s="33">
        <v>55</v>
      </c>
      <c r="C2347" s="33">
        <v>18.29</v>
      </c>
      <c r="D2347" s="33">
        <v>4</v>
      </c>
      <c r="E2347" s="33">
        <v>0</v>
      </c>
      <c r="F2347" s="37">
        <f>DetailTicketJuilletAout2021[[#This Row],[Qte]]*(DetailTicketJuilletAout2021[[#This Row],[PrixUnit]]*(1-DetailTicketJuilletAout2021[[#This Row],[Remise%]]))</f>
        <v>73.16</v>
      </c>
      <c r="G2347" t="str">
        <f t="shared" si="36"/>
        <v>ALCLE</v>
      </c>
    </row>
    <row r="2348" spans="1:7" x14ac:dyDescent="0.25">
      <c r="A2348" s="32">
        <v>22159</v>
      </c>
      <c r="B2348" s="33">
        <v>60</v>
      </c>
      <c r="C2348" s="33">
        <v>25.92</v>
      </c>
      <c r="D2348" s="33">
        <v>4</v>
      </c>
      <c r="E2348" s="33">
        <v>0.06</v>
      </c>
      <c r="F2348" s="37">
        <f>DetailTicketJuilletAout2021[[#This Row],[Qte]]*(DetailTicketJuilletAout2021[[#This Row],[PrixUnit]]*(1-DetailTicketJuilletAout2021[[#This Row],[Remise%]]))</f>
        <v>97.459199999999996</v>
      </c>
      <c r="G2348" t="str">
        <f t="shared" si="36"/>
        <v>ALCLE</v>
      </c>
    </row>
    <row r="2349" spans="1:7" x14ac:dyDescent="0.25">
      <c r="A2349" s="32">
        <v>22159</v>
      </c>
      <c r="B2349" s="33">
        <v>64</v>
      </c>
      <c r="C2349" s="33">
        <v>25.31</v>
      </c>
      <c r="D2349" s="33">
        <v>4</v>
      </c>
      <c r="E2349" s="33">
        <v>0.03</v>
      </c>
      <c r="F2349" s="37">
        <f>DetailTicketJuilletAout2021[[#This Row],[Qte]]*(DetailTicketJuilletAout2021[[#This Row],[PrixUnit]]*(1-DetailTicketJuilletAout2021[[#This Row],[Remise%]]))</f>
        <v>98.202799999999996</v>
      </c>
      <c r="G2349" t="str">
        <f t="shared" si="36"/>
        <v>ALCLE</v>
      </c>
    </row>
    <row r="2350" spans="1:7" x14ac:dyDescent="0.25">
      <c r="A2350" s="32">
        <v>22159</v>
      </c>
      <c r="B2350" s="33">
        <v>66</v>
      </c>
      <c r="C2350" s="33">
        <v>12.96</v>
      </c>
      <c r="D2350" s="33">
        <v>3</v>
      </c>
      <c r="E2350" s="33">
        <v>0</v>
      </c>
      <c r="F2350" s="37">
        <f>DetailTicketJuilletAout2021[[#This Row],[Qte]]*(DetailTicketJuilletAout2021[[#This Row],[PrixUnit]]*(1-DetailTicketJuilletAout2021[[#This Row],[Remise%]]))</f>
        <v>38.880000000000003</v>
      </c>
      <c r="G2350" t="str">
        <f t="shared" si="36"/>
        <v>ALCLE</v>
      </c>
    </row>
    <row r="2351" spans="1:7" x14ac:dyDescent="0.25">
      <c r="A2351" s="32">
        <v>22159</v>
      </c>
      <c r="B2351" s="33">
        <v>73</v>
      </c>
      <c r="C2351" s="33">
        <v>11.43</v>
      </c>
      <c r="D2351" s="33">
        <v>4</v>
      </c>
      <c r="E2351" s="33">
        <v>0.01</v>
      </c>
      <c r="F2351" s="37">
        <f>DetailTicketJuilletAout2021[[#This Row],[Qte]]*(DetailTicketJuilletAout2021[[#This Row],[PrixUnit]]*(1-DetailTicketJuilletAout2021[[#This Row],[Remise%]]))</f>
        <v>45.262799999999999</v>
      </c>
      <c r="G2351" t="str">
        <f t="shared" si="36"/>
        <v>ALCLE</v>
      </c>
    </row>
    <row r="2352" spans="1:7" x14ac:dyDescent="0.25">
      <c r="A2352" s="32">
        <v>22159</v>
      </c>
      <c r="B2352" s="33">
        <v>75</v>
      </c>
      <c r="C2352" s="33">
        <v>5.95</v>
      </c>
      <c r="D2352" s="33">
        <v>4</v>
      </c>
      <c r="E2352" s="33">
        <v>0</v>
      </c>
      <c r="F2352" s="37">
        <f>DetailTicketJuilletAout2021[[#This Row],[Qte]]*(DetailTicketJuilletAout2021[[#This Row],[PrixUnit]]*(1-DetailTicketJuilletAout2021[[#This Row],[Remise%]]))</f>
        <v>23.8</v>
      </c>
      <c r="G2352" t="str">
        <f t="shared" si="36"/>
        <v>ALCLE</v>
      </c>
    </row>
    <row r="2353" spans="1:7" x14ac:dyDescent="0.25">
      <c r="A2353" s="32">
        <v>22159</v>
      </c>
      <c r="B2353" s="33">
        <v>77</v>
      </c>
      <c r="C2353" s="33">
        <v>9.91</v>
      </c>
      <c r="D2353" s="33">
        <v>4</v>
      </c>
      <c r="E2353" s="33">
        <v>0</v>
      </c>
      <c r="F2353" s="37">
        <f>DetailTicketJuilletAout2021[[#This Row],[Qte]]*(DetailTicketJuilletAout2021[[#This Row],[PrixUnit]]*(1-DetailTicketJuilletAout2021[[#This Row],[Remise%]]))</f>
        <v>39.64</v>
      </c>
      <c r="G2353" t="str">
        <f t="shared" si="36"/>
        <v>ALCLE</v>
      </c>
    </row>
    <row r="2354" spans="1:7" x14ac:dyDescent="0.25">
      <c r="A2354" s="32">
        <v>22160</v>
      </c>
      <c r="B2354" s="33">
        <v>14</v>
      </c>
      <c r="C2354" s="33">
        <v>17.72</v>
      </c>
      <c r="D2354" s="33">
        <v>3</v>
      </c>
      <c r="E2354" s="33">
        <v>0</v>
      </c>
      <c r="F2354" s="37">
        <f>DetailTicketJuilletAout2021[[#This Row],[Qte]]*(DetailTicketJuilletAout2021[[#This Row],[PrixUnit]]*(1-DetailTicketJuilletAout2021[[#This Row],[Remise%]]))</f>
        <v>53.16</v>
      </c>
      <c r="G2354" t="str">
        <f t="shared" si="36"/>
        <v>JEHOU</v>
      </c>
    </row>
    <row r="2355" spans="1:7" x14ac:dyDescent="0.25">
      <c r="A2355" s="32">
        <v>22160</v>
      </c>
      <c r="B2355" s="33">
        <v>48</v>
      </c>
      <c r="C2355" s="33">
        <v>9.7200000000000006</v>
      </c>
      <c r="D2355" s="33">
        <v>4</v>
      </c>
      <c r="E2355" s="33">
        <v>0.05</v>
      </c>
      <c r="F2355" s="37">
        <f>DetailTicketJuilletAout2021[[#This Row],[Qte]]*(DetailTicketJuilletAout2021[[#This Row],[PrixUnit]]*(1-DetailTicketJuilletAout2021[[#This Row],[Remise%]]))</f>
        <v>36.936</v>
      </c>
      <c r="G2355" t="str">
        <f t="shared" si="36"/>
        <v>JEHOU</v>
      </c>
    </row>
    <row r="2356" spans="1:7" x14ac:dyDescent="0.25">
      <c r="A2356" s="32">
        <v>22160</v>
      </c>
      <c r="B2356" s="33">
        <v>58</v>
      </c>
      <c r="C2356" s="33">
        <v>14.48</v>
      </c>
      <c r="D2356" s="33">
        <v>4</v>
      </c>
      <c r="E2356" s="33">
        <v>0</v>
      </c>
      <c r="F2356" s="37">
        <f>DetailTicketJuilletAout2021[[#This Row],[Qte]]*(DetailTicketJuilletAout2021[[#This Row],[PrixUnit]]*(1-DetailTicketJuilletAout2021[[#This Row],[Remise%]]))</f>
        <v>57.92</v>
      </c>
      <c r="G2356" t="str">
        <f t="shared" si="36"/>
        <v>JEHOU</v>
      </c>
    </row>
    <row r="2357" spans="1:7" x14ac:dyDescent="0.25">
      <c r="A2357" s="32">
        <v>22161</v>
      </c>
      <c r="B2357" s="33">
        <v>48</v>
      </c>
      <c r="C2357" s="33">
        <v>9.7200000000000006</v>
      </c>
      <c r="D2357" s="33">
        <v>4</v>
      </c>
      <c r="E2357" s="33">
        <v>0</v>
      </c>
      <c r="F2357" s="37">
        <f>DetailTicketJuilletAout2021[[#This Row],[Qte]]*(DetailTicketJuilletAout2021[[#This Row],[PrixUnit]]*(1-DetailTicketJuilletAout2021[[#This Row],[Remise%]]))</f>
        <v>38.880000000000003</v>
      </c>
      <c r="G2357" t="str">
        <f t="shared" si="36"/>
        <v>JEBOR</v>
      </c>
    </row>
    <row r="2358" spans="1:7" x14ac:dyDescent="0.25">
      <c r="A2358" s="32">
        <v>22162</v>
      </c>
      <c r="B2358" s="33">
        <v>27</v>
      </c>
      <c r="C2358" s="33">
        <v>21.72</v>
      </c>
      <c r="D2358" s="33">
        <v>3</v>
      </c>
      <c r="E2358" s="33">
        <v>0</v>
      </c>
      <c r="F2358" s="37">
        <f>DetailTicketJuilletAout2021[[#This Row],[Qte]]*(DetailTicketJuilletAout2021[[#This Row],[PrixUnit]]*(1-DetailTicketJuilletAout2021[[#This Row],[Remise%]]))</f>
        <v>65.16</v>
      </c>
      <c r="G2358" t="str">
        <f t="shared" si="36"/>
        <v>JEMAN</v>
      </c>
    </row>
    <row r="2359" spans="1:7" x14ac:dyDescent="0.25">
      <c r="A2359" s="32">
        <v>22162</v>
      </c>
      <c r="B2359" s="33">
        <v>38</v>
      </c>
      <c r="C2359" s="33">
        <v>26.53</v>
      </c>
      <c r="D2359" s="33">
        <v>4</v>
      </c>
      <c r="E2359" s="33">
        <v>0</v>
      </c>
      <c r="F2359" s="37">
        <f>DetailTicketJuilletAout2021[[#This Row],[Qte]]*(DetailTicketJuilletAout2021[[#This Row],[PrixUnit]]*(1-DetailTicketJuilletAout2021[[#This Row],[Remise%]]))</f>
        <v>106.12</v>
      </c>
      <c r="G2359" t="str">
        <f t="shared" si="36"/>
        <v>JEMAN</v>
      </c>
    </row>
    <row r="2360" spans="1:7" x14ac:dyDescent="0.25">
      <c r="A2360" s="32">
        <v>22163</v>
      </c>
      <c r="B2360" s="33">
        <v>2</v>
      </c>
      <c r="C2360" s="33">
        <v>14.48</v>
      </c>
      <c r="D2360" s="33">
        <v>1</v>
      </c>
      <c r="E2360" s="33">
        <v>0</v>
      </c>
      <c r="F2360" s="37">
        <f>DetailTicketJuilletAout2021[[#This Row],[Qte]]*(DetailTicketJuilletAout2021[[#This Row],[PrixUnit]]*(1-DetailTicketJuilletAout2021[[#This Row],[Remise%]]))</f>
        <v>14.48</v>
      </c>
      <c r="G2360" t="str">
        <f t="shared" si="36"/>
        <v>FRMIC</v>
      </c>
    </row>
    <row r="2361" spans="1:7" x14ac:dyDescent="0.25">
      <c r="A2361" s="32">
        <v>22163</v>
      </c>
      <c r="B2361" s="33">
        <v>44</v>
      </c>
      <c r="C2361" s="33">
        <v>14.83</v>
      </c>
      <c r="D2361" s="33">
        <v>4</v>
      </c>
      <c r="E2361" s="33">
        <v>0</v>
      </c>
      <c r="F2361" s="37">
        <f>DetailTicketJuilletAout2021[[#This Row],[Qte]]*(DetailTicketJuilletAout2021[[#This Row],[PrixUnit]]*(1-DetailTicketJuilletAout2021[[#This Row],[Remise%]]))</f>
        <v>59.32</v>
      </c>
      <c r="G2361" t="str">
        <f t="shared" si="36"/>
        <v>FRMIC</v>
      </c>
    </row>
    <row r="2362" spans="1:7" x14ac:dyDescent="0.25">
      <c r="A2362" s="32">
        <v>22163</v>
      </c>
      <c r="B2362" s="33">
        <v>48</v>
      </c>
      <c r="C2362" s="33">
        <v>9.7200000000000006</v>
      </c>
      <c r="D2362" s="33">
        <v>4</v>
      </c>
      <c r="E2362" s="33">
        <v>0</v>
      </c>
      <c r="F2362" s="37">
        <f>DetailTicketJuilletAout2021[[#This Row],[Qte]]*(DetailTicketJuilletAout2021[[#This Row],[PrixUnit]]*(1-DetailTicketJuilletAout2021[[#This Row],[Remise%]]))</f>
        <v>38.880000000000003</v>
      </c>
      <c r="G2362" t="str">
        <f t="shared" si="36"/>
        <v>FRMIC</v>
      </c>
    </row>
    <row r="2363" spans="1:7" x14ac:dyDescent="0.25">
      <c r="A2363" s="32">
        <v>22163</v>
      </c>
      <c r="B2363" s="33">
        <v>77</v>
      </c>
      <c r="C2363" s="33">
        <v>7.93</v>
      </c>
      <c r="D2363" s="33">
        <v>4</v>
      </c>
      <c r="E2363" s="33">
        <v>0</v>
      </c>
      <c r="F2363" s="37">
        <f>DetailTicketJuilletAout2021[[#This Row],[Qte]]*(DetailTicketJuilletAout2021[[#This Row],[PrixUnit]]*(1-DetailTicketJuilletAout2021[[#This Row],[Remise%]]))</f>
        <v>31.72</v>
      </c>
      <c r="G2363" t="str">
        <f t="shared" si="36"/>
        <v>FRMIC</v>
      </c>
    </row>
    <row r="2364" spans="1:7" x14ac:dyDescent="0.25">
      <c r="A2364" s="32">
        <v>22163</v>
      </c>
      <c r="B2364" s="33">
        <v>78</v>
      </c>
      <c r="C2364" s="33">
        <v>16.77</v>
      </c>
      <c r="D2364" s="33">
        <v>3</v>
      </c>
      <c r="E2364" s="33">
        <v>0</v>
      </c>
      <c r="F2364" s="37">
        <f>DetailTicketJuilletAout2021[[#This Row],[Qte]]*(DetailTicketJuilletAout2021[[#This Row],[PrixUnit]]*(1-DetailTicketJuilletAout2021[[#This Row],[Remise%]]))</f>
        <v>50.31</v>
      </c>
      <c r="G2364" t="str">
        <f t="shared" si="36"/>
        <v>FRMIC</v>
      </c>
    </row>
    <row r="2365" spans="1:7" x14ac:dyDescent="0.25">
      <c r="A2365" s="32">
        <v>22164</v>
      </c>
      <c r="B2365" s="33">
        <v>2</v>
      </c>
      <c r="C2365" s="33">
        <v>14.48</v>
      </c>
      <c r="D2365" s="33">
        <v>1</v>
      </c>
      <c r="E2365" s="33">
        <v>0</v>
      </c>
      <c r="F2365" s="37">
        <f>DetailTicketJuilletAout2021[[#This Row],[Qte]]*(DetailTicketJuilletAout2021[[#This Row],[PrixUnit]]*(1-DetailTicketJuilletAout2021[[#This Row],[Remise%]]))</f>
        <v>14.48</v>
      </c>
      <c r="G2365" t="str">
        <f t="shared" si="36"/>
        <v>JEHOU</v>
      </c>
    </row>
    <row r="2366" spans="1:7" x14ac:dyDescent="0.25">
      <c r="A2366" s="32">
        <v>22164</v>
      </c>
      <c r="B2366" s="33">
        <v>44</v>
      </c>
      <c r="C2366" s="33">
        <v>14.83</v>
      </c>
      <c r="D2366" s="33">
        <v>4</v>
      </c>
      <c r="E2366" s="33">
        <v>0</v>
      </c>
      <c r="F2366" s="37">
        <f>DetailTicketJuilletAout2021[[#This Row],[Qte]]*(DetailTicketJuilletAout2021[[#This Row],[PrixUnit]]*(1-DetailTicketJuilletAout2021[[#This Row],[Remise%]]))</f>
        <v>59.32</v>
      </c>
      <c r="G2366" t="str">
        <f t="shared" si="36"/>
        <v>JEHOU</v>
      </c>
    </row>
    <row r="2367" spans="1:7" x14ac:dyDescent="0.25">
      <c r="A2367" s="32">
        <v>22164</v>
      </c>
      <c r="B2367" s="33">
        <v>46</v>
      </c>
      <c r="C2367" s="33">
        <v>9.15</v>
      </c>
      <c r="D2367" s="33">
        <v>1</v>
      </c>
      <c r="E2367" s="33">
        <v>0</v>
      </c>
      <c r="F2367" s="37">
        <f>DetailTicketJuilletAout2021[[#This Row],[Qte]]*(DetailTicketJuilletAout2021[[#This Row],[PrixUnit]]*(1-DetailTicketJuilletAout2021[[#This Row],[Remise%]]))</f>
        <v>9.15</v>
      </c>
      <c r="G2367" t="str">
        <f t="shared" si="36"/>
        <v>JEHOU</v>
      </c>
    </row>
    <row r="2368" spans="1:7" x14ac:dyDescent="0.25">
      <c r="A2368" s="32">
        <v>22164</v>
      </c>
      <c r="B2368" s="33">
        <v>70</v>
      </c>
      <c r="C2368" s="33">
        <v>11.43</v>
      </c>
      <c r="D2368" s="33">
        <v>1</v>
      </c>
      <c r="E2368" s="33">
        <v>0</v>
      </c>
      <c r="F2368" s="37">
        <f>DetailTicketJuilletAout2021[[#This Row],[Qte]]*(DetailTicketJuilletAout2021[[#This Row],[PrixUnit]]*(1-DetailTicketJuilletAout2021[[#This Row],[Remise%]]))</f>
        <v>11.43</v>
      </c>
      <c r="G2368" t="str">
        <f t="shared" si="36"/>
        <v>JEHOU</v>
      </c>
    </row>
    <row r="2369" spans="1:7" x14ac:dyDescent="0.25">
      <c r="A2369" s="32">
        <v>22164</v>
      </c>
      <c r="B2369" s="33">
        <v>78</v>
      </c>
      <c r="C2369" s="33">
        <v>16.77</v>
      </c>
      <c r="D2369" s="33">
        <v>3</v>
      </c>
      <c r="E2369" s="33">
        <v>0</v>
      </c>
      <c r="F2369" s="37">
        <f>DetailTicketJuilletAout2021[[#This Row],[Qte]]*(DetailTicketJuilletAout2021[[#This Row],[PrixUnit]]*(1-DetailTicketJuilletAout2021[[#This Row],[Remise%]]))</f>
        <v>50.31</v>
      </c>
      <c r="G2369" t="str">
        <f t="shared" si="36"/>
        <v>JEHOU</v>
      </c>
    </row>
    <row r="2370" spans="1:7" x14ac:dyDescent="0.25">
      <c r="A2370" s="32">
        <v>22164</v>
      </c>
      <c r="B2370" s="33">
        <v>82</v>
      </c>
      <c r="C2370" s="33">
        <v>6.59</v>
      </c>
      <c r="D2370" s="33">
        <v>1</v>
      </c>
      <c r="E2370" s="33">
        <v>0</v>
      </c>
      <c r="F2370" s="37">
        <f>DetailTicketJuilletAout2021[[#This Row],[Qte]]*(DetailTicketJuilletAout2021[[#This Row],[PrixUnit]]*(1-DetailTicketJuilletAout2021[[#This Row],[Remise%]]))</f>
        <v>6.59</v>
      </c>
      <c r="G2370" t="str">
        <f t="shared" si="36"/>
        <v>JEHOU</v>
      </c>
    </row>
    <row r="2371" spans="1:7" x14ac:dyDescent="0.25">
      <c r="A2371" s="32">
        <v>22164</v>
      </c>
      <c r="B2371" s="33">
        <v>598</v>
      </c>
      <c r="C2371" s="33">
        <v>7.24</v>
      </c>
      <c r="D2371" s="33">
        <v>1</v>
      </c>
      <c r="E2371" s="33">
        <v>0</v>
      </c>
      <c r="F2371" s="37">
        <f>DetailTicketJuilletAout2021[[#This Row],[Qte]]*(DetailTicketJuilletAout2021[[#This Row],[PrixUnit]]*(1-DetailTicketJuilletAout2021[[#This Row],[Remise%]]))</f>
        <v>7.24</v>
      </c>
      <c r="G2371" t="str">
        <f t="shared" ref="G2371:G2434" si="37">VLOOKUP(A2371,$I$2:$J$1577,2,FALSE)</f>
        <v>JEHOU</v>
      </c>
    </row>
    <row r="2372" spans="1:7" x14ac:dyDescent="0.25">
      <c r="A2372" s="32">
        <v>22165</v>
      </c>
      <c r="B2372" s="33">
        <v>26</v>
      </c>
      <c r="C2372" s="33">
        <v>23.78</v>
      </c>
      <c r="D2372" s="33">
        <v>3</v>
      </c>
      <c r="E2372" s="33">
        <v>0</v>
      </c>
      <c r="F2372" s="37">
        <f>DetailTicketJuilletAout2021[[#This Row],[Qte]]*(DetailTicketJuilletAout2021[[#This Row],[PrixUnit]]*(1-DetailTicketJuilletAout2021[[#This Row],[Remise%]]))</f>
        <v>71.34</v>
      </c>
      <c r="G2372" t="str">
        <f t="shared" si="37"/>
        <v>JUBOY</v>
      </c>
    </row>
    <row r="2373" spans="1:7" x14ac:dyDescent="0.25">
      <c r="A2373" s="32">
        <v>22165</v>
      </c>
      <c r="B2373" s="33">
        <v>41</v>
      </c>
      <c r="C2373" s="33">
        <v>7.32</v>
      </c>
      <c r="D2373" s="33">
        <v>3</v>
      </c>
      <c r="E2373" s="33">
        <v>0</v>
      </c>
      <c r="F2373" s="37">
        <f>DetailTicketJuilletAout2021[[#This Row],[Qte]]*(DetailTicketJuilletAout2021[[#This Row],[PrixUnit]]*(1-DetailTicketJuilletAout2021[[#This Row],[Remise%]]))</f>
        <v>21.96</v>
      </c>
      <c r="G2373" t="str">
        <f t="shared" si="37"/>
        <v>JUBOY</v>
      </c>
    </row>
    <row r="2374" spans="1:7" x14ac:dyDescent="0.25">
      <c r="A2374" s="32">
        <v>22165</v>
      </c>
      <c r="B2374" s="33">
        <v>75</v>
      </c>
      <c r="C2374" s="33">
        <v>5.95</v>
      </c>
      <c r="D2374" s="33">
        <v>3</v>
      </c>
      <c r="E2374" s="33">
        <v>0</v>
      </c>
      <c r="F2374" s="37">
        <f>DetailTicketJuilletAout2021[[#This Row],[Qte]]*(DetailTicketJuilletAout2021[[#This Row],[PrixUnit]]*(1-DetailTicketJuilletAout2021[[#This Row],[Remise%]]))</f>
        <v>17.850000000000001</v>
      </c>
      <c r="G2374" t="str">
        <f t="shared" si="37"/>
        <v>JUBOY</v>
      </c>
    </row>
    <row r="2375" spans="1:7" x14ac:dyDescent="0.25">
      <c r="A2375" s="32">
        <v>22166</v>
      </c>
      <c r="B2375" s="33">
        <v>14</v>
      </c>
      <c r="C2375" s="33">
        <v>17.68</v>
      </c>
      <c r="D2375" s="33">
        <v>3</v>
      </c>
      <c r="E2375" s="33">
        <v>0.15</v>
      </c>
      <c r="F2375" s="37">
        <f>DetailTicketJuilletAout2021[[#This Row],[Qte]]*(DetailTicketJuilletAout2021[[#This Row],[PrixUnit]]*(1-DetailTicketJuilletAout2021[[#This Row],[Remise%]]))</f>
        <v>45.083999999999996</v>
      </c>
      <c r="G2375" t="str">
        <f t="shared" si="37"/>
        <v>CLJAN</v>
      </c>
    </row>
    <row r="2376" spans="1:7" x14ac:dyDescent="0.25">
      <c r="A2376" s="32">
        <v>22166</v>
      </c>
      <c r="B2376" s="33">
        <v>45</v>
      </c>
      <c r="C2376" s="33">
        <v>7.32</v>
      </c>
      <c r="D2376" s="33">
        <v>2</v>
      </c>
      <c r="E2376" s="33">
        <v>0.15</v>
      </c>
      <c r="F2376" s="37">
        <f>DetailTicketJuilletAout2021[[#This Row],[Qte]]*(DetailTicketJuilletAout2021[[#This Row],[PrixUnit]]*(1-DetailTicketJuilletAout2021[[#This Row],[Remise%]]))</f>
        <v>12.444000000000001</v>
      </c>
      <c r="G2376" t="str">
        <f t="shared" si="37"/>
        <v>CLJAN</v>
      </c>
    </row>
    <row r="2377" spans="1:7" x14ac:dyDescent="0.25">
      <c r="A2377" s="32">
        <v>22166</v>
      </c>
      <c r="B2377" s="33">
        <v>59</v>
      </c>
      <c r="C2377" s="33">
        <v>41.92</v>
      </c>
      <c r="D2377" s="33">
        <v>2</v>
      </c>
      <c r="E2377" s="33">
        <v>0.15</v>
      </c>
      <c r="F2377" s="37">
        <f>DetailTicketJuilletAout2021[[#This Row],[Qte]]*(DetailTicketJuilletAout2021[[#This Row],[PrixUnit]]*(1-DetailTicketJuilletAout2021[[#This Row],[Remise%]]))</f>
        <v>71.263999999999996</v>
      </c>
      <c r="G2377" t="str">
        <f t="shared" si="37"/>
        <v>CLJAN</v>
      </c>
    </row>
    <row r="2378" spans="1:7" x14ac:dyDescent="0.25">
      <c r="A2378" s="32">
        <v>22167</v>
      </c>
      <c r="B2378" s="33">
        <v>7</v>
      </c>
      <c r="C2378" s="33">
        <v>22.87</v>
      </c>
      <c r="D2378" s="33">
        <v>3</v>
      </c>
      <c r="E2378" s="33">
        <v>0</v>
      </c>
      <c r="F2378" s="37">
        <f>DetailTicketJuilletAout2021[[#This Row],[Qte]]*(DetailTicketJuilletAout2021[[#This Row],[PrixUnit]]*(1-DetailTicketJuilletAout2021[[#This Row],[Remise%]]))</f>
        <v>68.61</v>
      </c>
      <c r="G2378" t="str">
        <f t="shared" si="37"/>
        <v>JAHEN</v>
      </c>
    </row>
    <row r="2379" spans="1:7" x14ac:dyDescent="0.25">
      <c r="A2379" s="32">
        <v>22167</v>
      </c>
      <c r="B2379" s="33">
        <v>35</v>
      </c>
      <c r="C2379" s="33">
        <v>13.72</v>
      </c>
      <c r="D2379" s="33">
        <v>2</v>
      </c>
      <c r="E2379" s="33">
        <v>0</v>
      </c>
      <c r="F2379" s="37">
        <f>DetailTicketJuilletAout2021[[#This Row],[Qte]]*(DetailTicketJuilletAout2021[[#This Row],[PrixUnit]]*(1-DetailTicketJuilletAout2021[[#This Row],[Remise%]]))</f>
        <v>27.44</v>
      </c>
      <c r="G2379" t="str">
        <f t="shared" si="37"/>
        <v>JAHEN</v>
      </c>
    </row>
    <row r="2380" spans="1:7" x14ac:dyDescent="0.25">
      <c r="A2380" s="32">
        <v>22167</v>
      </c>
      <c r="B2380" s="33">
        <v>62</v>
      </c>
      <c r="C2380" s="33">
        <v>37.5</v>
      </c>
      <c r="D2380" s="33">
        <v>2</v>
      </c>
      <c r="E2380" s="33">
        <v>0</v>
      </c>
      <c r="F2380" s="37">
        <f>DetailTicketJuilletAout2021[[#This Row],[Qte]]*(DetailTicketJuilletAout2021[[#This Row],[PrixUnit]]*(1-DetailTicketJuilletAout2021[[#This Row],[Remise%]]))</f>
        <v>75</v>
      </c>
      <c r="G2380" t="str">
        <f t="shared" si="37"/>
        <v>JAHEN</v>
      </c>
    </row>
    <row r="2381" spans="1:7" x14ac:dyDescent="0.25">
      <c r="A2381" s="32">
        <v>22168</v>
      </c>
      <c r="B2381" s="33">
        <v>32</v>
      </c>
      <c r="C2381" s="33">
        <v>24.39</v>
      </c>
      <c r="D2381" s="33">
        <v>2</v>
      </c>
      <c r="E2381" s="33">
        <v>0.15</v>
      </c>
      <c r="F2381" s="37">
        <f>DetailTicketJuilletAout2021[[#This Row],[Qte]]*(DetailTicketJuilletAout2021[[#This Row],[PrixUnit]]*(1-DetailTicketJuilletAout2021[[#This Row],[Remise%]]))</f>
        <v>41.463000000000001</v>
      </c>
      <c r="G2381" t="str">
        <f t="shared" si="37"/>
        <v>MAEUS</v>
      </c>
    </row>
    <row r="2382" spans="1:7" x14ac:dyDescent="0.25">
      <c r="A2382" s="32">
        <v>22168</v>
      </c>
      <c r="B2382" s="33">
        <v>36</v>
      </c>
      <c r="C2382" s="33">
        <v>14.48</v>
      </c>
      <c r="D2382" s="33">
        <v>3</v>
      </c>
      <c r="E2382" s="33">
        <v>0</v>
      </c>
      <c r="F2382" s="37">
        <f>DetailTicketJuilletAout2021[[#This Row],[Qte]]*(DetailTicketJuilletAout2021[[#This Row],[PrixUnit]]*(1-DetailTicketJuilletAout2021[[#This Row],[Remise%]]))</f>
        <v>43.44</v>
      </c>
      <c r="G2382" t="str">
        <f t="shared" si="37"/>
        <v>MAEUS</v>
      </c>
    </row>
    <row r="2383" spans="1:7" x14ac:dyDescent="0.25">
      <c r="A2383" s="32">
        <v>22169</v>
      </c>
      <c r="B2383" s="33">
        <v>7</v>
      </c>
      <c r="C2383" s="33">
        <v>22.87</v>
      </c>
      <c r="D2383" s="33">
        <v>3</v>
      </c>
      <c r="E2383" s="33">
        <v>0.15</v>
      </c>
      <c r="F2383" s="37">
        <f>DetailTicketJuilletAout2021[[#This Row],[Qte]]*(DetailTicketJuilletAout2021[[#This Row],[PrixUnit]]*(1-DetailTicketJuilletAout2021[[#This Row],[Remise%]]))</f>
        <v>58.3185</v>
      </c>
      <c r="G2383" t="str">
        <f t="shared" si="37"/>
        <v>BRLEH</v>
      </c>
    </row>
    <row r="2384" spans="1:7" x14ac:dyDescent="0.25">
      <c r="A2384" s="32">
        <v>22169</v>
      </c>
      <c r="B2384" s="33">
        <v>56</v>
      </c>
      <c r="C2384" s="33">
        <v>28.97</v>
      </c>
      <c r="D2384" s="33">
        <v>2</v>
      </c>
      <c r="E2384" s="33">
        <v>0.15</v>
      </c>
      <c r="F2384" s="37">
        <f>DetailTicketJuilletAout2021[[#This Row],[Qte]]*(DetailTicketJuilletAout2021[[#This Row],[PrixUnit]]*(1-DetailTicketJuilletAout2021[[#This Row],[Remise%]]))</f>
        <v>49.248999999999995</v>
      </c>
      <c r="G2384" t="str">
        <f t="shared" si="37"/>
        <v>BRLEH</v>
      </c>
    </row>
    <row r="2385" spans="1:7" x14ac:dyDescent="0.25">
      <c r="A2385" s="32">
        <v>22170</v>
      </c>
      <c r="B2385" s="33">
        <v>18</v>
      </c>
      <c r="C2385" s="33">
        <v>47.56</v>
      </c>
      <c r="D2385" s="33">
        <v>2</v>
      </c>
      <c r="E2385" s="33">
        <v>0</v>
      </c>
      <c r="F2385" s="37">
        <f>DetailTicketJuilletAout2021[[#This Row],[Qte]]*(DetailTicketJuilletAout2021[[#This Row],[PrixUnit]]*(1-DetailTicketJuilletAout2021[[#This Row],[Remise%]]))</f>
        <v>95.12</v>
      </c>
      <c r="G2385" t="str">
        <f t="shared" si="37"/>
        <v>CHBON</v>
      </c>
    </row>
    <row r="2386" spans="1:7" x14ac:dyDescent="0.25">
      <c r="A2386" s="32">
        <v>22170</v>
      </c>
      <c r="B2386" s="33">
        <v>35</v>
      </c>
      <c r="C2386" s="33">
        <v>13.72</v>
      </c>
      <c r="D2386" s="33">
        <v>3</v>
      </c>
      <c r="E2386" s="33">
        <v>0</v>
      </c>
      <c r="F2386" s="37">
        <f>DetailTicketJuilletAout2021[[#This Row],[Qte]]*(DetailTicketJuilletAout2021[[#This Row],[PrixUnit]]*(1-DetailTicketJuilletAout2021[[#This Row],[Remise%]]))</f>
        <v>41.160000000000004</v>
      </c>
      <c r="G2386" t="str">
        <f t="shared" si="37"/>
        <v>CHBON</v>
      </c>
    </row>
    <row r="2387" spans="1:7" x14ac:dyDescent="0.25">
      <c r="A2387" s="32">
        <v>22170</v>
      </c>
      <c r="B2387" s="33">
        <v>63</v>
      </c>
      <c r="C2387" s="33">
        <v>33.54</v>
      </c>
      <c r="D2387" s="33">
        <v>2</v>
      </c>
      <c r="E2387" s="33">
        <v>0</v>
      </c>
      <c r="F2387" s="37">
        <f>DetailTicketJuilletAout2021[[#This Row],[Qte]]*(DetailTicketJuilletAout2021[[#This Row],[PrixUnit]]*(1-DetailTicketJuilletAout2021[[#This Row],[Remise%]]))</f>
        <v>67.08</v>
      </c>
      <c r="G2387" t="str">
        <f t="shared" si="37"/>
        <v>CHBON</v>
      </c>
    </row>
    <row r="2388" spans="1:7" x14ac:dyDescent="0.25">
      <c r="A2388" s="32">
        <v>22170</v>
      </c>
      <c r="B2388" s="33">
        <v>68</v>
      </c>
      <c r="C2388" s="33">
        <v>9.4499999999999993</v>
      </c>
      <c r="D2388" s="33">
        <v>3</v>
      </c>
      <c r="E2388" s="33">
        <v>0</v>
      </c>
      <c r="F2388" s="37">
        <f>DetailTicketJuilletAout2021[[#This Row],[Qte]]*(DetailTicketJuilletAout2021[[#This Row],[PrixUnit]]*(1-DetailTicketJuilletAout2021[[#This Row],[Remise%]]))</f>
        <v>28.349999999999998</v>
      </c>
      <c r="G2388" t="str">
        <f t="shared" si="37"/>
        <v>CHBON</v>
      </c>
    </row>
    <row r="2389" spans="1:7" x14ac:dyDescent="0.25">
      <c r="A2389" s="32">
        <v>22171</v>
      </c>
      <c r="B2389" s="33">
        <v>20</v>
      </c>
      <c r="C2389" s="33">
        <v>61.74</v>
      </c>
      <c r="D2389" s="33">
        <v>2</v>
      </c>
      <c r="E2389" s="33">
        <v>0</v>
      </c>
      <c r="F2389" s="37">
        <f>DetailTicketJuilletAout2021[[#This Row],[Qte]]*(DetailTicketJuilletAout2021[[#This Row],[PrixUnit]]*(1-DetailTicketJuilletAout2021[[#This Row],[Remise%]]))</f>
        <v>123.48</v>
      </c>
      <c r="G2389" t="str">
        <f t="shared" si="37"/>
        <v>CHLEC</v>
      </c>
    </row>
    <row r="2390" spans="1:7" x14ac:dyDescent="0.25">
      <c r="A2390" s="32">
        <v>22171</v>
      </c>
      <c r="B2390" s="33">
        <v>28</v>
      </c>
      <c r="C2390" s="33">
        <v>34.76</v>
      </c>
      <c r="D2390" s="33">
        <v>2</v>
      </c>
      <c r="E2390" s="33">
        <v>0</v>
      </c>
      <c r="F2390" s="37">
        <f>DetailTicketJuilletAout2021[[#This Row],[Qte]]*(DetailTicketJuilletAout2021[[#This Row],[PrixUnit]]*(1-DetailTicketJuilletAout2021[[#This Row],[Remise%]]))</f>
        <v>69.52</v>
      </c>
      <c r="G2390" t="str">
        <f t="shared" si="37"/>
        <v>CHLEC</v>
      </c>
    </row>
    <row r="2391" spans="1:7" x14ac:dyDescent="0.25">
      <c r="A2391" s="32">
        <v>22171</v>
      </c>
      <c r="B2391" s="33">
        <v>56</v>
      </c>
      <c r="C2391" s="33">
        <v>28.97</v>
      </c>
      <c r="D2391" s="33">
        <v>3</v>
      </c>
      <c r="E2391" s="33">
        <v>0</v>
      </c>
      <c r="F2391" s="37">
        <f>DetailTicketJuilletAout2021[[#This Row],[Qte]]*(DetailTicketJuilletAout2021[[#This Row],[PrixUnit]]*(1-DetailTicketJuilletAout2021[[#This Row],[Remise%]]))</f>
        <v>86.91</v>
      </c>
      <c r="G2391" t="str">
        <f t="shared" si="37"/>
        <v>CHLEC</v>
      </c>
    </row>
    <row r="2392" spans="1:7" x14ac:dyDescent="0.25">
      <c r="A2392" s="32">
        <v>22171</v>
      </c>
      <c r="B2392" s="33">
        <v>65</v>
      </c>
      <c r="C2392" s="33">
        <v>16.010000000000002</v>
      </c>
      <c r="D2392" s="33">
        <v>2</v>
      </c>
      <c r="E2392" s="33">
        <v>0</v>
      </c>
      <c r="F2392" s="37">
        <f>DetailTicketJuilletAout2021[[#This Row],[Qte]]*(DetailTicketJuilletAout2021[[#This Row],[PrixUnit]]*(1-DetailTicketJuilletAout2021[[#This Row],[Remise%]]))</f>
        <v>32.020000000000003</v>
      </c>
      <c r="G2392" t="str">
        <f t="shared" si="37"/>
        <v>CHLEC</v>
      </c>
    </row>
    <row r="2393" spans="1:7" x14ac:dyDescent="0.25">
      <c r="A2393" s="32">
        <v>22171</v>
      </c>
      <c r="B2393" s="33">
        <v>75</v>
      </c>
      <c r="C2393" s="33">
        <v>5.95</v>
      </c>
      <c r="D2393" s="33">
        <v>3</v>
      </c>
      <c r="E2393" s="33">
        <v>0</v>
      </c>
      <c r="F2393" s="37">
        <f>DetailTicketJuilletAout2021[[#This Row],[Qte]]*(DetailTicketJuilletAout2021[[#This Row],[PrixUnit]]*(1-DetailTicketJuilletAout2021[[#This Row],[Remise%]]))</f>
        <v>17.850000000000001</v>
      </c>
      <c r="G2393" t="str">
        <f t="shared" si="37"/>
        <v>CHLEC</v>
      </c>
    </row>
    <row r="2394" spans="1:7" x14ac:dyDescent="0.25">
      <c r="A2394" s="32">
        <v>22172</v>
      </c>
      <c r="B2394" s="33">
        <v>19</v>
      </c>
      <c r="C2394" s="33">
        <v>7.01</v>
      </c>
      <c r="D2394" s="33">
        <v>3</v>
      </c>
      <c r="E2394" s="33">
        <v>0.05</v>
      </c>
      <c r="F2394" s="37">
        <f>DetailTicketJuilletAout2021[[#This Row],[Qte]]*(DetailTicketJuilletAout2021[[#This Row],[PrixUnit]]*(1-DetailTicketJuilletAout2021[[#This Row],[Remise%]]))</f>
        <v>19.978499999999997</v>
      </c>
      <c r="G2394" t="str">
        <f t="shared" si="37"/>
        <v>ARBLA</v>
      </c>
    </row>
    <row r="2395" spans="1:7" x14ac:dyDescent="0.25">
      <c r="A2395" s="32">
        <v>22172</v>
      </c>
      <c r="B2395" s="33">
        <v>75</v>
      </c>
      <c r="C2395" s="33">
        <v>5.95</v>
      </c>
      <c r="D2395" s="33">
        <v>2</v>
      </c>
      <c r="E2395" s="33">
        <v>0.05</v>
      </c>
      <c r="F2395" s="37">
        <f>DetailTicketJuilletAout2021[[#This Row],[Qte]]*(DetailTicketJuilletAout2021[[#This Row],[PrixUnit]]*(1-DetailTicketJuilletAout2021[[#This Row],[Remise%]]))</f>
        <v>11.305</v>
      </c>
      <c r="G2395" t="str">
        <f t="shared" si="37"/>
        <v>ARBLA</v>
      </c>
    </row>
    <row r="2396" spans="1:7" x14ac:dyDescent="0.25">
      <c r="A2396" s="32">
        <v>22173</v>
      </c>
      <c r="B2396" s="33">
        <v>21</v>
      </c>
      <c r="C2396" s="33">
        <v>7.62</v>
      </c>
      <c r="D2396" s="33">
        <v>2</v>
      </c>
      <c r="E2396" s="33">
        <v>0.2</v>
      </c>
      <c r="F2396" s="37">
        <f>DetailTicketJuilletAout2021[[#This Row],[Qte]]*(DetailTicketJuilletAout2021[[#This Row],[PrixUnit]]*(1-DetailTicketJuilletAout2021[[#This Row],[Remise%]]))</f>
        <v>12.192</v>
      </c>
      <c r="G2396" t="str">
        <f t="shared" si="37"/>
        <v>PAJAL</v>
      </c>
    </row>
    <row r="2397" spans="1:7" x14ac:dyDescent="0.25">
      <c r="A2397" s="32">
        <v>22173</v>
      </c>
      <c r="B2397" s="33">
        <v>32</v>
      </c>
      <c r="C2397" s="33">
        <v>24.39</v>
      </c>
      <c r="D2397" s="33">
        <v>3</v>
      </c>
      <c r="E2397" s="33">
        <v>0.2</v>
      </c>
      <c r="F2397" s="37">
        <f>DetailTicketJuilletAout2021[[#This Row],[Qte]]*(DetailTicketJuilletAout2021[[#This Row],[PrixUnit]]*(1-DetailTicketJuilletAout2021[[#This Row],[Remise%]]))</f>
        <v>58.536000000000001</v>
      </c>
      <c r="G2397" t="str">
        <f t="shared" si="37"/>
        <v>PAJAL</v>
      </c>
    </row>
    <row r="2398" spans="1:7" x14ac:dyDescent="0.25">
      <c r="A2398" s="32">
        <v>22173</v>
      </c>
      <c r="B2398" s="33">
        <v>61</v>
      </c>
      <c r="C2398" s="33">
        <v>21.65</v>
      </c>
      <c r="D2398" s="33">
        <v>3</v>
      </c>
      <c r="E2398" s="33">
        <v>0.2</v>
      </c>
      <c r="F2398" s="37">
        <f>DetailTicketJuilletAout2021[[#This Row],[Qte]]*(DetailTicketJuilletAout2021[[#This Row],[PrixUnit]]*(1-DetailTicketJuilletAout2021[[#This Row],[Remise%]]))</f>
        <v>51.96</v>
      </c>
      <c r="G2398" t="str">
        <f t="shared" si="37"/>
        <v>PAJAL</v>
      </c>
    </row>
    <row r="2399" spans="1:7" x14ac:dyDescent="0.25">
      <c r="A2399" s="32">
        <v>22174</v>
      </c>
      <c r="B2399" s="33">
        <v>17</v>
      </c>
      <c r="C2399" s="33">
        <v>29.73</v>
      </c>
      <c r="D2399" s="33">
        <v>3</v>
      </c>
      <c r="E2399" s="33">
        <v>0</v>
      </c>
      <c r="F2399" s="37">
        <f>DetailTicketJuilletAout2021[[#This Row],[Qte]]*(DetailTicketJuilletAout2021[[#This Row],[PrixUnit]]*(1-DetailTicketJuilletAout2021[[#This Row],[Remise%]]))</f>
        <v>89.19</v>
      </c>
      <c r="G2399" t="str">
        <f t="shared" si="37"/>
        <v>JUBOY</v>
      </c>
    </row>
    <row r="2400" spans="1:7" x14ac:dyDescent="0.25">
      <c r="A2400" s="32">
        <v>22174</v>
      </c>
      <c r="B2400" s="33">
        <v>33</v>
      </c>
      <c r="C2400" s="33">
        <v>1.83</v>
      </c>
      <c r="D2400" s="33">
        <v>3</v>
      </c>
      <c r="E2400" s="33">
        <v>0</v>
      </c>
      <c r="F2400" s="37">
        <f>DetailTicketJuilletAout2021[[#This Row],[Qte]]*(DetailTicketJuilletAout2021[[#This Row],[PrixUnit]]*(1-DetailTicketJuilletAout2021[[#This Row],[Remise%]]))</f>
        <v>5.49</v>
      </c>
      <c r="G2400" t="str">
        <f t="shared" si="37"/>
        <v>JUBOY</v>
      </c>
    </row>
    <row r="2401" spans="1:7" x14ac:dyDescent="0.25">
      <c r="A2401" s="32">
        <v>22175</v>
      </c>
      <c r="B2401" s="33">
        <v>29</v>
      </c>
      <c r="C2401" s="33">
        <v>94.37</v>
      </c>
      <c r="D2401" s="33">
        <v>3</v>
      </c>
      <c r="E2401" s="33">
        <v>0</v>
      </c>
      <c r="F2401" s="37">
        <f>DetailTicketJuilletAout2021[[#This Row],[Qte]]*(DetailTicketJuilletAout2021[[#This Row],[PrixUnit]]*(1-DetailTicketJuilletAout2021[[#This Row],[Remise%]]))</f>
        <v>283.11</v>
      </c>
      <c r="G2401" t="str">
        <f t="shared" si="37"/>
        <v>JEHER</v>
      </c>
    </row>
    <row r="2402" spans="1:7" x14ac:dyDescent="0.25">
      <c r="A2402" s="32">
        <v>22176</v>
      </c>
      <c r="B2402" s="33">
        <v>52</v>
      </c>
      <c r="C2402" s="33">
        <v>5.34</v>
      </c>
      <c r="D2402" s="33">
        <v>2</v>
      </c>
      <c r="E2402" s="33">
        <v>0.2</v>
      </c>
      <c r="F2402" s="37">
        <f>DetailTicketJuilletAout2021[[#This Row],[Qte]]*(DetailTicketJuilletAout2021[[#This Row],[PrixUnit]]*(1-DetailTicketJuilletAout2021[[#This Row],[Remise%]]))</f>
        <v>8.5440000000000005</v>
      </c>
      <c r="G2402" t="str">
        <f t="shared" si="37"/>
        <v>JALES</v>
      </c>
    </row>
    <row r="2403" spans="1:7" x14ac:dyDescent="0.25">
      <c r="A2403" s="32">
        <v>22177</v>
      </c>
      <c r="B2403" s="33">
        <v>52</v>
      </c>
      <c r="C2403" s="33">
        <v>4.2699999999999996</v>
      </c>
      <c r="D2403" s="33">
        <v>3</v>
      </c>
      <c r="E2403" s="33">
        <v>0</v>
      </c>
      <c r="F2403" s="37">
        <f>DetailTicketJuilletAout2021[[#This Row],[Qte]]*(DetailTicketJuilletAout2021[[#This Row],[PrixUnit]]*(1-DetailTicketJuilletAout2021[[#This Row],[Remise%]]))</f>
        <v>12.809999999999999</v>
      </c>
      <c r="G2403" t="str">
        <f t="shared" si="37"/>
        <v>JAHEN</v>
      </c>
    </row>
    <row r="2404" spans="1:7" x14ac:dyDescent="0.25">
      <c r="A2404" s="32">
        <v>22177</v>
      </c>
      <c r="B2404" s="33">
        <v>68</v>
      </c>
      <c r="C2404" s="33">
        <v>7.62</v>
      </c>
      <c r="D2404" s="33">
        <v>3</v>
      </c>
      <c r="E2404" s="33">
        <v>0</v>
      </c>
      <c r="F2404" s="37">
        <f>DetailTicketJuilletAout2021[[#This Row],[Qte]]*(DetailTicketJuilletAout2021[[#This Row],[PrixUnit]]*(1-DetailTicketJuilletAout2021[[#This Row],[Remise%]]))</f>
        <v>22.86</v>
      </c>
      <c r="G2404" t="str">
        <f t="shared" si="37"/>
        <v>JAHEN</v>
      </c>
    </row>
    <row r="2405" spans="1:7" x14ac:dyDescent="0.25">
      <c r="A2405" s="32">
        <v>22178</v>
      </c>
      <c r="B2405" s="33">
        <v>10</v>
      </c>
      <c r="C2405" s="33">
        <v>23.63</v>
      </c>
      <c r="D2405" s="33">
        <v>3</v>
      </c>
      <c r="E2405" s="33">
        <v>0</v>
      </c>
      <c r="F2405" s="37">
        <f>DetailTicketJuilletAout2021[[#This Row],[Qte]]*(DetailTicketJuilletAout2021[[#This Row],[PrixUnit]]*(1-DetailTicketJuilletAout2021[[#This Row],[Remise%]]))</f>
        <v>70.89</v>
      </c>
      <c r="G2405" t="str">
        <f t="shared" si="37"/>
        <v>MOELK</v>
      </c>
    </row>
    <row r="2406" spans="1:7" x14ac:dyDescent="0.25">
      <c r="A2406" s="32">
        <v>22178</v>
      </c>
      <c r="B2406" s="33">
        <v>26</v>
      </c>
      <c r="C2406" s="33">
        <v>23.78</v>
      </c>
      <c r="D2406" s="33">
        <v>2</v>
      </c>
      <c r="E2406" s="33">
        <v>0</v>
      </c>
      <c r="F2406" s="37">
        <f>DetailTicketJuilletAout2021[[#This Row],[Qte]]*(DetailTicketJuilletAout2021[[#This Row],[PrixUnit]]*(1-DetailTicketJuilletAout2021[[#This Row],[Remise%]]))</f>
        <v>47.56</v>
      </c>
      <c r="G2406" t="str">
        <f t="shared" si="37"/>
        <v>MOELK</v>
      </c>
    </row>
    <row r="2407" spans="1:7" x14ac:dyDescent="0.25">
      <c r="A2407" s="32">
        <v>22178</v>
      </c>
      <c r="B2407" s="33">
        <v>45</v>
      </c>
      <c r="C2407" s="33">
        <v>7.32</v>
      </c>
      <c r="D2407" s="33">
        <v>3</v>
      </c>
      <c r="E2407" s="33">
        <v>0</v>
      </c>
      <c r="F2407" s="37">
        <f>DetailTicketJuilletAout2021[[#This Row],[Qte]]*(DetailTicketJuilletAout2021[[#This Row],[PrixUnit]]*(1-DetailTicketJuilletAout2021[[#This Row],[Remise%]]))</f>
        <v>21.96</v>
      </c>
      <c r="G2407" t="str">
        <f t="shared" si="37"/>
        <v>MOELK</v>
      </c>
    </row>
    <row r="2408" spans="1:7" x14ac:dyDescent="0.25">
      <c r="A2408" s="32">
        <v>22178</v>
      </c>
      <c r="B2408" s="33">
        <v>46</v>
      </c>
      <c r="C2408" s="33">
        <v>9.15</v>
      </c>
      <c r="D2408" s="33">
        <v>2</v>
      </c>
      <c r="E2408" s="33">
        <v>0</v>
      </c>
      <c r="F2408" s="37">
        <f>DetailTicketJuilletAout2021[[#This Row],[Qte]]*(DetailTicketJuilletAout2021[[#This Row],[PrixUnit]]*(1-DetailTicketJuilletAout2021[[#This Row],[Remise%]]))</f>
        <v>18.3</v>
      </c>
      <c r="G2408" t="str">
        <f t="shared" si="37"/>
        <v>MOELK</v>
      </c>
    </row>
    <row r="2409" spans="1:7" x14ac:dyDescent="0.25">
      <c r="A2409" s="32">
        <v>22179</v>
      </c>
      <c r="B2409" s="33">
        <v>2</v>
      </c>
      <c r="C2409" s="33">
        <v>14.48</v>
      </c>
      <c r="D2409" s="33">
        <v>2</v>
      </c>
      <c r="E2409" s="33">
        <v>0.25</v>
      </c>
      <c r="F2409" s="37">
        <f>DetailTicketJuilletAout2021[[#This Row],[Qte]]*(DetailTicketJuilletAout2021[[#This Row],[PrixUnit]]*(1-DetailTicketJuilletAout2021[[#This Row],[Remise%]]))</f>
        <v>21.72</v>
      </c>
      <c r="G2409" t="str">
        <f t="shared" si="37"/>
        <v>MOELK</v>
      </c>
    </row>
    <row r="2410" spans="1:7" x14ac:dyDescent="0.25">
      <c r="A2410" s="32">
        <v>22179</v>
      </c>
      <c r="B2410" s="33">
        <v>17</v>
      </c>
      <c r="C2410" s="33">
        <v>29.73</v>
      </c>
      <c r="D2410" s="33">
        <v>2</v>
      </c>
      <c r="E2410" s="33">
        <v>0.25</v>
      </c>
      <c r="F2410" s="37">
        <f>DetailTicketJuilletAout2021[[#This Row],[Qte]]*(DetailTicketJuilletAout2021[[#This Row],[PrixUnit]]*(1-DetailTicketJuilletAout2021[[#This Row],[Remise%]]))</f>
        <v>44.594999999999999</v>
      </c>
      <c r="G2410" t="str">
        <f t="shared" si="37"/>
        <v>MOELK</v>
      </c>
    </row>
    <row r="2411" spans="1:7" x14ac:dyDescent="0.25">
      <c r="A2411" s="32">
        <v>22179</v>
      </c>
      <c r="B2411" s="33">
        <v>47</v>
      </c>
      <c r="C2411" s="33">
        <v>7.32</v>
      </c>
      <c r="D2411" s="33">
        <v>3</v>
      </c>
      <c r="E2411" s="33">
        <v>0.25</v>
      </c>
      <c r="F2411" s="37">
        <f>DetailTicketJuilletAout2021[[#This Row],[Qte]]*(DetailTicketJuilletAout2021[[#This Row],[PrixUnit]]*(1-DetailTicketJuilletAout2021[[#This Row],[Remise%]]))</f>
        <v>16.47</v>
      </c>
      <c r="G2411" t="str">
        <f t="shared" si="37"/>
        <v>MOELK</v>
      </c>
    </row>
    <row r="2412" spans="1:7" x14ac:dyDescent="0.25">
      <c r="A2412" s="32">
        <v>22179</v>
      </c>
      <c r="B2412" s="33">
        <v>56</v>
      </c>
      <c r="C2412" s="33">
        <v>28.97</v>
      </c>
      <c r="D2412" s="33">
        <v>3</v>
      </c>
      <c r="E2412" s="33">
        <v>0.25</v>
      </c>
      <c r="F2412" s="37">
        <f>DetailTicketJuilletAout2021[[#This Row],[Qte]]*(DetailTicketJuilletAout2021[[#This Row],[PrixUnit]]*(1-DetailTicketJuilletAout2021[[#This Row],[Remise%]]))</f>
        <v>65.182500000000005</v>
      </c>
      <c r="G2412" t="str">
        <f t="shared" si="37"/>
        <v>MOELK</v>
      </c>
    </row>
    <row r="2413" spans="1:7" x14ac:dyDescent="0.25">
      <c r="A2413" s="32">
        <v>22179</v>
      </c>
      <c r="B2413" s="33">
        <v>58</v>
      </c>
      <c r="C2413" s="33">
        <v>10.06</v>
      </c>
      <c r="D2413" s="33">
        <v>3</v>
      </c>
      <c r="E2413" s="33">
        <v>0.25</v>
      </c>
      <c r="F2413" s="37">
        <f>DetailTicketJuilletAout2021[[#This Row],[Qte]]*(DetailTicketJuilletAout2021[[#This Row],[PrixUnit]]*(1-DetailTicketJuilletAout2021[[#This Row],[Remise%]]))</f>
        <v>22.634999999999998</v>
      </c>
      <c r="G2413" t="str">
        <f t="shared" si="37"/>
        <v>MOELK</v>
      </c>
    </row>
    <row r="2414" spans="1:7" x14ac:dyDescent="0.25">
      <c r="A2414" s="32">
        <v>22180</v>
      </c>
      <c r="B2414" s="33">
        <v>7</v>
      </c>
      <c r="C2414" s="33">
        <v>4.25</v>
      </c>
      <c r="D2414" s="33">
        <v>1</v>
      </c>
      <c r="E2414" s="33">
        <v>0</v>
      </c>
      <c r="F2414" s="37">
        <f>DetailTicketJuilletAout2021[[#This Row],[Qte]]*(DetailTicketJuilletAout2021[[#This Row],[PrixUnit]]*(1-DetailTicketJuilletAout2021[[#This Row],[Remise%]]))</f>
        <v>4.25</v>
      </c>
      <c r="G2414" t="str">
        <f t="shared" si="37"/>
        <v>DACOU</v>
      </c>
    </row>
    <row r="2415" spans="1:7" x14ac:dyDescent="0.25">
      <c r="A2415" s="32">
        <v>22180</v>
      </c>
      <c r="B2415" s="33">
        <v>27</v>
      </c>
      <c r="C2415" s="33">
        <v>26.83</v>
      </c>
      <c r="D2415" s="33">
        <v>3</v>
      </c>
      <c r="E2415" s="33">
        <v>0.25</v>
      </c>
      <c r="F2415" s="37">
        <f>DetailTicketJuilletAout2021[[#This Row],[Qte]]*(DetailTicketJuilletAout2021[[#This Row],[PrixUnit]]*(1-DetailTicketJuilletAout2021[[#This Row],[Remise%]]))</f>
        <v>60.367499999999993</v>
      </c>
      <c r="G2415" t="str">
        <f t="shared" si="37"/>
        <v>DACOU</v>
      </c>
    </row>
    <row r="2416" spans="1:7" x14ac:dyDescent="0.25">
      <c r="A2416" s="32">
        <v>22180</v>
      </c>
      <c r="B2416" s="33">
        <v>44</v>
      </c>
      <c r="C2416" s="33">
        <v>11.89</v>
      </c>
      <c r="D2416" s="33">
        <v>2</v>
      </c>
      <c r="E2416" s="33">
        <v>0</v>
      </c>
      <c r="F2416" s="37">
        <f>DetailTicketJuilletAout2021[[#This Row],[Qte]]*(DetailTicketJuilletAout2021[[#This Row],[PrixUnit]]*(1-DetailTicketJuilletAout2021[[#This Row],[Remise%]]))</f>
        <v>23.78</v>
      </c>
      <c r="G2416" t="str">
        <f t="shared" si="37"/>
        <v>DACOU</v>
      </c>
    </row>
    <row r="2417" spans="1:7" x14ac:dyDescent="0.25">
      <c r="A2417" s="32">
        <v>22180</v>
      </c>
      <c r="B2417" s="33">
        <v>54</v>
      </c>
      <c r="C2417" s="33">
        <v>4.57</v>
      </c>
      <c r="D2417" s="33">
        <v>3</v>
      </c>
      <c r="E2417" s="33">
        <v>0.1</v>
      </c>
      <c r="F2417" s="37">
        <f>DetailTicketJuilletAout2021[[#This Row],[Qte]]*(DetailTicketJuilletAout2021[[#This Row],[PrixUnit]]*(1-DetailTicketJuilletAout2021[[#This Row],[Remise%]]))</f>
        <v>12.339000000000002</v>
      </c>
      <c r="G2417" t="str">
        <f t="shared" si="37"/>
        <v>DACOU</v>
      </c>
    </row>
    <row r="2418" spans="1:7" x14ac:dyDescent="0.25">
      <c r="A2418" s="32">
        <v>22180</v>
      </c>
      <c r="B2418" s="33">
        <v>60</v>
      </c>
      <c r="C2418" s="33">
        <v>20.73</v>
      </c>
      <c r="D2418" s="33">
        <v>2</v>
      </c>
      <c r="E2418" s="33">
        <v>0.25</v>
      </c>
      <c r="F2418" s="37">
        <f>DetailTicketJuilletAout2021[[#This Row],[Qte]]*(DetailTicketJuilletAout2021[[#This Row],[PrixUnit]]*(1-DetailTicketJuilletAout2021[[#This Row],[Remise%]]))</f>
        <v>31.094999999999999</v>
      </c>
      <c r="G2418" t="str">
        <f t="shared" si="37"/>
        <v>DACOU</v>
      </c>
    </row>
    <row r="2419" spans="1:7" x14ac:dyDescent="0.25">
      <c r="A2419" s="32">
        <v>22180</v>
      </c>
      <c r="B2419" s="33">
        <v>761</v>
      </c>
      <c r="C2419" s="33">
        <v>3.64</v>
      </c>
      <c r="D2419" s="33">
        <v>1</v>
      </c>
      <c r="E2419" s="33">
        <v>0</v>
      </c>
      <c r="F2419" s="37">
        <f>DetailTicketJuilletAout2021[[#This Row],[Qte]]*(DetailTicketJuilletAout2021[[#This Row],[PrixUnit]]*(1-DetailTicketJuilletAout2021[[#This Row],[Remise%]]))</f>
        <v>3.64</v>
      </c>
      <c r="G2419" t="str">
        <f t="shared" si="37"/>
        <v>DACOU</v>
      </c>
    </row>
    <row r="2420" spans="1:7" x14ac:dyDescent="0.25">
      <c r="A2420" s="32">
        <v>22180</v>
      </c>
      <c r="B2420" s="33">
        <v>1448</v>
      </c>
      <c r="C2420" s="33">
        <v>9.77</v>
      </c>
      <c r="D2420" s="33">
        <v>1</v>
      </c>
      <c r="E2420" s="33">
        <v>0</v>
      </c>
      <c r="F2420" s="37">
        <f>DetailTicketJuilletAout2021[[#This Row],[Qte]]*(DetailTicketJuilletAout2021[[#This Row],[PrixUnit]]*(1-DetailTicketJuilletAout2021[[#This Row],[Remise%]]))</f>
        <v>9.77</v>
      </c>
      <c r="G2420" t="str">
        <f t="shared" si="37"/>
        <v>DACOU</v>
      </c>
    </row>
    <row r="2421" spans="1:7" x14ac:dyDescent="0.25">
      <c r="A2421" s="32">
        <v>22180</v>
      </c>
      <c r="B2421" s="33">
        <v>1495</v>
      </c>
      <c r="C2421" s="33">
        <v>12.41</v>
      </c>
      <c r="D2421" s="33">
        <v>1</v>
      </c>
      <c r="E2421" s="33">
        <v>0</v>
      </c>
      <c r="F2421" s="37">
        <f>DetailTicketJuilletAout2021[[#This Row],[Qte]]*(DetailTicketJuilletAout2021[[#This Row],[PrixUnit]]*(1-DetailTicketJuilletAout2021[[#This Row],[Remise%]]))</f>
        <v>12.41</v>
      </c>
      <c r="G2421" t="str">
        <f t="shared" si="37"/>
        <v>DACOU</v>
      </c>
    </row>
    <row r="2422" spans="1:7" x14ac:dyDescent="0.25">
      <c r="A2422" s="32">
        <v>22180</v>
      </c>
      <c r="B2422" s="33">
        <v>2650</v>
      </c>
      <c r="C2422" s="33">
        <v>8.5399999999999991</v>
      </c>
      <c r="D2422" s="33">
        <v>3</v>
      </c>
      <c r="E2422" s="33">
        <v>0.25</v>
      </c>
      <c r="F2422" s="37">
        <f>DetailTicketJuilletAout2021[[#This Row],[Qte]]*(DetailTicketJuilletAout2021[[#This Row],[PrixUnit]]*(1-DetailTicketJuilletAout2021[[#This Row],[Remise%]]))</f>
        <v>19.214999999999996</v>
      </c>
      <c r="G2422" t="str">
        <f t="shared" si="37"/>
        <v>DACOU</v>
      </c>
    </row>
    <row r="2423" spans="1:7" x14ac:dyDescent="0.25">
      <c r="A2423" s="32">
        <v>22181</v>
      </c>
      <c r="B2423" s="33">
        <v>51</v>
      </c>
      <c r="C2423" s="33">
        <v>40.4</v>
      </c>
      <c r="D2423" s="33">
        <v>3</v>
      </c>
      <c r="E2423" s="33">
        <v>0.25</v>
      </c>
      <c r="F2423" s="37">
        <f>DetailTicketJuilletAout2021[[#This Row],[Qte]]*(DetailTicketJuilletAout2021[[#This Row],[PrixUnit]]*(1-DetailTicketJuilletAout2021[[#This Row],[Remise%]]))</f>
        <v>90.899999999999991</v>
      </c>
      <c r="G2423" t="str">
        <f t="shared" si="37"/>
        <v>JAHEN</v>
      </c>
    </row>
    <row r="2424" spans="1:7" x14ac:dyDescent="0.25">
      <c r="A2424" s="32">
        <v>22182</v>
      </c>
      <c r="B2424" s="33">
        <v>24</v>
      </c>
      <c r="C2424" s="33">
        <v>2.74</v>
      </c>
      <c r="D2424" s="33">
        <v>3</v>
      </c>
      <c r="E2424" s="33">
        <v>0.05</v>
      </c>
      <c r="F2424" s="37">
        <f>DetailTicketJuilletAout2021[[#This Row],[Qte]]*(DetailTicketJuilletAout2021[[#This Row],[PrixUnit]]*(1-DetailTicketJuilletAout2021[[#This Row],[Remise%]]))</f>
        <v>7.8090000000000011</v>
      </c>
      <c r="G2424" t="str">
        <f t="shared" si="37"/>
        <v>CÉDAU</v>
      </c>
    </row>
    <row r="2425" spans="1:7" x14ac:dyDescent="0.25">
      <c r="A2425" s="32">
        <v>22182</v>
      </c>
      <c r="B2425" s="33">
        <v>34</v>
      </c>
      <c r="C2425" s="33">
        <v>8.5399999999999991</v>
      </c>
      <c r="D2425" s="33">
        <v>3</v>
      </c>
      <c r="E2425" s="33">
        <v>0.05</v>
      </c>
      <c r="F2425" s="37">
        <f>DetailTicketJuilletAout2021[[#This Row],[Qte]]*(DetailTicketJuilletAout2021[[#This Row],[PrixUnit]]*(1-DetailTicketJuilletAout2021[[#This Row],[Remise%]]))</f>
        <v>24.338999999999999</v>
      </c>
      <c r="G2425" t="str">
        <f t="shared" si="37"/>
        <v>CÉDAU</v>
      </c>
    </row>
    <row r="2426" spans="1:7" x14ac:dyDescent="0.25">
      <c r="A2426" s="32">
        <v>22182</v>
      </c>
      <c r="B2426" s="33">
        <v>36</v>
      </c>
      <c r="C2426" s="33">
        <v>11.59</v>
      </c>
      <c r="D2426" s="33">
        <v>2</v>
      </c>
      <c r="E2426" s="33">
        <v>0.05</v>
      </c>
      <c r="F2426" s="37">
        <f>DetailTicketJuilletAout2021[[#This Row],[Qte]]*(DetailTicketJuilletAout2021[[#This Row],[PrixUnit]]*(1-DetailTicketJuilletAout2021[[#This Row],[Remise%]]))</f>
        <v>22.020999999999997</v>
      </c>
      <c r="G2426" t="str">
        <f t="shared" si="37"/>
        <v>CÉDAU</v>
      </c>
    </row>
    <row r="2427" spans="1:7" x14ac:dyDescent="0.25">
      <c r="A2427" s="32">
        <v>22183</v>
      </c>
      <c r="B2427" s="33">
        <v>60</v>
      </c>
      <c r="C2427" s="33">
        <v>20.73</v>
      </c>
      <c r="D2427" s="33">
        <v>3</v>
      </c>
      <c r="E2427" s="33">
        <v>0.05</v>
      </c>
      <c r="F2427" s="37">
        <f>DetailTicketJuilletAout2021[[#This Row],[Qte]]*(DetailTicketJuilletAout2021[[#This Row],[PrixUnit]]*(1-DetailTicketJuilletAout2021[[#This Row],[Remise%]]))</f>
        <v>59.080500000000001</v>
      </c>
      <c r="G2427" t="str">
        <f t="shared" si="37"/>
        <v>ERDUR</v>
      </c>
    </row>
    <row r="2428" spans="1:7" x14ac:dyDescent="0.25">
      <c r="A2428" s="32">
        <v>22183</v>
      </c>
      <c r="B2428" s="33">
        <v>69</v>
      </c>
      <c r="C2428" s="33">
        <v>21.95</v>
      </c>
      <c r="D2428" s="33">
        <v>2</v>
      </c>
      <c r="E2428" s="33">
        <v>0.05</v>
      </c>
      <c r="F2428" s="37">
        <f>DetailTicketJuilletAout2021[[#This Row],[Qte]]*(DetailTicketJuilletAout2021[[#This Row],[PrixUnit]]*(1-DetailTicketJuilletAout2021[[#This Row],[Remise%]]))</f>
        <v>41.704999999999998</v>
      </c>
      <c r="G2428" t="str">
        <f t="shared" si="37"/>
        <v>ERDUR</v>
      </c>
    </row>
    <row r="2429" spans="1:7" x14ac:dyDescent="0.25">
      <c r="A2429" s="32">
        <v>22184</v>
      </c>
      <c r="B2429" s="33">
        <v>23</v>
      </c>
      <c r="C2429" s="33">
        <v>6.86</v>
      </c>
      <c r="D2429" s="33">
        <v>3</v>
      </c>
      <c r="E2429" s="33">
        <v>0.1</v>
      </c>
      <c r="F2429" s="37">
        <f>DetailTicketJuilletAout2021[[#This Row],[Qte]]*(DetailTicketJuilletAout2021[[#This Row],[PrixUnit]]*(1-DetailTicketJuilletAout2021[[#This Row],[Remise%]]))</f>
        <v>18.522000000000002</v>
      </c>
      <c r="G2429" t="str">
        <f t="shared" si="37"/>
        <v>ARBLA</v>
      </c>
    </row>
    <row r="2430" spans="1:7" x14ac:dyDescent="0.25">
      <c r="A2430" s="32">
        <v>22184</v>
      </c>
      <c r="B2430" s="33">
        <v>35</v>
      </c>
      <c r="C2430" s="33">
        <v>13.72</v>
      </c>
      <c r="D2430" s="33">
        <v>2</v>
      </c>
      <c r="E2430" s="33">
        <v>0.1</v>
      </c>
      <c r="F2430" s="37">
        <f>DetailTicketJuilletAout2021[[#This Row],[Qte]]*(DetailTicketJuilletAout2021[[#This Row],[PrixUnit]]*(1-DetailTicketJuilletAout2021[[#This Row],[Remise%]]))</f>
        <v>24.696000000000002</v>
      </c>
      <c r="G2430" t="str">
        <f t="shared" si="37"/>
        <v>ARBLA</v>
      </c>
    </row>
    <row r="2431" spans="1:7" x14ac:dyDescent="0.25">
      <c r="A2431" s="32">
        <v>22184</v>
      </c>
      <c r="B2431" s="33">
        <v>42</v>
      </c>
      <c r="C2431" s="33">
        <v>10.67</v>
      </c>
      <c r="D2431" s="33">
        <v>2</v>
      </c>
      <c r="E2431" s="33">
        <v>0.1</v>
      </c>
      <c r="F2431" s="37">
        <f>DetailTicketJuilletAout2021[[#This Row],[Qte]]*(DetailTicketJuilletAout2021[[#This Row],[PrixUnit]]*(1-DetailTicketJuilletAout2021[[#This Row],[Remise%]]))</f>
        <v>19.206</v>
      </c>
      <c r="G2431" t="str">
        <f t="shared" si="37"/>
        <v>ARBLA</v>
      </c>
    </row>
    <row r="2432" spans="1:7" x14ac:dyDescent="0.25">
      <c r="A2432" s="32">
        <v>22184</v>
      </c>
      <c r="B2432" s="33">
        <v>58</v>
      </c>
      <c r="C2432" s="33">
        <v>10.06</v>
      </c>
      <c r="D2432" s="33">
        <v>3</v>
      </c>
      <c r="E2432" s="33">
        <v>0.1</v>
      </c>
      <c r="F2432" s="37">
        <f>DetailTicketJuilletAout2021[[#This Row],[Qte]]*(DetailTicketJuilletAout2021[[#This Row],[PrixUnit]]*(1-DetailTicketJuilletAout2021[[#This Row],[Remise%]]))</f>
        <v>27.161999999999999</v>
      </c>
      <c r="G2432" t="str">
        <f t="shared" si="37"/>
        <v>ARBLA</v>
      </c>
    </row>
    <row r="2433" spans="1:7" x14ac:dyDescent="0.25">
      <c r="A2433" s="32">
        <v>22184</v>
      </c>
      <c r="B2433" s="33">
        <v>64</v>
      </c>
      <c r="C2433" s="33">
        <v>25.31</v>
      </c>
      <c r="D2433" s="33">
        <v>2</v>
      </c>
      <c r="E2433" s="33">
        <v>0</v>
      </c>
      <c r="F2433" s="37">
        <f>DetailTicketJuilletAout2021[[#This Row],[Qte]]*(DetailTicketJuilletAout2021[[#This Row],[PrixUnit]]*(1-DetailTicketJuilletAout2021[[#This Row],[Remise%]]))</f>
        <v>50.62</v>
      </c>
      <c r="G2433" t="str">
        <f t="shared" si="37"/>
        <v>ARBLA</v>
      </c>
    </row>
    <row r="2434" spans="1:7" x14ac:dyDescent="0.25">
      <c r="A2434" s="32">
        <v>22185</v>
      </c>
      <c r="B2434" s="33">
        <v>22</v>
      </c>
      <c r="C2434" s="33">
        <v>16.010000000000002</v>
      </c>
      <c r="D2434" s="33">
        <v>2</v>
      </c>
      <c r="E2434" s="33">
        <v>0</v>
      </c>
      <c r="F2434" s="37">
        <f>DetailTicketJuilletAout2021[[#This Row],[Qte]]*(DetailTicketJuilletAout2021[[#This Row],[PrixUnit]]*(1-DetailTicketJuilletAout2021[[#This Row],[Remise%]]))</f>
        <v>32.020000000000003</v>
      </c>
      <c r="G2434" t="str">
        <f t="shared" si="37"/>
        <v>BETIZ</v>
      </c>
    </row>
    <row r="2435" spans="1:7" x14ac:dyDescent="0.25">
      <c r="A2435" s="32">
        <v>22186</v>
      </c>
      <c r="B2435" s="33">
        <v>28</v>
      </c>
      <c r="C2435" s="33">
        <v>27.75</v>
      </c>
      <c r="D2435" s="33">
        <v>3</v>
      </c>
      <c r="E2435" s="33">
        <v>0</v>
      </c>
      <c r="F2435" s="37">
        <f>DetailTicketJuilletAout2021[[#This Row],[Qte]]*(DetailTicketJuilletAout2021[[#This Row],[PrixUnit]]*(1-DetailTicketJuilletAout2021[[#This Row],[Remise%]]))</f>
        <v>83.25</v>
      </c>
      <c r="G2435" t="str">
        <f t="shared" ref="G2435:G2498" si="38">VLOOKUP(A2435,$I$2:$J$1577,2,FALSE)</f>
        <v>MOELK</v>
      </c>
    </row>
    <row r="2436" spans="1:7" x14ac:dyDescent="0.25">
      <c r="A2436" s="32">
        <v>22186</v>
      </c>
      <c r="B2436" s="33">
        <v>44</v>
      </c>
      <c r="C2436" s="33">
        <v>11.89</v>
      </c>
      <c r="D2436" s="33">
        <v>3</v>
      </c>
      <c r="E2436" s="33">
        <v>0.05</v>
      </c>
      <c r="F2436" s="37">
        <f>DetailTicketJuilletAout2021[[#This Row],[Qte]]*(DetailTicketJuilletAout2021[[#This Row],[PrixUnit]]*(1-DetailTicketJuilletAout2021[[#This Row],[Remise%]]))</f>
        <v>33.886499999999998</v>
      </c>
      <c r="G2436" t="str">
        <f t="shared" si="38"/>
        <v>MOELK</v>
      </c>
    </row>
    <row r="2437" spans="1:7" x14ac:dyDescent="0.25">
      <c r="A2437" s="32">
        <v>22187</v>
      </c>
      <c r="B2437" s="33">
        <v>56</v>
      </c>
      <c r="C2437" s="33">
        <v>28.97</v>
      </c>
      <c r="D2437" s="33">
        <v>2</v>
      </c>
      <c r="E2437" s="33">
        <v>0</v>
      </c>
      <c r="F2437" s="37">
        <f>DetailTicketJuilletAout2021[[#This Row],[Qte]]*(DetailTicketJuilletAout2021[[#This Row],[PrixUnit]]*(1-DetailTicketJuilletAout2021[[#This Row],[Remise%]]))</f>
        <v>57.94</v>
      </c>
      <c r="G2437" t="str">
        <f t="shared" si="38"/>
        <v>DIGOM</v>
      </c>
    </row>
    <row r="2438" spans="1:7" x14ac:dyDescent="0.25">
      <c r="A2438" s="32">
        <v>22188</v>
      </c>
      <c r="B2438" s="33">
        <v>12</v>
      </c>
      <c r="C2438" s="33">
        <v>28.97</v>
      </c>
      <c r="D2438" s="33">
        <v>2</v>
      </c>
      <c r="E2438" s="33">
        <v>0.05</v>
      </c>
      <c r="F2438" s="37">
        <f>DetailTicketJuilletAout2021[[#This Row],[Qte]]*(DetailTicketJuilletAout2021[[#This Row],[PrixUnit]]*(1-DetailTicketJuilletAout2021[[#This Row],[Remise%]]))</f>
        <v>55.042999999999992</v>
      </c>
      <c r="G2438" t="str">
        <f t="shared" si="38"/>
        <v>PAJAL</v>
      </c>
    </row>
    <row r="2439" spans="1:7" x14ac:dyDescent="0.25">
      <c r="A2439" s="32">
        <v>22188</v>
      </c>
      <c r="B2439" s="33">
        <v>32</v>
      </c>
      <c r="C2439" s="33">
        <v>24.39</v>
      </c>
      <c r="D2439" s="33">
        <v>3</v>
      </c>
      <c r="E2439" s="33">
        <v>0.05</v>
      </c>
      <c r="F2439" s="37">
        <f>DetailTicketJuilletAout2021[[#This Row],[Qte]]*(DetailTicketJuilletAout2021[[#This Row],[PrixUnit]]*(1-DetailTicketJuilletAout2021[[#This Row],[Remise%]]))</f>
        <v>69.511499999999998</v>
      </c>
      <c r="G2439" t="str">
        <f t="shared" si="38"/>
        <v>PAJAL</v>
      </c>
    </row>
    <row r="2440" spans="1:7" x14ac:dyDescent="0.25">
      <c r="A2440" s="32">
        <v>22188</v>
      </c>
      <c r="B2440" s="33">
        <v>35</v>
      </c>
      <c r="C2440" s="33">
        <v>13.72</v>
      </c>
      <c r="D2440" s="33">
        <v>3</v>
      </c>
      <c r="E2440" s="33">
        <v>0.05</v>
      </c>
      <c r="F2440" s="37">
        <f>DetailTicketJuilletAout2021[[#This Row],[Qte]]*(DetailTicketJuilletAout2021[[#This Row],[PrixUnit]]*(1-DetailTicketJuilletAout2021[[#This Row],[Remise%]]))</f>
        <v>39.102000000000004</v>
      </c>
      <c r="G2440" t="str">
        <f t="shared" si="38"/>
        <v>PAJAL</v>
      </c>
    </row>
    <row r="2441" spans="1:7" x14ac:dyDescent="0.25">
      <c r="A2441" s="32">
        <v>22189</v>
      </c>
      <c r="B2441" s="33">
        <v>33</v>
      </c>
      <c r="C2441" s="33">
        <v>1.83</v>
      </c>
      <c r="D2441" s="33">
        <v>3</v>
      </c>
      <c r="E2441" s="33">
        <v>0</v>
      </c>
      <c r="F2441" s="37">
        <f>DetailTicketJuilletAout2021[[#This Row],[Qte]]*(DetailTicketJuilletAout2021[[#This Row],[PrixUnit]]*(1-DetailTicketJuilletAout2021[[#This Row],[Remise%]]))</f>
        <v>5.49</v>
      </c>
      <c r="G2441" t="str">
        <f t="shared" si="38"/>
        <v>GESEF</v>
      </c>
    </row>
    <row r="2442" spans="1:7" x14ac:dyDescent="0.25">
      <c r="A2442" s="32">
        <v>22189</v>
      </c>
      <c r="B2442" s="33">
        <v>51</v>
      </c>
      <c r="C2442" s="33">
        <v>40.4</v>
      </c>
      <c r="D2442" s="33">
        <v>2</v>
      </c>
      <c r="E2442" s="33">
        <v>0</v>
      </c>
      <c r="F2442" s="37">
        <f>DetailTicketJuilletAout2021[[#This Row],[Qte]]*(DetailTicketJuilletAout2021[[#This Row],[PrixUnit]]*(1-DetailTicketJuilletAout2021[[#This Row],[Remise%]]))</f>
        <v>80.8</v>
      </c>
      <c r="G2442" t="str">
        <f t="shared" si="38"/>
        <v>GESEF</v>
      </c>
    </row>
    <row r="2443" spans="1:7" x14ac:dyDescent="0.25">
      <c r="A2443" s="32">
        <v>22190</v>
      </c>
      <c r="B2443" s="33">
        <v>62</v>
      </c>
      <c r="C2443" s="33">
        <v>37.5</v>
      </c>
      <c r="D2443" s="33">
        <v>3</v>
      </c>
      <c r="E2443" s="33">
        <v>0</v>
      </c>
      <c r="F2443" s="37">
        <f>DetailTicketJuilletAout2021[[#This Row],[Qte]]*(DetailTicketJuilletAout2021[[#This Row],[PrixUnit]]*(1-DetailTicketJuilletAout2021[[#This Row],[Remise%]]))</f>
        <v>112.5</v>
      </c>
      <c r="G2443" t="str">
        <f t="shared" si="38"/>
        <v xml:space="preserve">DELE </v>
      </c>
    </row>
    <row r="2444" spans="1:7" x14ac:dyDescent="0.25">
      <c r="A2444" s="32">
        <v>22191</v>
      </c>
      <c r="B2444" s="33">
        <v>42</v>
      </c>
      <c r="C2444" s="33">
        <v>8.5399999999999991</v>
      </c>
      <c r="D2444" s="33">
        <v>3</v>
      </c>
      <c r="E2444" s="33">
        <v>0</v>
      </c>
      <c r="F2444" s="37">
        <f>DetailTicketJuilletAout2021[[#This Row],[Qte]]*(DetailTicketJuilletAout2021[[#This Row],[PrixUnit]]*(1-DetailTicketJuilletAout2021[[#This Row],[Remise%]]))</f>
        <v>25.619999999999997</v>
      </c>
      <c r="G2444" t="str">
        <f t="shared" si="38"/>
        <v>CHBOT</v>
      </c>
    </row>
    <row r="2445" spans="1:7" x14ac:dyDescent="0.25">
      <c r="A2445" s="32">
        <v>22191</v>
      </c>
      <c r="B2445" s="33">
        <v>69</v>
      </c>
      <c r="C2445" s="33">
        <v>21.95</v>
      </c>
      <c r="D2445" s="33">
        <v>3</v>
      </c>
      <c r="E2445" s="33">
        <v>0</v>
      </c>
      <c r="F2445" s="37">
        <f>DetailTicketJuilletAout2021[[#This Row],[Qte]]*(DetailTicketJuilletAout2021[[#This Row],[PrixUnit]]*(1-DetailTicketJuilletAout2021[[#This Row],[Remise%]]))</f>
        <v>65.849999999999994</v>
      </c>
      <c r="G2445" t="str">
        <f t="shared" si="38"/>
        <v>CHBOT</v>
      </c>
    </row>
    <row r="2446" spans="1:7" x14ac:dyDescent="0.25">
      <c r="A2446" s="32">
        <v>22192</v>
      </c>
      <c r="B2446" s="33">
        <v>16</v>
      </c>
      <c r="C2446" s="33">
        <v>10.67</v>
      </c>
      <c r="D2446" s="33">
        <v>3</v>
      </c>
      <c r="E2446" s="33">
        <v>0</v>
      </c>
      <c r="F2446" s="37">
        <f>DetailTicketJuilletAout2021[[#This Row],[Qte]]*(DetailTicketJuilletAout2021[[#This Row],[PrixUnit]]*(1-DetailTicketJuilletAout2021[[#This Row],[Remise%]]))</f>
        <v>32.01</v>
      </c>
      <c r="G2446" t="str">
        <f t="shared" si="38"/>
        <v>BEGAL</v>
      </c>
    </row>
    <row r="2447" spans="1:7" x14ac:dyDescent="0.25">
      <c r="A2447" s="32">
        <v>22192</v>
      </c>
      <c r="B2447" s="33">
        <v>62</v>
      </c>
      <c r="C2447" s="33">
        <v>30.03</v>
      </c>
      <c r="D2447" s="33">
        <v>3</v>
      </c>
      <c r="E2447" s="33">
        <v>0</v>
      </c>
      <c r="F2447" s="37">
        <f>DetailTicketJuilletAout2021[[#This Row],[Qte]]*(DetailTicketJuilletAout2021[[#This Row],[PrixUnit]]*(1-DetailTicketJuilletAout2021[[#This Row],[Remise%]]))</f>
        <v>90.09</v>
      </c>
      <c r="G2447" t="str">
        <f t="shared" si="38"/>
        <v>BEGAL</v>
      </c>
    </row>
    <row r="2448" spans="1:7" x14ac:dyDescent="0.25">
      <c r="A2448" s="32">
        <v>22193</v>
      </c>
      <c r="B2448" s="33">
        <v>26</v>
      </c>
      <c r="C2448" s="33">
        <v>23.78</v>
      </c>
      <c r="D2448" s="33">
        <v>2</v>
      </c>
      <c r="E2448" s="33">
        <v>0.2</v>
      </c>
      <c r="F2448" s="37">
        <f>DetailTicketJuilletAout2021[[#This Row],[Qte]]*(DetailTicketJuilletAout2021[[#This Row],[PrixUnit]]*(1-DetailTicketJuilletAout2021[[#This Row],[Remise%]]))</f>
        <v>38.048000000000002</v>
      </c>
      <c r="G2448" t="str">
        <f t="shared" si="38"/>
        <v>NAROU</v>
      </c>
    </row>
    <row r="2449" spans="1:7" x14ac:dyDescent="0.25">
      <c r="A2449" s="32">
        <v>22193</v>
      </c>
      <c r="B2449" s="33">
        <v>44</v>
      </c>
      <c r="C2449" s="33">
        <v>14.79</v>
      </c>
      <c r="D2449" s="33">
        <v>3</v>
      </c>
      <c r="E2449" s="33">
        <v>0</v>
      </c>
      <c r="F2449" s="37">
        <f>DetailTicketJuilletAout2021[[#This Row],[Qte]]*(DetailTicketJuilletAout2021[[#This Row],[PrixUnit]]*(1-DetailTicketJuilletAout2021[[#This Row],[Remise%]]))</f>
        <v>44.37</v>
      </c>
      <c r="G2449" t="str">
        <f t="shared" si="38"/>
        <v>NAROU</v>
      </c>
    </row>
    <row r="2450" spans="1:7" x14ac:dyDescent="0.25">
      <c r="A2450" s="32">
        <v>22193</v>
      </c>
      <c r="B2450" s="33">
        <v>64</v>
      </c>
      <c r="C2450" s="33">
        <v>25.31</v>
      </c>
      <c r="D2450" s="33">
        <v>2</v>
      </c>
      <c r="E2450" s="33">
        <v>0.2</v>
      </c>
      <c r="F2450" s="37">
        <f>DetailTicketJuilletAout2021[[#This Row],[Qte]]*(DetailTicketJuilletAout2021[[#This Row],[PrixUnit]]*(1-DetailTicketJuilletAout2021[[#This Row],[Remise%]]))</f>
        <v>40.496000000000002</v>
      </c>
      <c r="G2450" t="str">
        <f t="shared" si="38"/>
        <v>NAROU</v>
      </c>
    </row>
    <row r="2451" spans="1:7" x14ac:dyDescent="0.25">
      <c r="A2451" s="32">
        <v>22193</v>
      </c>
      <c r="B2451" s="33">
        <v>69</v>
      </c>
      <c r="C2451" s="33">
        <v>27.44</v>
      </c>
      <c r="D2451" s="33">
        <v>2</v>
      </c>
      <c r="E2451" s="33">
        <v>0.2</v>
      </c>
      <c r="F2451" s="37">
        <f>DetailTicketJuilletAout2021[[#This Row],[Qte]]*(DetailTicketJuilletAout2021[[#This Row],[PrixUnit]]*(1-DetailTicketJuilletAout2021[[#This Row],[Remise%]]))</f>
        <v>43.904000000000003</v>
      </c>
      <c r="G2451" t="str">
        <f t="shared" si="38"/>
        <v>NAROU</v>
      </c>
    </row>
    <row r="2452" spans="1:7" x14ac:dyDescent="0.25">
      <c r="A2452" s="32">
        <v>22194</v>
      </c>
      <c r="B2452" s="33">
        <v>12</v>
      </c>
      <c r="C2452" s="33">
        <v>23.17</v>
      </c>
      <c r="D2452" s="33">
        <v>3</v>
      </c>
      <c r="E2452" s="33">
        <v>0.05</v>
      </c>
      <c r="F2452" s="37">
        <f>DetailTicketJuilletAout2021[[#This Row],[Qte]]*(DetailTicketJuilletAout2021[[#This Row],[PrixUnit]]*(1-DetailTicketJuilletAout2021[[#This Row],[Remise%]]))</f>
        <v>66.034500000000008</v>
      </c>
      <c r="G2452" t="str">
        <f t="shared" si="38"/>
        <v>CLJAN</v>
      </c>
    </row>
    <row r="2453" spans="1:7" x14ac:dyDescent="0.25">
      <c r="A2453" s="32">
        <v>22194</v>
      </c>
      <c r="B2453" s="33">
        <v>132</v>
      </c>
      <c r="C2453" s="33">
        <v>9.7200000000000006</v>
      </c>
      <c r="D2453" s="33">
        <v>2</v>
      </c>
      <c r="E2453" s="33">
        <v>0</v>
      </c>
      <c r="F2453" s="37">
        <f>DetailTicketJuilletAout2021[[#This Row],[Qte]]*(DetailTicketJuilletAout2021[[#This Row],[PrixUnit]]*(1-DetailTicketJuilletAout2021[[#This Row],[Remise%]]))</f>
        <v>19.440000000000001</v>
      </c>
      <c r="G2453" t="str">
        <f t="shared" si="38"/>
        <v>CLJAN</v>
      </c>
    </row>
    <row r="2454" spans="1:7" x14ac:dyDescent="0.25">
      <c r="A2454" s="32">
        <v>22194</v>
      </c>
      <c r="B2454" s="33">
        <v>133</v>
      </c>
      <c r="C2454" s="33">
        <v>9.91</v>
      </c>
      <c r="D2454" s="33">
        <v>3</v>
      </c>
      <c r="E2454" s="33">
        <v>0</v>
      </c>
      <c r="F2454" s="37">
        <f>DetailTicketJuilletAout2021[[#This Row],[Qte]]*(DetailTicketJuilletAout2021[[#This Row],[PrixUnit]]*(1-DetailTicketJuilletAout2021[[#This Row],[Remise%]]))</f>
        <v>29.73</v>
      </c>
      <c r="G2454" t="str">
        <f t="shared" si="38"/>
        <v>CLJAN</v>
      </c>
    </row>
    <row r="2455" spans="1:7" x14ac:dyDescent="0.25">
      <c r="A2455" s="32">
        <v>22194</v>
      </c>
      <c r="B2455" s="33">
        <v>134</v>
      </c>
      <c r="C2455" s="33">
        <v>10.1</v>
      </c>
      <c r="D2455" s="33">
        <v>4</v>
      </c>
      <c r="E2455" s="33">
        <v>0</v>
      </c>
      <c r="F2455" s="37">
        <f>DetailTicketJuilletAout2021[[#This Row],[Qte]]*(DetailTicketJuilletAout2021[[#This Row],[PrixUnit]]*(1-DetailTicketJuilletAout2021[[#This Row],[Remise%]]))</f>
        <v>40.4</v>
      </c>
      <c r="G2455" t="str">
        <f t="shared" si="38"/>
        <v>CLJAN</v>
      </c>
    </row>
    <row r="2456" spans="1:7" x14ac:dyDescent="0.25">
      <c r="A2456" s="32">
        <v>22194</v>
      </c>
      <c r="B2456" s="33">
        <v>135</v>
      </c>
      <c r="C2456" s="33">
        <v>10.67</v>
      </c>
      <c r="D2456" s="33">
        <v>2</v>
      </c>
      <c r="E2456" s="33">
        <v>0</v>
      </c>
      <c r="F2456" s="37">
        <f>DetailTicketJuilletAout2021[[#This Row],[Qte]]*(DetailTicketJuilletAout2021[[#This Row],[PrixUnit]]*(1-DetailTicketJuilletAout2021[[#This Row],[Remise%]]))</f>
        <v>21.34</v>
      </c>
      <c r="G2456" t="str">
        <f t="shared" si="38"/>
        <v>CLJAN</v>
      </c>
    </row>
    <row r="2457" spans="1:7" x14ac:dyDescent="0.25">
      <c r="A2457" s="32">
        <v>22194</v>
      </c>
      <c r="B2457" s="33">
        <v>136</v>
      </c>
      <c r="C2457" s="33">
        <v>10.67</v>
      </c>
      <c r="D2457" s="33">
        <v>3</v>
      </c>
      <c r="E2457" s="33">
        <v>0</v>
      </c>
      <c r="F2457" s="37">
        <f>DetailTicketJuilletAout2021[[#This Row],[Qte]]*(DetailTicketJuilletAout2021[[#This Row],[PrixUnit]]*(1-DetailTicketJuilletAout2021[[#This Row],[Remise%]]))</f>
        <v>32.01</v>
      </c>
      <c r="G2457" t="str">
        <f t="shared" si="38"/>
        <v>CLJAN</v>
      </c>
    </row>
    <row r="2458" spans="1:7" x14ac:dyDescent="0.25">
      <c r="A2458" s="32">
        <v>22195</v>
      </c>
      <c r="B2458" s="33">
        <v>11</v>
      </c>
      <c r="C2458" s="33">
        <v>16.010000000000002</v>
      </c>
      <c r="D2458" s="33">
        <v>2</v>
      </c>
      <c r="E2458" s="33">
        <v>0</v>
      </c>
      <c r="F2458" s="37">
        <f>DetailTicketJuilletAout2021[[#This Row],[Qte]]*(DetailTicketJuilletAout2021[[#This Row],[PrixUnit]]*(1-DetailTicketJuilletAout2021[[#This Row],[Remise%]]))</f>
        <v>32.020000000000003</v>
      </c>
      <c r="G2458" t="str">
        <f t="shared" si="38"/>
        <v>ERBEC</v>
      </c>
    </row>
    <row r="2459" spans="1:7" x14ac:dyDescent="0.25">
      <c r="A2459" s="32">
        <v>22196</v>
      </c>
      <c r="B2459" s="33">
        <v>13</v>
      </c>
      <c r="C2459" s="33">
        <v>4.57</v>
      </c>
      <c r="D2459" s="33">
        <v>2</v>
      </c>
      <c r="E2459" s="33">
        <v>0</v>
      </c>
      <c r="F2459" s="37">
        <f>DetailTicketJuilletAout2021[[#This Row],[Qte]]*(DetailTicketJuilletAout2021[[#This Row],[PrixUnit]]*(1-DetailTicketJuilletAout2021[[#This Row],[Remise%]]))</f>
        <v>9.14</v>
      </c>
      <c r="G2459" t="str">
        <f t="shared" si="38"/>
        <v>DAMIC</v>
      </c>
    </row>
    <row r="2460" spans="1:7" x14ac:dyDescent="0.25">
      <c r="A2460" s="32">
        <v>22196</v>
      </c>
      <c r="B2460" s="33">
        <v>65</v>
      </c>
      <c r="C2460" s="33">
        <v>16.010000000000002</v>
      </c>
      <c r="D2460" s="33">
        <v>2</v>
      </c>
      <c r="E2460" s="33">
        <v>0</v>
      </c>
      <c r="F2460" s="37">
        <f>DetailTicketJuilletAout2021[[#This Row],[Qte]]*(DetailTicketJuilletAout2021[[#This Row],[PrixUnit]]*(1-DetailTicketJuilletAout2021[[#This Row],[Remise%]]))</f>
        <v>32.020000000000003</v>
      </c>
      <c r="G2460" t="str">
        <f t="shared" si="38"/>
        <v>DAMIC</v>
      </c>
    </row>
    <row r="2461" spans="1:7" x14ac:dyDescent="0.25">
      <c r="A2461" s="32">
        <v>22196</v>
      </c>
      <c r="B2461" s="33">
        <v>68</v>
      </c>
      <c r="C2461" s="33">
        <v>9.4499999999999993</v>
      </c>
      <c r="D2461" s="33">
        <v>2</v>
      </c>
      <c r="E2461" s="33">
        <v>0</v>
      </c>
      <c r="F2461" s="37">
        <f>DetailTicketJuilletAout2021[[#This Row],[Qte]]*(DetailTicketJuilletAout2021[[#This Row],[PrixUnit]]*(1-DetailTicketJuilletAout2021[[#This Row],[Remise%]]))</f>
        <v>18.899999999999999</v>
      </c>
      <c r="G2461" t="str">
        <f t="shared" si="38"/>
        <v>DAMIC</v>
      </c>
    </row>
    <row r="2462" spans="1:7" x14ac:dyDescent="0.25">
      <c r="A2462" s="32">
        <v>22197</v>
      </c>
      <c r="B2462" s="33">
        <v>26</v>
      </c>
      <c r="C2462" s="33">
        <v>23.78</v>
      </c>
      <c r="D2462" s="33">
        <v>3</v>
      </c>
      <c r="E2462" s="33">
        <v>0.1</v>
      </c>
      <c r="F2462" s="37">
        <f>DetailTicketJuilletAout2021[[#This Row],[Qte]]*(DetailTicketJuilletAout2021[[#This Row],[PrixUnit]]*(1-DetailTicketJuilletAout2021[[#This Row],[Remise%]]))</f>
        <v>64.206000000000003</v>
      </c>
      <c r="G2462" t="str">
        <f t="shared" si="38"/>
        <v>ERDUR</v>
      </c>
    </row>
    <row r="2463" spans="1:7" x14ac:dyDescent="0.25">
      <c r="A2463" s="32">
        <v>22197</v>
      </c>
      <c r="B2463" s="33">
        <v>30</v>
      </c>
      <c r="C2463" s="33">
        <v>19.670000000000002</v>
      </c>
      <c r="D2463" s="33">
        <v>2</v>
      </c>
      <c r="E2463" s="33">
        <v>0</v>
      </c>
      <c r="F2463" s="37">
        <f>DetailTicketJuilletAout2021[[#This Row],[Qte]]*(DetailTicketJuilletAout2021[[#This Row],[PrixUnit]]*(1-DetailTicketJuilletAout2021[[#This Row],[Remise%]]))</f>
        <v>39.340000000000003</v>
      </c>
      <c r="G2463" t="str">
        <f t="shared" si="38"/>
        <v>ERDUR</v>
      </c>
    </row>
    <row r="2464" spans="1:7" x14ac:dyDescent="0.25">
      <c r="A2464" s="32">
        <v>22197</v>
      </c>
      <c r="B2464" s="33">
        <v>50</v>
      </c>
      <c r="C2464" s="33">
        <v>12.35</v>
      </c>
      <c r="D2464" s="33">
        <v>2</v>
      </c>
      <c r="E2464" s="33">
        <v>0.1</v>
      </c>
      <c r="F2464" s="37">
        <f>DetailTicketJuilletAout2021[[#This Row],[Qte]]*(DetailTicketJuilletAout2021[[#This Row],[PrixUnit]]*(1-DetailTicketJuilletAout2021[[#This Row],[Remise%]]))</f>
        <v>22.23</v>
      </c>
      <c r="G2464" t="str">
        <f t="shared" si="38"/>
        <v>ERDUR</v>
      </c>
    </row>
    <row r="2465" spans="1:7" x14ac:dyDescent="0.25">
      <c r="A2465" s="32">
        <v>22197</v>
      </c>
      <c r="B2465" s="33">
        <v>73</v>
      </c>
      <c r="C2465" s="33">
        <v>11.43</v>
      </c>
      <c r="D2465" s="33">
        <v>3</v>
      </c>
      <c r="E2465" s="33">
        <v>0</v>
      </c>
      <c r="F2465" s="37">
        <f>DetailTicketJuilletAout2021[[#This Row],[Qte]]*(DetailTicketJuilletAout2021[[#This Row],[PrixUnit]]*(1-DetailTicketJuilletAout2021[[#This Row],[Remise%]]))</f>
        <v>34.29</v>
      </c>
      <c r="G2465" t="str">
        <f t="shared" si="38"/>
        <v>ERDUR</v>
      </c>
    </row>
    <row r="2466" spans="1:7" x14ac:dyDescent="0.25">
      <c r="A2466" s="32">
        <v>22197</v>
      </c>
      <c r="B2466" s="33">
        <v>420</v>
      </c>
      <c r="C2466" s="33">
        <v>4.8</v>
      </c>
      <c r="D2466" s="33">
        <v>1</v>
      </c>
      <c r="E2466" s="33">
        <v>0</v>
      </c>
      <c r="F2466" s="37">
        <f>DetailTicketJuilletAout2021[[#This Row],[Qte]]*(DetailTicketJuilletAout2021[[#This Row],[PrixUnit]]*(1-DetailTicketJuilletAout2021[[#This Row],[Remise%]]))</f>
        <v>4.8</v>
      </c>
      <c r="G2466" t="str">
        <f t="shared" si="38"/>
        <v>ERDUR</v>
      </c>
    </row>
    <row r="2467" spans="1:7" x14ac:dyDescent="0.25">
      <c r="A2467" s="32">
        <v>22197</v>
      </c>
      <c r="B2467" s="33">
        <v>2242</v>
      </c>
      <c r="C2467" s="33">
        <v>9.6199999999999992</v>
      </c>
      <c r="D2467" s="33">
        <v>1</v>
      </c>
      <c r="E2467" s="33">
        <v>0</v>
      </c>
      <c r="F2467" s="37">
        <f>DetailTicketJuilletAout2021[[#This Row],[Qte]]*(DetailTicketJuilletAout2021[[#This Row],[PrixUnit]]*(1-DetailTicketJuilletAout2021[[#This Row],[Remise%]]))</f>
        <v>9.6199999999999992</v>
      </c>
      <c r="G2467" t="str">
        <f t="shared" si="38"/>
        <v>ERDUR</v>
      </c>
    </row>
    <row r="2468" spans="1:7" x14ac:dyDescent="0.25">
      <c r="A2468" s="32">
        <v>22198</v>
      </c>
      <c r="B2468" s="33">
        <v>58</v>
      </c>
      <c r="C2468" s="33">
        <v>10.06</v>
      </c>
      <c r="D2468" s="33">
        <v>3</v>
      </c>
      <c r="E2468" s="33">
        <v>0</v>
      </c>
      <c r="F2468" s="37">
        <f>DetailTicketJuilletAout2021[[#This Row],[Qte]]*(DetailTicketJuilletAout2021[[#This Row],[PrixUnit]]*(1-DetailTicketJuilletAout2021[[#This Row],[Remise%]]))</f>
        <v>30.18</v>
      </c>
      <c r="G2468" t="str">
        <f t="shared" si="38"/>
        <v>CHLAB</v>
      </c>
    </row>
    <row r="2469" spans="1:7" x14ac:dyDescent="0.25">
      <c r="A2469" s="32">
        <v>22198</v>
      </c>
      <c r="B2469" s="33">
        <v>62</v>
      </c>
      <c r="C2469" s="33">
        <v>37.5</v>
      </c>
      <c r="D2469" s="33">
        <v>2</v>
      </c>
      <c r="E2469" s="33">
        <v>0</v>
      </c>
      <c r="F2469" s="37">
        <f>DetailTicketJuilletAout2021[[#This Row],[Qte]]*(DetailTicketJuilletAout2021[[#This Row],[PrixUnit]]*(1-DetailTicketJuilletAout2021[[#This Row],[Remise%]]))</f>
        <v>75</v>
      </c>
      <c r="G2469" t="str">
        <f t="shared" si="38"/>
        <v>CHLAB</v>
      </c>
    </row>
    <row r="2470" spans="1:7" x14ac:dyDescent="0.25">
      <c r="A2470" s="32">
        <v>22199</v>
      </c>
      <c r="B2470" s="33">
        <v>1</v>
      </c>
      <c r="C2470" s="33">
        <v>13.72</v>
      </c>
      <c r="D2470" s="33">
        <v>3</v>
      </c>
      <c r="E2470" s="33">
        <v>0</v>
      </c>
      <c r="F2470" s="37">
        <f>DetailTicketJuilletAout2021[[#This Row],[Qte]]*(DetailTicketJuilletAout2021[[#This Row],[PrixUnit]]*(1-DetailTicketJuilletAout2021[[#This Row],[Remise%]]))</f>
        <v>41.160000000000004</v>
      </c>
      <c r="G2470" t="str">
        <f t="shared" si="38"/>
        <v>RIDAN</v>
      </c>
    </row>
    <row r="2471" spans="1:7" x14ac:dyDescent="0.25">
      <c r="A2471" s="32">
        <v>22199</v>
      </c>
      <c r="B2471" s="33">
        <v>69</v>
      </c>
      <c r="C2471" s="33">
        <v>27.44</v>
      </c>
      <c r="D2471" s="33">
        <v>3</v>
      </c>
      <c r="E2471" s="33">
        <v>0</v>
      </c>
      <c r="F2471" s="37">
        <f>DetailTicketJuilletAout2021[[#This Row],[Qte]]*(DetailTicketJuilletAout2021[[#This Row],[PrixUnit]]*(1-DetailTicketJuilletAout2021[[#This Row],[Remise%]]))</f>
        <v>82.320000000000007</v>
      </c>
      <c r="G2471" t="str">
        <f t="shared" si="38"/>
        <v>RIDAN</v>
      </c>
    </row>
    <row r="2472" spans="1:7" x14ac:dyDescent="0.25">
      <c r="A2472" s="32">
        <v>22200</v>
      </c>
      <c r="B2472" s="33">
        <v>3</v>
      </c>
      <c r="C2472" s="33">
        <v>6.1</v>
      </c>
      <c r="D2472" s="33">
        <v>2</v>
      </c>
      <c r="E2472" s="33">
        <v>0</v>
      </c>
      <c r="F2472" s="37">
        <f>DetailTicketJuilletAout2021[[#This Row],[Qte]]*(DetailTicketJuilletAout2021[[#This Row],[PrixUnit]]*(1-DetailTicketJuilletAout2021[[#This Row],[Remise%]]))</f>
        <v>12.2</v>
      </c>
      <c r="G2472" t="str">
        <f t="shared" si="38"/>
        <v>SYBEL</v>
      </c>
    </row>
    <row r="2473" spans="1:7" x14ac:dyDescent="0.25">
      <c r="A2473" s="32">
        <v>22200</v>
      </c>
      <c r="B2473" s="33">
        <v>64</v>
      </c>
      <c r="C2473" s="33">
        <v>20.28</v>
      </c>
      <c r="D2473" s="33">
        <v>3</v>
      </c>
      <c r="E2473" s="33">
        <v>0</v>
      </c>
      <c r="F2473" s="37">
        <f>DetailTicketJuilletAout2021[[#This Row],[Qte]]*(DetailTicketJuilletAout2021[[#This Row],[PrixUnit]]*(1-DetailTicketJuilletAout2021[[#This Row],[Remise%]]))</f>
        <v>60.84</v>
      </c>
      <c r="G2473" t="str">
        <f t="shared" si="38"/>
        <v>SYBEL</v>
      </c>
    </row>
    <row r="2474" spans="1:7" x14ac:dyDescent="0.25">
      <c r="A2474" s="32">
        <v>22201</v>
      </c>
      <c r="B2474" s="33">
        <v>1</v>
      </c>
      <c r="C2474" s="33">
        <v>13.72</v>
      </c>
      <c r="D2474" s="33">
        <v>2</v>
      </c>
      <c r="E2474" s="33">
        <v>0.05</v>
      </c>
      <c r="F2474" s="37">
        <f>DetailTicketJuilletAout2021[[#This Row],[Qte]]*(DetailTicketJuilletAout2021[[#This Row],[PrixUnit]]*(1-DetailTicketJuilletAout2021[[#This Row],[Remise%]]))</f>
        <v>26.068000000000001</v>
      </c>
      <c r="G2474" t="str">
        <f t="shared" si="38"/>
        <v>YAKAL</v>
      </c>
    </row>
    <row r="2475" spans="1:7" x14ac:dyDescent="0.25">
      <c r="A2475" s="32">
        <v>22202</v>
      </c>
      <c r="B2475" s="33">
        <v>18</v>
      </c>
      <c r="C2475" s="33">
        <v>47.56</v>
      </c>
      <c r="D2475" s="33">
        <v>2</v>
      </c>
      <c r="E2475" s="33">
        <v>0</v>
      </c>
      <c r="F2475" s="37">
        <f>DetailTicketJuilletAout2021[[#This Row],[Qte]]*(DetailTicketJuilletAout2021[[#This Row],[PrixUnit]]*(1-DetailTicketJuilletAout2021[[#This Row],[Remise%]]))</f>
        <v>95.12</v>
      </c>
      <c r="G2475" t="str">
        <f t="shared" si="38"/>
        <v>DAMIC</v>
      </c>
    </row>
    <row r="2476" spans="1:7" x14ac:dyDescent="0.25">
      <c r="A2476" s="32">
        <v>22202</v>
      </c>
      <c r="B2476" s="33">
        <v>36</v>
      </c>
      <c r="C2476" s="33">
        <v>14.48</v>
      </c>
      <c r="D2476" s="33">
        <v>3</v>
      </c>
      <c r="E2476" s="33">
        <v>0</v>
      </c>
      <c r="F2476" s="37">
        <f>DetailTicketJuilletAout2021[[#This Row],[Qte]]*(DetailTicketJuilletAout2021[[#This Row],[PrixUnit]]*(1-DetailTicketJuilletAout2021[[#This Row],[Remise%]]))</f>
        <v>43.44</v>
      </c>
      <c r="G2476" t="str">
        <f t="shared" si="38"/>
        <v>DAMIC</v>
      </c>
    </row>
    <row r="2477" spans="1:7" x14ac:dyDescent="0.25">
      <c r="A2477" s="32">
        <v>22203</v>
      </c>
      <c r="B2477" s="33">
        <v>15</v>
      </c>
      <c r="C2477" s="33">
        <v>11.89</v>
      </c>
      <c r="D2477" s="33">
        <v>3</v>
      </c>
      <c r="E2477" s="33">
        <v>0</v>
      </c>
      <c r="F2477" s="37">
        <f>DetailTicketJuilletAout2021[[#This Row],[Qte]]*(DetailTicketJuilletAout2021[[#This Row],[PrixUnit]]*(1-DetailTicketJuilletAout2021[[#This Row],[Remise%]]))</f>
        <v>35.67</v>
      </c>
      <c r="G2477" t="str">
        <f t="shared" si="38"/>
        <v>PALER</v>
      </c>
    </row>
    <row r="2478" spans="1:7" x14ac:dyDescent="0.25">
      <c r="A2478" s="32">
        <v>22203</v>
      </c>
      <c r="B2478" s="33">
        <v>75</v>
      </c>
      <c r="C2478" s="33">
        <v>5.95</v>
      </c>
      <c r="D2478" s="33">
        <v>2</v>
      </c>
      <c r="E2478" s="33">
        <v>0</v>
      </c>
      <c r="F2478" s="37">
        <f>DetailTicketJuilletAout2021[[#This Row],[Qte]]*(DetailTicketJuilletAout2021[[#This Row],[PrixUnit]]*(1-DetailTicketJuilletAout2021[[#This Row],[Remise%]]))</f>
        <v>11.9</v>
      </c>
      <c r="G2478" t="str">
        <f t="shared" si="38"/>
        <v>PALER</v>
      </c>
    </row>
    <row r="2479" spans="1:7" x14ac:dyDescent="0.25">
      <c r="A2479" s="32">
        <v>22204</v>
      </c>
      <c r="B2479" s="33">
        <v>34</v>
      </c>
      <c r="C2479" s="33">
        <v>10.67</v>
      </c>
      <c r="D2479" s="33">
        <v>3</v>
      </c>
      <c r="E2479" s="33">
        <v>0.25</v>
      </c>
      <c r="F2479" s="37">
        <f>DetailTicketJuilletAout2021[[#This Row],[Qte]]*(DetailTicketJuilletAout2021[[#This Row],[PrixUnit]]*(1-DetailTicketJuilletAout2021[[#This Row],[Remise%]]))</f>
        <v>24.0075</v>
      </c>
      <c r="G2479" t="str">
        <f t="shared" si="38"/>
        <v>DIGOM</v>
      </c>
    </row>
    <row r="2480" spans="1:7" x14ac:dyDescent="0.25">
      <c r="A2480" s="32">
        <v>22204</v>
      </c>
      <c r="B2480" s="33">
        <v>41</v>
      </c>
      <c r="C2480" s="33">
        <v>7.32</v>
      </c>
      <c r="D2480" s="33">
        <v>3</v>
      </c>
      <c r="E2480" s="33">
        <v>0</v>
      </c>
      <c r="F2480" s="37">
        <f>DetailTicketJuilletAout2021[[#This Row],[Qte]]*(DetailTicketJuilletAout2021[[#This Row],[PrixUnit]]*(1-DetailTicketJuilletAout2021[[#This Row],[Remise%]]))</f>
        <v>21.96</v>
      </c>
      <c r="G2480" t="str">
        <f t="shared" si="38"/>
        <v>DIGOM</v>
      </c>
    </row>
    <row r="2481" spans="1:7" x14ac:dyDescent="0.25">
      <c r="A2481" s="32">
        <v>22205</v>
      </c>
      <c r="B2481" s="33">
        <v>24</v>
      </c>
      <c r="C2481" s="33">
        <v>3.35</v>
      </c>
      <c r="D2481" s="33">
        <v>3</v>
      </c>
      <c r="E2481" s="33">
        <v>0</v>
      </c>
      <c r="F2481" s="37">
        <f>DetailTicketJuilletAout2021[[#This Row],[Qte]]*(DetailTicketJuilletAout2021[[#This Row],[PrixUnit]]*(1-DetailTicketJuilletAout2021[[#This Row],[Remise%]]))</f>
        <v>10.050000000000001</v>
      </c>
      <c r="G2481" t="str">
        <f t="shared" si="38"/>
        <v>CHGRA</v>
      </c>
    </row>
    <row r="2482" spans="1:7" x14ac:dyDescent="0.25">
      <c r="A2482" s="32">
        <v>22205</v>
      </c>
      <c r="B2482" s="33">
        <v>38</v>
      </c>
      <c r="C2482" s="33">
        <v>200.93</v>
      </c>
      <c r="D2482" s="33">
        <v>3</v>
      </c>
      <c r="E2482" s="33">
        <v>0</v>
      </c>
      <c r="F2482" s="37">
        <f>DetailTicketJuilletAout2021[[#This Row],[Qte]]*(DetailTicketJuilletAout2021[[#This Row],[PrixUnit]]*(1-DetailTicketJuilletAout2021[[#This Row],[Remise%]]))</f>
        <v>602.79</v>
      </c>
      <c r="G2482" t="str">
        <f t="shared" si="38"/>
        <v>CHGRA</v>
      </c>
    </row>
    <row r="2483" spans="1:7" x14ac:dyDescent="0.25">
      <c r="A2483" s="32">
        <v>22205</v>
      </c>
      <c r="B2483" s="33">
        <v>44</v>
      </c>
      <c r="C2483" s="33">
        <v>14.79</v>
      </c>
      <c r="D2483" s="33">
        <v>3</v>
      </c>
      <c r="E2483" s="33">
        <v>0</v>
      </c>
      <c r="F2483" s="37">
        <f>DetailTicketJuilletAout2021[[#This Row],[Qte]]*(DetailTicketJuilletAout2021[[#This Row],[PrixUnit]]*(1-DetailTicketJuilletAout2021[[#This Row],[Remise%]]))</f>
        <v>44.37</v>
      </c>
      <c r="G2483" t="str">
        <f t="shared" si="38"/>
        <v>CHGRA</v>
      </c>
    </row>
    <row r="2484" spans="1:7" x14ac:dyDescent="0.25">
      <c r="A2484" s="32">
        <v>22206</v>
      </c>
      <c r="B2484" s="33">
        <v>19</v>
      </c>
      <c r="C2484" s="33">
        <v>5.49</v>
      </c>
      <c r="D2484" s="33">
        <v>3</v>
      </c>
      <c r="E2484" s="33">
        <v>0</v>
      </c>
      <c r="F2484" s="37">
        <f>DetailTicketJuilletAout2021[[#This Row],[Qte]]*(DetailTicketJuilletAout2021[[#This Row],[PrixUnit]]*(1-DetailTicketJuilletAout2021[[#This Row],[Remise%]]))</f>
        <v>16.47</v>
      </c>
      <c r="G2484" t="str">
        <f t="shared" si="38"/>
        <v>PABEL</v>
      </c>
    </row>
    <row r="2485" spans="1:7" x14ac:dyDescent="0.25">
      <c r="A2485" s="32">
        <v>22206</v>
      </c>
      <c r="B2485" s="33">
        <v>26</v>
      </c>
      <c r="C2485" s="33">
        <v>18.899999999999999</v>
      </c>
      <c r="D2485" s="33">
        <v>2</v>
      </c>
      <c r="E2485" s="33">
        <v>0</v>
      </c>
      <c r="F2485" s="37">
        <f>DetailTicketJuilletAout2021[[#This Row],[Qte]]*(DetailTicketJuilletAout2021[[#This Row],[PrixUnit]]*(1-DetailTicketJuilletAout2021[[#This Row],[Remise%]]))</f>
        <v>37.799999999999997</v>
      </c>
      <c r="G2485" t="str">
        <f t="shared" si="38"/>
        <v>PABEL</v>
      </c>
    </row>
    <row r="2486" spans="1:7" x14ac:dyDescent="0.25">
      <c r="A2486" s="32">
        <v>22206</v>
      </c>
      <c r="B2486" s="33">
        <v>54</v>
      </c>
      <c r="C2486" s="33">
        <v>4.57</v>
      </c>
      <c r="D2486" s="33">
        <v>2</v>
      </c>
      <c r="E2486" s="33">
        <v>0.25</v>
      </c>
      <c r="F2486" s="37">
        <f>DetailTicketJuilletAout2021[[#This Row],[Qte]]*(DetailTicketJuilletAout2021[[#This Row],[PrixUnit]]*(1-DetailTicketJuilletAout2021[[#This Row],[Remise%]]))</f>
        <v>6.8550000000000004</v>
      </c>
      <c r="G2486" t="str">
        <f t="shared" si="38"/>
        <v>PABEL</v>
      </c>
    </row>
    <row r="2487" spans="1:7" x14ac:dyDescent="0.25">
      <c r="A2487" s="32">
        <v>22207</v>
      </c>
      <c r="B2487" s="33">
        <v>11</v>
      </c>
      <c r="C2487" s="33">
        <v>12.81</v>
      </c>
      <c r="D2487" s="33">
        <v>3</v>
      </c>
      <c r="E2487" s="33">
        <v>0</v>
      </c>
      <c r="F2487" s="37">
        <f>DetailTicketJuilletAout2021[[#This Row],[Qte]]*(DetailTicketJuilletAout2021[[#This Row],[PrixUnit]]*(1-DetailTicketJuilletAout2021[[#This Row],[Remise%]]))</f>
        <v>38.43</v>
      </c>
      <c r="G2487" t="str">
        <f t="shared" si="38"/>
        <v>NAROU</v>
      </c>
    </row>
    <row r="2488" spans="1:7" x14ac:dyDescent="0.25">
      <c r="A2488" s="32">
        <v>22207</v>
      </c>
      <c r="B2488" s="33">
        <v>51</v>
      </c>
      <c r="C2488" s="33">
        <v>32.32</v>
      </c>
      <c r="D2488" s="33">
        <v>2</v>
      </c>
      <c r="E2488" s="33">
        <v>0</v>
      </c>
      <c r="F2488" s="37">
        <f>DetailTicketJuilletAout2021[[#This Row],[Qte]]*(DetailTicketJuilletAout2021[[#This Row],[PrixUnit]]*(1-DetailTicketJuilletAout2021[[#This Row],[Remise%]]))</f>
        <v>64.64</v>
      </c>
      <c r="G2488" t="str">
        <f t="shared" si="38"/>
        <v>NAROU</v>
      </c>
    </row>
    <row r="2489" spans="1:7" x14ac:dyDescent="0.25">
      <c r="A2489" s="32">
        <v>22207</v>
      </c>
      <c r="B2489" s="33">
        <v>74</v>
      </c>
      <c r="C2489" s="33">
        <v>6.1</v>
      </c>
      <c r="D2489" s="33">
        <v>3</v>
      </c>
      <c r="E2489" s="33">
        <v>0</v>
      </c>
      <c r="F2489" s="37">
        <f>DetailTicketJuilletAout2021[[#This Row],[Qte]]*(DetailTicketJuilletAout2021[[#This Row],[PrixUnit]]*(1-DetailTicketJuilletAout2021[[#This Row],[Remise%]]))</f>
        <v>18.299999999999997</v>
      </c>
      <c r="G2489" t="str">
        <f t="shared" si="38"/>
        <v>NAROU</v>
      </c>
    </row>
    <row r="2490" spans="1:7" x14ac:dyDescent="0.25">
      <c r="A2490" s="32">
        <v>22208</v>
      </c>
      <c r="B2490" s="33">
        <v>28</v>
      </c>
      <c r="C2490" s="33">
        <v>27.75</v>
      </c>
      <c r="D2490" s="33">
        <v>3</v>
      </c>
      <c r="E2490" s="33">
        <v>0</v>
      </c>
      <c r="F2490" s="37">
        <f>DetailTicketJuilletAout2021[[#This Row],[Qte]]*(DetailTicketJuilletAout2021[[#This Row],[PrixUnit]]*(1-DetailTicketJuilletAout2021[[#This Row],[Remise%]]))</f>
        <v>83.25</v>
      </c>
      <c r="G2490" t="str">
        <f t="shared" si="38"/>
        <v>PAJAL</v>
      </c>
    </row>
    <row r="2491" spans="1:7" x14ac:dyDescent="0.25">
      <c r="A2491" s="32">
        <v>22208</v>
      </c>
      <c r="B2491" s="33">
        <v>43</v>
      </c>
      <c r="C2491" s="33">
        <v>28.05</v>
      </c>
      <c r="D2491" s="33">
        <v>2</v>
      </c>
      <c r="E2491" s="33">
        <v>0</v>
      </c>
      <c r="F2491" s="37">
        <f>DetailTicketJuilletAout2021[[#This Row],[Qte]]*(DetailTicketJuilletAout2021[[#This Row],[PrixUnit]]*(1-DetailTicketJuilletAout2021[[#This Row],[Remise%]]))</f>
        <v>56.1</v>
      </c>
      <c r="G2491" t="str">
        <f t="shared" si="38"/>
        <v>PAJAL</v>
      </c>
    </row>
    <row r="2492" spans="1:7" x14ac:dyDescent="0.25">
      <c r="A2492" s="32">
        <v>22208</v>
      </c>
      <c r="B2492" s="33">
        <v>53</v>
      </c>
      <c r="C2492" s="33">
        <v>19.97</v>
      </c>
      <c r="D2492" s="33">
        <v>2</v>
      </c>
      <c r="E2492" s="33">
        <v>0</v>
      </c>
      <c r="F2492" s="37">
        <f>DetailTicketJuilletAout2021[[#This Row],[Qte]]*(DetailTicketJuilletAout2021[[#This Row],[PrixUnit]]*(1-DetailTicketJuilletAout2021[[#This Row],[Remise%]]))</f>
        <v>39.94</v>
      </c>
      <c r="G2492" t="str">
        <f t="shared" si="38"/>
        <v>PAJAL</v>
      </c>
    </row>
    <row r="2493" spans="1:7" x14ac:dyDescent="0.25">
      <c r="A2493" s="32">
        <v>22208</v>
      </c>
      <c r="B2493" s="33">
        <v>75</v>
      </c>
      <c r="C2493" s="33">
        <v>4.7300000000000004</v>
      </c>
      <c r="D2493" s="33">
        <v>3</v>
      </c>
      <c r="E2493" s="33">
        <v>0</v>
      </c>
      <c r="F2493" s="37">
        <f>DetailTicketJuilletAout2021[[#This Row],[Qte]]*(DetailTicketJuilletAout2021[[#This Row],[PrixUnit]]*(1-DetailTicketJuilletAout2021[[#This Row],[Remise%]]))</f>
        <v>14.190000000000001</v>
      </c>
      <c r="G2493" t="str">
        <f t="shared" si="38"/>
        <v>PAJAL</v>
      </c>
    </row>
    <row r="2494" spans="1:7" x14ac:dyDescent="0.25">
      <c r="A2494" s="32">
        <v>22209</v>
      </c>
      <c r="B2494" s="33">
        <v>35</v>
      </c>
      <c r="C2494" s="33">
        <v>10.98</v>
      </c>
      <c r="D2494" s="33">
        <v>3</v>
      </c>
      <c r="E2494" s="33">
        <v>0.2</v>
      </c>
      <c r="F2494" s="37">
        <f>DetailTicketJuilletAout2021[[#This Row],[Qte]]*(DetailTicketJuilletAout2021[[#This Row],[PrixUnit]]*(1-DetailTicketJuilletAout2021[[#This Row],[Remise%]]))</f>
        <v>26.352000000000004</v>
      </c>
      <c r="G2494" t="str">
        <f t="shared" si="38"/>
        <v>JÉBAZ</v>
      </c>
    </row>
    <row r="2495" spans="1:7" x14ac:dyDescent="0.25">
      <c r="A2495" s="32">
        <v>22209</v>
      </c>
      <c r="B2495" s="33">
        <v>38</v>
      </c>
      <c r="C2495" s="33">
        <v>160.68</v>
      </c>
      <c r="D2495" s="33">
        <v>2</v>
      </c>
      <c r="E2495" s="33">
        <v>0.2</v>
      </c>
      <c r="F2495" s="37">
        <f>DetailTicketJuilletAout2021[[#This Row],[Qte]]*(DetailTicketJuilletAout2021[[#This Row],[PrixUnit]]*(1-DetailTicketJuilletAout2021[[#This Row],[Remise%]]))</f>
        <v>257.08800000000002</v>
      </c>
      <c r="G2495" t="str">
        <f t="shared" si="38"/>
        <v>JÉBAZ</v>
      </c>
    </row>
    <row r="2496" spans="1:7" x14ac:dyDescent="0.25">
      <c r="A2496" s="32">
        <v>22209</v>
      </c>
      <c r="B2496" s="33">
        <v>68</v>
      </c>
      <c r="C2496" s="33">
        <v>7.62</v>
      </c>
      <c r="D2496" s="33">
        <v>2</v>
      </c>
      <c r="E2496" s="33">
        <v>0.2</v>
      </c>
      <c r="F2496" s="37">
        <f>DetailTicketJuilletAout2021[[#This Row],[Qte]]*(DetailTicketJuilletAout2021[[#This Row],[PrixUnit]]*(1-DetailTicketJuilletAout2021[[#This Row],[Remise%]]))</f>
        <v>12.192</v>
      </c>
      <c r="G2496" t="str">
        <f t="shared" si="38"/>
        <v>JÉBAZ</v>
      </c>
    </row>
    <row r="2497" spans="1:7" x14ac:dyDescent="0.25">
      <c r="A2497" s="32">
        <v>22210</v>
      </c>
      <c r="B2497" s="33">
        <v>31</v>
      </c>
      <c r="C2497" s="33">
        <v>7.62</v>
      </c>
      <c r="D2497" s="33">
        <v>3</v>
      </c>
      <c r="E2497" s="33">
        <v>0</v>
      </c>
      <c r="F2497" s="37">
        <f>DetailTicketJuilletAout2021[[#This Row],[Qte]]*(DetailTicketJuilletAout2021[[#This Row],[PrixUnit]]*(1-DetailTicketJuilletAout2021[[#This Row],[Remise%]]))</f>
        <v>22.86</v>
      </c>
      <c r="G2497" t="str">
        <f t="shared" si="38"/>
        <v>BRLEH</v>
      </c>
    </row>
    <row r="2498" spans="1:7" x14ac:dyDescent="0.25">
      <c r="A2498" s="32">
        <v>22210</v>
      </c>
      <c r="B2498" s="33">
        <v>59</v>
      </c>
      <c r="C2498" s="33">
        <v>33.54</v>
      </c>
      <c r="D2498" s="33">
        <v>2</v>
      </c>
      <c r="E2498" s="33">
        <v>0</v>
      </c>
      <c r="F2498" s="37">
        <f>DetailTicketJuilletAout2021[[#This Row],[Qte]]*(DetailTicketJuilletAout2021[[#This Row],[PrixUnit]]*(1-DetailTicketJuilletAout2021[[#This Row],[Remise%]]))</f>
        <v>67.08</v>
      </c>
      <c r="G2498" t="str">
        <f t="shared" si="38"/>
        <v>BRLEH</v>
      </c>
    </row>
    <row r="2499" spans="1:7" x14ac:dyDescent="0.25">
      <c r="A2499" s="32">
        <v>22211</v>
      </c>
      <c r="B2499" s="33">
        <v>69</v>
      </c>
      <c r="C2499" s="33">
        <v>21.95</v>
      </c>
      <c r="D2499" s="33">
        <v>3</v>
      </c>
      <c r="E2499" s="33">
        <v>0</v>
      </c>
      <c r="F2499" s="37">
        <f>DetailTicketJuilletAout2021[[#This Row],[Qte]]*(DetailTicketJuilletAout2021[[#This Row],[PrixUnit]]*(1-DetailTicketJuilletAout2021[[#This Row],[Remise%]]))</f>
        <v>65.849999999999994</v>
      </c>
      <c r="G2499" t="str">
        <f t="shared" ref="G2499:G2562" si="39">VLOOKUP(A2499,$I$2:$J$1577,2,FALSE)</f>
        <v>BETIZ</v>
      </c>
    </row>
    <row r="2500" spans="1:7" x14ac:dyDescent="0.25">
      <c r="A2500" s="32">
        <v>22212</v>
      </c>
      <c r="B2500" s="33">
        <v>23</v>
      </c>
      <c r="C2500" s="33">
        <v>5.49</v>
      </c>
      <c r="D2500" s="33">
        <v>2</v>
      </c>
      <c r="E2500" s="33">
        <v>0</v>
      </c>
      <c r="F2500" s="37">
        <f>DetailTicketJuilletAout2021[[#This Row],[Qte]]*(DetailTicketJuilletAout2021[[#This Row],[PrixUnit]]*(1-DetailTicketJuilletAout2021[[#This Row],[Remise%]]))</f>
        <v>10.98</v>
      </c>
      <c r="G2500" t="str">
        <f t="shared" si="39"/>
        <v>ERDEB</v>
      </c>
    </row>
    <row r="2501" spans="1:7" x14ac:dyDescent="0.25">
      <c r="A2501" s="32">
        <v>22212</v>
      </c>
      <c r="B2501" s="33">
        <v>26</v>
      </c>
      <c r="C2501" s="33">
        <v>18.899999999999999</v>
      </c>
      <c r="D2501" s="33">
        <v>2</v>
      </c>
      <c r="E2501" s="33">
        <v>0</v>
      </c>
      <c r="F2501" s="37">
        <f>DetailTicketJuilletAout2021[[#This Row],[Qte]]*(DetailTicketJuilletAout2021[[#This Row],[PrixUnit]]*(1-DetailTicketJuilletAout2021[[#This Row],[Remise%]]))</f>
        <v>37.799999999999997</v>
      </c>
      <c r="G2501" t="str">
        <f t="shared" si="39"/>
        <v>ERDEB</v>
      </c>
    </row>
    <row r="2502" spans="1:7" x14ac:dyDescent="0.25">
      <c r="A2502" s="32">
        <v>22212</v>
      </c>
      <c r="B2502" s="33">
        <v>36</v>
      </c>
      <c r="C2502" s="33">
        <v>11.59</v>
      </c>
      <c r="D2502" s="33">
        <v>2</v>
      </c>
      <c r="E2502" s="33">
        <v>0</v>
      </c>
      <c r="F2502" s="37">
        <f>DetailTicketJuilletAout2021[[#This Row],[Qte]]*(DetailTicketJuilletAout2021[[#This Row],[PrixUnit]]*(1-DetailTicketJuilletAout2021[[#This Row],[Remise%]]))</f>
        <v>23.18</v>
      </c>
      <c r="G2502" t="str">
        <f t="shared" si="39"/>
        <v>ERDEB</v>
      </c>
    </row>
    <row r="2503" spans="1:7" x14ac:dyDescent="0.25">
      <c r="A2503" s="32">
        <v>22212</v>
      </c>
      <c r="B2503" s="33">
        <v>37</v>
      </c>
      <c r="C2503" s="33">
        <v>15.85</v>
      </c>
      <c r="D2503" s="33">
        <v>2</v>
      </c>
      <c r="E2503" s="33">
        <v>0</v>
      </c>
      <c r="F2503" s="37">
        <f>DetailTicketJuilletAout2021[[#This Row],[Qte]]*(DetailTicketJuilletAout2021[[#This Row],[PrixUnit]]*(1-DetailTicketJuilletAout2021[[#This Row],[Remise%]]))</f>
        <v>31.7</v>
      </c>
      <c r="G2503" t="str">
        <f t="shared" si="39"/>
        <v>ERDEB</v>
      </c>
    </row>
    <row r="2504" spans="1:7" x14ac:dyDescent="0.25">
      <c r="A2504" s="32">
        <v>22212</v>
      </c>
      <c r="B2504" s="33">
        <v>72</v>
      </c>
      <c r="C2504" s="33">
        <v>21.19</v>
      </c>
      <c r="D2504" s="33">
        <v>2</v>
      </c>
      <c r="E2504" s="33">
        <v>0</v>
      </c>
      <c r="F2504" s="37">
        <f>DetailTicketJuilletAout2021[[#This Row],[Qte]]*(DetailTicketJuilletAout2021[[#This Row],[PrixUnit]]*(1-DetailTicketJuilletAout2021[[#This Row],[Remise%]]))</f>
        <v>42.38</v>
      </c>
      <c r="G2504" t="str">
        <f t="shared" si="39"/>
        <v>ERDEB</v>
      </c>
    </row>
    <row r="2505" spans="1:7" x14ac:dyDescent="0.25">
      <c r="A2505" s="32">
        <v>22213</v>
      </c>
      <c r="B2505" s="33">
        <v>2</v>
      </c>
      <c r="C2505" s="33">
        <v>14.48</v>
      </c>
      <c r="D2505" s="33">
        <v>1</v>
      </c>
      <c r="E2505" s="33">
        <v>0</v>
      </c>
      <c r="F2505" s="37">
        <f>DetailTicketJuilletAout2021[[#This Row],[Qte]]*(DetailTicketJuilletAout2021[[#This Row],[PrixUnit]]*(1-DetailTicketJuilletAout2021[[#This Row],[Remise%]]))</f>
        <v>14.48</v>
      </c>
      <c r="G2505" t="str">
        <f t="shared" si="39"/>
        <v>PILED</v>
      </c>
    </row>
    <row r="2506" spans="1:7" x14ac:dyDescent="0.25">
      <c r="A2506" s="32">
        <v>22213</v>
      </c>
      <c r="B2506" s="33">
        <v>31</v>
      </c>
      <c r="C2506" s="33">
        <v>9.4499999999999993</v>
      </c>
      <c r="D2506" s="33">
        <v>2</v>
      </c>
      <c r="E2506" s="33">
        <v>0.25</v>
      </c>
      <c r="F2506" s="37">
        <f>DetailTicketJuilletAout2021[[#This Row],[Qte]]*(DetailTicketJuilletAout2021[[#This Row],[PrixUnit]]*(1-DetailTicketJuilletAout2021[[#This Row],[Remise%]]))</f>
        <v>14.174999999999999</v>
      </c>
      <c r="G2506" t="str">
        <f t="shared" si="39"/>
        <v>PILED</v>
      </c>
    </row>
    <row r="2507" spans="1:7" x14ac:dyDescent="0.25">
      <c r="A2507" s="32">
        <v>22213</v>
      </c>
      <c r="B2507" s="33">
        <v>42</v>
      </c>
      <c r="C2507" s="33">
        <v>10.67</v>
      </c>
      <c r="D2507" s="33">
        <v>2</v>
      </c>
      <c r="E2507" s="33">
        <v>0.25</v>
      </c>
      <c r="F2507" s="37">
        <f>DetailTicketJuilletAout2021[[#This Row],[Qte]]*(DetailTicketJuilletAout2021[[#This Row],[PrixUnit]]*(1-DetailTicketJuilletAout2021[[#This Row],[Remise%]]))</f>
        <v>16.004999999999999</v>
      </c>
      <c r="G2507" t="str">
        <f t="shared" si="39"/>
        <v>PILED</v>
      </c>
    </row>
    <row r="2508" spans="1:7" x14ac:dyDescent="0.25">
      <c r="A2508" s="32">
        <v>22213</v>
      </c>
      <c r="B2508" s="33">
        <v>44</v>
      </c>
      <c r="C2508" s="33">
        <v>14.83</v>
      </c>
      <c r="D2508" s="33">
        <v>3</v>
      </c>
      <c r="E2508" s="33">
        <v>0</v>
      </c>
      <c r="F2508" s="37">
        <f>DetailTicketJuilletAout2021[[#This Row],[Qte]]*(DetailTicketJuilletAout2021[[#This Row],[PrixUnit]]*(1-DetailTicketJuilletAout2021[[#This Row],[Remise%]]))</f>
        <v>44.49</v>
      </c>
      <c r="G2508" t="str">
        <f t="shared" si="39"/>
        <v>PILED</v>
      </c>
    </row>
    <row r="2509" spans="1:7" x14ac:dyDescent="0.25">
      <c r="A2509" s="32">
        <v>22213</v>
      </c>
      <c r="B2509" s="33">
        <v>46</v>
      </c>
      <c r="C2509" s="33">
        <v>9.15</v>
      </c>
      <c r="D2509" s="33">
        <v>1</v>
      </c>
      <c r="E2509" s="33">
        <v>0</v>
      </c>
      <c r="F2509" s="37">
        <f>DetailTicketJuilletAout2021[[#This Row],[Qte]]*(DetailTicketJuilletAout2021[[#This Row],[PrixUnit]]*(1-DetailTicketJuilletAout2021[[#This Row],[Remise%]]))</f>
        <v>9.15</v>
      </c>
      <c r="G2509" t="str">
        <f t="shared" si="39"/>
        <v>PILED</v>
      </c>
    </row>
    <row r="2510" spans="1:7" x14ac:dyDescent="0.25">
      <c r="A2510" s="32">
        <v>22213</v>
      </c>
      <c r="B2510" s="33">
        <v>70</v>
      </c>
      <c r="C2510" s="33">
        <v>11.43</v>
      </c>
      <c r="D2510" s="33">
        <v>1</v>
      </c>
      <c r="E2510" s="33">
        <v>0</v>
      </c>
      <c r="F2510" s="37">
        <f>DetailTicketJuilletAout2021[[#This Row],[Qte]]*(DetailTicketJuilletAout2021[[#This Row],[PrixUnit]]*(1-DetailTicketJuilletAout2021[[#This Row],[Remise%]]))</f>
        <v>11.43</v>
      </c>
      <c r="G2510" t="str">
        <f t="shared" si="39"/>
        <v>PILED</v>
      </c>
    </row>
    <row r="2511" spans="1:7" x14ac:dyDescent="0.25">
      <c r="A2511" s="32">
        <v>22213</v>
      </c>
      <c r="B2511" s="33">
        <v>78</v>
      </c>
      <c r="C2511" s="33">
        <v>16.77</v>
      </c>
      <c r="D2511" s="33">
        <v>2</v>
      </c>
      <c r="E2511" s="33">
        <v>0</v>
      </c>
      <c r="F2511" s="37">
        <f>DetailTicketJuilletAout2021[[#This Row],[Qte]]*(DetailTicketJuilletAout2021[[#This Row],[PrixUnit]]*(1-DetailTicketJuilletAout2021[[#This Row],[Remise%]]))</f>
        <v>33.54</v>
      </c>
      <c r="G2511" t="str">
        <f t="shared" si="39"/>
        <v>PILED</v>
      </c>
    </row>
    <row r="2512" spans="1:7" x14ac:dyDescent="0.25">
      <c r="A2512" s="32">
        <v>22213</v>
      </c>
      <c r="B2512" s="33">
        <v>82</v>
      </c>
      <c r="C2512" s="33">
        <v>6.59</v>
      </c>
      <c r="D2512" s="33">
        <v>1</v>
      </c>
      <c r="E2512" s="33">
        <v>0</v>
      </c>
      <c r="F2512" s="37">
        <f>DetailTicketJuilletAout2021[[#This Row],[Qte]]*(DetailTicketJuilletAout2021[[#This Row],[PrixUnit]]*(1-DetailTicketJuilletAout2021[[#This Row],[Remise%]]))</f>
        <v>6.59</v>
      </c>
      <c r="G2512" t="str">
        <f t="shared" si="39"/>
        <v>PILED</v>
      </c>
    </row>
    <row r="2513" spans="1:7" x14ac:dyDescent="0.25">
      <c r="A2513" s="32">
        <v>22213</v>
      </c>
      <c r="B2513" s="33">
        <v>598</v>
      </c>
      <c r="C2513" s="33">
        <v>7.24</v>
      </c>
      <c r="D2513" s="33">
        <v>1</v>
      </c>
      <c r="E2513" s="33">
        <v>0</v>
      </c>
      <c r="F2513" s="37">
        <f>DetailTicketJuilletAout2021[[#This Row],[Qte]]*(DetailTicketJuilletAout2021[[#This Row],[PrixUnit]]*(1-DetailTicketJuilletAout2021[[#This Row],[Remise%]]))</f>
        <v>7.24</v>
      </c>
      <c r="G2513" t="str">
        <f t="shared" si="39"/>
        <v>PILED</v>
      </c>
    </row>
    <row r="2514" spans="1:7" x14ac:dyDescent="0.25">
      <c r="A2514" s="32">
        <v>22214</v>
      </c>
      <c r="B2514" s="33">
        <v>75</v>
      </c>
      <c r="C2514" s="33">
        <v>5.95</v>
      </c>
      <c r="D2514" s="33">
        <v>2</v>
      </c>
      <c r="E2514" s="33">
        <v>0.2</v>
      </c>
      <c r="F2514" s="37">
        <f>DetailTicketJuilletAout2021[[#This Row],[Qte]]*(DetailTicketJuilletAout2021[[#This Row],[PrixUnit]]*(1-DetailTicketJuilletAout2021[[#This Row],[Remise%]]))</f>
        <v>9.5200000000000014</v>
      </c>
      <c r="G2514" t="str">
        <f t="shared" si="39"/>
        <v>REDAN</v>
      </c>
    </row>
    <row r="2515" spans="1:7" x14ac:dyDescent="0.25">
      <c r="A2515" s="32">
        <v>22215</v>
      </c>
      <c r="B2515" s="33">
        <v>13</v>
      </c>
      <c r="C2515" s="33">
        <v>4.57</v>
      </c>
      <c r="D2515" s="33">
        <v>3</v>
      </c>
      <c r="E2515" s="33">
        <v>0.15</v>
      </c>
      <c r="F2515" s="37">
        <f>DetailTicketJuilletAout2021[[#This Row],[Qte]]*(DetailTicketJuilletAout2021[[#This Row],[PrixUnit]]*(1-DetailTicketJuilletAout2021[[#This Row],[Remise%]]))</f>
        <v>11.653500000000001</v>
      </c>
      <c r="G2515" t="str">
        <f t="shared" si="39"/>
        <v>MOELK</v>
      </c>
    </row>
    <row r="2516" spans="1:7" x14ac:dyDescent="0.25">
      <c r="A2516" s="32">
        <v>22215</v>
      </c>
      <c r="B2516" s="33">
        <v>57</v>
      </c>
      <c r="C2516" s="33">
        <v>14.94</v>
      </c>
      <c r="D2516" s="33">
        <v>3</v>
      </c>
      <c r="E2516" s="33">
        <v>0</v>
      </c>
      <c r="F2516" s="37">
        <f>DetailTicketJuilletAout2021[[#This Row],[Qte]]*(DetailTicketJuilletAout2021[[#This Row],[PrixUnit]]*(1-DetailTicketJuilletAout2021[[#This Row],[Remise%]]))</f>
        <v>44.82</v>
      </c>
      <c r="G2516" t="str">
        <f t="shared" si="39"/>
        <v>MOELK</v>
      </c>
    </row>
    <row r="2517" spans="1:7" x14ac:dyDescent="0.25">
      <c r="A2517" s="32">
        <v>22216</v>
      </c>
      <c r="B2517" s="33">
        <v>38</v>
      </c>
      <c r="C2517" s="33">
        <v>200.93</v>
      </c>
      <c r="D2517" s="33">
        <v>3</v>
      </c>
      <c r="E2517" s="33">
        <v>0</v>
      </c>
      <c r="F2517" s="37">
        <f>DetailTicketJuilletAout2021[[#This Row],[Qte]]*(DetailTicketJuilletAout2021[[#This Row],[PrixUnit]]*(1-DetailTicketJuilletAout2021[[#This Row],[Remise%]]))</f>
        <v>602.79</v>
      </c>
      <c r="G2517" t="str">
        <f t="shared" si="39"/>
        <v>DAMIC</v>
      </c>
    </row>
    <row r="2518" spans="1:7" x14ac:dyDescent="0.25">
      <c r="A2518" s="32">
        <v>22217</v>
      </c>
      <c r="B2518" s="33">
        <v>7</v>
      </c>
      <c r="C2518" s="33">
        <v>22.87</v>
      </c>
      <c r="D2518" s="33">
        <v>2</v>
      </c>
      <c r="E2518" s="33">
        <v>0</v>
      </c>
      <c r="F2518" s="37">
        <f>DetailTicketJuilletAout2021[[#This Row],[Qte]]*(DetailTicketJuilletAout2021[[#This Row],[PrixUnit]]*(1-DetailTicketJuilletAout2021[[#This Row],[Remise%]]))</f>
        <v>45.74</v>
      </c>
      <c r="G2518" t="str">
        <f t="shared" si="39"/>
        <v>GESEF</v>
      </c>
    </row>
    <row r="2519" spans="1:7" x14ac:dyDescent="0.25">
      <c r="A2519" s="32">
        <v>22217</v>
      </c>
      <c r="B2519" s="33">
        <v>43</v>
      </c>
      <c r="C2519" s="33">
        <v>35.06</v>
      </c>
      <c r="D2519" s="33">
        <v>3</v>
      </c>
      <c r="E2519" s="33">
        <v>0</v>
      </c>
      <c r="F2519" s="37">
        <f>DetailTicketJuilletAout2021[[#This Row],[Qte]]*(DetailTicketJuilletAout2021[[#This Row],[PrixUnit]]*(1-DetailTicketJuilletAout2021[[#This Row],[Remise%]]))</f>
        <v>105.18</v>
      </c>
      <c r="G2519" t="str">
        <f t="shared" si="39"/>
        <v>GESEF</v>
      </c>
    </row>
    <row r="2520" spans="1:7" x14ac:dyDescent="0.25">
      <c r="A2520" s="32">
        <v>22218</v>
      </c>
      <c r="B2520" s="33">
        <v>1</v>
      </c>
      <c r="C2520" s="33">
        <v>13.72</v>
      </c>
      <c r="D2520" s="33">
        <v>3</v>
      </c>
      <c r="E2520" s="33">
        <v>0.25</v>
      </c>
      <c r="F2520" s="37">
        <f>DetailTicketJuilletAout2021[[#This Row],[Qte]]*(DetailTicketJuilletAout2021[[#This Row],[PrixUnit]]*(1-DetailTicketJuilletAout2021[[#This Row],[Remise%]]))</f>
        <v>30.870000000000005</v>
      </c>
      <c r="G2520" t="str">
        <f t="shared" si="39"/>
        <v>GESEF</v>
      </c>
    </row>
    <row r="2521" spans="1:7" x14ac:dyDescent="0.25">
      <c r="A2521" s="32">
        <v>22218</v>
      </c>
      <c r="B2521" s="33">
        <v>60</v>
      </c>
      <c r="C2521" s="33">
        <v>25.92</v>
      </c>
      <c r="D2521" s="33">
        <v>2</v>
      </c>
      <c r="E2521" s="33">
        <v>0.25</v>
      </c>
      <c r="F2521" s="37">
        <f>DetailTicketJuilletAout2021[[#This Row],[Qte]]*(DetailTicketJuilletAout2021[[#This Row],[PrixUnit]]*(1-DetailTicketJuilletAout2021[[#This Row],[Remise%]]))</f>
        <v>38.880000000000003</v>
      </c>
      <c r="G2521" t="str">
        <f t="shared" si="39"/>
        <v>GESEF</v>
      </c>
    </row>
    <row r="2522" spans="1:7" x14ac:dyDescent="0.25">
      <c r="A2522" s="32">
        <v>22219</v>
      </c>
      <c r="B2522" s="33">
        <v>2</v>
      </c>
      <c r="C2522" s="33">
        <v>14.48</v>
      </c>
      <c r="D2522" s="33">
        <v>2</v>
      </c>
      <c r="E2522" s="33">
        <v>0.25</v>
      </c>
      <c r="F2522" s="37">
        <f>DetailTicketJuilletAout2021[[#This Row],[Qte]]*(DetailTicketJuilletAout2021[[#This Row],[PrixUnit]]*(1-DetailTicketJuilletAout2021[[#This Row],[Remise%]]))</f>
        <v>21.72</v>
      </c>
      <c r="G2522" t="str">
        <f t="shared" si="39"/>
        <v>JAHEN</v>
      </c>
    </row>
    <row r="2523" spans="1:7" x14ac:dyDescent="0.25">
      <c r="A2523" s="32">
        <v>22219</v>
      </c>
      <c r="B2523" s="33">
        <v>65</v>
      </c>
      <c r="C2523" s="33">
        <v>16.010000000000002</v>
      </c>
      <c r="D2523" s="33">
        <v>3</v>
      </c>
      <c r="E2523" s="33">
        <v>0</v>
      </c>
      <c r="F2523" s="37">
        <f>DetailTicketJuilletAout2021[[#This Row],[Qte]]*(DetailTicketJuilletAout2021[[#This Row],[PrixUnit]]*(1-DetailTicketJuilletAout2021[[#This Row],[Remise%]]))</f>
        <v>48.03</v>
      </c>
      <c r="G2523" t="str">
        <f t="shared" si="39"/>
        <v>JAHEN</v>
      </c>
    </row>
    <row r="2524" spans="1:7" x14ac:dyDescent="0.25">
      <c r="A2524" s="32">
        <v>22219</v>
      </c>
      <c r="B2524" s="33">
        <v>74</v>
      </c>
      <c r="C2524" s="33">
        <v>7.62</v>
      </c>
      <c r="D2524" s="33">
        <v>3</v>
      </c>
      <c r="E2524" s="33">
        <v>0.25</v>
      </c>
      <c r="F2524" s="37">
        <f>DetailTicketJuilletAout2021[[#This Row],[Qte]]*(DetailTicketJuilletAout2021[[#This Row],[PrixUnit]]*(1-DetailTicketJuilletAout2021[[#This Row],[Remise%]]))</f>
        <v>17.145</v>
      </c>
      <c r="G2524" t="str">
        <f t="shared" si="39"/>
        <v>JAHEN</v>
      </c>
    </row>
    <row r="2525" spans="1:7" x14ac:dyDescent="0.25">
      <c r="A2525" s="32">
        <v>22220</v>
      </c>
      <c r="B2525" s="33">
        <v>35</v>
      </c>
      <c r="C2525" s="33">
        <v>10.98</v>
      </c>
      <c r="D2525" s="33">
        <v>2</v>
      </c>
      <c r="E2525" s="33">
        <v>0</v>
      </c>
      <c r="F2525" s="37">
        <f>DetailTicketJuilletAout2021[[#This Row],[Qte]]*(DetailTicketJuilletAout2021[[#This Row],[PrixUnit]]*(1-DetailTicketJuilletAout2021[[#This Row],[Remise%]]))</f>
        <v>21.96</v>
      </c>
      <c r="G2525" t="str">
        <f t="shared" si="39"/>
        <v>MOELK</v>
      </c>
    </row>
    <row r="2526" spans="1:7" x14ac:dyDescent="0.25">
      <c r="A2526" s="32">
        <v>22220</v>
      </c>
      <c r="B2526" s="33">
        <v>55</v>
      </c>
      <c r="C2526" s="33">
        <v>14.64</v>
      </c>
      <c r="D2526" s="33">
        <v>3</v>
      </c>
      <c r="E2526" s="33">
        <v>0.1</v>
      </c>
      <c r="F2526" s="37">
        <f>DetailTicketJuilletAout2021[[#This Row],[Qte]]*(DetailTicketJuilletAout2021[[#This Row],[PrixUnit]]*(1-DetailTicketJuilletAout2021[[#This Row],[Remise%]]))</f>
        <v>39.527999999999999</v>
      </c>
      <c r="G2526" t="str">
        <f t="shared" si="39"/>
        <v>MOELK</v>
      </c>
    </row>
    <row r="2527" spans="1:7" x14ac:dyDescent="0.25">
      <c r="A2527" s="32">
        <v>22221</v>
      </c>
      <c r="B2527" s="33">
        <v>51</v>
      </c>
      <c r="C2527" s="33">
        <v>40.4</v>
      </c>
      <c r="D2527" s="33">
        <v>2</v>
      </c>
      <c r="E2527" s="33">
        <v>0</v>
      </c>
      <c r="F2527" s="37">
        <f>DetailTicketJuilletAout2021[[#This Row],[Qte]]*(DetailTicketJuilletAout2021[[#This Row],[PrixUnit]]*(1-DetailTicketJuilletAout2021[[#This Row],[Remise%]]))</f>
        <v>80.8</v>
      </c>
      <c r="G2527" t="str">
        <f t="shared" si="39"/>
        <v>SORET</v>
      </c>
    </row>
    <row r="2528" spans="1:7" x14ac:dyDescent="0.25">
      <c r="A2528" s="32">
        <v>22221</v>
      </c>
      <c r="B2528" s="33">
        <v>60</v>
      </c>
      <c r="C2528" s="33">
        <v>25.92</v>
      </c>
      <c r="D2528" s="33">
        <v>3</v>
      </c>
      <c r="E2528" s="33">
        <v>0</v>
      </c>
      <c r="F2528" s="37">
        <f>DetailTicketJuilletAout2021[[#This Row],[Qte]]*(DetailTicketJuilletAout2021[[#This Row],[PrixUnit]]*(1-DetailTicketJuilletAout2021[[#This Row],[Remise%]]))</f>
        <v>77.760000000000005</v>
      </c>
      <c r="G2528" t="str">
        <f t="shared" si="39"/>
        <v>SORET</v>
      </c>
    </row>
    <row r="2529" spans="1:7" x14ac:dyDescent="0.25">
      <c r="A2529" s="32">
        <v>22222</v>
      </c>
      <c r="B2529" s="33">
        <v>42</v>
      </c>
      <c r="C2529" s="33">
        <v>10.67</v>
      </c>
      <c r="D2529" s="33">
        <v>2</v>
      </c>
      <c r="E2529" s="33">
        <v>0</v>
      </c>
      <c r="F2529" s="37">
        <f>DetailTicketJuilletAout2021[[#This Row],[Qte]]*(DetailTicketJuilletAout2021[[#This Row],[PrixUnit]]*(1-DetailTicketJuilletAout2021[[#This Row],[Remise%]]))</f>
        <v>21.34</v>
      </c>
      <c r="G2529" t="str">
        <f t="shared" si="39"/>
        <v>ARBLA</v>
      </c>
    </row>
    <row r="2530" spans="1:7" x14ac:dyDescent="0.25">
      <c r="A2530" s="32">
        <v>22223</v>
      </c>
      <c r="B2530" s="33">
        <v>41</v>
      </c>
      <c r="C2530" s="33">
        <v>7.32</v>
      </c>
      <c r="D2530" s="33">
        <v>3</v>
      </c>
      <c r="E2530" s="33">
        <v>0</v>
      </c>
      <c r="F2530" s="37">
        <f>DetailTicketJuilletAout2021[[#This Row],[Qte]]*(DetailTicketJuilletAout2021[[#This Row],[PrixUnit]]*(1-DetailTicketJuilletAout2021[[#This Row],[Remise%]]))</f>
        <v>21.96</v>
      </c>
      <c r="G2530" t="str">
        <f t="shared" si="39"/>
        <v>ALAUV</v>
      </c>
    </row>
    <row r="2531" spans="1:7" x14ac:dyDescent="0.25">
      <c r="A2531" s="32">
        <v>22223</v>
      </c>
      <c r="B2531" s="33">
        <v>52</v>
      </c>
      <c r="C2531" s="33">
        <v>5.34</v>
      </c>
      <c r="D2531" s="33">
        <v>3</v>
      </c>
      <c r="E2531" s="33">
        <v>0</v>
      </c>
      <c r="F2531" s="37">
        <f>DetailTicketJuilletAout2021[[#This Row],[Qte]]*(DetailTicketJuilletAout2021[[#This Row],[PrixUnit]]*(1-DetailTicketJuilletAout2021[[#This Row],[Remise%]]))</f>
        <v>16.02</v>
      </c>
      <c r="G2531" t="str">
        <f t="shared" si="39"/>
        <v>ALAUV</v>
      </c>
    </row>
    <row r="2532" spans="1:7" x14ac:dyDescent="0.25">
      <c r="A2532" s="32">
        <v>22223</v>
      </c>
      <c r="B2532" s="33">
        <v>55</v>
      </c>
      <c r="C2532" s="33">
        <v>18.29</v>
      </c>
      <c r="D2532" s="33">
        <v>3</v>
      </c>
      <c r="E2532" s="33">
        <v>0</v>
      </c>
      <c r="F2532" s="37">
        <f>DetailTicketJuilletAout2021[[#This Row],[Qte]]*(DetailTicketJuilletAout2021[[#This Row],[PrixUnit]]*(1-DetailTicketJuilletAout2021[[#This Row],[Remise%]]))</f>
        <v>54.87</v>
      </c>
      <c r="G2532" t="str">
        <f t="shared" si="39"/>
        <v>ALAUV</v>
      </c>
    </row>
    <row r="2533" spans="1:7" x14ac:dyDescent="0.25">
      <c r="A2533" s="32">
        <v>22224</v>
      </c>
      <c r="B2533" s="33">
        <v>33</v>
      </c>
      <c r="C2533" s="33">
        <v>1.52</v>
      </c>
      <c r="D2533" s="33">
        <v>2</v>
      </c>
      <c r="E2533" s="33">
        <v>0</v>
      </c>
      <c r="F2533" s="37">
        <f>DetailTicketJuilletAout2021[[#This Row],[Qte]]*(DetailTicketJuilletAout2021[[#This Row],[PrixUnit]]*(1-DetailTicketJuilletAout2021[[#This Row],[Remise%]]))</f>
        <v>3.04</v>
      </c>
      <c r="G2533" t="str">
        <f t="shared" si="39"/>
        <v>PHFRO</v>
      </c>
    </row>
    <row r="2534" spans="1:7" x14ac:dyDescent="0.25">
      <c r="A2534" s="32">
        <v>22225</v>
      </c>
      <c r="B2534" s="33">
        <v>6</v>
      </c>
      <c r="C2534" s="33">
        <v>19.059999999999999</v>
      </c>
      <c r="D2534" s="33">
        <v>3</v>
      </c>
      <c r="E2534" s="33">
        <v>0</v>
      </c>
      <c r="F2534" s="37">
        <f>DetailTicketJuilletAout2021[[#This Row],[Qte]]*(DetailTicketJuilletAout2021[[#This Row],[PrixUnit]]*(1-DetailTicketJuilletAout2021[[#This Row],[Remise%]]))</f>
        <v>57.179999999999993</v>
      </c>
      <c r="G2534" t="str">
        <f t="shared" si="39"/>
        <v>JÉBAZ</v>
      </c>
    </row>
    <row r="2535" spans="1:7" x14ac:dyDescent="0.25">
      <c r="A2535" s="32">
        <v>22225</v>
      </c>
      <c r="B2535" s="33">
        <v>56</v>
      </c>
      <c r="C2535" s="33">
        <v>28.97</v>
      </c>
      <c r="D2535" s="33">
        <v>2</v>
      </c>
      <c r="E2535" s="33">
        <v>0</v>
      </c>
      <c r="F2535" s="37">
        <f>DetailTicketJuilletAout2021[[#This Row],[Qte]]*(DetailTicketJuilletAout2021[[#This Row],[PrixUnit]]*(1-DetailTicketJuilletAout2021[[#This Row],[Remise%]]))</f>
        <v>57.94</v>
      </c>
      <c r="G2535" t="str">
        <f t="shared" si="39"/>
        <v>JÉBAZ</v>
      </c>
    </row>
    <row r="2536" spans="1:7" x14ac:dyDescent="0.25">
      <c r="A2536" s="32">
        <v>22225</v>
      </c>
      <c r="B2536" s="33">
        <v>68</v>
      </c>
      <c r="C2536" s="33">
        <v>9.4499999999999993</v>
      </c>
      <c r="D2536" s="33">
        <v>3</v>
      </c>
      <c r="E2536" s="33">
        <v>0</v>
      </c>
      <c r="F2536" s="37">
        <f>DetailTicketJuilletAout2021[[#This Row],[Qte]]*(DetailTicketJuilletAout2021[[#This Row],[PrixUnit]]*(1-DetailTicketJuilletAout2021[[#This Row],[Remise%]]))</f>
        <v>28.349999999999998</v>
      </c>
      <c r="G2536" t="str">
        <f t="shared" si="39"/>
        <v>JÉBAZ</v>
      </c>
    </row>
    <row r="2537" spans="1:7" x14ac:dyDescent="0.25">
      <c r="A2537" s="32">
        <v>22226</v>
      </c>
      <c r="B2537" s="33">
        <v>27</v>
      </c>
      <c r="C2537" s="33">
        <v>26.83</v>
      </c>
      <c r="D2537" s="33">
        <v>3</v>
      </c>
      <c r="E2537" s="33">
        <v>0.25</v>
      </c>
      <c r="F2537" s="37">
        <f>DetailTicketJuilletAout2021[[#This Row],[Qte]]*(DetailTicketJuilletAout2021[[#This Row],[PrixUnit]]*(1-DetailTicketJuilletAout2021[[#This Row],[Remise%]]))</f>
        <v>60.367499999999993</v>
      </c>
      <c r="G2537" t="str">
        <f t="shared" si="39"/>
        <v>LEHOS</v>
      </c>
    </row>
    <row r="2538" spans="1:7" x14ac:dyDescent="0.25">
      <c r="A2538" s="32">
        <v>22226</v>
      </c>
      <c r="B2538" s="33">
        <v>40</v>
      </c>
      <c r="C2538" s="33">
        <v>14.03</v>
      </c>
      <c r="D2538" s="33">
        <v>2</v>
      </c>
      <c r="E2538" s="33">
        <v>0</v>
      </c>
      <c r="F2538" s="37">
        <f>DetailTicketJuilletAout2021[[#This Row],[Qte]]*(DetailTicketJuilletAout2021[[#This Row],[PrixUnit]]*(1-DetailTicketJuilletAout2021[[#This Row],[Remise%]]))</f>
        <v>28.06</v>
      </c>
      <c r="G2538" t="str">
        <f t="shared" si="39"/>
        <v>LEHOS</v>
      </c>
    </row>
    <row r="2539" spans="1:7" x14ac:dyDescent="0.25">
      <c r="A2539" s="32">
        <v>22226</v>
      </c>
      <c r="B2539" s="33">
        <v>44</v>
      </c>
      <c r="C2539" s="33">
        <v>11.89</v>
      </c>
      <c r="D2539" s="33">
        <v>2</v>
      </c>
      <c r="E2539" s="33">
        <v>0</v>
      </c>
      <c r="F2539" s="37">
        <f>DetailTicketJuilletAout2021[[#This Row],[Qte]]*(DetailTicketJuilletAout2021[[#This Row],[PrixUnit]]*(1-DetailTicketJuilletAout2021[[#This Row],[Remise%]]))</f>
        <v>23.78</v>
      </c>
      <c r="G2539" t="str">
        <f t="shared" si="39"/>
        <v>LEHOS</v>
      </c>
    </row>
    <row r="2540" spans="1:7" x14ac:dyDescent="0.25">
      <c r="A2540" s="32">
        <v>22226</v>
      </c>
      <c r="B2540" s="33">
        <v>52</v>
      </c>
      <c r="C2540" s="33">
        <v>4.2699999999999996</v>
      </c>
      <c r="D2540" s="33">
        <v>2</v>
      </c>
      <c r="E2540" s="33">
        <v>0</v>
      </c>
      <c r="F2540" s="37">
        <f>DetailTicketJuilletAout2021[[#This Row],[Qte]]*(DetailTicketJuilletAout2021[[#This Row],[PrixUnit]]*(1-DetailTicketJuilletAout2021[[#This Row],[Remise%]]))</f>
        <v>8.5399999999999991</v>
      </c>
      <c r="G2540" t="str">
        <f t="shared" si="39"/>
        <v>LEHOS</v>
      </c>
    </row>
    <row r="2541" spans="1:7" x14ac:dyDescent="0.25">
      <c r="A2541" s="32">
        <v>22226</v>
      </c>
      <c r="B2541" s="33">
        <v>54</v>
      </c>
      <c r="C2541" s="33">
        <v>4.57</v>
      </c>
      <c r="D2541" s="33">
        <v>3</v>
      </c>
      <c r="E2541" s="33">
        <v>0.1</v>
      </c>
      <c r="F2541" s="37">
        <f>DetailTicketJuilletAout2021[[#This Row],[Qte]]*(DetailTicketJuilletAout2021[[#This Row],[PrixUnit]]*(1-DetailTicketJuilletAout2021[[#This Row],[Remise%]]))</f>
        <v>12.339000000000002</v>
      </c>
      <c r="G2541" t="str">
        <f t="shared" si="39"/>
        <v>LEHOS</v>
      </c>
    </row>
    <row r="2542" spans="1:7" x14ac:dyDescent="0.25">
      <c r="A2542" s="32">
        <v>22226</v>
      </c>
      <c r="B2542" s="33">
        <v>62</v>
      </c>
      <c r="C2542" s="33">
        <v>30.03</v>
      </c>
      <c r="D2542" s="33">
        <v>2</v>
      </c>
      <c r="E2542" s="33">
        <v>0</v>
      </c>
      <c r="F2542" s="37">
        <f>DetailTicketJuilletAout2021[[#This Row],[Qte]]*(DetailTicketJuilletAout2021[[#This Row],[PrixUnit]]*(1-DetailTicketJuilletAout2021[[#This Row],[Remise%]]))</f>
        <v>60.06</v>
      </c>
      <c r="G2542" t="str">
        <f t="shared" si="39"/>
        <v>LEHOS</v>
      </c>
    </row>
    <row r="2543" spans="1:7" x14ac:dyDescent="0.25">
      <c r="A2543" s="32">
        <v>22226</v>
      </c>
      <c r="B2543" s="33">
        <v>65</v>
      </c>
      <c r="C2543" s="33">
        <v>12.81</v>
      </c>
      <c r="D2543" s="33">
        <v>2</v>
      </c>
      <c r="E2543" s="33">
        <v>0</v>
      </c>
      <c r="F2543" s="37">
        <f>DetailTicketJuilletAout2021[[#This Row],[Qte]]*(DetailTicketJuilletAout2021[[#This Row],[PrixUnit]]*(1-DetailTicketJuilletAout2021[[#This Row],[Remise%]]))</f>
        <v>25.62</v>
      </c>
      <c r="G2543" t="str">
        <f t="shared" si="39"/>
        <v>LEHOS</v>
      </c>
    </row>
    <row r="2544" spans="1:7" x14ac:dyDescent="0.25">
      <c r="A2544" s="32">
        <v>22226</v>
      </c>
      <c r="B2544" s="33">
        <v>71</v>
      </c>
      <c r="C2544" s="33">
        <v>13.11</v>
      </c>
      <c r="D2544" s="33">
        <v>3</v>
      </c>
      <c r="E2544" s="33">
        <v>0</v>
      </c>
      <c r="F2544" s="37">
        <f>DetailTicketJuilletAout2021[[#This Row],[Qte]]*(DetailTicketJuilletAout2021[[#This Row],[PrixUnit]]*(1-DetailTicketJuilletAout2021[[#This Row],[Remise%]]))</f>
        <v>39.33</v>
      </c>
      <c r="G2544" t="str">
        <f t="shared" si="39"/>
        <v>LEHOS</v>
      </c>
    </row>
    <row r="2545" spans="1:7" x14ac:dyDescent="0.25">
      <c r="A2545" s="32">
        <v>22227</v>
      </c>
      <c r="B2545" s="33">
        <v>10</v>
      </c>
      <c r="C2545" s="33">
        <v>23.63</v>
      </c>
      <c r="D2545" s="33">
        <v>3</v>
      </c>
      <c r="E2545" s="33">
        <v>0</v>
      </c>
      <c r="F2545" s="37">
        <f>DetailTicketJuilletAout2021[[#This Row],[Qte]]*(DetailTicketJuilletAout2021[[#This Row],[PrixUnit]]*(1-DetailTicketJuilletAout2021[[#This Row],[Remise%]]))</f>
        <v>70.89</v>
      </c>
      <c r="G2545" t="str">
        <f t="shared" si="39"/>
        <v>JEHOU</v>
      </c>
    </row>
    <row r="2546" spans="1:7" x14ac:dyDescent="0.25">
      <c r="A2546" s="32">
        <v>22227</v>
      </c>
      <c r="B2546" s="33">
        <v>30</v>
      </c>
      <c r="C2546" s="33">
        <v>19.670000000000002</v>
      </c>
      <c r="D2546" s="33">
        <v>3</v>
      </c>
      <c r="E2546" s="33">
        <v>0</v>
      </c>
      <c r="F2546" s="37">
        <f>DetailTicketJuilletAout2021[[#This Row],[Qte]]*(DetailTicketJuilletAout2021[[#This Row],[PrixUnit]]*(1-DetailTicketJuilletAout2021[[#This Row],[Remise%]]))</f>
        <v>59.010000000000005</v>
      </c>
      <c r="G2546" t="str">
        <f t="shared" si="39"/>
        <v>JEHOU</v>
      </c>
    </row>
    <row r="2547" spans="1:7" x14ac:dyDescent="0.25">
      <c r="A2547" s="32">
        <v>22227</v>
      </c>
      <c r="B2547" s="33">
        <v>43</v>
      </c>
      <c r="C2547" s="33">
        <v>35.06</v>
      </c>
      <c r="D2547" s="33">
        <v>3</v>
      </c>
      <c r="E2547" s="33">
        <v>0</v>
      </c>
      <c r="F2547" s="37">
        <f>DetailTicketJuilletAout2021[[#This Row],[Qte]]*(DetailTicketJuilletAout2021[[#This Row],[PrixUnit]]*(1-DetailTicketJuilletAout2021[[#This Row],[Remise%]]))</f>
        <v>105.18</v>
      </c>
      <c r="G2547" t="str">
        <f t="shared" si="39"/>
        <v>JEHOU</v>
      </c>
    </row>
    <row r="2548" spans="1:7" x14ac:dyDescent="0.25">
      <c r="A2548" s="32">
        <v>22227</v>
      </c>
      <c r="B2548" s="33">
        <v>54</v>
      </c>
      <c r="C2548" s="33">
        <v>5.64</v>
      </c>
      <c r="D2548" s="33">
        <v>3</v>
      </c>
      <c r="E2548" s="33">
        <v>0</v>
      </c>
      <c r="F2548" s="37">
        <f>DetailTicketJuilletAout2021[[#This Row],[Qte]]*(DetailTicketJuilletAout2021[[#This Row],[PrixUnit]]*(1-DetailTicketJuilletAout2021[[#This Row],[Remise%]]))</f>
        <v>16.919999999999998</v>
      </c>
      <c r="G2548" t="str">
        <f t="shared" si="39"/>
        <v>JEHOU</v>
      </c>
    </row>
    <row r="2549" spans="1:7" x14ac:dyDescent="0.25">
      <c r="A2549" s="32">
        <v>22228</v>
      </c>
      <c r="B2549" s="33">
        <v>19</v>
      </c>
      <c r="C2549" s="33">
        <v>7.01</v>
      </c>
      <c r="D2549" s="33">
        <v>3</v>
      </c>
      <c r="E2549" s="33">
        <v>0.25</v>
      </c>
      <c r="F2549" s="37">
        <f>DetailTicketJuilletAout2021[[#This Row],[Qte]]*(DetailTicketJuilletAout2021[[#This Row],[PrixUnit]]*(1-DetailTicketJuilletAout2021[[#This Row],[Remise%]]))</f>
        <v>15.772500000000001</v>
      </c>
      <c r="G2549" t="str">
        <f t="shared" si="39"/>
        <v>PAJAL</v>
      </c>
    </row>
    <row r="2550" spans="1:7" x14ac:dyDescent="0.25">
      <c r="A2550" s="32">
        <v>22228</v>
      </c>
      <c r="B2550" s="33">
        <v>22</v>
      </c>
      <c r="C2550" s="33">
        <v>16.010000000000002</v>
      </c>
      <c r="D2550" s="33">
        <v>2</v>
      </c>
      <c r="E2550" s="33">
        <v>0.25</v>
      </c>
      <c r="F2550" s="37">
        <f>DetailTicketJuilletAout2021[[#This Row],[Qte]]*(DetailTicketJuilletAout2021[[#This Row],[PrixUnit]]*(1-DetailTicketJuilletAout2021[[#This Row],[Remise%]]))</f>
        <v>24.015000000000001</v>
      </c>
      <c r="G2550" t="str">
        <f t="shared" si="39"/>
        <v>PAJAL</v>
      </c>
    </row>
    <row r="2551" spans="1:7" x14ac:dyDescent="0.25">
      <c r="A2551" s="32">
        <v>22229</v>
      </c>
      <c r="B2551" s="33">
        <v>30</v>
      </c>
      <c r="C2551" s="33">
        <v>19.670000000000002</v>
      </c>
      <c r="D2551" s="33">
        <v>3</v>
      </c>
      <c r="E2551" s="33">
        <v>0.25</v>
      </c>
      <c r="F2551" s="37">
        <f>DetailTicketJuilletAout2021[[#This Row],[Qte]]*(DetailTicketJuilletAout2021[[#This Row],[PrixUnit]]*(1-DetailTicketJuilletAout2021[[#This Row],[Remise%]]))</f>
        <v>44.257500000000007</v>
      </c>
      <c r="G2551" t="str">
        <f t="shared" si="39"/>
        <v>BRLEH</v>
      </c>
    </row>
    <row r="2552" spans="1:7" x14ac:dyDescent="0.25">
      <c r="A2552" s="32">
        <v>22229</v>
      </c>
      <c r="B2552" s="33">
        <v>42</v>
      </c>
      <c r="C2552" s="33">
        <v>10.67</v>
      </c>
      <c r="D2552" s="33">
        <v>2</v>
      </c>
      <c r="E2552" s="33">
        <v>0</v>
      </c>
      <c r="F2552" s="37">
        <f>DetailTicketJuilletAout2021[[#This Row],[Qte]]*(DetailTicketJuilletAout2021[[#This Row],[PrixUnit]]*(1-DetailTicketJuilletAout2021[[#This Row],[Remise%]]))</f>
        <v>21.34</v>
      </c>
      <c r="G2552" t="str">
        <f t="shared" si="39"/>
        <v>BRLEH</v>
      </c>
    </row>
    <row r="2553" spans="1:7" x14ac:dyDescent="0.25">
      <c r="A2553" s="32">
        <v>22230</v>
      </c>
      <c r="B2553" s="33">
        <v>17</v>
      </c>
      <c r="C2553" s="33">
        <v>29.73</v>
      </c>
      <c r="D2553" s="33">
        <v>2</v>
      </c>
      <c r="E2553" s="33">
        <v>0.1</v>
      </c>
      <c r="F2553" s="37">
        <f>DetailTicketJuilletAout2021[[#This Row],[Qte]]*(DetailTicketJuilletAout2021[[#This Row],[PrixUnit]]*(1-DetailTicketJuilletAout2021[[#This Row],[Remise%]]))</f>
        <v>53.514000000000003</v>
      </c>
      <c r="G2553" t="str">
        <f t="shared" si="39"/>
        <v>MAEUS</v>
      </c>
    </row>
    <row r="2554" spans="1:7" x14ac:dyDescent="0.25">
      <c r="A2554" s="32">
        <v>22230</v>
      </c>
      <c r="B2554" s="33">
        <v>20</v>
      </c>
      <c r="C2554" s="33">
        <v>61.74</v>
      </c>
      <c r="D2554" s="33">
        <v>3</v>
      </c>
      <c r="E2554" s="33">
        <v>0.1</v>
      </c>
      <c r="F2554" s="37">
        <f>DetailTicketJuilletAout2021[[#This Row],[Qte]]*(DetailTicketJuilletAout2021[[#This Row],[PrixUnit]]*(1-DetailTicketJuilletAout2021[[#This Row],[Remise%]]))</f>
        <v>166.69800000000001</v>
      </c>
      <c r="G2554" t="str">
        <f t="shared" si="39"/>
        <v>MAEUS</v>
      </c>
    </row>
    <row r="2555" spans="1:7" x14ac:dyDescent="0.25">
      <c r="A2555" s="32">
        <v>22230</v>
      </c>
      <c r="B2555" s="33">
        <v>37</v>
      </c>
      <c r="C2555" s="33">
        <v>19.82</v>
      </c>
      <c r="D2555" s="33">
        <v>3</v>
      </c>
      <c r="E2555" s="33">
        <v>0.1</v>
      </c>
      <c r="F2555" s="37">
        <f>DetailTicketJuilletAout2021[[#This Row],[Qte]]*(DetailTicketJuilletAout2021[[#This Row],[PrixUnit]]*(1-DetailTicketJuilletAout2021[[#This Row],[Remise%]]))</f>
        <v>53.514000000000003</v>
      </c>
      <c r="G2555" t="str">
        <f t="shared" si="39"/>
        <v>MAEUS</v>
      </c>
    </row>
    <row r="2556" spans="1:7" x14ac:dyDescent="0.25">
      <c r="A2556" s="32">
        <v>22230</v>
      </c>
      <c r="B2556" s="33">
        <v>41</v>
      </c>
      <c r="C2556" s="33">
        <v>7.32</v>
      </c>
      <c r="D2556" s="33">
        <v>3</v>
      </c>
      <c r="E2556" s="33">
        <v>0.1</v>
      </c>
      <c r="F2556" s="37">
        <f>DetailTicketJuilletAout2021[[#This Row],[Qte]]*(DetailTicketJuilletAout2021[[#This Row],[PrixUnit]]*(1-DetailTicketJuilletAout2021[[#This Row],[Remise%]]))</f>
        <v>19.763999999999999</v>
      </c>
      <c r="G2556" t="str">
        <f t="shared" si="39"/>
        <v>MAEUS</v>
      </c>
    </row>
    <row r="2557" spans="1:7" x14ac:dyDescent="0.25">
      <c r="A2557" s="32">
        <v>22231</v>
      </c>
      <c r="B2557" s="33">
        <v>25</v>
      </c>
      <c r="C2557" s="33">
        <v>8.5399999999999991</v>
      </c>
      <c r="D2557" s="33">
        <v>3</v>
      </c>
      <c r="E2557" s="33">
        <v>0.05</v>
      </c>
      <c r="F2557" s="37">
        <f>DetailTicketJuilletAout2021[[#This Row],[Qte]]*(DetailTicketJuilletAout2021[[#This Row],[PrixUnit]]*(1-DetailTicketJuilletAout2021[[#This Row],[Remise%]]))</f>
        <v>24.338999999999999</v>
      </c>
      <c r="G2557" t="str">
        <f t="shared" si="39"/>
        <v>GESEF</v>
      </c>
    </row>
    <row r="2558" spans="1:7" x14ac:dyDescent="0.25">
      <c r="A2558" s="32">
        <v>22231</v>
      </c>
      <c r="B2558" s="33">
        <v>42</v>
      </c>
      <c r="C2558" s="33">
        <v>8.5399999999999991</v>
      </c>
      <c r="D2558" s="33">
        <v>2</v>
      </c>
      <c r="E2558" s="33">
        <v>0.05</v>
      </c>
      <c r="F2558" s="37">
        <f>DetailTicketJuilletAout2021[[#This Row],[Qte]]*(DetailTicketJuilletAout2021[[#This Row],[PrixUnit]]*(1-DetailTicketJuilletAout2021[[#This Row],[Remise%]]))</f>
        <v>16.225999999999999</v>
      </c>
      <c r="G2558" t="str">
        <f t="shared" si="39"/>
        <v>GESEF</v>
      </c>
    </row>
    <row r="2559" spans="1:7" x14ac:dyDescent="0.25">
      <c r="A2559" s="32">
        <v>22232</v>
      </c>
      <c r="B2559" s="33">
        <v>9</v>
      </c>
      <c r="C2559" s="33">
        <v>73.94</v>
      </c>
      <c r="D2559" s="33">
        <v>3</v>
      </c>
      <c r="E2559" s="33">
        <v>0.25</v>
      </c>
      <c r="F2559" s="37">
        <f>DetailTicketJuilletAout2021[[#This Row],[Qte]]*(DetailTicketJuilletAout2021[[#This Row],[PrixUnit]]*(1-DetailTicketJuilletAout2021[[#This Row],[Remise%]]))</f>
        <v>166.36500000000001</v>
      </c>
      <c r="G2559" t="str">
        <f t="shared" si="39"/>
        <v>ERSWE</v>
      </c>
    </row>
    <row r="2560" spans="1:7" x14ac:dyDescent="0.25">
      <c r="A2560" s="32">
        <v>22232</v>
      </c>
      <c r="B2560" s="33">
        <v>29</v>
      </c>
      <c r="C2560" s="33">
        <v>94.37</v>
      </c>
      <c r="D2560" s="33">
        <v>3</v>
      </c>
      <c r="E2560" s="33">
        <v>0</v>
      </c>
      <c r="F2560" s="37">
        <f>DetailTicketJuilletAout2021[[#This Row],[Qte]]*(DetailTicketJuilletAout2021[[#This Row],[PrixUnit]]*(1-DetailTicketJuilletAout2021[[#This Row],[Remise%]]))</f>
        <v>283.11</v>
      </c>
      <c r="G2560" t="str">
        <f t="shared" si="39"/>
        <v>ERSWE</v>
      </c>
    </row>
    <row r="2561" spans="1:7" x14ac:dyDescent="0.25">
      <c r="A2561" s="32">
        <v>22232</v>
      </c>
      <c r="B2561" s="33">
        <v>36</v>
      </c>
      <c r="C2561" s="33">
        <v>14.48</v>
      </c>
      <c r="D2561" s="33">
        <v>3</v>
      </c>
      <c r="E2561" s="33">
        <v>0.25</v>
      </c>
      <c r="F2561" s="37">
        <f>DetailTicketJuilletAout2021[[#This Row],[Qte]]*(DetailTicketJuilletAout2021[[#This Row],[PrixUnit]]*(1-DetailTicketJuilletAout2021[[#This Row],[Remise%]]))</f>
        <v>32.58</v>
      </c>
      <c r="G2561" t="str">
        <f t="shared" si="39"/>
        <v>ERSWE</v>
      </c>
    </row>
    <row r="2562" spans="1:7" x14ac:dyDescent="0.25">
      <c r="A2562" s="32">
        <v>22233</v>
      </c>
      <c r="B2562" s="33">
        <v>17</v>
      </c>
      <c r="C2562" s="33">
        <v>29.73</v>
      </c>
      <c r="D2562" s="33">
        <v>2</v>
      </c>
      <c r="E2562" s="33">
        <v>0.2</v>
      </c>
      <c r="F2562" s="37">
        <f>DetailTicketJuilletAout2021[[#This Row],[Qte]]*(DetailTicketJuilletAout2021[[#This Row],[PrixUnit]]*(1-DetailTicketJuilletAout2021[[#This Row],[Remise%]]))</f>
        <v>47.568000000000005</v>
      </c>
      <c r="G2562" t="str">
        <f t="shared" si="39"/>
        <v>BETIZ</v>
      </c>
    </row>
    <row r="2563" spans="1:7" x14ac:dyDescent="0.25">
      <c r="A2563" s="32">
        <v>22233</v>
      </c>
      <c r="B2563" s="33">
        <v>26</v>
      </c>
      <c r="C2563" s="33">
        <v>23.78</v>
      </c>
      <c r="D2563" s="33">
        <v>3</v>
      </c>
      <c r="E2563" s="33">
        <v>0</v>
      </c>
      <c r="F2563" s="37">
        <f>DetailTicketJuilletAout2021[[#This Row],[Qte]]*(DetailTicketJuilletAout2021[[#This Row],[PrixUnit]]*(1-DetailTicketJuilletAout2021[[#This Row],[Remise%]]))</f>
        <v>71.34</v>
      </c>
      <c r="G2563" t="str">
        <f t="shared" ref="G2563:G2626" si="40">VLOOKUP(A2563,$I$2:$J$1577,2,FALSE)</f>
        <v>BETIZ</v>
      </c>
    </row>
    <row r="2564" spans="1:7" x14ac:dyDescent="0.25">
      <c r="A2564" s="32">
        <v>22234</v>
      </c>
      <c r="B2564" s="33">
        <v>14</v>
      </c>
      <c r="C2564" s="33">
        <v>17.72</v>
      </c>
      <c r="D2564" s="33">
        <v>2</v>
      </c>
      <c r="E2564" s="33">
        <v>0</v>
      </c>
      <c r="F2564" s="37">
        <f>DetailTicketJuilletAout2021[[#This Row],[Qte]]*(DetailTicketJuilletAout2021[[#This Row],[PrixUnit]]*(1-DetailTicketJuilletAout2021[[#This Row],[Remise%]]))</f>
        <v>35.44</v>
      </c>
      <c r="G2564" t="str">
        <f t="shared" si="40"/>
        <v>JEHOU</v>
      </c>
    </row>
    <row r="2565" spans="1:7" x14ac:dyDescent="0.25">
      <c r="A2565" s="32">
        <v>22234</v>
      </c>
      <c r="B2565" s="33">
        <v>48</v>
      </c>
      <c r="C2565" s="33">
        <v>9.7200000000000006</v>
      </c>
      <c r="D2565" s="33">
        <v>3</v>
      </c>
      <c r="E2565" s="33">
        <v>0.05</v>
      </c>
      <c r="F2565" s="37">
        <f>DetailTicketJuilletAout2021[[#This Row],[Qte]]*(DetailTicketJuilletAout2021[[#This Row],[PrixUnit]]*(1-DetailTicketJuilletAout2021[[#This Row],[Remise%]]))</f>
        <v>27.701999999999998</v>
      </c>
      <c r="G2565" t="str">
        <f t="shared" si="40"/>
        <v>JEHOU</v>
      </c>
    </row>
    <row r="2566" spans="1:7" x14ac:dyDescent="0.25">
      <c r="A2566" s="32">
        <v>22234</v>
      </c>
      <c r="B2566" s="33">
        <v>58</v>
      </c>
      <c r="C2566" s="33">
        <v>14.48</v>
      </c>
      <c r="D2566" s="33">
        <v>3</v>
      </c>
      <c r="E2566" s="33">
        <v>0</v>
      </c>
      <c r="F2566" s="37">
        <f>DetailTicketJuilletAout2021[[#This Row],[Qte]]*(DetailTicketJuilletAout2021[[#This Row],[PrixUnit]]*(1-DetailTicketJuilletAout2021[[#This Row],[Remise%]]))</f>
        <v>43.44</v>
      </c>
      <c r="G2566" t="str">
        <f t="shared" si="40"/>
        <v>JEHOU</v>
      </c>
    </row>
    <row r="2567" spans="1:7" x14ac:dyDescent="0.25">
      <c r="A2567" s="32">
        <v>22235</v>
      </c>
      <c r="B2567" s="33">
        <v>50</v>
      </c>
      <c r="C2567" s="33">
        <v>9.91</v>
      </c>
      <c r="D2567" s="33">
        <v>2</v>
      </c>
      <c r="E2567" s="33">
        <v>0</v>
      </c>
      <c r="F2567" s="37">
        <f>DetailTicketJuilletAout2021[[#This Row],[Qte]]*(DetailTicketJuilletAout2021[[#This Row],[PrixUnit]]*(1-DetailTicketJuilletAout2021[[#This Row],[Remise%]]))</f>
        <v>19.82</v>
      </c>
      <c r="G2567" t="str">
        <f t="shared" si="40"/>
        <v>ERSWE</v>
      </c>
    </row>
    <row r="2568" spans="1:7" x14ac:dyDescent="0.25">
      <c r="A2568" s="32">
        <v>22235</v>
      </c>
      <c r="B2568" s="33">
        <v>63</v>
      </c>
      <c r="C2568" s="33">
        <v>26.83</v>
      </c>
      <c r="D2568" s="33">
        <v>2</v>
      </c>
      <c r="E2568" s="33">
        <v>0.25</v>
      </c>
      <c r="F2568" s="37">
        <f>DetailTicketJuilletAout2021[[#This Row],[Qte]]*(DetailTicketJuilletAout2021[[#This Row],[PrixUnit]]*(1-DetailTicketJuilletAout2021[[#This Row],[Remise%]]))</f>
        <v>40.244999999999997</v>
      </c>
      <c r="G2568" t="str">
        <f t="shared" si="40"/>
        <v>ERSWE</v>
      </c>
    </row>
    <row r="2569" spans="1:7" x14ac:dyDescent="0.25">
      <c r="A2569" s="32">
        <v>22236</v>
      </c>
      <c r="B2569" s="33">
        <v>11</v>
      </c>
      <c r="C2569" s="33">
        <v>16.010000000000002</v>
      </c>
      <c r="D2569" s="33">
        <v>2</v>
      </c>
      <c r="E2569" s="33">
        <v>0</v>
      </c>
      <c r="F2569" s="37">
        <f>DetailTicketJuilletAout2021[[#This Row],[Qte]]*(DetailTicketJuilletAout2021[[#This Row],[PrixUnit]]*(1-DetailTicketJuilletAout2021[[#This Row],[Remise%]]))</f>
        <v>32.020000000000003</v>
      </c>
      <c r="G2569" t="str">
        <f t="shared" si="40"/>
        <v>ANLER</v>
      </c>
    </row>
    <row r="2570" spans="1:7" x14ac:dyDescent="0.25">
      <c r="A2570" s="32">
        <v>22236</v>
      </c>
      <c r="B2570" s="33">
        <v>52</v>
      </c>
      <c r="C2570" s="33">
        <v>5.34</v>
      </c>
      <c r="D2570" s="33">
        <v>3</v>
      </c>
      <c r="E2570" s="33">
        <v>0</v>
      </c>
      <c r="F2570" s="37">
        <f>DetailTicketJuilletAout2021[[#This Row],[Qte]]*(DetailTicketJuilletAout2021[[#This Row],[PrixUnit]]*(1-DetailTicketJuilletAout2021[[#This Row],[Remise%]]))</f>
        <v>16.02</v>
      </c>
      <c r="G2570" t="str">
        <f t="shared" si="40"/>
        <v>ANLER</v>
      </c>
    </row>
    <row r="2571" spans="1:7" x14ac:dyDescent="0.25">
      <c r="A2571" s="32">
        <v>22237</v>
      </c>
      <c r="B2571" s="33">
        <v>30</v>
      </c>
      <c r="C2571" s="33">
        <v>19.670000000000002</v>
      </c>
      <c r="D2571" s="33">
        <v>2</v>
      </c>
      <c r="E2571" s="33">
        <v>0</v>
      </c>
      <c r="F2571" s="37">
        <f>DetailTicketJuilletAout2021[[#This Row],[Qte]]*(DetailTicketJuilletAout2021[[#This Row],[PrixUnit]]*(1-DetailTicketJuilletAout2021[[#This Row],[Remise%]]))</f>
        <v>39.340000000000003</v>
      </c>
      <c r="G2571" t="str">
        <f t="shared" si="40"/>
        <v>LODUR</v>
      </c>
    </row>
    <row r="2572" spans="1:7" x14ac:dyDescent="0.25">
      <c r="A2572" s="32">
        <v>22237</v>
      </c>
      <c r="B2572" s="33">
        <v>60</v>
      </c>
      <c r="C2572" s="33">
        <v>25.92</v>
      </c>
      <c r="D2572" s="33">
        <v>3</v>
      </c>
      <c r="E2572" s="33">
        <v>0</v>
      </c>
      <c r="F2572" s="37">
        <f>DetailTicketJuilletAout2021[[#This Row],[Qte]]*(DetailTicketJuilletAout2021[[#This Row],[PrixUnit]]*(1-DetailTicketJuilletAout2021[[#This Row],[Remise%]]))</f>
        <v>77.760000000000005</v>
      </c>
      <c r="G2572" t="str">
        <f t="shared" si="40"/>
        <v>LODUR</v>
      </c>
    </row>
    <row r="2573" spans="1:7" x14ac:dyDescent="0.25">
      <c r="A2573" s="32">
        <v>22238</v>
      </c>
      <c r="B2573" s="33">
        <v>16</v>
      </c>
      <c r="C2573" s="33">
        <v>13.26</v>
      </c>
      <c r="D2573" s="33">
        <v>2</v>
      </c>
      <c r="E2573" s="33">
        <v>0</v>
      </c>
      <c r="F2573" s="37">
        <f>DetailTicketJuilletAout2021[[#This Row],[Qte]]*(DetailTicketJuilletAout2021[[#This Row],[PrixUnit]]*(1-DetailTicketJuilletAout2021[[#This Row],[Remise%]]))</f>
        <v>26.52</v>
      </c>
      <c r="G2573" t="str">
        <f t="shared" si="40"/>
        <v>RARAB</v>
      </c>
    </row>
    <row r="2574" spans="1:7" x14ac:dyDescent="0.25">
      <c r="A2574" s="32">
        <v>22238</v>
      </c>
      <c r="B2574" s="33">
        <v>25</v>
      </c>
      <c r="C2574" s="33">
        <v>10.67</v>
      </c>
      <c r="D2574" s="33">
        <v>2</v>
      </c>
      <c r="E2574" s="33">
        <v>0</v>
      </c>
      <c r="F2574" s="37">
        <f>DetailTicketJuilletAout2021[[#This Row],[Qte]]*(DetailTicketJuilletAout2021[[#This Row],[PrixUnit]]*(1-DetailTicketJuilletAout2021[[#This Row],[Remise%]]))</f>
        <v>21.34</v>
      </c>
      <c r="G2574" t="str">
        <f t="shared" si="40"/>
        <v>RARAB</v>
      </c>
    </row>
    <row r="2575" spans="1:7" x14ac:dyDescent="0.25">
      <c r="A2575" s="32">
        <v>22238</v>
      </c>
      <c r="B2575" s="33">
        <v>40</v>
      </c>
      <c r="C2575" s="33">
        <v>14.03</v>
      </c>
      <c r="D2575" s="33">
        <v>2</v>
      </c>
      <c r="E2575" s="33">
        <v>0</v>
      </c>
      <c r="F2575" s="37">
        <f>DetailTicketJuilletAout2021[[#This Row],[Qte]]*(DetailTicketJuilletAout2021[[#This Row],[PrixUnit]]*(1-DetailTicketJuilletAout2021[[#This Row],[Remise%]]))</f>
        <v>28.06</v>
      </c>
      <c r="G2575" t="str">
        <f t="shared" si="40"/>
        <v>RARAB</v>
      </c>
    </row>
    <row r="2576" spans="1:7" x14ac:dyDescent="0.25">
      <c r="A2576" s="32">
        <v>22239</v>
      </c>
      <c r="B2576" s="33">
        <v>2</v>
      </c>
      <c r="C2576" s="33">
        <v>11.59</v>
      </c>
      <c r="D2576" s="33">
        <v>2</v>
      </c>
      <c r="E2576" s="33">
        <v>0.2</v>
      </c>
      <c r="F2576" s="37">
        <f>DetailTicketJuilletAout2021[[#This Row],[Qte]]*(DetailTicketJuilletAout2021[[#This Row],[PrixUnit]]*(1-DetailTicketJuilletAout2021[[#This Row],[Remise%]]))</f>
        <v>18.544</v>
      </c>
      <c r="G2576" t="str">
        <f t="shared" si="40"/>
        <v>ERDEB</v>
      </c>
    </row>
    <row r="2577" spans="1:7" x14ac:dyDescent="0.25">
      <c r="A2577" s="32">
        <v>22239</v>
      </c>
      <c r="B2577" s="33">
        <v>31</v>
      </c>
      <c r="C2577" s="33">
        <v>7.62</v>
      </c>
      <c r="D2577" s="33">
        <v>3</v>
      </c>
      <c r="E2577" s="33">
        <v>0.2</v>
      </c>
      <c r="F2577" s="37">
        <f>DetailTicketJuilletAout2021[[#This Row],[Qte]]*(DetailTicketJuilletAout2021[[#This Row],[PrixUnit]]*(1-DetailTicketJuilletAout2021[[#This Row],[Remise%]]))</f>
        <v>18.288</v>
      </c>
      <c r="G2577" t="str">
        <f t="shared" si="40"/>
        <v>ERDEB</v>
      </c>
    </row>
    <row r="2578" spans="1:7" x14ac:dyDescent="0.25">
      <c r="A2578" s="32">
        <v>22239</v>
      </c>
      <c r="B2578" s="33">
        <v>36</v>
      </c>
      <c r="C2578" s="33">
        <v>11.59</v>
      </c>
      <c r="D2578" s="33">
        <v>2</v>
      </c>
      <c r="E2578" s="33">
        <v>0.2</v>
      </c>
      <c r="F2578" s="37">
        <f>DetailTicketJuilletAout2021[[#This Row],[Qte]]*(DetailTicketJuilletAout2021[[#This Row],[PrixUnit]]*(1-DetailTicketJuilletAout2021[[#This Row],[Remise%]]))</f>
        <v>18.544</v>
      </c>
      <c r="G2578" t="str">
        <f t="shared" si="40"/>
        <v>ERDEB</v>
      </c>
    </row>
    <row r="2579" spans="1:7" x14ac:dyDescent="0.25">
      <c r="A2579" s="32">
        <v>22239</v>
      </c>
      <c r="B2579" s="33">
        <v>55</v>
      </c>
      <c r="C2579" s="33">
        <v>14.64</v>
      </c>
      <c r="D2579" s="33">
        <v>2</v>
      </c>
      <c r="E2579" s="33">
        <v>0.2</v>
      </c>
      <c r="F2579" s="37">
        <f>DetailTicketJuilletAout2021[[#This Row],[Qte]]*(DetailTicketJuilletAout2021[[#This Row],[PrixUnit]]*(1-DetailTicketJuilletAout2021[[#This Row],[Remise%]]))</f>
        <v>23.424000000000003</v>
      </c>
      <c r="G2579" t="str">
        <f t="shared" si="40"/>
        <v>ERDEB</v>
      </c>
    </row>
    <row r="2580" spans="1:7" x14ac:dyDescent="0.25">
      <c r="A2580" s="32">
        <v>22240</v>
      </c>
      <c r="B2580" s="33">
        <v>59</v>
      </c>
      <c r="C2580" s="33">
        <v>41.92</v>
      </c>
      <c r="D2580" s="33">
        <v>3</v>
      </c>
      <c r="E2580" s="33">
        <v>0.05</v>
      </c>
      <c r="F2580" s="37">
        <f>DetailTicketJuilletAout2021[[#This Row],[Qte]]*(DetailTicketJuilletAout2021[[#This Row],[PrixUnit]]*(1-DetailTicketJuilletAout2021[[#This Row],[Remise%]]))</f>
        <v>119.47199999999999</v>
      </c>
      <c r="G2580" t="str">
        <f t="shared" si="40"/>
        <v>ZOHED</v>
      </c>
    </row>
    <row r="2581" spans="1:7" x14ac:dyDescent="0.25">
      <c r="A2581" s="32">
        <v>22241</v>
      </c>
      <c r="B2581" s="33">
        <v>17</v>
      </c>
      <c r="C2581" s="33">
        <v>29.73</v>
      </c>
      <c r="D2581" s="33">
        <v>2</v>
      </c>
      <c r="E2581" s="33">
        <v>0</v>
      </c>
      <c r="F2581" s="37">
        <f>DetailTicketJuilletAout2021[[#This Row],[Qte]]*(DetailTicketJuilletAout2021[[#This Row],[PrixUnit]]*(1-DetailTicketJuilletAout2021[[#This Row],[Remise%]]))</f>
        <v>59.46</v>
      </c>
      <c r="G2581" t="str">
        <f t="shared" si="40"/>
        <v>CHLAB</v>
      </c>
    </row>
    <row r="2582" spans="1:7" x14ac:dyDescent="0.25">
      <c r="A2582" s="32">
        <v>22241</v>
      </c>
      <c r="B2582" s="33">
        <v>18</v>
      </c>
      <c r="C2582" s="33">
        <v>47.56</v>
      </c>
      <c r="D2582" s="33">
        <v>2</v>
      </c>
      <c r="E2582" s="33">
        <v>0</v>
      </c>
      <c r="F2582" s="37">
        <f>DetailTicketJuilletAout2021[[#This Row],[Qte]]*(DetailTicketJuilletAout2021[[#This Row],[PrixUnit]]*(1-DetailTicketJuilletAout2021[[#This Row],[Remise%]]))</f>
        <v>95.12</v>
      </c>
      <c r="G2582" t="str">
        <f t="shared" si="40"/>
        <v>CHLAB</v>
      </c>
    </row>
    <row r="2583" spans="1:7" x14ac:dyDescent="0.25">
      <c r="A2583" s="32">
        <v>22241</v>
      </c>
      <c r="B2583" s="33">
        <v>21</v>
      </c>
      <c r="C2583" s="33">
        <v>7.62</v>
      </c>
      <c r="D2583" s="33">
        <v>2</v>
      </c>
      <c r="E2583" s="33">
        <v>0</v>
      </c>
      <c r="F2583" s="37">
        <f>DetailTicketJuilletAout2021[[#This Row],[Qte]]*(DetailTicketJuilletAout2021[[#This Row],[PrixUnit]]*(1-DetailTicketJuilletAout2021[[#This Row],[Remise%]]))</f>
        <v>15.24</v>
      </c>
      <c r="G2583" t="str">
        <f t="shared" si="40"/>
        <v>CHLAB</v>
      </c>
    </row>
    <row r="2584" spans="1:7" x14ac:dyDescent="0.25">
      <c r="A2584" s="32">
        <v>22241</v>
      </c>
      <c r="B2584" s="33">
        <v>33</v>
      </c>
      <c r="C2584" s="33">
        <v>1.83</v>
      </c>
      <c r="D2584" s="33">
        <v>2</v>
      </c>
      <c r="E2584" s="33">
        <v>0</v>
      </c>
      <c r="F2584" s="37">
        <f>DetailTicketJuilletAout2021[[#This Row],[Qte]]*(DetailTicketJuilletAout2021[[#This Row],[PrixUnit]]*(1-DetailTicketJuilletAout2021[[#This Row],[Remise%]]))</f>
        <v>3.66</v>
      </c>
      <c r="G2584" t="str">
        <f t="shared" si="40"/>
        <v>CHLAB</v>
      </c>
    </row>
    <row r="2585" spans="1:7" x14ac:dyDescent="0.25">
      <c r="A2585" s="32">
        <v>22241</v>
      </c>
      <c r="B2585" s="33">
        <v>62</v>
      </c>
      <c r="C2585" s="33">
        <v>37.5</v>
      </c>
      <c r="D2585" s="33">
        <v>3</v>
      </c>
      <c r="E2585" s="33">
        <v>0</v>
      </c>
      <c r="F2585" s="37">
        <f>DetailTicketJuilletAout2021[[#This Row],[Qte]]*(DetailTicketJuilletAout2021[[#This Row],[PrixUnit]]*(1-DetailTicketJuilletAout2021[[#This Row],[Remise%]]))</f>
        <v>112.5</v>
      </c>
      <c r="G2585" t="str">
        <f t="shared" si="40"/>
        <v>CHLAB</v>
      </c>
    </row>
    <row r="2586" spans="1:7" x14ac:dyDescent="0.25">
      <c r="A2586" s="32">
        <v>22242</v>
      </c>
      <c r="B2586" s="33">
        <v>21</v>
      </c>
      <c r="C2586" s="33">
        <v>6.1</v>
      </c>
      <c r="D2586" s="33">
        <v>3</v>
      </c>
      <c r="E2586" s="33">
        <v>0.1</v>
      </c>
      <c r="F2586" s="37">
        <f>DetailTicketJuilletAout2021[[#This Row],[Qte]]*(DetailTicketJuilletAout2021[[#This Row],[PrixUnit]]*(1-DetailTicketJuilletAout2021[[#This Row],[Remise%]]))</f>
        <v>16.47</v>
      </c>
      <c r="G2586" t="str">
        <f t="shared" si="40"/>
        <v>CHLEC</v>
      </c>
    </row>
    <row r="2587" spans="1:7" x14ac:dyDescent="0.25">
      <c r="A2587" s="32">
        <v>22242</v>
      </c>
      <c r="B2587" s="33">
        <v>28</v>
      </c>
      <c r="C2587" s="33">
        <v>27.75</v>
      </c>
      <c r="D2587" s="33">
        <v>3</v>
      </c>
      <c r="E2587" s="33">
        <v>0.1</v>
      </c>
      <c r="F2587" s="37">
        <f>DetailTicketJuilletAout2021[[#This Row],[Qte]]*(DetailTicketJuilletAout2021[[#This Row],[PrixUnit]]*(1-DetailTicketJuilletAout2021[[#This Row],[Remise%]]))</f>
        <v>74.925000000000011</v>
      </c>
      <c r="G2587" t="str">
        <f t="shared" si="40"/>
        <v>CHLEC</v>
      </c>
    </row>
    <row r="2588" spans="1:7" x14ac:dyDescent="0.25">
      <c r="A2588" s="32">
        <v>22242</v>
      </c>
      <c r="B2588" s="33">
        <v>57</v>
      </c>
      <c r="C2588" s="33">
        <v>11.89</v>
      </c>
      <c r="D2588" s="33">
        <v>2</v>
      </c>
      <c r="E2588" s="33">
        <v>0</v>
      </c>
      <c r="F2588" s="37">
        <f>DetailTicketJuilletAout2021[[#This Row],[Qte]]*(DetailTicketJuilletAout2021[[#This Row],[PrixUnit]]*(1-DetailTicketJuilletAout2021[[#This Row],[Remise%]]))</f>
        <v>23.78</v>
      </c>
      <c r="G2588" t="str">
        <f t="shared" si="40"/>
        <v>CHLEC</v>
      </c>
    </row>
    <row r="2589" spans="1:7" x14ac:dyDescent="0.25">
      <c r="A2589" s="32">
        <v>22242</v>
      </c>
      <c r="B2589" s="33">
        <v>64</v>
      </c>
      <c r="C2589" s="33">
        <v>20.28</v>
      </c>
      <c r="D2589" s="33">
        <v>2</v>
      </c>
      <c r="E2589" s="33">
        <v>0.1</v>
      </c>
      <c r="F2589" s="37">
        <f>DetailTicketJuilletAout2021[[#This Row],[Qte]]*(DetailTicketJuilletAout2021[[#This Row],[PrixUnit]]*(1-DetailTicketJuilletAout2021[[#This Row],[Remise%]]))</f>
        <v>36.504000000000005</v>
      </c>
      <c r="G2589" t="str">
        <f t="shared" si="40"/>
        <v>CHLEC</v>
      </c>
    </row>
    <row r="2590" spans="1:7" x14ac:dyDescent="0.25">
      <c r="A2590" s="32">
        <v>22243</v>
      </c>
      <c r="B2590" s="33">
        <v>36</v>
      </c>
      <c r="C2590" s="33">
        <v>11.59</v>
      </c>
      <c r="D2590" s="33">
        <v>2</v>
      </c>
      <c r="E2590" s="33">
        <v>0</v>
      </c>
      <c r="F2590" s="37">
        <f>DetailTicketJuilletAout2021[[#This Row],[Qte]]*(DetailTicketJuilletAout2021[[#This Row],[PrixUnit]]*(1-DetailTicketJuilletAout2021[[#This Row],[Remise%]]))</f>
        <v>23.18</v>
      </c>
      <c r="G2590" t="str">
        <f t="shared" si="40"/>
        <v>CLJAN</v>
      </c>
    </row>
    <row r="2591" spans="1:7" x14ac:dyDescent="0.25">
      <c r="A2591" s="32">
        <v>22243</v>
      </c>
      <c r="B2591" s="33">
        <v>43</v>
      </c>
      <c r="C2591" s="33">
        <v>28.05</v>
      </c>
      <c r="D2591" s="33">
        <v>2</v>
      </c>
      <c r="E2591" s="33">
        <v>0</v>
      </c>
      <c r="F2591" s="37">
        <f>DetailTicketJuilletAout2021[[#This Row],[Qte]]*(DetailTicketJuilletAout2021[[#This Row],[PrixUnit]]*(1-DetailTicketJuilletAout2021[[#This Row],[Remise%]]))</f>
        <v>56.1</v>
      </c>
      <c r="G2591" t="str">
        <f t="shared" si="40"/>
        <v>CLJAN</v>
      </c>
    </row>
    <row r="2592" spans="1:7" x14ac:dyDescent="0.25">
      <c r="A2592" s="32">
        <v>22244</v>
      </c>
      <c r="B2592" s="33">
        <v>47</v>
      </c>
      <c r="C2592" s="33">
        <v>7.32</v>
      </c>
      <c r="D2592" s="33">
        <v>3</v>
      </c>
      <c r="E2592" s="33">
        <v>0</v>
      </c>
      <c r="F2592" s="37">
        <f>DetailTicketJuilletAout2021[[#This Row],[Qte]]*(DetailTicketJuilletAout2021[[#This Row],[PrixUnit]]*(1-DetailTicketJuilletAout2021[[#This Row],[Remise%]]))</f>
        <v>21.96</v>
      </c>
      <c r="G2592" t="str">
        <f t="shared" si="40"/>
        <v>YAKAL</v>
      </c>
    </row>
    <row r="2593" spans="1:7" x14ac:dyDescent="0.25">
      <c r="A2593" s="32">
        <v>22245</v>
      </c>
      <c r="B2593" s="33">
        <v>35</v>
      </c>
      <c r="C2593" s="33">
        <v>13.72</v>
      </c>
      <c r="D2593" s="33">
        <v>3</v>
      </c>
      <c r="E2593" s="33">
        <v>0</v>
      </c>
      <c r="F2593" s="37">
        <f>DetailTicketJuilletAout2021[[#This Row],[Qte]]*(DetailTicketJuilletAout2021[[#This Row],[PrixUnit]]*(1-DetailTicketJuilletAout2021[[#This Row],[Remise%]]))</f>
        <v>41.160000000000004</v>
      </c>
      <c r="G2593" t="str">
        <f t="shared" si="40"/>
        <v>ZOHED</v>
      </c>
    </row>
    <row r="2594" spans="1:7" x14ac:dyDescent="0.25">
      <c r="A2594" s="32">
        <v>22245</v>
      </c>
      <c r="B2594" s="33">
        <v>63</v>
      </c>
      <c r="C2594" s="33">
        <v>33.54</v>
      </c>
      <c r="D2594" s="33">
        <v>2</v>
      </c>
      <c r="E2594" s="33">
        <v>0</v>
      </c>
      <c r="F2594" s="37">
        <f>DetailTicketJuilletAout2021[[#This Row],[Qte]]*(DetailTicketJuilletAout2021[[#This Row],[PrixUnit]]*(1-DetailTicketJuilletAout2021[[#This Row],[Remise%]]))</f>
        <v>67.08</v>
      </c>
      <c r="G2594" t="str">
        <f t="shared" si="40"/>
        <v>ZOHED</v>
      </c>
    </row>
    <row r="2595" spans="1:7" x14ac:dyDescent="0.25">
      <c r="A2595" s="32">
        <v>22246</v>
      </c>
      <c r="B2595" s="33">
        <v>26</v>
      </c>
      <c r="C2595" s="33">
        <v>23.78</v>
      </c>
      <c r="D2595" s="33">
        <v>3</v>
      </c>
      <c r="E2595" s="33">
        <v>0</v>
      </c>
      <c r="F2595" s="37">
        <f>DetailTicketJuilletAout2021[[#This Row],[Qte]]*(DetailTicketJuilletAout2021[[#This Row],[PrixUnit]]*(1-DetailTicketJuilletAout2021[[#This Row],[Remise%]]))</f>
        <v>71.34</v>
      </c>
      <c r="G2595" t="str">
        <f t="shared" si="40"/>
        <v>BEAVI</v>
      </c>
    </row>
    <row r="2596" spans="1:7" x14ac:dyDescent="0.25">
      <c r="A2596" s="32">
        <v>22246</v>
      </c>
      <c r="B2596" s="33">
        <v>35</v>
      </c>
      <c r="C2596" s="33">
        <v>13.72</v>
      </c>
      <c r="D2596" s="33">
        <v>2</v>
      </c>
      <c r="E2596" s="33">
        <v>0</v>
      </c>
      <c r="F2596" s="37">
        <f>DetailTicketJuilletAout2021[[#This Row],[Qte]]*(DetailTicketJuilletAout2021[[#This Row],[PrixUnit]]*(1-DetailTicketJuilletAout2021[[#This Row],[Remise%]]))</f>
        <v>27.44</v>
      </c>
      <c r="G2596" t="str">
        <f t="shared" si="40"/>
        <v>BEAVI</v>
      </c>
    </row>
    <row r="2597" spans="1:7" x14ac:dyDescent="0.25">
      <c r="A2597" s="32">
        <v>22246</v>
      </c>
      <c r="B2597" s="33">
        <v>77</v>
      </c>
      <c r="C2597" s="33">
        <v>9.91</v>
      </c>
      <c r="D2597" s="33">
        <v>2</v>
      </c>
      <c r="E2597" s="33">
        <v>0</v>
      </c>
      <c r="F2597" s="37">
        <f>DetailTicketJuilletAout2021[[#This Row],[Qte]]*(DetailTicketJuilletAout2021[[#This Row],[PrixUnit]]*(1-DetailTicketJuilletAout2021[[#This Row],[Remise%]]))</f>
        <v>19.82</v>
      </c>
      <c r="G2597" t="str">
        <f t="shared" si="40"/>
        <v>BEAVI</v>
      </c>
    </row>
    <row r="2598" spans="1:7" x14ac:dyDescent="0.25">
      <c r="A2598" s="32">
        <v>22247</v>
      </c>
      <c r="B2598" s="33">
        <v>32</v>
      </c>
      <c r="C2598" s="33">
        <v>24.39</v>
      </c>
      <c r="D2598" s="33">
        <v>3</v>
      </c>
      <c r="E2598" s="33">
        <v>0</v>
      </c>
      <c r="F2598" s="37">
        <f>DetailTicketJuilletAout2021[[#This Row],[Qte]]*(DetailTicketJuilletAout2021[[#This Row],[PrixUnit]]*(1-DetailTicketJuilletAout2021[[#This Row],[Remise%]]))</f>
        <v>73.17</v>
      </c>
      <c r="G2598" t="str">
        <f t="shared" si="40"/>
        <v>JEMAN</v>
      </c>
    </row>
    <row r="2599" spans="1:7" x14ac:dyDescent="0.25">
      <c r="A2599" s="32">
        <v>22247</v>
      </c>
      <c r="B2599" s="33">
        <v>46</v>
      </c>
      <c r="C2599" s="33">
        <v>9.15</v>
      </c>
      <c r="D2599" s="33">
        <v>2</v>
      </c>
      <c r="E2599" s="33">
        <v>0.25</v>
      </c>
      <c r="F2599" s="37">
        <f>DetailTicketJuilletAout2021[[#This Row],[Qte]]*(DetailTicketJuilletAout2021[[#This Row],[PrixUnit]]*(1-DetailTicketJuilletAout2021[[#This Row],[Remise%]]))</f>
        <v>13.725000000000001</v>
      </c>
      <c r="G2599" t="str">
        <f t="shared" si="40"/>
        <v>JEMAN</v>
      </c>
    </row>
    <row r="2600" spans="1:7" x14ac:dyDescent="0.25">
      <c r="A2600" s="32">
        <v>22247</v>
      </c>
      <c r="B2600" s="33">
        <v>52</v>
      </c>
      <c r="C2600" s="33">
        <v>5.34</v>
      </c>
      <c r="D2600" s="33">
        <v>2</v>
      </c>
      <c r="E2600" s="33">
        <v>0.25</v>
      </c>
      <c r="F2600" s="37">
        <f>DetailTicketJuilletAout2021[[#This Row],[Qte]]*(DetailTicketJuilletAout2021[[#This Row],[PrixUnit]]*(1-DetailTicketJuilletAout2021[[#This Row],[Remise%]]))</f>
        <v>8.01</v>
      </c>
      <c r="G2600" t="str">
        <f t="shared" si="40"/>
        <v>JEMAN</v>
      </c>
    </row>
    <row r="2601" spans="1:7" x14ac:dyDescent="0.25">
      <c r="A2601" s="32">
        <v>22248</v>
      </c>
      <c r="B2601" s="33">
        <v>24</v>
      </c>
      <c r="C2601" s="33">
        <v>3.35</v>
      </c>
      <c r="D2601" s="33">
        <v>3</v>
      </c>
      <c r="E2601" s="33">
        <v>0</v>
      </c>
      <c r="F2601" s="37">
        <f>DetailTicketJuilletAout2021[[#This Row],[Qte]]*(DetailTicketJuilletAout2021[[#This Row],[PrixUnit]]*(1-DetailTicketJuilletAout2021[[#This Row],[Remise%]]))</f>
        <v>10.050000000000001</v>
      </c>
      <c r="G2601" t="str">
        <f t="shared" si="40"/>
        <v xml:space="preserve">DELE </v>
      </c>
    </row>
    <row r="2602" spans="1:7" x14ac:dyDescent="0.25">
      <c r="A2602" s="32">
        <v>22248</v>
      </c>
      <c r="B2602" s="33">
        <v>61</v>
      </c>
      <c r="C2602" s="33">
        <v>21.65</v>
      </c>
      <c r="D2602" s="33">
        <v>3</v>
      </c>
      <c r="E2602" s="33">
        <v>0</v>
      </c>
      <c r="F2602" s="37">
        <f>DetailTicketJuilletAout2021[[#This Row],[Qte]]*(DetailTicketJuilletAout2021[[#This Row],[PrixUnit]]*(1-DetailTicketJuilletAout2021[[#This Row],[Remise%]]))</f>
        <v>64.949999999999989</v>
      </c>
      <c r="G2602" t="str">
        <f t="shared" si="40"/>
        <v xml:space="preserve">DELE </v>
      </c>
    </row>
    <row r="2603" spans="1:7" x14ac:dyDescent="0.25">
      <c r="A2603" s="32">
        <v>22248</v>
      </c>
      <c r="B2603" s="33">
        <v>74</v>
      </c>
      <c r="C2603" s="33">
        <v>7.62</v>
      </c>
      <c r="D2603" s="33">
        <v>2</v>
      </c>
      <c r="E2603" s="33">
        <v>0</v>
      </c>
      <c r="F2603" s="37">
        <f>DetailTicketJuilletAout2021[[#This Row],[Qte]]*(DetailTicketJuilletAout2021[[#This Row],[PrixUnit]]*(1-DetailTicketJuilletAout2021[[#This Row],[Remise%]]))</f>
        <v>15.24</v>
      </c>
      <c r="G2603" t="str">
        <f t="shared" si="40"/>
        <v xml:space="preserve">DELE </v>
      </c>
    </row>
    <row r="2604" spans="1:7" x14ac:dyDescent="0.25">
      <c r="A2604" s="32">
        <v>22248</v>
      </c>
      <c r="B2604" s="33">
        <v>75</v>
      </c>
      <c r="C2604" s="33">
        <v>5.95</v>
      </c>
      <c r="D2604" s="33">
        <v>2</v>
      </c>
      <c r="E2604" s="33">
        <v>0</v>
      </c>
      <c r="F2604" s="37">
        <f>DetailTicketJuilletAout2021[[#This Row],[Qte]]*(DetailTicketJuilletAout2021[[#This Row],[PrixUnit]]*(1-DetailTicketJuilletAout2021[[#This Row],[Remise%]]))</f>
        <v>11.9</v>
      </c>
      <c r="G2604" t="str">
        <f t="shared" si="40"/>
        <v xml:space="preserve">DELE </v>
      </c>
    </row>
    <row r="2605" spans="1:7" x14ac:dyDescent="0.25">
      <c r="A2605" s="32">
        <v>22249</v>
      </c>
      <c r="B2605" s="33">
        <v>65</v>
      </c>
      <c r="C2605" s="33">
        <v>12.81</v>
      </c>
      <c r="D2605" s="33">
        <v>3</v>
      </c>
      <c r="E2605" s="33">
        <v>0.1</v>
      </c>
      <c r="F2605" s="37">
        <f>DetailTicketJuilletAout2021[[#This Row],[Qte]]*(DetailTicketJuilletAout2021[[#This Row],[PrixUnit]]*(1-DetailTicketJuilletAout2021[[#This Row],[Remise%]]))</f>
        <v>34.587000000000003</v>
      </c>
      <c r="G2605" t="str">
        <f t="shared" si="40"/>
        <v>CÉDAU</v>
      </c>
    </row>
    <row r="2606" spans="1:7" x14ac:dyDescent="0.25">
      <c r="A2606" s="32">
        <v>22249</v>
      </c>
      <c r="B2606" s="33">
        <v>66</v>
      </c>
      <c r="C2606" s="33">
        <v>10.37</v>
      </c>
      <c r="D2606" s="33">
        <v>3</v>
      </c>
      <c r="E2606" s="33">
        <v>0.1</v>
      </c>
      <c r="F2606" s="37">
        <f>DetailTicketJuilletAout2021[[#This Row],[Qte]]*(DetailTicketJuilletAout2021[[#This Row],[PrixUnit]]*(1-DetailTicketJuilletAout2021[[#This Row],[Remise%]]))</f>
        <v>27.999000000000002</v>
      </c>
      <c r="G2606" t="str">
        <f t="shared" si="40"/>
        <v>CÉDAU</v>
      </c>
    </row>
    <row r="2607" spans="1:7" x14ac:dyDescent="0.25">
      <c r="A2607" s="32">
        <v>22249</v>
      </c>
      <c r="B2607" s="33">
        <v>69</v>
      </c>
      <c r="C2607" s="33">
        <v>21.95</v>
      </c>
      <c r="D2607" s="33">
        <v>3</v>
      </c>
      <c r="E2607" s="33">
        <v>0.1</v>
      </c>
      <c r="F2607" s="37">
        <f>DetailTicketJuilletAout2021[[#This Row],[Qte]]*(DetailTicketJuilletAout2021[[#This Row],[PrixUnit]]*(1-DetailTicketJuilletAout2021[[#This Row],[Remise%]]))</f>
        <v>59.265000000000001</v>
      </c>
      <c r="G2607" t="str">
        <f t="shared" si="40"/>
        <v>CÉDAU</v>
      </c>
    </row>
    <row r="2608" spans="1:7" x14ac:dyDescent="0.25">
      <c r="A2608" s="32">
        <v>22250</v>
      </c>
      <c r="B2608" s="33">
        <v>56</v>
      </c>
      <c r="C2608" s="33">
        <v>23.17</v>
      </c>
      <c r="D2608" s="33">
        <v>2</v>
      </c>
      <c r="E2608" s="33">
        <v>0</v>
      </c>
      <c r="F2608" s="37">
        <f>DetailTicketJuilletAout2021[[#This Row],[Qte]]*(DetailTicketJuilletAout2021[[#This Row],[PrixUnit]]*(1-DetailTicketJuilletAout2021[[#This Row],[Remise%]]))</f>
        <v>46.34</v>
      </c>
      <c r="G2608" t="str">
        <f t="shared" si="40"/>
        <v>PAMAR</v>
      </c>
    </row>
    <row r="2609" spans="1:7" x14ac:dyDescent="0.25">
      <c r="A2609" s="32">
        <v>22251</v>
      </c>
      <c r="B2609" s="33">
        <v>1</v>
      </c>
      <c r="C2609" s="33">
        <v>10.98</v>
      </c>
      <c r="D2609" s="33">
        <v>2</v>
      </c>
      <c r="E2609" s="33">
        <v>0</v>
      </c>
      <c r="F2609" s="37">
        <f>DetailTicketJuilletAout2021[[#This Row],[Qte]]*(DetailTicketJuilletAout2021[[#This Row],[PrixUnit]]*(1-DetailTicketJuilletAout2021[[#This Row],[Remise%]]))</f>
        <v>21.96</v>
      </c>
      <c r="G2609" t="str">
        <f t="shared" si="40"/>
        <v>CHROU</v>
      </c>
    </row>
    <row r="2610" spans="1:7" x14ac:dyDescent="0.25">
      <c r="A2610" s="32">
        <v>22252</v>
      </c>
      <c r="B2610" s="33">
        <v>10</v>
      </c>
      <c r="C2610" s="33">
        <v>23.63</v>
      </c>
      <c r="D2610" s="33">
        <v>3</v>
      </c>
      <c r="E2610" s="33">
        <v>0.1</v>
      </c>
      <c r="F2610" s="37">
        <f>DetailTicketJuilletAout2021[[#This Row],[Qte]]*(DetailTicketJuilletAout2021[[#This Row],[PrixUnit]]*(1-DetailTicketJuilletAout2021[[#This Row],[Remise%]]))</f>
        <v>63.801000000000002</v>
      </c>
      <c r="G2610" t="str">
        <f t="shared" si="40"/>
        <v>ZOHED</v>
      </c>
    </row>
    <row r="2611" spans="1:7" x14ac:dyDescent="0.25">
      <c r="A2611" s="32">
        <v>22252</v>
      </c>
      <c r="B2611" s="33">
        <v>28</v>
      </c>
      <c r="C2611" s="33">
        <v>34.76</v>
      </c>
      <c r="D2611" s="33">
        <v>3</v>
      </c>
      <c r="E2611" s="33">
        <v>0.1</v>
      </c>
      <c r="F2611" s="37">
        <f>DetailTicketJuilletAout2021[[#This Row],[Qte]]*(DetailTicketJuilletAout2021[[#This Row],[PrixUnit]]*(1-DetailTicketJuilletAout2021[[#This Row],[Remise%]]))</f>
        <v>93.852000000000004</v>
      </c>
      <c r="G2611" t="str">
        <f t="shared" si="40"/>
        <v>ZOHED</v>
      </c>
    </row>
    <row r="2612" spans="1:7" x14ac:dyDescent="0.25">
      <c r="A2612" s="32">
        <v>22252</v>
      </c>
      <c r="B2612" s="33">
        <v>34</v>
      </c>
      <c r="C2612" s="33">
        <v>10.67</v>
      </c>
      <c r="D2612" s="33">
        <v>3</v>
      </c>
      <c r="E2612" s="33">
        <v>0</v>
      </c>
      <c r="F2612" s="37">
        <f>DetailTicketJuilletAout2021[[#This Row],[Qte]]*(DetailTicketJuilletAout2021[[#This Row],[PrixUnit]]*(1-DetailTicketJuilletAout2021[[#This Row],[Remise%]]))</f>
        <v>32.01</v>
      </c>
      <c r="G2612" t="str">
        <f t="shared" si="40"/>
        <v>ZOHED</v>
      </c>
    </row>
    <row r="2613" spans="1:7" x14ac:dyDescent="0.25">
      <c r="A2613" s="32">
        <v>22253</v>
      </c>
      <c r="B2613" s="33">
        <v>64</v>
      </c>
      <c r="C2613" s="33">
        <v>20.28</v>
      </c>
      <c r="D2613" s="33">
        <v>3</v>
      </c>
      <c r="E2613" s="33">
        <v>0</v>
      </c>
      <c r="F2613" s="37">
        <f>DetailTicketJuilletAout2021[[#This Row],[Qte]]*(DetailTicketJuilletAout2021[[#This Row],[PrixUnit]]*(1-DetailTicketJuilletAout2021[[#This Row],[Remise%]]))</f>
        <v>60.84</v>
      </c>
      <c r="G2613" t="str">
        <f t="shared" si="40"/>
        <v>ANLER</v>
      </c>
    </row>
    <row r="2614" spans="1:7" x14ac:dyDescent="0.25">
      <c r="A2614" s="32">
        <v>22253</v>
      </c>
      <c r="B2614" s="33">
        <v>68</v>
      </c>
      <c r="C2614" s="33">
        <v>7.62</v>
      </c>
      <c r="D2614" s="33">
        <v>3</v>
      </c>
      <c r="E2614" s="33">
        <v>0.05</v>
      </c>
      <c r="F2614" s="37">
        <f>DetailTicketJuilletAout2021[[#This Row],[Qte]]*(DetailTicketJuilletAout2021[[#This Row],[PrixUnit]]*(1-DetailTicketJuilletAout2021[[#This Row],[Remise%]]))</f>
        <v>21.716999999999999</v>
      </c>
      <c r="G2614" t="str">
        <f t="shared" si="40"/>
        <v>ANLER</v>
      </c>
    </row>
    <row r="2615" spans="1:7" x14ac:dyDescent="0.25">
      <c r="A2615" s="32">
        <v>22253</v>
      </c>
      <c r="B2615" s="33">
        <v>76</v>
      </c>
      <c r="C2615" s="33">
        <v>10.98</v>
      </c>
      <c r="D2615" s="33">
        <v>3</v>
      </c>
      <c r="E2615" s="33">
        <v>0</v>
      </c>
      <c r="F2615" s="37">
        <f>DetailTicketJuilletAout2021[[#This Row],[Qte]]*(DetailTicketJuilletAout2021[[#This Row],[PrixUnit]]*(1-DetailTicketJuilletAout2021[[#This Row],[Remise%]]))</f>
        <v>32.94</v>
      </c>
      <c r="G2615" t="str">
        <f t="shared" si="40"/>
        <v>ANLER</v>
      </c>
    </row>
    <row r="2616" spans="1:7" x14ac:dyDescent="0.25">
      <c r="A2616" s="32">
        <v>22254</v>
      </c>
      <c r="B2616" s="33">
        <v>50</v>
      </c>
      <c r="C2616" s="33">
        <v>12.35</v>
      </c>
      <c r="D2616" s="33">
        <v>2</v>
      </c>
      <c r="E2616" s="33">
        <v>0</v>
      </c>
      <c r="F2616" s="37">
        <f>DetailTicketJuilletAout2021[[#This Row],[Qte]]*(DetailTicketJuilletAout2021[[#This Row],[PrixUnit]]*(1-DetailTicketJuilletAout2021[[#This Row],[Remise%]]))</f>
        <v>24.7</v>
      </c>
      <c r="G2616" t="str">
        <f t="shared" si="40"/>
        <v>CLHAL</v>
      </c>
    </row>
    <row r="2617" spans="1:7" x14ac:dyDescent="0.25">
      <c r="A2617" s="32">
        <v>22255</v>
      </c>
      <c r="B2617" s="33">
        <v>13</v>
      </c>
      <c r="C2617" s="33">
        <v>4.57</v>
      </c>
      <c r="D2617" s="33">
        <v>3</v>
      </c>
      <c r="E2617" s="33">
        <v>0</v>
      </c>
      <c r="F2617" s="37">
        <f>DetailTicketJuilletAout2021[[#This Row],[Qte]]*(DetailTicketJuilletAout2021[[#This Row],[PrixUnit]]*(1-DetailTicketJuilletAout2021[[#This Row],[Remise%]]))</f>
        <v>13.71</v>
      </c>
      <c r="G2617" t="str">
        <f t="shared" si="40"/>
        <v>VIGUI</v>
      </c>
    </row>
    <row r="2618" spans="1:7" x14ac:dyDescent="0.25">
      <c r="A2618" s="32">
        <v>22255</v>
      </c>
      <c r="B2618" s="33">
        <v>25</v>
      </c>
      <c r="C2618" s="33">
        <v>10.67</v>
      </c>
      <c r="D2618" s="33">
        <v>3</v>
      </c>
      <c r="E2618" s="33">
        <v>0</v>
      </c>
      <c r="F2618" s="37">
        <f>DetailTicketJuilletAout2021[[#This Row],[Qte]]*(DetailTicketJuilletAout2021[[#This Row],[PrixUnit]]*(1-DetailTicketJuilletAout2021[[#This Row],[Remise%]]))</f>
        <v>32.01</v>
      </c>
      <c r="G2618" t="str">
        <f t="shared" si="40"/>
        <v>VIGUI</v>
      </c>
    </row>
    <row r="2619" spans="1:7" x14ac:dyDescent="0.25">
      <c r="A2619" s="32">
        <v>22255</v>
      </c>
      <c r="B2619" s="33">
        <v>70</v>
      </c>
      <c r="C2619" s="33">
        <v>11.43</v>
      </c>
      <c r="D2619" s="33">
        <v>3</v>
      </c>
      <c r="E2619" s="33">
        <v>0</v>
      </c>
      <c r="F2619" s="37">
        <f>DetailTicketJuilletAout2021[[#This Row],[Qte]]*(DetailTicketJuilletAout2021[[#This Row],[PrixUnit]]*(1-DetailTicketJuilletAout2021[[#This Row],[Remise%]]))</f>
        <v>34.29</v>
      </c>
      <c r="G2619" t="str">
        <f t="shared" si="40"/>
        <v>VIGUI</v>
      </c>
    </row>
    <row r="2620" spans="1:7" x14ac:dyDescent="0.25">
      <c r="A2620" s="32">
        <v>22256</v>
      </c>
      <c r="B2620" s="33">
        <v>56</v>
      </c>
      <c r="C2620" s="33">
        <v>23.17</v>
      </c>
      <c r="D2620" s="33">
        <v>3</v>
      </c>
      <c r="E2620" s="33">
        <v>0</v>
      </c>
      <c r="F2620" s="37">
        <f>DetailTicketJuilletAout2021[[#This Row],[Qte]]*(DetailTicketJuilletAout2021[[#This Row],[PrixUnit]]*(1-DetailTicketJuilletAout2021[[#This Row],[Remise%]]))</f>
        <v>69.510000000000005</v>
      </c>
      <c r="G2620" t="str">
        <f t="shared" si="40"/>
        <v>MAHEN</v>
      </c>
    </row>
    <row r="2621" spans="1:7" x14ac:dyDescent="0.25">
      <c r="A2621" s="32">
        <v>22257</v>
      </c>
      <c r="B2621" s="33">
        <v>52</v>
      </c>
      <c r="C2621" s="33">
        <v>5.34</v>
      </c>
      <c r="D2621" s="33">
        <v>2</v>
      </c>
      <c r="E2621" s="33">
        <v>0</v>
      </c>
      <c r="F2621" s="37">
        <f>DetailTicketJuilletAout2021[[#This Row],[Qte]]*(DetailTicketJuilletAout2021[[#This Row],[PrixUnit]]*(1-DetailTicketJuilletAout2021[[#This Row],[Remise%]]))</f>
        <v>10.68</v>
      </c>
      <c r="G2621" t="str">
        <f t="shared" si="40"/>
        <v>YAKAL</v>
      </c>
    </row>
    <row r="2622" spans="1:7" x14ac:dyDescent="0.25">
      <c r="A2622" s="32">
        <v>22258</v>
      </c>
      <c r="B2622" s="33">
        <v>41</v>
      </c>
      <c r="C2622" s="33">
        <v>7.32</v>
      </c>
      <c r="D2622" s="33">
        <v>2</v>
      </c>
      <c r="E2622" s="33">
        <v>0.05</v>
      </c>
      <c r="F2622" s="37">
        <f>DetailTicketJuilletAout2021[[#This Row],[Qte]]*(DetailTicketJuilletAout2021[[#This Row],[PrixUnit]]*(1-DetailTicketJuilletAout2021[[#This Row],[Remise%]]))</f>
        <v>13.907999999999999</v>
      </c>
      <c r="G2622" t="str">
        <f t="shared" si="40"/>
        <v>OLLHE</v>
      </c>
    </row>
    <row r="2623" spans="1:7" x14ac:dyDescent="0.25">
      <c r="A2623" s="32">
        <v>22258</v>
      </c>
      <c r="B2623" s="33">
        <v>51</v>
      </c>
      <c r="C2623" s="33">
        <v>40.4</v>
      </c>
      <c r="D2623" s="33">
        <v>3</v>
      </c>
      <c r="E2623" s="33">
        <v>0.05</v>
      </c>
      <c r="F2623" s="37">
        <f>DetailTicketJuilletAout2021[[#This Row],[Qte]]*(DetailTicketJuilletAout2021[[#This Row],[PrixUnit]]*(1-DetailTicketJuilletAout2021[[#This Row],[Remise%]]))</f>
        <v>115.13999999999999</v>
      </c>
      <c r="G2623" t="str">
        <f t="shared" si="40"/>
        <v>OLLHE</v>
      </c>
    </row>
    <row r="2624" spans="1:7" x14ac:dyDescent="0.25">
      <c r="A2624" s="32">
        <v>22258</v>
      </c>
      <c r="B2624" s="33">
        <v>77</v>
      </c>
      <c r="C2624" s="33">
        <v>9.91</v>
      </c>
      <c r="D2624" s="33">
        <v>2</v>
      </c>
      <c r="E2624" s="33">
        <v>0.05</v>
      </c>
      <c r="F2624" s="37">
        <f>DetailTicketJuilletAout2021[[#This Row],[Qte]]*(DetailTicketJuilletAout2021[[#This Row],[PrixUnit]]*(1-DetailTicketJuilletAout2021[[#This Row],[Remise%]]))</f>
        <v>18.829000000000001</v>
      </c>
      <c r="G2624" t="str">
        <f t="shared" si="40"/>
        <v>OLLHE</v>
      </c>
    </row>
    <row r="2625" spans="1:7" x14ac:dyDescent="0.25">
      <c r="A2625" s="32">
        <v>22259</v>
      </c>
      <c r="B2625" s="33">
        <v>1</v>
      </c>
      <c r="C2625" s="33">
        <v>13.72</v>
      </c>
      <c r="D2625" s="33">
        <v>2</v>
      </c>
      <c r="E2625" s="33">
        <v>0.25</v>
      </c>
      <c r="F2625" s="37">
        <f>DetailTicketJuilletAout2021[[#This Row],[Qte]]*(DetailTicketJuilletAout2021[[#This Row],[PrixUnit]]*(1-DetailTicketJuilletAout2021[[#This Row],[Remise%]]))</f>
        <v>20.580000000000002</v>
      </c>
      <c r="G2625" t="str">
        <f t="shared" si="40"/>
        <v>JEHOU</v>
      </c>
    </row>
    <row r="2626" spans="1:7" x14ac:dyDescent="0.25">
      <c r="A2626" s="32">
        <v>22260</v>
      </c>
      <c r="B2626" s="33">
        <v>52</v>
      </c>
      <c r="C2626" s="33">
        <v>5.34</v>
      </c>
      <c r="D2626" s="33">
        <v>3</v>
      </c>
      <c r="E2626" s="33">
        <v>0.15</v>
      </c>
      <c r="F2626" s="37">
        <f>DetailTicketJuilletAout2021[[#This Row],[Qte]]*(DetailTicketJuilletAout2021[[#This Row],[PrixUnit]]*(1-DetailTicketJuilletAout2021[[#This Row],[Remise%]]))</f>
        <v>13.616999999999999</v>
      </c>
      <c r="G2626" t="str">
        <f t="shared" si="40"/>
        <v>DACOU</v>
      </c>
    </row>
    <row r="2627" spans="1:7" x14ac:dyDescent="0.25">
      <c r="A2627" s="32">
        <v>22261</v>
      </c>
      <c r="B2627" s="33">
        <v>42</v>
      </c>
      <c r="C2627" s="33">
        <v>10.67</v>
      </c>
      <c r="D2627" s="33">
        <v>3</v>
      </c>
      <c r="E2627" s="33">
        <v>0.2</v>
      </c>
      <c r="F2627" s="37">
        <f>DetailTicketJuilletAout2021[[#This Row],[Qte]]*(DetailTicketJuilletAout2021[[#This Row],[PrixUnit]]*(1-DetailTicketJuilletAout2021[[#This Row],[Remise%]]))</f>
        <v>25.607999999999997</v>
      </c>
      <c r="G2627" t="str">
        <f t="shared" ref="G2627:G2690" si="41">VLOOKUP(A2627,$I$2:$J$1577,2,FALSE)</f>
        <v>CÉDAU</v>
      </c>
    </row>
    <row r="2628" spans="1:7" x14ac:dyDescent="0.25">
      <c r="A2628" s="32">
        <v>22261</v>
      </c>
      <c r="B2628" s="33">
        <v>43</v>
      </c>
      <c r="C2628" s="33">
        <v>35.06</v>
      </c>
      <c r="D2628" s="33">
        <v>3</v>
      </c>
      <c r="E2628" s="33">
        <v>0.2</v>
      </c>
      <c r="F2628" s="37">
        <f>DetailTicketJuilletAout2021[[#This Row],[Qte]]*(DetailTicketJuilletAout2021[[#This Row],[PrixUnit]]*(1-DetailTicketJuilletAout2021[[#This Row],[Remise%]]))</f>
        <v>84.144000000000005</v>
      </c>
      <c r="G2628" t="str">
        <f t="shared" si="41"/>
        <v>CÉDAU</v>
      </c>
    </row>
    <row r="2629" spans="1:7" x14ac:dyDescent="0.25">
      <c r="A2629" s="32">
        <v>22261</v>
      </c>
      <c r="B2629" s="33">
        <v>67</v>
      </c>
      <c r="C2629" s="33">
        <v>10.67</v>
      </c>
      <c r="D2629" s="33">
        <v>2</v>
      </c>
      <c r="E2629" s="33">
        <v>0.2</v>
      </c>
      <c r="F2629" s="37">
        <f>DetailTicketJuilletAout2021[[#This Row],[Qte]]*(DetailTicketJuilletAout2021[[#This Row],[PrixUnit]]*(1-DetailTicketJuilletAout2021[[#This Row],[Remise%]]))</f>
        <v>17.071999999999999</v>
      </c>
      <c r="G2629" t="str">
        <f t="shared" si="41"/>
        <v>CÉDAU</v>
      </c>
    </row>
    <row r="2630" spans="1:7" x14ac:dyDescent="0.25">
      <c r="A2630" s="32">
        <v>22262</v>
      </c>
      <c r="B2630" s="33">
        <v>36</v>
      </c>
      <c r="C2630" s="33">
        <v>14.48</v>
      </c>
      <c r="D2630" s="33">
        <v>2</v>
      </c>
      <c r="E2630" s="33">
        <v>0</v>
      </c>
      <c r="F2630" s="37">
        <f>DetailTicketJuilletAout2021[[#This Row],[Qte]]*(DetailTicketJuilletAout2021[[#This Row],[PrixUnit]]*(1-DetailTicketJuilletAout2021[[#This Row],[Remise%]]))</f>
        <v>28.96</v>
      </c>
      <c r="G2630" t="str">
        <f t="shared" si="41"/>
        <v>FAMAR</v>
      </c>
    </row>
    <row r="2631" spans="1:7" x14ac:dyDescent="0.25">
      <c r="A2631" s="32">
        <v>22262</v>
      </c>
      <c r="B2631" s="33">
        <v>40</v>
      </c>
      <c r="C2631" s="33">
        <v>14.03</v>
      </c>
      <c r="D2631" s="33">
        <v>3</v>
      </c>
      <c r="E2631" s="33">
        <v>0.1</v>
      </c>
      <c r="F2631" s="37">
        <f>DetailTicketJuilletAout2021[[#This Row],[Qte]]*(DetailTicketJuilletAout2021[[#This Row],[PrixUnit]]*(1-DetailTicketJuilletAout2021[[#This Row],[Remise%]]))</f>
        <v>37.881</v>
      </c>
      <c r="G2631" t="str">
        <f t="shared" si="41"/>
        <v>FAMAR</v>
      </c>
    </row>
    <row r="2632" spans="1:7" x14ac:dyDescent="0.25">
      <c r="A2632" s="32">
        <v>22263</v>
      </c>
      <c r="B2632" s="33">
        <v>17</v>
      </c>
      <c r="C2632" s="33">
        <v>29.73</v>
      </c>
      <c r="D2632" s="33">
        <v>3</v>
      </c>
      <c r="E2632" s="33">
        <v>0</v>
      </c>
      <c r="F2632" s="37">
        <f>DetailTicketJuilletAout2021[[#This Row],[Qte]]*(DetailTicketJuilletAout2021[[#This Row],[PrixUnit]]*(1-DetailTicketJuilletAout2021[[#This Row],[Remise%]]))</f>
        <v>89.19</v>
      </c>
      <c r="G2632" t="str">
        <f t="shared" si="41"/>
        <v>DAMIC</v>
      </c>
    </row>
    <row r="2633" spans="1:7" x14ac:dyDescent="0.25">
      <c r="A2633" s="32">
        <v>22263</v>
      </c>
      <c r="B2633" s="33">
        <v>24</v>
      </c>
      <c r="C2633" s="33">
        <v>3.35</v>
      </c>
      <c r="D2633" s="33">
        <v>2</v>
      </c>
      <c r="E2633" s="33">
        <v>0</v>
      </c>
      <c r="F2633" s="37">
        <f>DetailTicketJuilletAout2021[[#This Row],[Qte]]*(DetailTicketJuilletAout2021[[#This Row],[PrixUnit]]*(1-DetailTicketJuilletAout2021[[#This Row],[Remise%]]))</f>
        <v>6.7</v>
      </c>
      <c r="G2633" t="str">
        <f t="shared" si="41"/>
        <v>DAMIC</v>
      </c>
    </row>
    <row r="2634" spans="1:7" x14ac:dyDescent="0.25">
      <c r="A2634" s="32">
        <v>22264</v>
      </c>
      <c r="B2634" s="33">
        <v>25</v>
      </c>
      <c r="C2634" s="33">
        <v>10.67</v>
      </c>
      <c r="D2634" s="33">
        <v>3</v>
      </c>
      <c r="E2634" s="33">
        <v>0.25</v>
      </c>
      <c r="F2634" s="37">
        <f>DetailTicketJuilletAout2021[[#This Row],[Qte]]*(DetailTicketJuilletAout2021[[#This Row],[PrixUnit]]*(1-DetailTicketJuilletAout2021[[#This Row],[Remise%]]))</f>
        <v>24.0075</v>
      </c>
      <c r="G2634" t="str">
        <f t="shared" si="41"/>
        <v>YATAN</v>
      </c>
    </row>
    <row r="2635" spans="1:7" x14ac:dyDescent="0.25">
      <c r="A2635" s="32">
        <v>22264</v>
      </c>
      <c r="B2635" s="33">
        <v>27</v>
      </c>
      <c r="C2635" s="33">
        <v>33.54</v>
      </c>
      <c r="D2635" s="33">
        <v>2</v>
      </c>
      <c r="E2635" s="33">
        <v>0</v>
      </c>
      <c r="F2635" s="37">
        <f>DetailTicketJuilletAout2021[[#This Row],[Qte]]*(DetailTicketJuilletAout2021[[#This Row],[PrixUnit]]*(1-DetailTicketJuilletAout2021[[#This Row],[Remise%]]))</f>
        <v>67.08</v>
      </c>
      <c r="G2635" t="str">
        <f t="shared" si="41"/>
        <v>YATAN</v>
      </c>
    </row>
    <row r="2636" spans="1:7" x14ac:dyDescent="0.25">
      <c r="A2636" s="32">
        <v>22264</v>
      </c>
      <c r="B2636" s="33">
        <v>43</v>
      </c>
      <c r="C2636" s="33">
        <v>35.06</v>
      </c>
      <c r="D2636" s="33">
        <v>2</v>
      </c>
      <c r="E2636" s="33">
        <v>0.25</v>
      </c>
      <c r="F2636" s="37">
        <f>DetailTicketJuilletAout2021[[#This Row],[Qte]]*(DetailTicketJuilletAout2021[[#This Row],[PrixUnit]]*(1-DetailTicketJuilletAout2021[[#This Row],[Remise%]]))</f>
        <v>52.59</v>
      </c>
      <c r="G2636" t="str">
        <f t="shared" si="41"/>
        <v>YATAN</v>
      </c>
    </row>
    <row r="2637" spans="1:7" x14ac:dyDescent="0.25">
      <c r="A2637" s="32">
        <v>22265</v>
      </c>
      <c r="B2637" s="33">
        <v>4</v>
      </c>
      <c r="C2637" s="33">
        <v>16.77</v>
      </c>
      <c r="D2637" s="33">
        <v>3</v>
      </c>
      <c r="E2637" s="33">
        <v>0.1</v>
      </c>
      <c r="F2637" s="37">
        <f>DetailTicketJuilletAout2021[[#This Row],[Qte]]*(DetailTicketJuilletAout2021[[#This Row],[PrixUnit]]*(1-DetailTicketJuilletAout2021[[#This Row],[Remise%]]))</f>
        <v>45.278999999999996</v>
      </c>
      <c r="G2637" t="str">
        <f t="shared" si="41"/>
        <v>JEHOU</v>
      </c>
    </row>
    <row r="2638" spans="1:7" x14ac:dyDescent="0.25">
      <c r="A2638" s="32">
        <v>22265</v>
      </c>
      <c r="B2638" s="33">
        <v>39</v>
      </c>
      <c r="C2638" s="33">
        <v>13.72</v>
      </c>
      <c r="D2638" s="33">
        <v>2</v>
      </c>
      <c r="E2638" s="33">
        <v>0.1</v>
      </c>
      <c r="F2638" s="37">
        <f>DetailTicketJuilletAout2021[[#This Row],[Qte]]*(DetailTicketJuilletAout2021[[#This Row],[PrixUnit]]*(1-DetailTicketJuilletAout2021[[#This Row],[Remise%]]))</f>
        <v>24.696000000000002</v>
      </c>
      <c r="G2638" t="str">
        <f t="shared" si="41"/>
        <v>JEHOU</v>
      </c>
    </row>
    <row r="2639" spans="1:7" x14ac:dyDescent="0.25">
      <c r="A2639" s="32">
        <v>22265</v>
      </c>
      <c r="B2639" s="33">
        <v>54</v>
      </c>
      <c r="C2639" s="33">
        <v>5.64</v>
      </c>
      <c r="D2639" s="33">
        <v>3</v>
      </c>
      <c r="E2639" s="33">
        <v>0.1</v>
      </c>
      <c r="F2639" s="37">
        <f>DetailTicketJuilletAout2021[[#This Row],[Qte]]*(DetailTicketJuilletAout2021[[#This Row],[PrixUnit]]*(1-DetailTicketJuilletAout2021[[#This Row],[Remise%]]))</f>
        <v>15.227999999999998</v>
      </c>
      <c r="G2639" t="str">
        <f t="shared" si="41"/>
        <v>JEHOU</v>
      </c>
    </row>
    <row r="2640" spans="1:7" x14ac:dyDescent="0.25">
      <c r="A2640" s="32">
        <v>22266</v>
      </c>
      <c r="B2640" s="33">
        <v>17</v>
      </c>
      <c r="C2640" s="33">
        <v>23.78</v>
      </c>
      <c r="D2640" s="33">
        <v>3</v>
      </c>
      <c r="E2640" s="33">
        <v>0.25</v>
      </c>
      <c r="F2640" s="37">
        <f>DetailTicketJuilletAout2021[[#This Row],[Qte]]*(DetailTicketJuilletAout2021[[#This Row],[PrixUnit]]*(1-DetailTicketJuilletAout2021[[#This Row],[Remise%]]))</f>
        <v>53.505000000000003</v>
      </c>
      <c r="G2640" t="str">
        <f t="shared" si="41"/>
        <v>GESEF</v>
      </c>
    </row>
    <row r="2641" spans="1:7" x14ac:dyDescent="0.25">
      <c r="A2641" s="32">
        <v>22266</v>
      </c>
      <c r="B2641" s="33">
        <v>40</v>
      </c>
      <c r="C2641" s="33">
        <v>11.28</v>
      </c>
      <c r="D2641" s="33">
        <v>3</v>
      </c>
      <c r="E2641" s="33">
        <v>0.25</v>
      </c>
      <c r="F2641" s="37">
        <f>DetailTicketJuilletAout2021[[#This Row],[Qte]]*(DetailTicketJuilletAout2021[[#This Row],[PrixUnit]]*(1-DetailTicketJuilletAout2021[[#This Row],[Remise%]]))</f>
        <v>25.379999999999995</v>
      </c>
      <c r="G2641" t="str">
        <f t="shared" si="41"/>
        <v>GESEF</v>
      </c>
    </row>
    <row r="2642" spans="1:7" x14ac:dyDescent="0.25">
      <c r="A2642" s="32">
        <v>22266</v>
      </c>
      <c r="B2642" s="33">
        <v>47</v>
      </c>
      <c r="C2642" s="33">
        <v>5.79</v>
      </c>
      <c r="D2642" s="33">
        <v>2</v>
      </c>
      <c r="E2642" s="33">
        <v>0.25</v>
      </c>
      <c r="F2642" s="37">
        <f>DetailTicketJuilletAout2021[[#This Row],[Qte]]*(DetailTicketJuilletAout2021[[#This Row],[PrixUnit]]*(1-DetailTicketJuilletAout2021[[#This Row],[Remise%]]))</f>
        <v>8.6850000000000005</v>
      </c>
      <c r="G2642" t="str">
        <f t="shared" si="41"/>
        <v>GESEF</v>
      </c>
    </row>
    <row r="2643" spans="1:7" x14ac:dyDescent="0.25">
      <c r="A2643" s="32">
        <v>22267</v>
      </c>
      <c r="B2643" s="33">
        <v>16</v>
      </c>
      <c r="C2643" s="33">
        <v>13.26</v>
      </c>
      <c r="D2643" s="33">
        <v>2</v>
      </c>
      <c r="E2643" s="33">
        <v>0.1</v>
      </c>
      <c r="F2643" s="37">
        <f>DetailTicketJuilletAout2021[[#This Row],[Qte]]*(DetailTicketJuilletAout2021[[#This Row],[PrixUnit]]*(1-DetailTicketJuilletAout2021[[#This Row],[Remise%]]))</f>
        <v>23.867999999999999</v>
      </c>
      <c r="G2643" t="str">
        <f t="shared" si="41"/>
        <v>ERDEB</v>
      </c>
    </row>
    <row r="2644" spans="1:7" x14ac:dyDescent="0.25">
      <c r="A2644" s="32">
        <v>22267</v>
      </c>
      <c r="B2644" s="33">
        <v>60</v>
      </c>
      <c r="C2644" s="33">
        <v>25.92</v>
      </c>
      <c r="D2644" s="33">
        <v>2</v>
      </c>
      <c r="E2644" s="33">
        <v>0.1</v>
      </c>
      <c r="F2644" s="37">
        <f>DetailTicketJuilletAout2021[[#This Row],[Qte]]*(DetailTicketJuilletAout2021[[#This Row],[PrixUnit]]*(1-DetailTicketJuilletAout2021[[#This Row],[Remise%]]))</f>
        <v>46.656000000000006</v>
      </c>
      <c r="G2644" t="str">
        <f t="shared" si="41"/>
        <v>ERDEB</v>
      </c>
    </row>
    <row r="2645" spans="1:7" x14ac:dyDescent="0.25">
      <c r="A2645" s="32">
        <v>22268</v>
      </c>
      <c r="B2645" s="33">
        <v>56</v>
      </c>
      <c r="C2645" s="33">
        <v>28.97</v>
      </c>
      <c r="D2645" s="33">
        <v>2</v>
      </c>
      <c r="E2645" s="33">
        <v>0.15</v>
      </c>
      <c r="F2645" s="37">
        <f>DetailTicketJuilletAout2021[[#This Row],[Qte]]*(DetailTicketJuilletAout2021[[#This Row],[PrixUnit]]*(1-DetailTicketJuilletAout2021[[#This Row],[Remise%]]))</f>
        <v>49.248999999999995</v>
      </c>
      <c r="G2645" t="str">
        <f t="shared" si="41"/>
        <v>PILED</v>
      </c>
    </row>
    <row r="2646" spans="1:7" x14ac:dyDescent="0.25">
      <c r="A2646" s="32">
        <v>22268</v>
      </c>
      <c r="B2646" s="33">
        <v>76</v>
      </c>
      <c r="C2646" s="33">
        <v>13.72</v>
      </c>
      <c r="D2646" s="33">
        <v>3</v>
      </c>
      <c r="E2646" s="33">
        <v>0.15</v>
      </c>
      <c r="F2646" s="37">
        <f>DetailTicketJuilletAout2021[[#This Row],[Qte]]*(DetailTicketJuilletAout2021[[#This Row],[PrixUnit]]*(1-DetailTicketJuilletAout2021[[#This Row],[Remise%]]))</f>
        <v>34.986000000000004</v>
      </c>
      <c r="G2646" t="str">
        <f t="shared" si="41"/>
        <v>PILED</v>
      </c>
    </row>
    <row r="2647" spans="1:7" x14ac:dyDescent="0.25">
      <c r="A2647" s="32">
        <v>22269</v>
      </c>
      <c r="B2647" s="33">
        <v>68</v>
      </c>
      <c r="C2647" s="33">
        <v>7.62</v>
      </c>
      <c r="D2647" s="33">
        <v>3</v>
      </c>
      <c r="E2647" s="33">
        <v>0</v>
      </c>
      <c r="F2647" s="37">
        <f>DetailTicketJuilletAout2021[[#This Row],[Qte]]*(DetailTicketJuilletAout2021[[#This Row],[PrixUnit]]*(1-DetailTicketJuilletAout2021[[#This Row],[Remise%]]))</f>
        <v>22.86</v>
      </c>
      <c r="G2647" t="str">
        <f t="shared" si="41"/>
        <v>ZOHED</v>
      </c>
    </row>
    <row r="2648" spans="1:7" x14ac:dyDescent="0.25">
      <c r="A2648" s="32">
        <v>22269</v>
      </c>
      <c r="B2648" s="33">
        <v>71</v>
      </c>
      <c r="C2648" s="33">
        <v>13.11</v>
      </c>
      <c r="D2648" s="33">
        <v>2</v>
      </c>
      <c r="E2648" s="33">
        <v>0</v>
      </c>
      <c r="F2648" s="37">
        <f>DetailTicketJuilletAout2021[[#This Row],[Qte]]*(DetailTicketJuilletAout2021[[#This Row],[PrixUnit]]*(1-DetailTicketJuilletAout2021[[#This Row],[Remise%]]))</f>
        <v>26.22</v>
      </c>
      <c r="G2648" t="str">
        <f t="shared" si="41"/>
        <v>ZOHED</v>
      </c>
    </row>
    <row r="2649" spans="1:7" x14ac:dyDescent="0.25">
      <c r="A2649" s="32">
        <v>22269</v>
      </c>
      <c r="B2649" s="33">
        <v>76</v>
      </c>
      <c r="C2649" s="33">
        <v>10.98</v>
      </c>
      <c r="D2649" s="33">
        <v>2</v>
      </c>
      <c r="E2649" s="33">
        <v>0</v>
      </c>
      <c r="F2649" s="37">
        <f>DetailTicketJuilletAout2021[[#This Row],[Qte]]*(DetailTicketJuilletAout2021[[#This Row],[PrixUnit]]*(1-DetailTicketJuilletAout2021[[#This Row],[Remise%]]))</f>
        <v>21.96</v>
      </c>
      <c r="G2649" t="str">
        <f t="shared" si="41"/>
        <v>ZOHED</v>
      </c>
    </row>
    <row r="2650" spans="1:7" x14ac:dyDescent="0.25">
      <c r="A2650" s="32">
        <v>22269</v>
      </c>
      <c r="B2650" s="33">
        <v>77</v>
      </c>
      <c r="C2650" s="33">
        <v>7.93</v>
      </c>
      <c r="D2650" s="33">
        <v>3</v>
      </c>
      <c r="E2650" s="33">
        <v>0</v>
      </c>
      <c r="F2650" s="37">
        <f>DetailTicketJuilletAout2021[[#This Row],[Qte]]*(DetailTicketJuilletAout2021[[#This Row],[PrixUnit]]*(1-DetailTicketJuilletAout2021[[#This Row],[Remise%]]))</f>
        <v>23.79</v>
      </c>
      <c r="G2650" t="str">
        <f t="shared" si="41"/>
        <v>ZOHED</v>
      </c>
    </row>
    <row r="2651" spans="1:7" x14ac:dyDescent="0.25">
      <c r="A2651" s="32">
        <v>22270</v>
      </c>
      <c r="B2651" s="33">
        <v>20</v>
      </c>
      <c r="C2651" s="33">
        <v>49.39</v>
      </c>
      <c r="D2651" s="33">
        <v>3</v>
      </c>
      <c r="E2651" s="33">
        <v>0</v>
      </c>
      <c r="F2651" s="37">
        <f>DetailTicketJuilletAout2021[[#This Row],[Qte]]*(DetailTicketJuilletAout2021[[#This Row],[PrixUnit]]*(1-DetailTicketJuilletAout2021[[#This Row],[Remise%]]))</f>
        <v>148.17000000000002</v>
      </c>
      <c r="G2651" t="str">
        <f t="shared" si="41"/>
        <v>ALCLE</v>
      </c>
    </row>
    <row r="2652" spans="1:7" x14ac:dyDescent="0.25">
      <c r="A2652" s="32">
        <v>22270</v>
      </c>
      <c r="B2652" s="33">
        <v>31</v>
      </c>
      <c r="C2652" s="33">
        <v>7.62</v>
      </c>
      <c r="D2652" s="33">
        <v>2</v>
      </c>
      <c r="E2652" s="33">
        <v>0</v>
      </c>
      <c r="F2652" s="37">
        <f>DetailTicketJuilletAout2021[[#This Row],[Qte]]*(DetailTicketJuilletAout2021[[#This Row],[PrixUnit]]*(1-DetailTicketJuilletAout2021[[#This Row],[Remise%]]))</f>
        <v>15.24</v>
      </c>
      <c r="G2652" t="str">
        <f t="shared" si="41"/>
        <v>ALCLE</v>
      </c>
    </row>
    <row r="2653" spans="1:7" x14ac:dyDescent="0.25">
      <c r="A2653" s="32">
        <v>22270</v>
      </c>
      <c r="B2653" s="33">
        <v>72</v>
      </c>
      <c r="C2653" s="33">
        <v>21.19</v>
      </c>
      <c r="D2653" s="33">
        <v>2</v>
      </c>
      <c r="E2653" s="33">
        <v>0</v>
      </c>
      <c r="F2653" s="37">
        <f>DetailTicketJuilletAout2021[[#This Row],[Qte]]*(DetailTicketJuilletAout2021[[#This Row],[PrixUnit]]*(1-DetailTicketJuilletAout2021[[#This Row],[Remise%]]))</f>
        <v>42.38</v>
      </c>
      <c r="G2653" t="str">
        <f t="shared" si="41"/>
        <v>ALCLE</v>
      </c>
    </row>
    <row r="2654" spans="1:7" x14ac:dyDescent="0.25">
      <c r="A2654" s="32">
        <v>22271</v>
      </c>
      <c r="B2654" s="33">
        <v>14</v>
      </c>
      <c r="C2654" s="33">
        <v>17.68</v>
      </c>
      <c r="D2654" s="33">
        <v>2</v>
      </c>
      <c r="E2654" s="33">
        <v>0.2</v>
      </c>
      <c r="F2654" s="37">
        <f>DetailTicketJuilletAout2021[[#This Row],[Qte]]*(DetailTicketJuilletAout2021[[#This Row],[PrixUnit]]*(1-DetailTicketJuilletAout2021[[#This Row],[Remise%]]))</f>
        <v>28.288</v>
      </c>
      <c r="G2654" t="str">
        <f t="shared" si="41"/>
        <v>MOELK</v>
      </c>
    </row>
    <row r="2655" spans="1:7" x14ac:dyDescent="0.25">
      <c r="A2655" s="32">
        <v>22271</v>
      </c>
      <c r="B2655" s="33">
        <v>19</v>
      </c>
      <c r="C2655" s="33">
        <v>7.01</v>
      </c>
      <c r="D2655" s="33">
        <v>2</v>
      </c>
      <c r="E2655" s="33">
        <v>0.2</v>
      </c>
      <c r="F2655" s="37">
        <f>DetailTicketJuilletAout2021[[#This Row],[Qte]]*(DetailTicketJuilletAout2021[[#This Row],[PrixUnit]]*(1-DetailTicketJuilletAout2021[[#This Row],[Remise%]]))</f>
        <v>11.216000000000001</v>
      </c>
      <c r="G2655" t="str">
        <f t="shared" si="41"/>
        <v>MOELK</v>
      </c>
    </row>
    <row r="2656" spans="1:7" x14ac:dyDescent="0.25">
      <c r="A2656" s="32">
        <v>22271</v>
      </c>
      <c r="B2656" s="33">
        <v>24</v>
      </c>
      <c r="C2656" s="33">
        <v>3.35</v>
      </c>
      <c r="D2656" s="33">
        <v>3</v>
      </c>
      <c r="E2656" s="33">
        <v>0.2</v>
      </c>
      <c r="F2656" s="37">
        <f>DetailTicketJuilletAout2021[[#This Row],[Qte]]*(DetailTicketJuilletAout2021[[#This Row],[PrixUnit]]*(1-DetailTicketJuilletAout2021[[#This Row],[Remise%]]))</f>
        <v>8.0400000000000009</v>
      </c>
      <c r="G2656" t="str">
        <f t="shared" si="41"/>
        <v>MOELK</v>
      </c>
    </row>
    <row r="2657" spans="1:7" x14ac:dyDescent="0.25">
      <c r="A2657" s="32">
        <v>22271</v>
      </c>
      <c r="B2657" s="33">
        <v>51</v>
      </c>
      <c r="C2657" s="33">
        <v>40.4</v>
      </c>
      <c r="D2657" s="33">
        <v>2</v>
      </c>
      <c r="E2657" s="33">
        <v>0.2</v>
      </c>
      <c r="F2657" s="37">
        <f>DetailTicketJuilletAout2021[[#This Row],[Qte]]*(DetailTicketJuilletAout2021[[#This Row],[PrixUnit]]*(1-DetailTicketJuilletAout2021[[#This Row],[Remise%]]))</f>
        <v>64.64</v>
      </c>
      <c r="G2657" t="str">
        <f t="shared" si="41"/>
        <v>MOELK</v>
      </c>
    </row>
    <row r="2658" spans="1:7" x14ac:dyDescent="0.25">
      <c r="A2658" s="32">
        <v>22271</v>
      </c>
      <c r="B2658" s="33">
        <v>56</v>
      </c>
      <c r="C2658" s="33">
        <v>28.97</v>
      </c>
      <c r="D2658" s="33">
        <v>2</v>
      </c>
      <c r="E2658" s="33">
        <v>0.2</v>
      </c>
      <c r="F2658" s="37">
        <f>DetailTicketJuilletAout2021[[#This Row],[Qte]]*(DetailTicketJuilletAout2021[[#This Row],[PrixUnit]]*(1-DetailTicketJuilletAout2021[[#This Row],[Remise%]]))</f>
        <v>46.352000000000004</v>
      </c>
      <c r="G2658" t="str">
        <f t="shared" si="41"/>
        <v>MOELK</v>
      </c>
    </row>
    <row r="2659" spans="1:7" x14ac:dyDescent="0.25">
      <c r="A2659" s="32">
        <v>22272</v>
      </c>
      <c r="B2659" s="33">
        <v>17</v>
      </c>
      <c r="C2659" s="33">
        <v>23.78</v>
      </c>
      <c r="D2659" s="33">
        <v>2</v>
      </c>
      <c r="E2659" s="33">
        <v>0.2</v>
      </c>
      <c r="F2659" s="37">
        <f>DetailTicketJuilletAout2021[[#This Row],[Qte]]*(DetailTicketJuilletAout2021[[#This Row],[PrixUnit]]*(1-DetailTicketJuilletAout2021[[#This Row],[Remise%]]))</f>
        <v>38.048000000000002</v>
      </c>
      <c r="G2659" t="str">
        <f t="shared" si="41"/>
        <v>CHLEC</v>
      </c>
    </row>
    <row r="2660" spans="1:7" x14ac:dyDescent="0.25">
      <c r="A2660" s="32">
        <v>22272</v>
      </c>
      <c r="B2660" s="33">
        <v>21</v>
      </c>
      <c r="C2660" s="33">
        <v>6.1</v>
      </c>
      <c r="D2660" s="33">
        <v>3</v>
      </c>
      <c r="E2660" s="33">
        <v>0</v>
      </c>
      <c r="F2660" s="37">
        <f>DetailTicketJuilletAout2021[[#This Row],[Qte]]*(DetailTicketJuilletAout2021[[#This Row],[PrixUnit]]*(1-DetailTicketJuilletAout2021[[#This Row],[Remise%]]))</f>
        <v>18.299999999999997</v>
      </c>
      <c r="G2660" t="str">
        <f t="shared" si="41"/>
        <v>CHLEC</v>
      </c>
    </row>
    <row r="2661" spans="1:7" x14ac:dyDescent="0.25">
      <c r="A2661" s="32">
        <v>22272</v>
      </c>
      <c r="B2661" s="33">
        <v>56</v>
      </c>
      <c r="C2661" s="33">
        <v>23.17</v>
      </c>
      <c r="D2661" s="33">
        <v>2</v>
      </c>
      <c r="E2661" s="33">
        <v>0</v>
      </c>
      <c r="F2661" s="37">
        <f>DetailTicketJuilletAout2021[[#This Row],[Qte]]*(DetailTicketJuilletAout2021[[#This Row],[PrixUnit]]*(1-DetailTicketJuilletAout2021[[#This Row],[Remise%]]))</f>
        <v>46.34</v>
      </c>
      <c r="G2661" t="str">
        <f t="shared" si="41"/>
        <v>CHLEC</v>
      </c>
    </row>
    <row r="2662" spans="1:7" x14ac:dyDescent="0.25">
      <c r="A2662" s="32">
        <v>22272</v>
      </c>
      <c r="B2662" s="33">
        <v>59</v>
      </c>
      <c r="C2662" s="33">
        <v>33.54</v>
      </c>
      <c r="D2662" s="33">
        <v>3</v>
      </c>
      <c r="E2662" s="33">
        <v>0.2</v>
      </c>
      <c r="F2662" s="37">
        <f>DetailTicketJuilletAout2021[[#This Row],[Qte]]*(DetailTicketJuilletAout2021[[#This Row],[PrixUnit]]*(1-DetailTicketJuilletAout2021[[#This Row],[Remise%]]))</f>
        <v>80.496000000000009</v>
      </c>
      <c r="G2662" t="str">
        <f t="shared" si="41"/>
        <v>CHLEC</v>
      </c>
    </row>
    <row r="2663" spans="1:7" x14ac:dyDescent="0.25">
      <c r="A2663" s="32">
        <v>22273</v>
      </c>
      <c r="B2663" s="33">
        <v>47</v>
      </c>
      <c r="C2663" s="33">
        <v>7.32</v>
      </c>
      <c r="D2663" s="33">
        <v>2</v>
      </c>
      <c r="E2663" s="33">
        <v>0</v>
      </c>
      <c r="F2663" s="37">
        <f>DetailTicketJuilletAout2021[[#This Row],[Qte]]*(DetailTicketJuilletAout2021[[#This Row],[PrixUnit]]*(1-DetailTicketJuilletAout2021[[#This Row],[Remise%]]))</f>
        <v>14.64</v>
      </c>
      <c r="G2663" t="str">
        <f t="shared" si="41"/>
        <v>CLHAL</v>
      </c>
    </row>
    <row r="2664" spans="1:7" x14ac:dyDescent="0.25">
      <c r="A2664" s="32">
        <v>22273</v>
      </c>
      <c r="B2664" s="33">
        <v>51</v>
      </c>
      <c r="C2664" s="33">
        <v>40.4</v>
      </c>
      <c r="D2664" s="33">
        <v>2</v>
      </c>
      <c r="E2664" s="33">
        <v>0</v>
      </c>
      <c r="F2664" s="37">
        <f>DetailTicketJuilletAout2021[[#This Row],[Qte]]*(DetailTicketJuilletAout2021[[#This Row],[PrixUnit]]*(1-DetailTicketJuilletAout2021[[#This Row],[Remise%]]))</f>
        <v>80.8</v>
      </c>
      <c r="G2664" t="str">
        <f t="shared" si="41"/>
        <v>CLHAL</v>
      </c>
    </row>
    <row r="2665" spans="1:7" x14ac:dyDescent="0.25">
      <c r="A2665" s="32">
        <v>22273</v>
      </c>
      <c r="B2665" s="33">
        <v>52</v>
      </c>
      <c r="C2665" s="33">
        <v>5.34</v>
      </c>
      <c r="D2665" s="33">
        <v>2</v>
      </c>
      <c r="E2665" s="33">
        <v>0</v>
      </c>
      <c r="F2665" s="37">
        <f>DetailTicketJuilletAout2021[[#This Row],[Qte]]*(DetailTicketJuilletAout2021[[#This Row],[PrixUnit]]*(1-DetailTicketJuilletAout2021[[#This Row],[Remise%]]))</f>
        <v>10.68</v>
      </c>
      <c r="G2665" t="str">
        <f t="shared" si="41"/>
        <v>CLHAL</v>
      </c>
    </row>
    <row r="2666" spans="1:7" x14ac:dyDescent="0.25">
      <c r="A2666" s="32">
        <v>22273</v>
      </c>
      <c r="B2666" s="33">
        <v>53</v>
      </c>
      <c r="C2666" s="33">
        <v>25</v>
      </c>
      <c r="D2666" s="33">
        <v>3</v>
      </c>
      <c r="E2666" s="33">
        <v>0</v>
      </c>
      <c r="F2666" s="37">
        <f>DetailTicketJuilletAout2021[[#This Row],[Qte]]*(DetailTicketJuilletAout2021[[#This Row],[PrixUnit]]*(1-DetailTicketJuilletAout2021[[#This Row],[Remise%]]))</f>
        <v>75</v>
      </c>
      <c r="G2666" t="str">
        <f t="shared" si="41"/>
        <v>CLHAL</v>
      </c>
    </row>
    <row r="2667" spans="1:7" x14ac:dyDescent="0.25">
      <c r="A2667" s="32">
        <v>22273</v>
      </c>
      <c r="B2667" s="33">
        <v>73</v>
      </c>
      <c r="C2667" s="33">
        <v>11.43</v>
      </c>
      <c r="D2667" s="33">
        <v>3</v>
      </c>
      <c r="E2667" s="33">
        <v>0</v>
      </c>
      <c r="F2667" s="37">
        <f>DetailTicketJuilletAout2021[[#This Row],[Qte]]*(DetailTicketJuilletAout2021[[#This Row],[PrixUnit]]*(1-DetailTicketJuilletAout2021[[#This Row],[Remise%]]))</f>
        <v>34.29</v>
      </c>
      <c r="G2667" t="str">
        <f t="shared" si="41"/>
        <v>CLHAL</v>
      </c>
    </row>
    <row r="2668" spans="1:7" x14ac:dyDescent="0.25">
      <c r="A2668" s="32">
        <v>22274</v>
      </c>
      <c r="B2668" s="33">
        <v>1</v>
      </c>
      <c r="C2668" s="33">
        <v>13.72</v>
      </c>
      <c r="D2668" s="33">
        <v>3</v>
      </c>
      <c r="E2668" s="33">
        <v>0.15</v>
      </c>
      <c r="F2668" s="37">
        <f>DetailTicketJuilletAout2021[[#This Row],[Qte]]*(DetailTicketJuilletAout2021[[#This Row],[PrixUnit]]*(1-DetailTicketJuilletAout2021[[#This Row],[Remise%]]))</f>
        <v>34.986000000000004</v>
      </c>
      <c r="G2668" t="str">
        <f t="shared" si="41"/>
        <v>CLJAN</v>
      </c>
    </row>
    <row r="2669" spans="1:7" x14ac:dyDescent="0.25">
      <c r="A2669" s="32">
        <v>22274</v>
      </c>
      <c r="B2669" s="33">
        <v>13</v>
      </c>
      <c r="C2669" s="33">
        <v>4.57</v>
      </c>
      <c r="D2669" s="33">
        <v>3</v>
      </c>
      <c r="E2669" s="33">
        <v>0</v>
      </c>
      <c r="F2669" s="37">
        <f>DetailTicketJuilletAout2021[[#This Row],[Qte]]*(DetailTicketJuilletAout2021[[#This Row],[PrixUnit]]*(1-DetailTicketJuilletAout2021[[#This Row],[Remise%]]))</f>
        <v>13.71</v>
      </c>
      <c r="G2669" t="str">
        <f t="shared" si="41"/>
        <v>CLJAN</v>
      </c>
    </row>
    <row r="2670" spans="1:7" x14ac:dyDescent="0.25">
      <c r="A2670" s="32">
        <v>22274</v>
      </c>
      <c r="B2670" s="33">
        <v>56</v>
      </c>
      <c r="C2670" s="33">
        <v>28.97</v>
      </c>
      <c r="D2670" s="33">
        <v>2</v>
      </c>
      <c r="E2670" s="33">
        <v>0.15</v>
      </c>
      <c r="F2670" s="37">
        <f>DetailTicketJuilletAout2021[[#This Row],[Qte]]*(DetailTicketJuilletAout2021[[#This Row],[PrixUnit]]*(1-DetailTicketJuilletAout2021[[#This Row],[Remise%]]))</f>
        <v>49.248999999999995</v>
      </c>
      <c r="G2670" t="str">
        <f t="shared" si="41"/>
        <v>CLJAN</v>
      </c>
    </row>
    <row r="2671" spans="1:7" x14ac:dyDescent="0.25">
      <c r="A2671" s="32">
        <v>22275</v>
      </c>
      <c r="B2671" s="33">
        <v>4</v>
      </c>
      <c r="C2671" s="33">
        <v>16.77</v>
      </c>
      <c r="D2671" s="33">
        <v>3</v>
      </c>
      <c r="E2671" s="33">
        <v>0.1</v>
      </c>
      <c r="F2671" s="37">
        <f>DetailTicketJuilletAout2021[[#This Row],[Qte]]*(DetailTicketJuilletAout2021[[#This Row],[PrixUnit]]*(1-DetailTicketJuilletAout2021[[#This Row],[Remise%]]))</f>
        <v>45.278999999999996</v>
      </c>
      <c r="G2671" t="str">
        <f t="shared" si="41"/>
        <v>ARBLA</v>
      </c>
    </row>
    <row r="2672" spans="1:7" x14ac:dyDescent="0.25">
      <c r="A2672" s="32">
        <v>22275</v>
      </c>
      <c r="B2672" s="33">
        <v>36</v>
      </c>
      <c r="C2672" s="33">
        <v>14.48</v>
      </c>
      <c r="D2672" s="33">
        <v>2</v>
      </c>
      <c r="E2672" s="33">
        <v>0.1</v>
      </c>
      <c r="F2672" s="37">
        <f>DetailTicketJuilletAout2021[[#This Row],[Qte]]*(DetailTicketJuilletAout2021[[#This Row],[PrixUnit]]*(1-DetailTicketJuilletAout2021[[#This Row],[Remise%]]))</f>
        <v>26.064</v>
      </c>
      <c r="G2672" t="str">
        <f t="shared" si="41"/>
        <v>ARBLA</v>
      </c>
    </row>
    <row r="2673" spans="1:7" x14ac:dyDescent="0.25">
      <c r="A2673" s="32">
        <v>22276</v>
      </c>
      <c r="B2673" s="33">
        <v>4</v>
      </c>
      <c r="C2673" s="33">
        <v>16.77</v>
      </c>
      <c r="D2673" s="33">
        <v>2</v>
      </c>
      <c r="E2673" s="33">
        <v>0.25</v>
      </c>
      <c r="F2673" s="37">
        <f>DetailTicketJuilletAout2021[[#This Row],[Qte]]*(DetailTicketJuilletAout2021[[#This Row],[PrixUnit]]*(1-DetailTicketJuilletAout2021[[#This Row],[Remise%]]))</f>
        <v>25.155000000000001</v>
      </c>
      <c r="G2673" t="str">
        <f t="shared" si="41"/>
        <v>ALCLE</v>
      </c>
    </row>
    <row r="2674" spans="1:7" x14ac:dyDescent="0.25">
      <c r="A2674" s="32">
        <v>22276</v>
      </c>
      <c r="B2674" s="33">
        <v>24</v>
      </c>
      <c r="C2674" s="33">
        <v>3.35</v>
      </c>
      <c r="D2674" s="33">
        <v>2</v>
      </c>
      <c r="E2674" s="33">
        <v>0.25</v>
      </c>
      <c r="F2674" s="37">
        <f>DetailTicketJuilletAout2021[[#This Row],[Qte]]*(DetailTicketJuilletAout2021[[#This Row],[PrixUnit]]*(1-DetailTicketJuilletAout2021[[#This Row],[Remise%]]))</f>
        <v>5.0250000000000004</v>
      </c>
      <c r="G2674" t="str">
        <f t="shared" si="41"/>
        <v>ALCLE</v>
      </c>
    </row>
    <row r="2675" spans="1:7" x14ac:dyDescent="0.25">
      <c r="A2675" s="32">
        <v>22276</v>
      </c>
      <c r="B2675" s="33">
        <v>77</v>
      </c>
      <c r="C2675" s="33">
        <v>9.91</v>
      </c>
      <c r="D2675" s="33">
        <v>2</v>
      </c>
      <c r="E2675" s="33">
        <v>0</v>
      </c>
      <c r="F2675" s="37">
        <f>DetailTicketJuilletAout2021[[#This Row],[Qte]]*(DetailTicketJuilletAout2021[[#This Row],[PrixUnit]]*(1-DetailTicketJuilletAout2021[[#This Row],[Remise%]]))</f>
        <v>19.82</v>
      </c>
      <c r="G2675" t="str">
        <f t="shared" si="41"/>
        <v>ALCLE</v>
      </c>
    </row>
    <row r="2676" spans="1:7" x14ac:dyDescent="0.25">
      <c r="A2676" s="32">
        <v>22277</v>
      </c>
      <c r="B2676" s="33">
        <v>11</v>
      </c>
      <c r="C2676" s="33">
        <v>16.010000000000002</v>
      </c>
      <c r="D2676" s="33">
        <v>3</v>
      </c>
      <c r="E2676" s="33">
        <v>0</v>
      </c>
      <c r="F2676" s="37">
        <f>DetailTicketJuilletAout2021[[#This Row],[Qte]]*(DetailTicketJuilletAout2021[[#This Row],[PrixUnit]]*(1-DetailTicketJuilletAout2021[[#This Row],[Remise%]]))</f>
        <v>48.03</v>
      </c>
      <c r="G2676" t="str">
        <f t="shared" si="41"/>
        <v>SORET</v>
      </c>
    </row>
    <row r="2677" spans="1:7" x14ac:dyDescent="0.25">
      <c r="A2677" s="32">
        <v>22277</v>
      </c>
      <c r="B2677" s="33">
        <v>24</v>
      </c>
      <c r="C2677" s="33">
        <v>3.35</v>
      </c>
      <c r="D2677" s="33">
        <v>2</v>
      </c>
      <c r="E2677" s="33">
        <v>0</v>
      </c>
      <c r="F2677" s="37">
        <f>DetailTicketJuilletAout2021[[#This Row],[Qte]]*(DetailTicketJuilletAout2021[[#This Row],[PrixUnit]]*(1-DetailTicketJuilletAout2021[[#This Row],[Remise%]]))</f>
        <v>6.7</v>
      </c>
      <c r="G2677" t="str">
        <f t="shared" si="41"/>
        <v>SORET</v>
      </c>
    </row>
    <row r="2678" spans="1:7" x14ac:dyDescent="0.25">
      <c r="A2678" s="32">
        <v>22278</v>
      </c>
      <c r="B2678" s="33">
        <v>2</v>
      </c>
      <c r="C2678" s="33">
        <v>14.48</v>
      </c>
      <c r="D2678" s="33">
        <v>2</v>
      </c>
      <c r="E2678" s="33">
        <v>0.2</v>
      </c>
      <c r="F2678" s="37">
        <f>DetailTicketJuilletAout2021[[#This Row],[Qte]]*(DetailTicketJuilletAout2021[[#This Row],[PrixUnit]]*(1-DetailTicketJuilletAout2021[[#This Row],[Remise%]]))</f>
        <v>23.168000000000003</v>
      </c>
      <c r="G2678" t="str">
        <f t="shared" si="41"/>
        <v>ALCLE</v>
      </c>
    </row>
    <row r="2679" spans="1:7" x14ac:dyDescent="0.25">
      <c r="A2679" s="32">
        <v>22278</v>
      </c>
      <c r="B2679" s="33">
        <v>3</v>
      </c>
      <c r="C2679" s="33">
        <v>7.62</v>
      </c>
      <c r="D2679" s="33">
        <v>3</v>
      </c>
      <c r="E2679" s="33">
        <v>0</v>
      </c>
      <c r="F2679" s="37">
        <f>DetailTicketJuilletAout2021[[#This Row],[Qte]]*(DetailTicketJuilletAout2021[[#This Row],[PrixUnit]]*(1-DetailTicketJuilletAout2021[[#This Row],[Remise%]]))</f>
        <v>22.86</v>
      </c>
      <c r="G2679" t="str">
        <f t="shared" si="41"/>
        <v>ALCLE</v>
      </c>
    </row>
    <row r="2680" spans="1:7" x14ac:dyDescent="0.25">
      <c r="A2680" s="32">
        <v>22278</v>
      </c>
      <c r="B2680" s="33">
        <v>4</v>
      </c>
      <c r="C2680" s="33">
        <v>16.77</v>
      </c>
      <c r="D2680" s="33">
        <v>2</v>
      </c>
      <c r="E2680" s="33">
        <v>0</v>
      </c>
      <c r="F2680" s="37">
        <f>DetailTicketJuilletAout2021[[#This Row],[Qte]]*(DetailTicketJuilletAout2021[[#This Row],[PrixUnit]]*(1-DetailTicketJuilletAout2021[[#This Row],[Remise%]]))</f>
        <v>33.54</v>
      </c>
      <c r="G2680" t="str">
        <f t="shared" si="41"/>
        <v>ALCLE</v>
      </c>
    </row>
    <row r="2681" spans="1:7" x14ac:dyDescent="0.25">
      <c r="A2681" s="32">
        <v>22278</v>
      </c>
      <c r="B2681" s="33">
        <v>6</v>
      </c>
      <c r="C2681" s="33">
        <v>19.059999999999999</v>
      </c>
      <c r="D2681" s="33">
        <v>2</v>
      </c>
      <c r="E2681" s="33">
        <v>0.02</v>
      </c>
      <c r="F2681" s="37">
        <f>DetailTicketJuilletAout2021[[#This Row],[Qte]]*(DetailTicketJuilletAout2021[[#This Row],[PrixUnit]]*(1-DetailTicketJuilletAout2021[[#This Row],[Remise%]]))</f>
        <v>37.357599999999998</v>
      </c>
      <c r="G2681" t="str">
        <f t="shared" si="41"/>
        <v>ALCLE</v>
      </c>
    </row>
    <row r="2682" spans="1:7" x14ac:dyDescent="0.25">
      <c r="A2682" s="32">
        <v>22278</v>
      </c>
      <c r="B2682" s="33">
        <v>7</v>
      </c>
      <c r="C2682" s="33">
        <v>22.87</v>
      </c>
      <c r="D2682" s="33">
        <v>2</v>
      </c>
      <c r="E2682" s="33">
        <v>0.05</v>
      </c>
      <c r="F2682" s="37">
        <f>DetailTicketJuilletAout2021[[#This Row],[Qte]]*(DetailTicketJuilletAout2021[[#This Row],[PrixUnit]]*(1-DetailTicketJuilletAout2021[[#This Row],[Remise%]]))</f>
        <v>43.453000000000003</v>
      </c>
      <c r="G2682" t="str">
        <f t="shared" si="41"/>
        <v>ALCLE</v>
      </c>
    </row>
    <row r="2683" spans="1:7" x14ac:dyDescent="0.25">
      <c r="A2683" s="32">
        <v>22278</v>
      </c>
      <c r="B2683" s="33">
        <v>8</v>
      </c>
      <c r="C2683" s="33">
        <v>30.49</v>
      </c>
      <c r="D2683" s="33">
        <v>3</v>
      </c>
      <c r="E2683" s="33">
        <v>0.1</v>
      </c>
      <c r="F2683" s="37">
        <f>DetailTicketJuilletAout2021[[#This Row],[Qte]]*(DetailTicketJuilletAout2021[[#This Row],[PrixUnit]]*(1-DetailTicketJuilletAout2021[[#This Row],[Remise%]]))</f>
        <v>82.322999999999993</v>
      </c>
      <c r="G2683" t="str">
        <f t="shared" si="41"/>
        <v>ALCLE</v>
      </c>
    </row>
    <row r="2684" spans="1:7" x14ac:dyDescent="0.25">
      <c r="A2684" s="32">
        <v>22278</v>
      </c>
      <c r="B2684" s="33">
        <v>10</v>
      </c>
      <c r="C2684" s="33">
        <v>23.63</v>
      </c>
      <c r="D2684" s="33">
        <v>2</v>
      </c>
      <c r="E2684" s="33">
        <v>0</v>
      </c>
      <c r="F2684" s="37">
        <f>DetailTicketJuilletAout2021[[#This Row],[Qte]]*(DetailTicketJuilletAout2021[[#This Row],[PrixUnit]]*(1-DetailTicketJuilletAout2021[[#This Row],[Remise%]]))</f>
        <v>47.26</v>
      </c>
      <c r="G2684" t="str">
        <f t="shared" si="41"/>
        <v>ALCLE</v>
      </c>
    </row>
    <row r="2685" spans="1:7" x14ac:dyDescent="0.25">
      <c r="A2685" s="32">
        <v>22278</v>
      </c>
      <c r="B2685" s="33">
        <v>12</v>
      </c>
      <c r="C2685" s="33">
        <v>28.97</v>
      </c>
      <c r="D2685" s="33">
        <v>3</v>
      </c>
      <c r="E2685" s="33">
        <v>0.05</v>
      </c>
      <c r="F2685" s="37">
        <f>DetailTicketJuilletAout2021[[#This Row],[Qte]]*(DetailTicketJuilletAout2021[[#This Row],[PrixUnit]]*(1-DetailTicketJuilletAout2021[[#This Row],[Remise%]]))</f>
        <v>82.564499999999981</v>
      </c>
      <c r="G2685" t="str">
        <f t="shared" si="41"/>
        <v>ALCLE</v>
      </c>
    </row>
    <row r="2686" spans="1:7" x14ac:dyDescent="0.25">
      <c r="A2686" s="32">
        <v>22278</v>
      </c>
      <c r="B2686" s="33">
        <v>13</v>
      </c>
      <c r="C2686" s="33">
        <v>4.57</v>
      </c>
      <c r="D2686" s="33">
        <v>3</v>
      </c>
      <c r="E2686" s="33">
        <v>0</v>
      </c>
      <c r="F2686" s="37">
        <f>DetailTicketJuilletAout2021[[#This Row],[Qte]]*(DetailTicketJuilletAout2021[[#This Row],[PrixUnit]]*(1-DetailTicketJuilletAout2021[[#This Row],[Remise%]]))</f>
        <v>13.71</v>
      </c>
      <c r="G2686" t="str">
        <f t="shared" si="41"/>
        <v>ALCLE</v>
      </c>
    </row>
    <row r="2687" spans="1:7" x14ac:dyDescent="0.25">
      <c r="A2687" s="32">
        <v>22278</v>
      </c>
      <c r="B2687" s="33">
        <v>14</v>
      </c>
      <c r="C2687" s="33">
        <v>17.68</v>
      </c>
      <c r="D2687" s="33">
        <v>2</v>
      </c>
      <c r="E2687" s="33">
        <v>0.03</v>
      </c>
      <c r="F2687" s="37">
        <f>DetailTicketJuilletAout2021[[#This Row],[Qte]]*(DetailTicketJuilletAout2021[[#This Row],[PrixUnit]]*(1-DetailTicketJuilletAout2021[[#This Row],[Remise%]]))</f>
        <v>34.299199999999999</v>
      </c>
      <c r="G2687" t="str">
        <f t="shared" si="41"/>
        <v>ALCLE</v>
      </c>
    </row>
    <row r="2688" spans="1:7" x14ac:dyDescent="0.25">
      <c r="A2688" s="32">
        <v>22278</v>
      </c>
      <c r="B2688" s="33">
        <v>16</v>
      </c>
      <c r="C2688" s="33">
        <v>13.26</v>
      </c>
      <c r="D2688" s="33">
        <v>3</v>
      </c>
      <c r="E2688" s="33">
        <v>0.03</v>
      </c>
      <c r="F2688" s="37">
        <f>DetailTicketJuilletAout2021[[#This Row],[Qte]]*(DetailTicketJuilletAout2021[[#This Row],[PrixUnit]]*(1-DetailTicketJuilletAout2021[[#This Row],[Remise%]]))</f>
        <v>38.586599999999997</v>
      </c>
      <c r="G2688" t="str">
        <f t="shared" si="41"/>
        <v>ALCLE</v>
      </c>
    </row>
    <row r="2689" spans="1:7" x14ac:dyDescent="0.25">
      <c r="A2689" s="32">
        <v>22278</v>
      </c>
      <c r="B2689" s="33">
        <v>20</v>
      </c>
      <c r="C2689" s="33">
        <v>61.74</v>
      </c>
      <c r="D2689" s="33">
        <v>2</v>
      </c>
      <c r="E2689" s="33">
        <v>0.04</v>
      </c>
      <c r="F2689" s="37">
        <f>DetailTicketJuilletAout2021[[#This Row],[Qte]]*(DetailTicketJuilletAout2021[[#This Row],[PrixUnit]]*(1-DetailTicketJuilletAout2021[[#This Row],[Remise%]]))</f>
        <v>118.5408</v>
      </c>
      <c r="G2689" t="str">
        <f t="shared" si="41"/>
        <v>ALCLE</v>
      </c>
    </row>
    <row r="2690" spans="1:7" x14ac:dyDescent="0.25">
      <c r="A2690" s="32">
        <v>22278</v>
      </c>
      <c r="B2690" s="33">
        <v>23</v>
      </c>
      <c r="C2690" s="33">
        <v>6.86</v>
      </c>
      <c r="D2690" s="33">
        <v>3</v>
      </c>
      <c r="E2690" s="33">
        <v>0</v>
      </c>
      <c r="F2690" s="37">
        <f>DetailTicketJuilletAout2021[[#This Row],[Qte]]*(DetailTicketJuilletAout2021[[#This Row],[PrixUnit]]*(1-DetailTicketJuilletAout2021[[#This Row],[Remise%]]))</f>
        <v>20.580000000000002</v>
      </c>
      <c r="G2690" t="str">
        <f t="shared" si="41"/>
        <v>ALCLE</v>
      </c>
    </row>
    <row r="2691" spans="1:7" x14ac:dyDescent="0.25">
      <c r="A2691" s="32">
        <v>22278</v>
      </c>
      <c r="B2691" s="33">
        <v>32</v>
      </c>
      <c r="C2691" s="33">
        <v>24.39</v>
      </c>
      <c r="D2691" s="33">
        <v>2</v>
      </c>
      <c r="E2691" s="33">
        <v>0</v>
      </c>
      <c r="F2691" s="37">
        <f>DetailTicketJuilletAout2021[[#This Row],[Qte]]*(DetailTicketJuilletAout2021[[#This Row],[PrixUnit]]*(1-DetailTicketJuilletAout2021[[#This Row],[Remise%]]))</f>
        <v>48.78</v>
      </c>
      <c r="G2691" t="str">
        <f t="shared" ref="G2691:G2754" si="42">VLOOKUP(A2691,$I$2:$J$1577,2,FALSE)</f>
        <v>ALCLE</v>
      </c>
    </row>
    <row r="2692" spans="1:7" x14ac:dyDescent="0.25">
      <c r="A2692" s="32">
        <v>22278</v>
      </c>
      <c r="B2692" s="33">
        <v>39</v>
      </c>
      <c r="C2692" s="33">
        <v>13.72</v>
      </c>
      <c r="D2692" s="33">
        <v>3</v>
      </c>
      <c r="E2692" s="33">
        <v>0.05</v>
      </c>
      <c r="F2692" s="37">
        <f>DetailTicketJuilletAout2021[[#This Row],[Qte]]*(DetailTicketJuilletAout2021[[#This Row],[PrixUnit]]*(1-DetailTicketJuilletAout2021[[#This Row],[Remise%]]))</f>
        <v>39.102000000000004</v>
      </c>
      <c r="G2692" t="str">
        <f t="shared" si="42"/>
        <v>ALCLE</v>
      </c>
    </row>
    <row r="2693" spans="1:7" x14ac:dyDescent="0.25">
      <c r="A2693" s="32">
        <v>22278</v>
      </c>
      <c r="B2693" s="33">
        <v>41</v>
      </c>
      <c r="C2693" s="33">
        <v>7.32</v>
      </c>
      <c r="D2693" s="33">
        <v>3</v>
      </c>
      <c r="E2693" s="33">
        <v>0</v>
      </c>
      <c r="F2693" s="37">
        <f>DetailTicketJuilletAout2021[[#This Row],[Qte]]*(DetailTicketJuilletAout2021[[#This Row],[PrixUnit]]*(1-DetailTicketJuilletAout2021[[#This Row],[Remise%]]))</f>
        <v>21.96</v>
      </c>
      <c r="G2693" t="str">
        <f t="shared" si="42"/>
        <v>ALCLE</v>
      </c>
    </row>
    <row r="2694" spans="1:7" x14ac:dyDescent="0.25">
      <c r="A2694" s="32">
        <v>22278</v>
      </c>
      <c r="B2694" s="33">
        <v>46</v>
      </c>
      <c r="C2694" s="33">
        <v>9.15</v>
      </c>
      <c r="D2694" s="33">
        <v>3</v>
      </c>
      <c r="E2694" s="33">
        <v>0.02</v>
      </c>
      <c r="F2694" s="37">
        <f>DetailTicketJuilletAout2021[[#This Row],[Qte]]*(DetailTicketJuilletAout2021[[#This Row],[PrixUnit]]*(1-DetailTicketJuilletAout2021[[#This Row],[Remise%]]))</f>
        <v>26.901000000000003</v>
      </c>
      <c r="G2694" t="str">
        <f t="shared" si="42"/>
        <v>ALCLE</v>
      </c>
    </row>
    <row r="2695" spans="1:7" x14ac:dyDescent="0.25">
      <c r="A2695" s="32">
        <v>22278</v>
      </c>
      <c r="B2695" s="33">
        <v>52</v>
      </c>
      <c r="C2695" s="33">
        <v>5.34</v>
      </c>
      <c r="D2695" s="33">
        <v>3</v>
      </c>
      <c r="E2695" s="33">
        <v>0</v>
      </c>
      <c r="F2695" s="37">
        <f>DetailTicketJuilletAout2021[[#This Row],[Qte]]*(DetailTicketJuilletAout2021[[#This Row],[PrixUnit]]*(1-DetailTicketJuilletAout2021[[#This Row],[Remise%]]))</f>
        <v>16.02</v>
      </c>
      <c r="G2695" t="str">
        <f t="shared" si="42"/>
        <v>ALCLE</v>
      </c>
    </row>
    <row r="2696" spans="1:7" x14ac:dyDescent="0.25">
      <c r="A2696" s="32">
        <v>22278</v>
      </c>
      <c r="B2696" s="33">
        <v>55</v>
      </c>
      <c r="C2696" s="33">
        <v>18.29</v>
      </c>
      <c r="D2696" s="33">
        <v>3</v>
      </c>
      <c r="E2696" s="33">
        <v>0</v>
      </c>
      <c r="F2696" s="37">
        <f>DetailTicketJuilletAout2021[[#This Row],[Qte]]*(DetailTicketJuilletAout2021[[#This Row],[PrixUnit]]*(1-DetailTicketJuilletAout2021[[#This Row],[Remise%]]))</f>
        <v>54.87</v>
      </c>
      <c r="G2696" t="str">
        <f t="shared" si="42"/>
        <v>ALCLE</v>
      </c>
    </row>
    <row r="2697" spans="1:7" x14ac:dyDescent="0.25">
      <c r="A2697" s="32">
        <v>22278</v>
      </c>
      <c r="B2697" s="33">
        <v>60</v>
      </c>
      <c r="C2697" s="33">
        <v>25.92</v>
      </c>
      <c r="D2697" s="33">
        <v>3</v>
      </c>
      <c r="E2697" s="33">
        <v>0.06</v>
      </c>
      <c r="F2697" s="37">
        <f>DetailTicketJuilletAout2021[[#This Row],[Qte]]*(DetailTicketJuilletAout2021[[#This Row],[PrixUnit]]*(1-DetailTicketJuilletAout2021[[#This Row],[Remise%]]))</f>
        <v>73.094399999999993</v>
      </c>
      <c r="G2697" t="str">
        <f t="shared" si="42"/>
        <v>ALCLE</v>
      </c>
    </row>
    <row r="2698" spans="1:7" x14ac:dyDescent="0.25">
      <c r="A2698" s="32">
        <v>22278</v>
      </c>
      <c r="B2698" s="33">
        <v>64</v>
      </c>
      <c r="C2698" s="33">
        <v>25.31</v>
      </c>
      <c r="D2698" s="33">
        <v>3</v>
      </c>
      <c r="E2698" s="33">
        <v>0.03</v>
      </c>
      <c r="F2698" s="37">
        <f>DetailTicketJuilletAout2021[[#This Row],[Qte]]*(DetailTicketJuilletAout2021[[#This Row],[PrixUnit]]*(1-DetailTicketJuilletAout2021[[#This Row],[Remise%]]))</f>
        <v>73.65209999999999</v>
      </c>
      <c r="G2698" t="str">
        <f t="shared" si="42"/>
        <v>ALCLE</v>
      </c>
    </row>
    <row r="2699" spans="1:7" x14ac:dyDescent="0.25">
      <c r="A2699" s="32">
        <v>22278</v>
      </c>
      <c r="B2699" s="33">
        <v>66</v>
      </c>
      <c r="C2699" s="33">
        <v>12.96</v>
      </c>
      <c r="D2699" s="33">
        <v>2</v>
      </c>
      <c r="E2699" s="33">
        <v>0</v>
      </c>
      <c r="F2699" s="37">
        <f>DetailTicketJuilletAout2021[[#This Row],[Qte]]*(DetailTicketJuilletAout2021[[#This Row],[PrixUnit]]*(1-DetailTicketJuilletAout2021[[#This Row],[Remise%]]))</f>
        <v>25.92</v>
      </c>
      <c r="G2699" t="str">
        <f t="shared" si="42"/>
        <v>ALCLE</v>
      </c>
    </row>
    <row r="2700" spans="1:7" x14ac:dyDescent="0.25">
      <c r="A2700" s="32">
        <v>22278</v>
      </c>
      <c r="B2700" s="33">
        <v>73</v>
      </c>
      <c r="C2700" s="33">
        <v>11.43</v>
      </c>
      <c r="D2700" s="33">
        <v>3</v>
      </c>
      <c r="E2700" s="33">
        <v>0.01</v>
      </c>
      <c r="F2700" s="37">
        <f>DetailTicketJuilletAout2021[[#This Row],[Qte]]*(DetailTicketJuilletAout2021[[#This Row],[PrixUnit]]*(1-DetailTicketJuilletAout2021[[#This Row],[Remise%]]))</f>
        <v>33.947099999999999</v>
      </c>
      <c r="G2700" t="str">
        <f t="shared" si="42"/>
        <v>ALCLE</v>
      </c>
    </row>
    <row r="2701" spans="1:7" x14ac:dyDescent="0.25">
      <c r="A2701" s="32">
        <v>22278</v>
      </c>
      <c r="B2701" s="33">
        <v>75</v>
      </c>
      <c r="C2701" s="33">
        <v>5.95</v>
      </c>
      <c r="D2701" s="33">
        <v>3</v>
      </c>
      <c r="E2701" s="33">
        <v>0</v>
      </c>
      <c r="F2701" s="37">
        <f>DetailTicketJuilletAout2021[[#This Row],[Qte]]*(DetailTicketJuilletAout2021[[#This Row],[PrixUnit]]*(1-DetailTicketJuilletAout2021[[#This Row],[Remise%]]))</f>
        <v>17.850000000000001</v>
      </c>
      <c r="G2701" t="str">
        <f t="shared" si="42"/>
        <v>ALCLE</v>
      </c>
    </row>
    <row r="2702" spans="1:7" x14ac:dyDescent="0.25">
      <c r="A2702" s="32">
        <v>22278</v>
      </c>
      <c r="B2702" s="33">
        <v>77</v>
      </c>
      <c r="C2702" s="33">
        <v>9.91</v>
      </c>
      <c r="D2702" s="33">
        <v>3</v>
      </c>
      <c r="E2702" s="33">
        <v>0</v>
      </c>
      <c r="F2702" s="37">
        <f>DetailTicketJuilletAout2021[[#This Row],[Qte]]*(DetailTicketJuilletAout2021[[#This Row],[PrixUnit]]*(1-DetailTicketJuilletAout2021[[#This Row],[Remise%]]))</f>
        <v>29.73</v>
      </c>
      <c r="G2702" t="str">
        <f t="shared" si="42"/>
        <v>ALCLE</v>
      </c>
    </row>
    <row r="2703" spans="1:7" x14ac:dyDescent="0.25">
      <c r="A2703" s="32">
        <v>22279</v>
      </c>
      <c r="B2703" s="33">
        <v>35</v>
      </c>
      <c r="C2703" s="33">
        <v>10.98</v>
      </c>
      <c r="D2703" s="33">
        <v>3</v>
      </c>
      <c r="E2703" s="33">
        <v>0</v>
      </c>
      <c r="F2703" s="37">
        <f>DetailTicketJuilletAout2021[[#This Row],[Qte]]*(DetailTicketJuilletAout2021[[#This Row],[PrixUnit]]*(1-DetailTicketJuilletAout2021[[#This Row],[Remise%]]))</f>
        <v>32.94</v>
      </c>
      <c r="G2703" t="str">
        <f t="shared" si="42"/>
        <v>GAANT</v>
      </c>
    </row>
    <row r="2704" spans="1:7" x14ac:dyDescent="0.25">
      <c r="A2704" s="32">
        <v>22280</v>
      </c>
      <c r="B2704" s="33">
        <v>6</v>
      </c>
      <c r="C2704" s="33">
        <v>19.059999999999999</v>
      </c>
      <c r="D2704" s="33">
        <v>2</v>
      </c>
      <c r="E2704" s="33">
        <v>0.25</v>
      </c>
      <c r="F2704" s="37">
        <f>DetailTicketJuilletAout2021[[#This Row],[Qte]]*(DetailTicketJuilletAout2021[[#This Row],[PrixUnit]]*(1-DetailTicketJuilletAout2021[[#This Row],[Remise%]]))</f>
        <v>28.589999999999996</v>
      </c>
      <c r="G2704" t="str">
        <f t="shared" si="42"/>
        <v>FAMAR</v>
      </c>
    </row>
    <row r="2705" spans="1:7" x14ac:dyDescent="0.25">
      <c r="A2705" s="32">
        <v>22280</v>
      </c>
      <c r="B2705" s="33">
        <v>14</v>
      </c>
      <c r="C2705" s="33">
        <v>17.68</v>
      </c>
      <c r="D2705" s="33">
        <v>2</v>
      </c>
      <c r="E2705" s="33">
        <v>0.25</v>
      </c>
      <c r="F2705" s="37">
        <f>DetailTicketJuilletAout2021[[#This Row],[Qte]]*(DetailTicketJuilletAout2021[[#This Row],[PrixUnit]]*(1-DetailTicketJuilletAout2021[[#This Row],[Remise%]]))</f>
        <v>26.52</v>
      </c>
      <c r="G2705" t="str">
        <f t="shared" si="42"/>
        <v>FAMAR</v>
      </c>
    </row>
    <row r="2706" spans="1:7" x14ac:dyDescent="0.25">
      <c r="A2706" s="32">
        <v>22280</v>
      </c>
      <c r="B2706" s="33">
        <v>19</v>
      </c>
      <c r="C2706" s="33">
        <v>7.01</v>
      </c>
      <c r="D2706" s="33">
        <v>3</v>
      </c>
      <c r="E2706" s="33">
        <v>0.25</v>
      </c>
      <c r="F2706" s="37">
        <f>DetailTicketJuilletAout2021[[#This Row],[Qte]]*(DetailTicketJuilletAout2021[[#This Row],[PrixUnit]]*(1-DetailTicketJuilletAout2021[[#This Row],[Remise%]]))</f>
        <v>15.772500000000001</v>
      </c>
      <c r="G2706" t="str">
        <f t="shared" si="42"/>
        <v>FAMAR</v>
      </c>
    </row>
    <row r="2707" spans="1:7" x14ac:dyDescent="0.25">
      <c r="A2707" s="32">
        <v>22281</v>
      </c>
      <c r="B2707" s="33">
        <v>29</v>
      </c>
      <c r="C2707" s="33">
        <v>75.459999999999994</v>
      </c>
      <c r="D2707" s="33">
        <v>2</v>
      </c>
      <c r="E2707" s="33">
        <v>0</v>
      </c>
      <c r="F2707" s="37">
        <f>DetailTicketJuilletAout2021[[#This Row],[Qte]]*(DetailTicketJuilletAout2021[[#This Row],[PrixUnit]]*(1-DetailTicketJuilletAout2021[[#This Row],[Remise%]]))</f>
        <v>150.91999999999999</v>
      </c>
      <c r="G2707" t="str">
        <f t="shared" si="42"/>
        <v>PHFRO</v>
      </c>
    </row>
    <row r="2708" spans="1:7" x14ac:dyDescent="0.25">
      <c r="A2708" s="32">
        <v>22281</v>
      </c>
      <c r="B2708" s="33">
        <v>56</v>
      </c>
      <c r="C2708" s="33">
        <v>23.17</v>
      </c>
      <c r="D2708" s="33">
        <v>3</v>
      </c>
      <c r="E2708" s="33">
        <v>0.25</v>
      </c>
      <c r="F2708" s="37">
        <f>DetailTicketJuilletAout2021[[#This Row],[Qte]]*(DetailTicketJuilletAout2021[[#This Row],[PrixUnit]]*(1-DetailTicketJuilletAout2021[[#This Row],[Remise%]]))</f>
        <v>52.132500000000007</v>
      </c>
      <c r="G2708" t="str">
        <f t="shared" si="42"/>
        <v>PHFRO</v>
      </c>
    </row>
    <row r="2709" spans="1:7" x14ac:dyDescent="0.25">
      <c r="A2709" s="32">
        <v>22282</v>
      </c>
      <c r="B2709" s="33">
        <v>1</v>
      </c>
      <c r="C2709" s="33">
        <v>10.98</v>
      </c>
      <c r="D2709" s="33">
        <v>3</v>
      </c>
      <c r="E2709" s="33">
        <v>0.15</v>
      </c>
      <c r="F2709" s="37">
        <f>DetailTicketJuilletAout2021[[#This Row],[Qte]]*(DetailTicketJuilletAout2021[[#This Row],[PrixUnit]]*(1-DetailTicketJuilletAout2021[[#This Row],[Remise%]]))</f>
        <v>27.999000000000002</v>
      </c>
      <c r="G2709" t="str">
        <f t="shared" si="42"/>
        <v>SYLEJ</v>
      </c>
    </row>
    <row r="2710" spans="1:7" x14ac:dyDescent="0.25">
      <c r="A2710" s="32">
        <v>22282</v>
      </c>
      <c r="B2710" s="33">
        <v>2</v>
      </c>
      <c r="C2710" s="33">
        <v>14.48</v>
      </c>
      <c r="D2710" s="33">
        <v>1</v>
      </c>
      <c r="E2710" s="33">
        <v>0</v>
      </c>
      <c r="F2710" s="37">
        <f>DetailTicketJuilletAout2021[[#This Row],[Qte]]*(DetailTicketJuilletAout2021[[#This Row],[PrixUnit]]*(1-DetailTicketJuilletAout2021[[#This Row],[Remise%]]))</f>
        <v>14.48</v>
      </c>
      <c r="G2710" t="str">
        <f t="shared" si="42"/>
        <v>SYLEJ</v>
      </c>
    </row>
    <row r="2711" spans="1:7" x14ac:dyDescent="0.25">
      <c r="A2711" s="32">
        <v>22282</v>
      </c>
      <c r="B2711" s="33">
        <v>10</v>
      </c>
      <c r="C2711" s="33">
        <v>23.63</v>
      </c>
      <c r="D2711" s="33">
        <v>3</v>
      </c>
      <c r="E2711" s="33">
        <v>0</v>
      </c>
      <c r="F2711" s="37">
        <f>DetailTicketJuilletAout2021[[#This Row],[Qte]]*(DetailTicketJuilletAout2021[[#This Row],[PrixUnit]]*(1-DetailTicketJuilletAout2021[[#This Row],[Remise%]]))</f>
        <v>70.89</v>
      </c>
      <c r="G2711" t="str">
        <f t="shared" si="42"/>
        <v>SYLEJ</v>
      </c>
    </row>
    <row r="2712" spans="1:7" x14ac:dyDescent="0.25">
      <c r="A2712" s="32">
        <v>22282</v>
      </c>
      <c r="B2712" s="33">
        <v>44</v>
      </c>
      <c r="C2712" s="33">
        <v>14.83</v>
      </c>
      <c r="D2712" s="33">
        <v>3</v>
      </c>
      <c r="E2712" s="33">
        <v>0</v>
      </c>
      <c r="F2712" s="37">
        <f>DetailTicketJuilletAout2021[[#This Row],[Qte]]*(DetailTicketJuilletAout2021[[#This Row],[PrixUnit]]*(1-DetailTicketJuilletAout2021[[#This Row],[Remise%]]))</f>
        <v>44.49</v>
      </c>
      <c r="G2712" t="str">
        <f t="shared" si="42"/>
        <v>SYLEJ</v>
      </c>
    </row>
    <row r="2713" spans="1:7" x14ac:dyDescent="0.25">
      <c r="A2713" s="32">
        <v>22282</v>
      </c>
      <c r="B2713" s="33">
        <v>47</v>
      </c>
      <c r="C2713" s="33">
        <v>7.24</v>
      </c>
      <c r="D2713" s="33">
        <v>1</v>
      </c>
      <c r="E2713" s="33">
        <v>0</v>
      </c>
      <c r="F2713" s="37">
        <f>DetailTicketJuilletAout2021[[#This Row],[Qte]]*(DetailTicketJuilletAout2021[[#This Row],[PrixUnit]]*(1-DetailTicketJuilletAout2021[[#This Row],[Remise%]]))</f>
        <v>7.24</v>
      </c>
      <c r="G2713" t="str">
        <f t="shared" si="42"/>
        <v>SYLEJ</v>
      </c>
    </row>
    <row r="2714" spans="1:7" x14ac:dyDescent="0.25">
      <c r="A2714" s="32">
        <v>22282</v>
      </c>
      <c r="B2714" s="33">
        <v>64</v>
      </c>
      <c r="C2714" s="33">
        <v>20.28</v>
      </c>
      <c r="D2714" s="33">
        <v>2</v>
      </c>
      <c r="E2714" s="33">
        <v>0</v>
      </c>
      <c r="F2714" s="37">
        <f>DetailTicketJuilletAout2021[[#This Row],[Qte]]*(DetailTicketJuilletAout2021[[#This Row],[PrixUnit]]*(1-DetailTicketJuilletAout2021[[#This Row],[Remise%]]))</f>
        <v>40.56</v>
      </c>
      <c r="G2714" t="str">
        <f t="shared" si="42"/>
        <v>SYLEJ</v>
      </c>
    </row>
    <row r="2715" spans="1:7" x14ac:dyDescent="0.25">
      <c r="A2715" s="32">
        <v>22282</v>
      </c>
      <c r="B2715" s="33">
        <v>70</v>
      </c>
      <c r="C2715" s="33">
        <v>11.43</v>
      </c>
      <c r="D2715" s="33">
        <v>1</v>
      </c>
      <c r="E2715" s="33">
        <v>0</v>
      </c>
      <c r="F2715" s="37">
        <f>DetailTicketJuilletAout2021[[#This Row],[Qte]]*(DetailTicketJuilletAout2021[[#This Row],[PrixUnit]]*(1-DetailTicketJuilletAout2021[[#This Row],[Remise%]]))</f>
        <v>11.43</v>
      </c>
      <c r="G2715" t="str">
        <f t="shared" si="42"/>
        <v>SYLEJ</v>
      </c>
    </row>
    <row r="2716" spans="1:7" x14ac:dyDescent="0.25">
      <c r="A2716" s="32">
        <v>22282</v>
      </c>
      <c r="B2716" s="33">
        <v>74</v>
      </c>
      <c r="C2716" s="33">
        <v>6.1</v>
      </c>
      <c r="D2716" s="33">
        <v>2</v>
      </c>
      <c r="E2716" s="33">
        <v>0.15</v>
      </c>
      <c r="F2716" s="37">
        <f>DetailTicketJuilletAout2021[[#This Row],[Qte]]*(DetailTicketJuilletAout2021[[#This Row],[PrixUnit]]*(1-DetailTicketJuilletAout2021[[#This Row],[Remise%]]))</f>
        <v>10.37</v>
      </c>
      <c r="G2716" t="str">
        <f t="shared" si="42"/>
        <v>SYLEJ</v>
      </c>
    </row>
    <row r="2717" spans="1:7" x14ac:dyDescent="0.25">
      <c r="A2717" s="32">
        <v>22282</v>
      </c>
      <c r="B2717" s="33">
        <v>78</v>
      </c>
      <c r="C2717" s="33">
        <v>16.77</v>
      </c>
      <c r="D2717" s="33">
        <v>2</v>
      </c>
      <c r="E2717" s="33">
        <v>0</v>
      </c>
      <c r="F2717" s="37">
        <f>DetailTicketJuilletAout2021[[#This Row],[Qte]]*(DetailTicketJuilletAout2021[[#This Row],[PrixUnit]]*(1-DetailTicketJuilletAout2021[[#This Row],[Remise%]]))</f>
        <v>33.54</v>
      </c>
      <c r="G2717" t="str">
        <f t="shared" si="42"/>
        <v>SYLEJ</v>
      </c>
    </row>
    <row r="2718" spans="1:7" x14ac:dyDescent="0.25">
      <c r="A2718" s="32">
        <v>22283</v>
      </c>
      <c r="B2718" s="33">
        <v>36</v>
      </c>
      <c r="C2718" s="33">
        <v>11.59</v>
      </c>
      <c r="D2718" s="33">
        <v>3</v>
      </c>
      <c r="E2718" s="33">
        <v>0.2</v>
      </c>
      <c r="F2718" s="37">
        <f>DetailTicketJuilletAout2021[[#This Row],[Qte]]*(DetailTicketJuilletAout2021[[#This Row],[PrixUnit]]*(1-DetailTicketJuilletAout2021[[#This Row],[Remise%]]))</f>
        <v>27.816000000000003</v>
      </c>
      <c r="G2718" t="str">
        <f t="shared" si="42"/>
        <v>CÉDAU</v>
      </c>
    </row>
    <row r="2719" spans="1:7" x14ac:dyDescent="0.25">
      <c r="A2719" s="32">
        <v>22284</v>
      </c>
      <c r="B2719" s="33">
        <v>2</v>
      </c>
      <c r="C2719" s="33">
        <v>14.48</v>
      </c>
      <c r="D2719" s="33">
        <v>3</v>
      </c>
      <c r="E2719" s="33">
        <v>0.15</v>
      </c>
      <c r="F2719" s="37">
        <f>DetailTicketJuilletAout2021[[#This Row],[Qte]]*(DetailTicketJuilletAout2021[[#This Row],[PrixUnit]]*(1-DetailTicketJuilletAout2021[[#This Row],[Remise%]]))</f>
        <v>36.923999999999999</v>
      </c>
      <c r="G2719" t="str">
        <f t="shared" si="42"/>
        <v>ERDUR</v>
      </c>
    </row>
    <row r="2720" spans="1:7" x14ac:dyDescent="0.25">
      <c r="A2720" s="32">
        <v>22284</v>
      </c>
      <c r="B2720" s="33">
        <v>46</v>
      </c>
      <c r="C2720" s="33">
        <v>9.15</v>
      </c>
      <c r="D2720" s="33">
        <v>2</v>
      </c>
      <c r="E2720" s="33">
        <v>0.15</v>
      </c>
      <c r="F2720" s="37">
        <f>DetailTicketJuilletAout2021[[#This Row],[Qte]]*(DetailTicketJuilletAout2021[[#This Row],[PrixUnit]]*(1-DetailTicketJuilletAout2021[[#This Row],[Remise%]]))</f>
        <v>15.555</v>
      </c>
      <c r="G2720" t="str">
        <f t="shared" si="42"/>
        <v>ERDUR</v>
      </c>
    </row>
    <row r="2721" spans="1:7" x14ac:dyDescent="0.25">
      <c r="A2721" s="32">
        <v>22284</v>
      </c>
      <c r="B2721" s="33">
        <v>76</v>
      </c>
      <c r="C2721" s="33">
        <v>13.72</v>
      </c>
      <c r="D2721" s="33">
        <v>3</v>
      </c>
      <c r="E2721" s="33">
        <v>0.15</v>
      </c>
      <c r="F2721" s="37">
        <f>DetailTicketJuilletAout2021[[#This Row],[Qte]]*(DetailTicketJuilletAout2021[[#This Row],[PrixUnit]]*(1-DetailTicketJuilletAout2021[[#This Row],[Remise%]]))</f>
        <v>34.986000000000004</v>
      </c>
      <c r="G2721" t="str">
        <f t="shared" si="42"/>
        <v>ERDUR</v>
      </c>
    </row>
    <row r="2722" spans="1:7" x14ac:dyDescent="0.25">
      <c r="A2722" s="32">
        <v>22285</v>
      </c>
      <c r="B2722" s="33">
        <v>23</v>
      </c>
      <c r="C2722" s="33">
        <v>5.49</v>
      </c>
      <c r="D2722" s="33">
        <v>3</v>
      </c>
      <c r="E2722" s="33">
        <v>0</v>
      </c>
      <c r="F2722" s="37">
        <f>DetailTicketJuilletAout2021[[#This Row],[Qte]]*(DetailTicketJuilletAout2021[[#This Row],[PrixUnit]]*(1-DetailTicketJuilletAout2021[[#This Row],[Remise%]]))</f>
        <v>16.47</v>
      </c>
      <c r="G2722" t="str">
        <f t="shared" si="42"/>
        <v>CHLEC</v>
      </c>
    </row>
    <row r="2723" spans="1:7" x14ac:dyDescent="0.25">
      <c r="A2723" s="32">
        <v>22285</v>
      </c>
      <c r="B2723" s="33">
        <v>63</v>
      </c>
      <c r="C2723" s="33">
        <v>26.83</v>
      </c>
      <c r="D2723" s="33">
        <v>3</v>
      </c>
      <c r="E2723" s="33">
        <v>0</v>
      </c>
      <c r="F2723" s="37">
        <f>DetailTicketJuilletAout2021[[#This Row],[Qte]]*(DetailTicketJuilletAout2021[[#This Row],[PrixUnit]]*(1-DetailTicketJuilletAout2021[[#This Row],[Remise%]]))</f>
        <v>80.489999999999995</v>
      </c>
      <c r="G2723" t="str">
        <f t="shared" si="42"/>
        <v>CHLEC</v>
      </c>
    </row>
    <row r="2724" spans="1:7" x14ac:dyDescent="0.25">
      <c r="A2724" s="32">
        <v>22286</v>
      </c>
      <c r="B2724" s="33">
        <v>16</v>
      </c>
      <c r="C2724" s="33">
        <v>10.67</v>
      </c>
      <c r="D2724" s="33">
        <v>2</v>
      </c>
      <c r="E2724" s="33">
        <v>0.15</v>
      </c>
      <c r="F2724" s="37">
        <f>DetailTicketJuilletAout2021[[#This Row],[Qte]]*(DetailTicketJuilletAout2021[[#This Row],[PrixUnit]]*(1-DetailTicketJuilletAout2021[[#This Row],[Remise%]]))</f>
        <v>18.138999999999999</v>
      </c>
      <c r="G2724" t="str">
        <f t="shared" si="42"/>
        <v>CHLEC</v>
      </c>
    </row>
    <row r="2725" spans="1:7" x14ac:dyDescent="0.25">
      <c r="A2725" s="32">
        <v>22286</v>
      </c>
      <c r="B2725" s="33">
        <v>48</v>
      </c>
      <c r="C2725" s="33">
        <v>7.77</v>
      </c>
      <c r="D2725" s="33">
        <v>3</v>
      </c>
      <c r="E2725" s="33">
        <v>0.15</v>
      </c>
      <c r="F2725" s="37">
        <f>DetailTicketJuilletAout2021[[#This Row],[Qte]]*(DetailTicketJuilletAout2021[[#This Row],[PrixUnit]]*(1-DetailTicketJuilletAout2021[[#This Row],[Remise%]]))</f>
        <v>19.813499999999998</v>
      </c>
      <c r="G2725" t="str">
        <f t="shared" si="42"/>
        <v>CHLEC</v>
      </c>
    </row>
    <row r="2726" spans="1:7" x14ac:dyDescent="0.25">
      <c r="A2726" s="32">
        <v>22287</v>
      </c>
      <c r="B2726" s="33">
        <v>26</v>
      </c>
      <c r="C2726" s="33">
        <v>18.899999999999999</v>
      </c>
      <c r="D2726" s="33">
        <v>2</v>
      </c>
      <c r="E2726" s="33">
        <v>0.05</v>
      </c>
      <c r="F2726" s="37">
        <f>DetailTicketJuilletAout2021[[#This Row],[Qte]]*(DetailTicketJuilletAout2021[[#This Row],[PrixUnit]]*(1-DetailTicketJuilletAout2021[[#This Row],[Remise%]]))</f>
        <v>35.909999999999997</v>
      </c>
      <c r="G2726" t="str">
        <f t="shared" si="42"/>
        <v>NISCH</v>
      </c>
    </row>
    <row r="2727" spans="1:7" x14ac:dyDescent="0.25">
      <c r="A2727" s="32">
        <v>22287</v>
      </c>
      <c r="B2727" s="33">
        <v>42</v>
      </c>
      <c r="C2727" s="33">
        <v>8.5399999999999991</v>
      </c>
      <c r="D2727" s="33">
        <v>2</v>
      </c>
      <c r="E2727" s="33">
        <v>0.05</v>
      </c>
      <c r="F2727" s="37">
        <f>DetailTicketJuilletAout2021[[#This Row],[Qte]]*(DetailTicketJuilletAout2021[[#This Row],[PrixUnit]]*(1-DetailTicketJuilletAout2021[[#This Row],[Remise%]]))</f>
        <v>16.225999999999999</v>
      </c>
      <c r="G2727" t="str">
        <f t="shared" si="42"/>
        <v>NISCH</v>
      </c>
    </row>
    <row r="2728" spans="1:7" x14ac:dyDescent="0.25">
      <c r="A2728" s="32">
        <v>22287</v>
      </c>
      <c r="B2728" s="33">
        <v>49</v>
      </c>
      <c r="C2728" s="33">
        <v>12.2</v>
      </c>
      <c r="D2728" s="33">
        <v>2</v>
      </c>
      <c r="E2728" s="33">
        <v>0.05</v>
      </c>
      <c r="F2728" s="37">
        <f>DetailTicketJuilletAout2021[[#This Row],[Qte]]*(DetailTicketJuilletAout2021[[#This Row],[PrixUnit]]*(1-DetailTicketJuilletAout2021[[#This Row],[Remise%]]))</f>
        <v>23.179999999999996</v>
      </c>
      <c r="G2728" t="str">
        <f t="shared" si="42"/>
        <v>NISCH</v>
      </c>
    </row>
    <row r="2729" spans="1:7" x14ac:dyDescent="0.25">
      <c r="A2729" s="32">
        <v>22288</v>
      </c>
      <c r="B2729" s="33">
        <v>4</v>
      </c>
      <c r="C2729" s="33">
        <v>13.42</v>
      </c>
      <c r="D2729" s="33">
        <v>3</v>
      </c>
      <c r="E2729" s="33">
        <v>0.2</v>
      </c>
      <c r="F2729" s="37">
        <f>DetailTicketJuilletAout2021[[#This Row],[Qte]]*(DetailTicketJuilletAout2021[[#This Row],[PrixUnit]]*(1-DetailTicketJuilletAout2021[[#This Row],[Remise%]]))</f>
        <v>32.207999999999998</v>
      </c>
      <c r="G2729" t="str">
        <f t="shared" si="42"/>
        <v>LOHUE</v>
      </c>
    </row>
    <row r="2730" spans="1:7" x14ac:dyDescent="0.25">
      <c r="A2730" s="32">
        <v>22288</v>
      </c>
      <c r="B2730" s="33">
        <v>43</v>
      </c>
      <c r="C2730" s="33">
        <v>28.05</v>
      </c>
      <c r="D2730" s="33">
        <v>3</v>
      </c>
      <c r="E2730" s="33">
        <v>0</v>
      </c>
      <c r="F2730" s="37">
        <f>DetailTicketJuilletAout2021[[#This Row],[Qte]]*(DetailTicketJuilletAout2021[[#This Row],[PrixUnit]]*(1-DetailTicketJuilletAout2021[[#This Row],[Remise%]]))</f>
        <v>84.15</v>
      </c>
      <c r="G2730" t="str">
        <f t="shared" si="42"/>
        <v>LOHUE</v>
      </c>
    </row>
    <row r="2731" spans="1:7" x14ac:dyDescent="0.25">
      <c r="A2731" s="32">
        <v>22288</v>
      </c>
      <c r="B2731" s="33">
        <v>56</v>
      </c>
      <c r="C2731" s="33">
        <v>23.17</v>
      </c>
      <c r="D2731" s="33">
        <v>2</v>
      </c>
      <c r="E2731" s="33">
        <v>0.2</v>
      </c>
      <c r="F2731" s="37">
        <f>DetailTicketJuilletAout2021[[#This Row],[Qte]]*(DetailTicketJuilletAout2021[[#This Row],[PrixUnit]]*(1-DetailTicketJuilletAout2021[[#This Row],[Remise%]]))</f>
        <v>37.072000000000003</v>
      </c>
      <c r="G2731" t="str">
        <f t="shared" si="42"/>
        <v>LOHUE</v>
      </c>
    </row>
    <row r="2732" spans="1:7" x14ac:dyDescent="0.25">
      <c r="A2732" s="32">
        <v>22288</v>
      </c>
      <c r="B2732" s="33">
        <v>60</v>
      </c>
      <c r="C2732" s="33">
        <v>20.73</v>
      </c>
      <c r="D2732" s="33">
        <v>2</v>
      </c>
      <c r="E2732" s="33">
        <v>0</v>
      </c>
      <c r="F2732" s="37">
        <f>DetailTicketJuilletAout2021[[#This Row],[Qte]]*(DetailTicketJuilletAout2021[[#This Row],[PrixUnit]]*(1-DetailTicketJuilletAout2021[[#This Row],[Remise%]]))</f>
        <v>41.46</v>
      </c>
      <c r="G2732" t="str">
        <f t="shared" si="42"/>
        <v>LOHUE</v>
      </c>
    </row>
    <row r="2733" spans="1:7" x14ac:dyDescent="0.25">
      <c r="A2733" s="32">
        <v>22289</v>
      </c>
      <c r="B2733" s="33">
        <v>16</v>
      </c>
      <c r="C2733" s="33">
        <v>13.26</v>
      </c>
      <c r="D2733" s="33">
        <v>3</v>
      </c>
      <c r="E2733" s="33">
        <v>0.05</v>
      </c>
      <c r="F2733" s="37">
        <f>DetailTicketJuilletAout2021[[#This Row],[Qte]]*(DetailTicketJuilletAout2021[[#This Row],[PrixUnit]]*(1-DetailTicketJuilletAout2021[[#This Row],[Remise%]]))</f>
        <v>37.790999999999997</v>
      </c>
      <c r="G2733" t="str">
        <f t="shared" si="42"/>
        <v>OLFER</v>
      </c>
    </row>
    <row r="2734" spans="1:7" x14ac:dyDescent="0.25">
      <c r="A2734" s="32">
        <v>22290</v>
      </c>
      <c r="B2734" s="33">
        <v>56</v>
      </c>
      <c r="C2734" s="33">
        <v>23.17</v>
      </c>
      <c r="D2734" s="33">
        <v>3</v>
      </c>
      <c r="E2734" s="33">
        <v>0</v>
      </c>
      <c r="F2734" s="37">
        <f>DetailTicketJuilletAout2021[[#This Row],[Qte]]*(DetailTicketJuilletAout2021[[#This Row],[PrixUnit]]*(1-DetailTicketJuilletAout2021[[#This Row],[Remise%]]))</f>
        <v>69.510000000000005</v>
      </c>
      <c r="G2734" t="str">
        <f t="shared" si="42"/>
        <v>ANLER</v>
      </c>
    </row>
    <row r="2735" spans="1:7" x14ac:dyDescent="0.25">
      <c r="A2735" s="32">
        <v>22290</v>
      </c>
      <c r="B2735" s="33">
        <v>72</v>
      </c>
      <c r="C2735" s="33">
        <v>21.19</v>
      </c>
      <c r="D2735" s="33">
        <v>2</v>
      </c>
      <c r="E2735" s="33">
        <v>0</v>
      </c>
      <c r="F2735" s="37">
        <f>DetailTicketJuilletAout2021[[#This Row],[Qte]]*(DetailTicketJuilletAout2021[[#This Row],[PrixUnit]]*(1-DetailTicketJuilletAout2021[[#This Row],[Remise%]]))</f>
        <v>42.38</v>
      </c>
      <c r="G2735" t="str">
        <f t="shared" si="42"/>
        <v>ANLER</v>
      </c>
    </row>
    <row r="2736" spans="1:7" x14ac:dyDescent="0.25">
      <c r="A2736" s="32">
        <v>22290</v>
      </c>
      <c r="B2736" s="33">
        <v>77</v>
      </c>
      <c r="C2736" s="33">
        <v>7.93</v>
      </c>
      <c r="D2736" s="33">
        <v>2</v>
      </c>
      <c r="E2736" s="33">
        <v>0</v>
      </c>
      <c r="F2736" s="37">
        <f>DetailTicketJuilletAout2021[[#This Row],[Qte]]*(DetailTicketJuilletAout2021[[#This Row],[PrixUnit]]*(1-DetailTicketJuilletAout2021[[#This Row],[Remise%]]))</f>
        <v>15.86</v>
      </c>
      <c r="G2736" t="str">
        <f t="shared" si="42"/>
        <v>ANLER</v>
      </c>
    </row>
    <row r="2737" spans="1:7" x14ac:dyDescent="0.25">
      <c r="A2737" s="32">
        <v>22291</v>
      </c>
      <c r="B2737" s="33">
        <v>2</v>
      </c>
      <c r="C2737" s="33">
        <v>14.48</v>
      </c>
      <c r="D2737" s="33">
        <v>3</v>
      </c>
      <c r="E2737" s="33">
        <v>0</v>
      </c>
      <c r="F2737" s="37">
        <f>DetailTicketJuilletAout2021[[#This Row],[Qte]]*(DetailTicketJuilletAout2021[[#This Row],[PrixUnit]]*(1-DetailTicketJuilletAout2021[[#This Row],[Remise%]]))</f>
        <v>43.44</v>
      </c>
      <c r="G2737" t="str">
        <f t="shared" si="42"/>
        <v>CHLEC</v>
      </c>
    </row>
    <row r="2738" spans="1:7" x14ac:dyDescent="0.25">
      <c r="A2738" s="32">
        <v>22291</v>
      </c>
      <c r="B2738" s="33">
        <v>41</v>
      </c>
      <c r="C2738" s="33">
        <v>7.32</v>
      </c>
      <c r="D2738" s="33">
        <v>2</v>
      </c>
      <c r="E2738" s="33">
        <v>0</v>
      </c>
      <c r="F2738" s="37">
        <f>DetailTicketJuilletAout2021[[#This Row],[Qte]]*(DetailTicketJuilletAout2021[[#This Row],[PrixUnit]]*(1-DetailTicketJuilletAout2021[[#This Row],[Remise%]]))</f>
        <v>14.64</v>
      </c>
      <c r="G2738" t="str">
        <f t="shared" si="42"/>
        <v>CHLEC</v>
      </c>
    </row>
    <row r="2739" spans="1:7" x14ac:dyDescent="0.25">
      <c r="A2739" s="32">
        <v>22291</v>
      </c>
      <c r="B2739" s="33">
        <v>50</v>
      </c>
      <c r="C2739" s="33">
        <v>12.35</v>
      </c>
      <c r="D2739" s="33">
        <v>2</v>
      </c>
      <c r="E2739" s="33">
        <v>0</v>
      </c>
      <c r="F2739" s="37">
        <f>DetailTicketJuilletAout2021[[#This Row],[Qte]]*(DetailTicketJuilletAout2021[[#This Row],[PrixUnit]]*(1-DetailTicketJuilletAout2021[[#This Row],[Remise%]]))</f>
        <v>24.7</v>
      </c>
      <c r="G2739" t="str">
        <f t="shared" si="42"/>
        <v>CHLEC</v>
      </c>
    </row>
    <row r="2740" spans="1:7" x14ac:dyDescent="0.25">
      <c r="A2740" s="32">
        <v>22291</v>
      </c>
      <c r="B2740" s="33">
        <v>64</v>
      </c>
      <c r="C2740" s="33">
        <v>25.31</v>
      </c>
      <c r="D2740" s="33">
        <v>3</v>
      </c>
      <c r="E2740" s="33">
        <v>0</v>
      </c>
      <c r="F2740" s="37">
        <f>DetailTicketJuilletAout2021[[#This Row],[Qte]]*(DetailTicketJuilletAout2021[[#This Row],[PrixUnit]]*(1-DetailTicketJuilletAout2021[[#This Row],[Remise%]]))</f>
        <v>75.929999999999993</v>
      </c>
      <c r="G2740" t="str">
        <f t="shared" si="42"/>
        <v>CHLEC</v>
      </c>
    </row>
    <row r="2741" spans="1:7" x14ac:dyDescent="0.25">
      <c r="A2741" s="32">
        <v>22292</v>
      </c>
      <c r="B2741" s="33">
        <v>17</v>
      </c>
      <c r="C2741" s="33">
        <v>23.78</v>
      </c>
      <c r="D2741" s="33">
        <v>3</v>
      </c>
      <c r="E2741" s="33">
        <v>0</v>
      </c>
      <c r="F2741" s="37">
        <f>DetailTicketJuilletAout2021[[#This Row],[Qte]]*(DetailTicketJuilletAout2021[[#This Row],[PrixUnit]]*(1-DetailTicketJuilletAout2021[[#This Row],[Remise%]]))</f>
        <v>71.34</v>
      </c>
      <c r="G2741" t="str">
        <f t="shared" si="42"/>
        <v>CHGRA</v>
      </c>
    </row>
    <row r="2742" spans="1:7" x14ac:dyDescent="0.25">
      <c r="A2742" s="32">
        <v>22292</v>
      </c>
      <c r="B2742" s="33">
        <v>28</v>
      </c>
      <c r="C2742" s="33">
        <v>27.75</v>
      </c>
      <c r="D2742" s="33">
        <v>3</v>
      </c>
      <c r="E2742" s="33">
        <v>0</v>
      </c>
      <c r="F2742" s="37">
        <f>DetailTicketJuilletAout2021[[#This Row],[Qte]]*(DetailTicketJuilletAout2021[[#This Row],[PrixUnit]]*(1-DetailTicketJuilletAout2021[[#This Row],[Remise%]]))</f>
        <v>83.25</v>
      </c>
      <c r="G2742" t="str">
        <f t="shared" si="42"/>
        <v>CHGRA</v>
      </c>
    </row>
    <row r="2743" spans="1:7" x14ac:dyDescent="0.25">
      <c r="A2743" s="32">
        <v>22292</v>
      </c>
      <c r="B2743" s="33">
        <v>76</v>
      </c>
      <c r="C2743" s="33">
        <v>10.98</v>
      </c>
      <c r="D2743" s="33">
        <v>2</v>
      </c>
      <c r="E2743" s="33">
        <v>0</v>
      </c>
      <c r="F2743" s="37">
        <f>DetailTicketJuilletAout2021[[#This Row],[Qte]]*(DetailTicketJuilletAout2021[[#This Row],[PrixUnit]]*(1-DetailTicketJuilletAout2021[[#This Row],[Remise%]]))</f>
        <v>21.96</v>
      </c>
      <c r="G2743" t="str">
        <f t="shared" si="42"/>
        <v>CHGRA</v>
      </c>
    </row>
    <row r="2744" spans="1:7" x14ac:dyDescent="0.25">
      <c r="A2744" s="32">
        <v>22293</v>
      </c>
      <c r="B2744" s="33">
        <v>7</v>
      </c>
      <c r="C2744" s="33">
        <v>22.87</v>
      </c>
      <c r="D2744" s="33">
        <v>3</v>
      </c>
      <c r="E2744" s="33">
        <v>0.05</v>
      </c>
      <c r="F2744" s="37">
        <f>DetailTicketJuilletAout2021[[#This Row],[Qte]]*(DetailTicketJuilletAout2021[[#This Row],[PrixUnit]]*(1-DetailTicketJuilletAout2021[[#This Row],[Remise%]]))</f>
        <v>65.179500000000004</v>
      </c>
      <c r="G2744" t="str">
        <f t="shared" si="42"/>
        <v>JEMAN</v>
      </c>
    </row>
    <row r="2745" spans="1:7" x14ac:dyDescent="0.25">
      <c r="A2745" s="32">
        <v>22293</v>
      </c>
      <c r="B2745" s="33">
        <v>13</v>
      </c>
      <c r="C2745" s="33">
        <v>4.57</v>
      </c>
      <c r="D2745" s="33">
        <v>3</v>
      </c>
      <c r="E2745" s="33">
        <v>0.05</v>
      </c>
      <c r="F2745" s="37">
        <f>DetailTicketJuilletAout2021[[#This Row],[Qte]]*(DetailTicketJuilletAout2021[[#This Row],[PrixUnit]]*(1-DetailTicketJuilletAout2021[[#This Row],[Remise%]]))</f>
        <v>13.0245</v>
      </c>
      <c r="G2745" t="str">
        <f t="shared" si="42"/>
        <v>JEMAN</v>
      </c>
    </row>
    <row r="2746" spans="1:7" x14ac:dyDescent="0.25">
      <c r="A2746" s="32">
        <v>22294</v>
      </c>
      <c r="B2746" s="33">
        <v>19</v>
      </c>
      <c r="C2746" s="33">
        <v>5.49</v>
      </c>
      <c r="D2746" s="33">
        <v>2</v>
      </c>
      <c r="E2746" s="33">
        <v>0</v>
      </c>
      <c r="F2746" s="37">
        <f>DetailTicketJuilletAout2021[[#This Row],[Qte]]*(DetailTicketJuilletAout2021[[#This Row],[PrixUnit]]*(1-DetailTicketJuilletAout2021[[#This Row],[Remise%]]))</f>
        <v>10.98</v>
      </c>
      <c r="G2746" t="str">
        <f t="shared" si="42"/>
        <v>MIGAL</v>
      </c>
    </row>
    <row r="2747" spans="1:7" x14ac:dyDescent="0.25">
      <c r="A2747" s="32">
        <v>22294</v>
      </c>
      <c r="B2747" s="33">
        <v>42</v>
      </c>
      <c r="C2747" s="33">
        <v>8.5399999999999991</v>
      </c>
      <c r="D2747" s="33">
        <v>3</v>
      </c>
      <c r="E2747" s="33">
        <v>0</v>
      </c>
      <c r="F2747" s="37">
        <f>DetailTicketJuilletAout2021[[#This Row],[Qte]]*(DetailTicketJuilletAout2021[[#This Row],[PrixUnit]]*(1-DetailTicketJuilletAout2021[[#This Row],[Remise%]]))</f>
        <v>25.619999999999997</v>
      </c>
      <c r="G2747" t="str">
        <f t="shared" si="42"/>
        <v>MIGAL</v>
      </c>
    </row>
    <row r="2748" spans="1:7" x14ac:dyDescent="0.25">
      <c r="A2748" s="32">
        <v>22295</v>
      </c>
      <c r="B2748" s="33">
        <v>41</v>
      </c>
      <c r="C2748" s="33">
        <v>7.32</v>
      </c>
      <c r="D2748" s="33">
        <v>3</v>
      </c>
      <c r="E2748" s="33">
        <v>0.05</v>
      </c>
      <c r="F2748" s="37">
        <f>DetailTicketJuilletAout2021[[#This Row],[Qte]]*(DetailTicketJuilletAout2021[[#This Row],[PrixUnit]]*(1-DetailTicketJuilletAout2021[[#This Row],[Remise%]]))</f>
        <v>20.861999999999998</v>
      </c>
      <c r="G2748" t="str">
        <f t="shared" si="42"/>
        <v>JEBOR</v>
      </c>
    </row>
    <row r="2749" spans="1:7" x14ac:dyDescent="0.25">
      <c r="A2749" s="32">
        <v>22295</v>
      </c>
      <c r="B2749" s="33">
        <v>55</v>
      </c>
      <c r="C2749" s="33">
        <v>18.29</v>
      </c>
      <c r="D2749" s="33">
        <v>3</v>
      </c>
      <c r="E2749" s="33">
        <v>0.05</v>
      </c>
      <c r="F2749" s="37">
        <f>DetailTicketJuilletAout2021[[#This Row],[Qte]]*(DetailTicketJuilletAout2021[[#This Row],[PrixUnit]]*(1-DetailTicketJuilletAout2021[[#This Row],[Remise%]]))</f>
        <v>52.126499999999993</v>
      </c>
      <c r="G2749" t="str">
        <f t="shared" si="42"/>
        <v>JEBOR</v>
      </c>
    </row>
    <row r="2750" spans="1:7" x14ac:dyDescent="0.25">
      <c r="A2750" s="32">
        <v>22296</v>
      </c>
      <c r="B2750" s="33">
        <v>24</v>
      </c>
      <c r="C2750" s="33">
        <v>2.74</v>
      </c>
      <c r="D2750" s="33">
        <v>2</v>
      </c>
      <c r="E2750" s="33">
        <v>0</v>
      </c>
      <c r="F2750" s="37">
        <f>DetailTicketJuilletAout2021[[#This Row],[Qte]]*(DetailTicketJuilletAout2021[[#This Row],[PrixUnit]]*(1-DetailTicketJuilletAout2021[[#This Row],[Remise%]]))</f>
        <v>5.48</v>
      </c>
      <c r="G2750" t="str">
        <f t="shared" si="42"/>
        <v>ZOHED</v>
      </c>
    </row>
    <row r="2751" spans="1:7" x14ac:dyDescent="0.25">
      <c r="A2751" s="32">
        <v>22296</v>
      </c>
      <c r="B2751" s="33">
        <v>29</v>
      </c>
      <c r="C2751" s="33">
        <v>75.459999999999994</v>
      </c>
      <c r="D2751" s="33">
        <v>3</v>
      </c>
      <c r="E2751" s="33">
        <v>0.1</v>
      </c>
      <c r="F2751" s="37">
        <f>DetailTicketJuilletAout2021[[#This Row],[Qte]]*(DetailTicketJuilletAout2021[[#This Row],[PrixUnit]]*(1-DetailTicketJuilletAout2021[[#This Row],[Remise%]]))</f>
        <v>203.74200000000002</v>
      </c>
      <c r="G2751" t="str">
        <f t="shared" si="42"/>
        <v>ZOHED</v>
      </c>
    </row>
    <row r="2752" spans="1:7" x14ac:dyDescent="0.25">
      <c r="A2752" s="32">
        <v>22296</v>
      </c>
      <c r="B2752" s="33">
        <v>40</v>
      </c>
      <c r="C2752" s="33">
        <v>11.28</v>
      </c>
      <c r="D2752" s="33">
        <v>2</v>
      </c>
      <c r="E2752" s="33">
        <v>0</v>
      </c>
      <c r="F2752" s="37">
        <f>DetailTicketJuilletAout2021[[#This Row],[Qte]]*(DetailTicketJuilletAout2021[[#This Row],[PrixUnit]]*(1-DetailTicketJuilletAout2021[[#This Row],[Remise%]]))</f>
        <v>22.56</v>
      </c>
      <c r="G2752" t="str">
        <f t="shared" si="42"/>
        <v>ZOHED</v>
      </c>
    </row>
    <row r="2753" spans="1:7" x14ac:dyDescent="0.25">
      <c r="A2753" s="32">
        <v>22296</v>
      </c>
      <c r="B2753" s="33">
        <v>45</v>
      </c>
      <c r="C2753" s="33">
        <v>5.79</v>
      </c>
      <c r="D2753" s="33">
        <v>2</v>
      </c>
      <c r="E2753" s="33">
        <v>0.1</v>
      </c>
      <c r="F2753" s="37">
        <f>DetailTicketJuilletAout2021[[#This Row],[Qte]]*(DetailTicketJuilletAout2021[[#This Row],[PrixUnit]]*(1-DetailTicketJuilletAout2021[[#This Row],[Remise%]]))</f>
        <v>10.422000000000001</v>
      </c>
      <c r="G2753" t="str">
        <f t="shared" si="42"/>
        <v>ZOHED</v>
      </c>
    </row>
    <row r="2754" spans="1:7" x14ac:dyDescent="0.25">
      <c r="A2754" s="32">
        <v>22296</v>
      </c>
      <c r="B2754" s="33">
        <v>50</v>
      </c>
      <c r="C2754" s="33">
        <v>9.91</v>
      </c>
      <c r="D2754" s="33">
        <v>2</v>
      </c>
      <c r="E2754" s="33">
        <v>0</v>
      </c>
      <c r="F2754" s="37">
        <f>DetailTicketJuilletAout2021[[#This Row],[Qte]]*(DetailTicketJuilletAout2021[[#This Row],[PrixUnit]]*(1-DetailTicketJuilletAout2021[[#This Row],[Remise%]]))</f>
        <v>19.82</v>
      </c>
      <c r="G2754" t="str">
        <f t="shared" si="42"/>
        <v>ZOHED</v>
      </c>
    </row>
    <row r="2755" spans="1:7" x14ac:dyDescent="0.25">
      <c r="A2755" s="32">
        <v>22297</v>
      </c>
      <c r="B2755" s="33">
        <v>1</v>
      </c>
      <c r="C2755" s="33">
        <v>13.72</v>
      </c>
      <c r="D2755" s="33">
        <v>2</v>
      </c>
      <c r="E2755" s="33">
        <v>0.15</v>
      </c>
      <c r="F2755" s="37">
        <f>DetailTicketJuilletAout2021[[#This Row],[Qte]]*(DetailTicketJuilletAout2021[[#This Row],[PrixUnit]]*(1-DetailTicketJuilletAout2021[[#This Row],[Remise%]]))</f>
        <v>23.324000000000002</v>
      </c>
      <c r="G2755" t="str">
        <f t="shared" ref="G2755:G2818" si="43">VLOOKUP(A2755,$I$2:$J$1577,2,FALSE)</f>
        <v>ANLER</v>
      </c>
    </row>
    <row r="2756" spans="1:7" x14ac:dyDescent="0.25">
      <c r="A2756" s="32">
        <v>22297</v>
      </c>
      <c r="B2756" s="33">
        <v>2</v>
      </c>
      <c r="C2756" s="33">
        <v>14.48</v>
      </c>
      <c r="D2756" s="33">
        <v>2</v>
      </c>
      <c r="E2756" s="33">
        <v>0.15</v>
      </c>
      <c r="F2756" s="37">
        <f>DetailTicketJuilletAout2021[[#This Row],[Qte]]*(DetailTicketJuilletAout2021[[#This Row],[PrixUnit]]*(1-DetailTicketJuilletAout2021[[#This Row],[Remise%]]))</f>
        <v>24.616</v>
      </c>
      <c r="G2756" t="str">
        <f t="shared" si="43"/>
        <v>ANLER</v>
      </c>
    </row>
    <row r="2757" spans="1:7" x14ac:dyDescent="0.25">
      <c r="A2757" s="32">
        <v>22297</v>
      </c>
      <c r="B2757" s="33">
        <v>16</v>
      </c>
      <c r="C2757" s="33">
        <v>13.26</v>
      </c>
      <c r="D2757" s="33">
        <v>2</v>
      </c>
      <c r="E2757" s="33">
        <v>0.15</v>
      </c>
      <c r="F2757" s="37">
        <f>DetailTicketJuilletAout2021[[#This Row],[Qte]]*(DetailTicketJuilletAout2021[[#This Row],[PrixUnit]]*(1-DetailTicketJuilletAout2021[[#This Row],[Remise%]]))</f>
        <v>22.541999999999998</v>
      </c>
      <c r="G2757" t="str">
        <f t="shared" si="43"/>
        <v>ANLER</v>
      </c>
    </row>
    <row r="2758" spans="1:7" x14ac:dyDescent="0.25">
      <c r="A2758" s="32">
        <v>22297</v>
      </c>
      <c r="B2758" s="33">
        <v>31</v>
      </c>
      <c r="C2758" s="33">
        <v>9.4499999999999993</v>
      </c>
      <c r="D2758" s="33">
        <v>2</v>
      </c>
      <c r="E2758" s="33">
        <v>0</v>
      </c>
      <c r="F2758" s="37">
        <f>DetailTicketJuilletAout2021[[#This Row],[Qte]]*(DetailTicketJuilletAout2021[[#This Row],[PrixUnit]]*(1-DetailTicketJuilletAout2021[[#This Row],[Remise%]]))</f>
        <v>18.899999999999999</v>
      </c>
      <c r="G2758" t="str">
        <f t="shared" si="43"/>
        <v>ANLER</v>
      </c>
    </row>
    <row r="2759" spans="1:7" x14ac:dyDescent="0.25">
      <c r="A2759" s="32">
        <v>22298</v>
      </c>
      <c r="B2759" s="33">
        <v>1</v>
      </c>
      <c r="C2759" s="33">
        <v>13.72</v>
      </c>
      <c r="D2759" s="33">
        <v>3</v>
      </c>
      <c r="E2759" s="33">
        <v>0</v>
      </c>
      <c r="F2759" s="37">
        <f>DetailTicketJuilletAout2021[[#This Row],[Qte]]*(DetailTicketJuilletAout2021[[#This Row],[PrixUnit]]*(1-DetailTicketJuilletAout2021[[#This Row],[Remise%]]))</f>
        <v>41.160000000000004</v>
      </c>
      <c r="G2759" t="str">
        <f t="shared" si="43"/>
        <v>CHGAS</v>
      </c>
    </row>
    <row r="2760" spans="1:7" x14ac:dyDescent="0.25">
      <c r="A2760" s="32">
        <v>22298</v>
      </c>
      <c r="B2760" s="33">
        <v>40</v>
      </c>
      <c r="C2760" s="33">
        <v>14.03</v>
      </c>
      <c r="D2760" s="33">
        <v>3</v>
      </c>
      <c r="E2760" s="33">
        <v>0</v>
      </c>
      <c r="F2760" s="37">
        <f>DetailTicketJuilletAout2021[[#This Row],[Qte]]*(DetailTicketJuilletAout2021[[#This Row],[PrixUnit]]*(1-DetailTicketJuilletAout2021[[#This Row],[Remise%]]))</f>
        <v>42.089999999999996</v>
      </c>
      <c r="G2760" t="str">
        <f t="shared" si="43"/>
        <v>CHGAS</v>
      </c>
    </row>
    <row r="2761" spans="1:7" x14ac:dyDescent="0.25">
      <c r="A2761" s="32">
        <v>22298</v>
      </c>
      <c r="B2761" s="33">
        <v>52</v>
      </c>
      <c r="C2761" s="33">
        <v>5.34</v>
      </c>
      <c r="D2761" s="33">
        <v>3</v>
      </c>
      <c r="E2761" s="33">
        <v>0</v>
      </c>
      <c r="F2761" s="37">
        <f>DetailTicketJuilletAout2021[[#This Row],[Qte]]*(DetailTicketJuilletAout2021[[#This Row],[PrixUnit]]*(1-DetailTicketJuilletAout2021[[#This Row],[Remise%]]))</f>
        <v>16.02</v>
      </c>
      <c r="G2761" t="str">
        <f t="shared" si="43"/>
        <v>CHGAS</v>
      </c>
    </row>
    <row r="2762" spans="1:7" x14ac:dyDescent="0.25">
      <c r="A2762" s="32">
        <v>22299</v>
      </c>
      <c r="B2762" s="33">
        <v>13</v>
      </c>
      <c r="C2762" s="33">
        <v>4.57</v>
      </c>
      <c r="D2762" s="33">
        <v>3</v>
      </c>
      <c r="E2762" s="33">
        <v>0</v>
      </c>
      <c r="F2762" s="37">
        <f>DetailTicketJuilletAout2021[[#This Row],[Qte]]*(DetailTicketJuilletAout2021[[#This Row],[PrixUnit]]*(1-DetailTicketJuilletAout2021[[#This Row],[Remise%]]))</f>
        <v>13.71</v>
      </c>
      <c r="G2762" t="str">
        <f t="shared" si="43"/>
        <v>MOELK</v>
      </c>
    </row>
    <row r="2763" spans="1:7" x14ac:dyDescent="0.25">
      <c r="A2763" s="32">
        <v>22299</v>
      </c>
      <c r="B2763" s="33">
        <v>35</v>
      </c>
      <c r="C2763" s="33">
        <v>13.72</v>
      </c>
      <c r="D2763" s="33">
        <v>3</v>
      </c>
      <c r="E2763" s="33">
        <v>0.15</v>
      </c>
      <c r="F2763" s="37">
        <f>DetailTicketJuilletAout2021[[#This Row],[Qte]]*(DetailTicketJuilletAout2021[[#This Row],[PrixUnit]]*(1-DetailTicketJuilletAout2021[[#This Row],[Remise%]]))</f>
        <v>34.986000000000004</v>
      </c>
      <c r="G2763" t="str">
        <f t="shared" si="43"/>
        <v>MOELK</v>
      </c>
    </row>
    <row r="2764" spans="1:7" x14ac:dyDescent="0.25">
      <c r="A2764" s="32">
        <v>22299</v>
      </c>
      <c r="B2764" s="33">
        <v>42</v>
      </c>
      <c r="C2764" s="33">
        <v>10.67</v>
      </c>
      <c r="D2764" s="33">
        <v>2</v>
      </c>
      <c r="E2764" s="33">
        <v>0.15</v>
      </c>
      <c r="F2764" s="37">
        <f>DetailTicketJuilletAout2021[[#This Row],[Qte]]*(DetailTicketJuilletAout2021[[#This Row],[PrixUnit]]*(1-DetailTicketJuilletAout2021[[#This Row],[Remise%]]))</f>
        <v>18.138999999999999</v>
      </c>
      <c r="G2764" t="str">
        <f t="shared" si="43"/>
        <v>MOELK</v>
      </c>
    </row>
    <row r="2765" spans="1:7" x14ac:dyDescent="0.25">
      <c r="A2765" s="32">
        <v>22299</v>
      </c>
      <c r="B2765" s="33">
        <v>55</v>
      </c>
      <c r="C2765" s="33">
        <v>18.29</v>
      </c>
      <c r="D2765" s="33">
        <v>2</v>
      </c>
      <c r="E2765" s="33">
        <v>0</v>
      </c>
      <c r="F2765" s="37">
        <f>DetailTicketJuilletAout2021[[#This Row],[Qte]]*(DetailTicketJuilletAout2021[[#This Row],[PrixUnit]]*(1-DetailTicketJuilletAout2021[[#This Row],[Remise%]]))</f>
        <v>36.58</v>
      </c>
      <c r="G2765" t="str">
        <f t="shared" si="43"/>
        <v>MOELK</v>
      </c>
    </row>
    <row r="2766" spans="1:7" x14ac:dyDescent="0.25">
      <c r="A2766" s="32">
        <v>22300</v>
      </c>
      <c r="B2766" s="33">
        <v>7</v>
      </c>
      <c r="C2766" s="33">
        <v>22.87</v>
      </c>
      <c r="D2766" s="33">
        <v>3</v>
      </c>
      <c r="E2766" s="33">
        <v>0</v>
      </c>
      <c r="F2766" s="37">
        <f>DetailTicketJuilletAout2021[[#This Row],[Qte]]*(DetailTicketJuilletAout2021[[#This Row],[PrixUnit]]*(1-DetailTicketJuilletAout2021[[#This Row],[Remise%]]))</f>
        <v>68.61</v>
      </c>
      <c r="G2766" t="str">
        <f t="shared" si="43"/>
        <v>REDAN</v>
      </c>
    </row>
    <row r="2767" spans="1:7" x14ac:dyDescent="0.25">
      <c r="A2767" s="32">
        <v>22300</v>
      </c>
      <c r="B2767" s="33">
        <v>22</v>
      </c>
      <c r="C2767" s="33">
        <v>16.010000000000002</v>
      </c>
      <c r="D2767" s="33">
        <v>2</v>
      </c>
      <c r="E2767" s="33">
        <v>0</v>
      </c>
      <c r="F2767" s="37">
        <f>DetailTicketJuilletAout2021[[#This Row],[Qte]]*(DetailTicketJuilletAout2021[[#This Row],[PrixUnit]]*(1-DetailTicketJuilletAout2021[[#This Row],[Remise%]]))</f>
        <v>32.020000000000003</v>
      </c>
      <c r="G2767" t="str">
        <f t="shared" si="43"/>
        <v>REDAN</v>
      </c>
    </row>
    <row r="2768" spans="1:7" x14ac:dyDescent="0.25">
      <c r="A2768" s="32">
        <v>22300</v>
      </c>
      <c r="B2768" s="33">
        <v>46</v>
      </c>
      <c r="C2768" s="33">
        <v>9.15</v>
      </c>
      <c r="D2768" s="33">
        <v>2</v>
      </c>
      <c r="E2768" s="33">
        <v>0</v>
      </c>
      <c r="F2768" s="37">
        <f>DetailTicketJuilletAout2021[[#This Row],[Qte]]*(DetailTicketJuilletAout2021[[#This Row],[PrixUnit]]*(1-DetailTicketJuilletAout2021[[#This Row],[Remise%]]))</f>
        <v>18.3</v>
      </c>
      <c r="G2768" t="str">
        <f t="shared" si="43"/>
        <v>REDAN</v>
      </c>
    </row>
    <row r="2769" spans="1:7" x14ac:dyDescent="0.25">
      <c r="A2769" s="32">
        <v>22300</v>
      </c>
      <c r="B2769" s="33">
        <v>55</v>
      </c>
      <c r="C2769" s="33">
        <v>18.29</v>
      </c>
      <c r="D2769" s="33">
        <v>3</v>
      </c>
      <c r="E2769" s="33">
        <v>0</v>
      </c>
      <c r="F2769" s="37">
        <f>DetailTicketJuilletAout2021[[#This Row],[Qte]]*(DetailTicketJuilletAout2021[[#This Row],[PrixUnit]]*(1-DetailTicketJuilletAout2021[[#This Row],[Remise%]]))</f>
        <v>54.87</v>
      </c>
      <c r="G2769" t="str">
        <f t="shared" si="43"/>
        <v>REDAN</v>
      </c>
    </row>
    <row r="2770" spans="1:7" x14ac:dyDescent="0.25">
      <c r="A2770" s="32">
        <v>22301</v>
      </c>
      <c r="B2770" s="33">
        <v>31</v>
      </c>
      <c r="C2770" s="33">
        <v>7.62</v>
      </c>
      <c r="D2770" s="33">
        <v>2</v>
      </c>
      <c r="E2770" s="33">
        <v>0.05</v>
      </c>
      <c r="F2770" s="37">
        <f>DetailTicketJuilletAout2021[[#This Row],[Qte]]*(DetailTicketJuilletAout2021[[#This Row],[PrixUnit]]*(1-DetailTicketJuilletAout2021[[#This Row],[Remise%]]))</f>
        <v>14.478</v>
      </c>
      <c r="G2770" t="str">
        <f t="shared" si="43"/>
        <v>CEGRO</v>
      </c>
    </row>
    <row r="2771" spans="1:7" x14ac:dyDescent="0.25">
      <c r="A2771" s="32">
        <v>22302</v>
      </c>
      <c r="B2771" s="33">
        <v>71</v>
      </c>
      <c r="C2771" s="33">
        <v>13.11</v>
      </c>
      <c r="D2771" s="33">
        <v>2</v>
      </c>
      <c r="E2771" s="33">
        <v>0</v>
      </c>
      <c r="F2771" s="37">
        <f>DetailTicketJuilletAout2021[[#This Row],[Qte]]*(DetailTicketJuilletAout2021[[#This Row],[PrixUnit]]*(1-DetailTicketJuilletAout2021[[#This Row],[Remise%]]))</f>
        <v>26.22</v>
      </c>
      <c r="G2771" t="str">
        <f t="shared" si="43"/>
        <v>CLJAN</v>
      </c>
    </row>
    <row r="2772" spans="1:7" x14ac:dyDescent="0.25">
      <c r="A2772" s="32">
        <v>22303</v>
      </c>
      <c r="B2772" s="33">
        <v>21</v>
      </c>
      <c r="C2772" s="33">
        <v>7.62</v>
      </c>
      <c r="D2772" s="33">
        <v>2</v>
      </c>
      <c r="E2772" s="33">
        <v>0</v>
      </c>
      <c r="F2772" s="37">
        <f>DetailTicketJuilletAout2021[[#This Row],[Qte]]*(DetailTicketJuilletAout2021[[#This Row],[PrixUnit]]*(1-DetailTicketJuilletAout2021[[#This Row],[Remise%]]))</f>
        <v>15.24</v>
      </c>
      <c r="G2772" t="str">
        <f t="shared" si="43"/>
        <v>MIGAL</v>
      </c>
    </row>
    <row r="2773" spans="1:7" x14ac:dyDescent="0.25">
      <c r="A2773" s="32">
        <v>22303</v>
      </c>
      <c r="B2773" s="33">
        <v>27</v>
      </c>
      <c r="C2773" s="33">
        <v>33.54</v>
      </c>
      <c r="D2773" s="33">
        <v>2</v>
      </c>
      <c r="E2773" s="33">
        <v>0</v>
      </c>
      <c r="F2773" s="37">
        <f>DetailTicketJuilletAout2021[[#This Row],[Qte]]*(DetailTicketJuilletAout2021[[#This Row],[PrixUnit]]*(1-DetailTicketJuilletAout2021[[#This Row],[Remise%]]))</f>
        <v>67.08</v>
      </c>
      <c r="G2773" t="str">
        <f t="shared" si="43"/>
        <v>MIGAL</v>
      </c>
    </row>
    <row r="2774" spans="1:7" x14ac:dyDescent="0.25">
      <c r="A2774" s="32">
        <v>22303</v>
      </c>
      <c r="B2774" s="33">
        <v>55</v>
      </c>
      <c r="C2774" s="33">
        <v>18.29</v>
      </c>
      <c r="D2774" s="33">
        <v>2</v>
      </c>
      <c r="E2774" s="33">
        <v>0.2</v>
      </c>
      <c r="F2774" s="37">
        <f>DetailTicketJuilletAout2021[[#This Row],[Qte]]*(DetailTicketJuilletAout2021[[#This Row],[PrixUnit]]*(1-DetailTicketJuilletAout2021[[#This Row],[Remise%]]))</f>
        <v>29.263999999999999</v>
      </c>
      <c r="G2774" t="str">
        <f t="shared" si="43"/>
        <v>MIGAL</v>
      </c>
    </row>
    <row r="2775" spans="1:7" x14ac:dyDescent="0.25">
      <c r="A2775" s="32">
        <v>22303</v>
      </c>
      <c r="B2775" s="33">
        <v>58</v>
      </c>
      <c r="C2775" s="33">
        <v>10.06</v>
      </c>
      <c r="D2775" s="33">
        <v>2</v>
      </c>
      <c r="E2775" s="33">
        <v>0.2</v>
      </c>
      <c r="F2775" s="37">
        <f>DetailTicketJuilletAout2021[[#This Row],[Qte]]*(DetailTicketJuilletAout2021[[#This Row],[PrixUnit]]*(1-DetailTicketJuilletAout2021[[#This Row],[Remise%]]))</f>
        <v>16.096</v>
      </c>
      <c r="G2775" t="str">
        <f t="shared" si="43"/>
        <v>MIGAL</v>
      </c>
    </row>
    <row r="2776" spans="1:7" x14ac:dyDescent="0.25">
      <c r="A2776" s="32">
        <v>22304</v>
      </c>
      <c r="B2776" s="33">
        <v>4</v>
      </c>
      <c r="C2776" s="33">
        <v>16.77</v>
      </c>
      <c r="D2776" s="33">
        <v>2</v>
      </c>
      <c r="E2776" s="33">
        <v>0</v>
      </c>
      <c r="F2776" s="37">
        <f>DetailTicketJuilletAout2021[[#This Row],[Qte]]*(DetailTicketJuilletAout2021[[#This Row],[PrixUnit]]*(1-DetailTicketJuilletAout2021[[#This Row],[Remise%]]))</f>
        <v>33.54</v>
      </c>
      <c r="G2776" t="str">
        <f t="shared" si="43"/>
        <v>DIDAL</v>
      </c>
    </row>
    <row r="2777" spans="1:7" x14ac:dyDescent="0.25">
      <c r="A2777" s="32">
        <v>22304</v>
      </c>
      <c r="B2777" s="33">
        <v>11</v>
      </c>
      <c r="C2777" s="33">
        <v>16.010000000000002</v>
      </c>
      <c r="D2777" s="33">
        <v>3</v>
      </c>
      <c r="E2777" s="33">
        <v>0</v>
      </c>
      <c r="F2777" s="37">
        <f>DetailTicketJuilletAout2021[[#This Row],[Qte]]*(DetailTicketJuilletAout2021[[#This Row],[PrixUnit]]*(1-DetailTicketJuilletAout2021[[#This Row],[Remise%]]))</f>
        <v>48.03</v>
      </c>
      <c r="G2777" t="str">
        <f t="shared" si="43"/>
        <v>DIDAL</v>
      </c>
    </row>
    <row r="2778" spans="1:7" x14ac:dyDescent="0.25">
      <c r="A2778" s="32">
        <v>22305</v>
      </c>
      <c r="B2778" s="33">
        <v>30</v>
      </c>
      <c r="C2778" s="33">
        <v>19.670000000000002</v>
      </c>
      <c r="D2778" s="33">
        <v>3</v>
      </c>
      <c r="E2778" s="33">
        <v>0</v>
      </c>
      <c r="F2778" s="37">
        <f>DetailTicketJuilletAout2021[[#This Row],[Qte]]*(DetailTicketJuilletAout2021[[#This Row],[PrixUnit]]*(1-DetailTicketJuilletAout2021[[#This Row],[Remise%]]))</f>
        <v>59.010000000000005</v>
      </c>
      <c r="G2778" t="str">
        <f t="shared" si="43"/>
        <v>PABEL</v>
      </c>
    </row>
    <row r="2779" spans="1:7" x14ac:dyDescent="0.25">
      <c r="A2779" s="32">
        <v>22305</v>
      </c>
      <c r="B2779" s="33">
        <v>40</v>
      </c>
      <c r="C2779" s="33">
        <v>14.03</v>
      </c>
      <c r="D2779" s="33">
        <v>3</v>
      </c>
      <c r="E2779" s="33">
        <v>0</v>
      </c>
      <c r="F2779" s="37">
        <f>DetailTicketJuilletAout2021[[#This Row],[Qte]]*(DetailTicketJuilletAout2021[[#This Row],[PrixUnit]]*(1-DetailTicketJuilletAout2021[[#This Row],[Remise%]]))</f>
        <v>42.089999999999996</v>
      </c>
      <c r="G2779" t="str">
        <f t="shared" si="43"/>
        <v>PABEL</v>
      </c>
    </row>
    <row r="2780" spans="1:7" x14ac:dyDescent="0.25">
      <c r="A2780" s="32">
        <v>22305</v>
      </c>
      <c r="B2780" s="33">
        <v>55</v>
      </c>
      <c r="C2780" s="33">
        <v>18.29</v>
      </c>
      <c r="D2780" s="33">
        <v>3</v>
      </c>
      <c r="E2780" s="33">
        <v>0</v>
      </c>
      <c r="F2780" s="37">
        <f>DetailTicketJuilletAout2021[[#This Row],[Qte]]*(DetailTicketJuilletAout2021[[#This Row],[PrixUnit]]*(1-DetailTicketJuilletAout2021[[#This Row],[Remise%]]))</f>
        <v>54.87</v>
      </c>
      <c r="G2780" t="str">
        <f t="shared" si="43"/>
        <v>PABEL</v>
      </c>
    </row>
    <row r="2781" spans="1:7" x14ac:dyDescent="0.25">
      <c r="A2781" s="32">
        <v>22305</v>
      </c>
      <c r="B2781" s="33">
        <v>60</v>
      </c>
      <c r="C2781" s="33">
        <v>25.92</v>
      </c>
      <c r="D2781" s="33">
        <v>3</v>
      </c>
      <c r="E2781" s="33">
        <v>0</v>
      </c>
      <c r="F2781" s="37">
        <f>DetailTicketJuilletAout2021[[#This Row],[Qte]]*(DetailTicketJuilletAout2021[[#This Row],[PrixUnit]]*(1-DetailTicketJuilletAout2021[[#This Row],[Remise%]]))</f>
        <v>77.760000000000005</v>
      </c>
      <c r="G2781" t="str">
        <f t="shared" si="43"/>
        <v>PABEL</v>
      </c>
    </row>
    <row r="2782" spans="1:7" x14ac:dyDescent="0.25">
      <c r="A2782" s="32">
        <v>22306</v>
      </c>
      <c r="B2782" s="33">
        <v>24</v>
      </c>
      <c r="C2782" s="33">
        <v>3.35</v>
      </c>
      <c r="D2782" s="33">
        <v>3</v>
      </c>
      <c r="E2782" s="33">
        <v>0</v>
      </c>
      <c r="F2782" s="37">
        <f>DetailTicketJuilletAout2021[[#This Row],[Qte]]*(DetailTicketJuilletAout2021[[#This Row],[PrixUnit]]*(1-DetailTicketJuilletAout2021[[#This Row],[Remise%]]))</f>
        <v>10.050000000000001</v>
      </c>
      <c r="G2782" t="str">
        <f t="shared" si="43"/>
        <v>VIGUI</v>
      </c>
    </row>
    <row r="2783" spans="1:7" x14ac:dyDescent="0.25">
      <c r="A2783" s="32">
        <v>22306</v>
      </c>
      <c r="B2783" s="33">
        <v>52</v>
      </c>
      <c r="C2783" s="33">
        <v>5.34</v>
      </c>
      <c r="D2783" s="33">
        <v>3</v>
      </c>
      <c r="E2783" s="33">
        <v>0</v>
      </c>
      <c r="F2783" s="37">
        <f>DetailTicketJuilletAout2021[[#This Row],[Qte]]*(DetailTicketJuilletAout2021[[#This Row],[PrixUnit]]*(1-DetailTicketJuilletAout2021[[#This Row],[Remise%]]))</f>
        <v>16.02</v>
      </c>
      <c r="G2783" t="str">
        <f t="shared" si="43"/>
        <v>VIGUI</v>
      </c>
    </row>
    <row r="2784" spans="1:7" x14ac:dyDescent="0.25">
      <c r="A2784" s="32">
        <v>22307</v>
      </c>
      <c r="B2784" s="33">
        <v>21</v>
      </c>
      <c r="C2784" s="33">
        <v>7.62</v>
      </c>
      <c r="D2784" s="33">
        <v>2</v>
      </c>
      <c r="E2784" s="33">
        <v>0</v>
      </c>
      <c r="F2784" s="37">
        <f>DetailTicketJuilletAout2021[[#This Row],[Qte]]*(DetailTicketJuilletAout2021[[#This Row],[PrixUnit]]*(1-DetailTicketJuilletAout2021[[#This Row],[Remise%]]))</f>
        <v>15.24</v>
      </c>
      <c r="G2784" t="str">
        <f t="shared" si="43"/>
        <v>CHBON</v>
      </c>
    </row>
    <row r="2785" spans="1:7" x14ac:dyDescent="0.25">
      <c r="A2785" s="32">
        <v>22307</v>
      </c>
      <c r="B2785" s="33">
        <v>22</v>
      </c>
      <c r="C2785" s="33">
        <v>16.010000000000002</v>
      </c>
      <c r="D2785" s="33">
        <v>3</v>
      </c>
      <c r="E2785" s="33">
        <v>0</v>
      </c>
      <c r="F2785" s="37">
        <f>DetailTicketJuilletAout2021[[#This Row],[Qte]]*(DetailTicketJuilletAout2021[[#This Row],[PrixUnit]]*(1-DetailTicketJuilletAout2021[[#This Row],[Remise%]]))</f>
        <v>48.03</v>
      </c>
      <c r="G2785" t="str">
        <f t="shared" si="43"/>
        <v>CHBON</v>
      </c>
    </row>
    <row r="2786" spans="1:7" x14ac:dyDescent="0.25">
      <c r="A2786" s="32">
        <v>22307</v>
      </c>
      <c r="B2786" s="33">
        <v>24</v>
      </c>
      <c r="C2786" s="33">
        <v>3.35</v>
      </c>
      <c r="D2786" s="33">
        <v>2</v>
      </c>
      <c r="E2786" s="33">
        <v>0</v>
      </c>
      <c r="F2786" s="37">
        <f>DetailTicketJuilletAout2021[[#This Row],[Qte]]*(DetailTicketJuilletAout2021[[#This Row],[PrixUnit]]*(1-DetailTicketJuilletAout2021[[#This Row],[Remise%]]))</f>
        <v>6.7</v>
      </c>
      <c r="G2786" t="str">
        <f t="shared" si="43"/>
        <v>CHBON</v>
      </c>
    </row>
    <row r="2787" spans="1:7" x14ac:dyDescent="0.25">
      <c r="A2787" s="32">
        <v>22308</v>
      </c>
      <c r="B2787" s="33">
        <v>3</v>
      </c>
      <c r="C2787" s="33">
        <v>7.62</v>
      </c>
      <c r="D2787" s="33">
        <v>2</v>
      </c>
      <c r="E2787" s="33">
        <v>0.1</v>
      </c>
      <c r="F2787" s="37">
        <f>DetailTicketJuilletAout2021[[#This Row],[Qte]]*(DetailTicketJuilletAout2021[[#This Row],[PrixUnit]]*(1-DetailTicketJuilletAout2021[[#This Row],[Remise%]]))</f>
        <v>13.716000000000001</v>
      </c>
      <c r="G2787" t="str">
        <f t="shared" si="43"/>
        <v>CHLEC</v>
      </c>
    </row>
    <row r="2788" spans="1:7" x14ac:dyDescent="0.25">
      <c r="A2788" s="32">
        <v>22308</v>
      </c>
      <c r="B2788" s="33">
        <v>39</v>
      </c>
      <c r="C2788" s="33">
        <v>13.72</v>
      </c>
      <c r="D2788" s="33">
        <v>3</v>
      </c>
      <c r="E2788" s="33">
        <v>0.1</v>
      </c>
      <c r="F2788" s="37">
        <f>DetailTicketJuilletAout2021[[#This Row],[Qte]]*(DetailTicketJuilletAout2021[[#This Row],[PrixUnit]]*(1-DetailTicketJuilletAout2021[[#This Row],[Remise%]]))</f>
        <v>37.044000000000004</v>
      </c>
      <c r="G2788" t="str">
        <f t="shared" si="43"/>
        <v>CHLEC</v>
      </c>
    </row>
    <row r="2789" spans="1:7" x14ac:dyDescent="0.25">
      <c r="A2789" s="32">
        <v>22309</v>
      </c>
      <c r="B2789" s="33">
        <v>65</v>
      </c>
      <c r="C2789" s="33">
        <v>16.010000000000002</v>
      </c>
      <c r="D2789" s="33">
        <v>3</v>
      </c>
      <c r="E2789" s="33">
        <v>0.1</v>
      </c>
      <c r="F2789" s="37">
        <f>DetailTicketJuilletAout2021[[#This Row],[Qte]]*(DetailTicketJuilletAout2021[[#This Row],[PrixUnit]]*(1-DetailTicketJuilletAout2021[[#This Row],[Remise%]]))</f>
        <v>43.227000000000004</v>
      </c>
      <c r="G2789" t="str">
        <f t="shared" si="43"/>
        <v>ARBLA</v>
      </c>
    </row>
    <row r="2790" spans="1:7" x14ac:dyDescent="0.25">
      <c r="A2790" s="32">
        <v>22310</v>
      </c>
      <c r="B2790" s="33">
        <v>10</v>
      </c>
      <c r="C2790" s="33">
        <v>18.899999999999999</v>
      </c>
      <c r="D2790" s="33">
        <v>2</v>
      </c>
      <c r="E2790" s="33">
        <v>0.05</v>
      </c>
      <c r="F2790" s="37">
        <f>DetailTicketJuilletAout2021[[#This Row],[Qte]]*(DetailTicketJuilletAout2021[[#This Row],[PrixUnit]]*(1-DetailTicketJuilletAout2021[[#This Row],[Remise%]]))</f>
        <v>35.909999999999997</v>
      </c>
      <c r="G2790" t="str">
        <f t="shared" si="43"/>
        <v>ARBLA</v>
      </c>
    </row>
    <row r="2791" spans="1:7" x14ac:dyDescent="0.25">
      <c r="A2791" s="32">
        <v>22310</v>
      </c>
      <c r="B2791" s="33">
        <v>31</v>
      </c>
      <c r="C2791" s="33">
        <v>7.62</v>
      </c>
      <c r="D2791" s="33">
        <v>3</v>
      </c>
      <c r="E2791" s="33">
        <v>0.05</v>
      </c>
      <c r="F2791" s="37">
        <f>DetailTicketJuilletAout2021[[#This Row],[Qte]]*(DetailTicketJuilletAout2021[[#This Row],[PrixUnit]]*(1-DetailTicketJuilletAout2021[[#This Row],[Remise%]]))</f>
        <v>21.716999999999999</v>
      </c>
      <c r="G2791" t="str">
        <f t="shared" si="43"/>
        <v>ARBLA</v>
      </c>
    </row>
    <row r="2792" spans="1:7" x14ac:dyDescent="0.25">
      <c r="A2792" s="32">
        <v>22310</v>
      </c>
      <c r="B2792" s="33">
        <v>33</v>
      </c>
      <c r="C2792" s="33">
        <v>1.52</v>
      </c>
      <c r="D2792" s="33">
        <v>2</v>
      </c>
      <c r="E2792" s="33">
        <v>0</v>
      </c>
      <c r="F2792" s="37">
        <f>DetailTicketJuilletAout2021[[#This Row],[Qte]]*(DetailTicketJuilletAout2021[[#This Row],[PrixUnit]]*(1-DetailTicketJuilletAout2021[[#This Row],[Remise%]]))</f>
        <v>3.04</v>
      </c>
      <c r="G2792" t="str">
        <f t="shared" si="43"/>
        <v>ARBLA</v>
      </c>
    </row>
    <row r="2793" spans="1:7" x14ac:dyDescent="0.25">
      <c r="A2793" s="32">
        <v>22310</v>
      </c>
      <c r="B2793" s="33">
        <v>40</v>
      </c>
      <c r="C2793" s="33">
        <v>11.28</v>
      </c>
      <c r="D2793" s="33">
        <v>3</v>
      </c>
      <c r="E2793" s="33">
        <v>0.05</v>
      </c>
      <c r="F2793" s="37">
        <f>DetailTicketJuilletAout2021[[#This Row],[Qte]]*(DetailTicketJuilletAout2021[[#This Row],[PrixUnit]]*(1-DetailTicketJuilletAout2021[[#This Row],[Remise%]]))</f>
        <v>32.147999999999996</v>
      </c>
      <c r="G2793" t="str">
        <f t="shared" si="43"/>
        <v>ARBLA</v>
      </c>
    </row>
    <row r="2794" spans="1:7" x14ac:dyDescent="0.25">
      <c r="A2794" s="32">
        <v>22311</v>
      </c>
      <c r="B2794" s="33">
        <v>53</v>
      </c>
      <c r="C2794" s="33">
        <v>25</v>
      </c>
      <c r="D2794" s="33">
        <v>3</v>
      </c>
      <c r="E2794" s="33">
        <v>0</v>
      </c>
      <c r="F2794" s="37">
        <f>DetailTicketJuilletAout2021[[#This Row],[Qte]]*(DetailTicketJuilletAout2021[[#This Row],[PrixUnit]]*(1-DetailTicketJuilletAout2021[[#This Row],[Remise%]]))</f>
        <v>75</v>
      </c>
      <c r="G2794" t="str">
        <f t="shared" si="43"/>
        <v>GAANT</v>
      </c>
    </row>
    <row r="2795" spans="1:7" x14ac:dyDescent="0.25">
      <c r="A2795" s="32">
        <v>22311</v>
      </c>
      <c r="B2795" s="33">
        <v>61</v>
      </c>
      <c r="C2795" s="33">
        <v>21.65</v>
      </c>
      <c r="D2795" s="33">
        <v>2</v>
      </c>
      <c r="E2795" s="33">
        <v>0</v>
      </c>
      <c r="F2795" s="37">
        <f>DetailTicketJuilletAout2021[[#This Row],[Qte]]*(DetailTicketJuilletAout2021[[#This Row],[PrixUnit]]*(1-DetailTicketJuilletAout2021[[#This Row],[Remise%]]))</f>
        <v>43.3</v>
      </c>
      <c r="G2795" t="str">
        <f t="shared" si="43"/>
        <v>GAANT</v>
      </c>
    </row>
    <row r="2796" spans="1:7" x14ac:dyDescent="0.25">
      <c r="A2796" s="32">
        <v>22312</v>
      </c>
      <c r="B2796" s="33">
        <v>14</v>
      </c>
      <c r="C2796" s="33">
        <v>14.18</v>
      </c>
      <c r="D2796" s="33">
        <v>3</v>
      </c>
      <c r="E2796" s="33">
        <v>0</v>
      </c>
      <c r="F2796" s="37">
        <f>DetailTicketJuilletAout2021[[#This Row],[Qte]]*(DetailTicketJuilletAout2021[[#This Row],[PrixUnit]]*(1-DetailTicketJuilletAout2021[[#This Row],[Remise%]]))</f>
        <v>42.54</v>
      </c>
      <c r="G2796" t="str">
        <f t="shared" si="43"/>
        <v>DIGOM</v>
      </c>
    </row>
    <row r="2797" spans="1:7" x14ac:dyDescent="0.25">
      <c r="A2797" s="32">
        <v>22312</v>
      </c>
      <c r="B2797" s="33">
        <v>51</v>
      </c>
      <c r="C2797" s="33">
        <v>32.32</v>
      </c>
      <c r="D2797" s="33">
        <v>2</v>
      </c>
      <c r="E2797" s="33">
        <v>0</v>
      </c>
      <c r="F2797" s="37">
        <f>DetailTicketJuilletAout2021[[#This Row],[Qte]]*(DetailTicketJuilletAout2021[[#This Row],[PrixUnit]]*(1-DetailTicketJuilletAout2021[[#This Row],[Remise%]]))</f>
        <v>64.64</v>
      </c>
      <c r="G2797" t="str">
        <f t="shared" si="43"/>
        <v>DIGOM</v>
      </c>
    </row>
    <row r="2798" spans="1:7" x14ac:dyDescent="0.25">
      <c r="A2798" s="32">
        <v>22313</v>
      </c>
      <c r="B2798" s="33">
        <v>13</v>
      </c>
      <c r="C2798" s="33">
        <v>4.57</v>
      </c>
      <c r="D2798" s="33">
        <v>2</v>
      </c>
      <c r="E2798" s="33">
        <v>0.15</v>
      </c>
      <c r="F2798" s="37">
        <f>DetailTicketJuilletAout2021[[#This Row],[Qte]]*(DetailTicketJuilletAout2021[[#This Row],[PrixUnit]]*(1-DetailTicketJuilletAout2021[[#This Row],[Remise%]]))</f>
        <v>7.7690000000000001</v>
      </c>
      <c r="G2798" t="str">
        <f t="shared" si="43"/>
        <v>ERDUR</v>
      </c>
    </row>
    <row r="2799" spans="1:7" x14ac:dyDescent="0.25">
      <c r="A2799" s="32">
        <v>22313</v>
      </c>
      <c r="B2799" s="33">
        <v>57</v>
      </c>
      <c r="C2799" s="33">
        <v>14.94</v>
      </c>
      <c r="D2799" s="33">
        <v>2</v>
      </c>
      <c r="E2799" s="33">
        <v>0</v>
      </c>
      <c r="F2799" s="37">
        <f>DetailTicketJuilletAout2021[[#This Row],[Qte]]*(DetailTicketJuilletAout2021[[#This Row],[PrixUnit]]*(1-DetailTicketJuilletAout2021[[#This Row],[Remise%]]))</f>
        <v>29.88</v>
      </c>
      <c r="G2799" t="str">
        <f t="shared" si="43"/>
        <v>ERDUR</v>
      </c>
    </row>
    <row r="2800" spans="1:7" x14ac:dyDescent="0.25">
      <c r="A2800" s="32">
        <v>22314</v>
      </c>
      <c r="B2800" s="33">
        <v>17</v>
      </c>
      <c r="C2800" s="33">
        <v>29.73</v>
      </c>
      <c r="D2800" s="33">
        <v>2</v>
      </c>
      <c r="E2800" s="33">
        <v>0.05</v>
      </c>
      <c r="F2800" s="37">
        <f>DetailTicketJuilletAout2021[[#This Row],[Qte]]*(DetailTicketJuilletAout2021[[#This Row],[PrixUnit]]*(1-DetailTicketJuilletAout2021[[#This Row],[Remise%]]))</f>
        <v>56.486999999999995</v>
      </c>
      <c r="G2800" t="str">
        <f t="shared" si="43"/>
        <v>DACOU</v>
      </c>
    </row>
    <row r="2801" spans="1:7" x14ac:dyDescent="0.25">
      <c r="A2801" s="32">
        <v>22314</v>
      </c>
      <c r="B2801" s="33">
        <v>56</v>
      </c>
      <c r="C2801" s="33">
        <v>28.97</v>
      </c>
      <c r="D2801" s="33">
        <v>3</v>
      </c>
      <c r="E2801" s="33">
        <v>0.05</v>
      </c>
      <c r="F2801" s="37">
        <f>DetailTicketJuilletAout2021[[#This Row],[Qte]]*(DetailTicketJuilletAout2021[[#This Row],[PrixUnit]]*(1-DetailTicketJuilletAout2021[[#This Row],[Remise%]]))</f>
        <v>82.564499999999981</v>
      </c>
      <c r="G2801" t="str">
        <f t="shared" si="43"/>
        <v>DACOU</v>
      </c>
    </row>
    <row r="2802" spans="1:7" x14ac:dyDescent="0.25">
      <c r="A2802" s="32">
        <v>22314</v>
      </c>
      <c r="B2802" s="33">
        <v>59</v>
      </c>
      <c r="C2802" s="33">
        <v>41.92</v>
      </c>
      <c r="D2802" s="33">
        <v>3</v>
      </c>
      <c r="E2802" s="33">
        <v>0.05</v>
      </c>
      <c r="F2802" s="37">
        <f>DetailTicketJuilletAout2021[[#This Row],[Qte]]*(DetailTicketJuilletAout2021[[#This Row],[PrixUnit]]*(1-DetailTicketJuilletAout2021[[#This Row],[Remise%]]))</f>
        <v>119.47199999999999</v>
      </c>
      <c r="G2802" t="str">
        <f t="shared" si="43"/>
        <v>DACOU</v>
      </c>
    </row>
    <row r="2803" spans="1:7" x14ac:dyDescent="0.25">
      <c r="A2803" s="32">
        <v>22315</v>
      </c>
      <c r="B2803" s="33">
        <v>21</v>
      </c>
      <c r="C2803" s="33">
        <v>7.62</v>
      </c>
      <c r="D2803" s="33">
        <v>3</v>
      </c>
      <c r="E2803" s="33">
        <v>0</v>
      </c>
      <c r="F2803" s="37">
        <f>DetailTicketJuilletAout2021[[#This Row],[Qte]]*(DetailTicketJuilletAout2021[[#This Row],[PrixUnit]]*(1-DetailTicketJuilletAout2021[[#This Row],[Remise%]]))</f>
        <v>22.86</v>
      </c>
      <c r="G2803" t="str">
        <f t="shared" si="43"/>
        <v>ERDEB</v>
      </c>
    </row>
    <row r="2804" spans="1:7" x14ac:dyDescent="0.25">
      <c r="A2804" s="32">
        <v>22315</v>
      </c>
      <c r="B2804" s="33">
        <v>75</v>
      </c>
      <c r="C2804" s="33">
        <v>5.95</v>
      </c>
      <c r="D2804" s="33">
        <v>2</v>
      </c>
      <c r="E2804" s="33">
        <v>0</v>
      </c>
      <c r="F2804" s="37">
        <f>DetailTicketJuilletAout2021[[#This Row],[Qte]]*(DetailTicketJuilletAout2021[[#This Row],[PrixUnit]]*(1-DetailTicketJuilletAout2021[[#This Row],[Remise%]]))</f>
        <v>11.9</v>
      </c>
      <c r="G2804" t="str">
        <f t="shared" si="43"/>
        <v>ERDEB</v>
      </c>
    </row>
    <row r="2805" spans="1:7" x14ac:dyDescent="0.25">
      <c r="A2805" s="32">
        <v>22315</v>
      </c>
      <c r="B2805" s="33">
        <v>77</v>
      </c>
      <c r="C2805" s="33">
        <v>9.91</v>
      </c>
      <c r="D2805" s="33">
        <v>3</v>
      </c>
      <c r="E2805" s="33">
        <v>0</v>
      </c>
      <c r="F2805" s="37">
        <f>DetailTicketJuilletAout2021[[#This Row],[Qte]]*(DetailTicketJuilletAout2021[[#This Row],[PrixUnit]]*(1-DetailTicketJuilletAout2021[[#This Row],[Remise%]]))</f>
        <v>29.73</v>
      </c>
      <c r="G2805" t="str">
        <f t="shared" si="43"/>
        <v>ERDEB</v>
      </c>
    </row>
    <row r="2806" spans="1:7" x14ac:dyDescent="0.25">
      <c r="A2806" s="32">
        <v>22316</v>
      </c>
      <c r="B2806" s="33">
        <v>47</v>
      </c>
      <c r="C2806" s="33">
        <v>7.32</v>
      </c>
      <c r="D2806" s="33">
        <v>3</v>
      </c>
      <c r="E2806" s="33">
        <v>0</v>
      </c>
      <c r="F2806" s="37">
        <f>DetailTicketJuilletAout2021[[#This Row],[Qte]]*(DetailTicketJuilletAout2021[[#This Row],[PrixUnit]]*(1-DetailTicketJuilletAout2021[[#This Row],[Remise%]]))</f>
        <v>21.96</v>
      </c>
      <c r="G2806" t="str">
        <f t="shared" si="43"/>
        <v>SAJOU</v>
      </c>
    </row>
    <row r="2807" spans="1:7" x14ac:dyDescent="0.25">
      <c r="A2807" s="32">
        <v>22316</v>
      </c>
      <c r="B2807" s="33">
        <v>76</v>
      </c>
      <c r="C2807" s="33">
        <v>13.72</v>
      </c>
      <c r="D2807" s="33">
        <v>3</v>
      </c>
      <c r="E2807" s="33">
        <v>0</v>
      </c>
      <c r="F2807" s="37">
        <f>DetailTicketJuilletAout2021[[#This Row],[Qte]]*(DetailTicketJuilletAout2021[[#This Row],[PrixUnit]]*(1-DetailTicketJuilletAout2021[[#This Row],[Remise%]]))</f>
        <v>41.160000000000004</v>
      </c>
      <c r="G2807" t="str">
        <f t="shared" si="43"/>
        <v>SAJOU</v>
      </c>
    </row>
    <row r="2808" spans="1:7" x14ac:dyDescent="0.25">
      <c r="A2808" s="32">
        <v>22317</v>
      </c>
      <c r="B2808" s="33">
        <v>20</v>
      </c>
      <c r="C2808" s="33">
        <v>61.74</v>
      </c>
      <c r="D2808" s="33">
        <v>3</v>
      </c>
      <c r="E2808" s="33">
        <v>0</v>
      </c>
      <c r="F2808" s="37">
        <f>DetailTicketJuilletAout2021[[#This Row],[Qte]]*(DetailTicketJuilletAout2021[[#This Row],[PrixUnit]]*(1-DetailTicketJuilletAout2021[[#This Row],[Remise%]]))</f>
        <v>185.22</v>
      </c>
      <c r="G2808" t="str">
        <f t="shared" si="43"/>
        <v>JUBOY</v>
      </c>
    </row>
    <row r="2809" spans="1:7" x14ac:dyDescent="0.25">
      <c r="A2809" s="32">
        <v>22317</v>
      </c>
      <c r="B2809" s="33">
        <v>52</v>
      </c>
      <c r="C2809" s="33">
        <v>5.34</v>
      </c>
      <c r="D2809" s="33">
        <v>3</v>
      </c>
      <c r="E2809" s="33">
        <v>0</v>
      </c>
      <c r="F2809" s="37">
        <f>DetailTicketJuilletAout2021[[#This Row],[Qte]]*(DetailTicketJuilletAout2021[[#This Row],[PrixUnit]]*(1-DetailTicketJuilletAout2021[[#This Row],[Remise%]]))</f>
        <v>16.02</v>
      </c>
      <c r="G2809" t="str">
        <f t="shared" si="43"/>
        <v>JUBOY</v>
      </c>
    </row>
    <row r="2810" spans="1:7" x14ac:dyDescent="0.25">
      <c r="A2810" s="32">
        <v>22317</v>
      </c>
      <c r="B2810" s="33">
        <v>76</v>
      </c>
      <c r="C2810" s="33">
        <v>13.72</v>
      </c>
      <c r="D2810" s="33">
        <v>2</v>
      </c>
      <c r="E2810" s="33">
        <v>0</v>
      </c>
      <c r="F2810" s="37">
        <f>DetailTicketJuilletAout2021[[#This Row],[Qte]]*(DetailTicketJuilletAout2021[[#This Row],[PrixUnit]]*(1-DetailTicketJuilletAout2021[[#This Row],[Remise%]]))</f>
        <v>27.44</v>
      </c>
      <c r="G2810" t="str">
        <f t="shared" si="43"/>
        <v>JUBOY</v>
      </c>
    </row>
    <row r="2811" spans="1:7" x14ac:dyDescent="0.25">
      <c r="A2811" s="32">
        <v>22318</v>
      </c>
      <c r="B2811" s="33">
        <v>1</v>
      </c>
      <c r="C2811" s="33">
        <v>13.72</v>
      </c>
      <c r="D2811" s="33">
        <v>2</v>
      </c>
      <c r="E2811" s="33">
        <v>0.15</v>
      </c>
      <c r="F2811" s="37">
        <f>DetailTicketJuilletAout2021[[#This Row],[Qte]]*(DetailTicketJuilletAout2021[[#This Row],[PrixUnit]]*(1-DetailTicketJuilletAout2021[[#This Row],[Remise%]]))</f>
        <v>23.324000000000002</v>
      </c>
      <c r="G2811" t="str">
        <f t="shared" si="43"/>
        <v>NAROU</v>
      </c>
    </row>
    <row r="2812" spans="1:7" x14ac:dyDescent="0.25">
      <c r="A2812" s="32">
        <v>22318</v>
      </c>
      <c r="B2812" s="33">
        <v>58</v>
      </c>
      <c r="C2812" s="33">
        <v>10.06</v>
      </c>
      <c r="D2812" s="33">
        <v>3</v>
      </c>
      <c r="E2812" s="33">
        <v>0.15</v>
      </c>
      <c r="F2812" s="37">
        <f>DetailTicketJuilletAout2021[[#This Row],[Qte]]*(DetailTicketJuilletAout2021[[#This Row],[PrixUnit]]*(1-DetailTicketJuilletAout2021[[#This Row],[Remise%]]))</f>
        <v>25.652999999999999</v>
      </c>
      <c r="G2812" t="str">
        <f t="shared" si="43"/>
        <v>NAROU</v>
      </c>
    </row>
    <row r="2813" spans="1:7" x14ac:dyDescent="0.25">
      <c r="A2813" s="32">
        <v>22319</v>
      </c>
      <c r="B2813" s="33">
        <v>35</v>
      </c>
      <c r="C2813" s="33">
        <v>13.72</v>
      </c>
      <c r="D2813" s="33">
        <v>3</v>
      </c>
      <c r="E2813" s="33">
        <v>0</v>
      </c>
      <c r="F2813" s="37">
        <f>DetailTicketJuilletAout2021[[#This Row],[Qte]]*(DetailTicketJuilletAout2021[[#This Row],[PrixUnit]]*(1-DetailTicketJuilletAout2021[[#This Row],[Remise%]]))</f>
        <v>41.160000000000004</v>
      </c>
      <c r="G2813" t="str">
        <f t="shared" si="43"/>
        <v>CLHAL</v>
      </c>
    </row>
    <row r="2814" spans="1:7" x14ac:dyDescent="0.25">
      <c r="A2814" s="32">
        <v>22319</v>
      </c>
      <c r="B2814" s="33">
        <v>67</v>
      </c>
      <c r="C2814" s="33">
        <v>10.67</v>
      </c>
      <c r="D2814" s="33">
        <v>3</v>
      </c>
      <c r="E2814" s="33">
        <v>0</v>
      </c>
      <c r="F2814" s="37">
        <f>DetailTicketJuilletAout2021[[#This Row],[Qte]]*(DetailTicketJuilletAout2021[[#This Row],[PrixUnit]]*(1-DetailTicketJuilletAout2021[[#This Row],[Remise%]]))</f>
        <v>32.01</v>
      </c>
      <c r="G2814" t="str">
        <f t="shared" si="43"/>
        <v>CLHAL</v>
      </c>
    </row>
    <row r="2815" spans="1:7" x14ac:dyDescent="0.25">
      <c r="A2815" s="32">
        <v>22320</v>
      </c>
      <c r="B2815" s="33">
        <v>38</v>
      </c>
      <c r="C2815" s="33">
        <v>200.93</v>
      </c>
      <c r="D2815" s="33">
        <v>3</v>
      </c>
      <c r="E2815" s="33">
        <v>0.05</v>
      </c>
      <c r="F2815" s="37">
        <f>DetailTicketJuilletAout2021[[#This Row],[Qte]]*(DetailTicketJuilletAout2021[[#This Row],[PrixUnit]]*(1-DetailTicketJuilletAout2021[[#This Row],[Remise%]]))</f>
        <v>572.65049999999997</v>
      </c>
      <c r="G2815" t="str">
        <f t="shared" si="43"/>
        <v>ARBLA</v>
      </c>
    </row>
    <row r="2816" spans="1:7" x14ac:dyDescent="0.25">
      <c r="A2816" s="32">
        <v>22320</v>
      </c>
      <c r="B2816" s="33">
        <v>39</v>
      </c>
      <c r="C2816" s="33">
        <v>13.72</v>
      </c>
      <c r="D2816" s="33">
        <v>3</v>
      </c>
      <c r="E2816" s="33">
        <v>0.05</v>
      </c>
      <c r="F2816" s="37">
        <f>DetailTicketJuilletAout2021[[#This Row],[Qte]]*(DetailTicketJuilletAout2021[[#This Row],[PrixUnit]]*(1-DetailTicketJuilletAout2021[[#This Row],[Remise%]]))</f>
        <v>39.102000000000004</v>
      </c>
      <c r="G2816" t="str">
        <f t="shared" si="43"/>
        <v>ARBLA</v>
      </c>
    </row>
    <row r="2817" spans="1:7" x14ac:dyDescent="0.25">
      <c r="A2817" s="32">
        <v>22321</v>
      </c>
      <c r="B2817" s="33">
        <v>2</v>
      </c>
      <c r="C2817" s="33">
        <v>14.48</v>
      </c>
      <c r="D2817" s="33">
        <v>2</v>
      </c>
      <c r="E2817" s="33">
        <v>0.25</v>
      </c>
      <c r="F2817" s="37">
        <f>DetailTicketJuilletAout2021[[#This Row],[Qte]]*(DetailTicketJuilletAout2021[[#This Row],[PrixUnit]]*(1-DetailTicketJuilletAout2021[[#This Row],[Remise%]]))</f>
        <v>21.72</v>
      </c>
      <c r="G2817" t="str">
        <f t="shared" si="43"/>
        <v>JEHOU</v>
      </c>
    </row>
    <row r="2818" spans="1:7" x14ac:dyDescent="0.25">
      <c r="A2818" s="32">
        <v>22321</v>
      </c>
      <c r="B2818" s="33">
        <v>24</v>
      </c>
      <c r="C2818" s="33">
        <v>3.35</v>
      </c>
      <c r="D2818" s="33">
        <v>3</v>
      </c>
      <c r="E2818" s="33">
        <v>0.25</v>
      </c>
      <c r="F2818" s="37">
        <f>DetailTicketJuilletAout2021[[#This Row],[Qte]]*(DetailTicketJuilletAout2021[[#This Row],[PrixUnit]]*(1-DetailTicketJuilletAout2021[[#This Row],[Remise%]]))</f>
        <v>7.5375000000000005</v>
      </c>
      <c r="G2818" t="str">
        <f t="shared" si="43"/>
        <v>JEHOU</v>
      </c>
    </row>
    <row r="2819" spans="1:7" x14ac:dyDescent="0.25">
      <c r="A2819" s="32">
        <v>22321</v>
      </c>
      <c r="B2819" s="33">
        <v>30</v>
      </c>
      <c r="C2819" s="33">
        <v>19.670000000000002</v>
      </c>
      <c r="D2819" s="33">
        <v>2</v>
      </c>
      <c r="E2819" s="33">
        <v>0.25</v>
      </c>
      <c r="F2819" s="37">
        <f>DetailTicketJuilletAout2021[[#This Row],[Qte]]*(DetailTicketJuilletAout2021[[#This Row],[PrixUnit]]*(1-DetailTicketJuilletAout2021[[#This Row],[Remise%]]))</f>
        <v>29.505000000000003</v>
      </c>
      <c r="G2819" t="str">
        <f t="shared" ref="G2819:G2882" si="44">VLOOKUP(A2819,$I$2:$J$1577,2,FALSE)</f>
        <v>JEHOU</v>
      </c>
    </row>
    <row r="2820" spans="1:7" x14ac:dyDescent="0.25">
      <c r="A2820" s="32">
        <v>22322</v>
      </c>
      <c r="B2820" s="33">
        <v>53</v>
      </c>
      <c r="C2820" s="33">
        <v>25</v>
      </c>
      <c r="D2820" s="33">
        <v>3</v>
      </c>
      <c r="E2820" s="33">
        <v>0</v>
      </c>
      <c r="F2820" s="37">
        <f>DetailTicketJuilletAout2021[[#This Row],[Qte]]*(DetailTicketJuilletAout2021[[#This Row],[PrixUnit]]*(1-DetailTicketJuilletAout2021[[#This Row],[Remise%]]))</f>
        <v>75</v>
      </c>
      <c r="G2820" t="str">
        <f t="shared" si="44"/>
        <v>CHROU</v>
      </c>
    </row>
    <row r="2821" spans="1:7" x14ac:dyDescent="0.25">
      <c r="A2821" s="32">
        <v>22323</v>
      </c>
      <c r="B2821" s="33">
        <v>16</v>
      </c>
      <c r="C2821" s="33">
        <v>13.26</v>
      </c>
      <c r="D2821" s="33">
        <v>2</v>
      </c>
      <c r="E2821" s="33">
        <v>0.1</v>
      </c>
      <c r="F2821" s="37">
        <f>DetailTicketJuilletAout2021[[#This Row],[Qte]]*(DetailTicketJuilletAout2021[[#This Row],[PrixUnit]]*(1-DetailTicketJuilletAout2021[[#This Row],[Remise%]]))</f>
        <v>23.867999999999999</v>
      </c>
      <c r="G2821" t="str">
        <f t="shared" si="44"/>
        <v>FAMAR</v>
      </c>
    </row>
    <row r="2822" spans="1:7" x14ac:dyDescent="0.25">
      <c r="A2822" s="32">
        <v>22323</v>
      </c>
      <c r="B2822" s="33">
        <v>62</v>
      </c>
      <c r="C2822" s="33">
        <v>37.5</v>
      </c>
      <c r="D2822" s="33">
        <v>3</v>
      </c>
      <c r="E2822" s="33">
        <v>0.1</v>
      </c>
      <c r="F2822" s="37">
        <f>DetailTicketJuilletAout2021[[#This Row],[Qte]]*(DetailTicketJuilletAout2021[[#This Row],[PrixUnit]]*(1-DetailTicketJuilletAout2021[[#This Row],[Remise%]]))</f>
        <v>101.25</v>
      </c>
      <c r="G2822" t="str">
        <f t="shared" si="44"/>
        <v>FAMAR</v>
      </c>
    </row>
    <row r="2823" spans="1:7" x14ac:dyDescent="0.25">
      <c r="A2823" s="32">
        <v>22323</v>
      </c>
      <c r="B2823" s="33">
        <v>72</v>
      </c>
      <c r="C2823" s="33">
        <v>26.53</v>
      </c>
      <c r="D2823" s="33">
        <v>3</v>
      </c>
      <c r="E2823" s="33">
        <v>0</v>
      </c>
      <c r="F2823" s="37">
        <f>DetailTicketJuilletAout2021[[#This Row],[Qte]]*(DetailTicketJuilletAout2021[[#This Row],[PrixUnit]]*(1-DetailTicketJuilletAout2021[[#This Row],[Remise%]]))</f>
        <v>79.59</v>
      </c>
      <c r="G2823" t="str">
        <f t="shared" si="44"/>
        <v>FAMAR</v>
      </c>
    </row>
    <row r="2824" spans="1:7" x14ac:dyDescent="0.25">
      <c r="A2824" s="32">
        <v>22323</v>
      </c>
      <c r="B2824" s="33">
        <v>75</v>
      </c>
      <c r="C2824" s="33">
        <v>5.95</v>
      </c>
      <c r="D2824" s="33">
        <v>2</v>
      </c>
      <c r="E2824" s="33">
        <v>0.1</v>
      </c>
      <c r="F2824" s="37">
        <f>DetailTicketJuilletAout2021[[#This Row],[Qte]]*(DetailTicketJuilletAout2021[[#This Row],[PrixUnit]]*(1-DetailTicketJuilletAout2021[[#This Row],[Remise%]]))</f>
        <v>10.71</v>
      </c>
      <c r="G2824" t="str">
        <f t="shared" si="44"/>
        <v>FAMAR</v>
      </c>
    </row>
    <row r="2825" spans="1:7" x14ac:dyDescent="0.25">
      <c r="A2825" s="32">
        <v>22324</v>
      </c>
      <c r="B2825" s="33">
        <v>39</v>
      </c>
      <c r="C2825" s="33">
        <v>10.98</v>
      </c>
      <c r="D2825" s="33">
        <v>3</v>
      </c>
      <c r="E2825" s="33">
        <v>0</v>
      </c>
      <c r="F2825" s="37">
        <f>DetailTicketJuilletAout2021[[#This Row],[Qte]]*(DetailTicketJuilletAout2021[[#This Row],[PrixUnit]]*(1-DetailTicketJuilletAout2021[[#This Row],[Remise%]]))</f>
        <v>32.94</v>
      </c>
      <c r="G2825" t="str">
        <f t="shared" si="44"/>
        <v>JEBOR</v>
      </c>
    </row>
    <row r="2826" spans="1:7" x14ac:dyDescent="0.25">
      <c r="A2826" s="32">
        <v>22324</v>
      </c>
      <c r="B2826" s="33">
        <v>72</v>
      </c>
      <c r="C2826" s="33">
        <v>21.19</v>
      </c>
      <c r="D2826" s="33">
        <v>2</v>
      </c>
      <c r="E2826" s="33">
        <v>0</v>
      </c>
      <c r="F2826" s="37">
        <f>DetailTicketJuilletAout2021[[#This Row],[Qte]]*(DetailTicketJuilletAout2021[[#This Row],[PrixUnit]]*(1-DetailTicketJuilletAout2021[[#This Row],[Remise%]]))</f>
        <v>42.38</v>
      </c>
      <c r="G2826" t="str">
        <f t="shared" si="44"/>
        <v>JEBOR</v>
      </c>
    </row>
    <row r="2827" spans="1:7" x14ac:dyDescent="0.25">
      <c r="A2827" s="32">
        <v>22325</v>
      </c>
      <c r="B2827" s="33">
        <v>1</v>
      </c>
      <c r="C2827" s="33">
        <v>13.72</v>
      </c>
      <c r="D2827" s="33">
        <v>3</v>
      </c>
      <c r="E2827" s="33">
        <v>0</v>
      </c>
      <c r="F2827" s="37">
        <f>DetailTicketJuilletAout2021[[#This Row],[Qte]]*(DetailTicketJuilletAout2021[[#This Row],[PrixUnit]]*(1-DetailTicketJuilletAout2021[[#This Row],[Remise%]]))</f>
        <v>41.160000000000004</v>
      </c>
      <c r="G2827" t="str">
        <f t="shared" si="44"/>
        <v>RARAB</v>
      </c>
    </row>
    <row r="2828" spans="1:7" x14ac:dyDescent="0.25">
      <c r="A2828" s="32">
        <v>22325</v>
      </c>
      <c r="B2828" s="33">
        <v>21</v>
      </c>
      <c r="C2828" s="33">
        <v>7.62</v>
      </c>
      <c r="D2828" s="33">
        <v>2</v>
      </c>
      <c r="E2828" s="33">
        <v>0</v>
      </c>
      <c r="F2828" s="37">
        <f>DetailTicketJuilletAout2021[[#This Row],[Qte]]*(DetailTicketJuilletAout2021[[#This Row],[PrixUnit]]*(1-DetailTicketJuilletAout2021[[#This Row],[Remise%]]))</f>
        <v>15.24</v>
      </c>
      <c r="G2828" t="str">
        <f t="shared" si="44"/>
        <v>RARAB</v>
      </c>
    </row>
    <row r="2829" spans="1:7" x14ac:dyDescent="0.25">
      <c r="A2829" s="32">
        <v>22325</v>
      </c>
      <c r="B2829" s="33">
        <v>50</v>
      </c>
      <c r="C2829" s="33">
        <v>12.35</v>
      </c>
      <c r="D2829" s="33">
        <v>2</v>
      </c>
      <c r="E2829" s="33">
        <v>0</v>
      </c>
      <c r="F2829" s="37">
        <f>DetailTicketJuilletAout2021[[#This Row],[Qte]]*(DetailTicketJuilletAout2021[[#This Row],[PrixUnit]]*(1-DetailTicketJuilletAout2021[[#This Row],[Remise%]]))</f>
        <v>24.7</v>
      </c>
      <c r="G2829" t="str">
        <f t="shared" si="44"/>
        <v>RARAB</v>
      </c>
    </row>
    <row r="2830" spans="1:7" x14ac:dyDescent="0.25">
      <c r="A2830" s="32">
        <v>22326</v>
      </c>
      <c r="B2830" s="33">
        <v>15</v>
      </c>
      <c r="C2830" s="33">
        <v>11.89</v>
      </c>
      <c r="D2830" s="33">
        <v>3</v>
      </c>
      <c r="E2830" s="33">
        <v>0</v>
      </c>
      <c r="F2830" s="37">
        <f>DetailTicketJuilletAout2021[[#This Row],[Qte]]*(DetailTicketJuilletAout2021[[#This Row],[PrixUnit]]*(1-DetailTicketJuilletAout2021[[#This Row],[Remise%]]))</f>
        <v>35.67</v>
      </c>
      <c r="G2830" t="str">
        <f t="shared" si="44"/>
        <v>MOELK</v>
      </c>
    </row>
    <row r="2831" spans="1:7" x14ac:dyDescent="0.25">
      <c r="A2831" s="32">
        <v>22326</v>
      </c>
      <c r="B2831" s="33">
        <v>41</v>
      </c>
      <c r="C2831" s="33">
        <v>7.32</v>
      </c>
      <c r="D2831" s="33">
        <v>2</v>
      </c>
      <c r="E2831" s="33">
        <v>0</v>
      </c>
      <c r="F2831" s="37">
        <f>DetailTicketJuilletAout2021[[#This Row],[Qte]]*(DetailTicketJuilletAout2021[[#This Row],[PrixUnit]]*(1-DetailTicketJuilletAout2021[[#This Row],[Remise%]]))</f>
        <v>14.64</v>
      </c>
      <c r="G2831" t="str">
        <f t="shared" si="44"/>
        <v>MOELK</v>
      </c>
    </row>
    <row r="2832" spans="1:7" x14ac:dyDescent="0.25">
      <c r="A2832" s="32">
        <v>22326</v>
      </c>
      <c r="B2832" s="33">
        <v>46</v>
      </c>
      <c r="C2832" s="33">
        <v>9.15</v>
      </c>
      <c r="D2832" s="33">
        <v>2</v>
      </c>
      <c r="E2832" s="33">
        <v>0</v>
      </c>
      <c r="F2832" s="37">
        <f>DetailTicketJuilletAout2021[[#This Row],[Qte]]*(DetailTicketJuilletAout2021[[#This Row],[PrixUnit]]*(1-DetailTicketJuilletAout2021[[#This Row],[Remise%]]))</f>
        <v>18.3</v>
      </c>
      <c r="G2832" t="str">
        <f t="shared" si="44"/>
        <v>MOELK</v>
      </c>
    </row>
    <row r="2833" spans="1:7" x14ac:dyDescent="0.25">
      <c r="A2833" s="32">
        <v>22326</v>
      </c>
      <c r="B2833" s="33">
        <v>47</v>
      </c>
      <c r="C2833" s="33">
        <v>7.32</v>
      </c>
      <c r="D2833" s="33">
        <v>3</v>
      </c>
      <c r="E2833" s="33">
        <v>0</v>
      </c>
      <c r="F2833" s="37">
        <f>DetailTicketJuilletAout2021[[#This Row],[Qte]]*(DetailTicketJuilletAout2021[[#This Row],[PrixUnit]]*(1-DetailTicketJuilletAout2021[[#This Row],[Remise%]]))</f>
        <v>21.96</v>
      </c>
      <c r="G2833" t="str">
        <f t="shared" si="44"/>
        <v>MOELK</v>
      </c>
    </row>
    <row r="2834" spans="1:7" x14ac:dyDescent="0.25">
      <c r="A2834" s="32">
        <v>22326</v>
      </c>
      <c r="B2834" s="33">
        <v>56</v>
      </c>
      <c r="C2834" s="33">
        <v>28.97</v>
      </c>
      <c r="D2834" s="33">
        <v>2</v>
      </c>
      <c r="E2834" s="33">
        <v>0</v>
      </c>
      <c r="F2834" s="37">
        <f>DetailTicketJuilletAout2021[[#This Row],[Qte]]*(DetailTicketJuilletAout2021[[#This Row],[PrixUnit]]*(1-DetailTicketJuilletAout2021[[#This Row],[Remise%]]))</f>
        <v>57.94</v>
      </c>
      <c r="G2834" t="str">
        <f t="shared" si="44"/>
        <v>MOELK</v>
      </c>
    </row>
    <row r="2835" spans="1:7" x14ac:dyDescent="0.25">
      <c r="A2835" s="32">
        <v>22326</v>
      </c>
      <c r="B2835" s="33">
        <v>60</v>
      </c>
      <c r="C2835" s="33">
        <v>25.92</v>
      </c>
      <c r="D2835" s="33">
        <v>2</v>
      </c>
      <c r="E2835" s="33">
        <v>0</v>
      </c>
      <c r="F2835" s="37">
        <f>DetailTicketJuilletAout2021[[#This Row],[Qte]]*(DetailTicketJuilletAout2021[[#This Row],[PrixUnit]]*(1-DetailTicketJuilletAout2021[[#This Row],[Remise%]]))</f>
        <v>51.84</v>
      </c>
      <c r="G2835" t="str">
        <f t="shared" si="44"/>
        <v>MOELK</v>
      </c>
    </row>
    <row r="2836" spans="1:7" x14ac:dyDescent="0.25">
      <c r="A2836" s="32">
        <v>22327</v>
      </c>
      <c r="B2836" s="33">
        <v>14</v>
      </c>
      <c r="C2836" s="33">
        <v>17.68</v>
      </c>
      <c r="D2836" s="33">
        <v>3</v>
      </c>
      <c r="E2836" s="33">
        <v>0.1</v>
      </c>
      <c r="F2836" s="37">
        <f>DetailTicketJuilletAout2021[[#This Row],[Qte]]*(DetailTicketJuilletAout2021[[#This Row],[PrixUnit]]*(1-DetailTicketJuilletAout2021[[#This Row],[Remise%]]))</f>
        <v>47.736000000000004</v>
      </c>
      <c r="G2836" t="str">
        <f t="shared" si="44"/>
        <v>HALER</v>
      </c>
    </row>
    <row r="2837" spans="1:7" x14ac:dyDescent="0.25">
      <c r="A2837" s="32">
        <v>22327</v>
      </c>
      <c r="B2837" s="33">
        <v>44</v>
      </c>
      <c r="C2837" s="33">
        <v>14.79</v>
      </c>
      <c r="D2837" s="33">
        <v>2</v>
      </c>
      <c r="E2837" s="33">
        <v>0.1</v>
      </c>
      <c r="F2837" s="37">
        <f>DetailTicketJuilletAout2021[[#This Row],[Qte]]*(DetailTicketJuilletAout2021[[#This Row],[PrixUnit]]*(1-DetailTicketJuilletAout2021[[#This Row],[Remise%]]))</f>
        <v>26.622</v>
      </c>
      <c r="G2837" t="str">
        <f t="shared" si="44"/>
        <v>HALER</v>
      </c>
    </row>
    <row r="2838" spans="1:7" x14ac:dyDescent="0.25">
      <c r="A2838" s="32">
        <v>22327</v>
      </c>
      <c r="B2838" s="33">
        <v>47</v>
      </c>
      <c r="C2838" s="33">
        <v>7.32</v>
      </c>
      <c r="D2838" s="33">
        <v>3</v>
      </c>
      <c r="E2838" s="33">
        <v>0.1</v>
      </c>
      <c r="F2838" s="37">
        <f>DetailTicketJuilletAout2021[[#This Row],[Qte]]*(DetailTicketJuilletAout2021[[#This Row],[PrixUnit]]*(1-DetailTicketJuilletAout2021[[#This Row],[Remise%]]))</f>
        <v>19.763999999999999</v>
      </c>
      <c r="G2838" t="str">
        <f t="shared" si="44"/>
        <v>HALER</v>
      </c>
    </row>
    <row r="2839" spans="1:7" x14ac:dyDescent="0.25">
      <c r="A2839" s="32">
        <v>22328</v>
      </c>
      <c r="B2839" s="33">
        <v>19</v>
      </c>
      <c r="C2839" s="33">
        <v>7.01</v>
      </c>
      <c r="D2839" s="33">
        <v>3</v>
      </c>
      <c r="E2839" s="33">
        <v>0</v>
      </c>
      <c r="F2839" s="37">
        <f>DetailTicketJuilletAout2021[[#This Row],[Qte]]*(DetailTicketJuilletAout2021[[#This Row],[PrixUnit]]*(1-DetailTicketJuilletAout2021[[#This Row],[Remise%]]))</f>
        <v>21.03</v>
      </c>
      <c r="G2839" t="str">
        <f t="shared" si="44"/>
        <v>GAANT</v>
      </c>
    </row>
    <row r="2840" spans="1:7" x14ac:dyDescent="0.25">
      <c r="A2840" s="32">
        <v>22328</v>
      </c>
      <c r="B2840" s="33">
        <v>23</v>
      </c>
      <c r="C2840" s="33">
        <v>6.86</v>
      </c>
      <c r="D2840" s="33">
        <v>3</v>
      </c>
      <c r="E2840" s="33">
        <v>0</v>
      </c>
      <c r="F2840" s="37">
        <f>DetailTicketJuilletAout2021[[#This Row],[Qte]]*(DetailTicketJuilletAout2021[[#This Row],[PrixUnit]]*(1-DetailTicketJuilletAout2021[[#This Row],[Remise%]]))</f>
        <v>20.580000000000002</v>
      </c>
      <c r="G2840" t="str">
        <f t="shared" si="44"/>
        <v>GAANT</v>
      </c>
    </row>
    <row r="2841" spans="1:7" x14ac:dyDescent="0.25">
      <c r="A2841" s="32">
        <v>22328</v>
      </c>
      <c r="B2841" s="33">
        <v>70</v>
      </c>
      <c r="C2841" s="33">
        <v>11.43</v>
      </c>
      <c r="D2841" s="33">
        <v>2</v>
      </c>
      <c r="E2841" s="33">
        <v>0</v>
      </c>
      <c r="F2841" s="37">
        <f>DetailTicketJuilletAout2021[[#This Row],[Qte]]*(DetailTicketJuilletAout2021[[#This Row],[PrixUnit]]*(1-DetailTicketJuilletAout2021[[#This Row],[Remise%]]))</f>
        <v>22.86</v>
      </c>
      <c r="G2841" t="str">
        <f t="shared" si="44"/>
        <v>GAANT</v>
      </c>
    </row>
    <row r="2842" spans="1:7" x14ac:dyDescent="0.25">
      <c r="A2842" s="32">
        <v>22328</v>
      </c>
      <c r="B2842" s="33">
        <v>71</v>
      </c>
      <c r="C2842" s="33">
        <v>16.46</v>
      </c>
      <c r="D2842" s="33">
        <v>3</v>
      </c>
      <c r="E2842" s="33">
        <v>0</v>
      </c>
      <c r="F2842" s="37">
        <f>DetailTicketJuilletAout2021[[#This Row],[Qte]]*(DetailTicketJuilletAout2021[[#This Row],[PrixUnit]]*(1-DetailTicketJuilletAout2021[[#This Row],[Remise%]]))</f>
        <v>49.38</v>
      </c>
      <c r="G2842" t="str">
        <f t="shared" si="44"/>
        <v>GAANT</v>
      </c>
    </row>
    <row r="2843" spans="1:7" x14ac:dyDescent="0.25">
      <c r="A2843" s="32">
        <v>22329</v>
      </c>
      <c r="B2843" s="33">
        <v>11</v>
      </c>
      <c r="C2843" s="33">
        <v>10.67</v>
      </c>
      <c r="D2843" s="33">
        <v>3</v>
      </c>
      <c r="E2843" s="33">
        <v>0</v>
      </c>
      <c r="F2843" s="37">
        <f>DetailTicketJuilletAout2021[[#This Row],[Qte]]*(DetailTicketJuilletAout2021[[#This Row],[PrixUnit]]*(1-DetailTicketJuilletAout2021[[#This Row],[Remise%]]))</f>
        <v>32.01</v>
      </c>
      <c r="G2843" t="str">
        <f t="shared" si="44"/>
        <v>MAHEN</v>
      </c>
    </row>
    <row r="2844" spans="1:7" x14ac:dyDescent="0.25">
      <c r="A2844" s="32">
        <v>22329</v>
      </c>
      <c r="B2844" s="33">
        <v>42</v>
      </c>
      <c r="C2844" s="33">
        <v>7.47</v>
      </c>
      <c r="D2844" s="33">
        <v>3</v>
      </c>
      <c r="E2844" s="33">
        <v>0</v>
      </c>
      <c r="F2844" s="37">
        <f>DetailTicketJuilletAout2021[[#This Row],[Qte]]*(DetailTicketJuilletAout2021[[#This Row],[PrixUnit]]*(1-DetailTicketJuilletAout2021[[#This Row],[Remise%]]))</f>
        <v>22.41</v>
      </c>
      <c r="G2844" t="str">
        <f t="shared" si="44"/>
        <v>MAHEN</v>
      </c>
    </row>
    <row r="2845" spans="1:7" x14ac:dyDescent="0.25">
      <c r="A2845" s="32">
        <v>22329</v>
      </c>
      <c r="B2845" s="33">
        <v>72</v>
      </c>
      <c r="C2845" s="33">
        <v>26.53</v>
      </c>
      <c r="D2845" s="33">
        <v>3</v>
      </c>
      <c r="E2845" s="33">
        <v>0</v>
      </c>
      <c r="F2845" s="37">
        <f>DetailTicketJuilletAout2021[[#This Row],[Qte]]*(DetailTicketJuilletAout2021[[#This Row],[PrixUnit]]*(1-DetailTicketJuilletAout2021[[#This Row],[Remise%]]))</f>
        <v>79.59</v>
      </c>
      <c r="G2845" t="str">
        <f t="shared" si="44"/>
        <v>MAHEN</v>
      </c>
    </row>
    <row r="2846" spans="1:7" x14ac:dyDescent="0.25">
      <c r="A2846" s="32">
        <v>22329</v>
      </c>
      <c r="B2846" s="33">
        <v>120</v>
      </c>
      <c r="C2846" s="33">
        <v>6.1</v>
      </c>
      <c r="D2846" s="33">
        <v>2</v>
      </c>
      <c r="E2846" s="33">
        <v>0</v>
      </c>
      <c r="F2846" s="37">
        <f>DetailTicketJuilletAout2021[[#This Row],[Qte]]*(DetailTicketJuilletAout2021[[#This Row],[PrixUnit]]*(1-DetailTicketJuilletAout2021[[#This Row],[Remise%]]))</f>
        <v>12.2</v>
      </c>
      <c r="G2846" t="str">
        <f t="shared" si="44"/>
        <v>MAHEN</v>
      </c>
    </row>
    <row r="2847" spans="1:7" x14ac:dyDescent="0.25">
      <c r="A2847" s="32">
        <v>22329</v>
      </c>
      <c r="B2847" s="33">
        <v>121</v>
      </c>
      <c r="C2847" s="33">
        <v>6.86</v>
      </c>
      <c r="D2847" s="33">
        <v>3</v>
      </c>
      <c r="E2847" s="33">
        <v>0</v>
      </c>
      <c r="F2847" s="37">
        <f>DetailTicketJuilletAout2021[[#This Row],[Qte]]*(DetailTicketJuilletAout2021[[#This Row],[PrixUnit]]*(1-DetailTicketJuilletAout2021[[#This Row],[Remise%]]))</f>
        <v>20.580000000000002</v>
      </c>
      <c r="G2847" t="str">
        <f t="shared" si="44"/>
        <v>MAHEN</v>
      </c>
    </row>
    <row r="2848" spans="1:7" x14ac:dyDescent="0.25">
      <c r="A2848" s="32">
        <v>22329</v>
      </c>
      <c r="B2848" s="33">
        <v>122</v>
      </c>
      <c r="C2848" s="33">
        <v>7.01</v>
      </c>
      <c r="D2848" s="33">
        <v>4</v>
      </c>
      <c r="E2848" s="33">
        <v>0</v>
      </c>
      <c r="F2848" s="37">
        <f>DetailTicketJuilletAout2021[[#This Row],[Qte]]*(DetailTicketJuilletAout2021[[#This Row],[PrixUnit]]*(1-DetailTicketJuilletAout2021[[#This Row],[Remise%]]))</f>
        <v>28.04</v>
      </c>
      <c r="G2848" t="str">
        <f t="shared" si="44"/>
        <v>MAHEN</v>
      </c>
    </row>
    <row r="2849" spans="1:7" x14ac:dyDescent="0.25">
      <c r="A2849" s="32">
        <v>22329</v>
      </c>
      <c r="B2849" s="33">
        <v>124</v>
      </c>
      <c r="C2849" s="33">
        <v>7.24</v>
      </c>
      <c r="D2849" s="33">
        <v>3</v>
      </c>
      <c r="E2849" s="33">
        <v>0</v>
      </c>
      <c r="F2849" s="37">
        <f>DetailTicketJuilletAout2021[[#This Row],[Qte]]*(DetailTicketJuilletAout2021[[#This Row],[PrixUnit]]*(1-DetailTicketJuilletAout2021[[#This Row],[Remise%]]))</f>
        <v>21.72</v>
      </c>
      <c r="G2849" t="str">
        <f t="shared" si="44"/>
        <v>MAHEN</v>
      </c>
    </row>
    <row r="2850" spans="1:7" x14ac:dyDescent="0.25">
      <c r="A2850" s="32">
        <v>22329</v>
      </c>
      <c r="B2850" s="33">
        <v>125</v>
      </c>
      <c r="C2850" s="33">
        <v>7.36</v>
      </c>
      <c r="D2850" s="33">
        <v>4</v>
      </c>
      <c r="E2850" s="33">
        <v>0</v>
      </c>
      <c r="F2850" s="37">
        <f>DetailTicketJuilletAout2021[[#This Row],[Qte]]*(DetailTicketJuilletAout2021[[#This Row],[PrixUnit]]*(1-DetailTicketJuilletAout2021[[#This Row],[Remise%]]))</f>
        <v>29.44</v>
      </c>
      <c r="G2850" t="str">
        <f t="shared" si="44"/>
        <v>MAHEN</v>
      </c>
    </row>
    <row r="2851" spans="1:7" x14ac:dyDescent="0.25">
      <c r="A2851" s="32">
        <v>22329</v>
      </c>
      <c r="B2851" s="33">
        <v>127</v>
      </c>
      <c r="C2851" s="33">
        <v>7.62</v>
      </c>
      <c r="D2851" s="33">
        <v>3</v>
      </c>
      <c r="E2851" s="33">
        <v>0</v>
      </c>
      <c r="F2851" s="37">
        <f>DetailTicketJuilletAout2021[[#This Row],[Qte]]*(DetailTicketJuilletAout2021[[#This Row],[PrixUnit]]*(1-DetailTicketJuilletAout2021[[#This Row],[Remise%]]))</f>
        <v>22.86</v>
      </c>
      <c r="G2851" t="str">
        <f t="shared" si="44"/>
        <v>MAHEN</v>
      </c>
    </row>
    <row r="2852" spans="1:7" x14ac:dyDescent="0.25">
      <c r="A2852" s="32">
        <v>22329</v>
      </c>
      <c r="B2852" s="33">
        <v>128</v>
      </c>
      <c r="C2852" s="33">
        <v>7.62</v>
      </c>
      <c r="D2852" s="33">
        <v>4</v>
      </c>
      <c r="E2852" s="33">
        <v>0</v>
      </c>
      <c r="F2852" s="37">
        <f>DetailTicketJuilletAout2021[[#This Row],[Qte]]*(DetailTicketJuilletAout2021[[#This Row],[PrixUnit]]*(1-DetailTicketJuilletAout2021[[#This Row],[Remise%]]))</f>
        <v>30.48</v>
      </c>
      <c r="G2852" t="str">
        <f t="shared" si="44"/>
        <v>MAHEN</v>
      </c>
    </row>
    <row r="2853" spans="1:7" x14ac:dyDescent="0.25">
      <c r="A2853" s="32">
        <v>22329</v>
      </c>
      <c r="B2853" s="33">
        <v>129</v>
      </c>
      <c r="C2853" s="33">
        <v>9.15</v>
      </c>
      <c r="D2853" s="33">
        <v>2</v>
      </c>
      <c r="E2853" s="33">
        <v>0</v>
      </c>
      <c r="F2853" s="37">
        <f>DetailTicketJuilletAout2021[[#This Row],[Qte]]*(DetailTicketJuilletAout2021[[#This Row],[PrixUnit]]*(1-DetailTicketJuilletAout2021[[#This Row],[Remise%]]))</f>
        <v>18.3</v>
      </c>
      <c r="G2853" t="str">
        <f t="shared" si="44"/>
        <v>MAHEN</v>
      </c>
    </row>
    <row r="2854" spans="1:7" x14ac:dyDescent="0.25">
      <c r="A2854" s="32">
        <v>22329</v>
      </c>
      <c r="B2854" s="33">
        <v>131</v>
      </c>
      <c r="C2854" s="33">
        <v>9.5299999999999994</v>
      </c>
      <c r="D2854" s="33">
        <v>4</v>
      </c>
      <c r="E2854" s="33">
        <v>0</v>
      </c>
      <c r="F2854" s="37">
        <f>DetailTicketJuilletAout2021[[#This Row],[Qte]]*(DetailTicketJuilletAout2021[[#This Row],[PrixUnit]]*(1-DetailTicketJuilletAout2021[[#This Row],[Remise%]]))</f>
        <v>38.119999999999997</v>
      </c>
      <c r="G2854" t="str">
        <f t="shared" si="44"/>
        <v>MAHEN</v>
      </c>
    </row>
    <row r="2855" spans="1:7" x14ac:dyDescent="0.25">
      <c r="A2855" s="32">
        <v>22329</v>
      </c>
      <c r="B2855" s="33">
        <v>132</v>
      </c>
      <c r="C2855" s="33">
        <v>9.7200000000000006</v>
      </c>
      <c r="D2855" s="33">
        <v>2</v>
      </c>
      <c r="E2855" s="33">
        <v>0</v>
      </c>
      <c r="F2855" s="37">
        <f>DetailTicketJuilletAout2021[[#This Row],[Qte]]*(DetailTicketJuilletAout2021[[#This Row],[PrixUnit]]*(1-DetailTicketJuilletAout2021[[#This Row],[Remise%]]))</f>
        <v>19.440000000000001</v>
      </c>
      <c r="G2855" t="str">
        <f t="shared" si="44"/>
        <v>MAHEN</v>
      </c>
    </row>
    <row r="2856" spans="1:7" x14ac:dyDescent="0.25">
      <c r="A2856" s="32">
        <v>22329</v>
      </c>
      <c r="B2856" s="33">
        <v>133</v>
      </c>
      <c r="C2856" s="33">
        <v>9.91</v>
      </c>
      <c r="D2856" s="33">
        <v>3</v>
      </c>
      <c r="E2856" s="33">
        <v>0</v>
      </c>
      <c r="F2856" s="37">
        <f>DetailTicketJuilletAout2021[[#This Row],[Qte]]*(DetailTicketJuilletAout2021[[#This Row],[PrixUnit]]*(1-DetailTicketJuilletAout2021[[#This Row],[Remise%]]))</f>
        <v>29.73</v>
      </c>
      <c r="G2856" t="str">
        <f t="shared" si="44"/>
        <v>MAHEN</v>
      </c>
    </row>
    <row r="2857" spans="1:7" x14ac:dyDescent="0.25">
      <c r="A2857" s="32">
        <v>22329</v>
      </c>
      <c r="B2857" s="33">
        <v>134</v>
      </c>
      <c r="C2857" s="33">
        <v>10.1</v>
      </c>
      <c r="D2857" s="33">
        <v>4</v>
      </c>
      <c r="E2857" s="33">
        <v>0</v>
      </c>
      <c r="F2857" s="37">
        <f>DetailTicketJuilletAout2021[[#This Row],[Qte]]*(DetailTicketJuilletAout2021[[#This Row],[PrixUnit]]*(1-DetailTicketJuilletAout2021[[#This Row],[Remise%]]))</f>
        <v>40.4</v>
      </c>
      <c r="G2857" t="str">
        <f t="shared" si="44"/>
        <v>MAHEN</v>
      </c>
    </row>
    <row r="2858" spans="1:7" x14ac:dyDescent="0.25">
      <c r="A2858" s="32">
        <v>22329</v>
      </c>
      <c r="B2858" s="33">
        <v>135</v>
      </c>
      <c r="C2858" s="33">
        <v>10.67</v>
      </c>
      <c r="D2858" s="33">
        <v>2</v>
      </c>
      <c r="E2858" s="33">
        <v>0</v>
      </c>
      <c r="F2858" s="37">
        <f>DetailTicketJuilletAout2021[[#This Row],[Qte]]*(DetailTicketJuilletAout2021[[#This Row],[PrixUnit]]*(1-DetailTicketJuilletAout2021[[#This Row],[Remise%]]))</f>
        <v>21.34</v>
      </c>
      <c r="G2858" t="str">
        <f t="shared" si="44"/>
        <v>MAHEN</v>
      </c>
    </row>
    <row r="2859" spans="1:7" x14ac:dyDescent="0.25">
      <c r="A2859" s="32">
        <v>22329</v>
      </c>
      <c r="B2859" s="33">
        <v>136</v>
      </c>
      <c r="C2859" s="33">
        <v>10.67</v>
      </c>
      <c r="D2859" s="33">
        <v>3</v>
      </c>
      <c r="E2859" s="33">
        <v>0</v>
      </c>
      <c r="F2859" s="37">
        <f>DetailTicketJuilletAout2021[[#This Row],[Qte]]*(DetailTicketJuilletAout2021[[#This Row],[PrixUnit]]*(1-DetailTicketJuilletAout2021[[#This Row],[Remise%]]))</f>
        <v>32.01</v>
      </c>
      <c r="G2859" t="str">
        <f t="shared" si="44"/>
        <v>MAHEN</v>
      </c>
    </row>
    <row r="2860" spans="1:7" x14ac:dyDescent="0.25">
      <c r="A2860" s="32">
        <v>22329</v>
      </c>
      <c r="B2860" s="33">
        <v>137</v>
      </c>
      <c r="C2860" s="33">
        <v>10.67</v>
      </c>
      <c r="D2860" s="33">
        <v>4</v>
      </c>
      <c r="E2860" s="33">
        <v>0</v>
      </c>
      <c r="F2860" s="37">
        <f>DetailTicketJuilletAout2021[[#This Row],[Qte]]*(DetailTicketJuilletAout2021[[#This Row],[PrixUnit]]*(1-DetailTicketJuilletAout2021[[#This Row],[Remise%]]))</f>
        <v>42.68</v>
      </c>
      <c r="G2860" t="str">
        <f t="shared" si="44"/>
        <v>MAHEN</v>
      </c>
    </row>
    <row r="2861" spans="1:7" x14ac:dyDescent="0.25">
      <c r="A2861" s="32">
        <v>22329</v>
      </c>
      <c r="B2861" s="33">
        <v>138</v>
      </c>
      <c r="C2861" s="33">
        <v>10.67</v>
      </c>
      <c r="D2861" s="33">
        <v>2</v>
      </c>
      <c r="E2861" s="33">
        <v>0</v>
      </c>
      <c r="F2861" s="37">
        <f>DetailTicketJuilletAout2021[[#This Row],[Qte]]*(DetailTicketJuilletAout2021[[#This Row],[PrixUnit]]*(1-DetailTicketJuilletAout2021[[#This Row],[Remise%]]))</f>
        <v>21.34</v>
      </c>
      <c r="G2861" t="str">
        <f t="shared" si="44"/>
        <v>MAHEN</v>
      </c>
    </row>
    <row r="2862" spans="1:7" x14ac:dyDescent="0.25">
      <c r="A2862" s="32">
        <v>22329</v>
      </c>
      <c r="B2862" s="33">
        <v>139</v>
      </c>
      <c r="C2862" s="33">
        <v>11.43</v>
      </c>
      <c r="D2862" s="33">
        <v>3</v>
      </c>
      <c r="E2862" s="33">
        <v>0</v>
      </c>
      <c r="F2862" s="37">
        <f>DetailTicketJuilletAout2021[[#This Row],[Qte]]*(DetailTicketJuilletAout2021[[#This Row],[PrixUnit]]*(1-DetailTicketJuilletAout2021[[#This Row],[Remise%]]))</f>
        <v>34.29</v>
      </c>
      <c r="G2862" t="str">
        <f t="shared" si="44"/>
        <v>MAHEN</v>
      </c>
    </row>
    <row r="2863" spans="1:7" x14ac:dyDescent="0.25">
      <c r="A2863" s="32">
        <v>22329</v>
      </c>
      <c r="B2863" s="33">
        <v>140</v>
      </c>
      <c r="C2863" s="33">
        <v>11.43</v>
      </c>
      <c r="D2863" s="33">
        <v>4</v>
      </c>
      <c r="E2863" s="33">
        <v>0</v>
      </c>
      <c r="F2863" s="37">
        <f>DetailTicketJuilletAout2021[[#This Row],[Qte]]*(DetailTicketJuilletAout2021[[#This Row],[PrixUnit]]*(1-DetailTicketJuilletAout2021[[#This Row],[Remise%]]))</f>
        <v>45.72</v>
      </c>
      <c r="G2863" t="str">
        <f t="shared" si="44"/>
        <v>MAHEN</v>
      </c>
    </row>
    <row r="2864" spans="1:7" x14ac:dyDescent="0.25">
      <c r="A2864" s="32">
        <v>22329</v>
      </c>
      <c r="B2864" s="33">
        <v>141</v>
      </c>
      <c r="C2864" s="33">
        <v>11.81</v>
      </c>
      <c r="D2864" s="33">
        <v>2</v>
      </c>
      <c r="E2864" s="33">
        <v>0</v>
      </c>
      <c r="F2864" s="37">
        <f>DetailTicketJuilletAout2021[[#This Row],[Qte]]*(DetailTicketJuilletAout2021[[#This Row],[PrixUnit]]*(1-DetailTicketJuilletAout2021[[#This Row],[Remise%]]))</f>
        <v>23.62</v>
      </c>
      <c r="G2864" t="str">
        <f t="shared" si="44"/>
        <v>MAHEN</v>
      </c>
    </row>
    <row r="2865" spans="1:7" x14ac:dyDescent="0.25">
      <c r="A2865" s="32">
        <v>22329</v>
      </c>
      <c r="B2865" s="33">
        <v>142</v>
      </c>
      <c r="C2865" s="33">
        <v>3.43</v>
      </c>
      <c r="D2865" s="33">
        <v>3</v>
      </c>
      <c r="E2865" s="33">
        <v>0</v>
      </c>
      <c r="F2865" s="37">
        <f>DetailTicketJuilletAout2021[[#This Row],[Qte]]*(DetailTicketJuilletAout2021[[#This Row],[PrixUnit]]*(1-DetailTicketJuilletAout2021[[#This Row],[Remise%]]))</f>
        <v>10.290000000000001</v>
      </c>
      <c r="G2865" t="str">
        <f t="shared" si="44"/>
        <v>MAHEN</v>
      </c>
    </row>
    <row r="2866" spans="1:7" x14ac:dyDescent="0.25">
      <c r="A2866" s="32">
        <v>22330</v>
      </c>
      <c r="B2866" s="33">
        <v>21</v>
      </c>
      <c r="C2866" s="33">
        <v>7.62</v>
      </c>
      <c r="D2866" s="33">
        <v>3</v>
      </c>
      <c r="E2866" s="33">
        <v>0</v>
      </c>
      <c r="F2866" s="37">
        <f>DetailTicketJuilletAout2021[[#This Row],[Qte]]*(DetailTicketJuilletAout2021[[#This Row],[PrixUnit]]*(1-DetailTicketJuilletAout2021[[#This Row],[Remise%]]))</f>
        <v>22.86</v>
      </c>
      <c r="G2866" t="str">
        <f t="shared" si="44"/>
        <v>ARBLA</v>
      </c>
    </row>
    <row r="2867" spans="1:7" x14ac:dyDescent="0.25">
      <c r="A2867" s="32">
        <v>22330</v>
      </c>
      <c r="B2867" s="33">
        <v>40</v>
      </c>
      <c r="C2867" s="33">
        <v>14.03</v>
      </c>
      <c r="D2867" s="33">
        <v>3</v>
      </c>
      <c r="E2867" s="33">
        <v>0.05</v>
      </c>
      <c r="F2867" s="37">
        <f>DetailTicketJuilletAout2021[[#This Row],[Qte]]*(DetailTicketJuilletAout2021[[#This Row],[PrixUnit]]*(1-DetailTicketJuilletAout2021[[#This Row],[Remise%]]))</f>
        <v>39.985499999999995</v>
      </c>
      <c r="G2867" t="str">
        <f t="shared" si="44"/>
        <v>ARBLA</v>
      </c>
    </row>
    <row r="2868" spans="1:7" x14ac:dyDescent="0.25">
      <c r="A2868" s="32">
        <v>22330</v>
      </c>
      <c r="B2868" s="33">
        <v>60</v>
      </c>
      <c r="C2868" s="33">
        <v>25.92</v>
      </c>
      <c r="D2868" s="33">
        <v>3</v>
      </c>
      <c r="E2868" s="33">
        <v>0.05</v>
      </c>
      <c r="F2868" s="37">
        <f>DetailTicketJuilletAout2021[[#This Row],[Qte]]*(DetailTicketJuilletAout2021[[#This Row],[PrixUnit]]*(1-DetailTicketJuilletAout2021[[#This Row],[Remise%]]))</f>
        <v>73.872</v>
      </c>
      <c r="G2868" t="str">
        <f t="shared" si="44"/>
        <v>ARBLA</v>
      </c>
    </row>
    <row r="2869" spans="1:7" x14ac:dyDescent="0.25">
      <c r="A2869" s="32">
        <v>22330</v>
      </c>
      <c r="B2869" s="33">
        <v>77</v>
      </c>
      <c r="C2869" s="33">
        <v>9.91</v>
      </c>
      <c r="D2869" s="33">
        <v>3</v>
      </c>
      <c r="E2869" s="33">
        <v>0.05</v>
      </c>
      <c r="F2869" s="37">
        <f>DetailTicketJuilletAout2021[[#This Row],[Qte]]*(DetailTicketJuilletAout2021[[#This Row],[PrixUnit]]*(1-DetailTicketJuilletAout2021[[#This Row],[Remise%]]))</f>
        <v>28.243500000000001</v>
      </c>
      <c r="G2869" t="str">
        <f t="shared" si="44"/>
        <v>ARBLA</v>
      </c>
    </row>
    <row r="2870" spans="1:7" x14ac:dyDescent="0.25">
      <c r="A2870" s="32">
        <v>22331</v>
      </c>
      <c r="B2870" s="33">
        <v>21</v>
      </c>
      <c r="C2870" s="33">
        <v>7.62</v>
      </c>
      <c r="D2870" s="33">
        <v>2</v>
      </c>
      <c r="E2870" s="33">
        <v>0</v>
      </c>
      <c r="F2870" s="37">
        <f>DetailTicketJuilletAout2021[[#This Row],[Qte]]*(DetailTicketJuilletAout2021[[#This Row],[PrixUnit]]*(1-DetailTicketJuilletAout2021[[#This Row],[Remise%]]))</f>
        <v>15.24</v>
      </c>
      <c r="G2870" t="str">
        <f t="shared" si="44"/>
        <v>JÉBAZ</v>
      </c>
    </row>
    <row r="2871" spans="1:7" x14ac:dyDescent="0.25">
      <c r="A2871" s="32">
        <v>22331</v>
      </c>
      <c r="B2871" s="33">
        <v>22</v>
      </c>
      <c r="C2871" s="33">
        <v>16.010000000000002</v>
      </c>
      <c r="D2871" s="33">
        <v>2</v>
      </c>
      <c r="E2871" s="33">
        <v>0</v>
      </c>
      <c r="F2871" s="37">
        <f>DetailTicketJuilletAout2021[[#This Row],[Qte]]*(DetailTicketJuilletAout2021[[#This Row],[PrixUnit]]*(1-DetailTicketJuilletAout2021[[#This Row],[Remise%]]))</f>
        <v>32.020000000000003</v>
      </c>
      <c r="G2871" t="str">
        <f t="shared" si="44"/>
        <v>JÉBAZ</v>
      </c>
    </row>
    <row r="2872" spans="1:7" x14ac:dyDescent="0.25">
      <c r="A2872" s="32">
        <v>22332</v>
      </c>
      <c r="B2872" s="33">
        <v>31</v>
      </c>
      <c r="C2872" s="33">
        <v>9.4499999999999993</v>
      </c>
      <c r="D2872" s="33">
        <v>2</v>
      </c>
      <c r="E2872" s="33">
        <v>0.05</v>
      </c>
      <c r="F2872" s="37">
        <f>DetailTicketJuilletAout2021[[#This Row],[Qte]]*(DetailTicketJuilletAout2021[[#This Row],[PrixUnit]]*(1-DetailTicketJuilletAout2021[[#This Row],[Remise%]]))</f>
        <v>17.954999999999998</v>
      </c>
      <c r="G2872" t="str">
        <f t="shared" si="44"/>
        <v>PABEL</v>
      </c>
    </row>
    <row r="2873" spans="1:7" x14ac:dyDescent="0.25">
      <c r="A2873" s="32">
        <v>22332</v>
      </c>
      <c r="B2873" s="33">
        <v>40</v>
      </c>
      <c r="C2873" s="33">
        <v>14.03</v>
      </c>
      <c r="D2873" s="33">
        <v>2</v>
      </c>
      <c r="E2873" s="33">
        <v>0.05</v>
      </c>
      <c r="F2873" s="37">
        <f>DetailTicketJuilletAout2021[[#This Row],[Qte]]*(DetailTicketJuilletAout2021[[#This Row],[PrixUnit]]*(1-DetailTicketJuilletAout2021[[#This Row],[Remise%]]))</f>
        <v>26.656999999999996</v>
      </c>
      <c r="G2873" t="str">
        <f t="shared" si="44"/>
        <v>PABEL</v>
      </c>
    </row>
    <row r="2874" spans="1:7" x14ac:dyDescent="0.25">
      <c r="A2874" s="32">
        <v>22332</v>
      </c>
      <c r="B2874" s="33">
        <v>70</v>
      </c>
      <c r="C2874" s="33">
        <v>11.43</v>
      </c>
      <c r="D2874" s="33">
        <v>2</v>
      </c>
      <c r="E2874" s="33">
        <v>0.05</v>
      </c>
      <c r="F2874" s="37">
        <f>DetailTicketJuilletAout2021[[#This Row],[Qte]]*(DetailTicketJuilletAout2021[[#This Row],[PrixUnit]]*(1-DetailTicketJuilletAout2021[[#This Row],[Remise%]]))</f>
        <v>21.716999999999999</v>
      </c>
      <c r="G2874" t="str">
        <f t="shared" si="44"/>
        <v>PABEL</v>
      </c>
    </row>
    <row r="2875" spans="1:7" x14ac:dyDescent="0.25">
      <c r="A2875" s="32">
        <v>22333</v>
      </c>
      <c r="B2875" s="33">
        <v>1</v>
      </c>
      <c r="C2875" s="33">
        <v>13.72</v>
      </c>
      <c r="D2875" s="33">
        <v>2</v>
      </c>
      <c r="E2875" s="33">
        <v>0</v>
      </c>
      <c r="F2875" s="37">
        <f>DetailTicketJuilletAout2021[[#This Row],[Qte]]*(DetailTicketJuilletAout2021[[#This Row],[PrixUnit]]*(1-DetailTicketJuilletAout2021[[#This Row],[Remise%]]))</f>
        <v>27.44</v>
      </c>
      <c r="G2875" t="str">
        <f t="shared" si="44"/>
        <v>ARBLA</v>
      </c>
    </row>
    <row r="2876" spans="1:7" x14ac:dyDescent="0.25">
      <c r="A2876" s="32">
        <v>22333</v>
      </c>
      <c r="B2876" s="33">
        <v>29</v>
      </c>
      <c r="C2876" s="33">
        <v>94.37</v>
      </c>
      <c r="D2876" s="33">
        <v>2</v>
      </c>
      <c r="E2876" s="33">
        <v>0</v>
      </c>
      <c r="F2876" s="37">
        <f>DetailTicketJuilletAout2021[[#This Row],[Qte]]*(DetailTicketJuilletAout2021[[#This Row],[PrixUnit]]*(1-DetailTicketJuilletAout2021[[#This Row],[Remise%]]))</f>
        <v>188.74</v>
      </c>
      <c r="G2876" t="str">
        <f t="shared" si="44"/>
        <v>ARBLA</v>
      </c>
    </row>
    <row r="2877" spans="1:7" x14ac:dyDescent="0.25">
      <c r="A2877" s="32">
        <v>22333</v>
      </c>
      <c r="B2877" s="33">
        <v>43</v>
      </c>
      <c r="C2877" s="33">
        <v>35.06</v>
      </c>
      <c r="D2877" s="33">
        <v>2</v>
      </c>
      <c r="E2877" s="33">
        <v>0</v>
      </c>
      <c r="F2877" s="37">
        <f>DetailTicketJuilletAout2021[[#This Row],[Qte]]*(DetailTicketJuilletAout2021[[#This Row],[PrixUnit]]*(1-DetailTicketJuilletAout2021[[#This Row],[Remise%]]))</f>
        <v>70.12</v>
      </c>
      <c r="G2877" t="str">
        <f t="shared" si="44"/>
        <v>ARBLA</v>
      </c>
    </row>
    <row r="2878" spans="1:7" x14ac:dyDescent="0.25">
      <c r="A2878" s="32">
        <v>22333</v>
      </c>
      <c r="B2878" s="33">
        <v>44</v>
      </c>
      <c r="C2878" s="33">
        <v>14.79</v>
      </c>
      <c r="D2878" s="33">
        <v>2</v>
      </c>
      <c r="E2878" s="33">
        <v>0</v>
      </c>
      <c r="F2878" s="37">
        <f>DetailTicketJuilletAout2021[[#This Row],[Qte]]*(DetailTicketJuilletAout2021[[#This Row],[PrixUnit]]*(1-DetailTicketJuilletAout2021[[#This Row],[Remise%]]))</f>
        <v>29.58</v>
      </c>
      <c r="G2878" t="str">
        <f t="shared" si="44"/>
        <v>ARBLA</v>
      </c>
    </row>
    <row r="2879" spans="1:7" x14ac:dyDescent="0.25">
      <c r="A2879" s="32">
        <v>22333</v>
      </c>
      <c r="B2879" s="33">
        <v>62</v>
      </c>
      <c r="C2879" s="33">
        <v>37.5</v>
      </c>
      <c r="D2879" s="33">
        <v>2</v>
      </c>
      <c r="E2879" s="33">
        <v>0</v>
      </c>
      <c r="F2879" s="37">
        <f>DetailTicketJuilletAout2021[[#This Row],[Qte]]*(DetailTicketJuilletAout2021[[#This Row],[PrixUnit]]*(1-DetailTicketJuilletAout2021[[#This Row],[Remise%]]))</f>
        <v>75</v>
      </c>
      <c r="G2879" t="str">
        <f t="shared" si="44"/>
        <v>ARBLA</v>
      </c>
    </row>
    <row r="2880" spans="1:7" x14ac:dyDescent="0.25">
      <c r="A2880" s="32">
        <v>22334</v>
      </c>
      <c r="B2880" s="33">
        <v>2</v>
      </c>
      <c r="C2880" s="33">
        <v>11.59</v>
      </c>
      <c r="D2880" s="33">
        <v>2</v>
      </c>
      <c r="E2880" s="33">
        <v>0</v>
      </c>
      <c r="F2880" s="37">
        <f>DetailTicketJuilletAout2021[[#This Row],[Qte]]*(DetailTicketJuilletAout2021[[#This Row],[PrixUnit]]*(1-DetailTicketJuilletAout2021[[#This Row],[Remise%]]))</f>
        <v>23.18</v>
      </c>
      <c r="G2880" t="str">
        <f t="shared" si="44"/>
        <v>ERSWE</v>
      </c>
    </row>
    <row r="2881" spans="1:7" x14ac:dyDescent="0.25">
      <c r="A2881" s="32">
        <v>22334</v>
      </c>
      <c r="B2881" s="33">
        <v>7</v>
      </c>
      <c r="C2881" s="33">
        <v>4.25</v>
      </c>
      <c r="D2881" s="33">
        <v>1</v>
      </c>
      <c r="E2881" s="33">
        <v>0</v>
      </c>
      <c r="F2881" s="37">
        <f>DetailTicketJuilletAout2021[[#This Row],[Qte]]*(DetailTicketJuilletAout2021[[#This Row],[PrixUnit]]*(1-DetailTicketJuilletAout2021[[#This Row],[Remise%]]))</f>
        <v>4.25</v>
      </c>
      <c r="G2881" t="str">
        <f t="shared" si="44"/>
        <v>ERSWE</v>
      </c>
    </row>
    <row r="2882" spans="1:7" x14ac:dyDescent="0.25">
      <c r="A2882" s="32">
        <v>22334</v>
      </c>
      <c r="B2882" s="33">
        <v>27</v>
      </c>
      <c r="C2882" s="33">
        <v>26.83</v>
      </c>
      <c r="D2882" s="33">
        <v>3</v>
      </c>
      <c r="E2882" s="33">
        <v>0.25</v>
      </c>
      <c r="F2882" s="37">
        <f>DetailTicketJuilletAout2021[[#This Row],[Qte]]*(DetailTicketJuilletAout2021[[#This Row],[PrixUnit]]*(1-DetailTicketJuilletAout2021[[#This Row],[Remise%]]))</f>
        <v>60.367499999999993</v>
      </c>
      <c r="G2882" t="str">
        <f t="shared" si="44"/>
        <v>ERSWE</v>
      </c>
    </row>
    <row r="2883" spans="1:7" x14ac:dyDescent="0.25">
      <c r="A2883" s="32">
        <v>22334</v>
      </c>
      <c r="B2883" s="33">
        <v>36</v>
      </c>
      <c r="C2883" s="33">
        <v>11.59</v>
      </c>
      <c r="D2883" s="33">
        <v>2</v>
      </c>
      <c r="E2883" s="33">
        <v>0.25</v>
      </c>
      <c r="F2883" s="37">
        <f>DetailTicketJuilletAout2021[[#This Row],[Qte]]*(DetailTicketJuilletAout2021[[#This Row],[PrixUnit]]*(1-DetailTicketJuilletAout2021[[#This Row],[Remise%]]))</f>
        <v>17.384999999999998</v>
      </c>
      <c r="G2883" t="str">
        <f t="shared" ref="G2883:G2946" si="45">VLOOKUP(A2883,$I$2:$J$1577,2,FALSE)</f>
        <v>ERSWE</v>
      </c>
    </row>
    <row r="2884" spans="1:7" x14ac:dyDescent="0.25">
      <c r="A2884" s="32">
        <v>22334</v>
      </c>
      <c r="B2884" s="33">
        <v>44</v>
      </c>
      <c r="C2884" s="33">
        <v>11.89</v>
      </c>
      <c r="D2884" s="33">
        <v>2</v>
      </c>
      <c r="E2884" s="33">
        <v>0</v>
      </c>
      <c r="F2884" s="37">
        <f>DetailTicketJuilletAout2021[[#This Row],[Qte]]*(DetailTicketJuilletAout2021[[#This Row],[PrixUnit]]*(1-DetailTicketJuilletAout2021[[#This Row],[Remise%]]))</f>
        <v>23.78</v>
      </c>
      <c r="G2884" t="str">
        <f t="shared" si="45"/>
        <v>ERSWE</v>
      </c>
    </row>
    <row r="2885" spans="1:7" x14ac:dyDescent="0.25">
      <c r="A2885" s="32">
        <v>22334</v>
      </c>
      <c r="B2885" s="33">
        <v>54</v>
      </c>
      <c r="C2885" s="33">
        <v>4.57</v>
      </c>
      <c r="D2885" s="33">
        <v>3</v>
      </c>
      <c r="E2885" s="33">
        <v>0.1</v>
      </c>
      <c r="F2885" s="37">
        <f>DetailTicketJuilletAout2021[[#This Row],[Qte]]*(DetailTicketJuilletAout2021[[#This Row],[PrixUnit]]*(1-DetailTicketJuilletAout2021[[#This Row],[Remise%]]))</f>
        <v>12.339000000000002</v>
      </c>
      <c r="G2885" t="str">
        <f t="shared" si="45"/>
        <v>ERSWE</v>
      </c>
    </row>
    <row r="2886" spans="1:7" x14ac:dyDescent="0.25">
      <c r="A2886" s="32">
        <v>22334</v>
      </c>
      <c r="B2886" s="33">
        <v>62</v>
      </c>
      <c r="C2886" s="33">
        <v>30.03</v>
      </c>
      <c r="D2886" s="33">
        <v>3</v>
      </c>
      <c r="E2886" s="33">
        <v>0</v>
      </c>
      <c r="F2886" s="37">
        <f>DetailTicketJuilletAout2021[[#This Row],[Qte]]*(DetailTicketJuilletAout2021[[#This Row],[PrixUnit]]*(1-DetailTicketJuilletAout2021[[#This Row],[Remise%]]))</f>
        <v>90.09</v>
      </c>
      <c r="G2886" t="str">
        <f t="shared" si="45"/>
        <v>ERSWE</v>
      </c>
    </row>
    <row r="2887" spans="1:7" x14ac:dyDescent="0.25">
      <c r="A2887" s="32">
        <v>22334</v>
      </c>
      <c r="B2887" s="33">
        <v>761</v>
      </c>
      <c r="C2887" s="33">
        <v>3.64</v>
      </c>
      <c r="D2887" s="33">
        <v>1</v>
      </c>
      <c r="E2887" s="33">
        <v>0</v>
      </c>
      <c r="F2887" s="37">
        <f>DetailTicketJuilletAout2021[[#This Row],[Qte]]*(DetailTicketJuilletAout2021[[#This Row],[PrixUnit]]*(1-DetailTicketJuilletAout2021[[#This Row],[Remise%]]))</f>
        <v>3.64</v>
      </c>
      <c r="G2887" t="str">
        <f t="shared" si="45"/>
        <v>ERSWE</v>
      </c>
    </row>
    <row r="2888" spans="1:7" x14ac:dyDescent="0.25">
      <c r="A2888" s="32">
        <v>22334</v>
      </c>
      <c r="B2888" s="33">
        <v>1448</v>
      </c>
      <c r="C2888" s="33">
        <v>9.77</v>
      </c>
      <c r="D2888" s="33">
        <v>1</v>
      </c>
      <c r="E2888" s="33">
        <v>0</v>
      </c>
      <c r="F2888" s="37">
        <f>DetailTicketJuilletAout2021[[#This Row],[Qte]]*(DetailTicketJuilletAout2021[[#This Row],[PrixUnit]]*(1-DetailTicketJuilletAout2021[[#This Row],[Remise%]]))</f>
        <v>9.77</v>
      </c>
      <c r="G2888" t="str">
        <f t="shared" si="45"/>
        <v>ERSWE</v>
      </c>
    </row>
    <row r="2889" spans="1:7" x14ac:dyDescent="0.25">
      <c r="A2889" s="32">
        <v>22334</v>
      </c>
      <c r="B2889" s="33">
        <v>1495</v>
      </c>
      <c r="C2889" s="33">
        <v>12.41</v>
      </c>
      <c r="D2889" s="33">
        <v>1</v>
      </c>
      <c r="E2889" s="33">
        <v>0</v>
      </c>
      <c r="F2889" s="37">
        <f>DetailTicketJuilletAout2021[[#This Row],[Qte]]*(DetailTicketJuilletAout2021[[#This Row],[PrixUnit]]*(1-DetailTicketJuilletAout2021[[#This Row],[Remise%]]))</f>
        <v>12.41</v>
      </c>
      <c r="G2889" t="str">
        <f t="shared" si="45"/>
        <v>ERSWE</v>
      </c>
    </row>
    <row r="2890" spans="1:7" x14ac:dyDescent="0.25">
      <c r="A2890" s="32">
        <v>22334</v>
      </c>
      <c r="B2890" s="33">
        <v>2650</v>
      </c>
      <c r="C2890" s="33">
        <v>8.5399999999999991</v>
      </c>
      <c r="D2890" s="33">
        <v>3</v>
      </c>
      <c r="E2890" s="33">
        <v>0.25</v>
      </c>
      <c r="F2890" s="37">
        <f>DetailTicketJuilletAout2021[[#This Row],[Qte]]*(DetailTicketJuilletAout2021[[#This Row],[PrixUnit]]*(1-DetailTicketJuilletAout2021[[#This Row],[Remise%]]))</f>
        <v>19.214999999999996</v>
      </c>
      <c r="G2890" t="str">
        <f t="shared" si="45"/>
        <v>ERSWE</v>
      </c>
    </row>
    <row r="2891" spans="1:7" x14ac:dyDescent="0.25">
      <c r="A2891" s="32">
        <v>22335</v>
      </c>
      <c r="B2891" s="33">
        <v>63</v>
      </c>
      <c r="C2891" s="33">
        <v>33.54</v>
      </c>
      <c r="D2891" s="33">
        <v>2</v>
      </c>
      <c r="E2891" s="33">
        <v>0</v>
      </c>
      <c r="F2891" s="37">
        <f>DetailTicketJuilletAout2021[[#This Row],[Qte]]*(DetailTicketJuilletAout2021[[#This Row],[PrixUnit]]*(1-DetailTicketJuilletAout2021[[#This Row],[Remise%]]))</f>
        <v>67.08</v>
      </c>
      <c r="G2891" t="str">
        <f t="shared" si="45"/>
        <v>SYBEL</v>
      </c>
    </row>
    <row r="2892" spans="1:7" x14ac:dyDescent="0.25">
      <c r="A2892" s="32">
        <v>22336</v>
      </c>
      <c r="B2892" s="33">
        <v>35</v>
      </c>
      <c r="C2892" s="33">
        <v>13.72</v>
      </c>
      <c r="D2892" s="33">
        <v>3</v>
      </c>
      <c r="E2892" s="33">
        <v>0</v>
      </c>
      <c r="F2892" s="37">
        <f>DetailTicketJuilletAout2021[[#This Row],[Qte]]*(DetailTicketJuilletAout2021[[#This Row],[PrixUnit]]*(1-DetailTicketJuilletAout2021[[#This Row],[Remise%]]))</f>
        <v>41.160000000000004</v>
      </c>
      <c r="G2892" t="str">
        <f t="shared" si="45"/>
        <v>HALER</v>
      </c>
    </row>
    <row r="2893" spans="1:7" x14ac:dyDescent="0.25">
      <c r="A2893" s="32">
        <v>22337</v>
      </c>
      <c r="B2893" s="33">
        <v>41</v>
      </c>
      <c r="C2893" s="33">
        <v>7.32</v>
      </c>
      <c r="D2893" s="33">
        <v>3</v>
      </c>
      <c r="E2893" s="33">
        <v>0</v>
      </c>
      <c r="F2893" s="37">
        <f>DetailTicketJuilletAout2021[[#This Row],[Qte]]*(DetailTicketJuilletAout2021[[#This Row],[PrixUnit]]*(1-DetailTicketJuilletAout2021[[#This Row],[Remise%]]))</f>
        <v>21.96</v>
      </c>
      <c r="G2893" t="str">
        <f t="shared" si="45"/>
        <v>REDAN</v>
      </c>
    </row>
    <row r="2894" spans="1:7" x14ac:dyDescent="0.25">
      <c r="A2894" s="32">
        <v>22337</v>
      </c>
      <c r="B2894" s="33">
        <v>70</v>
      </c>
      <c r="C2894" s="33">
        <v>11.43</v>
      </c>
      <c r="D2894" s="33">
        <v>3</v>
      </c>
      <c r="E2894" s="33">
        <v>0</v>
      </c>
      <c r="F2894" s="37">
        <f>DetailTicketJuilletAout2021[[#This Row],[Qte]]*(DetailTicketJuilletAout2021[[#This Row],[PrixUnit]]*(1-DetailTicketJuilletAout2021[[#This Row],[Remise%]]))</f>
        <v>34.29</v>
      </c>
      <c r="G2894" t="str">
        <f t="shared" si="45"/>
        <v>REDAN</v>
      </c>
    </row>
    <row r="2895" spans="1:7" x14ac:dyDescent="0.25">
      <c r="A2895" s="32">
        <v>22338</v>
      </c>
      <c r="B2895" s="33">
        <v>11</v>
      </c>
      <c r="C2895" s="33">
        <v>16.010000000000002</v>
      </c>
      <c r="D2895" s="33">
        <v>2</v>
      </c>
      <c r="E2895" s="33">
        <v>0.1</v>
      </c>
      <c r="F2895" s="37">
        <f>DetailTicketJuilletAout2021[[#This Row],[Qte]]*(DetailTicketJuilletAout2021[[#This Row],[PrixUnit]]*(1-DetailTicketJuilletAout2021[[#This Row],[Remise%]]))</f>
        <v>28.818000000000005</v>
      </c>
      <c r="G2895" t="str">
        <f t="shared" si="45"/>
        <v>JEMAN</v>
      </c>
    </row>
    <row r="2896" spans="1:7" x14ac:dyDescent="0.25">
      <c r="A2896" s="32">
        <v>22338</v>
      </c>
      <c r="B2896" s="33">
        <v>57</v>
      </c>
      <c r="C2896" s="33">
        <v>14.94</v>
      </c>
      <c r="D2896" s="33">
        <v>3</v>
      </c>
      <c r="E2896" s="33">
        <v>0</v>
      </c>
      <c r="F2896" s="37">
        <f>DetailTicketJuilletAout2021[[#This Row],[Qte]]*(DetailTicketJuilletAout2021[[#This Row],[PrixUnit]]*(1-DetailTicketJuilletAout2021[[#This Row],[Remise%]]))</f>
        <v>44.82</v>
      </c>
      <c r="G2896" t="str">
        <f t="shared" si="45"/>
        <v>JEMAN</v>
      </c>
    </row>
    <row r="2897" spans="1:7" x14ac:dyDescent="0.25">
      <c r="A2897" s="32">
        <v>22338</v>
      </c>
      <c r="B2897" s="33">
        <v>59</v>
      </c>
      <c r="C2897" s="33">
        <v>41.92</v>
      </c>
      <c r="D2897" s="33">
        <v>2</v>
      </c>
      <c r="E2897" s="33">
        <v>0.1</v>
      </c>
      <c r="F2897" s="37">
        <f>DetailTicketJuilletAout2021[[#This Row],[Qte]]*(DetailTicketJuilletAout2021[[#This Row],[PrixUnit]]*(1-DetailTicketJuilletAout2021[[#This Row],[Remise%]]))</f>
        <v>75.456000000000003</v>
      </c>
      <c r="G2897" t="str">
        <f t="shared" si="45"/>
        <v>JEMAN</v>
      </c>
    </row>
    <row r="2898" spans="1:7" x14ac:dyDescent="0.25">
      <c r="A2898" s="32">
        <v>22338</v>
      </c>
      <c r="B2898" s="33">
        <v>77</v>
      </c>
      <c r="C2898" s="33">
        <v>9.91</v>
      </c>
      <c r="D2898" s="33">
        <v>3</v>
      </c>
      <c r="E2898" s="33">
        <v>0.1</v>
      </c>
      <c r="F2898" s="37">
        <f>DetailTicketJuilletAout2021[[#This Row],[Qte]]*(DetailTicketJuilletAout2021[[#This Row],[PrixUnit]]*(1-DetailTicketJuilletAout2021[[#This Row],[Remise%]]))</f>
        <v>26.757000000000001</v>
      </c>
      <c r="G2898" t="str">
        <f t="shared" si="45"/>
        <v>JEMAN</v>
      </c>
    </row>
    <row r="2899" spans="1:7" x14ac:dyDescent="0.25">
      <c r="A2899" s="32">
        <v>22339</v>
      </c>
      <c r="B2899" s="33">
        <v>35</v>
      </c>
      <c r="C2899" s="33">
        <v>13.72</v>
      </c>
      <c r="D2899" s="33">
        <v>2</v>
      </c>
      <c r="E2899" s="33">
        <v>0.25</v>
      </c>
      <c r="F2899" s="37">
        <f>DetailTicketJuilletAout2021[[#This Row],[Qte]]*(DetailTicketJuilletAout2021[[#This Row],[PrixUnit]]*(1-DetailTicketJuilletAout2021[[#This Row],[Remise%]]))</f>
        <v>20.580000000000002</v>
      </c>
      <c r="G2899" t="str">
        <f t="shared" si="45"/>
        <v>CHLEC</v>
      </c>
    </row>
    <row r="2900" spans="1:7" x14ac:dyDescent="0.25">
      <c r="A2900" s="32">
        <v>22339</v>
      </c>
      <c r="B2900" s="33">
        <v>61</v>
      </c>
      <c r="C2900" s="33">
        <v>21.65</v>
      </c>
      <c r="D2900" s="33">
        <v>3</v>
      </c>
      <c r="E2900" s="33">
        <v>0.25</v>
      </c>
      <c r="F2900" s="37">
        <f>DetailTicketJuilletAout2021[[#This Row],[Qte]]*(DetailTicketJuilletAout2021[[#This Row],[PrixUnit]]*(1-DetailTicketJuilletAout2021[[#This Row],[Remise%]]))</f>
        <v>48.712499999999991</v>
      </c>
      <c r="G2900" t="str">
        <f t="shared" si="45"/>
        <v>CHLEC</v>
      </c>
    </row>
    <row r="2901" spans="1:7" x14ac:dyDescent="0.25">
      <c r="A2901" s="32">
        <v>22339</v>
      </c>
      <c r="B2901" s="33">
        <v>69</v>
      </c>
      <c r="C2901" s="33">
        <v>27.44</v>
      </c>
      <c r="D2901" s="33">
        <v>3</v>
      </c>
      <c r="E2901" s="33">
        <v>0.25</v>
      </c>
      <c r="F2901" s="37">
        <f>DetailTicketJuilletAout2021[[#This Row],[Qte]]*(DetailTicketJuilletAout2021[[#This Row],[PrixUnit]]*(1-DetailTicketJuilletAout2021[[#This Row],[Remise%]]))</f>
        <v>61.740000000000009</v>
      </c>
      <c r="G2901" t="str">
        <f t="shared" si="45"/>
        <v>CHLEC</v>
      </c>
    </row>
    <row r="2902" spans="1:7" x14ac:dyDescent="0.25">
      <c r="A2902" s="32">
        <v>22340</v>
      </c>
      <c r="B2902" s="33">
        <v>47</v>
      </c>
      <c r="C2902" s="33">
        <v>7.32</v>
      </c>
      <c r="D2902" s="33">
        <v>3</v>
      </c>
      <c r="E2902" s="33">
        <v>0</v>
      </c>
      <c r="F2902" s="37">
        <f>DetailTicketJuilletAout2021[[#This Row],[Qte]]*(DetailTicketJuilletAout2021[[#This Row],[PrixUnit]]*(1-DetailTicketJuilletAout2021[[#This Row],[Remise%]]))</f>
        <v>21.96</v>
      </c>
      <c r="G2902" t="str">
        <f t="shared" si="45"/>
        <v>CECHA</v>
      </c>
    </row>
    <row r="2903" spans="1:7" x14ac:dyDescent="0.25">
      <c r="A2903" s="32">
        <v>22341</v>
      </c>
      <c r="B2903" s="33">
        <v>54</v>
      </c>
      <c r="C2903" s="33">
        <v>4.57</v>
      </c>
      <c r="D2903" s="33">
        <v>2</v>
      </c>
      <c r="E2903" s="33">
        <v>0</v>
      </c>
      <c r="F2903" s="37">
        <f>DetailTicketJuilletAout2021[[#This Row],[Qte]]*(DetailTicketJuilletAout2021[[#This Row],[PrixUnit]]*(1-DetailTicketJuilletAout2021[[#This Row],[Remise%]]))</f>
        <v>9.14</v>
      </c>
      <c r="G2903" t="str">
        <f t="shared" si="45"/>
        <v>PHFRO</v>
      </c>
    </row>
    <row r="2904" spans="1:7" x14ac:dyDescent="0.25">
      <c r="A2904" s="32">
        <v>22342</v>
      </c>
      <c r="B2904" s="33">
        <v>17</v>
      </c>
      <c r="C2904" s="33">
        <v>23.78</v>
      </c>
      <c r="D2904" s="33">
        <v>2</v>
      </c>
      <c r="E2904" s="33">
        <v>0</v>
      </c>
      <c r="F2904" s="37">
        <f>DetailTicketJuilletAout2021[[#This Row],[Qte]]*(DetailTicketJuilletAout2021[[#This Row],[PrixUnit]]*(1-DetailTicketJuilletAout2021[[#This Row],[Remise%]]))</f>
        <v>47.56</v>
      </c>
      <c r="G2904" t="str">
        <f t="shared" si="45"/>
        <v>MIGAL</v>
      </c>
    </row>
    <row r="2905" spans="1:7" x14ac:dyDescent="0.25">
      <c r="A2905" s="32">
        <v>22342</v>
      </c>
      <c r="B2905" s="33">
        <v>28</v>
      </c>
      <c r="C2905" s="33">
        <v>27.75</v>
      </c>
      <c r="D2905" s="33">
        <v>2</v>
      </c>
      <c r="E2905" s="33">
        <v>0</v>
      </c>
      <c r="F2905" s="37">
        <f>DetailTicketJuilletAout2021[[#This Row],[Qte]]*(DetailTicketJuilletAout2021[[#This Row],[PrixUnit]]*(1-DetailTicketJuilletAout2021[[#This Row],[Remise%]]))</f>
        <v>55.5</v>
      </c>
      <c r="G2905" t="str">
        <f t="shared" si="45"/>
        <v>MIGAL</v>
      </c>
    </row>
    <row r="2906" spans="1:7" x14ac:dyDescent="0.25">
      <c r="A2906" s="32">
        <v>22342</v>
      </c>
      <c r="B2906" s="33">
        <v>43</v>
      </c>
      <c r="C2906" s="33">
        <v>28.05</v>
      </c>
      <c r="D2906" s="33">
        <v>3</v>
      </c>
      <c r="E2906" s="33">
        <v>0</v>
      </c>
      <c r="F2906" s="37">
        <f>DetailTicketJuilletAout2021[[#This Row],[Qte]]*(DetailTicketJuilletAout2021[[#This Row],[PrixUnit]]*(1-DetailTicketJuilletAout2021[[#This Row],[Remise%]]))</f>
        <v>84.15</v>
      </c>
      <c r="G2906" t="str">
        <f t="shared" si="45"/>
        <v>MIGAL</v>
      </c>
    </row>
    <row r="2907" spans="1:7" x14ac:dyDescent="0.25">
      <c r="A2907" s="32">
        <v>22343</v>
      </c>
      <c r="B2907" s="33">
        <v>17</v>
      </c>
      <c r="C2907" s="33">
        <v>29.73</v>
      </c>
      <c r="D2907" s="33">
        <v>3</v>
      </c>
      <c r="E2907" s="33">
        <v>0.05</v>
      </c>
      <c r="F2907" s="37">
        <f>DetailTicketJuilletAout2021[[#This Row],[Qte]]*(DetailTicketJuilletAout2021[[#This Row],[PrixUnit]]*(1-DetailTicketJuilletAout2021[[#This Row],[Remise%]]))</f>
        <v>84.730499999999992</v>
      </c>
      <c r="G2907" t="str">
        <f t="shared" si="45"/>
        <v>ALCLE</v>
      </c>
    </row>
    <row r="2908" spans="1:7" x14ac:dyDescent="0.25">
      <c r="A2908" s="32">
        <v>22343</v>
      </c>
      <c r="B2908" s="33">
        <v>31</v>
      </c>
      <c r="C2908" s="33">
        <v>9.4499999999999993</v>
      </c>
      <c r="D2908" s="33">
        <v>3</v>
      </c>
      <c r="E2908" s="33">
        <v>0.05</v>
      </c>
      <c r="F2908" s="37">
        <f>DetailTicketJuilletAout2021[[#This Row],[Qte]]*(DetailTicketJuilletAout2021[[#This Row],[PrixUnit]]*(1-DetailTicketJuilletAout2021[[#This Row],[Remise%]]))</f>
        <v>26.932499999999997</v>
      </c>
      <c r="G2908" t="str">
        <f t="shared" si="45"/>
        <v>ALCLE</v>
      </c>
    </row>
    <row r="2909" spans="1:7" x14ac:dyDescent="0.25">
      <c r="A2909" s="32">
        <v>22343</v>
      </c>
      <c r="B2909" s="33">
        <v>55</v>
      </c>
      <c r="C2909" s="33">
        <v>18.29</v>
      </c>
      <c r="D2909" s="33">
        <v>2</v>
      </c>
      <c r="E2909" s="33">
        <v>0.05</v>
      </c>
      <c r="F2909" s="37">
        <f>DetailTicketJuilletAout2021[[#This Row],[Qte]]*(DetailTicketJuilletAout2021[[#This Row],[PrixUnit]]*(1-DetailTicketJuilletAout2021[[#This Row],[Remise%]]))</f>
        <v>34.750999999999998</v>
      </c>
      <c r="G2909" t="str">
        <f t="shared" si="45"/>
        <v>ALCLE</v>
      </c>
    </row>
    <row r="2910" spans="1:7" x14ac:dyDescent="0.25">
      <c r="A2910" s="32">
        <v>22344</v>
      </c>
      <c r="B2910" s="33">
        <v>26</v>
      </c>
      <c r="C2910" s="33">
        <v>23.78</v>
      </c>
      <c r="D2910" s="33">
        <v>3</v>
      </c>
      <c r="E2910" s="33">
        <v>0</v>
      </c>
      <c r="F2910" s="37">
        <f>DetailTicketJuilletAout2021[[#This Row],[Qte]]*(DetailTicketJuilletAout2021[[#This Row],[PrixUnit]]*(1-DetailTicketJuilletAout2021[[#This Row],[Remise%]]))</f>
        <v>71.34</v>
      </c>
      <c r="G2910" t="str">
        <f t="shared" si="45"/>
        <v>ERBEC</v>
      </c>
    </row>
    <row r="2911" spans="1:7" x14ac:dyDescent="0.25">
      <c r="A2911" s="32">
        <v>22344</v>
      </c>
      <c r="B2911" s="33">
        <v>53</v>
      </c>
      <c r="C2911" s="33">
        <v>25</v>
      </c>
      <c r="D2911" s="33">
        <v>2</v>
      </c>
      <c r="E2911" s="33">
        <v>0</v>
      </c>
      <c r="F2911" s="37">
        <f>DetailTicketJuilletAout2021[[#This Row],[Qte]]*(DetailTicketJuilletAout2021[[#This Row],[PrixUnit]]*(1-DetailTicketJuilletAout2021[[#This Row],[Remise%]]))</f>
        <v>50</v>
      </c>
      <c r="G2911" t="str">
        <f t="shared" si="45"/>
        <v>ERBEC</v>
      </c>
    </row>
    <row r="2912" spans="1:7" x14ac:dyDescent="0.25">
      <c r="A2912" s="32">
        <v>22345</v>
      </c>
      <c r="B2912" s="33">
        <v>49</v>
      </c>
      <c r="C2912" s="33">
        <v>15.24</v>
      </c>
      <c r="D2912" s="33">
        <v>2</v>
      </c>
      <c r="E2912" s="33">
        <v>0</v>
      </c>
      <c r="F2912" s="37">
        <f>DetailTicketJuilletAout2021[[#This Row],[Qte]]*(DetailTicketJuilletAout2021[[#This Row],[PrixUnit]]*(1-DetailTicketJuilletAout2021[[#This Row],[Remise%]]))</f>
        <v>30.48</v>
      </c>
      <c r="G2912" t="str">
        <f t="shared" si="45"/>
        <v>DACOU</v>
      </c>
    </row>
    <row r="2913" spans="1:7" x14ac:dyDescent="0.25">
      <c r="A2913" s="32">
        <v>22346</v>
      </c>
      <c r="B2913" s="33">
        <v>31</v>
      </c>
      <c r="C2913" s="33">
        <v>7.62</v>
      </c>
      <c r="D2913" s="33">
        <v>2</v>
      </c>
      <c r="E2913" s="33">
        <v>0</v>
      </c>
      <c r="F2913" s="37">
        <f>DetailTicketJuilletAout2021[[#This Row],[Qte]]*(DetailTicketJuilletAout2021[[#This Row],[PrixUnit]]*(1-DetailTicketJuilletAout2021[[#This Row],[Remise%]]))</f>
        <v>15.24</v>
      </c>
      <c r="G2913" t="str">
        <f t="shared" si="45"/>
        <v>DAMIC</v>
      </c>
    </row>
    <row r="2914" spans="1:7" x14ac:dyDescent="0.25">
      <c r="A2914" s="32">
        <v>22346</v>
      </c>
      <c r="B2914" s="33">
        <v>39</v>
      </c>
      <c r="C2914" s="33">
        <v>10.98</v>
      </c>
      <c r="D2914" s="33">
        <v>2</v>
      </c>
      <c r="E2914" s="33">
        <v>0</v>
      </c>
      <c r="F2914" s="37">
        <f>DetailTicketJuilletAout2021[[#This Row],[Qte]]*(DetailTicketJuilletAout2021[[#This Row],[PrixUnit]]*(1-DetailTicketJuilletAout2021[[#This Row],[Remise%]]))</f>
        <v>21.96</v>
      </c>
      <c r="G2914" t="str">
        <f t="shared" si="45"/>
        <v>DAMIC</v>
      </c>
    </row>
    <row r="2915" spans="1:7" x14ac:dyDescent="0.25">
      <c r="A2915" s="32">
        <v>22346</v>
      </c>
      <c r="B2915" s="33">
        <v>49</v>
      </c>
      <c r="C2915" s="33">
        <v>12.2</v>
      </c>
      <c r="D2915" s="33">
        <v>2</v>
      </c>
      <c r="E2915" s="33">
        <v>0</v>
      </c>
      <c r="F2915" s="37">
        <f>DetailTicketJuilletAout2021[[#This Row],[Qte]]*(DetailTicketJuilletAout2021[[#This Row],[PrixUnit]]*(1-DetailTicketJuilletAout2021[[#This Row],[Remise%]]))</f>
        <v>24.4</v>
      </c>
      <c r="G2915" t="str">
        <f t="shared" si="45"/>
        <v>DAMIC</v>
      </c>
    </row>
    <row r="2916" spans="1:7" x14ac:dyDescent="0.25">
      <c r="A2916" s="32">
        <v>22347</v>
      </c>
      <c r="B2916" s="33">
        <v>10</v>
      </c>
      <c r="C2916" s="33">
        <v>23.63</v>
      </c>
      <c r="D2916" s="33">
        <v>2</v>
      </c>
      <c r="E2916" s="33">
        <v>0.15</v>
      </c>
      <c r="F2916" s="37">
        <f>DetailTicketJuilletAout2021[[#This Row],[Qte]]*(DetailTicketJuilletAout2021[[#This Row],[PrixUnit]]*(1-DetailTicketJuilletAout2021[[#This Row],[Remise%]]))</f>
        <v>40.170999999999999</v>
      </c>
      <c r="G2916" t="str">
        <f t="shared" si="45"/>
        <v>LOHUE</v>
      </c>
    </row>
    <row r="2917" spans="1:7" x14ac:dyDescent="0.25">
      <c r="A2917" s="32">
        <v>22347</v>
      </c>
      <c r="B2917" s="33">
        <v>56</v>
      </c>
      <c r="C2917" s="33">
        <v>28.97</v>
      </c>
      <c r="D2917" s="33">
        <v>3</v>
      </c>
      <c r="E2917" s="33">
        <v>0.15</v>
      </c>
      <c r="F2917" s="37">
        <f>DetailTicketJuilletAout2021[[#This Row],[Qte]]*(DetailTicketJuilletAout2021[[#This Row],[PrixUnit]]*(1-DetailTicketJuilletAout2021[[#This Row],[Remise%]]))</f>
        <v>73.873499999999993</v>
      </c>
      <c r="G2917" t="str">
        <f t="shared" si="45"/>
        <v>LOHUE</v>
      </c>
    </row>
    <row r="2918" spans="1:7" x14ac:dyDescent="0.25">
      <c r="A2918" s="32">
        <v>22347</v>
      </c>
      <c r="B2918" s="33">
        <v>65</v>
      </c>
      <c r="C2918" s="33">
        <v>16.010000000000002</v>
      </c>
      <c r="D2918" s="33">
        <v>3</v>
      </c>
      <c r="E2918" s="33">
        <v>0.15</v>
      </c>
      <c r="F2918" s="37">
        <f>DetailTicketJuilletAout2021[[#This Row],[Qte]]*(DetailTicketJuilletAout2021[[#This Row],[PrixUnit]]*(1-DetailTicketJuilletAout2021[[#This Row],[Remise%]]))</f>
        <v>40.825500000000005</v>
      </c>
      <c r="G2918" t="str">
        <f t="shared" si="45"/>
        <v>LOHUE</v>
      </c>
    </row>
    <row r="2919" spans="1:7" x14ac:dyDescent="0.25">
      <c r="A2919" s="32">
        <v>22348</v>
      </c>
      <c r="B2919" s="33">
        <v>2</v>
      </c>
      <c r="C2919" s="33">
        <v>11.59</v>
      </c>
      <c r="D2919" s="33">
        <v>2</v>
      </c>
      <c r="E2919" s="33">
        <v>0.15</v>
      </c>
      <c r="F2919" s="37">
        <f>DetailTicketJuilletAout2021[[#This Row],[Qte]]*(DetailTicketJuilletAout2021[[#This Row],[PrixUnit]]*(1-DetailTicketJuilletAout2021[[#This Row],[Remise%]]))</f>
        <v>19.702999999999999</v>
      </c>
      <c r="G2919" t="str">
        <f t="shared" si="45"/>
        <v>CHLAB</v>
      </c>
    </row>
    <row r="2920" spans="1:7" x14ac:dyDescent="0.25">
      <c r="A2920" s="32">
        <v>22348</v>
      </c>
      <c r="B2920" s="33">
        <v>10</v>
      </c>
      <c r="C2920" s="33">
        <v>23.63</v>
      </c>
      <c r="D2920" s="33">
        <v>3</v>
      </c>
      <c r="E2920" s="33">
        <v>0</v>
      </c>
      <c r="F2920" s="37">
        <f>DetailTicketJuilletAout2021[[#This Row],[Qte]]*(DetailTicketJuilletAout2021[[#This Row],[PrixUnit]]*(1-DetailTicketJuilletAout2021[[#This Row],[Remise%]]))</f>
        <v>70.89</v>
      </c>
      <c r="G2920" t="str">
        <f t="shared" si="45"/>
        <v>CHLAB</v>
      </c>
    </row>
    <row r="2921" spans="1:7" x14ac:dyDescent="0.25">
      <c r="A2921" s="32">
        <v>22348</v>
      </c>
      <c r="B2921" s="33">
        <v>16</v>
      </c>
      <c r="C2921" s="33">
        <v>10.67</v>
      </c>
      <c r="D2921" s="33">
        <v>2</v>
      </c>
      <c r="E2921" s="33">
        <v>0.15</v>
      </c>
      <c r="F2921" s="37">
        <f>DetailTicketJuilletAout2021[[#This Row],[Qte]]*(DetailTicketJuilletAout2021[[#This Row],[PrixUnit]]*(1-DetailTicketJuilletAout2021[[#This Row],[Remise%]]))</f>
        <v>18.138999999999999</v>
      </c>
      <c r="G2921" t="str">
        <f t="shared" si="45"/>
        <v>CHLAB</v>
      </c>
    </row>
    <row r="2922" spans="1:7" x14ac:dyDescent="0.25">
      <c r="A2922" s="32">
        <v>22348</v>
      </c>
      <c r="B2922" s="33">
        <v>44</v>
      </c>
      <c r="C2922" s="33">
        <v>11.89</v>
      </c>
      <c r="D2922" s="33">
        <v>3</v>
      </c>
      <c r="E2922" s="33">
        <v>0.15</v>
      </c>
      <c r="F2922" s="37">
        <f>DetailTicketJuilletAout2021[[#This Row],[Qte]]*(DetailTicketJuilletAout2021[[#This Row],[PrixUnit]]*(1-DetailTicketJuilletAout2021[[#This Row],[Remise%]]))</f>
        <v>30.319500000000001</v>
      </c>
      <c r="G2922" t="str">
        <f t="shared" si="45"/>
        <v>CHLAB</v>
      </c>
    </row>
    <row r="2923" spans="1:7" x14ac:dyDescent="0.25">
      <c r="A2923" s="32">
        <v>22348</v>
      </c>
      <c r="B2923" s="33">
        <v>78</v>
      </c>
      <c r="C2923" s="33">
        <v>16.77</v>
      </c>
      <c r="D2923" s="33">
        <v>2</v>
      </c>
      <c r="E2923" s="33">
        <v>0</v>
      </c>
      <c r="F2923" s="37">
        <f>DetailTicketJuilletAout2021[[#This Row],[Qte]]*(DetailTicketJuilletAout2021[[#This Row],[PrixUnit]]*(1-DetailTicketJuilletAout2021[[#This Row],[Remise%]]))</f>
        <v>33.54</v>
      </c>
      <c r="G2923" t="str">
        <f t="shared" si="45"/>
        <v>CHLAB</v>
      </c>
    </row>
    <row r="2924" spans="1:7" x14ac:dyDescent="0.25">
      <c r="A2924" s="32">
        <v>22349</v>
      </c>
      <c r="B2924" s="33">
        <v>37</v>
      </c>
      <c r="C2924" s="33">
        <v>15.85</v>
      </c>
      <c r="D2924" s="33">
        <v>3</v>
      </c>
      <c r="E2924" s="33">
        <v>0</v>
      </c>
      <c r="F2924" s="37">
        <f>DetailTicketJuilletAout2021[[#This Row],[Qte]]*(DetailTicketJuilletAout2021[[#This Row],[PrixUnit]]*(1-DetailTicketJuilletAout2021[[#This Row],[Remise%]]))</f>
        <v>47.55</v>
      </c>
      <c r="G2924" t="str">
        <f t="shared" si="45"/>
        <v>CHBON</v>
      </c>
    </row>
    <row r="2925" spans="1:7" x14ac:dyDescent="0.25">
      <c r="A2925" s="32">
        <v>22349</v>
      </c>
      <c r="B2925" s="33">
        <v>54</v>
      </c>
      <c r="C2925" s="33">
        <v>4.57</v>
      </c>
      <c r="D2925" s="33">
        <v>3</v>
      </c>
      <c r="E2925" s="33">
        <v>0</v>
      </c>
      <c r="F2925" s="37">
        <f>DetailTicketJuilletAout2021[[#This Row],[Qte]]*(DetailTicketJuilletAout2021[[#This Row],[PrixUnit]]*(1-DetailTicketJuilletAout2021[[#This Row],[Remise%]]))</f>
        <v>13.71</v>
      </c>
      <c r="G2925" t="str">
        <f t="shared" si="45"/>
        <v>CHBON</v>
      </c>
    </row>
    <row r="2926" spans="1:7" x14ac:dyDescent="0.25">
      <c r="A2926" s="32">
        <v>22349</v>
      </c>
      <c r="B2926" s="33">
        <v>62</v>
      </c>
      <c r="C2926" s="33">
        <v>30.03</v>
      </c>
      <c r="D2926" s="33">
        <v>2</v>
      </c>
      <c r="E2926" s="33">
        <v>0</v>
      </c>
      <c r="F2926" s="37">
        <f>DetailTicketJuilletAout2021[[#This Row],[Qte]]*(DetailTicketJuilletAout2021[[#This Row],[PrixUnit]]*(1-DetailTicketJuilletAout2021[[#This Row],[Remise%]]))</f>
        <v>60.06</v>
      </c>
      <c r="G2926" t="str">
        <f t="shared" si="45"/>
        <v>CHBON</v>
      </c>
    </row>
    <row r="2927" spans="1:7" x14ac:dyDescent="0.25">
      <c r="A2927" s="32">
        <v>22350</v>
      </c>
      <c r="B2927" s="33">
        <v>36</v>
      </c>
      <c r="C2927" s="33">
        <v>14.48</v>
      </c>
      <c r="D2927" s="33">
        <v>2</v>
      </c>
      <c r="E2927" s="33">
        <v>0</v>
      </c>
      <c r="F2927" s="37">
        <f>DetailTicketJuilletAout2021[[#This Row],[Qte]]*(DetailTicketJuilletAout2021[[#This Row],[PrixUnit]]*(1-DetailTicketJuilletAout2021[[#This Row],[Remise%]]))</f>
        <v>28.96</v>
      </c>
      <c r="G2927" t="str">
        <f t="shared" si="45"/>
        <v>CHDUD</v>
      </c>
    </row>
    <row r="2928" spans="1:7" x14ac:dyDescent="0.25">
      <c r="A2928" s="32">
        <v>22350</v>
      </c>
      <c r="B2928" s="33">
        <v>52</v>
      </c>
      <c r="C2928" s="33">
        <v>5.34</v>
      </c>
      <c r="D2928" s="33">
        <v>3</v>
      </c>
      <c r="E2928" s="33">
        <v>0</v>
      </c>
      <c r="F2928" s="37">
        <f>DetailTicketJuilletAout2021[[#This Row],[Qte]]*(DetailTicketJuilletAout2021[[#This Row],[PrixUnit]]*(1-DetailTicketJuilletAout2021[[#This Row],[Remise%]]))</f>
        <v>16.02</v>
      </c>
      <c r="G2928" t="str">
        <f t="shared" si="45"/>
        <v>CHDUD</v>
      </c>
    </row>
    <row r="2929" spans="1:7" x14ac:dyDescent="0.25">
      <c r="A2929" s="32">
        <v>22351</v>
      </c>
      <c r="B2929" s="33">
        <v>11</v>
      </c>
      <c r="C2929" s="33">
        <v>16.010000000000002</v>
      </c>
      <c r="D2929" s="33">
        <v>3</v>
      </c>
      <c r="E2929" s="33">
        <v>0.25</v>
      </c>
      <c r="F2929" s="37">
        <f>DetailTicketJuilletAout2021[[#This Row],[Qte]]*(DetailTicketJuilletAout2021[[#This Row],[PrixUnit]]*(1-DetailTicketJuilletAout2021[[#This Row],[Remise%]]))</f>
        <v>36.022500000000001</v>
      </c>
      <c r="G2929" t="str">
        <f t="shared" si="45"/>
        <v>DAMIC</v>
      </c>
    </row>
    <row r="2930" spans="1:7" x14ac:dyDescent="0.25">
      <c r="A2930" s="32">
        <v>22352</v>
      </c>
      <c r="B2930" s="33">
        <v>12</v>
      </c>
      <c r="C2930" s="33">
        <v>23.17</v>
      </c>
      <c r="D2930" s="33">
        <v>3</v>
      </c>
      <c r="E2930" s="33">
        <v>0</v>
      </c>
      <c r="F2930" s="37">
        <f>DetailTicketJuilletAout2021[[#This Row],[Qte]]*(DetailTicketJuilletAout2021[[#This Row],[PrixUnit]]*(1-DetailTicketJuilletAout2021[[#This Row],[Remise%]]))</f>
        <v>69.510000000000005</v>
      </c>
      <c r="G2930" t="str">
        <f t="shared" si="45"/>
        <v>JÉBAZ</v>
      </c>
    </row>
    <row r="2931" spans="1:7" x14ac:dyDescent="0.25">
      <c r="A2931" s="32">
        <v>22352</v>
      </c>
      <c r="B2931" s="33">
        <v>16</v>
      </c>
      <c r="C2931" s="33">
        <v>10.67</v>
      </c>
      <c r="D2931" s="33">
        <v>3</v>
      </c>
      <c r="E2931" s="33">
        <v>0</v>
      </c>
      <c r="F2931" s="37">
        <f>DetailTicketJuilletAout2021[[#This Row],[Qte]]*(DetailTicketJuilletAout2021[[#This Row],[PrixUnit]]*(1-DetailTicketJuilletAout2021[[#This Row],[Remise%]]))</f>
        <v>32.01</v>
      </c>
      <c r="G2931" t="str">
        <f t="shared" si="45"/>
        <v>JÉBAZ</v>
      </c>
    </row>
    <row r="2932" spans="1:7" x14ac:dyDescent="0.25">
      <c r="A2932" s="32">
        <v>22352</v>
      </c>
      <c r="B2932" s="33">
        <v>64</v>
      </c>
      <c r="C2932" s="33">
        <v>20.28</v>
      </c>
      <c r="D2932" s="33">
        <v>3</v>
      </c>
      <c r="E2932" s="33">
        <v>0</v>
      </c>
      <c r="F2932" s="37">
        <f>DetailTicketJuilletAout2021[[#This Row],[Qte]]*(DetailTicketJuilletAout2021[[#This Row],[PrixUnit]]*(1-DetailTicketJuilletAout2021[[#This Row],[Remise%]]))</f>
        <v>60.84</v>
      </c>
      <c r="G2932" t="str">
        <f t="shared" si="45"/>
        <v>JÉBAZ</v>
      </c>
    </row>
    <row r="2933" spans="1:7" x14ac:dyDescent="0.25">
      <c r="A2933" s="32">
        <v>22352</v>
      </c>
      <c r="B2933" s="33">
        <v>74</v>
      </c>
      <c r="C2933" s="33">
        <v>6.1</v>
      </c>
      <c r="D2933" s="33">
        <v>2</v>
      </c>
      <c r="E2933" s="33">
        <v>0</v>
      </c>
      <c r="F2933" s="37">
        <f>DetailTicketJuilletAout2021[[#This Row],[Qte]]*(DetailTicketJuilletAout2021[[#This Row],[PrixUnit]]*(1-DetailTicketJuilletAout2021[[#This Row],[Remise%]]))</f>
        <v>12.2</v>
      </c>
      <c r="G2933" t="str">
        <f t="shared" si="45"/>
        <v>JÉBAZ</v>
      </c>
    </row>
    <row r="2934" spans="1:7" x14ac:dyDescent="0.25">
      <c r="A2934" s="32">
        <v>22353</v>
      </c>
      <c r="B2934" s="33">
        <v>31</v>
      </c>
      <c r="C2934" s="33">
        <v>9.4499999999999993</v>
      </c>
      <c r="D2934" s="33">
        <v>2</v>
      </c>
      <c r="E2934" s="33">
        <v>0.25</v>
      </c>
      <c r="F2934" s="37">
        <f>DetailTicketJuilletAout2021[[#This Row],[Qte]]*(DetailTicketJuilletAout2021[[#This Row],[PrixUnit]]*(1-DetailTicketJuilletAout2021[[#This Row],[Remise%]]))</f>
        <v>14.174999999999999</v>
      </c>
      <c r="G2934" t="str">
        <f t="shared" si="45"/>
        <v>MOELK</v>
      </c>
    </row>
    <row r="2935" spans="1:7" x14ac:dyDescent="0.25">
      <c r="A2935" s="32">
        <v>22353</v>
      </c>
      <c r="B2935" s="33">
        <v>62</v>
      </c>
      <c r="C2935" s="33">
        <v>37.5</v>
      </c>
      <c r="D2935" s="33">
        <v>2</v>
      </c>
      <c r="E2935" s="33">
        <v>0.25</v>
      </c>
      <c r="F2935" s="37">
        <f>DetailTicketJuilletAout2021[[#This Row],[Qte]]*(DetailTicketJuilletAout2021[[#This Row],[PrixUnit]]*(1-DetailTicketJuilletAout2021[[#This Row],[Remise%]]))</f>
        <v>56.25</v>
      </c>
      <c r="G2935" t="str">
        <f t="shared" si="45"/>
        <v>MOELK</v>
      </c>
    </row>
    <row r="2936" spans="1:7" x14ac:dyDescent="0.25">
      <c r="A2936" s="32">
        <v>22353</v>
      </c>
      <c r="B2936" s="33">
        <v>68</v>
      </c>
      <c r="C2936" s="33">
        <v>9.4499999999999993</v>
      </c>
      <c r="D2936" s="33">
        <v>3</v>
      </c>
      <c r="E2936" s="33">
        <v>0.25</v>
      </c>
      <c r="F2936" s="37">
        <f>DetailTicketJuilletAout2021[[#This Row],[Qte]]*(DetailTicketJuilletAout2021[[#This Row],[PrixUnit]]*(1-DetailTicketJuilletAout2021[[#This Row],[Remise%]]))</f>
        <v>21.262499999999999</v>
      </c>
      <c r="G2936" t="str">
        <f t="shared" si="45"/>
        <v>MOELK</v>
      </c>
    </row>
    <row r="2937" spans="1:7" x14ac:dyDescent="0.25">
      <c r="A2937" s="32">
        <v>22353</v>
      </c>
      <c r="B2937" s="33">
        <v>72</v>
      </c>
      <c r="C2937" s="33">
        <v>26.53</v>
      </c>
      <c r="D2937" s="33">
        <v>3</v>
      </c>
      <c r="E2937" s="33">
        <v>0</v>
      </c>
      <c r="F2937" s="37">
        <f>DetailTicketJuilletAout2021[[#This Row],[Qte]]*(DetailTicketJuilletAout2021[[#This Row],[PrixUnit]]*(1-DetailTicketJuilletAout2021[[#This Row],[Remise%]]))</f>
        <v>79.59</v>
      </c>
      <c r="G2937" t="str">
        <f t="shared" si="45"/>
        <v>MOELK</v>
      </c>
    </row>
    <row r="2938" spans="1:7" x14ac:dyDescent="0.25">
      <c r="A2938" s="32">
        <v>22354</v>
      </c>
      <c r="B2938" s="33">
        <v>7</v>
      </c>
      <c r="C2938" s="33">
        <v>22.87</v>
      </c>
      <c r="D2938" s="33">
        <v>3</v>
      </c>
      <c r="E2938" s="33">
        <v>0</v>
      </c>
      <c r="F2938" s="37">
        <f>DetailTicketJuilletAout2021[[#This Row],[Qte]]*(DetailTicketJuilletAout2021[[#This Row],[PrixUnit]]*(1-DetailTicketJuilletAout2021[[#This Row],[Remise%]]))</f>
        <v>68.61</v>
      </c>
      <c r="G2938" t="str">
        <f t="shared" si="45"/>
        <v>FAMAR</v>
      </c>
    </row>
    <row r="2939" spans="1:7" x14ac:dyDescent="0.25">
      <c r="A2939" s="32">
        <v>22354</v>
      </c>
      <c r="B2939" s="33">
        <v>13</v>
      </c>
      <c r="C2939" s="33">
        <v>4.57</v>
      </c>
      <c r="D2939" s="33">
        <v>2</v>
      </c>
      <c r="E2939" s="33">
        <v>0</v>
      </c>
      <c r="F2939" s="37">
        <f>DetailTicketJuilletAout2021[[#This Row],[Qte]]*(DetailTicketJuilletAout2021[[#This Row],[PrixUnit]]*(1-DetailTicketJuilletAout2021[[#This Row],[Remise%]]))</f>
        <v>9.14</v>
      </c>
      <c r="G2939" t="str">
        <f t="shared" si="45"/>
        <v>FAMAR</v>
      </c>
    </row>
    <row r="2940" spans="1:7" x14ac:dyDescent="0.25">
      <c r="A2940" s="32">
        <v>22355</v>
      </c>
      <c r="B2940" s="33">
        <v>45</v>
      </c>
      <c r="C2940" s="33">
        <v>7.32</v>
      </c>
      <c r="D2940" s="33">
        <v>2</v>
      </c>
      <c r="E2940" s="33">
        <v>0</v>
      </c>
      <c r="F2940" s="37">
        <f>DetailTicketJuilletAout2021[[#This Row],[Qte]]*(DetailTicketJuilletAout2021[[#This Row],[PrixUnit]]*(1-DetailTicketJuilletAout2021[[#This Row],[Remise%]]))</f>
        <v>14.64</v>
      </c>
      <c r="G2940" t="str">
        <f t="shared" si="45"/>
        <v>SORET</v>
      </c>
    </row>
    <row r="2941" spans="1:7" x14ac:dyDescent="0.25">
      <c r="A2941" s="32">
        <v>22355</v>
      </c>
      <c r="B2941" s="33">
        <v>53</v>
      </c>
      <c r="C2941" s="33">
        <v>25</v>
      </c>
      <c r="D2941" s="33">
        <v>3</v>
      </c>
      <c r="E2941" s="33">
        <v>0</v>
      </c>
      <c r="F2941" s="37">
        <f>DetailTicketJuilletAout2021[[#This Row],[Qte]]*(DetailTicketJuilletAout2021[[#This Row],[PrixUnit]]*(1-DetailTicketJuilletAout2021[[#This Row],[Remise%]]))</f>
        <v>75</v>
      </c>
      <c r="G2941" t="str">
        <f t="shared" si="45"/>
        <v>SORET</v>
      </c>
    </row>
    <row r="2942" spans="1:7" x14ac:dyDescent="0.25">
      <c r="A2942" s="32">
        <v>22355</v>
      </c>
      <c r="B2942" s="33">
        <v>67</v>
      </c>
      <c r="C2942" s="33">
        <v>10.67</v>
      </c>
      <c r="D2942" s="33">
        <v>2</v>
      </c>
      <c r="E2942" s="33">
        <v>0</v>
      </c>
      <c r="F2942" s="37">
        <f>DetailTicketJuilletAout2021[[#This Row],[Qte]]*(DetailTicketJuilletAout2021[[#This Row],[PrixUnit]]*(1-DetailTicketJuilletAout2021[[#This Row],[Remise%]]))</f>
        <v>21.34</v>
      </c>
      <c r="G2942" t="str">
        <f t="shared" si="45"/>
        <v>SORET</v>
      </c>
    </row>
    <row r="2943" spans="1:7" x14ac:dyDescent="0.25">
      <c r="A2943" s="32">
        <v>22356</v>
      </c>
      <c r="B2943" s="33">
        <v>40</v>
      </c>
      <c r="C2943" s="33">
        <v>14.03</v>
      </c>
      <c r="D2943" s="33">
        <v>2</v>
      </c>
      <c r="E2943" s="33">
        <v>0.05</v>
      </c>
      <c r="F2943" s="37">
        <f>DetailTicketJuilletAout2021[[#This Row],[Qte]]*(DetailTicketJuilletAout2021[[#This Row],[PrixUnit]]*(1-DetailTicketJuilletAout2021[[#This Row],[Remise%]]))</f>
        <v>26.656999999999996</v>
      </c>
      <c r="G2943" t="str">
        <f t="shared" si="45"/>
        <v>FAMAR</v>
      </c>
    </row>
    <row r="2944" spans="1:7" x14ac:dyDescent="0.25">
      <c r="A2944" s="32">
        <v>22356</v>
      </c>
      <c r="B2944" s="33">
        <v>42</v>
      </c>
      <c r="C2944" s="33">
        <v>10.67</v>
      </c>
      <c r="D2944" s="33">
        <v>2</v>
      </c>
      <c r="E2944" s="33">
        <v>0.05</v>
      </c>
      <c r="F2944" s="37">
        <f>DetailTicketJuilletAout2021[[#This Row],[Qte]]*(DetailTicketJuilletAout2021[[#This Row],[PrixUnit]]*(1-DetailTicketJuilletAout2021[[#This Row],[Remise%]]))</f>
        <v>20.273</v>
      </c>
      <c r="G2944" t="str">
        <f t="shared" si="45"/>
        <v>FAMAR</v>
      </c>
    </row>
    <row r="2945" spans="1:7" x14ac:dyDescent="0.25">
      <c r="A2945" s="32">
        <v>22356</v>
      </c>
      <c r="B2945" s="33">
        <v>51</v>
      </c>
      <c r="C2945" s="33">
        <v>40.4</v>
      </c>
      <c r="D2945" s="33">
        <v>2</v>
      </c>
      <c r="E2945" s="33">
        <v>0.05</v>
      </c>
      <c r="F2945" s="37">
        <f>DetailTicketJuilletAout2021[[#This Row],[Qte]]*(DetailTicketJuilletAout2021[[#This Row],[PrixUnit]]*(1-DetailTicketJuilletAout2021[[#This Row],[Remise%]]))</f>
        <v>76.759999999999991</v>
      </c>
      <c r="G2945" t="str">
        <f t="shared" si="45"/>
        <v>FAMAR</v>
      </c>
    </row>
    <row r="2946" spans="1:7" x14ac:dyDescent="0.25">
      <c r="A2946" s="32">
        <v>22357</v>
      </c>
      <c r="B2946" s="33">
        <v>11</v>
      </c>
      <c r="C2946" s="33">
        <v>16.010000000000002</v>
      </c>
      <c r="D2946" s="33">
        <v>3</v>
      </c>
      <c r="E2946" s="33">
        <v>0</v>
      </c>
      <c r="F2946" s="37">
        <f>DetailTicketJuilletAout2021[[#This Row],[Qte]]*(DetailTicketJuilletAout2021[[#This Row],[PrixUnit]]*(1-DetailTicketJuilletAout2021[[#This Row],[Remise%]]))</f>
        <v>48.03</v>
      </c>
      <c r="G2946" t="str">
        <f t="shared" si="45"/>
        <v>CHLEC</v>
      </c>
    </row>
    <row r="2947" spans="1:7" x14ac:dyDescent="0.25">
      <c r="A2947" s="32">
        <v>22357</v>
      </c>
      <c r="B2947" s="33">
        <v>17</v>
      </c>
      <c r="C2947" s="33">
        <v>29.73</v>
      </c>
      <c r="D2947" s="33">
        <v>3</v>
      </c>
      <c r="E2947" s="33">
        <v>0.05</v>
      </c>
      <c r="F2947" s="37">
        <f>DetailTicketJuilletAout2021[[#This Row],[Qte]]*(DetailTicketJuilletAout2021[[#This Row],[PrixUnit]]*(1-DetailTicketJuilletAout2021[[#This Row],[Remise%]]))</f>
        <v>84.730499999999992</v>
      </c>
      <c r="G2947" t="str">
        <f t="shared" ref="G2947:G3010" si="46">VLOOKUP(A2947,$I$2:$J$1577,2,FALSE)</f>
        <v>CHLEC</v>
      </c>
    </row>
    <row r="2948" spans="1:7" x14ac:dyDescent="0.25">
      <c r="A2948" s="32">
        <v>22357</v>
      </c>
      <c r="B2948" s="33">
        <v>29</v>
      </c>
      <c r="C2948" s="33">
        <v>94.37</v>
      </c>
      <c r="D2948" s="33">
        <v>3</v>
      </c>
      <c r="E2948" s="33">
        <v>0.05</v>
      </c>
      <c r="F2948" s="37">
        <f>DetailTicketJuilletAout2021[[#This Row],[Qte]]*(DetailTicketJuilletAout2021[[#This Row],[PrixUnit]]*(1-DetailTicketJuilletAout2021[[#This Row],[Remise%]]))</f>
        <v>268.9545</v>
      </c>
      <c r="G2948" t="str">
        <f t="shared" si="46"/>
        <v>CHLEC</v>
      </c>
    </row>
    <row r="2949" spans="1:7" x14ac:dyDescent="0.25">
      <c r="A2949" s="32">
        <v>22357</v>
      </c>
      <c r="B2949" s="33">
        <v>65</v>
      </c>
      <c r="C2949" s="33">
        <v>16.010000000000002</v>
      </c>
      <c r="D2949" s="33">
        <v>3</v>
      </c>
      <c r="E2949" s="33">
        <v>0.05</v>
      </c>
      <c r="F2949" s="37">
        <f>DetailTicketJuilletAout2021[[#This Row],[Qte]]*(DetailTicketJuilletAout2021[[#This Row],[PrixUnit]]*(1-DetailTicketJuilletAout2021[[#This Row],[Remise%]]))</f>
        <v>45.628500000000003</v>
      </c>
      <c r="G2949" t="str">
        <f t="shared" si="46"/>
        <v>CHLEC</v>
      </c>
    </row>
    <row r="2950" spans="1:7" x14ac:dyDescent="0.25">
      <c r="A2950" s="32">
        <v>22357</v>
      </c>
      <c r="B2950" s="33">
        <v>70</v>
      </c>
      <c r="C2950" s="33">
        <v>11.43</v>
      </c>
      <c r="D2950" s="33">
        <v>3</v>
      </c>
      <c r="E2950" s="33">
        <v>0.05</v>
      </c>
      <c r="F2950" s="37">
        <f>DetailTicketJuilletAout2021[[#This Row],[Qte]]*(DetailTicketJuilletAout2021[[#This Row],[PrixUnit]]*(1-DetailTicketJuilletAout2021[[#This Row],[Remise%]]))</f>
        <v>32.575499999999998</v>
      </c>
      <c r="G2950" t="str">
        <f t="shared" si="46"/>
        <v>CHLEC</v>
      </c>
    </row>
    <row r="2951" spans="1:7" x14ac:dyDescent="0.25">
      <c r="A2951" s="32">
        <v>22358</v>
      </c>
      <c r="B2951" s="33">
        <v>13</v>
      </c>
      <c r="C2951" s="33">
        <v>4.57</v>
      </c>
      <c r="D2951" s="33">
        <v>3</v>
      </c>
      <c r="E2951" s="33">
        <v>0</v>
      </c>
      <c r="F2951" s="37">
        <f>DetailTicketJuilletAout2021[[#This Row],[Qte]]*(DetailTicketJuilletAout2021[[#This Row],[PrixUnit]]*(1-DetailTicketJuilletAout2021[[#This Row],[Remise%]]))</f>
        <v>13.71</v>
      </c>
      <c r="G2951" t="str">
        <f t="shared" si="46"/>
        <v>SYBEL</v>
      </c>
    </row>
    <row r="2952" spans="1:7" x14ac:dyDescent="0.25">
      <c r="A2952" s="32">
        <v>22358</v>
      </c>
      <c r="B2952" s="33">
        <v>22</v>
      </c>
      <c r="C2952" s="33">
        <v>16.010000000000002</v>
      </c>
      <c r="D2952" s="33">
        <v>2</v>
      </c>
      <c r="E2952" s="33">
        <v>0</v>
      </c>
      <c r="F2952" s="37">
        <f>DetailTicketJuilletAout2021[[#This Row],[Qte]]*(DetailTicketJuilletAout2021[[#This Row],[PrixUnit]]*(1-DetailTicketJuilletAout2021[[#This Row],[Remise%]]))</f>
        <v>32.020000000000003</v>
      </c>
      <c r="G2952" t="str">
        <f t="shared" si="46"/>
        <v>SYBEL</v>
      </c>
    </row>
    <row r="2953" spans="1:7" x14ac:dyDescent="0.25">
      <c r="A2953" s="32">
        <v>22358</v>
      </c>
      <c r="B2953" s="33">
        <v>46</v>
      </c>
      <c r="C2953" s="33">
        <v>9.15</v>
      </c>
      <c r="D2953" s="33">
        <v>3</v>
      </c>
      <c r="E2953" s="33">
        <v>0</v>
      </c>
      <c r="F2953" s="37">
        <f>DetailTicketJuilletAout2021[[#This Row],[Qte]]*(DetailTicketJuilletAout2021[[#This Row],[PrixUnit]]*(1-DetailTicketJuilletAout2021[[#This Row],[Remise%]]))</f>
        <v>27.450000000000003</v>
      </c>
      <c r="G2953" t="str">
        <f t="shared" si="46"/>
        <v>SYBEL</v>
      </c>
    </row>
    <row r="2954" spans="1:7" x14ac:dyDescent="0.25">
      <c r="A2954" s="32">
        <v>22359</v>
      </c>
      <c r="B2954" s="33">
        <v>2</v>
      </c>
      <c r="C2954" s="33">
        <v>11.59</v>
      </c>
      <c r="D2954" s="33">
        <v>3</v>
      </c>
      <c r="E2954" s="33">
        <v>0.2</v>
      </c>
      <c r="F2954" s="37">
        <f>DetailTicketJuilletAout2021[[#This Row],[Qte]]*(DetailTicketJuilletAout2021[[#This Row],[PrixUnit]]*(1-DetailTicketJuilletAout2021[[#This Row],[Remise%]]))</f>
        <v>27.816000000000003</v>
      </c>
      <c r="G2954" t="str">
        <f t="shared" si="46"/>
        <v>CHLEC</v>
      </c>
    </row>
    <row r="2955" spans="1:7" x14ac:dyDescent="0.25">
      <c r="A2955" s="32">
        <v>22359</v>
      </c>
      <c r="B2955" s="33">
        <v>5</v>
      </c>
      <c r="C2955" s="33">
        <v>12.96</v>
      </c>
      <c r="D2955" s="33">
        <v>3</v>
      </c>
      <c r="E2955" s="33">
        <v>0.2</v>
      </c>
      <c r="F2955" s="37">
        <f>DetailTicketJuilletAout2021[[#This Row],[Qte]]*(DetailTicketJuilletAout2021[[#This Row],[PrixUnit]]*(1-DetailTicketJuilletAout2021[[#This Row],[Remise%]]))</f>
        <v>31.104000000000006</v>
      </c>
      <c r="G2955" t="str">
        <f t="shared" si="46"/>
        <v>CHLEC</v>
      </c>
    </row>
    <row r="2956" spans="1:7" x14ac:dyDescent="0.25">
      <c r="A2956" s="32">
        <v>22359</v>
      </c>
      <c r="B2956" s="33">
        <v>32</v>
      </c>
      <c r="C2956" s="33">
        <v>19.510000000000002</v>
      </c>
      <c r="D2956" s="33">
        <v>3</v>
      </c>
      <c r="E2956" s="33">
        <v>0.2</v>
      </c>
      <c r="F2956" s="37">
        <f>DetailTicketJuilletAout2021[[#This Row],[Qte]]*(DetailTicketJuilletAout2021[[#This Row],[PrixUnit]]*(1-DetailTicketJuilletAout2021[[#This Row],[Remise%]]))</f>
        <v>46.824000000000005</v>
      </c>
      <c r="G2956" t="str">
        <f t="shared" si="46"/>
        <v>CHLEC</v>
      </c>
    </row>
    <row r="2957" spans="1:7" x14ac:dyDescent="0.25">
      <c r="A2957" s="32">
        <v>22360</v>
      </c>
      <c r="B2957" s="33">
        <v>62</v>
      </c>
      <c r="C2957" s="33">
        <v>30.03</v>
      </c>
      <c r="D2957" s="33">
        <v>3</v>
      </c>
      <c r="E2957" s="33">
        <v>0</v>
      </c>
      <c r="F2957" s="37">
        <f>DetailTicketJuilletAout2021[[#This Row],[Qte]]*(DetailTicketJuilletAout2021[[#This Row],[PrixUnit]]*(1-DetailTicketJuilletAout2021[[#This Row],[Remise%]]))</f>
        <v>90.09</v>
      </c>
      <c r="G2957" t="str">
        <f t="shared" si="46"/>
        <v>CHROU</v>
      </c>
    </row>
    <row r="2958" spans="1:7" x14ac:dyDescent="0.25">
      <c r="A2958" s="32">
        <v>22360</v>
      </c>
      <c r="B2958" s="33">
        <v>68</v>
      </c>
      <c r="C2958" s="33">
        <v>7.62</v>
      </c>
      <c r="D2958" s="33">
        <v>3</v>
      </c>
      <c r="E2958" s="33">
        <v>0</v>
      </c>
      <c r="F2958" s="37">
        <f>DetailTicketJuilletAout2021[[#This Row],[Qte]]*(DetailTicketJuilletAout2021[[#This Row],[PrixUnit]]*(1-DetailTicketJuilletAout2021[[#This Row],[Remise%]]))</f>
        <v>22.86</v>
      </c>
      <c r="G2958" t="str">
        <f t="shared" si="46"/>
        <v>CHROU</v>
      </c>
    </row>
    <row r="2959" spans="1:7" x14ac:dyDescent="0.25">
      <c r="A2959" s="32">
        <v>22361</v>
      </c>
      <c r="B2959" s="33">
        <v>38</v>
      </c>
      <c r="C2959" s="33">
        <v>200.93</v>
      </c>
      <c r="D2959" s="33">
        <v>3</v>
      </c>
      <c r="E2959" s="33">
        <v>0.1</v>
      </c>
      <c r="F2959" s="37">
        <f>DetailTicketJuilletAout2021[[#This Row],[Qte]]*(DetailTicketJuilletAout2021[[#This Row],[PrixUnit]]*(1-DetailTicketJuilletAout2021[[#This Row],[Remise%]]))</f>
        <v>542.51100000000008</v>
      </c>
      <c r="G2959" t="str">
        <f t="shared" si="46"/>
        <v>JEHOU</v>
      </c>
    </row>
    <row r="2960" spans="1:7" x14ac:dyDescent="0.25">
      <c r="A2960" s="32">
        <v>22361</v>
      </c>
      <c r="B2960" s="33">
        <v>71</v>
      </c>
      <c r="C2960" s="33">
        <v>16.46</v>
      </c>
      <c r="D2960" s="33">
        <v>3</v>
      </c>
      <c r="E2960" s="33">
        <v>0</v>
      </c>
      <c r="F2960" s="37">
        <f>DetailTicketJuilletAout2021[[#This Row],[Qte]]*(DetailTicketJuilletAout2021[[#This Row],[PrixUnit]]*(1-DetailTicketJuilletAout2021[[#This Row],[Remise%]]))</f>
        <v>49.38</v>
      </c>
      <c r="G2960" t="str">
        <f t="shared" si="46"/>
        <v>JEHOU</v>
      </c>
    </row>
    <row r="2961" spans="1:7" x14ac:dyDescent="0.25">
      <c r="A2961" s="32">
        <v>22362</v>
      </c>
      <c r="B2961" s="33">
        <v>75</v>
      </c>
      <c r="C2961" s="33">
        <v>5.95</v>
      </c>
      <c r="D2961" s="33">
        <v>2</v>
      </c>
      <c r="E2961" s="33">
        <v>0.15</v>
      </c>
      <c r="F2961" s="37">
        <f>DetailTicketJuilletAout2021[[#This Row],[Qte]]*(DetailTicketJuilletAout2021[[#This Row],[PrixUnit]]*(1-DetailTicketJuilletAout2021[[#This Row],[Remise%]]))</f>
        <v>10.115</v>
      </c>
      <c r="G2961" t="str">
        <f t="shared" si="46"/>
        <v>BRLEH</v>
      </c>
    </row>
    <row r="2962" spans="1:7" x14ac:dyDescent="0.25">
      <c r="A2962" s="32">
        <v>22363</v>
      </c>
      <c r="B2962" s="33">
        <v>5</v>
      </c>
      <c r="C2962" s="33">
        <v>16.309999999999999</v>
      </c>
      <c r="D2962" s="33">
        <v>2</v>
      </c>
      <c r="E2962" s="33">
        <v>0</v>
      </c>
      <c r="F2962" s="37">
        <f>DetailTicketJuilletAout2021[[#This Row],[Qte]]*(DetailTicketJuilletAout2021[[#This Row],[PrixUnit]]*(1-DetailTicketJuilletAout2021[[#This Row],[Remise%]]))</f>
        <v>32.619999999999997</v>
      </c>
      <c r="G2962" t="str">
        <f t="shared" si="46"/>
        <v>RIDAB</v>
      </c>
    </row>
    <row r="2963" spans="1:7" x14ac:dyDescent="0.25">
      <c r="A2963" s="32">
        <v>22363</v>
      </c>
      <c r="B2963" s="33">
        <v>7</v>
      </c>
      <c r="C2963" s="33">
        <v>22.87</v>
      </c>
      <c r="D2963" s="33">
        <v>3</v>
      </c>
      <c r="E2963" s="33">
        <v>0</v>
      </c>
      <c r="F2963" s="37">
        <f>DetailTicketJuilletAout2021[[#This Row],[Qte]]*(DetailTicketJuilletAout2021[[#This Row],[PrixUnit]]*(1-DetailTicketJuilletAout2021[[#This Row],[Remise%]]))</f>
        <v>68.61</v>
      </c>
      <c r="G2963" t="str">
        <f t="shared" si="46"/>
        <v>RIDAB</v>
      </c>
    </row>
    <row r="2964" spans="1:7" x14ac:dyDescent="0.25">
      <c r="A2964" s="32">
        <v>22363</v>
      </c>
      <c r="B2964" s="33">
        <v>72</v>
      </c>
      <c r="C2964" s="33">
        <v>26.53</v>
      </c>
      <c r="D2964" s="33">
        <v>3</v>
      </c>
      <c r="E2964" s="33">
        <v>0</v>
      </c>
      <c r="F2964" s="37">
        <f>DetailTicketJuilletAout2021[[#This Row],[Qte]]*(DetailTicketJuilletAout2021[[#This Row],[PrixUnit]]*(1-DetailTicketJuilletAout2021[[#This Row],[Remise%]]))</f>
        <v>79.59</v>
      </c>
      <c r="G2964" t="str">
        <f t="shared" si="46"/>
        <v>RIDAB</v>
      </c>
    </row>
    <row r="2965" spans="1:7" x14ac:dyDescent="0.25">
      <c r="A2965" s="32">
        <v>22364</v>
      </c>
      <c r="B2965" s="33">
        <v>27</v>
      </c>
      <c r="C2965" s="33">
        <v>26.83</v>
      </c>
      <c r="D2965" s="33">
        <v>3</v>
      </c>
      <c r="E2965" s="33">
        <v>0.25</v>
      </c>
      <c r="F2965" s="37">
        <f>DetailTicketJuilletAout2021[[#This Row],[Qte]]*(DetailTicketJuilletAout2021[[#This Row],[PrixUnit]]*(1-DetailTicketJuilletAout2021[[#This Row],[Remise%]]))</f>
        <v>60.367499999999993</v>
      </c>
      <c r="G2965" t="str">
        <f t="shared" si="46"/>
        <v>NAROU</v>
      </c>
    </row>
    <row r="2966" spans="1:7" x14ac:dyDescent="0.25">
      <c r="A2966" s="32">
        <v>22364</v>
      </c>
      <c r="B2966" s="33">
        <v>30</v>
      </c>
      <c r="C2966" s="33">
        <v>19.670000000000002</v>
      </c>
      <c r="D2966" s="33">
        <v>2</v>
      </c>
      <c r="E2966" s="33">
        <v>0</v>
      </c>
      <c r="F2966" s="37">
        <f>DetailTicketJuilletAout2021[[#This Row],[Qte]]*(DetailTicketJuilletAout2021[[#This Row],[PrixUnit]]*(1-DetailTicketJuilletAout2021[[#This Row],[Remise%]]))</f>
        <v>39.340000000000003</v>
      </c>
      <c r="G2966" t="str">
        <f t="shared" si="46"/>
        <v>NAROU</v>
      </c>
    </row>
    <row r="2967" spans="1:7" x14ac:dyDescent="0.25">
      <c r="A2967" s="32">
        <v>22364</v>
      </c>
      <c r="B2967" s="33">
        <v>35</v>
      </c>
      <c r="C2967" s="33">
        <v>13.72</v>
      </c>
      <c r="D2967" s="33">
        <v>2</v>
      </c>
      <c r="E2967" s="33">
        <v>0</v>
      </c>
      <c r="F2967" s="37">
        <f>DetailTicketJuilletAout2021[[#This Row],[Qte]]*(DetailTicketJuilletAout2021[[#This Row],[PrixUnit]]*(1-DetailTicketJuilletAout2021[[#This Row],[Remise%]]))</f>
        <v>27.44</v>
      </c>
      <c r="G2967" t="str">
        <f t="shared" si="46"/>
        <v>NAROU</v>
      </c>
    </row>
    <row r="2968" spans="1:7" x14ac:dyDescent="0.25">
      <c r="A2968" s="32">
        <v>22364</v>
      </c>
      <c r="B2968" s="33">
        <v>64</v>
      </c>
      <c r="C2968" s="33">
        <v>25.31</v>
      </c>
      <c r="D2968" s="33">
        <v>3</v>
      </c>
      <c r="E2968" s="33">
        <v>0</v>
      </c>
      <c r="F2968" s="37">
        <f>DetailTicketJuilletAout2021[[#This Row],[Qte]]*(DetailTicketJuilletAout2021[[#This Row],[PrixUnit]]*(1-DetailTicketJuilletAout2021[[#This Row],[Remise%]]))</f>
        <v>75.929999999999993</v>
      </c>
      <c r="G2968" t="str">
        <f t="shared" si="46"/>
        <v>NAROU</v>
      </c>
    </row>
    <row r="2969" spans="1:7" x14ac:dyDescent="0.25">
      <c r="A2969" s="32">
        <v>22364</v>
      </c>
      <c r="B2969" s="33">
        <v>92</v>
      </c>
      <c r="C2969" s="33">
        <v>0</v>
      </c>
      <c r="D2969" s="33">
        <v>1</v>
      </c>
      <c r="E2969" s="33">
        <v>0</v>
      </c>
      <c r="F2969" s="37">
        <f>DetailTicketJuilletAout2021[[#This Row],[Qte]]*(DetailTicketJuilletAout2021[[#This Row],[PrixUnit]]*(1-DetailTicketJuilletAout2021[[#This Row],[Remise%]]))</f>
        <v>0</v>
      </c>
      <c r="G2969" t="str">
        <f t="shared" si="46"/>
        <v>NAROU</v>
      </c>
    </row>
    <row r="2970" spans="1:7" x14ac:dyDescent="0.25">
      <c r="A2970" s="32">
        <v>22364</v>
      </c>
      <c r="B2970" s="33">
        <v>93</v>
      </c>
      <c r="C2970" s="33">
        <v>4.57</v>
      </c>
      <c r="D2970" s="33">
        <v>3</v>
      </c>
      <c r="E2970" s="33">
        <v>0.1</v>
      </c>
      <c r="F2970" s="37">
        <f>DetailTicketJuilletAout2021[[#This Row],[Qte]]*(DetailTicketJuilletAout2021[[#This Row],[PrixUnit]]*(1-DetailTicketJuilletAout2021[[#This Row],[Remise%]]))</f>
        <v>12.339000000000002</v>
      </c>
      <c r="G2970" t="str">
        <f t="shared" si="46"/>
        <v>NAROU</v>
      </c>
    </row>
    <row r="2971" spans="1:7" x14ac:dyDescent="0.25">
      <c r="A2971" s="32">
        <v>22364</v>
      </c>
      <c r="B2971" s="33">
        <v>635</v>
      </c>
      <c r="C2971" s="33">
        <v>0</v>
      </c>
      <c r="D2971" s="33">
        <v>1</v>
      </c>
      <c r="E2971" s="33">
        <v>0</v>
      </c>
      <c r="F2971" s="37">
        <f>DetailTicketJuilletAout2021[[#This Row],[Qte]]*(DetailTicketJuilletAout2021[[#This Row],[PrixUnit]]*(1-DetailTicketJuilletAout2021[[#This Row],[Remise%]]))</f>
        <v>0</v>
      </c>
      <c r="G2971" t="str">
        <f t="shared" si="46"/>
        <v>NAROU</v>
      </c>
    </row>
    <row r="2972" spans="1:7" x14ac:dyDescent="0.25">
      <c r="A2972" s="32">
        <v>22364</v>
      </c>
      <c r="B2972" s="33">
        <v>726</v>
      </c>
      <c r="C2972" s="33">
        <v>0</v>
      </c>
      <c r="D2972" s="33">
        <v>1</v>
      </c>
      <c r="E2972" s="33">
        <v>0</v>
      </c>
      <c r="F2972" s="37">
        <f>DetailTicketJuilletAout2021[[#This Row],[Qte]]*(DetailTicketJuilletAout2021[[#This Row],[PrixUnit]]*(1-DetailTicketJuilletAout2021[[#This Row],[Remise%]]))</f>
        <v>0</v>
      </c>
      <c r="G2972" t="str">
        <f t="shared" si="46"/>
        <v>NAROU</v>
      </c>
    </row>
    <row r="2973" spans="1:7" x14ac:dyDescent="0.25">
      <c r="A2973" s="32">
        <v>22364</v>
      </c>
      <c r="B2973" s="33">
        <v>2967</v>
      </c>
      <c r="C2973" s="33">
        <v>11.89</v>
      </c>
      <c r="D2973" s="33">
        <v>2</v>
      </c>
      <c r="E2973" s="33">
        <v>0</v>
      </c>
      <c r="F2973" s="37">
        <f>DetailTicketJuilletAout2021[[#This Row],[Qte]]*(DetailTicketJuilletAout2021[[#This Row],[PrixUnit]]*(1-DetailTicketJuilletAout2021[[#This Row],[Remise%]]))</f>
        <v>23.78</v>
      </c>
      <c r="G2973" t="str">
        <f t="shared" si="46"/>
        <v>NAROU</v>
      </c>
    </row>
    <row r="2974" spans="1:7" x14ac:dyDescent="0.25">
      <c r="A2974" s="32">
        <v>22365</v>
      </c>
      <c r="B2974" s="33">
        <v>13</v>
      </c>
      <c r="C2974" s="33">
        <v>4.57</v>
      </c>
      <c r="D2974" s="33">
        <v>3</v>
      </c>
      <c r="E2974" s="33">
        <v>0</v>
      </c>
      <c r="F2974" s="37">
        <f>DetailTicketJuilletAout2021[[#This Row],[Qte]]*(DetailTicketJuilletAout2021[[#This Row],[PrixUnit]]*(1-DetailTicketJuilletAout2021[[#This Row],[Remise%]]))</f>
        <v>13.71</v>
      </c>
      <c r="G2974" t="str">
        <f t="shared" si="46"/>
        <v>JEHOU</v>
      </c>
    </row>
    <row r="2975" spans="1:7" x14ac:dyDescent="0.25">
      <c r="A2975" s="32">
        <v>22365</v>
      </c>
      <c r="B2975" s="33">
        <v>40</v>
      </c>
      <c r="C2975" s="33">
        <v>14.03</v>
      </c>
      <c r="D2975" s="33">
        <v>2</v>
      </c>
      <c r="E2975" s="33">
        <v>0</v>
      </c>
      <c r="F2975" s="37">
        <f>DetailTicketJuilletAout2021[[#This Row],[Qte]]*(DetailTicketJuilletAout2021[[#This Row],[PrixUnit]]*(1-DetailTicketJuilletAout2021[[#This Row],[Remise%]]))</f>
        <v>28.06</v>
      </c>
      <c r="G2975" t="str">
        <f t="shared" si="46"/>
        <v>JEHOU</v>
      </c>
    </row>
    <row r="2976" spans="1:7" x14ac:dyDescent="0.25">
      <c r="A2976" s="32">
        <v>22365</v>
      </c>
      <c r="B2976" s="33">
        <v>47</v>
      </c>
      <c r="C2976" s="33">
        <v>7.32</v>
      </c>
      <c r="D2976" s="33">
        <v>2</v>
      </c>
      <c r="E2976" s="33">
        <v>0.25</v>
      </c>
      <c r="F2976" s="37">
        <f>DetailTicketJuilletAout2021[[#This Row],[Qte]]*(DetailTicketJuilletAout2021[[#This Row],[PrixUnit]]*(1-DetailTicketJuilletAout2021[[#This Row],[Remise%]]))</f>
        <v>10.98</v>
      </c>
      <c r="G2976" t="str">
        <f t="shared" si="46"/>
        <v>JEHOU</v>
      </c>
    </row>
    <row r="2977" spans="1:7" x14ac:dyDescent="0.25">
      <c r="A2977" s="32">
        <v>22365</v>
      </c>
      <c r="B2977" s="33">
        <v>76</v>
      </c>
      <c r="C2977" s="33">
        <v>13.72</v>
      </c>
      <c r="D2977" s="33">
        <v>2</v>
      </c>
      <c r="E2977" s="33">
        <v>0.25</v>
      </c>
      <c r="F2977" s="37">
        <f>DetailTicketJuilletAout2021[[#This Row],[Qte]]*(DetailTicketJuilletAout2021[[#This Row],[PrixUnit]]*(1-DetailTicketJuilletAout2021[[#This Row],[Remise%]]))</f>
        <v>20.580000000000002</v>
      </c>
      <c r="G2977" t="str">
        <f t="shared" si="46"/>
        <v>JEHOU</v>
      </c>
    </row>
    <row r="2978" spans="1:7" x14ac:dyDescent="0.25">
      <c r="A2978" s="32">
        <v>22366</v>
      </c>
      <c r="B2978" s="33">
        <v>22</v>
      </c>
      <c r="C2978" s="33">
        <v>16.010000000000002</v>
      </c>
      <c r="D2978" s="33">
        <v>3</v>
      </c>
      <c r="E2978" s="33">
        <v>0</v>
      </c>
      <c r="F2978" s="37">
        <f>DetailTicketJuilletAout2021[[#This Row],[Qte]]*(DetailTicketJuilletAout2021[[#This Row],[PrixUnit]]*(1-DetailTicketJuilletAout2021[[#This Row],[Remise%]]))</f>
        <v>48.03</v>
      </c>
      <c r="G2978" t="str">
        <f t="shared" si="46"/>
        <v>CHLEC</v>
      </c>
    </row>
    <row r="2979" spans="1:7" x14ac:dyDescent="0.25">
      <c r="A2979" s="32">
        <v>22366</v>
      </c>
      <c r="B2979" s="33">
        <v>35</v>
      </c>
      <c r="C2979" s="33">
        <v>13.72</v>
      </c>
      <c r="D2979" s="33">
        <v>3</v>
      </c>
      <c r="E2979" s="33">
        <v>0</v>
      </c>
      <c r="F2979" s="37">
        <f>DetailTicketJuilletAout2021[[#This Row],[Qte]]*(DetailTicketJuilletAout2021[[#This Row],[PrixUnit]]*(1-DetailTicketJuilletAout2021[[#This Row],[Remise%]]))</f>
        <v>41.160000000000004</v>
      </c>
      <c r="G2979" t="str">
        <f t="shared" si="46"/>
        <v>CHLEC</v>
      </c>
    </row>
    <row r="2980" spans="1:7" x14ac:dyDescent="0.25">
      <c r="A2980" s="32">
        <v>22366</v>
      </c>
      <c r="B2980" s="33">
        <v>57</v>
      </c>
      <c r="C2980" s="33">
        <v>14.94</v>
      </c>
      <c r="D2980" s="33">
        <v>2</v>
      </c>
      <c r="E2980" s="33">
        <v>0</v>
      </c>
      <c r="F2980" s="37">
        <f>DetailTicketJuilletAout2021[[#This Row],[Qte]]*(DetailTicketJuilletAout2021[[#This Row],[PrixUnit]]*(1-DetailTicketJuilletAout2021[[#This Row],[Remise%]]))</f>
        <v>29.88</v>
      </c>
      <c r="G2980" t="str">
        <f t="shared" si="46"/>
        <v>CHLEC</v>
      </c>
    </row>
    <row r="2981" spans="1:7" x14ac:dyDescent="0.25">
      <c r="A2981" s="32">
        <v>22366</v>
      </c>
      <c r="B2981" s="33">
        <v>60</v>
      </c>
      <c r="C2981" s="33">
        <v>25.92</v>
      </c>
      <c r="D2981" s="33">
        <v>3</v>
      </c>
      <c r="E2981" s="33">
        <v>0</v>
      </c>
      <c r="F2981" s="37">
        <f>DetailTicketJuilletAout2021[[#This Row],[Qte]]*(DetailTicketJuilletAout2021[[#This Row],[PrixUnit]]*(1-DetailTicketJuilletAout2021[[#This Row],[Remise%]]))</f>
        <v>77.760000000000005</v>
      </c>
      <c r="G2981" t="str">
        <f t="shared" si="46"/>
        <v>CHLEC</v>
      </c>
    </row>
    <row r="2982" spans="1:7" x14ac:dyDescent="0.25">
      <c r="A2982" s="32">
        <v>22366</v>
      </c>
      <c r="B2982" s="33">
        <v>64</v>
      </c>
      <c r="C2982" s="33">
        <v>25.31</v>
      </c>
      <c r="D2982" s="33">
        <v>2</v>
      </c>
      <c r="E2982" s="33">
        <v>0</v>
      </c>
      <c r="F2982" s="37">
        <f>DetailTicketJuilletAout2021[[#This Row],[Qte]]*(DetailTicketJuilletAout2021[[#This Row],[PrixUnit]]*(1-DetailTicketJuilletAout2021[[#This Row],[Remise%]]))</f>
        <v>50.62</v>
      </c>
      <c r="G2982" t="str">
        <f t="shared" si="46"/>
        <v>CHLEC</v>
      </c>
    </row>
    <row r="2983" spans="1:7" x14ac:dyDescent="0.25">
      <c r="A2983" s="32">
        <v>22367</v>
      </c>
      <c r="B2983" s="33">
        <v>70</v>
      </c>
      <c r="C2983" s="33">
        <v>11.43</v>
      </c>
      <c r="D2983" s="33">
        <v>2</v>
      </c>
      <c r="E2983" s="33">
        <v>0</v>
      </c>
      <c r="F2983" s="37">
        <f>DetailTicketJuilletAout2021[[#This Row],[Qte]]*(DetailTicketJuilletAout2021[[#This Row],[PrixUnit]]*(1-DetailTicketJuilletAout2021[[#This Row],[Remise%]]))</f>
        <v>22.86</v>
      </c>
      <c r="G2983" t="str">
        <f t="shared" si="46"/>
        <v>JEMAN</v>
      </c>
    </row>
    <row r="2984" spans="1:7" x14ac:dyDescent="0.25">
      <c r="A2984" s="32">
        <v>22367</v>
      </c>
      <c r="B2984" s="33">
        <v>77</v>
      </c>
      <c r="C2984" s="33">
        <v>9.91</v>
      </c>
      <c r="D2984" s="33">
        <v>3</v>
      </c>
      <c r="E2984" s="33">
        <v>0</v>
      </c>
      <c r="F2984" s="37">
        <f>DetailTicketJuilletAout2021[[#This Row],[Qte]]*(DetailTicketJuilletAout2021[[#This Row],[PrixUnit]]*(1-DetailTicketJuilletAout2021[[#This Row],[Remise%]]))</f>
        <v>29.73</v>
      </c>
      <c r="G2984" t="str">
        <f t="shared" si="46"/>
        <v>JEMAN</v>
      </c>
    </row>
    <row r="2985" spans="1:7" x14ac:dyDescent="0.25">
      <c r="A2985" s="32">
        <v>22368</v>
      </c>
      <c r="B2985" s="33">
        <v>16</v>
      </c>
      <c r="C2985" s="33">
        <v>13.26</v>
      </c>
      <c r="D2985" s="33">
        <v>2</v>
      </c>
      <c r="E2985" s="33">
        <v>0</v>
      </c>
      <c r="F2985" s="37">
        <f>DetailTicketJuilletAout2021[[#This Row],[Qte]]*(DetailTicketJuilletAout2021[[#This Row],[PrixUnit]]*(1-DetailTicketJuilletAout2021[[#This Row],[Remise%]]))</f>
        <v>26.52</v>
      </c>
      <c r="G2985" t="str">
        <f t="shared" si="46"/>
        <v>CECHA</v>
      </c>
    </row>
    <row r="2986" spans="1:7" x14ac:dyDescent="0.25">
      <c r="A2986" s="32">
        <v>22368</v>
      </c>
      <c r="B2986" s="33">
        <v>62</v>
      </c>
      <c r="C2986" s="33">
        <v>37.5</v>
      </c>
      <c r="D2986" s="33">
        <v>2</v>
      </c>
      <c r="E2986" s="33">
        <v>0</v>
      </c>
      <c r="F2986" s="37">
        <f>DetailTicketJuilletAout2021[[#This Row],[Qte]]*(DetailTicketJuilletAout2021[[#This Row],[PrixUnit]]*(1-DetailTicketJuilletAout2021[[#This Row],[Remise%]]))</f>
        <v>75</v>
      </c>
      <c r="G2986" t="str">
        <f t="shared" si="46"/>
        <v>CECHA</v>
      </c>
    </row>
    <row r="2987" spans="1:7" x14ac:dyDescent="0.25">
      <c r="A2987" s="32">
        <v>22369</v>
      </c>
      <c r="B2987" s="33">
        <v>41</v>
      </c>
      <c r="C2987" s="33">
        <v>7.32</v>
      </c>
      <c r="D2987" s="33">
        <v>3</v>
      </c>
      <c r="E2987" s="33">
        <v>0</v>
      </c>
      <c r="F2987" s="37">
        <f>DetailTicketJuilletAout2021[[#This Row],[Qte]]*(DetailTicketJuilletAout2021[[#This Row],[PrixUnit]]*(1-DetailTicketJuilletAout2021[[#This Row],[Remise%]]))</f>
        <v>21.96</v>
      </c>
      <c r="G2987" t="str">
        <f t="shared" si="46"/>
        <v>JEHOU</v>
      </c>
    </row>
    <row r="2988" spans="1:7" x14ac:dyDescent="0.25">
      <c r="A2988" s="32">
        <v>22370</v>
      </c>
      <c r="B2988" s="33">
        <v>55</v>
      </c>
      <c r="C2988" s="33">
        <v>18.29</v>
      </c>
      <c r="D2988" s="33">
        <v>2</v>
      </c>
      <c r="E2988" s="33">
        <v>0</v>
      </c>
      <c r="F2988" s="37">
        <f>DetailTicketJuilletAout2021[[#This Row],[Qte]]*(DetailTicketJuilletAout2021[[#This Row],[PrixUnit]]*(1-DetailTicketJuilletAout2021[[#This Row],[Remise%]]))</f>
        <v>36.58</v>
      </c>
      <c r="G2988" t="str">
        <f t="shared" si="46"/>
        <v>CLHAL</v>
      </c>
    </row>
    <row r="2989" spans="1:7" x14ac:dyDescent="0.25">
      <c r="A2989" s="32">
        <v>22370</v>
      </c>
      <c r="B2989" s="33">
        <v>57</v>
      </c>
      <c r="C2989" s="33">
        <v>14.94</v>
      </c>
      <c r="D2989" s="33">
        <v>2</v>
      </c>
      <c r="E2989" s="33">
        <v>0</v>
      </c>
      <c r="F2989" s="37">
        <f>DetailTicketJuilletAout2021[[#This Row],[Qte]]*(DetailTicketJuilletAout2021[[#This Row],[PrixUnit]]*(1-DetailTicketJuilletAout2021[[#This Row],[Remise%]]))</f>
        <v>29.88</v>
      </c>
      <c r="G2989" t="str">
        <f t="shared" si="46"/>
        <v>CLHAL</v>
      </c>
    </row>
    <row r="2990" spans="1:7" x14ac:dyDescent="0.25">
      <c r="A2990" s="32">
        <v>22370</v>
      </c>
      <c r="B2990" s="33">
        <v>70</v>
      </c>
      <c r="C2990" s="33">
        <v>11.43</v>
      </c>
      <c r="D2990" s="33">
        <v>2</v>
      </c>
      <c r="E2990" s="33">
        <v>0.15</v>
      </c>
      <c r="F2990" s="37">
        <f>DetailTicketJuilletAout2021[[#This Row],[Qte]]*(DetailTicketJuilletAout2021[[#This Row],[PrixUnit]]*(1-DetailTicketJuilletAout2021[[#This Row],[Remise%]]))</f>
        <v>19.430999999999997</v>
      </c>
      <c r="G2990" t="str">
        <f t="shared" si="46"/>
        <v>CLHAL</v>
      </c>
    </row>
    <row r="2991" spans="1:7" x14ac:dyDescent="0.25">
      <c r="A2991" s="32">
        <v>22371</v>
      </c>
      <c r="B2991" s="33">
        <v>16</v>
      </c>
      <c r="C2991" s="33">
        <v>13.26</v>
      </c>
      <c r="D2991" s="33">
        <v>3</v>
      </c>
      <c r="E2991" s="33">
        <v>0</v>
      </c>
      <c r="F2991" s="37">
        <f>DetailTicketJuilletAout2021[[#This Row],[Qte]]*(DetailTicketJuilletAout2021[[#This Row],[PrixUnit]]*(1-DetailTicketJuilletAout2021[[#This Row],[Remise%]]))</f>
        <v>39.78</v>
      </c>
      <c r="G2991" t="str">
        <f t="shared" si="46"/>
        <v>JEHER</v>
      </c>
    </row>
    <row r="2992" spans="1:7" x14ac:dyDescent="0.25">
      <c r="A2992" s="32">
        <v>22371</v>
      </c>
      <c r="B2992" s="33">
        <v>62</v>
      </c>
      <c r="C2992" s="33">
        <v>37.5</v>
      </c>
      <c r="D2992" s="33">
        <v>3</v>
      </c>
      <c r="E2992" s="33">
        <v>0</v>
      </c>
      <c r="F2992" s="37">
        <f>DetailTicketJuilletAout2021[[#This Row],[Qte]]*(DetailTicketJuilletAout2021[[#This Row],[PrixUnit]]*(1-DetailTicketJuilletAout2021[[#This Row],[Remise%]]))</f>
        <v>112.5</v>
      </c>
      <c r="G2992" t="str">
        <f t="shared" si="46"/>
        <v>JEHER</v>
      </c>
    </row>
    <row r="2993" spans="1:7" x14ac:dyDescent="0.25">
      <c r="A2993" s="32">
        <v>22371</v>
      </c>
      <c r="B2993" s="33">
        <v>65</v>
      </c>
      <c r="C2993" s="33">
        <v>16.010000000000002</v>
      </c>
      <c r="D2993" s="33">
        <v>3</v>
      </c>
      <c r="E2993" s="33">
        <v>0</v>
      </c>
      <c r="F2993" s="37">
        <f>DetailTicketJuilletAout2021[[#This Row],[Qte]]*(DetailTicketJuilletAout2021[[#This Row],[PrixUnit]]*(1-DetailTicketJuilletAout2021[[#This Row],[Remise%]]))</f>
        <v>48.03</v>
      </c>
      <c r="G2993" t="str">
        <f t="shared" si="46"/>
        <v>JEHER</v>
      </c>
    </row>
    <row r="2994" spans="1:7" x14ac:dyDescent="0.25">
      <c r="A2994" s="32">
        <v>22372</v>
      </c>
      <c r="B2994" s="33">
        <v>14</v>
      </c>
      <c r="C2994" s="33">
        <v>17.68</v>
      </c>
      <c r="D2994" s="33">
        <v>2</v>
      </c>
      <c r="E2994" s="33">
        <v>0</v>
      </c>
      <c r="F2994" s="37">
        <f>DetailTicketJuilletAout2021[[#This Row],[Qte]]*(DetailTicketJuilletAout2021[[#This Row],[PrixUnit]]*(1-DetailTicketJuilletAout2021[[#This Row],[Remise%]]))</f>
        <v>35.36</v>
      </c>
      <c r="G2994" t="str">
        <f t="shared" si="46"/>
        <v>ERDEB</v>
      </c>
    </row>
    <row r="2995" spans="1:7" x14ac:dyDescent="0.25">
      <c r="A2995" s="32">
        <v>22372</v>
      </c>
      <c r="B2995" s="33">
        <v>53</v>
      </c>
      <c r="C2995" s="33">
        <v>25</v>
      </c>
      <c r="D2995" s="33">
        <v>3</v>
      </c>
      <c r="E2995" s="33">
        <v>0</v>
      </c>
      <c r="F2995" s="37">
        <f>DetailTicketJuilletAout2021[[#This Row],[Qte]]*(DetailTicketJuilletAout2021[[#This Row],[PrixUnit]]*(1-DetailTicketJuilletAout2021[[#This Row],[Remise%]]))</f>
        <v>75</v>
      </c>
      <c r="G2995" t="str">
        <f t="shared" si="46"/>
        <v>ERDEB</v>
      </c>
    </row>
    <row r="2996" spans="1:7" x14ac:dyDescent="0.25">
      <c r="A2996" s="32">
        <v>22372</v>
      </c>
      <c r="B2996" s="33">
        <v>58</v>
      </c>
      <c r="C2996" s="33">
        <v>10.06</v>
      </c>
      <c r="D2996" s="33">
        <v>2</v>
      </c>
      <c r="E2996" s="33">
        <v>0</v>
      </c>
      <c r="F2996" s="37">
        <f>DetailTicketJuilletAout2021[[#This Row],[Qte]]*(DetailTicketJuilletAout2021[[#This Row],[PrixUnit]]*(1-DetailTicketJuilletAout2021[[#This Row],[Remise%]]))</f>
        <v>20.12</v>
      </c>
      <c r="G2996" t="str">
        <f t="shared" si="46"/>
        <v>ERDEB</v>
      </c>
    </row>
    <row r="2997" spans="1:7" x14ac:dyDescent="0.25">
      <c r="A2997" s="32">
        <v>22373</v>
      </c>
      <c r="B2997" s="33">
        <v>19</v>
      </c>
      <c r="C2997" s="33">
        <v>5.49</v>
      </c>
      <c r="D2997" s="33">
        <v>3</v>
      </c>
      <c r="E2997" s="33">
        <v>0.05</v>
      </c>
      <c r="F2997" s="37">
        <f>DetailTicketJuilletAout2021[[#This Row],[Qte]]*(DetailTicketJuilletAout2021[[#This Row],[PrixUnit]]*(1-DetailTicketJuilletAout2021[[#This Row],[Remise%]]))</f>
        <v>15.6465</v>
      </c>
      <c r="G2997" t="str">
        <f t="shared" si="46"/>
        <v>PHFRO</v>
      </c>
    </row>
    <row r="2998" spans="1:7" x14ac:dyDescent="0.25">
      <c r="A2998" s="32">
        <v>22373</v>
      </c>
      <c r="B2998" s="33">
        <v>30</v>
      </c>
      <c r="C2998" s="33">
        <v>15.85</v>
      </c>
      <c r="D2998" s="33">
        <v>3</v>
      </c>
      <c r="E2998" s="33">
        <v>0.05</v>
      </c>
      <c r="F2998" s="37">
        <f>DetailTicketJuilletAout2021[[#This Row],[Qte]]*(DetailTicketJuilletAout2021[[#This Row],[PrixUnit]]*(1-DetailTicketJuilletAout2021[[#This Row],[Remise%]]))</f>
        <v>45.172499999999999</v>
      </c>
      <c r="G2998" t="str">
        <f t="shared" si="46"/>
        <v>PHFRO</v>
      </c>
    </row>
    <row r="2999" spans="1:7" x14ac:dyDescent="0.25">
      <c r="A2999" s="32">
        <v>22373</v>
      </c>
      <c r="B2999" s="33">
        <v>38</v>
      </c>
      <c r="C2999" s="33">
        <v>160.68</v>
      </c>
      <c r="D2999" s="33">
        <v>2</v>
      </c>
      <c r="E2999" s="33">
        <v>0.05</v>
      </c>
      <c r="F2999" s="37">
        <f>DetailTicketJuilletAout2021[[#This Row],[Qte]]*(DetailTicketJuilletAout2021[[#This Row],[PrixUnit]]*(1-DetailTicketJuilletAout2021[[#This Row],[Remise%]]))</f>
        <v>305.29199999999997</v>
      </c>
      <c r="G2999" t="str">
        <f t="shared" si="46"/>
        <v>PHFRO</v>
      </c>
    </row>
    <row r="3000" spans="1:7" x14ac:dyDescent="0.25">
      <c r="A3000" s="32">
        <v>22373</v>
      </c>
      <c r="B3000" s="33">
        <v>56</v>
      </c>
      <c r="C3000" s="33">
        <v>23.17</v>
      </c>
      <c r="D3000" s="33">
        <v>3</v>
      </c>
      <c r="E3000" s="33">
        <v>0.05</v>
      </c>
      <c r="F3000" s="37">
        <f>DetailTicketJuilletAout2021[[#This Row],[Qte]]*(DetailTicketJuilletAout2021[[#This Row],[PrixUnit]]*(1-DetailTicketJuilletAout2021[[#This Row],[Remise%]]))</f>
        <v>66.034500000000008</v>
      </c>
      <c r="G3000" t="str">
        <f t="shared" si="46"/>
        <v>PHFRO</v>
      </c>
    </row>
    <row r="3001" spans="1:7" x14ac:dyDescent="0.25">
      <c r="A3001" s="32">
        <v>22374</v>
      </c>
      <c r="B3001" s="33">
        <v>77</v>
      </c>
      <c r="C3001" s="33">
        <v>9.91</v>
      </c>
      <c r="D3001" s="33">
        <v>3</v>
      </c>
      <c r="E3001" s="33">
        <v>0.25</v>
      </c>
      <c r="F3001" s="37">
        <f>DetailTicketJuilletAout2021[[#This Row],[Qte]]*(DetailTicketJuilletAout2021[[#This Row],[PrixUnit]]*(1-DetailTicketJuilletAout2021[[#This Row],[Remise%]]))</f>
        <v>22.297499999999999</v>
      </c>
      <c r="G3001" t="str">
        <f t="shared" si="46"/>
        <v>ZOHED</v>
      </c>
    </row>
    <row r="3002" spans="1:7" x14ac:dyDescent="0.25">
      <c r="A3002" s="32">
        <v>22375</v>
      </c>
      <c r="B3002" s="33">
        <v>14</v>
      </c>
      <c r="C3002" s="33">
        <v>17.68</v>
      </c>
      <c r="D3002" s="33">
        <v>3</v>
      </c>
      <c r="E3002" s="33">
        <v>0.15</v>
      </c>
      <c r="F3002" s="37">
        <f>DetailTicketJuilletAout2021[[#This Row],[Qte]]*(DetailTicketJuilletAout2021[[#This Row],[PrixUnit]]*(1-DetailTicketJuilletAout2021[[#This Row],[Remise%]]))</f>
        <v>45.083999999999996</v>
      </c>
      <c r="G3002" t="str">
        <f t="shared" si="46"/>
        <v>CHLEC</v>
      </c>
    </row>
    <row r="3003" spans="1:7" x14ac:dyDescent="0.25">
      <c r="A3003" s="32">
        <v>22375</v>
      </c>
      <c r="B3003" s="33">
        <v>42</v>
      </c>
      <c r="C3003" s="33">
        <v>10.67</v>
      </c>
      <c r="D3003" s="33">
        <v>2</v>
      </c>
      <c r="E3003" s="33">
        <v>0.15</v>
      </c>
      <c r="F3003" s="37">
        <f>DetailTicketJuilletAout2021[[#This Row],[Qte]]*(DetailTicketJuilletAout2021[[#This Row],[PrixUnit]]*(1-DetailTicketJuilletAout2021[[#This Row],[Remise%]]))</f>
        <v>18.138999999999999</v>
      </c>
      <c r="G3003" t="str">
        <f t="shared" si="46"/>
        <v>CHLEC</v>
      </c>
    </row>
    <row r="3004" spans="1:7" x14ac:dyDescent="0.25">
      <c r="A3004" s="32">
        <v>22376</v>
      </c>
      <c r="B3004" s="33">
        <v>11</v>
      </c>
      <c r="C3004" s="33">
        <v>16.010000000000002</v>
      </c>
      <c r="D3004" s="33">
        <v>3</v>
      </c>
      <c r="E3004" s="33">
        <v>0.05</v>
      </c>
      <c r="F3004" s="37">
        <f>DetailTicketJuilletAout2021[[#This Row],[Qte]]*(DetailTicketJuilletAout2021[[#This Row],[PrixUnit]]*(1-DetailTicketJuilletAout2021[[#This Row],[Remise%]]))</f>
        <v>45.628500000000003</v>
      </c>
      <c r="G3004" t="str">
        <f t="shared" si="46"/>
        <v>JÉBAZ</v>
      </c>
    </row>
    <row r="3005" spans="1:7" x14ac:dyDescent="0.25">
      <c r="A3005" s="32">
        <v>22376</v>
      </c>
      <c r="B3005" s="33">
        <v>56</v>
      </c>
      <c r="C3005" s="33">
        <v>28.97</v>
      </c>
      <c r="D3005" s="33">
        <v>3</v>
      </c>
      <c r="E3005" s="33">
        <v>0.05</v>
      </c>
      <c r="F3005" s="37">
        <f>DetailTicketJuilletAout2021[[#This Row],[Qte]]*(DetailTicketJuilletAout2021[[#This Row],[PrixUnit]]*(1-DetailTicketJuilletAout2021[[#This Row],[Remise%]]))</f>
        <v>82.564499999999981</v>
      </c>
      <c r="G3005" t="str">
        <f t="shared" si="46"/>
        <v>JÉBAZ</v>
      </c>
    </row>
    <row r="3006" spans="1:7" x14ac:dyDescent="0.25">
      <c r="A3006" s="32">
        <v>22377</v>
      </c>
      <c r="B3006" s="33">
        <v>28</v>
      </c>
      <c r="C3006" s="33">
        <v>34.76</v>
      </c>
      <c r="D3006" s="33">
        <v>3</v>
      </c>
      <c r="E3006" s="33">
        <v>0</v>
      </c>
      <c r="F3006" s="37">
        <f>DetailTicketJuilletAout2021[[#This Row],[Qte]]*(DetailTicketJuilletAout2021[[#This Row],[PrixUnit]]*(1-DetailTicketJuilletAout2021[[#This Row],[Remise%]]))</f>
        <v>104.28</v>
      </c>
      <c r="G3006" t="str">
        <f t="shared" si="46"/>
        <v>NOBEL</v>
      </c>
    </row>
    <row r="3007" spans="1:7" x14ac:dyDescent="0.25">
      <c r="A3007" s="32">
        <v>22378</v>
      </c>
      <c r="B3007" s="33">
        <v>1</v>
      </c>
      <c r="C3007" s="33">
        <v>10.98</v>
      </c>
      <c r="D3007" s="33">
        <v>3</v>
      </c>
      <c r="E3007" s="33">
        <v>0</v>
      </c>
      <c r="F3007" s="37">
        <f>DetailTicketJuilletAout2021[[#This Row],[Qte]]*(DetailTicketJuilletAout2021[[#This Row],[PrixUnit]]*(1-DetailTicketJuilletAout2021[[#This Row],[Remise%]]))</f>
        <v>32.94</v>
      </c>
      <c r="G3007" t="str">
        <f t="shared" si="46"/>
        <v>VIVAN</v>
      </c>
    </row>
    <row r="3008" spans="1:7" x14ac:dyDescent="0.25">
      <c r="A3008" s="32">
        <v>22378</v>
      </c>
      <c r="B3008" s="33">
        <v>21</v>
      </c>
      <c r="C3008" s="33">
        <v>6.1</v>
      </c>
      <c r="D3008" s="33">
        <v>2</v>
      </c>
      <c r="E3008" s="33">
        <v>0.25</v>
      </c>
      <c r="F3008" s="37">
        <f>DetailTicketJuilletAout2021[[#This Row],[Qte]]*(DetailTicketJuilletAout2021[[#This Row],[PrixUnit]]*(1-DetailTicketJuilletAout2021[[#This Row],[Remise%]]))</f>
        <v>9.1499999999999986</v>
      </c>
      <c r="G3008" t="str">
        <f t="shared" si="46"/>
        <v>VIVAN</v>
      </c>
    </row>
    <row r="3009" spans="1:7" x14ac:dyDescent="0.25">
      <c r="A3009" s="32">
        <v>22378</v>
      </c>
      <c r="B3009" s="33">
        <v>39</v>
      </c>
      <c r="C3009" s="33">
        <v>10.98</v>
      </c>
      <c r="D3009" s="33">
        <v>2</v>
      </c>
      <c r="E3009" s="33">
        <v>0.25</v>
      </c>
      <c r="F3009" s="37">
        <f>DetailTicketJuilletAout2021[[#This Row],[Qte]]*(DetailTicketJuilletAout2021[[#This Row],[PrixUnit]]*(1-DetailTicketJuilletAout2021[[#This Row],[Remise%]]))</f>
        <v>16.47</v>
      </c>
      <c r="G3009" t="str">
        <f t="shared" si="46"/>
        <v>VIVAN</v>
      </c>
    </row>
    <row r="3010" spans="1:7" x14ac:dyDescent="0.25">
      <c r="A3010" s="32">
        <v>22379</v>
      </c>
      <c r="B3010" s="33">
        <v>55</v>
      </c>
      <c r="C3010" s="33">
        <v>14.64</v>
      </c>
      <c r="D3010" s="33">
        <v>3</v>
      </c>
      <c r="E3010" s="33">
        <v>0.05</v>
      </c>
      <c r="F3010" s="37">
        <f>DetailTicketJuilletAout2021[[#This Row],[Qte]]*(DetailTicketJuilletAout2021[[#This Row],[PrixUnit]]*(1-DetailTicketJuilletAout2021[[#This Row],[Remise%]]))</f>
        <v>41.723999999999997</v>
      </c>
      <c r="G3010" t="str">
        <f t="shared" si="46"/>
        <v>NAROU</v>
      </c>
    </row>
    <row r="3011" spans="1:7" x14ac:dyDescent="0.25">
      <c r="A3011" s="32">
        <v>22379</v>
      </c>
      <c r="B3011" s="33">
        <v>70</v>
      </c>
      <c r="C3011" s="33">
        <v>9.15</v>
      </c>
      <c r="D3011" s="33">
        <v>3</v>
      </c>
      <c r="E3011" s="33">
        <v>0</v>
      </c>
      <c r="F3011" s="37">
        <f>DetailTicketJuilletAout2021[[#This Row],[Qte]]*(DetailTicketJuilletAout2021[[#This Row],[PrixUnit]]*(1-DetailTicketJuilletAout2021[[#This Row],[Remise%]]))</f>
        <v>27.450000000000003</v>
      </c>
      <c r="G3011" t="str">
        <f t="shared" ref="G3011:G3034" si="47">VLOOKUP(A3011,$I$2:$J$1577,2,FALSE)</f>
        <v>NAROU</v>
      </c>
    </row>
    <row r="3012" spans="1:7" x14ac:dyDescent="0.25">
      <c r="A3012" s="32">
        <v>22380</v>
      </c>
      <c r="B3012" s="33">
        <v>7</v>
      </c>
      <c r="C3012" s="33">
        <v>4.25</v>
      </c>
      <c r="D3012" s="33">
        <v>1</v>
      </c>
      <c r="E3012" s="33">
        <v>0</v>
      </c>
      <c r="F3012" s="37">
        <f>DetailTicketJuilletAout2021[[#This Row],[Qte]]*(DetailTicketJuilletAout2021[[#This Row],[PrixUnit]]*(1-DetailTicketJuilletAout2021[[#This Row],[Remise%]]))</f>
        <v>4.25</v>
      </c>
      <c r="G3012" t="str">
        <f t="shared" si="47"/>
        <v>CHDUD</v>
      </c>
    </row>
    <row r="3013" spans="1:7" x14ac:dyDescent="0.25">
      <c r="A3013" s="32">
        <v>22380</v>
      </c>
      <c r="B3013" s="33">
        <v>19</v>
      </c>
      <c r="C3013" s="33">
        <v>5.49</v>
      </c>
      <c r="D3013" s="33">
        <v>2</v>
      </c>
      <c r="E3013" s="33">
        <v>0</v>
      </c>
      <c r="F3013" s="37">
        <f>DetailTicketJuilletAout2021[[#This Row],[Qte]]*(DetailTicketJuilletAout2021[[#This Row],[PrixUnit]]*(1-DetailTicketJuilletAout2021[[#This Row],[Remise%]]))</f>
        <v>10.98</v>
      </c>
      <c r="G3013" t="str">
        <f t="shared" si="47"/>
        <v>CHDUD</v>
      </c>
    </row>
    <row r="3014" spans="1:7" x14ac:dyDescent="0.25">
      <c r="A3014" s="32">
        <v>22380</v>
      </c>
      <c r="B3014" s="33">
        <v>27</v>
      </c>
      <c r="C3014" s="33">
        <v>26.83</v>
      </c>
      <c r="D3014" s="33">
        <v>3</v>
      </c>
      <c r="E3014" s="33">
        <v>0.25</v>
      </c>
      <c r="F3014" s="37">
        <f>DetailTicketJuilletAout2021[[#This Row],[Qte]]*(DetailTicketJuilletAout2021[[#This Row],[PrixUnit]]*(1-DetailTicketJuilletAout2021[[#This Row],[Remise%]]))</f>
        <v>60.367499999999993</v>
      </c>
      <c r="G3014" t="str">
        <f t="shared" si="47"/>
        <v>CHDUD</v>
      </c>
    </row>
    <row r="3015" spans="1:7" x14ac:dyDescent="0.25">
      <c r="A3015" s="32">
        <v>22380</v>
      </c>
      <c r="B3015" s="33">
        <v>44</v>
      </c>
      <c r="C3015" s="33">
        <v>11.89</v>
      </c>
      <c r="D3015" s="33">
        <v>2</v>
      </c>
      <c r="E3015" s="33">
        <v>0</v>
      </c>
      <c r="F3015" s="37">
        <f>DetailTicketJuilletAout2021[[#This Row],[Qte]]*(DetailTicketJuilletAout2021[[#This Row],[PrixUnit]]*(1-DetailTicketJuilletAout2021[[#This Row],[Remise%]]))</f>
        <v>23.78</v>
      </c>
      <c r="G3015" t="str">
        <f t="shared" si="47"/>
        <v>CHDUD</v>
      </c>
    </row>
    <row r="3016" spans="1:7" x14ac:dyDescent="0.25">
      <c r="A3016" s="32">
        <v>22380</v>
      </c>
      <c r="B3016" s="33">
        <v>54</v>
      </c>
      <c r="C3016" s="33">
        <v>4.57</v>
      </c>
      <c r="D3016" s="33">
        <v>3</v>
      </c>
      <c r="E3016" s="33">
        <v>0.1</v>
      </c>
      <c r="F3016" s="37">
        <f>DetailTicketJuilletAout2021[[#This Row],[Qte]]*(DetailTicketJuilletAout2021[[#This Row],[PrixUnit]]*(1-DetailTicketJuilletAout2021[[#This Row],[Remise%]]))</f>
        <v>12.339000000000002</v>
      </c>
      <c r="G3016" t="str">
        <f t="shared" si="47"/>
        <v>CHDUD</v>
      </c>
    </row>
    <row r="3017" spans="1:7" x14ac:dyDescent="0.25">
      <c r="A3017" s="32">
        <v>22380</v>
      </c>
      <c r="B3017" s="33">
        <v>60</v>
      </c>
      <c r="C3017" s="33">
        <v>20.73</v>
      </c>
      <c r="D3017" s="33">
        <v>2</v>
      </c>
      <c r="E3017" s="33">
        <v>0.25</v>
      </c>
      <c r="F3017" s="37">
        <f>DetailTicketJuilletAout2021[[#This Row],[Qte]]*(DetailTicketJuilletAout2021[[#This Row],[PrixUnit]]*(1-DetailTicketJuilletAout2021[[#This Row],[Remise%]]))</f>
        <v>31.094999999999999</v>
      </c>
      <c r="G3017" t="str">
        <f t="shared" si="47"/>
        <v>CHDUD</v>
      </c>
    </row>
    <row r="3018" spans="1:7" x14ac:dyDescent="0.25">
      <c r="A3018" s="32">
        <v>22380</v>
      </c>
      <c r="B3018" s="33">
        <v>65</v>
      </c>
      <c r="C3018" s="33">
        <v>12.81</v>
      </c>
      <c r="D3018" s="33">
        <v>2</v>
      </c>
      <c r="E3018" s="33">
        <v>0</v>
      </c>
      <c r="F3018" s="37">
        <f>DetailTicketJuilletAout2021[[#This Row],[Qte]]*(DetailTicketJuilletAout2021[[#This Row],[PrixUnit]]*(1-DetailTicketJuilletAout2021[[#This Row],[Remise%]]))</f>
        <v>25.62</v>
      </c>
      <c r="G3018" t="str">
        <f t="shared" si="47"/>
        <v>CHDUD</v>
      </c>
    </row>
    <row r="3019" spans="1:7" x14ac:dyDescent="0.25">
      <c r="A3019" s="32">
        <v>22380</v>
      </c>
      <c r="B3019" s="33">
        <v>71</v>
      </c>
      <c r="C3019" s="33">
        <v>13.11</v>
      </c>
      <c r="D3019" s="33">
        <v>3</v>
      </c>
      <c r="E3019" s="33">
        <v>0</v>
      </c>
      <c r="F3019" s="37">
        <f>DetailTicketJuilletAout2021[[#This Row],[Qte]]*(DetailTicketJuilletAout2021[[#This Row],[PrixUnit]]*(1-DetailTicketJuilletAout2021[[#This Row],[Remise%]]))</f>
        <v>39.33</v>
      </c>
      <c r="G3019" t="str">
        <f t="shared" si="47"/>
        <v>CHDUD</v>
      </c>
    </row>
    <row r="3020" spans="1:7" x14ac:dyDescent="0.25">
      <c r="A3020" s="32">
        <v>22380</v>
      </c>
      <c r="B3020" s="33">
        <v>761</v>
      </c>
      <c r="C3020" s="33">
        <v>3.64</v>
      </c>
      <c r="D3020" s="33">
        <v>1</v>
      </c>
      <c r="E3020" s="33">
        <v>0</v>
      </c>
      <c r="F3020" s="37">
        <f>DetailTicketJuilletAout2021[[#This Row],[Qte]]*(DetailTicketJuilletAout2021[[#This Row],[PrixUnit]]*(1-DetailTicketJuilletAout2021[[#This Row],[Remise%]]))</f>
        <v>3.64</v>
      </c>
      <c r="G3020" t="str">
        <f t="shared" si="47"/>
        <v>CHDUD</v>
      </c>
    </row>
    <row r="3021" spans="1:7" x14ac:dyDescent="0.25">
      <c r="A3021" s="32">
        <v>22380</v>
      </c>
      <c r="B3021" s="33">
        <v>1448</v>
      </c>
      <c r="C3021" s="33">
        <v>9.77</v>
      </c>
      <c r="D3021" s="33">
        <v>1</v>
      </c>
      <c r="E3021" s="33">
        <v>0</v>
      </c>
      <c r="F3021" s="37">
        <f>DetailTicketJuilletAout2021[[#This Row],[Qte]]*(DetailTicketJuilletAout2021[[#This Row],[PrixUnit]]*(1-DetailTicketJuilletAout2021[[#This Row],[Remise%]]))</f>
        <v>9.77</v>
      </c>
      <c r="G3021" t="str">
        <f t="shared" si="47"/>
        <v>CHDUD</v>
      </c>
    </row>
    <row r="3022" spans="1:7" x14ac:dyDescent="0.25">
      <c r="A3022" s="32">
        <v>22380</v>
      </c>
      <c r="B3022" s="33">
        <v>1495</v>
      </c>
      <c r="C3022" s="33">
        <v>12.41</v>
      </c>
      <c r="D3022" s="33">
        <v>1</v>
      </c>
      <c r="E3022" s="33">
        <v>0</v>
      </c>
      <c r="F3022" s="37">
        <f>DetailTicketJuilletAout2021[[#This Row],[Qte]]*(DetailTicketJuilletAout2021[[#This Row],[PrixUnit]]*(1-DetailTicketJuilletAout2021[[#This Row],[Remise%]]))</f>
        <v>12.41</v>
      </c>
      <c r="G3022" t="str">
        <f t="shared" si="47"/>
        <v>CHDUD</v>
      </c>
    </row>
    <row r="3023" spans="1:7" x14ac:dyDescent="0.25">
      <c r="A3023" s="32">
        <v>22380</v>
      </c>
      <c r="B3023" s="33">
        <v>2650</v>
      </c>
      <c r="C3023" s="33">
        <v>8.5399999999999991</v>
      </c>
      <c r="D3023" s="33">
        <v>3</v>
      </c>
      <c r="E3023" s="33">
        <v>0.25</v>
      </c>
      <c r="F3023" s="37">
        <f>DetailTicketJuilletAout2021[[#This Row],[Qte]]*(DetailTicketJuilletAout2021[[#This Row],[PrixUnit]]*(1-DetailTicketJuilletAout2021[[#This Row],[Remise%]]))</f>
        <v>19.214999999999996</v>
      </c>
      <c r="G3023" t="str">
        <f t="shared" si="47"/>
        <v>CHDUD</v>
      </c>
    </row>
    <row r="3024" spans="1:7" x14ac:dyDescent="0.25">
      <c r="A3024" s="32">
        <v>22381</v>
      </c>
      <c r="B3024" s="33">
        <v>19</v>
      </c>
      <c r="C3024" s="33">
        <v>5.49</v>
      </c>
      <c r="D3024" s="33">
        <v>3</v>
      </c>
      <c r="E3024" s="33">
        <v>0.1</v>
      </c>
      <c r="F3024" s="37">
        <f>DetailTicketJuilletAout2021[[#This Row],[Qte]]*(DetailTicketJuilletAout2021[[#This Row],[PrixUnit]]*(1-DetailTicketJuilletAout2021[[#This Row],[Remise%]]))</f>
        <v>14.823000000000002</v>
      </c>
      <c r="G3024" t="str">
        <f t="shared" si="47"/>
        <v>DIGOM</v>
      </c>
    </row>
    <row r="3025" spans="1:7" x14ac:dyDescent="0.25">
      <c r="A3025" s="32">
        <v>22381</v>
      </c>
      <c r="B3025" s="33">
        <v>24</v>
      </c>
      <c r="C3025" s="33">
        <v>2.74</v>
      </c>
      <c r="D3025" s="33">
        <v>2</v>
      </c>
      <c r="E3025" s="33">
        <v>0.1</v>
      </c>
      <c r="F3025" s="37">
        <f>DetailTicketJuilletAout2021[[#This Row],[Qte]]*(DetailTicketJuilletAout2021[[#This Row],[PrixUnit]]*(1-DetailTicketJuilletAout2021[[#This Row],[Remise%]]))</f>
        <v>4.9320000000000004</v>
      </c>
      <c r="G3025" t="str">
        <f t="shared" si="47"/>
        <v>DIGOM</v>
      </c>
    </row>
    <row r="3026" spans="1:7" x14ac:dyDescent="0.25">
      <c r="A3026" s="32">
        <v>22381</v>
      </c>
      <c r="B3026" s="33">
        <v>31</v>
      </c>
      <c r="C3026" s="33">
        <v>7.62</v>
      </c>
      <c r="D3026" s="33">
        <v>3</v>
      </c>
      <c r="E3026" s="33">
        <v>0.1</v>
      </c>
      <c r="F3026" s="37">
        <f>DetailTicketJuilletAout2021[[#This Row],[Qte]]*(DetailTicketJuilletAout2021[[#This Row],[PrixUnit]]*(1-DetailTicketJuilletAout2021[[#This Row],[Remise%]]))</f>
        <v>20.574000000000002</v>
      </c>
      <c r="G3026" t="str">
        <f t="shared" si="47"/>
        <v>DIGOM</v>
      </c>
    </row>
    <row r="3027" spans="1:7" x14ac:dyDescent="0.25">
      <c r="A3027" s="32">
        <v>22381</v>
      </c>
      <c r="B3027" s="33">
        <v>52</v>
      </c>
      <c r="C3027" s="33">
        <v>4.2699999999999996</v>
      </c>
      <c r="D3027" s="33">
        <v>3</v>
      </c>
      <c r="E3027" s="33">
        <v>0.1</v>
      </c>
      <c r="F3027" s="37">
        <f>DetailTicketJuilletAout2021[[#This Row],[Qte]]*(DetailTicketJuilletAout2021[[#This Row],[PrixUnit]]*(1-DetailTicketJuilletAout2021[[#This Row],[Remise%]]))</f>
        <v>11.528999999999998</v>
      </c>
      <c r="G3027" t="str">
        <f t="shared" si="47"/>
        <v>DIGOM</v>
      </c>
    </row>
    <row r="3028" spans="1:7" x14ac:dyDescent="0.25">
      <c r="A3028" s="32">
        <v>22382</v>
      </c>
      <c r="B3028" s="33">
        <v>17</v>
      </c>
      <c r="C3028" s="33">
        <v>23.78</v>
      </c>
      <c r="D3028" s="33">
        <v>3</v>
      </c>
      <c r="E3028" s="33">
        <v>0</v>
      </c>
      <c r="F3028" s="37">
        <f>DetailTicketJuilletAout2021[[#This Row],[Qte]]*(DetailTicketJuilletAout2021[[#This Row],[PrixUnit]]*(1-DetailTicketJuilletAout2021[[#This Row],[Remise%]]))</f>
        <v>71.34</v>
      </c>
      <c r="G3028" t="str">
        <f t="shared" si="47"/>
        <v>PASAU</v>
      </c>
    </row>
    <row r="3029" spans="1:7" x14ac:dyDescent="0.25">
      <c r="A3029" s="32">
        <v>22382</v>
      </c>
      <c r="B3029" s="33">
        <v>33</v>
      </c>
      <c r="C3029" s="33">
        <v>1.52</v>
      </c>
      <c r="D3029" s="33">
        <v>2</v>
      </c>
      <c r="E3029" s="33">
        <v>0</v>
      </c>
      <c r="F3029" s="37">
        <f>DetailTicketJuilletAout2021[[#This Row],[Qte]]*(DetailTicketJuilletAout2021[[#This Row],[PrixUnit]]*(1-DetailTicketJuilletAout2021[[#This Row],[Remise%]]))</f>
        <v>3.04</v>
      </c>
      <c r="G3029" t="str">
        <f t="shared" si="47"/>
        <v>PASAU</v>
      </c>
    </row>
    <row r="3030" spans="1:7" x14ac:dyDescent="0.25">
      <c r="A3030" s="32">
        <v>22383</v>
      </c>
      <c r="B3030" s="33">
        <v>24</v>
      </c>
      <c r="C3030" s="33">
        <v>2.74</v>
      </c>
      <c r="D3030" s="33">
        <v>2</v>
      </c>
      <c r="E3030" s="33">
        <v>0</v>
      </c>
      <c r="F3030" s="37">
        <f>DetailTicketJuilletAout2021[[#This Row],[Qte]]*(DetailTicketJuilletAout2021[[#This Row],[PrixUnit]]*(1-DetailTicketJuilletAout2021[[#This Row],[Remise%]]))</f>
        <v>5.48</v>
      </c>
      <c r="G3030" t="str">
        <f t="shared" si="47"/>
        <v>CLHAL</v>
      </c>
    </row>
    <row r="3031" spans="1:7" x14ac:dyDescent="0.25">
      <c r="A3031" s="32">
        <v>22383</v>
      </c>
      <c r="B3031" s="33">
        <v>57</v>
      </c>
      <c r="C3031" s="33">
        <v>11.89</v>
      </c>
      <c r="D3031" s="33">
        <v>2</v>
      </c>
      <c r="E3031" s="33">
        <v>0</v>
      </c>
      <c r="F3031" s="37">
        <f>DetailTicketJuilletAout2021[[#This Row],[Qte]]*(DetailTicketJuilletAout2021[[#This Row],[PrixUnit]]*(1-DetailTicketJuilletAout2021[[#This Row],[Remise%]]))</f>
        <v>23.78</v>
      </c>
      <c r="G3031" t="str">
        <f t="shared" si="47"/>
        <v>CLHAL</v>
      </c>
    </row>
    <row r="3032" spans="1:7" x14ac:dyDescent="0.25">
      <c r="A3032" s="32">
        <v>22384</v>
      </c>
      <c r="B3032" s="33">
        <v>16</v>
      </c>
      <c r="C3032" s="33">
        <v>13.26</v>
      </c>
      <c r="D3032" s="33">
        <v>2</v>
      </c>
      <c r="E3032" s="33">
        <v>0</v>
      </c>
      <c r="F3032" s="37">
        <f>DetailTicketJuilletAout2021[[#This Row],[Qte]]*(DetailTicketJuilletAout2021[[#This Row],[PrixUnit]]*(1-DetailTicketJuilletAout2021[[#This Row],[Remise%]]))</f>
        <v>26.52</v>
      </c>
      <c r="G3032" t="str">
        <f t="shared" si="47"/>
        <v>PILED</v>
      </c>
    </row>
    <row r="3033" spans="1:7" x14ac:dyDescent="0.25">
      <c r="A3033" s="32">
        <v>22384</v>
      </c>
      <c r="B3033" s="33">
        <v>43</v>
      </c>
      <c r="C3033" s="33">
        <v>35.06</v>
      </c>
      <c r="D3033" s="33">
        <v>2</v>
      </c>
      <c r="E3033" s="33">
        <v>0</v>
      </c>
      <c r="F3033" s="37">
        <f>DetailTicketJuilletAout2021[[#This Row],[Qte]]*(DetailTicketJuilletAout2021[[#This Row],[PrixUnit]]*(1-DetailTicketJuilletAout2021[[#This Row],[Remise%]]))</f>
        <v>70.12</v>
      </c>
      <c r="G3033" t="str">
        <f t="shared" si="47"/>
        <v>PILED</v>
      </c>
    </row>
    <row r="3034" spans="1:7" x14ac:dyDescent="0.25">
      <c r="A3034" s="32">
        <v>22384</v>
      </c>
      <c r="B3034" s="33">
        <v>59</v>
      </c>
      <c r="C3034" s="33">
        <v>41.92</v>
      </c>
      <c r="D3034" s="33">
        <v>3</v>
      </c>
      <c r="E3034" s="33">
        <v>0</v>
      </c>
      <c r="F3034" s="37">
        <f>DetailTicketJuilletAout2021[[#This Row],[Qte]]*(DetailTicketJuilletAout2021[[#This Row],[PrixUnit]]*(1-DetailTicketJuilletAout2021[[#This Row],[Remise%]]))</f>
        <v>125.76</v>
      </c>
      <c r="G3034" t="str">
        <f t="shared" si="47"/>
        <v>PILED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F2849-90CB-424D-85D6-969A4BF3022C}">
  <sheetPr>
    <tabColor rgb="FFC00000"/>
  </sheetPr>
  <dimension ref="A1:N407"/>
  <sheetViews>
    <sheetView zoomScale="70" zoomScaleNormal="70" workbookViewId="0">
      <selection activeCell="M1" sqref="M1"/>
    </sheetView>
  </sheetViews>
  <sheetFormatPr baseColWidth="10" defaultRowHeight="15" x14ac:dyDescent="0.25"/>
  <cols>
    <col min="1" max="1" width="19.5703125" bestFit="1" customWidth="1"/>
    <col min="2" max="2" width="23.42578125" bestFit="1" customWidth="1"/>
    <col min="5" max="5" width="20.140625" bestFit="1" customWidth="1"/>
    <col min="6" max="6" width="23.42578125" bestFit="1" customWidth="1"/>
    <col min="9" max="9" width="20.140625" bestFit="1" customWidth="1"/>
    <col min="10" max="10" width="23.42578125" bestFit="1" customWidth="1"/>
    <col min="13" max="13" width="20.140625" bestFit="1" customWidth="1"/>
    <col min="14" max="14" width="23.42578125" bestFit="1" customWidth="1"/>
  </cols>
  <sheetData>
    <row r="1" spans="1:14" x14ac:dyDescent="0.25">
      <c r="A1" t="s">
        <v>3690</v>
      </c>
      <c r="E1" t="s">
        <v>3691</v>
      </c>
      <c r="I1" t="s">
        <v>3692</v>
      </c>
      <c r="M1" t="s">
        <v>3693</v>
      </c>
    </row>
    <row r="2" spans="1:14" x14ac:dyDescent="0.25">
      <c r="A2" s="29" t="s">
        <v>113</v>
      </c>
      <c r="B2" t="s">
        <v>3683</v>
      </c>
      <c r="E2" s="29" t="s">
        <v>113</v>
      </c>
      <c r="F2" t="s">
        <v>3683</v>
      </c>
      <c r="I2" s="29" t="s">
        <v>113</v>
      </c>
      <c r="J2" t="s">
        <v>3683</v>
      </c>
      <c r="M2" s="29" t="s">
        <v>113</v>
      </c>
      <c r="N2" t="s">
        <v>3683</v>
      </c>
    </row>
    <row r="4" spans="1:14" x14ac:dyDescent="0.25">
      <c r="A4" s="29" t="s">
        <v>3680</v>
      </c>
      <c r="B4" t="s">
        <v>3681</v>
      </c>
      <c r="E4" s="29" t="s">
        <v>3680</v>
      </c>
      <c r="F4" t="s">
        <v>3681</v>
      </c>
      <c r="I4" s="29" t="s">
        <v>3680</v>
      </c>
      <c r="J4" t="s">
        <v>3681</v>
      </c>
      <c r="M4" s="29" t="s">
        <v>3680</v>
      </c>
      <c r="N4" t="s">
        <v>3681</v>
      </c>
    </row>
    <row r="5" spans="1:14" x14ac:dyDescent="0.25">
      <c r="A5" s="30">
        <v>22455</v>
      </c>
      <c r="B5" s="2">
        <v>49.17</v>
      </c>
      <c r="E5" s="30">
        <v>22385</v>
      </c>
      <c r="F5" s="2">
        <v>41.472000000000008</v>
      </c>
      <c r="I5" s="30">
        <v>22390</v>
      </c>
      <c r="J5" s="2">
        <v>95</v>
      </c>
      <c r="M5" s="30">
        <v>22388</v>
      </c>
      <c r="N5" s="2">
        <v>40.248000000000005</v>
      </c>
    </row>
    <row r="6" spans="1:14" x14ac:dyDescent="0.25">
      <c r="A6" s="31" t="s">
        <v>39</v>
      </c>
      <c r="B6" s="2">
        <v>49.17</v>
      </c>
      <c r="E6" s="31" t="s">
        <v>36</v>
      </c>
      <c r="F6" s="2">
        <v>41.472000000000008</v>
      </c>
      <c r="I6" s="31" t="s">
        <v>57</v>
      </c>
      <c r="J6" s="2">
        <v>95</v>
      </c>
      <c r="M6" s="31" t="s">
        <v>56</v>
      </c>
      <c r="N6" s="2">
        <v>40.248000000000005</v>
      </c>
    </row>
    <row r="7" spans="1:14" x14ac:dyDescent="0.25">
      <c r="A7" s="30">
        <v>22467</v>
      </c>
      <c r="B7" s="2">
        <v>68.800000000000011</v>
      </c>
      <c r="E7" s="30">
        <v>22386</v>
      </c>
      <c r="F7" s="2">
        <v>14.624000000000002</v>
      </c>
      <c r="I7" s="30">
        <v>22430</v>
      </c>
      <c r="J7" s="2">
        <v>159.70499999999998</v>
      </c>
      <c r="M7" s="30">
        <v>22389</v>
      </c>
      <c r="N7" s="2">
        <v>18.288</v>
      </c>
    </row>
    <row r="8" spans="1:14" x14ac:dyDescent="0.25">
      <c r="A8" s="31" t="s">
        <v>39</v>
      </c>
      <c r="B8" s="2">
        <v>68.800000000000011</v>
      </c>
      <c r="E8" s="31" t="s">
        <v>26</v>
      </c>
      <c r="F8" s="2">
        <v>14.624000000000002</v>
      </c>
      <c r="I8" s="31" t="s">
        <v>30</v>
      </c>
      <c r="J8" s="2">
        <v>159.70499999999998</v>
      </c>
      <c r="M8" s="31" t="s">
        <v>74</v>
      </c>
      <c r="N8" s="2">
        <v>18.288</v>
      </c>
    </row>
    <row r="9" spans="1:14" x14ac:dyDescent="0.25">
      <c r="A9" s="30">
        <v>22536</v>
      </c>
      <c r="B9" s="2">
        <v>68.800000000000011</v>
      </c>
      <c r="E9" s="30">
        <v>22391</v>
      </c>
      <c r="F9" s="2">
        <v>20.580000000000002</v>
      </c>
      <c r="I9" s="30">
        <v>22441</v>
      </c>
      <c r="J9" s="2">
        <v>226.38</v>
      </c>
      <c r="M9" s="30">
        <v>22392</v>
      </c>
      <c r="N9" s="2">
        <v>64.040000000000006</v>
      </c>
    </row>
    <row r="10" spans="1:14" x14ac:dyDescent="0.25">
      <c r="A10" s="31" t="s">
        <v>53</v>
      </c>
      <c r="B10" s="2">
        <v>68.800000000000011</v>
      </c>
      <c r="E10" s="31" t="s">
        <v>68</v>
      </c>
      <c r="F10" s="2">
        <v>20.580000000000002</v>
      </c>
      <c r="I10" s="31" t="s">
        <v>38</v>
      </c>
      <c r="J10" s="2">
        <v>226.38</v>
      </c>
      <c r="M10" s="31" t="s">
        <v>46</v>
      </c>
      <c r="N10" s="2">
        <v>64.040000000000006</v>
      </c>
    </row>
    <row r="11" spans="1:14" x14ac:dyDescent="0.25">
      <c r="A11" s="30">
        <v>22539</v>
      </c>
      <c r="B11" s="2">
        <v>68.800000000000011</v>
      </c>
      <c r="E11" s="30">
        <v>22393</v>
      </c>
      <c r="F11" s="2">
        <v>18.28</v>
      </c>
      <c r="I11" s="30">
        <v>22451</v>
      </c>
      <c r="J11" s="2">
        <v>295.76</v>
      </c>
      <c r="M11" s="30">
        <v>22396</v>
      </c>
      <c r="N11" s="2">
        <v>22.86</v>
      </c>
    </row>
    <row r="12" spans="1:14" x14ac:dyDescent="0.25">
      <c r="A12" s="31" t="s">
        <v>53</v>
      </c>
      <c r="B12" s="2">
        <v>68.800000000000011</v>
      </c>
      <c r="E12" s="31" t="s">
        <v>92</v>
      </c>
      <c r="F12" s="2">
        <v>18.28</v>
      </c>
      <c r="I12" s="31" t="s">
        <v>95</v>
      </c>
      <c r="J12" s="2">
        <v>295.76</v>
      </c>
      <c r="M12" s="31" t="s">
        <v>102</v>
      </c>
      <c r="N12" s="2">
        <v>22.86</v>
      </c>
    </row>
    <row r="13" spans="1:14" x14ac:dyDescent="0.25">
      <c r="A13" s="30">
        <v>22655</v>
      </c>
      <c r="B13" s="2">
        <v>68.800000000000011</v>
      </c>
      <c r="E13" s="30">
        <v>22400</v>
      </c>
      <c r="F13" s="2">
        <v>67.08</v>
      </c>
      <c r="I13" s="30">
        <v>22462</v>
      </c>
      <c r="J13" s="2">
        <v>39.94</v>
      </c>
      <c r="M13" s="30">
        <v>22398</v>
      </c>
      <c r="N13" s="2">
        <v>45.083999999999996</v>
      </c>
    </row>
    <row r="14" spans="1:14" x14ac:dyDescent="0.25">
      <c r="A14" s="31" t="s">
        <v>23</v>
      </c>
      <c r="B14" s="2">
        <v>68.800000000000011</v>
      </c>
      <c r="E14" s="31" t="s">
        <v>91</v>
      </c>
      <c r="F14" s="2">
        <v>67.08</v>
      </c>
      <c r="I14" s="31" t="s">
        <v>58</v>
      </c>
      <c r="J14" s="2">
        <v>39.94</v>
      </c>
      <c r="M14" s="31" t="s">
        <v>39</v>
      </c>
      <c r="N14" s="2">
        <v>45.083999999999996</v>
      </c>
    </row>
    <row r="15" spans="1:14" x14ac:dyDescent="0.25">
      <c r="A15" s="30">
        <v>22709</v>
      </c>
      <c r="B15" s="2">
        <v>68.800000000000011</v>
      </c>
      <c r="E15" s="30">
        <v>22405</v>
      </c>
      <c r="F15" s="2">
        <v>12.339000000000002</v>
      </c>
      <c r="I15" s="30">
        <v>22468</v>
      </c>
      <c r="J15" s="2">
        <v>59.91</v>
      </c>
      <c r="M15" s="30">
        <v>22400</v>
      </c>
      <c r="N15" s="2">
        <v>95.12</v>
      </c>
    </row>
    <row r="16" spans="1:14" x14ac:dyDescent="0.25">
      <c r="A16" s="31" t="s">
        <v>25</v>
      </c>
      <c r="B16" s="2">
        <v>68.800000000000011</v>
      </c>
      <c r="E16" s="31" t="s">
        <v>53</v>
      </c>
      <c r="F16" s="2">
        <v>12.339000000000002</v>
      </c>
      <c r="I16" s="31" t="s">
        <v>58</v>
      </c>
      <c r="J16" s="2">
        <v>59.91</v>
      </c>
      <c r="M16" s="31" t="s">
        <v>91</v>
      </c>
      <c r="N16" s="2">
        <v>95.12</v>
      </c>
    </row>
    <row r="17" spans="1:14" x14ac:dyDescent="0.25">
      <c r="A17" s="30">
        <v>22723</v>
      </c>
      <c r="B17" s="2">
        <v>68.800000000000011</v>
      </c>
      <c r="E17" s="30">
        <v>22407</v>
      </c>
      <c r="F17" s="2">
        <v>50.067000000000007</v>
      </c>
      <c r="I17" s="30">
        <v>22480</v>
      </c>
      <c r="J17" s="2">
        <v>301.83999999999997</v>
      </c>
      <c r="M17" s="30">
        <v>22402</v>
      </c>
      <c r="N17" s="2">
        <v>89.19</v>
      </c>
    </row>
    <row r="18" spans="1:14" x14ac:dyDescent="0.25">
      <c r="A18" s="31" t="s">
        <v>27</v>
      </c>
      <c r="B18" s="2">
        <v>68.800000000000011</v>
      </c>
      <c r="E18" s="31" t="s">
        <v>44</v>
      </c>
      <c r="F18" s="2">
        <v>50.067000000000007</v>
      </c>
      <c r="I18" s="31" t="s">
        <v>55</v>
      </c>
      <c r="J18" s="2">
        <v>301.83999999999997</v>
      </c>
      <c r="M18" s="31" t="s">
        <v>111</v>
      </c>
      <c r="N18" s="2">
        <v>89.19</v>
      </c>
    </row>
    <row r="19" spans="1:14" x14ac:dyDescent="0.25">
      <c r="A19" s="30">
        <v>22843</v>
      </c>
      <c r="B19" s="2">
        <v>12.339000000000002</v>
      </c>
      <c r="E19" s="30">
        <v>22408</v>
      </c>
      <c r="F19" s="2">
        <v>83.25</v>
      </c>
      <c r="I19" s="30">
        <v>22501</v>
      </c>
      <c r="J19" s="2">
        <v>71.25</v>
      </c>
      <c r="M19" s="30">
        <v>22405</v>
      </c>
      <c r="N19" s="2">
        <v>60.367499999999993</v>
      </c>
    </row>
    <row r="20" spans="1:14" x14ac:dyDescent="0.25">
      <c r="A20" s="31" t="s">
        <v>31</v>
      </c>
      <c r="B20" s="2">
        <v>12.339000000000002</v>
      </c>
      <c r="E20" s="31" t="s">
        <v>68</v>
      </c>
      <c r="F20" s="2">
        <v>83.25</v>
      </c>
      <c r="I20" s="31" t="s">
        <v>34</v>
      </c>
      <c r="J20" s="2">
        <v>71.25</v>
      </c>
      <c r="M20" s="31" t="s">
        <v>53</v>
      </c>
      <c r="N20" s="2">
        <v>60.367499999999993</v>
      </c>
    </row>
    <row r="21" spans="1:14" x14ac:dyDescent="0.25">
      <c r="A21" s="30">
        <v>22879</v>
      </c>
      <c r="B21" s="2">
        <v>0</v>
      </c>
      <c r="E21" s="30">
        <v>22412</v>
      </c>
      <c r="F21" s="2">
        <v>16.452000000000002</v>
      </c>
      <c r="I21" s="30">
        <v>22505</v>
      </c>
      <c r="J21" s="2">
        <v>71.25</v>
      </c>
      <c r="M21" s="30">
        <v>22412</v>
      </c>
      <c r="N21" s="2">
        <v>80.489999999999995</v>
      </c>
    </row>
    <row r="22" spans="1:14" x14ac:dyDescent="0.25">
      <c r="A22" s="31" t="s">
        <v>31</v>
      </c>
      <c r="B22" s="2">
        <v>0</v>
      </c>
      <c r="E22" s="31" t="s">
        <v>53</v>
      </c>
      <c r="F22" s="2">
        <v>16.452000000000002</v>
      </c>
      <c r="I22" s="31" t="s">
        <v>106</v>
      </c>
      <c r="J22" s="2">
        <v>71.25</v>
      </c>
      <c r="M22" s="31" t="s">
        <v>53</v>
      </c>
      <c r="N22" s="2">
        <v>80.489999999999995</v>
      </c>
    </row>
    <row r="23" spans="1:14" x14ac:dyDescent="0.25">
      <c r="A23" s="30" t="s">
        <v>3682</v>
      </c>
      <c r="B23" s="2">
        <v>474.30900000000008</v>
      </c>
      <c r="E23" s="30">
        <v>22416</v>
      </c>
      <c r="F23" s="2">
        <v>111</v>
      </c>
      <c r="I23" s="30">
        <v>22506</v>
      </c>
      <c r="J23" s="2">
        <v>283.11</v>
      </c>
      <c r="M23" s="30">
        <v>22417</v>
      </c>
      <c r="N23" s="2">
        <v>185.22</v>
      </c>
    </row>
    <row r="24" spans="1:14" x14ac:dyDescent="0.25">
      <c r="E24" s="31" t="s">
        <v>68</v>
      </c>
      <c r="F24" s="2">
        <v>111</v>
      </c>
      <c r="I24" s="31" t="s">
        <v>57</v>
      </c>
      <c r="J24" s="2">
        <v>283.11</v>
      </c>
      <c r="M24" s="31" t="s">
        <v>32</v>
      </c>
      <c r="N24" s="2">
        <v>185.22</v>
      </c>
    </row>
    <row r="25" spans="1:14" x14ac:dyDescent="0.25">
      <c r="E25" s="30">
        <v>22417</v>
      </c>
      <c r="F25" s="2">
        <v>104.28</v>
      </c>
      <c r="I25" s="30">
        <v>22508</v>
      </c>
      <c r="J25" s="2">
        <v>71.25</v>
      </c>
      <c r="M25" s="30">
        <v>22420</v>
      </c>
      <c r="N25" s="2">
        <v>99.472499999999997</v>
      </c>
    </row>
    <row r="26" spans="1:14" x14ac:dyDescent="0.25">
      <c r="E26" s="31" t="s">
        <v>32</v>
      </c>
      <c r="F26" s="2">
        <v>104.28</v>
      </c>
      <c r="I26" s="31" t="s">
        <v>81</v>
      </c>
      <c r="J26" s="2">
        <v>71.25</v>
      </c>
      <c r="M26" s="31" t="s">
        <v>68</v>
      </c>
      <c r="N26" s="2">
        <v>99.472499999999997</v>
      </c>
    </row>
    <row r="27" spans="1:14" x14ac:dyDescent="0.25">
      <c r="E27" s="30">
        <v>22424</v>
      </c>
      <c r="F27" s="2">
        <v>48.03</v>
      </c>
      <c r="I27" s="30">
        <v>22514</v>
      </c>
      <c r="J27" s="2">
        <v>71.25</v>
      </c>
      <c r="M27" s="30">
        <v>22421</v>
      </c>
      <c r="N27" s="2">
        <v>60.111999999999995</v>
      </c>
    </row>
    <row r="28" spans="1:14" x14ac:dyDescent="0.25">
      <c r="E28" s="31" t="s">
        <v>77</v>
      </c>
      <c r="F28" s="2">
        <v>48.03</v>
      </c>
      <c r="I28" s="31" t="s">
        <v>75</v>
      </c>
      <c r="J28" s="2">
        <v>71.25</v>
      </c>
      <c r="M28" s="31" t="s">
        <v>39</v>
      </c>
      <c r="N28" s="2">
        <v>60.111999999999995</v>
      </c>
    </row>
    <row r="29" spans="1:14" x14ac:dyDescent="0.25">
      <c r="E29" s="30">
        <v>22430</v>
      </c>
      <c r="F29" s="2">
        <v>13.176</v>
      </c>
      <c r="I29" s="30">
        <v>22524</v>
      </c>
      <c r="J29" s="2">
        <v>301.83999999999997</v>
      </c>
      <c r="M29" s="30">
        <v>22426</v>
      </c>
      <c r="N29" s="2">
        <v>118.92</v>
      </c>
    </row>
    <row r="30" spans="1:14" x14ac:dyDescent="0.25">
      <c r="E30" s="31" t="s">
        <v>30</v>
      </c>
      <c r="F30" s="2">
        <v>13.176</v>
      </c>
      <c r="I30" s="31" t="s">
        <v>41</v>
      </c>
      <c r="J30" s="2">
        <v>301.83999999999997</v>
      </c>
      <c r="M30" s="31" t="s">
        <v>111</v>
      </c>
      <c r="N30" s="2">
        <v>118.92</v>
      </c>
    </row>
    <row r="31" spans="1:14" x14ac:dyDescent="0.25">
      <c r="E31" s="30">
        <v>22435</v>
      </c>
      <c r="F31" s="2">
        <v>22.56</v>
      </c>
      <c r="I31" s="30">
        <v>22528</v>
      </c>
      <c r="J31" s="2">
        <v>100</v>
      </c>
      <c r="M31" s="30">
        <v>22429</v>
      </c>
      <c r="N31" s="2">
        <v>34.769999999999996</v>
      </c>
    </row>
    <row r="32" spans="1:14" x14ac:dyDescent="0.25">
      <c r="E32" s="31" t="s">
        <v>86</v>
      </c>
      <c r="F32" s="2">
        <v>22.56</v>
      </c>
      <c r="I32" s="31" t="s">
        <v>88</v>
      </c>
      <c r="J32" s="2">
        <v>100</v>
      </c>
      <c r="M32" s="31" t="s">
        <v>37</v>
      </c>
      <c r="N32" s="2">
        <v>34.769999999999996</v>
      </c>
    </row>
    <row r="33" spans="5:14" x14ac:dyDescent="0.25">
      <c r="E33" s="30">
        <v>22437</v>
      </c>
      <c r="F33" s="2">
        <v>134.16</v>
      </c>
      <c r="I33" s="30">
        <v>22551</v>
      </c>
      <c r="J33" s="2">
        <v>67.5</v>
      </c>
      <c r="M33" s="30">
        <v>22432</v>
      </c>
      <c r="N33" s="2">
        <v>24.4</v>
      </c>
    </row>
    <row r="34" spans="5:14" x14ac:dyDescent="0.25">
      <c r="E34" s="31" t="s">
        <v>43</v>
      </c>
      <c r="F34" s="2">
        <v>134.16</v>
      </c>
      <c r="I34" s="31" t="s">
        <v>68</v>
      </c>
      <c r="J34" s="2">
        <v>67.5</v>
      </c>
      <c r="M34" s="31" t="s">
        <v>54</v>
      </c>
      <c r="N34" s="2">
        <v>24.4</v>
      </c>
    </row>
    <row r="35" spans="5:14" x14ac:dyDescent="0.25">
      <c r="E35" s="30">
        <v>22438</v>
      </c>
      <c r="F35" s="2">
        <v>104.28</v>
      </c>
      <c r="I35" s="30">
        <v>22560</v>
      </c>
      <c r="J35" s="2">
        <v>449.47500000000002</v>
      </c>
      <c r="M35" s="30">
        <v>22435</v>
      </c>
      <c r="N35" s="2">
        <v>57.92</v>
      </c>
    </row>
    <row r="36" spans="5:14" x14ac:dyDescent="0.25">
      <c r="E36" s="31" t="s">
        <v>31</v>
      </c>
      <c r="F36" s="2">
        <v>104.28</v>
      </c>
      <c r="I36" s="31" t="s">
        <v>57</v>
      </c>
      <c r="J36" s="2">
        <v>449.47500000000002</v>
      </c>
      <c r="M36" s="31" t="s">
        <v>86</v>
      </c>
      <c r="N36" s="2">
        <v>57.92</v>
      </c>
    </row>
    <row r="37" spans="5:14" x14ac:dyDescent="0.25">
      <c r="E37" s="30">
        <v>22441</v>
      </c>
      <c r="F37" s="2">
        <v>96.960000000000008</v>
      </c>
      <c r="I37" s="30">
        <v>22611</v>
      </c>
      <c r="J37" s="2">
        <v>226.38</v>
      </c>
      <c r="M37" s="30">
        <v>22436</v>
      </c>
      <c r="N37" s="2">
        <v>73.17</v>
      </c>
    </row>
    <row r="38" spans="5:14" x14ac:dyDescent="0.25">
      <c r="E38" s="31" t="s">
        <v>38</v>
      </c>
      <c r="F38" s="2">
        <v>96.960000000000008</v>
      </c>
      <c r="I38" s="31" t="s">
        <v>81</v>
      </c>
      <c r="J38" s="2">
        <v>226.38</v>
      </c>
      <c r="M38" s="31" t="s">
        <v>27</v>
      </c>
      <c r="N38" s="2">
        <v>73.17</v>
      </c>
    </row>
    <row r="39" spans="5:14" x14ac:dyDescent="0.25">
      <c r="E39" s="30">
        <v>22444</v>
      </c>
      <c r="F39" s="2">
        <v>32.01</v>
      </c>
      <c r="I39" s="30">
        <v>22634</v>
      </c>
      <c r="J39" s="2">
        <v>203.74200000000002</v>
      </c>
      <c r="M39" s="30">
        <v>22440</v>
      </c>
      <c r="N39" s="2">
        <v>48.311999999999998</v>
      </c>
    </row>
    <row r="40" spans="5:14" x14ac:dyDescent="0.25">
      <c r="E40" s="31" t="s">
        <v>57</v>
      </c>
      <c r="F40" s="2">
        <v>32.01</v>
      </c>
      <c r="I40" s="31" t="s">
        <v>84</v>
      </c>
      <c r="J40" s="2">
        <v>203.74200000000002</v>
      </c>
      <c r="M40" s="31" t="s">
        <v>73</v>
      </c>
      <c r="N40" s="2">
        <v>48.311999999999998</v>
      </c>
    </row>
    <row r="41" spans="5:14" x14ac:dyDescent="0.25">
      <c r="E41" s="30">
        <v>22448</v>
      </c>
      <c r="F41" s="2">
        <v>16.919999999999998</v>
      </c>
      <c r="I41" s="30">
        <v>22647</v>
      </c>
      <c r="J41" s="2">
        <v>75</v>
      </c>
      <c r="M41" s="30">
        <v>22441</v>
      </c>
      <c r="N41" s="2">
        <v>642.72</v>
      </c>
    </row>
    <row r="42" spans="5:14" x14ac:dyDescent="0.25">
      <c r="E42" s="31" t="s">
        <v>68</v>
      </c>
      <c r="F42" s="2">
        <v>16.919999999999998</v>
      </c>
      <c r="I42" s="31" t="s">
        <v>61</v>
      </c>
      <c r="J42" s="2">
        <v>75</v>
      </c>
      <c r="M42" s="31" t="s">
        <v>38</v>
      </c>
      <c r="N42" s="2">
        <v>642.72</v>
      </c>
    </row>
    <row r="43" spans="5:14" x14ac:dyDescent="0.25">
      <c r="E43" s="30">
        <v>22450</v>
      </c>
      <c r="F43" s="2">
        <v>18.047999999999998</v>
      </c>
      <c r="I43" s="30">
        <v>22664</v>
      </c>
      <c r="J43" s="2">
        <v>100</v>
      </c>
      <c r="M43" s="30">
        <v>22444</v>
      </c>
      <c r="N43" s="2">
        <v>128.41200000000001</v>
      </c>
    </row>
    <row r="44" spans="5:14" x14ac:dyDescent="0.25">
      <c r="E44" s="31" t="s">
        <v>35</v>
      </c>
      <c r="F44" s="2">
        <v>18.047999999999998</v>
      </c>
      <c r="I44" s="31" t="s">
        <v>78</v>
      </c>
      <c r="J44" s="2">
        <v>100</v>
      </c>
      <c r="M44" s="31" t="s">
        <v>57</v>
      </c>
      <c r="N44" s="2">
        <v>128.41200000000001</v>
      </c>
    </row>
    <row r="45" spans="5:14" x14ac:dyDescent="0.25">
      <c r="E45" s="30">
        <v>22451</v>
      </c>
      <c r="F45" s="2">
        <v>48.929999999999993</v>
      </c>
      <c r="I45" s="30">
        <v>22697</v>
      </c>
      <c r="J45" s="2">
        <v>283.11</v>
      </c>
      <c r="M45" s="30">
        <v>22445</v>
      </c>
      <c r="N45" s="2">
        <v>59.76</v>
      </c>
    </row>
    <row r="46" spans="5:14" x14ac:dyDescent="0.25">
      <c r="E46" s="31" t="s">
        <v>95</v>
      </c>
      <c r="F46" s="2">
        <v>48.929999999999993</v>
      </c>
      <c r="I46" s="31" t="s">
        <v>102</v>
      </c>
      <c r="J46" s="2">
        <v>283.11</v>
      </c>
      <c r="M46" s="31" t="s">
        <v>54</v>
      </c>
      <c r="N46" s="2">
        <v>59.76</v>
      </c>
    </row>
    <row r="47" spans="5:14" x14ac:dyDescent="0.25">
      <c r="E47" s="30">
        <v>22456</v>
      </c>
      <c r="F47" s="2">
        <v>9.14</v>
      </c>
      <c r="I47" s="30">
        <v>22703</v>
      </c>
      <c r="J47" s="2">
        <v>377.48</v>
      </c>
      <c r="M47" s="30">
        <v>22447</v>
      </c>
      <c r="N47" s="2">
        <v>171.21600000000001</v>
      </c>
    </row>
    <row r="48" spans="5:14" x14ac:dyDescent="0.25">
      <c r="E48" s="31" t="s">
        <v>25</v>
      </c>
      <c r="F48" s="2">
        <v>9.14</v>
      </c>
      <c r="I48" s="31" t="s">
        <v>107</v>
      </c>
      <c r="J48" s="2">
        <v>377.48</v>
      </c>
      <c r="M48" s="31" t="s">
        <v>30</v>
      </c>
      <c r="N48" s="2">
        <v>171.21600000000001</v>
      </c>
    </row>
    <row r="49" spans="5:14" x14ac:dyDescent="0.25">
      <c r="E49" s="30">
        <v>22461</v>
      </c>
      <c r="F49" s="2">
        <v>6.8550000000000004</v>
      </c>
      <c r="I49" s="30">
        <v>22743</v>
      </c>
      <c r="J49" s="2">
        <v>50</v>
      </c>
      <c r="M49" s="30">
        <v>22449</v>
      </c>
      <c r="N49" s="2">
        <v>30.48</v>
      </c>
    </row>
    <row r="50" spans="5:14" x14ac:dyDescent="0.25">
      <c r="E50" s="31" t="s">
        <v>85</v>
      </c>
      <c r="F50" s="2">
        <v>6.8550000000000004</v>
      </c>
      <c r="I50" s="31" t="s">
        <v>80</v>
      </c>
      <c r="J50" s="2">
        <v>50</v>
      </c>
      <c r="M50" s="31" t="s">
        <v>96</v>
      </c>
      <c r="N50" s="2">
        <v>30.48</v>
      </c>
    </row>
    <row r="51" spans="5:14" x14ac:dyDescent="0.25">
      <c r="E51" s="30">
        <v>22462</v>
      </c>
      <c r="F51" s="2">
        <v>83.25</v>
      </c>
      <c r="I51" s="30">
        <v>22753</v>
      </c>
      <c r="J51" s="2">
        <v>100</v>
      </c>
      <c r="M51" s="30">
        <v>22450</v>
      </c>
      <c r="N51" s="2">
        <v>56.576000000000001</v>
      </c>
    </row>
    <row r="52" spans="5:14" x14ac:dyDescent="0.25">
      <c r="E52" s="31" t="s">
        <v>58</v>
      </c>
      <c r="F52" s="2">
        <v>83.25</v>
      </c>
      <c r="I52" s="31" t="s">
        <v>66</v>
      </c>
      <c r="J52" s="2">
        <v>100</v>
      </c>
      <c r="M52" s="31" t="s">
        <v>35</v>
      </c>
      <c r="N52" s="2">
        <v>56.576000000000001</v>
      </c>
    </row>
    <row r="53" spans="5:14" x14ac:dyDescent="0.25">
      <c r="E53" s="30">
        <v>22464</v>
      </c>
      <c r="F53" s="2">
        <v>10.98</v>
      </c>
      <c r="I53" s="30">
        <v>22756</v>
      </c>
      <c r="J53" s="2">
        <v>358.60599999999999</v>
      </c>
      <c r="M53" s="30">
        <v>22454</v>
      </c>
      <c r="N53" s="2">
        <v>19.431000000000001</v>
      </c>
    </row>
    <row r="54" spans="5:14" x14ac:dyDescent="0.25">
      <c r="E54" s="31" t="s">
        <v>40</v>
      </c>
      <c r="F54" s="2">
        <v>10.98</v>
      </c>
      <c r="I54" s="31" t="s">
        <v>32</v>
      </c>
      <c r="J54" s="2">
        <v>358.60599999999999</v>
      </c>
      <c r="M54" s="31" t="s">
        <v>103</v>
      </c>
      <c r="N54" s="2">
        <v>19.431000000000001</v>
      </c>
    </row>
    <row r="55" spans="5:14" x14ac:dyDescent="0.25">
      <c r="E55" s="30">
        <v>22468</v>
      </c>
      <c r="F55" s="2">
        <v>111</v>
      </c>
      <c r="I55" s="30">
        <v>22764</v>
      </c>
      <c r="J55" s="2">
        <v>100</v>
      </c>
      <c r="M55" s="30">
        <v>22459</v>
      </c>
      <c r="N55" s="2">
        <v>95.12</v>
      </c>
    </row>
    <row r="56" spans="5:14" x14ac:dyDescent="0.25">
      <c r="E56" s="31" t="s">
        <v>58</v>
      </c>
      <c r="F56" s="2">
        <v>111</v>
      </c>
      <c r="I56" s="31" t="s">
        <v>42</v>
      </c>
      <c r="J56" s="2">
        <v>100</v>
      </c>
      <c r="M56" s="31" t="s">
        <v>25</v>
      </c>
      <c r="N56" s="2">
        <v>95.12</v>
      </c>
    </row>
    <row r="57" spans="5:14" x14ac:dyDescent="0.25">
      <c r="E57" s="30">
        <v>22469</v>
      </c>
      <c r="F57" s="2">
        <v>87.8</v>
      </c>
      <c r="I57" s="30">
        <v>22766</v>
      </c>
      <c r="J57" s="2">
        <v>100</v>
      </c>
      <c r="M57" s="30">
        <v>22466</v>
      </c>
      <c r="N57" s="2">
        <v>602.79</v>
      </c>
    </row>
    <row r="58" spans="5:14" x14ac:dyDescent="0.25">
      <c r="E58" s="31" t="s">
        <v>77</v>
      </c>
      <c r="F58" s="2">
        <v>87.8</v>
      </c>
      <c r="I58" s="31" t="s">
        <v>48</v>
      </c>
      <c r="J58" s="2">
        <v>100</v>
      </c>
      <c r="M58" s="31" t="s">
        <v>25</v>
      </c>
      <c r="N58" s="2">
        <v>602.79</v>
      </c>
    </row>
    <row r="59" spans="5:14" x14ac:dyDescent="0.25">
      <c r="E59" s="30">
        <v>22474</v>
      </c>
      <c r="F59" s="2">
        <v>24.0075</v>
      </c>
      <c r="I59" s="30">
        <v>22768</v>
      </c>
      <c r="J59" s="2">
        <v>377.48</v>
      </c>
      <c r="M59" s="30">
        <v>22470</v>
      </c>
      <c r="N59" s="2">
        <v>385.63200000000006</v>
      </c>
    </row>
    <row r="60" spans="5:14" x14ac:dyDescent="0.25">
      <c r="E60" s="31" t="s">
        <v>60</v>
      </c>
      <c r="F60" s="2">
        <v>24.0075</v>
      </c>
      <c r="I60" s="31" t="s">
        <v>49</v>
      </c>
      <c r="J60" s="2">
        <v>377.48</v>
      </c>
      <c r="M60" s="31" t="s">
        <v>72</v>
      </c>
      <c r="N60" s="2">
        <v>385.63200000000006</v>
      </c>
    </row>
    <row r="61" spans="5:14" x14ac:dyDescent="0.25">
      <c r="E61" s="30">
        <v>22475</v>
      </c>
      <c r="F61" s="2">
        <v>109.76</v>
      </c>
      <c r="I61" s="30">
        <v>22781</v>
      </c>
      <c r="J61" s="2">
        <v>283.11</v>
      </c>
      <c r="M61" s="30">
        <v>22471</v>
      </c>
      <c r="N61" s="2">
        <v>75.64</v>
      </c>
    </row>
    <row r="62" spans="5:14" x14ac:dyDescent="0.25">
      <c r="E62" s="31" t="s">
        <v>100</v>
      </c>
      <c r="F62" s="2">
        <v>109.76</v>
      </c>
      <c r="I62" s="31" t="s">
        <v>29</v>
      </c>
      <c r="J62" s="2">
        <v>283.11</v>
      </c>
      <c r="M62" s="31" t="s">
        <v>31</v>
      </c>
      <c r="N62" s="2">
        <v>75.64</v>
      </c>
    </row>
    <row r="63" spans="5:14" x14ac:dyDescent="0.25">
      <c r="E63" s="30">
        <v>22476</v>
      </c>
      <c r="F63" s="2">
        <v>65.856000000000009</v>
      </c>
      <c r="I63" s="30">
        <v>22789</v>
      </c>
      <c r="J63" s="2">
        <v>192.42299999999997</v>
      </c>
      <c r="M63" s="30">
        <v>22472</v>
      </c>
      <c r="N63" s="2">
        <v>803.72</v>
      </c>
    </row>
    <row r="64" spans="5:14" x14ac:dyDescent="0.25">
      <c r="E64" s="31" t="s">
        <v>31</v>
      </c>
      <c r="F64" s="2">
        <v>65.856000000000009</v>
      </c>
      <c r="I64" s="31" t="s">
        <v>68</v>
      </c>
      <c r="J64" s="2">
        <v>192.42299999999997</v>
      </c>
      <c r="M64" s="31" t="s">
        <v>46</v>
      </c>
      <c r="N64" s="2">
        <v>803.72</v>
      </c>
    </row>
    <row r="65" spans="5:14" x14ac:dyDescent="0.25">
      <c r="E65" s="30">
        <v>22480</v>
      </c>
      <c r="F65" s="2">
        <v>38.880000000000003</v>
      </c>
      <c r="I65" s="30">
        <v>22800</v>
      </c>
      <c r="J65" s="2">
        <v>53.918999999999997</v>
      </c>
      <c r="M65" s="30">
        <v>22474</v>
      </c>
      <c r="N65" s="2">
        <v>64.790000000000006</v>
      </c>
    </row>
    <row r="66" spans="5:14" x14ac:dyDescent="0.25">
      <c r="E66" s="31" t="s">
        <v>55</v>
      </c>
      <c r="F66" s="2">
        <v>38.880000000000003</v>
      </c>
      <c r="I66" s="31" t="s">
        <v>57</v>
      </c>
      <c r="J66" s="2">
        <v>53.918999999999997</v>
      </c>
      <c r="M66" s="31" t="s">
        <v>60</v>
      </c>
      <c r="N66" s="2">
        <v>64.790000000000006</v>
      </c>
    </row>
    <row r="67" spans="5:14" x14ac:dyDescent="0.25">
      <c r="E67" s="30">
        <v>22482</v>
      </c>
      <c r="F67" s="2">
        <v>14.64</v>
      </c>
      <c r="I67" s="30">
        <v>22812</v>
      </c>
      <c r="J67" s="2">
        <v>79.88</v>
      </c>
      <c r="M67" s="30">
        <v>22481</v>
      </c>
      <c r="N67" s="2">
        <v>71.34</v>
      </c>
    </row>
    <row r="68" spans="5:14" x14ac:dyDescent="0.25">
      <c r="E68" s="31" t="s">
        <v>87</v>
      </c>
      <c r="F68" s="2">
        <v>14.64</v>
      </c>
      <c r="I68" s="31" t="s">
        <v>30</v>
      </c>
      <c r="J68" s="2">
        <v>79.88</v>
      </c>
      <c r="M68" s="31" t="s">
        <v>60</v>
      </c>
      <c r="N68" s="2">
        <v>71.34</v>
      </c>
    </row>
    <row r="69" spans="5:14" x14ac:dyDescent="0.25">
      <c r="E69" s="30">
        <v>22483</v>
      </c>
      <c r="F69" s="2">
        <v>16.919999999999998</v>
      </c>
      <c r="I69" s="30">
        <v>22814</v>
      </c>
      <c r="J69" s="2">
        <v>301.83999999999997</v>
      </c>
      <c r="M69" s="30">
        <v>22483</v>
      </c>
      <c r="N69" s="2">
        <v>27.432000000000002</v>
      </c>
    </row>
    <row r="70" spans="5:14" x14ac:dyDescent="0.25">
      <c r="E70" s="31" t="s">
        <v>40</v>
      </c>
      <c r="F70" s="2">
        <v>16.919999999999998</v>
      </c>
      <c r="I70" s="31" t="s">
        <v>32</v>
      </c>
      <c r="J70" s="2">
        <v>301.83999999999997</v>
      </c>
      <c r="M70" s="31" t="s">
        <v>40</v>
      </c>
      <c r="N70" s="2">
        <v>27.432000000000002</v>
      </c>
    </row>
    <row r="71" spans="5:14" x14ac:dyDescent="0.25">
      <c r="E71" s="30">
        <v>22489</v>
      </c>
      <c r="F71" s="2">
        <v>20.303999999999998</v>
      </c>
      <c r="I71" s="30">
        <v>22828</v>
      </c>
      <c r="J71" s="2">
        <v>79.88</v>
      </c>
      <c r="M71" s="30">
        <v>22484</v>
      </c>
      <c r="N71" s="2">
        <v>67.183999999999997</v>
      </c>
    </row>
    <row r="72" spans="5:14" x14ac:dyDescent="0.25">
      <c r="E72" s="31" t="s">
        <v>79</v>
      </c>
      <c r="F72" s="2">
        <v>20.303999999999998</v>
      </c>
      <c r="I72" s="31" t="s">
        <v>50</v>
      </c>
      <c r="J72" s="2">
        <v>79.88</v>
      </c>
      <c r="M72" s="31" t="s">
        <v>34</v>
      </c>
      <c r="N72" s="2">
        <v>67.183999999999997</v>
      </c>
    </row>
    <row r="73" spans="5:14" x14ac:dyDescent="0.25">
      <c r="E73" s="30">
        <v>22491</v>
      </c>
      <c r="F73" s="2">
        <v>16.919999999999998</v>
      </c>
      <c r="I73" s="30">
        <v>22830</v>
      </c>
      <c r="J73" s="2">
        <v>301.83999999999997</v>
      </c>
      <c r="M73" s="30">
        <v>22489</v>
      </c>
      <c r="N73" s="2">
        <v>57.63600000000001</v>
      </c>
    </row>
    <row r="74" spans="5:14" x14ac:dyDescent="0.25">
      <c r="E74" s="31" t="s">
        <v>37</v>
      </c>
      <c r="F74" s="2">
        <v>16.919999999999998</v>
      </c>
      <c r="I74" s="31" t="s">
        <v>66</v>
      </c>
      <c r="J74" s="2">
        <v>301.83999999999997</v>
      </c>
      <c r="M74" s="31" t="s">
        <v>79</v>
      </c>
      <c r="N74" s="2">
        <v>57.63600000000001</v>
      </c>
    </row>
    <row r="75" spans="5:14" x14ac:dyDescent="0.25">
      <c r="E75" s="30">
        <v>22495</v>
      </c>
      <c r="F75" s="2">
        <v>13.71</v>
      </c>
      <c r="I75" s="30">
        <v>22836</v>
      </c>
      <c r="J75" s="2">
        <v>358.60599999999999</v>
      </c>
      <c r="M75" s="30">
        <v>22491</v>
      </c>
      <c r="N75" s="2">
        <v>27.432000000000002</v>
      </c>
    </row>
    <row r="76" spans="5:14" x14ac:dyDescent="0.25">
      <c r="E76" s="31" t="s">
        <v>71</v>
      </c>
      <c r="F76" s="2">
        <v>13.71</v>
      </c>
      <c r="I76" s="31" t="s">
        <v>56</v>
      </c>
      <c r="J76" s="2">
        <v>358.60599999999999</v>
      </c>
      <c r="M76" s="31" t="s">
        <v>37</v>
      </c>
      <c r="N76" s="2">
        <v>27.432000000000002</v>
      </c>
    </row>
    <row r="77" spans="5:14" x14ac:dyDescent="0.25">
      <c r="E77" s="30">
        <v>22497</v>
      </c>
      <c r="F77" s="2">
        <v>16.919999999999998</v>
      </c>
      <c r="I77" s="30">
        <v>22839</v>
      </c>
      <c r="J77" s="2">
        <v>283.11</v>
      </c>
      <c r="M77" s="30">
        <v>22493</v>
      </c>
      <c r="N77" s="2">
        <v>148.17000000000002</v>
      </c>
    </row>
    <row r="78" spans="5:14" x14ac:dyDescent="0.25">
      <c r="E78" s="31" t="s">
        <v>59</v>
      </c>
      <c r="F78" s="2">
        <v>16.919999999999998</v>
      </c>
      <c r="I78" s="31" t="s">
        <v>68</v>
      </c>
      <c r="J78" s="2">
        <v>283.11</v>
      </c>
      <c r="M78" s="31" t="s">
        <v>56</v>
      </c>
      <c r="N78" s="2">
        <v>148.17000000000002</v>
      </c>
    </row>
    <row r="79" spans="5:14" x14ac:dyDescent="0.25">
      <c r="E79" s="30">
        <v>22500</v>
      </c>
      <c r="F79" s="2">
        <v>64.040000000000006</v>
      </c>
      <c r="I79" s="30">
        <v>22847</v>
      </c>
      <c r="J79" s="2">
        <v>75</v>
      </c>
      <c r="M79" s="30">
        <v>22495</v>
      </c>
      <c r="N79" s="2">
        <v>27.432000000000002</v>
      </c>
    </row>
    <row r="80" spans="5:14" x14ac:dyDescent="0.25">
      <c r="E80" s="31" t="s">
        <v>52</v>
      </c>
      <c r="F80" s="2">
        <v>64.040000000000006</v>
      </c>
      <c r="I80" s="31" t="s">
        <v>40</v>
      </c>
      <c r="J80" s="2">
        <v>75</v>
      </c>
      <c r="M80" s="31" t="s">
        <v>71</v>
      </c>
      <c r="N80" s="2">
        <v>27.432000000000002</v>
      </c>
    </row>
    <row r="81" spans="5:14" x14ac:dyDescent="0.25">
      <c r="E81" s="30">
        <v>22501</v>
      </c>
      <c r="F81" s="2">
        <v>16.919999999999998</v>
      </c>
      <c r="I81" s="30">
        <v>22868</v>
      </c>
      <c r="J81" s="2">
        <v>79.88</v>
      </c>
      <c r="M81" s="30">
        <v>22496</v>
      </c>
      <c r="N81" s="2">
        <v>15.555</v>
      </c>
    </row>
    <row r="82" spans="5:14" x14ac:dyDescent="0.25">
      <c r="E82" s="31" t="s">
        <v>34</v>
      </c>
      <c r="F82" s="2">
        <v>16.919999999999998</v>
      </c>
      <c r="I82" s="31" t="s">
        <v>39</v>
      </c>
      <c r="J82" s="2">
        <v>79.88</v>
      </c>
      <c r="M82" s="31" t="s">
        <v>67</v>
      </c>
      <c r="N82" s="2">
        <v>15.555</v>
      </c>
    </row>
    <row r="83" spans="5:14" x14ac:dyDescent="0.25">
      <c r="E83" s="30">
        <v>22505</v>
      </c>
      <c r="F83" s="2">
        <v>16.919999999999998</v>
      </c>
      <c r="I83" s="30">
        <v>22870</v>
      </c>
      <c r="J83" s="2">
        <v>283.11</v>
      </c>
      <c r="M83" s="30">
        <v>22497</v>
      </c>
      <c r="N83" s="2">
        <v>134.46</v>
      </c>
    </row>
    <row r="84" spans="5:14" x14ac:dyDescent="0.25">
      <c r="E84" s="31" t="s">
        <v>106</v>
      </c>
      <c r="F84" s="2">
        <v>16.919999999999998</v>
      </c>
      <c r="I84" s="31" t="s">
        <v>68</v>
      </c>
      <c r="J84" s="2">
        <v>283.11</v>
      </c>
      <c r="M84" s="31" t="s">
        <v>59</v>
      </c>
      <c r="N84" s="2">
        <v>134.46</v>
      </c>
    </row>
    <row r="85" spans="5:14" x14ac:dyDescent="0.25">
      <c r="E85" s="30">
        <v>22508</v>
      </c>
      <c r="F85" s="2">
        <v>16.919999999999998</v>
      </c>
      <c r="I85" s="30">
        <v>22880</v>
      </c>
      <c r="J85" s="2">
        <v>75</v>
      </c>
      <c r="M85" s="30">
        <v>22498</v>
      </c>
      <c r="N85" s="2">
        <v>59.76</v>
      </c>
    </row>
    <row r="86" spans="5:14" x14ac:dyDescent="0.25">
      <c r="E86" s="31" t="s">
        <v>81</v>
      </c>
      <c r="F86" s="2">
        <v>16.919999999999998</v>
      </c>
      <c r="I86" s="31" t="s">
        <v>44</v>
      </c>
      <c r="J86" s="2">
        <v>75</v>
      </c>
      <c r="M86" s="31" t="s">
        <v>99</v>
      </c>
      <c r="N86" s="2">
        <v>59.76</v>
      </c>
    </row>
    <row r="87" spans="5:14" x14ac:dyDescent="0.25">
      <c r="E87" s="30">
        <v>22509</v>
      </c>
      <c r="F87" s="2">
        <v>65.849999999999994</v>
      </c>
      <c r="I87" s="30" t="s">
        <v>3682</v>
      </c>
      <c r="J87" s="2">
        <v>7464.8559999999989</v>
      </c>
      <c r="M87" s="30">
        <v>22503</v>
      </c>
      <c r="N87" s="2">
        <v>176.84</v>
      </c>
    </row>
    <row r="88" spans="5:14" x14ac:dyDescent="0.25">
      <c r="E88" s="31" t="s">
        <v>81</v>
      </c>
      <c r="F88" s="2">
        <v>65.849999999999994</v>
      </c>
      <c r="M88" s="31" t="s">
        <v>36</v>
      </c>
      <c r="N88" s="2">
        <v>176.84</v>
      </c>
    </row>
    <row r="89" spans="5:14" x14ac:dyDescent="0.25">
      <c r="E89" s="30">
        <v>22510</v>
      </c>
      <c r="F89" s="2">
        <v>16.47</v>
      </c>
      <c r="M89" s="30">
        <v>22506</v>
      </c>
      <c r="N89" s="2">
        <v>36.022500000000001</v>
      </c>
    </row>
    <row r="90" spans="5:14" x14ac:dyDescent="0.25">
      <c r="E90" s="31" t="s">
        <v>40</v>
      </c>
      <c r="F90" s="2">
        <v>16.47</v>
      </c>
      <c r="M90" s="31" t="s">
        <v>57</v>
      </c>
      <c r="N90" s="2">
        <v>36.022500000000001</v>
      </c>
    </row>
    <row r="91" spans="5:14" x14ac:dyDescent="0.25">
      <c r="E91" s="30">
        <v>22511</v>
      </c>
      <c r="F91" s="2">
        <v>83.25</v>
      </c>
      <c r="M91" s="30">
        <v>22513</v>
      </c>
      <c r="N91" s="2">
        <v>94.52000000000001</v>
      </c>
    </row>
    <row r="92" spans="5:14" x14ac:dyDescent="0.25">
      <c r="E92" s="31" t="s">
        <v>27</v>
      </c>
      <c r="F92" s="2">
        <v>83.25</v>
      </c>
      <c r="M92" s="31" t="s">
        <v>99</v>
      </c>
      <c r="N92" s="2">
        <v>94.52000000000001</v>
      </c>
    </row>
    <row r="93" spans="5:14" x14ac:dyDescent="0.25">
      <c r="E93" s="30">
        <v>22512</v>
      </c>
      <c r="F93" s="2">
        <v>109.76</v>
      </c>
      <c r="M93" s="30">
        <v>22516</v>
      </c>
      <c r="N93" s="2">
        <v>114.14400000000001</v>
      </c>
    </row>
    <row r="94" spans="5:14" x14ac:dyDescent="0.25">
      <c r="E94" s="31" t="s">
        <v>31</v>
      </c>
      <c r="F94" s="2">
        <v>109.76</v>
      </c>
      <c r="M94" s="31" t="s">
        <v>43</v>
      </c>
      <c r="N94" s="2">
        <v>114.14400000000001</v>
      </c>
    </row>
    <row r="95" spans="5:14" x14ac:dyDescent="0.25">
      <c r="E95" s="30">
        <v>22514</v>
      </c>
      <c r="F95" s="2">
        <v>16.919999999999998</v>
      </c>
      <c r="M95" s="30">
        <v>22519</v>
      </c>
      <c r="N95" s="2">
        <v>44.82</v>
      </c>
    </row>
    <row r="96" spans="5:14" x14ac:dyDescent="0.25">
      <c r="E96" s="31" t="s">
        <v>75</v>
      </c>
      <c r="F96" s="2">
        <v>16.919999999999998</v>
      </c>
      <c r="M96" s="31" t="s">
        <v>96</v>
      </c>
      <c r="N96" s="2">
        <v>44.82</v>
      </c>
    </row>
    <row r="97" spans="5:14" x14ac:dyDescent="0.25">
      <c r="E97" s="30">
        <v>22516</v>
      </c>
      <c r="F97" s="2">
        <v>65.856000000000009</v>
      </c>
      <c r="M97" s="30">
        <v>22521</v>
      </c>
      <c r="N97" s="2">
        <v>294.99</v>
      </c>
    </row>
    <row r="98" spans="5:14" x14ac:dyDescent="0.25">
      <c r="E98" s="31" t="s">
        <v>43</v>
      </c>
      <c r="F98" s="2">
        <v>65.856000000000009</v>
      </c>
      <c r="M98" s="31" t="s">
        <v>92</v>
      </c>
      <c r="N98" s="2">
        <v>294.99</v>
      </c>
    </row>
    <row r="99" spans="5:14" x14ac:dyDescent="0.25">
      <c r="E99" s="30">
        <v>22517</v>
      </c>
      <c r="F99" s="2">
        <v>15.538</v>
      </c>
      <c r="M99" s="30">
        <v>22522</v>
      </c>
      <c r="N99" s="2">
        <v>30.48</v>
      </c>
    </row>
    <row r="100" spans="5:14" x14ac:dyDescent="0.25">
      <c r="E100" s="31" t="s">
        <v>32</v>
      </c>
      <c r="F100" s="2">
        <v>15.538</v>
      </c>
      <c r="M100" s="31" t="s">
        <v>99</v>
      </c>
      <c r="N100" s="2">
        <v>30.48</v>
      </c>
    </row>
    <row r="101" spans="5:14" x14ac:dyDescent="0.25">
      <c r="E101" s="30">
        <v>22529</v>
      </c>
      <c r="F101" s="2">
        <v>19.551000000000002</v>
      </c>
      <c r="M101" s="30">
        <v>22523</v>
      </c>
      <c r="N101" s="2">
        <v>64.790000000000006</v>
      </c>
    </row>
    <row r="102" spans="5:14" x14ac:dyDescent="0.25">
      <c r="E102" s="31" t="s">
        <v>34</v>
      </c>
      <c r="F102" s="2">
        <v>19.551000000000002</v>
      </c>
      <c r="M102" s="31" t="s">
        <v>48</v>
      </c>
      <c r="N102" s="2">
        <v>64.790000000000006</v>
      </c>
    </row>
    <row r="103" spans="5:14" x14ac:dyDescent="0.25">
      <c r="E103" s="30">
        <v>22533</v>
      </c>
      <c r="F103" s="2">
        <v>32.01</v>
      </c>
      <c r="M103" s="30">
        <v>22525</v>
      </c>
      <c r="N103" s="2">
        <v>95.12</v>
      </c>
    </row>
    <row r="104" spans="5:14" x14ac:dyDescent="0.25">
      <c r="E104" s="31" t="s">
        <v>82</v>
      </c>
      <c r="F104" s="2">
        <v>32.01</v>
      </c>
      <c r="M104" s="31" t="s">
        <v>36</v>
      </c>
      <c r="N104" s="2">
        <v>95.12</v>
      </c>
    </row>
    <row r="105" spans="5:14" x14ac:dyDescent="0.25">
      <c r="E105" s="30">
        <v>22546</v>
      </c>
      <c r="F105" s="2">
        <v>104.28</v>
      </c>
      <c r="M105" s="30">
        <v>22530</v>
      </c>
      <c r="N105" s="2">
        <v>57.92</v>
      </c>
    </row>
    <row r="106" spans="5:14" x14ac:dyDescent="0.25">
      <c r="E106" s="31" t="s">
        <v>79</v>
      </c>
      <c r="F106" s="2">
        <v>104.28</v>
      </c>
      <c r="M106" s="31" t="s">
        <v>68</v>
      </c>
      <c r="N106" s="2">
        <v>57.92</v>
      </c>
    </row>
    <row r="107" spans="5:14" x14ac:dyDescent="0.25">
      <c r="E107" s="30">
        <v>22555</v>
      </c>
      <c r="F107" s="2">
        <v>21.34</v>
      </c>
      <c r="M107" s="30">
        <v>22533</v>
      </c>
      <c r="N107" s="2">
        <v>43.44</v>
      </c>
    </row>
    <row r="108" spans="5:14" x14ac:dyDescent="0.25">
      <c r="E108" s="31" t="s">
        <v>44</v>
      </c>
      <c r="F108" s="2">
        <v>21.34</v>
      </c>
      <c r="M108" s="31" t="s">
        <v>82</v>
      </c>
      <c r="N108" s="2">
        <v>43.44</v>
      </c>
    </row>
    <row r="109" spans="5:14" x14ac:dyDescent="0.25">
      <c r="E109" s="30">
        <v>22557</v>
      </c>
      <c r="F109" s="2">
        <v>12.339000000000002</v>
      </c>
      <c r="M109" s="30">
        <v>22537</v>
      </c>
      <c r="N109" s="2">
        <v>108.61349999999999</v>
      </c>
    </row>
    <row r="110" spans="5:14" x14ac:dyDescent="0.25">
      <c r="E110" s="31" t="s">
        <v>93</v>
      </c>
      <c r="F110" s="2">
        <v>12.339000000000002</v>
      </c>
      <c r="M110" s="31" t="s">
        <v>71</v>
      </c>
      <c r="N110" s="2">
        <v>108.61349999999999</v>
      </c>
    </row>
    <row r="111" spans="5:14" x14ac:dyDescent="0.25">
      <c r="E111" s="30">
        <v>22558</v>
      </c>
      <c r="F111" s="2">
        <v>24.015000000000001</v>
      </c>
      <c r="M111" s="30">
        <v>22544</v>
      </c>
      <c r="N111" s="2">
        <v>763.53399999999999</v>
      </c>
    </row>
    <row r="112" spans="5:14" x14ac:dyDescent="0.25">
      <c r="E112" s="31" t="s">
        <v>58</v>
      </c>
      <c r="F112" s="2">
        <v>24.015000000000001</v>
      </c>
      <c r="M112" s="31" t="s">
        <v>102</v>
      </c>
      <c r="N112" s="2">
        <v>763.53399999999999</v>
      </c>
    </row>
    <row r="113" spans="5:14" x14ac:dyDescent="0.25">
      <c r="E113" s="30">
        <v>22565</v>
      </c>
      <c r="F113" s="2">
        <v>74.925000000000011</v>
      </c>
      <c r="M113" s="30">
        <v>22547</v>
      </c>
      <c r="N113" s="2">
        <v>134.16</v>
      </c>
    </row>
    <row r="114" spans="5:14" x14ac:dyDescent="0.25">
      <c r="E114" s="31" t="s">
        <v>32</v>
      </c>
      <c r="F114" s="2">
        <v>74.925000000000011</v>
      </c>
      <c r="M114" s="31" t="s">
        <v>111</v>
      </c>
      <c r="N114" s="2">
        <v>134.16</v>
      </c>
    </row>
    <row r="115" spans="5:14" x14ac:dyDescent="0.25">
      <c r="E115" s="30">
        <v>22569</v>
      </c>
      <c r="F115" s="2">
        <v>99.9</v>
      </c>
      <c r="M115" s="30">
        <v>22549</v>
      </c>
      <c r="N115" s="2">
        <v>30.48</v>
      </c>
    </row>
    <row r="116" spans="5:14" x14ac:dyDescent="0.25">
      <c r="E116" s="31" t="s">
        <v>32</v>
      </c>
      <c r="F116" s="2">
        <v>99.9</v>
      </c>
      <c r="M116" s="31" t="s">
        <v>32</v>
      </c>
      <c r="N116" s="2">
        <v>30.48</v>
      </c>
    </row>
    <row r="117" spans="5:14" x14ac:dyDescent="0.25">
      <c r="E117" s="30">
        <v>22571</v>
      </c>
      <c r="F117" s="2">
        <v>24.338999999999999</v>
      </c>
      <c r="M117" s="30">
        <v>22551</v>
      </c>
      <c r="N117" s="2">
        <v>107.02800000000001</v>
      </c>
    </row>
    <row r="118" spans="5:14" x14ac:dyDescent="0.25">
      <c r="E118" s="31" t="s">
        <v>89</v>
      </c>
      <c r="F118" s="2">
        <v>24.338999999999999</v>
      </c>
      <c r="M118" s="31" t="s">
        <v>68</v>
      </c>
      <c r="N118" s="2">
        <v>107.02800000000001</v>
      </c>
    </row>
    <row r="119" spans="5:14" x14ac:dyDescent="0.25">
      <c r="E119" s="30">
        <v>22572</v>
      </c>
      <c r="F119" s="2">
        <v>22.56</v>
      </c>
      <c r="M119" s="30">
        <v>22557</v>
      </c>
      <c r="N119" s="2">
        <v>60.367499999999993</v>
      </c>
    </row>
    <row r="120" spans="5:14" x14ac:dyDescent="0.25">
      <c r="E120" s="31" t="s">
        <v>48</v>
      </c>
      <c r="F120" s="2">
        <v>22.56</v>
      </c>
      <c r="M120" s="31" t="s">
        <v>93</v>
      </c>
      <c r="N120" s="2">
        <v>60.367499999999993</v>
      </c>
    </row>
    <row r="121" spans="5:14" x14ac:dyDescent="0.25">
      <c r="E121" s="30">
        <v>22574</v>
      </c>
      <c r="F121" s="2">
        <v>32.01</v>
      </c>
      <c r="M121" s="30">
        <v>22559</v>
      </c>
      <c r="N121" s="2">
        <v>220.21200000000002</v>
      </c>
    </row>
    <row r="122" spans="5:14" x14ac:dyDescent="0.25">
      <c r="E122" s="31" t="s">
        <v>94</v>
      </c>
      <c r="F122" s="2">
        <v>32.01</v>
      </c>
      <c r="M122" s="31" t="s">
        <v>79</v>
      </c>
      <c r="N122" s="2">
        <v>220.21200000000002</v>
      </c>
    </row>
    <row r="123" spans="5:14" x14ac:dyDescent="0.25">
      <c r="E123" s="30">
        <v>22580</v>
      </c>
      <c r="F123" s="2">
        <v>32.01</v>
      </c>
      <c r="M123" s="30">
        <v>22561</v>
      </c>
      <c r="N123" s="2">
        <v>35.44</v>
      </c>
    </row>
    <row r="124" spans="5:14" x14ac:dyDescent="0.25">
      <c r="E124" s="31" t="s">
        <v>44</v>
      </c>
      <c r="F124" s="2">
        <v>32.01</v>
      </c>
      <c r="M124" s="31" t="s">
        <v>48</v>
      </c>
      <c r="N124" s="2">
        <v>35.44</v>
      </c>
    </row>
    <row r="125" spans="5:14" x14ac:dyDescent="0.25">
      <c r="E125" s="30">
        <v>22585</v>
      </c>
      <c r="F125" s="2">
        <v>93.852000000000004</v>
      </c>
      <c r="M125" s="30">
        <v>22562</v>
      </c>
      <c r="N125" s="2">
        <v>32.020000000000003</v>
      </c>
    </row>
    <row r="126" spans="5:14" x14ac:dyDescent="0.25">
      <c r="E126" s="31" t="s">
        <v>84</v>
      </c>
      <c r="F126" s="2">
        <v>93.852000000000004</v>
      </c>
      <c r="M126" s="31" t="s">
        <v>49</v>
      </c>
      <c r="N126" s="2">
        <v>32.020000000000003</v>
      </c>
    </row>
    <row r="127" spans="5:14" x14ac:dyDescent="0.25">
      <c r="E127" s="30">
        <v>22600</v>
      </c>
      <c r="F127" s="2">
        <v>20.303999999999998</v>
      </c>
      <c r="M127" s="30">
        <v>22565</v>
      </c>
      <c r="N127" s="2">
        <v>40.25</v>
      </c>
    </row>
    <row r="128" spans="5:14" x14ac:dyDescent="0.25">
      <c r="E128" s="31" t="s">
        <v>48</v>
      </c>
      <c r="F128" s="2">
        <v>20.303999999999998</v>
      </c>
      <c r="M128" s="31" t="s">
        <v>32</v>
      </c>
      <c r="N128" s="2">
        <v>40.25</v>
      </c>
    </row>
    <row r="129" spans="5:14" x14ac:dyDescent="0.25">
      <c r="E129" s="30">
        <v>22601</v>
      </c>
      <c r="F129" s="2">
        <v>125.136</v>
      </c>
      <c r="M129" s="30">
        <v>22568</v>
      </c>
      <c r="N129" s="2">
        <v>27.816000000000003</v>
      </c>
    </row>
    <row r="130" spans="5:14" x14ac:dyDescent="0.25">
      <c r="E130" s="31" t="s">
        <v>84</v>
      </c>
      <c r="F130" s="2">
        <v>125.136</v>
      </c>
      <c r="M130" s="31" t="s">
        <v>40</v>
      </c>
      <c r="N130" s="2">
        <v>27.816000000000003</v>
      </c>
    </row>
    <row r="131" spans="5:14" x14ac:dyDescent="0.25">
      <c r="E131" s="30">
        <v>22604</v>
      </c>
      <c r="F131" s="2">
        <v>18.28</v>
      </c>
      <c r="M131" s="30">
        <v>22569</v>
      </c>
      <c r="N131" s="2">
        <v>57.63</v>
      </c>
    </row>
    <row r="132" spans="5:14" x14ac:dyDescent="0.25">
      <c r="E132" s="31" t="s">
        <v>98</v>
      </c>
      <c r="F132" s="2">
        <v>18.28</v>
      </c>
      <c r="M132" s="31" t="s">
        <v>32</v>
      </c>
      <c r="N132" s="2">
        <v>57.63</v>
      </c>
    </row>
    <row r="133" spans="5:14" x14ac:dyDescent="0.25">
      <c r="E133" s="30">
        <v>22608</v>
      </c>
      <c r="F133" s="2">
        <v>87.8</v>
      </c>
      <c r="M133" s="30">
        <v>22573</v>
      </c>
      <c r="N133" s="2">
        <v>76.239999999999995</v>
      </c>
    </row>
    <row r="134" spans="5:14" x14ac:dyDescent="0.25">
      <c r="E134" s="31" t="s">
        <v>51</v>
      </c>
      <c r="F134" s="2">
        <v>87.8</v>
      </c>
      <c r="M134" s="31" t="s">
        <v>72</v>
      </c>
      <c r="N134" s="2">
        <v>76.239999999999995</v>
      </c>
    </row>
    <row r="135" spans="5:14" x14ac:dyDescent="0.25">
      <c r="E135" s="30">
        <v>22612</v>
      </c>
      <c r="F135" s="2">
        <v>13.71</v>
      </c>
      <c r="M135" s="30">
        <v>22575</v>
      </c>
      <c r="N135" s="2">
        <v>71.352000000000004</v>
      </c>
    </row>
    <row r="136" spans="5:14" x14ac:dyDescent="0.25">
      <c r="E136" s="31" t="s">
        <v>43</v>
      </c>
      <c r="F136" s="2">
        <v>13.71</v>
      </c>
      <c r="M136" s="31" t="s">
        <v>77</v>
      </c>
      <c r="N136" s="2">
        <v>71.352000000000004</v>
      </c>
    </row>
    <row r="137" spans="5:14" x14ac:dyDescent="0.25">
      <c r="E137" s="30">
        <v>22613</v>
      </c>
      <c r="F137" s="2">
        <v>27.45</v>
      </c>
      <c r="M137" s="30">
        <v>22576</v>
      </c>
      <c r="N137" s="2">
        <v>55.44</v>
      </c>
    </row>
    <row r="138" spans="5:14" x14ac:dyDescent="0.25">
      <c r="E138" s="31" t="s">
        <v>95</v>
      </c>
      <c r="F138" s="2">
        <v>27.45</v>
      </c>
      <c r="M138" s="31" t="s">
        <v>26</v>
      </c>
      <c r="N138" s="2">
        <v>55.44</v>
      </c>
    </row>
    <row r="139" spans="5:14" x14ac:dyDescent="0.25">
      <c r="E139" s="30">
        <v>22615</v>
      </c>
      <c r="F139" s="2">
        <v>34.143999999999998</v>
      </c>
      <c r="M139" s="30">
        <v>22577</v>
      </c>
      <c r="N139" s="2">
        <v>48.03</v>
      </c>
    </row>
    <row r="140" spans="5:14" x14ac:dyDescent="0.25">
      <c r="E140" s="31" t="s">
        <v>44</v>
      </c>
      <c r="F140" s="2">
        <v>34.143999999999998</v>
      </c>
      <c r="M140" s="31" t="s">
        <v>49</v>
      </c>
      <c r="N140" s="2">
        <v>48.03</v>
      </c>
    </row>
    <row r="141" spans="5:14" x14ac:dyDescent="0.25">
      <c r="E141" s="30">
        <v>22619</v>
      </c>
      <c r="F141" s="2">
        <v>93.852000000000004</v>
      </c>
      <c r="M141" s="30">
        <v>22581</v>
      </c>
      <c r="N141" s="2">
        <v>53.16</v>
      </c>
    </row>
    <row r="142" spans="5:14" x14ac:dyDescent="0.25">
      <c r="E142" s="31" t="s">
        <v>48</v>
      </c>
      <c r="F142" s="2">
        <v>93.852000000000004</v>
      </c>
      <c r="M142" s="31" t="s">
        <v>48</v>
      </c>
      <c r="N142" s="2">
        <v>53.16</v>
      </c>
    </row>
    <row r="143" spans="5:14" x14ac:dyDescent="0.25">
      <c r="E143" s="30">
        <v>22620</v>
      </c>
      <c r="F143" s="2">
        <v>18.28</v>
      </c>
      <c r="M143" s="30">
        <v>22583</v>
      </c>
      <c r="N143" s="2">
        <v>15.24</v>
      </c>
    </row>
    <row r="144" spans="5:14" x14ac:dyDescent="0.25">
      <c r="E144" s="31" t="s">
        <v>62</v>
      </c>
      <c r="F144" s="2">
        <v>18.28</v>
      </c>
      <c r="M144" s="31" t="s">
        <v>86</v>
      </c>
      <c r="N144" s="2">
        <v>15.24</v>
      </c>
    </row>
    <row r="145" spans="5:14" x14ac:dyDescent="0.25">
      <c r="E145" s="30">
        <v>22621</v>
      </c>
      <c r="F145" s="2">
        <v>118.18399999999998</v>
      </c>
      <c r="M145" s="30">
        <v>22586</v>
      </c>
      <c r="N145" s="2">
        <v>24.7</v>
      </c>
    </row>
    <row r="146" spans="5:14" x14ac:dyDescent="0.25">
      <c r="E146" s="31" t="s">
        <v>85</v>
      </c>
      <c r="F146" s="2">
        <v>118.18399999999998</v>
      </c>
      <c r="M146" s="31" t="s">
        <v>78</v>
      </c>
      <c r="N146" s="2">
        <v>24.7</v>
      </c>
    </row>
    <row r="147" spans="5:14" x14ac:dyDescent="0.25">
      <c r="E147" s="30">
        <v>22623</v>
      </c>
      <c r="F147" s="2">
        <v>13.71</v>
      </c>
      <c r="M147" s="30">
        <v>22591</v>
      </c>
      <c r="N147" s="2">
        <v>67.08</v>
      </c>
    </row>
    <row r="148" spans="5:14" x14ac:dyDescent="0.25">
      <c r="E148" s="31" t="s">
        <v>39</v>
      </c>
      <c r="F148" s="2">
        <v>13.71</v>
      </c>
      <c r="M148" s="31" t="s">
        <v>103</v>
      </c>
      <c r="N148" s="2">
        <v>67.08</v>
      </c>
    </row>
    <row r="149" spans="5:14" x14ac:dyDescent="0.25">
      <c r="E149" s="30">
        <v>22625</v>
      </c>
      <c r="F149" s="2">
        <v>34.290000000000006</v>
      </c>
      <c r="M149" s="30">
        <v>22592</v>
      </c>
      <c r="N149" s="2">
        <v>53.505000000000003</v>
      </c>
    </row>
    <row r="150" spans="5:14" x14ac:dyDescent="0.25">
      <c r="E150" s="31" t="s">
        <v>36</v>
      </c>
      <c r="F150" s="2">
        <v>34.290000000000006</v>
      </c>
      <c r="M150" s="31" t="s">
        <v>89</v>
      </c>
      <c r="N150" s="2">
        <v>53.505000000000003</v>
      </c>
    </row>
    <row r="151" spans="5:14" x14ac:dyDescent="0.25">
      <c r="E151" s="30">
        <v>22632</v>
      </c>
      <c r="F151" s="2">
        <v>83.25</v>
      </c>
      <c r="M151" s="30">
        <v>22594</v>
      </c>
      <c r="N151" s="2">
        <v>148.17000000000002</v>
      </c>
    </row>
    <row r="152" spans="5:14" x14ac:dyDescent="0.25">
      <c r="E152" s="31" t="s">
        <v>46</v>
      </c>
      <c r="F152" s="2">
        <v>83.25</v>
      </c>
      <c r="M152" s="31" t="s">
        <v>36</v>
      </c>
      <c r="N152" s="2">
        <v>148.17000000000002</v>
      </c>
    </row>
    <row r="153" spans="5:14" x14ac:dyDescent="0.25">
      <c r="E153" s="30">
        <v>22633</v>
      </c>
      <c r="F153" s="2">
        <v>25.619999999999997</v>
      </c>
      <c r="M153" s="30">
        <v>22595</v>
      </c>
      <c r="N153" s="2">
        <v>56.347999999999999</v>
      </c>
    </row>
    <row r="154" spans="5:14" x14ac:dyDescent="0.25">
      <c r="E154" s="31" t="s">
        <v>27</v>
      </c>
      <c r="F154" s="2">
        <v>25.619999999999997</v>
      </c>
      <c r="M154" s="31" t="s">
        <v>32</v>
      </c>
      <c r="N154" s="2">
        <v>56.347999999999999</v>
      </c>
    </row>
    <row r="155" spans="5:14" x14ac:dyDescent="0.25">
      <c r="E155" s="30">
        <v>22636</v>
      </c>
      <c r="F155" s="2">
        <v>32.020000000000003</v>
      </c>
      <c r="M155" s="30">
        <v>22596</v>
      </c>
      <c r="N155" s="2">
        <v>197.56</v>
      </c>
    </row>
    <row r="156" spans="5:14" x14ac:dyDescent="0.25">
      <c r="E156" s="31" t="s">
        <v>37</v>
      </c>
      <c r="F156" s="2">
        <v>32.020000000000003</v>
      </c>
      <c r="M156" s="31" t="s">
        <v>36</v>
      </c>
      <c r="N156" s="2">
        <v>197.56</v>
      </c>
    </row>
    <row r="157" spans="5:14" x14ac:dyDescent="0.25">
      <c r="E157" s="30">
        <v>22650</v>
      </c>
      <c r="F157" s="2">
        <v>20.580000000000002</v>
      </c>
      <c r="M157" s="30">
        <v>22597</v>
      </c>
      <c r="N157" s="2">
        <v>81.472000000000008</v>
      </c>
    </row>
    <row r="158" spans="5:14" x14ac:dyDescent="0.25">
      <c r="E158" s="31" t="s">
        <v>65</v>
      </c>
      <c r="F158" s="2">
        <v>20.580000000000002</v>
      </c>
      <c r="M158" s="31" t="s">
        <v>32</v>
      </c>
      <c r="N158" s="2">
        <v>81.472000000000008</v>
      </c>
    </row>
    <row r="159" spans="5:14" x14ac:dyDescent="0.25">
      <c r="E159" s="30">
        <v>22653</v>
      </c>
      <c r="F159" s="2">
        <v>12.339000000000002</v>
      </c>
      <c r="M159" s="30">
        <v>22600</v>
      </c>
      <c r="N159" s="2">
        <v>60.372</v>
      </c>
    </row>
    <row r="160" spans="5:14" x14ac:dyDescent="0.25">
      <c r="E160" s="31" t="s">
        <v>57</v>
      </c>
      <c r="F160" s="2">
        <v>12.339000000000002</v>
      </c>
      <c r="M160" s="31" t="s">
        <v>48</v>
      </c>
      <c r="N160" s="2">
        <v>60.372</v>
      </c>
    </row>
    <row r="161" spans="5:14" x14ac:dyDescent="0.25">
      <c r="E161" s="30">
        <v>22655</v>
      </c>
      <c r="F161" s="2">
        <v>29.88</v>
      </c>
      <c r="M161" s="30">
        <v>22602</v>
      </c>
      <c r="N161" s="2">
        <v>100.62</v>
      </c>
    </row>
    <row r="162" spans="5:14" x14ac:dyDescent="0.25">
      <c r="E162" s="31" t="s">
        <v>23</v>
      </c>
      <c r="F162" s="2">
        <v>29.88</v>
      </c>
      <c r="M162" s="31" t="s">
        <v>103</v>
      </c>
      <c r="N162" s="2">
        <v>100.62</v>
      </c>
    </row>
    <row r="163" spans="5:14" x14ac:dyDescent="0.25">
      <c r="E163" s="30">
        <v>22656</v>
      </c>
      <c r="F163" s="2">
        <v>16.452000000000002</v>
      </c>
      <c r="M163" s="30">
        <v>22605</v>
      </c>
      <c r="N163" s="2">
        <v>37.049999999999997</v>
      </c>
    </row>
    <row r="164" spans="5:14" x14ac:dyDescent="0.25">
      <c r="E164" s="31" t="s">
        <v>57</v>
      </c>
      <c r="F164" s="2">
        <v>16.452000000000002</v>
      </c>
      <c r="M164" s="31" t="s">
        <v>78</v>
      </c>
      <c r="N164" s="2">
        <v>37.049999999999997</v>
      </c>
    </row>
    <row r="165" spans="5:14" x14ac:dyDescent="0.25">
      <c r="E165" s="30">
        <v>22659</v>
      </c>
      <c r="F165" s="2">
        <v>129.28</v>
      </c>
      <c r="M165" s="30">
        <v>22606</v>
      </c>
      <c r="N165" s="2">
        <v>118.92</v>
      </c>
    </row>
    <row r="166" spans="5:14" x14ac:dyDescent="0.25">
      <c r="E166" s="31" t="s">
        <v>32</v>
      </c>
      <c r="F166" s="2">
        <v>129.28</v>
      </c>
      <c r="M166" s="31" t="s">
        <v>25</v>
      </c>
      <c r="N166" s="2">
        <v>118.92</v>
      </c>
    </row>
    <row r="167" spans="5:14" x14ac:dyDescent="0.25">
      <c r="E167" s="30">
        <v>22660</v>
      </c>
      <c r="F167" s="2">
        <v>24.338999999999999</v>
      </c>
      <c r="M167" s="30">
        <v>22607</v>
      </c>
      <c r="N167" s="2">
        <v>22.86</v>
      </c>
    </row>
    <row r="168" spans="5:14" x14ac:dyDescent="0.25">
      <c r="E168" s="31" t="s">
        <v>45</v>
      </c>
      <c r="F168" s="2">
        <v>24.338999999999999</v>
      </c>
      <c r="M168" s="31" t="s">
        <v>86</v>
      </c>
      <c r="N168" s="2">
        <v>22.86</v>
      </c>
    </row>
    <row r="169" spans="5:14" x14ac:dyDescent="0.25">
      <c r="E169" s="30">
        <v>22663</v>
      </c>
      <c r="F169" s="2">
        <v>18.28</v>
      </c>
      <c r="M169" s="30">
        <v>22608</v>
      </c>
      <c r="N169" s="2">
        <v>51.24</v>
      </c>
    </row>
    <row r="170" spans="5:14" x14ac:dyDescent="0.25">
      <c r="E170" s="31" t="s">
        <v>39</v>
      </c>
      <c r="F170" s="2">
        <v>18.28</v>
      </c>
      <c r="M170" s="31" t="s">
        <v>51</v>
      </c>
      <c r="N170" s="2">
        <v>51.24</v>
      </c>
    </row>
    <row r="171" spans="5:14" x14ac:dyDescent="0.25">
      <c r="E171" s="30">
        <v>22668</v>
      </c>
      <c r="F171" s="2">
        <v>100.62</v>
      </c>
      <c r="M171" s="30">
        <v>22610</v>
      </c>
      <c r="N171" s="2">
        <v>40.26</v>
      </c>
    </row>
    <row r="172" spans="5:14" x14ac:dyDescent="0.25">
      <c r="E172" s="31" t="s">
        <v>54</v>
      </c>
      <c r="F172" s="2">
        <v>100.62</v>
      </c>
      <c r="M172" s="31" t="s">
        <v>42</v>
      </c>
      <c r="N172" s="2">
        <v>40.26</v>
      </c>
    </row>
    <row r="173" spans="5:14" x14ac:dyDescent="0.25">
      <c r="E173" s="30">
        <v>22678</v>
      </c>
      <c r="F173" s="2">
        <v>45.488500000000002</v>
      </c>
      <c r="M173" s="30">
        <v>22615</v>
      </c>
      <c r="N173" s="2">
        <v>114.14400000000001</v>
      </c>
    </row>
    <row r="174" spans="5:14" x14ac:dyDescent="0.25">
      <c r="E174" s="31" t="s">
        <v>68</v>
      </c>
      <c r="F174" s="2">
        <v>45.488500000000002</v>
      </c>
      <c r="M174" s="31" t="s">
        <v>44</v>
      </c>
      <c r="N174" s="2">
        <v>114.14400000000001</v>
      </c>
    </row>
    <row r="175" spans="5:14" x14ac:dyDescent="0.25">
      <c r="E175" s="30">
        <v>22693</v>
      </c>
      <c r="F175" s="2">
        <v>0</v>
      </c>
      <c r="M175" s="30">
        <v>22619</v>
      </c>
      <c r="N175" s="2">
        <v>64.790000000000006</v>
      </c>
    </row>
    <row r="176" spans="5:14" x14ac:dyDescent="0.25">
      <c r="E176" s="31" t="s">
        <v>26</v>
      </c>
      <c r="F176" s="2">
        <v>0</v>
      </c>
      <c r="M176" s="31" t="s">
        <v>48</v>
      </c>
      <c r="N176" s="2">
        <v>64.790000000000006</v>
      </c>
    </row>
    <row r="177" spans="5:14" x14ac:dyDescent="0.25">
      <c r="E177" s="30">
        <v>22701</v>
      </c>
      <c r="F177" s="2">
        <v>32.01</v>
      </c>
      <c r="M177" s="30">
        <v>22620</v>
      </c>
      <c r="N177" s="2">
        <v>64.040000000000006</v>
      </c>
    </row>
    <row r="178" spans="5:14" x14ac:dyDescent="0.25">
      <c r="E178" s="31" t="s">
        <v>31</v>
      </c>
      <c r="F178" s="2">
        <v>32.01</v>
      </c>
      <c r="M178" s="31" t="s">
        <v>62</v>
      </c>
      <c r="N178" s="2">
        <v>64.040000000000006</v>
      </c>
    </row>
    <row r="179" spans="5:14" x14ac:dyDescent="0.25">
      <c r="E179" s="30">
        <v>22703</v>
      </c>
      <c r="F179" s="2">
        <v>139.04</v>
      </c>
      <c r="M179" s="30">
        <v>22622</v>
      </c>
      <c r="N179" s="2">
        <v>171.28</v>
      </c>
    </row>
    <row r="180" spans="5:14" x14ac:dyDescent="0.25">
      <c r="E180" s="31" t="s">
        <v>107</v>
      </c>
      <c r="F180" s="2">
        <v>139.04</v>
      </c>
      <c r="M180" s="31" t="s">
        <v>51</v>
      </c>
      <c r="N180" s="2">
        <v>171.28</v>
      </c>
    </row>
    <row r="181" spans="5:14" x14ac:dyDescent="0.25">
      <c r="E181" s="30">
        <v>22708</v>
      </c>
      <c r="F181" s="2">
        <v>132.08799999999999</v>
      </c>
      <c r="M181" s="30">
        <v>22624</v>
      </c>
      <c r="N181" s="2">
        <v>25.155000000000001</v>
      </c>
    </row>
    <row r="182" spans="5:14" x14ac:dyDescent="0.25">
      <c r="E182" s="31" t="s">
        <v>32</v>
      </c>
      <c r="F182" s="2">
        <v>132.08799999999999</v>
      </c>
      <c r="M182" s="31" t="s">
        <v>36</v>
      </c>
      <c r="N182" s="2">
        <v>25.155000000000001</v>
      </c>
    </row>
    <row r="183" spans="5:14" x14ac:dyDescent="0.25">
      <c r="E183" s="30">
        <v>22710</v>
      </c>
      <c r="F183" s="2">
        <v>14.64</v>
      </c>
      <c r="M183" s="30">
        <v>22625</v>
      </c>
      <c r="N183" s="2">
        <v>246.90559999999999</v>
      </c>
    </row>
    <row r="184" spans="5:14" x14ac:dyDescent="0.25">
      <c r="E184" s="31" t="s">
        <v>46</v>
      </c>
      <c r="F184" s="2">
        <v>14.64</v>
      </c>
      <c r="M184" s="31" t="s">
        <v>36</v>
      </c>
      <c r="N184" s="2">
        <v>246.90559999999999</v>
      </c>
    </row>
    <row r="185" spans="5:14" x14ac:dyDescent="0.25">
      <c r="E185" s="30">
        <v>22725</v>
      </c>
      <c r="F185" s="2">
        <v>91.221999999999994</v>
      </c>
      <c r="M185" s="30">
        <v>22626</v>
      </c>
      <c r="N185" s="2">
        <v>55.11</v>
      </c>
    </row>
    <row r="186" spans="5:14" x14ac:dyDescent="0.25">
      <c r="E186" s="31" t="s">
        <v>68</v>
      </c>
      <c r="F186" s="2">
        <v>91.221999999999994</v>
      </c>
      <c r="M186" s="31" t="s">
        <v>71</v>
      </c>
      <c r="N186" s="2">
        <v>55.11</v>
      </c>
    </row>
    <row r="187" spans="5:14" x14ac:dyDescent="0.25">
      <c r="E187" s="30">
        <v>22726</v>
      </c>
      <c r="F187" s="2">
        <v>16.47</v>
      </c>
      <c r="M187" s="30">
        <v>22627</v>
      </c>
      <c r="N187" s="2">
        <v>58.39</v>
      </c>
    </row>
    <row r="188" spans="5:14" x14ac:dyDescent="0.25">
      <c r="E188" s="31" t="s">
        <v>58</v>
      </c>
      <c r="F188" s="2">
        <v>16.47</v>
      </c>
      <c r="M188" s="31" t="s">
        <v>28</v>
      </c>
      <c r="N188" s="2">
        <v>58.39</v>
      </c>
    </row>
    <row r="189" spans="5:14" x14ac:dyDescent="0.25">
      <c r="E189" s="30">
        <v>22727</v>
      </c>
      <c r="F189" s="2">
        <v>74.925000000000011</v>
      </c>
      <c r="M189" s="30">
        <v>22628</v>
      </c>
      <c r="N189" s="2">
        <v>36.923999999999999</v>
      </c>
    </row>
    <row r="190" spans="5:14" x14ac:dyDescent="0.25">
      <c r="E190" s="31" t="s">
        <v>85</v>
      </c>
      <c r="F190" s="2">
        <v>74.925000000000011</v>
      </c>
      <c r="M190" s="31" t="s">
        <v>29</v>
      </c>
      <c r="N190" s="2">
        <v>36.923999999999999</v>
      </c>
    </row>
    <row r="191" spans="5:14" x14ac:dyDescent="0.25">
      <c r="E191" s="30">
        <v>22729</v>
      </c>
      <c r="F191" s="2">
        <v>132.08799999999999</v>
      </c>
      <c r="M191" s="30">
        <v>22630</v>
      </c>
      <c r="N191" s="2">
        <v>32.207999999999998</v>
      </c>
    </row>
    <row r="192" spans="5:14" x14ac:dyDescent="0.25">
      <c r="E192" s="31" t="s">
        <v>76</v>
      </c>
      <c r="F192" s="2">
        <v>132.08799999999999</v>
      </c>
      <c r="M192" s="31" t="s">
        <v>70</v>
      </c>
      <c r="N192" s="2">
        <v>32.207999999999998</v>
      </c>
    </row>
    <row r="193" spans="5:14" x14ac:dyDescent="0.25">
      <c r="E193" s="30">
        <v>22735</v>
      </c>
      <c r="F193" s="2">
        <v>64.040000000000006</v>
      </c>
      <c r="M193" s="30">
        <v>22632</v>
      </c>
      <c r="N193" s="2">
        <v>71.34</v>
      </c>
    </row>
    <row r="194" spans="5:14" x14ac:dyDescent="0.25">
      <c r="E194" s="31" t="s">
        <v>78</v>
      </c>
      <c r="F194" s="2">
        <v>64.040000000000006</v>
      </c>
      <c r="M194" s="31" t="s">
        <v>46</v>
      </c>
      <c r="N194" s="2">
        <v>71.34</v>
      </c>
    </row>
    <row r="195" spans="5:14" x14ac:dyDescent="0.25">
      <c r="E195" s="30">
        <v>22737</v>
      </c>
      <c r="F195" s="2">
        <v>10.282500000000001</v>
      </c>
      <c r="M195" s="30">
        <v>22634</v>
      </c>
      <c r="N195" s="2">
        <v>19.82</v>
      </c>
    </row>
    <row r="196" spans="5:14" x14ac:dyDescent="0.25">
      <c r="E196" s="31" t="s">
        <v>44</v>
      </c>
      <c r="F196" s="2">
        <v>10.282500000000001</v>
      </c>
      <c r="M196" s="31" t="s">
        <v>84</v>
      </c>
      <c r="N196" s="2">
        <v>19.82</v>
      </c>
    </row>
    <row r="197" spans="5:14" x14ac:dyDescent="0.25">
      <c r="E197" s="30">
        <v>22742</v>
      </c>
      <c r="F197" s="2">
        <v>55.5</v>
      </c>
      <c r="M197" s="30">
        <v>22638</v>
      </c>
      <c r="N197" s="2">
        <v>81.569999999999993</v>
      </c>
    </row>
    <row r="198" spans="5:14" x14ac:dyDescent="0.25">
      <c r="E198" s="31" t="s">
        <v>27</v>
      </c>
      <c r="F198" s="2">
        <v>55.5</v>
      </c>
      <c r="M198" s="31" t="s">
        <v>81</v>
      </c>
      <c r="N198" s="2">
        <v>81.569999999999993</v>
      </c>
    </row>
    <row r="199" spans="5:14" x14ac:dyDescent="0.25">
      <c r="E199" s="30">
        <v>22748</v>
      </c>
      <c r="F199" s="2">
        <v>9.14</v>
      </c>
      <c r="M199" s="30">
        <v>22642</v>
      </c>
      <c r="N199" s="2">
        <v>42.54</v>
      </c>
    </row>
    <row r="200" spans="5:14" x14ac:dyDescent="0.25">
      <c r="E200" s="31" t="s">
        <v>71</v>
      </c>
      <c r="F200" s="2">
        <v>9.14</v>
      </c>
      <c r="M200" s="31" t="s">
        <v>24</v>
      </c>
      <c r="N200" s="2">
        <v>42.54</v>
      </c>
    </row>
    <row r="201" spans="5:14" x14ac:dyDescent="0.25">
      <c r="E201" s="30">
        <v>22749</v>
      </c>
      <c r="F201" s="2">
        <v>20.273</v>
      </c>
      <c r="M201" s="30">
        <v>22643</v>
      </c>
      <c r="N201" s="2">
        <v>56.486999999999995</v>
      </c>
    </row>
    <row r="202" spans="5:14" x14ac:dyDescent="0.25">
      <c r="E202" s="31" t="s">
        <v>71</v>
      </c>
      <c r="F202" s="2">
        <v>20.273</v>
      </c>
      <c r="M202" s="31" t="s">
        <v>53</v>
      </c>
      <c r="N202" s="2">
        <v>56.486999999999995</v>
      </c>
    </row>
    <row r="203" spans="5:14" x14ac:dyDescent="0.25">
      <c r="E203" s="30">
        <v>22750</v>
      </c>
      <c r="F203" s="2">
        <v>45.730000000000004</v>
      </c>
      <c r="M203" s="30">
        <v>22646</v>
      </c>
      <c r="N203" s="2">
        <v>572.65049999999997</v>
      </c>
    </row>
    <row r="204" spans="5:14" x14ac:dyDescent="0.25">
      <c r="E204" s="31" t="s">
        <v>54</v>
      </c>
      <c r="F204" s="2">
        <v>45.730000000000004</v>
      </c>
      <c r="M204" s="31" t="s">
        <v>44</v>
      </c>
      <c r="N204" s="2">
        <v>572.65049999999997</v>
      </c>
    </row>
    <row r="205" spans="5:14" x14ac:dyDescent="0.25">
      <c r="E205" s="30">
        <v>22751</v>
      </c>
      <c r="F205" s="2">
        <v>83.25</v>
      </c>
      <c r="M205" s="30">
        <v>22651</v>
      </c>
      <c r="N205" s="2">
        <v>22.86</v>
      </c>
    </row>
    <row r="206" spans="5:14" x14ac:dyDescent="0.25">
      <c r="E206" s="31" t="s">
        <v>27</v>
      </c>
      <c r="F206" s="2">
        <v>83.25</v>
      </c>
      <c r="M206" s="31" t="s">
        <v>44</v>
      </c>
      <c r="N206" s="2">
        <v>22.86</v>
      </c>
    </row>
    <row r="207" spans="5:14" x14ac:dyDescent="0.25">
      <c r="E207" s="30">
        <v>22752</v>
      </c>
      <c r="F207" s="2">
        <v>18.28</v>
      </c>
      <c r="M207" s="30">
        <v>22653</v>
      </c>
      <c r="N207" s="2">
        <v>83.547499999999985</v>
      </c>
    </row>
    <row r="208" spans="5:14" x14ac:dyDescent="0.25">
      <c r="E208" s="31" t="s">
        <v>91</v>
      </c>
      <c r="F208" s="2">
        <v>18.28</v>
      </c>
      <c r="M208" s="31" t="s">
        <v>57</v>
      </c>
      <c r="N208" s="2">
        <v>83.547499999999985</v>
      </c>
    </row>
    <row r="209" spans="5:14" x14ac:dyDescent="0.25">
      <c r="E209" s="30">
        <v>22759</v>
      </c>
      <c r="F209" s="2">
        <v>13.71</v>
      </c>
      <c r="M209" s="30">
        <v>22655</v>
      </c>
      <c r="N209" s="2">
        <v>42.68</v>
      </c>
    </row>
    <row r="210" spans="5:14" x14ac:dyDescent="0.25">
      <c r="E210" s="31" t="s">
        <v>71</v>
      </c>
      <c r="F210" s="2">
        <v>13.71</v>
      </c>
      <c r="M210" s="31" t="s">
        <v>23</v>
      </c>
      <c r="N210" s="2">
        <v>42.68</v>
      </c>
    </row>
    <row r="211" spans="5:14" x14ac:dyDescent="0.25">
      <c r="E211" s="30">
        <v>22763</v>
      </c>
      <c r="F211" s="2">
        <v>21.96</v>
      </c>
      <c r="M211" s="30">
        <v>22656</v>
      </c>
      <c r="N211" s="2">
        <v>115.25999999999999</v>
      </c>
    </row>
    <row r="212" spans="5:14" x14ac:dyDescent="0.25">
      <c r="E212" s="31" t="s">
        <v>71</v>
      </c>
      <c r="F212" s="2">
        <v>21.96</v>
      </c>
      <c r="M212" s="31" t="s">
        <v>57</v>
      </c>
      <c r="N212" s="2">
        <v>115.25999999999999</v>
      </c>
    </row>
    <row r="213" spans="5:14" x14ac:dyDescent="0.25">
      <c r="E213" s="30">
        <v>22765</v>
      </c>
      <c r="F213" s="2">
        <v>80.496000000000009</v>
      </c>
      <c r="M213" s="30">
        <v>22658</v>
      </c>
      <c r="N213" s="2">
        <v>80.345000000000013</v>
      </c>
    </row>
    <row r="214" spans="5:14" x14ac:dyDescent="0.25">
      <c r="E214" s="31" t="s">
        <v>42</v>
      </c>
      <c r="F214" s="2">
        <v>80.496000000000009</v>
      </c>
      <c r="M214" s="31" t="s">
        <v>28</v>
      </c>
      <c r="N214" s="2">
        <v>80.345000000000013</v>
      </c>
    </row>
    <row r="215" spans="5:14" x14ac:dyDescent="0.25">
      <c r="E215" s="30">
        <v>22772</v>
      </c>
      <c r="F215" s="2">
        <v>107.32</v>
      </c>
      <c r="M215" s="30">
        <v>22661</v>
      </c>
      <c r="N215" s="2">
        <v>42.944000000000003</v>
      </c>
    </row>
    <row r="216" spans="5:14" x14ac:dyDescent="0.25">
      <c r="E216" s="31" t="s">
        <v>48</v>
      </c>
      <c r="F216" s="2">
        <v>107.32</v>
      </c>
      <c r="M216" s="31" t="s">
        <v>70</v>
      </c>
      <c r="N216" s="2">
        <v>42.944000000000003</v>
      </c>
    </row>
    <row r="217" spans="5:14" x14ac:dyDescent="0.25">
      <c r="E217" s="30">
        <v>22773</v>
      </c>
      <c r="F217" s="2">
        <v>16.452000000000002</v>
      </c>
      <c r="M217" s="30">
        <v>22666</v>
      </c>
      <c r="N217" s="2">
        <v>63.648000000000003</v>
      </c>
    </row>
    <row r="218" spans="5:14" x14ac:dyDescent="0.25">
      <c r="E218" s="31" t="s">
        <v>46</v>
      </c>
      <c r="F218" s="2">
        <v>16.452000000000002</v>
      </c>
      <c r="M218" s="31" t="s">
        <v>102</v>
      </c>
      <c r="N218" s="2">
        <v>63.648000000000003</v>
      </c>
    </row>
    <row r="219" spans="5:14" x14ac:dyDescent="0.25">
      <c r="E219" s="30">
        <v>22778</v>
      </c>
      <c r="F219" s="2">
        <v>18.047999999999998</v>
      </c>
      <c r="M219" s="30">
        <v>22667</v>
      </c>
      <c r="N219" s="2">
        <v>30.48</v>
      </c>
    </row>
    <row r="220" spans="5:14" x14ac:dyDescent="0.25">
      <c r="E220" s="31" t="s">
        <v>49</v>
      </c>
      <c r="F220" s="2">
        <v>18.047999999999998</v>
      </c>
      <c r="M220" s="31" t="s">
        <v>44</v>
      </c>
      <c r="N220" s="2">
        <v>30.48</v>
      </c>
    </row>
    <row r="221" spans="5:14" x14ac:dyDescent="0.25">
      <c r="E221" s="30">
        <v>22785</v>
      </c>
      <c r="F221" s="2">
        <v>16.464000000000002</v>
      </c>
      <c r="M221" s="30">
        <v>22669</v>
      </c>
      <c r="N221" s="2">
        <v>114.35000000000001</v>
      </c>
    </row>
    <row r="222" spans="5:14" x14ac:dyDescent="0.25">
      <c r="E222" s="31" t="s">
        <v>37</v>
      </c>
      <c r="F222" s="2">
        <v>16.464000000000002</v>
      </c>
      <c r="M222" s="31" t="s">
        <v>81</v>
      </c>
      <c r="N222" s="2">
        <v>114.35000000000001</v>
      </c>
    </row>
    <row r="223" spans="5:14" x14ac:dyDescent="0.25">
      <c r="E223" s="30">
        <v>22788</v>
      </c>
      <c r="F223" s="2">
        <v>79.02</v>
      </c>
      <c r="M223" s="30">
        <v>22673</v>
      </c>
      <c r="N223" s="2">
        <v>32.58</v>
      </c>
    </row>
    <row r="224" spans="5:14" x14ac:dyDescent="0.25">
      <c r="E224" s="31" t="s">
        <v>76</v>
      </c>
      <c r="F224" s="2">
        <v>79.02</v>
      </c>
      <c r="M224" s="31" t="s">
        <v>48</v>
      </c>
      <c r="N224" s="2">
        <v>32.58</v>
      </c>
    </row>
    <row r="225" spans="5:14" x14ac:dyDescent="0.25">
      <c r="E225" s="30">
        <v>22790</v>
      </c>
      <c r="F225" s="2">
        <v>111</v>
      </c>
      <c r="M225" s="30">
        <v>22675</v>
      </c>
      <c r="N225" s="2">
        <v>123.48</v>
      </c>
    </row>
    <row r="226" spans="5:14" x14ac:dyDescent="0.25">
      <c r="E226" s="31" t="s">
        <v>66</v>
      </c>
      <c r="F226" s="2">
        <v>111</v>
      </c>
      <c r="M226" s="31" t="s">
        <v>27</v>
      </c>
      <c r="N226" s="2">
        <v>123.48</v>
      </c>
    </row>
    <row r="227" spans="5:14" x14ac:dyDescent="0.25">
      <c r="E227" s="30">
        <v>22795</v>
      </c>
      <c r="F227" s="2">
        <v>46.391999999999996</v>
      </c>
      <c r="M227" s="30">
        <v>22677</v>
      </c>
      <c r="N227" s="2">
        <v>37.732500000000002</v>
      </c>
    </row>
    <row r="228" spans="5:14" x14ac:dyDescent="0.25">
      <c r="E228" s="31" t="s">
        <v>68</v>
      </c>
      <c r="F228" s="2">
        <v>46.391999999999996</v>
      </c>
      <c r="M228" s="31" t="s">
        <v>36</v>
      </c>
      <c r="N228" s="2">
        <v>37.732500000000002</v>
      </c>
    </row>
    <row r="229" spans="5:14" x14ac:dyDescent="0.25">
      <c r="E229" s="30">
        <v>22797</v>
      </c>
      <c r="F229" s="2">
        <v>82.320000000000007</v>
      </c>
      <c r="M229" s="30">
        <v>22679</v>
      </c>
      <c r="N229" s="2">
        <v>36.923999999999999</v>
      </c>
    </row>
    <row r="230" spans="5:14" x14ac:dyDescent="0.25">
      <c r="E230" s="31" t="s">
        <v>25</v>
      </c>
      <c r="F230" s="2">
        <v>82.320000000000007</v>
      </c>
      <c r="M230" s="31" t="s">
        <v>49</v>
      </c>
      <c r="N230" s="2">
        <v>36.923999999999999</v>
      </c>
    </row>
    <row r="231" spans="5:14" x14ac:dyDescent="0.25">
      <c r="E231" s="30">
        <v>22799</v>
      </c>
      <c r="F231" s="2">
        <v>11.653500000000001</v>
      </c>
      <c r="M231" s="30">
        <v>22680</v>
      </c>
      <c r="N231" s="2">
        <v>94.97</v>
      </c>
    </row>
    <row r="232" spans="5:14" x14ac:dyDescent="0.25">
      <c r="E232" s="31" t="s">
        <v>70</v>
      </c>
      <c r="F232" s="2">
        <v>11.653500000000001</v>
      </c>
      <c r="M232" s="31" t="s">
        <v>32</v>
      </c>
      <c r="N232" s="2">
        <v>94.97</v>
      </c>
    </row>
    <row r="233" spans="5:14" x14ac:dyDescent="0.25">
      <c r="E233" s="30">
        <v>22801</v>
      </c>
      <c r="F233" s="2">
        <v>18.28</v>
      </c>
      <c r="M233" s="30">
        <v>22682</v>
      </c>
      <c r="N233" s="2">
        <v>82.664999999999992</v>
      </c>
    </row>
    <row r="234" spans="5:14" x14ac:dyDescent="0.25">
      <c r="E234" s="31" t="s">
        <v>32</v>
      </c>
      <c r="F234" s="2">
        <v>18.28</v>
      </c>
      <c r="M234" s="31" t="s">
        <v>71</v>
      </c>
      <c r="N234" s="2">
        <v>82.664999999999992</v>
      </c>
    </row>
    <row r="235" spans="5:14" x14ac:dyDescent="0.25">
      <c r="E235" s="30">
        <v>22806</v>
      </c>
      <c r="F235" s="2">
        <v>111.232</v>
      </c>
      <c r="M235" s="30">
        <v>22685</v>
      </c>
      <c r="N235" s="2">
        <v>509.70000000000005</v>
      </c>
    </row>
    <row r="236" spans="5:14" x14ac:dyDescent="0.25">
      <c r="E236" s="31" t="s">
        <v>42</v>
      </c>
      <c r="F236" s="2">
        <v>111.232</v>
      </c>
      <c r="M236" s="31" t="s">
        <v>85</v>
      </c>
      <c r="N236" s="2">
        <v>509.70000000000005</v>
      </c>
    </row>
    <row r="237" spans="5:14" x14ac:dyDescent="0.25">
      <c r="E237" s="30">
        <v>22814</v>
      </c>
      <c r="F237" s="2">
        <v>38.880000000000003</v>
      </c>
      <c r="M237" s="30">
        <v>22686</v>
      </c>
      <c r="N237" s="2">
        <v>51.24</v>
      </c>
    </row>
    <row r="238" spans="5:14" x14ac:dyDescent="0.25">
      <c r="E238" s="31" t="s">
        <v>32</v>
      </c>
      <c r="F238" s="2">
        <v>38.880000000000003</v>
      </c>
      <c r="M238" s="31" t="s">
        <v>37</v>
      </c>
      <c r="N238" s="2">
        <v>51.24</v>
      </c>
    </row>
    <row r="239" spans="5:14" x14ac:dyDescent="0.25">
      <c r="E239" s="30">
        <v>22823</v>
      </c>
      <c r="F239" s="2">
        <v>14.624000000000002</v>
      </c>
      <c r="M239" s="30">
        <v>22687</v>
      </c>
      <c r="N239" s="2">
        <v>51.24</v>
      </c>
    </row>
    <row r="240" spans="5:14" x14ac:dyDescent="0.25">
      <c r="E240" s="31" t="s">
        <v>76</v>
      </c>
      <c r="F240" s="2">
        <v>14.624000000000002</v>
      </c>
      <c r="M240" s="31" t="s">
        <v>55</v>
      </c>
      <c r="N240" s="2">
        <v>51.24</v>
      </c>
    </row>
    <row r="241" spans="5:14" x14ac:dyDescent="0.25">
      <c r="E241" s="30">
        <v>22826</v>
      </c>
      <c r="F241" s="2">
        <v>139.04</v>
      </c>
      <c r="M241" s="30">
        <v>22688</v>
      </c>
      <c r="N241" s="2">
        <v>64.040000000000006</v>
      </c>
    </row>
    <row r="242" spans="5:14" x14ac:dyDescent="0.25">
      <c r="E242" s="31" t="s">
        <v>110</v>
      </c>
      <c r="F242" s="2">
        <v>139.04</v>
      </c>
      <c r="M242" s="31" t="s">
        <v>102</v>
      </c>
      <c r="N242" s="2">
        <v>64.040000000000006</v>
      </c>
    </row>
    <row r="243" spans="5:14" x14ac:dyDescent="0.25">
      <c r="E243" s="30">
        <v>22828</v>
      </c>
      <c r="F243" s="2">
        <v>18.28</v>
      </c>
      <c r="M243" s="30">
        <v>22690</v>
      </c>
      <c r="N243" s="2">
        <v>43.44</v>
      </c>
    </row>
    <row r="244" spans="5:14" x14ac:dyDescent="0.25">
      <c r="E244" s="31" t="s">
        <v>50</v>
      </c>
      <c r="F244" s="2">
        <v>18.28</v>
      </c>
      <c r="M244" s="31" t="s">
        <v>52</v>
      </c>
      <c r="N244" s="2">
        <v>43.44</v>
      </c>
    </row>
    <row r="245" spans="5:14" x14ac:dyDescent="0.25">
      <c r="E245" s="30">
        <v>22832</v>
      </c>
      <c r="F245" s="2">
        <v>18.28</v>
      </c>
      <c r="M245" s="30">
        <v>22692</v>
      </c>
      <c r="N245" s="2">
        <v>43.44</v>
      </c>
    </row>
    <row r="246" spans="5:14" x14ac:dyDescent="0.25">
      <c r="E246" s="31" t="s">
        <v>34</v>
      </c>
      <c r="F246" s="2">
        <v>18.28</v>
      </c>
      <c r="M246" s="31" t="s">
        <v>34</v>
      </c>
      <c r="N246" s="2">
        <v>43.44</v>
      </c>
    </row>
    <row r="247" spans="5:14" x14ac:dyDescent="0.25">
      <c r="E247" s="30">
        <v>22833</v>
      </c>
      <c r="F247" s="2">
        <v>22.56</v>
      </c>
      <c r="M247" s="30">
        <v>22693</v>
      </c>
      <c r="N247" s="2">
        <v>0</v>
      </c>
    </row>
    <row r="248" spans="5:14" x14ac:dyDescent="0.25">
      <c r="E248" s="31" t="s">
        <v>87</v>
      </c>
      <c r="F248" s="2">
        <v>22.56</v>
      </c>
      <c r="M248" s="31" t="s">
        <v>26</v>
      </c>
      <c r="N248" s="2">
        <v>0</v>
      </c>
    </row>
    <row r="249" spans="5:14" x14ac:dyDescent="0.25">
      <c r="E249" s="30">
        <v>22834</v>
      </c>
      <c r="F249" s="2">
        <v>20.580000000000002</v>
      </c>
      <c r="M249" s="30">
        <v>22698</v>
      </c>
      <c r="N249" s="2">
        <v>64.206000000000003</v>
      </c>
    </row>
    <row r="250" spans="5:14" x14ac:dyDescent="0.25">
      <c r="E250" s="31" t="s">
        <v>40</v>
      </c>
      <c r="F250" s="2">
        <v>20.580000000000002</v>
      </c>
      <c r="M250" s="31" t="s">
        <v>36</v>
      </c>
      <c r="N250" s="2">
        <v>64.206000000000003</v>
      </c>
    </row>
    <row r="251" spans="5:14" x14ac:dyDescent="0.25">
      <c r="E251" s="30">
        <v>22835</v>
      </c>
      <c r="F251" s="2">
        <v>40.545999999999999</v>
      </c>
      <c r="M251" s="30">
        <v>22706</v>
      </c>
      <c r="N251" s="2">
        <v>572.65049999999997</v>
      </c>
    </row>
    <row r="252" spans="5:14" x14ac:dyDescent="0.25">
      <c r="E252" s="31" t="s">
        <v>32</v>
      </c>
      <c r="F252" s="2">
        <v>40.545999999999999</v>
      </c>
      <c r="M252" s="31" t="s">
        <v>102</v>
      </c>
      <c r="N252" s="2">
        <v>572.65049999999997</v>
      </c>
    </row>
    <row r="253" spans="5:14" x14ac:dyDescent="0.25">
      <c r="E253" s="30">
        <v>22839</v>
      </c>
      <c r="F253" s="2">
        <v>65.239999999999995</v>
      </c>
      <c r="M253" s="30">
        <v>22712</v>
      </c>
      <c r="N253" s="2">
        <v>89.19</v>
      </c>
    </row>
    <row r="254" spans="5:14" x14ac:dyDescent="0.25">
      <c r="E254" s="31" t="s">
        <v>68</v>
      </c>
      <c r="F254" s="2">
        <v>65.239999999999995</v>
      </c>
      <c r="M254" s="31" t="s">
        <v>77</v>
      </c>
      <c r="N254" s="2">
        <v>89.19</v>
      </c>
    </row>
    <row r="255" spans="5:14" x14ac:dyDescent="0.25">
      <c r="E255" s="30">
        <v>22844</v>
      </c>
      <c r="F255" s="2">
        <v>48.03</v>
      </c>
      <c r="M255" s="30">
        <v>22714</v>
      </c>
      <c r="N255" s="2">
        <v>185.22</v>
      </c>
    </row>
    <row r="256" spans="5:14" x14ac:dyDescent="0.25">
      <c r="E256" s="31" t="s">
        <v>32</v>
      </c>
      <c r="F256" s="2">
        <v>48.03</v>
      </c>
      <c r="M256" s="31" t="s">
        <v>87</v>
      </c>
      <c r="N256" s="2">
        <v>185.22</v>
      </c>
    </row>
    <row r="257" spans="5:14" x14ac:dyDescent="0.25">
      <c r="E257" s="30">
        <v>22851</v>
      </c>
      <c r="F257" s="2">
        <v>12.339000000000002</v>
      </c>
      <c r="M257" s="30">
        <v>22715</v>
      </c>
      <c r="N257" s="2">
        <v>57.179999999999993</v>
      </c>
    </row>
    <row r="258" spans="5:14" x14ac:dyDescent="0.25">
      <c r="E258" s="31" t="s">
        <v>52</v>
      </c>
      <c r="F258" s="2">
        <v>12.339000000000002</v>
      </c>
      <c r="M258" s="31" t="s">
        <v>94</v>
      </c>
      <c r="N258" s="2">
        <v>57.179999999999993</v>
      </c>
    </row>
    <row r="259" spans="5:14" x14ac:dyDescent="0.25">
      <c r="E259" s="30">
        <v>22854</v>
      </c>
      <c r="F259" s="2">
        <v>41.472000000000008</v>
      </c>
      <c r="M259" s="30">
        <v>22719</v>
      </c>
      <c r="N259" s="2">
        <v>57.179999999999993</v>
      </c>
    </row>
    <row r="260" spans="5:14" x14ac:dyDescent="0.25">
      <c r="E260" s="31" t="s">
        <v>32</v>
      </c>
      <c r="F260" s="2">
        <v>41.472000000000008</v>
      </c>
      <c r="M260" s="31" t="s">
        <v>49</v>
      </c>
      <c r="N260" s="2">
        <v>57.179999999999993</v>
      </c>
    </row>
    <row r="261" spans="5:14" x14ac:dyDescent="0.25">
      <c r="E261" s="30">
        <v>22863</v>
      </c>
      <c r="F261" s="2">
        <v>64.040000000000006</v>
      </c>
      <c r="M261" s="30">
        <v>22723</v>
      </c>
      <c r="N261" s="2">
        <v>140.76149999999998</v>
      </c>
    </row>
    <row r="262" spans="5:14" x14ac:dyDescent="0.25">
      <c r="E262" s="31" t="s">
        <v>32</v>
      </c>
      <c r="F262" s="2">
        <v>64.040000000000006</v>
      </c>
      <c r="M262" s="31" t="s">
        <v>27</v>
      </c>
      <c r="N262" s="2">
        <v>140.76149999999998</v>
      </c>
    </row>
    <row r="263" spans="5:14" x14ac:dyDescent="0.25">
      <c r="E263" s="30">
        <v>22864</v>
      </c>
      <c r="F263" s="2">
        <v>48.929999999999993</v>
      </c>
      <c r="M263" s="30">
        <v>22727</v>
      </c>
      <c r="N263" s="2">
        <v>16.47</v>
      </c>
    </row>
    <row r="264" spans="5:14" x14ac:dyDescent="0.25">
      <c r="E264" s="31" t="s">
        <v>92</v>
      </c>
      <c r="F264" s="2">
        <v>48.929999999999993</v>
      </c>
      <c r="M264" s="31" t="s">
        <v>85</v>
      </c>
      <c r="N264" s="2">
        <v>16.47</v>
      </c>
    </row>
    <row r="265" spans="5:14" x14ac:dyDescent="0.25">
      <c r="E265" s="30">
        <v>22865</v>
      </c>
      <c r="F265" s="2">
        <v>65.849999999999994</v>
      </c>
      <c r="M265" s="30">
        <v>22728</v>
      </c>
      <c r="N265" s="2">
        <v>38.048000000000002</v>
      </c>
    </row>
    <row r="266" spans="5:14" x14ac:dyDescent="0.25">
      <c r="E266" s="31" t="s">
        <v>62</v>
      </c>
      <c r="F266" s="2">
        <v>65.849999999999994</v>
      </c>
      <c r="M266" s="31" t="s">
        <v>24</v>
      </c>
      <c r="N266" s="2">
        <v>38.048000000000002</v>
      </c>
    </row>
    <row r="267" spans="5:14" x14ac:dyDescent="0.25">
      <c r="E267" s="30">
        <v>22873</v>
      </c>
      <c r="F267" s="2">
        <v>27.44</v>
      </c>
      <c r="M267" s="30">
        <v>22734</v>
      </c>
      <c r="N267" s="2">
        <v>89.19</v>
      </c>
    </row>
    <row r="268" spans="5:14" x14ac:dyDescent="0.25">
      <c r="E268" s="31" t="s">
        <v>65</v>
      </c>
      <c r="F268" s="2">
        <v>27.44</v>
      </c>
      <c r="M268" s="31" t="s">
        <v>42</v>
      </c>
      <c r="N268" s="2">
        <v>89.19</v>
      </c>
    </row>
    <row r="269" spans="5:14" x14ac:dyDescent="0.25">
      <c r="E269" s="30">
        <v>22874</v>
      </c>
      <c r="F269" s="2">
        <v>65.239999999999995</v>
      </c>
      <c r="M269" s="30">
        <v>22740</v>
      </c>
      <c r="N269" s="2">
        <v>73.638000000000005</v>
      </c>
    </row>
    <row r="270" spans="5:14" x14ac:dyDescent="0.25">
      <c r="E270" s="31" t="s">
        <v>63</v>
      </c>
      <c r="F270" s="2">
        <v>65.239999999999995</v>
      </c>
      <c r="M270" s="31" t="s">
        <v>51</v>
      </c>
      <c r="N270" s="2">
        <v>73.638000000000005</v>
      </c>
    </row>
    <row r="271" spans="5:14" x14ac:dyDescent="0.25">
      <c r="E271" s="30">
        <v>22880</v>
      </c>
      <c r="F271" s="2">
        <v>128.04000000000002</v>
      </c>
      <c r="M271" s="30">
        <v>22742</v>
      </c>
      <c r="N271" s="2">
        <v>47.56</v>
      </c>
    </row>
    <row r="272" spans="5:14" x14ac:dyDescent="0.25">
      <c r="E272" s="31" t="s">
        <v>44</v>
      </c>
      <c r="F272" s="2">
        <v>128.04000000000002</v>
      </c>
      <c r="M272" s="31" t="s">
        <v>27</v>
      </c>
      <c r="N272" s="2">
        <v>47.56</v>
      </c>
    </row>
    <row r="273" spans="5:14" x14ac:dyDescent="0.25">
      <c r="E273" s="30">
        <v>22883</v>
      </c>
      <c r="F273" s="2">
        <v>27.327999999999999</v>
      </c>
      <c r="M273" s="30">
        <v>22745</v>
      </c>
      <c r="N273" s="2">
        <v>53.242999999999995</v>
      </c>
    </row>
    <row r="274" spans="5:14" x14ac:dyDescent="0.25">
      <c r="E274" s="31" t="s">
        <v>72</v>
      </c>
      <c r="F274" s="2">
        <v>27.327999999999999</v>
      </c>
      <c r="M274" s="31" t="s">
        <v>42</v>
      </c>
      <c r="N274" s="2">
        <v>53.242999999999995</v>
      </c>
    </row>
    <row r="275" spans="5:14" x14ac:dyDescent="0.25">
      <c r="E275" s="30">
        <v>22892</v>
      </c>
      <c r="F275" s="2">
        <v>18.28</v>
      </c>
      <c r="M275" s="30">
        <v>22747</v>
      </c>
      <c r="N275" s="2">
        <v>12.2</v>
      </c>
    </row>
    <row r="276" spans="5:14" x14ac:dyDescent="0.25">
      <c r="E276" s="31" t="s">
        <v>80</v>
      </c>
      <c r="F276" s="2">
        <v>18.28</v>
      </c>
      <c r="M276" s="31" t="s">
        <v>72</v>
      </c>
      <c r="N276" s="2">
        <v>12.2</v>
      </c>
    </row>
    <row r="277" spans="5:14" x14ac:dyDescent="0.25">
      <c r="E277" s="30">
        <v>22893</v>
      </c>
      <c r="F277" s="2">
        <v>65.849999999999994</v>
      </c>
      <c r="M277" s="30">
        <v>22751</v>
      </c>
      <c r="N277" s="2">
        <v>71.34</v>
      </c>
    </row>
    <row r="278" spans="5:14" x14ac:dyDescent="0.25">
      <c r="E278" s="31" t="s">
        <v>58</v>
      </c>
      <c r="F278" s="2">
        <v>65.849999999999994</v>
      </c>
      <c r="M278" s="31" t="s">
        <v>27</v>
      </c>
      <c r="N278" s="2">
        <v>71.34</v>
      </c>
    </row>
    <row r="279" spans="5:14" x14ac:dyDescent="0.25">
      <c r="E279" s="30">
        <v>22897</v>
      </c>
      <c r="F279" s="2">
        <v>16.073999999999998</v>
      </c>
      <c r="M279" s="30">
        <v>22754</v>
      </c>
      <c r="N279" s="2">
        <v>112.97399999999999</v>
      </c>
    </row>
    <row r="280" spans="5:14" x14ac:dyDescent="0.25">
      <c r="E280" s="31" t="s">
        <v>67</v>
      </c>
      <c r="F280" s="2">
        <v>16.073999999999998</v>
      </c>
      <c r="M280" s="31" t="s">
        <v>36</v>
      </c>
      <c r="N280" s="2">
        <v>112.97399999999999</v>
      </c>
    </row>
    <row r="281" spans="5:14" x14ac:dyDescent="0.25">
      <c r="E281" s="30">
        <v>22899</v>
      </c>
      <c r="F281" s="2">
        <v>132.61000000000001</v>
      </c>
      <c r="M281" s="30">
        <v>22756</v>
      </c>
      <c r="N281" s="2">
        <v>177.01400000000001</v>
      </c>
    </row>
    <row r="282" spans="5:14" x14ac:dyDescent="0.25">
      <c r="E282" s="31" t="s">
        <v>28</v>
      </c>
      <c r="F282" s="2">
        <v>132.61000000000001</v>
      </c>
      <c r="M282" s="31" t="s">
        <v>32</v>
      </c>
      <c r="N282" s="2">
        <v>177.01400000000001</v>
      </c>
    </row>
    <row r="283" spans="5:14" x14ac:dyDescent="0.25">
      <c r="E283" s="30">
        <v>22903</v>
      </c>
      <c r="F283" s="2">
        <v>117.29650000000001</v>
      </c>
      <c r="M283" s="30">
        <v>22757</v>
      </c>
      <c r="N283" s="2">
        <v>48.03</v>
      </c>
    </row>
    <row r="284" spans="5:14" x14ac:dyDescent="0.25">
      <c r="E284" s="31" t="s">
        <v>68</v>
      </c>
      <c r="F284" s="2">
        <v>117.29650000000001</v>
      </c>
      <c r="M284" s="31" t="s">
        <v>25</v>
      </c>
      <c r="N284" s="2">
        <v>48.03</v>
      </c>
    </row>
    <row r="285" spans="5:14" x14ac:dyDescent="0.25">
      <c r="E285" s="30">
        <v>22904</v>
      </c>
      <c r="F285" s="2">
        <v>109.76</v>
      </c>
      <c r="M285" s="30">
        <v>22761</v>
      </c>
      <c r="N285" s="2">
        <v>18.299999999999997</v>
      </c>
    </row>
    <row r="286" spans="5:14" x14ac:dyDescent="0.25">
      <c r="E286" s="31" t="s">
        <v>109</v>
      </c>
      <c r="F286" s="2">
        <v>109.76</v>
      </c>
      <c r="M286" s="31" t="s">
        <v>28</v>
      </c>
      <c r="N286" s="2">
        <v>18.299999999999997</v>
      </c>
    </row>
    <row r="287" spans="5:14" x14ac:dyDescent="0.25">
      <c r="E287" s="30" t="s">
        <v>3682</v>
      </c>
      <c r="F287" s="2">
        <v>6986.2395000000024</v>
      </c>
      <c r="M287" s="30">
        <v>22763</v>
      </c>
      <c r="N287" s="2">
        <v>114.33</v>
      </c>
    </row>
    <row r="288" spans="5:14" x14ac:dyDescent="0.25">
      <c r="M288" s="31" t="s">
        <v>71</v>
      </c>
      <c r="N288" s="2">
        <v>114.33</v>
      </c>
    </row>
    <row r="289" spans="13:14" x14ac:dyDescent="0.25">
      <c r="M289" s="30">
        <v>22764</v>
      </c>
      <c r="N289" s="2">
        <v>88.4</v>
      </c>
    </row>
    <row r="290" spans="13:14" x14ac:dyDescent="0.25">
      <c r="M290" s="31" t="s">
        <v>42</v>
      </c>
      <c r="N290" s="2">
        <v>88.4</v>
      </c>
    </row>
    <row r="291" spans="13:14" x14ac:dyDescent="0.25">
      <c r="M291" s="30">
        <v>22770</v>
      </c>
      <c r="N291" s="2">
        <v>48.03</v>
      </c>
    </row>
    <row r="292" spans="13:14" x14ac:dyDescent="0.25">
      <c r="M292" s="31" t="s">
        <v>89</v>
      </c>
      <c r="N292" s="2">
        <v>48.03</v>
      </c>
    </row>
    <row r="293" spans="13:14" x14ac:dyDescent="0.25">
      <c r="M293" s="30">
        <v>22773</v>
      </c>
      <c r="N293" s="2">
        <v>80.489999999999995</v>
      </c>
    </row>
    <row r="294" spans="13:14" x14ac:dyDescent="0.25">
      <c r="M294" s="31" t="s">
        <v>46</v>
      </c>
      <c r="N294" s="2">
        <v>80.489999999999995</v>
      </c>
    </row>
    <row r="295" spans="13:14" x14ac:dyDescent="0.25">
      <c r="M295" s="30">
        <v>22774</v>
      </c>
      <c r="N295" s="2">
        <v>87.82</v>
      </c>
    </row>
    <row r="296" spans="13:14" x14ac:dyDescent="0.25">
      <c r="M296" s="31" t="s">
        <v>69</v>
      </c>
      <c r="N296" s="2">
        <v>87.82</v>
      </c>
    </row>
    <row r="297" spans="13:14" x14ac:dyDescent="0.25">
      <c r="M297" s="30">
        <v>22779</v>
      </c>
      <c r="N297" s="2">
        <v>202.52950000000001</v>
      </c>
    </row>
    <row r="298" spans="13:14" x14ac:dyDescent="0.25">
      <c r="M298" s="31" t="s">
        <v>38</v>
      </c>
      <c r="N298" s="2">
        <v>202.52950000000001</v>
      </c>
    </row>
    <row r="299" spans="13:14" x14ac:dyDescent="0.25">
      <c r="M299" s="30">
        <v>22784</v>
      </c>
      <c r="N299" s="2">
        <v>175.959</v>
      </c>
    </row>
    <row r="300" spans="13:14" x14ac:dyDescent="0.25">
      <c r="M300" s="31" t="s">
        <v>44</v>
      </c>
      <c r="N300" s="2">
        <v>175.959</v>
      </c>
    </row>
    <row r="301" spans="13:14" x14ac:dyDescent="0.25">
      <c r="M301" s="30">
        <v>22786</v>
      </c>
      <c r="N301" s="2">
        <v>49.4</v>
      </c>
    </row>
    <row r="302" spans="13:14" x14ac:dyDescent="0.25">
      <c r="M302" s="31" t="s">
        <v>59</v>
      </c>
      <c r="N302" s="2">
        <v>49.4</v>
      </c>
    </row>
    <row r="303" spans="13:14" x14ac:dyDescent="0.25">
      <c r="M303" s="30">
        <v>22787</v>
      </c>
      <c r="N303" s="2">
        <v>190.24</v>
      </c>
    </row>
    <row r="304" spans="13:14" x14ac:dyDescent="0.25">
      <c r="M304" s="31" t="s">
        <v>61</v>
      </c>
      <c r="N304" s="2">
        <v>190.24</v>
      </c>
    </row>
    <row r="305" spans="13:14" x14ac:dyDescent="0.25">
      <c r="M305" s="30">
        <v>22788</v>
      </c>
      <c r="N305" s="2">
        <v>35.676000000000002</v>
      </c>
    </row>
    <row r="306" spans="13:14" x14ac:dyDescent="0.25">
      <c r="M306" s="31" t="s">
        <v>76</v>
      </c>
      <c r="N306" s="2">
        <v>35.676000000000002</v>
      </c>
    </row>
    <row r="307" spans="13:14" x14ac:dyDescent="0.25">
      <c r="M307" s="30">
        <v>22789</v>
      </c>
      <c r="N307" s="2">
        <v>29.554499999999997</v>
      </c>
    </row>
    <row r="308" spans="13:14" x14ac:dyDescent="0.25">
      <c r="M308" s="31" t="s">
        <v>68</v>
      </c>
      <c r="N308" s="2">
        <v>29.554499999999997</v>
      </c>
    </row>
    <row r="309" spans="13:14" x14ac:dyDescent="0.25">
      <c r="M309" s="30">
        <v>22790</v>
      </c>
      <c r="N309" s="2">
        <v>56.72</v>
      </c>
    </row>
    <row r="310" spans="13:14" x14ac:dyDescent="0.25">
      <c r="M310" s="31" t="s">
        <v>66</v>
      </c>
      <c r="N310" s="2">
        <v>56.72</v>
      </c>
    </row>
    <row r="311" spans="13:14" x14ac:dyDescent="0.25">
      <c r="M311" s="30">
        <v>22791</v>
      </c>
      <c r="N311" s="2">
        <v>64.790000000000006</v>
      </c>
    </row>
    <row r="312" spans="13:14" x14ac:dyDescent="0.25">
      <c r="M312" s="31" t="s">
        <v>83</v>
      </c>
      <c r="N312" s="2">
        <v>64.790000000000006</v>
      </c>
    </row>
    <row r="313" spans="13:14" x14ac:dyDescent="0.25">
      <c r="M313" s="30">
        <v>22794</v>
      </c>
      <c r="N313" s="2">
        <v>59.76</v>
      </c>
    </row>
    <row r="314" spans="13:14" x14ac:dyDescent="0.25">
      <c r="M314" s="31" t="s">
        <v>38</v>
      </c>
      <c r="N314" s="2">
        <v>59.76</v>
      </c>
    </row>
    <row r="315" spans="13:14" x14ac:dyDescent="0.25">
      <c r="M315" s="30">
        <v>22798</v>
      </c>
      <c r="N315" s="2">
        <v>64.790000000000006</v>
      </c>
    </row>
    <row r="316" spans="13:14" x14ac:dyDescent="0.25">
      <c r="M316" s="31" t="s">
        <v>48</v>
      </c>
      <c r="N316" s="2">
        <v>64.790000000000006</v>
      </c>
    </row>
    <row r="317" spans="13:14" x14ac:dyDescent="0.25">
      <c r="M317" s="30">
        <v>22801</v>
      </c>
      <c r="N317" s="2">
        <v>38.43</v>
      </c>
    </row>
    <row r="318" spans="13:14" x14ac:dyDescent="0.25">
      <c r="M318" s="31" t="s">
        <v>32</v>
      </c>
      <c r="N318" s="2">
        <v>38.43</v>
      </c>
    </row>
    <row r="319" spans="13:14" x14ac:dyDescent="0.25">
      <c r="M319" s="30">
        <v>22803</v>
      </c>
      <c r="N319" s="2">
        <v>134.16</v>
      </c>
    </row>
    <row r="320" spans="13:14" x14ac:dyDescent="0.25">
      <c r="M320" s="31" t="s">
        <v>36</v>
      </c>
      <c r="N320" s="2">
        <v>134.16</v>
      </c>
    </row>
    <row r="321" spans="13:14" x14ac:dyDescent="0.25">
      <c r="M321" s="30">
        <v>22804</v>
      </c>
      <c r="N321" s="2">
        <v>41.268000000000001</v>
      </c>
    </row>
    <row r="322" spans="13:14" x14ac:dyDescent="0.25">
      <c r="M322" s="31" t="s">
        <v>58</v>
      </c>
      <c r="N322" s="2">
        <v>41.268000000000001</v>
      </c>
    </row>
    <row r="323" spans="13:14" x14ac:dyDescent="0.25">
      <c r="M323" s="30">
        <v>22807</v>
      </c>
      <c r="N323" s="2">
        <v>1050.68</v>
      </c>
    </row>
    <row r="324" spans="13:14" x14ac:dyDescent="0.25">
      <c r="M324" s="31" t="s">
        <v>96</v>
      </c>
      <c r="N324" s="2">
        <v>1050.68</v>
      </c>
    </row>
    <row r="325" spans="13:14" x14ac:dyDescent="0.25">
      <c r="M325" s="30">
        <v>22808</v>
      </c>
      <c r="N325" s="2">
        <v>76.239999999999995</v>
      </c>
    </row>
    <row r="326" spans="13:14" x14ac:dyDescent="0.25">
      <c r="M326" s="31" t="s">
        <v>56</v>
      </c>
      <c r="N326" s="2">
        <v>76.239999999999995</v>
      </c>
    </row>
    <row r="327" spans="13:14" x14ac:dyDescent="0.25">
      <c r="M327" s="30">
        <v>22809</v>
      </c>
      <c r="N327" s="2">
        <v>21.716999999999999</v>
      </c>
    </row>
    <row r="328" spans="13:14" x14ac:dyDescent="0.25">
      <c r="M328" s="31" t="s">
        <v>105</v>
      </c>
      <c r="N328" s="2">
        <v>21.716999999999999</v>
      </c>
    </row>
    <row r="329" spans="13:14" x14ac:dyDescent="0.25">
      <c r="M329" s="30">
        <v>22811</v>
      </c>
      <c r="N329" s="2">
        <v>190.24</v>
      </c>
    </row>
    <row r="330" spans="13:14" x14ac:dyDescent="0.25">
      <c r="M330" s="31" t="s">
        <v>93</v>
      </c>
      <c r="N330" s="2">
        <v>190.24</v>
      </c>
    </row>
    <row r="331" spans="13:14" x14ac:dyDescent="0.25">
      <c r="M331" s="30">
        <v>22813</v>
      </c>
      <c r="N331" s="2">
        <v>47.56</v>
      </c>
    </row>
    <row r="332" spans="13:14" x14ac:dyDescent="0.25">
      <c r="M332" s="31" t="s">
        <v>50</v>
      </c>
      <c r="N332" s="2">
        <v>47.56</v>
      </c>
    </row>
    <row r="333" spans="13:14" x14ac:dyDescent="0.25">
      <c r="M333" s="30">
        <v>22814</v>
      </c>
      <c r="N333" s="2">
        <v>176.84</v>
      </c>
    </row>
    <row r="334" spans="13:14" x14ac:dyDescent="0.25">
      <c r="M334" s="31" t="s">
        <v>32</v>
      </c>
      <c r="N334" s="2">
        <v>176.84</v>
      </c>
    </row>
    <row r="335" spans="13:14" x14ac:dyDescent="0.25">
      <c r="M335" s="30">
        <v>22815</v>
      </c>
      <c r="N335" s="2">
        <v>38.286000000000001</v>
      </c>
    </row>
    <row r="336" spans="13:14" x14ac:dyDescent="0.25">
      <c r="M336" s="31" t="s">
        <v>39</v>
      </c>
      <c r="N336" s="2">
        <v>38.286000000000001</v>
      </c>
    </row>
    <row r="337" spans="13:14" x14ac:dyDescent="0.25">
      <c r="M337" s="30">
        <v>22816</v>
      </c>
      <c r="N337" s="2">
        <v>95.12</v>
      </c>
    </row>
    <row r="338" spans="13:14" x14ac:dyDescent="0.25">
      <c r="M338" s="31" t="s">
        <v>48</v>
      </c>
      <c r="N338" s="2">
        <v>95.12</v>
      </c>
    </row>
    <row r="339" spans="13:14" x14ac:dyDescent="0.25">
      <c r="M339" s="30">
        <v>22819</v>
      </c>
      <c r="N339" s="2">
        <v>190.24</v>
      </c>
    </row>
    <row r="340" spans="13:14" x14ac:dyDescent="0.25">
      <c r="M340" s="31" t="s">
        <v>91</v>
      </c>
      <c r="N340" s="2">
        <v>190.24</v>
      </c>
    </row>
    <row r="341" spans="13:14" x14ac:dyDescent="0.25">
      <c r="M341" s="30">
        <v>22821</v>
      </c>
      <c r="N341" s="2">
        <v>67.08</v>
      </c>
    </row>
    <row r="342" spans="13:14" x14ac:dyDescent="0.25">
      <c r="M342" s="31" t="s">
        <v>85</v>
      </c>
      <c r="N342" s="2">
        <v>67.08</v>
      </c>
    </row>
    <row r="343" spans="13:14" x14ac:dyDescent="0.25">
      <c r="M343" s="30">
        <v>22825</v>
      </c>
      <c r="N343" s="2">
        <v>67.08</v>
      </c>
    </row>
    <row r="344" spans="13:14" x14ac:dyDescent="0.25">
      <c r="M344" s="31" t="s">
        <v>45</v>
      </c>
      <c r="N344" s="2">
        <v>67.08</v>
      </c>
    </row>
    <row r="345" spans="13:14" x14ac:dyDescent="0.25">
      <c r="M345" s="30">
        <v>22826</v>
      </c>
      <c r="N345" s="2">
        <v>72.427999999999997</v>
      </c>
    </row>
    <row r="346" spans="13:14" x14ac:dyDescent="0.25">
      <c r="M346" s="31" t="s">
        <v>110</v>
      </c>
      <c r="N346" s="2">
        <v>72.427999999999997</v>
      </c>
    </row>
    <row r="347" spans="13:14" x14ac:dyDescent="0.25">
      <c r="M347" s="30">
        <v>22838</v>
      </c>
      <c r="N347" s="2">
        <v>30.48</v>
      </c>
    </row>
    <row r="348" spans="13:14" x14ac:dyDescent="0.25">
      <c r="M348" s="31" t="s">
        <v>99</v>
      </c>
      <c r="N348" s="2">
        <v>30.48</v>
      </c>
    </row>
    <row r="349" spans="13:14" x14ac:dyDescent="0.25">
      <c r="M349" s="30">
        <v>22839</v>
      </c>
      <c r="N349" s="2">
        <v>43.44</v>
      </c>
    </row>
    <row r="350" spans="13:14" x14ac:dyDescent="0.25">
      <c r="M350" s="31" t="s">
        <v>68</v>
      </c>
      <c r="N350" s="2">
        <v>43.44</v>
      </c>
    </row>
    <row r="351" spans="13:14" x14ac:dyDescent="0.25">
      <c r="M351" s="30">
        <v>22840</v>
      </c>
      <c r="N351" s="2">
        <v>602.79</v>
      </c>
    </row>
    <row r="352" spans="13:14" x14ac:dyDescent="0.25">
      <c r="M352" s="31" t="s">
        <v>42</v>
      </c>
      <c r="N352" s="2">
        <v>602.79</v>
      </c>
    </row>
    <row r="353" spans="13:14" x14ac:dyDescent="0.25">
      <c r="M353" s="30">
        <v>22843</v>
      </c>
      <c r="N353" s="2">
        <v>60.367499999999993</v>
      </c>
    </row>
    <row r="354" spans="13:14" x14ac:dyDescent="0.25">
      <c r="M354" s="31" t="s">
        <v>31</v>
      </c>
      <c r="N354" s="2">
        <v>60.367499999999993</v>
      </c>
    </row>
    <row r="355" spans="13:14" x14ac:dyDescent="0.25">
      <c r="M355" s="30">
        <v>22844</v>
      </c>
      <c r="N355" s="2">
        <v>29.88</v>
      </c>
    </row>
    <row r="356" spans="13:14" x14ac:dyDescent="0.25">
      <c r="M356" s="31" t="s">
        <v>32</v>
      </c>
      <c r="N356" s="2">
        <v>29.88</v>
      </c>
    </row>
    <row r="357" spans="13:14" x14ac:dyDescent="0.25">
      <c r="M357" s="30">
        <v>22846</v>
      </c>
      <c r="N357" s="2">
        <v>29.88</v>
      </c>
    </row>
    <row r="358" spans="13:14" x14ac:dyDescent="0.25">
      <c r="M358" s="31" t="s">
        <v>78</v>
      </c>
      <c r="N358" s="2">
        <v>29.88</v>
      </c>
    </row>
    <row r="359" spans="13:14" x14ac:dyDescent="0.25">
      <c r="M359" s="30">
        <v>22847</v>
      </c>
      <c r="N359" s="2">
        <v>35.36</v>
      </c>
    </row>
    <row r="360" spans="13:14" x14ac:dyDescent="0.25">
      <c r="M360" s="31" t="s">
        <v>40</v>
      </c>
      <c r="N360" s="2">
        <v>35.36</v>
      </c>
    </row>
    <row r="361" spans="13:14" x14ac:dyDescent="0.25">
      <c r="M361" s="30">
        <v>22849</v>
      </c>
      <c r="N361" s="2">
        <v>45.628500000000003</v>
      </c>
    </row>
    <row r="362" spans="13:14" x14ac:dyDescent="0.25">
      <c r="M362" s="31" t="s">
        <v>72</v>
      </c>
      <c r="N362" s="2">
        <v>45.628500000000003</v>
      </c>
    </row>
    <row r="363" spans="13:14" x14ac:dyDescent="0.25">
      <c r="M363" s="30">
        <v>22850</v>
      </c>
      <c r="N363" s="2">
        <v>9.1499999999999986</v>
      </c>
    </row>
    <row r="364" spans="13:14" x14ac:dyDescent="0.25">
      <c r="M364" s="31" t="s">
        <v>73</v>
      </c>
      <c r="N364" s="2">
        <v>9.1499999999999986</v>
      </c>
    </row>
    <row r="365" spans="13:14" x14ac:dyDescent="0.25">
      <c r="M365" s="30">
        <v>22851</v>
      </c>
      <c r="N365" s="2">
        <v>60.367499999999993</v>
      </c>
    </row>
    <row r="366" spans="13:14" x14ac:dyDescent="0.25">
      <c r="M366" s="31" t="s">
        <v>52</v>
      </c>
      <c r="N366" s="2">
        <v>60.367499999999993</v>
      </c>
    </row>
    <row r="367" spans="13:14" x14ac:dyDescent="0.25">
      <c r="M367" s="30">
        <v>22852</v>
      </c>
      <c r="N367" s="2">
        <v>71.34</v>
      </c>
    </row>
    <row r="368" spans="13:14" x14ac:dyDescent="0.25">
      <c r="M368" s="31" t="s">
        <v>87</v>
      </c>
      <c r="N368" s="2">
        <v>71.34</v>
      </c>
    </row>
    <row r="369" spans="13:14" x14ac:dyDescent="0.25">
      <c r="M369" s="30">
        <v>22854</v>
      </c>
      <c r="N369" s="2">
        <v>37.088000000000001</v>
      </c>
    </row>
    <row r="370" spans="13:14" x14ac:dyDescent="0.25">
      <c r="M370" s="31" t="s">
        <v>32</v>
      </c>
      <c r="N370" s="2">
        <v>37.088000000000001</v>
      </c>
    </row>
    <row r="371" spans="13:14" x14ac:dyDescent="0.25">
      <c r="M371" s="30">
        <v>22857</v>
      </c>
      <c r="N371" s="2">
        <v>60.838000000000001</v>
      </c>
    </row>
    <row r="372" spans="13:14" x14ac:dyDescent="0.25">
      <c r="M372" s="31" t="s">
        <v>72</v>
      </c>
      <c r="N372" s="2">
        <v>60.838000000000001</v>
      </c>
    </row>
    <row r="373" spans="13:14" x14ac:dyDescent="0.25">
      <c r="M373" s="30">
        <v>22859</v>
      </c>
      <c r="N373" s="2">
        <v>723.34800000000007</v>
      </c>
    </row>
    <row r="374" spans="13:14" x14ac:dyDescent="0.25">
      <c r="M374" s="31" t="s">
        <v>48</v>
      </c>
      <c r="N374" s="2">
        <v>723.34800000000007</v>
      </c>
    </row>
    <row r="375" spans="13:14" x14ac:dyDescent="0.25">
      <c r="M375" s="30">
        <v>22863</v>
      </c>
      <c r="N375" s="2">
        <v>44.82</v>
      </c>
    </row>
    <row r="376" spans="13:14" x14ac:dyDescent="0.25">
      <c r="M376" s="31" t="s">
        <v>32</v>
      </c>
      <c r="N376" s="2">
        <v>44.82</v>
      </c>
    </row>
    <row r="377" spans="13:14" x14ac:dyDescent="0.25">
      <c r="M377" s="30">
        <v>22867</v>
      </c>
      <c r="N377" s="2">
        <v>148.17000000000002</v>
      </c>
    </row>
    <row r="378" spans="13:14" x14ac:dyDescent="0.25">
      <c r="M378" s="31" t="s">
        <v>48</v>
      </c>
      <c r="N378" s="2">
        <v>148.17000000000002</v>
      </c>
    </row>
    <row r="379" spans="13:14" x14ac:dyDescent="0.25">
      <c r="M379" s="30">
        <v>22868</v>
      </c>
      <c r="N379" s="2">
        <v>35.67</v>
      </c>
    </row>
    <row r="380" spans="13:14" x14ac:dyDescent="0.25">
      <c r="M380" s="31" t="s">
        <v>39</v>
      </c>
      <c r="N380" s="2">
        <v>35.67</v>
      </c>
    </row>
    <row r="381" spans="13:14" x14ac:dyDescent="0.25">
      <c r="M381" s="30">
        <v>22877</v>
      </c>
      <c r="N381" s="2">
        <v>43.44</v>
      </c>
    </row>
    <row r="382" spans="13:14" x14ac:dyDescent="0.25">
      <c r="M382" s="31" t="s">
        <v>59</v>
      </c>
      <c r="N382" s="2">
        <v>43.44</v>
      </c>
    </row>
    <row r="383" spans="13:14" x14ac:dyDescent="0.25">
      <c r="M383" s="30">
        <v>22878</v>
      </c>
      <c r="N383" s="2">
        <v>118.92</v>
      </c>
    </row>
    <row r="384" spans="13:14" x14ac:dyDescent="0.25">
      <c r="M384" s="31" t="s">
        <v>3636</v>
      </c>
      <c r="N384" s="2">
        <v>118.92</v>
      </c>
    </row>
    <row r="385" spans="13:14" x14ac:dyDescent="0.25">
      <c r="M385" s="30">
        <v>22881</v>
      </c>
      <c r="N385" s="2">
        <v>47.56</v>
      </c>
    </row>
    <row r="386" spans="13:14" x14ac:dyDescent="0.25">
      <c r="M386" s="31" t="s">
        <v>34</v>
      </c>
      <c r="N386" s="2">
        <v>47.56</v>
      </c>
    </row>
    <row r="387" spans="13:14" x14ac:dyDescent="0.25">
      <c r="M387" s="30">
        <v>22882</v>
      </c>
      <c r="N387" s="2">
        <v>80.489999999999995</v>
      </c>
    </row>
    <row r="388" spans="13:14" x14ac:dyDescent="0.25">
      <c r="M388" s="31" t="s">
        <v>49</v>
      </c>
      <c r="N388" s="2">
        <v>80.489999999999995</v>
      </c>
    </row>
    <row r="389" spans="13:14" x14ac:dyDescent="0.25">
      <c r="M389" s="30">
        <v>22883</v>
      </c>
      <c r="N389" s="2">
        <v>91.463999999999999</v>
      </c>
    </row>
    <row r="390" spans="13:14" x14ac:dyDescent="0.25">
      <c r="M390" s="31" t="s">
        <v>72</v>
      </c>
      <c r="N390" s="2">
        <v>91.463999999999999</v>
      </c>
    </row>
    <row r="391" spans="13:14" x14ac:dyDescent="0.25">
      <c r="M391" s="30">
        <v>22884</v>
      </c>
      <c r="N391" s="2">
        <v>70.759999999999991</v>
      </c>
    </row>
    <row r="392" spans="13:14" x14ac:dyDescent="0.25">
      <c r="M392" s="31" t="s">
        <v>44</v>
      </c>
      <c r="N392" s="2">
        <v>70.759999999999991</v>
      </c>
    </row>
    <row r="393" spans="13:14" x14ac:dyDescent="0.25">
      <c r="M393" s="30">
        <v>22885</v>
      </c>
      <c r="N393" s="2">
        <v>602.79</v>
      </c>
    </row>
    <row r="394" spans="13:14" x14ac:dyDescent="0.25">
      <c r="M394" s="31" t="s">
        <v>44</v>
      </c>
      <c r="N394" s="2">
        <v>602.79</v>
      </c>
    </row>
    <row r="395" spans="13:14" x14ac:dyDescent="0.25">
      <c r="M395" s="30">
        <v>22887</v>
      </c>
      <c r="N395" s="2">
        <v>50.31</v>
      </c>
    </row>
    <row r="396" spans="13:14" x14ac:dyDescent="0.25">
      <c r="M396" s="31" t="s">
        <v>39</v>
      </c>
      <c r="N396" s="2">
        <v>50.31</v>
      </c>
    </row>
    <row r="397" spans="13:14" x14ac:dyDescent="0.25">
      <c r="M397" s="30">
        <v>22890</v>
      </c>
      <c r="N397" s="2">
        <v>35.83</v>
      </c>
    </row>
    <row r="398" spans="13:14" x14ac:dyDescent="0.25">
      <c r="M398" s="31" t="s">
        <v>28</v>
      </c>
      <c r="N398" s="2">
        <v>35.83</v>
      </c>
    </row>
    <row r="399" spans="13:14" x14ac:dyDescent="0.25">
      <c r="M399" s="30">
        <v>22891</v>
      </c>
      <c r="N399" s="2">
        <v>27.432000000000002</v>
      </c>
    </row>
    <row r="400" spans="13:14" x14ac:dyDescent="0.25">
      <c r="M400" s="31" t="s">
        <v>60</v>
      </c>
      <c r="N400" s="2">
        <v>27.432000000000002</v>
      </c>
    </row>
    <row r="401" spans="13:14" x14ac:dyDescent="0.25">
      <c r="M401" s="30">
        <v>22897</v>
      </c>
      <c r="N401" s="2">
        <v>60.838000000000001</v>
      </c>
    </row>
    <row r="402" spans="13:14" x14ac:dyDescent="0.25">
      <c r="M402" s="31" t="s">
        <v>67</v>
      </c>
      <c r="N402" s="2">
        <v>60.838000000000001</v>
      </c>
    </row>
    <row r="403" spans="13:14" x14ac:dyDescent="0.25">
      <c r="M403" s="30">
        <v>22901</v>
      </c>
      <c r="N403" s="2">
        <v>107.01</v>
      </c>
    </row>
    <row r="404" spans="13:14" x14ac:dyDescent="0.25">
      <c r="M404" s="31" t="s">
        <v>90</v>
      </c>
      <c r="N404" s="2">
        <v>107.01</v>
      </c>
    </row>
    <row r="405" spans="13:14" x14ac:dyDescent="0.25">
      <c r="M405" s="30">
        <v>22904</v>
      </c>
      <c r="N405" s="2">
        <v>993.96</v>
      </c>
    </row>
    <row r="406" spans="13:14" x14ac:dyDescent="0.25">
      <c r="M406" s="31" t="s">
        <v>109</v>
      </c>
      <c r="N406" s="2">
        <v>993.96</v>
      </c>
    </row>
    <row r="407" spans="13:14" x14ac:dyDescent="0.25">
      <c r="M407" s="30" t="s">
        <v>3682</v>
      </c>
      <c r="N407" s="2">
        <v>22501.523100000017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F6035-0CFF-439F-A69A-5D3E22E903CB}">
  <sheetPr>
    <tabColor rgb="FFC00000"/>
  </sheetPr>
  <dimension ref="A1:J1610"/>
  <sheetViews>
    <sheetView workbookViewId="0">
      <selection activeCell="L18" sqref="L18"/>
    </sheetView>
  </sheetViews>
  <sheetFormatPr baseColWidth="10" defaultRowHeight="15" x14ac:dyDescent="0.25"/>
  <sheetData>
    <row r="1" spans="1:10" x14ac:dyDescent="0.25">
      <c r="A1" s="34" t="s">
        <v>21</v>
      </c>
      <c r="B1" s="35" t="s">
        <v>113</v>
      </c>
      <c r="C1" s="35" t="s">
        <v>2</v>
      </c>
      <c r="D1" s="35" t="s">
        <v>3</v>
      </c>
      <c r="E1" s="35" t="s">
        <v>4</v>
      </c>
      <c r="F1" s="36" t="s">
        <v>3637</v>
      </c>
      <c r="G1" s="36" t="s">
        <v>3679</v>
      </c>
      <c r="I1" s="34" t="s">
        <v>21</v>
      </c>
      <c r="J1" s="35" t="s">
        <v>22</v>
      </c>
    </row>
    <row r="2" spans="1:10" x14ac:dyDescent="0.25">
      <c r="A2">
        <v>22385</v>
      </c>
      <c r="B2">
        <v>5</v>
      </c>
      <c r="C2">
        <v>12.96</v>
      </c>
      <c r="D2">
        <v>4</v>
      </c>
      <c r="E2">
        <v>0.2</v>
      </c>
      <c r="F2">
        <v>41.472000000000008</v>
      </c>
      <c r="G2" t="str">
        <f>VLOOKUP(A2,$I$2:$J$1577,2,FALSE)</f>
        <v>ALCLE</v>
      </c>
      <c r="I2" s="32">
        <v>21330</v>
      </c>
      <c r="J2" s="39" t="s">
        <v>23</v>
      </c>
    </row>
    <row r="3" spans="1:10" x14ac:dyDescent="0.25">
      <c r="A3">
        <v>22385</v>
      </c>
      <c r="B3">
        <v>7</v>
      </c>
      <c r="C3">
        <v>18.29</v>
      </c>
      <c r="D3">
        <v>4</v>
      </c>
      <c r="E3">
        <v>0</v>
      </c>
      <c r="F3">
        <v>73.16</v>
      </c>
      <c r="G3" t="str">
        <f t="shared" ref="G3:G66" si="0">VLOOKUP(A3,$I$2:$J$1577,2,FALSE)</f>
        <v>ALCLE</v>
      </c>
      <c r="I3" s="32">
        <v>21331</v>
      </c>
      <c r="J3" s="39" t="s">
        <v>24</v>
      </c>
    </row>
    <row r="4" spans="1:10" x14ac:dyDescent="0.25">
      <c r="A4">
        <v>22385</v>
      </c>
      <c r="B4">
        <v>56</v>
      </c>
      <c r="C4">
        <v>23.17</v>
      </c>
      <c r="D4">
        <v>4</v>
      </c>
      <c r="E4">
        <v>0</v>
      </c>
      <c r="F4">
        <v>92.68</v>
      </c>
      <c r="G4" t="str">
        <f t="shared" si="0"/>
        <v>ALCLE</v>
      </c>
      <c r="I4" s="32">
        <v>21332</v>
      </c>
      <c r="J4" s="39" t="s">
        <v>25</v>
      </c>
    </row>
    <row r="5" spans="1:10" x14ac:dyDescent="0.25">
      <c r="A5">
        <v>22386</v>
      </c>
      <c r="B5">
        <v>10</v>
      </c>
      <c r="C5">
        <v>18.899999999999999</v>
      </c>
      <c r="D5">
        <v>3</v>
      </c>
      <c r="E5">
        <v>0.2</v>
      </c>
      <c r="F5">
        <v>45.36</v>
      </c>
      <c r="G5" t="str">
        <f t="shared" si="0"/>
        <v>JAHEN</v>
      </c>
      <c r="I5" s="32">
        <v>21333</v>
      </c>
      <c r="J5" s="39" t="s">
        <v>26</v>
      </c>
    </row>
    <row r="6" spans="1:10" x14ac:dyDescent="0.25">
      <c r="A6">
        <v>22386</v>
      </c>
      <c r="B6">
        <v>54</v>
      </c>
      <c r="C6">
        <v>4.57</v>
      </c>
      <c r="D6">
        <v>4</v>
      </c>
      <c r="E6">
        <v>0.2</v>
      </c>
      <c r="F6">
        <v>14.624000000000002</v>
      </c>
      <c r="G6" t="str">
        <f t="shared" si="0"/>
        <v>JAHEN</v>
      </c>
      <c r="I6" s="32">
        <v>21334</v>
      </c>
      <c r="J6" s="39" t="s">
        <v>27</v>
      </c>
    </row>
    <row r="7" spans="1:10" x14ac:dyDescent="0.25">
      <c r="A7">
        <v>22387</v>
      </c>
      <c r="B7">
        <v>24</v>
      </c>
      <c r="C7">
        <v>3.35</v>
      </c>
      <c r="D7">
        <v>4</v>
      </c>
      <c r="E7">
        <v>0.15</v>
      </c>
      <c r="F7">
        <v>11.39</v>
      </c>
      <c r="G7" t="str">
        <f t="shared" si="0"/>
        <v>ALAUV</v>
      </c>
      <c r="I7" s="32">
        <v>21335</v>
      </c>
      <c r="J7" s="39" t="s">
        <v>25</v>
      </c>
    </row>
    <row r="8" spans="1:10" x14ac:dyDescent="0.25">
      <c r="A8">
        <v>22387</v>
      </c>
      <c r="B8">
        <v>46</v>
      </c>
      <c r="C8">
        <v>9.15</v>
      </c>
      <c r="D8">
        <v>4</v>
      </c>
      <c r="E8">
        <v>0.15</v>
      </c>
      <c r="F8">
        <v>31.11</v>
      </c>
      <c r="G8" t="str">
        <f t="shared" si="0"/>
        <v>ALAUV</v>
      </c>
      <c r="I8" s="32">
        <v>21336</v>
      </c>
      <c r="J8" s="39" t="s">
        <v>28</v>
      </c>
    </row>
    <row r="9" spans="1:10" x14ac:dyDescent="0.25">
      <c r="A9">
        <v>22387</v>
      </c>
      <c r="B9">
        <v>47</v>
      </c>
      <c r="C9">
        <v>7.32</v>
      </c>
      <c r="D9">
        <v>4</v>
      </c>
      <c r="E9">
        <v>0.15</v>
      </c>
      <c r="F9">
        <v>24.888000000000002</v>
      </c>
      <c r="G9" t="str">
        <f t="shared" si="0"/>
        <v>ALAUV</v>
      </c>
      <c r="I9" s="32">
        <v>21337</v>
      </c>
      <c r="J9" s="39" t="s">
        <v>29</v>
      </c>
    </row>
    <row r="10" spans="1:10" x14ac:dyDescent="0.25">
      <c r="A10">
        <v>22387</v>
      </c>
      <c r="B10">
        <v>60</v>
      </c>
      <c r="C10">
        <v>25.92</v>
      </c>
      <c r="D10">
        <v>4</v>
      </c>
      <c r="E10">
        <v>0.15</v>
      </c>
      <c r="F10">
        <v>88.128</v>
      </c>
      <c r="G10" t="str">
        <f t="shared" si="0"/>
        <v>ALAUV</v>
      </c>
      <c r="I10" s="32">
        <v>21338</v>
      </c>
      <c r="J10" s="39" t="s">
        <v>30</v>
      </c>
    </row>
    <row r="11" spans="1:10" x14ac:dyDescent="0.25">
      <c r="A11">
        <v>22388</v>
      </c>
      <c r="B11">
        <v>4</v>
      </c>
      <c r="C11">
        <v>16.77</v>
      </c>
      <c r="D11">
        <v>3</v>
      </c>
      <c r="E11">
        <v>0.2</v>
      </c>
      <c r="F11">
        <v>40.248000000000005</v>
      </c>
      <c r="G11" t="str">
        <f t="shared" si="0"/>
        <v>CEGRO</v>
      </c>
      <c r="I11" s="32">
        <v>21339</v>
      </c>
      <c r="J11" s="39" t="s">
        <v>31</v>
      </c>
    </row>
    <row r="12" spans="1:10" x14ac:dyDescent="0.25">
      <c r="A12">
        <v>22388</v>
      </c>
      <c r="B12">
        <v>55</v>
      </c>
      <c r="C12">
        <v>18.29</v>
      </c>
      <c r="D12">
        <v>3</v>
      </c>
      <c r="E12">
        <v>0.2</v>
      </c>
      <c r="F12">
        <v>43.896000000000001</v>
      </c>
      <c r="G12" t="str">
        <f t="shared" si="0"/>
        <v>CEGRO</v>
      </c>
      <c r="I12" s="32">
        <v>21340</v>
      </c>
      <c r="J12" s="39" t="s">
        <v>32</v>
      </c>
    </row>
    <row r="13" spans="1:10" x14ac:dyDescent="0.25">
      <c r="A13">
        <v>22388</v>
      </c>
      <c r="B13">
        <v>62</v>
      </c>
      <c r="C13">
        <v>37.5</v>
      </c>
      <c r="D13">
        <v>4</v>
      </c>
      <c r="E13">
        <v>0.2</v>
      </c>
      <c r="F13">
        <v>120</v>
      </c>
      <c r="G13" t="str">
        <f t="shared" si="0"/>
        <v>CEGRO</v>
      </c>
      <c r="I13" s="32">
        <v>21341</v>
      </c>
      <c r="J13" s="39" t="s">
        <v>33</v>
      </c>
    </row>
    <row r="14" spans="1:10" x14ac:dyDescent="0.25">
      <c r="A14">
        <v>22389</v>
      </c>
      <c r="B14">
        <v>21</v>
      </c>
      <c r="C14">
        <v>7.62</v>
      </c>
      <c r="D14">
        <v>3</v>
      </c>
      <c r="E14">
        <v>0.2</v>
      </c>
      <c r="F14">
        <v>18.288</v>
      </c>
      <c r="G14" t="str">
        <f t="shared" si="0"/>
        <v>OLFER</v>
      </c>
      <c r="I14" s="32">
        <v>21342</v>
      </c>
      <c r="J14" s="39" t="s">
        <v>34</v>
      </c>
    </row>
    <row r="15" spans="1:10" x14ac:dyDescent="0.25">
      <c r="A15">
        <v>22389</v>
      </c>
      <c r="B15">
        <v>61</v>
      </c>
      <c r="C15">
        <v>21.65</v>
      </c>
      <c r="D15">
        <v>3</v>
      </c>
      <c r="E15">
        <v>0.2</v>
      </c>
      <c r="F15">
        <v>51.96</v>
      </c>
      <c r="G15" t="str">
        <f t="shared" si="0"/>
        <v>OLFER</v>
      </c>
      <c r="I15" s="32">
        <v>21343</v>
      </c>
      <c r="J15" s="39" t="s">
        <v>35</v>
      </c>
    </row>
    <row r="16" spans="1:10" x14ac:dyDescent="0.25">
      <c r="A16">
        <v>22390</v>
      </c>
      <c r="B16">
        <v>53</v>
      </c>
      <c r="C16">
        <v>25</v>
      </c>
      <c r="D16">
        <v>4</v>
      </c>
      <c r="E16">
        <v>0.05</v>
      </c>
      <c r="F16">
        <v>95</v>
      </c>
      <c r="G16" t="str">
        <f t="shared" si="0"/>
        <v>ERSWE</v>
      </c>
      <c r="I16" s="32">
        <v>21344</v>
      </c>
      <c r="J16" s="39" t="s">
        <v>36</v>
      </c>
    </row>
    <row r="17" spans="1:10" x14ac:dyDescent="0.25">
      <c r="A17">
        <v>22390</v>
      </c>
      <c r="B17">
        <v>56</v>
      </c>
      <c r="C17">
        <v>28.97</v>
      </c>
      <c r="D17">
        <v>3</v>
      </c>
      <c r="E17">
        <v>0</v>
      </c>
      <c r="F17">
        <v>86.91</v>
      </c>
      <c r="G17" t="str">
        <f t="shared" si="0"/>
        <v>ERSWE</v>
      </c>
      <c r="I17" s="32">
        <v>21345</v>
      </c>
      <c r="J17" s="39" t="s">
        <v>32</v>
      </c>
    </row>
    <row r="18" spans="1:10" x14ac:dyDescent="0.25">
      <c r="A18">
        <v>22391</v>
      </c>
      <c r="B18">
        <v>23</v>
      </c>
      <c r="C18">
        <v>6.86</v>
      </c>
      <c r="D18">
        <v>3</v>
      </c>
      <c r="E18">
        <v>0</v>
      </c>
      <c r="F18">
        <v>20.580000000000002</v>
      </c>
      <c r="G18" t="str">
        <f t="shared" si="0"/>
        <v>MOELK</v>
      </c>
      <c r="I18" s="32">
        <v>21346</v>
      </c>
      <c r="J18" s="39" t="s">
        <v>37</v>
      </c>
    </row>
    <row r="19" spans="1:10" x14ac:dyDescent="0.25">
      <c r="A19">
        <v>22391</v>
      </c>
      <c r="B19">
        <v>40</v>
      </c>
      <c r="C19">
        <v>14.03</v>
      </c>
      <c r="D19">
        <v>3</v>
      </c>
      <c r="E19">
        <v>0</v>
      </c>
      <c r="F19">
        <v>42.089999999999996</v>
      </c>
      <c r="G19" t="str">
        <f t="shared" si="0"/>
        <v>MOELK</v>
      </c>
      <c r="I19" s="32">
        <v>21347</v>
      </c>
      <c r="J19" s="39" t="s">
        <v>38</v>
      </c>
    </row>
    <row r="20" spans="1:10" x14ac:dyDescent="0.25">
      <c r="A20">
        <v>22391</v>
      </c>
      <c r="B20">
        <v>56</v>
      </c>
      <c r="C20">
        <v>28.97</v>
      </c>
      <c r="D20">
        <v>3</v>
      </c>
      <c r="E20">
        <v>0</v>
      </c>
      <c r="F20">
        <v>86.91</v>
      </c>
      <c r="G20" t="str">
        <f t="shared" si="0"/>
        <v>MOELK</v>
      </c>
      <c r="I20" s="32">
        <v>21348</v>
      </c>
      <c r="J20" s="39" t="s">
        <v>39</v>
      </c>
    </row>
    <row r="21" spans="1:10" x14ac:dyDescent="0.25">
      <c r="A21">
        <v>22392</v>
      </c>
      <c r="B21">
        <v>11</v>
      </c>
      <c r="C21">
        <v>16.010000000000002</v>
      </c>
      <c r="D21">
        <v>4</v>
      </c>
      <c r="E21">
        <v>0</v>
      </c>
      <c r="F21">
        <v>64.040000000000006</v>
      </c>
      <c r="G21" t="str">
        <f t="shared" si="0"/>
        <v>CHGRA</v>
      </c>
      <c r="I21" s="32">
        <v>21349</v>
      </c>
      <c r="J21" s="39" t="s">
        <v>40</v>
      </c>
    </row>
    <row r="22" spans="1:10" x14ac:dyDescent="0.25">
      <c r="A22">
        <v>22392</v>
      </c>
      <c r="B22">
        <v>43</v>
      </c>
      <c r="C22">
        <v>35.06</v>
      </c>
      <c r="D22">
        <v>4</v>
      </c>
      <c r="E22">
        <v>0</v>
      </c>
      <c r="F22">
        <v>140.24</v>
      </c>
      <c r="G22" t="str">
        <f t="shared" si="0"/>
        <v>CHGRA</v>
      </c>
      <c r="I22" s="32">
        <v>21350</v>
      </c>
      <c r="J22" s="39" t="s">
        <v>41</v>
      </c>
    </row>
    <row r="23" spans="1:10" x14ac:dyDescent="0.25">
      <c r="A23">
        <v>22392</v>
      </c>
      <c r="B23">
        <v>68</v>
      </c>
      <c r="C23">
        <v>9.4499999999999993</v>
      </c>
      <c r="D23">
        <v>3</v>
      </c>
      <c r="E23">
        <v>0</v>
      </c>
      <c r="F23">
        <v>28.349999999999998</v>
      </c>
      <c r="G23" t="str">
        <f t="shared" si="0"/>
        <v>CHGRA</v>
      </c>
      <c r="I23" s="32">
        <v>21351</v>
      </c>
      <c r="J23" s="39" t="s">
        <v>42</v>
      </c>
    </row>
    <row r="24" spans="1:10" x14ac:dyDescent="0.25">
      <c r="A24">
        <v>22392</v>
      </c>
      <c r="B24">
        <v>70</v>
      </c>
      <c r="C24">
        <v>11.43</v>
      </c>
      <c r="D24">
        <v>4</v>
      </c>
      <c r="E24">
        <v>0</v>
      </c>
      <c r="F24">
        <v>45.72</v>
      </c>
      <c r="G24" t="str">
        <f t="shared" si="0"/>
        <v>CHGRA</v>
      </c>
      <c r="I24" s="32">
        <v>21352</v>
      </c>
      <c r="J24" s="39" t="s">
        <v>39</v>
      </c>
    </row>
    <row r="25" spans="1:10" x14ac:dyDescent="0.25">
      <c r="A25">
        <v>22393</v>
      </c>
      <c r="B25">
        <v>13</v>
      </c>
      <c r="C25">
        <v>4.57</v>
      </c>
      <c r="D25">
        <v>4</v>
      </c>
      <c r="E25">
        <v>0</v>
      </c>
      <c r="F25">
        <v>18.28</v>
      </c>
      <c r="G25" t="str">
        <f t="shared" si="0"/>
        <v>RIDAB</v>
      </c>
      <c r="I25" s="32">
        <v>21353</v>
      </c>
      <c r="J25" s="39" t="s">
        <v>43</v>
      </c>
    </row>
    <row r="26" spans="1:10" x14ac:dyDescent="0.25">
      <c r="A26">
        <v>22394</v>
      </c>
      <c r="B26">
        <v>70</v>
      </c>
      <c r="C26">
        <v>11.43</v>
      </c>
      <c r="D26">
        <v>4</v>
      </c>
      <c r="E26">
        <v>0.25</v>
      </c>
      <c r="F26">
        <v>34.29</v>
      </c>
      <c r="G26" t="str">
        <f t="shared" si="0"/>
        <v>YAKAL</v>
      </c>
      <c r="I26" s="32">
        <v>21354</v>
      </c>
      <c r="J26" s="39" t="s">
        <v>36</v>
      </c>
    </row>
    <row r="27" spans="1:10" x14ac:dyDescent="0.25">
      <c r="A27">
        <v>22395</v>
      </c>
      <c r="B27">
        <v>12</v>
      </c>
      <c r="C27">
        <v>28.97</v>
      </c>
      <c r="D27">
        <v>3</v>
      </c>
      <c r="E27">
        <v>0</v>
      </c>
      <c r="F27">
        <v>86.91</v>
      </c>
      <c r="G27" t="str">
        <f t="shared" si="0"/>
        <v>CHLEC</v>
      </c>
      <c r="I27" s="32">
        <v>21355</v>
      </c>
      <c r="J27" s="39" t="s">
        <v>44</v>
      </c>
    </row>
    <row r="28" spans="1:10" x14ac:dyDescent="0.25">
      <c r="A28">
        <v>22395</v>
      </c>
      <c r="B28">
        <v>24</v>
      </c>
      <c r="C28">
        <v>3.35</v>
      </c>
      <c r="D28">
        <v>3</v>
      </c>
      <c r="E28">
        <v>0</v>
      </c>
      <c r="F28">
        <v>10.050000000000001</v>
      </c>
      <c r="G28" t="str">
        <f t="shared" si="0"/>
        <v>CHLEC</v>
      </c>
      <c r="I28" s="32">
        <v>21356</v>
      </c>
      <c r="J28" s="39" t="s">
        <v>23</v>
      </c>
    </row>
    <row r="29" spans="1:10" x14ac:dyDescent="0.25">
      <c r="A29">
        <v>22395</v>
      </c>
      <c r="B29">
        <v>64</v>
      </c>
      <c r="C29">
        <v>25.31</v>
      </c>
      <c r="D29">
        <v>4</v>
      </c>
      <c r="E29">
        <v>0</v>
      </c>
      <c r="F29">
        <v>101.24</v>
      </c>
      <c r="G29" t="str">
        <f t="shared" si="0"/>
        <v>CHLEC</v>
      </c>
      <c r="I29" s="32">
        <v>21357</v>
      </c>
      <c r="J29" s="39" t="s">
        <v>45</v>
      </c>
    </row>
    <row r="30" spans="1:10" x14ac:dyDescent="0.25">
      <c r="A30">
        <v>22396</v>
      </c>
      <c r="B30">
        <v>21</v>
      </c>
      <c r="C30">
        <v>7.62</v>
      </c>
      <c r="D30">
        <v>3</v>
      </c>
      <c r="E30">
        <v>0</v>
      </c>
      <c r="F30">
        <v>22.86</v>
      </c>
      <c r="G30" t="str">
        <f t="shared" si="0"/>
        <v>HALER</v>
      </c>
      <c r="I30" s="32">
        <v>21358</v>
      </c>
      <c r="J30" s="39" t="s">
        <v>46</v>
      </c>
    </row>
    <row r="31" spans="1:10" x14ac:dyDescent="0.25">
      <c r="A31">
        <v>22397</v>
      </c>
      <c r="B31">
        <v>44</v>
      </c>
      <c r="C31">
        <v>14.79</v>
      </c>
      <c r="D31">
        <v>4</v>
      </c>
      <c r="E31">
        <v>0</v>
      </c>
      <c r="F31">
        <v>59.16</v>
      </c>
      <c r="G31" t="str">
        <f t="shared" si="0"/>
        <v>PAMAR</v>
      </c>
      <c r="I31" s="32">
        <v>21359</v>
      </c>
      <c r="J31" s="39" t="s">
        <v>47</v>
      </c>
    </row>
    <row r="32" spans="1:10" x14ac:dyDescent="0.25">
      <c r="A32">
        <v>22397</v>
      </c>
      <c r="B32">
        <v>61</v>
      </c>
      <c r="C32">
        <v>21.65</v>
      </c>
      <c r="D32">
        <v>4</v>
      </c>
      <c r="E32">
        <v>0</v>
      </c>
      <c r="F32">
        <v>86.6</v>
      </c>
      <c r="G32" t="str">
        <f t="shared" si="0"/>
        <v>PAMAR</v>
      </c>
      <c r="I32" s="32">
        <v>21360</v>
      </c>
      <c r="J32" s="39" t="s">
        <v>48</v>
      </c>
    </row>
    <row r="33" spans="1:10" x14ac:dyDescent="0.25">
      <c r="A33">
        <v>22398</v>
      </c>
      <c r="B33">
        <v>14</v>
      </c>
      <c r="C33">
        <v>17.68</v>
      </c>
      <c r="D33">
        <v>3</v>
      </c>
      <c r="E33">
        <v>0.15</v>
      </c>
      <c r="F33">
        <v>45.083999999999996</v>
      </c>
      <c r="G33" t="str">
        <f t="shared" si="0"/>
        <v>CLJAN</v>
      </c>
      <c r="I33" s="32">
        <v>21361</v>
      </c>
      <c r="J33" s="39" t="s">
        <v>49</v>
      </c>
    </row>
    <row r="34" spans="1:10" x14ac:dyDescent="0.25">
      <c r="A34">
        <v>22398</v>
      </c>
      <c r="B34">
        <v>45</v>
      </c>
      <c r="C34">
        <v>7.32</v>
      </c>
      <c r="D34">
        <v>2</v>
      </c>
      <c r="E34">
        <v>0.15</v>
      </c>
      <c r="F34">
        <v>12.444000000000001</v>
      </c>
      <c r="G34" t="str">
        <f t="shared" si="0"/>
        <v>CLJAN</v>
      </c>
      <c r="I34" s="32">
        <v>21362</v>
      </c>
      <c r="J34" s="39" t="s">
        <v>48</v>
      </c>
    </row>
    <row r="35" spans="1:10" x14ac:dyDescent="0.25">
      <c r="A35">
        <v>22398</v>
      </c>
      <c r="B35">
        <v>59</v>
      </c>
      <c r="C35">
        <v>41.92</v>
      </c>
      <c r="D35">
        <v>2</v>
      </c>
      <c r="E35">
        <v>0.15</v>
      </c>
      <c r="F35">
        <v>71.263999999999996</v>
      </c>
      <c r="G35" t="str">
        <f t="shared" si="0"/>
        <v>CLJAN</v>
      </c>
      <c r="I35" s="32">
        <v>21363</v>
      </c>
      <c r="J35" s="39" t="s">
        <v>50</v>
      </c>
    </row>
    <row r="36" spans="1:10" x14ac:dyDescent="0.25">
      <c r="A36">
        <v>22399</v>
      </c>
      <c r="B36">
        <v>32</v>
      </c>
      <c r="C36">
        <v>24.39</v>
      </c>
      <c r="D36">
        <v>2</v>
      </c>
      <c r="E36">
        <v>0.15</v>
      </c>
      <c r="F36">
        <v>41.463000000000001</v>
      </c>
      <c r="G36" t="str">
        <f t="shared" si="0"/>
        <v>MAEUS</v>
      </c>
      <c r="I36" s="32">
        <v>21364</v>
      </c>
      <c r="J36" s="39" t="s">
        <v>50</v>
      </c>
    </row>
    <row r="37" spans="1:10" x14ac:dyDescent="0.25">
      <c r="A37">
        <v>22399</v>
      </c>
      <c r="B37">
        <v>36</v>
      </c>
      <c r="C37">
        <v>14.48</v>
      </c>
      <c r="D37">
        <v>3</v>
      </c>
      <c r="E37">
        <v>0</v>
      </c>
      <c r="F37">
        <v>43.44</v>
      </c>
      <c r="G37" t="str">
        <f t="shared" si="0"/>
        <v>MAEUS</v>
      </c>
      <c r="I37" s="32">
        <v>21365</v>
      </c>
      <c r="J37" s="39" t="s">
        <v>51</v>
      </c>
    </row>
    <row r="38" spans="1:10" x14ac:dyDescent="0.25">
      <c r="A38">
        <v>22400</v>
      </c>
      <c r="B38">
        <v>18</v>
      </c>
      <c r="C38">
        <v>47.56</v>
      </c>
      <c r="D38">
        <v>2</v>
      </c>
      <c r="E38">
        <v>0</v>
      </c>
      <c r="F38">
        <v>95.12</v>
      </c>
      <c r="G38" t="str">
        <f t="shared" si="0"/>
        <v>CHBON</v>
      </c>
      <c r="I38" s="32">
        <v>21366</v>
      </c>
      <c r="J38" s="39" t="s">
        <v>49</v>
      </c>
    </row>
    <row r="39" spans="1:10" x14ac:dyDescent="0.25">
      <c r="A39">
        <v>22400</v>
      </c>
      <c r="B39">
        <v>35</v>
      </c>
      <c r="C39">
        <v>13.72</v>
      </c>
      <c r="D39">
        <v>3</v>
      </c>
      <c r="E39">
        <v>0</v>
      </c>
      <c r="F39">
        <v>41.160000000000004</v>
      </c>
      <c r="G39" t="str">
        <f t="shared" si="0"/>
        <v>CHBON</v>
      </c>
      <c r="I39" s="32">
        <v>21367</v>
      </c>
      <c r="J39" s="39" t="s">
        <v>44</v>
      </c>
    </row>
    <row r="40" spans="1:10" x14ac:dyDescent="0.25">
      <c r="A40">
        <v>22400</v>
      </c>
      <c r="B40">
        <v>63</v>
      </c>
      <c r="C40">
        <v>33.54</v>
      </c>
      <c r="D40">
        <v>2</v>
      </c>
      <c r="E40">
        <v>0</v>
      </c>
      <c r="F40">
        <v>67.08</v>
      </c>
      <c r="G40" t="str">
        <f t="shared" si="0"/>
        <v>CHBON</v>
      </c>
      <c r="I40" s="32">
        <v>21368</v>
      </c>
      <c r="J40" s="39" t="s">
        <v>44</v>
      </c>
    </row>
    <row r="41" spans="1:10" x14ac:dyDescent="0.25">
      <c r="A41">
        <v>22400</v>
      </c>
      <c r="B41">
        <v>68</v>
      </c>
      <c r="C41">
        <v>9.4499999999999993</v>
      </c>
      <c r="D41">
        <v>3</v>
      </c>
      <c r="E41">
        <v>0</v>
      </c>
      <c r="F41">
        <v>28.349999999999998</v>
      </c>
      <c r="G41" t="str">
        <f t="shared" si="0"/>
        <v>CHBON</v>
      </c>
      <c r="I41" s="32">
        <v>21369</v>
      </c>
      <c r="J41" s="39" t="s">
        <v>52</v>
      </c>
    </row>
    <row r="42" spans="1:10" x14ac:dyDescent="0.25">
      <c r="A42">
        <v>22401</v>
      </c>
      <c r="B42">
        <v>19</v>
      </c>
      <c r="C42">
        <v>7.01</v>
      </c>
      <c r="D42">
        <v>3</v>
      </c>
      <c r="E42">
        <v>0.05</v>
      </c>
      <c r="F42">
        <v>19.978499999999997</v>
      </c>
      <c r="G42" t="str">
        <f t="shared" si="0"/>
        <v>ARBLA</v>
      </c>
      <c r="I42" s="32">
        <v>21370</v>
      </c>
      <c r="J42" s="39" t="s">
        <v>53</v>
      </c>
    </row>
    <row r="43" spans="1:10" x14ac:dyDescent="0.25">
      <c r="A43">
        <v>22401</v>
      </c>
      <c r="B43">
        <v>75</v>
      </c>
      <c r="C43">
        <v>5.95</v>
      </c>
      <c r="D43">
        <v>2</v>
      </c>
      <c r="E43">
        <v>0.05</v>
      </c>
      <c r="F43">
        <v>11.305</v>
      </c>
      <c r="G43" t="str">
        <f t="shared" si="0"/>
        <v>ARBLA</v>
      </c>
      <c r="I43" s="32">
        <v>21371</v>
      </c>
      <c r="J43" s="39" t="s">
        <v>54</v>
      </c>
    </row>
    <row r="44" spans="1:10" x14ac:dyDescent="0.25">
      <c r="A44">
        <v>22402</v>
      </c>
      <c r="B44">
        <v>17</v>
      </c>
      <c r="C44">
        <v>29.73</v>
      </c>
      <c r="D44">
        <v>3</v>
      </c>
      <c r="E44">
        <v>0</v>
      </c>
      <c r="F44">
        <v>89.19</v>
      </c>
      <c r="G44" t="str">
        <f t="shared" si="0"/>
        <v>JUBOY</v>
      </c>
      <c r="I44" s="32">
        <v>21372</v>
      </c>
      <c r="J44" s="39" t="s">
        <v>55</v>
      </c>
    </row>
    <row r="45" spans="1:10" x14ac:dyDescent="0.25">
      <c r="A45">
        <v>22402</v>
      </c>
      <c r="B45">
        <v>33</v>
      </c>
      <c r="C45">
        <v>1.83</v>
      </c>
      <c r="D45">
        <v>3</v>
      </c>
      <c r="E45">
        <v>0</v>
      </c>
      <c r="F45">
        <v>5.49</v>
      </c>
      <c r="G45" t="str">
        <f t="shared" si="0"/>
        <v>JUBOY</v>
      </c>
      <c r="I45" s="32">
        <v>21373</v>
      </c>
      <c r="J45" s="39" t="s">
        <v>35</v>
      </c>
    </row>
    <row r="46" spans="1:10" x14ac:dyDescent="0.25">
      <c r="A46">
        <v>22403</v>
      </c>
      <c r="B46">
        <v>52</v>
      </c>
      <c r="C46">
        <v>5.34</v>
      </c>
      <c r="D46">
        <v>2</v>
      </c>
      <c r="E46">
        <v>0.2</v>
      </c>
      <c r="F46">
        <v>8.5440000000000005</v>
      </c>
      <c r="G46" t="str">
        <f t="shared" si="0"/>
        <v>JALES</v>
      </c>
      <c r="I46" s="32">
        <v>21374</v>
      </c>
      <c r="J46" s="39" t="s">
        <v>56</v>
      </c>
    </row>
    <row r="47" spans="1:10" x14ac:dyDescent="0.25">
      <c r="A47">
        <v>22404</v>
      </c>
      <c r="B47">
        <v>10</v>
      </c>
      <c r="C47">
        <v>23.63</v>
      </c>
      <c r="D47">
        <v>3</v>
      </c>
      <c r="E47">
        <v>0</v>
      </c>
      <c r="F47">
        <v>70.89</v>
      </c>
      <c r="G47" t="str">
        <f t="shared" si="0"/>
        <v>MOELK</v>
      </c>
      <c r="I47" s="32">
        <v>21375</v>
      </c>
      <c r="J47" s="39" t="s">
        <v>46</v>
      </c>
    </row>
    <row r="48" spans="1:10" x14ac:dyDescent="0.25">
      <c r="A48">
        <v>22404</v>
      </c>
      <c r="B48">
        <v>26</v>
      </c>
      <c r="C48">
        <v>23.78</v>
      </c>
      <c r="D48">
        <v>2</v>
      </c>
      <c r="E48">
        <v>0</v>
      </c>
      <c r="F48">
        <v>47.56</v>
      </c>
      <c r="G48" t="str">
        <f t="shared" si="0"/>
        <v>MOELK</v>
      </c>
      <c r="I48" s="32">
        <v>21376</v>
      </c>
      <c r="J48" s="39" t="s">
        <v>36</v>
      </c>
    </row>
    <row r="49" spans="1:10" x14ac:dyDescent="0.25">
      <c r="A49">
        <v>22404</v>
      </c>
      <c r="B49">
        <v>45</v>
      </c>
      <c r="C49">
        <v>7.32</v>
      </c>
      <c r="D49">
        <v>3</v>
      </c>
      <c r="E49">
        <v>0</v>
      </c>
      <c r="F49">
        <v>21.96</v>
      </c>
      <c r="G49" t="str">
        <f t="shared" si="0"/>
        <v>MOELK</v>
      </c>
      <c r="I49" s="32">
        <v>21377</v>
      </c>
      <c r="J49" s="39" t="s">
        <v>23</v>
      </c>
    </row>
    <row r="50" spans="1:10" x14ac:dyDescent="0.25">
      <c r="A50">
        <v>22404</v>
      </c>
      <c r="B50">
        <v>46</v>
      </c>
      <c r="C50">
        <v>9.15</v>
      </c>
      <c r="D50">
        <v>2</v>
      </c>
      <c r="E50">
        <v>0</v>
      </c>
      <c r="F50">
        <v>18.3</v>
      </c>
      <c r="G50" t="str">
        <f t="shared" si="0"/>
        <v>MOELK</v>
      </c>
      <c r="I50" s="32">
        <v>21378</v>
      </c>
      <c r="J50" s="39" t="s">
        <v>51</v>
      </c>
    </row>
    <row r="51" spans="1:10" x14ac:dyDescent="0.25">
      <c r="A51">
        <v>22405</v>
      </c>
      <c r="B51">
        <v>7</v>
      </c>
      <c r="C51">
        <v>4.25</v>
      </c>
      <c r="D51">
        <v>1</v>
      </c>
      <c r="E51">
        <v>0</v>
      </c>
      <c r="F51">
        <v>4.25</v>
      </c>
      <c r="G51" t="str">
        <f t="shared" si="0"/>
        <v>DACOU</v>
      </c>
      <c r="I51" s="32">
        <v>21379</v>
      </c>
      <c r="J51" s="39" t="s">
        <v>38</v>
      </c>
    </row>
    <row r="52" spans="1:10" x14ac:dyDescent="0.25">
      <c r="A52">
        <v>22405</v>
      </c>
      <c r="B52">
        <v>27</v>
      </c>
      <c r="C52">
        <v>26.83</v>
      </c>
      <c r="D52">
        <v>3</v>
      </c>
      <c r="E52">
        <v>0.25</v>
      </c>
      <c r="F52">
        <v>60.367499999999993</v>
      </c>
      <c r="G52" t="str">
        <f t="shared" si="0"/>
        <v>DACOU</v>
      </c>
      <c r="I52" s="32">
        <v>21380</v>
      </c>
      <c r="J52" s="39" t="s">
        <v>57</v>
      </c>
    </row>
    <row r="53" spans="1:10" x14ac:dyDescent="0.25">
      <c r="A53">
        <v>22405</v>
      </c>
      <c r="B53">
        <v>44</v>
      </c>
      <c r="C53">
        <v>11.89</v>
      </c>
      <c r="D53">
        <v>2</v>
      </c>
      <c r="E53">
        <v>0</v>
      </c>
      <c r="F53">
        <v>23.78</v>
      </c>
      <c r="G53" t="str">
        <f t="shared" si="0"/>
        <v>DACOU</v>
      </c>
      <c r="I53" s="32">
        <v>21381</v>
      </c>
      <c r="J53" s="39" t="s">
        <v>52</v>
      </c>
    </row>
    <row r="54" spans="1:10" x14ac:dyDescent="0.25">
      <c r="A54">
        <v>22405</v>
      </c>
      <c r="B54">
        <v>54</v>
      </c>
      <c r="C54">
        <v>4.57</v>
      </c>
      <c r="D54">
        <v>3</v>
      </c>
      <c r="E54">
        <v>0.1</v>
      </c>
      <c r="F54">
        <v>12.339000000000002</v>
      </c>
      <c r="G54" t="str">
        <f t="shared" si="0"/>
        <v>DACOU</v>
      </c>
      <c r="I54" s="32">
        <v>21382</v>
      </c>
      <c r="J54" s="39" t="s">
        <v>45</v>
      </c>
    </row>
    <row r="55" spans="1:10" x14ac:dyDescent="0.25">
      <c r="A55">
        <v>22405</v>
      </c>
      <c r="B55">
        <v>60</v>
      </c>
      <c r="C55">
        <v>20.73</v>
      </c>
      <c r="D55">
        <v>2</v>
      </c>
      <c r="E55">
        <v>0.25</v>
      </c>
      <c r="F55">
        <v>31.094999999999999</v>
      </c>
      <c r="G55" t="str">
        <f t="shared" si="0"/>
        <v>DACOU</v>
      </c>
      <c r="I55" s="32">
        <v>21383</v>
      </c>
      <c r="J55" s="39" t="s">
        <v>58</v>
      </c>
    </row>
    <row r="56" spans="1:10" x14ac:dyDescent="0.25">
      <c r="A56">
        <v>22405</v>
      </c>
      <c r="B56">
        <v>761</v>
      </c>
      <c r="C56">
        <v>3.64</v>
      </c>
      <c r="D56">
        <v>1</v>
      </c>
      <c r="E56">
        <v>0</v>
      </c>
      <c r="F56">
        <v>3.64</v>
      </c>
      <c r="G56" t="str">
        <f t="shared" si="0"/>
        <v>DACOU</v>
      </c>
      <c r="I56" s="32">
        <v>21384</v>
      </c>
      <c r="J56" s="39" t="s">
        <v>27</v>
      </c>
    </row>
    <row r="57" spans="1:10" x14ac:dyDescent="0.25">
      <c r="A57">
        <v>22405</v>
      </c>
      <c r="B57">
        <v>1448</v>
      </c>
      <c r="C57">
        <v>9.77</v>
      </c>
      <c r="D57">
        <v>1</v>
      </c>
      <c r="E57">
        <v>0</v>
      </c>
      <c r="F57">
        <v>9.77</v>
      </c>
      <c r="G57" t="str">
        <f t="shared" si="0"/>
        <v>DACOU</v>
      </c>
      <c r="I57" s="32">
        <v>21385</v>
      </c>
      <c r="J57" s="39" t="s">
        <v>59</v>
      </c>
    </row>
    <row r="58" spans="1:10" x14ac:dyDescent="0.25">
      <c r="A58">
        <v>22405</v>
      </c>
      <c r="B58">
        <v>1495</v>
      </c>
      <c r="C58">
        <v>12.41</v>
      </c>
      <c r="D58">
        <v>1</v>
      </c>
      <c r="E58">
        <v>0</v>
      </c>
      <c r="F58">
        <v>12.41</v>
      </c>
      <c r="G58" t="str">
        <f t="shared" si="0"/>
        <v>DACOU</v>
      </c>
      <c r="I58" s="32">
        <v>21386</v>
      </c>
      <c r="J58" s="39" t="s">
        <v>46</v>
      </c>
    </row>
    <row r="59" spans="1:10" x14ac:dyDescent="0.25">
      <c r="A59">
        <v>22405</v>
      </c>
      <c r="B59">
        <v>2650</v>
      </c>
      <c r="C59">
        <v>8.5399999999999991</v>
      </c>
      <c r="D59">
        <v>3</v>
      </c>
      <c r="E59">
        <v>0.25</v>
      </c>
      <c r="F59">
        <v>19.214999999999996</v>
      </c>
      <c r="G59" t="str">
        <f t="shared" si="0"/>
        <v>DACOU</v>
      </c>
      <c r="I59" s="32">
        <v>21387</v>
      </c>
      <c r="J59" s="39" t="s">
        <v>60</v>
      </c>
    </row>
    <row r="60" spans="1:10" x14ac:dyDescent="0.25">
      <c r="A60">
        <v>22406</v>
      </c>
      <c r="B60">
        <v>24</v>
      </c>
      <c r="C60">
        <v>2.74</v>
      </c>
      <c r="D60">
        <v>3</v>
      </c>
      <c r="E60">
        <v>0.05</v>
      </c>
      <c r="F60">
        <v>7.8090000000000011</v>
      </c>
      <c r="G60" t="str">
        <f t="shared" si="0"/>
        <v>CÉDAU</v>
      </c>
      <c r="I60" s="32">
        <v>21388</v>
      </c>
      <c r="J60" s="39" t="s">
        <v>50</v>
      </c>
    </row>
    <row r="61" spans="1:10" x14ac:dyDescent="0.25">
      <c r="A61">
        <v>22406</v>
      </c>
      <c r="B61">
        <v>34</v>
      </c>
      <c r="C61">
        <v>8.5399999999999991</v>
      </c>
      <c r="D61">
        <v>3</v>
      </c>
      <c r="E61">
        <v>0.05</v>
      </c>
      <c r="F61">
        <v>24.338999999999999</v>
      </c>
      <c r="G61" t="str">
        <f t="shared" si="0"/>
        <v>CÉDAU</v>
      </c>
      <c r="I61" s="32">
        <v>21389</v>
      </c>
      <c r="J61" s="39" t="s">
        <v>61</v>
      </c>
    </row>
    <row r="62" spans="1:10" x14ac:dyDescent="0.25">
      <c r="A62">
        <v>22406</v>
      </c>
      <c r="B62">
        <v>36</v>
      </c>
      <c r="C62">
        <v>11.59</v>
      </c>
      <c r="D62">
        <v>2</v>
      </c>
      <c r="E62">
        <v>0.05</v>
      </c>
      <c r="F62">
        <v>22.020999999999997</v>
      </c>
      <c r="G62" t="str">
        <f t="shared" si="0"/>
        <v>CÉDAU</v>
      </c>
      <c r="I62" s="32">
        <v>21390</v>
      </c>
      <c r="J62" s="39" t="s">
        <v>62</v>
      </c>
    </row>
    <row r="63" spans="1:10" x14ac:dyDescent="0.25">
      <c r="A63">
        <v>22407</v>
      </c>
      <c r="B63">
        <v>23</v>
      </c>
      <c r="C63">
        <v>6.86</v>
      </c>
      <c r="D63">
        <v>3</v>
      </c>
      <c r="E63">
        <v>0.1</v>
      </c>
      <c r="F63">
        <v>18.522000000000002</v>
      </c>
      <c r="G63" t="str">
        <f t="shared" si="0"/>
        <v>ARBLA</v>
      </c>
      <c r="I63" s="32">
        <v>21391</v>
      </c>
      <c r="J63" s="39" t="s">
        <v>57</v>
      </c>
    </row>
    <row r="64" spans="1:10" x14ac:dyDescent="0.25">
      <c r="A64">
        <v>22407</v>
      </c>
      <c r="B64">
        <v>35</v>
      </c>
      <c r="C64">
        <v>13.72</v>
      </c>
      <c r="D64">
        <v>2</v>
      </c>
      <c r="E64">
        <v>0.1</v>
      </c>
      <c r="F64">
        <v>24.696000000000002</v>
      </c>
      <c r="G64" t="str">
        <f t="shared" si="0"/>
        <v>ARBLA</v>
      </c>
      <c r="I64" s="32">
        <v>21392</v>
      </c>
      <c r="J64" s="39" t="s">
        <v>63</v>
      </c>
    </row>
    <row r="65" spans="1:10" x14ac:dyDescent="0.25">
      <c r="A65">
        <v>22407</v>
      </c>
      <c r="B65">
        <v>42</v>
      </c>
      <c r="C65">
        <v>10.67</v>
      </c>
      <c r="D65">
        <v>2</v>
      </c>
      <c r="E65">
        <v>0.1</v>
      </c>
      <c r="F65">
        <v>19.206</v>
      </c>
      <c r="G65" t="str">
        <f t="shared" si="0"/>
        <v>ARBLA</v>
      </c>
      <c r="I65" s="32">
        <v>21393</v>
      </c>
      <c r="J65" s="39" t="s">
        <v>3636</v>
      </c>
    </row>
    <row r="66" spans="1:10" x14ac:dyDescent="0.25">
      <c r="A66">
        <v>22407</v>
      </c>
      <c r="B66">
        <v>44</v>
      </c>
      <c r="C66">
        <v>11.89</v>
      </c>
      <c r="D66">
        <v>2</v>
      </c>
      <c r="E66">
        <v>0</v>
      </c>
      <c r="F66">
        <v>23.78</v>
      </c>
      <c r="G66" t="str">
        <f t="shared" si="0"/>
        <v>ARBLA</v>
      </c>
      <c r="I66" s="32">
        <v>21394</v>
      </c>
      <c r="J66" s="39" t="s">
        <v>58</v>
      </c>
    </row>
    <row r="67" spans="1:10" x14ac:dyDescent="0.25">
      <c r="A67">
        <v>22407</v>
      </c>
      <c r="B67">
        <v>54</v>
      </c>
      <c r="C67">
        <v>4.57</v>
      </c>
      <c r="D67">
        <v>3</v>
      </c>
      <c r="E67">
        <v>0.1</v>
      </c>
      <c r="F67">
        <v>12.339000000000002</v>
      </c>
      <c r="G67" t="str">
        <f t="shared" ref="G67:G130" si="1">VLOOKUP(A67,$I$2:$J$1577,2,FALSE)</f>
        <v>ARBLA</v>
      </c>
      <c r="I67" s="32">
        <v>21395</v>
      </c>
      <c r="J67" s="39" t="s">
        <v>44</v>
      </c>
    </row>
    <row r="68" spans="1:10" x14ac:dyDescent="0.25">
      <c r="A68">
        <v>22407</v>
      </c>
      <c r="B68">
        <v>58</v>
      </c>
      <c r="C68">
        <v>10.06</v>
      </c>
      <c r="D68">
        <v>3</v>
      </c>
      <c r="E68">
        <v>0.1</v>
      </c>
      <c r="F68">
        <v>27.161999999999999</v>
      </c>
      <c r="G68" t="str">
        <f t="shared" si="1"/>
        <v>ARBLA</v>
      </c>
      <c r="I68" s="32">
        <v>21396</v>
      </c>
      <c r="J68" s="39" t="s">
        <v>36</v>
      </c>
    </row>
    <row r="69" spans="1:10" x14ac:dyDescent="0.25">
      <c r="A69">
        <v>22407</v>
      </c>
      <c r="B69">
        <v>60</v>
      </c>
      <c r="C69">
        <v>20.73</v>
      </c>
      <c r="D69">
        <v>2</v>
      </c>
      <c r="E69">
        <v>0.25</v>
      </c>
      <c r="F69">
        <v>31.094999999999999</v>
      </c>
      <c r="G69" t="str">
        <f t="shared" si="1"/>
        <v>ARBLA</v>
      </c>
      <c r="I69" s="32">
        <v>21397</v>
      </c>
      <c r="J69" s="39" t="s">
        <v>65</v>
      </c>
    </row>
    <row r="70" spans="1:10" x14ac:dyDescent="0.25">
      <c r="A70">
        <v>22407</v>
      </c>
      <c r="B70">
        <v>64</v>
      </c>
      <c r="C70">
        <v>25.31</v>
      </c>
      <c r="D70">
        <v>2</v>
      </c>
      <c r="E70">
        <v>0</v>
      </c>
      <c r="F70">
        <v>50.62</v>
      </c>
      <c r="G70" t="str">
        <f t="shared" si="1"/>
        <v>ARBLA</v>
      </c>
      <c r="I70" s="32">
        <v>21398</v>
      </c>
      <c r="J70" s="39" t="s">
        <v>36</v>
      </c>
    </row>
    <row r="71" spans="1:10" x14ac:dyDescent="0.25">
      <c r="A71">
        <v>22407</v>
      </c>
      <c r="B71">
        <v>761</v>
      </c>
      <c r="C71">
        <v>3.64</v>
      </c>
      <c r="D71">
        <v>1</v>
      </c>
      <c r="E71">
        <v>0</v>
      </c>
      <c r="F71">
        <v>3.64</v>
      </c>
      <c r="G71" t="str">
        <f t="shared" si="1"/>
        <v>ARBLA</v>
      </c>
      <c r="I71" s="32">
        <v>21399</v>
      </c>
      <c r="J71" s="39" t="s">
        <v>61</v>
      </c>
    </row>
    <row r="72" spans="1:10" x14ac:dyDescent="0.25">
      <c r="A72">
        <v>22407</v>
      </c>
      <c r="B72">
        <v>1448</v>
      </c>
      <c r="C72">
        <v>9.77</v>
      </c>
      <c r="D72">
        <v>1</v>
      </c>
      <c r="E72">
        <v>0</v>
      </c>
      <c r="F72">
        <v>9.77</v>
      </c>
      <c r="G72" t="str">
        <f t="shared" si="1"/>
        <v>ARBLA</v>
      </c>
      <c r="I72" s="32">
        <v>21400</v>
      </c>
      <c r="J72" s="39" t="s">
        <v>65</v>
      </c>
    </row>
    <row r="73" spans="1:10" x14ac:dyDescent="0.25">
      <c r="A73">
        <v>22407</v>
      </c>
      <c r="B73">
        <v>1495</v>
      </c>
      <c r="C73">
        <v>12.41</v>
      </c>
      <c r="D73">
        <v>1</v>
      </c>
      <c r="E73">
        <v>0</v>
      </c>
      <c r="F73">
        <v>12.41</v>
      </c>
      <c r="G73" t="str">
        <f t="shared" si="1"/>
        <v>ARBLA</v>
      </c>
      <c r="I73" s="32">
        <v>21401</v>
      </c>
      <c r="J73" s="39" t="s">
        <v>46</v>
      </c>
    </row>
    <row r="74" spans="1:10" x14ac:dyDescent="0.25">
      <c r="A74">
        <v>22408</v>
      </c>
      <c r="B74">
        <v>28</v>
      </c>
      <c r="C74">
        <v>27.75</v>
      </c>
      <c r="D74">
        <v>3</v>
      </c>
      <c r="E74">
        <v>0</v>
      </c>
      <c r="F74">
        <v>83.25</v>
      </c>
      <c r="G74" t="str">
        <f t="shared" si="1"/>
        <v>MOELK</v>
      </c>
      <c r="I74" s="32">
        <v>21402</v>
      </c>
      <c r="J74" s="39" t="s">
        <v>39</v>
      </c>
    </row>
    <row r="75" spans="1:10" x14ac:dyDescent="0.25">
      <c r="A75">
        <v>22408</v>
      </c>
      <c r="B75">
        <v>44</v>
      </c>
      <c r="C75">
        <v>11.89</v>
      </c>
      <c r="D75">
        <v>3</v>
      </c>
      <c r="E75">
        <v>0.05</v>
      </c>
      <c r="F75">
        <v>33.886499999999998</v>
      </c>
      <c r="G75" t="str">
        <f t="shared" si="1"/>
        <v>MOELK</v>
      </c>
      <c r="I75" s="32">
        <v>21403</v>
      </c>
      <c r="J75" s="39" t="s">
        <v>65</v>
      </c>
    </row>
    <row r="76" spans="1:10" x14ac:dyDescent="0.25">
      <c r="A76">
        <v>22409</v>
      </c>
      <c r="B76">
        <v>12</v>
      </c>
      <c r="C76">
        <v>28.97</v>
      </c>
      <c r="D76">
        <v>2</v>
      </c>
      <c r="E76">
        <v>0.05</v>
      </c>
      <c r="F76">
        <v>55.042999999999992</v>
      </c>
      <c r="G76" t="str">
        <f t="shared" si="1"/>
        <v>PAJAL</v>
      </c>
      <c r="I76" s="32">
        <v>21404</v>
      </c>
      <c r="J76" s="39" t="s">
        <v>66</v>
      </c>
    </row>
    <row r="77" spans="1:10" x14ac:dyDescent="0.25">
      <c r="A77">
        <v>22409</v>
      </c>
      <c r="B77">
        <v>32</v>
      </c>
      <c r="C77">
        <v>24.39</v>
      </c>
      <c r="D77">
        <v>3</v>
      </c>
      <c r="E77">
        <v>0.05</v>
      </c>
      <c r="F77">
        <v>69.511499999999998</v>
      </c>
      <c r="G77" t="str">
        <f t="shared" si="1"/>
        <v>PAJAL</v>
      </c>
      <c r="I77" s="32">
        <v>21405</v>
      </c>
      <c r="J77" s="39" t="s">
        <v>67</v>
      </c>
    </row>
    <row r="78" spans="1:10" x14ac:dyDescent="0.25">
      <c r="A78">
        <v>22409</v>
      </c>
      <c r="B78">
        <v>35</v>
      </c>
      <c r="C78">
        <v>13.72</v>
      </c>
      <c r="D78">
        <v>3</v>
      </c>
      <c r="E78">
        <v>0.05</v>
      </c>
      <c r="F78">
        <v>39.102000000000004</v>
      </c>
      <c r="G78" t="str">
        <f t="shared" si="1"/>
        <v>PAJAL</v>
      </c>
      <c r="I78" s="32">
        <v>21406</v>
      </c>
      <c r="J78" s="39" t="s">
        <v>68</v>
      </c>
    </row>
    <row r="79" spans="1:10" x14ac:dyDescent="0.25">
      <c r="A79">
        <v>22409</v>
      </c>
      <c r="B79">
        <v>44</v>
      </c>
      <c r="C79">
        <v>11.89</v>
      </c>
      <c r="D79">
        <v>2</v>
      </c>
      <c r="E79">
        <v>0</v>
      </c>
      <c r="F79">
        <v>23.78</v>
      </c>
      <c r="G79" t="str">
        <f t="shared" si="1"/>
        <v>PAJAL</v>
      </c>
      <c r="I79" s="32">
        <v>21407</v>
      </c>
      <c r="J79" s="39" t="s">
        <v>67</v>
      </c>
    </row>
    <row r="80" spans="1:10" x14ac:dyDescent="0.25">
      <c r="A80">
        <v>22409</v>
      </c>
      <c r="B80">
        <v>1448</v>
      </c>
      <c r="C80">
        <v>9.77</v>
      </c>
      <c r="D80">
        <v>1</v>
      </c>
      <c r="E80">
        <v>0</v>
      </c>
      <c r="F80">
        <v>9.77</v>
      </c>
      <c r="G80" t="str">
        <f t="shared" si="1"/>
        <v>PAJAL</v>
      </c>
      <c r="I80" s="32">
        <v>21408</v>
      </c>
      <c r="J80" s="39" t="s">
        <v>69</v>
      </c>
    </row>
    <row r="81" spans="1:10" x14ac:dyDescent="0.25">
      <c r="A81">
        <v>22409</v>
      </c>
      <c r="B81">
        <v>1495</v>
      </c>
      <c r="C81">
        <v>12.41</v>
      </c>
      <c r="D81">
        <v>1</v>
      </c>
      <c r="E81">
        <v>0</v>
      </c>
      <c r="F81">
        <v>12.41</v>
      </c>
      <c r="G81" t="str">
        <f t="shared" si="1"/>
        <v>PAJAL</v>
      </c>
      <c r="I81" s="32">
        <v>21409</v>
      </c>
      <c r="J81" s="39" t="s">
        <v>37</v>
      </c>
    </row>
    <row r="82" spans="1:10" x14ac:dyDescent="0.25">
      <c r="A82">
        <v>22410</v>
      </c>
      <c r="B82">
        <v>32</v>
      </c>
      <c r="C82">
        <v>24.39</v>
      </c>
      <c r="D82">
        <v>3</v>
      </c>
      <c r="E82">
        <v>0.05</v>
      </c>
      <c r="F82">
        <v>69.511499999999998</v>
      </c>
      <c r="G82" t="str">
        <f t="shared" si="1"/>
        <v xml:space="preserve">DELE </v>
      </c>
      <c r="I82" s="32">
        <v>21410</v>
      </c>
      <c r="J82" s="39" t="s">
        <v>70</v>
      </c>
    </row>
    <row r="83" spans="1:10" x14ac:dyDescent="0.25">
      <c r="A83">
        <v>22410</v>
      </c>
      <c r="B83">
        <v>35</v>
      </c>
      <c r="C83">
        <v>13.72</v>
      </c>
      <c r="D83">
        <v>3</v>
      </c>
      <c r="E83">
        <v>0.05</v>
      </c>
      <c r="F83">
        <v>39.102000000000004</v>
      </c>
      <c r="G83" t="str">
        <f t="shared" si="1"/>
        <v xml:space="preserve">DELE </v>
      </c>
      <c r="I83" s="32">
        <v>21411</v>
      </c>
      <c r="J83" s="39" t="s">
        <v>43</v>
      </c>
    </row>
    <row r="84" spans="1:10" x14ac:dyDescent="0.25">
      <c r="A84">
        <v>22410</v>
      </c>
      <c r="B84">
        <v>44</v>
      </c>
      <c r="C84">
        <v>11.89</v>
      </c>
      <c r="D84">
        <v>2</v>
      </c>
      <c r="E84">
        <v>0</v>
      </c>
      <c r="F84">
        <v>23.78</v>
      </c>
      <c r="G84" t="str">
        <f t="shared" si="1"/>
        <v xml:space="preserve">DELE </v>
      </c>
      <c r="I84" s="32">
        <v>21412</v>
      </c>
      <c r="J84" s="39" t="s">
        <v>51</v>
      </c>
    </row>
    <row r="85" spans="1:10" x14ac:dyDescent="0.25">
      <c r="A85">
        <v>22410</v>
      </c>
      <c r="B85">
        <v>62</v>
      </c>
      <c r="C85">
        <v>37.5</v>
      </c>
      <c r="D85">
        <v>3</v>
      </c>
      <c r="E85">
        <v>0</v>
      </c>
      <c r="F85">
        <v>112.5</v>
      </c>
      <c r="G85" t="str">
        <f t="shared" si="1"/>
        <v xml:space="preserve">DELE </v>
      </c>
      <c r="I85" s="32">
        <v>21413</v>
      </c>
      <c r="J85" s="39" t="s">
        <v>71</v>
      </c>
    </row>
    <row r="86" spans="1:10" x14ac:dyDescent="0.25">
      <c r="A86">
        <v>22410</v>
      </c>
      <c r="B86">
        <v>1448</v>
      </c>
      <c r="C86">
        <v>9.77</v>
      </c>
      <c r="D86">
        <v>1</v>
      </c>
      <c r="E86">
        <v>0</v>
      </c>
      <c r="F86">
        <v>9.77</v>
      </c>
      <c r="G86" t="str">
        <f t="shared" si="1"/>
        <v xml:space="preserve">DELE </v>
      </c>
      <c r="I86" s="32">
        <v>21414</v>
      </c>
      <c r="J86" s="39" t="s">
        <v>72</v>
      </c>
    </row>
    <row r="87" spans="1:10" x14ac:dyDescent="0.25">
      <c r="A87">
        <v>22411</v>
      </c>
      <c r="B87">
        <v>16</v>
      </c>
      <c r="C87">
        <v>10.67</v>
      </c>
      <c r="D87">
        <v>3</v>
      </c>
      <c r="E87">
        <v>0</v>
      </c>
      <c r="F87">
        <v>32.01</v>
      </c>
      <c r="G87" t="str">
        <f t="shared" si="1"/>
        <v>BEGAL</v>
      </c>
      <c r="I87" s="32">
        <v>21415</v>
      </c>
      <c r="J87" s="39" t="s">
        <v>39</v>
      </c>
    </row>
    <row r="88" spans="1:10" x14ac:dyDescent="0.25">
      <c r="A88">
        <v>22411</v>
      </c>
      <c r="B88">
        <v>32</v>
      </c>
      <c r="C88">
        <v>24.39</v>
      </c>
      <c r="D88">
        <v>3</v>
      </c>
      <c r="E88">
        <v>0.05</v>
      </c>
      <c r="F88">
        <v>69.511499999999998</v>
      </c>
      <c r="G88" t="str">
        <f t="shared" si="1"/>
        <v>BEGAL</v>
      </c>
      <c r="I88" s="32">
        <v>21416</v>
      </c>
      <c r="J88" s="39" t="s">
        <v>26</v>
      </c>
    </row>
    <row r="89" spans="1:10" x14ac:dyDescent="0.25">
      <c r="A89">
        <v>22411</v>
      </c>
      <c r="B89">
        <v>35</v>
      </c>
      <c r="C89">
        <v>13.72</v>
      </c>
      <c r="D89">
        <v>3</v>
      </c>
      <c r="E89">
        <v>0.05</v>
      </c>
      <c r="F89">
        <v>39.102000000000004</v>
      </c>
      <c r="G89" t="str">
        <f t="shared" si="1"/>
        <v>BEGAL</v>
      </c>
      <c r="I89" s="32">
        <v>21417</v>
      </c>
      <c r="J89" s="39" t="s">
        <v>57</v>
      </c>
    </row>
    <row r="90" spans="1:10" x14ac:dyDescent="0.25">
      <c r="A90">
        <v>22411</v>
      </c>
      <c r="B90">
        <v>44</v>
      </c>
      <c r="C90">
        <v>11.89</v>
      </c>
      <c r="D90">
        <v>2</v>
      </c>
      <c r="E90">
        <v>0</v>
      </c>
      <c r="F90">
        <v>23.78</v>
      </c>
      <c r="G90" t="str">
        <f t="shared" si="1"/>
        <v>BEGAL</v>
      </c>
      <c r="I90" s="32">
        <v>21418</v>
      </c>
      <c r="J90" s="39" t="s">
        <v>73</v>
      </c>
    </row>
    <row r="91" spans="1:10" x14ac:dyDescent="0.25">
      <c r="A91">
        <v>22411</v>
      </c>
      <c r="B91">
        <v>62</v>
      </c>
      <c r="C91">
        <v>30.03</v>
      </c>
      <c r="D91">
        <v>3</v>
      </c>
      <c r="E91">
        <v>0</v>
      </c>
      <c r="F91">
        <v>90.09</v>
      </c>
      <c r="G91" t="str">
        <f t="shared" si="1"/>
        <v>BEGAL</v>
      </c>
      <c r="I91" s="32">
        <v>21419</v>
      </c>
      <c r="J91" s="39" t="s">
        <v>40</v>
      </c>
    </row>
    <row r="92" spans="1:10" x14ac:dyDescent="0.25">
      <c r="A92">
        <v>22411</v>
      </c>
      <c r="B92">
        <v>1448</v>
      </c>
      <c r="C92">
        <v>9.77</v>
      </c>
      <c r="D92">
        <v>1</v>
      </c>
      <c r="E92">
        <v>0</v>
      </c>
      <c r="F92">
        <v>9.77</v>
      </c>
      <c r="G92" t="str">
        <f t="shared" si="1"/>
        <v>BEGAL</v>
      </c>
      <c r="I92" s="32">
        <v>21420</v>
      </c>
      <c r="J92" s="39" t="s">
        <v>60</v>
      </c>
    </row>
    <row r="93" spans="1:10" x14ac:dyDescent="0.25">
      <c r="A93">
        <v>22412</v>
      </c>
      <c r="B93">
        <v>7</v>
      </c>
      <c r="C93">
        <v>4.25</v>
      </c>
      <c r="D93">
        <v>1</v>
      </c>
      <c r="E93">
        <v>0</v>
      </c>
      <c r="F93">
        <v>4.25</v>
      </c>
      <c r="G93" t="str">
        <f t="shared" si="1"/>
        <v>DACOU</v>
      </c>
      <c r="I93" s="32">
        <v>21421</v>
      </c>
      <c r="J93" s="39" t="s">
        <v>72</v>
      </c>
    </row>
    <row r="94" spans="1:10" x14ac:dyDescent="0.25">
      <c r="A94">
        <v>22412</v>
      </c>
      <c r="B94">
        <v>27</v>
      </c>
      <c r="C94">
        <v>26.83</v>
      </c>
      <c r="D94">
        <v>4</v>
      </c>
      <c r="E94">
        <v>0.25</v>
      </c>
      <c r="F94">
        <v>80.489999999999995</v>
      </c>
      <c r="G94" t="str">
        <f t="shared" si="1"/>
        <v>DACOU</v>
      </c>
      <c r="I94" s="32">
        <v>21422</v>
      </c>
      <c r="J94" s="39" t="s">
        <v>71</v>
      </c>
    </row>
    <row r="95" spans="1:10" x14ac:dyDescent="0.25">
      <c r="A95">
        <v>22412</v>
      </c>
      <c r="B95">
        <v>44</v>
      </c>
      <c r="C95">
        <v>11.89</v>
      </c>
      <c r="D95">
        <v>3</v>
      </c>
      <c r="E95">
        <v>0</v>
      </c>
      <c r="F95">
        <v>35.67</v>
      </c>
      <c r="G95" t="str">
        <f t="shared" si="1"/>
        <v>DACOU</v>
      </c>
      <c r="I95" s="32">
        <v>21423</v>
      </c>
      <c r="J95" s="39" t="s">
        <v>74</v>
      </c>
    </row>
    <row r="96" spans="1:10" x14ac:dyDescent="0.25">
      <c r="A96">
        <v>22412</v>
      </c>
      <c r="B96">
        <v>54</v>
      </c>
      <c r="C96">
        <v>4.57</v>
      </c>
      <c r="D96">
        <v>4</v>
      </c>
      <c r="E96">
        <v>0.1</v>
      </c>
      <c r="F96">
        <v>16.452000000000002</v>
      </c>
      <c r="G96" t="str">
        <f t="shared" si="1"/>
        <v>DACOU</v>
      </c>
      <c r="I96" s="32">
        <v>21424</v>
      </c>
      <c r="J96" s="39" t="s">
        <v>40</v>
      </c>
    </row>
    <row r="97" spans="1:10" x14ac:dyDescent="0.25">
      <c r="A97">
        <v>22412</v>
      </c>
      <c r="B97">
        <v>60</v>
      </c>
      <c r="C97">
        <v>20.73</v>
      </c>
      <c r="D97">
        <v>3</v>
      </c>
      <c r="E97">
        <v>0.25</v>
      </c>
      <c r="F97">
        <v>46.642499999999998</v>
      </c>
      <c r="G97" t="str">
        <f t="shared" si="1"/>
        <v>DACOU</v>
      </c>
      <c r="I97" s="32">
        <v>21425</v>
      </c>
      <c r="J97" s="39" t="s">
        <v>49</v>
      </c>
    </row>
    <row r="98" spans="1:10" x14ac:dyDescent="0.25">
      <c r="A98">
        <v>22412</v>
      </c>
      <c r="B98">
        <v>761</v>
      </c>
      <c r="C98">
        <v>3.64</v>
      </c>
      <c r="D98">
        <v>1</v>
      </c>
      <c r="E98">
        <v>0</v>
      </c>
      <c r="F98">
        <v>3.64</v>
      </c>
      <c r="G98" t="str">
        <f t="shared" si="1"/>
        <v>DACOU</v>
      </c>
      <c r="I98" s="32">
        <v>21426</v>
      </c>
      <c r="J98" s="39" t="s">
        <v>42</v>
      </c>
    </row>
    <row r="99" spans="1:10" x14ac:dyDescent="0.25">
      <c r="A99">
        <v>22412</v>
      </c>
      <c r="B99">
        <v>1448</v>
      </c>
      <c r="C99">
        <v>9.77</v>
      </c>
      <c r="D99">
        <v>1</v>
      </c>
      <c r="E99">
        <v>0</v>
      </c>
      <c r="F99">
        <v>9.77</v>
      </c>
      <c r="G99" t="str">
        <f t="shared" si="1"/>
        <v>DACOU</v>
      </c>
      <c r="I99" s="32">
        <v>21427</v>
      </c>
      <c r="J99" s="39" t="s">
        <v>44</v>
      </c>
    </row>
    <row r="100" spans="1:10" x14ac:dyDescent="0.25">
      <c r="A100">
        <v>22412</v>
      </c>
      <c r="B100">
        <v>1495</v>
      </c>
      <c r="C100">
        <v>12.41</v>
      </c>
      <c r="D100">
        <v>1</v>
      </c>
      <c r="E100">
        <v>0</v>
      </c>
      <c r="F100">
        <v>12.41</v>
      </c>
      <c r="G100" t="str">
        <f t="shared" si="1"/>
        <v>DACOU</v>
      </c>
      <c r="I100" s="32">
        <v>21428</v>
      </c>
      <c r="J100" s="39" t="s">
        <v>36</v>
      </c>
    </row>
    <row r="101" spans="1:10" x14ac:dyDescent="0.25">
      <c r="A101">
        <v>22412</v>
      </c>
      <c r="B101">
        <v>2650</v>
      </c>
      <c r="C101">
        <v>8.5399999999999991</v>
      </c>
      <c r="D101">
        <v>4</v>
      </c>
      <c r="E101">
        <v>0.25</v>
      </c>
      <c r="F101">
        <v>25.619999999999997</v>
      </c>
      <c r="G101" t="str">
        <f t="shared" si="1"/>
        <v>DACOU</v>
      </c>
      <c r="I101" s="32">
        <v>21429</v>
      </c>
      <c r="J101" s="39" t="s">
        <v>75</v>
      </c>
    </row>
    <row r="102" spans="1:10" x14ac:dyDescent="0.25">
      <c r="A102">
        <v>22413</v>
      </c>
      <c r="B102">
        <v>16</v>
      </c>
      <c r="C102">
        <v>10.67</v>
      </c>
      <c r="D102">
        <v>4</v>
      </c>
      <c r="E102">
        <v>0</v>
      </c>
      <c r="F102">
        <v>42.68</v>
      </c>
      <c r="G102" t="str">
        <f t="shared" si="1"/>
        <v>BEGAL</v>
      </c>
      <c r="I102" s="32">
        <v>21430</v>
      </c>
      <c r="J102" s="39" t="s">
        <v>58</v>
      </c>
    </row>
    <row r="103" spans="1:10" x14ac:dyDescent="0.25">
      <c r="A103">
        <v>22413</v>
      </c>
      <c r="B103">
        <v>62</v>
      </c>
      <c r="C103">
        <v>30.03</v>
      </c>
      <c r="D103">
        <v>4</v>
      </c>
      <c r="E103">
        <v>0</v>
      </c>
      <c r="F103">
        <v>120.12</v>
      </c>
      <c r="G103" t="str">
        <f t="shared" si="1"/>
        <v>BEGAL</v>
      </c>
      <c r="I103" s="32">
        <v>21431</v>
      </c>
      <c r="J103" s="39" t="s">
        <v>43</v>
      </c>
    </row>
    <row r="104" spans="1:10" x14ac:dyDescent="0.25">
      <c r="A104">
        <v>22414</v>
      </c>
      <c r="B104">
        <v>32</v>
      </c>
      <c r="C104">
        <v>24.39</v>
      </c>
      <c r="D104">
        <v>3</v>
      </c>
      <c r="E104">
        <v>0.05</v>
      </c>
      <c r="F104">
        <v>69.511499999999998</v>
      </c>
      <c r="G104" t="str">
        <f t="shared" si="1"/>
        <v>JAHEN</v>
      </c>
      <c r="I104" s="32">
        <v>21432</v>
      </c>
      <c r="J104" s="39" t="s">
        <v>76</v>
      </c>
    </row>
    <row r="105" spans="1:10" x14ac:dyDescent="0.25">
      <c r="A105">
        <v>22414</v>
      </c>
      <c r="B105">
        <v>35</v>
      </c>
      <c r="C105">
        <v>13.72</v>
      </c>
      <c r="D105">
        <v>3</v>
      </c>
      <c r="E105">
        <v>0.05</v>
      </c>
      <c r="F105">
        <v>39.102000000000004</v>
      </c>
      <c r="G105" t="str">
        <f t="shared" si="1"/>
        <v>JAHEN</v>
      </c>
      <c r="I105" s="32">
        <v>21433</v>
      </c>
      <c r="J105" s="39" t="s">
        <v>32</v>
      </c>
    </row>
    <row r="106" spans="1:10" x14ac:dyDescent="0.25">
      <c r="A106">
        <v>22414</v>
      </c>
      <c r="B106">
        <v>44</v>
      </c>
      <c r="C106">
        <v>11.89</v>
      </c>
      <c r="D106">
        <v>2</v>
      </c>
      <c r="E106">
        <v>0</v>
      </c>
      <c r="F106">
        <v>23.78</v>
      </c>
      <c r="G106" t="str">
        <f t="shared" si="1"/>
        <v>JAHEN</v>
      </c>
      <c r="I106" s="32">
        <v>21434</v>
      </c>
      <c r="J106" s="39" t="s">
        <v>70</v>
      </c>
    </row>
    <row r="107" spans="1:10" x14ac:dyDescent="0.25">
      <c r="A107">
        <v>22414</v>
      </c>
      <c r="B107">
        <v>52</v>
      </c>
      <c r="C107">
        <v>4.2699999999999996</v>
      </c>
      <c r="D107">
        <v>4</v>
      </c>
      <c r="E107">
        <v>0</v>
      </c>
      <c r="F107">
        <v>17.079999999999998</v>
      </c>
      <c r="G107" t="str">
        <f t="shared" si="1"/>
        <v>JAHEN</v>
      </c>
      <c r="I107" s="32">
        <v>21435</v>
      </c>
      <c r="J107" s="39" t="s">
        <v>77</v>
      </c>
    </row>
    <row r="108" spans="1:10" x14ac:dyDescent="0.25">
      <c r="A108">
        <v>22414</v>
      </c>
      <c r="B108">
        <v>68</v>
      </c>
      <c r="C108">
        <v>7.62</v>
      </c>
      <c r="D108">
        <v>4</v>
      </c>
      <c r="E108">
        <v>0</v>
      </c>
      <c r="F108">
        <v>30.48</v>
      </c>
      <c r="G108" t="str">
        <f t="shared" si="1"/>
        <v>JAHEN</v>
      </c>
      <c r="I108" s="32">
        <v>21436</v>
      </c>
      <c r="J108" s="39" t="s">
        <v>66</v>
      </c>
    </row>
    <row r="109" spans="1:10" x14ac:dyDescent="0.25">
      <c r="A109">
        <v>22414</v>
      </c>
      <c r="B109">
        <v>1448</v>
      </c>
      <c r="C109">
        <v>9.77</v>
      </c>
      <c r="D109">
        <v>1</v>
      </c>
      <c r="E109">
        <v>0</v>
      </c>
      <c r="F109">
        <v>9.77</v>
      </c>
      <c r="G109" t="str">
        <f t="shared" si="1"/>
        <v>JAHEN</v>
      </c>
      <c r="I109" s="32">
        <v>21437</v>
      </c>
      <c r="J109" s="39" t="s">
        <v>78</v>
      </c>
    </row>
    <row r="110" spans="1:10" x14ac:dyDescent="0.25">
      <c r="A110">
        <v>22415</v>
      </c>
      <c r="B110">
        <v>24</v>
      </c>
      <c r="C110">
        <v>2.74</v>
      </c>
      <c r="D110">
        <v>4</v>
      </c>
      <c r="E110">
        <v>0.05</v>
      </c>
      <c r="F110">
        <v>10.412000000000001</v>
      </c>
      <c r="G110" t="str">
        <f t="shared" si="1"/>
        <v>CÉDAU</v>
      </c>
      <c r="I110" s="32">
        <v>21438</v>
      </c>
      <c r="J110" s="39" t="s">
        <v>58</v>
      </c>
    </row>
    <row r="111" spans="1:10" x14ac:dyDescent="0.25">
      <c r="A111">
        <v>22415</v>
      </c>
      <c r="B111">
        <v>34</v>
      </c>
      <c r="C111">
        <v>8.5399999999999991</v>
      </c>
      <c r="D111">
        <v>4</v>
      </c>
      <c r="E111">
        <v>0.05</v>
      </c>
      <c r="F111">
        <v>32.451999999999998</v>
      </c>
      <c r="G111" t="str">
        <f t="shared" si="1"/>
        <v>CÉDAU</v>
      </c>
      <c r="I111" s="32">
        <v>21439</v>
      </c>
      <c r="J111" s="39" t="s">
        <v>51</v>
      </c>
    </row>
    <row r="112" spans="1:10" x14ac:dyDescent="0.25">
      <c r="A112">
        <v>22415</v>
      </c>
      <c r="B112">
        <v>36</v>
      </c>
      <c r="C112">
        <v>11.59</v>
      </c>
      <c r="D112">
        <v>3</v>
      </c>
      <c r="E112">
        <v>0.05</v>
      </c>
      <c r="F112">
        <v>33.031499999999994</v>
      </c>
      <c r="G112" t="str">
        <f t="shared" si="1"/>
        <v>CÉDAU</v>
      </c>
      <c r="I112" s="32">
        <v>21440</v>
      </c>
      <c r="J112" s="39" t="s">
        <v>76</v>
      </c>
    </row>
    <row r="113" spans="1:10" x14ac:dyDescent="0.25">
      <c r="A113">
        <v>22416</v>
      </c>
      <c r="B113">
        <v>28</v>
      </c>
      <c r="C113">
        <v>27.75</v>
      </c>
      <c r="D113">
        <v>4</v>
      </c>
      <c r="E113">
        <v>0</v>
      </c>
      <c r="F113">
        <v>111</v>
      </c>
      <c r="G113" t="str">
        <f t="shared" si="1"/>
        <v>MOELK</v>
      </c>
      <c r="I113" s="32">
        <v>21441</v>
      </c>
      <c r="J113" s="39" t="s">
        <v>79</v>
      </c>
    </row>
    <row r="114" spans="1:10" x14ac:dyDescent="0.25">
      <c r="A114">
        <v>22416</v>
      </c>
      <c r="B114">
        <v>44</v>
      </c>
      <c r="C114">
        <v>11.89</v>
      </c>
      <c r="D114">
        <v>4</v>
      </c>
      <c r="E114">
        <v>0.05</v>
      </c>
      <c r="F114">
        <v>45.182000000000002</v>
      </c>
      <c r="G114" t="str">
        <f t="shared" si="1"/>
        <v>MOELK</v>
      </c>
      <c r="I114" s="32">
        <v>21442</v>
      </c>
      <c r="J114" s="39" t="s">
        <v>38</v>
      </c>
    </row>
    <row r="115" spans="1:10" x14ac:dyDescent="0.25">
      <c r="A115">
        <v>22417</v>
      </c>
      <c r="B115">
        <v>20</v>
      </c>
      <c r="C115">
        <v>61.74</v>
      </c>
      <c r="D115">
        <v>3</v>
      </c>
      <c r="E115">
        <v>0</v>
      </c>
      <c r="F115">
        <v>185.22</v>
      </c>
      <c r="G115" t="str">
        <f t="shared" si="1"/>
        <v>CHLEC</v>
      </c>
      <c r="I115" s="32">
        <v>21443</v>
      </c>
      <c r="J115" s="39" t="s">
        <v>44</v>
      </c>
    </row>
    <row r="116" spans="1:10" x14ac:dyDescent="0.25">
      <c r="A116">
        <v>22417</v>
      </c>
      <c r="B116">
        <v>28</v>
      </c>
      <c r="C116">
        <v>34.76</v>
      </c>
      <c r="D116">
        <v>3</v>
      </c>
      <c r="E116">
        <v>0</v>
      </c>
      <c r="F116">
        <v>104.28</v>
      </c>
      <c r="G116" t="str">
        <f t="shared" si="1"/>
        <v>CHLEC</v>
      </c>
      <c r="I116" s="32">
        <v>21444</v>
      </c>
      <c r="J116" s="39" t="s">
        <v>71</v>
      </c>
    </row>
    <row r="117" spans="1:10" x14ac:dyDescent="0.25">
      <c r="A117">
        <v>22417</v>
      </c>
      <c r="B117">
        <v>56</v>
      </c>
      <c r="C117">
        <v>28.97</v>
      </c>
      <c r="D117">
        <v>4</v>
      </c>
      <c r="E117">
        <v>0</v>
      </c>
      <c r="F117">
        <v>115.88</v>
      </c>
      <c r="G117" t="str">
        <f t="shared" si="1"/>
        <v>CHLEC</v>
      </c>
      <c r="I117" s="32">
        <v>21445</v>
      </c>
      <c r="J117" s="39" t="s">
        <v>80</v>
      </c>
    </row>
    <row r="118" spans="1:10" x14ac:dyDescent="0.25">
      <c r="A118">
        <v>22417</v>
      </c>
      <c r="B118">
        <v>65</v>
      </c>
      <c r="C118">
        <v>16.010000000000002</v>
      </c>
      <c r="D118">
        <v>3</v>
      </c>
      <c r="E118">
        <v>0</v>
      </c>
      <c r="F118">
        <v>48.03</v>
      </c>
      <c r="G118" t="str">
        <f t="shared" si="1"/>
        <v>CHLEC</v>
      </c>
      <c r="I118" s="32">
        <v>21446</v>
      </c>
      <c r="J118" s="39" t="s">
        <v>81</v>
      </c>
    </row>
    <row r="119" spans="1:10" x14ac:dyDescent="0.25">
      <c r="A119">
        <v>22417</v>
      </c>
      <c r="B119">
        <v>75</v>
      </c>
      <c r="C119">
        <v>5.95</v>
      </c>
      <c r="D119">
        <v>4</v>
      </c>
      <c r="E119">
        <v>0</v>
      </c>
      <c r="F119">
        <v>23.8</v>
      </c>
      <c r="G119" t="str">
        <f t="shared" si="1"/>
        <v>CHLEC</v>
      </c>
      <c r="I119" s="32">
        <v>21447</v>
      </c>
      <c r="J119" s="39" t="s">
        <v>82</v>
      </c>
    </row>
    <row r="120" spans="1:10" x14ac:dyDescent="0.25">
      <c r="A120">
        <v>22418</v>
      </c>
      <c r="B120">
        <v>7</v>
      </c>
      <c r="C120">
        <v>22.87</v>
      </c>
      <c r="D120">
        <v>4</v>
      </c>
      <c r="E120">
        <v>0</v>
      </c>
      <c r="F120">
        <v>91.48</v>
      </c>
      <c r="G120" t="str">
        <f t="shared" si="1"/>
        <v>JAHEN</v>
      </c>
      <c r="I120" s="32">
        <v>21448</v>
      </c>
      <c r="J120" s="39" t="s">
        <v>83</v>
      </c>
    </row>
    <row r="121" spans="1:10" x14ac:dyDescent="0.25">
      <c r="A121">
        <v>22418</v>
      </c>
      <c r="B121">
        <v>35</v>
      </c>
      <c r="C121">
        <v>13.72</v>
      </c>
      <c r="D121">
        <v>3</v>
      </c>
      <c r="E121">
        <v>0</v>
      </c>
      <c r="F121">
        <v>41.160000000000004</v>
      </c>
      <c r="G121" t="str">
        <f t="shared" si="1"/>
        <v>JAHEN</v>
      </c>
      <c r="I121" s="32">
        <v>21449</v>
      </c>
      <c r="J121" s="39" t="s">
        <v>84</v>
      </c>
    </row>
    <row r="122" spans="1:10" x14ac:dyDescent="0.25">
      <c r="A122">
        <v>22418</v>
      </c>
      <c r="B122">
        <v>62</v>
      </c>
      <c r="C122">
        <v>37.5</v>
      </c>
      <c r="D122">
        <v>3</v>
      </c>
      <c r="E122">
        <v>0</v>
      </c>
      <c r="F122">
        <v>112.5</v>
      </c>
      <c r="G122" t="str">
        <f t="shared" si="1"/>
        <v>JAHEN</v>
      </c>
      <c r="I122" s="32">
        <v>21450</v>
      </c>
      <c r="J122" s="39" t="s">
        <v>32</v>
      </c>
    </row>
    <row r="123" spans="1:10" x14ac:dyDescent="0.25">
      <c r="A123">
        <v>22419</v>
      </c>
      <c r="B123">
        <v>56</v>
      </c>
      <c r="C123">
        <v>28.97</v>
      </c>
      <c r="D123">
        <v>3</v>
      </c>
      <c r="E123">
        <v>0</v>
      </c>
      <c r="F123">
        <v>86.91</v>
      </c>
      <c r="G123" t="str">
        <f t="shared" si="1"/>
        <v>DIGOM</v>
      </c>
      <c r="I123" s="32">
        <v>21451</v>
      </c>
      <c r="J123" s="39" t="s">
        <v>43</v>
      </c>
    </row>
    <row r="124" spans="1:10" x14ac:dyDescent="0.25">
      <c r="A124">
        <v>22420</v>
      </c>
      <c r="B124">
        <v>2</v>
      </c>
      <c r="C124">
        <v>14.48</v>
      </c>
      <c r="D124">
        <v>3</v>
      </c>
      <c r="E124">
        <v>0.25</v>
      </c>
      <c r="F124">
        <v>32.58</v>
      </c>
      <c r="G124" t="str">
        <f t="shared" si="1"/>
        <v>MOELK</v>
      </c>
      <c r="I124" s="32">
        <v>21452</v>
      </c>
      <c r="J124" s="39" t="s">
        <v>28</v>
      </c>
    </row>
    <row r="125" spans="1:10" x14ac:dyDescent="0.25">
      <c r="A125">
        <v>22420</v>
      </c>
      <c r="B125">
        <v>17</v>
      </c>
      <c r="C125">
        <v>29.73</v>
      </c>
      <c r="D125">
        <v>3</v>
      </c>
      <c r="E125">
        <v>0.25</v>
      </c>
      <c r="F125">
        <v>66.892499999999998</v>
      </c>
      <c r="G125" t="str">
        <f t="shared" si="1"/>
        <v>MOELK</v>
      </c>
      <c r="I125" s="32">
        <v>21453</v>
      </c>
      <c r="J125" s="39" t="s">
        <v>76</v>
      </c>
    </row>
    <row r="126" spans="1:10" x14ac:dyDescent="0.25">
      <c r="A126">
        <v>22420</v>
      </c>
      <c r="B126">
        <v>47</v>
      </c>
      <c r="C126">
        <v>7.32</v>
      </c>
      <c r="D126">
        <v>4</v>
      </c>
      <c r="E126">
        <v>0.25</v>
      </c>
      <c r="F126">
        <v>21.96</v>
      </c>
      <c r="G126" t="str">
        <f t="shared" si="1"/>
        <v>MOELK</v>
      </c>
      <c r="I126" s="32">
        <v>21454</v>
      </c>
      <c r="J126" s="39" t="s">
        <v>85</v>
      </c>
    </row>
    <row r="127" spans="1:10" x14ac:dyDescent="0.25">
      <c r="A127">
        <v>22420</v>
      </c>
      <c r="B127">
        <v>56</v>
      </c>
      <c r="C127">
        <v>28.97</v>
      </c>
      <c r="D127">
        <v>4</v>
      </c>
      <c r="E127">
        <v>0.25</v>
      </c>
      <c r="F127">
        <v>86.91</v>
      </c>
      <c r="G127" t="str">
        <f t="shared" si="1"/>
        <v>MOELK</v>
      </c>
      <c r="I127" s="32">
        <v>21455</v>
      </c>
      <c r="J127" s="39" t="s">
        <v>57</v>
      </c>
    </row>
    <row r="128" spans="1:10" x14ac:dyDescent="0.25">
      <c r="A128">
        <v>22420</v>
      </c>
      <c r="B128">
        <v>58</v>
      </c>
      <c r="C128">
        <v>10.06</v>
      </c>
      <c r="D128">
        <v>4</v>
      </c>
      <c r="E128">
        <v>0.25</v>
      </c>
      <c r="F128">
        <v>30.18</v>
      </c>
      <c r="G128" t="str">
        <f t="shared" si="1"/>
        <v>MOELK</v>
      </c>
      <c r="I128" s="32">
        <v>21456</v>
      </c>
      <c r="J128" s="39" t="s">
        <v>86</v>
      </c>
    </row>
    <row r="129" spans="1:10" x14ac:dyDescent="0.25">
      <c r="A129">
        <v>22421</v>
      </c>
      <c r="B129">
        <v>14</v>
      </c>
      <c r="C129">
        <v>17.68</v>
      </c>
      <c r="D129">
        <v>4</v>
      </c>
      <c r="E129">
        <v>0.15</v>
      </c>
      <c r="F129">
        <v>60.111999999999995</v>
      </c>
      <c r="G129" t="str">
        <f t="shared" si="1"/>
        <v>CLJAN</v>
      </c>
      <c r="I129" s="32">
        <v>21457</v>
      </c>
      <c r="J129" s="39" t="s">
        <v>87</v>
      </c>
    </row>
    <row r="130" spans="1:10" x14ac:dyDescent="0.25">
      <c r="A130">
        <v>22421</v>
      </c>
      <c r="B130">
        <v>45</v>
      </c>
      <c r="C130">
        <v>7.32</v>
      </c>
      <c r="D130">
        <v>3</v>
      </c>
      <c r="E130">
        <v>0.15</v>
      </c>
      <c r="F130">
        <v>18.666</v>
      </c>
      <c r="G130" t="str">
        <f t="shared" si="1"/>
        <v>CLJAN</v>
      </c>
      <c r="I130" s="32">
        <v>21458</v>
      </c>
      <c r="J130" s="39" t="s">
        <v>72</v>
      </c>
    </row>
    <row r="131" spans="1:10" x14ac:dyDescent="0.25">
      <c r="A131">
        <v>22421</v>
      </c>
      <c r="B131">
        <v>59</v>
      </c>
      <c r="C131">
        <v>41.92</v>
      </c>
      <c r="D131">
        <v>3</v>
      </c>
      <c r="E131">
        <v>0.15</v>
      </c>
      <c r="F131">
        <v>106.89599999999999</v>
      </c>
      <c r="G131" t="str">
        <f t="shared" ref="G131:G194" si="2">VLOOKUP(A131,$I$2:$J$1577,2,FALSE)</f>
        <v>CLJAN</v>
      </c>
      <c r="I131" s="32">
        <v>21459</v>
      </c>
      <c r="J131" s="39" t="s">
        <v>79</v>
      </c>
    </row>
    <row r="132" spans="1:10" x14ac:dyDescent="0.25">
      <c r="A132">
        <v>22422</v>
      </c>
      <c r="B132">
        <v>19</v>
      </c>
      <c r="C132">
        <v>7.01</v>
      </c>
      <c r="D132">
        <v>4</v>
      </c>
      <c r="E132">
        <v>0.05</v>
      </c>
      <c r="F132">
        <v>26.637999999999998</v>
      </c>
      <c r="G132" t="str">
        <f t="shared" si="2"/>
        <v>ARBLA</v>
      </c>
      <c r="I132" s="32">
        <v>21460</v>
      </c>
      <c r="J132" s="39" t="s">
        <v>37</v>
      </c>
    </row>
    <row r="133" spans="1:10" x14ac:dyDescent="0.25">
      <c r="A133">
        <v>22422</v>
      </c>
      <c r="B133">
        <v>75</v>
      </c>
      <c r="C133">
        <v>5.95</v>
      </c>
      <c r="D133">
        <v>3</v>
      </c>
      <c r="E133">
        <v>0.05</v>
      </c>
      <c r="F133">
        <v>16.9575</v>
      </c>
      <c r="G133" t="str">
        <f t="shared" si="2"/>
        <v>ARBLA</v>
      </c>
      <c r="I133" s="32">
        <v>21461</v>
      </c>
      <c r="J133" s="39" t="s">
        <v>35</v>
      </c>
    </row>
    <row r="134" spans="1:10" x14ac:dyDescent="0.25">
      <c r="A134">
        <v>22423</v>
      </c>
      <c r="B134">
        <v>7</v>
      </c>
      <c r="C134">
        <v>22.87</v>
      </c>
      <c r="D134">
        <v>4</v>
      </c>
      <c r="E134">
        <v>0.15</v>
      </c>
      <c r="F134">
        <v>77.757999999999996</v>
      </c>
      <c r="G134" t="str">
        <f t="shared" si="2"/>
        <v>BRLEH</v>
      </c>
      <c r="I134" s="32">
        <v>21462</v>
      </c>
      <c r="J134" s="39" t="s">
        <v>57</v>
      </c>
    </row>
    <row r="135" spans="1:10" x14ac:dyDescent="0.25">
      <c r="A135">
        <v>22423</v>
      </c>
      <c r="B135">
        <v>56</v>
      </c>
      <c r="C135">
        <v>28.97</v>
      </c>
      <c r="D135">
        <v>3</v>
      </c>
      <c r="E135">
        <v>0.15</v>
      </c>
      <c r="F135">
        <v>73.873499999999993</v>
      </c>
      <c r="G135" t="str">
        <f t="shared" si="2"/>
        <v>BRLEH</v>
      </c>
      <c r="I135" s="32">
        <v>21463</v>
      </c>
      <c r="J135" s="39" t="s">
        <v>51</v>
      </c>
    </row>
    <row r="136" spans="1:10" x14ac:dyDescent="0.25">
      <c r="A136">
        <v>22424</v>
      </c>
      <c r="B136">
        <v>22</v>
      </c>
      <c r="C136">
        <v>16.010000000000002</v>
      </c>
      <c r="D136">
        <v>3</v>
      </c>
      <c r="E136">
        <v>0</v>
      </c>
      <c r="F136">
        <v>48.03</v>
      </c>
      <c r="G136" t="str">
        <f t="shared" si="2"/>
        <v>BETIZ</v>
      </c>
      <c r="I136" s="32">
        <v>21464</v>
      </c>
      <c r="J136" s="39" t="s">
        <v>32</v>
      </c>
    </row>
    <row r="137" spans="1:10" x14ac:dyDescent="0.25">
      <c r="A137">
        <v>22425</v>
      </c>
      <c r="B137">
        <v>52</v>
      </c>
      <c r="C137">
        <v>5.34</v>
      </c>
      <c r="D137">
        <v>3</v>
      </c>
      <c r="E137">
        <v>0.2</v>
      </c>
      <c r="F137">
        <v>12.816000000000001</v>
      </c>
      <c r="G137" t="str">
        <f t="shared" si="2"/>
        <v>JALES</v>
      </c>
      <c r="I137" s="32">
        <v>21465</v>
      </c>
      <c r="J137" s="39" t="s">
        <v>78</v>
      </c>
    </row>
    <row r="138" spans="1:10" x14ac:dyDescent="0.25">
      <c r="A138">
        <v>22426</v>
      </c>
      <c r="B138">
        <v>17</v>
      </c>
      <c r="C138">
        <v>29.73</v>
      </c>
      <c r="D138">
        <v>4</v>
      </c>
      <c r="E138">
        <v>0</v>
      </c>
      <c r="F138">
        <v>118.92</v>
      </c>
      <c r="G138" t="str">
        <f t="shared" si="2"/>
        <v>JUBOY</v>
      </c>
      <c r="I138" s="32">
        <v>21466</v>
      </c>
      <c r="J138" s="39" t="s">
        <v>48</v>
      </c>
    </row>
    <row r="139" spans="1:10" x14ac:dyDescent="0.25">
      <c r="A139">
        <v>22426</v>
      </c>
      <c r="B139">
        <v>33</v>
      </c>
      <c r="C139">
        <v>1.83</v>
      </c>
      <c r="D139">
        <v>4</v>
      </c>
      <c r="E139">
        <v>0</v>
      </c>
      <c r="F139">
        <v>7.32</v>
      </c>
      <c r="G139" t="str">
        <f t="shared" si="2"/>
        <v>JUBOY</v>
      </c>
      <c r="I139" s="32">
        <v>21467</v>
      </c>
      <c r="J139" s="39" t="s">
        <v>43</v>
      </c>
    </row>
    <row r="140" spans="1:10" x14ac:dyDescent="0.25">
      <c r="A140">
        <v>22427</v>
      </c>
      <c r="B140">
        <v>62</v>
      </c>
      <c r="C140">
        <v>37.5</v>
      </c>
      <c r="D140">
        <v>4</v>
      </c>
      <c r="E140">
        <v>0</v>
      </c>
      <c r="F140">
        <v>150</v>
      </c>
      <c r="G140" t="str">
        <f t="shared" si="2"/>
        <v xml:space="preserve">DELE </v>
      </c>
      <c r="I140" s="32">
        <v>21468</v>
      </c>
      <c r="J140" s="39" t="s">
        <v>75</v>
      </c>
    </row>
    <row r="141" spans="1:10" x14ac:dyDescent="0.25">
      <c r="A141">
        <v>22428</v>
      </c>
      <c r="B141">
        <v>12</v>
      </c>
      <c r="C141">
        <v>28.97</v>
      </c>
      <c r="D141">
        <v>3</v>
      </c>
      <c r="E141">
        <v>0.05</v>
      </c>
      <c r="F141">
        <v>82.564499999999981</v>
      </c>
      <c r="G141" t="str">
        <f t="shared" si="2"/>
        <v>PAJAL</v>
      </c>
      <c r="I141" s="32">
        <v>21469</v>
      </c>
      <c r="J141" s="39" t="s">
        <v>88</v>
      </c>
    </row>
    <row r="142" spans="1:10" x14ac:dyDescent="0.25">
      <c r="A142">
        <v>22428</v>
      </c>
      <c r="B142">
        <v>32</v>
      </c>
      <c r="C142">
        <v>24.39</v>
      </c>
      <c r="D142">
        <v>4</v>
      </c>
      <c r="E142">
        <v>0.05</v>
      </c>
      <c r="F142">
        <v>92.682000000000002</v>
      </c>
      <c r="G142" t="str">
        <f t="shared" si="2"/>
        <v>PAJAL</v>
      </c>
      <c r="I142" s="32">
        <v>21470</v>
      </c>
      <c r="J142" s="39" t="s">
        <v>79</v>
      </c>
    </row>
    <row r="143" spans="1:10" x14ac:dyDescent="0.25">
      <c r="A143">
        <v>22428</v>
      </c>
      <c r="B143">
        <v>35</v>
      </c>
      <c r="C143">
        <v>13.72</v>
      </c>
      <c r="D143">
        <v>4</v>
      </c>
      <c r="E143">
        <v>0.05</v>
      </c>
      <c r="F143">
        <v>52.136000000000003</v>
      </c>
      <c r="G143" t="str">
        <f t="shared" si="2"/>
        <v>PAJAL</v>
      </c>
      <c r="I143" s="32">
        <v>21471</v>
      </c>
      <c r="J143" s="39" t="s">
        <v>89</v>
      </c>
    </row>
    <row r="144" spans="1:10" x14ac:dyDescent="0.25">
      <c r="A144">
        <v>22429</v>
      </c>
      <c r="B144">
        <v>2</v>
      </c>
      <c r="C144">
        <v>11.59</v>
      </c>
      <c r="D144">
        <v>3</v>
      </c>
      <c r="E144">
        <v>0</v>
      </c>
      <c r="F144">
        <v>34.769999999999996</v>
      </c>
      <c r="G144" t="str">
        <f t="shared" si="2"/>
        <v>REDAN</v>
      </c>
      <c r="I144" s="32">
        <v>21472</v>
      </c>
      <c r="J144" s="39" t="s">
        <v>32</v>
      </c>
    </row>
    <row r="145" spans="1:10" x14ac:dyDescent="0.25">
      <c r="A145">
        <v>22429</v>
      </c>
      <c r="B145">
        <v>41</v>
      </c>
      <c r="C145">
        <v>5.79</v>
      </c>
      <c r="D145">
        <v>3</v>
      </c>
      <c r="E145">
        <v>0.15</v>
      </c>
      <c r="F145">
        <v>14.7645</v>
      </c>
      <c r="G145" t="str">
        <f t="shared" si="2"/>
        <v>REDAN</v>
      </c>
      <c r="I145" s="32">
        <v>21473</v>
      </c>
      <c r="J145" s="39" t="s">
        <v>80</v>
      </c>
    </row>
    <row r="146" spans="1:10" x14ac:dyDescent="0.25">
      <c r="A146">
        <v>22430</v>
      </c>
      <c r="B146">
        <v>9</v>
      </c>
      <c r="C146">
        <v>59.15</v>
      </c>
      <c r="D146">
        <v>3</v>
      </c>
      <c r="E146">
        <v>0.1</v>
      </c>
      <c r="F146">
        <v>159.70499999999998</v>
      </c>
      <c r="G146" t="str">
        <f t="shared" si="2"/>
        <v>YAKAL</v>
      </c>
      <c r="I146" s="32">
        <v>21474</v>
      </c>
      <c r="J146" s="39" t="s">
        <v>77</v>
      </c>
    </row>
    <row r="147" spans="1:10" x14ac:dyDescent="0.25">
      <c r="A147">
        <v>22430</v>
      </c>
      <c r="B147">
        <v>13</v>
      </c>
      <c r="C147">
        <v>3.66</v>
      </c>
      <c r="D147">
        <v>4</v>
      </c>
      <c r="E147">
        <v>0.1</v>
      </c>
      <c r="F147">
        <v>13.176</v>
      </c>
      <c r="G147" t="str">
        <f t="shared" si="2"/>
        <v>YAKAL</v>
      </c>
      <c r="I147" s="32">
        <v>21475</v>
      </c>
      <c r="J147" s="39" t="s">
        <v>68</v>
      </c>
    </row>
    <row r="148" spans="1:10" x14ac:dyDescent="0.25">
      <c r="A148">
        <v>22430</v>
      </c>
      <c r="B148">
        <v>70</v>
      </c>
      <c r="C148">
        <v>9.15</v>
      </c>
      <c r="D148">
        <v>4</v>
      </c>
      <c r="E148">
        <v>0.1</v>
      </c>
      <c r="F148">
        <v>32.940000000000005</v>
      </c>
      <c r="G148" t="str">
        <f t="shared" si="2"/>
        <v>YAKAL</v>
      </c>
      <c r="I148" s="32">
        <v>21476</v>
      </c>
      <c r="J148" s="39" t="s">
        <v>87</v>
      </c>
    </row>
    <row r="149" spans="1:10" x14ac:dyDescent="0.25">
      <c r="A149">
        <v>22430</v>
      </c>
      <c r="B149">
        <v>73</v>
      </c>
      <c r="C149">
        <v>9.15</v>
      </c>
      <c r="D149">
        <v>3</v>
      </c>
      <c r="E149">
        <v>0.1</v>
      </c>
      <c r="F149">
        <v>24.705000000000005</v>
      </c>
      <c r="G149" t="str">
        <f t="shared" si="2"/>
        <v>YAKAL</v>
      </c>
      <c r="I149" s="32">
        <v>21477</v>
      </c>
      <c r="J149" s="39" t="s">
        <v>31</v>
      </c>
    </row>
    <row r="150" spans="1:10" x14ac:dyDescent="0.25">
      <c r="A150">
        <v>22431</v>
      </c>
      <c r="B150">
        <v>16</v>
      </c>
      <c r="C150">
        <v>10.67</v>
      </c>
      <c r="D150">
        <v>3</v>
      </c>
      <c r="E150">
        <v>0.2</v>
      </c>
      <c r="F150">
        <v>25.607999999999997</v>
      </c>
      <c r="G150" t="str">
        <f t="shared" si="2"/>
        <v>CÉDAU</v>
      </c>
      <c r="I150" s="32">
        <v>21478</v>
      </c>
      <c r="J150" s="39" t="s">
        <v>40</v>
      </c>
    </row>
    <row r="151" spans="1:10" x14ac:dyDescent="0.25">
      <c r="A151">
        <v>22431</v>
      </c>
      <c r="B151">
        <v>33</v>
      </c>
      <c r="C151">
        <v>1.52</v>
      </c>
      <c r="D151">
        <v>3</v>
      </c>
      <c r="E151">
        <v>0.2</v>
      </c>
      <c r="F151">
        <v>3.6480000000000006</v>
      </c>
      <c r="G151" t="str">
        <f t="shared" si="2"/>
        <v>CÉDAU</v>
      </c>
      <c r="I151" s="32">
        <v>21479</v>
      </c>
      <c r="J151" s="39" t="s">
        <v>73</v>
      </c>
    </row>
    <row r="152" spans="1:10" x14ac:dyDescent="0.25">
      <c r="A152">
        <v>22431</v>
      </c>
      <c r="B152">
        <v>46</v>
      </c>
      <c r="C152">
        <v>7.32</v>
      </c>
      <c r="D152">
        <v>4</v>
      </c>
      <c r="E152">
        <v>0.2</v>
      </c>
      <c r="F152">
        <v>23.424000000000003</v>
      </c>
      <c r="G152" t="str">
        <f t="shared" si="2"/>
        <v>CÉDAU</v>
      </c>
      <c r="I152" s="32">
        <v>21480</v>
      </c>
      <c r="J152" s="39" t="s">
        <v>68</v>
      </c>
    </row>
    <row r="153" spans="1:10" x14ac:dyDescent="0.25">
      <c r="A153">
        <v>22432</v>
      </c>
      <c r="B153">
        <v>21</v>
      </c>
      <c r="C153">
        <v>6.1</v>
      </c>
      <c r="D153">
        <v>4</v>
      </c>
      <c r="E153">
        <v>0</v>
      </c>
      <c r="F153">
        <v>24.4</v>
      </c>
      <c r="G153" t="str">
        <f t="shared" si="2"/>
        <v>SYBEL</v>
      </c>
      <c r="I153" s="32">
        <v>21481</v>
      </c>
      <c r="J153" s="39" t="s">
        <v>84</v>
      </c>
    </row>
    <row r="154" spans="1:10" x14ac:dyDescent="0.25">
      <c r="A154">
        <v>22432</v>
      </c>
      <c r="B154">
        <v>40</v>
      </c>
      <c r="C154">
        <v>11.28</v>
      </c>
      <c r="D154">
        <v>4</v>
      </c>
      <c r="E154">
        <v>0</v>
      </c>
      <c r="F154">
        <v>45.12</v>
      </c>
      <c r="G154" t="str">
        <f t="shared" si="2"/>
        <v>SYBEL</v>
      </c>
      <c r="I154" s="32">
        <v>21482</v>
      </c>
      <c r="J154" s="39" t="s">
        <v>81</v>
      </c>
    </row>
    <row r="155" spans="1:10" x14ac:dyDescent="0.25">
      <c r="A155">
        <v>22432</v>
      </c>
      <c r="B155">
        <v>51</v>
      </c>
      <c r="C155">
        <v>32.32</v>
      </c>
      <c r="D155">
        <v>4</v>
      </c>
      <c r="E155">
        <v>0</v>
      </c>
      <c r="F155">
        <v>129.28</v>
      </c>
      <c r="G155" t="str">
        <f t="shared" si="2"/>
        <v>SYBEL</v>
      </c>
      <c r="I155" s="32">
        <v>21483</v>
      </c>
      <c r="J155" s="39" t="s">
        <v>36</v>
      </c>
    </row>
    <row r="156" spans="1:10" x14ac:dyDescent="0.25">
      <c r="A156">
        <v>22433</v>
      </c>
      <c r="B156">
        <v>1</v>
      </c>
      <c r="C156">
        <v>13.72</v>
      </c>
      <c r="D156">
        <v>4</v>
      </c>
      <c r="E156">
        <v>0</v>
      </c>
      <c r="F156">
        <v>54.88</v>
      </c>
      <c r="G156" t="str">
        <f t="shared" si="2"/>
        <v>CHGRA</v>
      </c>
      <c r="I156" s="32">
        <v>21484</v>
      </c>
      <c r="J156" s="39" t="s">
        <v>32</v>
      </c>
    </row>
    <row r="157" spans="1:10" x14ac:dyDescent="0.25">
      <c r="A157">
        <v>22433</v>
      </c>
      <c r="B157">
        <v>31</v>
      </c>
      <c r="C157">
        <v>9.4499999999999993</v>
      </c>
      <c r="D157">
        <v>3</v>
      </c>
      <c r="E157">
        <v>0</v>
      </c>
      <c r="F157">
        <v>28.349999999999998</v>
      </c>
      <c r="G157" t="str">
        <f t="shared" si="2"/>
        <v>CHGRA</v>
      </c>
      <c r="I157" s="32">
        <v>21485</v>
      </c>
      <c r="J157" s="39" t="s">
        <v>32</v>
      </c>
    </row>
    <row r="158" spans="1:10" x14ac:dyDescent="0.25">
      <c r="A158">
        <v>22433</v>
      </c>
      <c r="B158">
        <v>44</v>
      </c>
      <c r="C158">
        <v>14.79</v>
      </c>
      <c r="D158">
        <v>3</v>
      </c>
      <c r="E158">
        <v>0</v>
      </c>
      <c r="F158">
        <v>44.37</v>
      </c>
      <c r="G158" t="str">
        <f t="shared" si="2"/>
        <v>CHGRA</v>
      </c>
      <c r="I158" s="32">
        <v>21486</v>
      </c>
      <c r="J158" s="39" t="s">
        <v>45</v>
      </c>
    </row>
    <row r="159" spans="1:10" x14ac:dyDescent="0.25">
      <c r="A159">
        <v>22434</v>
      </c>
      <c r="B159">
        <v>10</v>
      </c>
      <c r="C159">
        <v>23.63</v>
      </c>
      <c r="D159">
        <v>4</v>
      </c>
      <c r="E159">
        <v>0</v>
      </c>
      <c r="F159">
        <v>94.52</v>
      </c>
      <c r="G159" t="str">
        <f t="shared" si="2"/>
        <v>CHGRA</v>
      </c>
      <c r="I159" s="32">
        <v>21487</v>
      </c>
      <c r="J159" s="39" t="s">
        <v>90</v>
      </c>
    </row>
    <row r="160" spans="1:10" x14ac:dyDescent="0.25">
      <c r="A160">
        <v>22434</v>
      </c>
      <c r="B160">
        <v>19</v>
      </c>
      <c r="C160">
        <v>7.01</v>
      </c>
      <c r="D160">
        <v>4</v>
      </c>
      <c r="E160">
        <v>0</v>
      </c>
      <c r="F160">
        <v>28.04</v>
      </c>
      <c r="G160" t="str">
        <f t="shared" si="2"/>
        <v>CHGRA</v>
      </c>
      <c r="I160" s="32">
        <v>21488</v>
      </c>
      <c r="J160" s="39" t="s">
        <v>85</v>
      </c>
    </row>
    <row r="161" spans="1:10" x14ac:dyDescent="0.25">
      <c r="A161">
        <v>22434</v>
      </c>
      <c r="B161">
        <v>44</v>
      </c>
      <c r="C161">
        <v>14.79</v>
      </c>
      <c r="D161">
        <v>3</v>
      </c>
      <c r="E161">
        <v>0</v>
      </c>
      <c r="F161">
        <v>44.37</v>
      </c>
      <c r="G161" t="str">
        <f t="shared" si="2"/>
        <v>CHGRA</v>
      </c>
      <c r="I161" s="32">
        <v>21489</v>
      </c>
      <c r="J161" s="39" t="s">
        <v>34</v>
      </c>
    </row>
    <row r="162" spans="1:10" x14ac:dyDescent="0.25">
      <c r="A162">
        <v>22435</v>
      </c>
      <c r="B162">
        <v>2</v>
      </c>
      <c r="C162">
        <v>14.48</v>
      </c>
      <c r="D162">
        <v>4</v>
      </c>
      <c r="E162">
        <v>0</v>
      </c>
      <c r="F162">
        <v>57.92</v>
      </c>
      <c r="G162" t="str">
        <f t="shared" si="2"/>
        <v xml:space="preserve">DELE </v>
      </c>
      <c r="I162" s="32">
        <v>21490</v>
      </c>
      <c r="J162" s="39" t="s">
        <v>91</v>
      </c>
    </row>
    <row r="163" spans="1:10" x14ac:dyDescent="0.25">
      <c r="A163">
        <v>22435</v>
      </c>
      <c r="B163">
        <v>54</v>
      </c>
      <c r="C163">
        <v>5.64</v>
      </c>
      <c r="D163">
        <v>4</v>
      </c>
      <c r="E163">
        <v>0</v>
      </c>
      <c r="F163">
        <v>22.56</v>
      </c>
      <c r="G163" t="str">
        <f t="shared" si="2"/>
        <v xml:space="preserve">DELE </v>
      </c>
      <c r="I163" s="32">
        <v>21491</v>
      </c>
      <c r="J163" s="39" t="s">
        <v>92</v>
      </c>
    </row>
    <row r="164" spans="1:10" x14ac:dyDescent="0.25">
      <c r="A164">
        <v>22435</v>
      </c>
      <c r="B164">
        <v>68</v>
      </c>
      <c r="C164">
        <v>9.4499999999999993</v>
      </c>
      <c r="D164">
        <v>4</v>
      </c>
      <c r="E164">
        <v>0</v>
      </c>
      <c r="F164">
        <v>37.799999999999997</v>
      </c>
      <c r="G164" t="str">
        <f t="shared" si="2"/>
        <v xml:space="preserve">DELE </v>
      </c>
      <c r="I164" s="32">
        <v>21492</v>
      </c>
      <c r="J164" s="39" t="s">
        <v>89</v>
      </c>
    </row>
    <row r="165" spans="1:10" x14ac:dyDescent="0.25">
      <c r="A165">
        <v>22436</v>
      </c>
      <c r="B165">
        <v>4</v>
      </c>
      <c r="C165">
        <v>16.77</v>
      </c>
      <c r="D165">
        <v>3</v>
      </c>
      <c r="E165">
        <v>0</v>
      </c>
      <c r="F165">
        <v>50.31</v>
      </c>
      <c r="G165" t="str">
        <f t="shared" si="2"/>
        <v>MIGAL</v>
      </c>
      <c r="I165" s="32">
        <v>21493</v>
      </c>
      <c r="J165" s="39" t="s">
        <v>89</v>
      </c>
    </row>
    <row r="166" spans="1:10" x14ac:dyDescent="0.25">
      <c r="A166">
        <v>22436</v>
      </c>
      <c r="B166">
        <v>70</v>
      </c>
      <c r="C166">
        <v>11.43</v>
      </c>
      <c r="D166">
        <v>3</v>
      </c>
      <c r="E166">
        <v>0</v>
      </c>
      <c r="F166">
        <v>34.29</v>
      </c>
      <c r="G166" t="str">
        <f t="shared" si="2"/>
        <v>MIGAL</v>
      </c>
      <c r="I166" s="32">
        <v>21494</v>
      </c>
      <c r="J166" s="39" t="s">
        <v>39</v>
      </c>
    </row>
    <row r="167" spans="1:10" x14ac:dyDescent="0.25">
      <c r="A167">
        <v>22436</v>
      </c>
      <c r="B167">
        <v>74</v>
      </c>
      <c r="C167">
        <v>7.62</v>
      </c>
      <c r="D167">
        <v>3</v>
      </c>
      <c r="E167">
        <v>0</v>
      </c>
      <c r="F167">
        <v>22.86</v>
      </c>
      <c r="G167" t="str">
        <f t="shared" si="2"/>
        <v>MIGAL</v>
      </c>
      <c r="I167" s="32">
        <v>21495</v>
      </c>
      <c r="J167" s="39" t="s">
        <v>76</v>
      </c>
    </row>
    <row r="168" spans="1:10" x14ac:dyDescent="0.25">
      <c r="A168">
        <v>22437</v>
      </c>
      <c r="B168">
        <v>63</v>
      </c>
      <c r="C168">
        <v>33.54</v>
      </c>
      <c r="D168">
        <v>4</v>
      </c>
      <c r="E168">
        <v>0</v>
      </c>
      <c r="F168">
        <v>134.16</v>
      </c>
      <c r="G168" t="str">
        <f t="shared" si="2"/>
        <v>PHFRO</v>
      </c>
      <c r="I168" s="32">
        <v>21496</v>
      </c>
      <c r="J168" s="39" t="s">
        <v>75</v>
      </c>
    </row>
    <row r="169" spans="1:10" x14ac:dyDescent="0.25">
      <c r="A169">
        <v>22438</v>
      </c>
      <c r="B169">
        <v>28</v>
      </c>
      <c r="C169">
        <v>34.76</v>
      </c>
      <c r="D169">
        <v>3</v>
      </c>
      <c r="E169">
        <v>0</v>
      </c>
      <c r="F169">
        <v>104.28</v>
      </c>
      <c r="G169" t="str">
        <f t="shared" si="2"/>
        <v>NAROU</v>
      </c>
      <c r="I169" s="32">
        <v>21497</v>
      </c>
      <c r="J169" s="39" t="s">
        <v>87</v>
      </c>
    </row>
    <row r="170" spans="1:10" x14ac:dyDescent="0.25">
      <c r="A170">
        <v>22439</v>
      </c>
      <c r="B170">
        <v>68</v>
      </c>
      <c r="C170">
        <v>9.4499999999999993</v>
      </c>
      <c r="D170">
        <v>3</v>
      </c>
      <c r="E170">
        <v>0</v>
      </c>
      <c r="F170">
        <v>28.349999999999998</v>
      </c>
      <c r="G170" t="str">
        <f t="shared" si="2"/>
        <v>GESEF</v>
      </c>
      <c r="I170" s="32">
        <v>21498</v>
      </c>
      <c r="J170" s="39" t="s">
        <v>39</v>
      </c>
    </row>
    <row r="171" spans="1:10" x14ac:dyDescent="0.25">
      <c r="A171">
        <v>22440</v>
      </c>
      <c r="B171">
        <v>4</v>
      </c>
      <c r="C171">
        <v>13.42</v>
      </c>
      <c r="D171">
        <v>4</v>
      </c>
      <c r="E171">
        <v>0.1</v>
      </c>
      <c r="F171">
        <v>48.311999999999998</v>
      </c>
      <c r="G171" t="str">
        <f t="shared" si="2"/>
        <v>VIVAN</v>
      </c>
      <c r="I171" s="32">
        <v>21499</v>
      </c>
      <c r="J171" s="39" t="s">
        <v>74</v>
      </c>
    </row>
    <row r="172" spans="1:10" x14ac:dyDescent="0.25">
      <c r="A172">
        <v>22441</v>
      </c>
      <c r="B172">
        <v>28</v>
      </c>
      <c r="C172">
        <v>27.75</v>
      </c>
      <c r="D172">
        <v>3</v>
      </c>
      <c r="E172">
        <v>0</v>
      </c>
      <c r="F172">
        <v>83.25</v>
      </c>
      <c r="G172" t="str">
        <f t="shared" si="2"/>
        <v>JEBOR</v>
      </c>
      <c r="I172" s="32">
        <v>21500</v>
      </c>
      <c r="J172" s="39" t="s">
        <v>44</v>
      </c>
    </row>
    <row r="173" spans="1:10" x14ac:dyDescent="0.25">
      <c r="A173">
        <v>22441</v>
      </c>
      <c r="B173">
        <v>29</v>
      </c>
      <c r="C173">
        <v>75.459999999999994</v>
      </c>
      <c r="D173">
        <v>3</v>
      </c>
      <c r="E173">
        <v>0</v>
      </c>
      <c r="F173">
        <v>226.38</v>
      </c>
      <c r="G173" t="str">
        <f t="shared" si="2"/>
        <v>JEBOR</v>
      </c>
      <c r="I173" s="32">
        <v>21501</v>
      </c>
      <c r="J173" s="39" t="s">
        <v>29</v>
      </c>
    </row>
    <row r="174" spans="1:10" x14ac:dyDescent="0.25">
      <c r="A174">
        <v>22441</v>
      </c>
      <c r="B174">
        <v>38</v>
      </c>
      <c r="C174">
        <v>160.68</v>
      </c>
      <c r="D174">
        <v>4</v>
      </c>
      <c r="E174">
        <v>0</v>
      </c>
      <c r="F174">
        <v>642.72</v>
      </c>
      <c r="G174" t="str">
        <f t="shared" si="2"/>
        <v>JEBOR</v>
      </c>
      <c r="I174" s="32">
        <v>21502</v>
      </c>
      <c r="J174" s="39" t="s">
        <v>30</v>
      </c>
    </row>
    <row r="175" spans="1:10" x14ac:dyDescent="0.25">
      <c r="A175">
        <v>22441</v>
      </c>
      <c r="B175">
        <v>49</v>
      </c>
      <c r="C175">
        <v>12.2</v>
      </c>
      <c r="D175">
        <v>3</v>
      </c>
      <c r="E175">
        <v>0</v>
      </c>
      <c r="F175">
        <v>36.599999999999994</v>
      </c>
      <c r="G175" t="str">
        <f t="shared" si="2"/>
        <v>JEBOR</v>
      </c>
      <c r="I175" s="32">
        <v>21503</v>
      </c>
      <c r="J175" s="39" t="s">
        <v>35</v>
      </c>
    </row>
    <row r="176" spans="1:10" x14ac:dyDescent="0.25">
      <c r="A176">
        <v>22441</v>
      </c>
      <c r="B176">
        <v>54</v>
      </c>
      <c r="C176">
        <v>4.57</v>
      </c>
      <c r="D176">
        <v>3</v>
      </c>
      <c r="E176">
        <v>0</v>
      </c>
      <c r="F176">
        <v>13.71</v>
      </c>
      <c r="G176" t="str">
        <f t="shared" si="2"/>
        <v>JEBOR</v>
      </c>
      <c r="I176" s="32">
        <v>21504</v>
      </c>
      <c r="J176" s="39" t="s">
        <v>93</v>
      </c>
    </row>
    <row r="177" spans="1:10" x14ac:dyDescent="0.25">
      <c r="A177">
        <v>22442</v>
      </c>
      <c r="B177">
        <v>31</v>
      </c>
      <c r="C177">
        <v>7.62</v>
      </c>
      <c r="D177">
        <v>4</v>
      </c>
      <c r="E177">
        <v>0.1</v>
      </c>
      <c r="F177">
        <v>27.432000000000002</v>
      </c>
      <c r="G177" t="str">
        <f t="shared" si="2"/>
        <v>CHLEC</v>
      </c>
      <c r="I177" s="32">
        <v>21505</v>
      </c>
      <c r="J177" s="39" t="s">
        <v>94</v>
      </c>
    </row>
    <row r="178" spans="1:10" x14ac:dyDescent="0.25">
      <c r="A178">
        <v>22442</v>
      </c>
      <c r="B178">
        <v>35</v>
      </c>
      <c r="C178">
        <v>10.98</v>
      </c>
      <c r="D178">
        <v>3</v>
      </c>
      <c r="E178">
        <v>0.1</v>
      </c>
      <c r="F178">
        <v>29.646000000000004</v>
      </c>
      <c r="G178" t="str">
        <f t="shared" si="2"/>
        <v>CHLEC</v>
      </c>
      <c r="I178" s="32">
        <v>21506</v>
      </c>
      <c r="J178" s="39" t="s">
        <v>72</v>
      </c>
    </row>
    <row r="179" spans="1:10" x14ac:dyDescent="0.25">
      <c r="A179">
        <v>22442</v>
      </c>
      <c r="B179">
        <v>46</v>
      </c>
      <c r="C179">
        <v>7.32</v>
      </c>
      <c r="D179">
        <v>3</v>
      </c>
      <c r="E179">
        <v>0</v>
      </c>
      <c r="F179">
        <v>21.96</v>
      </c>
      <c r="G179" t="str">
        <f t="shared" si="2"/>
        <v>CHLEC</v>
      </c>
      <c r="I179" s="32">
        <v>21507</v>
      </c>
      <c r="J179" s="39" t="s">
        <v>76</v>
      </c>
    </row>
    <row r="180" spans="1:10" x14ac:dyDescent="0.25">
      <c r="A180">
        <v>22442</v>
      </c>
      <c r="B180">
        <v>72</v>
      </c>
      <c r="C180">
        <v>21.19</v>
      </c>
      <c r="D180">
        <v>3</v>
      </c>
      <c r="E180">
        <v>0.1</v>
      </c>
      <c r="F180">
        <v>57.213000000000008</v>
      </c>
      <c r="G180" t="str">
        <f t="shared" si="2"/>
        <v>CHLEC</v>
      </c>
      <c r="I180" s="32">
        <v>21508</v>
      </c>
      <c r="J180" s="39" t="s">
        <v>83</v>
      </c>
    </row>
    <row r="181" spans="1:10" x14ac:dyDescent="0.25">
      <c r="A181">
        <v>22443</v>
      </c>
      <c r="B181">
        <v>26</v>
      </c>
      <c r="C181">
        <v>18.899999999999999</v>
      </c>
      <c r="D181">
        <v>4</v>
      </c>
      <c r="E181">
        <v>0</v>
      </c>
      <c r="F181">
        <v>75.599999999999994</v>
      </c>
      <c r="G181" t="str">
        <f t="shared" si="2"/>
        <v>LEHOS</v>
      </c>
      <c r="I181" s="32">
        <v>21509</v>
      </c>
      <c r="J181" s="39" t="s">
        <v>77</v>
      </c>
    </row>
    <row r="182" spans="1:10" x14ac:dyDescent="0.25">
      <c r="A182">
        <v>22444</v>
      </c>
      <c r="B182">
        <v>18</v>
      </c>
      <c r="C182">
        <v>47.56</v>
      </c>
      <c r="D182">
        <v>3</v>
      </c>
      <c r="E182">
        <v>0.1</v>
      </c>
      <c r="F182">
        <v>128.41200000000001</v>
      </c>
      <c r="G182" t="str">
        <f t="shared" si="2"/>
        <v>ERSWE</v>
      </c>
      <c r="I182" s="32">
        <v>21510</v>
      </c>
      <c r="J182" s="39" t="s">
        <v>53</v>
      </c>
    </row>
    <row r="183" spans="1:10" x14ac:dyDescent="0.25">
      <c r="A183">
        <v>22444</v>
      </c>
      <c r="B183">
        <v>41</v>
      </c>
      <c r="C183">
        <v>7.32</v>
      </c>
      <c r="D183">
        <v>4</v>
      </c>
      <c r="E183">
        <v>0.1</v>
      </c>
      <c r="F183">
        <v>26.352</v>
      </c>
      <c r="G183" t="str">
        <f t="shared" si="2"/>
        <v>ERSWE</v>
      </c>
      <c r="I183" s="32">
        <v>21511</v>
      </c>
      <c r="J183" s="39" t="s">
        <v>57</v>
      </c>
    </row>
    <row r="184" spans="1:10" x14ac:dyDescent="0.25">
      <c r="A184">
        <v>22444</v>
      </c>
      <c r="B184">
        <v>42</v>
      </c>
      <c r="C184">
        <v>10.67</v>
      </c>
      <c r="D184">
        <v>3</v>
      </c>
      <c r="E184">
        <v>0</v>
      </c>
      <c r="F184">
        <v>32.01</v>
      </c>
      <c r="G184" t="str">
        <f t="shared" si="2"/>
        <v>ERSWE</v>
      </c>
      <c r="I184" s="32">
        <v>21512</v>
      </c>
      <c r="J184" s="39" t="s">
        <v>32</v>
      </c>
    </row>
    <row r="185" spans="1:10" x14ac:dyDescent="0.25">
      <c r="A185">
        <v>22445</v>
      </c>
      <c r="B185">
        <v>35</v>
      </c>
      <c r="C185">
        <v>13.72</v>
      </c>
      <c r="D185">
        <v>3</v>
      </c>
      <c r="E185">
        <v>0</v>
      </c>
      <c r="F185">
        <v>41.160000000000004</v>
      </c>
      <c r="G185" t="str">
        <f t="shared" si="2"/>
        <v>SYBEL</v>
      </c>
      <c r="I185" s="32">
        <v>21513</v>
      </c>
      <c r="J185" s="39" t="s">
        <v>89</v>
      </c>
    </row>
    <row r="186" spans="1:10" x14ac:dyDescent="0.25">
      <c r="A186">
        <v>22445</v>
      </c>
      <c r="B186">
        <v>57</v>
      </c>
      <c r="C186">
        <v>14.94</v>
      </c>
      <c r="D186">
        <v>4</v>
      </c>
      <c r="E186">
        <v>0</v>
      </c>
      <c r="F186">
        <v>59.76</v>
      </c>
      <c r="G186" t="str">
        <f t="shared" si="2"/>
        <v>SYBEL</v>
      </c>
      <c r="I186" s="32">
        <v>21514</v>
      </c>
      <c r="J186" s="39" t="s">
        <v>43</v>
      </c>
    </row>
    <row r="187" spans="1:10" x14ac:dyDescent="0.25">
      <c r="A187">
        <v>22446</v>
      </c>
      <c r="B187">
        <v>36</v>
      </c>
      <c r="C187">
        <v>14.48</v>
      </c>
      <c r="D187">
        <v>3</v>
      </c>
      <c r="E187">
        <v>0.25</v>
      </c>
      <c r="F187">
        <v>32.58</v>
      </c>
      <c r="G187" t="str">
        <f t="shared" si="2"/>
        <v>CÉDAU</v>
      </c>
      <c r="I187" s="32">
        <v>21515</v>
      </c>
      <c r="J187" s="39" t="s">
        <v>73</v>
      </c>
    </row>
    <row r="188" spans="1:10" x14ac:dyDescent="0.25">
      <c r="A188">
        <v>22447</v>
      </c>
      <c r="B188">
        <v>18</v>
      </c>
      <c r="C188">
        <v>47.56</v>
      </c>
      <c r="D188">
        <v>4</v>
      </c>
      <c r="E188">
        <v>0.1</v>
      </c>
      <c r="F188">
        <v>171.21600000000001</v>
      </c>
      <c r="G188" t="str">
        <f t="shared" si="2"/>
        <v>YAKAL</v>
      </c>
      <c r="I188" s="32">
        <v>21516</v>
      </c>
      <c r="J188" s="39" t="s">
        <v>37</v>
      </c>
    </row>
    <row r="189" spans="1:10" x14ac:dyDescent="0.25">
      <c r="A189">
        <v>22447</v>
      </c>
      <c r="B189">
        <v>43</v>
      </c>
      <c r="C189">
        <v>35.06</v>
      </c>
      <c r="D189">
        <v>3</v>
      </c>
      <c r="E189">
        <v>0</v>
      </c>
      <c r="F189">
        <v>105.18</v>
      </c>
      <c r="G189" t="str">
        <f t="shared" si="2"/>
        <v>YAKAL</v>
      </c>
      <c r="I189" s="32">
        <v>21517</v>
      </c>
      <c r="J189" s="39" t="s">
        <v>95</v>
      </c>
    </row>
    <row r="190" spans="1:10" x14ac:dyDescent="0.25">
      <c r="A190">
        <v>22447</v>
      </c>
      <c r="B190">
        <v>46</v>
      </c>
      <c r="C190">
        <v>9.15</v>
      </c>
      <c r="D190">
        <v>3</v>
      </c>
      <c r="E190">
        <v>0.1</v>
      </c>
      <c r="F190">
        <v>24.705000000000005</v>
      </c>
      <c r="G190" t="str">
        <f t="shared" si="2"/>
        <v>YAKAL</v>
      </c>
      <c r="I190" s="32">
        <v>21518</v>
      </c>
      <c r="J190" s="39" t="s">
        <v>38</v>
      </c>
    </row>
    <row r="191" spans="1:10" x14ac:dyDescent="0.25">
      <c r="A191">
        <v>22448</v>
      </c>
      <c r="B191">
        <v>12</v>
      </c>
      <c r="C191">
        <v>28.97</v>
      </c>
      <c r="D191">
        <v>4</v>
      </c>
      <c r="E191">
        <v>0</v>
      </c>
      <c r="F191">
        <v>115.88</v>
      </c>
      <c r="G191" t="str">
        <f t="shared" si="2"/>
        <v>MOELK</v>
      </c>
      <c r="I191" s="32">
        <v>21519</v>
      </c>
      <c r="J191" s="39" t="s">
        <v>39</v>
      </c>
    </row>
    <row r="192" spans="1:10" x14ac:dyDescent="0.25">
      <c r="A192">
        <v>22448</v>
      </c>
      <c r="B192">
        <v>33</v>
      </c>
      <c r="C192">
        <v>1.83</v>
      </c>
      <c r="D192">
        <v>3</v>
      </c>
      <c r="E192">
        <v>0</v>
      </c>
      <c r="F192">
        <v>5.49</v>
      </c>
      <c r="G192" t="str">
        <f t="shared" si="2"/>
        <v>MOELK</v>
      </c>
      <c r="I192" s="32">
        <v>21520</v>
      </c>
      <c r="J192" s="39" t="s">
        <v>24</v>
      </c>
    </row>
    <row r="193" spans="1:10" x14ac:dyDescent="0.25">
      <c r="A193">
        <v>22448</v>
      </c>
      <c r="B193">
        <v>41</v>
      </c>
      <c r="C193">
        <v>7.32</v>
      </c>
      <c r="D193">
        <v>4</v>
      </c>
      <c r="E193">
        <v>0</v>
      </c>
      <c r="F193">
        <v>29.28</v>
      </c>
      <c r="G193" t="str">
        <f t="shared" si="2"/>
        <v>MOELK</v>
      </c>
      <c r="I193" s="32">
        <v>21521</v>
      </c>
      <c r="J193" s="39" t="s">
        <v>72</v>
      </c>
    </row>
    <row r="194" spans="1:10" x14ac:dyDescent="0.25">
      <c r="A194">
        <v>22448</v>
      </c>
      <c r="B194">
        <v>54</v>
      </c>
      <c r="C194">
        <v>5.64</v>
      </c>
      <c r="D194">
        <v>3</v>
      </c>
      <c r="E194">
        <v>0</v>
      </c>
      <c r="F194">
        <v>16.919999999999998</v>
      </c>
      <c r="G194" t="str">
        <f t="shared" si="2"/>
        <v>MOELK</v>
      </c>
      <c r="I194" s="32">
        <v>21522</v>
      </c>
      <c r="J194" s="39" t="s">
        <v>68</v>
      </c>
    </row>
    <row r="195" spans="1:10" x14ac:dyDescent="0.25">
      <c r="A195">
        <v>22449</v>
      </c>
      <c r="B195">
        <v>21</v>
      </c>
      <c r="C195">
        <v>7.62</v>
      </c>
      <c r="D195">
        <v>4</v>
      </c>
      <c r="E195">
        <v>0</v>
      </c>
      <c r="F195">
        <v>30.48</v>
      </c>
      <c r="G195" t="str">
        <f t="shared" ref="G195:G258" si="3">VLOOKUP(A195,$I$2:$J$1577,2,FALSE)</f>
        <v>GECAU</v>
      </c>
      <c r="I195" s="32">
        <v>21523</v>
      </c>
      <c r="J195" s="39" t="s">
        <v>60</v>
      </c>
    </row>
    <row r="196" spans="1:10" x14ac:dyDescent="0.25">
      <c r="A196">
        <v>22449</v>
      </c>
      <c r="B196">
        <v>51</v>
      </c>
      <c r="C196">
        <v>40.4</v>
      </c>
      <c r="D196">
        <v>4</v>
      </c>
      <c r="E196">
        <v>0</v>
      </c>
      <c r="F196">
        <v>161.6</v>
      </c>
      <c r="G196" t="str">
        <f t="shared" si="3"/>
        <v>GECAU</v>
      </c>
      <c r="I196" s="32">
        <v>21524</v>
      </c>
      <c r="J196" s="39" t="s">
        <v>32</v>
      </c>
    </row>
    <row r="197" spans="1:10" x14ac:dyDescent="0.25">
      <c r="A197">
        <v>22449</v>
      </c>
      <c r="B197">
        <v>61</v>
      </c>
      <c r="C197">
        <v>21.65</v>
      </c>
      <c r="D197">
        <v>4</v>
      </c>
      <c r="E197">
        <v>0</v>
      </c>
      <c r="F197">
        <v>86.6</v>
      </c>
      <c r="G197" t="str">
        <f t="shared" si="3"/>
        <v>GECAU</v>
      </c>
      <c r="I197" s="32">
        <v>21525</v>
      </c>
      <c r="J197" s="39" t="s">
        <v>53</v>
      </c>
    </row>
    <row r="198" spans="1:10" x14ac:dyDescent="0.25">
      <c r="A198">
        <v>22450</v>
      </c>
      <c r="B198">
        <v>14</v>
      </c>
      <c r="C198">
        <v>17.68</v>
      </c>
      <c r="D198">
        <v>4</v>
      </c>
      <c r="E198">
        <v>0.2</v>
      </c>
      <c r="F198">
        <v>56.576000000000001</v>
      </c>
      <c r="G198" t="str">
        <f t="shared" si="3"/>
        <v>BEAVI</v>
      </c>
      <c r="I198" s="32">
        <v>21526</v>
      </c>
      <c r="J198" s="39" t="s">
        <v>48</v>
      </c>
    </row>
    <row r="199" spans="1:10" x14ac:dyDescent="0.25">
      <c r="A199">
        <v>22450</v>
      </c>
      <c r="B199">
        <v>54</v>
      </c>
      <c r="C199">
        <v>5.64</v>
      </c>
      <c r="D199">
        <v>4</v>
      </c>
      <c r="E199">
        <v>0.2</v>
      </c>
      <c r="F199">
        <v>18.047999999999998</v>
      </c>
      <c r="G199" t="str">
        <f t="shared" si="3"/>
        <v>BEAVI</v>
      </c>
      <c r="I199" s="32">
        <v>21527</v>
      </c>
      <c r="J199" s="39" t="s">
        <v>48</v>
      </c>
    </row>
    <row r="200" spans="1:10" x14ac:dyDescent="0.25">
      <c r="A200">
        <v>22451</v>
      </c>
      <c r="B200">
        <v>5</v>
      </c>
      <c r="C200">
        <v>16.309999999999999</v>
      </c>
      <c r="D200">
        <v>3</v>
      </c>
      <c r="E200">
        <v>0</v>
      </c>
      <c r="F200">
        <v>48.929999999999993</v>
      </c>
      <c r="G200" t="str">
        <f t="shared" si="3"/>
        <v>CHNIE</v>
      </c>
      <c r="I200" s="32">
        <v>21528</v>
      </c>
      <c r="J200" s="39" t="s">
        <v>24</v>
      </c>
    </row>
    <row r="201" spans="1:10" x14ac:dyDescent="0.25">
      <c r="A201">
        <v>22451</v>
      </c>
      <c r="B201">
        <v>9</v>
      </c>
      <c r="C201">
        <v>73.94</v>
      </c>
      <c r="D201">
        <v>4</v>
      </c>
      <c r="E201">
        <v>0</v>
      </c>
      <c r="F201">
        <v>295.76</v>
      </c>
      <c r="G201" t="str">
        <f t="shared" si="3"/>
        <v>CHNIE</v>
      </c>
      <c r="I201" s="32">
        <v>21529</v>
      </c>
      <c r="J201" s="39" t="s">
        <v>52</v>
      </c>
    </row>
    <row r="202" spans="1:10" x14ac:dyDescent="0.25">
      <c r="A202">
        <v>22452</v>
      </c>
      <c r="B202">
        <v>25</v>
      </c>
      <c r="C202">
        <v>10.67</v>
      </c>
      <c r="D202">
        <v>3</v>
      </c>
      <c r="E202">
        <v>0.15</v>
      </c>
      <c r="F202">
        <v>27.208500000000001</v>
      </c>
      <c r="G202" t="str">
        <f t="shared" si="3"/>
        <v>JAHEN</v>
      </c>
      <c r="I202" s="32">
        <v>21530</v>
      </c>
      <c r="J202" s="39" t="s">
        <v>96</v>
      </c>
    </row>
    <row r="203" spans="1:10" x14ac:dyDescent="0.25">
      <c r="A203">
        <v>22452</v>
      </c>
      <c r="B203">
        <v>33</v>
      </c>
      <c r="C203">
        <v>1.83</v>
      </c>
      <c r="D203">
        <v>4</v>
      </c>
      <c r="E203">
        <v>0.15</v>
      </c>
      <c r="F203">
        <v>6.2220000000000004</v>
      </c>
      <c r="G203" t="str">
        <f t="shared" si="3"/>
        <v>JAHEN</v>
      </c>
      <c r="I203" s="32">
        <v>21531</v>
      </c>
      <c r="J203" s="39" t="s">
        <v>38</v>
      </c>
    </row>
    <row r="204" spans="1:10" x14ac:dyDescent="0.25">
      <c r="A204">
        <v>22452</v>
      </c>
      <c r="B204">
        <v>70</v>
      </c>
      <c r="C204">
        <v>11.43</v>
      </c>
      <c r="D204">
        <v>3</v>
      </c>
      <c r="E204">
        <v>0.15</v>
      </c>
      <c r="F204">
        <v>29.146499999999996</v>
      </c>
      <c r="G204" t="str">
        <f t="shared" si="3"/>
        <v>JAHEN</v>
      </c>
      <c r="I204" s="32">
        <v>21532</v>
      </c>
      <c r="J204" s="39" t="s">
        <v>26</v>
      </c>
    </row>
    <row r="205" spans="1:10" x14ac:dyDescent="0.25">
      <c r="A205">
        <v>22453</v>
      </c>
      <c r="B205">
        <v>55</v>
      </c>
      <c r="C205">
        <v>18.29</v>
      </c>
      <c r="D205">
        <v>3</v>
      </c>
      <c r="E205">
        <v>0.15</v>
      </c>
      <c r="F205">
        <v>46.639499999999998</v>
      </c>
      <c r="G205" t="str">
        <f t="shared" si="3"/>
        <v>REDAN</v>
      </c>
      <c r="I205" s="32">
        <v>21533</v>
      </c>
      <c r="J205" s="39" t="s">
        <v>44</v>
      </c>
    </row>
    <row r="206" spans="1:10" x14ac:dyDescent="0.25">
      <c r="A206">
        <v>22453</v>
      </c>
      <c r="B206">
        <v>62</v>
      </c>
      <c r="C206">
        <v>37.5</v>
      </c>
      <c r="D206">
        <v>4</v>
      </c>
      <c r="E206">
        <v>0.15</v>
      </c>
      <c r="F206">
        <v>127.5</v>
      </c>
      <c r="G206" t="str">
        <f t="shared" si="3"/>
        <v>REDAN</v>
      </c>
      <c r="I206" s="32">
        <v>21534</v>
      </c>
      <c r="J206" s="39" t="s">
        <v>68</v>
      </c>
    </row>
    <row r="207" spans="1:10" x14ac:dyDescent="0.25">
      <c r="A207">
        <v>22454</v>
      </c>
      <c r="B207">
        <v>8</v>
      </c>
      <c r="C207">
        <v>30.49</v>
      </c>
      <c r="D207">
        <v>3</v>
      </c>
      <c r="E207">
        <v>0.15</v>
      </c>
      <c r="F207">
        <v>77.749499999999998</v>
      </c>
      <c r="G207" t="str">
        <f t="shared" si="3"/>
        <v>YATAN</v>
      </c>
      <c r="I207" s="32">
        <v>21535</v>
      </c>
      <c r="J207" s="39" t="s">
        <v>78</v>
      </c>
    </row>
    <row r="208" spans="1:10" x14ac:dyDescent="0.25">
      <c r="A208">
        <v>22454</v>
      </c>
      <c r="B208">
        <v>21</v>
      </c>
      <c r="C208">
        <v>7.62</v>
      </c>
      <c r="D208">
        <v>3</v>
      </c>
      <c r="E208">
        <v>0.15</v>
      </c>
      <c r="F208">
        <v>19.431000000000001</v>
      </c>
      <c r="G208" t="str">
        <f t="shared" si="3"/>
        <v>YATAN</v>
      </c>
      <c r="I208" s="32">
        <v>21536</v>
      </c>
      <c r="J208" s="39" t="s">
        <v>76</v>
      </c>
    </row>
    <row r="209" spans="1:10" x14ac:dyDescent="0.25">
      <c r="A209">
        <v>22454</v>
      </c>
      <c r="B209">
        <v>40</v>
      </c>
      <c r="C209">
        <v>14.03</v>
      </c>
      <c r="D209">
        <v>4</v>
      </c>
      <c r="E209">
        <v>0</v>
      </c>
      <c r="F209">
        <v>56.12</v>
      </c>
      <c r="G209" t="str">
        <f t="shared" si="3"/>
        <v>YATAN</v>
      </c>
      <c r="I209" s="32">
        <v>21537</v>
      </c>
      <c r="J209" s="39" t="s">
        <v>39</v>
      </c>
    </row>
    <row r="210" spans="1:10" x14ac:dyDescent="0.25">
      <c r="A210">
        <v>22454</v>
      </c>
      <c r="B210">
        <v>44</v>
      </c>
      <c r="C210">
        <v>14.79</v>
      </c>
      <c r="D210">
        <v>4</v>
      </c>
      <c r="E210">
        <v>0.15</v>
      </c>
      <c r="F210">
        <v>50.285999999999994</v>
      </c>
      <c r="G210" t="str">
        <f t="shared" si="3"/>
        <v>YATAN</v>
      </c>
      <c r="I210" s="32">
        <v>21538</v>
      </c>
      <c r="J210" s="39" t="s">
        <v>67</v>
      </c>
    </row>
    <row r="211" spans="1:10" x14ac:dyDescent="0.25">
      <c r="A211">
        <v>22455</v>
      </c>
      <c r="B211">
        <v>12</v>
      </c>
      <c r="C211">
        <v>23.17</v>
      </c>
      <c r="D211">
        <v>3</v>
      </c>
      <c r="E211">
        <v>0.05</v>
      </c>
      <c r="F211">
        <v>66.034500000000008</v>
      </c>
      <c r="G211" t="str">
        <f t="shared" si="3"/>
        <v>CLJAN</v>
      </c>
      <c r="I211" s="32">
        <v>21539</v>
      </c>
      <c r="J211" s="39" t="s">
        <v>67</v>
      </c>
    </row>
    <row r="212" spans="1:10" x14ac:dyDescent="0.25">
      <c r="A212">
        <v>22455</v>
      </c>
      <c r="B212">
        <v>132</v>
      </c>
      <c r="C212">
        <v>9.7200000000000006</v>
      </c>
      <c r="D212">
        <v>2</v>
      </c>
      <c r="E212">
        <v>0</v>
      </c>
      <c r="F212">
        <v>19.440000000000001</v>
      </c>
      <c r="G212" t="str">
        <f t="shared" si="3"/>
        <v>CLJAN</v>
      </c>
      <c r="I212" s="32">
        <v>21540</v>
      </c>
      <c r="J212" s="39" t="s">
        <v>27</v>
      </c>
    </row>
    <row r="213" spans="1:10" x14ac:dyDescent="0.25">
      <c r="A213">
        <v>22455</v>
      </c>
      <c r="B213">
        <v>133</v>
      </c>
      <c r="C213">
        <v>9.91</v>
      </c>
      <c r="D213">
        <v>3</v>
      </c>
      <c r="E213">
        <v>0</v>
      </c>
      <c r="F213">
        <v>29.73</v>
      </c>
      <c r="G213" t="str">
        <f t="shared" si="3"/>
        <v>CLJAN</v>
      </c>
      <c r="I213" s="32">
        <v>21541</v>
      </c>
      <c r="J213" s="39" t="s">
        <v>26</v>
      </c>
    </row>
    <row r="214" spans="1:10" x14ac:dyDescent="0.25">
      <c r="A214">
        <v>22455</v>
      </c>
      <c r="B214">
        <v>134</v>
      </c>
      <c r="C214">
        <v>10.1</v>
      </c>
      <c r="D214">
        <v>4</v>
      </c>
      <c r="E214">
        <v>0</v>
      </c>
      <c r="F214">
        <v>40.4</v>
      </c>
      <c r="G214" t="str">
        <f t="shared" si="3"/>
        <v>CLJAN</v>
      </c>
      <c r="I214" s="32">
        <v>21542</v>
      </c>
      <c r="J214" s="39" t="s">
        <v>37</v>
      </c>
    </row>
    <row r="215" spans="1:10" x14ac:dyDescent="0.25">
      <c r="A215">
        <v>22455</v>
      </c>
      <c r="B215">
        <v>135</v>
      </c>
      <c r="C215">
        <v>10.67</v>
      </c>
      <c r="D215">
        <v>2</v>
      </c>
      <c r="E215">
        <v>0</v>
      </c>
      <c r="F215">
        <v>21.34</v>
      </c>
      <c r="G215" t="str">
        <f t="shared" si="3"/>
        <v>CLJAN</v>
      </c>
      <c r="I215" s="32">
        <v>21543</v>
      </c>
      <c r="J215" s="39" t="s">
        <v>51</v>
      </c>
    </row>
    <row r="216" spans="1:10" x14ac:dyDescent="0.25">
      <c r="A216">
        <v>22455</v>
      </c>
      <c r="B216">
        <v>136</v>
      </c>
      <c r="C216">
        <v>10.67</v>
      </c>
      <c r="D216">
        <v>3</v>
      </c>
      <c r="E216">
        <v>0</v>
      </c>
      <c r="F216">
        <v>32.01</v>
      </c>
      <c r="G216" t="str">
        <f t="shared" si="3"/>
        <v>CLJAN</v>
      </c>
      <c r="I216" s="32">
        <v>21544</v>
      </c>
      <c r="J216" s="39" t="s">
        <v>95</v>
      </c>
    </row>
    <row r="217" spans="1:10" x14ac:dyDescent="0.25">
      <c r="A217">
        <v>22456</v>
      </c>
      <c r="B217">
        <v>13</v>
      </c>
      <c r="C217">
        <v>4.57</v>
      </c>
      <c r="D217">
        <v>2</v>
      </c>
      <c r="E217">
        <v>0</v>
      </c>
      <c r="F217">
        <v>9.14</v>
      </c>
      <c r="G217" t="str">
        <f t="shared" si="3"/>
        <v>DAMIC</v>
      </c>
      <c r="I217" s="32">
        <v>21545</v>
      </c>
      <c r="J217" s="39" t="s">
        <v>27</v>
      </c>
    </row>
    <row r="218" spans="1:10" x14ac:dyDescent="0.25">
      <c r="A218">
        <v>22456</v>
      </c>
      <c r="B218">
        <v>65</v>
      </c>
      <c r="C218">
        <v>16.010000000000002</v>
      </c>
      <c r="D218">
        <v>2</v>
      </c>
      <c r="E218">
        <v>0</v>
      </c>
      <c r="F218">
        <v>32.020000000000003</v>
      </c>
      <c r="G218" t="str">
        <f t="shared" si="3"/>
        <v>DAMIC</v>
      </c>
      <c r="I218" s="32">
        <v>21546</v>
      </c>
      <c r="J218" s="39" t="s">
        <v>70</v>
      </c>
    </row>
    <row r="219" spans="1:10" x14ac:dyDescent="0.25">
      <c r="A219">
        <v>22456</v>
      </c>
      <c r="B219">
        <v>68</v>
      </c>
      <c r="C219">
        <v>9.4499999999999993</v>
      </c>
      <c r="D219">
        <v>2</v>
      </c>
      <c r="E219">
        <v>0</v>
      </c>
      <c r="F219">
        <v>18.899999999999999</v>
      </c>
      <c r="G219" t="str">
        <f t="shared" si="3"/>
        <v>DAMIC</v>
      </c>
      <c r="I219" s="32">
        <v>21547</v>
      </c>
      <c r="J219" s="39" t="s">
        <v>84</v>
      </c>
    </row>
    <row r="220" spans="1:10" x14ac:dyDescent="0.25">
      <c r="A220">
        <v>22457</v>
      </c>
      <c r="B220">
        <v>58</v>
      </c>
      <c r="C220">
        <v>10.06</v>
      </c>
      <c r="D220">
        <v>3</v>
      </c>
      <c r="E220">
        <v>0</v>
      </c>
      <c r="F220">
        <v>30.18</v>
      </c>
      <c r="G220" t="str">
        <f t="shared" si="3"/>
        <v>CHLAB</v>
      </c>
      <c r="I220" s="32">
        <v>21548</v>
      </c>
      <c r="J220" s="39" t="s">
        <v>55</v>
      </c>
    </row>
    <row r="221" spans="1:10" x14ac:dyDescent="0.25">
      <c r="A221">
        <v>22457</v>
      </c>
      <c r="B221">
        <v>62</v>
      </c>
      <c r="C221">
        <v>37.5</v>
      </c>
      <c r="D221">
        <v>2</v>
      </c>
      <c r="E221">
        <v>0</v>
      </c>
      <c r="F221">
        <v>75</v>
      </c>
      <c r="G221" t="str">
        <f t="shared" si="3"/>
        <v>CHLAB</v>
      </c>
      <c r="I221" s="32">
        <v>21549</v>
      </c>
      <c r="J221" s="39" t="s">
        <v>45</v>
      </c>
    </row>
    <row r="222" spans="1:10" x14ac:dyDescent="0.25">
      <c r="A222">
        <v>22458</v>
      </c>
      <c r="B222">
        <v>3</v>
      </c>
      <c r="C222">
        <v>6.1</v>
      </c>
      <c r="D222">
        <v>2</v>
      </c>
      <c r="E222">
        <v>0</v>
      </c>
      <c r="F222">
        <v>12.2</v>
      </c>
      <c r="G222" t="str">
        <f t="shared" si="3"/>
        <v>SYBEL</v>
      </c>
      <c r="I222" s="32">
        <v>21550</v>
      </c>
      <c r="J222" s="39" t="s">
        <v>67</v>
      </c>
    </row>
    <row r="223" spans="1:10" x14ac:dyDescent="0.25">
      <c r="A223">
        <v>22458</v>
      </c>
      <c r="B223">
        <v>64</v>
      </c>
      <c r="C223">
        <v>20.28</v>
      </c>
      <c r="D223">
        <v>3</v>
      </c>
      <c r="E223">
        <v>0</v>
      </c>
      <c r="F223">
        <v>60.84</v>
      </c>
      <c r="G223" t="str">
        <f t="shared" si="3"/>
        <v>SYBEL</v>
      </c>
      <c r="I223" s="32">
        <v>21551</v>
      </c>
      <c r="J223" s="39" t="s">
        <v>42</v>
      </c>
    </row>
    <row r="224" spans="1:10" x14ac:dyDescent="0.25">
      <c r="A224">
        <v>22459</v>
      </c>
      <c r="B224">
        <v>18</v>
      </c>
      <c r="C224">
        <v>47.56</v>
      </c>
      <c r="D224">
        <v>2</v>
      </c>
      <c r="E224">
        <v>0</v>
      </c>
      <c r="F224">
        <v>95.12</v>
      </c>
      <c r="G224" t="str">
        <f t="shared" si="3"/>
        <v>DAMIC</v>
      </c>
      <c r="I224" s="32">
        <v>21552</v>
      </c>
      <c r="J224" s="39" t="s">
        <v>71</v>
      </c>
    </row>
    <row r="225" spans="1:10" x14ac:dyDescent="0.25">
      <c r="A225">
        <v>22459</v>
      </c>
      <c r="B225">
        <v>36</v>
      </c>
      <c r="C225">
        <v>14.48</v>
      </c>
      <c r="D225">
        <v>3</v>
      </c>
      <c r="E225">
        <v>0</v>
      </c>
      <c r="F225">
        <v>43.44</v>
      </c>
      <c r="G225" t="str">
        <f t="shared" si="3"/>
        <v>DAMIC</v>
      </c>
      <c r="I225" s="32">
        <v>21553</v>
      </c>
      <c r="J225" s="39" t="s">
        <v>54</v>
      </c>
    </row>
    <row r="226" spans="1:10" x14ac:dyDescent="0.25">
      <c r="A226">
        <v>22460</v>
      </c>
      <c r="B226">
        <v>34</v>
      </c>
      <c r="C226">
        <v>10.67</v>
      </c>
      <c r="D226">
        <v>3</v>
      </c>
      <c r="E226">
        <v>0.25</v>
      </c>
      <c r="F226">
        <v>24.0075</v>
      </c>
      <c r="G226" t="str">
        <f t="shared" si="3"/>
        <v>DIGOM</v>
      </c>
      <c r="I226" s="32">
        <v>21554</v>
      </c>
      <c r="J226" s="39" t="s">
        <v>79</v>
      </c>
    </row>
    <row r="227" spans="1:10" x14ac:dyDescent="0.25">
      <c r="A227">
        <v>22460</v>
      </c>
      <c r="B227">
        <v>41</v>
      </c>
      <c r="C227">
        <v>7.32</v>
      </c>
      <c r="D227">
        <v>3</v>
      </c>
      <c r="E227">
        <v>0</v>
      </c>
      <c r="F227">
        <v>21.96</v>
      </c>
      <c r="G227" t="str">
        <f t="shared" si="3"/>
        <v>DIGOM</v>
      </c>
      <c r="I227" s="32">
        <v>21555</v>
      </c>
      <c r="J227" s="39" t="s">
        <v>65</v>
      </c>
    </row>
    <row r="228" spans="1:10" x14ac:dyDescent="0.25">
      <c r="A228">
        <v>22461</v>
      </c>
      <c r="B228">
        <v>19</v>
      </c>
      <c r="C228">
        <v>5.49</v>
      </c>
      <c r="D228">
        <v>3</v>
      </c>
      <c r="E228">
        <v>0</v>
      </c>
      <c r="F228">
        <v>16.47</v>
      </c>
      <c r="G228" t="str">
        <f t="shared" si="3"/>
        <v>PABEL</v>
      </c>
      <c r="I228" s="32">
        <v>21556</v>
      </c>
      <c r="J228" s="39" t="s">
        <v>66</v>
      </c>
    </row>
    <row r="229" spans="1:10" x14ac:dyDescent="0.25">
      <c r="A229">
        <v>22461</v>
      </c>
      <c r="B229">
        <v>26</v>
      </c>
      <c r="C229">
        <v>18.899999999999999</v>
      </c>
      <c r="D229">
        <v>2</v>
      </c>
      <c r="E229">
        <v>0</v>
      </c>
      <c r="F229">
        <v>37.799999999999997</v>
      </c>
      <c r="G229" t="str">
        <f t="shared" si="3"/>
        <v>PABEL</v>
      </c>
      <c r="I229" s="32">
        <v>21557</v>
      </c>
      <c r="J229" s="39" t="s">
        <v>27</v>
      </c>
    </row>
    <row r="230" spans="1:10" x14ac:dyDescent="0.25">
      <c r="A230">
        <v>22461</v>
      </c>
      <c r="B230">
        <v>54</v>
      </c>
      <c r="C230">
        <v>4.57</v>
      </c>
      <c r="D230">
        <v>2</v>
      </c>
      <c r="E230">
        <v>0.25</v>
      </c>
      <c r="F230">
        <v>6.8550000000000004</v>
      </c>
      <c r="G230" t="str">
        <f t="shared" si="3"/>
        <v>PABEL</v>
      </c>
      <c r="I230" s="32">
        <v>21558</v>
      </c>
      <c r="J230" s="39" t="s">
        <v>31</v>
      </c>
    </row>
    <row r="231" spans="1:10" x14ac:dyDescent="0.25">
      <c r="A231">
        <v>22462</v>
      </c>
      <c r="B231">
        <v>28</v>
      </c>
      <c r="C231">
        <v>27.75</v>
      </c>
      <c r="D231">
        <v>3</v>
      </c>
      <c r="E231">
        <v>0</v>
      </c>
      <c r="F231">
        <v>83.25</v>
      </c>
      <c r="G231" t="str">
        <f t="shared" si="3"/>
        <v>PAJAL</v>
      </c>
      <c r="I231" s="32">
        <v>21559</v>
      </c>
      <c r="J231" s="39" t="s">
        <v>73</v>
      </c>
    </row>
    <row r="232" spans="1:10" x14ac:dyDescent="0.25">
      <c r="A232">
        <v>22462</v>
      </c>
      <c r="B232">
        <v>43</v>
      </c>
      <c r="C232">
        <v>28.05</v>
      </c>
      <c r="D232">
        <v>2</v>
      </c>
      <c r="E232">
        <v>0</v>
      </c>
      <c r="F232">
        <v>56.1</v>
      </c>
      <c r="G232" t="str">
        <f t="shared" si="3"/>
        <v>PAJAL</v>
      </c>
      <c r="I232" s="32">
        <v>21560</v>
      </c>
      <c r="J232" s="39" t="s">
        <v>26</v>
      </c>
    </row>
    <row r="233" spans="1:10" x14ac:dyDescent="0.25">
      <c r="A233">
        <v>22462</v>
      </c>
      <c r="B233">
        <v>53</v>
      </c>
      <c r="C233">
        <v>19.97</v>
      </c>
      <c r="D233">
        <v>2</v>
      </c>
      <c r="E233">
        <v>0</v>
      </c>
      <c r="F233">
        <v>39.94</v>
      </c>
      <c r="G233" t="str">
        <f t="shared" si="3"/>
        <v>PAJAL</v>
      </c>
      <c r="I233" s="32">
        <v>21561</v>
      </c>
      <c r="J233" s="39" t="s">
        <v>36</v>
      </c>
    </row>
    <row r="234" spans="1:10" x14ac:dyDescent="0.25">
      <c r="A234">
        <v>22462</v>
      </c>
      <c r="B234">
        <v>75</v>
      </c>
      <c r="C234">
        <v>4.7300000000000004</v>
      </c>
      <c r="D234">
        <v>3</v>
      </c>
      <c r="E234">
        <v>0</v>
      </c>
      <c r="F234">
        <v>14.190000000000001</v>
      </c>
      <c r="G234" t="str">
        <f t="shared" si="3"/>
        <v>PAJAL</v>
      </c>
      <c r="I234" s="32">
        <v>21562</v>
      </c>
      <c r="J234" s="39" t="s">
        <v>91</v>
      </c>
    </row>
    <row r="235" spans="1:10" x14ac:dyDescent="0.25">
      <c r="A235">
        <v>22463</v>
      </c>
      <c r="B235">
        <v>31</v>
      </c>
      <c r="C235">
        <v>7.62</v>
      </c>
      <c r="D235">
        <v>3</v>
      </c>
      <c r="E235">
        <v>0</v>
      </c>
      <c r="F235">
        <v>22.86</v>
      </c>
      <c r="G235" t="str">
        <f t="shared" si="3"/>
        <v>BRLEH</v>
      </c>
      <c r="I235" s="32">
        <v>21563</v>
      </c>
      <c r="J235" s="39" t="s">
        <v>52</v>
      </c>
    </row>
    <row r="236" spans="1:10" x14ac:dyDescent="0.25">
      <c r="A236">
        <v>22463</v>
      </c>
      <c r="B236">
        <v>59</v>
      </c>
      <c r="C236">
        <v>33.54</v>
      </c>
      <c r="D236">
        <v>2</v>
      </c>
      <c r="E236">
        <v>0</v>
      </c>
      <c r="F236">
        <v>67.08</v>
      </c>
      <c r="G236" t="str">
        <f t="shared" si="3"/>
        <v>BRLEH</v>
      </c>
      <c r="I236" s="32">
        <v>21564</v>
      </c>
      <c r="J236" s="39" t="s">
        <v>97</v>
      </c>
    </row>
    <row r="237" spans="1:10" x14ac:dyDescent="0.25">
      <c r="A237">
        <v>22464</v>
      </c>
      <c r="B237">
        <v>23</v>
      </c>
      <c r="C237">
        <v>5.49</v>
      </c>
      <c r="D237">
        <v>2</v>
      </c>
      <c r="E237">
        <v>0</v>
      </c>
      <c r="F237">
        <v>10.98</v>
      </c>
      <c r="G237" t="str">
        <f t="shared" si="3"/>
        <v>ERDEB</v>
      </c>
      <c r="I237" s="32">
        <v>21565</v>
      </c>
      <c r="J237" s="39" t="s">
        <v>42</v>
      </c>
    </row>
    <row r="238" spans="1:10" x14ac:dyDescent="0.25">
      <c r="A238">
        <v>22464</v>
      </c>
      <c r="B238">
        <v>26</v>
      </c>
      <c r="C238">
        <v>18.899999999999999</v>
      </c>
      <c r="D238">
        <v>2</v>
      </c>
      <c r="E238">
        <v>0</v>
      </c>
      <c r="F238">
        <v>37.799999999999997</v>
      </c>
      <c r="G238" t="str">
        <f t="shared" si="3"/>
        <v>ERDEB</v>
      </c>
      <c r="I238" s="32">
        <v>21566</v>
      </c>
      <c r="J238" s="39" t="s">
        <v>54</v>
      </c>
    </row>
    <row r="239" spans="1:10" x14ac:dyDescent="0.25">
      <c r="A239">
        <v>22464</v>
      </c>
      <c r="B239">
        <v>36</v>
      </c>
      <c r="C239">
        <v>11.59</v>
      </c>
      <c r="D239">
        <v>2</v>
      </c>
      <c r="E239">
        <v>0</v>
      </c>
      <c r="F239">
        <v>23.18</v>
      </c>
      <c r="G239" t="str">
        <f t="shared" si="3"/>
        <v>ERDEB</v>
      </c>
      <c r="I239" s="32">
        <v>21567</v>
      </c>
      <c r="J239" s="39" t="s">
        <v>90</v>
      </c>
    </row>
    <row r="240" spans="1:10" x14ac:dyDescent="0.25">
      <c r="A240">
        <v>22464</v>
      </c>
      <c r="B240">
        <v>37</v>
      </c>
      <c r="C240">
        <v>15.85</v>
      </c>
      <c r="D240">
        <v>2</v>
      </c>
      <c r="E240">
        <v>0</v>
      </c>
      <c r="F240">
        <v>31.7</v>
      </c>
      <c r="G240" t="str">
        <f t="shared" si="3"/>
        <v>ERDEB</v>
      </c>
      <c r="I240" s="32">
        <v>21568</v>
      </c>
      <c r="J240" s="39" t="s">
        <v>31</v>
      </c>
    </row>
    <row r="241" spans="1:10" x14ac:dyDescent="0.25">
      <c r="A241">
        <v>22464</v>
      </c>
      <c r="B241">
        <v>72</v>
      </c>
      <c r="C241">
        <v>21.19</v>
      </c>
      <c r="D241">
        <v>2</v>
      </c>
      <c r="E241">
        <v>0</v>
      </c>
      <c r="F241">
        <v>42.38</v>
      </c>
      <c r="G241" t="str">
        <f t="shared" si="3"/>
        <v>ERDEB</v>
      </c>
      <c r="I241" s="32">
        <v>21569</v>
      </c>
      <c r="J241" s="39" t="s">
        <v>85</v>
      </c>
    </row>
    <row r="242" spans="1:10" x14ac:dyDescent="0.25">
      <c r="A242">
        <v>22465</v>
      </c>
      <c r="B242">
        <v>75</v>
      </c>
      <c r="C242">
        <v>5.95</v>
      </c>
      <c r="D242">
        <v>2</v>
      </c>
      <c r="E242">
        <v>0.2</v>
      </c>
      <c r="F242">
        <v>9.5200000000000014</v>
      </c>
      <c r="G242" t="str">
        <f t="shared" si="3"/>
        <v>REDAN</v>
      </c>
      <c r="I242" s="32">
        <v>21570</v>
      </c>
      <c r="J242" s="39" t="s">
        <v>40</v>
      </c>
    </row>
    <row r="243" spans="1:10" x14ac:dyDescent="0.25">
      <c r="A243">
        <v>22466</v>
      </c>
      <c r="B243">
        <v>38</v>
      </c>
      <c r="C243">
        <v>200.93</v>
      </c>
      <c r="D243">
        <v>3</v>
      </c>
      <c r="E243">
        <v>0</v>
      </c>
      <c r="F243">
        <v>602.79</v>
      </c>
      <c r="G243" t="str">
        <f t="shared" si="3"/>
        <v>DAMIC</v>
      </c>
      <c r="I243" s="32">
        <v>21571</v>
      </c>
      <c r="J243" s="39" t="s">
        <v>77</v>
      </c>
    </row>
    <row r="244" spans="1:10" x14ac:dyDescent="0.25">
      <c r="A244">
        <v>22467</v>
      </c>
      <c r="B244">
        <v>12</v>
      </c>
      <c r="C244">
        <v>23.17</v>
      </c>
      <c r="D244">
        <v>4</v>
      </c>
      <c r="E244">
        <v>0.05</v>
      </c>
      <c r="F244">
        <v>88.046000000000006</v>
      </c>
      <c r="G244" t="str">
        <f t="shared" si="3"/>
        <v>CLJAN</v>
      </c>
      <c r="I244" s="32">
        <v>21572</v>
      </c>
      <c r="J244" s="39" t="s">
        <v>31</v>
      </c>
    </row>
    <row r="245" spans="1:10" x14ac:dyDescent="0.25">
      <c r="A245">
        <v>22467</v>
      </c>
      <c r="B245">
        <v>132</v>
      </c>
      <c r="C245">
        <v>9.7200000000000006</v>
      </c>
      <c r="D245">
        <v>3</v>
      </c>
      <c r="E245">
        <v>0</v>
      </c>
      <c r="F245">
        <v>29.160000000000004</v>
      </c>
      <c r="G245" t="str">
        <f t="shared" si="3"/>
        <v>CLJAN</v>
      </c>
      <c r="I245" s="32">
        <v>21573</v>
      </c>
      <c r="J245" s="39" t="s">
        <v>70</v>
      </c>
    </row>
    <row r="246" spans="1:10" x14ac:dyDescent="0.25">
      <c r="A246">
        <v>22467</v>
      </c>
      <c r="B246">
        <v>133</v>
      </c>
      <c r="C246">
        <v>9.91</v>
      </c>
      <c r="D246">
        <v>4</v>
      </c>
      <c r="E246">
        <v>0</v>
      </c>
      <c r="F246">
        <v>39.64</v>
      </c>
      <c r="G246" t="str">
        <f t="shared" si="3"/>
        <v>CLJAN</v>
      </c>
      <c r="I246" s="32">
        <v>21574</v>
      </c>
      <c r="J246" s="39" t="s">
        <v>89</v>
      </c>
    </row>
    <row r="247" spans="1:10" x14ac:dyDescent="0.25">
      <c r="A247">
        <v>22467</v>
      </c>
      <c r="B247">
        <v>134</v>
      </c>
      <c r="C247">
        <v>10.1</v>
      </c>
      <c r="D247">
        <v>5</v>
      </c>
      <c r="E247">
        <v>0</v>
      </c>
      <c r="F247">
        <v>50.5</v>
      </c>
      <c r="G247" t="str">
        <f t="shared" si="3"/>
        <v>CLJAN</v>
      </c>
      <c r="I247" s="32">
        <v>21575</v>
      </c>
      <c r="J247" s="39" t="s">
        <v>76</v>
      </c>
    </row>
    <row r="248" spans="1:10" x14ac:dyDescent="0.25">
      <c r="A248">
        <v>22467</v>
      </c>
      <c r="B248">
        <v>135</v>
      </c>
      <c r="C248">
        <v>10.67</v>
      </c>
      <c r="D248">
        <v>3</v>
      </c>
      <c r="E248">
        <v>0</v>
      </c>
      <c r="F248">
        <v>32.01</v>
      </c>
      <c r="G248" t="str">
        <f t="shared" si="3"/>
        <v>CLJAN</v>
      </c>
      <c r="I248" s="32">
        <v>21576</v>
      </c>
      <c r="J248" s="39" t="s">
        <v>55</v>
      </c>
    </row>
    <row r="249" spans="1:10" x14ac:dyDescent="0.25">
      <c r="A249">
        <v>22467</v>
      </c>
      <c r="B249">
        <v>136</v>
      </c>
      <c r="C249">
        <v>10.67</v>
      </c>
      <c r="D249">
        <v>4</v>
      </c>
      <c r="E249">
        <v>0</v>
      </c>
      <c r="F249">
        <v>42.68</v>
      </c>
      <c r="G249" t="str">
        <f t="shared" si="3"/>
        <v>CLJAN</v>
      </c>
      <c r="I249" s="32">
        <v>21577</v>
      </c>
      <c r="J249" s="39" t="s">
        <v>98</v>
      </c>
    </row>
    <row r="250" spans="1:10" x14ac:dyDescent="0.25">
      <c r="A250">
        <v>22468</v>
      </c>
      <c r="B250">
        <v>28</v>
      </c>
      <c r="C250">
        <v>27.75</v>
      </c>
      <c r="D250">
        <v>4</v>
      </c>
      <c r="E250">
        <v>0</v>
      </c>
      <c r="F250">
        <v>111</v>
      </c>
      <c r="G250" t="str">
        <f t="shared" si="3"/>
        <v>PAJAL</v>
      </c>
      <c r="I250" s="32">
        <v>21578</v>
      </c>
      <c r="J250" s="39" t="s">
        <v>56</v>
      </c>
    </row>
    <row r="251" spans="1:10" x14ac:dyDescent="0.25">
      <c r="A251">
        <v>22468</v>
      </c>
      <c r="B251">
        <v>43</v>
      </c>
      <c r="C251">
        <v>28.05</v>
      </c>
      <c r="D251">
        <v>3</v>
      </c>
      <c r="E251">
        <v>0</v>
      </c>
      <c r="F251">
        <v>84.15</v>
      </c>
      <c r="G251" t="str">
        <f t="shared" si="3"/>
        <v>PAJAL</v>
      </c>
      <c r="I251" s="32">
        <v>21579</v>
      </c>
      <c r="J251" s="39" t="s">
        <v>49</v>
      </c>
    </row>
    <row r="252" spans="1:10" x14ac:dyDescent="0.25">
      <c r="A252">
        <v>22468</v>
      </c>
      <c r="B252">
        <v>53</v>
      </c>
      <c r="C252">
        <v>19.97</v>
      </c>
      <c r="D252">
        <v>3</v>
      </c>
      <c r="E252">
        <v>0</v>
      </c>
      <c r="F252">
        <v>59.91</v>
      </c>
      <c r="G252" t="str">
        <f t="shared" si="3"/>
        <v>PAJAL</v>
      </c>
      <c r="I252" s="32">
        <v>21580</v>
      </c>
      <c r="J252" s="39" t="s">
        <v>31</v>
      </c>
    </row>
    <row r="253" spans="1:10" x14ac:dyDescent="0.25">
      <c r="A253">
        <v>22468</v>
      </c>
      <c r="B253">
        <v>75</v>
      </c>
      <c r="C253">
        <v>4.7300000000000004</v>
      </c>
      <c r="D253">
        <v>4</v>
      </c>
      <c r="E253">
        <v>0</v>
      </c>
      <c r="F253">
        <v>18.920000000000002</v>
      </c>
      <c r="G253" t="str">
        <f t="shared" si="3"/>
        <v>PAJAL</v>
      </c>
      <c r="I253" s="32">
        <v>21581</v>
      </c>
      <c r="J253" s="39" t="s">
        <v>51</v>
      </c>
    </row>
    <row r="254" spans="1:10" x14ac:dyDescent="0.25">
      <c r="A254">
        <v>22469</v>
      </c>
      <c r="B254">
        <v>69</v>
      </c>
      <c r="C254">
        <v>21.95</v>
      </c>
      <c r="D254">
        <v>4</v>
      </c>
      <c r="E254">
        <v>0</v>
      </c>
      <c r="F254">
        <v>87.8</v>
      </c>
      <c r="G254" t="str">
        <f t="shared" si="3"/>
        <v>BETIZ</v>
      </c>
      <c r="I254" s="32">
        <v>21582</v>
      </c>
      <c r="J254" s="39" t="s">
        <v>76</v>
      </c>
    </row>
    <row r="255" spans="1:10" x14ac:dyDescent="0.25">
      <c r="A255">
        <v>22470</v>
      </c>
      <c r="B255">
        <v>35</v>
      </c>
      <c r="C255">
        <v>10.98</v>
      </c>
      <c r="D255">
        <v>4</v>
      </c>
      <c r="E255">
        <v>0.2</v>
      </c>
      <c r="F255">
        <v>35.136000000000003</v>
      </c>
      <c r="G255" t="str">
        <f t="shared" si="3"/>
        <v>JÉBAZ</v>
      </c>
      <c r="I255" s="32">
        <v>21583</v>
      </c>
      <c r="J255" s="39" t="s">
        <v>99</v>
      </c>
    </row>
    <row r="256" spans="1:10" x14ac:dyDescent="0.25">
      <c r="A256">
        <v>22470</v>
      </c>
      <c r="B256">
        <v>38</v>
      </c>
      <c r="C256">
        <v>160.68</v>
      </c>
      <c r="D256">
        <v>3</v>
      </c>
      <c r="E256">
        <v>0.2</v>
      </c>
      <c r="F256">
        <v>385.63200000000006</v>
      </c>
      <c r="G256" t="str">
        <f t="shared" si="3"/>
        <v>JÉBAZ</v>
      </c>
      <c r="I256" s="32">
        <v>21584</v>
      </c>
      <c r="J256" s="39" t="s">
        <v>66</v>
      </c>
    </row>
    <row r="257" spans="1:10" x14ac:dyDescent="0.25">
      <c r="A257">
        <v>22470</v>
      </c>
      <c r="B257">
        <v>68</v>
      </c>
      <c r="C257">
        <v>7.62</v>
      </c>
      <c r="D257">
        <v>3</v>
      </c>
      <c r="E257">
        <v>0.2</v>
      </c>
      <c r="F257">
        <v>18.288</v>
      </c>
      <c r="G257" t="str">
        <f t="shared" si="3"/>
        <v>JÉBAZ</v>
      </c>
      <c r="I257" s="32">
        <v>21585</v>
      </c>
      <c r="J257" s="39" t="s">
        <v>57</v>
      </c>
    </row>
    <row r="258" spans="1:10" x14ac:dyDescent="0.25">
      <c r="A258">
        <v>22471</v>
      </c>
      <c r="B258">
        <v>11</v>
      </c>
      <c r="C258">
        <v>12.81</v>
      </c>
      <c r="D258">
        <v>4</v>
      </c>
      <c r="E258">
        <v>0</v>
      </c>
      <c r="F258">
        <v>51.24</v>
      </c>
      <c r="G258" t="str">
        <f t="shared" si="3"/>
        <v>NAROU</v>
      </c>
      <c r="I258" s="32">
        <v>21586</v>
      </c>
      <c r="J258" s="39" t="s">
        <v>42</v>
      </c>
    </row>
    <row r="259" spans="1:10" x14ac:dyDescent="0.25">
      <c r="A259">
        <v>22471</v>
      </c>
      <c r="B259">
        <v>51</v>
      </c>
      <c r="C259">
        <v>32.32</v>
      </c>
      <c r="D259">
        <v>3</v>
      </c>
      <c r="E259">
        <v>0</v>
      </c>
      <c r="F259">
        <v>96.960000000000008</v>
      </c>
      <c r="G259" t="str">
        <f t="shared" ref="G259:G322" si="4">VLOOKUP(A259,$I$2:$J$1577,2,FALSE)</f>
        <v>NAROU</v>
      </c>
      <c r="I259" s="32">
        <v>21587</v>
      </c>
      <c r="J259" s="39" t="s">
        <v>72</v>
      </c>
    </row>
    <row r="260" spans="1:10" x14ac:dyDescent="0.25">
      <c r="A260">
        <v>22471</v>
      </c>
      <c r="B260">
        <v>74</v>
      </c>
      <c r="C260">
        <v>6.1</v>
      </c>
      <c r="D260">
        <v>4</v>
      </c>
      <c r="E260">
        <v>0</v>
      </c>
      <c r="F260">
        <v>24.4</v>
      </c>
      <c r="G260" t="str">
        <f t="shared" si="4"/>
        <v>NAROU</v>
      </c>
      <c r="I260" s="32">
        <v>21588</v>
      </c>
      <c r="J260" s="39" t="s">
        <v>67</v>
      </c>
    </row>
    <row r="261" spans="1:10" x14ac:dyDescent="0.25">
      <c r="A261">
        <v>22472</v>
      </c>
      <c r="B261">
        <v>24</v>
      </c>
      <c r="C261">
        <v>3.35</v>
      </c>
      <c r="D261">
        <v>4</v>
      </c>
      <c r="E261">
        <v>0</v>
      </c>
      <c r="F261">
        <v>13.4</v>
      </c>
      <c r="G261" t="str">
        <f t="shared" si="4"/>
        <v>CHGRA</v>
      </c>
      <c r="I261" s="32">
        <v>21589</v>
      </c>
      <c r="J261" s="39" t="s">
        <v>82</v>
      </c>
    </row>
    <row r="262" spans="1:10" x14ac:dyDescent="0.25">
      <c r="A262">
        <v>22472</v>
      </c>
      <c r="B262">
        <v>38</v>
      </c>
      <c r="C262">
        <v>200.93</v>
      </c>
      <c r="D262">
        <v>4</v>
      </c>
      <c r="E262">
        <v>0</v>
      </c>
      <c r="F262">
        <v>803.72</v>
      </c>
      <c r="G262" t="str">
        <f t="shared" si="4"/>
        <v>CHGRA</v>
      </c>
      <c r="I262" s="32">
        <v>21590</v>
      </c>
      <c r="J262" s="39" t="s">
        <v>34</v>
      </c>
    </row>
    <row r="263" spans="1:10" x14ac:dyDescent="0.25">
      <c r="A263">
        <v>22472</v>
      </c>
      <c r="B263">
        <v>44</v>
      </c>
      <c r="C263">
        <v>14.79</v>
      </c>
      <c r="D263">
        <v>4</v>
      </c>
      <c r="E263">
        <v>0</v>
      </c>
      <c r="F263">
        <v>59.16</v>
      </c>
      <c r="G263" t="str">
        <f t="shared" si="4"/>
        <v>CHGRA</v>
      </c>
      <c r="I263" s="32">
        <v>21591</v>
      </c>
      <c r="J263" s="39" t="s">
        <v>99</v>
      </c>
    </row>
    <row r="264" spans="1:10" x14ac:dyDescent="0.25">
      <c r="A264">
        <v>22473</v>
      </c>
      <c r="B264">
        <v>34</v>
      </c>
      <c r="C264">
        <v>10.67</v>
      </c>
      <c r="D264">
        <v>4</v>
      </c>
      <c r="E264">
        <v>0.25</v>
      </c>
      <c r="F264">
        <v>32.01</v>
      </c>
      <c r="G264" t="str">
        <f t="shared" si="4"/>
        <v>DIGOM</v>
      </c>
      <c r="I264" s="32">
        <v>21592</v>
      </c>
      <c r="J264" s="39" t="s">
        <v>68</v>
      </c>
    </row>
    <row r="265" spans="1:10" x14ac:dyDescent="0.25">
      <c r="A265">
        <v>22473</v>
      </c>
      <c r="B265">
        <v>41</v>
      </c>
      <c r="C265">
        <v>7.32</v>
      </c>
      <c r="D265">
        <v>4</v>
      </c>
      <c r="E265">
        <v>0</v>
      </c>
      <c r="F265">
        <v>29.28</v>
      </c>
      <c r="G265" t="str">
        <f t="shared" si="4"/>
        <v>DIGOM</v>
      </c>
      <c r="I265" s="32">
        <v>21593</v>
      </c>
      <c r="J265" s="39" t="s">
        <v>71</v>
      </c>
    </row>
    <row r="266" spans="1:10" x14ac:dyDescent="0.25">
      <c r="A266">
        <v>22474</v>
      </c>
      <c r="B266">
        <v>2</v>
      </c>
      <c r="C266">
        <v>14.48</v>
      </c>
      <c r="D266">
        <v>1</v>
      </c>
      <c r="E266">
        <v>0</v>
      </c>
      <c r="F266">
        <v>14.48</v>
      </c>
      <c r="G266" t="str">
        <f t="shared" si="4"/>
        <v>PILED</v>
      </c>
      <c r="I266" s="32">
        <v>21594</v>
      </c>
      <c r="J266" s="39" t="s">
        <v>75</v>
      </c>
    </row>
    <row r="267" spans="1:10" x14ac:dyDescent="0.25">
      <c r="A267">
        <v>22474</v>
      </c>
      <c r="B267">
        <v>31</v>
      </c>
      <c r="C267">
        <v>9.4499999999999993</v>
      </c>
      <c r="D267">
        <v>3</v>
      </c>
      <c r="E267">
        <v>0.25</v>
      </c>
      <c r="F267">
        <v>21.262499999999999</v>
      </c>
      <c r="G267" t="str">
        <f t="shared" si="4"/>
        <v>PILED</v>
      </c>
      <c r="I267" s="32">
        <v>21595</v>
      </c>
      <c r="J267" s="39" t="s">
        <v>58</v>
      </c>
    </row>
    <row r="268" spans="1:10" x14ac:dyDescent="0.25">
      <c r="A268">
        <v>22474</v>
      </c>
      <c r="B268">
        <v>42</v>
      </c>
      <c r="C268">
        <v>10.67</v>
      </c>
      <c r="D268">
        <v>3</v>
      </c>
      <c r="E268">
        <v>0.25</v>
      </c>
      <c r="F268">
        <v>24.0075</v>
      </c>
      <c r="G268" t="str">
        <f t="shared" si="4"/>
        <v>PILED</v>
      </c>
      <c r="I268" s="32">
        <v>21596</v>
      </c>
      <c r="J268" s="39" t="s">
        <v>32</v>
      </c>
    </row>
    <row r="269" spans="1:10" x14ac:dyDescent="0.25">
      <c r="A269">
        <v>22474</v>
      </c>
      <c r="B269">
        <v>44</v>
      </c>
      <c r="C269">
        <v>14.83</v>
      </c>
      <c r="D269">
        <v>4</v>
      </c>
      <c r="E269">
        <v>0</v>
      </c>
      <c r="F269">
        <v>59.32</v>
      </c>
      <c r="G269" t="str">
        <f t="shared" si="4"/>
        <v>PILED</v>
      </c>
      <c r="I269" s="32">
        <v>21597</v>
      </c>
      <c r="J269" s="39" t="s">
        <v>44</v>
      </c>
    </row>
    <row r="270" spans="1:10" x14ac:dyDescent="0.25">
      <c r="A270">
        <v>22474</v>
      </c>
      <c r="B270">
        <v>46</v>
      </c>
      <c r="C270">
        <v>9.15</v>
      </c>
      <c r="D270">
        <v>1</v>
      </c>
      <c r="E270">
        <v>0</v>
      </c>
      <c r="F270">
        <v>9.15</v>
      </c>
      <c r="G270" t="str">
        <f t="shared" si="4"/>
        <v>PILED</v>
      </c>
      <c r="I270" s="32">
        <v>21598</v>
      </c>
      <c r="J270" s="39" t="s">
        <v>57</v>
      </c>
    </row>
    <row r="271" spans="1:10" x14ac:dyDescent="0.25">
      <c r="A271">
        <v>22474</v>
      </c>
      <c r="B271">
        <v>70</v>
      </c>
      <c r="C271">
        <v>11.43</v>
      </c>
      <c r="D271">
        <v>1</v>
      </c>
      <c r="E271">
        <v>0</v>
      </c>
      <c r="F271">
        <v>11.43</v>
      </c>
      <c r="G271" t="str">
        <f t="shared" si="4"/>
        <v>PILED</v>
      </c>
      <c r="I271" s="32">
        <v>21599</v>
      </c>
      <c r="J271" s="39" t="s">
        <v>100</v>
      </c>
    </row>
    <row r="272" spans="1:10" x14ac:dyDescent="0.25">
      <c r="A272">
        <v>22474</v>
      </c>
      <c r="B272">
        <v>78</v>
      </c>
      <c r="C272">
        <v>16.77</v>
      </c>
      <c r="D272">
        <v>3</v>
      </c>
      <c r="E272">
        <v>0</v>
      </c>
      <c r="F272">
        <v>50.31</v>
      </c>
      <c r="G272" t="str">
        <f t="shared" si="4"/>
        <v>PILED</v>
      </c>
      <c r="I272" s="32">
        <v>21600</v>
      </c>
      <c r="J272" s="39" t="s">
        <v>46</v>
      </c>
    </row>
    <row r="273" spans="1:10" x14ac:dyDescent="0.25">
      <c r="A273">
        <v>22474</v>
      </c>
      <c r="B273">
        <v>82</v>
      </c>
      <c r="C273">
        <v>6.59</v>
      </c>
      <c r="D273">
        <v>1</v>
      </c>
      <c r="E273">
        <v>0</v>
      </c>
      <c r="F273">
        <v>6.59</v>
      </c>
      <c r="G273" t="str">
        <f t="shared" si="4"/>
        <v>PILED</v>
      </c>
      <c r="I273" s="32">
        <v>21601</v>
      </c>
      <c r="J273" s="39" t="s">
        <v>28</v>
      </c>
    </row>
    <row r="274" spans="1:10" x14ac:dyDescent="0.25">
      <c r="A274">
        <v>22474</v>
      </c>
      <c r="B274">
        <v>598</v>
      </c>
      <c r="C274">
        <v>7.24</v>
      </c>
      <c r="D274">
        <v>1</v>
      </c>
      <c r="E274">
        <v>0</v>
      </c>
      <c r="F274">
        <v>7.24</v>
      </c>
      <c r="G274" t="str">
        <f t="shared" si="4"/>
        <v>PILED</v>
      </c>
      <c r="I274" s="32">
        <v>21602</v>
      </c>
      <c r="J274" s="39" t="s">
        <v>88</v>
      </c>
    </row>
    <row r="275" spans="1:10" x14ac:dyDescent="0.25">
      <c r="A275">
        <v>22475</v>
      </c>
      <c r="B275">
        <v>1</v>
      </c>
      <c r="C275">
        <v>13.72</v>
      </c>
      <c r="D275">
        <v>4</v>
      </c>
      <c r="E275">
        <v>0</v>
      </c>
      <c r="F275">
        <v>54.88</v>
      </c>
      <c r="G275" t="str">
        <f t="shared" si="4"/>
        <v>RIDAN</v>
      </c>
      <c r="I275" s="32">
        <v>21603</v>
      </c>
      <c r="J275" s="39" t="s">
        <v>101</v>
      </c>
    </row>
    <row r="276" spans="1:10" x14ac:dyDescent="0.25">
      <c r="A276">
        <v>22475</v>
      </c>
      <c r="B276">
        <v>69</v>
      </c>
      <c r="C276">
        <v>27.44</v>
      </c>
      <c r="D276">
        <v>4</v>
      </c>
      <c r="E276">
        <v>0</v>
      </c>
      <c r="F276">
        <v>109.76</v>
      </c>
      <c r="G276" t="str">
        <f t="shared" si="4"/>
        <v>RIDAN</v>
      </c>
      <c r="I276" s="32">
        <v>21604</v>
      </c>
      <c r="J276" s="39" t="s">
        <v>49</v>
      </c>
    </row>
    <row r="277" spans="1:10" x14ac:dyDescent="0.25">
      <c r="A277">
        <v>22476</v>
      </c>
      <c r="B277">
        <v>26</v>
      </c>
      <c r="C277">
        <v>23.78</v>
      </c>
      <c r="D277">
        <v>3</v>
      </c>
      <c r="E277">
        <v>0.2</v>
      </c>
      <c r="F277">
        <v>57.072000000000003</v>
      </c>
      <c r="G277" t="str">
        <f t="shared" si="4"/>
        <v>NAROU</v>
      </c>
      <c r="I277" s="32">
        <v>21605</v>
      </c>
      <c r="J277" s="39" t="s">
        <v>79</v>
      </c>
    </row>
    <row r="278" spans="1:10" x14ac:dyDescent="0.25">
      <c r="A278">
        <v>22476</v>
      </c>
      <c r="B278">
        <v>44</v>
      </c>
      <c r="C278">
        <v>14.79</v>
      </c>
      <c r="D278">
        <v>4</v>
      </c>
      <c r="E278">
        <v>0</v>
      </c>
      <c r="F278">
        <v>59.16</v>
      </c>
      <c r="G278" t="str">
        <f t="shared" si="4"/>
        <v>NAROU</v>
      </c>
      <c r="I278" s="32">
        <v>21606</v>
      </c>
      <c r="J278" s="39" t="s">
        <v>48</v>
      </c>
    </row>
    <row r="279" spans="1:10" x14ac:dyDescent="0.25">
      <c r="A279">
        <v>22476</v>
      </c>
      <c r="B279">
        <v>64</v>
      </c>
      <c r="C279">
        <v>25.31</v>
      </c>
      <c r="D279">
        <v>3</v>
      </c>
      <c r="E279">
        <v>0.2</v>
      </c>
      <c r="F279">
        <v>60.744</v>
      </c>
      <c r="G279" t="str">
        <f t="shared" si="4"/>
        <v>NAROU</v>
      </c>
      <c r="I279" s="32">
        <v>21607</v>
      </c>
      <c r="J279" s="39" t="s">
        <v>71</v>
      </c>
    </row>
    <row r="280" spans="1:10" x14ac:dyDescent="0.25">
      <c r="A280">
        <v>22476</v>
      </c>
      <c r="B280">
        <v>69</v>
      </c>
      <c r="C280">
        <v>27.44</v>
      </c>
      <c r="D280">
        <v>3</v>
      </c>
      <c r="E280">
        <v>0.2</v>
      </c>
      <c r="F280">
        <v>65.856000000000009</v>
      </c>
      <c r="G280" t="str">
        <f t="shared" si="4"/>
        <v>NAROU</v>
      </c>
      <c r="I280" s="32">
        <v>21608</v>
      </c>
      <c r="J280" s="39" t="s">
        <v>39</v>
      </c>
    </row>
    <row r="281" spans="1:10" x14ac:dyDescent="0.25">
      <c r="A281">
        <v>22477</v>
      </c>
      <c r="B281">
        <v>58</v>
      </c>
      <c r="C281">
        <v>10.06</v>
      </c>
      <c r="D281">
        <v>4</v>
      </c>
      <c r="E281">
        <v>0</v>
      </c>
      <c r="F281">
        <v>40.24</v>
      </c>
      <c r="G281" t="str">
        <f t="shared" si="4"/>
        <v>CHLAB</v>
      </c>
      <c r="I281" s="32">
        <v>21609</v>
      </c>
      <c r="J281" s="39" t="s">
        <v>44</v>
      </c>
    </row>
    <row r="282" spans="1:10" x14ac:dyDescent="0.25">
      <c r="A282">
        <v>22477</v>
      </c>
      <c r="B282">
        <v>62</v>
      </c>
      <c r="C282">
        <v>37.5</v>
      </c>
      <c r="D282">
        <v>3</v>
      </c>
      <c r="E282">
        <v>0</v>
      </c>
      <c r="F282">
        <v>112.5</v>
      </c>
      <c r="G282" t="str">
        <f t="shared" si="4"/>
        <v>CHLAB</v>
      </c>
      <c r="I282" s="32">
        <v>21610</v>
      </c>
      <c r="J282" s="39" t="s">
        <v>102</v>
      </c>
    </row>
    <row r="283" spans="1:10" x14ac:dyDescent="0.25">
      <c r="A283">
        <v>22478</v>
      </c>
      <c r="B283">
        <v>75</v>
      </c>
      <c r="C283">
        <v>5.95</v>
      </c>
      <c r="D283">
        <v>3</v>
      </c>
      <c r="E283">
        <v>0.2</v>
      </c>
      <c r="F283">
        <v>14.280000000000001</v>
      </c>
      <c r="G283" t="str">
        <f t="shared" si="4"/>
        <v>REDAN</v>
      </c>
      <c r="I283" s="32">
        <v>21611</v>
      </c>
      <c r="J283" s="39" t="s">
        <v>103</v>
      </c>
    </row>
    <row r="284" spans="1:10" x14ac:dyDescent="0.25">
      <c r="A284">
        <v>22479</v>
      </c>
      <c r="B284">
        <v>7</v>
      </c>
      <c r="C284">
        <v>22.87</v>
      </c>
      <c r="D284">
        <v>3</v>
      </c>
      <c r="E284">
        <v>0</v>
      </c>
      <c r="F284">
        <v>68.61</v>
      </c>
      <c r="G284" t="str">
        <f t="shared" si="4"/>
        <v>GESEF</v>
      </c>
      <c r="I284" s="32">
        <v>21612</v>
      </c>
      <c r="J284" s="39" t="s">
        <v>77</v>
      </c>
    </row>
    <row r="285" spans="1:10" x14ac:dyDescent="0.25">
      <c r="A285">
        <v>22479</v>
      </c>
      <c r="B285">
        <v>43</v>
      </c>
      <c r="C285">
        <v>35.06</v>
      </c>
      <c r="D285">
        <v>4</v>
      </c>
      <c r="E285">
        <v>0</v>
      </c>
      <c r="F285">
        <v>140.24</v>
      </c>
      <c r="G285" t="str">
        <f t="shared" si="4"/>
        <v>GESEF</v>
      </c>
      <c r="I285" s="32">
        <v>21613</v>
      </c>
      <c r="J285" s="39" t="s">
        <v>92</v>
      </c>
    </row>
    <row r="286" spans="1:10" x14ac:dyDescent="0.25">
      <c r="A286">
        <v>22480</v>
      </c>
      <c r="B286">
        <v>5</v>
      </c>
      <c r="C286">
        <v>12.96</v>
      </c>
      <c r="D286">
        <v>3</v>
      </c>
      <c r="E286">
        <v>0</v>
      </c>
      <c r="F286">
        <v>38.880000000000003</v>
      </c>
      <c r="G286" t="str">
        <f t="shared" si="4"/>
        <v>PAMAR</v>
      </c>
      <c r="I286" s="32">
        <v>21614</v>
      </c>
      <c r="J286" s="39" t="s">
        <v>81</v>
      </c>
    </row>
    <row r="287" spans="1:10" x14ac:dyDescent="0.25">
      <c r="A287">
        <v>22480</v>
      </c>
      <c r="B287">
        <v>29</v>
      </c>
      <c r="C287">
        <v>75.459999999999994</v>
      </c>
      <c r="D287">
        <v>4</v>
      </c>
      <c r="E287">
        <v>0</v>
      </c>
      <c r="F287">
        <v>301.83999999999997</v>
      </c>
      <c r="G287" t="str">
        <f t="shared" si="4"/>
        <v>PAMAR</v>
      </c>
      <c r="I287" s="32">
        <v>21615</v>
      </c>
      <c r="J287" s="39" t="s">
        <v>37</v>
      </c>
    </row>
    <row r="288" spans="1:10" x14ac:dyDescent="0.25">
      <c r="A288">
        <v>22480</v>
      </c>
      <c r="B288">
        <v>49</v>
      </c>
      <c r="C288">
        <v>12.2</v>
      </c>
      <c r="D288">
        <v>4</v>
      </c>
      <c r="E288">
        <v>0</v>
      </c>
      <c r="F288">
        <v>48.8</v>
      </c>
      <c r="G288" t="str">
        <f t="shared" si="4"/>
        <v>PAMAR</v>
      </c>
      <c r="I288" s="32">
        <v>21616</v>
      </c>
      <c r="J288" s="39" t="s">
        <v>49</v>
      </c>
    </row>
    <row r="289" spans="1:10" x14ac:dyDescent="0.25">
      <c r="A289">
        <v>22480</v>
      </c>
      <c r="B289">
        <v>77</v>
      </c>
      <c r="C289">
        <v>7.93</v>
      </c>
      <c r="D289">
        <v>4</v>
      </c>
      <c r="E289">
        <v>0</v>
      </c>
      <c r="F289">
        <v>31.72</v>
      </c>
      <c r="G289" t="str">
        <f t="shared" si="4"/>
        <v>PAMAR</v>
      </c>
      <c r="I289" s="32">
        <v>21617</v>
      </c>
      <c r="J289" s="39" t="s">
        <v>82</v>
      </c>
    </row>
    <row r="290" spans="1:10" x14ac:dyDescent="0.25">
      <c r="A290">
        <v>22481</v>
      </c>
      <c r="B290">
        <v>17</v>
      </c>
      <c r="C290">
        <v>23.78</v>
      </c>
      <c r="D290">
        <v>3</v>
      </c>
      <c r="E290">
        <v>0</v>
      </c>
      <c r="F290">
        <v>71.34</v>
      </c>
      <c r="G290" t="str">
        <f t="shared" si="4"/>
        <v>PILED</v>
      </c>
      <c r="I290" s="32">
        <v>21618</v>
      </c>
      <c r="J290" s="39" t="s">
        <v>49</v>
      </c>
    </row>
    <row r="291" spans="1:10" x14ac:dyDescent="0.25">
      <c r="A291">
        <v>22481</v>
      </c>
      <c r="B291">
        <v>30</v>
      </c>
      <c r="C291">
        <v>15.85</v>
      </c>
      <c r="D291">
        <v>4</v>
      </c>
      <c r="E291">
        <v>0</v>
      </c>
      <c r="F291">
        <v>63.4</v>
      </c>
      <c r="G291" t="str">
        <f t="shared" si="4"/>
        <v>PILED</v>
      </c>
      <c r="I291" s="32">
        <v>21619</v>
      </c>
      <c r="J291" s="39" t="s">
        <v>29</v>
      </c>
    </row>
    <row r="292" spans="1:10" x14ac:dyDescent="0.25">
      <c r="A292">
        <v>22482</v>
      </c>
      <c r="B292">
        <v>13</v>
      </c>
      <c r="C292">
        <v>3.66</v>
      </c>
      <c r="D292">
        <v>4</v>
      </c>
      <c r="E292">
        <v>0</v>
      </c>
      <c r="F292">
        <v>14.64</v>
      </c>
      <c r="G292" t="str">
        <f t="shared" si="4"/>
        <v>PASAU</v>
      </c>
      <c r="I292" s="32">
        <v>21620</v>
      </c>
      <c r="J292" s="39" t="s">
        <v>54</v>
      </c>
    </row>
    <row r="293" spans="1:10" x14ac:dyDescent="0.25">
      <c r="A293">
        <v>22482</v>
      </c>
      <c r="B293">
        <v>62</v>
      </c>
      <c r="C293">
        <v>30.03</v>
      </c>
      <c r="D293">
        <v>4</v>
      </c>
      <c r="E293">
        <v>0</v>
      </c>
      <c r="F293">
        <v>120.12</v>
      </c>
      <c r="G293" t="str">
        <f t="shared" si="4"/>
        <v>PASAU</v>
      </c>
      <c r="I293" s="32">
        <v>21621</v>
      </c>
      <c r="J293" s="39" t="s">
        <v>54</v>
      </c>
    </row>
    <row r="294" spans="1:10" x14ac:dyDescent="0.25">
      <c r="A294">
        <v>22483</v>
      </c>
      <c r="B294">
        <v>19</v>
      </c>
      <c r="C294">
        <v>7.01</v>
      </c>
      <c r="D294">
        <v>4</v>
      </c>
      <c r="E294">
        <v>0</v>
      </c>
      <c r="F294">
        <v>28.04</v>
      </c>
      <c r="G294" t="str">
        <f t="shared" si="4"/>
        <v>ERDEB</v>
      </c>
      <c r="I294" s="32">
        <v>21622</v>
      </c>
      <c r="J294" s="39" t="s">
        <v>44</v>
      </c>
    </row>
    <row r="295" spans="1:10" x14ac:dyDescent="0.25">
      <c r="A295">
        <v>22483</v>
      </c>
      <c r="B295">
        <v>21</v>
      </c>
      <c r="C295">
        <v>7.62</v>
      </c>
      <c r="D295">
        <v>4</v>
      </c>
      <c r="E295">
        <v>0.1</v>
      </c>
      <c r="F295">
        <v>27.432000000000002</v>
      </c>
      <c r="G295" t="str">
        <f t="shared" si="4"/>
        <v>ERDEB</v>
      </c>
      <c r="I295" s="32">
        <v>21623</v>
      </c>
      <c r="J295" s="39" t="s">
        <v>25</v>
      </c>
    </row>
    <row r="296" spans="1:10" x14ac:dyDescent="0.25">
      <c r="A296">
        <v>22483</v>
      </c>
      <c r="B296">
        <v>54</v>
      </c>
      <c r="C296">
        <v>5.64</v>
      </c>
      <c r="D296">
        <v>3</v>
      </c>
      <c r="E296">
        <v>0</v>
      </c>
      <c r="F296">
        <v>16.919999999999998</v>
      </c>
      <c r="G296" t="str">
        <f t="shared" si="4"/>
        <v>ERDEB</v>
      </c>
      <c r="I296" s="32">
        <v>21624</v>
      </c>
      <c r="J296" s="39" t="s">
        <v>67</v>
      </c>
    </row>
    <row r="297" spans="1:10" x14ac:dyDescent="0.25">
      <c r="A297">
        <v>22483</v>
      </c>
      <c r="B297">
        <v>61</v>
      </c>
      <c r="C297">
        <v>21.65</v>
      </c>
      <c r="D297">
        <v>4</v>
      </c>
      <c r="E297">
        <v>0.1</v>
      </c>
      <c r="F297">
        <v>77.94</v>
      </c>
      <c r="G297" t="str">
        <f t="shared" si="4"/>
        <v>ERDEB</v>
      </c>
      <c r="I297" s="32">
        <v>21625</v>
      </c>
      <c r="J297" s="39" t="s">
        <v>51</v>
      </c>
    </row>
    <row r="298" spans="1:10" x14ac:dyDescent="0.25">
      <c r="A298">
        <v>22483</v>
      </c>
      <c r="B298">
        <v>73</v>
      </c>
      <c r="C298">
        <v>9.15</v>
      </c>
      <c r="D298">
        <v>3</v>
      </c>
      <c r="E298">
        <v>0.2</v>
      </c>
      <c r="F298">
        <v>21.96</v>
      </c>
      <c r="G298" t="str">
        <f t="shared" si="4"/>
        <v>ERDEB</v>
      </c>
      <c r="I298" s="32">
        <v>21626</v>
      </c>
      <c r="J298" s="39" t="s">
        <v>61</v>
      </c>
    </row>
    <row r="299" spans="1:10" x14ac:dyDescent="0.25">
      <c r="A299">
        <v>22484</v>
      </c>
      <c r="B299">
        <v>14</v>
      </c>
      <c r="C299">
        <v>17.68</v>
      </c>
      <c r="D299">
        <v>4</v>
      </c>
      <c r="E299">
        <v>0.05</v>
      </c>
      <c r="F299">
        <v>67.183999999999997</v>
      </c>
      <c r="G299" t="str">
        <f t="shared" si="4"/>
        <v>OLLHE</v>
      </c>
      <c r="I299" s="32">
        <v>21627</v>
      </c>
      <c r="J299" s="39" t="s">
        <v>97</v>
      </c>
    </row>
    <row r="300" spans="1:10" x14ac:dyDescent="0.25">
      <c r="A300">
        <v>22484</v>
      </c>
      <c r="B300">
        <v>41</v>
      </c>
      <c r="C300">
        <v>7.32</v>
      </c>
      <c r="D300">
        <v>4</v>
      </c>
      <c r="E300">
        <v>0.05</v>
      </c>
      <c r="F300">
        <v>27.815999999999999</v>
      </c>
      <c r="G300" t="str">
        <f t="shared" si="4"/>
        <v>OLLHE</v>
      </c>
      <c r="I300" s="32">
        <v>21628</v>
      </c>
      <c r="J300" s="39" t="s">
        <v>26</v>
      </c>
    </row>
    <row r="301" spans="1:10" x14ac:dyDescent="0.25">
      <c r="A301">
        <v>22484</v>
      </c>
      <c r="B301">
        <v>65</v>
      </c>
      <c r="C301">
        <v>16.010000000000002</v>
      </c>
      <c r="D301">
        <v>3</v>
      </c>
      <c r="E301">
        <v>0.05</v>
      </c>
      <c r="F301">
        <v>45.628500000000003</v>
      </c>
      <c r="G301" t="str">
        <f t="shared" si="4"/>
        <v>OLLHE</v>
      </c>
      <c r="I301" s="32">
        <v>21629</v>
      </c>
      <c r="J301" s="39" t="s">
        <v>79</v>
      </c>
    </row>
    <row r="302" spans="1:10" x14ac:dyDescent="0.25">
      <c r="A302">
        <v>22485</v>
      </c>
      <c r="B302">
        <v>1</v>
      </c>
      <c r="C302">
        <v>13.72</v>
      </c>
      <c r="D302">
        <v>4</v>
      </c>
      <c r="E302">
        <v>0.25</v>
      </c>
      <c r="F302">
        <v>41.160000000000004</v>
      </c>
      <c r="G302" t="str">
        <f t="shared" si="4"/>
        <v>ERSWE</v>
      </c>
      <c r="I302" s="32">
        <v>21630</v>
      </c>
      <c r="J302" s="39" t="s">
        <v>24</v>
      </c>
    </row>
    <row r="303" spans="1:10" x14ac:dyDescent="0.25">
      <c r="A303">
        <v>22485</v>
      </c>
      <c r="B303">
        <v>10</v>
      </c>
      <c r="C303">
        <v>23.63</v>
      </c>
      <c r="D303">
        <v>4</v>
      </c>
      <c r="E303">
        <v>0.25</v>
      </c>
      <c r="F303">
        <v>70.89</v>
      </c>
      <c r="G303" t="str">
        <f t="shared" si="4"/>
        <v>ERSWE</v>
      </c>
      <c r="I303" s="32">
        <v>21631</v>
      </c>
      <c r="J303" s="39" t="s">
        <v>44</v>
      </c>
    </row>
    <row r="304" spans="1:10" x14ac:dyDescent="0.25">
      <c r="A304">
        <v>22485</v>
      </c>
      <c r="B304">
        <v>71</v>
      </c>
      <c r="C304">
        <v>16.46</v>
      </c>
      <c r="D304">
        <v>3</v>
      </c>
      <c r="E304">
        <v>0.25</v>
      </c>
      <c r="F304">
        <v>37.035000000000004</v>
      </c>
      <c r="G304" t="str">
        <f t="shared" si="4"/>
        <v>ERSWE</v>
      </c>
      <c r="I304" s="32">
        <v>21632</v>
      </c>
      <c r="J304" s="39" t="s">
        <v>59</v>
      </c>
    </row>
    <row r="305" spans="1:10" x14ac:dyDescent="0.25">
      <c r="A305">
        <v>22485</v>
      </c>
      <c r="B305">
        <v>77</v>
      </c>
      <c r="C305">
        <v>9.91</v>
      </c>
      <c r="D305">
        <v>3</v>
      </c>
      <c r="E305">
        <v>0.25</v>
      </c>
      <c r="F305">
        <v>22.297499999999999</v>
      </c>
      <c r="G305" t="str">
        <f t="shared" si="4"/>
        <v>ERSWE</v>
      </c>
      <c r="I305" s="32">
        <v>21633</v>
      </c>
      <c r="J305" s="39" t="s">
        <v>70</v>
      </c>
    </row>
    <row r="306" spans="1:10" x14ac:dyDescent="0.25">
      <c r="A306">
        <v>22486</v>
      </c>
      <c r="B306">
        <v>33</v>
      </c>
      <c r="C306">
        <v>1.83</v>
      </c>
      <c r="D306">
        <v>3</v>
      </c>
      <c r="E306">
        <v>0</v>
      </c>
      <c r="F306">
        <v>5.49</v>
      </c>
      <c r="G306" t="str">
        <f t="shared" si="4"/>
        <v>SEADI</v>
      </c>
      <c r="I306" s="32">
        <v>21634</v>
      </c>
      <c r="J306" s="39" t="s">
        <v>31</v>
      </c>
    </row>
    <row r="307" spans="1:10" x14ac:dyDescent="0.25">
      <c r="A307">
        <v>22486</v>
      </c>
      <c r="B307">
        <v>66</v>
      </c>
      <c r="C307">
        <v>12.96</v>
      </c>
      <c r="D307">
        <v>4</v>
      </c>
      <c r="E307">
        <v>0</v>
      </c>
      <c r="F307">
        <v>51.84</v>
      </c>
      <c r="G307" t="str">
        <f t="shared" si="4"/>
        <v>SEADI</v>
      </c>
      <c r="I307" s="32">
        <v>21635</v>
      </c>
      <c r="J307" s="39" t="s">
        <v>39</v>
      </c>
    </row>
    <row r="308" spans="1:10" x14ac:dyDescent="0.25">
      <c r="A308">
        <v>22486</v>
      </c>
      <c r="B308">
        <v>75</v>
      </c>
      <c r="C308">
        <v>5.95</v>
      </c>
      <c r="D308">
        <v>3</v>
      </c>
      <c r="E308">
        <v>0</v>
      </c>
      <c r="F308">
        <v>17.850000000000001</v>
      </c>
      <c r="G308" t="str">
        <f t="shared" si="4"/>
        <v>SEADI</v>
      </c>
      <c r="I308" s="32">
        <v>21636</v>
      </c>
      <c r="J308" s="39" t="s">
        <v>34</v>
      </c>
    </row>
    <row r="309" spans="1:10" x14ac:dyDescent="0.25">
      <c r="A309">
        <v>22487</v>
      </c>
      <c r="B309">
        <v>40</v>
      </c>
      <c r="C309">
        <v>14.03</v>
      </c>
      <c r="D309">
        <v>4</v>
      </c>
      <c r="E309">
        <v>0</v>
      </c>
      <c r="F309">
        <v>56.12</v>
      </c>
      <c r="G309" t="str">
        <f t="shared" si="4"/>
        <v>NISCH</v>
      </c>
      <c r="I309" s="32">
        <v>21637</v>
      </c>
      <c r="J309" s="39" t="s">
        <v>68</v>
      </c>
    </row>
    <row r="310" spans="1:10" x14ac:dyDescent="0.25">
      <c r="A310">
        <v>22487</v>
      </c>
      <c r="B310">
        <v>73</v>
      </c>
      <c r="C310">
        <v>11.43</v>
      </c>
      <c r="D310">
        <v>4</v>
      </c>
      <c r="E310">
        <v>0</v>
      </c>
      <c r="F310">
        <v>45.72</v>
      </c>
      <c r="G310" t="str">
        <f t="shared" si="4"/>
        <v>NISCH</v>
      </c>
      <c r="I310" s="32">
        <v>21638</v>
      </c>
      <c r="J310" s="39" t="s">
        <v>74</v>
      </c>
    </row>
    <row r="311" spans="1:10" x14ac:dyDescent="0.25">
      <c r="A311">
        <v>22487</v>
      </c>
      <c r="B311">
        <v>420</v>
      </c>
      <c r="C311">
        <v>4.8</v>
      </c>
      <c r="D311">
        <v>1</v>
      </c>
      <c r="E311">
        <v>0</v>
      </c>
      <c r="F311">
        <v>4.8</v>
      </c>
      <c r="G311" t="str">
        <f t="shared" si="4"/>
        <v>NISCH</v>
      </c>
      <c r="I311" s="32">
        <v>21639</v>
      </c>
      <c r="J311" s="39" t="s">
        <v>49</v>
      </c>
    </row>
    <row r="312" spans="1:10" x14ac:dyDescent="0.25">
      <c r="A312">
        <v>22487</v>
      </c>
      <c r="B312">
        <v>2242</v>
      </c>
      <c r="C312">
        <v>9.6199999999999992</v>
      </c>
      <c r="D312">
        <v>1</v>
      </c>
      <c r="E312">
        <v>0</v>
      </c>
      <c r="F312">
        <v>9.6199999999999992</v>
      </c>
      <c r="G312" t="str">
        <f t="shared" si="4"/>
        <v>NISCH</v>
      </c>
      <c r="I312" s="32">
        <v>21640</v>
      </c>
      <c r="J312" s="39" t="s">
        <v>78</v>
      </c>
    </row>
    <row r="313" spans="1:10" x14ac:dyDescent="0.25">
      <c r="A313">
        <v>22488</v>
      </c>
      <c r="B313">
        <v>62</v>
      </c>
      <c r="C313">
        <v>37.5</v>
      </c>
      <c r="D313">
        <v>4</v>
      </c>
      <c r="E313">
        <v>0</v>
      </c>
      <c r="F313">
        <v>150</v>
      </c>
      <c r="G313" t="str">
        <f t="shared" si="4"/>
        <v>GAANT</v>
      </c>
      <c r="I313" s="32">
        <v>21641</v>
      </c>
      <c r="J313" s="39" t="s">
        <v>38</v>
      </c>
    </row>
    <row r="314" spans="1:10" x14ac:dyDescent="0.25">
      <c r="A314">
        <v>22488</v>
      </c>
      <c r="B314">
        <v>72</v>
      </c>
      <c r="C314">
        <v>26.53</v>
      </c>
      <c r="D314">
        <v>4</v>
      </c>
      <c r="E314">
        <v>0</v>
      </c>
      <c r="F314">
        <v>106.12</v>
      </c>
      <c r="G314" t="str">
        <f t="shared" si="4"/>
        <v>GAANT</v>
      </c>
      <c r="I314" s="32">
        <v>21642</v>
      </c>
      <c r="J314" s="39" t="s">
        <v>40</v>
      </c>
    </row>
    <row r="315" spans="1:10" x14ac:dyDescent="0.25">
      <c r="A315">
        <v>22489</v>
      </c>
      <c r="B315">
        <v>11</v>
      </c>
      <c r="C315">
        <v>16.010000000000002</v>
      </c>
      <c r="D315">
        <v>4</v>
      </c>
      <c r="E315">
        <v>0.1</v>
      </c>
      <c r="F315">
        <v>57.63600000000001</v>
      </c>
      <c r="G315" t="str">
        <f t="shared" si="4"/>
        <v>MAEUS</v>
      </c>
      <c r="I315" s="32">
        <v>21643</v>
      </c>
      <c r="J315" s="39" t="s">
        <v>37</v>
      </c>
    </row>
    <row r="316" spans="1:10" x14ac:dyDescent="0.25">
      <c r="A316">
        <v>22489</v>
      </c>
      <c r="B316">
        <v>51</v>
      </c>
      <c r="C316">
        <v>40.4</v>
      </c>
      <c r="D316">
        <v>4</v>
      </c>
      <c r="E316">
        <v>0.1</v>
      </c>
      <c r="F316">
        <v>145.44</v>
      </c>
      <c r="G316" t="str">
        <f t="shared" si="4"/>
        <v>MAEUS</v>
      </c>
      <c r="I316" s="32">
        <v>21644</v>
      </c>
      <c r="J316" s="39" t="s">
        <v>53</v>
      </c>
    </row>
    <row r="317" spans="1:10" x14ac:dyDescent="0.25">
      <c r="A317">
        <v>22489</v>
      </c>
      <c r="B317">
        <v>54</v>
      </c>
      <c r="C317">
        <v>5.64</v>
      </c>
      <c r="D317">
        <v>4</v>
      </c>
      <c r="E317">
        <v>0.1</v>
      </c>
      <c r="F317">
        <v>20.303999999999998</v>
      </c>
      <c r="G317" t="str">
        <f t="shared" si="4"/>
        <v>MAEUS</v>
      </c>
      <c r="I317" s="32">
        <v>21645</v>
      </c>
      <c r="J317" s="39" t="s">
        <v>52</v>
      </c>
    </row>
    <row r="318" spans="1:10" x14ac:dyDescent="0.25">
      <c r="A318">
        <v>22490</v>
      </c>
      <c r="B318">
        <v>61</v>
      </c>
      <c r="C318">
        <v>21.65</v>
      </c>
      <c r="D318">
        <v>4</v>
      </c>
      <c r="E318">
        <v>0</v>
      </c>
      <c r="F318">
        <v>86.6</v>
      </c>
      <c r="G318" t="str">
        <f t="shared" si="4"/>
        <v xml:space="preserve">DELE </v>
      </c>
      <c r="I318" s="32">
        <v>21646</v>
      </c>
      <c r="J318" s="39" t="s">
        <v>36</v>
      </c>
    </row>
    <row r="319" spans="1:10" x14ac:dyDescent="0.25">
      <c r="A319">
        <v>22491</v>
      </c>
      <c r="B319">
        <v>19</v>
      </c>
      <c r="C319">
        <v>7.01</v>
      </c>
      <c r="D319">
        <v>4</v>
      </c>
      <c r="E319">
        <v>0</v>
      </c>
      <c r="F319">
        <v>28.04</v>
      </c>
      <c r="G319" t="str">
        <f t="shared" si="4"/>
        <v>REDAN</v>
      </c>
      <c r="I319" s="32">
        <v>21647</v>
      </c>
      <c r="J319" s="39" t="s">
        <v>72</v>
      </c>
    </row>
    <row r="320" spans="1:10" x14ac:dyDescent="0.25">
      <c r="A320">
        <v>22491</v>
      </c>
      <c r="B320">
        <v>21</v>
      </c>
      <c r="C320">
        <v>7.62</v>
      </c>
      <c r="D320">
        <v>4</v>
      </c>
      <c r="E320">
        <v>0.1</v>
      </c>
      <c r="F320">
        <v>27.432000000000002</v>
      </c>
      <c r="G320" t="str">
        <f t="shared" si="4"/>
        <v>REDAN</v>
      </c>
      <c r="I320" s="32">
        <v>21648</v>
      </c>
      <c r="J320" s="39" t="s">
        <v>38</v>
      </c>
    </row>
    <row r="321" spans="1:10" x14ac:dyDescent="0.25">
      <c r="A321">
        <v>22491</v>
      </c>
      <c r="B321">
        <v>54</v>
      </c>
      <c r="C321">
        <v>5.64</v>
      </c>
      <c r="D321">
        <v>3</v>
      </c>
      <c r="E321">
        <v>0</v>
      </c>
      <c r="F321">
        <v>16.919999999999998</v>
      </c>
      <c r="G321" t="str">
        <f t="shared" si="4"/>
        <v>REDAN</v>
      </c>
      <c r="I321" s="32">
        <v>21649</v>
      </c>
      <c r="J321" s="39" t="s">
        <v>57</v>
      </c>
    </row>
    <row r="322" spans="1:10" x14ac:dyDescent="0.25">
      <c r="A322">
        <v>22491</v>
      </c>
      <c r="B322">
        <v>61</v>
      </c>
      <c r="C322">
        <v>21.65</v>
      </c>
      <c r="D322">
        <v>4</v>
      </c>
      <c r="E322">
        <v>0.1</v>
      </c>
      <c r="F322">
        <v>77.94</v>
      </c>
      <c r="G322" t="str">
        <f t="shared" si="4"/>
        <v>REDAN</v>
      </c>
      <c r="I322" s="32">
        <v>21650</v>
      </c>
      <c r="J322" s="39" t="s">
        <v>83</v>
      </c>
    </row>
    <row r="323" spans="1:10" x14ac:dyDescent="0.25">
      <c r="A323">
        <v>22491</v>
      </c>
      <c r="B323">
        <v>76</v>
      </c>
      <c r="C323">
        <v>13.72</v>
      </c>
      <c r="D323">
        <v>4</v>
      </c>
      <c r="E323">
        <v>0.1</v>
      </c>
      <c r="F323">
        <v>49.392000000000003</v>
      </c>
      <c r="G323" t="str">
        <f t="shared" ref="G323:G386" si="5">VLOOKUP(A323,$I$2:$J$1577,2,FALSE)</f>
        <v>REDAN</v>
      </c>
      <c r="I323" s="32">
        <v>21651</v>
      </c>
      <c r="J323" s="39" t="s">
        <v>36</v>
      </c>
    </row>
    <row r="324" spans="1:10" x14ac:dyDescent="0.25">
      <c r="A324">
        <v>22492</v>
      </c>
      <c r="B324">
        <v>43</v>
      </c>
      <c r="C324">
        <v>35.06</v>
      </c>
      <c r="D324">
        <v>3</v>
      </c>
      <c r="E324">
        <v>0.2</v>
      </c>
      <c r="F324">
        <v>84.144000000000005</v>
      </c>
      <c r="G324" t="str">
        <f t="shared" si="5"/>
        <v>DAMIC</v>
      </c>
      <c r="I324" s="32">
        <v>21652</v>
      </c>
      <c r="J324" s="39" t="s">
        <v>72</v>
      </c>
    </row>
    <row r="325" spans="1:10" x14ac:dyDescent="0.25">
      <c r="A325">
        <v>22492</v>
      </c>
      <c r="B325">
        <v>61</v>
      </c>
      <c r="C325">
        <v>21.65</v>
      </c>
      <c r="D325">
        <v>4</v>
      </c>
      <c r="E325">
        <v>0.2</v>
      </c>
      <c r="F325">
        <v>69.28</v>
      </c>
      <c r="G325" t="str">
        <f t="shared" si="5"/>
        <v>DAMIC</v>
      </c>
      <c r="I325" s="32">
        <v>21653</v>
      </c>
      <c r="J325" s="39" t="s">
        <v>32</v>
      </c>
    </row>
    <row r="326" spans="1:10" x14ac:dyDescent="0.25">
      <c r="A326">
        <v>22493</v>
      </c>
      <c r="B326">
        <v>20</v>
      </c>
      <c r="C326">
        <v>49.39</v>
      </c>
      <c r="D326">
        <v>3</v>
      </c>
      <c r="E326">
        <v>0</v>
      </c>
      <c r="F326">
        <v>148.17000000000002</v>
      </c>
      <c r="G326" t="str">
        <f t="shared" si="5"/>
        <v>CEGRO</v>
      </c>
      <c r="I326" s="32">
        <v>21654</v>
      </c>
      <c r="J326" s="39" t="s">
        <v>48</v>
      </c>
    </row>
    <row r="327" spans="1:10" x14ac:dyDescent="0.25">
      <c r="A327">
        <v>22494</v>
      </c>
      <c r="B327">
        <v>32</v>
      </c>
      <c r="C327">
        <v>19.510000000000002</v>
      </c>
      <c r="D327">
        <v>3</v>
      </c>
      <c r="E327">
        <v>0.1</v>
      </c>
      <c r="F327">
        <v>52.677000000000007</v>
      </c>
      <c r="G327" t="str">
        <f t="shared" si="5"/>
        <v>ALCLE</v>
      </c>
      <c r="I327" s="32">
        <v>21655</v>
      </c>
      <c r="J327" s="39" t="s">
        <v>82</v>
      </c>
    </row>
    <row r="328" spans="1:10" x14ac:dyDescent="0.25">
      <c r="A328">
        <v>22494</v>
      </c>
      <c r="B328">
        <v>58</v>
      </c>
      <c r="C328">
        <v>8.08</v>
      </c>
      <c r="D328">
        <v>3</v>
      </c>
      <c r="E328">
        <v>0.1</v>
      </c>
      <c r="F328">
        <v>21.816000000000003</v>
      </c>
      <c r="G328" t="str">
        <f t="shared" si="5"/>
        <v>ALCLE</v>
      </c>
      <c r="I328" s="32">
        <v>21656</v>
      </c>
      <c r="J328" s="39" t="s">
        <v>104</v>
      </c>
    </row>
    <row r="329" spans="1:10" x14ac:dyDescent="0.25">
      <c r="A329">
        <v>22494</v>
      </c>
      <c r="B329">
        <v>62</v>
      </c>
      <c r="C329">
        <v>30.03</v>
      </c>
      <c r="D329">
        <v>3</v>
      </c>
      <c r="E329">
        <v>0.1</v>
      </c>
      <c r="F329">
        <v>81.081000000000003</v>
      </c>
      <c r="G329" t="str">
        <f t="shared" si="5"/>
        <v>ALCLE</v>
      </c>
      <c r="I329" s="32">
        <v>21657</v>
      </c>
      <c r="J329" s="39" t="s">
        <v>47</v>
      </c>
    </row>
    <row r="330" spans="1:10" x14ac:dyDescent="0.25">
      <c r="A330">
        <v>22495</v>
      </c>
      <c r="B330">
        <v>19</v>
      </c>
      <c r="C330">
        <v>7.01</v>
      </c>
      <c r="D330">
        <v>4</v>
      </c>
      <c r="E330">
        <v>0</v>
      </c>
      <c r="F330">
        <v>28.04</v>
      </c>
      <c r="G330" t="str">
        <f t="shared" si="5"/>
        <v>FAMAR</v>
      </c>
      <c r="I330" s="32">
        <v>21658</v>
      </c>
      <c r="J330" s="39" t="s">
        <v>46</v>
      </c>
    </row>
    <row r="331" spans="1:10" x14ac:dyDescent="0.25">
      <c r="A331">
        <v>22495</v>
      </c>
      <c r="B331">
        <v>21</v>
      </c>
      <c r="C331">
        <v>7.62</v>
      </c>
      <c r="D331">
        <v>4</v>
      </c>
      <c r="E331">
        <v>0.1</v>
      </c>
      <c r="F331">
        <v>27.432000000000002</v>
      </c>
      <c r="G331" t="str">
        <f t="shared" si="5"/>
        <v>FAMAR</v>
      </c>
      <c r="I331" s="32">
        <v>21659</v>
      </c>
      <c r="J331" s="39" t="s">
        <v>104</v>
      </c>
    </row>
    <row r="332" spans="1:10" x14ac:dyDescent="0.25">
      <c r="A332">
        <v>22495</v>
      </c>
      <c r="B332">
        <v>25</v>
      </c>
      <c r="C332">
        <v>8.5399999999999991</v>
      </c>
      <c r="D332">
        <v>4</v>
      </c>
      <c r="E332">
        <v>0</v>
      </c>
      <c r="F332">
        <v>34.159999999999997</v>
      </c>
      <c r="G332" t="str">
        <f t="shared" si="5"/>
        <v>FAMAR</v>
      </c>
      <c r="I332" s="32">
        <v>21660</v>
      </c>
      <c r="J332" s="39" t="s">
        <v>54</v>
      </c>
    </row>
    <row r="333" spans="1:10" x14ac:dyDescent="0.25">
      <c r="A333">
        <v>22495</v>
      </c>
      <c r="B333">
        <v>51</v>
      </c>
      <c r="C333">
        <v>32.32</v>
      </c>
      <c r="D333">
        <v>3</v>
      </c>
      <c r="E333">
        <v>0</v>
      </c>
      <c r="F333">
        <v>96.960000000000008</v>
      </c>
      <c r="G333" t="str">
        <f t="shared" si="5"/>
        <v>FAMAR</v>
      </c>
      <c r="I333" s="32">
        <v>21661</v>
      </c>
      <c r="J333" s="39" t="s">
        <v>105</v>
      </c>
    </row>
    <row r="334" spans="1:10" x14ac:dyDescent="0.25">
      <c r="A334">
        <v>22495</v>
      </c>
      <c r="B334">
        <v>54</v>
      </c>
      <c r="C334">
        <v>4.57</v>
      </c>
      <c r="D334">
        <v>3</v>
      </c>
      <c r="E334">
        <v>0</v>
      </c>
      <c r="F334">
        <v>13.71</v>
      </c>
      <c r="G334" t="str">
        <f t="shared" si="5"/>
        <v>FAMAR</v>
      </c>
      <c r="I334" s="32">
        <v>21662</v>
      </c>
      <c r="J334" s="39" t="s">
        <v>34</v>
      </c>
    </row>
    <row r="335" spans="1:10" x14ac:dyDescent="0.25">
      <c r="A335">
        <v>22495</v>
      </c>
      <c r="B335">
        <v>61</v>
      </c>
      <c r="C335">
        <v>21.65</v>
      </c>
      <c r="D335">
        <v>4</v>
      </c>
      <c r="E335">
        <v>0.1</v>
      </c>
      <c r="F335">
        <v>77.94</v>
      </c>
      <c r="G335" t="str">
        <f t="shared" si="5"/>
        <v>FAMAR</v>
      </c>
      <c r="I335" s="32">
        <v>21663</v>
      </c>
      <c r="J335" s="39" t="s">
        <v>75</v>
      </c>
    </row>
    <row r="336" spans="1:10" x14ac:dyDescent="0.25">
      <c r="A336">
        <v>22496</v>
      </c>
      <c r="B336">
        <v>21</v>
      </c>
      <c r="C336">
        <v>6.1</v>
      </c>
      <c r="D336">
        <v>3</v>
      </c>
      <c r="E336">
        <v>0.15</v>
      </c>
      <c r="F336">
        <v>15.555</v>
      </c>
      <c r="G336" t="str">
        <f t="shared" si="5"/>
        <v>CHBES</v>
      </c>
      <c r="I336" s="32">
        <v>21664</v>
      </c>
      <c r="J336" s="39" t="s">
        <v>99</v>
      </c>
    </row>
    <row r="337" spans="1:10" x14ac:dyDescent="0.25">
      <c r="A337">
        <v>22496</v>
      </c>
      <c r="B337">
        <v>49</v>
      </c>
      <c r="C337">
        <v>12.2</v>
      </c>
      <c r="D337">
        <v>3</v>
      </c>
      <c r="E337">
        <v>0.15</v>
      </c>
      <c r="F337">
        <v>31.11</v>
      </c>
      <c r="G337" t="str">
        <f t="shared" si="5"/>
        <v>CHBES</v>
      </c>
      <c r="I337" s="32">
        <v>21665</v>
      </c>
      <c r="J337" s="39" t="s">
        <v>39</v>
      </c>
    </row>
    <row r="338" spans="1:10" x14ac:dyDescent="0.25">
      <c r="A338">
        <v>22497</v>
      </c>
      <c r="B338">
        <v>17</v>
      </c>
      <c r="C338">
        <v>29.73</v>
      </c>
      <c r="D338">
        <v>4</v>
      </c>
      <c r="E338">
        <v>0.1</v>
      </c>
      <c r="F338">
        <v>107.02800000000001</v>
      </c>
      <c r="G338" t="str">
        <f t="shared" si="5"/>
        <v>JELEC</v>
      </c>
      <c r="I338" s="32">
        <v>21666</v>
      </c>
      <c r="J338" s="39" t="s">
        <v>38</v>
      </c>
    </row>
    <row r="339" spans="1:10" x14ac:dyDescent="0.25">
      <c r="A339">
        <v>22497</v>
      </c>
      <c r="B339">
        <v>19</v>
      </c>
      <c r="C339">
        <v>7.01</v>
      </c>
      <c r="D339">
        <v>4</v>
      </c>
      <c r="E339">
        <v>0</v>
      </c>
      <c r="F339">
        <v>28.04</v>
      </c>
      <c r="G339" t="str">
        <f t="shared" si="5"/>
        <v>JELEC</v>
      </c>
      <c r="I339" s="32">
        <v>21667</v>
      </c>
      <c r="J339" s="39" t="s">
        <v>30</v>
      </c>
    </row>
    <row r="340" spans="1:10" x14ac:dyDescent="0.25">
      <c r="A340">
        <v>22497</v>
      </c>
      <c r="B340">
        <v>21</v>
      </c>
      <c r="C340">
        <v>7.62</v>
      </c>
      <c r="D340">
        <v>4</v>
      </c>
      <c r="E340">
        <v>0.1</v>
      </c>
      <c r="F340">
        <v>27.432000000000002</v>
      </c>
      <c r="G340" t="str">
        <f t="shared" si="5"/>
        <v>JELEC</v>
      </c>
      <c r="I340" s="32">
        <v>21668</v>
      </c>
      <c r="J340" s="39" t="s">
        <v>53</v>
      </c>
    </row>
    <row r="341" spans="1:10" x14ac:dyDescent="0.25">
      <c r="A341">
        <v>22497</v>
      </c>
      <c r="B341">
        <v>24</v>
      </c>
      <c r="C341">
        <v>3.35</v>
      </c>
      <c r="D341">
        <v>3</v>
      </c>
      <c r="E341">
        <v>0</v>
      </c>
      <c r="F341">
        <v>10.050000000000001</v>
      </c>
      <c r="G341" t="str">
        <f t="shared" si="5"/>
        <v>JELEC</v>
      </c>
      <c r="I341" s="32">
        <v>21669</v>
      </c>
      <c r="J341" s="39" t="s">
        <v>35</v>
      </c>
    </row>
    <row r="342" spans="1:10" x14ac:dyDescent="0.25">
      <c r="A342">
        <v>22497</v>
      </c>
      <c r="B342">
        <v>36</v>
      </c>
      <c r="C342">
        <v>14.48</v>
      </c>
      <c r="D342">
        <v>3</v>
      </c>
      <c r="E342">
        <v>0</v>
      </c>
      <c r="F342">
        <v>43.44</v>
      </c>
      <c r="G342" t="str">
        <f t="shared" si="5"/>
        <v>JELEC</v>
      </c>
      <c r="I342" s="32">
        <v>21670</v>
      </c>
      <c r="J342" s="39" t="s">
        <v>44</v>
      </c>
    </row>
    <row r="343" spans="1:10" x14ac:dyDescent="0.25">
      <c r="A343">
        <v>22497</v>
      </c>
      <c r="B343">
        <v>54</v>
      </c>
      <c r="C343">
        <v>5.64</v>
      </c>
      <c r="D343">
        <v>3</v>
      </c>
      <c r="E343">
        <v>0</v>
      </c>
      <c r="F343">
        <v>16.919999999999998</v>
      </c>
      <c r="G343" t="str">
        <f t="shared" si="5"/>
        <v>JELEC</v>
      </c>
      <c r="I343" s="32">
        <v>21671</v>
      </c>
      <c r="J343" s="39" t="s">
        <v>102</v>
      </c>
    </row>
    <row r="344" spans="1:10" x14ac:dyDescent="0.25">
      <c r="A344">
        <v>22497</v>
      </c>
      <c r="B344">
        <v>61</v>
      </c>
      <c r="C344">
        <v>21.65</v>
      </c>
      <c r="D344">
        <v>4</v>
      </c>
      <c r="E344">
        <v>0.1</v>
      </c>
      <c r="F344">
        <v>77.94</v>
      </c>
      <c r="G344" t="str">
        <f t="shared" si="5"/>
        <v>JELEC</v>
      </c>
      <c r="I344" s="32">
        <v>21672</v>
      </c>
      <c r="J344" s="39" t="s">
        <v>72</v>
      </c>
    </row>
    <row r="345" spans="1:10" x14ac:dyDescent="0.25">
      <c r="A345">
        <v>22498</v>
      </c>
      <c r="B345">
        <v>57</v>
      </c>
      <c r="C345">
        <v>14.94</v>
      </c>
      <c r="D345">
        <v>4</v>
      </c>
      <c r="E345">
        <v>0</v>
      </c>
      <c r="F345">
        <v>59.76</v>
      </c>
      <c r="G345" t="str">
        <f t="shared" si="5"/>
        <v>NOBEL</v>
      </c>
      <c r="I345" s="32">
        <v>21673</v>
      </c>
      <c r="J345" s="39" t="s">
        <v>84</v>
      </c>
    </row>
    <row r="346" spans="1:10" x14ac:dyDescent="0.25">
      <c r="A346">
        <v>22498</v>
      </c>
      <c r="B346">
        <v>76</v>
      </c>
      <c r="C346">
        <v>13.72</v>
      </c>
      <c r="D346">
        <v>4</v>
      </c>
      <c r="E346">
        <v>0</v>
      </c>
      <c r="F346">
        <v>54.88</v>
      </c>
      <c r="G346" t="str">
        <f t="shared" si="5"/>
        <v>NOBEL</v>
      </c>
      <c r="I346" s="32">
        <v>21674</v>
      </c>
      <c r="J346" s="39" t="s">
        <v>49</v>
      </c>
    </row>
    <row r="347" spans="1:10" x14ac:dyDescent="0.25">
      <c r="A347">
        <v>22499</v>
      </c>
      <c r="B347">
        <v>10</v>
      </c>
      <c r="C347">
        <v>23.63</v>
      </c>
      <c r="D347">
        <v>4</v>
      </c>
      <c r="E347">
        <v>0</v>
      </c>
      <c r="F347">
        <v>94.52</v>
      </c>
      <c r="G347" t="str">
        <f t="shared" si="5"/>
        <v>MOELK</v>
      </c>
      <c r="I347" s="32">
        <v>21675</v>
      </c>
      <c r="J347" s="39" t="s">
        <v>49</v>
      </c>
    </row>
    <row r="348" spans="1:10" x14ac:dyDescent="0.25">
      <c r="A348">
        <v>22499</v>
      </c>
      <c r="B348">
        <v>36</v>
      </c>
      <c r="C348">
        <v>14.48</v>
      </c>
      <c r="D348">
        <v>4</v>
      </c>
      <c r="E348">
        <v>0</v>
      </c>
      <c r="F348">
        <v>57.92</v>
      </c>
      <c r="G348" t="str">
        <f t="shared" si="5"/>
        <v>MOELK</v>
      </c>
      <c r="I348" s="32">
        <v>21676</v>
      </c>
      <c r="J348" s="39" t="s">
        <v>60</v>
      </c>
    </row>
    <row r="349" spans="1:10" x14ac:dyDescent="0.25">
      <c r="A349">
        <v>22499</v>
      </c>
      <c r="B349">
        <v>49</v>
      </c>
      <c r="C349">
        <v>15.24</v>
      </c>
      <c r="D349">
        <v>4</v>
      </c>
      <c r="E349">
        <v>0</v>
      </c>
      <c r="F349">
        <v>60.96</v>
      </c>
      <c r="G349" t="str">
        <f t="shared" si="5"/>
        <v>MOELK</v>
      </c>
      <c r="I349" s="32">
        <v>21677</v>
      </c>
      <c r="J349" s="39" t="s">
        <v>32</v>
      </c>
    </row>
    <row r="350" spans="1:10" x14ac:dyDescent="0.25">
      <c r="A350">
        <v>22499</v>
      </c>
      <c r="B350">
        <v>60</v>
      </c>
      <c r="C350">
        <v>25.92</v>
      </c>
      <c r="D350">
        <v>3</v>
      </c>
      <c r="E350">
        <v>0</v>
      </c>
      <c r="F350">
        <v>77.760000000000005</v>
      </c>
      <c r="G350" t="str">
        <f t="shared" si="5"/>
        <v>MOELK</v>
      </c>
      <c r="I350" s="32">
        <v>21678</v>
      </c>
      <c r="J350" s="39" t="s">
        <v>42</v>
      </c>
    </row>
    <row r="351" spans="1:10" x14ac:dyDescent="0.25">
      <c r="A351">
        <v>22499</v>
      </c>
      <c r="B351">
        <v>76</v>
      </c>
      <c r="C351">
        <v>13.72</v>
      </c>
      <c r="D351">
        <v>4</v>
      </c>
      <c r="E351">
        <v>0</v>
      </c>
      <c r="F351">
        <v>54.88</v>
      </c>
      <c r="G351" t="str">
        <f t="shared" si="5"/>
        <v>MOELK</v>
      </c>
      <c r="I351" s="32">
        <v>21679</v>
      </c>
      <c r="J351" s="39" t="s">
        <v>77</v>
      </c>
    </row>
    <row r="352" spans="1:10" x14ac:dyDescent="0.25">
      <c r="A352">
        <v>22500</v>
      </c>
      <c r="B352">
        <v>22</v>
      </c>
      <c r="C352">
        <v>16.010000000000002</v>
      </c>
      <c r="D352">
        <v>4</v>
      </c>
      <c r="E352">
        <v>0</v>
      </c>
      <c r="F352">
        <v>64.040000000000006</v>
      </c>
      <c r="G352" t="str">
        <f t="shared" si="5"/>
        <v>CHDUD</v>
      </c>
      <c r="I352" s="32">
        <v>21680</v>
      </c>
      <c r="J352" s="39" t="s">
        <v>36</v>
      </c>
    </row>
    <row r="353" spans="1:10" x14ac:dyDescent="0.25">
      <c r="A353">
        <v>22500</v>
      </c>
      <c r="B353">
        <v>24</v>
      </c>
      <c r="C353">
        <v>3.35</v>
      </c>
      <c r="D353">
        <v>4</v>
      </c>
      <c r="E353">
        <v>0.15</v>
      </c>
      <c r="F353">
        <v>11.39</v>
      </c>
      <c r="G353" t="str">
        <f t="shared" si="5"/>
        <v>CHDUD</v>
      </c>
      <c r="I353" s="32">
        <v>21681</v>
      </c>
      <c r="J353" s="39" t="s">
        <v>54</v>
      </c>
    </row>
    <row r="354" spans="1:10" x14ac:dyDescent="0.25">
      <c r="A354">
        <v>22501</v>
      </c>
      <c r="B354">
        <v>24</v>
      </c>
      <c r="C354">
        <v>3.35</v>
      </c>
      <c r="D354">
        <v>3</v>
      </c>
      <c r="E354">
        <v>0</v>
      </c>
      <c r="F354">
        <v>10.050000000000001</v>
      </c>
      <c r="G354" t="str">
        <f t="shared" si="5"/>
        <v>OLLHE</v>
      </c>
      <c r="I354" s="32">
        <v>21682</v>
      </c>
      <c r="J354" s="39" t="s">
        <v>87</v>
      </c>
    </row>
    <row r="355" spans="1:10" x14ac:dyDescent="0.25">
      <c r="A355">
        <v>22501</v>
      </c>
      <c r="B355">
        <v>36</v>
      </c>
      <c r="C355">
        <v>14.48</v>
      </c>
      <c r="D355">
        <v>3</v>
      </c>
      <c r="E355">
        <v>0</v>
      </c>
      <c r="F355">
        <v>43.44</v>
      </c>
      <c r="G355" t="str">
        <f t="shared" si="5"/>
        <v>OLLHE</v>
      </c>
      <c r="I355" s="32">
        <v>21683</v>
      </c>
      <c r="J355" s="39" t="s">
        <v>31</v>
      </c>
    </row>
    <row r="356" spans="1:10" x14ac:dyDescent="0.25">
      <c r="A356">
        <v>22501</v>
      </c>
      <c r="B356">
        <v>40</v>
      </c>
      <c r="C356">
        <v>14.03</v>
      </c>
      <c r="D356">
        <v>3</v>
      </c>
      <c r="E356">
        <v>0</v>
      </c>
      <c r="F356">
        <v>42.089999999999996</v>
      </c>
      <c r="G356" t="str">
        <f t="shared" si="5"/>
        <v>OLLHE</v>
      </c>
      <c r="I356" s="32">
        <v>21684</v>
      </c>
      <c r="J356" s="39" t="s">
        <v>84</v>
      </c>
    </row>
    <row r="357" spans="1:10" x14ac:dyDescent="0.25">
      <c r="A357">
        <v>22501</v>
      </c>
      <c r="B357">
        <v>47</v>
      </c>
      <c r="C357">
        <v>7.32</v>
      </c>
      <c r="D357">
        <v>3</v>
      </c>
      <c r="E357">
        <v>0</v>
      </c>
      <c r="F357">
        <v>21.96</v>
      </c>
      <c r="G357" t="str">
        <f t="shared" si="5"/>
        <v>OLLHE</v>
      </c>
      <c r="I357" s="32">
        <v>21685</v>
      </c>
      <c r="J357" s="39" t="s">
        <v>68</v>
      </c>
    </row>
    <row r="358" spans="1:10" x14ac:dyDescent="0.25">
      <c r="A358">
        <v>22501</v>
      </c>
      <c r="B358">
        <v>53</v>
      </c>
      <c r="C358">
        <v>25</v>
      </c>
      <c r="D358">
        <v>3</v>
      </c>
      <c r="E358">
        <v>0.05</v>
      </c>
      <c r="F358">
        <v>71.25</v>
      </c>
      <c r="G358" t="str">
        <f t="shared" si="5"/>
        <v>OLLHE</v>
      </c>
      <c r="I358" s="32">
        <v>21686</v>
      </c>
      <c r="J358" s="39" t="s">
        <v>70</v>
      </c>
    </row>
    <row r="359" spans="1:10" x14ac:dyDescent="0.25">
      <c r="A359">
        <v>22501</v>
      </c>
      <c r="B359">
        <v>54</v>
      </c>
      <c r="C359">
        <v>5.64</v>
      </c>
      <c r="D359">
        <v>3</v>
      </c>
      <c r="E359">
        <v>0</v>
      </c>
      <c r="F359">
        <v>16.919999999999998</v>
      </c>
      <c r="G359" t="str">
        <f t="shared" si="5"/>
        <v>OLLHE</v>
      </c>
      <c r="I359" s="32">
        <v>21687</v>
      </c>
      <c r="J359" s="39" t="s">
        <v>72</v>
      </c>
    </row>
    <row r="360" spans="1:10" x14ac:dyDescent="0.25">
      <c r="A360">
        <v>22501</v>
      </c>
      <c r="B360">
        <v>60</v>
      </c>
      <c r="C360">
        <v>25.92</v>
      </c>
      <c r="D360">
        <v>3</v>
      </c>
      <c r="E360">
        <v>0</v>
      </c>
      <c r="F360">
        <v>77.760000000000005</v>
      </c>
      <c r="G360" t="str">
        <f t="shared" si="5"/>
        <v>OLLHE</v>
      </c>
      <c r="I360" s="32">
        <v>21688</v>
      </c>
      <c r="J360" s="39" t="s">
        <v>56</v>
      </c>
    </row>
    <row r="361" spans="1:10" x14ac:dyDescent="0.25">
      <c r="A361">
        <v>22502</v>
      </c>
      <c r="B361">
        <v>12</v>
      </c>
      <c r="C361">
        <v>28.97</v>
      </c>
      <c r="D361">
        <v>3</v>
      </c>
      <c r="E361">
        <v>0</v>
      </c>
      <c r="F361">
        <v>86.91</v>
      </c>
      <c r="G361" t="str">
        <f t="shared" si="5"/>
        <v>CHBES</v>
      </c>
      <c r="I361" s="32">
        <v>21689</v>
      </c>
      <c r="J361" s="39" t="s">
        <v>68</v>
      </c>
    </row>
    <row r="362" spans="1:10" x14ac:dyDescent="0.25">
      <c r="A362">
        <v>22502</v>
      </c>
      <c r="B362">
        <v>16</v>
      </c>
      <c r="C362">
        <v>13.26</v>
      </c>
      <c r="D362">
        <v>3</v>
      </c>
      <c r="E362">
        <v>0</v>
      </c>
      <c r="F362">
        <v>39.78</v>
      </c>
      <c r="G362" t="str">
        <f t="shared" si="5"/>
        <v>CHBES</v>
      </c>
      <c r="I362" s="32">
        <v>21690</v>
      </c>
      <c r="J362" s="39" t="s">
        <v>24</v>
      </c>
    </row>
    <row r="363" spans="1:10" x14ac:dyDescent="0.25">
      <c r="A363">
        <v>22502</v>
      </c>
      <c r="B363">
        <v>36</v>
      </c>
      <c r="C363">
        <v>14.48</v>
      </c>
      <c r="D363">
        <v>3</v>
      </c>
      <c r="E363">
        <v>0</v>
      </c>
      <c r="F363">
        <v>43.44</v>
      </c>
      <c r="G363" t="str">
        <f t="shared" si="5"/>
        <v>CHBES</v>
      </c>
      <c r="I363" s="32">
        <v>21691</v>
      </c>
      <c r="J363" s="39" t="s">
        <v>3636</v>
      </c>
    </row>
    <row r="364" spans="1:10" x14ac:dyDescent="0.25">
      <c r="A364">
        <v>22502</v>
      </c>
      <c r="B364">
        <v>62</v>
      </c>
      <c r="C364">
        <v>37.5</v>
      </c>
      <c r="D364">
        <v>3</v>
      </c>
      <c r="E364">
        <v>0</v>
      </c>
      <c r="F364">
        <v>112.5</v>
      </c>
      <c r="G364" t="str">
        <f t="shared" si="5"/>
        <v>CHBES</v>
      </c>
      <c r="I364" s="32">
        <v>21692</v>
      </c>
      <c r="J364" s="39" t="s">
        <v>76</v>
      </c>
    </row>
    <row r="365" spans="1:10" x14ac:dyDescent="0.25">
      <c r="A365">
        <v>22503</v>
      </c>
      <c r="B365">
        <v>2</v>
      </c>
      <c r="C365">
        <v>14.48</v>
      </c>
      <c r="D365">
        <v>4</v>
      </c>
      <c r="E365">
        <v>0</v>
      </c>
      <c r="F365">
        <v>57.92</v>
      </c>
      <c r="G365" t="str">
        <f t="shared" si="5"/>
        <v>ALCLE</v>
      </c>
      <c r="I365" s="32">
        <v>21693</v>
      </c>
      <c r="J365" s="39" t="s">
        <v>86</v>
      </c>
    </row>
    <row r="366" spans="1:10" x14ac:dyDescent="0.25">
      <c r="A366">
        <v>22503</v>
      </c>
      <c r="B366">
        <v>17</v>
      </c>
      <c r="C366">
        <v>29.73</v>
      </c>
      <c r="D366">
        <v>4</v>
      </c>
      <c r="E366">
        <v>0</v>
      </c>
      <c r="F366">
        <v>118.92</v>
      </c>
      <c r="G366" t="str">
        <f t="shared" si="5"/>
        <v>ALCLE</v>
      </c>
      <c r="I366" s="32">
        <v>21694</v>
      </c>
      <c r="J366" s="39" t="s">
        <v>68</v>
      </c>
    </row>
    <row r="367" spans="1:10" x14ac:dyDescent="0.25">
      <c r="A367">
        <v>22503</v>
      </c>
      <c r="B367">
        <v>62</v>
      </c>
      <c r="C367">
        <v>37.5</v>
      </c>
      <c r="D367">
        <v>4</v>
      </c>
      <c r="E367">
        <v>0</v>
      </c>
      <c r="F367">
        <v>150</v>
      </c>
      <c r="G367" t="str">
        <f t="shared" si="5"/>
        <v>ALCLE</v>
      </c>
      <c r="I367" s="32">
        <v>21695</v>
      </c>
      <c r="J367" s="39" t="s">
        <v>31</v>
      </c>
    </row>
    <row r="368" spans="1:10" x14ac:dyDescent="0.25">
      <c r="A368">
        <v>22504</v>
      </c>
      <c r="B368">
        <v>7</v>
      </c>
      <c r="C368">
        <v>22.87</v>
      </c>
      <c r="D368">
        <v>3</v>
      </c>
      <c r="E368">
        <v>0.05</v>
      </c>
      <c r="F368">
        <v>65.179500000000004</v>
      </c>
      <c r="G368" t="str">
        <f t="shared" si="5"/>
        <v>DACOU</v>
      </c>
      <c r="I368" s="32">
        <v>21696</v>
      </c>
      <c r="J368" s="39" t="s">
        <v>99</v>
      </c>
    </row>
    <row r="369" spans="1:10" x14ac:dyDescent="0.25">
      <c r="A369">
        <v>22504</v>
      </c>
      <c r="B369">
        <v>52</v>
      </c>
      <c r="C369">
        <v>5.34</v>
      </c>
      <c r="D369">
        <v>4</v>
      </c>
      <c r="E369">
        <v>0.05</v>
      </c>
      <c r="F369">
        <v>20.291999999999998</v>
      </c>
      <c r="G369" t="str">
        <f t="shared" si="5"/>
        <v>DACOU</v>
      </c>
      <c r="I369" s="32">
        <v>21697</v>
      </c>
      <c r="J369" s="39" t="s">
        <v>106</v>
      </c>
    </row>
    <row r="370" spans="1:10" x14ac:dyDescent="0.25">
      <c r="A370">
        <v>22505</v>
      </c>
      <c r="B370">
        <v>19</v>
      </c>
      <c r="C370">
        <v>7.01</v>
      </c>
      <c r="D370">
        <v>4</v>
      </c>
      <c r="E370">
        <v>0</v>
      </c>
      <c r="F370">
        <v>28.04</v>
      </c>
      <c r="G370" t="str">
        <f t="shared" si="5"/>
        <v>FRLAN</v>
      </c>
      <c r="I370" s="32">
        <v>21698</v>
      </c>
      <c r="J370" s="39" t="s">
        <v>102</v>
      </c>
    </row>
    <row r="371" spans="1:10" x14ac:dyDescent="0.25">
      <c r="A371">
        <v>22505</v>
      </c>
      <c r="B371">
        <v>24</v>
      </c>
      <c r="C371">
        <v>3.35</v>
      </c>
      <c r="D371">
        <v>3</v>
      </c>
      <c r="E371">
        <v>0</v>
      </c>
      <c r="F371">
        <v>10.050000000000001</v>
      </c>
      <c r="G371" t="str">
        <f t="shared" si="5"/>
        <v>FRLAN</v>
      </c>
      <c r="I371" s="32">
        <v>21699</v>
      </c>
      <c r="J371" s="39" t="s">
        <v>102</v>
      </c>
    </row>
    <row r="372" spans="1:10" x14ac:dyDescent="0.25">
      <c r="A372">
        <v>22505</v>
      </c>
      <c r="B372">
        <v>36</v>
      </c>
      <c r="C372">
        <v>14.48</v>
      </c>
      <c r="D372">
        <v>3</v>
      </c>
      <c r="E372">
        <v>0</v>
      </c>
      <c r="F372">
        <v>43.44</v>
      </c>
      <c r="G372" t="str">
        <f t="shared" si="5"/>
        <v>FRLAN</v>
      </c>
      <c r="I372" s="32">
        <v>21700</v>
      </c>
      <c r="J372" s="39" t="s">
        <v>72</v>
      </c>
    </row>
    <row r="373" spans="1:10" x14ac:dyDescent="0.25">
      <c r="A373">
        <v>22505</v>
      </c>
      <c r="B373">
        <v>49</v>
      </c>
      <c r="C373">
        <v>15.24</v>
      </c>
      <c r="D373">
        <v>4</v>
      </c>
      <c r="E373">
        <v>0</v>
      </c>
      <c r="F373">
        <v>60.96</v>
      </c>
      <c r="G373" t="str">
        <f t="shared" si="5"/>
        <v>FRLAN</v>
      </c>
      <c r="I373" s="32">
        <v>21701</v>
      </c>
      <c r="J373" s="39" t="s">
        <v>72</v>
      </c>
    </row>
    <row r="374" spans="1:10" x14ac:dyDescent="0.25">
      <c r="A374">
        <v>22505</v>
      </c>
      <c r="B374">
        <v>53</v>
      </c>
      <c r="C374">
        <v>25</v>
      </c>
      <c r="D374">
        <v>3</v>
      </c>
      <c r="E374">
        <v>0.05</v>
      </c>
      <c r="F374">
        <v>71.25</v>
      </c>
      <c r="G374" t="str">
        <f t="shared" si="5"/>
        <v>FRLAN</v>
      </c>
      <c r="I374" s="32">
        <v>21702</v>
      </c>
      <c r="J374" s="39" t="s">
        <v>98</v>
      </c>
    </row>
    <row r="375" spans="1:10" x14ac:dyDescent="0.25">
      <c r="A375">
        <v>22505</v>
      </c>
      <c r="B375">
        <v>54</v>
      </c>
      <c r="C375">
        <v>5.64</v>
      </c>
      <c r="D375">
        <v>3</v>
      </c>
      <c r="E375">
        <v>0</v>
      </c>
      <c r="F375">
        <v>16.919999999999998</v>
      </c>
      <c r="G375" t="str">
        <f t="shared" si="5"/>
        <v>FRLAN</v>
      </c>
      <c r="I375" s="32">
        <v>21703</v>
      </c>
      <c r="J375" s="39" t="s">
        <v>65</v>
      </c>
    </row>
    <row r="376" spans="1:10" x14ac:dyDescent="0.25">
      <c r="A376">
        <v>22505</v>
      </c>
      <c r="B376">
        <v>61</v>
      </c>
      <c r="C376">
        <v>21.65</v>
      </c>
      <c r="D376">
        <v>4</v>
      </c>
      <c r="E376">
        <v>0</v>
      </c>
      <c r="F376">
        <v>86.6</v>
      </c>
      <c r="G376" t="str">
        <f t="shared" si="5"/>
        <v>FRLAN</v>
      </c>
      <c r="I376" s="32">
        <v>21704</v>
      </c>
      <c r="J376" s="39" t="s">
        <v>52</v>
      </c>
    </row>
    <row r="377" spans="1:10" x14ac:dyDescent="0.25">
      <c r="A377">
        <v>22506</v>
      </c>
      <c r="B377">
        <v>11</v>
      </c>
      <c r="C377">
        <v>16.010000000000002</v>
      </c>
      <c r="D377">
        <v>3</v>
      </c>
      <c r="E377">
        <v>0.25</v>
      </c>
      <c r="F377">
        <v>36.022500000000001</v>
      </c>
      <c r="G377" t="str">
        <f t="shared" si="5"/>
        <v>ERSWE</v>
      </c>
      <c r="I377" s="32">
        <v>21705</v>
      </c>
      <c r="J377" s="39" t="s">
        <v>40</v>
      </c>
    </row>
    <row r="378" spans="1:10" x14ac:dyDescent="0.25">
      <c r="A378">
        <v>22506</v>
      </c>
      <c r="B378">
        <v>29</v>
      </c>
      <c r="C378">
        <v>94.37</v>
      </c>
      <c r="D378">
        <v>4</v>
      </c>
      <c r="E378">
        <v>0.25</v>
      </c>
      <c r="F378">
        <v>283.11</v>
      </c>
      <c r="G378" t="str">
        <f t="shared" si="5"/>
        <v>ERSWE</v>
      </c>
      <c r="I378" s="32">
        <v>21706</v>
      </c>
      <c r="J378" s="39" t="s">
        <v>107</v>
      </c>
    </row>
    <row r="379" spans="1:10" x14ac:dyDescent="0.25">
      <c r="A379">
        <v>22507</v>
      </c>
      <c r="B379">
        <v>33</v>
      </c>
      <c r="C379">
        <v>1.83</v>
      </c>
      <c r="D379">
        <v>4</v>
      </c>
      <c r="E379">
        <v>0</v>
      </c>
      <c r="F379">
        <v>7.32</v>
      </c>
      <c r="G379" t="str">
        <f t="shared" si="5"/>
        <v>MICOL</v>
      </c>
      <c r="I379" s="32">
        <v>21707</v>
      </c>
      <c r="J379" s="39" t="s">
        <v>62</v>
      </c>
    </row>
    <row r="380" spans="1:10" x14ac:dyDescent="0.25">
      <c r="A380">
        <v>22507</v>
      </c>
      <c r="B380">
        <v>67</v>
      </c>
      <c r="C380">
        <v>10.67</v>
      </c>
      <c r="D380">
        <v>3</v>
      </c>
      <c r="E380">
        <v>0</v>
      </c>
      <c r="F380">
        <v>32.01</v>
      </c>
      <c r="G380" t="str">
        <f t="shared" si="5"/>
        <v>MICOL</v>
      </c>
      <c r="I380" s="32">
        <v>21708</v>
      </c>
      <c r="J380" s="39" t="s">
        <v>48</v>
      </c>
    </row>
    <row r="381" spans="1:10" x14ac:dyDescent="0.25">
      <c r="A381">
        <v>22508</v>
      </c>
      <c r="B381">
        <v>7</v>
      </c>
      <c r="C381">
        <v>22.87</v>
      </c>
      <c r="D381">
        <v>3</v>
      </c>
      <c r="E381">
        <v>0</v>
      </c>
      <c r="F381">
        <v>68.61</v>
      </c>
      <c r="G381" t="str">
        <f t="shared" si="5"/>
        <v>DIDAL</v>
      </c>
      <c r="I381" s="32">
        <v>21709</v>
      </c>
      <c r="J381" s="39" t="s">
        <v>68</v>
      </c>
    </row>
    <row r="382" spans="1:10" x14ac:dyDescent="0.25">
      <c r="A382">
        <v>22508</v>
      </c>
      <c r="B382">
        <v>24</v>
      </c>
      <c r="C382">
        <v>3.35</v>
      </c>
      <c r="D382">
        <v>3</v>
      </c>
      <c r="E382">
        <v>0</v>
      </c>
      <c r="F382">
        <v>10.050000000000001</v>
      </c>
      <c r="G382" t="str">
        <f t="shared" si="5"/>
        <v>DIDAL</v>
      </c>
      <c r="I382" s="32">
        <v>21710</v>
      </c>
      <c r="J382" s="39" t="s">
        <v>38</v>
      </c>
    </row>
    <row r="383" spans="1:10" x14ac:dyDescent="0.25">
      <c r="A383">
        <v>22508</v>
      </c>
      <c r="B383">
        <v>36</v>
      </c>
      <c r="C383">
        <v>14.48</v>
      </c>
      <c r="D383">
        <v>3</v>
      </c>
      <c r="E383">
        <v>0</v>
      </c>
      <c r="F383">
        <v>43.44</v>
      </c>
      <c r="G383" t="str">
        <f t="shared" si="5"/>
        <v>DIDAL</v>
      </c>
      <c r="I383" s="32">
        <v>21711</v>
      </c>
      <c r="J383" s="39" t="s">
        <v>59</v>
      </c>
    </row>
    <row r="384" spans="1:10" x14ac:dyDescent="0.25">
      <c r="A384">
        <v>22508</v>
      </c>
      <c r="B384">
        <v>53</v>
      </c>
      <c r="C384">
        <v>25</v>
      </c>
      <c r="D384">
        <v>3</v>
      </c>
      <c r="E384">
        <v>0.05</v>
      </c>
      <c r="F384">
        <v>71.25</v>
      </c>
      <c r="G384" t="str">
        <f t="shared" si="5"/>
        <v>DIDAL</v>
      </c>
      <c r="I384" s="32">
        <v>21712</v>
      </c>
      <c r="J384" s="39" t="s">
        <v>67</v>
      </c>
    </row>
    <row r="385" spans="1:10" x14ac:dyDescent="0.25">
      <c r="A385">
        <v>22508</v>
      </c>
      <c r="B385">
        <v>54</v>
      </c>
      <c r="C385">
        <v>5.64</v>
      </c>
      <c r="D385">
        <v>3</v>
      </c>
      <c r="E385">
        <v>0</v>
      </c>
      <c r="F385">
        <v>16.919999999999998</v>
      </c>
      <c r="G385" t="str">
        <f t="shared" si="5"/>
        <v>DIDAL</v>
      </c>
      <c r="I385" s="32">
        <v>21713</v>
      </c>
      <c r="J385" s="39" t="s">
        <v>76</v>
      </c>
    </row>
    <row r="386" spans="1:10" x14ac:dyDescent="0.25">
      <c r="A386">
        <v>22508</v>
      </c>
      <c r="B386">
        <v>55</v>
      </c>
      <c r="C386">
        <v>18.29</v>
      </c>
      <c r="D386">
        <v>3</v>
      </c>
      <c r="E386">
        <v>0</v>
      </c>
      <c r="F386">
        <v>54.87</v>
      </c>
      <c r="G386" t="str">
        <f t="shared" si="5"/>
        <v>DIDAL</v>
      </c>
      <c r="I386" s="32">
        <v>21714</v>
      </c>
      <c r="J386" s="39" t="s">
        <v>58</v>
      </c>
    </row>
    <row r="387" spans="1:10" x14ac:dyDescent="0.25">
      <c r="A387">
        <v>22508</v>
      </c>
      <c r="B387">
        <v>60</v>
      </c>
      <c r="C387">
        <v>25.92</v>
      </c>
      <c r="D387">
        <v>4</v>
      </c>
      <c r="E387">
        <v>0</v>
      </c>
      <c r="F387">
        <v>103.68</v>
      </c>
      <c r="G387" t="str">
        <f t="shared" ref="G387:G450" si="6">VLOOKUP(A387,$I$2:$J$1577,2,FALSE)</f>
        <v>DIDAL</v>
      </c>
      <c r="I387" s="32">
        <v>21715</v>
      </c>
      <c r="J387" s="39" t="s">
        <v>32</v>
      </c>
    </row>
    <row r="388" spans="1:10" x14ac:dyDescent="0.25">
      <c r="A388">
        <v>22509</v>
      </c>
      <c r="B388">
        <v>69</v>
      </c>
      <c r="C388">
        <v>21.95</v>
      </c>
      <c r="D388">
        <v>3</v>
      </c>
      <c r="E388">
        <v>0</v>
      </c>
      <c r="F388">
        <v>65.849999999999994</v>
      </c>
      <c r="G388" t="str">
        <f t="shared" si="6"/>
        <v>DIDAL</v>
      </c>
      <c r="I388" s="32">
        <v>21716</v>
      </c>
      <c r="J388" s="39" t="s">
        <v>91</v>
      </c>
    </row>
    <row r="389" spans="1:10" x14ac:dyDescent="0.25">
      <c r="A389">
        <v>22509</v>
      </c>
      <c r="B389">
        <v>71</v>
      </c>
      <c r="C389">
        <v>13.11</v>
      </c>
      <c r="D389">
        <v>4</v>
      </c>
      <c r="E389">
        <v>0</v>
      </c>
      <c r="F389">
        <v>52.44</v>
      </c>
      <c r="G389" t="str">
        <f t="shared" si="6"/>
        <v>DIDAL</v>
      </c>
      <c r="I389" s="32">
        <v>21717</v>
      </c>
      <c r="J389" s="39" t="s">
        <v>45</v>
      </c>
    </row>
    <row r="390" spans="1:10" x14ac:dyDescent="0.25">
      <c r="A390">
        <v>22510</v>
      </c>
      <c r="B390">
        <v>23</v>
      </c>
      <c r="C390">
        <v>5.49</v>
      </c>
      <c r="D390">
        <v>3</v>
      </c>
      <c r="E390">
        <v>0</v>
      </c>
      <c r="F390">
        <v>16.47</v>
      </c>
      <c r="G390" t="str">
        <f t="shared" si="6"/>
        <v>ERDEB</v>
      </c>
      <c r="I390" s="32">
        <v>21718</v>
      </c>
      <c r="J390" s="39" t="s">
        <v>39</v>
      </c>
    </row>
    <row r="391" spans="1:10" x14ac:dyDescent="0.25">
      <c r="A391">
        <v>22510</v>
      </c>
      <c r="B391">
        <v>71</v>
      </c>
      <c r="C391">
        <v>13.11</v>
      </c>
      <c r="D391">
        <v>4</v>
      </c>
      <c r="E391">
        <v>0</v>
      </c>
      <c r="F391">
        <v>52.44</v>
      </c>
      <c r="G391" t="str">
        <f t="shared" si="6"/>
        <v>ERDEB</v>
      </c>
      <c r="I391" s="32">
        <v>21719</v>
      </c>
      <c r="J391" s="39" t="s">
        <v>85</v>
      </c>
    </row>
    <row r="392" spans="1:10" x14ac:dyDescent="0.25">
      <c r="A392">
        <v>22510</v>
      </c>
      <c r="B392">
        <v>72</v>
      </c>
      <c r="C392">
        <v>21.19</v>
      </c>
      <c r="D392">
        <v>3</v>
      </c>
      <c r="E392">
        <v>0</v>
      </c>
      <c r="F392">
        <v>63.570000000000007</v>
      </c>
      <c r="G392" t="str">
        <f t="shared" si="6"/>
        <v>ERDEB</v>
      </c>
      <c r="I392" s="32">
        <v>21720</v>
      </c>
      <c r="J392" s="39" t="s">
        <v>90</v>
      </c>
    </row>
    <row r="393" spans="1:10" x14ac:dyDescent="0.25">
      <c r="A393">
        <v>22511</v>
      </c>
      <c r="B393">
        <v>26</v>
      </c>
      <c r="C393">
        <v>18.899999999999999</v>
      </c>
      <c r="D393">
        <v>3</v>
      </c>
      <c r="E393">
        <v>0</v>
      </c>
      <c r="F393">
        <v>56.699999999999996</v>
      </c>
      <c r="G393" t="str">
        <f t="shared" si="6"/>
        <v>MIGAL</v>
      </c>
      <c r="I393" s="32">
        <v>21721</v>
      </c>
      <c r="J393" s="39" t="s">
        <v>88</v>
      </c>
    </row>
    <row r="394" spans="1:10" x14ac:dyDescent="0.25">
      <c r="A394">
        <v>22511</v>
      </c>
      <c r="B394">
        <v>28</v>
      </c>
      <c r="C394">
        <v>27.75</v>
      </c>
      <c r="D394">
        <v>3</v>
      </c>
      <c r="E394">
        <v>0</v>
      </c>
      <c r="F394">
        <v>83.25</v>
      </c>
      <c r="G394" t="str">
        <f t="shared" si="6"/>
        <v>MIGAL</v>
      </c>
      <c r="I394" s="32">
        <v>21722</v>
      </c>
      <c r="J394" s="39" t="s">
        <v>58</v>
      </c>
    </row>
    <row r="395" spans="1:10" x14ac:dyDescent="0.25">
      <c r="A395">
        <v>22511</v>
      </c>
      <c r="B395">
        <v>43</v>
      </c>
      <c r="C395">
        <v>28.05</v>
      </c>
      <c r="D395">
        <v>3</v>
      </c>
      <c r="E395">
        <v>0</v>
      </c>
      <c r="F395">
        <v>84.15</v>
      </c>
      <c r="G395" t="str">
        <f t="shared" si="6"/>
        <v>MIGAL</v>
      </c>
      <c r="I395" s="32">
        <v>21723</v>
      </c>
      <c r="J395" s="39" t="s">
        <v>31</v>
      </c>
    </row>
    <row r="396" spans="1:10" x14ac:dyDescent="0.25">
      <c r="A396">
        <v>22511</v>
      </c>
      <c r="B396">
        <v>56</v>
      </c>
      <c r="C396">
        <v>23.17</v>
      </c>
      <c r="D396">
        <v>4</v>
      </c>
      <c r="E396">
        <v>0</v>
      </c>
      <c r="F396">
        <v>92.68</v>
      </c>
      <c r="G396" t="str">
        <f t="shared" si="6"/>
        <v>MIGAL</v>
      </c>
      <c r="I396" s="32">
        <v>21724</v>
      </c>
      <c r="J396" s="39" t="s">
        <v>74</v>
      </c>
    </row>
    <row r="397" spans="1:10" x14ac:dyDescent="0.25">
      <c r="A397">
        <v>22511</v>
      </c>
      <c r="B397">
        <v>71</v>
      </c>
      <c r="C397">
        <v>13.11</v>
      </c>
      <c r="D397">
        <v>4</v>
      </c>
      <c r="E397">
        <v>0</v>
      </c>
      <c r="F397">
        <v>52.44</v>
      </c>
      <c r="G397" t="str">
        <f t="shared" si="6"/>
        <v>MIGAL</v>
      </c>
      <c r="I397" s="32">
        <v>21725</v>
      </c>
      <c r="J397" s="39" t="s">
        <v>78</v>
      </c>
    </row>
    <row r="398" spans="1:10" x14ac:dyDescent="0.25">
      <c r="A398">
        <v>22512</v>
      </c>
      <c r="B398">
        <v>69</v>
      </c>
      <c r="C398">
        <v>27.44</v>
      </c>
      <c r="D398">
        <v>4</v>
      </c>
      <c r="E398">
        <v>0</v>
      </c>
      <c r="F398">
        <v>109.76</v>
      </c>
      <c r="G398" t="str">
        <f t="shared" si="6"/>
        <v>NAROU</v>
      </c>
      <c r="I398" s="32">
        <v>21726</v>
      </c>
      <c r="J398" s="39" t="s">
        <v>30</v>
      </c>
    </row>
    <row r="399" spans="1:10" x14ac:dyDescent="0.25">
      <c r="A399">
        <v>22512</v>
      </c>
      <c r="B399">
        <v>75</v>
      </c>
      <c r="C399">
        <v>5.95</v>
      </c>
      <c r="D399">
        <v>3</v>
      </c>
      <c r="E399">
        <v>0</v>
      </c>
      <c r="F399">
        <v>17.850000000000001</v>
      </c>
      <c r="G399" t="str">
        <f t="shared" si="6"/>
        <v>NAROU</v>
      </c>
      <c r="I399" s="32">
        <v>21727</v>
      </c>
      <c r="J399" s="39" t="s">
        <v>25</v>
      </c>
    </row>
    <row r="400" spans="1:10" x14ac:dyDescent="0.25">
      <c r="A400">
        <v>22513</v>
      </c>
      <c r="B400">
        <v>11</v>
      </c>
      <c r="C400">
        <v>16.010000000000002</v>
      </c>
      <c r="D400">
        <v>4</v>
      </c>
      <c r="E400">
        <v>0</v>
      </c>
      <c r="F400">
        <v>64.040000000000006</v>
      </c>
      <c r="G400" t="str">
        <f t="shared" si="6"/>
        <v>NOBEL</v>
      </c>
      <c r="I400" s="32">
        <v>21728</v>
      </c>
      <c r="J400" s="39" t="s">
        <v>57</v>
      </c>
    </row>
    <row r="401" spans="1:10" x14ac:dyDescent="0.25">
      <c r="A401">
        <v>22513</v>
      </c>
      <c r="B401">
        <v>21</v>
      </c>
      <c r="C401">
        <v>7.62</v>
      </c>
      <c r="D401">
        <v>4</v>
      </c>
      <c r="E401">
        <v>0</v>
      </c>
      <c r="F401">
        <v>30.48</v>
      </c>
      <c r="G401" t="str">
        <f t="shared" si="6"/>
        <v>NOBEL</v>
      </c>
      <c r="I401" s="32">
        <v>21729</v>
      </c>
      <c r="J401" s="39" t="s">
        <v>35</v>
      </c>
    </row>
    <row r="402" spans="1:10" x14ac:dyDescent="0.25">
      <c r="A402">
        <v>22513</v>
      </c>
      <c r="B402">
        <v>39</v>
      </c>
      <c r="C402">
        <v>13.72</v>
      </c>
      <c r="D402">
        <v>4</v>
      </c>
      <c r="E402">
        <v>0</v>
      </c>
      <c r="F402">
        <v>54.88</v>
      </c>
      <c r="G402" t="str">
        <f t="shared" si="6"/>
        <v>NOBEL</v>
      </c>
      <c r="I402" s="32">
        <v>21730</v>
      </c>
      <c r="J402" s="39" t="s">
        <v>52</v>
      </c>
    </row>
    <row r="403" spans="1:10" x14ac:dyDescent="0.25">
      <c r="A403">
        <v>22514</v>
      </c>
      <c r="B403">
        <v>24</v>
      </c>
      <c r="C403">
        <v>3.35</v>
      </c>
      <c r="D403">
        <v>3</v>
      </c>
      <c r="E403">
        <v>0</v>
      </c>
      <c r="F403">
        <v>10.050000000000001</v>
      </c>
      <c r="G403" t="str">
        <f t="shared" si="6"/>
        <v>ALAUV</v>
      </c>
      <c r="I403" s="32">
        <v>21731</v>
      </c>
      <c r="J403" s="39" t="s">
        <v>103</v>
      </c>
    </row>
    <row r="404" spans="1:10" x14ac:dyDescent="0.25">
      <c r="A404">
        <v>22514</v>
      </c>
      <c r="B404">
        <v>30</v>
      </c>
      <c r="C404">
        <v>19.670000000000002</v>
      </c>
      <c r="D404">
        <v>3</v>
      </c>
      <c r="E404">
        <v>0</v>
      </c>
      <c r="F404">
        <v>59.010000000000005</v>
      </c>
      <c r="G404" t="str">
        <f t="shared" si="6"/>
        <v>ALAUV</v>
      </c>
      <c r="I404" s="32">
        <v>21732</v>
      </c>
      <c r="J404" s="39" t="s">
        <v>75</v>
      </c>
    </row>
    <row r="405" spans="1:10" x14ac:dyDescent="0.25">
      <c r="A405">
        <v>22514</v>
      </c>
      <c r="B405">
        <v>36</v>
      </c>
      <c r="C405">
        <v>14.48</v>
      </c>
      <c r="D405">
        <v>3</v>
      </c>
      <c r="E405">
        <v>0</v>
      </c>
      <c r="F405">
        <v>43.44</v>
      </c>
      <c r="G405" t="str">
        <f t="shared" si="6"/>
        <v>ALAUV</v>
      </c>
      <c r="I405" s="32">
        <v>21733</v>
      </c>
      <c r="J405" s="39" t="s">
        <v>58</v>
      </c>
    </row>
    <row r="406" spans="1:10" x14ac:dyDescent="0.25">
      <c r="A406">
        <v>22514</v>
      </c>
      <c r="B406">
        <v>51</v>
      </c>
      <c r="C406">
        <v>40.4</v>
      </c>
      <c r="D406">
        <v>3</v>
      </c>
      <c r="E406">
        <v>0.25</v>
      </c>
      <c r="F406">
        <v>90.899999999999991</v>
      </c>
      <c r="G406" t="str">
        <f t="shared" si="6"/>
        <v>ALAUV</v>
      </c>
      <c r="I406" s="32">
        <v>21734</v>
      </c>
      <c r="J406" s="39" t="s">
        <v>94</v>
      </c>
    </row>
    <row r="407" spans="1:10" x14ac:dyDescent="0.25">
      <c r="A407">
        <v>22514</v>
      </c>
      <c r="B407">
        <v>53</v>
      </c>
      <c r="C407">
        <v>25</v>
      </c>
      <c r="D407">
        <v>3</v>
      </c>
      <c r="E407">
        <v>0.05</v>
      </c>
      <c r="F407">
        <v>71.25</v>
      </c>
      <c r="G407" t="str">
        <f t="shared" si="6"/>
        <v>ALAUV</v>
      </c>
      <c r="I407" s="32">
        <v>21735</v>
      </c>
      <c r="J407" s="39" t="s">
        <v>40</v>
      </c>
    </row>
    <row r="408" spans="1:10" x14ac:dyDescent="0.25">
      <c r="A408">
        <v>22514</v>
      </c>
      <c r="B408">
        <v>54</v>
      </c>
      <c r="C408">
        <v>5.64</v>
      </c>
      <c r="D408">
        <v>3</v>
      </c>
      <c r="E408">
        <v>0</v>
      </c>
      <c r="F408">
        <v>16.919999999999998</v>
      </c>
      <c r="G408" t="str">
        <f t="shared" si="6"/>
        <v>ALAUV</v>
      </c>
      <c r="I408" s="32">
        <v>21736</v>
      </c>
      <c r="J408" s="39" t="s">
        <v>48</v>
      </c>
    </row>
    <row r="409" spans="1:10" x14ac:dyDescent="0.25">
      <c r="A409">
        <v>22514</v>
      </c>
      <c r="B409">
        <v>64</v>
      </c>
      <c r="C409">
        <v>20.28</v>
      </c>
      <c r="D409">
        <v>4</v>
      </c>
      <c r="E409">
        <v>0</v>
      </c>
      <c r="F409">
        <v>81.12</v>
      </c>
      <c r="G409" t="str">
        <f t="shared" si="6"/>
        <v>ALAUV</v>
      </c>
      <c r="I409" s="32">
        <v>21737</v>
      </c>
      <c r="J409" s="39" t="s">
        <v>53</v>
      </c>
    </row>
    <row r="410" spans="1:10" x14ac:dyDescent="0.25">
      <c r="A410">
        <v>22515</v>
      </c>
      <c r="B410">
        <v>35</v>
      </c>
      <c r="C410">
        <v>13.72</v>
      </c>
      <c r="D410">
        <v>3</v>
      </c>
      <c r="E410">
        <v>0</v>
      </c>
      <c r="F410">
        <v>41.160000000000004</v>
      </c>
      <c r="G410" t="str">
        <f t="shared" si="6"/>
        <v>BEAVI</v>
      </c>
      <c r="I410" s="32">
        <v>21738</v>
      </c>
      <c r="J410" s="39" t="s">
        <v>102</v>
      </c>
    </row>
    <row r="411" spans="1:10" x14ac:dyDescent="0.25">
      <c r="A411">
        <v>22515</v>
      </c>
      <c r="B411">
        <v>71</v>
      </c>
      <c r="C411">
        <v>16.46</v>
      </c>
      <c r="D411">
        <v>4</v>
      </c>
      <c r="E411">
        <v>0</v>
      </c>
      <c r="F411">
        <v>65.84</v>
      </c>
      <c r="G411" t="str">
        <f t="shared" si="6"/>
        <v>BEAVI</v>
      </c>
      <c r="I411" s="32">
        <v>21739</v>
      </c>
      <c r="J411" s="39" t="s">
        <v>68</v>
      </c>
    </row>
    <row r="412" spans="1:10" x14ac:dyDescent="0.25">
      <c r="A412">
        <v>22516</v>
      </c>
      <c r="B412">
        <v>18</v>
      </c>
      <c r="C412">
        <v>47.56</v>
      </c>
      <c r="D412">
        <v>3</v>
      </c>
      <c r="E412">
        <v>0.2</v>
      </c>
      <c r="F412">
        <v>114.14400000000001</v>
      </c>
      <c r="G412" t="str">
        <f t="shared" si="6"/>
        <v>PHFRO</v>
      </c>
      <c r="I412" s="32">
        <v>21740</v>
      </c>
      <c r="J412" s="39" t="s">
        <v>44</v>
      </c>
    </row>
    <row r="413" spans="1:10" x14ac:dyDescent="0.25">
      <c r="A413">
        <v>22516</v>
      </c>
      <c r="B413">
        <v>24</v>
      </c>
      <c r="C413">
        <v>3.35</v>
      </c>
      <c r="D413">
        <v>3</v>
      </c>
      <c r="E413">
        <v>0</v>
      </c>
      <c r="F413">
        <v>10.050000000000001</v>
      </c>
      <c r="G413" t="str">
        <f t="shared" si="6"/>
        <v>PHFRO</v>
      </c>
      <c r="I413" s="32">
        <v>21741</v>
      </c>
      <c r="J413" s="39" t="s">
        <v>85</v>
      </c>
    </row>
    <row r="414" spans="1:10" x14ac:dyDescent="0.25">
      <c r="A414">
        <v>22516</v>
      </c>
      <c r="B414">
        <v>36</v>
      </c>
      <c r="C414">
        <v>14.48</v>
      </c>
      <c r="D414">
        <v>3</v>
      </c>
      <c r="E414">
        <v>0.2</v>
      </c>
      <c r="F414">
        <v>34.752000000000002</v>
      </c>
      <c r="G414" t="str">
        <f t="shared" si="6"/>
        <v>PHFRO</v>
      </c>
      <c r="I414" s="32">
        <v>21742</v>
      </c>
      <c r="J414" s="39" t="s">
        <v>87</v>
      </c>
    </row>
    <row r="415" spans="1:10" x14ac:dyDescent="0.25">
      <c r="A415">
        <v>22516</v>
      </c>
      <c r="B415">
        <v>68</v>
      </c>
      <c r="C415">
        <v>9.4499999999999993</v>
      </c>
      <c r="D415">
        <v>4</v>
      </c>
      <c r="E415">
        <v>0.2</v>
      </c>
      <c r="F415">
        <v>30.24</v>
      </c>
      <c r="G415" t="str">
        <f t="shared" si="6"/>
        <v>PHFRO</v>
      </c>
      <c r="I415" s="32">
        <v>21743</v>
      </c>
      <c r="J415" s="39" t="s">
        <v>57</v>
      </c>
    </row>
    <row r="416" spans="1:10" x14ac:dyDescent="0.25">
      <c r="A416">
        <v>22516</v>
      </c>
      <c r="B416">
        <v>69</v>
      </c>
      <c r="C416">
        <v>27.44</v>
      </c>
      <c r="D416">
        <v>3</v>
      </c>
      <c r="E416">
        <v>0.2</v>
      </c>
      <c r="F416">
        <v>65.856000000000009</v>
      </c>
      <c r="G416" t="str">
        <f t="shared" si="6"/>
        <v>PHFRO</v>
      </c>
      <c r="I416" s="32">
        <v>21744</v>
      </c>
      <c r="J416" s="39" t="s">
        <v>61</v>
      </c>
    </row>
    <row r="417" spans="1:10" x14ac:dyDescent="0.25">
      <c r="A417">
        <v>22517</v>
      </c>
      <c r="B417">
        <v>10</v>
      </c>
      <c r="C417">
        <v>23.63</v>
      </c>
      <c r="D417">
        <v>4</v>
      </c>
      <c r="E417">
        <v>0.15</v>
      </c>
      <c r="F417">
        <v>80.341999999999999</v>
      </c>
      <c r="G417" t="str">
        <f t="shared" si="6"/>
        <v>CHLEC</v>
      </c>
      <c r="I417" s="32">
        <v>21745</v>
      </c>
      <c r="J417" s="39" t="s">
        <v>71</v>
      </c>
    </row>
    <row r="418" spans="1:10" x14ac:dyDescent="0.25">
      <c r="A418">
        <v>22517</v>
      </c>
      <c r="B418">
        <v>13</v>
      </c>
      <c r="C418">
        <v>4.57</v>
      </c>
      <c r="D418">
        <v>4</v>
      </c>
      <c r="E418">
        <v>0.15</v>
      </c>
      <c r="F418">
        <v>15.538</v>
      </c>
      <c r="G418" t="str">
        <f t="shared" si="6"/>
        <v>CHLEC</v>
      </c>
      <c r="I418" s="32">
        <v>21746</v>
      </c>
      <c r="J418" s="39" t="s">
        <v>70</v>
      </c>
    </row>
    <row r="419" spans="1:10" x14ac:dyDescent="0.25">
      <c r="A419">
        <v>22518</v>
      </c>
      <c r="B419">
        <v>71</v>
      </c>
      <c r="C419">
        <v>16.46</v>
      </c>
      <c r="D419">
        <v>3</v>
      </c>
      <c r="E419">
        <v>0</v>
      </c>
      <c r="F419">
        <v>49.38</v>
      </c>
      <c r="G419" t="str">
        <f t="shared" si="6"/>
        <v>PABEL</v>
      </c>
      <c r="I419" s="32">
        <v>21747</v>
      </c>
      <c r="J419" s="39" t="s">
        <v>61</v>
      </c>
    </row>
    <row r="420" spans="1:10" x14ac:dyDescent="0.25">
      <c r="A420">
        <v>22519</v>
      </c>
      <c r="B420">
        <v>16</v>
      </c>
      <c r="C420">
        <v>13.26</v>
      </c>
      <c r="D420">
        <v>4</v>
      </c>
      <c r="E420">
        <v>0</v>
      </c>
      <c r="F420">
        <v>53.04</v>
      </c>
      <c r="G420" t="str">
        <f t="shared" si="6"/>
        <v>GECAU</v>
      </c>
      <c r="I420" s="32">
        <v>21748</v>
      </c>
      <c r="J420" s="39" t="s">
        <v>29</v>
      </c>
    </row>
    <row r="421" spans="1:10" x14ac:dyDescent="0.25">
      <c r="A421">
        <v>22519</v>
      </c>
      <c r="B421">
        <v>32</v>
      </c>
      <c r="C421">
        <v>24.39</v>
      </c>
      <c r="D421">
        <v>4</v>
      </c>
      <c r="E421">
        <v>0</v>
      </c>
      <c r="F421">
        <v>97.56</v>
      </c>
      <c r="G421" t="str">
        <f t="shared" si="6"/>
        <v>GECAU</v>
      </c>
      <c r="I421" s="32">
        <v>21749</v>
      </c>
      <c r="J421" s="39" t="s">
        <v>32</v>
      </c>
    </row>
    <row r="422" spans="1:10" x14ac:dyDescent="0.25">
      <c r="A422">
        <v>22519</v>
      </c>
      <c r="B422">
        <v>57</v>
      </c>
      <c r="C422">
        <v>14.94</v>
      </c>
      <c r="D422">
        <v>3</v>
      </c>
      <c r="E422">
        <v>0</v>
      </c>
      <c r="F422">
        <v>44.82</v>
      </c>
      <c r="G422" t="str">
        <f t="shared" si="6"/>
        <v>GECAU</v>
      </c>
      <c r="I422" s="32">
        <v>21750</v>
      </c>
      <c r="J422" s="39" t="s">
        <v>58</v>
      </c>
    </row>
    <row r="423" spans="1:10" x14ac:dyDescent="0.25">
      <c r="A423">
        <v>22520</v>
      </c>
      <c r="B423">
        <v>16</v>
      </c>
      <c r="C423">
        <v>13.26</v>
      </c>
      <c r="D423">
        <v>4</v>
      </c>
      <c r="E423">
        <v>0</v>
      </c>
      <c r="F423">
        <v>53.04</v>
      </c>
      <c r="G423" t="str">
        <f t="shared" si="6"/>
        <v>MOELK</v>
      </c>
      <c r="I423" s="32">
        <v>21751</v>
      </c>
      <c r="J423" s="39" t="s">
        <v>74</v>
      </c>
    </row>
    <row r="424" spans="1:10" x14ac:dyDescent="0.25">
      <c r="A424">
        <v>22520</v>
      </c>
      <c r="B424">
        <v>24</v>
      </c>
      <c r="C424">
        <v>3.35</v>
      </c>
      <c r="D424">
        <v>3</v>
      </c>
      <c r="E424">
        <v>0</v>
      </c>
      <c r="F424">
        <v>10.050000000000001</v>
      </c>
      <c r="G424" t="str">
        <f t="shared" si="6"/>
        <v>MOELK</v>
      </c>
      <c r="I424" s="32">
        <v>21752</v>
      </c>
      <c r="J424" s="39" t="s">
        <v>40</v>
      </c>
    </row>
    <row r="425" spans="1:10" x14ac:dyDescent="0.25">
      <c r="A425">
        <v>22520</v>
      </c>
      <c r="B425">
        <v>36</v>
      </c>
      <c r="C425">
        <v>14.48</v>
      </c>
      <c r="D425">
        <v>3</v>
      </c>
      <c r="E425">
        <v>0</v>
      </c>
      <c r="F425">
        <v>43.44</v>
      </c>
      <c r="G425" t="str">
        <f t="shared" si="6"/>
        <v>MOELK</v>
      </c>
      <c r="I425" s="32">
        <v>21753</v>
      </c>
      <c r="J425" s="39" t="s">
        <v>108</v>
      </c>
    </row>
    <row r="426" spans="1:10" x14ac:dyDescent="0.25">
      <c r="A426">
        <v>22520</v>
      </c>
      <c r="B426">
        <v>51</v>
      </c>
      <c r="C426">
        <v>40.4</v>
      </c>
      <c r="D426">
        <v>3</v>
      </c>
      <c r="E426">
        <v>0.25</v>
      </c>
      <c r="F426">
        <v>90.899999999999991</v>
      </c>
      <c r="G426" t="str">
        <f t="shared" si="6"/>
        <v>MOELK</v>
      </c>
      <c r="I426" s="32">
        <v>21754</v>
      </c>
      <c r="J426" s="39" t="s">
        <v>48</v>
      </c>
    </row>
    <row r="427" spans="1:10" x14ac:dyDescent="0.25">
      <c r="A427">
        <v>22520</v>
      </c>
      <c r="B427">
        <v>55</v>
      </c>
      <c r="C427">
        <v>18.29</v>
      </c>
      <c r="D427">
        <v>4</v>
      </c>
      <c r="E427">
        <v>0.25</v>
      </c>
      <c r="F427">
        <v>54.87</v>
      </c>
      <c r="G427" t="str">
        <f t="shared" si="6"/>
        <v>MOELK</v>
      </c>
      <c r="I427" s="32">
        <v>21755</v>
      </c>
      <c r="J427" s="39" t="s">
        <v>106</v>
      </c>
    </row>
    <row r="428" spans="1:10" x14ac:dyDescent="0.25">
      <c r="A428">
        <v>22520</v>
      </c>
      <c r="B428">
        <v>62</v>
      </c>
      <c r="C428">
        <v>37.5</v>
      </c>
      <c r="D428">
        <v>4</v>
      </c>
      <c r="E428">
        <v>0.25</v>
      </c>
      <c r="F428">
        <v>112.5</v>
      </c>
      <c r="G428" t="str">
        <f t="shared" si="6"/>
        <v>MOELK</v>
      </c>
      <c r="I428" s="32">
        <v>21756</v>
      </c>
      <c r="J428" s="39" t="s">
        <v>65</v>
      </c>
    </row>
    <row r="429" spans="1:10" x14ac:dyDescent="0.25">
      <c r="A429">
        <v>22520</v>
      </c>
      <c r="B429">
        <v>64</v>
      </c>
      <c r="C429">
        <v>20.28</v>
      </c>
      <c r="D429">
        <v>4</v>
      </c>
      <c r="E429">
        <v>0</v>
      </c>
      <c r="F429">
        <v>81.12</v>
      </c>
      <c r="G429" t="str">
        <f t="shared" si="6"/>
        <v>MOELK</v>
      </c>
      <c r="I429" s="32">
        <v>21757</v>
      </c>
      <c r="J429" s="39" t="s">
        <v>40</v>
      </c>
    </row>
    <row r="430" spans="1:10" x14ac:dyDescent="0.25">
      <c r="A430">
        <v>22521</v>
      </c>
      <c r="B430">
        <v>11</v>
      </c>
      <c r="C430">
        <v>16.010000000000002</v>
      </c>
      <c r="D430">
        <v>3</v>
      </c>
      <c r="E430">
        <v>0</v>
      </c>
      <c r="F430">
        <v>48.03</v>
      </c>
      <c r="G430" t="str">
        <f t="shared" si="6"/>
        <v>RIDAB</v>
      </c>
      <c r="I430" s="32">
        <v>21758</v>
      </c>
      <c r="J430" s="39" t="s">
        <v>46</v>
      </c>
    </row>
    <row r="431" spans="1:10" x14ac:dyDescent="0.25">
      <c r="A431">
        <v>22521</v>
      </c>
      <c r="B431">
        <v>20</v>
      </c>
      <c r="C431">
        <v>61.74</v>
      </c>
      <c r="D431">
        <v>4</v>
      </c>
      <c r="E431">
        <v>0</v>
      </c>
      <c r="F431">
        <v>246.96</v>
      </c>
      <c r="G431" t="str">
        <f t="shared" si="6"/>
        <v>RIDAB</v>
      </c>
      <c r="I431" s="32">
        <v>21759</v>
      </c>
      <c r="J431" s="39" t="s">
        <v>82</v>
      </c>
    </row>
    <row r="432" spans="1:10" x14ac:dyDescent="0.25">
      <c r="A432">
        <v>22521</v>
      </c>
      <c r="B432">
        <v>76</v>
      </c>
      <c r="C432">
        <v>13.72</v>
      </c>
      <c r="D432">
        <v>4</v>
      </c>
      <c r="E432">
        <v>0</v>
      </c>
      <c r="F432">
        <v>54.88</v>
      </c>
      <c r="G432" t="str">
        <f t="shared" si="6"/>
        <v>RIDAB</v>
      </c>
      <c r="I432" s="32">
        <v>21760</v>
      </c>
      <c r="J432" s="39" t="s">
        <v>68</v>
      </c>
    </row>
    <row r="433" spans="1:10" x14ac:dyDescent="0.25">
      <c r="A433">
        <v>22521</v>
      </c>
      <c r="B433">
        <v>77</v>
      </c>
      <c r="C433">
        <v>9.91</v>
      </c>
      <c r="D433">
        <v>4</v>
      </c>
      <c r="E433">
        <v>0</v>
      </c>
      <c r="F433">
        <v>39.64</v>
      </c>
      <c r="G433" t="str">
        <f t="shared" si="6"/>
        <v>RIDAB</v>
      </c>
      <c r="I433" s="32">
        <v>21761</v>
      </c>
      <c r="J433" s="39" t="s">
        <v>38</v>
      </c>
    </row>
    <row r="434" spans="1:10" x14ac:dyDescent="0.25">
      <c r="A434">
        <v>22522</v>
      </c>
      <c r="B434">
        <v>21</v>
      </c>
      <c r="C434">
        <v>7.62</v>
      </c>
      <c r="D434">
        <v>4</v>
      </c>
      <c r="E434">
        <v>0</v>
      </c>
      <c r="F434">
        <v>30.48</v>
      </c>
      <c r="G434" t="str">
        <f t="shared" si="6"/>
        <v>NOBEL</v>
      </c>
      <c r="I434" s="32">
        <v>21762</v>
      </c>
      <c r="J434" s="39" t="s">
        <v>60</v>
      </c>
    </row>
    <row r="435" spans="1:10" x14ac:dyDescent="0.25">
      <c r="A435">
        <v>22522</v>
      </c>
      <c r="B435">
        <v>60</v>
      </c>
      <c r="C435">
        <v>25.92</v>
      </c>
      <c r="D435">
        <v>3</v>
      </c>
      <c r="E435">
        <v>0</v>
      </c>
      <c r="F435">
        <v>77.760000000000005</v>
      </c>
      <c r="G435" t="str">
        <f t="shared" si="6"/>
        <v>NOBEL</v>
      </c>
      <c r="I435" s="32">
        <v>21763</v>
      </c>
      <c r="J435" s="39" t="s">
        <v>102</v>
      </c>
    </row>
    <row r="436" spans="1:10" x14ac:dyDescent="0.25">
      <c r="A436">
        <v>22522</v>
      </c>
      <c r="B436">
        <v>61</v>
      </c>
      <c r="C436">
        <v>21.65</v>
      </c>
      <c r="D436">
        <v>4</v>
      </c>
      <c r="E436">
        <v>0</v>
      </c>
      <c r="F436">
        <v>86.6</v>
      </c>
      <c r="G436" t="str">
        <f t="shared" si="6"/>
        <v>NOBEL</v>
      </c>
      <c r="I436" s="32">
        <v>21764</v>
      </c>
      <c r="J436" s="39" t="s">
        <v>82</v>
      </c>
    </row>
    <row r="437" spans="1:10" x14ac:dyDescent="0.25">
      <c r="A437">
        <v>22523</v>
      </c>
      <c r="B437">
        <v>2</v>
      </c>
      <c r="C437">
        <v>14.48</v>
      </c>
      <c r="D437">
        <v>1</v>
      </c>
      <c r="E437">
        <v>0</v>
      </c>
      <c r="F437">
        <v>14.48</v>
      </c>
      <c r="G437" t="str">
        <f t="shared" si="6"/>
        <v>JEHOU</v>
      </c>
      <c r="I437" s="32">
        <v>21765</v>
      </c>
      <c r="J437" s="39" t="s">
        <v>3636</v>
      </c>
    </row>
    <row r="438" spans="1:10" x14ac:dyDescent="0.25">
      <c r="A438">
        <v>22523</v>
      </c>
      <c r="B438">
        <v>44</v>
      </c>
      <c r="C438">
        <v>14.83</v>
      </c>
      <c r="D438">
        <v>4</v>
      </c>
      <c r="E438">
        <v>0</v>
      </c>
      <c r="F438">
        <v>59.32</v>
      </c>
      <c r="G438" t="str">
        <f t="shared" si="6"/>
        <v>JEHOU</v>
      </c>
      <c r="I438" s="32">
        <v>21766</v>
      </c>
      <c r="J438" s="39" t="s">
        <v>34</v>
      </c>
    </row>
    <row r="439" spans="1:10" x14ac:dyDescent="0.25">
      <c r="A439">
        <v>22523</v>
      </c>
      <c r="B439">
        <v>46</v>
      </c>
      <c r="C439">
        <v>9.15</v>
      </c>
      <c r="D439">
        <v>1</v>
      </c>
      <c r="E439">
        <v>0</v>
      </c>
      <c r="F439">
        <v>9.15</v>
      </c>
      <c r="G439" t="str">
        <f t="shared" si="6"/>
        <v>JEHOU</v>
      </c>
      <c r="I439" s="32">
        <v>21767</v>
      </c>
      <c r="J439" s="39" t="s">
        <v>94</v>
      </c>
    </row>
    <row r="440" spans="1:10" x14ac:dyDescent="0.25">
      <c r="A440">
        <v>22523</v>
      </c>
      <c r="B440">
        <v>70</v>
      </c>
      <c r="C440">
        <v>11.43</v>
      </c>
      <c r="D440">
        <v>1</v>
      </c>
      <c r="E440">
        <v>0</v>
      </c>
      <c r="F440">
        <v>11.43</v>
      </c>
      <c r="G440" t="str">
        <f t="shared" si="6"/>
        <v>JEHOU</v>
      </c>
      <c r="I440" s="32">
        <v>21768</v>
      </c>
      <c r="J440" s="39" t="s">
        <v>77</v>
      </c>
    </row>
    <row r="441" spans="1:10" x14ac:dyDescent="0.25">
      <c r="A441">
        <v>22523</v>
      </c>
      <c r="B441">
        <v>78</v>
      </c>
      <c r="C441">
        <v>16.77</v>
      </c>
      <c r="D441">
        <v>3</v>
      </c>
      <c r="E441">
        <v>0</v>
      </c>
      <c r="F441">
        <v>50.31</v>
      </c>
      <c r="G441" t="str">
        <f t="shared" si="6"/>
        <v>JEHOU</v>
      </c>
      <c r="I441" s="32">
        <v>21769</v>
      </c>
      <c r="J441" s="39" t="s">
        <v>57</v>
      </c>
    </row>
    <row r="442" spans="1:10" x14ac:dyDescent="0.25">
      <c r="A442">
        <v>22523</v>
      </c>
      <c r="B442">
        <v>82</v>
      </c>
      <c r="C442">
        <v>6.59</v>
      </c>
      <c r="D442">
        <v>1</v>
      </c>
      <c r="E442">
        <v>0</v>
      </c>
      <c r="F442">
        <v>6.59</v>
      </c>
      <c r="G442" t="str">
        <f t="shared" si="6"/>
        <v>JEHOU</v>
      </c>
      <c r="I442" s="32">
        <v>21770</v>
      </c>
      <c r="J442" s="39" t="s">
        <v>84</v>
      </c>
    </row>
    <row r="443" spans="1:10" x14ac:dyDescent="0.25">
      <c r="A443">
        <v>22523</v>
      </c>
      <c r="B443">
        <v>598</v>
      </c>
      <c r="C443">
        <v>7.24</v>
      </c>
      <c r="D443">
        <v>1</v>
      </c>
      <c r="E443">
        <v>0</v>
      </c>
      <c r="F443">
        <v>7.24</v>
      </c>
      <c r="G443" t="str">
        <f t="shared" si="6"/>
        <v>JEHOU</v>
      </c>
      <c r="I443" s="32">
        <v>21771</v>
      </c>
      <c r="J443" s="39" t="s">
        <v>48</v>
      </c>
    </row>
    <row r="444" spans="1:10" x14ac:dyDescent="0.25">
      <c r="A444">
        <v>22524</v>
      </c>
      <c r="B444">
        <v>29</v>
      </c>
      <c r="C444">
        <v>75.459999999999994</v>
      </c>
      <c r="D444">
        <v>4</v>
      </c>
      <c r="E444">
        <v>0</v>
      </c>
      <c r="F444">
        <v>301.83999999999997</v>
      </c>
      <c r="G444" t="str">
        <f t="shared" si="6"/>
        <v>THLOP</v>
      </c>
      <c r="I444" s="32">
        <v>21772</v>
      </c>
      <c r="J444" s="39" t="s">
        <v>25</v>
      </c>
    </row>
    <row r="445" spans="1:10" x14ac:dyDescent="0.25">
      <c r="A445">
        <v>22524</v>
      </c>
      <c r="B445">
        <v>51</v>
      </c>
      <c r="C445">
        <v>40.4</v>
      </c>
      <c r="D445">
        <v>3</v>
      </c>
      <c r="E445">
        <v>0.25</v>
      </c>
      <c r="F445">
        <v>90.899999999999991</v>
      </c>
      <c r="G445" t="str">
        <f t="shared" si="6"/>
        <v>THLOP</v>
      </c>
      <c r="I445" s="32">
        <v>21773</v>
      </c>
      <c r="J445" s="39" t="s">
        <v>44</v>
      </c>
    </row>
    <row r="446" spans="1:10" x14ac:dyDescent="0.25">
      <c r="A446">
        <v>22524</v>
      </c>
      <c r="B446">
        <v>55</v>
      </c>
      <c r="C446">
        <v>18.29</v>
      </c>
      <c r="D446">
        <v>4</v>
      </c>
      <c r="E446">
        <v>0.25</v>
      </c>
      <c r="F446">
        <v>54.87</v>
      </c>
      <c r="G446" t="str">
        <f t="shared" si="6"/>
        <v>THLOP</v>
      </c>
      <c r="I446" s="32">
        <v>21774</v>
      </c>
      <c r="J446" s="39" t="s">
        <v>54</v>
      </c>
    </row>
    <row r="447" spans="1:10" x14ac:dyDescent="0.25">
      <c r="A447">
        <v>22524</v>
      </c>
      <c r="B447">
        <v>62</v>
      </c>
      <c r="C447">
        <v>37.5</v>
      </c>
      <c r="D447">
        <v>4</v>
      </c>
      <c r="E447">
        <v>0.25</v>
      </c>
      <c r="F447">
        <v>112.5</v>
      </c>
      <c r="G447" t="str">
        <f t="shared" si="6"/>
        <v>THLOP</v>
      </c>
      <c r="I447" s="32">
        <v>21775</v>
      </c>
      <c r="J447" s="39" t="s">
        <v>42</v>
      </c>
    </row>
    <row r="448" spans="1:10" x14ac:dyDescent="0.25">
      <c r="A448">
        <v>22524</v>
      </c>
      <c r="B448">
        <v>64</v>
      </c>
      <c r="C448">
        <v>20.28</v>
      </c>
      <c r="D448">
        <v>4</v>
      </c>
      <c r="E448">
        <v>0</v>
      </c>
      <c r="F448">
        <v>81.12</v>
      </c>
      <c r="G448" t="str">
        <f t="shared" si="6"/>
        <v>THLOP</v>
      </c>
      <c r="I448" s="32">
        <v>21776</v>
      </c>
      <c r="J448" s="39" t="s">
        <v>44</v>
      </c>
    </row>
    <row r="449" spans="1:10" x14ac:dyDescent="0.25">
      <c r="A449">
        <v>22524</v>
      </c>
      <c r="B449">
        <v>72</v>
      </c>
      <c r="C449">
        <v>21.19</v>
      </c>
      <c r="D449">
        <v>4</v>
      </c>
      <c r="E449">
        <v>0</v>
      </c>
      <c r="F449">
        <v>84.76</v>
      </c>
      <c r="G449" t="str">
        <f t="shared" si="6"/>
        <v>THLOP</v>
      </c>
      <c r="I449" s="32">
        <v>21777</v>
      </c>
      <c r="J449" s="39" t="s">
        <v>106</v>
      </c>
    </row>
    <row r="450" spans="1:10" x14ac:dyDescent="0.25">
      <c r="A450">
        <v>22525</v>
      </c>
      <c r="B450">
        <v>1</v>
      </c>
      <c r="C450">
        <v>10.98</v>
      </c>
      <c r="D450">
        <v>4</v>
      </c>
      <c r="E450">
        <v>0</v>
      </c>
      <c r="F450">
        <v>43.92</v>
      </c>
      <c r="G450" t="str">
        <f t="shared" si="6"/>
        <v>ALCLE</v>
      </c>
      <c r="I450" s="32">
        <v>21778</v>
      </c>
      <c r="J450" s="39" t="s">
        <v>42</v>
      </c>
    </row>
    <row r="451" spans="1:10" x14ac:dyDescent="0.25">
      <c r="A451">
        <v>22525</v>
      </c>
      <c r="B451">
        <v>17</v>
      </c>
      <c r="C451">
        <v>23.78</v>
      </c>
      <c r="D451">
        <v>4</v>
      </c>
      <c r="E451">
        <v>0</v>
      </c>
      <c r="F451">
        <v>95.12</v>
      </c>
      <c r="G451" t="str">
        <f t="shared" ref="G451:G514" si="7">VLOOKUP(A451,$I$2:$J$1577,2,FALSE)</f>
        <v>ALCLE</v>
      </c>
      <c r="I451" s="32">
        <v>21779</v>
      </c>
      <c r="J451" s="39" t="s">
        <v>90</v>
      </c>
    </row>
    <row r="452" spans="1:10" x14ac:dyDescent="0.25">
      <c r="A452">
        <v>22525</v>
      </c>
      <c r="B452">
        <v>43</v>
      </c>
      <c r="C452">
        <v>28.05</v>
      </c>
      <c r="D452">
        <v>4</v>
      </c>
      <c r="E452">
        <v>0</v>
      </c>
      <c r="F452">
        <v>112.2</v>
      </c>
      <c r="G452" t="str">
        <f t="shared" si="7"/>
        <v>ALCLE</v>
      </c>
      <c r="I452" s="32">
        <v>21780</v>
      </c>
      <c r="J452" s="39" t="s">
        <v>32</v>
      </c>
    </row>
    <row r="453" spans="1:10" x14ac:dyDescent="0.25">
      <c r="A453">
        <v>22525</v>
      </c>
      <c r="B453">
        <v>60</v>
      </c>
      <c r="C453">
        <v>20.73</v>
      </c>
      <c r="D453">
        <v>3</v>
      </c>
      <c r="E453">
        <v>0</v>
      </c>
      <c r="F453">
        <v>62.19</v>
      </c>
      <c r="G453" t="str">
        <f t="shared" si="7"/>
        <v>ALCLE</v>
      </c>
      <c r="I453" s="32">
        <v>21781</v>
      </c>
      <c r="J453" s="39" t="s">
        <v>47</v>
      </c>
    </row>
    <row r="454" spans="1:10" x14ac:dyDescent="0.25">
      <c r="A454">
        <v>22525</v>
      </c>
      <c r="B454">
        <v>75</v>
      </c>
      <c r="C454">
        <v>4.7300000000000004</v>
      </c>
      <c r="D454">
        <v>4</v>
      </c>
      <c r="E454">
        <v>0</v>
      </c>
      <c r="F454">
        <v>18.920000000000002</v>
      </c>
      <c r="G454" t="str">
        <f t="shared" si="7"/>
        <v>ALCLE</v>
      </c>
      <c r="I454" s="32">
        <v>21782</v>
      </c>
      <c r="J454" s="39" t="s">
        <v>68</v>
      </c>
    </row>
    <row r="455" spans="1:10" x14ac:dyDescent="0.25">
      <c r="A455">
        <v>22526</v>
      </c>
      <c r="B455">
        <v>41</v>
      </c>
      <c r="C455">
        <v>5.79</v>
      </c>
      <c r="D455">
        <v>4</v>
      </c>
      <c r="E455">
        <v>0</v>
      </c>
      <c r="F455">
        <v>23.16</v>
      </c>
      <c r="G455" t="str">
        <f t="shared" si="7"/>
        <v>ALCLE</v>
      </c>
      <c r="I455" s="32">
        <v>21783</v>
      </c>
      <c r="J455" s="39" t="s">
        <v>57</v>
      </c>
    </row>
    <row r="456" spans="1:10" x14ac:dyDescent="0.25">
      <c r="A456">
        <v>22526</v>
      </c>
      <c r="B456">
        <v>62</v>
      </c>
      <c r="C456">
        <v>30.03</v>
      </c>
      <c r="D456">
        <v>4</v>
      </c>
      <c r="E456">
        <v>0</v>
      </c>
      <c r="F456">
        <v>120.12</v>
      </c>
      <c r="G456" t="str">
        <f t="shared" si="7"/>
        <v>ALCLE</v>
      </c>
      <c r="I456" s="32">
        <v>21784</v>
      </c>
      <c r="J456" s="39" t="s">
        <v>62</v>
      </c>
    </row>
    <row r="457" spans="1:10" x14ac:dyDescent="0.25">
      <c r="A457">
        <v>22527</v>
      </c>
      <c r="B457">
        <v>51</v>
      </c>
      <c r="C457">
        <v>40.4</v>
      </c>
      <c r="D457">
        <v>3</v>
      </c>
      <c r="E457">
        <v>0.25</v>
      </c>
      <c r="F457">
        <v>90.899999999999991</v>
      </c>
      <c r="G457" t="str">
        <f t="shared" si="7"/>
        <v>SAJOU</v>
      </c>
      <c r="I457" s="32">
        <v>21785</v>
      </c>
      <c r="J457" s="39" t="s">
        <v>37</v>
      </c>
    </row>
    <row r="458" spans="1:10" x14ac:dyDescent="0.25">
      <c r="A458">
        <v>22527</v>
      </c>
      <c r="B458">
        <v>55</v>
      </c>
      <c r="C458">
        <v>18.29</v>
      </c>
      <c r="D458">
        <v>4</v>
      </c>
      <c r="E458">
        <v>0.25</v>
      </c>
      <c r="F458">
        <v>54.87</v>
      </c>
      <c r="G458" t="str">
        <f t="shared" si="7"/>
        <v>SAJOU</v>
      </c>
      <c r="I458" s="32">
        <v>21786</v>
      </c>
      <c r="J458" s="39" t="s">
        <v>85</v>
      </c>
    </row>
    <row r="459" spans="1:10" x14ac:dyDescent="0.25">
      <c r="A459">
        <v>22527</v>
      </c>
      <c r="B459">
        <v>56</v>
      </c>
      <c r="C459">
        <v>23.17</v>
      </c>
      <c r="D459">
        <v>4</v>
      </c>
      <c r="E459">
        <v>0</v>
      </c>
      <c r="F459">
        <v>92.68</v>
      </c>
      <c r="G459" t="str">
        <f t="shared" si="7"/>
        <v>SAJOU</v>
      </c>
      <c r="I459" s="32">
        <v>21787</v>
      </c>
      <c r="J459" s="39" t="s">
        <v>31</v>
      </c>
    </row>
    <row r="460" spans="1:10" x14ac:dyDescent="0.25">
      <c r="A460">
        <v>22527</v>
      </c>
      <c r="B460">
        <v>62</v>
      </c>
      <c r="C460">
        <v>37.5</v>
      </c>
      <c r="D460">
        <v>4</v>
      </c>
      <c r="E460">
        <v>0.25</v>
      </c>
      <c r="F460">
        <v>112.5</v>
      </c>
      <c r="G460" t="str">
        <f t="shared" si="7"/>
        <v>SAJOU</v>
      </c>
      <c r="I460" s="32">
        <v>21788</v>
      </c>
      <c r="J460" s="39" t="s">
        <v>60</v>
      </c>
    </row>
    <row r="461" spans="1:10" x14ac:dyDescent="0.25">
      <c r="A461">
        <v>22527</v>
      </c>
      <c r="B461">
        <v>64</v>
      </c>
      <c r="C461">
        <v>20.28</v>
      </c>
      <c r="D461">
        <v>4</v>
      </c>
      <c r="E461">
        <v>0</v>
      </c>
      <c r="F461">
        <v>81.12</v>
      </c>
      <c r="G461" t="str">
        <f t="shared" si="7"/>
        <v>SAJOU</v>
      </c>
      <c r="I461" s="32">
        <v>21789</v>
      </c>
      <c r="J461" s="39" t="s">
        <v>78</v>
      </c>
    </row>
    <row r="462" spans="1:10" x14ac:dyDescent="0.25">
      <c r="A462">
        <v>22527</v>
      </c>
      <c r="B462">
        <v>134</v>
      </c>
      <c r="C462">
        <v>10.1</v>
      </c>
      <c r="D462">
        <v>5</v>
      </c>
      <c r="E462">
        <v>0</v>
      </c>
      <c r="F462">
        <v>50.5</v>
      </c>
      <c r="G462" t="str">
        <f t="shared" si="7"/>
        <v>SAJOU</v>
      </c>
      <c r="I462" s="32">
        <v>21790</v>
      </c>
      <c r="J462" s="39" t="s">
        <v>63</v>
      </c>
    </row>
    <row r="463" spans="1:10" x14ac:dyDescent="0.25">
      <c r="A463">
        <v>22527</v>
      </c>
      <c r="B463">
        <v>135</v>
      </c>
      <c r="C463">
        <v>10.67</v>
      </c>
      <c r="D463">
        <v>3</v>
      </c>
      <c r="E463">
        <v>0</v>
      </c>
      <c r="F463">
        <v>32.01</v>
      </c>
      <c r="G463" t="str">
        <f t="shared" si="7"/>
        <v>SAJOU</v>
      </c>
      <c r="I463" s="32">
        <v>21791</v>
      </c>
      <c r="J463" s="39" t="s">
        <v>94</v>
      </c>
    </row>
    <row r="464" spans="1:10" x14ac:dyDescent="0.25">
      <c r="A464">
        <v>22528</v>
      </c>
      <c r="B464">
        <v>24</v>
      </c>
      <c r="C464">
        <v>3.35</v>
      </c>
      <c r="D464">
        <v>4</v>
      </c>
      <c r="E464">
        <v>0</v>
      </c>
      <c r="F464">
        <v>13.4</v>
      </c>
      <c r="G464" t="str">
        <f t="shared" si="7"/>
        <v>ALDUV</v>
      </c>
      <c r="I464" s="32">
        <v>21792</v>
      </c>
      <c r="J464" s="39" t="s">
        <v>93</v>
      </c>
    </row>
    <row r="465" spans="1:10" x14ac:dyDescent="0.25">
      <c r="A465">
        <v>22528</v>
      </c>
      <c r="B465">
        <v>53</v>
      </c>
      <c r="C465">
        <v>25</v>
      </c>
      <c r="D465">
        <v>4</v>
      </c>
      <c r="E465">
        <v>0</v>
      </c>
      <c r="F465">
        <v>100</v>
      </c>
      <c r="G465" t="str">
        <f t="shared" si="7"/>
        <v>ALDUV</v>
      </c>
      <c r="I465" s="32">
        <v>21793</v>
      </c>
      <c r="J465" s="39" t="s">
        <v>68</v>
      </c>
    </row>
    <row r="466" spans="1:10" x14ac:dyDescent="0.25">
      <c r="A466">
        <v>22529</v>
      </c>
      <c r="B466">
        <v>16</v>
      </c>
      <c r="C466">
        <v>13.26</v>
      </c>
      <c r="D466">
        <v>3</v>
      </c>
      <c r="E466">
        <v>0.05</v>
      </c>
      <c r="F466">
        <v>37.790999999999997</v>
      </c>
      <c r="G466" t="str">
        <f t="shared" si="7"/>
        <v>OLLHE</v>
      </c>
      <c r="I466" s="32">
        <v>21794</v>
      </c>
      <c r="J466" s="39" t="s">
        <v>57</v>
      </c>
    </row>
    <row r="467" spans="1:10" x14ac:dyDescent="0.25">
      <c r="A467">
        <v>22529</v>
      </c>
      <c r="B467">
        <v>23</v>
      </c>
      <c r="C467">
        <v>6.86</v>
      </c>
      <c r="D467">
        <v>3</v>
      </c>
      <c r="E467">
        <v>0.05</v>
      </c>
      <c r="F467">
        <v>19.551000000000002</v>
      </c>
      <c r="G467" t="str">
        <f t="shared" si="7"/>
        <v>OLLHE</v>
      </c>
      <c r="I467" s="32">
        <v>21795</v>
      </c>
      <c r="J467" s="39" t="s">
        <v>68</v>
      </c>
    </row>
    <row r="468" spans="1:10" x14ac:dyDescent="0.25">
      <c r="A468">
        <v>22529</v>
      </c>
      <c r="B468">
        <v>51</v>
      </c>
      <c r="C468">
        <v>40.4</v>
      </c>
      <c r="D468">
        <v>3</v>
      </c>
      <c r="E468">
        <v>0.25</v>
      </c>
      <c r="F468">
        <v>90.899999999999991</v>
      </c>
      <c r="G468" t="str">
        <f t="shared" si="7"/>
        <v>OLLHE</v>
      </c>
      <c r="I468" s="32">
        <v>21796</v>
      </c>
      <c r="J468" s="39" t="s">
        <v>68</v>
      </c>
    </row>
    <row r="469" spans="1:10" x14ac:dyDescent="0.25">
      <c r="A469">
        <v>22529</v>
      </c>
      <c r="B469">
        <v>55</v>
      </c>
      <c r="C469">
        <v>18.29</v>
      </c>
      <c r="D469">
        <v>4</v>
      </c>
      <c r="E469">
        <v>0.25</v>
      </c>
      <c r="F469">
        <v>54.87</v>
      </c>
      <c r="G469" t="str">
        <f t="shared" si="7"/>
        <v>OLLHE</v>
      </c>
      <c r="I469" s="32">
        <v>21797</v>
      </c>
      <c r="J469" s="39" t="s">
        <v>71</v>
      </c>
    </row>
    <row r="470" spans="1:10" x14ac:dyDescent="0.25">
      <c r="A470">
        <v>22529</v>
      </c>
      <c r="B470">
        <v>62</v>
      </c>
      <c r="C470">
        <v>37.5</v>
      </c>
      <c r="D470">
        <v>3</v>
      </c>
      <c r="E470">
        <v>0.05</v>
      </c>
      <c r="F470">
        <v>106.875</v>
      </c>
      <c r="G470" t="str">
        <f t="shared" si="7"/>
        <v>OLLHE</v>
      </c>
      <c r="I470" s="32">
        <v>21798</v>
      </c>
      <c r="J470" s="39" t="s">
        <v>96</v>
      </c>
    </row>
    <row r="471" spans="1:10" x14ac:dyDescent="0.25">
      <c r="A471">
        <v>22529</v>
      </c>
      <c r="B471">
        <v>77</v>
      </c>
      <c r="C471">
        <v>9.91</v>
      </c>
      <c r="D471">
        <v>4</v>
      </c>
      <c r="E471">
        <v>0.05</v>
      </c>
      <c r="F471">
        <v>37.658000000000001</v>
      </c>
      <c r="G471" t="str">
        <f t="shared" si="7"/>
        <v>OLLHE</v>
      </c>
      <c r="I471" s="32">
        <v>21799</v>
      </c>
      <c r="J471" s="39" t="s">
        <v>40</v>
      </c>
    </row>
    <row r="472" spans="1:10" x14ac:dyDescent="0.25">
      <c r="A472">
        <v>22530</v>
      </c>
      <c r="B472">
        <v>2</v>
      </c>
      <c r="C472">
        <v>14.48</v>
      </c>
      <c r="D472">
        <v>4</v>
      </c>
      <c r="E472">
        <v>0</v>
      </c>
      <c r="F472">
        <v>57.92</v>
      </c>
      <c r="G472" t="str">
        <f t="shared" si="7"/>
        <v>MOELK</v>
      </c>
      <c r="I472" s="32">
        <v>21800</v>
      </c>
      <c r="J472" s="39" t="s">
        <v>67</v>
      </c>
    </row>
    <row r="473" spans="1:10" x14ac:dyDescent="0.25">
      <c r="A473">
        <v>22530</v>
      </c>
      <c r="B473">
        <v>31</v>
      </c>
      <c r="C473">
        <v>9.4499999999999993</v>
      </c>
      <c r="D473">
        <v>4</v>
      </c>
      <c r="E473">
        <v>0</v>
      </c>
      <c r="F473">
        <v>37.799999999999997</v>
      </c>
      <c r="G473" t="str">
        <f t="shared" si="7"/>
        <v>MOELK</v>
      </c>
      <c r="I473" s="32">
        <v>21801</v>
      </c>
      <c r="J473" s="39" t="s">
        <v>105</v>
      </c>
    </row>
    <row r="474" spans="1:10" x14ac:dyDescent="0.25">
      <c r="A474">
        <v>22530</v>
      </c>
      <c r="B474">
        <v>68</v>
      </c>
      <c r="C474">
        <v>9.4499999999999993</v>
      </c>
      <c r="D474">
        <v>3</v>
      </c>
      <c r="E474">
        <v>0</v>
      </c>
      <c r="F474">
        <v>28.349999999999998</v>
      </c>
      <c r="G474" t="str">
        <f t="shared" si="7"/>
        <v>MOELK</v>
      </c>
      <c r="I474" s="32">
        <v>21802</v>
      </c>
      <c r="J474" s="39" t="s">
        <v>35</v>
      </c>
    </row>
    <row r="475" spans="1:10" x14ac:dyDescent="0.25">
      <c r="A475">
        <v>22530</v>
      </c>
      <c r="B475">
        <v>75</v>
      </c>
      <c r="C475">
        <v>5.95</v>
      </c>
      <c r="D475">
        <v>3</v>
      </c>
      <c r="E475">
        <v>0</v>
      </c>
      <c r="F475">
        <v>17.850000000000001</v>
      </c>
      <c r="G475" t="str">
        <f t="shared" si="7"/>
        <v>MOELK</v>
      </c>
      <c r="I475" s="32">
        <v>21803</v>
      </c>
      <c r="J475" s="39" t="s">
        <v>44</v>
      </c>
    </row>
    <row r="476" spans="1:10" x14ac:dyDescent="0.25">
      <c r="A476">
        <v>22531</v>
      </c>
      <c r="B476">
        <v>26</v>
      </c>
      <c r="C476">
        <v>23.78</v>
      </c>
      <c r="D476">
        <v>3</v>
      </c>
      <c r="E476">
        <v>0</v>
      </c>
      <c r="F476">
        <v>71.34</v>
      </c>
      <c r="G476" t="str">
        <f t="shared" si="7"/>
        <v>ERDUR</v>
      </c>
      <c r="I476" s="32">
        <v>21804</v>
      </c>
      <c r="J476" s="39" t="s">
        <v>68</v>
      </c>
    </row>
    <row r="477" spans="1:10" x14ac:dyDescent="0.25">
      <c r="A477">
        <v>22531</v>
      </c>
      <c r="B477">
        <v>52</v>
      </c>
      <c r="C477">
        <v>5.34</v>
      </c>
      <c r="D477">
        <v>4</v>
      </c>
      <c r="E477">
        <v>0</v>
      </c>
      <c r="F477">
        <v>21.36</v>
      </c>
      <c r="G477" t="str">
        <f t="shared" si="7"/>
        <v>ERDUR</v>
      </c>
      <c r="I477" s="32">
        <v>21805</v>
      </c>
      <c r="J477" s="39" t="s">
        <v>42</v>
      </c>
    </row>
    <row r="478" spans="1:10" x14ac:dyDescent="0.25">
      <c r="A478">
        <v>22531</v>
      </c>
      <c r="B478">
        <v>70</v>
      </c>
      <c r="C478">
        <v>11.43</v>
      </c>
      <c r="D478">
        <v>3</v>
      </c>
      <c r="E478">
        <v>0</v>
      </c>
      <c r="F478">
        <v>34.29</v>
      </c>
      <c r="G478" t="str">
        <f t="shared" si="7"/>
        <v>ERDUR</v>
      </c>
      <c r="I478" s="32">
        <v>21806</v>
      </c>
      <c r="J478" s="39" t="s">
        <v>72</v>
      </c>
    </row>
    <row r="479" spans="1:10" x14ac:dyDescent="0.25">
      <c r="A479">
        <v>22532</v>
      </c>
      <c r="B479">
        <v>30</v>
      </c>
      <c r="C479">
        <v>19.670000000000002</v>
      </c>
      <c r="D479">
        <v>3</v>
      </c>
      <c r="E479">
        <v>0.25</v>
      </c>
      <c r="F479">
        <v>44.257500000000007</v>
      </c>
      <c r="G479" t="str">
        <f t="shared" si="7"/>
        <v>OLFER</v>
      </c>
      <c r="I479" s="32">
        <v>21807</v>
      </c>
      <c r="J479" s="39" t="s">
        <v>75</v>
      </c>
    </row>
    <row r="480" spans="1:10" x14ac:dyDescent="0.25">
      <c r="A480">
        <v>22532</v>
      </c>
      <c r="B480">
        <v>51</v>
      </c>
      <c r="C480">
        <v>40.4</v>
      </c>
      <c r="D480">
        <v>3</v>
      </c>
      <c r="E480">
        <v>0.25</v>
      </c>
      <c r="F480">
        <v>90.899999999999991</v>
      </c>
      <c r="G480" t="str">
        <f t="shared" si="7"/>
        <v>OLFER</v>
      </c>
      <c r="I480" s="32">
        <v>21808</v>
      </c>
      <c r="J480" s="39" t="s">
        <v>81</v>
      </c>
    </row>
    <row r="481" spans="1:10" x14ac:dyDescent="0.25">
      <c r="A481">
        <v>22532</v>
      </c>
      <c r="B481">
        <v>55</v>
      </c>
      <c r="C481">
        <v>18.29</v>
      </c>
      <c r="D481">
        <v>4</v>
      </c>
      <c r="E481">
        <v>0.25</v>
      </c>
      <c r="F481">
        <v>54.87</v>
      </c>
      <c r="G481" t="str">
        <f t="shared" si="7"/>
        <v>OLFER</v>
      </c>
      <c r="I481" s="32">
        <v>21809</v>
      </c>
      <c r="J481" s="39" t="s">
        <v>53</v>
      </c>
    </row>
    <row r="482" spans="1:10" x14ac:dyDescent="0.25">
      <c r="A482">
        <v>22532</v>
      </c>
      <c r="B482">
        <v>62</v>
      </c>
      <c r="C482">
        <v>37.5</v>
      </c>
      <c r="D482">
        <v>4</v>
      </c>
      <c r="E482">
        <v>0.25</v>
      </c>
      <c r="F482">
        <v>112.5</v>
      </c>
      <c r="G482" t="str">
        <f t="shared" si="7"/>
        <v>OLFER</v>
      </c>
      <c r="I482" s="32">
        <v>21810</v>
      </c>
      <c r="J482" s="39" t="s">
        <v>85</v>
      </c>
    </row>
    <row r="483" spans="1:10" x14ac:dyDescent="0.25">
      <c r="A483">
        <v>22532</v>
      </c>
      <c r="B483">
        <v>134</v>
      </c>
      <c r="C483">
        <v>10.1</v>
      </c>
      <c r="D483">
        <v>5</v>
      </c>
      <c r="E483">
        <v>0</v>
      </c>
      <c r="F483">
        <v>50.5</v>
      </c>
      <c r="G483" t="str">
        <f t="shared" si="7"/>
        <v>OLFER</v>
      </c>
      <c r="I483" s="32">
        <v>21811</v>
      </c>
      <c r="J483" s="39" t="s">
        <v>90</v>
      </c>
    </row>
    <row r="484" spans="1:10" x14ac:dyDescent="0.25">
      <c r="A484">
        <v>22532</v>
      </c>
      <c r="B484">
        <v>135</v>
      </c>
      <c r="C484">
        <v>10.67</v>
      </c>
      <c r="D484">
        <v>3</v>
      </c>
      <c r="E484">
        <v>0</v>
      </c>
      <c r="F484">
        <v>32.01</v>
      </c>
      <c r="G484" t="str">
        <f t="shared" si="7"/>
        <v>OLFER</v>
      </c>
      <c r="I484" s="32">
        <v>21812</v>
      </c>
      <c r="J484" s="39" t="s">
        <v>71</v>
      </c>
    </row>
    <row r="485" spans="1:10" x14ac:dyDescent="0.25">
      <c r="A485">
        <v>22532</v>
      </c>
      <c r="B485">
        <v>136</v>
      </c>
      <c r="C485">
        <v>10.67</v>
      </c>
      <c r="D485">
        <v>4</v>
      </c>
      <c r="E485">
        <v>0</v>
      </c>
      <c r="F485">
        <v>42.68</v>
      </c>
      <c r="G485" t="str">
        <f t="shared" si="7"/>
        <v>OLFER</v>
      </c>
      <c r="I485" s="32">
        <v>21813</v>
      </c>
      <c r="J485" s="39" t="s">
        <v>28</v>
      </c>
    </row>
    <row r="486" spans="1:10" x14ac:dyDescent="0.25">
      <c r="A486">
        <v>22533</v>
      </c>
      <c r="B486">
        <v>2</v>
      </c>
      <c r="C486">
        <v>14.48</v>
      </c>
      <c r="D486">
        <v>3</v>
      </c>
      <c r="E486">
        <v>0</v>
      </c>
      <c r="F486">
        <v>43.44</v>
      </c>
      <c r="G486" t="str">
        <f t="shared" si="7"/>
        <v>SEADI</v>
      </c>
      <c r="I486" s="32">
        <v>21814</v>
      </c>
      <c r="J486" s="39" t="s">
        <v>71</v>
      </c>
    </row>
    <row r="487" spans="1:10" x14ac:dyDescent="0.25">
      <c r="A487">
        <v>22533</v>
      </c>
      <c r="B487">
        <v>42</v>
      </c>
      <c r="C487">
        <v>10.67</v>
      </c>
      <c r="D487">
        <v>3</v>
      </c>
      <c r="E487">
        <v>0</v>
      </c>
      <c r="F487">
        <v>32.01</v>
      </c>
      <c r="G487" t="str">
        <f t="shared" si="7"/>
        <v>SEADI</v>
      </c>
      <c r="I487" s="32">
        <v>21815</v>
      </c>
      <c r="J487" s="39" t="s">
        <v>48</v>
      </c>
    </row>
    <row r="488" spans="1:10" x14ac:dyDescent="0.25">
      <c r="A488">
        <v>22534</v>
      </c>
      <c r="B488">
        <v>7</v>
      </c>
      <c r="C488">
        <v>22.87</v>
      </c>
      <c r="D488">
        <v>4</v>
      </c>
      <c r="E488">
        <v>0</v>
      </c>
      <c r="F488">
        <v>91.48</v>
      </c>
      <c r="G488" t="str">
        <f t="shared" si="7"/>
        <v>ALCLE</v>
      </c>
      <c r="I488" s="32">
        <v>21816</v>
      </c>
      <c r="J488" s="39" t="s">
        <v>94</v>
      </c>
    </row>
    <row r="489" spans="1:10" x14ac:dyDescent="0.25">
      <c r="A489">
        <v>22534</v>
      </c>
      <c r="B489">
        <v>62</v>
      </c>
      <c r="C489">
        <v>37.5</v>
      </c>
      <c r="D489">
        <v>3</v>
      </c>
      <c r="E489">
        <v>0.1</v>
      </c>
      <c r="F489">
        <v>101.25</v>
      </c>
      <c r="G489" t="str">
        <f t="shared" si="7"/>
        <v>ALCLE</v>
      </c>
      <c r="I489" s="32">
        <v>21817</v>
      </c>
      <c r="J489" s="39" t="s">
        <v>105</v>
      </c>
    </row>
    <row r="490" spans="1:10" x14ac:dyDescent="0.25">
      <c r="A490">
        <v>22535</v>
      </c>
      <c r="B490">
        <v>60</v>
      </c>
      <c r="C490">
        <v>25.92</v>
      </c>
      <c r="D490">
        <v>4</v>
      </c>
      <c r="E490">
        <v>0</v>
      </c>
      <c r="F490">
        <v>103.68</v>
      </c>
      <c r="G490" t="str">
        <f t="shared" si="7"/>
        <v>LEHOS</v>
      </c>
      <c r="I490" s="32">
        <v>21818</v>
      </c>
      <c r="J490" s="39" t="s">
        <v>57</v>
      </c>
    </row>
    <row r="491" spans="1:10" x14ac:dyDescent="0.25">
      <c r="A491">
        <v>22535</v>
      </c>
      <c r="B491">
        <v>77</v>
      </c>
      <c r="C491">
        <v>9.91</v>
      </c>
      <c r="D491">
        <v>4</v>
      </c>
      <c r="E491">
        <v>0</v>
      </c>
      <c r="F491">
        <v>39.64</v>
      </c>
      <c r="G491" t="str">
        <f t="shared" si="7"/>
        <v>LEHOS</v>
      </c>
      <c r="I491" s="32">
        <v>21819</v>
      </c>
      <c r="J491" s="39" t="s">
        <v>23</v>
      </c>
    </row>
    <row r="492" spans="1:10" x14ac:dyDescent="0.25">
      <c r="A492">
        <v>22536</v>
      </c>
      <c r="B492">
        <v>32</v>
      </c>
      <c r="C492">
        <v>24.39</v>
      </c>
      <c r="D492">
        <v>3</v>
      </c>
      <c r="E492">
        <v>0.05</v>
      </c>
      <c r="F492">
        <v>69.511499999999998</v>
      </c>
      <c r="G492" t="str">
        <f t="shared" si="7"/>
        <v>DACOU</v>
      </c>
      <c r="I492" s="32">
        <v>21820</v>
      </c>
      <c r="J492" s="39" t="s">
        <v>109</v>
      </c>
    </row>
    <row r="493" spans="1:10" x14ac:dyDescent="0.25">
      <c r="A493">
        <v>22536</v>
      </c>
      <c r="B493">
        <v>68</v>
      </c>
      <c r="C493">
        <v>7.62</v>
      </c>
      <c r="D493">
        <v>4</v>
      </c>
      <c r="E493">
        <v>0</v>
      </c>
      <c r="F493">
        <v>30.48</v>
      </c>
      <c r="G493" t="str">
        <f t="shared" si="7"/>
        <v>DACOU</v>
      </c>
      <c r="I493" s="32">
        <v>21821</v>
      </c>
      <c r="J493" s="39" t="s">
        <v>23</v>
      </c>
    </row>
    <row r="494" spans="1:10" x14ac:dyDescent="0.25">
      <c r="A494">
        <v>22536</v>
      </c>
      <c r="B494">
        <v>132</v>
      </c>
      <c r="C494">
        <v>9.7200000000000006</v>
      </c>
      <c r="D494">
        <v>3</v>
      </c>
      <c r="E494">
        <v>0</v>
      </c>
      <c r="F494">
        <v>29.160000000000004</v>
      </c>
      <c r="G494" t="str">
        <f t="shared" si="7"/>
        <v>DACOU</v>
      </c>
      <c r="I494" s="32">
        <v>21822</v>
      </c>
      <c r="J494" s="39" t="s">
        <v>42</v>
      </c>
    </row>
    <row r="495" spans="1:10" x14ac:dyDescent="0.25">
      <c r="A495">
        <v>22536</v>
      </c>
      <c r="B495">
        <v>133</v>
      </c>
      <c r="C495">
        <v>9.91</v>
      </c>
      <c r="D495">
        <v>4</v>
      </c>
      <c r="E495">
        <v>0</v>
      </c>
      <c r="F495">
        <v>39.64</v>
      </c>
      <c r="G495" t="str">
        <f t="shared" si="7"/>
        <v>DACOU</v>
      </c>
      <c r="I495" s="32">
        <v>21823</v>
      </c>
      <c r="J495" s="39" t="s">
        <v>78</v>
      </c>
    </row>
    <row r="496" spans="1:10" x14ac:dyDescent="0.25">
      <c r="A496">
        <v>22536</v>
      </c>
      <c r="B496">
        <v>134</v>
      </c>
      <c r="C496">
        <v>10.1</v>
      </c>
      <c r="D496">
        <v>5</v>
      </c>
      <c r="E496">
        <v>0</v>
      </c>
      <c r="F496">
        <v>50.5</v>
      </c>
      <c r="G496" t="str">
        <f t="shared" si="7"/>
        <v>DACOU</v>
      </c>
      <c r="I496" s="32">
        <v>21824</v>
      </c>
      <c r="J496" s="39" t="s">
        <v>89</v>
      </c>
    </row>
    <row r="497" spans="1:10" x14ac:dyDescent="0.25">
      <c r="A497">
        <v>22536</v>
      </c>
      <c r="B497">
        <v>135</v>
      </c>
      <c r="C497">
        <v>10.67</v>
      </c>
      <c r="D497">
        <v>3</v>
      </c>
      <c r="E497">
        <v>0</v>
      </c>
      <c r="F497">
        <v>32.01</v>
      </c>
      <c r="G497" t="str">
        <f t="shared" si="7"/>
        <v>DACOU</v>
      </c>
      <c r="I497" s="32">
        <v>21825</v>
      </c>
      <c r="J497" s="39" t="s">
        <v>78</v>
      </c>
    </row>
    <row r="498" spans="1:10" x14ac:dyDescent="0.25">
      <c r="A498">
        <v>22536</v>
      </c>
      <c r="B498">
        <v>136</v>
      </c>
      <c r="C498">
        <v>10.67</v>
      </c>
      <c r="D498">
        <v>4</v>
      </c>
      <c r="E498">
        <v>0</v>
      </c>
      <c r="F498">
        <v>42.68</v>
      </c>
      <c r="G498" t="str">
        <f t="shared" si="7"/>
        <v>DACOU</v>
      </c>
      <c r="I498" s="32">
        <v>21826</v>
      </c>
      <c r="J498" s="39" t="s">
        <v>84</v>
      </c>
    </row>
    <row r="499" spans="1:10" x14ac:dyDescent="0.25">
      <c r="A499">
        <v>22536</v>
      </c>
      <c r="B499">
        <v>137</v>
      </c>
      <c r="C499">
        <v>10.67</v>
      </c>
      <c r="D499">
        <v>5</v>
      </c>
      <c r="E499">
        <v>0</v>
      </c>
      <c r="F499">
        <v>53.35</v>
      </c>
      <c r="G499" t="str">
        <f t="shared" si="7"/>
        <v>DACOU</v>
      </c>
      <c r="I499" s="32">
        <v>21827</v>
      </c>
      <c r="J499" s="39" t="s">
        <v>44</v>
      </c>
    </row>
    <row r="500" spans="1:10" x14ac:dyDescent="0.25">
      <c r="A500">
        <v>22537</v>
      </c>
      <c r="B500">
        <v>18</v>
      </c>
      <c r="C500">
        <v>38.11</v>
      </c>
      <c r="D500">
        <v>3</v>
      </c>
      <c r="E500">
        <v>0.05</v>
      </c>
      <c r="F500">
        <v>108.61349999999999</v>
      </c>
      <c r="G500" t="str">
        <f t="shared" si="7"/>
        <v>FAMAR</v>
      </c>
      <c r="I500" s="32">
        <v>21828</v>
      </c>
      <c r="J500" s="39" t="s">
        <v>28</v>
      </c>
    </row>
    <row r="501" spans="1:10" x14ac:dyDescent="0.25">
      <c r="A501">
        <v>22537</v>
      </c>
      <c r="B501">
        <v>41</v>
      </c>
      <c r="C501">
        <v>5.79</v>
      </c>
      <c r="D501">
        <v>4</v>
      </c>
      <c r="E501">
        <v>0.05</v>
      </c>
      <c r="F501">
        <v>22.001999999999999</v>
      </c>
      <c r="G501" t="str">
        <f t="shared" si="7"/>
        <v>FAMAR</v>
      </c>
      <c r="I501" s="32">
        <v>21829</v>
      </c>
      <c r="J501" s="39" t="s">
        <v>77</v>
      </c>
    </row>
    <row r="502" spans="1:10" x14ac:dyDescent="0.25">
      <c r="A502">
        <v>22537</v>
      </c>
      <c r="B502">
        <v>43</v>
      </c>
      <c r="C502">
        <v>28.05</v>
      </c>
      <c r="D502">
        <v>3</v>
      </c>
      <c r="E502">
        <v>0.05</v>
      </c>
      <c r="F502">
        <v>79.942499999999995</v>
      </c>
      <c r="G502" t="str">
        <f t="shared" si="7"/>
        <v>FAMAR</v>
      </c>
      <c r="I502" s="32">
        <v>21830</v>
      </c>
      <c r="J502" s="39" t="s">
        <v>68</v>
      </c>
    </row>
    <row r="503" spans="1:10" x14ac:dyDescent="0.25">
      <c r="A503">
        <v>22538</v>
      </c>
      <c r="B503">
        <v>65</v>
      </c>
      <c r="C503">
        <v>12.81</v>
      </c>
      <c r="D503">
        <v>4</v>
      </c>
      <c r="E503">
        <v>0</v>
      </c>
      <c r="F503">
        <v>51.24</v>
      </c>
      <c r="G503" t="str">
        <f t="shared" si="7"/>
        <v>SAJOU</v>
      </c>
      <c r="I503" s="32">
        <v>21831</v>
      </c>
      <c r="J503" s="39" t="s">
        <v>65</v>
      </c>
    </row>
    <row r="504" spans="1:10" x14ac:dyDescent="0.25">
      <c r="A504">
        <v>22538</v>
      </c>
      <c r="B504">
        <v>77</v>
      </c>
      <c r="C504">
        <v>7.93</v>
      </c>
      <c r="D504">
        <v>4</v>
      </c>
      <c r="E504">
        <v>0</v>
      </c>
      <c r="F504">
        <v>31.72</v>
      </c>
      <c r="G504" t="str">
        <f t="shared" si="7"/>
        <v>SAJOU</v>
      </c>
      <c r="I504" s="32">
        <v>21832</v>
      </c>
      <c r="J504" s="39" t="s">
        <v>39</v>
      </c>
    </row>
    <row r="505" spans="1:10" x14ac:dyDescent="0.25">
      <c r="A505">
        <v>22539</v>
      </c>
      <c r="B505">
        <v>46</v>
      </c>
      <c r="C505">
        <v>7.32</v>
      </c>
      <c r="D505">
        <v>3</v>
      </c>
      <c r="E505">
        <v>0</v>
      </c>
      <c r="F505">
        <v>21.96</v>
      </c>
      <c r="G505" t="str">
        <f t="shared" si="7"/>
        <v>DACOU</v>
      </c>
      <c r="I505" s="32">
        <v>21833</v>
      </c>
      <c r="J505" s="39" t="s">
        <v>29</v>
      </c>
    </row>
    <row r="506" spans="1:10" x14ac:dyDescent="0.25">
      <c r="A506">
        <v>22539</v>
      </c>
      <c r="B506">
        <v>132</v>
      </c>
      <c r="C506">
        <v>9.7200000000000006</v>
      </c>
      <c r="D506">
        <v>3</v>
      </c>
      <c r="E506">
        <v>0</v>
      </c>
      <c r="F506">
        <v>29.160000000000004</v>
      </c>
      <c r="G506" t="str">
        <f t="shared" si="7"/>
        <v>DACOU</v>
      </c>
      <c r="I506" s="32">
        <v>21834</v>
      </c>
      <c r="J506" s="39" t="s">
        <v>100</v>
      </c>
    </row>
    <row r="507" spans="1:10" x14ac:dyDescent="0.25">
      <c r="A507">
        <v>22539</v>
      </c>
      <c r="B507">
        <v>133</v>
      </c>
      <c r="C507">
        <v>9.91</v>
      </c>
      <c r="D507">
        <v>4</v>
      </c>
      <c r="E507">
        <v>0</v>
      </c>
      <c r="F507">
        <v>39.64</v>
      </c>
      <c r="G507" t="str">
        <f t="shared" si="7"/>
        <v>DACOU</v>
      </c>
      <c r="I507" s="32">
        <v>21835</v>
      </c>
      <c r="J507" s="39" t="s">
        <v>93</v>
      </c>
    </row>
    <row r="508" spans="1:10" x14ac:dyDescent="0.25">
      <c r="A508">
        <v>22539</v>
      </c>
      <c r="B508">
        <v>134</v>
      </c>
      <c r="C508">
        <v>10.1</v>
      </c>
      <c r="D508">
        <v>5</v>
      </c>
      <c r="E508">
        <v>0</v>
      </c>
      <c r="F508">
        <v>50.5</v>
      </c>
      <c r="G508" t="str">
        <f t="shared" si="7"/>
        <v>DACOU</v>
      </c>
      <c r="I508" s="32">
        <v>21836</v>
      </c>
      <c r="J508" s="39" t="s">
        <v>45</v>
      </c>
    </row>
    <row r="509" spans="1:10" x14ac:dyDescent="0.25">
      <c r="A509">
        <v>22539</v>
      </c>
      <c r="B509">
        <v>135</v>
      </c>
      <c r="C509">
        <v>10.67</v>
      </c>
      <c r="D509">
        <v>3</v>
      </c>
      <c r="E509">
        <v>0</v>
      </c>
      <c r="F509">
        <v>32.01</v>
      </c>
      <c r="G509" t="str">
        <f t="shared" si="7"/>
        <v>DACOU</v>
      </c>
      <c r="I509" s="32">
        <v>21837</v>
      </c>
      <c r="J509" s="39" t="s">
        <v>71</v>
      </c>
    </row>
    <row r="510" spans="1:10" x14ac:dyDescent="0.25">
      <c r="A510">
        <v>22539</v>
      </c>
      <c r="B510">
        <v>136</v>
      </c>
      <c r="C510">
        <v>10.67</v>
      </c>
      <c r="D510">
        <v>4</v>
      </c>
      <c r="E510">
        <v>0</v>
      </c>
      <c r="F510">
        <v>42.68</v>
      </c>
      <c r="G510" t="str">
        <f t="shared" si="7"/>
        <v>DACOU</v>
      </c>
      <c r="I510" s="32">
        <v>21838</v>
      </c>
      <c r="J510" s="39" t="s">
        <v>43</v>
      </c>
    </row>
    <row r="511" spans="1:10" x14ac:dyDescent="0.25">
      <c r="A511">
        <v>22540</v>
      </c>
      <c r="B511">
        <v>68</v>
      </c>
      <c r="C511">
        <v>7.62</v>
      </c>
      <c r="D511">
        <v>3</v>
      </c>
      <c r="E511">
        <v>0.25</v>
      </c>
      <c r="F511">
        <v>17.145</v>
      </c>
      <c r="G511" t="str">
        <f t="shared" si="7"/>
        <v>REDAN</v>
      </c>
      <c r="I511" s="32">
        <v>21839</v>
      </c>
      <c r="J511" s="39" t="s">
        <v>68</v>
      </c>
    </row>
    <row r="512" spans="1:10" x14ac:dyDescent="0.25">
      <c r="A512">
        <v>22540</v>
      </c>
      <c r="B512">
        <v>75</v>
      </c>
      <c r="C512">
        <v>4.7300000000000004</v>
      </c>
      <c r="D512">
        <v>4</v>
      </c>
      <c r="E512">
        <v>0.25</v>
      </c>
      <c r="F512">
        <v>14.190000000000001</v>
      </c>
      <c r="G512" t="str">
        <f t="shared" si="7"/>
        <v>REDAN</v>
      </c>
      <c r="I512" s="32">
        <v>21840</v>
      </c>
      <c r="J512" s="39" t="s">
        <v>29</v>
      </c>
    </row>
    <row r="513" spans="1:10" x14ac:dyDescent="0.25">
      <c r="A513">
        <v>22541</v>
      </c>
      <c r="B513">
        <v>59</v>
      </c>
      <c r="C513">
        <v>33.54</v>
      </c>
      <c r="D513">
        <v>4</v>
      </c>
      <c r="E513">
        <v>0</v>
      </c>
      <c r="F513">
        <v>134.16</v>
      </c>
      <c r="G513" t="str">
        <f t="shared" si="7"/>
        <v>NAROU</v>
      </c>
      <c r="I513" s="32">
        <v>21841</v>
      </c>
      <c r="J513" s="39" t="s">
        <v>62</v>
      </c>
    </row>
    <row r="514" spans="1:10" x14ac:dyDescent="0.25">
      <c r="A514">
        <v>22541</v>
      </c>
      <c r="B514">
        <v>68</v>
      </c>
      <c r="C514">
        <v>7.62</v>
      </c>
      <c r="D514">
        <v>3</v>
      </c>
      <c r="E514">
        <v>0</v>
      </c>
      <c r="F514">
        <v>22.86</v>
      </c>
      <c r="G514" t="str">
        <f t="shared" si="7"/>
        <v>NAROU</v>
      </c>
      <c r="I514" s="32">
        <v>21842</v>
      </c>
      <c r="J514" s="39" t="s">
        <v>103</v>
      </c>
    </row>
    <row r="515" spans="1:10" x14ac:dyDescent="0.25">
      <c r="A515">
        <v>22541</v>
      </c>
      <c r="B515">
        <v>75</v>
      </c>
      <c r="C515">
        <v>4.7300000000000004</v>
      </c>
      <c r="D515">
        <v>3</v>
      </c>
      <c r="E515">
        <v>0</v>
      </c>
      <c r="F515">
        <v>14.190000000000001</v>
      </c>
      <c r="G515" t="str">
        <f t="shared" ref="G515:G578" si="8">VLOOKUP(A515,$I$2:$J$1577,2,FALSE)</f>
        <v>NAROU</v>
      </c>
      <c r="I515" s="32">
        <v>21843</v>
      </c>
      <c r="J515" s="39" t="s">
        <v>36</v>
      </c>
    </row>
    <row r="516" spans="1:10" x14ac:dyDescent="0.25">
      <c r="A516">
        <v>22542</v>
      </c>
      <c r="B516">
        <v>1</v>
      </c>
      <c r="C516">
        <v>13.72</v>
      </c>
      <c r="D516">
        <v>3</v>
      </c>
      <c r="E516">
        <v>0.2</v>
      </c>
      <c r="F516">
        <v>32.928000000000004</v>
      </c>
      <c r="G516" t="str">
        <f t="shared" si="8"/>
        <v>ANLER</v>
      </c>
      <c r="I516" s="32">
        <v>21844</v>
      </c>
      <c r="J516" s="39" t="s">
        <v>37</v>
      </c>
    </row>
    <row r="517" spans="1:10" x14ac:dyDescent="0.25">
      <c r="A517">
        <v>22542</v>
      </c>
      <c r="B517">
        <v>8</v>
      </c>
      <c r="C517">
        <v>30.49</v>
      </c>
      <c r="D517">
        <v>3</v>
      </c>
      <c r="E517">
        <v>0</v>
      </c>
      <c r="F517">
        <v>91.47</v>
      </c>
      <c r="G517" t="str">
        <f t="shared" si="8"/>
        <v>ANLER</v>
      </c>
      <c r="I517" s="32">
        <v>21845</v>
      </c>
      <c r="J517" s="39" t="s">
        <v>91</v>
      </c>
    </row>
    <row r="518" spans="1:10" x14ac:dyDescent="0.25">
      <c r="A518">
        <v>22542</v>
      </c>
      <c r="B518">
        <v>30</v>
      </c>
      <c r="C518">
        <v>19.670000000000002</v>
      </c>
      <c r="D518">
        <v>3</v>
      </c>
      <c r="E518">
        <v>0.2</v>
      </c>
      <c r="F518">
        <v>47.208000000000006</v>
      </c>
      <c r="G518" t="str">
        <f t="shared" si="8"/>
        <v>ANLER</v>
      </c>
      <c r="I518" s="32">
        <v>21846</v>
      </c>
      <c r="J518" s="39" t="s">
        <v>32</v>
      </c>
    </row>
    <row r="519" spans="1:10" x14ac:dyDescent="0.25">
      <c r="A519">
        <v>22542</v>
      </c>
      <c r="B519">
        <v>40</v>
      </c>
      <c r="C519">
        <v>14.03</v>
      </c>
      <c r="D519">
        <v>3</v>
      </c>
      <c r="E519">
        <v>0.2</v>
      </c>
      <c r="F519">
        <v>33.671999999999997</v>
      </c>
      <c r="G519" t="str">
        <f t="shared" si="8"/>
        <v>ANLER</v>
      </c>
      <c r="I519" s="32">
        <v>21847</v>
      </c>
      <c r="J519" s="39" t="s">
        <v>44</v>
      </c>
    </row>
    <row r="520" spans="1:10" x14ac:dyDescent="0.25">
      <c r="A520">
        <v>22543</v>
      </c>
      <c r="B520">
        <v>31</v>
      </c>
      <c r="C520">
        <v>9.4499999999999993</v>
      </c>
      <c r="D520">
        <v>4</v>
      </c>
      <c r="E520">
        <v>0.05</v>
      </c>
      <c r="F520">
        <v>35.909999999999997</v>
      </c>
      <c r="G520" t="str">
        <f t="shared" si="8"/>
        <v>JEBOR</v>
      </c>
      <c r="I520" s="32">
        <v>21848</v>
      </c>
      <c r="J520" s="39" t="s">
        <v>34</v>
      </c>
    </row>
    <row r="521" spans="1:10" x14ac:dyDescent="0.25">
      <c r="A521">
        <v>22544</v>
      </c>
      <c r="B521">
        <v>38</v>
      </c>
      <c r="C521">
        <v>200.93</v>
      </c>
      <c r="D521">
        <v>4</v>
      </c>
      <c r="E521">
        <v>0.05</v>
      </c>
      <c r="F521">
        <v>763.53399999999999</v>
      </c>
      <c r="G521" t="str">
        <f t="shared" si="8"/>
        <v>HALER</v>
      </c>
      <c r="I521" s="32">
        <v>21849</v>
      </c>
      <c r="J521" s="39" t="s">
        <v>27</v>
      </c>
    </row>
    <row r="522" spans="1:10" x14ac:dyDescent="0.25">
      <c r="A522">
        <v>22544</v>
      </c>
      <c r="B522">
        <v>56</v>
      </c>
      <c r="C522">
        <v>28.97</v>
      </c>
      <c r="D522">
        <v>4</v>
      </c>
      <c r="E522">
        <v>0</v>
      </c>
      <c r="F522">
        <v>115.88</v>
      </c>
      <c r="G522" t="str">
        <f t="shared" si="8"/>
        <v>HALER</v>
      </c>
      <c r="I522" s="32">
        <v>21850</v>
      </c>
      <c r="J522" s="39" t="s">
        <v>78</v>
      </c>
    </row>
    <row r="523" spans="1:10" x14ac:dyDescent="0.25">
      <c r="A523">
        <v>22544</v>
      </c>
      <c r="B523">
        <v>70</v>
      </c>
      <c r="C523">
        <v>11.43</v>
      </c>
      <c r="D523">
        <v>4</v>
      </c>
      <c r="E523">
        <v>0.05</v>
      </c>
      <c r="F523">
        <v>43.433999999999997</v>
      </c>
      <c r="G523" t="str">
        <f t="shared" si="8"/>
        <v>HALER</v>
      </c>
      <c r="I523" s="32">
        <v>21851</v>
      </c>
      <c r="J523" s="39" t="s">
        <v>84</v>
      </c>
    </row>
    <row r="524" spans="1:10" x14ac:dyDescent="0.25">
      <c r="A524">
        <v>22544</v>
      </c>
      <c r="B524">
        <v>71</v>
      </c>
      <c r="C524">
        <v>16.46</v>
      </c>
      <c r="D524">
        <v>4</v>
      </c>
      <c r="E524">
        <v>0.05</v>
      </c>
      <c r="F524">
        <v>62.548000000000002</v>
      </c>
      <c r="G524" t="str">
        <f t="shared" si="8"/>
        <v>HALER</v>
      </c>
      <c r="I524" s="32">
        <v>21852</v>
      </c>
      <c r="J524" s="39" t="s">
        <v>25</v>
      </c>
    </row>
    <row r="525" spans="1:10" x14ac:dyDescent="0.25">
      <c r="A525">
        <v>22545</v>
      </c>
      <c r="B525">
        <v>10</v>
      </c>
      <c r="C525">
        <v>23.63</v>
      </c>
      <c r="D525">
        <v>4</v>
      </c>
      <c r="E525">
        <v>0</v>
      </c>
      <c r="F525">
        <v>94.52</v>
      </c>
      <c r="G525" t="str">
        <f t="shared" si="8"/>
        <v>JÉBAZ</v>
      </c>
      <c r="I525" s="32">
        <v>21853</v>
      </c>
      <c r="J525" s="39" t="s">
        <v>32</v>
      </c>
    </row>
    <row r="526" spans="1:10" x14ac:dyDescent="0.25">
      <c r="A526">
        <v>22545</v>
      </c>
      <c r="B526">
        <v>61</v>
      </c>
      <c r="C526">
        <v>21.65</v>
      </c>
      <c r="D526">
        <v>4</v>
      </c>
      <c r="E526">
        <v>0</v>
      </c>
      <c r="F526">
        <v>86.6</v>
      </c>
      <c r="G526" t="str">
        <f t="shared" si="8"/>
        <v>JÉBAZ</v>
      </c>
      <c r="I526" s="32">
        <v>21854</v>
      </c>
      <c r="J526" s="39" t="s">
        <v>49</v>
      </c>
    </row>
    <row r="527" spans="1:10" x14ac:dyDescent="0.25">
      <c r="A527">
        <v>22546</v>
      </c>
      <c r="B527">
        <v>10</v>
      </c>
      <c r="C527">
        <v>23.63</v>
      </c>
      <c r="D527">
        <v>3</v>
      </c>
      <c r="E527">
        <v>0</v>
      </c>
      <c r="F527">
        <v>70.89</v>
      </c>
      <c r="G527" t="str">
        <f t="shared" si="8"/>
        <v>MAEUS</v>
      </c>
      <c r="I527" s="32">
        <v>21855</v>
      </c>
      <c r="J527" s="39" t="s">
        <v>32</v>
      </c>
    </row>
    <row r="528" spans="1:10" x14ac:dyDescent="0.25">
      <c r="A528">
        <v>22546</v>
      </c>
      <c r="B528">
        <v>28</v>
      </c>
      <c r="C528">
        <v>34.76</v>
      </c>
      <c r="D528">
        <v>3</v>
      </c>
      <c r="E528">
        <v>0</v>
      </c>
      <c r="F528">
        <v>104.28</v>
      </c>
      <c r="G528" t="str">
        <f t="shared" si="8"/>
        <v>MAEUS</v>
      </c>
      <c r="I528" s="32">
        <v>21856</v>
      </c>
      <c r="J528" s="39" t="s">
        <v>37</v>
      </c>
    </row>
    <row r="529" spans="1:10" x14ac:dyDescent="0.25">
      <c r="A529">
        <v>22546</v>
      </c>
      <c r="B529">
        <v>49</v>
      </c>
      <c r="C529">
        <v>15.24</v>
      </c>
      <c r="D529">
        <v>4</v>
      </c>
      <c r="E529">
        <v>0.15</v>
      </c>
      <c r="F529">
        <v>51.816000000000003</v>
      </c>
      <c r="G529" t="str">
        <f t="shared" si="8"/>
        <v>MAEUS</v>
      </c>
      <c r="I529" s="32">
        <v>21857</v>
      </c>
      <c r="J529" s="39" t="s">
        <v>107</v>
      </c>
    </row>
    <row r="530" spans="1:10" x14ac:dyDescent="0.25">
      <c r="A530">
        <v>22547</v>
      </c>
      <c r="B530">
        <v>7</v>
      </c>
      <c r="C530">
        <v>22.87</v>
      </c>
      <c r="D530">
        <v>4</v>
      </c>
      <c r="E530">
        <v>0</v>
      </c>
      <c r="F530">
        <v>91.48</v>
      </c>
      <c r="G530" t="str">
        <f t="shared" si="8"/>
        <v>JUBOY</v>
      </c>
      <c r="I530" s="32">
        <v>21858</v>
      </c>
      <c r="J530" s="39" t="s">
        <v>32</v>
      </c>
    </row>
    <row r="531" spans="1:10" x14ac:dyDescent="0.25">
      <c r="A531">
        <v>22547</v>
      </c>
      <c r="B531">
        <v>27</v>
      </c>
      <c r="C531">
        <v>33.54</v>
      </c>
      <c r="D531">
        <v>4</v>
      </c>
      <c r="E531">
        <v>0</v>
      </c>
      <c r="F531">
        <v>134.16</v>
      </c>
      <c r="G531" t="str">
        <f t="shared" si="8"/>
        <v>JUBOY</v>
      </c>
      <c r="I531" s="32">
        <v>21859</v>
      </c>
      <c r="J531" s="39" t="s">
        <v>94</v>
      </c>
    </row>
    <row r="532" spans="1:10" x14ac:dyDescent="0.25">
      <c r="A532">
        <v>22547</v>
      </c>
      <c r="B532">
        <v>70</v>
      </c>
      <c r="C532">
        <v>11.43</v>
      </c>
      <c r="D532">
        <v>4</v>
      </c>
      <c r="E532">
        <v>0</v>
      </c>
      <c r="F532">
        <v>45.72</v>
      </c>
      <c r="G532" t="str">
        <f t="shared" si="8"/>
        <v>JUBOY</v>
      </c>
      <c r="I532" s="32">
        <v>21860</v>
      </c>
      <c r="J532" s="39" t="s">
        <v>48</v>
      </c>
    </row>
    <row r="533" spans="1:10" x14ac:dyDescent="0.25">
      <c r="A533">
        <v>22548</v>
      </c>
      <c r="B533">
        <v>51</v>
      </c>
      <c r="C533">
        <v>40.4</v>
      </c>
      <c r="D533">
        <v>4</v>
      </c>
      <c r="E533">
        <v>0</v>
      </c>
      <c r="F533">
        <v>161.6</v>
      </c>
      <c r="G533" t="str">
        <f t="shared" si="8"/>
        <v>JEHER</v>
      </c>
      <c r="I533" s="32">
        <v>21861</v>
      </c>
      <c r="J533" s="39" t="s">
        <v>47</v>
      </c>
    </row>
    <row r="534" spans="1:10" x14ac:dyDescent="0.25">
      <c r="A534">
        <v>22548</v>
      </c>
      <c r="B534">
        <v>76</v>
      </c>
      <c r="C534">
        <v>13.72</v>
      </c>
      <c r="D534">
        <v>3</v>
      </c>
      <c r="E534">
        <v>0</v>
      </c>
      <c r="F534">
        <v>41.160000000000004</v>
      </c>
      <c r="G534" t="str">
        <f t="shared" si="8"/>
        <v>JEHER</v>
      </c>
      <c r="I534" s="32">
        <v>21862</v>
      </c>
      <c r="J534" s="39" t="s">
        <v>51</v>
      </c>
    </row>
    <row r="535" spans="1:10" x14ac:dyDescent="0.25">
      <c r="A535">
        <v>22549</v>
      </c>
      <c r="B535">
        <v>21</v>
      </c>
      <c r="C535">
        <v>7.62</v>
      </c>
      <c r="D535">
        <v>4</v>
      </c>
      <c r="E535">
        <v>0</v>
      </c>
      <c r="F535">
        <v>30.48</v>
      </c>
      <c r="G535" t="str">
        <f t="shared" si="8"/>
        <v>CHLEC</v>
      </c>
      <c r="I535" s="32">
        <v>21863</v>
      </c>
      <c r="J535" s="39" t="s">
        <v>39</v>
      </c>
    </row>
    <row r="536" spans="1:10" x14ac:dyDescent="0.25">
      <c r="A536">
        <v>22549</v>
      </c>
      <c r="B536">
        <v>34</v>
      </c>
      <c r="C536">
        <v>10.67</v>
      </c>
      <c r="D536">
        <v>4</v>
      </c>
      <c r="E536">
        <v>0.15</v>
      </c>
      <c r="F536">
        <v>36.277999999999999</v>
      </c>
      <c r="G536" t="str">
        <f t="shared" si="8"/>
        <v>CHLEC</v>
      </c>
      <c r="I536" s="32">
        <v>21864</v>
      </c>
      <c r="J536" s="39" t="s">
        <v>101</v>
      </c>
    </row>
    <row r="537" spans="1:10" x14ac:dyDescent="0.25">
      <c r="A537">
        <v>22549</v>
      </c>
      <c r="B537">
        <v>55</v>
      </c>
      <c r="C537">
        <v>18.29</v>
      </c>
      <c r="D537">
        <v>4</v>
      </c>
      <c r="E537">
        <v>0.15</v>
      </c>
      <c r="F537">
        <v>62.185999999999993</v>
      </c>
      <c r="G537" t="str">
        <f t="shared" si="8"/>
        <v>CHLEC</v>
      </c>
      <c r="I537" s="32">
        <v>21865</v>
      </c>
      <c r="J537" s="39" t="s">
        <v>25</v>
      </c>
    </row>
    <row r="538" spans="1:10" x14ac:dyDescent="0.25">
      <c r="A538">
        <v>22549</v>
      </c>
      <c r="B538">
        <v>61</v>
      </c>
      <c r="C538">
        <v>21.65</v>
      </c>
      <c r="D538">
        <v>4</v>
      </c>
      <c r="E538">
        <v>0.15</v>
      </c>
      <c r="F538">
        <v>73.61</v>
      </c>
      <c r="G538" t="str">
        <f t="shared" si="8"/>
        <v>CHLEC</v>
      </c>
      <c r="I538" s="32">
        <v>21866</v>
      </c>
      <c r="J538" s="39" t="s">
        <v>45</v>
      </c>
    </row>
    <row r="539" spans="1:10" x14ac:dyDescent="0.25">
      <c r="A539">
        <v>22550</v>
      </c>
      <c r="B539">
        <v>72</v>
      </c>
      <c r="C539">
        <v>26.53</v>
      </c>
      <c r="D539">
        <v>4</v>
      </c>
      <c r="E539">
        <v>0</v>
      </c>
      <c r="F539">
        <v>106.12</v>
      </c>
      <c r="G539" t="str">
        <f t="shared" si="8"/>
        <v>BEGAL</v>
      </c>
      <c r="I539" s="32">
        <v>21867</v>
      </c>
      <c r="J539" s="39" t="s">
        <v>41</v>
      </c>
    </row>
    <row r="540" spans="1:10" x14ac:dyDescent="0.25">
      <c r="A540">
        <v>22551</v>
      </c>
      <c r="B540">
        <v>17</v>
      </c>
      <c r="C540">
        <v>29.73</v>
      </c>
      <c r="D540">
        <v>4</v>
      </c>
      <c r="E540">
        <v>0.1</v>
      </c>
      <c r="F540">
        <v>107.02800000000001</v>
      </c>
      <c r="G540" t="str">
        <f t="shared" si="8"/>
        <v>MOELK</v>
      </c>
      <c r="I540" s="32">
        <v>21868</v>
      </c>
      <c r="J540" s="39" t="s">
        <v>85</v>
      </c>
    </row>
    <row r="541" spans="1:10" x14ac:dyDescent="0.25">
      <c r="A541">
        <v>22551</v>
      </c>
      <c r="B541">
        <v>41</v>
      </c>
      <c r="C541">
        <v>7.32</v>
      </c>
      <c r="D541">
        <v>4</v>
      </c>
      <c r="E541">
        <v>0</v>
      </c>
      <c r="F541">
        <v>29.28</v>
      </c>
      <c r="G541" t="str">
        <f t="shared" si="8"/>
        <v>MOELK</v>
      </c>
      <c r="I541" s="32">
        <v>21869</v>
      </c>
      <c r="J541" s="39" t="s">
        <v>76</v>
      </c>
    </row>
    <row r="542" spans="1:10" x14ac:dyDescent="0.25">
      <c r="A542">
        <v>22551</v>
      </c>
      <c r="B542">
        <v>53</v>
      </c>
      <c r="C542">
        <v>25</v>
      </c>
      <c r="D542">
        <v>3</v>
      </c>
      <c r="E542">
        <v>0.1</v>
      </c>
      <c r="F542">
        <v>67.5</v>
      </c>
      <c r="G542" t="str">
        <f t="shared" si="8"/>
        <v>MOELK</v>
      </c>
      <c r="I542" s="32">
        <v>21870</v>
      </c>
      <c r="J542" s="39" t="s">
        <v>44</v>
      </c>
    </row>
    <row r="543" spans="1:10" x14ac:dyDescent="0.25">
      <c r="A543">
        <v>22551</v>
      </c>
      <c r="B543">
        <v>55</v>
      </c>
      <c r="C543">
        <v>18.29</v>
      </c>
      <c r="D543">
        <v>4</v>
      </c>
      <c r="E543">
        <v>0.1</v>
      </c>
      <c r="F543">
        <v>65.843999999999994</v>
      </c>
      <c r="G543" t="str">
        <f t="shared" si="8"/>
        <v>MOELK</v>
      </c>
      <c r="I543" s="32">
        <v>21871</v>
      </c>
      <c r="J543" s="39" t="s">
        <v>91</v>
      </c>
    </row>
    <row r="544" spans="1:10" x14ac:dyDescent="0.25">
      <c r="A544">
        <v>22551</v>
      </c>
      <c r="B544">
        <v>68</v>
      </c>
      <c r="C544">
        <v>9.4499999999999993</v>
      </c>
      <c r="D544">
        <v>4</v>
      </c>
      <c r="E544">
        <v>0</v>
      </c>
      <c r="F544">
        <v>37.799999999999997</v>
      </c>
      <c r="G544" t="str">
        <f t="shared" si="8"/>
        <v>MOELK</v>
      </c>
      <c r="I544" s="32">
        <v>21872</v>
      </c>
      <c r="J544" s="39" t="s">
        <v>94</v>
      </c>
    </row>
    <row r="545" spans="1:10" x14ac:dyDescent="0.25">
      <c r="A545">
        <v>22552</v>
      </c>
      <c r="B545">
        <v>16</v>
      </c>
      <c r="C545">
        <v>13.26</v>
      </c>
      <c r="D545">
        <v>4</v>
      </c>
      <c r="E545">
        <v>0</v>
      </c>
      <c r="F545">
        <v>53.04</v>
      </c>
      <c r="G545" t="str">
        <f t="shared" si="8"/>
        <v>CHLAB</v>
      </c>
      <c r="I545" s="32">
        <v>21873</v>
      </c>
      <c r="J545" s="39" t="s">
        <v>40</v>
      </c>
    </row>
    <row r="546" spans="1:10" x14ac:dyDescent="0.25">
      <c r="A546">
        <v>22552</v>
      </c>
      <c r="B546">
        <v>19</v>
      </c>
      <c r="C546">
        <v>7.01</v>
      </c>
      <c r="D546">
        <v>3</v>
      </c>
      <c r="E546">
        <v>0</v>
      </c>
      <c r="F546">
        <v>21.03</v>
      </c>
      <c r="G546" t="str">
        <f t="shared" si="8"/>
        <v>CHLAB</v>
      </c>
      <c r="I546" s="32">
        <v>21874</v>
      </c>
      <c r="J546" s="39" t="s">
        <v>86</v>
      </c>
    </row>
    <row r="547" spans="1:10" x14ac:dyDescent="0.25">
      <c r="A547">
        <v>22552</v>
      </c>
      <c r="B547">
        <v>34</v>
      </c>
      <c r="C547">
        <v>10.67</v>
      </c>
      <c r="D547">
        <v>3</v>
      </c>
      <c r="E547">
        <v>0</v>
      </c>
      <c r="F547">
        <v>32.01</v>
      </c>
      <c r="G547" t="str">
        <f t="shared" si="8"/>
        <v>CHLAB</v>
      </c>
      <c r="I547" s="32">
        <v>21875</v>
      </c>
      <c r="J547" s="39" t="s">
        <v>78</v>
      </c>
    </row>
    <row r="548" spans="1:10" x14ac:dyDescent="0.25">
      <c r="A548">
        <v>22553</v>
      </c>
      <c r="B548">
        <v>1</v>
      </c>
      <c r="C548">
        <v>13.72</v>
      </c>
      <c r="D548">
        <v>3</v>
      </c>
      <c r="E548">
        <v>0.25</v>
      </c>
      <c r="F548">
        <v>30.870000000000005</v>
      </c>
      <c r="G548" t="str">
        <f t="shared" si="8"/>
        <v>GESEF</v>
      </c>
      <c r="I548" s="32">
        <v>21876</v>
      </c>
      <c r="J548" s="39" t="s">
        <v>35</v>
      </c>
    </row>
    <row r="549" spans="1:10" x14ac:dyDescent="0.25">
      <c r="A549">
        <v>22553</v>
      </c>
      <c r="B549">
        <v>60</v>
      </c>
      <c r="C549">
        <v>25.92</v>
      </c>
      <c r="D549">
        <v>2</v>
      </c>
      <c r="E549">
        <v>0.25</v>
      </c>
      <c r="F549">
        <v>38.880000000000003</v>
      </c>
      <c r="G549" t="str">
        <f t="shared" si="8"/>
        <v>GESEF</v>
      </c>
      <c r="I549" s="32">
        <v>21877</v>
      </c>
      <c r="J549" s="39" t="s">
        <v>32</v>
      </c>
    </row>
    <row r="550" spans="1:10" x14ac:dyDescent="0.25">
      <c r="A550">
        <v>22554</v>
      </c>
      <c r="B550">
        <v>35</v>
      </c>
      <c r="C550">
        <v>10.98</v>
      </c>
      <c r="D550">
        <v>2</v>
      </c>
      <c r="E550">
        <v>0</v>
      </c>
      <c r="F550">
        <v>21.96</v>
      </c>
      <c r="G550" t="str">
        <f t="shared" si="8"/>
        <v>MOELK</v>
      </c>
      <c r="I550" s="32">
        <v>21878</v>
      </c>
      <c r="J550" s="39" t="s">
        <v>31</v>
      </c>
    </row>
    <row r="551" spans="1:10" x14ac:dyDescent="0.25">
      <c r="A551">
        <v>22554</v>
      </c>
      <c r="B551">
        <v>55</v>
      </c>
      <c r="C551">
        <v>14.64</v>
      </c>
      <c r="D551">
        <v>3</v>
      </c>
      <c r="E551">
        <v>0.1</v>
      </c>
      <c r="F551">
        <v>39.527999999999999</v>
      </c>
      <c r="G551" t="str">
        <f t="shared" si="8"/>
        <v>MOELK</v>
      </c>
      <c r="I551" s="32">
        <v>21879</v>
      </c>
      <c r="J551" s="39" t="s">
        <v>80</v>
      </c>
    </row>
    <row r="552" spans="1:10" x14ac:dyDescent="0.25">
      <c r="A552">
        <v>22555</v>
      </c>
      <c r="B552">
        <v>42</v>
      </c>
      <c r="C552">
        <v>10.67</v>
      </c>
      <c r="D552">
        <v>2</v>
      </c>
      <c r="E552">
        <v>0</v>
      </c>
      <c r="F552">
        <v>21.34</v>
      </c>
      <c r="G552" t="str">
        <f t="shared" si="8"/>
        <v>ARBLA</v>
      </c>
      <c r="I552" s="32">
        <v>21880</v>
      </c>
      <c r="J552" s="39" t="s">
        <v>65</v>
      </c>
    </row>
    <row r="553" spans="1:10" x14ac:dyDescent="0.25">
      <c r="A553">
        <v>22556</v>
      </c>
      <c r="B553">
        <v>33</v>
      </c>
      <c r="C553">
        <v>1.52</v>
      </c>
      <c r="D553">
        <v>2</v>
      </c>
      <c r="E553">
        <v>0</v>
      </c>
      <c r="F553">
        <v>3.04</v>
      </c>
      <c r="G553" t="str">
        <f t="shared" si="8"/>
        <v>PHFRO</v>
      </c>
      <c r="I553" s="32">
        <v>21881</v>
      </c>
      <c r="J553" s="39" t="s">
        <v>67</v>
      </c>
    </row>
    <row r="554" spans="1:10" x14ac:dyDescent="0.25">
      <c r="A554">
        <v>22557</v>
      </c>
      <c r="B554">
        <v>27</v>
      </c>
      <c r="C554">
        <v>26.83</v>
      </c>
      <c r="D554">
        <v>3</v>
      </c>
      <c r="E554">
        <v>0.25</v>
      </c>
      <c r="F554">
        <v>60.367499999999993</v>
      </c>
      <c r="G554" t="str">
        <f t="shared" si="8"/>
        <v>LEHOS</v>
      </c>
      <c r="I554" s="32">
        <v>21882</v>
      </c>
      <c r="J554" s="39" t="s">
        <v>79</v>
      </c>
    </row>
    <row r="555" spans="1:10" x14ac:dyDescent="0.25">
      <c r="A555">
        <v>22557</v>
      </c>
      <c r="B555">
        <v>40</v>
      </c>
      <c r="C555">
        <v>14.03</v>
      </c>
      <c r="D555">
        <v>2</v>
      </c>
      <c r="E555">
        <v>0</v>
      </c>
      <c r="F555">
        <v>28.06</v>
      </c>
      <c r="G555" t="str">
        <f t="shared" si="8"/>
        <v>LEHOS</v>
      </c>
      <c r="I555" s="32">
        <v>21883</v>
      </c>
      <c r="J555" s="39" t="s">
        <v>69</v>
      </c>
    </row>
    <row r="556" spans="1:10" x14ac:dyDescent="0.25">
      <c r="A556">
        <v>22557</v>
      </c>
      <c r="B556">
        <v>44</v>
      </c>
      <c r="C556">
        <v>11.89</v>
      </c>
      <c r="D556">
        <v>2</v>
      </c>
      <c r="E556">
        <v>0</v>
      </c>
      <c r="F556">
        <v>23.78</v>
      </c>
      <c r="G556" t="str">
        <f t="shared" si="8"/>
        <v>LEHOS</v>
      </c>
      <c r="I556" s="32">
        <v>21884</v>
      </c>
      <c r="J556" s="39" t="s">
        <v>74</v>
      </c>
    </row>
    <row r="557" spans="1:10" x14ac:dyDescent="0.25">
      <c r="A557">
        <v>22557</v>
      </c>
      <c r="B557">
        <v>52</v>
      </c>
      <c r="C557">
        <v>4.2699999999999996</v>
      </c>
      <c r="D557">
        <v>2</v>
      </c>
      <c r="E557">
        <v>0</v>
      </c>
      <c r="F557">
        <v>8.5399999999999991</v>
      </c>
      <c r="G557" t="str">
        <f t="shared" si="8"/>
        <v>LEHOS</v>
      </c>
      <c r="I557" s="32">
        <v>21885</v>
      </c>
      <c r="J557" s="39" t="s">
        <v>30</v>
      </c>
    </row>
    <row r="558" spans="1:10" x14ac:dyDescent="0.25">
      <c r="A558">
        <v>22557</v>
      </c>
      <c r="B558">
        <v>54</v>
      </c>
      <c r="C558">
        <v>4.57</v>
      </c>
      <c r="D558">
        <v>3</v>
      </c>
      <c r="E558">
        <v>0.1</v>
      </c>
      <c r="F558">
        <v>12.339000000000002</v>
      </c>
      <c r="G558" t="str">
        <f t="shared" si="8"/>
        <v>LEHOS</v>
      </c>
      <c r="I558" s="32">
        <v>21886</v>
      </c>
      <c r="J558" s="39" t="s">
        <v>79</v>
      </c>
    </row>
    <row r="559" spans="1:10" x14ac:dyDescent="0.25">
      <c r="A559">
        <v>22557</v>
      </c>
      <c r="B559">
        <v>62</v>
      </c>
      <c r="C559">
        <v>30.03</v>
      </c>
      <c r="D559">
        <v>2</v>
      </c>
      <c r="E559">
        <v>0</v>
      </c>
      <c r="F559">
        <v>60.06</v>
      </c>
      <c r="G559" t="str">
        <f t="shared" si="8"/>
        <v>LEHOS</v>
      </c>
      <c r="I559" s="32">
        <v>21887</v>
      </c>
      <c r="J559" s="39" t="s">
        <v>63</v>
      </c>
    </row>
    <row r="560" spans="1:10" x14ac:dyDescent="0.25">
      <c r="A560">
        <v>22557</v>
      </c>
      <c r="B560">
        <v>65</v>
      </c>
      <c r="C560">
        <v>12.81</v>
      </c>
      <c r="D560">
        <v>2</v>
      </c>
      <c r="E560">
        <v>0</v>
      </c>
      <c r="F560">
        <v>25.62</v>
      </c>
      <c r="G560" t="str">
        <f t="shared" si="8"/>
        <v>LEHOS</v>
      </c>
      <c r="I560" s="32">
        <v>21888</v>
      </c>
      <c r="J560" s="39" t="s">
        <v>26</v>
      </c>
    </row>
    <row r="561" spans="1:10" x14ac:dyDescent="0.25">
      <c r="A561">
        <v>22557</v>
      </c>
      <c r="B561">
        <v>71</v>
      </c>
      <c r="C561">
        <v>13.11</v>
      </c>
      <c r="D561">
        <v>3</v>
      </c>
      <c r="E561">
        <v>0</v>
      </c>
      <c r="F561">
        <v>39.33</v>
      </c>
      <c r="G561" t="str">
        <f t="shared" si="8"/>
        <v>LEHOS</v>
      </c>
      <c r="I561" s="32">
        <v>21889</v>
      </c>
      <c r="J561" s="39" t="s">
        <v>93</v>
      </c>
    </row>
    <row r="562" spans="1:10" x14ac:dyDescent="0.25">
      <c r="A562">
        <v>22558</v>
      </c>
      <c r="B562">
        <v>19</v>
      </c>
      <c r="C562">
        <v>7.01</v>
      </c>
      <c r="D562">
        <v>3</v>
      </c>
      <c r="E562">
        <v>0.25</v>
      </c>
      <c r="F562">
        <v>15.772500000000001</v>
      </c>
      <c r="G562" t="str">
        <f t="shared" si="8"/>
        <v>PAJAL</v>
      </c>
      <c r="I562" s="32">
        <v>21890</v>
      </c>
      <c r="J562" s="39" t="s">
        <v>60</v>
      </c>
    </row>
    <row r="563" spans="1:10" x14ac:dyDescent="0.25">
      <c r="A563">
        <v>22558</v>
      </c>
      <c r="B563">
        <v>22</v>
      </c>
      <c r="C563">
        <v>16.010000000000002</v>
      </c>
      <c r="D563">
        <v>2</v>
      </c>
      <c r="E563">
        <v>0.25</v>
      </c>
      <c r="F563">
        <v>24.015000000000001</v>
      </c>
      <c r="G563" t="str">
        <f t="shared" si="8"/>
        <v>PAJAL</v>
      </c>
      <c r="I563" s="32">
        <v>21891</v>
      </c>
      <c r="J563" s="39" t="s">
        <v>30</v>
      </c>
    </row>
    <row r="564" spans="1:10" x14ac:dyDescent="0.25">
      <c r="A564">
        <v>22559</v>
      </c>
      <c r="B564">
        <v>17</v>
      </c>
      <c r="C564">
        <v>29.73</v>
      </c>
      <c r="D564">
        <v>2</v>
      </c>
      <c r="E564">
        <v>0.1</v>
      </c>
      <c r="F564">
        <v>53.514000000000003</v>
      </c>
      <c r="G564" t="str">
        <f t="shared" si="8"/>
        <v>MAEUS</v>
      </c>
      <c r="I564" s="32">
        <v>21892</v>
      </c>
      <c r="J564" s="39" t="s">
        <v>98</v>
      </c>
    </row>
    <row r="565" spans="1:10" x14ac:dyDescent="0.25">
      <c r="A565">
        <v>22559</v>
      </c>
      <c r="B565">
        <v>20</v>
      </c>
      <c r="C565">
        <v>61.74</v>
      </c>
      <c r="D565">
        <v>3</v>
      </c>
      <c r="E565">
        <v>0.1</v>
      </c>
      <c r="F565">
        <v>166.69800000000001</v>
      </c>
      <c r="G565" t="str">
        <f t="shared" si="8"/>
        <v>MAEUS</v>
      </c>
      <c r="I565" s="32">
        <v>21893</v>
      </c>
      <c r="J565" s="39" t="s">
        <v>90</v>
      </c>
    </row>
    <row r="566" spans="1:10" x14ac:dyDescent="0.25">
      <c r="A566">
        <v>22559</v>
      </c>
      <c r="B566">
        <v>37</v>
      </c>
      <c r="C566">
        <v>19.82</v>
      </c>
      <c r="D566">
        <v>3</v>
      </c>
      <c r="E566">
        <v>0.1</v>
      </c>
      <c r="F566">
        <v>53.514000000000003</v>
      </c>
      <c r="G566" t="str">
        <f t="shared" si="8"/>
        <v>MAEUS</v>
      </c>
      <c r="I566" s="32">
        <v>21894</v>
      </c>
      <c r="J566" s="39" t="s">
        <v>53</v>
      </c>
    </row>
    <row r="567" spans="1:10" x14ac:dyDescent="0.25">
      <c r="A567">
        <v>22559</v>
      </c>
      <c r="B567">
        <v>41</v>
      </c>
      <c r="C567">
        <v>7.32</v>
      </c>
      <c r="D567">
        <v>3</v>
      </c>
      <c r="E567">
        <v>0.1</v>
      </c>
      <c r="F567">
        <v>19.763999999999999</v>
      </c>
      <c r="G567" t="str">
        <f t="shared" si="8"/>
        <v>MAEUS</v>
      </c>
      <c r="I567" s="32">
        <v>21895</v>
      </c>
      <c r="J567" s="39" t="s">
        <v>52</v>
      </c>
    </row>
    <row r="568" spans="1:10" x14ac:dyDescent="0.25">
      <c r="A568">
        <v>22560</v>
      </c>
      <c r="B568">
        <v>9</v>
      </c>
      <c r="C568">
        <v>73.94</v>
      </c>
      <c r="D568">
        <v>3</v>
      </c>
      <c r="E568">
        <v>0.25</v>
      </c>
      <c r="F568">
        <v>166.36500000000001</v>
      </c>
      <c r="G568" t="str">
        <f t="shared" si="8"/>
        <v>ERSWE</v>
      </c>
      <c r="I568" s="32">
        <v>21896</v>
      </c>
      <c r="J568" s="39" t="s">
        <v>26</v>
      </c>
    </row>
    <row r="569" spans="1:10" x14ac:dyDescent="0.25">
      <c r="A569">
        <v>22560</v>
      </c>
      <c r="B569">
        <v>29</v>
      </c>
      <c r="C569">
        <v>94.37</v>
      </c>
      <c r="D569">
        <v>3</v>
      </c>
      <c r="E569">
        <v>0</v>
      </c>
      <c r="F569">
        <v>283.11</v>
      </c>
      <c r="G569" t="str">
        <f t="shared" si="8"/>
        <v>ERSWE</v>
      </c>
      <c r="I569" s="32">
        <v>21897</v>
      </c>
      <c r="J569" s="39" t="s">
        <v>68</v>
      </c>
    </row>
    <row r="570" spans="1:10" x14ac:dyDescent="0.25">
      <c r="A570">
        <v>22560</v>
      </c>
      <c r="B570">
        <v>36</v>
      </c>
      <c r="C570">
        <v>14.48</v>
      </c>
      <c r="D570">
        <v>3</v>
      </c>
      <c r="E570">
        <v>0.25</v>
      </c>
      <c r="F570">
        <v>32.58</v>
      </c>
      <c r="G570" t="str">
        <f t="shared" si="8"/>
        <v>ERSWE</v>
      </c>
      <c r="I570" s="32">
        <v>21898</v>
      </c>
      <c r="J570" s="39" t="s">
        <v>102</v>
      </c>
    </row>
    <row r="571" spans="1:10" x14ac:dyDescent="0.25">
      <c r="A571">
        <v>22561</v>
      </c>
      <c r="B571">
        <v>14</v>
      </c>
      <c r="C571">
        <v>17.72</v>
      </c>
      <c r="D571">
        <v>2</v>
      </c>
      <c r="E571">
        <v>0</v>
      </c>
      <c r="F571">
        <v>35.44</v>
      </c>
      <c r="G571" t="str">
        <f t="shared" si="8"/>
        <v>JEHOU</v>
      </c>
      <c r="I571" s="32">
        <v>21899</v>
      </c>
      <c r="J571" s="39" t="s">
        <v>67</v>
      </c>
    </row>
    <row r="572" spans="1:10" x14ac:dyDescent="0.25">
      <c r="A572">
        <v>22561</v>
      </c>
      <c r="B572">
        <v>48</v>
      </c>
      <c r="C572">
        <v>9.7200000000000006</v>
      </c>
      <c r="D572">
        <v>3</v>
      </c>
      <c r="E572">
        <v>0.05</v>
      </c>
      <c r="F572">
        <v>27.701999999999998</v>
      </c>
      <c r="G572" t="str">
        <f t="shared" si="8"/>
        <v>JEHOU</v>
      </c>
      <c r="I572" s="32">
        <v>21900</v>
      </c>
      <c r="J572" s="39" t="s">
        <v>45</v>
      </c>
    </row>
    <row r="573" spans="1:10" x14ac:dyDescent="0.25">
      <c r="A573">
        <v>22561</v>
      </c>
      <c r="B573">
        <v>58</v>
      </c>
      <c r="C573">
        <v>14.48</v>
      </c>
      <c r="D573">
        <v>3</v>
      </c>
      <c r="E573">
        <v>0</v>
      </c>
      <c r="F573">
        <v>43.44</v>
      </c>
      <c r="G573" t="str">
        <f t="shared" si="8"/>
        <v>JEHOU</v>
      </c>
      <c r="I573" s="32">
        <v>21901</v>
      </c>
      <c r="J573" s="39" t="s">
        <v>101</v>
      </c>
    </row>
    <row r="574" spans="1:10" x14ac:dyDescent="0.25">
      <c r="A574">
        <v>22562</v>
      </c>
      <c r="B574">
        <v>11</v>
      </c>
      <c r="C574">
        <v>16.010000000000002</v>
      </c>
      <c r="D574">
        <v>2</v>
      </c>
      <c r="E574">
        <v>0</v>
      </c>
      <c r="F574">
        <v>32.020000000000003</v>
      </c>
      <c r="G574" t="str">
        <f t="shared" si="8"/>
        <v>ANLER</v>
      </c>
      <c r="I574" s="32">
        <v>21902</v>
      </c>
      <c r="J574" s="39" t="s">
        <v>36</v>
      </c>
    </row>
    <row r="575" spans="1:10" x14ac:dyDescent="0.25">
      <c r="A575">
        <v>22562</v>
      </c>
      <c r="B575">
        <v>52</v>
      </c>
      <c r="C575">
        <v>5.34</v>
      </c>
      <c r="D575">
        <v>3</v>
      </c>
      <c r="E575">
        <v>0</v>
      </c>
      <c r="F575">
        <v>16.02</v>
      </c>
      <c r="G575" t="str">
        <f t="shared" si="8"/>
        <v>ANLER</v>
      </c>
      <c r="I575" s="32">
        <v>21903</v>
      </c>
      <c r="J575" s="39" t="s">
        <v>43</v>
      </c>
    </row>
    <row r="576" spans="1:10" x14ac:dyDescent="0.25">
      <c r="A576">
        <v>22563</v>
      </c>
      <c r="B576">
        <v>16</v>
      </c>
      <c r="C576">
        <v>13.26</v>
      </c>
      <c r="D576">
        <v>2</v>
      </c>
      <c r="E576">
        <v>0</v>
      </c>
      <c r="F576">
        <v>26.52</v>
      </c>
      <c r="G576" t="str">
        <f t="shared" si="8"/>
        <v>RARAB</v>
      </c>
      <c r="I576" s="32">
        <v>21904</v>
      </c>
      <c r="J576" s="39" t="s">
        <v>104</v>
      </c>
    </row>
    <row r="577" spans="1:10" x14ac:dyDescent="0.25">
      <c r="A577">
        <v>22563</v>
      </c>
      <c r="B577">
        <v>25</v>
      </c>
      <c r="C577">
        <v>10.67</v>
      </c>
      <c r="D577">
        <v>2</v>
      </c>
      <c r="E577">
        <v>0</v>
      </c>
      <c r="F577">
        <v>21.34</v>
      </c>
      <c r="G577" t="str">
        <f t="shared" si="8"/>
        <v>RARAB</v>
      </c>
      <c r="I577" s="32">
        <v>21905</v>
      </c>
      <c r="J577" s="39" t="s">
        <v>51</v>
      </c>
    </row>
    <row r="578" spans="1:10" x14ac:dyDescent="0.25">
      <c r="A578">
        <v>22563</v>
      </c>
      <c r="B578">
        <v>40</v>
      </c>
      <c r="C578">
        <v>14.03</v>
      </c>
      <c r="D578">
        <v>2</v>
      </c>
      <c r="E578">
        <v>0</v>
      </c>
      <c r="F578">
        <v>28.06</v>
      </c>
      <c r="G578" t="str">
        <f t="shared" si="8"/>
        <v>RARAB</v>
      </c>
      <c r="I578" s="32">
        <v>21906</v>
      </c>
      <c r="J578" s="39" t="s">
        <v>37</v>
      </c>
    </row>
    <row r="579" spans="1:10" x14ac:dyDescent="0.25">
      <c r="A579">
        <v>22564</v>
      </c>
      <c r="B579">
        <v>59</v>
      </c>
      <c r="C579">
        <v>41.92</v>
      </c>
      <c r="D579">
        <v>3</v>
      </c>
      <c r="E579">
        <v>0.05</v>
      </c>
      <c r="F579">
        <v>119.47199999999999</v>
      </c>
      <c r="G579" t="str">
        <f t="shared" ref="G579:G642" si="9">VLOOKUP(A579,$I$2:$J$1577,2,FALSE)</f>
        <v>ZOHED</v>
      </c>
      <c r="I579" s="32">
        <v>21907</v>
      </c>
      <c r="J579" s="39" t="s">
        <v>80</v>
      </c>
    </row>
    <row r="580" spans="1:10" x14ac:dyDescent="0.25">
      <c r="A580">
        <v>22565</v>
      </c>
      <c r="B580">
        <v>21</v>
      </c>
      <c r="C580">
        <v>6.1</v>
      </c>
      <c r="D580">
        <v>3</v>
      </c>
      <c r="E580">
        <v>0.1</v>
      </c>
      <c r="F580">
        <v>16.47</v>
      </c>
      <c r="G580" t="str">
        <f t="shared" si="9"/>
        <v>CHLEC</v>
      </c>
      <c r="I580" s="32">
        <v>21908</v>
      </c>
      <c r="J580" s="39" t="s">
        <v>38</v>
      </c>
    </row>
    <row r="581" spans="1:10" x14ac:dyDescent="0.25">
      <c r="A581">
        <v>22565</v>
      </c>
      <c r="B581">
        <v>28</v>
      </c>
      <c r="C581">
        <v>27.75</v>
      </c>
      <c r="D581">
        <v>3</v>
      </c>
      <c r="E581">
        <v>0.1</v>
      </c>
      <c r="F581">
        <v>74.925000000000011</v>
      </c>
      <c r="G581" t="str">
        <f t="shared" si="9"/>
        <v>CHLEC</v>
      </c>
      <c r="I581" s="32">
        <v>21909</v>
      </c>
      <c r="J581" s="39" t="s">
        <v>71</v>
      </c>
    </row>
    <row r="582" spans="1:10" x14ac:dyDescent="0.25">
      <c r="A582">
        <v>22565</v>
      </c>
      <c r="B582">
        <v>57</v>
      </c>
      <c r="C582">
        <v>11.89</v>
      </c>
      <c r="D582">
        <v>2</v>
      </c>
      <c r="E582">
        <v>0</v>
      </c>
      <c r="F582">
        <v>23.78</v>
      </c>
      <c r="G582" t="str">
        <f t="shared" si="9"/>
        <v>CHLEC</v>
      </c>
      <c r="I582" s="32">
        <v>21910</v>
      </c>
      <c r="J582" s="39" t="s">
        <v>96</v>
      </c>
    </row>
    <row r="583" spans="1:10" x14ac:dyDescent="0.25">
      <c r="A583">
        <v>22565</v>
      </c>
      <c r="B583">
        <v>64</v>
      </c>
      <c r="C583">
        <v>20.28</v>
      </c>
      <c r="D583">
        <v>2</v>
      </c>
      <c r="E583">
        <v>0.1</v>
      </c>
      <c r="F583">
        <v>36.504000000000005</v>
      </c>
      <c r="G583" t="str">
        <f t="shared" si="9"/>
        <v>CHLEC</v>
      </c>
      <c r="I583" s="32">
        <v>21911</v>
      </c>
      <c r="J583" s="39" t="s">
        <v>65</v>
      </c>
    </row>
    <row r="584" spans="1:10" x14ac:dyDescent="0.25">
      <c r="A584">
        <v>22566</v>
      </c>
      <c r="B584">
        <v>47</v>
      </c>
      <c r="C584">
        <v>7.32</v>
      </c>
      <c r="D584">
        <v>3</v>
      </c>
      <c r="E584">
        <v>0</v>
      </c>
      <c r="F584">
        <v>21.96</v>
      </c>
      <c r="G584" t="str">
        <f t="shared" si="9"/>
        <v>YAKAL</v>
      </c>
      <c r="I584" s="32">
        <v>21912</v>
      </c>
      <c r="J584" s="39" t="s">
        <v>56</v>
      </c>
    </row>
    <row r="585" spans="1:10" x14ac:dyDescent="0.25">
      <c r="A585">
        <v>22567</v>
      </c>
      <c r="B585">
        <v>36</v>
      </c>
      <c r="C585">
        <v>11.59</v>
      </c>
      <c r="D585">
        <v>3</v>
      </c>
      <c r="E585">
        <v>0</v>
      </c>
      <c r="F585">
        <v>34.769999999999996</v>
      </c>
      <c r="G585" t="str">
        <f t="shared" si="9"/>
        <v>CLJAN</v>
      </c>
      <c r="I585" s="32">
        <v>21913</v>
      </c>
      <c r="J585" s="39" t="s">
        <v>88</v>
      </c>
    </row>
    <row r="586" spans="1:10" x14ac:dyDescent="0.25">
      <c r="A586">
        <v>22567</v>
      </c>
      <c r="B586">
        <v>43</v>
      </c>
      <c r="C586">
        <v>28.05</v>
      </c>
      <c r="D586">
        <v>3</v>
      </c>
      <c r="E586">
        <v>0</v>
      </c>
      <c r="F586">
        <v>84.15</v>
      </c>
      <c r="G586" t="str">
        <f t="shared" si="9"/>
        <v>CLJAN</v>
      </c>
      <c r="I586" s="32">
        <v>21914</v>
      </c>
      <c r="J586" s="39" t="s">
        <v>76</v>
      </c>
    </row>
    <row r="587" spans="1:10" x14ac:dyDescent="0.25">
      <c r="A587">
        <v>22568</v>
      </c>
      <c r="B587">
        <v>2</v>
      </c>
      <c r="C587">
        <v>11.59</v>
      </c>
      <c r="D587">
        <v>3</v>
      </c>
      <c r="E587">
        <v>0.2</v>
      </c>
      <c r="F587">
        <v>27.816000000000003</v>
      </c>
      <c r="G587" t="str">
        <f t="shared" si="9"/>
        <v>ERDEB</v>
      </c>
      <c r="I587" s="32">
        <v>21915</v>
      </c>
      <c r="J587" s="39" t="s">
        <v>34</v>
      </c>
    </row>
    <row r="588" spans="1:10" x14ac:dyDescent="0.25">
      <c r="A588">
        <v>22568</v>
      </c>
      <c r="B588">
        <v>31</v>
      </c>
      <c r="C588">
        <v>7.62</v>
      </c>
      <c r="D588">
        <v>4</v>
      </c>
      <c r="E588">
        <v>0.2</v>
      </c>
      <c r="F588">
        <v>24.384</v>
      </c>
      <c r="G588" t="str">
        <f t="shared" si="9"/>
        <v>ERDEB</v>
      </c>
      <c r="I588" s="32">
        <v>21916</v>
      </c>
      <c r="J588" s="39" t="s">
        <v>56</v>
      </c>
    </row>
    <row r="589" spans="1:10" x14ac:dyDescent="0.25">
      <c r="A589">
        <v>22568</v>
      </c>
      <c r="B589">
        <v>36</v>
      </c>
      <c r="C589">
        <v>11.59</v>
      </c>
      <c r="D589">
        <v>3</v>
      </c>
      <c r="E589">
        <v>0.2</v>
      </c>
      <c r="F589">
        <v>27.816000000000003</v>
      </c>
      <c r="G589" t="str">
        <f t="shared" si="9"/>
        <v>ERDEB</v>
      </c>
      <c r="I589" s="32">
        <v>21917</v>
      </c>
      <c r="J589" s="39" t="s">
        <v>110</v>
      </c>
    </row>
    <row r="590" spans="1:10" x14ac:dyDescent="0.25">
      <c r="A590">
        <v>22568</v>
      </c>
      <c r="B590">
        <v>55</v>
      </c>
      <c r="C590">
        <v>14.64</v>
      </c>
      <c r="D590">
        <v>3</v>
      </c>
      <c r="E590">
        <v>0.2</v>
      </c>
      <c r="F590">
        <v>35.136000000000003</v>
      </c>
      <c r="G590" t="str">
        <f t="shared" si="9"/>
        <v>ERDEB</v>
      </c>
      <c r="I590" s="32">
        <v>21918</v>
      </c>
      <c r="J590" s="39" t="s">
        <v>32</v>
      </c>
    </row>
    <row r="591" spans="1:10" x14ac:dyDescent="0.25">
      <c r="A591">
        <v>22569</v>
      </c>
      <c r="B591">
        <v>21</v>
      </c>
      <c r="C591">
        <v>6.1</v>
      </c>
      <c r="D591">
        <v>4</v>
      </c>
      <c r="E591">
        <v>0.1</v>
      </c>
      <c r="F591">
        <v>21.96</v>
      </c>
      <c r="G591" t="str">
        <f t="shared" si="9"/>
        <v>CHLEC</v>
      </c>
      <c r="I591" s="32">
        <v>21919</v>
      </c>
      <c r="J591" s="39" t="s">
        <v>48</v>
      </c>
    </row>
    <row r="592" spans="1:10" x14ac:dyDescent="0.25">
      <c r="A592">
        <v>22569</v>
      </c>
      <c r="B592">
        <v>28</v>
      </c>
      <c r="C592">
        <v>27.75</v>
      </c>
      <c r="D592">
        <v>4</v>
      </c>
      <c r="E592">
        <v>0.1</v>
      </c>
      <c r="F592">
        <v>99.9</v>
      </c>
      <c r="G592" t="str">
        <f t="shared" si="9"/>
        <v>CHLEC</v>
      </c>
      <c r="I592" s="32">
        <v>21920</v>
      </c>
      <c r="J592" s="39" t="s">
        <v>90</v>
      </c>
    </row>
    <row r="593" spans="1:10" x14ac:dyDescent="0.25">
      <c r="A593">
        <v>22569</v>
      </c>
      <c r="B593">
        <v>57</v>
      </c>
      <c r="C593">
        <v>11.89</v>
      </c>
      <c r="D593">
        <v>3</v>
      </c>
      <c r="E593">
        <v>0</v>
      </c>
      <c r="F593">
        <v>35.67</v>
      </c>
      <c r="G593" t="str">
        <f t="shared" si="9"/>
        <v>CHLEC</v>
      </c>
      <c r="I593" s="32">
        <v>21921</v>
      </c>
      <c r="J593" s="39" t="s">
        <v>56</v>
      </c>
    </row>
    <row r="594" spans="1:10" x14ac:dyDescent="0.25">
      <c r="A594">
        <v>22569</v>
      </c>
      <c r="B594">
        <v>64</v>
      </c>
      <c r="C594">
        <v>20.28</v>
      </c>
      <c r="D594">
        <v>3</v>
      </c>
      <c r="E594">
        <v>0.1</v>
      </c>
      <c r="F594">
        <v>54.756000000000007</v>
      </c>
      <c r="G594" t="str">
        <f t="shared" si="9"/>
        <v>CHLEC</v>
      </c>
      <c r="I594" s="32">
        <v>21922</v>
      </c>
      <c r="J594" s="39" t="s">
        <v>90</v>
      </c>
    </row>
    <row r="595" spans="1:10" x14ac:dyDescent="0.25">
      <c r="A595">
        <v>22570</v>
      </c>
      <c r="B595">
        <v>35</v>
      </c>
      <c r="C595">
        <v>10.98</v>
      </c>
      <c r="D595">
        <v>3</v>
      </c>
      <c r="E595">
        <v>0</v>
      </c>
      <c r="F595">
        <v>32.94</v>
      </c>
      <c r="G595" t="str">
        <f t="shared" si="9"/>
        <v>MOELK</v>
      </c>
      <c r="I595" s="32">
        <v>21923</v>
      </c>
      <c r="J595" s="39" t="s">
        <v>27</v>
      </c>
    </row>
    <row r="596" spans="1:10" x14ac:dyDescent="0.25">
      <c r="A596">
        <v>22570</v>
      </c>
      <c r="B596">
        <v>55</v>
      </c>
      <c r="C596">
        <v>14.64</v>
      </c>
      <c r="D596">
        <v>4</v>
      </c>
      <c r="E596">
        <v>0.1</v>
      </c>
      <c r="F596">
        <v>52.704000000000001</v>
      </c>
      <c r="G596" t="str">
        <f t="shared" si="9"/>
        <v>MOELK</v>
      </c>
      <c r="I596" s="32">
        <v>21924</v>
      </c>
      <c r="J596" s="39" t="s">
        <v>46</v>
      </c>
    </row>
    <row r="597" spans="1:10" x14ac:dyDescent="0.25">
      <c r="A597">
        <v>22571</v>
      </c>
      <c r="B597">
        <v>25</v>
      </c>
      <c r="C597">
        <v>8.5399999999999991</v>
      </c>
      <c r="D597">
        <v>4</v>
      </c>
      <c r="E597">
        <v>0.05</v>
      </c>
      <c r="F597">
        <v>32.451999999999998</v>
      </c>
      <c r="G597" t="str">
        <f t="shared" si="9"/>
        <v>GESEF</v>
      </c>
      <c r="I597" s="32">
        <v>21925</v>
      </c>
      <c r="J597" s="39" t="s">
        <v>26</v>
      </c>
    </row>
    <row r="598" spans="1:10" x14ac:dyDescent="0.25">
      <c r="A598">
        <v>22571</v>
      </c>
      <c r="B598">
        <v>42</v>
      </c>
      <c r="C598">
        <v>8.5399999999999991</v>
      </c>
      <c r="D598">
        <v>3</v>
      </c>
      <c r="E598">
        <v>0.05</v>
      </c>
      <c r="F598">
        <v>24.338999999999999</v>
      </c>
      <c r="G598" t="str">
        <f t="shared" si="9"/>
        <v>GESEF</v>
      </c>
      <c r="I598" s="32">
        <v>21926</v>
      </c>
      <c r="J598" s="39" t="s">
        <v>77</v>
      </c>
    </row>
    <row r="599" spans="1:10" x14ac:dyDescent="0.25">
      <c r="A599">
        <v>22572</v>
      </c>
      <c r="B599">
        <v>10</v>
      </c>
      <c r="C599">
        <v>23.63</v>
      </c>
      <c r="D599">
        <v>4</v>
      </c>
      <c r="E599">
        <v>0</v>
      </c>
      <c r="F599">
        <v>94.52</v>
      </c>
      <c r="G599" t="str">
        <f t="shared" si="9"/>
        <v>JEHOU</v>
      </c>
      <c r="I599" s="32">
        <v>21927</v>
      </c>
      <c r="J599" s="39" t="s">
        <v>44</v>
      </c>
    </row>
    <row r="600" spans="1:10" x14ac:dyDescent="0.25">
      <c r="A600">
        <v>22572</v>
      </c>
      <c r="B600">
        <v>30</v>
      </c>
      <c r="C600">
        <v>19.670000000000002</v>
      </c>
      <c r="D600">
        <v>4</v>
      </c>
      <c r="E600">
        <v>0</v>
      </c>
      <c r="F600">
        <v>78.680000000000007</v>
      </c>
      <c r="G600" t="str">
        <f t="shared" si="9"/>
        <v>JEHOU</v>
      </c>
      <c r="I600" s="32">
        <v>21928</v>
      </c>
      <c r="J600" s="39" t="s">
        <v>27</v>
      </c>
    </row>
    <row r="601" spans="1:10" x14ac:dyDescent="0.25">
      <c r="A601">
        <v>22572</v>
      </c>
      <c r="B601">
        <v>43</v>
      </c>
      <c r="C601">
        <v>35.06</v>
      </c>
      <c r="D601">
        <v>4</v>
      </c>
      <c r="E601">
        <v>0</v>
      </c>
      <c r="F601">
        <v>140.24</v>
      </c>
      <c r="G601" t="str">
        <f t="shared" si="9"/>
        <v>JEHOU</v>
      </c>
      <c r="I601" s="32">
        <v>21929</v>
      </c>
      <c r="J601" s="39" t="s">
        <v>68</v>
      </c>
    </row>
    <row r="602" spans="1:10" x14ac:dyDescent="0.25">
      <c r="A602">
        <v>22572</v>
      </c>
      <c r="B602">
        <v>54</v>
      </c>
      <c r="C602">
        <v>5.64</v>
      </c>
      <c r="D602">
        <v>4</v>
      </c>
      <c r="E602">
        <v>0</v>
      </c>
      <c r="F602">
        <v>22.56</v>
      </c>
      <c r="G602" t="str">
        <f t="shared" si="9"/>
        <v>JEHOU</v>
      </c>
      <c r="I602" s="32">
        <v>21930</v>
      </c>
      <c r="J602" s="39" t="s">
        <v>95</v>
      </c>
    </row>
    <row r="603" spans="1:10" x14ac:dyDescent="0.25">
      <c r="A603">
        <v>22573</v>
      </c>
      <c r="B603">
        <v>6</v>
      </c>
      <c r="C603">
        <v>19.059999999999999</v>
      </c>
      <c r="D603">
        <v>4</v>
      </c>
      <c r="E603">
        <v>0</v>
      </c>
      <c r="F603">
        <v>76.239999999999995</v>
      </c>
      <c r="G603" t="str">
        <f t="shared" si="9"/>
        <v>JÉBAZ</v>
      </c>
      <c r="I603" s="32">
        <v>21931</v>
      </c>
      <c r="J603" s="39" t="s">
        <v>67</v>
      </c>
    </row>
    <row r="604" spans="1:10" x14ac:dyDescent="0.25">
      <c r="A604">
        <v>22573</v>
      </c>
      <c r="B604">
        <v>56</v>
      </c>
      <c r="C604">
        <v>28.97</v>
      </c>
      <c r="D604">
        <v>3</v>
      </c>
      <c r="E604">
        <v>0</v>
      </c>
      <c r="F604">
        <v>86.91</v>
      </c>
      <c r="G604" t="str">
        <f t="shared" si="9"/>
        <v>JÉBAZ</v>
      </c>
      <c r="I604" s="32">
        <v>21932</v>
      </c>
      <c r="J604" s="39" t="s">
        <v>26</v>
      </c>
    </row>
    <row r="605" spans="1:10" x14ac:dyDescent="0.25">
      <c r="A605">
        <v>22573</v>
      </c>
      <c r="B605">
        <v>68</v>
      </c>
      <c r="C605">
        <v>9.4499999999999993</v>
      </c>
      <c r="D605">
        <v>4</v>
      </c>
      <c r="E605">
        <v>0</v>
      </c>
      <c r="F605">
        <v>37.799999999999997</v>
      </c>
      <c r="G605" t="str">
        <f t="shared" si="9"/>
        <v>JÉBAZ</v>
      </c>
      <c r="I605" s="32">
        <v>21933</v>
      </c>
      <c r="J605" s="39" t="s">
        <v>52</v>
      </c>
    </row>
    <row r="606" spans="1:10" x14ac:dyDescent="0.25">
      <c r="A606">
        <v>22574</v>
      </c>
      <c r="B606">
        <v>30</v>
      </c>
      <c r="C606">
        <v>19.670000000000002</v>
      </c>
      <c r="D606">
        <v>4</v>
      </c>
      <c r="E606">
        <v>0.25</v>
      </c>
      <c r="F606">
        <v>59.010000000000005</v>
      </c>
      <c r="G606" t="str">
        <f t="shared" si="9"/>
        <v>BRLEH</v>
      </c>
      <c r="I606" s="32">
        <v>21934</v>
      </c>
      <c r="J606" s="39" t="s">
        <v>36</v>
      </c>
    </row>
    <row r="607" spans="1:10" x14ac:dyDescent="0.25">
      <c r="A607">
        <v>22574</v>
      </c>
      <c r="B607">
        <v>42</v>
      </c>
      <c r="C607">
        <v>10.67</v>
      </c>
      <c r="D607">
        <v>3</v>
      </c>
      <c r="E607">
        <v>0</v>
      </c>
      <c r="F607">
        <v>32.01</v>
      </c>
      <c r="G607" t="str">
        <f t="shared" si="9"/>
        <v>BRLEH</v>
      </c>
      <c r="I607" s="32">
        <v>21935</v>
      </c>
      <c r="J607" s="39" t="s">
        <v>99</v>
      </c>
    </row>
    <row r="608" spans="1:10" x14ac:dyDescent="0.25">
      <c r="A608">
        <v>22575</v>
      </c>
      <c r="B608">
        <v>17</v>
      </c>
      <c r="C608">
        <v>29.73</v>
      </c>
      <c r="D608">
        <v>3</v>
      </c>
      <c r="E608">
        <v>0.2</v>
      </c>
      <c r="F608">
        <v>71.352000000000004</v>
      </c>
      <c r="G608" t="str">
        <f t="shared" si="9"/>
        <v>BETIZ</v>
      </c>
      <c r="I608" s="32">
        <v>21936</v>
      </c>
      <c r="J608" s="39" t="s">
        <v>32</v>
      </c>
    </row>
    <row r="609" spans="1:10" x14ac:dyDescent="0.25">
      <c r="A609">
        <v>22575</v>
      </c>
      <c r="B609">
        <v>26</v>
      </c>
      <c r="C609">
        <v>23.78</v>
      </c>
      <c r="D609">
        <v>4</v>
      </c>
      <c r="E609">
        <v>0</v>
      </c>
      <c r="F609">
        <v>95.12</v>
      </c>
      <c r="G609" t="str">
        <f t="shared" si="9"/>
        <v>BETIZ</v>
      </c>
      <c r="I609" s="32">
        <v>21937</v>
      </c>
      <c r="J609" s="39" t="s">
        <v>60</v>
      </c>
    </row>
    <row r="610" spans="1:10" x14ac:dyDescent="0.25">
      <c r="A610">
        <v>22576</v>
      </c>
      <c r="B610">
        <v>2</v>
      </c>
      <c r="C610">
        <v>14.48</v>
      </c>
      <c r="D610">
        <v>3</v>
      </c>
      <c r="E610">
        <v>0.25</v>
      </c>
      <c r="F610">
        <v>32.58</v>
      </c>
      <c r="G610" t="str">
        <f t="shared" si="9"/>
        <v>JAHEN</v>
      </c>
      <c r="I610" s="32">
        <v>21938</v>
      </c>
      <c r="J610" s="39" t="s">
        <v>82</v>
      </c>
    </row>
    <row r="611" spans="1:10" x14ac:dyDescent="0.25">
      <c r="A611">
        <v>22576</v>
      </c>
      <c r="B611">
        <v>65</v>
      </c>
      <c r="C611">
        <v>16.010000000000002</v>
      </c>
      <c r="D611">
        <v>4</v>
      </c>
      <c r="E611">
        <v>0</v>
      </c>
      <c r="F611">
        <v>64.040000000000006</v>
      </c>
      <c r="G611" t="str">
        <f t="shared" si="9"/>
        <v>JAHEN</v>
      </c>
      <c r="I611" s="32">
        <v>21939</v>
      </c>
      <c r="J611" s="39" t="s">
        <v>48</v>
      </c>
    </row>
    <row r="612" spans="1:10" x14ac:dyDescent="0.25">
      <c r="A612">
        <v>22576</v>
      </c>
      <c r="B612">
        <v>74</v>
      </c>
      <c r="C612">
        <v>7.62</v>
      </c>
      <c r="D612">
        <v>4</v>
      </c>
      <c r="E612">
        <v>0.25</v>
      </c>
      <c r="F612">
        <v>22.86</v>
      </c>
      <c r="G612" t="str">
        <f t="shared" si="9"/>
        <v>JAHEN</v>
      </c>
      <c r="I612" s="32">
        <v>21940</v>
      </c>
      <c r="J612" s="39" t="s">
        <v>111</v>
      </c>
    </row>
    <row r="613" spans="1:10" x14ac:dyDescent="0.25">
      <c r="A613">
        <v>22577</v>
      </c>
      <c r="B613">
        <v>11</v>
      </c>
      <c r="C613">
        <v>16.010000000000002</v>
      </c>
      <c r="D613">
        <v>3</v>
      </c>
      <c r="E613">
        <v>0</v>
      </c>
      <c r="F613">
        <v>48.03</v>
      </c>
      <c r="G613" t="str">
        <f t="shared" si="9"/>
        <v>ANLER</v>
      </c>
      <c r="I613" s="32">
        <v>21941</v>
      </c>
      <c r="J613" s="39" t="s">
        <v>40</v>
      </c>
    </row>
    <row r="614" spans="1:10" x14ac:dyDescent="0.25">
      <c r="A614">
        <v>22577</v>
      </c>
      <c r="B614">
        <v>52</v>
      </c>
      <c r="C614">
        <v>5.34</v>
      </c>
      <c r="D614">
        <v>4</v>
      </c>
      <c r="E614">
        <v>0</v>
      </c>
      <c r="F614">
        <v>21.36</v>
      </c>
      <c r="G614" t="str">
        <f t="shared" si="9"/>
        <v>ANLER</v>
      </c>
      <c r="I614" s="32">
        <v>21942</v>
      </c>
      <c r="J614" s="39" t="s">
        <v>108</v>
      </c>
    </row>
    <row r="615" spans="1:10" x14ac:dyDescent="0.25">
      <c r="A615">
        <v>22578</v>
      </c>
      <c r="B615">
        <v>1</v>
      </c>
      <c r="C615">
        <v>13.72</v>
      </c>
      <c r="D615">
        <v>4</v>
      </c>
      <c r="E615">
        <v>0.25</v>
      </c>
      <c r="F615">
        <v>41.160000000000004</v>
      </c>
      <c r="G615" t="str">
        <f t="shared" si="9"/>
        <v>GESEF</v>
      </c>
      <c r="I615" s="32">
        <v>21943</v>
      </c>
      <c r="J615" s="39" t="s">
        <v>42</v>
      </c>
    </row>
    <row r="616" spans="1:10" x14ac:dyDescent="0.25">
      <c r="A616">
        <v>22578</v>
      </c>
      <c r="B616">
        <v>60</v>
      </c>
      <c r="C616">
        <v>25.92</v>
      </c>
      <c r="D616">
        <v>3</v>
      </c>
      <c r="E616">
        <v>0.25</v>
      </c>
      <c r="F616">
        <v>58.320000000000007</v>
      </c>
      <c r="G616" t="str">
        <f t="shared" si="9"/>
        <v>GESEF</v>
      </c>
      <c r="I616" s="32">
        <v>21944</v>
      </c>
      <c r="J616" s="39" t="s">
        <v>49</v>
      </c>
    </row>
    <row r="617" spans="1:10" x14ac:dyDescent="0.25">
      <c r="A617">
        <v>22579</v>
      </c>
      <c r="B617">
        <v>59</v>
      </c>
      <c r="C617">
        <v>41.92</v>
      </c>
      <c r="D617">
        <v>4</v>
      </c>
      <c r="E617">
        <v>0.05</v>
      </c>
      <c r="F617">
        <v>159.29599999999999</v>
      </c>
      <c r="G617" t="str">
        <f t="shared" si="9"/>
        <v>ZOHED</v>
      </c>
      <c r="I617" s="32">
        <v>21945</v>
      </c>
      <c r="J617" s="39" t="s">
        <v>31</v>
      </c>
    </row>
    <row r="618" spans="1:10" x14ac:dyDescent="0.25">
      <c r="A618">
        <v>22580</v>
      </c>
      <c r="B618">
        <v>42</v>
      </c>
      <c r="C618">
        <v>10.67</v>
      </c>
      <c r="D618">
        <v>3</v>
      </c>
      <c r="E618">
        <v>0</v>
      </c>
      <c r="F618">
        <v>32.01</v>
      </c>
      <c r="G618" t="str">
        <f t="shared" si="9"/>
        <v>ARBLA</v>
      </c>
      <c r="I618" s="32">
        <v>21946</v>
      </c>
      <c r="J618" s="39" t="s">
        <v>78</v>
      </c>
    </row>
    <row r="619" spans="1:10" x14ac:dyDescent="0.25">
      <c r="A619">
        <v>22581</v>
      </c>
      <c r="B619">
        <v>14</v>
      </c>
      <c r="C619">
        <v>17.72</v>
      </c>
      <c r="D619">
        <v>3</v>
      </c>
      <c r="E619">
        <v>0</v>
      </c>
      <c r="F619">
        <v>53.16</v>
      </c>
      <c r="G619" t="str">
        <f t="shared" si="9"/>
        <v>JEHOU</v>
      </c>
      <c r="I619" s="32">
        <v>21947</v>
      </c>
      <c r="J619" s="39" t="s">
        <v>44</v>
      </c>
    </row>
    <row r="620" spans="1:10" x14ac:dyDescent="0.25">
      <c r="A620">
        <v>22581</v>
      </c>
      <c r="B620">
        <v>48</v>
      </c>
      <c r="C620">
        <v>9.7200000000000006</v>
      </c>
      <c r="D620">
        <v>4</v>
      </c>
      <c r="E620">
        <v>0.05</v>
      </c>
      <c r="F620">
        <v>36.936</v>
      </c>
      <c r="G620" t="str">
        <f t="shared" si="9"/>
        <v>JEHOU</v>
      </c>
      <c r="I620" s="32">
        <v>21948</v>
      </c>
      <c r="J620" s="39" t="s">
        <v>48</v>
      </c>
    </row>
    <row r="621" spans="1:10" x14ac:dyDescent="0.25">
      <c r="A621">
        <v>22581</v>
      </c>
      <c r="B621">
        <v>58</v>
      </c>
      <c r="C621">
        <v>14.48</v>
      </c>
      <c r="D621">
        <v>4</v>
      </c>
      <c r="E621">
        <v>0</v>
      </c>
      <c r="F621">
        <v>57.92</v>
      </c>
      <c r="G621" t="str">
        <f t="shared" si="9"/>
        <v>JEHOU</v>
      </c>
      <c r="I621" s="32">
        <v>21949</v>
      </c>
      <c r="J621" s="39" t="s">
        <v>61</v>
      </c>
    </row>
    <row r="622" spans="1:10" x14ac:dyDescent="0.25">
      <c r="A622">
        <v>22582</v>
      </c>
      <c r="B622">
        <v>26</v>
      </c>
      <c r="C622">
        <v>23.78</v>
      </c>
      <c r="D622">
        <v>3</v>
      </c>
      <c r="E622">
        <v>0</v>
      </c>
      <c r="F622">
        <v>71.34</v>
      </c>
      <c r="G622" t="str">
        <f t="shared" si="9"/>
        <v>BEAVI</v>
      </c>
      <c r="I622" s="32">
        <v>21950</v>
      </c>
      <c r="J622" s="39" t="s">
        <v>85</v>
      </c>
    </row>
    <row r="623" spans="1:10" x14ac:dyDescent="0.25">
      <c r="A623">
        <v>22582</v>
      </c>
      <c r="B623">
        <v>35</v>
      </c>
      <c r="C623">
        <v>13.72</v>
      </c>
      <c r="D623">
        <v>2</v>
      </c>
      <c r="E623">
        <v>0</v>
      </c>
      <c r="F623">
        <v>27.44</v>
      </c>
      <c r="G623" t="str">
        <f t="shared" si="9"/>
        <v>BEAVI</v>
      </c>
      <c r="I623" s="32">
        <v>21951</v>
      </c>
      <c r="J623" s="39" t="s">
        <v>79</v>
      </c>
    </row>
    <row r="624" spans="1:10" x14ac:dyDescent="0.25">
      <c r="A624">
        <v>22582</v>
      </c>
      <c r="B624">
        <v>77</v>
      </c>
      <c r="C624">
        <v>9.91</v>
      </c>
      <c r="D624">
        <v>2</v>
      </c>
      <c r="E624">
        <v>0</v>
      </c>
      <c r="F624">
        <v>19.82</v>
      </c>
      <c r="G624" t="str">
        <f t="shared" si="9"/>
        <v>BEAVI</v>
      </c>
      <c r="I624" s="32">
        <v>21952</v>
      </c>
      <c r="J624" s="39" t="s">
        <v>86</v>
      </c>
    </row>
    <row r="625" spans="1:10" x14ac:dyDescent="0.25">
      <c r="A625">
        <v>22583</v>
      </c>
      <c r="B625">
        <v>24</v>
      </c>
      <c r="C625">
        <v>3.35</v>
      </c>
      <c r="D625">
        <v>3</v>
      </c>
      <c r="E625">
        <v>0</v>
      </c>
      <c r="F625">
        <v>10.050000000000001</v>
      </c>
      <c r="G625" t="str">
        <f t="shared" si="9"/>
        <v xml:space="preserve">DELE </v>
      </c>
      <c r="I625" s="32">
        <v>21953</v>
      </c>
      <c r="J625" s="39" t="s">
        <v>71</v>
      </c>
    </row>
    <row r="626" spans="1:10" x14ac:dyDescent="0.25">
      <c r="A626">
        <v>22583</v>
      </c>
      <c r="B626">
        <v>61</v>
      </c>
      <c r="C626">
        <v>21.65</v>
      </c>
      <c r="D626">
        <v>3</v>
      </c>
      <c r="E626">
        <v>0</v>
      </c>
      <c r="F626">
        <v>64.949999999999989</v>
      </c>
      <c r="G626" t="str">
        <f t="shared" si="9"/>
        <v xml:space="preserve">DELE </v>
      </c>
      <c r="I626" s="32">
        <v>21954</v>
      </c>
      <c r="J626" s="39" t="s">
        <v>59</v>
      </c>
    </row>
    <row r="627" spans="1:10" x14ac:dyDescent="0.25">
      <c r="A627">
        <v>22583</v>
      </c>
      <c r="B627">
        <v>74</v>
      </c>
      <c r="C627">
        <v>7.62</v>
      </c>
      <c r="D627">
        <v>2</v>
      </c>
      <c r="E627">
        <v>0</v>
      </c>
      <c r="F627">
        <v>15.24</v>
      </c>
      <c r="G627" t="str">
        <f t="shared" si="9"/>
        <v xml:space="preserve">DELE </v>
      </c>
      <c r="I627" s="32">
        <v>21955</v>
      </c>
      <c r="J627" s="39" t="s">
        <v>106</v>
      </c>
    </row>
    <row r="628" spans="1:10" x14ac:dyDescent="0.25">
      <c r="A628">
        <v>22583</v>
      </c>
      <c r="B628">
        <v>75</v>
      </c>
      <c r="C628">
        <v>5.95</v>
      </c>
      <c r="D628">
        <v>2</v>
      </c>
      <c r="E628">
        <v>0</v>
      </c>
      <c r="F628">
        <v>11.9</v>
      </c>
      <c r="G628" t="str">
        <f t="shared" si="9"/>
        <v xml:space="preserve">DELE </v>
      </c>
      <c r="I628" s="32">
        <v>21956</v>
      </c>
      <c r="J628" s="39" t="s">
        <v>59</v>
      </c>
    </row>
    <row r="629" spans="1:10" x14ac:dyDescent="0.25">
      <c r="A629">
        <v>22584</v>
      </c>
      <c r="B629">
        <v>56</v>
      </c>
      <c r="C629">
        <v>23.17</v>
      </c>
      <c r="D629">
        <v>2</v>
      </c>
      <c r="E629">
        <v>0</v>
      </c>
      <c r="F629">
        <v>46.34</v>
      </c>
      <c r="G629" t="str">
        <f t="shared" si="9"/>
        <v>PAMAR</v>
      </c>
      <c r="I629" s="32">
        <v>21957</v>
      </c>
      <c r="J629" s="39" t="s">
        <v>48</v>
      </c>
    </row>
    <row r="630" spans="1:10" x14ac:dyDescent="0.25">
      <c r="A630">
        <v>22585</v>
      </c>
      <c r="B630">
        <v>10</v>
      </c>
      <c r="C630">
        <v>23.63</v>
      </c>
      <c r="D630">
        <v>3</v>
      </c>
      <c r="E630">
        <v>0.1</v>
      </c>
      <c r="F630">
        <v>63.801000000000002</v>
      </c>
      <c r="G630" t="str">
        <f t="shared" si="9"/>
        <v>ZOHED</v>
      </c>
      <c r="I630" s="32">
        <v>21958</v>
      </c>
      <c r="J630" s="39" t="s">
        <v>71</v>
      </c>
    </row>
    <row r="631" spans="1:10" x14ac:dyDescent="0.25">
      <c r="A631">
        <v>22585</v>
      </c>
      <c r="B631">
        <v>28</v>
      </c>
      <c r="C631">
        <v>34.76</v>
      </c>
      <c r="D631">
        <v>3</v>
      </c>
      <c r="E631">
        <v>0.1</v>
      </c>
      <c r="F631">
        <v>93.852000000000004</v>
      </c>
      <c r="G631" t="str">
        <f t="shared" si="9"/>
        <v>ZOHED</v>
      </c>
      <c r="I631" s="32">
        <v>21959</v>
      </c>
      <c r="J631" s="39" t="s">
        <v>52</v>
      </c>
    </row>
    <row r="632" spans="1:10" x14ac:dyDescent="0.25">
      <c r="A632">
        <v>22585</v>
      </c>
      <c r="B632">
        <v>34</v>
      </c>
      <c r="C632">
        <v>10.67</v>
      </c>
      <c r="D632">
        <v>3</v>
      </c>
      <c r="E632">
        <v>0</v>
      </c>
      <c r="F632">
        <v>32.01</v>
      </c>
      <c r="G632" t="str">
        <f t="shared" si="9"/>
        <v>ZOHED</v>
      </c>
      <c r="I632" s="32">
        <v>21960</v>
      </c>
      <c r="J632" s="39" t="s">
        <v>44</v>
      </c>
    </row>
    <row r="633" spans="1:10" x14ac:dyDescent="0.25">
      <c r="A633">
        <v>22586</v>
      </c>
      <c r="B633">
        <v>50</v>
      </c>
      <c r="C633">
        <v>12.35</v>
      </c>
      <c r="D633">
        <v>2</v>
      </c>
      <c r="E633">
        <v>0</v>
      </c>
      <c r="F633">
        <v>24.7</v>
      </c>
      <c r="G633" t="str">
        <f t="shared" si="9"/>
        <v>CLHAL</v>
      </c>
      <c r="I633" s="32">
        <v>21961</v>
      </c>
      <c r="J633" s="39" t="s">
        <v>106</v>
      </c>
    </row>
    <row r="634" spans="1:10" x14ac:dyDescent="0.25">
      <c r="A634">
        <v>22587</v>
      </c>
      <c r="B634">
        <v>56</v>
      </c>
      <c r="C634">
        <v>23.17</v>
      </c>
      <c r="D634">
        <v>3</v>
      </c>
      <c r="E634">
        <v>0</v>
      </c>
      <c r="F634">
        <v>69.510000000000005</v>
      </c>
      <c r="G634" t="str">
        <f t="shared" si="9"/>
        <v>MAHEN</v>
      </c>
      <c r="I634" s="32">
        <v>21962</v>
      </c>
      <c r="J634" s="39" t="s">
        <v>37</v>
      </c>
    </row>
    <row r="635" spans="1:10" x14ac:dyDescent="0.25">
      <c r="A635">
        <v>22588</v>
      </c>
      <c r="B635">
        <v>41</v>
      </c>
      <c r="C635">
        <v>7.32</v>
      </c>
      <c r="D635">
        <v>2</v>
      </c>
      <c r="E635">
        <v>0.05</v>
      </c>
      <c r="F635">
        <v>13.907999999999999</v>
      </c>
      <c r="G635" t="str">
        <f t="shared" si="9"/>
        <v>OLLHE</v>
      </c>
      <c r="I635" s="32">
        <v>21963</v>
      </c>
      <c r="J635" s="39" t="s">
        <v>101</v>
      </c>
    </row>
    <row r="636" spans="1:10" x14ac:dyDescent="0.25">
      <c r="A636">
        <v>22588</v>
      </c>
      <c r="B636">
        <v>51</v>
      </c>
      <c r="C636">
        <v>40.4</v>
      </c>
      <c r="D636">
        <v>3</v>
      </c>
      <c r="E636">
        <v>0.05</v>
      </c>
      <c r="F636">
        <v>115.13999999999999</v>
      </c>
      <c r="G636" t="str">
        <f t="shared" si="9"/>
        <v>OLLHE</v>
      </c>
      <c r="I636" s="32">
        <v>21964</v>
      </c>
      <c r="J636" s="39" t="s">
        <v>68</v>
      </c>
    </row>
    <row r="637" spans="1:10" x14ac:dyDescent="0.25">
      <c r="A637">
        <v>22588</v>
      </c>
      <c r="B637">
        <v>77</v>
      </c>
      <c r="C637">
        <v>9.91</v>
      </c>
      <c r="D637">
        <v>2</v>
      </c>
      <c r="E637">
        <v>0.05</v>
      </c>
      <c r="F637">
        <v>18.829000000000001</v>
      </c>
      <c r="G637" t="str">
        <f t="shared" si="9"/>
        <v>OLLHE</v>
      </c>
      <c r="I637" s="32">
        <v>21965</v>
      </c>
      <c r="J637" s="39" t="s">
        <v>61</v>
      </c>
    </row>
    <row r="638" spans="1:10" x14ac:dyDescent="0.25">
      <c r="A638">
        <v>22589</v>
      </c>
      <c r="B638">
        <v>52</v>
      </c>
      <c r="C638">
        <v>5.34</v>
      </c>
      <c r="D638">
        <v>3</v>
      </c>
      <c r="E638">
        <v>0.15</v>
      </c>
      <c r="F638">
        <v>13.616999999999999</v>
      </c>
      <c r="G638" t="str">
        <f t="shared" si="9"/>
        <v>DACOU</v>
      </c>
      <c r="I638" s="32">
        <v>21966</v>
      </c>
      <c r="J638" s="39" t="s">
        <v>105</v>
      </c>
    </row>
    <row r="639" spans="1:10" x14ac:dyDescent="0.25">
      <c r="A639">
        <v>22590</v>
      </c>
      <c r="B639">
        <v>36</v>
      </c>
      <c r="C639">
        <v>14.48</v>
      </c>
      <c r="D639">
        <v>2</v>
      </c>
      <c r="E639">
        <v>0</v>
      </c>
      <c r="F639">
        <v>28.96</v>
      </c>
      <c r="G639" t="str">
        <f t="shared" si="9"/>
        <v>FAMAR</v>
      </c>
      <c r="I639" s="32">
        <v>21967</v>
      </c>
      <c r="J639" s="39" t="s">
        <v>27</v>
      </c>
    </row>
    <row r="640" spans="1:10" x14ac:dyDescent="0.25">
      <c r="A640">
        <v>22590</v>
      </c>
      <c r="B640">
        <v>40</v>
      </c>
      <c r="C640">
        <v>14.03</v>
      </c>
      <c r="D640">
        <v>3</v>
      </c>
      <c r="E640">
        <v>0.1</v>
      </c>
      <c r="F640">
        <v>37.881</v>
      </c>
      <c r="G640" t="str">
        <f t="shared" si="9"/>
        <v>FAMAR</v>
      </c>
      <c r="I640" s="32">
        <v>21968</v>
      </c>
      <c r="J640" s="39" t="s">
        <v>25</v>
      </c>
    </row>
    <row r="641" spans="1:10" x14ac:dyDescent="0.25">
      <c r="A641">
        <v>22591</v>
      </c>
      <c r="B641">
        <v>25</v>
      </c>
      <c r="C641">
        <v>10.67</v>
      </c>
      <c r="D641">
        <v>3</v>
      </c>
      <c r="E641">
        <v>0.25</v>
      </c>
      <c r="F641">
        <v>24.0075</v>
      </c>
      <c r="G641" t="str">
        <f t="shared" si="9"/>
        <v>YATAN</v>
      </c>
      <c r="I641" s="32">
        <v>21969</v>
      </c>
      <c r="J641" s="39" t="s">
        <v>83</v>
      </c>
    </row>
    <row r="642" spans="1:10" x14ac:dyDescent="0.25">
      <c r="A642">
        <v>22591</v>
      </c>
      <c r="B642">
        <v>27</v>
      </c>
      <c r="C642">
        <v>33.54</v>
      </c>
      <c r="D642">
        <v>2</v>
      </c>
      <c r="E642">
        <v>0</v>
      </c>
      <c r="F642">
        <v>67.08</v>
      </c>
      <c r="G642" t="str">
        <f t="shared" si="9"/>
        <v>YATAN</v>
      </c>
      <c r="I642" s="32">
        <v>21970</v>
      </c>
      <c r="J642" s="39" t="s">
        <v>59</v>
      </c>
    </row>
    <row r="643" spans="1:10" x14ac:dyDescent="0.25">
      <c r="A643">
        <v>22591</v>
      </c>
      <c r="B643">
        <v>43</v>
      </c>
      <c r="C643">
        <v>35.06</v>
      </c>
      <c r="D643">
        <v>2</v>
      </c>
      <c r="E643">
        <v>0.25</v>
      </c>
      <c r="F643">
        <v>52.59</v>
      </c>
      <c r="G643" t="str">
        <f t="shared" ref="G643:G706" si="10">VLOOKUP(A643,$I$2:$J$1577,2,FALSE)</f>
        <v>YATAN</v>
      </c>
      <c r="I643" s="32">
        <v>21971</v>
      </c>
      <c r="J643" s="39" t="s">
        <v>36</v>
      </c>
    </row>
    <row r="644" spans="1:10" x14ac:dyDescent="0.25">
      <c r="A644">
        <v>22592</v>
      </c>
      <c r="B644">
        <v>17</v>
      </c>
      <c r="C644">
        <v>23.78</v>
      </c>
      <c r="D644">
        <v>3</v>
      </c>
      <c r="E644">
        <v>0.25</v>
      </c>
      <c r="F644">
        <v>53.505000000000003</v>
      </c>
      <c r="G644" t="str">
        <f t="shared" si="10"/>
        <v>GESEF</v>
      </c>
      <c r="I644" s="32">
        <v>21972</v>
      </c>
      <c r="J644" s="39" t="s">
        <v>3636</v>
      </c>
    </row>
    <row r="645" spans="1:10" x14ac:dyDescent="0.25">
      <c r="A645">
        <v>22592</v>
      </c>
      <c r="B645">
        <v>40</v>
      </c>
      <c r="C645">
        <v>11.28</v>
      </c>
      <c r="D645">
        <v>3</v>
      </c>
      <c r="E645">
        <v>0.25</v>
      </c>
      <c r="F645">
        <v>25.379999999999995</v>
      </c>
      <c r="G645" t="str">
        <f t="shared" si="10"/>
        <v>GESEF</v>
      </c>
      <c r="I645" s="32">
        <v>21973</v>
      </c>
      <c r="J645" s="39" t="s">
        <v>49</v>
      </c>
    </row>
    <row r="646" spans="1:10" x14ac:dyDescent="0.25">
      <c r="A646">
        <v>22592</v>
      </c>
      <c r="B646">
        <v>47</v>
      </c>
      <c r="C646">
        <v>5.79</v>
      </c>
      <c r="D646">
        <v>2</v>
      </c>
      <c r="E646">
        <v>0.25</v>
      </c>
      <c r="F646">
        <v>8.6850000000000005</v>
      </c>
      <c r="G646" t="str">
        <f t="shared" si="10"/>
        <v>GESEF</v>
      </c>
      <c r="I646" s="32">
        <v>21974</v>
      </c>
      <c r="J646" s="39" t="s">
        <v>103</v>
      </c>
    </row>
    <row r="647" spans="1:10" x14ac:dyDescent="0.25">
      <c r="A647">
        <v>22593</v>
      </c>
      <c r="B647">
        <v>56</v>
      </c>
      <c r="C647">
        <v>28.97</v>
      </c>
      <c r="D647">
        <v>2</v>
      </c>
      <c r="E647">
        <v>0.15</v>
      </c>
      <c r="F647">
        <v>49.248999999999995</v>
      </c>
      <c r="G647" t="str">
        <f t="shared" si="10"/>
        <v>PILED</v>
      </c>
      <c r="I647" s="32">
        <v>21975</v>
      </c>
      <c r="J647" s="39" t="s">
        <v>67</v>
      </c>
    </row>
    <row r="648" spans="1:10" x14ac:dyDescent="0.25">
      <c r="A648">
        <v>22593</v>
      </c>
      <c r="B648">
        <v>76</v>
      </c>
      <c r="C648">
        <v>13.72</v>
      </c>
      <c r="D648">
        <v>3</v>
      </c>
      <c r="E648">
        <v>0.15</v>
      </c>
      <c r="F648">
        <v>34.986000000000004</v>
      </c>
      <c r="G648" t="str">
        <f t="shared" si="10"/>
        <v>PILED</v>
      </c>
      <c r="I648" s="32">
        <v>21976</v>
      </c>
      <c r="J648" s="39" t="s">
        <v>68</v>
      </c>
    </row>
    <row r="649" spans="1:10" x14ac:dyDescent="0.25">
      <c r="A649">
        <v>22594</v>
      </c>
      <c r="B649">
        <v>20</v>
      </c>
      <c r="C649">
        <v>49.39</v>
      </c>
      <c r="D649">
        <v>3</v>
      </c>
      <c r="E649">
        <v>0</v>
      </c>
      <c r="F649">
        <v>148.17000000000002</v>
      </c>
      <c r="G649" t="str">
        <f t="shared" si="10"/>
        <v>ALCLE</v>
      </c>
      <c r="I649" s="32">
        <v>21977</v>
      </c>
      <c r="J649" s="39" t="s">
        <v>32</v>
      </c>
    </row>
    <row r="650" spans="1:10" x14ac:dyDescent="0.25">
      <c r="A650">
        <v>22594</v>
      </c>
      <c r="B650">
        <v>31</v>
      </c>
      <c r="C650">
        <v>7.62</v>
      </c>
      <c r="D650">
        <v>2</v>
      </c>
      <c r="E650">
        <v>0</v>
      </c>
      <c r="F650">
        <v>15.24</v>
      </c>
      <c r="G650" t="str">
        <f t="shared" si="10"/>
        <v>ALCLE</v>
      </c>
      <c r="I650" s="32">
        <v>21978</v>
      </c>
      <c r="J650" s="39" t="s">
        <v>103</v>
      </c>
    </row>
    <row r="651" spans="1:10" x14ac:dyDescent="0.25">
      <c r="A651">
        <v>22594</v>
      </c>
      <c r="B651">
        <v>72</v>
      </c>
      <c r="C651">
        <v>21.19</v>
      </c>
      <c r="D651">
        <v>2</v>
      </c>
      <c r="E651">
        <v>0</v>
      </c>
      <c r="F651">
        <v>42.38</v>
      </c>
      <c r="G651" t="str">
        <f t="shared" si="10"/>
        <v>ALCLE</v>
      </c>
      <c r="I651" s="32">
        <v>21979</v>
      </c>
      <c r="J651" s="39" t="s">
        <v>57</v>
      </c>
    </row>
    <row r="652" spans="1:10" x14ac:dyDescent="0.25">
      <c r="A652">
        <v>22595</v>
      </c>
      <c r="B652">
        <v>17</v>
      </c>
      <c r="C652">
        <v>23.78</v>
      </c>
      <c r="D652">
        <v>2</v>
      </c>
      <c r="E652">
        <v>0.2</v>
      </c>
      <c r="F652">
        <v>38.048000000000002</v>
      </c>
      <c r="G652" t="str">
        <f t="shared" si="10"/>
        <v>CHLEC</v>
      </c>
      <c r="I652" s="32">
        <v>21980</v>
      </c>
      <c r="J652" s="39" t="s">
        <v>92</v>
      </c>
    </row>
    <row r="653" spans="1:10" x14ac:dyDescent="0.25">
      <c r="A653">
        <v>22595</v>
      </c>
      <c r="B653">
        <v>21</v>
      </c>
      <c r="C653">
        <v>6.1</v>
      </c>
      <c r="D653">
        <v>3</v>
      </c>
      <c r="E653">
        <v>0</v>
      </c>
      <c r="F653">
        <v>18.299999999999997</v>
      </c>
      <c r="G653" t="str">
        <f t="shared" si="10"/>
        <v>CHLEC</v>
      </c>
      <c r="I653" s="32">
        <v>21981</v>
      </c>
      <c r="J653" s="39" t="s">
        <v>51</v>
      </c>
    </row>
    <row r="654" spans="1:10" x14ac:dyDescent="0.25">
      <c r="A654">
        <v>22595</v>
      </c>
      <c r="B654">
        <v>56</v>
      </c>
      <c r="C654">
        <v>23.17</v>
      </c>
      <c r="D654">
        <v>2</v>
      </c>
      <c r="E654">
        <v>0</v>
      </c>
      <c r="F654">
        <v>46.34</v>
      </c>
      <c r="G654" t="str">
        <f t="shared" si="10"/>
        <v>CHLEC</v>
      </c>
      <c r="I654" s="32">
        <v>21982</v>
      </c>
      <c r="J654" s="39" t="s">
        <v>30</v>
      </c>
    </row>
    <row r="655" spans="1:10" x14ac:dyDescent="0.25">
      <c r="A655">
        <v>22595</v>
      </c>
      <c r="B655">
        <v>59</v>
      </c>
      <c r="C655">
        <v>33.54</v>
      </c>
      <c r="D655">
        <v>3</v>
      </c>
      <c r="E655">
        <v>0.2</v>
      </c>
      <c r="F655">
        <v>80.496000000000009</v>
      </c>
      <c r="G655" t="str">
        <f t="shared" si="10"/>
        <v>CHLEC</v>
      </c>
      <c r="I655" s="32">
        <v>21983</v>
      </c>
      <c r="J655" s="39" t="s">
        <v>31</v>
      </c>
    </row>
    <row r="656" spans="1:10" x14ac:dyDescent="0.25">
      <c r="A656">
        <v>22596</v>
      </c>
      <c r="B656">
        <v>20</v>
      </c>
      <c r="C656">
        <v>49.39</v>
      </c>
      <c r="D656">
        <v>4</v>
      </c>
      <c r="E656">
        <v>0</v>
      </c>
      <c r="F656">
        <v>197.56</v>
      </c>
      <c r="G656" t="str">
        <f t="shared" si="10"/>
        <v>ALCLE</v>
      </c>
      <c r="I656" s="32">
        <v>21984</v>
      </c>
      <c r="J656" s="39" t="s">
        <v>37</v>
      </c>
    </row>
    <row r="657" spans="1:10" x14ac:dyDescent="0.25">
      <c r="A657">
        <v>22596</v>
      </c>
      <c r="B657">
        <v>31</v>
      </c>
      <c r="C657">
        <v>7.62</v>
      </c>
      <c r="D657">
        <v>3</v>
      </c>
      <c r="E657">
        <v>0</v>
      </c>
      <c r="F657">
        <v>22.86</v>
      </c>
      <c r="G657" t="str">
        <f t="shared" si="10"/>
        <v>ALCLE</v>
      </c>
      <c r="I657" s="32">
        <v>21985</v>
      </c>
      <c r="J657" s="39" t="s">
        <v>25</v>
      </c>
    </row>
    <row r="658" spans="1:10" x14ac:dyDescent="0.25">
      <c r="A658">
        <v>22596</v>
      </c>
      <c r="B658">
        <v>72</v>
      </c>
      <c r="C658">
        <v>21.19</v>
      </c>
      <c r="D658">
        <v>3</v>
      </c>
      <c r="E658">
        <v>0</v>
      </c>
      <c r="F658">
        <v>63.570000000000007</v>
      </c>
      <c r="G658" t="str">
        <f t="shared" si="10"/>
        <v>ALCLE</v>
      </c>
      <c r="I658" s="32">
        <v>21986</v>
      </c>
      <c r="J658" s="39" t="s">
        <v>42</v>
      </c>
    </row>
    <row r="659" spans="1:10" x14ac:dyDescent="0.25">
      <c r="A659">
        <v>22597</v>
      </c>
      <c r="B659">
        <v>17</v>
      </c>
      <c r="C659">
        <v>23.78</v>
      </c>
      <c r="D659">
        <v>3</v>
      </c>
      <c r="E659">
        <v>0.2</v>
      </c>
      <c r="F659">
        <v>57.072000000000003</v>
      </c>
      <c r="G659" t="str">
        <f t="shared" si="10"/>
        <v>CHLEC</v>
      </c>
      <c r="I659" s="32">
        <v>21987</v>
      </c>
      <c r="J659" s="39" t="s">
        <v>30</v>
      </c>
    </row>
    <row r="660" spans="1:10" x14ac:dyDescent="0.25">
      <c r="A660">
        <v>22597</v>
      </c>
      <c r="B660">
        <v>21</v>
      </c>
      <c r="C660">
        <v>6.1</v>
      </c>
      <c r="D660">
        <v>4</v>
      </c>
      <c r="E660">
        <v>0</v>
      </c>
      <c r="F660">
        <v>24.4</v>
      </c>
      <c r="G660" t="str">
        <f t="shared" si="10"/>
        <v>CHLEC</v>
      </c>
      <c r="I660" s="32">
        <v>21988</v>
      </c>
      <c r="J660" s="39" t="s">
        <v>86</v>
      </c>
    </row>
    <row r="661" spans="1:10" x14ac:dyDescent="0.25">
      <c r="A661">
        <v>22597</v>
      </c>
      <c r="B661">
        <v>56</v>
      </c>
      <c r="C661">
        <v>23.17</v>
      </c>
      <c r="D661">
        <v>3</v>
      </c>
      <c r="E661">
        <v>0</v>
      </c>
      <c r="F661">
        <v>69.510000000000005</v>
      </c>
      <c r="G661" t="str">
        <f t="shared" si="10"/>
        <v>CHLEC</v>
      </c>
      <c r="I661" s="32">
        <v>21989</v>
      </c>
      <c r="J661" s="39" t="s">
        <v>109</v>
      </c>
    </row>
    <row r="662" spans="1:10" x14ac:dyDescent="0.25">
      <c r="A662">
        <v>22597</v>
      </c>
      <c r="B662">
        <v>59</v>
      </c>
      <c r="C662">
        <v>33.54</v>
      </c>
      <c r="D662">
        <v>4</v>
      </c>
      <c r="E662">
        <v>0.2</v>
      </c>
      <c r="F662">
        <v>107.328</v>
      </c>
      <c r="G662" t="str">
        <f t="shared" si="10"/>
        <v>CHLEC</v>
      </c>
      <c r="I662" s="32">
        <v>21990</v>
      </c>
      <c r="J662" s="39" t="s">
        <v>53</v>
      </c>
    </row>
    <row r="663" spans="1:10" x14ac:dyDescent="0.25">
      <c r="A663">
        <v>22598</v>
      </c>
      <c r="B663">
        <v>56</v>
      </c>
      <c r="C663">
        <v>23.17</v>
      </c>
      <c r="D663">
        <v>3</v>
      </c>
      <c r="E663">
        <v>0</v>
      </c>
      <c r="F663">
        <v>69.510000000000005</v>
      </c>
      <c r="G663" t="str">
        <f t="shared" si="10"/>
        <v>PAMAR</v>
      </c>
      <c r="I663" s="32">
        <v>21991</v>
      </c>
      <c r="J663" s="39" t="s">
        <v>88</v>
      </c>
    </row>
    <row r="664" spans="1:10" x14ac:dyDescent="0.25">
      <c r="A664">
        <v>22599</v>
      </c>
      <c r="B664">
        <v>52</v>
      </c>
      <c r="C664">
        <v>5.34</v>
      </c>
      <c r="D664">
        <v>4</v>
      </c>
      <c r="E664">
        <v>0.15</v>
      </c>
      <c r="F664">
        <v>18.155999999999999</v>
      </c>
      <c r="G664" t="str">
        <f t="shared" si="10"/>
        <v>DACOU</v>
      </c>
      <c r="I664" s="32">
        <v>21992</v>
      </c>
      <c r="J664" s="39" t="s">
        <v>106</v>
      </c>
    </row>
    <row r="665" spans="1:10" x14ac:dyDescent="0.25">
      <c r="A665">
        <v>22600</v>
      </c>
      <c r="B665">
        <v>4</v>
      </c>
      <c r="C665">
        <v>16.77</v>
      </c>
      <c r="D665">
        <v>4</v>
      </c>
      <c r="E665">
        <v>0.1</v>
      </c>
      <c r="F665">
        <v>60.372</v>
      </c>
      <c r="G665" t="str">
        <f t="shared" si="10"/>
        <v>JEHOU</v>
      </c>
      <c r="I665" s="32">
        <v>21993</v>
      </c>
      <c r="J665" s="39" t="s">
        <v>59</v>
      </c>
    </row>
    <row r="666" spans="1:10" x14ac:dyDescent="0.25">
      <c r="A666">
        <v>22600</v>
      </c>
      <c r="B666">
        <v>39</v>
      </c>
      <c r="C666">
        <v>13.72</v>
      </c>
      <c r="D666">
        <v>3</v>
      </c>
      <c r="E666">
        <v>0.1</v>
      </c>
      <c r="F666">
        <v>37.044000000000004</v>
      </c>
      <c r="G666" t="str">
        <f t="shared" si="10"/>
        <v>JEHOU</v>
      </c>
      <c r="I666" s="32">
        <v>21994</v>
      </c>
      <c r="J666" s="39" t="s">
        <v>57</v>
      </c>
    </row>
    <row r="667" spans="1:10" x14ac:dyDescent="0.25">
      <c r="A667">
        <v>22600</v>
      </c>
      <c r="B667">
        <v>54</v>
      </c>
      <c r="C667">
        <v>5.64</v>
      </c>
      <c r="D667">
        <v>4</v>
      </c>
      <c r="E667">
        <v>0.1</v>
      </c>
      <c r="F667">
        <v>20.303999999999998</v>
      </c>
      <c r="G667" t="str">
        <f t="shared" si="10"/>
        <v>JEHOU</v>
      </c>
      <c r="I667" s="32">
        <v>21995</v>
      </c>
      <c r="J667" s="39" t="s">
        <v>85</v>
      </c>
    </row>
    <row r="668" spans="1:10" x14ac:dyDescent="0.25">
      <c r="A668">
        <v>22601</v>
      </c>
      <c r="B668">
        <v>10</v>
      </c>
      <c r="C668">
        <v>23.63</v>
      </c>
      <c r="D668">
        <v>4</v>
      </c>
      <c r="E668">
        <v>0.1</v>
      </c>
      <c r="F668">
        <v>85.067999999999998</v>
      </c>
      <c r="G668" t="str">
        <f t="shared" si="10"/>
        <v>ZOHED</v>
      </c>
      <c r="I668" s="32">
        <v>21996</v>
      </c>
      <c r="J668" s="39" t="s">
        <v>85</v>
      </c>
    </row>
    <row r="669" spans="1:10" x14ac:dyDescent="0.25">
      <c r="A669">
        <v>22601</v>
      </c>
      <c r="B669">
        <v>28</v>
      </c>
      <c r="C669">
        <v>34.76</v>
      </c>
      <c r="D669">
        <v>4</v>
      </c>
      <c r="E669">
        <v>0.1</v>
      </c>
      <c r="F669">
        <v>125.136</v>
      </c>
      <c r="G669" t="str">
        <f t="shared" si="10"/>
        <v>ZOHED</v>
      </c>
      <c r="I669" s="32">
        <v>21997</v>
      </c>
      <c r="J669" s="39" t="s">
        <v>46</v>
      </c>
    </row>
    <row r="670" spans="1:10" x14ac:dyDescent="0.25">
      <c r="A670">
        <v>22601</v>
      </c>
      <c r="B670">
        <v>34</v>
      </c>
      <c r="C670">
        <v>10.67</v>
      </c>
      <c r="D670">
        <v>4</v>
      </c>
      <c r="E670">
        <v>0</v>
      </c>
      <c r="F670">
        <v>42.68</v>
      </c>
      <c r="G670" t="str">
        <f t="shared" si="10"/>
        <v>ZOHED</v>
      </c>
      <c r="I670" s="32">
        <v>21998</v>
      </c>
      <c r="J670" s="39" t="s">
        <v>96</v>
      </c>
    </row>
    <row r="671" spans="1:10" x14ac:dyDescent="0.25">
      <c r="A671">
        <v>22602</v>
      </c>
      <c r="B671">
        <v>25</v>
      </c>
      <c r="C671">
        <v>10.67</v>
      </c>
      <c r="D671">
        <v>4</v>
      </c>
      <c r="E671">
        <v>0.25</v>
      </c>
      <c r="F671">
        <v>32.01</v>
      </c>
      <c r="G671" t="str">
        <f t="shared" si="10"/>
        <v>YATAN</v>
      </c>
      <c r="I671" s="32">
        <v>21999</v>
      </c>
      <c r="J671" s="39" t="s">
        <v>50</v>
      </c>
    </row>
    <row r="672" spans="1:10" x14ac:dyDescent="0.25">
      <c r="A672">
        <v>22602</v>
      </c>
      <c r="B672">
        <v>27</v>
      </c>
      <c r="C672">
        <v>33.54</v>
      </c>
      <c r="D672">
        <v>3</v>
      </c>
      <c r="E672">
        <v>0</v>
      </c>
      <c r="F672">
        <v>100.62</v>
      </c>
      <c r="G672" t="str">
        <f t="shared" si="10"/>
        <v>YATAN</v>
      </c>
      <c r="I672" s="32">
        <v>22000</v>
      </c>
      <c r="J672" s="39" t="s">
        <v>89</v>
      </c>
    </row>
    <row r="673" spans="1:10" x14ac:dyDescent="0.25">
      <c r="A673">
        <v>22602</v>
      </c>
      <c r="B673">
        <v>43</v>
      </c>
      <c r="C673">
        <v>35.06</v>
      </c>
      <c r="D673">
        <v>3</v>
      </c>
      <c r="E673">
        <v>0.25</v>
      </c>
      <c r="F673">
        <v>78.885000000000005</v>
      </c>
      <c r="G673" t="str">
        <f t="shared" si="10"/>
        <v>YATAN</v>
      </c>
      <c r="I673" s="32">
        <v>22001</v>
      </c>
      <c r="J673" s="39" t="s">
        <v>90</v>
      </c>
    </row>
    <row r="674" spans="1:10" x14ac:dyDescent="0.25">
      <c r="A674">
        <v>22603</v>
      </c>
      <c r="B674">
        <v>56</v>
      </c>
      <c r="C674">
        <v>28.97</v>
      </c>
      <c r="D674">
        <v>3</v>
      </c>
      <c r="E674">
        <v>0.15</v>
      </c>
      <c r="F674">
        <v>73.873499999999993</v>
      </c>
      <c r="G674" t="str">
        <f t="shared" si="10"/>
        <v>PILED</v>
      </c>
      <c r="I674" s="32">
        <v>22002</v>
      </c>
      <c r="J674" s="39" t="s">
        <v>78</v>
      </c>
    </row>
    <row r="675" spans="1:10" x14ac:dyDescent="0.25">
      <c r="A675">
        <v>22603</v>
      </c>
      <c r="B675">
        <v>76</v>
      </c>
      <c r="C675">
        <v>13.72</v>
      </c>
      <c r="D675">
        <v>4</v>
      </c>
      <c r="E675">
        <v>0.15</v>
      </c>
      <c r="F675">
        <v>46.648000000000003</v>
      </c>
      <c r="G675" t="str">
        <f t="shared" si="10"/>
        <v>PILED</v>
      </c>
      <c r="I675" s="32">
        <v>22003</v>
      </c>
      <c r="J675" s="39" t="s">
        <v>84</v>
      </c>
    </row>
    <row r="676" spans="1:10" x14ac:dyDescent="0.25">
      <c r="A676">
        <v>22604</v>
      </c>
      <c r="B676">
        <v>13</v>
      </c>
      <c r="C676">
        <v>4.57</v>
      </c>
      <c r="D676">
        <v>4</v>
      </c>
      <c r="E676">
        <v>0</v>
      </c>
      <c r="F676">
        <v>18.28</v>
      </c>
      <c r="G676" t="str">
        <f t="shared" si="10"/>
        <v>VIGUI</v>
      </c>
      <c r="I676" s="32">
        <v>22004</v>
      </c>
      <c r="J676" s="39" t="s">
        <v>25</v>
      </c>
    </row>
    <row r="677" spans="1:10" x14ac:dyDescent="0.25">
      <c r="A677">
        <v>22604</v>
      </c>
      <c r="B677">
        <v>25</v>
      </c>
      <c r="C677">
        <v>10.67</v>
      </c>
      <c r="D677">
        <v>4</v>
      </c>
      <c r="E677">
        <v>0</v>
      </c>
      <c r="F677">
        <v>42.68</v>
      </c>
      <c r="G677" t="str">
        <f t="shared" si="10"/>
        <v>VIGUI</v>
      </c>
      <c r="I677" s="32">
        <v>22005</v>
      </c>
      <c r="J677" s="39" t="s">
        <v>76</v>
      </c>
    </row>
    <row r="678" spans="1:10" x14ac:dyDescent="0.25">
      <c r="A678">
        <v>22604</v>
      </c>
      <c r="B678">
        <v>70</v>
      </c>
      <c r="C678">
        <v>11.43</v>
      </c>
      <c r="D678">
        <v>4</v>
      </c>
      <c r="E678">
        <v>0</v>
      </c>
      <c r="F678">
        <v>45.72</v>
      </c>
      <c r="G678" t="str">
        <f t="shared" si="10"/>
        <v>VIGUI</v>
      </c>
      <c r="I678" s="32">
        <v>22006</v>
      </c>
      <c r="J678" s="39" t="s">
        <v>48</v>
      </c>
    </row>
    <row r="679" spans="1:10" x14ac:dyDescent="0.25">
      <c r="A679">
        <v>22605</v>
      </c>
      <c r="B679">
        <v>50</v>
      </c>
      <c r="C679">
        <v>12.35</v>
      </c>
      <c r="D679">
        <v>3</v>
      </c>
      <c r="E679">
        <v>0</v>
      </c>
      <c r="F679">
        <v>37.049999999999997</v>
      </c>
      <c r="G679" t="str">
        <f t="shared" si="10"/>
        <v>CLHAL</v>
      </c>
      <c r="I679" s="32">
        <v>22007</v>
      </c>
      <c r="J679" s="39" t="s">
        <v>25</v>
      </c>
    </row>
    <row r="680" spans="1:10" x14ac:dyDescent="0.25">
      <c r="A680">
        <v>22606</v>
      </c>
      <c r="B680">
        <v>17</v>
      </c>
      <c r="C680">
        <v>29.73</v>
      </c>
      <c r="D680">
        <v>4</v>
      </c>
      <c r="E680">
        <v>0</v>
      </c>
      <c r="F680">
        <v>118.92</v>
      </c>
      <c r="G680" t="str">
        <f t="shared" si="10"/>
        <v>DAMIC</v>
      </c>
      <c r="I680" s="32">
        <v>22008</v>
      </c>
      <c r="J680" s="39" t="s">
        <v>62</v>
      </c>
    </row>
    <row r="681" spans="1:10" x14ac:dyDescent="0.25">
      <c r="A681">
        <v>22606</v>
      </c>
      <c r="B681">
        <v>24</v>
      </c>
      <c r="C681">
        <v>3.35</v>
      </c>
      <c r="D681">
        <v>3</v>
      </c>
      <c r="E681">
        <v>0</v>
      </c>
      <c r="F681">
        <v>10.050000000000001</v>
      </c>
      <c r="G681" t="str">
        <f t="shared" si="10"/>
        <v>DAMIC</v>
      </c>
      <c r="I681" s="32">
        <v>22009</v>
      </c>
      <c r="J681" s="39" t="s">
        <v>111</v>
      </c>
    </row>
    <row r="682" spans="1:10" x14ac:dyDescent="0.25">
      <c r="A682">
        <v>22607</v>
      </c>
      <c r="B682">
        <v>24</v>
      </c>
      <c r="C682">
        <v>3.35</v>
      </c>
      <c r="D682">
        <v>4</v>
      </c>
      <c r="E682">
        <v>0</v>
      </c>
      <c r="F682">
        <v>13.4</v>
      </c>
      <c r="G682" t="str">
        <f t="shared" si="10"/>
        <v xml:space="preserve">DELE </v>
      </c>
      <c r="I682" s="32">
        <v>22010</v>
      </c>
      <c r="J682" s="39" t="s">
        <v>83</v>
      </c>
    </row>
    <row r="683" spans="1:10" x14ac:dyDescent="0.25">
      <c r="A683">
        <v>22607</v>
      </c>
      <c r="B683">
        <v>61</v>
      </c>
      <c r="C683">
        <v>21.65</v>
      </c>
      <c r="D683">
        <v>4</v>
      </c>
      <c r="E683">
        <v>0</v>
      </c>
      <c r="F683">
        <v>86.6</v>
      </c>
      <c r="G683" t="str">
        <f t="shared" si="10"/>
        <v xml:space="preserve">DELE </v>
      </c>
      <c r="I683" s="32">
        <v>22011</v>
      </c>
      <c r="J683" s="39" t="s">
        <v>40</v>
      </c>
    </row>
    <row r="684" spans="1:10" x14ac:dyDescent="0.25">
      <c r="A684">
        <v>22607</v>
      </c>
      <c r="B684">
        <v>74</v>
      </c>
      <c r="C684">
        <v>7.62</v>
      </c>
      <c r="D684">
        <v>3</v>
      </c>
      <c r="E684">
        <v>0</v>
      </c>
      <c r="F684">
        <v>22.86</v>
      </c>
      <c r="G684" t="str">
        <f t="shared" si="10"/>
        <v xml:space="preserve">DELE </v>
      </c>
      <c r="I684" s="32">
        <v>22012</v>
      </c>
      <c r="J684" s="39" t="s">
        <v>27</v>
      </c>
    </row>
    <row r="685" spans="1:10" x14ac:dyDescent="0.25">
      <c r="A685">
        <v>22607</v>
      </c>
      <c r="B685">
        <v>75</v>
      </c>
      <c r="C685">
        <v>5.95</v>
      </c>
      <c r="D685">
        <v>3</v>
      </c>
      <c r="E685">
        <v>0</v>
      </c>
      <c r="F685">
        <v>17.850000000000001</v>
      </c>
      <c r="G685" t="str">
        <f t="shared" si="10"/>
        <v xml:space="preserve">DELE </v>
      </c>
      <c r="I685" s="32">
        <v>22013</v>
      </c>
      <c r="J685" s="39" t="s">
        <v>29</v>
      </c>
    </row>
    <row r="686" spans="1:10" x14ac:dyDescent="0.25">
      <c r="A686">
        <v>22608</v>
      </c>
      <c r="B686">
        <v>11</v>
      </c>
      <c r="C686">
        <v>12.81</v>
      </c>
      <c r="D686">
        <v>4</v>
      </c>
      <c r="E686">
        <v>0</v>
      </c>
      <c r="F686">
        <v>51.24</v>
      </c>
      <c r="G686" t="str">
        <f t="shared" si="10"/>
        <v>JEMAN</v>
      </c>
      <c r="I686" s="32">
        <v>22014</v>
      </c>
      <c r="J686" s="39" t="s">
        <v>71</v>
      </c>
    </row>
    <row r="687" spans="1:10" x14ac:dyDescent="0.25">
      <c r="A687">
        <v>22608</v>
      </c>
      <c r="B687">
        <v>16</v>
      </c>
      <c r="C687">
        <v>10.67</v>
      </c>
      <c r="D687">
        <v>3</v>
      </c>
      <c r="E687">
        <v>0</v>
      </c>
      <c r="F687">
        <v>32.01</v>
      </c>
      <c r="G687" t="str">
        <f t="shared" si="10"/>
        <v>JEMAN</v>
      </c>
      <c r="I687" s="32">
        <v>22015</v>
      </c>
      <c r="J687" s="39" t="s">
        <v>65</v>
      </c>
    </row>
    <row r="688" spans="1:10" x14ac:dyDescent="0.25">
      <c r="A688">
        <v>22608</v>
      </c>
      <c r="B688">
        <v>69</v>
      </c>
      <c r="C688">
        <v>21.95</v>
      </c>
      <c r="D688">
        <v>4</v>
      </c>
      <c r="E688">
        <v>0</v>
      </c>
      <c r="F688">
        <v>87.8</v>
      </c>
      <c r="G688" t="str">
        <f t="shared" si="10"/>
        <v>JEMAN</v>
      </c>
      <c r="I688" s="32">
        <v>22016</v>
      </c>
      <c r="J688" s="39" t="s">
        <v>49</v>
      </c>
    </row>
    <row r="689" spans="1:10" x14ac:dyDescent="0.25">
      <c r="A689">
        <v>22609</v>
      </c>
      <c r="B689">
        <v>41</v>
      </c>
      <c r="C689">
        <v>5.79</v>
      </c>
      <c r="D689">
        <v>3</v>
      </c>
      <c r="E689">
        <v>0</v>
      </c>
      <c r="F689">
        <v>17.37</v>
      </c>
      <c r="G689" t="str">
        <f t="shared" si="10"/>
        <v>GAANT</v>
      </c>
      <c r="I689" s="32">
        <v>22017</v>
      </c>
      <c r="J689" s="39" t="s">
        <v>30</v>
      </c>
    </row>
    <row r="690" spans="1:10" x14ac:dyDescent="0.25">
      <c r="A690">
        <v>22609</v>
      </c>
      <c r="B690">
        <v>76</v>
      </c>
      <c r="C690">
        <v>10.98</v>
      </c>
      <c r="D690">
        <v>4</v>
      </c>
      <c r="E690">
        <v>0</v>
      </c>
      <c r="F690">
        <v>43.92</v>
      </c>
      <c r="G690" t="str">
        <f t="shared" si="10"/>
        <v>GAANT</v>
      </c>
      <c r="I690" s="32">
        <v>22018</v>
      </c>
      <c r="J690" s="39" t="s">
        <v>102</v>
      </c>
    </row>
    <row r="691" spans="1:10" x14ac:dyDescent="0.25">
      <c r="A691">
        <v>22610</v>
      </c>
      <c r="B691">
        <v>4</v>
      </c>
      <c r="C691">
        <v>13.42</v>
      </c>
      <c r="D691">
        <v>3</v>
      </c>
      <c r="E691">
        <v>0</v>
      </c>
      <c r="F691">
        <v>40.26</v>
      </c>
      <c r="G691" t="str">
        <f t="shared" si="10"/>
        <v>CHLAB</v>
      </c>
      <c r="I691" s="32">
        <v>22019</v>
      </c>
      <c r="J691" s="39" t="s">
        <v>101</v>
      </c>
    </row>
    <row r="692" spans="1:10" x14ac:dyDescent="0.25">
      <c r="A692">
        <v>22610</v>
      </c>
      <c r="B692">
        <v>8</v>
      </c>
      <c r="C692">
        <v>24.39</v>
      </c>
      <c r="D692">
        <v>4</v>
      </c>
      <c r="E692">
        <v>0.25</v>
      </c>
      <c r="F692">
        <v>73.17</v>
      </c>
      <c r="G692" t="str">
        <f t="shared" si="10"/>
        <v>CHLAB</v>
      </c>
      <c r="I692" s="32">
        <v>22020</v>
      </c>
      <c r="J692" s="39" t="s">
        <v>44</v>
      </c>
    </row>
    <row r="693" spans="1:10" x14ac:dyDescent="0.25">
      <c r="A693">
        <v>22611</v>
      </c>
      <c r="B693">
        <v>29</v>
      </c>
      <c r="C693">
        <v>75.459999999999994</v>
      </c>
      <c r="D693">
        <v>3</v>
      </c>
      <c r="E693">
        <v>0</v>
      </c>
      <c r="F693">
        <v>226.38</v>
      </c>
      <c r="G693" t="str">
        <f t="shared" si="10"/>
        <v>DIDAL</v>
      </c>
      <c r="I693" s="32">
        <v>22021</v>
      </c>
      <c r="J693" s="39" t="s">
        <v>45</v>
      </c>
    </row>
    <row r="694" spans="1:10" x14ac:dyDescent="0.25">
      <c r="A694">
        <v>22611</v>
      </c>
      <c r="B694">
        <v>35</v>
      </c>
      <c r="C694">
        <v>10.98</v>
      </c>
      <c r="D694">
        <v>3</v>
      </c>
      <c r="E694">
        <v>0</v>
      </c>
      <c r="F694">
        <v>32.94</v>
      </c>
      <c r="G694" t="str">
        <f t="shared" si="10"/>
        <v>DIDAL</v>
      </c>
      <c r="I694" s="32">
        <v>22022</v>
      </c>
      <c r="J694" s="39" t="s">
        <v>71</v>
      </c>
    </row>
    <row r="695" spans="1:10" x14ac:dyDescent="0.25">
      <c r="A695">
        <v>22611</v>
      </c>
      <c r="B695">
        <v>49</v>
      </c>
      <c r="C695">
        <v>12.2</v>
      </c>
      <c r="D695">
        <v>3</v>
      </c>
      <c r="E695">
        <v>0</v>
      </c>
      <c r="F695">
        <v>36.599999999999994</v>
      </c>
      <c r="G695" t="str">
        <f t="shared" si="10"/>
        <v>DIDAL</v>
      </c>
      <c r="I695" s="32">
        <v>22023</v>
      </c>
      <c r="J695" s="39" t="s">
        <v>68</v>
      </c>
    </row>
    <row r="696" spans="1:10" x14ac:dyDescent="0.25">
      <c r="A696">
        <v>22612</v>
      </c>
      <c r="B696">
        <v>26</v>
      </c>
      <c r="C696">
        <v>18.899999999999999</v>
      </c>
      <c r="D696">
        <v>4</v>
      </c>
      <c r="E696">
        <v>0</v>
      </c>
      <c r="F696">
        <v>75.599999999999994</v>
      </c>
      <c r="G696" t="str">
        <f t="shared" si="10"/>
        <v>PHFRO</v>
      </c>
      <c r="I696" s="32">
        <v>22024</v>
      </c>
      <c r="J696" s="39" t="s">
        <v>53</v>
      </c>
    </row>
    <row r="697" spans="1:10" x14ac:dyDescent="0.25">
      <c r="A697">
        <v>22612</v>
      </c>
      <c r="B697">
        <v>54</v>
      </c>
      <c r="C697">
        <v>4.57</v>
      </c>
      <c r="D697">
        <v>3</v>
      </c>
      <c r="E697">
        <v>0</v>
      </c>
      <c r="F697">
        <v>13.71</v>
      </c>
      <c r="G697" t="str">
        <f t="shared" si="10"/>
        <v>PHFRO</v>
      </c>
      <c r="I697" s="32">
        <v>22025</v>
      </c>
      <c r="J697" s="39" t="s">
        <v>54</v>
      </c>
    </row>
    <row r="698" spans="1:10" x14ac:dyDescent="0.25">
      <c r="A698">
        <v>22613</v>
      </c>
      <c r="B698">
        <v>13</v>
      </c>
      <c r="C698">
        <v>3.66</v>
      </c>
      <c r="D698">
        <v>3</v>
      </c>
      <c r="E698">
        <v>0</v>
      </c>
      <c r="F698">
        <v>10.98</v>
      </c>
      <c r="G698" t="str">
        <f t="shared" si="10"/>
        <v>CHNIE</v>
      </c>
      <c r="I698" s="32">
        <v>22026</v>
      </c>
      <c r="J698" s="39" t="s">
        <v>89</v>
      </c>
    </row>
    <row r="699" spans="1:10" x14ac:dyDescent="0.25">
      <c r="A699">
        <v>22613</v>
      </c>
      <c r="B699">
        <v>23</v>
      </c>
      <c r="C699">
        <v>5.49</v>
      </c>
      <c r="D699">
        <v>3</v>
      </c>
      <c r="E699">
        <v>0</v>
      </c>
      <c r="F699">
        <v>16.47</v>
      </c>
      <c r="G699" t="str">
        <f t="shared" si="10"/>
        <v>CHNIE</v>
      </c>
      <c r="I699" s="32">
        <v>22027</v>
      </c>
      <c r="J699" s="39" t="s">
        <v>47</v>
      </c>
    </row>
    <row r="700" spans="1:10" x14ac:dyDescent="0.25">
      <c r="A700">
        <v>22614</v>
      </c>
      <c r="B700">
        <v>72</v>
      </c>
      <c r="C700">
        <v>26.53</v>
      </c>
      <c r="D700">
        <v>3</v>
      </c>
      <c r="E700">
        <v>0</v>
      </c>
      <c r="F700">
        <v>79.59</v>
      </c>
      <c r="G700" t="str">
        <f t="shared" si="10"/>
        <v>OLFER</v>
      </c>
      <c r="I700" s="32">
        <v>22028</v>
      </c>
      <c r="J700" s="39" t="s">
        <v>84</v>
      </c>
    </row>
    <row r="701" spans="1:10" x14ac:dyDescent="0.25">
      <c r="A701">
        <v>22615</v>
      </c>
      <c r="B701">
        <v>18</v>
      </c>
      <c r="C701">
        <v>47.56</v>
      </c>
      <c r="D701">
        <v>3</v>
      </c>
      <c r="E701">
        <v>0.2</v>
      </c>
      <c r="F701">
        <v>114.14400000000001</v>
      </c>
      <c r="G701" t="str">
        <f t="shared" si="10"/>
        <v>ARBLA</v>
      </c>
      <c r="I701" s="32">
        <v>22029</v>
      </c>
      <c r="J701" s="39" t="s">
        <v>54</v>
      </c>
    </row>
    <row r="702" spans="1:10" x14ac:dyDescent="0.25">
      <c r="A702">
        <v>22615</v>
      </c>
      <c r="B702">
        <v>42</v>
      </c>
      <c r="C702">
        <v>10.67</v>
      </c>
      <c r="D702">
        <v>4</v>
      </c>
      <c r="E702">
        <v>0.2</v>
      </c>
      <c r="F702">
        <v>34.143999999999998</v>
      </c>
      <c r="G702" t="str">
        <f t="shared" si="10"/>
        <v>ARBLA</v>
      </c>
      <c r="I702" s="32">
        <v>22030</v>
      </c>
      <c r="J702" s="39" t="s">
        <v>59</v>
      </c>
    </row>
    <row r="703" spans="1:10" x14ac:dyDescent="0.25">
      <c r="A703">
        <v>22616</v>
      </c>
      <c r="B703">
        <v>56</v>
      </c>
      <c r="C703">
        <v>28.97</v>
      </c>
      <c r="D703">
        <v>3</v>
      </c>
      <c r="E703">
        <v>0.25</v>
      </c>
      <c r="F703">
        <v>65.182500000000005</v>
      </c>
      <c r="G703" t="str">
        <f t="shared" si="10"/>
        <v>DAMIC</v>
      </c>
      <c r="I703" s="32">
        <v>22031</v>
      </c>
      <c r="J703" s="39" t="s">
        <v>89</v>
      </c>
    </row>
    <row r="704" spans="1:10" x14ac:dyDescent="0.25">
      <c r="A704">
        <v>22616</v>
      </c>
      <c r="B704">
        <v>77</v>
      </c>
      <c r="C704">
        <v>9.91</v>
      </c>
      <c r="D704">
        <v>3</v>
      </c>
      <c r="E704">
        <v>0.25</v>
      </c>
      <c r="F704">
        <v>22.297499999999999</v>
      </c>
      <c r="G704" t="str">
        <f t="shared" si="10"/>
        <v>DAMIC</v>
      </c>
      <c r="I704" s="32">
        <v>22032</v>
      </c>
      <c r="J704" s="39" t="s">
        <v>45</v>
      </c>
    </row>
    <row r="705" spans="1:10" x14ac:dyDescent="0.25">
      <c r="A705">
        <v>22617</v>
      </c>
      <c r="B705">
        <v>39</v>
      </c>
      <c r="C705">
        <v>13.72</v>
      </c>
      <c r="D705">
        <v>4</v>
      </c>
      <c r="E705">
        <v>0</v>
      </c>
      <c r="F705">
        <v>54.88</v>
      </c>
      <c r="G705" t="str">
        <f t="shared" si="10"/>
        <v>REDAN</v>
      </c>
      <c r="I705" s="32">
        <v>22033</v>
      </c>
      <c r="J705" s="39" t="s">
        <v>29</v>
      </c>
    </row>
    <row r="706" spans="1:10" x14ac:dyDescent="0.25">
      <c r="A706">
        <v>22617</v>
      </c>
      <c r="B706">
        <v>47</v>
      </c>
      <c r="C706">
        <v>7.32</v>
      </c>
      <c r="D706">
        <v>3</v>
      </c>
      <c r="E706">
        <v>0</v>
      </c>
      <c r="F706">
        <v>21.96</v>
      </c>
      <c r="G706" t="str">
        <f t="shared" si="10"/>
        <v>REDAN</v>
      </c>
      <c r="I706" s="32">
        <v>22034</v>
      </c>
      <c r="J706" s="39" t="s">
        <v>110</v>
      </c>
    </row>
    <row r="707" spans="1:10" x14ac:dyDescent="0.25">
      <c r="A707">
        <v>22617</v>
      </c>
      <c r="B707">
        <v>51</v>
      </c>
      <c r="C707">
        <v>40.4</v>
      </c>
      <c r="D707">
        <v>3</v>
      </c>
      <c r="E707">
        <v>0</v>
      </c>
      <c r="F707">
        <v>121.19999999999999</v>
      </c>
      <c r="G707" t="str">
        <f t="shared" ref="G707:G770" si="11">VLOOKUP(A707,$I$2:$J$1577,2,FALSE)</f>
        <v>REDAN</v>
      </c>
      <c r="I707" s="32">
        <v>22035</v>
      </c>
      <c r="J707" s="39" t="s">
        <v>78</v>
      </c>
    </row>
    <row r="708" spans="1:10" x14ac:dyDescent="0.25">
      <c r="A708">
        <v>22617</v>
      </c>
      <c r="B708">
        <v>56</v>
      </c>
      <c r="C708">
        <v>28.97</v>
      </c>
      <c r="D708">
        <v>4</v>
      </c>
      <c r="E708">
        <v>0</v>
      </c>
      <c r="F708">
        <v>115.88</v>
      </c>
      <c r="G708" t="str">
        <f t="shared" si="11"/>
        <v>REDAN</v>
      </c>
      <c r="I708" s="32">
        <v>22036</v>
      </c>
      <c r="J708" s="39" t="s">
        <v>90</v>
      </c>
    </row>
    <row r="709" spans="1:10" x14ac:dyDescent="0.25">
      <c r="A709">
        <v>22618</v>
      </c>
      <c r="B709">
        <v>31</v>
      </c>
      <c r="C709">
        <v>9.4499999999999993</v>
      </c>
      <c r="D709">
        <v>4</v>
      </c>
      <c r="E709">
        <v>0.1</v>
      </c>
      <c r="F709">
        <v>34.019999999999996</v>
      </c>
      <c r="G709" t="str">
        <f t="shared" si="11"/>
        <v>DACOU</v>
      </c>
      <c r="I709" s="32">
        <v>22037</v>
      </c>
      <c r="J709" s="39" t="s">
        <v>37</v>
      </c>
    </row>
    <row r="710" spans="1:10" x14ac:dyDescent="0.25">
      <c r="A710">
        <v>22618</v>
      </c>
      <c r="B710">
        <v>72</v>
      </c>
      <c r="C710">
        <v>26.53</v>
      </c>
      <c r="D710">
        <v>3</v>
      </c>
      <c r="E710">
        <v>0.1</v>
      </c>
      <c r="F710">
        <v>71.631</v>
      </c>
      <c r="G710" t="str">
        <f t="shared" si="11"/>
        <v>DACOU</v>
      </c>
      <c r="I710" s="32">
        <v>22038</v>
      </c>
      <c r="J710" s="39" t="s">
        <v>99</v>
      </c>
    </row>
    <row r="711" spans="1:10" x14ac:dyDescent="0.25">
      <c r="A711">
        <v>22618</v>
      </c>
      <c r="B711">
        <v>77</v>
      </c>
      <c r="C711">
        <v>9.91</v>
      </c>
      <c r="D711">
        <v>3</v>
      </c>
      <c r="E711">
        <v>0</v>
      </c>
      <c r="F711">
        <v>29.73</v>
      </c>
      <c r="G711" t="str">
        <f t="shared" si="11"/>
        <v>DACOU</v>
      </c>
      <c r="I711" s="32">
        <v>22039</v>
      </c>
      <c r="J711" s="39" t="s">
        <v>31</v>
      </c>
    </row>
    <row r="712" spans="1:10" x14ac:dyDescent="0.25">
      <c r="A712">
        <v>22619</v>
      </c>
      <c r="B712">
        <v>2</v>
      </c>
      <c r="C712">
        <v>14.48</v>
      </c>
      <c r="D712">
        <v>1</v>
      </c>
      <c r="E712">
        <v>0</v>
      </c>
      <c r="F712">
        <v>14.48</v>
      </c>
      <c r="G712" t="str">
        <f t="shared" si="11"/>
        <v>JEHOU</v>
      </c>
      <c r="I712" s="32">
        <v>22040</v>
      </c>
      <c r="J712" s="39" t="s">
        <v>92</v>
      </c>
    </row>
    <row r="713" spans="1:10" x14ac:dyDescent="0.25">
      <c r="A713">
        <v>22619</v>
      </c>
      <c r="B713">
        <v>10</v>
      </c>
      <c r="C713">
        <v>23.63</v>
      </c>
      <c r="D713">
        <v>3</v>
      </c>
      <c r="E713">
        <v>0.1</v>
      </c>
      <c r="F713">
        <v>63.801000000000002</v>
      </c>
      <c r="G713" t="str">
        <f t="shared" si="11"/>
        <v>JEHOU</v>
      </c>
      <c r="I713" s="32">
        <v>22041</v>
      </c>
      <c r="J713" s="39" t="s">
        <v>94</v>
      </c>
    </row>
    <row r="714" spans="1:10" x14ac:dyDescent="0.25">
      <c r="A714">
        <v>22619</v>
      </c>
      <c r="B714">
        <v>28</v>
      </c>
      <c r="C714">
        <v>34.76</v>
      </c>
      <c r="D714">
        <v>3</v>
      </c>
      <c r="E714">
        <v>0.1</v>
      </c>
      <c r="F714">
        <v>93.852000000000004</v>
      </c>
      <c r="G714" t="str">
        <f t="shared" si="11"/>
        <v>JEHOU</v>
      </c>
      <c r="I714" s="32">
        <v>22042</v>
      </c>
      <c r="J714" s="39" t="s">
        <v>31</v>
      </c>
    </row>
    <row r="715" spans="1:10" x14ac:dyDescent="0.25">
      <c r="A715">
        <v>22619</v>
      </c>
      <c r="B715">
        <v>44</v>
      </c>
      <c r="C715">
        <v>14.83</v>
      </c>
      <c r="D715">
        <v>4</v>
      </c>
      <c r="E715">
        <v>0</v>
      </c>
      <c r="F715">
        <v>59.32</v>
      </c>
      <c r="G715" t="str">
        <f t="shared" si="11"/>
        <v>JEHOU</v>
      </c>
      <c r="I715" s="32">
        <v>22043</v>
      </c>
      <c r="J715" s="39" t="s">
        <v>85</v>
      </c>
    </row>
    <row r="716" spans="1:10" x14ac:dyDescent="0.25">
      <c r="A716">
        <v>22619</v>
      </c>
      <c r="B716">
        <v>46</v>
      </c>
      <c r="C716">
        <v>9.15</v>
      </c>
      <c r="D716">
        <v>1</v>
      </c>
      <c r="E716">
        <v>0</v>
      </c>
      <c r="F716">
        <v>9.15</v>
      </c>
      <c r="G716" t="str">
        <f t="shared" si="11"/>
        <v>JEHOU</v>
      </c>
      <c r="I716" s="32">
        <v>22044</v>
      </c>
      <c r="J716" s="39" t="s">
        <v>44</v>
      </c>
    </row>
    <row r="717" spans="1:10" x14ac:dyDescent="0.25">
      <c r="A717">
        <v>22619</v>
      </c>
      <c r="B717">
        <v>70</v>
      </c>
      <c r="C717">
        <v>11.43</v>
      </c>
      <c r="D717">
        <v>1</v>
      </c>
      <c r="E717">
        <v>0</v>
      </c>
      <c r="F717">
        <v>11.43</v>
      </c>
      <c r="G717" t="str">
        <f t="shared" si="11"/>
        <v>JEHOU</v>
      </c>
      <c r="I717" s="32">
        <v>22045</v>
      </c>
      <c r="J717" s="39" t="s">
        <v>70</v>
      </c>
    </row>
    <row r="718" spans="1:10" x14ac:dyDescent="0.25">
      <c r="A718">
        <v>22619</v>
      </c>
      <c r="B718">
        <v>75</v>
      </c>
      <c r="C718">
        <v>5.95</v>
      </c>
      <c r="D718">
        <v>4</v>
      </c>
      <c r="E718">
        <v>0</v>
      </c>
      <c r="F718">
        <v>23.8</v>
      </c>
      <c r="G718" t="str">
        <f t="shared" si="11"/>
        <v>JEHOU</v>
      </c>
      <c r="I718" s="32">
        <v>22046</v>
      </c>
      <c r="J718" s="39" t="s">
        <v>109</v>
      </c>
    </row>
    <row r="719" spans="1:10" x14ac:dyDescent="0.25">
      <c r="A719">
        <v>22619</v>
      </c>
      <c r="B719">
        <v>78</v>
      </c>
      <c r="C719">
        <v>16.77</v>
      </c>
      <c r="D719">
        <v>3</v>
      </c>
      <c r="E719">
        <v>0</v>
      </c>
      <c r="F719">
        <v>50.31</v>
      </c>
      <c r="G719" t="str">
        <f t="shared" si="11"/>
        <v>JEHOU</v>
      </c>
      <c r="I719" s="32">
        <v>22047</v>
      </c>
      <c r="J719" s="39" t="s">
        <v>60</v>
      </c>
    </row>
    <row r="720" spans="1:10" x14ac:dyDescent="0.25">
      <c r="A720">
        <v>22619</v>
      </c>
      <c r="B720">
        <v>82</v>
      </c>
      <c r="C720">
        <v>6.59</v>
      </c>
      <c r="D720">
        <v>1</v>
      </c>
      <c r="E720">
        <v>0</v>
      </c>
      <c r="F720">
        <v>6.59</v>
      </c>
      <c r="G720" t="str">
        <f t="shared" si="11"/>
        <v>JEHOU</v>
      </c>
      <c r="I720" s="32">
        <v>22048</v>
      </c>
      <c r="J720" s="39" t="s">
        <v>28</v>
      </c>
    </row>
    <row r="721" spans="1:10" x14ac:dyDescent="0.25">
      <c r="A721">
        <v>22619</v>
      </c>
      <c r="B721">
        <v>598</v>
      </c>
      <c r="C721">
        <v>7.24</v>
      </c>
      <c r="D721">
        <v>1</v>
      </c>
      <c r="E721">
        <v>0</v>
      </c>
      <c r="F721">
        <v>7.24</v>
      </c>
      <c r="G721" t="str">
        <f t="shared" si="11"/>
        <v>JEHOU</v>
      </c>
      <c r="I721" s="32">
        <v>22049</v>
      </c>
      <c r="J721" s="39" t="s">
        <v>24</v>
      </c>
    </row>
    <row r="722" spans="1:10" x14ac:dyDescent="0.25">
      <c r="A722">
        <v>22620</v>
      </c>
      <c r="B722">
        <v>11</v>
      </c>
      <c r="C722">
        <v>16.010000000000002</v>
      </c>
      <c r="D722">
        <v>4</v>
      </c>
      <c r="E722">
        <v>0</v>
      </c>
      <c r="F722">
        <v>64.040000000000006</v>
      </c>
      <c r="G722" t="str">
        <f t="shared" si="11"/>
        <v>MALAZ</v>
      </c>
      <c r="I722" s="32">
        <v>22050</v>
      </c>
      <c r="J722" s="39" t="s">
        <v>32</v>
      </c>
    </row>
    <row r="723" spans="1:10" x14ac:dyDescent="0.25">
      <c r="A723">
        <v>22620</v>
      </c>
      <c r="B723">
        <v>13</v>
      </c>
      <c r="C723">
        <v>4.57</v>
      </c>
      <c r="D723">
        <v>4</v>
      </c>
      <c r="E723">
        <v>0</v>
      </c>
      <c r="F723">
        <v>18.28</v>
      </c>
      <c r="G723" t="str">
        <f t="shared" si="11"/>
        <v>MALAZ</v>
      </c>
      <c r="I723" s="32">
        <v>22051</v>
      </c>
      <c r="J723" s="39" t="s">
        <v>55</v>
      </c>
    </row>
    <row r="724" spans="1:10" x14ac:dyDescent="0.25">
      <c r="A724">
        <v>22620</v>
      </c>
      <c r="B724">
        <v>19</v>
      </c>
      <c r="C724">
        <v>7.01</v>
      </c>
      <c r="D724">
        <v>4</v>
      </c>
      <c r="E724">
        <v>0</v>
      </c>
      <c r="F724">
        <v>28.04</v>
      </c>
      <c r="G724" t="str">
        <f t="shared" si="11"/>
        <v>MALAZ</v>
      </c>
      <c r="I724" s="32">
        <v>22052</v>
      </c>
      <c r="J724" s="39" t="s">
        <v>69</v>
      </c>
    </row>
    <row r="725" spans="1:10" x14ac:dyDescent="0.25">
      <c r="A725">
        <v>22620</v>
      </c>
      <c r="B725">
        <v>72</v>
      </c>
      <c r="C725">
        <v>26.53</v>
      </c>
      <c r="D725">
        <v>4</v>
      </c>
      <c r="E725">
        <v>0</v>
      </c>
      <c r="F725">
        <v>106.12</v>
      </c>
      <c r="G725" t="str">
        <f t="shared" si="11"/>
        <v>MALAZ</v>
      </c>
      <c r="I725" s="32">
        <v>22053</v>
      </c>
      <c r="J725" s="39" t="s">
        <v>108</v>
      </c>
    </row>
    <row r="726" spans="1:10" x14ac:dyDescent="0.25">
      <c r="A726">
        <v>22621</v>
      </c>
      <c r="B726">
        <v>28</v>
      </c>
      <c r="C726">
        <v>34.76</v>
      </c>
      <c r="D726">
        <v>4</v>
      </c>
      <c r="E726">
        <v>0.15</v>
      </c>
      <c r="F726">
        <v>118.18399999999998</v>
      </c>
      <c r="G726" t="str">
        <f t="shared" si="11"/>
        <v>PABEL</v>
      </c>
      <c r="I726" s="32">
        <v>22054</v>
      </c>
      <c r="J726" s="39" t="s">
        <v>111</v>
      </c>
    </row>
    <row r="727" spans="1:10" x14ac:dyDescent="0.25">
      <c r="A727">
        <v>22621</v>
      </c>
      <c r="B727">
        <v>43</v>
      </c>
      <c r="C727">
        <v>35.06</v>
      </c>
      <c r="D727">
        <v>3</v>
      </c>
      <c r="E727">
        <v>0.15</v>
      </c>
      <c r="F727">
        <v>89.403000000000006</v>
      </c>
      <c r="G727" t="str">
        <f t="shared" si="11"/>
        <v>PABEL</v>
      </c>
      <c r="I727" s="32">
        <v>22055</v>
      </c>
      <c r="J727" s="39" t="s">
        <v>111</v>
      </c>
    </row>
    <row r="728" spans="1:10" x14ac:dyDescent="0.25">
      <c r="A728">
        <v>22621</v>
      </c>
      <c r="B728">
        <v>77</v>
      </c>
      <c r="C728">
        <v>9.91</v>
      </c>
      <c r="D728">
        <v>3</v>
      </c>
      <c r="E728">
        <v>0.15</v>
      </c>
      <c r="F728">
        <v>25.270500000000002</v>
      </c>
      <c r="G728" t="str">
        <f t="shared" si="11"/>
        <v>PABEL</v>
      </c>
      <c r="I728" s="32">
        <v>22056</v>
      </c>
      <c r="J728" s="39" t="s">
        <v>43</v>
      </c>
    </row>
    <row r="729" spans="1:10" x14ac:dyDescent="0.25">
      <c r="A729">
        <v>22622</v>
      </c>
      <c r="B729">
        <v>27</v>
      </c>
      <c r="C729">
        <v>21.72</v>
      </c>
      <c r="D729">
        <v>3</v>
      </c>
      <c r="E729">
        <v>0</v>
      </c>
      <c r="F729">
        <v>65.16</v>
      </c>
      <c r="G729" t="str">
        <f t="shared" si="11"/>
        <v>JEMAN</v>
      </c>
      <c r="I729" s="32">
        <v>22057</v>
      </c>
      <c r="J729" s="39" t="s">
        <v>89</v>
      </c>
    </row>
    <row r="730" spans="1:10" x14ac:dyDescent="0.25">
      <c r="A730">
        <v>22622</v>
      </c>
      <c r="B730">
        <v>38</v>
      </c>
      <c r="C730">
        <v>26.53</v>
      </c>
      <c r="D730">
        <v>4</v>
      </c>
      <c r="E730">
        <v>0</v>
      </c>
      <c r="F730">
        <v>106.12</v>
      </c>
      <c r="G730" t="str">
        <f t="shared" si="11"/>
        <v>JEMAN</v>
      </c>
      <c r="I730" s="32">
        <v>22058</v>
      </c>
      <c r="J730" s="39" t="s">
        <v>31</v>
      </c>
    </row>
    <row r="731" spans="1:10" x14ac:dyDescent="0.25">
      <c r="A731">
        <v>22623</v>
      </c>
      <c r="B731">
        <v>1</v>
      </c>
      <c r="C731">
        <v>13.72</v>
      </c>
      <c r="D731">
        <v>3</v>
      </c>
      <c r="E731">
        <v>0.15</v>
      </c>
      <c r="F731">
        <v>34.986000000000004</v>
      </c>
      <c r="G731" t="str">
        <f t="shared" si="11"/>
        <v>CLJAN</v>
      </c>
      <c r="I731" s="32">
        <v>22059</v>
      </c>
      <c r="J731" s="39" t="s">
        <v>37</v>
      </c>
    </row>
    <row r="732" spans="1:10" x14ac:dyDescent="0.25">
      <c r="A732">
        <v>22623</v>
      </c>
      <c r="B732">
        <v>13</v>
      </c>
      <c r="C732">
        <v>4.57</v>
      </c>
      <c r="D732">
        <v>3</v>
      </c>
      <c r="E732">
        <v>0</v>
      </c>
      <c r="F732">
        <v>13.71</v>
      </c>
      <c r="G732" t="str">
        <f t="shared" si="11"/>
        <v>CLJAN</v>
      </c>
      <c r="I732" s="32">
        <v>22060</v>
      </c>
      <c r="J732" s="39" t="s">
        <v>103</v>
      </c>
    </row>
    <row r="733" spans="1:10" x14ac:dyDescent="0.25">
      <c r="A733">
        <v>22623</v>
      </c>
      <c r="B733">
        <v>56</v>
      </c>
      <c r="C733">
        <v>28.97</v>
      </c>
      <c r="D733">
        <v>2</v>
      </c>
      <c r="E733">
        <v>0.15</v>
      </c>
      <c r="F733">
        <v>49.248999999999995</v>
      </c>
      <c r="G733" t="str">
        <f t="shared" si="11"/>
        <v>CLJAN</v>
      </c>
      <c r="I733" s="32">
        <v>22061</v>
      </c>
      <c r="J733" s="39" t="s">
        <v>32</v>
      </c>
    </row>
    <row r="734" spans="1:10" x14ac:dyDescent="0.25">
      <c r="A734">
        <v>22624</v>
      </c>
      <c r="B734">
        <v>4</v>
      </c>
      <c r="C734">
        <v>16.77</v>
      </c>
      <c r="D734">
        <v>2</v>
      </c>
      <c r="E734">
        <v>0.25</v>
      </c>
      <c r="F734">
        <v>25.155000000000001</v>
      </c>
      <c r="G734" t="str">
        <f t="shared" si="11"/>
        <v>ALCLE</v>
      </c>
      <c r="I734" s="32">
        <v>22062</v>
      </c>
      <c r="J734" s="39" t="s">
        <v>37</v>
      </c>
    </row>
    <row r="735" spans="1:10" x14ac:dyDescent="0.25">
      <c r="A735">
        <v>22624</v>
      </c>
      <c r="B735">
        <v>24</v>
      </c>
      <c r="C735">
        <v>3.35</v>
      </c>
      <c r="D735">
        <v>2</v>
      </c>
      <c r="E735">
        <v>0.25</v>
      </c>
      <c r="F735">
        <v>5.0250000000000004</v>
      </c>
      <c r="G735" t="str">
        <f t="shared" si="11"/>
        <v>ALCLE</v>
      </c>
      <c r="I735" s="32">
        <v>22063</v>
      </c>
      <c r="J735" s="39" t="s">
        <v>25</v>
      </c>
    </row>
    <row r="736" spans="1:10" x14ac:dyDescent="0.25">
      <c r="A736">
        <v>22624</v>
      </c>
      <c r="B736">
        <v>77</v>
      </c>
      <c r="C736">
        <v>9.91</v>
      </c>
      <c r="D736">
        <v>2</v>
      </c>
      <c r="E736">
        <v>0</v>
      </c>
      <c r="F736">
        <v>19.82</v>
      </c>
      <c r="G736" t="str">
        <f t="shared" si="11"/>
        <v>ALCLE</v>
      </c>
      <c r="I736" s="32">
        <v>22064</v>
      </c>
      <c r="J736" s="39" t="s">
        <v>89</v>
      </c>
    </row>
    <row r="737" spans="1:10" x14ac:dyDescent="0.25">
      <c r="A737">
        <v>22625</v>
      </c>
      <c r="B737">
        <v>2</v>
      </c>
      <c r="C737">
        <v>14.48</v>
      </c>
      <c r="D737">
        <v>2</v>
      </c>
      <c r="E737">
        <v>0.2</v>
      </c>
      <c r="F737">
        <v>23.168000000000003</v>
      </c>
      <c r="G737" t="str">
        <f t="shared" si="11"/>
        <v>ALCLE</v>
      </c>
      <c r="I737" s="32">
        <v>22065</v>
      </c>
      <c r="J737" s="39" t="s">
        <v>68</v>
      </c>
    </row>
    <row r="738" spans="1:10" x14ac:dyDescent="0.25">
      <c r="A738">
        <v>22625</v>
      </c>
      <c r="B738">
        <v>3</v>
      </c>
      <c r="C738">
        <v>7.62</v>
      </c>
      <c r="D738">
        <v>3</v>
      </c>
      <c r="E738">
        <v>0</v>
      </c>
      <c r="F738">
        <v>22.86</v>
      </c>
      <c r="G738" t="str">
        <f t="shared" si="11"/>
        <v>ALCLE</v>
      </c>
      <c r="I738" s="32">
        <v>22066</v>
      </c>
      <c r="J738" s="39" t="s">
        <v>68</v>
      </c>
    </row>
    <row r="739" spans="1:10" x14ac:dyDescent="0.25">
      <c r="A739">
        <v>22625</v>
      </c>
      <c r="B739">
        <v>4</v>
      </c>
      <c r="C739">
        <v>16.77</v>
      </c>
      <c r="D739">
        <v>2</v>
      </c>
      <c r="E739">
        <v>0</v>
      </c>
      <c r="F739">
        <v>33.54</v>
      </c>
      <c r="G739" t="str">
        <f t="shared" si="11"/>
        <v>ALCLE</v>
      </c>
      <c r="I739" s="32">
        <v>22067</v>
      </c>
      <c r="J739" s="39" t="s">
        <v>57</v>
      </c>
    </row>
    <row r="740" spans="1:10" x14ac:dyDescent="0.25">
      <c r="A740">
        <v>22625</v>
      </c>
      <c r="B740">
        <v>6</v>
      </c>
      <c r="C740">
        <v>19.059999999999999</v>
      </c>
      <c r="D740">
        <v>2</v>
      </c>
      <c r="E740">
        <v>0.02</v>
      </c>
      <c r="F740">
        <v>37.357599999999998</v>
      </c>
      <c r="G740" t="str">
        <f t="shared" si="11"/>
        <v>ALCLE</v>
      </c>
      <c r="I740" s="32">
        <v>22068</v>
      </c>
      <c r="J740" s="39" t="s">
        <v>92</v>
      </c>
    </row>
    <row r="741" spans="1:10" x14ac:dyDescent="0.25">
      <c r="A741">
        <v>22625</v>
      </c>
      <c r="B741">
        <v>7</v>
      </c>
      <c r="C741">
        <v>22.87</v>
      </c>
      <c r="D741">
        <v>2</v>
      </c>
      <c r="E741">
        <v>0.05</v>
      </c>
      <c r="F741">
        <v>43.453000000000003</v>
      </c>
      <c r="G741" t="str">
        <f t="shared" si="11"/>
        <v>ALCLE</v>
      </c>
      <c r="I741" s="32">
        <v>22069</v>
      </c>
      <c r="J741" s="39" t="s">
        <v>81</v>
      </c>
    </row>
    <row r="742" spans="1:10" x14ac:dyDescent="0.25">
      <c r="A742">
        <v>22625</v>
      </c>
      <c r="B742">
        <v>8</v>
      </c>
      <c r="C742">
        <v>30.49</v>
      </c>
      <c r="D742">
        <v>3</v>
      </c>
      <c r="E742">
        <v>0.1</v>
      </c>
      <c r="F742">
        <v>82.322999999999993</v>
      </c>
      <c r="G742" t="str">
        <f t="shared" si="11"/>
        <v>ALCLE</v>
      </c>
      <c r="I742" s="32">
        <v>22070</v>
      </c>
      <c r="J742" s="39" t="s">
        <v>36</v>
      </c>
    </row>
    <row r="743" spans="1:10" x14ac:dyDescent="0.25">
      <c r="A743">
        <v>22625</v>
      </c>
      <c r="B743">
        <v>10</v>
      </c>
      <c r="C743">
        <v>23.63</v>
      </c>
      <c r="D743">
        <v>2</v>
      </c>
      <c r="E743">
        <v>0</v>
      </c>
      <c r="F743">
        <v>47.26</v>
      </c>
      <c r="G743" t="str">
        <f t="shared" si="11"/>
        <v>ALCLE</v>
      </c>
      <c r="I743" s="32">
        <v>22071</v>
      </c>
      <c r="J743" s="39" t="s">
        <v>35</v>
      </c>
    </row>
    <row r="744" spans="1:10" x14ac:dyDescent="0.25">
      <c r="A744">
        <v>22625</v>
      </c>
      <c r="B744">
        <v>12</v>
      </c>
      <c r="C744">
        <v>28.97</v>
      </c>
      <c r="D744">
        <v>3</v>
      </c>
      <c r="E744">
        <v>0.05</v>
      </c>
      <c r="F744">
        <v>82.564499999999981</v>
      </c>
      <c r="G744" t="str">
        <f t="shared" si="11"/>
        <v>ALCLE</v>
      </c>
      <c r="I744" s="32">
        <v>22072</v>
      </c>
      <c r="J744" s="39" t="s">
        <v>32</v>
      </c>
    </row>
    <row r="745" spans="1:10" x14ac:dyDescent="0.25">
      <c r="A745">
        <v>22625</v>
      </c>
      <c r="B745">
        <v>13</v>
      </c>
      <c r="C745">
        <v>4.57</v>
      </c>
      <c r="D745">
        <v>3</v>
      </c>
      <c r="E745">
        <v>0</v>
      </c>
      <c r="F745">
        <v>13.71</v>
      </c>
      <c r="G745" t="str">
        <f t="shared" si="11"/>
        <v>ALCLE</v>
      </c>
      <c r="I745" s="32">
        <v>22073</v>
      </c>
      <c r="J745" s="39" t="s">
        <v>44</v>
      </c>
    </row>
    <row r="746" spans="1:10" x14ac:dyDescent="0.25">
      <c r="A746">
        <v>22625</v>
      </c>
      <c r="B746">
        <v>14</v>
      </c>
      <c r="C746">
        <v>17.68</v>
      </c>
      <c r="D746">
        <v>2</v>
      </c>
      <c r="E746">
        <v>0.03</v>
      </c>
      <c r="F746">
        <v>34.299199999999999</v>
      </c>
      <c r="G746" t="str">
        <f t="shared" si="11"/>
        <v>ALCLE</v>
      </c>
      <c r="I746" s="32">
        <v>22074</v>
      </c>
      <c r="J746" s="39" t="s">
        <v>63</v>
      </c>
    </row>
    <row r="747" spans="1:10" x14ac:dyDescent="0.25">
      <c r="A747">
        <v>22625</v>
      </c>
      <c r="B747">
        <v>16</v>
      </c>
      <c r="C747">
        <v>13.26</v>
      </c>
      <c r="D747">
        <v>3</v>
      </c>
      <c r="E747">
        <v>0.03</v>
      </c>
      <c r="F747">
        <v>38.586599999999997</v>
      </c>
      <c r="G747" t="str">
        <f t="shared" si="11"/>
        <v>ALCLE</v>
      </c>
      <c r="I747" s="32">
        <v>22075</v>
      </c>
      <c r="J747" s="39" t="s">
        <v>37</v>
      </c>
    </row>
    <row r="748" spans="1:10" x14ac:dyDescent="0.25">
      <c r="A748">
        <v>22625</v>
      </c>
      <c r="B748">
        <v>20</v>
      </c>
      <c r="C748">
        <v>61.74</v>
      </c>
      <c r="D748">
        <v>2</v>
      </c>
      <c r="E748">
        <v>0.04</v>
      </c>
      <c r="F748">
        <v>118.5408</v>
      </c>
      <c r="G748" t="str">
        <f t="shared" si="11"/>
        <v>ALCLE</v>
      </c>
      <c r="I748" s="32">
        <v>22076</v>
      </c>
      <c r="J748" s="39" t="s">
        <v>84</v>
      </c>
    </row>
    <row r="749" spans="1:10" x14ac:dyDescent="0.25">
      <c r="A749">
        <v>22625</v>
      </c>
      <c r="B749">
        <v>23</v>
      </c>
      <c r="C749">
        <v>6.86</v>
      </c>
      <c r="D749">
        <v>3</v>
      </c>
      <c r="E749">
        <v>0</v>
      </c>
      <c r="F749">
        <v>20.580000000000002</v>
      </c>
      <c r="G749" t="str">
        <f t="shared" si="11"/>
        <v>ALCLE</v>
      </c>
      <c r="I749" s="32">
        <v>22077</v>
      </c>
      <c r="J749" s="39" t="s">
        <v>66</v>
      </c>
    </row>
    <row r="750" spans="1:10" x14ac:dyDescent="0.25">
      <c r="A750">
        <v>22625</v>
      </c>
      <c r="B750">
        <v>32</v>
      </c>
      <c r="C750">
        <v>24.39</v>
      </c>
      <c r="D750">
        <v>2</v>
      </c>
      <c r="E750">
        <v>0</v>
      </c>
      <c r="F750">
        <v>48.78</v>
      </c>
      <c r="G750" t="str">
        <f t="shared" si="11"/>
        <v>ALCLE</v>
      </c>
      <c r="I750" s="32">
        <v>22078</v>
      </c>
      <c r="J750" s="39" t="s">
        <v>44</v>
      </c>
    </row>
    <row r="751" spans="1:10" x14ac:dyDescent="0.25">
      <c r="A751">
        <v>22625</v>
      </c>
      <c r="B751">
        <v>39</v>
      </c>
      <c r="C751">
        <v>13.72</v>
      </c>
      <c r="D751">
        <v>3</v>
      </c>
      <c r="E751">
        <v>0.05</v>
      </c>
      <c r="F751">
        <v>39.102000000000004</v>
      </c>
      <c r="G751" t="str">
        <f t="shared" si="11"/>
        <v>ALCLE</v>
      </c>
      <c r="I751" s="32">
        <v>22079</v>
      </c>
      <c r="J751" s="39" t="s">
        <v>51</v>
      </c>
    </row>
    <row r="752" spans="1:10" x14ac:dyDescent="0.25">
      <c r="A752">
        <v>22625</v>
      </c>
      <c r="B752">
        <v>41</v>
      </c>
      <c r="C752">
        <v>7.32</v>
      </c>
      <c r="D752">
        <v>3</v>
      </c>
      <c r="E752">
        <v>0</v>
      </c>
      <c r="F752">
        <v>21.96</v>
      </c>
      <c r="G752" t="str">
        <f t="shared" si="11"/>
        <v>ALCLE</v>
      </c>
      <c r="I752" s="32">
        <v>22080</v>
      </c>
      <c r="J752" s="39" t="s">
        <v>86</v>
      </c>
    </row>
    <row r="753" spans="1:10" x14ac:dyDescent="0.25">
      <c r="A753">
        <v>22625</v>
      </c>
      <c r="B753">
        <v>46</v>
      </c>
      <c r="C753">
        <v>9.15</v>
      </c>
      <c r="D753">
        <v>3</v>
      </c>
      <c r="E753">
        <v>0.02</v>
      </c>
      <c r="F753">
        <v>26.901000000000003</v>
      </c>
      <c r="G753" t="str">
        <f t="shared" si="11"/>
        <v>ALCLE</v>
      </c>
      <c r="I753" s="32">
        <v>22081</v>
      </c>
      <c r="J753" s="39" t="s">
        <v>34</v>
      </c>
    </row>
    <row r="754" spans="1:10" x14ac:dyDescent="0.25">
      <c r="A754">
        <v>22625</v>
      </c>
      <c r="B754">
        <v>52</v>
      </c>
      <c r="C754">
        <v>5.34</v>
      </c>
      <c r="D754">
        <v>3</v>
      </c>
      <c r="E754">
        <v>0</v>
      </c>
      <c r="F754">
        <v>16.02</v>
      </c>
      <c r="G754" t="str">
        <f t="shared" si="11"/>
        <v>ALCLE</v>
      </c>
      <c r="I754" s="32">
        <v>22082</v>
      </c>
      <c r="J754" s="39" t="s">
        <v>36</v>
      </c>
    </row>
    <row r="755" spans="1:10" x14ac:dyDescent="0.25">
      <c r="A755">
        <v>22625</v>
      </c>
      <c r="B755">
        <v>55</v>
      </c>
      <c r="C755">
        <v>18.29</v>
      </c>
      <c r="D755">
        <v>3</v>
      </c>
      <c r="E755">
        <v>0</v>
      </c>
      <c r="F755">
        <v>54.87</v>
      </c>
      <c r="G755" t="str">
        <f t="shared" si="11"/>
        <v>ALCLE</v>
      </c>
      <c r="I755" s="32">
        <v>22083</v>
      </c>
      <c r="J755" s="39" t="s">
        <v>37</v>
      </c>
    </row>
    <row r="756" spans="1:10" x14ac:dyDescent="0.25">
      <c r="A756">
        <v>22625</v>
      </c>
      <c r="B756">
        <v>60</v>
      </c>
      <c r="C756">
        <v>25.92</v>
      </c>
      <c r="D756">
        <v>3</v>
      </c>
      <c r="E756">
        <v>0.06</v>
      </c>
      <c r="F756">
        <v>73.094399999999993</v>
      </c>
      <c r="G756" t="str">
        <f t="shared" si="11"/>
        <v>ALCLE</v>
      </c>
      <c r="I756" s="32">
        <v>22084</v>
      </c>
      <c r="J756" s="39" t="s">
        <v>68</v>
      </c>
    </row>
    <row r="757" spans="1:10" x14ac:dyDescent="0.25">
      <c r="A757">
        <v>22625</v>
      </c>
      <c r="B757">
        <v>64</v>
      </c>
      <c r="C757">
        <v>25.31</v>
      </c>
      <c r="D757">
        <v>3</v>
      </c>
      <c r="E757">
        <v>0.03</v>
      </c>
      <c r="F757">
        <v>73.65209999999999</v>
      </c>
      <c r="G757" t="str">
        <f t="shared" si="11"/>
        <v>ALCLE</v>
      </c>
      <c r="I757" s="32">
        <v>22085</v>
      </c>
      <c r="J757" s="39" t="s">
        <v>107</v>
      </c>
    </row>
    <row r="758" spans="1:10" x14ac:dyDescent="0.25">
      <c r="A758">
        <v>22625</v>
      </c>
      <c r="B758">
        <v>66</v>
      </c>
      <c r="C758">
        <v>12.96</v>
      </c>
      <c r="D758">
        <v>2</v>
      </c>
      <c r="E758">
        <v>0</v>
      </c>
      <c r="F758">
        <v>25.92</v>
      </c>
      <c r="G758" t="str">
        <f t="shared" si="11"/>
        <v>ALCLE</v>
      </c>
      <c r="I758" s="32">
        <v>22086</v>
      </c>
      <c r="J758" s="39" t="s">
        <v>103</v>
      </c>
    </row>
    <row r="759" spans="1:10" x14ac:dyDescent="0.25">
      <c r="A759">
        <v>22625</v>
      </c>
      <c r="B759">
        <v>73</v>
      </c>
      <c r="C759">
        <v>11.43</v>
      </c>
      <c r="D759">
        <v>3</v>
      </c>
      <c r="E759">
        <v>0.01</v>
      </c>
      <c r="F759">
        <v>33.947099999999999</v>
      </c>
      <c r="G759" t="str">
        <f t="shared" si="11"/>
        <v>ALCLE</v>
      </c>
      <c r="I759" s="32">
        <v>22087</v>
      </c>
      <c r="J759" s="39" t="s">
        <v>106</v>
      </c>
    </row>
    <row r="760" spans="1:10" x14ac:dyDescent="0.25">
      <c r="A760">
        <v>22625</v>
      </c>
      <c r="B760">
        <v>75</v>
      </c>
      <c r="C760">
        <v>5.95</v>
      </c>
      <c r="D760">
        <v>3</v>
      </c>
      <c r="E760">
        <v>0</v>
      </c>
      <c r="F760">
        <v>17.850000000000001</v>
      </c>
      <c r="G760" t="str">
        <f t="shared" si="11"/>
        <v>ALCLE</v>
      </c>
      <c r="I760" s="32">
        <v>22088</v>
      </c>
      <c r="J760" s="39" t="s">
        <v>102</v>
      </c>
    </row>
    <row r="761" spans="1:10" x14ac:dyDescent="0.25">
      <c r="A761">
        <v>22625</v>
      </c>
      <c r="B761">
        <v>77</v>
      </c>
      <c r="C761">
        <v>9.91</v>
      </c>
      <c r="D761">
        <v>3</v>
      </c>
      <c r="E761">
        <v>0</v>
      </c>
      <c r="F761">
        <v>29.73</v>
      </c>
      <c r="G761" t="str">
        <f t="shared" si="11"/>
        <v>ALCLE</v>
      </c>
      <c r="I761" s="32">
        <v>22089</v>
      </c>
      <c r="J761" s="39" t="s">
        <v>73</v>
      </c>
    </row>
    <row r="762" spans="1:10" x14ac:dyDescent="0.25">
      <c r="A762">
        <v>22626</v>
      </c>
      <c r="B762">
        <v>6</v>
      </c>
      <c r="C762">
        <v>19.059999999999999</v>
      </c>
      <c r="D762">
        <v>2</v>
      </c>
      <c r="E762">
        <v>0.25</v>
      </c>
      <c r="F762">
        <v>28.589999999999996</v>
      </c>
      <c r="G762" t="str">
        <f t="shared" si="11"/>
        <v>FAMAR</v>
      </c>
      <c r="I762" s="32">
        <v>22090</v>
      </c>
      <c r="J762" s="39" t="s">
        <v>32</v>
      </c>
    </row>
    <row r="763" spans="1:10" x14ac:dyDescent="0.25">
      <c r="A763">
        <v>22626</v>
      </c>
      <c r="B763">
        <v>14</v>
      </c>
      <c r="C763">
        <v>17.68</v>
      </c>
      <c r="D763">
        <v>2</v>
      </c>
      <c r="E763">
        <v>0.25</v>
      </c>
      <c r="F763">
        <v>26.52</v>
      </c>
      <c r="G763" t="str">
        <f t="shared" si="11"/>
        <v>FAMAR</v>
      </c>
      <c r="I763" s="32">
        <v>22091</v>
      </c>
      <c r="J763" s="39" t="s">
        <v>59</v>
      </c>
    </row>
    <row r="764" spans="1:10" x14ac:dyDescent="0.25">
      <c r="A764">
        <v>22626</v>
      </c>
      <c r="B764">
        <v>19</v>
      </c>
      <c r="C764">
        <v>7.01</v>
      </c>
      <c r="D764">
        <v>3</v>
      </c>
      <c r="E764">
        <v>0.25</v>
      </c>
      <c r="F764">
        <v>15.772500000000001</v>
      </c>
      <c r="G764" t="str">
        <f t="shared" si="11"/>
        <v>FAMAR</v>
      </c>
      <c r="I764" s="32">
        <v>22092</v>
      </c>
      <c r="J764" s="39" t="s">
        <v>53</v>
      </c>
    </row>
    <row r="765" spans="1:10" x14ac:dyDescent="0.25">
      <c r="A765">
        <v>22627</v>
      </c>
      <c r="B765">
        <v>1</v>
      </c>
      <c r="C765">
        <v>10.98</v>
      </c>
      <c r="D765">
        <v>3</v>
      </c>
      <c r="E765">
        <v>0.15</v>
      </c>
      <c r="F765">
        <v>27.999000000000002</v>
      </c>
      <c r="G765" t="str">
        <f t="shared" si="11"/>
        <v>SYLEJ</v>
      </c>
      <c r="I765" s="32">
        <v>22093</v>
      </c>
      <c r="J765" s="39" t="s">
        <v>110</v>
      </c>
    </row>
    <row r="766" spans="1:10" x14ac:dyDescent="0.25">
      <c r="A766">
        <v>22627</v>
      </c>
      <c r="B766">
        <v>2</v>
      </c>
      <c r="C766">
        <v>14.48</v>
      </c>
      <c r="D766">
        <v>1</v>
      </c>
      <c r="E766">
        <v>0</v>
      </c>
      <c r="F766">
        <v>14.48</v>
      </c>
      <c r="G766" t="str">
        <f t="shared" si="11"/>
        <v>SYLEJ</v>
      </c>
      <c r="I766" s="32">
        <v>22094</v>
      </c>
      <c r="J766" s="39" t="s">
        <v>40</v>
      </c>
    </row>
    <row r="767" spans="1:10" x14ac:dyDescent="0.25">
      <c r="A767">
        <v>22627</v>
      </c>
      <c r="B767">
        <v>10</v>
      </c>
      <c r="C767">
        <v>23.63</v>
      </c>
      <c r="D767">
        <v>3</v>
      </c>
      <c r="E767">
        <v>0</v>
      </c>
      <c r="F767">
        <v>70.89</v>
      </c>
      <c r="G767" t="str">
        <f t="shared" si="11"/>
        <v>SYLEJ</v>
      </c>
      <c r="I767" s="32">
        <v>22095</v>
      </c>
      <c r="J767" s="39" t="s">
        <v>50</v>
      </c>
    </row>
    <row r="768" spans="1:10" x14ac:dyDescent="0.25">
      <c r="A768">
        <v>22627</v>
      </c>
      <c r="B768">
        <v>44</v>
      </c>
      <c r="C768">
        <v>14.83</v>
      </c>
      <c r="D768">
        <v>3</v>
      </c>
      <c r="E768">
        <v>0</v>
      </c>
      <c r="F768">
        <v>44.49</v>
      </c>
      <c r="G768" t="str">
        <f t="shared" si="11"/>
        <v>SYLEJ</v>
      </c>
      <c r="I768" s="32">
        <v>22096</v>
      </c>
      <c r="J768" s="39" t="s">
        <v>90</v>
      </c>
    </row>
    <row r="769" spans="1:10" x14ac:dyDescent="0.25">
      <c r="A769">
        <v>22627</v>
      </c>
      <c r="B769">
        <v>47</v>
      </c>
      <c r="C769">
        <v>7.24</v>
      </c>
      <c r="D769">
        <v>1</v>
      </c>
      <c r="E769">
        <v>0</v>
      </c>
      <c r="F769">
        <v>7.24</v>
      </c>
      <c r="G769" t="str">
        <f t="shared" si="11"/>
        <v>SYLEJ</v>
      </c>
      <c r="I769" s="32">
        <v>22097</v>
      </c>
      <c r="J769" s="39" t="s">
        <v>88</v>
      </c>
    </row>
    <row r="770" spans="1:10" x14ac:dyDescent="0.25">
      <c r="A770">
        <v>22627</v>
      </c>
      <c r="B770">
        <v>64</v>
      </c>
      <c r="C770">
        <v>20.28</v>
      </c>
      <c r="D770">
        <v>2</v>
      </c>
      <c r="E770">
        <v>0</v>
      </c>
      <c r="F770">
        <v>40.56</v>
      </c>
      <c r="G770" t="str">
        <f t="shared" si="11"/>
        <v>SYLEJ</v>
      </c>
      <c r="I770" s="32">
        <v>22098</v>
      </c>
      <c r="J770" s="39" t="s">
        <v>78</v>
      </c>
    </row>
    <row r="771" spans="1:10" x14ac:dyDescent="0.25">
      <c r="A771">
        <v>22627</v>
      </c>
      <c r="B771">
        <v>70</v>
      </c>
      <c r="C771">
        <v>11.43</v>
      </c>
      <c r="D771">
        <v>1</v>
      </c>
      <c r="E771">
        <v>0</v>
      </c>
      <c r="F771">
        <v>11.43</v>
      </c>
      <c r="G771" t="str">
        <f t="shared" ref="G771:G834" si="12">VLOOKUP(A771,$I$2:$J$1577,2,FALSE)</f>
        <v>SYLEJ</v>
      </c>
      <c r="I771" s="32">
        <v>22099</v>
      </c>
      <c r="J771" s="39" t="s">
        <v>32</v>
      </c>
    </row>
    <row r="772" spans="1:10" x14ac:dyDescent="0.25">
      <c r="A772">
        <v>22627</v>
      </c>
      <c r="B772">
        <v>74</v>
      </c>
      <c r="C772">
        <v>6.1</v>
      </c>
      <c r="D772">
        <v>2</v>
      </c>
      <c r="E772">
        <v>0.15</v>
      </c>
      <c r="F772">
        <v>10.37</v>
      </c>
      <c r="G772" t="str">
        <f t="shared" si="12"/>
        <v>SYLEJ</v>
      </c>
      <c r="I772" s="32">
        <v>22100</v>
      </c>
      <c r="J772" s="39" t="s">
        <v>61</v>
      </c>
    </row>
    <row r="773" spans="1:10" x14ac:dyDescent="0.25">
      <c r="A773">
        <v>22627</v>
      </c>
      <c r="B773">
        <v>78</v>
      </c>
      <c r="C773">
        <v>16.77</v>
      </c>
      <c r="D773">
        <v>2</v>
      </c>
      <c r="E773">
        <v>0</v>
      </c>
      <c r="F773">
        <v>33.54</v>
      </c>
      <c r="G773" t="str">
        <f t="shared" si="12"/>
        <v>SYLEJ</v>
      </c>
      <c r="I773" s="32">
        <v>22101</v>
      </c>
      <c r="J773" s="39" t="s">
        <v>96</v>
      </c>
    </row>
    <row r="774" spans="1:10" x14ac:dyDescent="0.25">
      <c r="A774">
        <v>22628</v>
      </c>
      <c r="B774">
        <v>2</v>
      </c>
      <c r="C774">
        <v>14.48</v>
      </c>
      <c r="D774">
        <v>3</v>
      </c>
      <c r="E774">
        <v>0.15</v>
      </c>
      <c r="F774">
        <v>36.923999999999999</v>
      </c>
      <c r="G774" t="str">
        <f t="shared" si="12"/>
        <v>ERDUR</v>
      </c>
      <c r="I774" s="32">
        <v>22102</v>
      </c>
      <c r="J774" s="39" t="s">
        <v>34</v>
      </c>
    </row>
    <row r="775" spans="1:10" x14ac:dyDescent="0.25">
      <c r="A775">
        <v>22628</v>
      </c>
      <c r="B775">
        <v>46</v>
      </c>
      <c r="C775">
        <v>9.15</v>
      </c>
      <c r="D775">
        <v>2</v>
      </c>
      <c r="E775">
        <v>0.15</v>
      </c>
      <c r="F775">
        <v>15.555</v>
      </c>
      <c r="G775" t="str">
        <f t="shared" si="12"/>
        <v>ERDUR</v>
      </c>
      <c r="I775" s="32">
        <v>22103</v>
      </c>
      <c r="J775" s="39" t="s">
        <v>44</v>
      </c>
    </row>
    <row r="776" spans="1:10" x14ac:dyDescent="0.25">
      <c r="A776">
        <v>22628</v>
      </c>
      <c r="B776">
        <v>76</v>
      </c>
      <c r="C776">
        <v>13.72</v>
      </c>
      <c r="D776">
        <v>3</v>
      </c>
      <c r="E776">
        <v>0.15</v>
      </c>
      <c r="F776">
        <v>34.986000000000004</v>
      </c>
      <c r="G776" t="str">
        <f t="shared" si="12"/>
        <v>ERDUR</v>
      </c>
      <c r="I776" s="32">
        <v>22104</v>
      </c>
      <c r="J776" s="39" t="s">
        <v>25</v>
      </c>
    </row>
    <row r="777" spans="1:10" x14ac:dyDescent="0.25">
      <c r="A777">
        <v>22629</v>
      </c>
      <c r="B777">
        <v>16</v>
      </c>
      <c r="C777">
        <v>10.67</v>
      </c>
      <c r="D777">
        <v>2</v>
      </c>
      <c r="E777">
        <v>0.15</v>
      </c>
      <c r="F777">
        <v>18.138999999999999</v>
      </c>
      <c r="G777" t="str">
        <f t="shared" si="12"/>
        <v>CHLEC</v>
      </c>
      <c r="I777" s="32">
        <v>22105</v>
      </c>
      <c r="J777" s="39" t="s">
        <v>54</v>
      </c>
    </row>
    <row r="778" spans="1:10" x14ac:dyDescent="0.25">
      <c r="A778">
        <v>22629</v>
      </c>
      <c r="B778">
        <v>48</v>
      </c>
      <c r="C778">
        <v>7.77</v>
      </c>
      <c r="D778">
        <v>3</v>
      </c>
      <c r="E778">
        <v>0.15</v>
      </c>
      <c r="F778">
        <v>19.813499999999998</v>
      </c>
      <c r="G778" t="str">
        <f t="shared" si="12"/>
        <v>CHLEC</v>
      </c>
      <c r="I778" s="32">
        <v>22106</v>
      </c>
      <c r="J778" s="39" t="s">
        <v>81</v>
      </c>
    </row>
    <row r="779" spans="1:10" x14ac:dyDescent="0.25">
      <c r="A779">
        <v>22630</v>
      </c>
      <c r="B779">
        <v>4</v>
      </c>
      <c r="C779">
        <v>13.42</v>
      </c>
      <c r="D779">
        <v>3</v>
      </c>
      <c r="E779">
        <v>0.2</v>
      </c>
      <c r="F779">
        <v>32.207999999999998</v>
      </c>
      <c r="G779" t="str">
        <f t="shared" si="12"/>
        <v>LOHUE</v>
      </c>
      <c r="I779" s="32">
        <v>22107</v>
      </c>
      <c r="J779" s="39" t="s">
        <v>39</v>
      </c>
    </row>
    <row r="780" spans="1:10" x14ac:dyDescent="0.25">
      <c r="A780">
        <v>22630</v>
      </c>
      <c r="B780">
        <v>43</v>
      </c>
      <c r="C780">
        <v>28.05</v>
      </c>
      <c r="D780">
        <v>3</v>
      </c>
      <c r="E780">
        <v>0</v>
      </c>
      <c r="F780">
        <v>84.15</v>
      </c>
      <c r="G780" t="str">
        <f t="shared" si="12"/>
        <v>LOHUE</v>
      </c>
      <c r="I780" s="32">
        <v>22108</v>
      </c>
      <c r="J780" s="39" t="s">
        <v>93</v>
      </c>
    </row>
    <row r="781" spans="1:10" x14ac:dyDescent="0.25">
      <c r="A781">
        <v>22630</v>
      </c>
      <c r="B781">
        <v>56</v>
      </c>
      <c r="C781">
        <v>23.17</v>
      </c>
      <c r="D781">
        <v>2</v>
      </c>
      <c r="E781">
        <v>0.2</v>
      </c>
      <c r="F781">
        <v>37.072000000000003</v>
      </c>
      <c r="G781" t="str">
        <f t="shared" si="12"/>
        <v>LOHUE</v>
      </c>
      <c r="I781" s="32">
        <v>22109</v>
      </c>
      <c r="J781" s="39" t="s">
        <v>89</v>
      </c>
    </row>
    <row r="782" spans="1:10" x14ac:dyDescent="0.25">
      <c r="A782">
        <v>22630</v>
      </c>
      <c r="B782">
        <v>60</v>
      </c>
      <c r="C782">
        <v>20.73</v>
      </c>
      <c r="D782">
        <v>2</v>
      </c>
      <c r="E782">
        <v>0</v>
      </c>
      <c r="F782">
        <v>41.46</v>
      </c>
      <c r="G782" t="str">
        <f t="shared" si="12"/>
        <v>LOHUE</v>
      </c>
      <c r="I782" s="32">
        <v>22110</v>
      </c>
      <c r="J782" s="39" t="s">
        <v>67</v>
      </c>
    </row>
    <row r="783" spans="1:10" x14ac:dyDescent="0.25">
      <c r="A783">
        <v>22631</v>
      </c>
      <c r="B783">
        <v>56</v>
      </c>
      <c r="C783">
        <v>23.17</v>
      </c>
      <c r="D783">
        <v>3</v>
      </c>
      <c r="E783">
        <v>0</v>
      </c>
      <c r="F783">
        <v>69.510000000000005</v>
      </c>
      <c r="G783" t="str">
        <f t="shared" si="12"/>
        <v>ANLER</v>
      </c>
      <c r="I783" s="32">
        <v>22111</v>
      </c>
      <c r="J783" s="39" t="s">
        <v>28</v>
      </c>
    </row>
    <row r="784" spans="1:10" x14ac:dyDescent="0.25">
      <c r="A784">
        <v>22631</v>
      </c>
      <c r="B784">
        <v>72</v>
      </c>
      <c r="C784">
        <v>21.19</v>
      </c>
      <c r="D784">
        <v>2</v>
      </c>
      <c r="E784">
        <v>0</v>
      </c>
      <c r="F784">
        <v>42.38</v>
      </c>
      <c r="G784" t="str">
        <f t="shared" si="12"/>
        <v>ANLER</v>
      </c>
      <c r="I784" s="32">
        <v>22112</v>
      </c>
      <c r="J784" s="39" t="s">
        <v>68</v>
      </c>
    </row>
    <row r="785" spans="1:10" x14ac:dyDescent="0.25">
      <c r="A785">
        <v>22631</v>
      </c>
      <c r="B785">
        <v>77</v>
      </c>
      <c r="C785">
        <v>7.93</v>
      </c>
      <c r="D785">
        <v>2</v>
      </c>
      <c r="E785">
        <v>0</v>
      </c>
      <c r="F785">
        <v>15.86</v>
      </c>
      <c r="G785" t="str">
        <f t="shared" si="12"/>
        <v>ANLER</v>
      </c>
      <c r="I785" s="32">
        <v>22113</v>
      </c>
      <c r="J785" s="39" t="s">
        <v>68</v>
      </c>
    </row>
    <row r="786" spans="1:10" x14ac:dyDescent="0.25">
      <c r="A786">
        <v>22632</v>
      </c>
      <c r="B786">
        <v>17</v>
      </c>
      <c r="C786">
        <v>23.78</v>
      </c>
      <c r="D786">
        <v>3</v>
      </c>
      <c r="E786">
        <v>0</v>
      </c>
      <c r="F786">
        <v>71.34</v>
      </c>
      <c r="G786" t="str">
        <f t="shared" si="12"/>
        <v>CHGRA</v>
      </c>
      <c r="I786" s="32">
        <v>22114</v>
      </c>
      <c r="J786" s="39" t="s">
        <v>42</v>
      </c>
    </row>
    <row r="787" spans="1:10" x14ac:dyDescent="0.25">
      <c r="A787">
        <v>22632</v>
      </c>
      <c r="B787">
        <v>28</v>
      </c>
      <c r="C787">
        <v>27.75</v>
      </c>
      <c r="D787">
        <v>3</v>
      </c>
      <c r="E787">
        <v>0</v>
      </c>
      <c r="F787">
        <v>83.25</v>
      </c>
      <c r="G787" t="str">
        <f t="shared" si="12"/>
        <v>CHGRA</v>
      </c>
      <c r="I787" s="32">
        <v>22115</v>
      </c>
      <c r="J787" s="39" t="s">
        <v>29</v>
      </c>
    </row>
    <row r="788" spans="1:10" x14ac:dyDescent="0.25">
      <c r="A788">
        <v>22632</v>
      </c>
      <c r="B788">
        <v>76</v>
      </c>
      <c r="C788">
        <v>10.98</v>
      </c>
      <c r="D788">
        <v>2</v>
      </c>
      <c r="E788">
        <v>0</v>
      </c>
      <c r="F788">
        <v>21.96</v>
      </c>
      <c r="G788" t="str">
        <f t="shared" si="12"/>
        <v>CHGRA</v>
      </c>
      <c r="I788" s="32">
        <v>22116</v>
      </c>
      <c r="J788" s="39" t="s">
        <v>60</v>
      </c>
    </row>
    <row r="789" spans="1:10" x14ac:dyDescent="0.25">
      <c r="A789">
        <v>22633</v>
      </c>
      <c r="B789">
        <v>19</v>
      </c>
      <c r="C789">
        <v>5.49</v>
      </c>
      <c r="D789">
        <v>2</v>
      </c>
      <c r="E789">
        <v>0</v>
      </c>
      <c r="F789">
        <v>10.98</v>
      </c>
      <c r="G789" t="str">
        <f t="shared" si="12"/>
        <v>MIGAL</v>
      </c>
      <c r="I789" s="32">
        <v>22117</v>
      </c>
      <c r="J789" s="39" t="s">
        <v>27</v>
      </c>
    </row>
    <row r="790" spans="1:10" x14ac:dyDescent="0.25">
      <c r="A790">
        <v>22633</v>
      </c>
      <c r="B790">
        <v>42</v>
      </c>
      <c r="C790">
        <v>8.5399999999999991</v>
      </c>
      <c r="D790">
        <v>3</v>
      </c>
      <c r="E790">
        <v>0</v>
      </c>
      <c r="F790">
        <v>25.619999999999997</v>
      </c>
      <c r="G790" t="str">
        <f t="shared" si="12"/>
        <v>MIGAL</v>
      </c>
      <c r="I790" s="32">
        <v>22118</v>
      </c>
      <c r="J790" s="39" t="s">
        <v>80</v>
      </c>
    </row>
    <row r="791" spans="1:10" x14ac:dyDescent="0.25">
      <c r="A791">
        <v>22634</v>
      </c>
      <c r="B791">
        <v>24</v>
      </c>
      <c r="C791">
        <v>2.74</v>
      </c>
      <c r="D791">
        <v>2</v>
      </c>
      <c r="E791">
        <v>0</v>
      </c>
      <c r="F791">
        <v>5.48</v>
      </c>
      <c r="G791" t="str">
        <f t="shared" si="12"/>
        <v>ZOHED</v>
      </c>
      <c r="I791" s="32">
        <v>22119</v>
      </c>
      <c r="J791" s="39" t="s">
        <v>59</v>
      </c>
    </row>
    <row r="792" spans="1:10" x14ac:dyDescent="0.25">
      <c r="A792">
        <v>22634</v>
      </c>
      <c r="B792">
        <v>29</v>
      </c>
      <c r="C792">
        <v>75.459999999999994</v>
      </c>
      <c r="D792">
        <v>3</v>
      </c>
      <c r="E792">
        <v>0.1</v>
      </c>
      <c r="F792">
        <v>203.74200000000002</v>
      </c>
      <c r="G792" t="str">
        <f t="shared" si="12"/>
        <v>ZOHED</v>
      </c>
      <c r="I792" s="32">
        <v>22120</v>
      </c>
      <c r="J792" s="39" t="s">
        <v>27</v>
      </c>
    </row>
    <row r="793" spans="1:10" x14ac:dyDescent="0.25">
      <c r="A793">
        <v>22634</v>
      </c>
      <c r="B793">
        <v>40</v>
      </c>
      <c r="C793">
        <v>11.28</v>
      </c>
      <c r="D793">
        <v>2</v>
      </c>
      <c r="E793">
        <v>0</v>
      </c>
      <c r="F793">
        <v>22.56</v>
      </c>
      <c r="G793" t="str">
        <f t="shared" si="12"/>
        <v>ZOHED</v>
      </c>
      <c r="I793" s="32">
        <v>22121</v>
      </c>
      <c r="J793" s="39" t="s">
        <v>90</v>
      </c>
    </row>
    <row r="794" spans="1:10" x14ac:dyDescent="0.25">
      <c r="A794">
        <v>22634</v>
      </c>
      <c r="B794">
        <v>45</v>
      </c>
      <c r="C794">
        <v>5.79</v>
      </c>
      <c r="D794">
        <v>2</v>
      </c>
      <c r="E794">
        <v>0.1</v>
      </c>
      <c r="F794">
        <v>10.422000000000001</v>
      </c>
      <c r="G794" t="str">
        <f t="shared" si="12"/>
        <v>ZOHED</v>
      </c>
      <c r="I794" s="32">
        <v>22122</v>
      </c>
      <c r="J794" s="39" t="s">
        <v>102</v>
      </c>
    </row>
    <row r="795" spans="1:10" x14ac:dyDescent="0.25">
      <c r="A795">
        <v>22634</v>
      </c>
      <c r="B795">
        <v>50</v>
      </c>
      <c r="C795">
        <v>9.91</v>
      </c>
      <c r="D795">
        <v>2</v>
      </c>
      <c r="E795">
        <v>0</v>
      </c>
      <c r="F795">
        <v>19.82</v>
      </c>
      <c r="G795" t="str">
        <f t="shared" si="12"/>
        <v>ZOHED</v>
      </c>
      <c r="I795" s="32">
        <v>22123</v>
      </c>
      <c r="J795" s="39" t="s">
        <v>28</v>
      </c>
    </row>
    <row r="796" spans="1:10" x14ac:dyDescent="0.25">
      <c r="A796">
        <v>22635</v>
      </c>
      <c r="B796">
        <v>1</v>
      </c>
      <c r="C796">
        <v>13.72</v>
      </c>
      <c r="D796">
        <v>3</v>
      </c>
      <c r="E796">
        <v>0</v>
      </c>
      <c r="F796">
        <v>41.160000000000004</v>
      </c>
      <c r="G796" t="str">
        <f t="shared" si="12"/>
        <v>CHGAS</v>
      </c>
      <c r="I796" s="32">
        <v>22124</v>
      </c>
      <c r="J796" s="39" t="s">
        <v>55</v>
      </c>
    </row>
    <row r="797" spans="1:10" x14ac:dyDescent="0.25">
      <c r="A797">
        <v>22635</v>
      </c>
      <c r="B797">
        <v>40</v>
      </c>
      <c r="C797">
        <v>14.03</v>
      </c>
      <c r="D797">
        <v>3</v>
      </c>
      <c r="E797">
        <v>0</v>
      </c>
      <c r="F797">
        <v>42.089999999999996</v>
      </c>
      <c r="G797" t="str">
        <f t="shared" si="12"/>
        <v>CHGAS</v>
      </c>
      <c r="I797" s="32">
        <v>22125</v>
      </c>
      <c r="J797" s="39" t="s">
        <v>109</v>
      </c>
    </row>
    <row r="798" spans="1:10" x14ac:dyDescent="0.25">
      <c r="A798">
        <v>22635</v>
      </c>
      <c r="B798">
        <v>52</v>
      </c>
      <c r="C798">
        <v>5.34</v>
      </c>
      <c r="D798">
        <v>3</v>
      </c>
      <c r="E798">
        <v>0</v>
      </c>
      <c r="F798">
        <v>16.02</v>
      </c>
      <c r="G798" t="str">
        <f t="shared" si="12"/>
        <v>CHGAS</v>
      </c>
      <c r="I798" s="32">
        <v>22126</v>
      </c>
      <c r="J798" s="39" t="s">
        <v>86</v>
      </c>
    </row>
    <row r="799" spans="1:10" x14ac:dyDescent="0.25">
      <c r="A799">
        <v>22636</v>
      </c>
      <c r="B799">
        <v>7</v>
      </c>
      <c r="C799">
        <v>22.87</v>
      </c>
      <c r="D799">
        <v>3</v>
      </c>
      <c r="E799">
        <v>0</v>
      </c>
      <c r="F799">
        <v>68.61</v>
      </c>
      <c r="G799" t="str">
        <f t="shared" si="12"/>
        <v>REDAN</v>
      </c>
      <c r="I799" s="32">
        <v>22127</v>
      </c>
      <c r="J799" s="39" t="s">
        <v>89</v>
      </c>
    </row>
    <row r="800" spans="1:10" x14ac:dyDescent="0.25">
      <c r="A800">
        <v>22636</v>
      </c>
      <c r="B800">
        <v>22</v>
      </c>
      <c r="C800">
        <v>16.010000000000002</v>
      </c>
      <c r="D800">
        <v>2</v>
      </c>
      <c r="E800">
        <v>0</v>
      </c>
      <c r="F800">
        <v>32.020000000000003</v>
      </c>
      <c r="G800" t="str">
        <f t="shared" si="12"/>
        <v>REDAN</v>
      </c>
      <c r="I800" s="32">
        <v>22128</v>
      </c>
      <c r="J800" s="39" t="s">
        <v>58</v>
      </c>
    </row>
    <row r="801" spans="1:10" x14ac:dyDescent="0.25">
      <c r="A801">
        <v>22636</v>
      </c>
      <c r="B801">
        <v>46</v>
      </c>
      <c r="C801">
        <v>9.15</v>
      </c>
      <c r="D801">
        <v>2</v>
      </c>
      <c r="E801">
        <v>0</v>
      </c>
      <c r="F801">
        <v>18.3</v>
      </c>
      <c r="G801" t="str">
        <f t="shared" si="12"/>
        <v>REDAN</v>
      </c>
      <c r="I801" s="32">
        <v>22129</v>
      </c>
      <c r="J801" s="39" t="s">
        <v>81</v>
      </c>
    </row>
    <row r="802" spans="1:10" x14ac:dyDescent="0.25">
      <c r="A802">
        <v>22636</v>
      </c>
      <c r="B802">
        <v>55</v>
      </c>
      <c r="C802">
        <v>18.29</v>
      </c>
      <c r="D802">
        <v>3</v>
      </c>
      <c r="E802">
        <v>0</v>
      </c>
      <c r="F802">
        <v>54.87</v>
      </c>
      <c r="G802" t="str">
        <f t="shared" si="12"/>
        <v>REDAN</v>
      </c>
      <c r="I802" s="32">
        <v>22130</v>
      </c>
      <c r="J802" s="39" t="s">
        <v>89</v>
      </c>
    </row>
    <row r="803" spans="1:10" x14ac:dyDescent="0.25">
      <c r="A803">
        <v>22637</v>
      </c>
      <c r="B803">
        <v>71</v>
      </c>
      <c r="C803">
        <v>13.11</v>
      </c>
      <c r="D803">
        <v>2</v>
      </c>
      <c r="E803">
        <v>0</v>
      </c>
      <c r="F803">
        <v>26.22</v>
      </c>
      <c r="G803" t="str">
        <f t="shared" si="12"/>
        <v>CLJAN</v>
      </c>
      <c r="I803" s="32">
        <v>22131</v>
      </c>
      <c r="J803" s="39" t="s">
        <v>94</v>
      </c>
    </row>
    <row r="804" spans="1:10" x14ac:dyDescent="0.25">
      <c r="A804">
        <v>22638</v>
      </c>
      <c r="B804">
        <v>4</v>
      </c>
      <c r="C804">
        <v>16.77</v>
      </c>
      <c r="D804">
        <v>2</v>
      </c>
      <c r="E804">
        <v>0</v>
      </c>
      <c r="F804">
        <v>33.54</v>
      </c>
      <c r="G804" t="str">
        <f t="shared" si="12"/>
        <v>DIDAL</v>
      </c>
      <c r="I804" s="32">
        <v>22132</v>
      </c>
      <c r="J804" s="39" t="s">
        <v>37</v>
      </c>
    </row>
    <row r="805" spans="1:10" x14ac:dyDescent="0.25">
      <c r="A805">
        <v>22638</v>
      </c>
      <c r="B805">
        <v>11</v>
      </c>
      <c r="C805">
        <v>16.010000000000002</v>
      </c>
      <c r="D805">
        <v>3</v>
      </c>
      <c r="E805">
        <v>0</v>
      </c>
      <c r="F805">
        <v>48.03</v>
      </c>
      <c r="G805" t="str">
        <f t="shared" si="12"/>
        <v>DIDAL</v>
      </c>
      <c r="I805" s="32">
        <v>22133</v>
      </c>
      <c r="J805" s="39" t="s">
        <v>76</v>
      </c>
    </row>
    <row r="806" spans="1:10" x14ac:dyDescent="0.25">
      <c r="A806">
        <v>22639</v>
      </c>
      <c r="B806">
        <v>24</v>
      </c>
      <c r="C806">
        <v>3.35</v>
      </c>
      <c r="D806">
        <v>3</v>
      </c>
      <c r="E806">
        <v>0</v>
      </c>
      <c r="F806">
        <v>10.050000000000001</v>
      </c>
      <c r="G806" t="str">
        <f t="shared" si="12"/>
        <v>VIGUI</v>
      </c>
      <c r="I806" s="32">
        <v>22134</v>
      </c>
      <c r="J806" s="39" t="s">
        <v>25</v>
      </c>
    </row>
    <row r="807" spans="1:10" x14ac:dyDescent="0.25">
      <c r="A807">
        <v>22639</v>
      </c>
      <c r="B807">
        <v>52</v>
      </c>
      <c r="C807">
        <v>5.34</v>
      </c>
      <c r="D807">
        <v>3</v>
      </c>
      <c r="E807">
        <v>0</v>
      </c>
      <c r="F807">
        <v>16.02</v>
      </c>
      <c r="G807" t="str">
        <f t="shared" si="12"/>
        <v>VIGUI</v>
      </c>
      <c r="I807" s="32">
        <v>22135</v>
      </c>
      <c r="J807" s="39" t="s">
        <v>77</v>
      </c>
    </row>
    <row r="808" spans="1:10" x14ac:dyDescent="0.25">
      <c r="A808">
        <v>22640</v>
      </c>
      <c r="B808">
        <v>3</v>
      </c>
      <c r="C808">
        <v>7.62</v>
      </c>
      <c r="D808">
        <v>2</v>
      </c>
      <c r="E808">
        <v>0.1</v>
      </c>
      <c r="F808">
        <v>13.716000000000001</v>
      </c>
      <c r="G808" t="str">
        <f t="shared" si="12"/>
        <v>CHLEC</v>
      </c>
      <c r="I808" s="32">
        <v>22136</v>
      </c>
      <c r="J808" s="39" t="s">
        <v>101</v>
      </c>
    </row>
    <row r="809" spans="1:10" x14ac:dyDescent="0.25">
      <c r="A809">
        <v>22640</v>
      </c>
      <c r="B809">
        <v>39</v>
      </c>
      <c r="C809">
        <v>13.72</v>
      </c>
      <c r="D809">
        <v>3</v>
      </c>
      <c r="E809">
        <v>0.1</v>
      </c>
      <c r="F809">
        <v>37.044000000000004</v>
      </c>
      <c r="G809" t="str">
        <f t="shared" si="12"/>
        <v>CHLEC</v>
      </c>
      <c r="I809" s="32">
        <v>22137</v>
      </c>
      <c r="J809" s="39" t="s">
        <v>31</v>
      </c>
    </row>
    <row r="810" spans="1:10" x14ac:dyDescent="0.25">
      <c r="A810">
        <v>22641</v>
      </c>
      <c r="B810">
        <v>10</v>
      </c>
      <c r="C810">
        <v>18.899999999999999</v>
      </c>
      <c r="D810">
        <v>2</v>
      </c>
      <c r="E810">
        <v>0.05</v>
      </c>
      <c r="F810">
        <v>35.909999999999997</v>
      </c>
      <c r="G810" t="str">
        <f t="shared" si="12"/>
        <v>ARBLA</v>
      </c>
      <c r="I810" s="32">
        <v>22138</v>
      </c>
      <c r="J810" s="39" t="s">
        <v>81</v>
      </c>
    </row>
    <row r="811" spans="1:10" x14ac:dyDescent="0.25">
      <c r="A811">
        <v>22641</v>
      </c>
      <c r="B811">
        <v>31</v>
      </c>
      <c r="C811">
        <v>7.62</v>
      </c>
      <c r="D811">
        <v>3</v>
      </c>
      <c r="E811">
        <v>0.05</v>
      </c>
      <c r="F811">
        <v>21.716999999999999</v>
      </c>
      <c r="G811" t="str">
        <f t="shared" si="12"/>
        <v>ARBLA</v>
      </c>
      <c r="I811" s="32">
        <v>22139</v>
      </c>
      <c r="J811" s="39" t="s">
        <v>100</v>
      </c>
    </row>
    <row r="812" spans="1:10" x14ac:dyDescent="0.25">
      <c r="A812">
        <v>22641</v>
      </c>
      <c r="B812">
        <v>33</v>
      </c>
      <c r="C812">
        <v>1.52</v>
      </c>
      <c r="D812">
        <v>2</v>
      </c>
      <c r="E812">
        <v>0</v>
      </c>
      <c r="F812">
        <v>3.04</v>
      </c>
      <c r="G812" t="str">
        <f t="shared" si="12"/>
        <v>ARBLA</v>
      </c>
      <c r="I812" s="32">
        <v>22140</v>
      </c>
      <c r="J812" s="39" t="s">
        <v>99</v>
      </c>
    </row>
    <row r="813" spans="1:10" x14ac:dyDescent="0.25">
      <c r="A813">
        <v>22641</v>
      </c>
      <c r="B813">
        <v>40</v>
      </c>
      <c r="C813">
        <v>11.28</v>
      </c>
      <c r="D813">
        <v>3</v>
      </c>
      <c r="E813">
        <v>0.05</v>
      </c>
      <c r="F813">
        <v>32.147999999999996</v>
      </c>
      <c r="G813" t="str">
        <f t="shared" si="12"/>
        <v>ARBLA</v>
      </c>
      <c r="I813" s="32">
        <v>22141</v>
      </c>
      <c r="J813" s="39" t="s">
        <v>52</v>
      </c>
    </row>
    <row r="814" spans="1:10" x14ac:dyDescent="0.25">
      <c r="A814">
        <v>22642</v>
      </c>
      <c r="B814">
        <v>14</v>
      </c>
      <c r="C814">
        <v>14.18</v>
      </c>
      <c r="D814">
        <v>3</v>
      </c>
      <c r="E814">
        <v>0</v>
      </c>
      <c r="F814">
        <v>42.54</v>
      </c>
      <c r="G814" t="str">
        <f t="shared" si="12"/>
        <v>DIGOM</v>
      </c>
      <c r="I814" s="32">
        <v>22142</v>
      </c>
      <c r="J814" s="39" t="s">
        <v>93</v>
      </c>
    </row>
    <row r="815" spans="1:10" x14ac:dyDescent="0.25">
      <c r="A815">
        <v>22642</v>
      </c>
      <c r="B815">
        <v>51</v>
      </c>
      <c r="C815">
        <v>32.32</v>
      </c>
      <c r="D815">
        <v>2</v>
      </c>
      <c r="E815">
        <v>0</v>
      </c>
      <c r="F815">
        <v>64.64</v>
      </c>
      <c r="G815" t="str">
        <f t="shared" si="12"/>
        <v>DIGOM</v>
      </c>
      <c r="I815" s="32">
        <v>22143</v>
      </c>
      <c r="J815" s="39" t="s">
        <v>102</v>
      </c>
    </row>
    <row r="816" spans="1:10" x14ac:dyDescent="0.25">
      <c r="A816">
        <v>22643</v>
      </c>
      <c r="B816">
        <v>17</v>
      </c>
      <c r="C816">
        <v>29.73</v>
      </c>
      <c r="D816">
        <v>2</v>
      </c>
      <c r="E816">
        <v>0.05</v>
      </c>
      <c r="F816">
        <v>56.486999999999995</v>
      </c>
      <c r="G816" t="str">
        <f t="shared" si="12"/>
        <v>DACOU</v>
      </c>
      <c r="I816" s="32">
        <v>22144</v>
      </c>
      <c r="J816" s="39" t="s">
        <v>53</v>
      </c>
    </row>
    <row r="817" spans="1:10" x14ac:dyDescent="0.25">
      <c r="A817">
        <v>22643</v>
      </c>
      <c r="B817">
        <v>56</v>
      </c>
      <c r="C817">
        <v>28.97</v>
      </c>
      <c r="D817">
        <v>3</v>
      </c>
      <c r="E817">
        <v>0.05</v>
      </c>
      <c r="F817">
        <v>82.564499999999981</v>
      </c>
      <c r="G817" t="str">
        <f t="shared" si="12"/>
        <v>DACOU</v>
      </c>
      <c r="I817" s="32">
        <v>22145</v>
      </c>
      <c r="J817" s="39" t="s">
        <v>57</v>
      </c>
    </row>
    <row r="818" spans="1:10" x14ac:dyDescent="0.25">
      <c r="A818">
        <v>22643</v>
      </c>
      <c r="B818">
        <v>59</v>
      </c>
      <c r="C818">
        <v>41.92</v>
      </c>
      <c r="D818">
        <v>3</v>
      </c>
      <c r="E818">
        <v>0.05</v>
      </c>
      <c r="F818">
        <v>119.47199999999999</v>
      </c>
      <c r="G818" t="str">
        <f t="shared" si="12"/>
        <v>DACOU</v>
      </c>
      <c r="I818" s="32">
        <v>22146</v>
      </c>
      <c r="J818" s="39" t="s">
        <v>68</v>
      </c>
    </row>
    <row r="819" spans="1:10" x14ac:dyDescent="0.25">
      <c r="A819">
        <v>22644</v>
      </c>
      <c r="B819">
        <v>47</v>
      </c>
      <c r="C819">
        <v>7.32</v>
      </c>
      <c r="D819">
        <v>3</v>
      </c>
      <c r="E819">
        <v>0</v>
      </c>
      <c r="F819">
        <v>21.96</v>
      </c>
      <c r="G819" t="str">
        <f t="shared" si="12"/>
        <v>SAJOU</v>
      </c>
      <c r="I819" s="32">
        <v>22147</v>
      </c>
      <c r="J819" s="39" t="s">
        <v>51</v>
      </c>
    </row>
    <row r="820" spans="1:10" x14ac:dyDescent="0.25">
      <c r="A820">
        <v>22644</v>
      </c>
      <c r="B820">
        <v>76</v>
      </c>
      <c r="C820">
        <v>13.72</v>
      </c>
      <c r="D820">
        <v>3</v>
      </c>
      <c r="E820">
        <v>0</v>
      </c>
      <c r="F820">
        <v>41.160000000000004</v>
      </c>
      <c r="G820" t="str">
        <f t="shared" si="12"/>
        <v>SAJOU</v>
      </c>
      <c r="I820" s="32">
        <v>22148</v>
      </c>
      <c r="J820" s="39" t="s">
        <v>42</v>
      </c>
    </row>
    <row r="821" spans="1:10" x14ac:dyDescent="0.25">
      <c r="A821">
        <v>22645</v>
      </c>
      <c r="B821">
        <v>1</v>
      </c>
      <c r="C821">
        <v>13.72</v>
      </c>
      <c r="D821">
        <v>2</v>
      </c>
      <c r="E821">
        <v>0.15</v>
      </c>
      <c r="F821">
        <v>23.324000000000002</v>
      </c>
      <c r="G821" t="str">
        <f t="shared" si="12"/>
        <v>NAROU</v>
      </c>
      <c r="I821" s="32">
        <v>22149</v>
      </c>
      <c r="J821" s="39" t="s">
        <v>80</v>
      </c>
    </row>
    <row r="822" spans="1:10" x14ac:dyDescent="0.25">
      <c r="A822">
        <v>22645</v>
      </c>
      <c r="B822">
        <v>58</v>
      </c>
      <c r="C822">
        <v>10.06</v>
      </c>
      <c r="D822">
        <v>3</v>
      </c>
      <c r="E822">
        <v>0.15</v>
      </c>
      <c r="F822">
        <v>25.652999999999999</v>
      </c>
      <c r="G822" t="str">
        <f t="shared" si="12"/>
        <v>NAROU</v>
      </c>
      <c r="I822" s="32">
        <v>22150</v>
      </c>
      <c r="J822" s="39" t="s">
        <v>85</v>
      </c>
    </row>
    <row r="823" spans="1:10" x14ac:dyDescent="0.25">
      <c r="A823">
        <v>22646</v>
      </c>
      <c r="B823">
        <v>38</v>
      </c>
      <c r="C823">
        <v>200.93</v>
      </c>
      <c r="D823">
        <v>3</v>
      </c>
      <c r="E823">
        <v>0.05</v>
      </c>
      <c r="F823">
        <v>572.65049999999997</v>
      </c>
      <c r="G823" t="str">
        <f t="shared" si="12"/>
        <v>ARBLA</v>
      </c>
      <c r="I823" s="32">
        <v>22151</v>
      </c>
      <c r="J823" s="39" t="s">
        <v>46</v>
      </c>
    </row>
    <row r="824" spans="1:10" x14ac:dyDescent="0.25">
      <c r="A824">
        <v>22646</v>
      </c>
      <c r="B824">
        <v>39</v>
      </c>
      <c r="C824">
        <v>13.72</v>
      </c>
      <c r="D824">
        <v>3</v>
      </c>
      <c r="E824">
        <v>0.05</v>
      </c>
      <c r="F824">
        <v>39.102000000000004</v>
      </c>
      <c r="G824" t="str">
        <f t="shared" si="12"/>
        <v>ARBLA</v>
      </c>
      <c r="I824" s="32">
        <v>22152</v>
      </c>
      <c r="J824" s="39" t="s">
        <v>49</v>
      </c>
    </row>
    <row r="825" spans="1:10" x14ac:dyDescent="0.25">
      <c r="A825">
        <v>22647</v>
      </c>
      <c r="B825">
        <v>53</v>
      </c>
      <c r="C825">
        <v>25</v>
      </c>
      <c r="D825">
        <v>3</v>
      </c>
      <c r="E825">
        <v>0</v>
      </c>
      <c r="F825">
        <v>75</v>
      </c>
      <c r="G825" t="str">
        <f t="shared" si="12"/>
        <v>CHROU</v>
      </c>
      <c r="I825" s="32">
        <v>22153</v>
      </c>
      <c r="J825" s="39" t="s">
        <v>51</v>
      </c>
    </row>
    <row r="826" spans="1:10" x14ac:dyDescent="0.25">
      <c r="A826">
        <v>22648</v>
      </c>
      <c r="B826">
        <v>39</v>
      </c>
      <c r="C826">
        <v>10.98</v>
      </c>
      <c r="D826">
        <v>3</v>
      </c>
      <c r="E826">
        <v>0</v>
      </c>
      <c r="F826">
        <v>32.94</v>
      </c>
      <c r="G826" t="str">
        <f t="shared" si="12"/>
        <v>JEBOR</v>
      </c>
      <c r="I826" s="32">
        <v>22154</v>
      </c>
      <c r="J826" s="39" t="s">
        <v>32</v>
      </c>
    </row>
    <row r="827" spans="1:10" x14ac:dyDescent="0.25">
      <c r="A827">
        <v>22648</v>
      </c>
      <c r="B827">
        <v>72</v>
      </c>
      <c r="C827">
        <v>21.19</v>
      </c>
      <c r="D827">
        <v>2</v>
      </c>
      <c r="E827">
        <v>0</v>
      </c>
      <c r="F827">
        <v>42.38</v>
      </c>
      <c r="G827" t="str">
        <f t="shared" si="12"/>
        <v>JEBOR</v>
      </c>
      <c r="I827" s="32">
        <v>22155</v>
      </c>
      <c r="J827" s="39" t="s">
        <v>66</v>
      </c>
    </row>
    <row r="828" spans="1:10" x14ac:dyDescent="0.25">
      <c r="A828">
        <v>22649</v>
      </c>
      <c r="B828">
        <v>15</v>
      </c>
      <c r="C828">
        <v>11.89</v>
      </c>
      <c r="D828">
        <v>3</v>
      </c>
      <c r="E828">
        <v>0</v>
      </c>
      <c r="F828">
        <v>35.67</v>
      </c>
      <c r="G828" t="str">
        <f t="shared" si="12"/>
        <v>MOELK</v>
      </c>
      <c r="I828" s="32">
        <v>22156</v>
      </c>
      <c r="J828" s="39" t="s">
        <v>74</v>
      </c>
    </row>
    <row r="829" spans="1:10" x14ac:dyDescent="0.25">
      <c r="A829">
        <v>22649</v>
      </c>
      <c r="B829">
        <v>41</v>
      </c>
      <c r="C829">
        <v>7.32</v>
      </c>
      <c r="D829">
        <v>2</v>
      </c>
      <c r="E829">
        <v>0</v>
      </c>
      <c r="F829">
        <v>14.64</v>
      </c>
      <c r="G829" t="str">
        <f t="shared" si="12"/>
        <v>MOELK</v>
      </c>
      <c r="I829" s="32">
        <v>22157</v>
      </c>
      <c r="J829" s="39" t="s">
        <v>29</v>
      </c>
    </row>
    <row r="830" spans="1:10" x14ac:dyDescent="0.25">
      <c r="A830">
        <v>22649</v>
      </c>
      <c r="B830">
        <v>46</v>
      </c>
      <c r="C830">
        <v>9.15</v>
      </c>
      <c r="D830">
        <v>2</v>
      </c>
      <c r="E830">
        <v>0</v>
      </c>
      <c r="F830">
        <v>18.3</v>
      </c>
      <c r="G830" t="str">
        <f t="shared" si="12"/>
        <v>MOELK</v>
      </c>
      <c r="I830" s="32">
        <v>22158</v>
      </c>
      <c r="J830" s="39" t="s">
        <v>71</v>
      </c>
    </row>
    <row r="831" spans="1:10" x14ac:dyDescent="0.25">
      <c r="A831">
        <v>22649</v>
      </c>
      <c r="B831">
        <v>47</v>
      </c>
      <c r="C831">
        <v>7.32</v>
      </c>
      <c r="D831">
        <v>3</v>
      </c>
      <c r="E831">
        <v>0</v>
      </c>
      <c r="F831">
        <v>21.96</v>
      </c>
      <c r="G831" t="str">
        <f t="shared" si="12"/>
        <v>MOELK</v>
      </c>
      <c r="I831" s="32">
        <v>22159</v>
      </c>
      <c r="J831" s="39" t="s">
        <v>36</v>
      </c>
    </row>
    <row r="832" spans="1:10" x14ac:dyDescent="0.25">
      <c r="A832">
        <v>22649</v>
      </c>
      <c r="B832">
        <v>56</v>
      </c>
      <c r="C832">
        <v>28.97</v>
      </c>
      <c r="D832">
        <v>2</v>
      </c>
      <c r="E832">
        <v>0</v>
      </c>
      <c r="F832">
        <v>57.94</v>
      </c>
      <c r="G832" t="str">
        <f t="shared" si="12"/>
        <v>MOELK</v>
      </c>
      <c r="I832" s="32">
        <v>22160</v>
      </c>
      <c r="J832" s="39" t="s">
        <v>48</v>
      </c>
    </row>
    <row r="833" spans="1:10" x14ac:dyDescent="0.25">
      <c r="A833">
        <v>22649</v>
      </c>
      <c r="B833">
        <v>60</v>
      </c>
      <c r="C833">
        <v>25.92</v>
      </c>
      <c r="D833">
        <v>2</v>
      </c>
      <c r="E833">
        <v>0</v>
      </c>
      <c r="F833">
        <v>51.84</v>
      </c>
      <c r="G833" t="str">
        <f t="shared" si="12"/>
        <v>MOELK</v>
      </c>
      <c r="I833" s="32">
        <v>22161</v>
      </c>
      <c r="J833" s="39" t="s">
        <v>38</v>
      </c>
    </row>
    <row r="834" spans="1:10" x14ac:dyDescent="0.25">
      <c r="A834">
        <v>22650</v>
      </c>
      <c r="B834">
        <v>19</v>
      </c>
      <c r="C834">
        <v>7.01</v>
      </c>
      <c r="D834">
        <v>3</v>
      </c>
      <c r="E834">
        <v>0</v>
      </c>
      <c r="F834">
        <v>21.03</v>
      </c>
      <c r="G834" t="str">
        <f t="shared" si="12"/>
        <v>GAANT</v>
      </c>
      <c r="I834" s="32">
        <v>22162</v>
      </c>
      <c r="J834" s="39" t="s">
        <v>51</v>
      </c>
    </row>
    <row r="835" spans="1:10" x14ac:dyDescent="0.25">
      <c r="A835">
        <v>22650</v>
      </c>
      <c r="B835">
        <v>23</v>
      </c>
      <c r="C835">
        <v>6.86</v>
      </c>
      <c r="D835">
        <v>3</v>
      </c>
      <c r="E835">
        <v>0</v>
      </c>
      <c r="F835">
        <v>20.580000000000002</v>
      </c>
      <c r="G835" t="str">
        <f t="shared" ref="G835:G898" si="13">VLOOKUP(A835,$I$2:$J$1577,2,FALSE)</f>
        <v>GAANT</v>
      </c>
      <c r="I835" s="32">
        <v>22163</v>
      </c>
      <c r="J835" s="39" t="s">
        <v>112</v>
      </c>
    </row>
    <row r="836" spans="1:10" x14ac:dyDescent="0.25">
      <c r="A836">
        <v>22650</v>
      </c>
      <c r="B836">
        <v>70</v>
      </c>
      <c r="C836">
        <v>11.43</v>
      </c>
      <c r="D836">
        <v>2</v>
      </c>
      <c r="E836">
        <v>0</v>
      </c>
      <c r="F836">
        <v>22.86</v>
      </c>
      <c r="G836" t="str">
        <f t="shared" si="13"/>
        <v>GAANT</v>
      </c>
      <c r="I836" s="32">
        <v>22164</v>
      </c>
      <c r="J836" s="39" t="s">
        <v>48</v>
      </c>
    </row>
    <row r="837" spans="1:10" x14ac:dyDescent="0.25">
      <c r="A837">
        <v>22650</v>
      </c>
      <c r="B837">
        <v>71</v>
      </c>
      <c r="C837">
        <v>16.46</v>
      </c>
      <c r="D837">
        <v>3</v>
      </c>
      <c r="E837">
        <v>0</v>
      </c>
      <c r="F837">
        <v>49.38</v>
      </c>
      <c r="G837" t="str">
        <f t="shared" si="13"/>
        <v>GAANT</v>
      </c>
      <c r="I837" s="32">
        <v>22165</v>
      </c>
      <c r="J837" s="39" t="s">
        <v>111</v>
      </c>
    </row>
    <row r="838" spans="1:10" x14ac:dyDescent="0.25">
      <c r="A838">
        <v>22651</v>
      </c>
      <c r="B838">
        <v>21</v>
      </c>
      <c r="C838">
        <v>7.62</v>
      </c>
      <c r="D838">
        <v>3</v>
      </c>
      <c r="E838">
        <v>0</v>
      </c>
      <c r="F838">
        <v>22.86</v>
      </c>
      <c r="G838" t="str">
        <f t="shared" si="13"/>
        <v>ARBLA</v>
      </c>
      <c r="I838" s="32">
        <v>22166</v>
      </c>
      <c r="J838" s="39" t="s">
        <v>39</v>
      </c>
    </row>
    <row r="839" spans="1:10" x14ac:dyDescent="0.25">
      <c r="A839">
        <v>22651</v>
      </c>
      <c r="B839">
        <v>40</v>
      </c>
      <c r="C839">
        <v>14.03</v>
      </c>
      <c r="D839">
        <v>3</v>
      </c>
      <c r="E839">
        <v>0.05</v>
      </c>
      <c r="F839">
        <v>39.985499999999995</v>
      </c>
      <c r="G839" t="str">
        <f t="shared" si="13"/>
        <v>ARBLA</v>
      </c>
      <c r="I839" s="32">
        <v>22167</v>
      </c>
      <c r="J839" s="39" t="s">
        <v>26</v>
      </c>
    </row>
    <row r="840" spans="1:10" x14ac:dyDescent="0.25">
      <c r="A840">
        <v>22651</v>
      </c>
      <c r="B840">
        <v>60</v>
      </c>
      <c r="C840">
        <v>25.92</v>
      </c>
      <c r="D840">
        <v>3</v>
      </c>
      <c r="E840">
        <v>0.05</v>
      </c>
      <c r="F840">
        <v>73.872</v>
      </c>
      <c r="G840" t="str">
        <f t="shared" si="13"/>
        <v>ARBLA</v>
      </c>
      <c r="I840" s="32">
        <v>22168</v>
      </c>
      <c r="J840" s="39" t="s">
        <v>79</v>
      </c>
    </row>
    <row r="841" spans="1:10" x14ac:dyDescent="0.25">
      <c r="A841">
        <v>22651</v>
      </c>
      <c r="B841">
        <v>77</v>
      </c>
      <c r="C841">
        <v>9.91</v>
      </c>
      <c r="D841">
        <v>3</v>
      </c>
      <c r="E841">
        <v>0.05</v>
      </c>
      <c r="F841">
        <v>28.243500000000001</v>
      </c>
      <c r="G841" t="str">
        <f t="shared" si="13"/>
        <v>ARBLA</v>
      </c>
      <c r="I841" s="32">
        <v>22169</v>
      </c>
      <c r="J841" s="39" t="s">
        <v>94</v>
      </c>
    </row>
    <row r="842" spans="1:10" x14ac:dyDescent="0.25">
      <c r="A842">
        <v>22652</v>
      </c>
      <c r="B842">
        <v>31</v>
      </c>
      <c r="C842">
        <v>9.4499999999999993</v>
      </c>
      <c r="D842">
        <v>2</v>
      </c>
      <c r="E842">
        <v>0.05</v>
      </c>
      <c r="F842">
        <v>17.954999999999998</v>
      </c>
      <c r="G842" t="str">
        <f t="shared" si="13"/>
        <v>PABEL</v>
      </c>
      <c r="I842" s="32">
        <v>22170</v>
      </c>
      <c r="J842" s="39" t="s">
        <v>91</v>
      </c>
    </row>
    <row r="843" spans="1:10" x14ac:dyDescent="0.25">
      <c r="A843">
        <v>22652</v>
      </c>
      <c r="B843">
        <v>40</v>
      </c>
      <c r="C843">
        <v>14.03</v>
      </c>
      <c r="D843">
        <v>2</v>
      </c>
      <c r="E843">
        <v>0.05</v>
      </c>
      <c r="F843">
        <v>26.656999999999996</v>
      </c>
      <c r="G843" t="str">
        <f t="shared" si="13"/>
        <v>PABEL</v>
      </c>
      <c r="I843" s="32">
        <v>22171</v>
      </c>
      <c r="J843" s="39" t="s">
        <v>32</v>
      </c>
    </row>
    <row r="844" spans="1:10" x14ac:dyDescent="0.25">
      <c r="A844">
        <v>22652</v>
      </c>
      <c r="B844">
        <v>70</v>
      </c>
      <c r="C844">
        <v>11.43</v>
      </c>
      <c r="D844">
        <v>2</v>
      </c>
      <c r="E844">
        <v>0.05</v>
      </c>
      <c r="F844">
        <v>21.716999999999999</v>
      </c>
      <c r="G844" t="str">
        <f t="shared" si="13"/>
        <v>PABEL</v>
      </c>
      <c r="I844" s="32">
        <v>22172</v>
      </c>
      <c r="J844" s="39" t="s">
        <v>44</v>
      </c>
    </row>
    <row r="845" spans="1:10" x14ac:dyDescent="0.25">
      <c r="A845">
        <v>22653</v>
      </c>
      <c r="B845">
        <v>2</v>
      </c>
      <c r="C845">
        <v>11.59</v>
      </c>
      <c r="D845">
        <v>2</v>
      </c>
      <c r="E845">
        <v>0</v>
      </c>
      <c r="F845">
        <v>23.18</v>
      </c>
      <c r="G845" t="str">
        <f t="shared" si="13"/>
        <v>ERSWE</v>
      </c>
      <c r="I845" s="32">
        <v>22173</v>
      </c>
      <c r="J845" s="39" t="s">
        <v>58</v>
      </c>
    </row>
    <row r="846" spans="1:10" x14ac:dyDescent="0.25">
      <c r="A846">
        <v>22653</v>
      </c>
      <c r="B846">
        <v>7</v>
      </c>
      <c r="C846">
        <v>4.25</v>
      </c>
      <c r="D846">
        <v>1</v>
      </c>
      <c r="E846">
        <v>0</v>
      </c>
      <c r="F846">
        <v>4.25</v>
      </c>
      <c r="G846" t="str">
        <f t="shared" si="13"/>
        <v>ERSWE</v>
      </c>
      <c r="I846" s="32">
        <v>22174</v>
      </c>
      <c r="J846" s="39" t="s">
        <v>111</v>
      </c>
    </row>
    <row r="847" spans="1:10" x14ac:dyDescent="0.25">
      <c r="A847">
        <v>22653</v>
      </c>
      <c r="B847">
        <v>27</v>
      </c>
      <c r="C847">
        <v>26.83</v>
      </c>
      <c r="D847">
        <v>3</v>
      </c>
      <c r="E847">
        <v>0.25</v>
      </c>
      <c r="F847">
        <v>60.367499999999993</v>
      </c>
      <c r="G847" t="str">
        <f t="shared" si="13"/>
        <v>ERSWE</v>
      </c>
      <c r="I847" s="32">
        <v>22175</v>
      </c>
      <c r="J847" s="39" t="s">
        <v>108</v>
      </c>
    </row>
    <row r="848" spans="1:10" x14ac:dyDescent="0.25">
      <c r="A848">
        <v>22653</v>
      </c>
      <c r="B848">
        <v>36</v>
      </c>
      <c r="C848">
        <v>11.59</v>
      </c>
      <c r="D848">
        <v>2</v>
      </c>
      <c r="E848">
        <v>0.25</v>
      </c>
      <c r="F848">
        <v>17.384999999999998</v>
      </c>
      <c r="G848" t="str">
        <f t="shared" si="13"/>
        <v>ERSWE</v>
      </c>
      <c r="I848" s="32">
        <v>22176</v>
      </c>
      <c r="J848" s="39" t="s">
        <v>69</v>
      </c>
    </row>
    <row r="849" spans="1:10" x14ac:dyDescent="0.25">
      <c r="A849">
        <v>22653</v>
      </c>
      <c r="B849">
        <v>44</v>
      </c>
      <c r="C849">
        <v>11.89</v>
      </c>
      <c r="D849">
        <v>2</v>
      </c>
      <c r="E849">
        <v>0</v>
      </c>
      <c r="F849">
        <v>23.78</v>
      </c>
      <c r="G849" t="str">
        <f t="shared" si="13"/>
        <v>ERSWE</v>
      </c>
      <c r="I849" s="32">
        <v>22177</v>
      </c>
      <c r="J849" s="39" t="s">
        <v>26</v>
      </c>
    </row>
    <row r="850" spans="1:10" x14ac:dyDescent="0.25">
      <c r="A850">
        <v>22653</v>
      </c>
      <c r="B850">
        <v>54</v>
      </c>
      <c r="C850">
        <v>4.57</v>
      </c>
      <c r="D850">
        <v>3</v>
      </c>
      <c r="E850">
        <v>0.1</v>
      </c>
      <c r="F850">
        <v>12.339000000000002</v>
      </c>
      <c r="G850" t="str">
        <f t="shared" si="13"/>
        <v>ERSWE</v>
      </c>
      <c r="I850" s="32">
        <v>22178</v>
      </c>
      <c r="J850" s="39" t="s">
        <v>68</v>
      </c>
    </row>
    <row r="851" spans="1:10" x14ac:dyDescent="0.25">
      <c r="A851">
        <v>22653</v>
      </c>
      <c r="B851">
        <v>62</v>
      </c>
      <c r="C851">
        <v>30.03</v>
      </c>
      <c r="D851">
        <v>3</v>
      </c>
      <c r="E851">
        <v>0</v>
      </c>
      <c r="F851">
        <v>90.09</v>
      </c>
      <c r="G851" t="str">
        <f t="shared" si="13"/>
        <v>ERSWE</v>
      </c>
      <c r="I851" s="32">
        <v>22179</v>
      </c>
      <c r="J851" s="39" t="s">
        <v>68</v>
      </c>
    </row>
    <row r="852" spans="1:10" x14ac:dyDescent="0.25">
      <c r="A852">
        <v>22653</v>
      </c>
      <c r="B852">
        <v>761</v>
      </c>
      <c r="C852">
        <v>3.64</v>
      </c>
      <c r="D852">
        <v>1</v>
      </c>
      <c r="E852">
        <v>0</v>
      </c>
      <c r="F852">
        <v>3.64</v>
      </c>
      <c r="G852" t="str">
        <f t="shared" si="13"/>
        <v>ERSWE</v>
      </c>
      <c r="I852" s="32">
        <v>22180</v>
      </c>
      <c r="J852" s="39" t="s">
        <v>53</v>
      </c>
    </row>
    <row r="853" spans="1:10" x14ac:dyDescent="0.25">
      <c r="A853">
        <v>22653</v>
      </c>
      <c r="B853">
        <v>1448</v>
      </c>
      <c r="C853">
        <v>9.77</v>
      </c>
      <c r="D853">
        <v>1</v>
      </c>
      <c r="E853">
        <v>0</v>
      </c>
      <c r="F853">
        <v>9.77</v>
      </c>
      <c r="G853" t="str">
        <f t="shared" si="13"/>
        <v>ERSWE</v>
      </c>
      <c r="I853" s="32">
        <v>22181</v>
      </c>
      <c r="J853" s="39" t="s">
        <v>26</v>
      </c>
    </row>
    <row r="854" spans="1:10" x14ac:dyDescent="0.25">
      <c r="A854">
        <v>22653</v>
      </c>
      <c r="B854">
        <v>1495</v>
      </c>
      <c r="C854">
        <v>12.41</v>
      </c>
      <c r="D854">
        <v>1</v>
      </c>
      <c r="E854">
        <v>0</v>
      </c>
      <c r="F854">
        <v>12.41</v>
      </c>
      <c r="G854" t="str">
        <f t="shared" si="13"/>
        <v>ERSWE</v>
      </c>
      <c r="I854" s="32">
        <v>22182</v>
      </c>
      <c r="J854" s="39" t="s">
        <v>76</v>
      </c>
    </row>
    <row r="855" spans="1:10" x14ac:dyDescent="0.25">
      <c r="A855">
        <v>22653</v>
      </c>
      <c r="B855">
        <v>2650</v>
      </c>
      <c r="C855">
        <v>8.5399999999999991</v>
      </c>
      <c r="D855">
        <v>3</v>
      </c>
      <c r="E855">
        <v>0.25</v>
      </c>
      <c r="F855">
        <v>19.214999999999996</v>
      </c>
      <c r="G855" t="str">
        <f t="shared" si="13"/>
        <v>ERSWE</v>
      </c>
      <c r="I855" s="32">
        <v>22183</v>
      </c>
      <c r="J855" s="39" t="s">
        <v>29</v>
      </c>
    </row>
    <row r="856" spans="1:10" x14ac:dyDescent="0.25">
      <c r="A856">
        <v>22654</v>
      </c>
      <c r="B856">
        <v>35</v>
      </c>
      <c r="C856">
        <v>13.72</v>
      </c>
      <c r="D856">
        <v>3</v>
      </c>
      <c r="E856">
        <v>0</v>
      </c>
      <c r="F856">
        <v>41.160000000000004</v>
      </c>
      <c r="G856" t="str">
        <f t="shared" si="13"/>
        <v>HALER</v>
      </c>
      <c r="I856" s="32">
        <v>22184</v>
      </c>
      <c r="J856" s="39" t="s">
        <v>44</v>
      </c>
    </row>
    <row r="857" spans="1:10" x14ac:dyDescent="0.25">
      <c r="A857">
        <v>22655</v>
      </c>
      <c r="B857">
        <v>11</v>
      </c>
      <c r="C857">
        <v>10.67</v>
      </c>
      <c r="D857">
        <v>4</v>
      </c>
      <c r="E857">
        <v>0</v>
      </c>
      <c r="F857">
        <v>42.68</v>
      </c>
      <c r="G857" t="str">
        <f t="shared" si="13"/>
        <v>MAHEN</v>
      </c>
      <c r="I857" s="32">
        <v>22185</v>
      </c>
      <c r="J857" s="39" t="s">
        <v>77</v>
      </c>
    </row>
    <row r="858" spans="1:10" x14ac:dyDescent="0.25">
      <c r="A858">
        <v>22655</v>
      </c>
      <c r="B858">
        <v>42</v>
      </c>
      <c r="C858">
        <v>7.47</v>
      </c>
      <c r="D858">
        <v>4</v>
      </c>
      <c r="E858">
        <v>0</v>
      </c>
      <c r="F858">
        <v>29.88</v>
      </c>
      <c r="G858" t="str">
        <f t="shared" si="13"/>
        <v>MAHEN</v>
      </c>
      <c r="I858" s="32">
        <v>22186</v>
      </c>
      <c r="J858" s="39" t="s">
        <v>68</v>
      </c>
    </row>
    <row r="859" spans="1:10" x14ac:dyDescent="0.25">
      <c r="A859">
        <v>22655</v>
      </c>
      <c r="B859">
        <v>72</v>
      </c>
      <c r="C859">
        <v>26.53</v>
      </c>
      <c r="D859">
        <v>4</v>
      </c>
      <c r="E859">
        <v>0</v>
      </c>
      <c r="F859">
        <v>106.12</v>
      </c>
      <c r="G859" t="str">
        <f t="shared" si="13"/>
        <v>MAHEN</v>
      </c>
      <c r="I859" s="32">
        <v>22187</v>
      </c>
      <c r="J859" s="39" t="s">
        <v>24</v>
      </c>
    </row>
    <row r="860" spans="1:10" x14ac:dyDescent="0.25">
      <c r="A860">
        <v>22655</v>
      </c>
      <c r="B860">
        <v>120</v>
      </c>
      <c r="C860">
        <v>6.1</v>
      </c>
      <c r="D860">
        <v>3</v>
      </c>
      <c r="E860">
        <v>0</v>
      </c>
      <c r="F860">
        <v>18.299999999999997</v>
      </c>
      <c r="G860" t="str">
        <f t="shared" si="13"/>
        <v>MAHEN</v>
      </c>
      <c r="I860" s="32">
        <v>22188</v>
      </c>
      <c r="J860" s="39" t="s">
        <v>58</v>
      </c>
    </row>
    <row r="861" spans="1:10" x14ac:dyDescent="0.25">
      <c r="A861">
        <v>22655</v>
      </c>
      <c r="B861">
        <v>121</v>
      </c>
      <c r="C861">
        <v>6.86</v>
      </c>
      <c r="D861">
        <v>4</v>
      </c>
      <c r="E861">
        <v>0</v>
      </c>
      <c r="F861">
        <v>27.44</v>
      </c>
      <c r="G861" t="str">
        <f t="shared" si="13"/>
        <v>MAHEN</v>
      </c>
      <c r="I861" s="32">
        <v>22189</v>
      </c>
      <c r="J861" s="39" t="s">
        <v>89</v>
      </c>
    </row>
    <row r="862" spans="1:10" x14ac:dyDescent="0.25">
      <c r="A862">
        <v>22655</v>
      </c>
      <c r="B862">
        <v>122</v>
      </c>
      <c r="C862">
        <v>7.01</v>
      </c>
      <c r="D862">
        <v>5</v>
      </c>
      <c r="E862">
        <v>0</v>
      </c>
      <c r="F862">
        <v>35.049999999999997</v>
      </c>
      <c r="G862" t="str">
        <f t="shared" si="13"/>
        <v>MAHEN</v>
      </c>
      <c r="I862" s="32">
        <v>22190</v>
      </c>
      <c r="J862" s="39" t="s">
        <v>86</v>
      </c>
    </row>
    <row r="863" spans="1:10" x14ac:dyDescent="0.25">
      <c r="A863">
        <v>22655</v>
      </c>
      <c r="B863">
        <v>124</v>
      </c>
      <c r="C863">
        <v>7.24</v>
      </c>
      <c r="D863">
        <v>4</v>
      </c>
      <c r="E863">
        <v>0</v>
      </c>
      <c r="F863">
        <v>28.96</v>
      </c>
      <c r="G863" t="str">
        <f t="shared" si="13"/>
        <v>MAHEN</v>
      </c>
      <c r="I863" s="32">
        <v>22191</v>
      </c>
      <c r="J863" s="39" t="s">
        <v>3636</v>
      </c>
    </row>
    <row r="864" spans="1:10" x14ac:dyDescent="0.25">
      <c r="A864">
        <v>22655</v>
      </c>
      <c r="B864">
        <v>125</v>
      </c>
      <c r="C864">
        <v>7.36</v>
      </c>
      <c r="D864">
        <v>5</v>
      </c>
      <c r="E864">
        <v>0</v>
      </c>
      <c r="F864">
        <v>36.800000000000004</v>
      </c>
      <c r="G864" t="str">
        <f t="shared" si="13"/>
        <v>MAHEN</v>
      </c>
      <c r="I864" s="32">
        <v>22192</v>
      </c>
      <c r="J864" s="39" t="s">
        <v>63</v>
      </c>
    </row>
    <row r="865" spans="1:10" x14ac:dyDescent="0.25">
      <c r="A865">
        <v>22655</v>
      </c>
      <c r="B865">
        <v>127</v>
      </c>
      <c r="C865">
        <v>7.62</v>
      </c>
      <c r="D865">
        <v>4</v>
      </c>
      <c r="E865">
        <v>0</v>
      </c>
      <c r="F865">
        <v>30.48</v>
      </c>
      <c r="G865" t="str">
        <f t="shared" si="13"/>
        <v>MAHEN</v>
      </c>
      <c r="I865" s="32">
        <v>22193</v>
      </c>
      <c r="J865" s="39" t="s">
        <v>31</v>
      </c>
    </row>
    <row r="866" spans="1:10" x14ac:dyDescent="0.25">
      <c r="A866">
        <v>22655</v>
      </c>
      <c r="B866">
        <v>128</v>
      </c>
      <c r="C866">
        <v>7.62</v>
      </c>
      <c r="D866">
        <v>5</v>
      </c>
      <c r="E866">
        <v>0</v>
      </c>
      <c r="F866">
        <v>38.1</v>
      </c>
      <c r="G866" t="str">
        <f t="shared" si="13"/>
        <v>MAHEN</v>
      </c>
      <c r="I866" s="32">
        <v>22194</v>
      </c>
      <c r="J866" s="39" t="s">
        <v>39</v>
      </c>
    </row>
    <row r="867" spans="1:10" x14ac:dyDescent="0.25">
      <c r="A867">
        <v>22655</v>
      </c>
      <c r="B867">
        <v>129</v>
      </c>
      <c r="C867">
        <v>9.15</v>
      </c>
      <c r="D867">
        <v>3</v>
      </c>
      <c r="E867">
        <v>0</v>
      </c>
      <c r="F867">
        <v>27.450000000000003</v>
      </c>
      <c r="G867" t="str">
        <f t="shared" si="13"/>
        <v>MAHEN</v>
      </c>
      <c r="I867" s="32">
        <v>22195</v>
      </c>
      <c r="J867" s="39" t="s">
        <v>80</v>
      </c>
    </row>
    <row r="868" spans="1:10" x14ac:dyDescent="0.25">
      <c r="A868">
        <v>22655</v>
      </c>
      <c r="B868">
        <v>131</v>
      </c>
      <c r="C868">
        <v>9.5299999999999994</v>
      </c>
      <c r="D868">
        <v>5</v>
      </c>
      <c r="E868">
        <v>0</v>
      </c>
      <c r="F868">
        <v>47.65</v>
      </c>
      <c r="G868" t="str">
        <f t="shared" si="13"/>
        <v>MAHEN</v>
      </c>
      <c r="I868" s="32">
        <v>22196</v>
      </c>
      <c r="J868" s="39" t="s">
        <v>25</v>
      </c>
    </row>
    <row r="869" spans="1:10" x14ac:dyDescent="0.25">
      <c r="A869">
        <v>22655</v>
      </c>
      <c r="B869">
        <v>132</v>
      </c>
      <c r="C869">
        <v>9.7200000000000006</v>
      </c>
      <c r="D869">
        <v>3</v>
      </c>
      <c r="E869">
        <v>0</v>
      </c>
      <c r="F869">
        <v>29.160000000000004</v>
      </c>
      <c r="G869" t="str">
        <f t="shared" si="13"/>
        <v>MAHEN</v>
      </c>
      <c r="I869" s="32">
        <v>22197</v>
      </c>
      <c r="J869" s="39" t="s">
        <v>29</v>
      </c>
    </row>
    <row r="870" spans="1:10" x14ac:dyDescent="0.25">
      <c r="A870">
        <v>22655</v>
      </c>
      <c r="B870">
        <v>133</v>
      </c>
      <c r="C870">
        <v>9.91</v>
      </c>
      <c r="D870">
        <v>4</v>
      </c>
      <c r="E870">
        <v>0</v>
      </c>
      <c r="F870">
        <v>39.64</v>
      </c>
      <c r="G870" t="str">
        <f t="shared" si="13"/>
        <v>MAHEN</v>
      </c>
      <c r="I870" s="32">
        <v>22198</v>
      </c>
      <c r="J870" s="39" t="s">
        <v>42</v>
      </c>
    </row>
    <row r="871" spans="1:10" x14ac:dyDescent="0.25">
      <c r="A871">
        <v>22655</v>
      </c>
      <c r="B871">
        <v>134</v>
      </c>
      <c r="C871">
        <v>10.1</v>
      </c>
      <c r="D871">
        <v>5</v>
      </c>
      <c r="E871">
        <v>0</v>
      </c>
      <c r="F871">
        <v>50.5</v>
      </c>
      <c r="G871" t="str">
        <f t="shared" si="13"/>
        <v>MAHEN</v>
      </c>
      <c r="I871" s="32">
        <v>22199</v>
      </c>
      <c r="J871" s="39" t="s">
        <v>100</v>
      </c>
    </row>
    <row r="872" spans="1:10" x14ac:dyDescent="0.25">
      <c r="A872">
        <v>22655</v>
      </c>
      <c r="B872">
        <v>135</v>
      </c>
      <c r="C872">
        <v>10.67</v>
      </c>
      <c r="D872">
        <v>3</v>
      </c>
      <c r="E872">
        <v>0</v>
      </c>
      <c r="F872">
        <v>32.01</v>
      </c>
      <c r="G872" t="str">
        <f t="shared" si="13"/>
        <v>MAHEN</v>
      </c>
      <c r="I872" s="32">
        <v>22200</v>
      </c>
      <c r="J872" s="39" t="s">
        <v>54</v>
      </c>
    </row>
    <row r="873" spans="1:10" x14ac:dyDescent="0.25">
      <c r="A873">
        <v>22655</v>
      </c>
      <c r="B873">
        <v>136</v>
      </c>
      <c r="C873">
        <v>10.67</v>
      </c>
      <c r="D873">
        <v>4</v>
      </c>
      <c r="E873">
        <v>0</v>
      </c>
      <c r="F873">
        <v>42.68</v>
      </c>
      <c r="G873" t="str">
        <f t="shared" si="13"/>
        <v>MAHEN</v>
      </c>
      <c r="I873" s="32">
        <v>22201</v>
      </c>
      <c r="J873" s="39" t="s">
        <v>30</v>
      </c>
    </row>
    <row r="874" spans="1:10" x14ac:dyDescent="0.25">
      <c r="A874">
        <v>22655</v>
      </c>
      <c r="B874">
        <v>137</v>
      </c>
      <c r="C874">
        <v>10.67</v>
      </c>
      <c r="D874">
        <v>5</v>
      </c>
      <c r="E874">
        <v>0</v>
      </c>
      <c r="F874">
        <v>53.35</v>
      </c>
      <c r="G874" t="str">
        <f t="shared" si="13"/>
        <v>MAHEN</v>
      </c>
      <c r="I874" s="32">
        <v>22202</v>
      </c>
      <c r="J874" s="39" t="s">
        <v>25</v>
      </c>
    </row>
    <row r="875" spans="1:10" x14ac:dyDescent="0.25">
      <c r="A875">
        <v>22655</v>
      </c>
      <c r="B875">
        <v>138</v>
      </c>
      <c r="C875">
        <v>10.67</v>
      </c>
      <c r="D875">
        <v>3</v>
      </c>
      <c r="E875">
        <v>0</v>
      </c>
      <c r="F875">
        <v>32.01</v>
      </c>
      <c r="G875" t="str">
        <f t="shared" si="13"/>
        <v>MAHEN</v>
      </c>
      <c r="I875" s="32">
        <v>22203</v>
      </c>
      <c r="J875" s="39" t="s">
        <v>105</v>
      </c>
    </row>
    <row r="876" spans="1:10" x14ac:dyDescent="0.25">
      <c r="A876">
        <v>22655</v>
      </c>
      <c r="B876">
        <v>139</v>
      </c>
      <c r="C876">
        <v>11.43</v>
      </c>
      <c r="D876">
        <v>4</v>
      </c>
      <c r="E876">
        <v>0</v>
      </c>
      <c r="F876">
        <v>45.72</v>
      </c>
      <c r="G876" t="str">
        <f t="shared" si="13"/>
        <v>MAHEN</v>
      </c>
      <c r="I876" s="32">
        <v>22204</v>
      </c>
      <c r="J876" s="39" t="s">
        <v>24</v>
      </c>
    </row>
    <row r="877" spans="1:10" x14ac:dyDescent="0.25">
      <c r="A877">
        <v>22655</v>
      </c>
      <c r="B877">
        <v>140</v>
      </c>
      <c r="C877">
        <v>11.43</v>
      </c>
      <c r="D877">
        <v>5</v>
      </c>
      <c r="E877">
        <v>0</v>
      </c>
      <c r="F877">
        <v>57.15</v>
      </c>
      <c r="G877" t="str">
        <f t="shared" si="13"/>
        <v>MAHEN</v>
      </c>
      <c r="I877" s="32">
        <v>22205</v>
      </c>
      <c r="J877" s="39" t="s">
        <v>46</v>
      </c>
    </row>
    <row r="878" spans="1:10" x14ac:dyDescent="0.25">
      <c r="A878">
        <v>22655</v>
      </c>
      <c r="B878">
        <v>141</v>
      </c>
      <c r="C878">
        <v>11.81</v>
      </c>
      <c r="D878">
        <v>3</v>
      </c>
      <c r="E878">
        <v>0</v>
      </c>
      <c r="F878">
        <v>35.43</v>
      </c>
      <c r="G878" t="str">
        <f t="shared" si="13"/>
        <v>MAHEN</v>
      </c>
      <c r="I878" s="32">
        <v>22206</v>
      </c>
      <c r="J878" s="39" t="s">
        <v>85</v>
      </c>
    </row>
    <row r="879" spans="1:10" x14ac:dyDescent="0.25">
      <c r="A879">
        <v>22655</v>
      </c>
      <c r="B879">
        <v>142</v>
      </c>
      <c r="C879">
        <v>3.43</v>
      </c>
      <c r="D879">
        <v>4</v>
      </c>
      <c r="E879">
        <v>0</v>
      </c>
      <c r="F879">
        <v>13.72</v>
      </c>
      <c r="G879" t="str">
        <f t="shared" si="13"/>
        <v>MAHEN</v>
      </c>
      <c r="I879" s="32">
        <v>22207</v>
      </c>
      <c r="J879" s="39" t="s">
        <v>31</v>
      </c>
    </row>
    <row r="880" spans="1:10" x14ac:dyDescent="0.25">
      <c r="A880">
        <v>22656</v>
      </c>
      <c r="B880">
        <v>2</v>
      </c>
      <c r="C880">
        <v>11.59</v>
      </c>
      <c r="D880">
        <v>3</v>
      </c>
      <c r="E880">
        <v>0</v>
      </c>
      <c r="F880">
        <v>34.769999999999996</v>
      </c>
      <c r="G880" t="str">
        <f t="shared" si="13"/>
        <v>ERSWE</v>
      </c>
      <c r="I880" s="32">
        <v>22208</v>
      </c>
      <c r="J880" s="39" t="s">
        <v>58</v>
      </c>
    </row>
    <row r="881" spans="1:10" x14ac:dyDescent="0.25">
      <c r="A881">
        <v>22656</v>
      </c>
      <c r="B881">
        <v>7</v>
      </c>
      <c r="C881">
        <v>4.25</v>
      </c>
      <c r="D881">
        <v>1</v>
      </c>
      <c r="E881">
        <v>0</v>
      </c>
      <c r="F881">
        <v>4.25</v>
      </c>
      <c r="G881" t="str">
        <f t="shared" si="13"/>
        <v>ERSWE</v>
      </c>
      <c r="I881" s="32">
        <v>22209</v>
      </c>
      <c r="J881" s="39" t="s">
        <v>72</v>
      </c>
    </row>
    <row r="882" spans="1:10" x14ac:dyDescent="0.25">
      <c r="A882">
        <v>22656</v>
      </c>
      <c r="B882">
        <v>27</v>
      </c>
      <c r="C882">
        <v>26.83</v>
      </c>
      <c r="D882">
        <v>4</v>
      </c>
      <c r="E882">
        <v>0.25</v>
      </c>
      <c r="F882">
        <v>80.489999999999995</v>
      </c>
      <c r="G882" t="str">
        <f t="shared" si="13"/>
        <v>ERSWE</v>
      </c>
      <c r="I882" s="32">
        <v>22210</v>
      </c>
      <c r="J882" s="39" t="s">
        <v>94</v>
      </c>
    </row>
    <row r="883" spans="1:10" x14ac:dyDescent="0.25">
      <c r="A883">
        <v>22656</v>
      </c>
      <c r="B883">
        <v>36</v>
      </c>
      <c r="C883">
        <v>11.59</v>
      </c>
      <c r="D883">
        <v>3</v>
      </c>
      <c r="E883">
        <v>0.25</v>
      </c>
      <c r="F883">
        <v>26.077499999999997</v>
      </c>
      <c r="G883" t="str">
        <f t="shared" si="13"/>
        <v>ERSWE</v>
      </c>
      <c r="I883" s="32">
        <v>22211</v>
      </c>
      <c r="J883" s="39" t="s">
        <v>77</v>
      </c>
    </row>
    <row r="884" spans="1:10" x14ac:dyDescent="0.25">
      <c r="A884">
        <v>22656</v>
      </c>
      <c r="B884">
        <v>44</v>
      </c>
      <c r="C884">
        <v>11.89</v>
      </c>
      <c r="D884">
        <v>3</v>
      </c>
      <c r="E884">
        <v>0</v>
      </c>
      <c r="F884">
        <v>35.67</v>
      </c>
      <c r="G884" t="str">
        <f t="shared" si="13"/>
        <v>ERSWE</v>
      </c>
      <c r="I884" s="32">
        <v>22212</v>
      </c>
      <c r="J884" s="39" t="s">
        <v>40</v>
      </c>
    </row>
    <row r="885" spans="1:10" x14ac:dyDescent="0.25">
      <c r="A885">
        <v>22656</v>
      </c>
      <c r="B885">
        <v>54</v>
      </c>
      <c r="C885">
        <v>4.57</v>
      </c>
      <c r="D885">
        <v>4</v>
      </c>
      <c r="E885">
        <v>0.1</v>
      </c>
      <c r="F885">
        <v>16.452000000000002</v>
      </c>
      <c r="G885" t="str">
        <f t="shared" si="13"/>
        <v>ERSWE</v>
      </c>
      <c r="I885" s="32">
        <v>22213</v>
      </c>
      <c r="J885" s="39" t="s">
        <v>60</v>
      </c>
    </row>
    <row r="886" spans="1:10" x14ac:dyDescent="0.25">
      <c r="A886">
        <v>22656</v>
      </c>
      <c r="B886">
        <v>62</v>
      </c>
      <c r="C886">
        <v>30.03</v>
      </c>
      <c r="D886">
        <v>4</v>
      </c>
      <c r="E886">
        <v>0</v>
      </c>
      <c r="F886">
        <v>120.12</v>
      </c>
      <c r="G886" t="str">
        <f t="shared" si="13"/>
        <v>ERSWE</v>
      </c>
      <c r="I886" s="32">
        <v>22214</v>
      </c>
      <c r="J886" s="39" t="s">
        <v>37</v>
      </c>
    </row>
    <row r="887" spans="1:10" x14ac:dyDescent="0.25">
      <c r="A887">
        <v>22656</v>
      </c>
      <c r="B887">
        <v>761</v>
      </c>
      <c r="C887">
        <v>3.64</v>
      </c>
      <c r="D887">
        <v>1</v>
      </c>
      <c r="E887">
        <v>0</v>
      </c>
      <c r="F887">
        <v>3.64</v>
      </c>
      <c r="G887" t="str">
        <f t="shared" si="13"/>
        <v>ERSWE</v>
      </c>
      <c r="I887" s="32">
        <v>22215</v>
      </c>
      <c r="J887" s="39" t="s">
        <v>68</v>
      </c>
    </row>
    <row r="888" spans="1:10" x14ac:dyDescent="0.25">
      <c r="A888">
        <v>22656</v>
      </c>
      <c r="B888">
        <v>1448</v>
      </c>
      <c r="C888">
        <v>9.77</v>
      </c>
      <c r="D888">
        <v>1</v>
      </c>
      <c r="E888">
        <v>0</v>
      </c>
      <c r="F888">
        <v>9.77</v>
      </c>
      <c r="G888" t="str">
        <f t="shared" si="13"/>
        <v>ERSWE</v>
      </c>
      <c r="I888" s="32">
        <v>22216</v>
      </c>
      <c r="J888" s="39" t="s">
        <v>25</v>
      </c>
    </row>
    <row r="889" spans="1:10" x14ac:dyDescent="0.25">
      <c r="A889">
        <v>22656</v>
      </c>
      <c r="B889">
        <v>1495</v>
      </c>
      <c r="C889">
        <v>12.41</v>
      </c>
      <c r="D889">
        <v>1</v>
      </c>
      <c r="E889">
        <v>0</v>
      </c>
      <c r="F889">
        <v>12.41</v>
      </c>
      <c r="G889" t="str">
        <f t="shared" si="13"/>
        <v>ERSWE</v>
      </c>
      <c r="I889" s="32">
        <v>22217</v>
      </c>
      <c r="J889" s="39" t="s">
        <v>89</v>
      </c>
    </row>
    <row r="890" spans="1:10" x14ac:dyDescent="0.25">
      <c r="A890">
        <v>22656</v>
      </c>
      <c r="B890">
        <v>2650</v>
      </c>
      <c r="C890">
        <v>8.5399999999999991</v>
      </c>
      <c r="D890">
        <v>4</v>
      </c>
      <c r="E890">
        <v>0.25</v>
      </c>
      <c r="F890">
        <v>25.619999999999997</v>
      </c>
      <c r="G890" t="str">
        <f t="shared" si="13"/>
        <v>ERSWE</v>
      </c>
      <c r="I890" s="32">
        <v>22218</v>
      </c>
      <c r="J890" s="39" t="s">
        <v>89</v>
      </c>
    </row>
    <row r="891" spans="1:10" x14ac:dyDescent="0.25">
      <c r="A891">
        <v>22657</v>
      </c>
      <c r="B891">
        <v>71</v>
      </c>
      <c r="C891">
        <v>13.11</v>
      </c>
      <c r="D891">
        <v>3</v>
      </c>
      <c r="E891">
        <v>0</v>
      </c>
      <c r="F891">
        <v>39.33</v>
      </c>
      <c r="G891" t="str">
        <f t="shared" si="13"/>
        <v>CLJAN</v>
      </c>
      <c r="I891" s="32">
        <v>22219</v>
      </c>
      <c r="J891" s="39" t="s">
        <v>26</v>
      </c>
    </row>
    <row r="892" spans="1:10" x14ac:dyDescent="0.25">
      <c r="A892">
        <v>22658</v>
      </c>
      <c r="B892">
        <v>1</v>
      </c>
      <c r="C892">
        <v>10.98</v>
      </c>
      <c r="D892">
        <v>4</v>
      </c>
      <c r="E892">
        <v>0.15</v>
      </c>
      <c r="F892">
        <v>37.332000000000001</v>
      </c>
      <c r="G892" t="str">
        <f t="shared" si="13"/>
        <v>SYLEJ</v>
      </c>
      <c r="I892" s="32">
        <v>22220</v>
      </c>
      <c r="J892" s="39" t="s">
        <v>68</v>
      </c>
    </row>
    <row r="893" spans="1:10" x14ac:dyDescent="0.25">
      <c r="A893">
        <v>22658</v>
      </c>
      <c r="B893">
        <v>2</v>
      </c>
      <c r="C893">
        <v>14.48</v>
      </c>
      <c r="D893">
        <v>1</v>
      </c>
      <c r="E893">
        <v>0</v>
      </c>
      <c r="F893">
        <v>14.48</v>
      </c>
      <c r="G893" t="str">
        <f t="shared" si="13"/>
        <v>SYLEJ</v>
      </c>
      <c r="I893" s="32">
        <v>22221</v>
      </c>
      <c r="J893" s="39" t="s">
        <v>66</v>
      </c>
    </row>
    <row r="894" spans="1:10" x14ac:dyDescent="0.25">
      <c r="A894">
        <v>22658</v>
      </c>
      <c r="B894">
        <v>10</v>
      </c>
      <c r="C894">
        <v>23.63</v>
      </c>
      <c r="D894">
        <v>4</v>
      </c>
      <c r="E894">
        <v>0</v>
      </c>
      <c r="F894">
        <v>94.52</v>
      </c>
      <c r="G894" t="str">
        <f t="shared" si="13"/>
        <v>SYLEJ</v>
      </c>
      <c r="I894" s="32">
        <v>22222</v>
      </c>
      <c r="J894" s="39" t="s">
        <v>44</v>
      </c>
    </row>
    <row r="895" spans="1:10" x14ac:dyDescent="0.25">
      <c r="A895">
        <v>22658</v>
      </c>
      <c r="B895">
        <v>44</v>
      </c>
      <c r="C895">
        <v>14.83</v>
      </c>
      <c r="D895">
        <v>4</v>
      </c>
      <c r="E895">
        <v>0</v>
      </c>
      <c r="F895">
        <v>59.32</v>
      </c>
      <c r="G895" t="str">
        <f t="shared" si="13"/>
        <v>SYLEJ</v>
      </c>
      <c r="I895" s="32">
        <v>22223</v>
      </c>
      <c r="J895" s="39" t="s">
        <v>75</v>
      </c>
    </row>
    <row r="896" spans="1:10" x14ac:dyDescent="0.25">
      <c r="A896">
        <v>22658</v>
      </c>
      <c r="B896">
        <v>47</v>
      </c>
      <c r="C896">
        <v>7.24</v>
      </c>
      <c r="D896">
        <v>1</v>
      </c>
      <c r="E896">
        <v>0</v>
      </c>
      <c r="F896">
        <v>7.24</v>
      </c>
      <c r="G896" t="str">
        <f t="shared" si="13"/>
        <v>SYLEJ</v>
      </c>
      <c r="I896" s="32">
        <v>22224</v>
      </c>
      <c r="J896" s="39" t="s">
        <v>43</v>
      </c>
    </row>
    <row r="897" spans="1:10" x14ac:dyDescent="0.25">
      <c r="A897">
        <v>22658</v>
      </c>
      <c r="B897">
        <v>64</v>
      </c>
      <c r="C897">
        <v>20.28</v>
      </c>
      <c r="D897">
        <v>3</v>
      </c>
      <c r="E897">
        <v>0</v>
      </c>
      <c r="F897">
        <v>60.84</v>
      </c>
      <c r="G897" t="str">
        <f t="shared" si="13"/>
        <v>SYLEJ</v>
      </c>
      <c r="I897" s="32">
        <v>22225</v>
      </c>
      <c r="J897" s="39" t="s">
        <v>72</v>
      </c>
    </row>
    <row r="898" spans="1:10" x14ac:dyDescent="0.25">
      <c r="A898">
        <v>22658</v>
      </c>
      <c r="B898">
        <v>70</v>
      </c>
      <c r="C898">
        <v>11.43</v>
      </c>
      <c r="D898">
        <v>1</v>
      </c>
      <c r="E898">
        <v>0</v>
      </c>
      <c r="F898">
        <v>11.43</v>
      </c>
      <c r="G898" t="str">
        <f t="shared" si="13"/>
        <v>SYLEJ</v>
      </c>
      <c r="I898" s="32">
        <v>22226</v>
      </c>
      <c r="J898" s="39" t="s">
        <v>93</v>
      </c>
    </row>
    <row r="899" spans="1:10" x14ac:dyDescent="0.25">
      <c r="A899">
        <v>22658</v>
      </c>
      <c r="B899">
        <v>74</v>
      </c>
      <c r="C899">
        <v>6.1</v>
      </c>
      <c r="D899">
        <v>3</v>
      </c>
      <c r="E899">
        <v>0.15</v>
      </c>
      <c r="F899">
        <v>15.555</v>
      </c>
      <c r="G899" t="str">
        <f t="shared" ref="G899:G962" si="14">VLOOKUP(A899,$I$2:$J$1577,2,FALSE)</f>
        <v>SYLEJ</v>
      </c>
      <c r="I899" s="32">
        <v>22227</v>
      </c>
      <c r="J899" s="39" t="s">
        <v>48</v>
      </c>
    </row>
    <row r="900" spans="1:10" x14ac:dyDescent="0.25">
      <c r="A900">
        <v>22658</v>
      </c>
      <c r="B900">
        <v>78</v>
      </c>
      <c r="C900">
        <v>16.77</v>
      </c>
      <c r="D900">
        <v>3</v>
      </c>
      <c r="E900">
        <v>0</v>
      </c>
      <c r="F900">
        <v>50.31</v>
      </c>
      <c r="G900" t="str">
        <f t="shared" si="14"/>
        <v>SYLEJ</v>
      </c>
      <c r="I900" s="32">
        <v>22228</v>
      </c>
      <c r="J900" s="39" t="s">
        <v>58</v>
      </c>
    </row>
    <row r="901" spans="1:10" x14ac:dyDescent="0.25">
      <c r="A901">
        <v>22659</v>
      </c>
      <c r="B901">
        <v>23</v>
      </c>
      <c r="C901">
        <v>5.49</v>
      </c>
      <c r="D901">
        <v>4</v>
      </c>
      <c r="E901">
        <v>0</v>
      </c>
      <c r="F901">
        <v>21.96</v>
      </c>
      <c r="G901" t="str">
        <f t="shared" si="14"/>
        <v>CHLEC</v>
      </c>
      <c r="I901" s="32">
        <v>22229</v>
      </c>
      <c r="J901" s="39" t="s">
        <v>94</v>
      </c>
    </row>
    <row r="902" spans="1:10" x14ac:dyDescent="0.25">
      <c r="A902">
        <v>22659</v>
      </c>
      <c r="B902">
        <v>63</v>
      </c>
      <c r="C902">
        <v>26.83</v>
      </c>
      <c r="D902">
        <v>4</v>
      </c>
      <c r="E902">
        <v>0</v>
      </c>
      <c r="F902">
        <v>107.32</v>
      </c>
      <c r="G902" t="str">
        <f t="shared" si="14"/>
        <v>CHLEC</v>
      </c>
      <c r="I902" s="32">
        <v>22230</v>
      </c>
      <c r="J902" s="39" t="s">
        <v>79</v>
      </c>
    </row>
    <row r="903" spans="1:10" x14ac:dyDescent="0.25">
      <c r="A903">
        <v>22660</v>
      </c>
      <c r="B903">
        <v>26</v>
      </c>
      <c r="C903">
        <v>18.899999999999999</v>
      </c>
      <c r="D903">
        <v>3</v>
      </c>
      <c r="E903">
        <v>0.05</v>
      </c>
      <c r="F903">
        <v>53.864999999999995</v>
      </c>
      <c r="G903" t="str">
        <f t="shared" si="14"/>
        <v>NISCH</v>
      </c>
      <c r="I903" s="32">
        <v>22231</v>
      </c>
      <c r="J903" s="39" t="s">
        <v>89</v>
      </c>
    </row>
    <row r="904" spans="1:10" x14ac:dyDescent="0.25">
      <c r="A904">
        <v>22660</v>
      </c>
      <c r="B904">
        <v>42</v>
      </c>
      <c r="C904">
        <v>8.5399999999999991</v>
      </c>
      <c r="D904">
        <v>3</v>
      </c>
      <c r="E904">
        <v>0.05</v>
      </c>
      <c r="F904">
        <v>24.338999999999999</v>
      </c>
      <c r="G904" t="str">
        <f t="shared" si="14"/>
        <v>NISCH</v>
      </c>
      <c r="I904" s="32">
        <v>22232</v>
      </c>
      <c r="J904" s="39" t="s">
        <v>57</v>
      </c>
    </row>
    <row r="905" spans="1:10" x14ac:dyDescent="0.25">
      <c r="A905">
        <v>22660</v>
      </c>
      <c r="B905">
        <v>49</v>
      </c>
      <c r="C905">
        <v>12.2</v>
      </c>
      <c r="D905">
        <v>3</v>
      </c>
      <c r="E905">
        <v>0.05</v>
      </c>
      <c r="F905">
        <v>34.769999999999996</v>
      </c>
      <c r="G905" t="str">
        <f t="shared" si="14"/>
        <v>NISCH</v>
      </c>
      <c r="I905" s="32">
        <v>22233</v>
      </c>
      <c r="J905" s="39" t="s">
        <v>77</v>
      </c>
    </row>
    <row r="906" spans="1:10" x14ac:dyDescent="0.25">
      <c r="A906">
        <v>22661</v>
      </c>
      <c r="B906">
        <v>4</v>
      </c>
      <c r="C906">
        <v>13.42</v>
      </c>
      <c r="D906">
        <v>4</v>
      </c>
      <c r="E906">
        <v>0.2</v>
      </c>
      <c r="F906">
        <v>42.944000000000003</v>
      </c>
      <c r="G906" t="str">
        <f t="shared" si="14"/>
        <v>LOHUE</v>
      </c>
      <c r="I906" s="32">
        <v>22234</v>
      </c>
      <c r="J906" s="39" t="s">
        <v>48</v>
      </c>
    </row>
    <row r="907" spans="1:10" x14ac:dyDescent="0.25">
      <c r="A907">
        <v>22661</v>
      </c>
      <c r="B907">
        <v>43</v>
      </c>
      <c r="C907">
        <v>28.05</v>
      </c>
      <c r="D907">
        <v>4</v>
      </c>
      <c r="E907">
        <v>0</v>
      </c>
      <c r="F907">
        <v>112.2</v>
      </c>
      <c r="G907" t="str">
        <f t="shared" si="14"/>
        <v>LOHUE</v>
      </c>
      <c r="I907" s="32">
        <v>22235</v>
      </c>
      <c r="J907" s="39" t="s">
        <v>57</v>
      </c>
    </row>
    <row r="908" spans="1:10" x14ac:dyDescent="0.25">
      <c r="A908">
        <v>22661</v>
      </c>
      <c r="B908">
        <v>56</v>
      </c>
      <c r="C908">
        <v>23.17</v>
      </c>
      <c r="D908">
        <v>3</v>
      </c>
      <c r="E908">
        <v>0.2</v>
      </c>
      <c r="F908">
        <v>55.608000000000004</v>
      </c>
      <c r="G908" t="str">
        <f t="shared" si="14"/>
        <v>LOHUE</v>
      </c>
      <c r="I908" s="32">
        <v>22236</v>
      </c>
      <c r="J908" s="39" t="s">
        <v>49</v>
      </c>
    </row>
    <row r="909" spans="1:10" x14ac:dyDescent="0.25">
      <c r="A909">
        <v>22661</v>
      </c>
      <c r="B909">
        <v>60</v>
      </c>
      <c r="C909">
        <v>20.73</v>
      </c>
      <c r="D909">
        <v>3</v>
      </c>
      <c r="E909">
        <v>0</v>
      </c>
      <c r="F909">
        <v>62.19</v>
      </c>
      <c r="G909" t="str">
        <f t="shared" si="14"/>
        <v>LOHUE</v>
      </c>
      <c r="I909" s="32">
        <v>22237</v>
      </c>
      <c r="J909" s="39" t="s">
        <v>50</v>
      </c>
    </row>
    <row r="910" spans="1:10" x14ac:dyDescent="0.25">
      <c r="A910">
        <v>22662</v>
      </c>
      <c r="B910">
        <v>31</v>
      </c>
      <c r="C910">
        <v>7.62</v>
      </c>
      <c r="D910">
        <v>3</v>
      </c>
      <c r="E910">
        <v>0.05</v>
      </c>
      <c r="F910">
        <v>21.716999999999999</v>
      </c>
      <c r="G910" t="str">
        <f t="shared" si="14"/>
        <v>CEGRO</v>
      </c>
      <c r="I910" s="32">
        <v>22238</v>
      </c>
      <c r="J910" s="39" t="s">
        <v>90</v>
      </c>
    </row>
    <row r="911" spans="1:10" x14ac:dyDescent="0.25">
      <c r="A911">
        <v>22663</v>
      </c>
      <c r="B911">
        <v>1</v>
      </c>
      <c r="C911">
        <v>13.72</v>
      </c>
      <c r="D911">
        <v>4</v>
      </c>
      <c r="E911">
        <v>0.15</v>
      </c>
      <c r="F911">
        <v>46.648000000000003</v>
      </c>
      <c r="G911" t="str">
        <f t="shared" si="14"/>
        <v>CLJAN</v>
      </c>
      <c r="I911" s="32">
        <v>22239</v>
      </c>
      <c r="J911" s="39" t="s">
        <v>40</v>
      </c>
    </row>
    <row r="912" spans="1:10" x14ac:dyDescent="0.25">
      <c r="A912">
        <v>22663</v>
      </c>
      <c r="B912">
        <v>13</v>
      </c>
      <c r="C912">
        <v>4.57</v>
      </c>
      <c r="D912">
        <v>4</v>
      </c>
      <c r="E912">
        <v>0</v>
      </c>
      <c r="F912">
        <v>18.28</v>
      </c>
      <c r="G912" t="str">
        <f t="shared" si="14"/>
        <v>CLJAN</v>
      </c>
      <c r="I912" s="32">
        <v>22240</v>
      </c>
      <c r="J912" s="39" t="s">
        <v>84</v>
      </c>
    </row>
    <row r="913" spans="1:10" x14ac:dyDescent="0.25">
      <c r="A913">
        <v>22663</v>
      </c>
      <c r="B913">
        <v>56</v>
      </c>
      <c r="C913">
        <v>28.97</v>
      </c>
      <c r="D913">
        <v>3</v>
      </c>
      <c r="E913">
        <v>0.15</v>
      </c>
      <c r="F913">
        <v>73.873499999999993</v>
      </c>
      <c r="G913" t="str">
        <f t="shared" si="14"/>
        <v>CLJAN</v>
      </c>
      <c r="I913" s="32">
        <v>22241</v>
      </c>
      <c r="J913" s="39" t="s">
        <v>42</v>
      </c>
    </row>
    <row r="914" spans="1:10" x14ac:dyDescent="0.25">
      <c r="A914">
        <v>22664</v>
      </c>
      <c r="B914">
        <v>47</v>
      </c>
      <c r="C914">
        <v>7.32</v>
      </c>
      <c r="D914">
        <v>3</v>
      </c>
      <c r="E914">
        <v>0</v>
      </c>
      <c r="F914">
        <v>21.96</v>
      </c>
      <c r="G914" t="str">
        <f t="shared" si="14"/>
        <v>CLHAL</v>
      </c>
      <c r="I914" s="32">
        <v>22242</v>
      </c>
      <c r="J914" s="39" t="s">
        <v>32</v>
      </c>
    </row>
    <row r="915" spans="1:10" x14ac:dyDescent="0.25">
      <c r="A915">
        <v>22664</v>
      </c>
      <c r="B915">
        <v>51</v>
      </c>
      <c r="C915">
        <v>40.4</v>
      </c>
      <c r="D915">
        <v>3</v>
      </c>
      <c r="E915">
        <v>0</v>
      </c>
      <c r="F915">
        <v>121.19999999999999</v>
      </c>
      <c r="G915" t="str">
        <f t="shared" si="14"/>
        <v>CLHAL</v>
      </c>
      <c r="I915" s="32">
        <v>22243</v>
      </c>
      <c r="J915" s="39" t="s">
        <v>39</v>
      </c>
    </row>
    <row r="916" spans="1:10" x14ac:dyDescent="0.25">
      <c r="A916">
        <v>22664</v>
      </c>
      <c r="B916">
        <v>52</v>
      </c>
      <c r="C916">
        <v>5.34</v>
      </c>
      <c r="D916">
        <v>3</v>
      </c>
      <c r="E916">
        <v>0</v>
      </c>
      <c r="F916">
        <v>16.02</v>
      </c>
      <c r="G916" t="str">
        <f t="shared" si="14"/>
        <v>CLHAL</v>
      </c>
      <c r="I916" s="32">
        <v>22244</v>
      </c>
      <c r="J916" s="39" t="s">
        <v>30</v>
      </c>
    </row>
    <row r="917" spans="1:10" x14ac:dyDescent="0.25">
      <c r="A917">
        <v>22664</v>
      </c>
      <c r="B917">
        <v>53</v>
      </c>
      <c r="C917">
        <v>25</v>
      </c>
      <c r="D917">
        <v>4</v>
      </c>
      <c r="E917">
        <v>0</v>
      </c>
      <c r="F917">
        <v>100</v>
      </c>
      <c r="G917" t="str">
        <f t="shared" si="14"/>
        <v>CLHAL</v>
      </c>
      <c r="I917" s="32">
        <v>22245</v>
      </c>
      <c r="J917" s="39" t="s">
        <v>84</v>
      </c>
    </row>
    <row r="918" spans="1:10" x14ac:dyDescent="0.25">
      <c r="A918">
        <v>22664</v>
      </c>
      <c r="B918">
        <v>73</v>
      </c>
      <c r="C918">
        <v>11.43</v>
      </c>
      <c r="D918">
        <v>4</v>
      </c>
      <c r="E918">
        <v>0</v>
      </c>
      <c r="F918">
        <v>45.72</v>
      </c>
      <c r="G918" t="str">
        <f t="shared" si="14"/>
        <v>CLHAL</v>
      </c>
      <c r="I918" s="32">
        <v>22246</v>
      </c>
      <c r="J918" s="39" t="s">
        <v>35</v>
      </c>
    </row>
    <row r="919" spans="1:10" x14ac:dyDescent="0.25">
      <c r="A919">
        <v>22665</v>
      </c>
      <c r="B919">
        <v>24</v>
      </c>
      <c r="C919">
        <v>3.35</v>
      </c>
      <c r="D919">
        <v>4</v>
      </c>
      <c r="E919">
        <v>0</v>
      </c>
      <c r="F919">
        <v>13.4</v>
      </c>
      <c r="G919" t="str">
        <f t="shared" si="14"/>
        <v>VIGUI</v>
      </c>
      <c r="I919" s="32">
        <v>22247</v>
      </c>
      <c r="J919" s="39" t="s">
        <v>51</v>
      </c>
    </row>
    <row r="920" spans="1:10" x14ac:dyDescent="0.25">
      <c r="A920">
        <v>22665</v>
      </c>
      <c r="B920">
        <v>52</v>
      </c>
      <c r="C920">
        <v>5.34</v>
      </c>
      <c r="D920">
        <v>4</v>
      </c>
      <c r="E920">
        <v>0</v>
      </c>
      <c r="F920">
        <v>21.36</v>
      </c>
      <c r="G920" t="str">
        <f t="shared" si="14"/>
        <v>VIGUI</v>
      </c>
      <c r="I920" s="32">
        <v>22248</v>
      </c>
      <c r="J920" s="39" t="s">
        <v>86</v>
      </c>
    </row>
    <row r="921" spans="1:10" x14ac:dyDescent="0.25">
      <c r="A921">
        <v>22666</v>
      </c>
      <c r="B921">
        <v>14</v>
      </c>
      <c r="C921">
        <v>17.68</v>
      </c>
      <c r="D921">
        <v>4</v>
      </c>
      <c r="E921">
        <v>0.1</v>
      </c>
      <c r="F921">
        <v>63.648000000000003</v>
      </c>
      <c r="G921" t="str">
        <f t="shared" si="14"/>
        <v>HALER</v>
      </c>
      <c r="I921" s="32">
        <v>22249</v>
      </c>
      <c r="J921" s="39" t="s">
        <v>76</v>
      </c>
    </row>
    <row r="922" spans="1:10" x14ac:dyDescent="0.25">
      <c r="A922">
        <v>22666</v>
      </c>
      <c r="B922">
        <v>44</v>
      </c>
      <c r="C922">
        <v>14.79</v>
      </c>
      <c r="D922">
        <v>3</v>
      </c>
      <c r="E922">
        <v>0.1</v>
      </c>
      <c r="F922">
        <v>39.933</v>
      </c>
      <c r="G922" t="str">
        <f t="shared" si="14"/>
        <v>HALER</v>
      </c>
      <c r="I922" s="32">
        <v>22250</v>
      </c>
      <c r="J922" s="39" t="s">
        <v>55</v>
      </c>
    </row>
    <row r="923" spans="1:10" x14ac:dyDescent="0.25">
      <c r="A923">
        <v>22666</v>
      </c>
      <c r="B923">
        <v>47</v>
      </c>
      <c r="C923">
        <v>7.32</v>
      </c>
      <c r="D923">
        <v>4</v>
      </c>
      <c r="E923">
        <v>0.1</v>
      </c>
      <c r="F923">
        <v>26.352</v>
      </c>
      <c r="G923" t="str">
        <f t="shared" si="14"/>
        <v>HALER</v>
      </c>
      <c r="I923" s="32">
        <v>22251</v>
      </c>
      <c r="J923" s="39" t="s">
        <v>61</v>
      </c>
    </row>
    <row r="924" spans="1:10" x14ac:dyDescent="0.25">
      <c r="A924">
        <v>22667</v>
      </c>
      <c r="B924">
        <v>21</v>
      </c>
      <c r="C924">
        <v>7.62</v>
      </c>
      <c r="D924">
        <v>4</v>
      </c>
      <c r="E924">
        <v>0</v>
      </c>
      <c r="F924">
        <v>30.48</v>
      </c>
      <c r="G924" t="str">
        <f t="shared" si="14"/>
        <v>ARBLA</v>
      </c>
      <c r="I924" s="32">
        <v>22252</v>
      </c>
      <c r="J924" s="39" t="s">
        <v>84</v>
      </c>
    </row>
    <row r="925" spans="1:10" x14ac:dyDescent="0.25">
      <c r="A925">
        <v>22667</v>
      </c>
      <c r="B925">
        <v>40</v>
      </c>
      <c r="C925">
        <v>14.03</v>
      </c>
      <c r="D925">
        <v>4</v>
      </c>
      <c r="E925">
        <v>0.05</v>
      </c>
      <c r="F925">
        <v>53.313999999999993</v>
      </c>
      <c r="G925" t="str">
        <f t="shared" si="14"/>
        <v>ARBLA</v>
      </c>
      <c r="I925" s="32">
        <v>22253</v>
      </c>
      <c r="J925" s="39" t="s">
        <v>49</v>
      </c>
    </row>
    <row r="926" spans="1:10" x14ac:dyDescent="0.25">
      <c r="A926">
        <v>22667</v>
      </c>
      <c r="B926">
        <v>60</v>
      </c>
      <c r="C926">
        <v>25.92</v>
      </c>
      <c r="D926">
        <v>4</v>
      </c>
      <c r="E926">
        <v>0.05</v>
      </c>
      <c r="F926">
        <v>98.495999999999995</v>
      </c>
      <c r="G926" t="str">
        <f t="shared" si="14"/>
        <v>ARBLA</v>
      </c>
      <c r="I926" s="32">
        <v>22254</v>
      </c>
      <c r="J926" s="39" t="s">
        <v>78</v>
      </c>
    </row>
    <row r="927" spans="1:10" x14ac:dyDescent="0.25">
      <c r="A927">
        <v>22667</v>
      </c>
      <c r="B927">
        <v>77</v>
      </c>
      <c r="C927">
        <v>9.91</v>
      </c>
      <c r="D927">
        <v>4</v>
      </c>
      <c r="E927">
        <v>0.05</v>
      </c>
      <c r="F927">
        <v>37.658000000000001</v>
      </c>
      <c r="G927" t="str">
        <f t="shared" si="14"/>
        <v>ARBLA</v>
      </c>
      <c r="I927" s="32">
        <v>22255</v>
      </c>
      <c r="J927" s="39" t="s">
        <v>98</v>
      </c>
    </row>
    <row r="928" spans="1:10" x14ac:dyDescent="0.25">
      <c r="A928">
        <v>22668</v>
      </c>
      <c r="B928">
        <v>63</v>
      </c>
      <c r="C928">
        <v>33.54</v>
      </c>
      <c r="D928">
        <v>3</v>
      </c>
      <c r="E928">
        <v>0</v>
      </c>
      <c r="F928">
        <v>100.62</v>
      </c>
      <c r="G928" t="str">
        <f t="shared" si="14"/>
        <v>SYBEL</v>
      </c>
      <c r="I928" s="32">
        <v>22256</v>
      </c>
      <c r="J928" s="39" t="s">
        <v>23</v>
      </c>
    </row>
    <row r="929" spans="1:10" x14ac:dyDescent="0.25">
      <c r="A929">
        <v>22669</v>
      </c>
      <c r="B929">
        <v>4</v>
      </c>
      <c r="C929">
        <v>16.77</v>
      </c>
      <c r="D929">
        <v>3</v>
      </c>
      <c r="E929">
        <v>0</v>
      </c>
      <c r="F929">
        <v>50.31</v>
      </c>
      <c r="G929" t="str">
        <f t="shared" si="14"/>
        <v>DIDAL</v>
      </c>
      <c r="I929" s="32">
        <v>22257</v>
      </c>
      <c r="J929" s="39" t="s">
        <v>30</v>
      </c>
    </row>
    <row r="930" spans="1:10" x14ac:dyDescent="0.25">
      <c r="A930">
        <v>22669</v>
      </c>
      <c r="B930">
        <v>11</v>
      </c>
      <c r="C930">
        <v>16.010000000000002</v>
      </c>
      <c r="D930">
        <v>4</v>
      </c>
      <c r="E930">
        <v>0</v>
      </c>
      <c r="F930">
        <v>64.040000000000006</v>
      </c>
      <c r="G930" t="str">
        <f t="shared" si="14"/>
        <v>DIDAL</v>
      </c>
      <c r="I930" s="32">
        <v>22258</v>
      </c>
      <c r="J930" s="39" t="s">
        <v>34</v>
      </c>
    </row>
    <row r="931" spans="1:10" x14ac:dyDescent="0.25">
      <c r="A931">
        <v>22670</v>
      </c>
      <c r="B931">
        <v>30</v>
      </c>
      <c r="C931">
        <v>19.670000000000002</v>
      </c>
      <c r="D931">
        <v>4</v>
      </c>
      <c r="E931">
        <v>0</v>
      </c>
      <c r="F931">
        <v>78.680000000000007</v>
      </c>
      <c r="G931" t="str">
        <f t="shared" si="14"/>
        <v>PABEL</v>
      </c>
      <c r="I931" s="32">
        <v>22259</v>
      </c>
      <c r="J931" s="39" t="s">
        <v>48</v>
      </c>
    </row>
    <row r="932" spans="1:10" x14ac:dyDescent="0.25">
      <c r="A932">
        <v>22670</v>
      </c>
      <c r="B932">
        <v>40</v>
      </c>
      <c r="C932">
        <v>14.03</v>
      </c>
      <c r="D932">
        <v>4</v>
      </c>
      <c r="E932">
        <v>0</v>
      </c>
      <c r="F932">
        <v>56.12</v>
      </c>
      <c r="G932" t="str">
        <f t="shared" si="14"/>
        <v>PABEL</v>
      </c>
      <c r="I932" s="32">
        <v>22260</v>
      </c>
      <c r="J932" s="39" t="s">
        <v>53</v>
      </c>
    </row>
    <row r="933" spans="1:10" x14ac:dyDescent="0.25">
      <c r="A933">
        <v>22670</v>
      </c>
      <c r="B933">
        <v>55</v>
      </c>
      <c r="C933">
        <v>18.29</v>
      </c>
      <c r="D933">
        <v>4</v>
      </c>
      <c r="E933">
        <v>0</v>
      </c>
      <c r="F933">
        <v>73.16</v>
      </c>
      <c r="G933" t="str">
        <f t="shared" si="14"/>
        <v>PABEL</v>
      </c>
      <c r="I933" s="32">
        <v>22261</v>
      </c>
      <c r="J933" s="39" t="s">
        <v>76</v>
      </c>
    </row>
    <row r="934" spans="1:10" x14ac:dyDescent="0.25">
      <c r="A934">
        <v>22670</v>
      </c>
      <c r="B934">
        <v>60</v>
      </c>
      <c r="C934">
        <v>25.92</v>
      </c>
      <c r="D934">
        <v>4</v>
      </c>
      <c r="E934">
        <v>0</v>
      </c>
      <c r="F934">
        <v>103.68</v>
      </c>
      <c r="G934" t="str">
        <f t="shared" si="14"/>
        <v>PABEL</v>
      </c>
      <c r="I934" s="32">
        <v>22262</v>
      </c>
      <c r="J934" s="39" t="s">
        <v>71</v>
      </c>
    </row>
    <row r="935" spans="1:10" x14ac:dyDescent="0.25">
      <c r="A935">
        <v>22671</v>
      </c>
      <c r="B935">
        <v>3</v>
      </c>
      <c r="C935">
        <v>7.62</v>
      </c>
      <c r="D935">
        <v>3</v>
      </c>
      <c r="E935">
        <v>0.1</v>
      </c>
      <c r="F935">
        <v>20.574000000000002</v>
      </c>
      <c r="G935" t="str">
        <f t="shared" si="14"/>
        <v>CHLEC</v>
      </c>
      <c r="I935" s="32">
        <v>22263</v>
      </c>
      <c r="J935" s="39" t="s">
        <v>25</v>
      </c>
    </row>
    <row r="936" spans="1:10" x14ac:dyDescent="0.25">
      <c r="A936">
        <v>22671</v>
      </c>
      <c r="B936">
        <v>39</v>
      </c>
      <c r="C936">
        <v>13.72</v>
      </c>
      <c r="D936">
        <v>4</v>
      </c>
      <c r="E936">
        <v>0.1</v>
      </c>
      <c r="F936">
        <v>49.392000000000003</v>
      </c>
      <c r="G936" t="str">
        <f t="shared" si="14"/>
        <v>CHLEC</v>
      </c>
      <c r="I936" s="32">
        <v>22264</v>
      </c>
      <c r="J936" s="39" t="s">
        <v>103</v>
      </c>
    </row>
    <row r="937" spans="1:10" x14ac:dyDescent="0.25">
      <c r="A937">
        <v>22672</v>
      </c>
      <c r="B937">
        <v>35</v>
      </c>
      <c r="C937">
        <v>13.72</v>
      </c>
      <c r="D937">
        <v>4</v>
      </c>
      <c r="E937">
        <v>0</v>
      </c>
      <c r="F937">
        <v>54.88</v>
      </c>
      <c r="G937" t="str">
        <f t="shared" si="14"/>
        <v>CLHAL</v>
      </c>
      <c r="I937" s="32">
        <v>22265</v>
      </c>
      <c r="J937" s="39" t="s">
        <v>48</v>
      </c>
    </row>
    <row r="938" spans="1:10" x14ac:dyDescent="0.25">
      <c r="A938">
        <v>22672</v>
      </c>
      <c r="B938">
        <v>67</v>
      </c>
      <c r="C938">
        <v>10.67</v>
      </c>
      <c r="D938">
        <v>4</v>
      </c>
      <c r="E938">
        <v>0</v>
      </c>
      <c r="F938">
        <v>42.68</v>
      </c>
      <c r="G938" t="str">
        <f t="shared" si="14"/>
        <v>CLHAL</v>
      </c>
      <c r="I938" s="32">
        <v>22266</v>
      </c>
      <c r="J938" s="39" t="s">
        <v>89</v>
      </c>
    </row>
    <row r="939" spans="1:10" x14ac:dyDescent="0.25">
      <c r="A939">
        <v>22673</v>
      </c>
      <c r="B939">
        <v>2</v>
      </c>
      <c r="C939">
        <v>14.48</v>
      </c>
      <c r="D939">
        <v>3</v>
      </c>
      <c r="E939">
        <v>0.25</v>
      </c>
      <c r="F939">
        <v>32.58</v>
      </c>
      <c r="G939" t="str">
        <f t="shared" si="14"/>
        <v>JEHOU</v>
      </c>
      <c r="I939" s="32">
        <v>22267</v>
      </c>
      <c r="J939" s="39" t="s">
        <v>40</v>
      </c>
    </row>
    <row r="940" spans="1:10" x14ac:dyDescent="0.25">
      <c r="A940">
        <v>22673</v>
      </c>
      <c r="B940">
        <v>24</v>
      </c>
      <c r="C940">
        <v>3.35</v>
      </c>
      <c r="D940">
        <v>4</v>
      </c>
      <c r="E940">
        <v>0.25</v>
      </c>
      <c r="F940">
        <v>10.050000000000001</v>
      </c>
      <c r="G940" t="str">
        <f t="shared" si="14"/>
        <v>JEHOU</v>
      </c>
      <c r="I940" s="32">
        <v>22268</v>
      </c>
      <c r="J940" s="39" t="s">
        <v>60</v>
      </c>
    </row>
    <row r="941" spans="1:10" x14ac:dyDescent="0.25">
      <c r="A941">
        <v>22673</v>
      </c>
      <c r="B941">
        <v>30</v>
      </c>
      <c r="C941">
        <v>19.670000000000002</v>
      </c>
      <c r="D941">
        <v>3</v>
      </c>
      <c r="E941">
        <v>0.25</v>
      </c>
      <c r="F941">
        <v>44.257500000000007</v>
      </c>
      <c r="G941" t="str">
        <f t="shared" si="14"/>
        <v>JEHOU</v>
      </c>
      <c r="I941" s="32">
        <v>22269</v>
      </c>
      <c r="J941" s="39" t="s">
        <v>84</v>
      </c>
    </row>
    <row r="942" spans="1:10" x14ac:dyDescent="0.25">
      <c r="A942">
        <v>22674</v>
      </c>
      <c r="B942">
        <v>47</v>
      </c>
      <c r="C942">
        <v>7.32</v>
      </c>
      <c r="D942">
        <v>4</v>
      </c>
      <c r="E942">
        <v>0</v>
      </c>
      <c r="F942">
        <v>29.28</v>
      </c>
      <c r="G942" t="str">
        <f t="shared" si="14"/>
        <v>SAJOU</v>
      </c>
      <c r="I942" s="32">
        <v>22270</v>
      </c>
      <c r="J942" s="39" t="s">
        <v>36</v>
      </c>
    </row>
    <row r="943" spans="1:10" x14ac:dyDescent="0.25">
      <c r="A943">
        <v>22674</v>
      </c>
      <c r="B943">
        <v>76</v>
      </c>
      <c r="C943">
        <v>13.72</v>
      </c>
      <c r="D943">
        <v>4</v>
      </c>
      <c r="E943">
        <v>0</v>
      </c>
      <c r="F943">
        <v>54.88</v>
      </c>
      <c r="G943" t="str">
        <f t="shared" si="14"/>
        <v>SAJOU</v>
      </c>
      <c r="I943" s="32">
        <v>22271</v>
      </c>
      <c r="J943" s="39" t="s">
        <v>68</v>
      </c>
    </row>
    <row r="944" spans="1:10" x14ac:dyDescent="0.25">
      <c r="A944">
        <v>22675</v>
      </c>
      <c r="B944">
        <v>21</v>
      </c>
      <c r="C944">
        <v>7.62</v>
      </c>
      <c r="D944">
        <v>3</v>
      </c>
      <c r="E944">
        <v>0</v>
      </c>
      <c r="F944">
        <v>22.86</v>
      </c>
      <c r="G944" t="str">
        <f t="shared" si="14"/>
        <v>MIGAL</v>
      </c>
      <c r="I944" s="32">
        <v>22272</v>
      </c>
      <c r="J944" s="39" t="s">
        <v>32</v>
      </c>
    </row>
    <row r="945" spans="1:10" x14ac:dyDescent="0.25">
      <c r="A945">
        <v>22675</v>
      </c>
      <c r="B945">
        <v>27</v>
      </c>
      <c r="C945">
        <v>33.54</v>
      </c>
      <c r="D945">
        <v>3</v>
      </c>
      <c r="E945">
        <v>0</v>
      </c>
      <c r="F945">
        <v>100.62</v>
      </c>
      <c r="G945" t="str">
        <f t="shared" si="14"/>
        <v>MIGAL</v>
      </c>
      <c r="I945" s="32">
        <v>22273</v>
      </c>
      <c r="J945" s="39" t="s">
        <v>78</v>
      </c>
    </row>
    <row r="946" spans="1:10" x14ac:dyDescent="0.25">
      <c r="A946">
        <v>22675</v>
      </c>
      <c r="B946">
        <v>55</v>
      </c>
      <c r="C946">
        <v>18.29</v>
      </c>
      <c r="D946">
        <v>3</v>
      </c>
      <c r="E946">
        <v>0.2</v>
      </c>
      <c r="F946">
        <v>43.896000000000001</v>
      </c>
      <c r="G946" t="str">
        <f t="shared" si="14"/>
        <v>MIGAL</v>
      </c>
      <c r="I946" s="32">
        <v>22274</v>
      </c>
      <c r="J946" s="39" t="s">
        <v>39</v>
      </c>
    </row>
    <row r="947" spans="1:10" x14ac:dyDescent="0.25">
      <c r="A947">
        <v>22675</v>
      </c>
      <c r="B947">
        <v>58</v>
      </c>
      <c r="C947">
        <v>10.06</v>
      </c>
      <c r="D947">
        <v>3</v>
      </c>
      <c r="E947">
        <v>0.2</v>
      </c>
      <c r="F947">
        <v>24.143999999999998</v>
      </c>
      <c r="G947" t="str">
        <f t="shared" si="14"/>
        <v>MIGAL</v>
      </c>
      <c r="I947" s="32">
        <v>22275</v>
      </c>
      <c r="J947" s="39" t="s">
        <v>44</v>
      </c>
    </row>
    <row r="948" spans="1:10" x14ac:dyDescent="0.25">
      <c r="A948">
        <v>22676</v>
      </c>
      <c r="B948">
        <v>16</v>
      </c>
      <c r="C948">
        <v>13.26</v>
      </c>
      <c r="D948">
        <v>3</v>
      </c>
      <c r="E948">
        <v>0.1</v>
      </c>
      <c r="F948">
        <v>35.802</v>
      </c>
      <c r="G948" t="str">
        <f t="shared" si="14"/>
        <v>FAMAR</v>
      </c>
      <c r="I948" s="32">
        <v>22276</v>
      </c>
      <c r="J948" s="39" t="s">
        <v>36</v>
      </c>
    </row>
    <row r="949" spans="1:10" x14ac:dyDescent="0.25">
      <c r="A949">
        <v>22676</v>
      </c>
      <c r="B949">
        <v>62</v>
      </c>
      <c r="C949">
        <v>37.5</v>
      </c>
      <c r="D949">
        <v>4</v>
      </c>
      <c r="E949">
        <v>0.1</v>
      </c>
      <c r="F949">
        <v>135</v>
      </c>
      <c r="G949" t="str">
        <f t="shared" si="14"/>
        <v>FAMAR</v>
      </c>
      <c r="I949" s="32">
        <v>22277</v>
      </c>
      <c r="J949" s="39" t="s">
        <v>66</v>
      </c>
    </row>
    <row r="950" spans="1:10" x14ac:dyDescent="0.25">
      <c r="A950">
        <v>22676</v>
      </c>
      <c r="B950">
        <v>72</v>
      </c>
      <c r="C950">
        <v>26.53</v>
      </c>
      <c r="D950">
        <v>4</v>
      </c>
      <c r="E950">
        <v>0</v>
      </c>
      <c r="F950">
        <v>106.12</v>
      </c>
      <c r="G950" t="str">
        <f t="shared" si="14"/>
        <v>FAMAR</v>
      </c>
      <c r="I950" s="32">
        <v>22278</v>
      </c>
      <c r="J950" s="39" t="s">
        <v>36</v>
      </c>
    </row>
    <row r="951" spans="1:10" x14ac:dyDescent="0.25">
      <c r="A951">
        <v>22676</v>
      </c>
      <c r="B951">
        <v>75</v>
      </c>
      <c r="C951">
        <v>5.95</v>
      </c>
      <c r="D951">
        <v>3</v>
      </c>
      <c r="E951">
        <v>0.1</v>
      </c>
      <c r="F951">
        <v>16.065000000000001</v>
      </c>
      <c r="G951" t="str">
        <f t="shared" si="14"/>
        <v>FAMAR</v>
      </c>
      <c r="I951" s="32">
        <v>22279</v>
      </c>
      <c r="J951" s="39" t="s">
        <v>65</v>
      </c>
    </row>
    <row r="952" spans="1:10" x14ac:dyDescent="0.25">
      <c r="A952">
        <v>22677</v>
      </c>
      <c r="B952">
        <v>4</v>
      </c>
      <c r="C952">
        <v>16.77</v>
      </c>
      <c r="D952">
        <v>3</v>
      </c>
      <c r="E952">
        <v>0.25</v>
      </c>
      <c r="F952">
        <v>37.732500000000002</v>
      </c>
      <c r="G952" t="str">
        <f t="shared" si="14"/>
        <v>ALCLE</v>
      </c>
      <c r="I952" s="32">
        <v>22280</v>
      </c>
      <c r="J952" s="39" t="s">
        <v>71</v>
      </c>
    </row>
    <row r="953" spans="1:10" x14ac:dyDescent="0.25">
      <c r="A953">
        <v>22677</v>
      </c>
      <c r="B953">
        <v>24</v>
      </c>
      <c r="C953">
        <v>3.35</v>
      </c>
      <c r="D953">
        <v>3</v>
      </c>
      <c r="E953">
        <v>0.25</v>
      </c>
      <c r="F953">
        <v>7.5375000000000005</v>
      </c>
      <c r="G953" t="str">
        <f t="shared" si="14"/>
        <v>ALCLE</v>
      </c>
      <c r="I953" s="32">
        <v>22281</v>
      </c>
      <c r="J953" s="39" t="s">
        <v>43</v>
      </c>
    </row>
    <row r="954" spans="1:10" x14ac:dyDescent="0.25">
      <c r="A954">
        <v>22677</v>
      </c>
      <c r="B954">
        <v>77</v>
      </c>
      <c r="C954">
        <v>9.91</v>
      </c>
      <c r="D954">
        <v>3</v>
      </c>
      <c r="E954">
        <v>0</v>
      </c>
      <c r="F954">
        <v>29.73</v>
      </c>
      <c r="G954" t="str">
        <f t="shared" si="14"/>
        <v>ALCLE</v>
      </c>
      <c r="I954" s="32">
        <v>22282</v>
      </c>
      <c r="J954" s="39" t="s">
        <v>28</v>
      </c>
    </row>
    <row r="955" spans="1:10" x14ac:dyDescent="0.25">
      <c r="A955">
        <v>22678</v>
      </c>
      <c r="B955">
        <v>13</v>
      </c>
      <c r="C955">
        <v>4.57</v>
      </c>
      <c r="D955">
        <v>4</v>
      </c>
      <c r="E955">
        <v>0</v>
      </c>
      <c r="F955">
        <v>18.28</v>
      </c>
      <c r="G955" t="str">
        <f t="shared" si="14"/>
        <v>MOELK</v>
      </c>
      <c r="I955" s="32">
        <v>22283</v>
      </c>
      <c r="J955" s="39" t="s">
        <v>76</v>
      </c>
    </row>
    <row r="956" spans="1:10" x14ac:dyDescent="0.25">
      <c r="A956">
        <v>22678</v>
      </c>
      <c r="B956">
        <v>35</v>
      </c>
      <c r="C956">
        <v>13.72</v>
      </c>
      <c r="D956">
        <v>4</v>
      </c>
      <c r="E956">
        <v>0.15</v>
      </c>
      <c r="F956">
        <v>46.648000000000003</v>
      </c>
      <c r="G956" t="str">
        <f t="shared" si="14"/>
        <v>MOELK</v>
      </c>
      <c r="I956" s="32">
        <v>22284</v>
      </c>
      <c r="J956" s="39" t="s">
        <v>29</v>
      </c>
    </row>
    <row r="957" spans="1:10" x14ac:dyDescent="0.25">
      <c r="A957">
        <v>22678</v>
      </c>
      <c r="B957">
        <v>42</v>
      </c>
      <c r="C957">
        <v>10.67</v>
      </c>
      <c r="D957">
        <v>3</v>
      </c>
      <c r="E957">
        <v>0.15</v>
      </c>
      <c r="F957">
        <v>27.208500000000001</v>
      </c>
      <c r="G957" t="str">
        <f t="shared" si="14"/>
        <v>MOELK</v>
      </c>
      <c r="I957" s="32">
        <v>22285</v>
      </c>
      <c r="J957" s="39" t="s">
        <v>32</v>
      </c>
    </row>
    <row r="958" spans="1:10" x14ac:dyDescent="0.25">
      <c r="A958">
        <v>22678</v>
      </c>
      <c r="B958">
        <v>55</v>
      </c>
      <c r="C958">
        <v>18.29</v>
      </c>
      <c r="D958">
        <v>3</v>
      </c>
      <c r="E958">
        <v>0</v>
      </c>
      <c r="F958">
        <v>54.87</v>
      </c>
      <c r="G958" t="str">
        <f t="shared" si="14"/>
        <v>MOELK</v>
      </c>
      <c r="I958" s="32">
        <v>22286</v>
      </c>
      <c r="J958" s="39" t="s">
        <v>32</v>
      </c>
    </row>
    <row r="959" spans="1:10" x14ac:dyDescent="0.25">
      <c r="A959">
        <v>22679</v>
      </c>
      <c r="B959">
        <v>1</v>
      </c>
      <c r="C959">
        <v>13.72</v>
      </c>
      <c r="D959">
        <v>3</v>
      </c>
      <c r="E959">
        <v>0.15</v>
      </c>
      <c r="F959">
        <v>34.986000000000004</v>
      </c>
      <c r="G959" t="str">
        <f t="shared" si="14"/>
        <v>ANLER</v>
      </c>
      <c r="I959" s="32">
        <v>22287</v>
      </c>
      <c r="J959" s="39" t="s">
        <v>45</v>
      </c>
    </row>
    <row r="960" spans="1:10" x14ac:dyDescent="0.25">
      <c r="A960">
        <v>22679</v>
      </c>
      <c r="B960">
        <v>2</v>
      </c>
      <c r="C960">
        <v>14.48</v>
      </c>
      <c r="D960">
        <v>3</v>
      </c>
      <c r="E960">
        <v>0.15</v>
      </c>
      <c r="F960">
        <v>36.923999999999999</v>
      </c>
      <c r="G960" t="str">
        <f t="shared" si="14"/>
        <v>ANLER</v>
      </c>
      <c r="I960" s="32">
        <v>22288</v>
      </c>
      <c r="J960" s="39" t="s">
        <v>70</v>
      </c>
    </row>
    <row r="961" spans="1:10" x14ac:dyDescent="0.25">
      <c r="A961">
        <v>22679</v>
      </c>
      <c r="B961">
        <v>16</v>
      </c>
      <c r="C961">
        <v>13.26</v>
      </c>
      <c r="D961">
        <v>3</v>
      </c>
      <c r="E961">
        <v>0.15</v>
      </c>
      <c r="F961">
        <v>33.812999999999995</v>
      </c>
      <c r="G961" t="str">
        <f t="shared" si="14"/>
        <v>ANLER</v>
      </c>
      <c r="I961" s="32">
        <v>22289</v>
      </c>
      <c r="J961" s="39" t="s">
        <v>74</v>
      </c>
    </row>
    <row r="962" spans="1:10" x14ac:dyDescent="0.25">
      <c r="A962">
        <v>22679</v>
      </c>
      <c r="B962">
        <v>31</v>
      </c>
      <c r="C962">
        <v>9.4499999999999993</v>
      </c>
      <c r="D962">
        <v>3</v>
      </c>
      <c r="E962">
        <v>0</v>
      </c>
      <c r="F962">
        <v>28.349999999999998</v>
      </c>
      <c r="G962" t="str">
        <f t="shared" si="14"/>
        <v>ANLER</v>
      </c>
      <c r="I962" s="32">
        <v>22290</v>
      </c>
      <c r="J962" s="39" t="s">
        <v>49</v>
      </c>
    </row>
    <row r="963" spans="1:10" x14ac:dyDescent="0.25">
      <c r="A963">
        <v>22680</v>
      </c>
      <c r="B963">
        <v>2</v>
      </c>
      <c r="C963">
        <v>14.48</v>
      </c>
      <c r="D963">
        <v>4</v>
      </c>
      <c r="E963">
        <v>0</v>
      </c>
      <c r="F963">
        <v>57.92</v>
      </c>
      <c r="G963" t="str">
        <f t="shared" ref="G963:G1026" si="15">VLOOKUP(A963,$I$2:$J$1577,2,FALSE)</f>
        <v>CHLEC</v>
      </c>
      <c r="I963" s="32">
        <v>22291</v>
      </c>
      <c r="J963" s="39" t="s">
        <v>32</v>
      </c>
    </row>
    <row r="964" spans="1:10" x14ac:dyDescent="0.25">
      <c r="A964">
        <v>22680</v>
      </c>
      <c r="B964">
        <v>41</v>
      </c>
      <c r="C964">
        <v>7.32</v>
      </c>
      <c r="D964">
        <v>3</v>
      </c>
      <c r="E964">
        <v>0</v>
      </c>
      <c r="F964">
        <v>21.96</v>
      </c>
      <c r="G964" t="str">
        <f t="shared" si="15"/>
        <v>CHLEC</v>
      </c>
      <c r="I964" s="32">
        <v>22292</v>
      </c>
      <c r="J964" s="39" t="s">
        <v>46</v>
      </c>
    </row>
    <row r="965" spans="1:10" x14ac:dyDescent="0.25">
      <c r="A965">
        <v>22680</v>
      </c>
      <c r="B965">
        <v>50</v>
      </c>
      <c r="C965">
        <v>12.35</v>
      </c>
      <c r="D965">
        <v>3</v>
      </c>
      <c r="E965">
        <v>0</v>
      </c>
      <c r="F965">
        <v>37.049999999999997</v>
      </c>
      <c r="G965" t="str">
        <f t="shared" si="15"/>
        <v>CHLEC</v>
      </c>
      <c r="I965" s="32">
        <v>22293</v>
      </c>
      <c r="J965" s="39" t="s">
        <v>51</v>
      </c>
    </row>
    <row r="966" spans="1:10" x14ac:dyDescent="0.25">
      <c r="A966">
        <v>22680</v>
      </c>
      <c r="B966">
        <v>64</v>
      </c>
      <c r="C966">
        <v>25.31</v>
      </c>
      <c r="D966">
        <v>4</v>
      </c>
      <c r="E966">
        <v>0</v>
      </c>
      <c r="F966">
        <v>101.24</v>
      </c>
      <c r="G966" t="str">
        <f t="shared" si="15"/>
        <v>CHLEC</v>
      </c>
      <c r="I966" s="32">
        <v>22294</v>
      </c>
      <c r="J966" s="39" t="s">
        <v>27</v>
      </c>
    </row>
    <row r="967" spans="1:10" x14ac:dyDescent="0.25">
      <c r="A967">
        <v>22681</v>
      </c>
      <c r="B967">
        <v>16</v>
      </c>
      <c r="C967">
        <v>13.26</v>
      </c>
      <c r="D967">
        <v>4</v>
      </c>
      <c r="E967">
        <v>0.05</v>
      </c>
      <c r="F967">
        <v>50.387999999999998</v>
      </c>
      <c r="G967" t="str">
        <f t="shared" si="15"/>
        <v>OLFER</v>
      </c>
      <c r="I967" s="32">
        <v>22295</v>
      </c>
      <c r="J967" s="39" t="s">
        <v>38</v>
      </c>
    </row>
    <row r="968" spans="1:10" x14ac:dyDescent="0.25">
      <c r="A968">
        <v>22682</v>
      </c>
      <c r="B968">
        <v>6</v>
      </c>
      <c r="C968">
        <v>19.059999999999999</v>
      </c>
      <c r="D968">
        <v>3</v>
      </c>
      <c r="E968">
        <v>0.25</v>
      </c>
      <c r="F968">
        <v>42.884999999999991</v>
      </c>
      <c r="G968" t="str">
        <f t="shared" si="15"/>
        <v>FAMAR</v>
      </c>
      <c r="I968" s="32">
        <v>22296</v>
      </c>
      <c r="J968" s="39" t="s">
        <v>84</v>
      </c>
    </row>
    <row r="969" spans="1:10" x14ac:dyDescent="0.25">
      <c r="A969">
        <v>22682</v>
      </c>
      <c r="B969">
        <v>14</v>
      </c>
      <c r="C969">
        <v>17.68</v>
      </c>
      <c r="D969">
        <v>3</v>
      </c>
      <c r="E969">
        <v>0.25</v>
      </c>
      <c r="F969">
        <v>39.78</v>
      </c>
      <c r="G969" t="str">
        <f t="shared" si="15"/>
        <v>FAMAR</v>
      </c>
      <c r="I969" s="32">
        <v>22297</v>
      </c>
      <c r="J969" s="39" t="s">
        <v>49</v>
      </c>
    </row>
    <row r="970" spans="1:10" x14ac:dyDescent="0.25">
      <c r="A970">
        <v>22682</v>
      </c>
      <c r="B970">
        <v>19</v>
      </c>
      <c r="C970">
        <v>7.01</v>
      </c>
      <c r="D970">
        <v>4</v>
      </c>
      <c r="E970">
        <v>0.25</v>
      </c>
      <c r="F970">
        <v>21.03</v>
      </c>
      <c r="G970" t="str">
        <f t="shared" si="15"/>
        <v>FAMAR</v>
      </c>
      <c r="I970" s="32">
        <v>22298</v>
      </c>
      <c r="J970" s="39" t="s">
        <v>107</v>
      </c>
    </row>
    <row r="971" spans="1:10" x14ac:dyDescent="0.25">
      <c r="A971">
        <v>22683</v>
      </c>
      <c r="B971">
        <v>71</v>
      </c>
      <c r="C971">
        <v>13.11</v>
      </c>
      <c r="D971">
        <v>3</v>
      </c>
      <c r="E971">
        <v>0</v>
      </c>
      <c r="F971">
        <v>39.33</v>
      </c>
      <c r="G971" t="str">
        <f t="shared" si="15"/>
        <v>MAHEN</v>
      </c>
      <c r="I971" s="32">
        <v>22299</v>
      </c>
      <c r="J971" s="39" t="s">
        <v>68</v>
      </c>
    </row>
    <row r="972" spans="1:10" x14ac:dyDescent="0.25">
      <c r="A972">
        <v>22683</v>
      </c>
      <c r="B972">
        <v>72</v>
      </c>
      <c r="C972">
        <v>21.19</v>
      </c>
      <c r="D972">
        <v>4</v>
      </c>
      <c r="E972">
        <v>0</v>
      </c>
      <c r="F972">
        <v>84.76</v>
      </c>
      <c r="G972" t="str">
        <f t="shared" si="15"/>
        <v>MAHEN</v>
      </c>
      <c r="I972" s="32">
        <v>22300</v>
      </c>
      <c r="J972" s="39" t="s">
        <v>37</v>
      </c>
    </row>
    <row r="973" spans="1:10" x14ac:dyDescent="0.25">
      <c r="A973">
        <v>22684</v>
      </c>
      <c r="B973">
        <v>52</v>
      </c>
      <c r="C973">
        <v>4.2699999999999996</v>
      </c>
      <c r="D973">
        <v>3</v>
      </c>
      <c r="E973">
        <v>0</v>
      </c>
      <c r="F973">
        <v>12.809999999999999</v>
      </c>
      <c r="G973" t="str">
        <f t="shared" si="15"/>
        <v>SORET</v>
      </c>
      <c r="I973" s="32">
        <v>22301</v>
      </c>
      <c r="J973" s="39" t="s">
        <v>56</v>
      </c>
    </row>
    <row r="974" spans="1:10" x14ac:dyDescent="0.25">
      <c r="A974">
        <v>22685</v>
      </c>
      <c r="B974">
        <v>20</v>
      </c>
      <c r="C974">
        <v>49.39</v>
      </c>
      <c r="D974">
        <v>4</v>
      </c>
      <c r="E974">
        <v>0.25</v>
      </c>
      <c r="F974">
        <v>148.17000000000002</v>
      </c>
      <c r="G974" t="str">
        <f t="shared" si="15"/>
        <v>PABEL</v>
      </c>
      <c r="I974" s="32">
        <v>22302</v>
      </c>
      <c r="J974" s="39" t="s">
        <v>39</v>
      </c>
    </row>
    <row r="975" spans="1:10" x14ac:dyDescent="0.25">
      <c r="A975">
        <v>22685</v>
      </c>
      <c r="B975">
        <v>38</v>
      </c>
      <c r="C975">
        <v>160.68</v>
      </c>
      <c r="D975">
        <v>3</v>
      </c>
      <c r="E975">
        <v>0.25</v>
      </c>
      <c r="F975">
        <v>361.53000000000003</v>
      </c>
      <c r="G975" t="str">
        <f t="shared" si="15"/>
        <v>PABEL</v>
      </c>
      <c r="I975" s="32">
        <v>22303</v>
      </c>
      <c r="J975" s="39" t="s">
        <v>27</v>
      </c>
    </row>
    <row r="976" spans="1:10" x14ac:dyDescent="0.25">
      <c r="A976">
        <v>22685</v>
      </c>
      <c r="B976">
        <v>60</v>
      </c>
      <c r="C976">
        <v>20.73</v>
      </c>
      <c r="D976">
        <v>4</v>
      </c>
      <c r="E976">
        <v>0.25</v>
      </c>
      <c r="F976">
        <v>62.19</v>
      </c>
      <c r="G976" t="str">
        <f t="shared" si="15"/>
        <v>PABEL</v>
      </c>
      <c r="I976" s="32">
        <v>22304</v>
      </c>
      <c r="J976" s="39" t="s">
        <v>81</v>
      </c>
    </row>
    <row r="977" spans="1:10" x14ac:dyDescent="0.25">
      <c r="A977">
        <v>22685</v>
      </c>
      <c r="B977">
        <v>72</v>
      </c>
      <c r="C977">
        <v>21.19</v>
      </c>
      <c r="D977">
        <v>3</v>
      </c>
      <c r="E977">
        <v>0.25</v>
      </c>
      <c r="F977">
        <v>47.677500000000009</v>
      </c>
      <c r="G977" t="str">
        <f t="shared" si="15"/>
        <v>PABEL</v>
      </c>
      <c r="I977" s="32">
        <v>22305</v>
      </c>
      <c r="J977" s="39" t="s">
        <v>85</v>
      </c>
    </row>
    <row r="978" spans="1:10" x14ac:dyDescent="0.25">
      <c r="A978">
        <v>22686</v>
      </c>
      <c r="B978">
        <v>11</v>
      </c>
      <c r="C978">
        <v>12.81</v>
      </c>
      <c r="D978">
        <v>4</v>
      </c>
      <c r="E978">
        <v>0</v>
      </c>
      <c r="F978">
        <v>51.24</v>
      </c>
      <c r="G978" t="str">
        <f t="shared" si="15"/>
        <v>REDAN</v>
      </c>
      <c r="I978" s="32">
        <v>22306</v>
      </c>
      <c r="J978" s="39" t="s">
        <v>98</v>
      </c>
    </row>
    <row r="979" spans="1:10" x14ac:dyDescent="0.25">
      <c r="A979">
        <v>22686</v>
      </c>
      <c r="B979">
        <v>76</v>
      </c>
      <c r="C979">
        <v>10.98</v>
      </c>
      <c r="D979">
        <v>4</v>
      </c>
      <c r="E979">
        <v>0.15</v>
      </c>
      <c r="F979">
        <v>37.332000000000001</v>
      </c>
      <c r="G979" t="str">
        <f t="shared" si="15"/>
        <v>REDAN</v>
      </c>
      <c r="I979" s="32">
        <v>22307</v>
      </c>
      <c r="J979" s="39" t="s">
        <v>91</v>
      </c>
    </row>
    <row r="980" spans="1:10" x14ac:dyDescent="0.25">
      <c r="A980">
        <v>22687</v>
      </c>
      <c r="B980">
        <v>11</v>
      </c>
      <c r="C980">
        <v>12.81</v>
      </c>
      <c r="D980">
        <v>4</v>
      </c>
      <c r="E980">
        <v>0</v>
      </c>
      <c r="F980">
        <v>51.24</v>
      </c>
      <c r="G980" t="str">
        <f t="shared" si="15"/>
        <v>PAMAR</v>
      </c>
      <c r="I980" s="32">
        <v>22308</v>
      </c>
      <c r="J980" s="39" t="s">
        <v>32</v>
      </c>
    </row>
    <row r="981" spans="1:10" x14ac:dyDescent="0.25">
      <c r="A981">
        <v>22687</v>
      </c>
      <c r="B981">
        <v>46</v>
      </c>
      <c r="C981">
        <v>7.32</v>
      </c>
      <c r="D981">
        <v>4</v>
      </c>
      <c r="E981">
        <v>0</v>
      </c>
      <c r="F981">
        <v>29.28</v>
      </c>
      <c r="G981" t="str">
        <f t="shared" si="15"/>
        <v>PAMAR</v>
      </c>
      <c r="I981" s="32">
        <v>22309</v>
      </c>
      <c r="J981" s="39" t="s">
        <v>44</v>
      </c>
    </row>
    <row r="982" spans="1:10" x14ac:dyDescent="0.25">
      <c r="A982">
        <v>22688</v>
      </c>
      <c r="B982">
        <v>11</v>
      </c>
      <c r="C982">
        <v>16.010000000000002</v>
      </c>
      <c r="D982">
        <v>4</v>
      </c>
      <c r="E982">
        <v>0</v>
      </c>
      <c r="F982">
        <v>64.040000000000006</v>
      </c>
      <c r="G982" t="str">
        <f t="shared" si="15"/>
        <v>HALER</v>
      </c>
      <c r="I982" s="32">
        <v>22310</v>
      </c>
      <c r="J982" s="39" t="s">
        <v>44</v>
      </c>
    </row>
    <row r="983" spans="1:10" x14ac:dyDescent="0.25">
      <c r="A983">
        <v>22688</v>
      </c>
      <c r="B983">
        <v>33</v>
      </c>
      <c r="C983">
        <v>1.83</v>
      </c>
      <c r="D983">
        <v>4</v>
      </c>
      <c r="E983">
        <v>0.2</v>
      </c>
      <c r="F983">
        <v>5.8560000000000008</v>
      </c>
      <c r="G983" t="str">
        <f t="shared" si="15"/>
        <v>HALER</v>
      </c>
      <c r="I983" s="32">
        <v>22311</v>
      </c>
      <c r="J983" s="39" t="s">
        <v>65</v>
      </c>
    </row>
    <row r="984" spans="1:10" x14ac:dyDescent="0.25">
      <c r="A984">
        <v>22688</v>
      </c>
      <c r="B984">
        <v>72</v>
      </c>
      <c r="C984">
        <v>26.53</v>
      </c>
      <c r="D984">
        <v>4</v>
      </c>
      <c r="E984">
        <v>0</v>
      </c>
      <c r="F984">
        <v>106.12</v>
      </c>
      <c r="G984" t="str">
        <f t="shared" si="15"/>
        <v>HALER</v>
      </c>
      <c r="I984" s="32">
        <v>22312</v>
      </c>
      <c r="J984" s="39" t="s">
        <v>24</v>
      </c>
    </row>
    <row r="985" spans="1:10" x14ac:dyDescent="0.25">
      <c r="A985">
        <v>22689</v>
      </c>
      <c r="B985">
        <v>30</v>
      </c>
      <c r="C985">
        <v>19.670000000000002</v>
      </c>
      <c r="D985">
        <v>3</v>
      </c>
      <c r="E985">
        <v>0</v>
      </c>
      <c r="F985">
        <v>59.010000000000005</v>
      </c>
      <c r="G985" t="str">
        <f t="shared" si="15"/>
        <v>ERDEB</v>
      </c>
      <c r="I985" s="32">
        <v>22313</v>
      </c>
      <c r="J985" s="39" t="s">
        <v>29</v>
      </c>
    </row>
    <row r="986" spans="1:10" x14ac:dyDescent="0.25">
      <c r="A986">
        <v>22689</v>
      </c>
      <c r="B986">
        <v>62</v>
      </c>
      <c r="C986">
        <v>37.5</v>
      </c>
      <c r="D986">
        <v>4</v>
      </c>
      <c r="E986">
        <v>0.25</v>
      </c>
      <c r="F986">
        <v>112.5</v>
      </c>
      <c r="G986" t="str">
        <f t="shared" si="15"/>
        <v>ERDEB</v>
      </c>
      <c r="I986" s="32">
        <v>22314</v>
      </c>
      <c r="J986" s="39" t="s">
        <v>53</v>
      </c>
    </row>
    <row r="987" spans="1:10" x14ac:dyDescent="0.25">
      <c r="A987">
        <v>22690</v>
      </c>
      <c r="B987">
        <v>2</v>
      </c>
      <c r="C987">
        <v>14.48</v>
      </c>
      <c r="D987">
        <v>3</v>
      </c>
      <c r="E987">
        <v>0</v>
      </c>
      <c r="F987">
        <v>43.44</v>
      </c>
      <c r="G987" t="str">
        <f t="shared" si="15"/>
        <v>CHDUD</v>
      </c>
      <c r="I987" s="32">
        <v>22315</v>
      </c>
      <c r="J987" s="39" t="s">
        <v>40</v>
      </c>
    </row>
    <row r="988" spans="1:10" x14ac:dyDescent="0.25">
      <c r="A988">
        <v>22690</v>
      </c>
      <c r="B988">
        <v>68</v>
      </c>
      <c r="C988">
        <v>9.4499999999999993</v>
      </c>
      <c r="D988">
        <v>4</v>
      </c>
      <c r="E988">
        <v>0.2</v>
      </c>
      <c r="F988">
        <v>30.24</v>
      </c>
      <c r="G988" t="str">
        <f t="shared" si="15"/>
        <v>CHDUD</v>
      </c>
      <c r="I988" s="32">
        <v>22316</v>
      </c>
      <c r="J988" s="39" t="s">
        <v>83</v>
      </c>
    </row>
    <row r="989" spans="1:10" x14ac:dyDescent="0.25">
      <c r="A989">
        <v>22691</v>
      </c>
      <c r="B989">
        <v>16</v>
      </c>
      <c r="C989">
        <v>13.26</v>
      </c>
      <c r="D989">
        <v>4</v>
      </c>
      <c r="E989">
        <v>0.05</v>
      </c>
      <c r="F989">
        <v>50.387999999999998</v>
      </c>
      <c r="G989" t="str">
        <f t="shared" si="15"/>
        <v>FAMAR</v>
      </c>
      <c r="I989" s="32">
        <v>22317</v>
      </c>
      <c r="J989" s="39" t="s">
        <v>111</v>
      </c>
    </row>
    <row r="990" spans="1:10" x14ac:dyDescent="0.25">
      <c r="A990">
        <v>22691</v>
      </c>
      <c r="B990">
        <v>31</v>
      </c>
      <c r="C990">
        <v>9.4499999999999993</v>
      </c>
      <c r="D990">
        <v>4</v>
      </c>
      <c r="E990">
        <v>0.05</v>
      </c>
      <c r="F990">
        <v>35.909999999999997</v>
      </c>
      <c r="G990" t="str">
        <f t="shared" si="15"/>
        <v>FAMAR</v>
      </c>
      <c r="I990" s="32">
        <v>22318</v>
      </c>
      <c r="J990" s="39" t="s">
        <v>31</v>
      </c>
    </row>
    <row r="991" spans="1:10" x14ac:dyDescent="0.25">
      <c r="A991">
        <v>22691</v>
      </c>
      <c r="B991">
        <v>65</v>
      </c>
      <c r="C991">
        <v>16.010000000000002</v>
      </c>
      <c r="D991">
        <v>4</v>
      </c>
      <c r="E991">
        <v>0.05</v>
      </c>
      <c r="F991">
        <v>60.838000000000001</v>
      </c>
      <c r="G991" t="str">
        <f t="shared" si="15"/>
        <v>FAMAR</v>
      </c>
      <c r="I991" s="32">
        <v>22319</v>
      </c>
      <c r="J991" s="39" t="s">
        <v>78</v>
      </c>
    </row>
    <row r="992" spans="1:10" x14ac:dyDescent="0.25">
      <c r="A992">
        <v>22692</v>
      </c>
      <c r="B992">
        <v>2</v>
      </c>
      <c r="C992">
        <v>14.48</v>
      </c>
      <c r="D992">
        <v>3</v>
      </c>
      <c r="E992">
        <v>0</v>
      </c>
      <c r="F992">
        <v>43.44</v>
      </c>
      <c r="G992" t="str">
        <f t="shared" si="15"/>
        <v>OLLHE</v>
      </c>
      <c r="I992" s="32">
        <v>22320</v>
      </c>
      <c r="J992" s="39" t="s">
        <v>44</v>
      </c>
    </row>
    <row r="993" spans="1:10" x14ac:dyDescent="0.25">
      <c r="A993">
        <v>22692</v>
      </c>
      <c r="B993">
        <v>7</v>
      </c>
      <c r="C993">
        <v>22.87</v>
      </c>
      <c r="D993">
        <v>3</v>
      </c>
      <c r="E993">
        <v>0</v>
      </c>
      <c r="F993">
        <v>68.61</v>
      </c>
      <c r="G993" t="str">
        <f t="shared" si="15"/>
        <v>OLLHE</v>
      </c>
      <c r="I993" s="32">
        <v>22321</v>
      </c>
      <c r="J993" s="39" t="s">
        <v>48</v>
      </c>
    </row>
    <row r="994" spans="1:10" x14ac:dyDescent="0.25">
      <c r="A994">
        <v>22692</v>
      </c>
      <c r="B994">
        <v>68</v>
      </c>
      <c r="C994">
        <v>9.4499999999999993</v>
      </c>
      <c r="D994">
        <v>3</v>
      </c>
      <c r="E994">
        <v>0</v>
      </c>
      <c r="F994">
        <v>28.349999999999998</v>
      </c>
      <c r="G994" t="str">
        <f t="shared" si="15"/>
        <v>OLLHE</v>
      </c>
      <c r="I994" s="32">
        <v>22322</v>
      </c>
      <c r="J994" s="39" t="s">
        <v>61</v>
      </c>
    </row>
    <row r="995" spans="1:10" x14ac:dyDescent="0.25">
      <c r="A995">
        <v>22693</v>
      </c>
      <c r="B995">
        <v>19</v>
      </c>
      <c r="C995">
        <v>0</v>
      </c>
      <c r="D995">
        <v>1</v>
      </c>
      <c r="E995">
        <v>0</v>
      </c>
      <c r="F995">
        <v>0</v>
      </c>
      <c r="G995" t="str">
        <f t="shared" si="15"/>
        <v>JAHEN</v>
      </c>
      <c r="I995" s="32">
        <v>22323</v>
      </c>
      <c r="J995" s="39" t="s">
        <v>71</v>
      </c>
    </row>
    <row r="996" spans="1:10" x14ac:dyDescent="0.25">
      <c r="A996">
        <v>22693</v>
      </c>
      <c r="B996">
        <v>27</v>
      </c>
      <c r="C996">
        <v>0</v>
      </c>
      <c r="D996">
        <v>1</v>
      </c>
      <c r="E996">
        <v>0</v>
      </c>
      <c r="F996">
        <v>0</v>
      </c>
      <c r="G996" t="str">
        <f t="shared" si="15"/>
        <v>JAHEN</v>
      </c>
      <c r="I996" s="32">
        <v>22324</v>
      </c>
      <c r="J996" s="39" t="s">
        <v>38</v>
      </c>
    </row>
    <row r="997" spans="1:10" x14ac:dyDescent="0.25">
      <c r="A997">
        <v>22693</v>
      </c>
      <c r="B997">
        <v>41</v>
      </c>
      <c r="C997">
        <v>7.32</v>
      </c>
      <c r="D997">
        <v>3</v>
      </c>
      <c r="E997">
        <v>0</v>
      </c>
      <c r="F997">
        <v>21.96</v>
      </c>
      <c r="G997" t="str">
        <f t="shared" si="15"/>
        <v>JAHEN</v>
      </c>
      <c r="I997" s="32">
        <v>22325</v>
      </c>
      <c r="J997" s="39" t="s">
        <v>90</v>
      </c>
    </row>
    <row r="998" spans="1:10" x14ac:dyDescent="0.25">
      <c r="A998">
        <v>22693</v>
      </c>
      <c r="B998">
        <v>43</v>
      </c>
      <c r="C998">
        <v>35.06</v>
      </c>
      <c r="D998">
        <v>3</v>
      </c>
      <c r="E998">
        <v>0.15</v>
      </c>
      <c r="F998">
        <v>89.403000000000006</v>
      </c>
      <c r="G998" t="str">
        <f t="shared" si="15"/>
        <v>JAHEN</v>
      </c>
      <c r="I998" s="32">
        <v>22326</v>
      </c>
      <c r="J998" s="39" t="s">
        <v>68</v>
      </c>
    </row>
    <row r="999" spans="1:10" x14ac:dyDescent="0.25">
      <c r="A999">
        <v>22693</v>
      </c>
      <c r="B999">
        <v>44</v>
      </c>
      <c r="C999">
        <v>0</v>
      </c>
      <c r="D999">
        <v>1</v>
      </c>
      <c r="E999">
        <v>0</v>
      </c>
      <c r="F999">
        <v>0</v>
      </c>
      <c r="G999" t="str">
        <f t="shared" si="15"/>
        <v>JAHEN</v>
      </c>
      <c r="I999" s="32">
        <v>22327</v>
      </c>
      <c r="J999" s="39" t="s">
        <v>102</v>
      </c>
    </row>
    <row r="1000" spans="1:10" x14ac:dyDescent="0.25">
      <c r="A1000">
        <v>22693</v>
      </c>
      <c r="B1000">
        <v>48</v>
      </c>
      <c r="C1000">
        <v>9.76</v>
      </c>
      <c r="D1000">
        <v>4</v>
      </c>
      <c r="E1000">
        <v>0.15</v>
      </c>
      <c r="F1000">
        <v>33.183999999999997</v>
      </c>
      <c r="G1000" t="str">
        <f t="shared" si="15"/>
        <v>JAHEN</v>
      </c>
      <c r="I1000" s="32">
        <v>22328</v>
      </c>
      <c r="J1000" s="39" t="s">
        <v>65</v>
      </c>
    </row>
    <row r="1001" spans="1:10" x14ac:dyDescent="0.25">
      <c r="A1001">
        <v>22693</v>
      </c>
      <c r="B1001">
        <v>54</v>
      </c>
      <c r="C1001">
        <v>0</v>
      </c>
      <c r="D1001">
        <v>1</v>
      </c>
      <c r="E1001">
        <v>0</v>
      </c>
      <c r="F1001">
        <v>0</v>
      </c>
      <c r="G1001" t="str">
        <f t="shared" si="15"/>
        <v>JAHEN</v>
      </c>
      <c r="I1001" s="32">
        <v>22329</v>
      </c>
      <c r="J1001" s="39" t="s">
        <v>23</v>
      </c>
    </row>
    <row r="1002" spans="1:10" x14ac:dyDescent="0.25">
      <c r="A1002">
        <v>22693</v>
      </c>
      <c r="B1002">
        <v>61</v>
      </c>
      <c r="C1002">
        <v>21.65</v>
      </c>
      <c r="D1002">
        <v>3</v>
      </c>
      <c r="E1002">
        <v>0.15</v>
      </c>
      <c r="F1002">
        <v>55.207499999999996</v>
      </c>
      <c r="G1002" t="str">
        <f t="shared" si="15"/>
        <v>JAHEN</v>
      </c>
      <c r="I1002" s="32">
        <v>22330</v>
      </c>
      <c r="J1002" s="39" t="s">
        <v>44</v>
      </c>
    </row>
    <row r="1003" spans="1:10" x14ac:dyDescent="0.25">
      <c r="A1003">
        <v>22694</v>
      </c>
      <c r="B1003">
        <v>26</v>
      </c>
      <c r="C1003">
        <v>23.78</v>
      </c>
      <c r="D1003">
        <v>3</v>
      </c>
      <c r="E1003">
        <v>0</v>
      </c>
      <c r="F1003">
        <v>71.34</v>
      </c>
      <c r="G1003" t="str">
        <f t="shared" si="15"/>
        <v>PABEL</v>
      </c>
      <c r="I1003" s="32">
        <v>22331</v>
      </c>
      <c r="J1003" s="39" t="s">
        <v>72</v>
      </c>
    </row>
    <row r="1004" spans="1:10" x14ac:dyDescent="0.25">
      <c r="A1004">
        <v>22694</v>
      </c>
      <c r="B1004">
        <v>35</v>
      </c>
      <c r="C1004">
        <v>13.72</v>
      </c>
      <c r="D1004">
        <v>3</v>
      </c>
      <c r="E1004">
        <v>0</v>
      </c>
      <c r="F1004">
        <v>41.160000000000004</v>
      </c>
      <c r="G1004" t="str">
        <f t="shared" si="15"/>
        <v>PABEL</v>
      </c>
      <c r="I1004" s="32">
        <v>22332</v>
      </c>
      <c r="J1004" s="39" t="s">
        <v>85</v>
      </c>
    </row>
    <row r="1005" spans="1:10" x14ac:dyDescent="0.25">
      <c r="A1005">
        <v>22694</v>
      </c>
      <c r="B1005">
        <v>49</v>
      </c>
      <c r="C1005">
        <v>15.24</v>
      </c>
      <c r="D1005">
        <v>3</v>
      </c>
      <c r="E1005">
        <v>0.1</v>
      </c>
      <c r="F1005">
        <v>41.148000000000003</v>
      </c>
      <c r="G1005" t="str">
        <f t="shared" si="15"/>
        <v>PABEL</v>
      </c>
      <c r="I1005" s="32">
        <v>22333</v>
      </c>
      <c r="J1005" s="39" t="s">
        <v>44</v>
      </c>
    </row>
    <row r="1006" spans="1:10" x14ac:dyDescent="0.25">
      <c r="A1006">
        <v>22695</v>
      </c>
      <c r="B1006">
        <v>35</v>
      </c>
      <c r="C1006">
        <v>13.72</v>
      </c>
      <c r="D1006">
        <v>4</v>
      </c>
      <c r="E1006">
        <v>0</v>
      </c>
      <c r="F1006">
        <v>54.88</v>
      </c>
      <c r="G1006" t="str">
        <f t="shared" si="15"/>
        <v xml:space="preserve">DELE </v>
      </c>
      <c r="I1006" s="32">
        <v>22334</v>
      </c>
      <c r="J1006" s="39" t="s">
        <v>57</v>
      </c>
    </row>
    <row r="1007" spans="1:10" x14ac:dyDescent="0.25">
      <c r="A1007">
        <v>22695</v>
      </c>
      <c r="B1007">
        <v>51</v>
      </c>
      <c r="C1007">
        <v>40.4</v>
      </c>
      <c r="D1007">
        <v>4</v>
      </c>
      <c r="E1007">
        <v>0</v>
      </c>
      <c r="F1007">
        <v>161.6</v>
      </c>
      <c r="G1007" t="str">
        <f t="shared" si="15"/>
        <v xml:space="preserve">DELE </v>
      </c>
      <c r="I1007" s="32">
        <v>22335</v>
      </c>
      <c r="J1007" s="39" t="s">
        <v>54</v>
      </c>
    </row>
    <row r="1008" spans="1:10" x14ac:dyDescent="0.25">
      <c r="A1008">
        <v>22696</v>
      </c>
      <c r="B1008">
        <v>26</v>
      </c>
      <c r="C1008">
        <v>23.78</v>
      </c>
      <c r="D1008">
        <v>4</v>
      </c>
      <c r="E1008">
        <v>0</v>
      </c>
      <c r="F1008">
        <v>95.12</v>
      </c>
      <c r="G1008" t="str">
        <f t="shared" si="15"/>
        <v>YATAN</v>
      </c>
      <c r="I1008" s="32">
        <v>22336</v>
      </c>
      <c r="J1008" s="39" t="s">
        <v>102</v>
      </c>
    </row>
    <row r="1009" spans="1:10" x14ac:dyDescent="0.25">
      <c r="A1009">
        <v>22696</v>
      </c>
      <c r="B1009">
        <v>76</v>
      </c>
      <c r="C1009">
        <v>13.72</v>
      </c>
      <c r="D1009">
        <v>4</v>
      </c>
      <c r="E1009">
        <v>0</v>
      </c>
      <c r="F1009">
        <v>54.88</v>
      </c>
      <c r="G1009" t="str">
        <f t="shared" si="15"/>
        <v>YATAN</v>
      </c>
      <c r="I1009" s="32">
        <v>22337</v>
      </c>
      <c r="J1009" s="39" t="s">
        <v>37</v>
      </c>
    </row>
    <row r="1010" spans="1:10" x14ac:dyDescent="0.25">
      <c r="A1010">
        <v>22697</v>
      </c>
      <c r="B1010">
        <v>1</v>
      </c>
      <c r="C1010">
        <v>13.72</v>
      </c>
      <c r="D1010">
        <v>4</v>
      </c>
      <c r="E1010">
        <v>0</v>
      </c>
      <c r="F1010">
        <v>54.88</v>
      </c>
      <c r="G1010" t="str">
        <f t="shared" si="15"/>
        <v>HALER</v>
      </c>
      <c r="I1010" s="32">
        <v>22338</v>
      </c>
      <c r="J1010" s="39" t="s">
        <v>51</v>
      </c>
    </row>
    <row r="1011" spans="1:10" x14ac:dyDescent="0.25">
      <c r="A1011">
        <v>22697</v>
      </c>
      <c r="B1011">
        <v>29</v>
      </c>
      <c r="C1011">
        <v>94.37</v>
      </c>
      <c r="D1011">
        <v>4</v>
      </c>
      <c r="E1011">
        <v>0.25</v>
      </c>
      <c r="F1011">
        <v>283.11</v>
      </c>
      <c r="G1011" t="str">
        <f t="shared" si="15"/>
        <v>HALER</v>
      </c>
      <c r="I1011" s="32">
        <v>22339</v>
      </c>
      <c r="J1011" s="39" t="s">
        <v>32</v>
      </c>
    </row>
    <row r="1012" spans="1:10" x14ac:dyDescent="0.25">
      <c r="A1012">
        <v>22698</v>
      </c>
      <c r="B1012">
        <v>17</v>
      </c>
      <c r="C1012">
        <v>23.78</v>
      </c>
      <c r="D1012">
        <v>3</v>
      </c>
      <c r="E1012">
        <v>0.1</v>
      </c>
      <c r="F1012">
        <v>64.206000000000003</v>
      </c>
      <c r="G1012" t="str">
        <f t="shared" si="15"/>
        <v>ALCLE</v>
      </c>
      <c r="I1012" s="32">
        <v>22340</v>
      </c>
      <c r="J1012" s="39" t="s">
        <v>47</v>
      </c>
    </row>
    <row r="1013" spans="1:10" x14ac:dyDescent="0.25">
      <c r="A1013">
        <v>22698</v>
      </c>
      <c r="B1013">
        <v>56</v>
      </c>
      <c r="C1013">
        <v>23.17</v>
      </c>
      <c r="D1013">
        <v>3</v>
      </c>
      <c r="E1013">
        <v>0</v>
      </c>
      <c r="F1013">
        <v>69.510000000000005</v>
      </c>
      <c r="G1013" t="str">
        <f t="shared" si="15"/>
        <v>ALCLE</v>
      </c>
      <c r="I1013" s="32">
        <v>22341</v>
      </c>
      <c r="J1013" s="39" t="s">
        <v>43</v>
      </c>
    </row>
    <row r="1014" spans="1:10" x14ac:dyDescent="0.25">
      <c r="A1014">
        <v>22699</v>
      </c>
      <c r="B1014">
        <v>31</v>
      </c>
      <c r="C1014">
        <v>7.62</v>
      </c>
      <c r="D1014">
        <v>3</v>
      </c>
      <c r="E1014">
        <v>0</v>
      </c>
      <c r="F1014">
        <v>22.86</v>
      </c>
      <c r="G1014" t="str">
        <f t="shared" si="15"/>
        <v xml:space="preserve">DELE </v>
      </c>
      <c r="I1014" s="32">
        <v>22342</v>
      </c>
      <c r="J1014" s="39" t="s">
        <v>27</v>
      </c>
    </row>
    <row r="1015" spans="1:10" x14ac:dyDescent="0.25">
      <c r="A1015">
        <v>22699</v>
      </c>
      <c r="B1015">
        <v>58</v>
      </c>
      <c r="C1015">
        <v>8.08</v>
      </c>
      <c r="D1015">
        <v>4</v>
      </c>
      <c r="E1015">
        <v>0</v>
      </c>
      <c r="F1015">
        <v>32.32</v>
      </c>
      <c r="G1015" t="str">
        <f t="shared" si="15"/>
        <v xml:space="preserve">DELE </v>
      </c>
      <c r="I1015" s="32">
        <v>22343</v>
      </c>
      <c r="J1015" s="39" t="s">
        <v>36</v>
      </c>
    </row>
    <row r="1016" spans="1:10" x14ac:dyDescent="0.25">
      <c r="A1016">
        <v>22700</v>
      </c>
      <c r="B1016">
        <v>30</v>
      </c>
      <c r="C1016">
        <v>15.85</v>
      </c>
      <c r="D1016">
        <v>4</v>
      </c>
      <c r="E1016">
        <v>0</v>
      </c>
      <c r="F1016">
        <v>63.4</v>
      </c>
      <c r="G1016" t="str">
        <f t="shared" si="15"/>
        <v>CHBES</v>
      </c>
      <c r="I1016" s="32">
        <v>22344</v>
      </c>
      <c r="J1016" s="39" t="s">
        <v>80</v>
      </c>
    </row>
    <row r="1017" spans="1:10" x14ac:dyDescent="0.25">
      <c r="A1017">
        <v>22700</v>
      </c>
      <c r="B1017">
        <v>43</v>
      </c>
      <c r="C1017">
        <v>28.05</v>
      </c>
      <c r="D1017">
        <v>4</v>
      </c>
      <c r="E1017">
        <v>0</v>
      </c>
      <c r="F1017">
        <v>112.2</v>
      </c>
      <c r="G1017" t="str">
        <f t="shared" si="15"/>
        <v>CHBES</v>
      </c>
      <c r="I1017" s="32">
        <v>22345</v>
      </c>
      <c r="J1017" s="39" t="s">
        <v>53</v>
      </c>
    </row>
    <row r="1018" spans="1:10" x14ac:dyDescent="0.25">
      <c r="A1018">
        <v>22701</v>
      </c>
      <c r="B1018">
        <v>24</v>
      </c>
      <c r="C1018">
        <v>3.35</v>
      </c>
      <c r="D1018">
        <v>4</v>
      </c>
      <c r="E1018">
        <v>0</v>
      </c>
      <c r="F1018">
        <v>13.4</v>
      </c>
      <c r="G1018" t="str">
        <f t="shared" si="15"/>
        <v>NAROU</v>
      </c>
      <c r="I1018" s="32">
        <v>22346</v>
      </c>
      <c r="J1018" s="39" t="s">
        <v>25</v>
      </c>
    </row>
    <row r="1019" spans="1:10" x14ac:dyDescent="0.25">
      <c r="A1019">
        <v>22701</v>
      </c>
      <c r="B1019">
        <v>40</v>
      </c>
      <c r="C1019">
        <v>14.03</v>
      </c>
      <c r="D1019">
        <v>4</v>
      </c>
      <c r="E1019">
        <v>0</v>
      </c>
      <c r="F1019">
        <v>56.12</v>
      </c>
      <c r="G1019" t="str">
        <f t="shared" si="15"/>
        <v>NAROU</v>
      </c>
      <c r="I1019" s="32">
        <v>22347</v>
      </c>
      <c r="J1019" s="39" t="s">
        <v>70</v>
      </c>
    </row>
    <row r="1020" spans="1:10" x14ac:dyDescent="0.25">
      <c r="A1020">
        <v>22701</v>
      </c>
      <c r="B1020">
        <v>42</v>
      </c>
      <c r="C1020">
        <v>10.67</v>
      </c>
      <c r="D1020">
        <v>3</v>
      </c>
      <c r="E1020">
        <v>0</v>
      </c>
      <c r="F1020">
        <v>32.01</v>
      </c>
      <c r="G1020" t="str">
        <f t="shared" si="15"/>
        <v>NAROU</v>
      </c>
      <c r="I1020" s="32">
        <v>22348</v>
      </c>
      <c r="J1020" s="39" t="s">
        <v>42</v>
      </c>
    </row>
    <row r="1021" spans="1:10" x14ac:dyDescent="0.25">
      <c r="A1021">
        <v>22702</v>
      </c>
      <c r="B1021">
        <v>1</v>
      </c>
      <c r="C1021">
        <v>13.72</v>
      </c>
      <c r="D1021">
        <v>3</v>
      </c>
      <c r="E1021">
        <v>0</v>
      </c>
      <c r="F1021">
        <v>41.160000000000004</v>
      </c>
      <c r="G1021" t="str">
        <f t="shared" si="15"/>
        <v>JÉBAZ</v>
      </c>
      <c r="I1021" s="32">
        <v>22349</v>
      </c>
      <c r="J1021" s="39" t="s">
        <v>91</v>
      </c>
    </row>
    <row r="1022" spans="1:10" x14ac:dyDescent="0.25">
      <c r="A1022">
        <v>22702</v>
      </c>
      <c r="B1022">
        <v>77</v>
      </c>
      <c r="C1022">
        <v>9.91</v>
      </c>
      <c r="D1022">
        <v>4</v>
      </c>
      <c r="E1022">
        <v>0.05</v>
      </c>
      <c r="F1022">
        <v>37.658000000000001</v>
      </c>
      <c r="G1022" t="str">
        <f t="shared" si="15"/>
        <v>JÉBAZ</v>
      </c>
      <c r="I1022" s="32">
        <v>22350</v>
      </c>
      <c r="J1022" s="39" t="s">
        <v>52</v>
      </c>
    </row>
    <row r="1023" spans="1:10" x14ac:dyDescent="0.25">
      <c r="A1023">
        <v>22703</v>
      </c>
      <c r="B1023">
        <v>28</v>
      </c>
      <c r="C1023">
        <v>34.76</v>
      </c>
      <c r="D1023">
        <v>4</v>
      </c>
      <c r="E1023">
        <v>0</v>
      </c>
      <c r="F1023">
        <v>139.04</v>
      </c>
      <c r="G1023" t="str">
        <f t="shared" si="15"/>
        <v>CHGAS</v>
      </c>
      <c r="I1023" s="32">
        <v>22351</v>
      </c>
      <c r="J1023" s="39" t="s">
        <v>25</v>
      </c>
    </row>
    <row r="1024" spans="1:10" x14ac:dyDescent="0.25">
      <c r="A1024">
        <v>22703</v>
      </c>
      <c r="B1024">
        <v>29</v>
      </c>
      <c r="C1024">
        <v>94.37</v>
      </c>
      <c r="D1024">
        <v>4</v>
      </c>
      <c r="E1024">
        <v>0</v>
      </c>
      <c r="F1024">
        <v>377.48</v>
      </c>
      <c r="G1024" t="str">
        <f t="shared" si="15"/>
        <v>CHGAS</v>
      </c>
      <c r="I1024" s="32">
        <v>22352</v>
      </c>
      <c r="J1024" s="39" t="s">
        <v>72</v>
      </c>
    </row>
    <row r="1025" spans="1:10" x14ac:dyDescent="0.25">
      <c r="A1025">
        <v>22703</v>
      </c>
      <c r="B1025">
        <v>44</v>
      </c>
      <c r="C1025">
        <v>14.79</v>
      </c>
      <c r="D1025">
        <v>4</v>
      </c>
      <c r="E1025">
        <v>0</v>
      </c>
      <c r="F1025">
        <v>59.16</v>
      </c>
      <c r="G1025" t="str">
        <f t="shared" si="15"/>
        <v>CHGAS</v>
      </c>
      <c r="I1025" s="32">
        <v>22353</v>
      </c>
      <c r="J1025" s="39" t="s">
        <v>68</v>
      </c>
    </row>
    <row r="1026" spans="1:10" x14ac:dyDescent="0.25">
      <c r="A1026">
        <v>22704</v>
      </c>
      <c r="B1026">
        <v>7</v>
      </c>
      <c r="C1026">
        <v>22.87</v>
      </c>
      <c r="D1026">
        <v>4</v>
      </c>
      <c r="E1026">
        <v>0</v>
      </c>
      <c r="F1026">
        <v>91.48</v>
      </c>
      <c r="G1026" t="str">
        <f t="shared" si="15"/>
        <v>ARBLA</v>
      </c>
      <c r="I1026" s="32">
        <v>22354</v>
      </c>
      <c r="J1026" s="39" t="s">
        <v>71</v>
      </c>
    </row>
    <row r="1027" spans="1:10" x14ac:dyDescent="0.25">
      <c r="A1027">
        <v>22704</v>
      </c>
      <c r="B1027">
        <v>59</v>
      </c>
      <c r="C1027">
        <v>41.92</v>
      </c>
      <c r="D1027">
        <v>3</v>
      </c>
      <c r="E1027">
        <v>0</v>
      </c>
      <c r="F1027">
        <v>125.76</v>
      </c>
      <c r="G1027" t="str">
        <f t="shared" ref="G1027:G1090" si="16">VLOOKUP(A1027,$I$2:$J$1577,2,FALSE)</f>
        <v>ARBLA</v>
      </c>
      <c r="I1027" s="32">
        <v>22355</v>
      </c>
      <c r="J1027" s="39" t="s">
        <v>66</v>
      </c>
    </row>
    <row r="1028" spans="1:10" x14ac:dyDescent="0.25">
      <c r="A1028">
        <v>22704</v>
      </c>
      <c r="B1028">
        <v>70</v>
      </c>
      <c r="C1028">
        <v>11.43</v>
      </c>
      <c r="D1028">
        <v>4</v>
      </c>
      <c r="E1028">
        <v>0</v>
      </c>
      <c r="F1028">
        <v>45.72</v>
      </c>
      <c r="G1028" t="str">
        <f t="shared" si="16"/>
        <v>ARBLA</v>
      </c>
      <c r="I1028" s="32">
        <v>22356</v>
      </c>
      <c r="J1028" s="39" t="s">
        <v>71</v>
      </c>
    </row>
    <row r="1029" spans="1:10" x14ac:dyDescent="0.25">
      <c r="A1029">
        <v>22705</v>
      </c>
      <c r="B1029">
        <v>76</v>
      </c>
      <c r="C1029">
        <v>13.72</v>
      </c>
      <c r="D1029">
        <v>3</v>
      </c>
      <c r="E1029">
        <v>0</v>
      </c>
      <c r="F1029">
        <v>41.160000000000004</v>
      </c>
      <c r="G1029" t="str">
        <f t="shared" si="16"/>
        <v>FAMAR</v>
      </c>
      <c r="I1029" s="32">
        <v>22357</v>
      </c>
      <c r="J1029" s="39" t="s">
        <v>32</v>
      </c>
    </row>
    <row r="1030" spans="1:10" x14ac:dyDescent="0.25">
      <c r="A1030">
        <v>22706</v>
      </c>
      <c r="B1030">
        <v>38</v>
      </c>
      <c r="C1030">
        <v>200.93</v>
      </c>
      <c r="D1030">
        <v>3</v>
      </c>
      <c r="E1030">
        <v>0.05</v>
      </c>
      <c r="F1030">
        <v>572.65049999999997</v>
      </c>
      <c r="G1030" t="str">
        <f t="shared" si="16"/>
        <v>HALER</v>
      </c>
      <c r="I1030" s="32">
        <v>22358</v>
      </c>
      <c r="J1030" s="39" t="s">
        <v>54</v>
      </c>
    </row>
    <row r="1031" spans="1:10" x14ac:dyDescent="0.25">
      <c r="A1031">
        <v>22706</v>
      </c>
      <c r="B1031">
        <v>62</v>
      </c>
      <c r="C1031">
        <v>37.5</v>
      </c>
      <c r="D1031">
        <v>3</v>
      </c>
      <c r="E1031">
        <v>0.05</v>
      </c>
      <c r="F1031">
        <v>106.875</v>
      </c>
      <c r="G1031" t="str">
        <f t="shared" si="16"/>
        <v>HALER</v>
      </c>
      <c r="I1031" s="32">
        <v>22359</v>
      </c>
      <c r="J1031" s="39" t="s">
        <v>32</v>
      </c>
    </row>
    <row r="1032" spans="1:10" x14ac:dyDescent="0.25">
      <c r="A1032">
        <v>22707</v>
      </c>
      <c r="B1032">
        <v>55</v>
      </c>
      <c r="C1032">
        <v>18.29</v>
      </c>
      <c r="D1032">
        <v>4</v>
      </c>
      <c r="E1032">
        <v>0.05</v>
      </c>
      <c r="F1032">
        <v>69.501999999999995</v>
      </c>
      <c r="G1032" t="str">
        <f t="shared" si="16"/>
        <v>JELEC</v>
      </c>
      <c r="I1032" s="32">
        <v>22360</v>
      </c>
      <c r="J1032" s="39" t="s">
        <v>61</v>
      </c>
    </row>
    <row r="1033" spans="1:10" x14ac:dyDescent="0.25">
      <c r="A1033">
        <v>22707</v>
      </c>
      <c r="B1033">
        <v>62</v>
      </c>
      <c r="C1033">
        <v>37.5</v>
      </c>
      <c r="D1033">
        <v>3</v>
      </c>
      <c r="E1033">
        <v>0.05</v>
      </c>
      <c r="F1033">
        <v>106.875</v>
      </c>
      <c r="G1033" t="str">
        <f t="shared" si="16"/>
        <v>JELEC</v>
      </c>
      <c r="I1033" s="32">
        <v>22361</v>
      </c>
      <c r="J1033" s="39" t="s">
        <v>48</v>
      </c>
    </row>
    <row r="1034" spans="1:10" x14ac:dyDescent="0.25">
      <c r="A1034">
        <v>22707</v>
      </c>
      <c r="B1034">
        <v>64</v>
      </c>
      <c r="C1034">
        <v>25.31</v>
      </c>
      <c r="D1034">
        <v>4</v>
      </c>
      <c r="E1034">
        <v>0.05</v>
      </c>
      <c r="F1034">
        <v>96.177999999999997</v>
      </c>
      <c r="G1034" t="str">
        <f t="shared" si="16"/>
        <v>JELEC</v>
      </c>
      <c r="I1034" s="32">
        <v>22362</v>
      </c>
      <c r="J1034" s="39" t="s">
        <v>94</v>
      </c>
    </row>
    <row r="1035" spans="1:10" x14ac:dyDescent="0.25">
      <c r="A1035">
        <v>22707</v>
      </c>
      <c r="B1035">
        <v>65</v>
      </c>
      <c r="C1035">
        <v>16.010000000000002</v>
      </c>
      <c r="D1035">
        <v>3</v>
      </c>
      <c r="E1035">
        <v>0.05</v>
      </c>
      <c r="F1035">
        <v>45.628500000000003</v>
      </c>
      <c r="G1035" t="str">
        <f t="shared" si="16"/>
        <v>JELEC</v>
      </c>
      <c r="I1035" s="32">
        <v>22363</v>
      </c>
      <c r="J1035" s="39" t="s">
        <v>92</v>
      </c>
    </row>
    <row r="1036" spans="1:10" x14ac:dyDescent="0.25">
      <c r="A1036">
        <v>22708</v>
      </c>
      <c r="B1036">
        <v>28</v>
      </c>
      <c r="C1036">
        <v>34.76</v>
      </c>
      <c r="D1036">
        <v>4</v>
      </c>
      <c r="E1036">
        <v>0.05</v>
      </c>
      <c r="F1036">
        <v>132.08799999999999</v>
      </c>
      <c r="G1036" t="str">
        <f t="shared" si="16"/>
        <v>CHLEC</v>
      </c>
      <c r="I1036" s="32">
        <v>22364</v>
      </c>
      <c r="J1036" s="39" t="s">
        <v>31</v>
      </c>
    </row>
    <row r="1037" spans="1:10" x14ac:dyDescent="0.25">
      <c r="A1037">
        <v>22708</v>
      </c>
      <c r="B1037">
        <v>34</v>
      </c>
      <c r="C1037">
        <v>10.67</v>
      </c>
      <c r="D1037">
        <v>4</v>
      </c>
      <c r="E1037">
        <v>0.05</v>
      </c>
      <c r="F1037">
        <v>40.545999999999999</v>
      </c>
      <c r="G1037" t="str">
        <f t="shared" si="16"/>
        <v>CHLEC</v>
      </c>
      <c r="I1037" s="32">
        <v>22365</v>
      </c>
      <c r="J1037" s="39" t="s">
        <v>48</v>
      </c>
    </row>
    <row r="1038" spans="1:10" x14ac:dyDescent="0.25">
      <c r="A1038">
        <v>22708</v>
      </c>
      <c r="B1038">
        <v>71</v>
      </c>
      <c r="C1038">
        <v>16.46</v>
      </c>
      <c r="D1038">
        <v>3</v>
      </c>
      <c r="E1038">
        <v>0</v>
      </c>
      <c r="F1038">
        <v>49.38</v>
      </c>
      <c r="G1038" t="str">
        <f t="shared" si="16"/>
        <v>CHLEC</v>
      </c>
      <c r="I1038" s="32">
        <v>22366</v>
      </c>
      <c r="J1038" s="39" t="s">
        <v>32</v>
      </c>
    </row>
    <row r="1039" spans="1:10" x14ac:dyDescent="0.25">
      <c r="A1039">
        <v>22709</v>
      </c>
      <c r="B1039">
        <v>41</v>
      </c>
      <c r="C1039">
        <v>5.79</v>
      </c>
      <c r="D1039">
        <v>4</v>
      </c>
      <c r="E1039">
        <v>0</v>
      </c>
      <c r="F1039">
        <v>23.16</v>
      </c>
      <c r="G1039" t="str">
        <f t="shared" si="16"/>
        <v>DAMIC</v>
      </c>
      <c r="I1039" s="32">
        <v>22367</v>
      </c>
      <c r="J1039" s="39" t="s">
        <v>51</v>
      </c>
    </row>
    <row r="1040" spans="1:10" x14ac:dyDescent="0.25">
      <c r="A1040">
        <v>22709</v>
      </c>
      <c r="B1040">
        <v>51</v>
      </c>
      <c r="C1040">
        <v>32.32</v>
      </c>
      <c r="D1040">
        <v>3</v>
      </c>
      <c r="E1040">
        <v>0.15</v>
      </c>
      <c r="F1040">
        <v>82.415999999999997</v>
      </c>
      <c r="G1040" t="str">
        <f t="shared" si="16"/>
        <v>DAMIC</v>
      </c>
      <c r="I1040" s="32">
        <v>22368</v>
      </c>
      <c r="J1040" s="39" t="s">
        <v>47</v>
      </c>
    </row>
    <row r="1041" spans="1:10" x14ac:dyDescent="0.25">
      <c r="A1041">
        <v>22709</v>
      </c>
      <c r="B1041">
        <v>65</v>
      </c>
      <c r="C1041">
        <v>12.81</v>
      </c>
      <c r="D1041">
        <v>4</v>
      </c>
      <c r="E1041">
        <v>0.15</v>
      </c>
      <c r="F1041">
        <v>43.554000000000002</v>
      </c>
      <c r="G1041" t="str">
        <f t="shared" si="16"/>
        <v>DAMIC</v>
      </c>
      <c r="I1041" s="32">
        <v>22369</v>
      </c>
      <c r="J1041" s="39" t="s">
        <v>48</v>
      </c>
    </row>
    <row r="1042" spans="1:10" x14ac:dyDescent="0.25">
      <c r="A1042">
        <v>22709</v>
      </c>
      <c r="B1042">
        <v>132</v>
      </c>
      <c r="C1042">
        <v>9.7200000000000006</v>
      </c>
      <c r="D1042">
        <v>3</v>
      </c>
      <c r="E1042">
        <v>0</v>
      </c>
      <c r="F1042">
        <v>29.160000000000004</v>
      </c>
      <c r="G1042" t="str">
        <f t="shared" si="16"/>
        <v>DAMIC</v>
      </c>
      <c r="I1042" s="32">
        <v>22370</v>
      </c>
      <c r="J1042" s="39" t="s">
        <v>78</v>
      </c>
    </row>
    <row r="1043" spans="1:10" x14ac:dyDescent="0.25">
      <c r="A1043">
        <v>22709</v>
      </c>
      <c r="B1043">
        <v>133</v>
      </c>
      <c r="C1043">
        <v>9.91</v>
      </c>
      <c r="D1043">
        <v>4</v>
      </c>
      <c r="E1043">
        <v>0</v>
      </c>
      <c r="F1043">
        <v>39.64</v>
      </c>
      <c r="G1043" t="str">
        <f t="shared" si="16"/>
        <v>DAMIC</v>
      </c>
      <c r="I1043" s="32">
        <v>22371</v>
      </c>
      <c r="J1043" s="39" t="s">
        <v>108</v>
      </c>
    </row>
    <row r="1044" spans="1:10" x14ac:dyDescent="0.25">
      <c r="A1044">
        <v>22709</v>
      </c>
      <c r="B1044">
        <v>134</v>
      </c>
      <c r="C1044">
        <v>10.1</v>
      </c>
      <c r="D1044">
        <v>5</v>
      </c>
      <c r="E1044">
        <v>0</v>
      </c>
      <c r="F1044">
        <v>50.5</v>
      </c>
      <c r="G1044" t="str">
        <f t="shared" si="16"/>
        <v>DAMIC</v>
      </c>
      <c r="I1044" s="32">
        <v>22372</v>
      </c>
      <c r="J1044" s="39" t="s">
        <v>40</v>
      </c>
    </row>
    <row r="1045" spans="1:10" x14ac:dyDescent="0.25">
      <c r="A1045">
        <v>22709</v>
      </c>
      <c r="B1045">
        <v>135</v>
      </c>
      <c r="C1045">
        <v>10.67</v>
      </c>
      <c r="D1045">
        <v>3</v>
      </c>
      <c r="E1045">
        <v>0</v>
      </c>
      <c r="F1045">
        <v>32.01</v>
      </c>
      <c r="G1045" t="str">
        <f t="shared" si="16"/>
        <v>DAMIC</v>
      </c>
      <c r="I1045" s="32">
        <v>22373</v>
      </c>
      <c r="J1045" s="39" t="s">
        <v>43</v>
      </c>
    </row>
    <row r="1046" spans="1:10" x14ac:dyDescent="0.25">
      <c r="A1046">
        <v>22709</v>
      </c>
      <c r="B1046">
        <v>136</v>
      </c>
      <c r="C1046">
        <v>10.67</v>
      </c>
      <c r="D1046">
        <v>4</v>
      </c>
      <c r="E1046">
        <v>0</v>
      </c>
      <c r="F1046">
        <v>42.68</v>
      </c>
      <c r="G1046" t="str">
        <f t="shared" si="16"/>
        <v>DAMIC</v>
      </c>
      <c r="I1046" s="32">
        <v>22374</v>
      </c>
      <c r="J1046" s="39" t="s">
        <v>84</v>
      </c>
    </row>
    <row r="1047" spans="1:10" x14ac:dyDescent="0.25">
      <c r="A1047">
        <v>22709</v>
      </c>
      <c r="B1047">
        <v>137</v>
      </c>
      <c r="C1047">
        <v>10.67</v>
      </c>
      <c r="D1047">
        <v>5</v>
      </c>
      <c r="E1047">
        <v>0</v>
      </c>
      <c r="F1047">
        <v>53.35</v>
      </c>
      <c r="G1047" t="str">
        <f t="shared" si="16"/>
        <v>DAMIC</v>
      </c>
      <c r="I1047" s="32">
        <v>22375</v>
      </c>
      <c r="J1047" s="39" t="s">
        <v>32</v>
      </c>
    </row>
    <row r="1048" spans="1:10" x14ac:dyDescent="0.25">
      <c r="A1048">
        <v>22710</v>
      </c>
      <c r="B1048">
        <v>10</v>
      </c>
      <c r="C1048">
        <v>18.899999999999999</v>
      </c>
      <c r="D1048">
        <v>4</v>
      </c>
      <c r="E1048">
        <v>0</v>
      </c>
      <c r="F1048">
        <v>75.599999999999994</v>
      </c>
      <c r="G1048" t="str">
        <f t="shared" si="16"/>
        <v>CHGRA</v>
      </c>
      <c r="I1048" s="32">
        <v>22376</v>
      </c>
      <c r="J1048" s="39" t="s">
        <v>72</v>
      </c>
    </row>
    <row r="1049" spans="1:10" x14ac:dyDescent="0.25">
      <c r="A1049">
        <v>22710</v>
      </c>
      <c r="B1049">
        <v>13</v>
      </c>
      <c r="C1049">
        <v>3.66</v>
      </c>
      <c r="D1049">
        <v>4</v>
      </c>
      <c r="E1049">
        <v>0</v>
      </c>
      <c r="F1049">
        <v>14.64</v>
      </c>
      <c r="G1049" t="str">
        <f t="shared" si="16"/>
        <v>CHGRA</v>
      </c>
      <c r="I1049" s="32">
        <v>22377</v>
      </c>
      <c r="J1049" s="39" t="s">
        <v>99</v>
      </c>
    </row>
    <row r="1050" spans="1:10" x14ac:dyDescent="0.25">
      <c r="A1050">
        <v>22711</v>
      </c>
      <c r="B1050">
        <v>46</v>
      </c>
      <c r="C1050">
        <v>7.32</v>
      </c>
      <c r="D1050">
        <v>4</v>
      </c>
      <c r="E1050">
        <v>0</v>
      </c>
      <c r="F1050">
        <v>29.28</v>
      </c>
      <c r="G1050" t="str">
        <f t="shared" si="16"/>
        <v>JEBOR</v>
      </c>
      <c r="I1050" s="32">
        <v>22378</v>
      </c>
      <c r="J1050" s="39" t="s">
        <v>73</v>
      </c>
    </row>
    <row r="1051" spans="1:10" x14ac:dyDescent="0.25">
      <c r="A1051">
        <v>22711</v>
      </c>
      <c r="B1051">
        <v>56</v>
      </c>
      <c r="C1051">
        <v>23.17</v>
      </c>
      <c r="D1051">
        <v>3</v>
      </c>
      <c r="E1051">
        <v>0.1</v>
      </c>
      <c r="F1051">
        <v>62.559000000000005</v>
      </c>
      <c r="G1051" t="str">
        <f t="shared" si="16"/>
        <v>JEBOR</v>
      </c>
      <c r="I1051" s="32">
        <v>22379</v>
      </c>
      <c r="J1051" s="39" t="s">
        <v>31</v>
      </c>
    </row>
    <row r="1052" spans="1:10" x14ac:dyDescent="0.25">
      <c r="A1052">
        <v>22711</v>
      </c>
      <c r="B1052">
        <v>64</v>
      </c>
      <c r="C1052">
        <v>20.28</v>
      </c>
      <c r="D1052">
        <v>3</v>
      </c>
      <c r="E1052">
        <v>0.1</v>
      </c>
      <c r="F1052">
        <v>54.756000000000007</v>
      </c>
      <c r="G1052" t="str">
        <f t="shared" si="16"/>
        <v>JEBOR</v>
      </c>
      <c r="I1052" s="32">
        <v>22380</v>
      </c>
      <c r="J1052" s="39" t="s">
        <v>52</v>
      </c>
    </row>
    <row r="1053" spans="1:10" x14ac:dyDescent="0.25">
      <c r="A1053">
        <v>22711</v>
      </c>
      <c r="B1053">
        <v>75</v>
      </c>
      <c r="C1053">
        <v>4.7300000000000004</v>
      </c>
      <c r="D1053">
        <v>3</v>
      </c>
      <c r="E1053">
        <v>0.1</v>
      </c>
      <c r="F1053">
        <v>12.771000000000001</v>
      </c>
      <c r="G1053" t="str">
        <f t="shared" si="16"/>
        <v>JEBOR</v>
      </c>
      <c r="I1053" s="32">
        <v>22381</v>
      </c>
      <c r="J1053" s="39" t="s">
        <v>24</v>
      </c>
    </row>
    <row r="1054" spans="1:10" x14ac:dyDescent="0.25">
      <c r="A1054">
        <v>22712</v>
      </c>
      <c r="B1054">
        <v>17</v>
      </c>
      <c r="C1054">
        <v>29.73</v>
      </c>
      <c r="D1054">
        <v>3</v>
      </c>
      <c r="E1054">
        <v>0</v>
      </c>
      <c r="F1054">
        <v>89.19</v>
      </c>
      <c r="G1054" t="str">
        <f t="shared" si="16"/>
        <v>BETIZ</v>
      </c>
      <c r="I1054" s="32">
        <v>22382</v>
      </c>
      <c r="J1054" s="39" t="s">
        <v>87</v>
      </c>
    </row>
    <row r="1055" spans="1:10" x14ac:dyDescent="0.25">
      <c r="A1055">
        <v>22712</v>
      </c>
      <c r="B1055">
        <v>43</v>
      </c>
      <c r="C1055">
        <v>35.06</v>
      </c>
      <c r="D1055">
        <v>3</v>
      </c>
      <c r="E1055">
        <v>0</v>
      </c>
      <c r="F1055">
        <v>105.18</v>
      </c>
      <c r="G1055" t="str">
        <f t="shared" si="16"/>
        <v>BETIZ</v>
      </c>
      <c r="I1055" s="32">
        <v>22383</v>
      </c>
      <c r="J1055" s="39" t="s">
        <v>78</v>
      </c>
    </row>
    <row r="1056" spans="1:10" x14ac:dyDescent="0.25">
      <c r="A1056">
        <v>22712</v>
      </c>
      <c r="B1056">
        <v>61</v>
      </c>
      <c r="C1056">
        <v>21.65</v>
      </c>
      <c r="D1056">
        <v>3</v>
      </c>
      <c r="E1056">
        <v>0</v>
      </c>
      <c r="F1056">
        <v>64.949999999999989</v>
      </c>
      <c r="G1056" t="str">
        <f t="shared" si="16"/>
        <v>BETIZ</v>
      </c>
      <c r="I1056" s="32">
        <v>22384</v>
      </c>
      <c r="J1056" s="39" t="s">
        <v>60</v>
      </c>
    </row>
    <row r="1057" spans="1:10" x14ac:dyDescent="0.25">
      <c r="A1057">
        <v>22712</v>
      </c>
      <c r="B1057">
        <v>76</v>
      </c>
      <c r="C1057">
        <v>13.72</v>
      </c>
      <c r="D1057">
        <v>4</v>
      </c>
      <c r="E1057">
        <v>0</v>
      </c>
      <c r="F1057">
        <v>54.88</v>
      </c>
      <c r="G1057" t="str">
        <f t="shared" si="16"/>
        <v>BETIZ</v>
      </c>
      <c r="I1057" s="32">
        <v>22385</v>
      </c>
      <c r="J1057" s="39" t="s">
        <v>36</v>
      </c>
    </row>
    <row r="1058" spans="1:10" x14ac:dyDescent="0.25">
      <c r="A1058">
        <v>22713</v>
      </c>
      <c r="B1058">
        <v>15</v>
      </c>
      <c r="C1058">
        <v>11.89</v>
      </c>
      <c r="D1058">
        <v>3</v>
      </c>
      <c r="E1058">
        <v>0.05</v>
      </c>
      <c r="F1058">
        <v>33.886499999999998</v>
      </c>
      <c r="G1058" t="str">
        <f t="shared" si="16"/>
        <v>ANLER</v>
      </c>
      <c r="I1058" s="32">
        <v>22386</v>
      </c>
      <c r="J1058" s="39" t="s">
        <v>26</v>
      </c>
    </row>
    <row r="1059" spans="1:10" x14ac:dyDescent="0.25">
      <c r="A1059">
        <v>22713</v>
      </c>
      <c r="B1059">
        <v>26</v>
      </c>
      <c r="C1059">
        <v>23.78</v>
      </c>
      <c r="D1059">
        <v>4</v>
      </c>
      <c r="E1059">
        <v>0.05</v>
      </c>
      <c r="F1059">
        <v>90.364000000000004</v>
      </c>
      <c r="G1059" t="str">
        <f t="shared" si="16"/>
        <v>ANLER</v>
      </c>
      <c r="I1059" s="32">
        <v>22387</v>
      </c>
      <c r="J1059" s="39" t="s">
        <v>75</v>
      </c>
    </row>
    <row r="1060" spans="1:10" x14ac:dyDescent="0.25">
      <c r="A1060">
        <v>22714</v>
      </c>
      <c r="B1060">
        <v>20</v>
      </c>
      <c r="C1060">
        <v>61.74</v>
      </c>
      <c r="D1060">
        <v>3</v>
      </c>
      <c r="E1060">
        <v>0</v>
      </c>
      <c r="F1060">
        <v>185.22</v>
      </c>
      <c r="G1060" t="str">
        <f t="shared" si="16"/>
        <v>PASAU</v>
      </c>
      <c r="I1060" s="32">
        <v>22388</v>
      </c>
      <c r="J1060" s="39" t="s">
        <v>56</v>
      </c>
    </row>
    <row r="1061" spans="1:10" x14ac:dyDescent="0.25">
      <c r="A1061">
        <v>22715</v>
      </c>
      <c r="B1061">
        <v>6</v>
      </c>
      <c r="C1061">
        <v>19.059999999999999</v>
      </c>
      <c r="D1061">
        <v>3</v>
      </c>
      <c r="E1061">
        <v>0</v>
      </c>
      <c r="F1061">
        <v>57.179999999999993</v>
      </c>
      <c r="G1061" t="str">
        <f t="shared" si="16"/>
        <v>BRLEH</v>
      </c>
      <c r="I1061" s="32">
        <v>22389</v>
      </c>
      <c r="J1061" s="39" t="s">
        <v>74</v>
      </c>
    </row>
    <row r="1062" spans="1:10" x14ac:dyDescent="0.25">
      <c r="A1062">
        <v>22715</v>
      </c>
      <c r="B1062">
        <v>30</v>
      </c>
      <c r="C1062">
        <v>19.670000000000002</v>
      </c>
      <c r="D1062">
        <v>4</v>
      </c>
      <c r="E1062">
        <v>0</v>
      </c>
      <c r="F1062">
        <v>78.680000000000007</v>
      </c>
      <c r="G1062" t="str">
        <f t="shared" si="16"/>
        <v>BRLEH</v>
      </c>
      <c r="I1062" s="32">
        <v>22390</v>
      </c>
      <c r="J1062" s="39" t="s">
        <v>57</v>
      </c>
    </row>
    <row r="1063" spans="1:10" x14ac:dyDescent="0.25">
      <c r="A1063">
        <v>22715</v>
      </c>
      <c r="B1063">
        <v>76</v>
      </c>
      <c r="C1063">
        <v>13.72</v>
      </c>
      <c r="D1063">
        <v>3</v>
      </c>
      <c r="E1063">
        <v>0</v>
      </c>
      <c r="F1063">
        <v>41.160000000000004</v>
      </c>
      <c r="G1063" t="str">
        <f t="shared" si="16"/>
        <v>BRLEH</v>
      </c>
      <c r="I1063" s="32">
        <v>22391</v>
      </c>
      <c r="J1063" s="39" t="s">
        <v>68</v>
      </c>
    </row>
    <row r="1064" spans="1:10" x14ac:dyDescent="0.25">
      <c r="A1064">
        <v>22716</v>
      </c>
      <c r="B1064">
        <v>32</v>
      </c>
      <c r="C1064">
        <v>24.39</v>
      </c>
      <c r="D1064">
        <v>3</v>
      </c>
      <c r="E1064">
        <v>0</v>
      </c>
      <c r="F1064">
        <v>73.17</v>
      </c>
      <c r="G1064" t="str">
        <f t="shared" si="16"/>
        <v>NISCH</v>
      </c>
      <c r="I1064" s="32">
        <v>22392</v>
      </c>
      <c r="J1064" s="39" t="s">
        <v>46</v>
      </c>
    </row>
    <row r="1065" spans="1:10" x14ac:dyDescent="0.25">
      <c r="A1065">
        <v>22716</v>
      </c>
      <c r="B1065">
        <v>41</v>
      </c>
      <c r="C1065">
        <v>7.32</v>
      </c>
      <c r="D1065">
        <v>3</v>
      </c>
      <c r="E1065">
        <v>0</v>
      </c>
      <c r="F1065">
        <v>21.96</v>
      </c>
      <c r="G1065" t="str">
        <f t="shared" si="16"/>
        <v>NISCH</v>
      </c>
      <c r="I1065" s="32">
        <v>22393</v>
      </c>
      <c r="J1065" s="39" t="s">
        <v>92</v>
      </c>
    </row>
    <row r="1066" spans="1:10" x14ac:dyDescent="0.25">
      <c r="A1066">
        <v>22717</v>
      </c>
      <c r="B1066">
        <v>56</v>
      </c>
      <c r="C1066">
        <v>28.97</v>
      </c>
      <c r="D1066">
        <v>3</v>
      </c>
      <c r="E1066">
        <v>0</v>
      </c>
      <c r="F1066">
        <v>86.91</v>
      </c>
      <c r="G1066" t="str">
        <f t="shared" si="16"/>
        <v>ALCLE</v>
      </c>
      <c r="I1066" s="32">
        <v>22394</v>
      </c>
      <c r="J1066" s="39" t="s">
        <v>30</v>
      </c>
    </row>
    <row r="1067" spans="1:10" x14ac:dyDescent="0.25">
      <c r="A1067">
        <v>22718</v>
      </c>
      <c r="B1067">
        <v>10</v>
      </c>
      <c r="C1067">
        <v>23.63</v>
      </c>
      <c r="D1067">
        <v>4</v>
      </c>
      <c r="E1067">
        <v>0</v>
      </c>
      <c r="F1067">
        <v>94.52</v>
      </c>
      <c r="G1067" t="str">
        <f t="shared" si="16"/>
        <v>JELEC</v>
      </c>
      <c r="I1067" s="32">
        <v>22395</v>
      </c>
      <c r="J1067" s="39" t="s">
        <v>32</v>
      </c>
    </row>
    <row r="1068" spans="1:10" x14ac:dyDescent="0.25">
      <c r="A1068">
        <v>22719</v>
      </c>
      <c r="B1068">
        <v>6</v>
      </c>
      <c r="C1068">
        <v>19.059999999999999</v>
      </c>
      <c r="D1068">
        <v>3</v>
      </c>
      <c r="E1068">
        <v>0</v>
      </c>
      <c r="F1068">
        <v>57.179999999999993</v>
      </c>
      <c r="G1068" t="str">
        <f t="shared" si="16"/>
        <v>ANLER</v>
      </c>
      <c r="I1068" s="32">
        <v>22396</v>
      </c>
      <c r="J1068" s="39" t="s">
        <v>102</v>
      </c>
    </row>
    <row r="1069" spans="1:10" x14ac:dyDescent="0.25">
      <c r="A1069">
        <v>22720</v>
      </c>
      <c r="B1069">
        <v>36</v>
      </c>
      <c r="C1069">
        <v>14.48</v>
      </c>
      <c r="D1069">
        <v>3</v>
      </c>
      <c r="E1069">
        <v>0.2</v>
      </c>
      <c r="F1069">
        <v>34.752000000000002</v>
      </c>
      <c r="G1069" t="str">
        <f t="shared" si="16"/>
        <v>HALER</v>
      </c>
      <c r="I1069" s="32">
        <v>22397</v>
      </c>
      <c r="J1069" s="39" t="s">
        <v>55</v>
      </c>
    </row>
    <row r="1070" spans="1:10" x14ac:dyDescent="0.25">
      <c r="A1070">
        <v>22721</v>
      </c>
      <c r="B1070">
        <v>7</v>
      </c>
      <c r="C1070">
        <v>22.87</v>
      </c>
      <c r="D1070">
        <v>3</v>
      </c>
      <c r="E1070">
        <v>0</v>
      </c>
      <c r="F1070">
        <v>68.61</v>
      </c>
      <c r="G1070" t="str">
        <f t="shared" si="16"/>
        <v>DACOU</v>
      </c>
      <c r="I1070" s="32">
        <v>22398</v>
      </c>
      <c r="J1070" s="39" t="s">
        <v>39</v>
      </c>
    </row>
    <row r="1071" spans="1:10" x14ac:dyDescent="0.25">
      <c r="A1071">
        <v>22721</v>
      </c>
      <c r="B1071">
        <v>24</v>
      </c>
      <c r="C1071">
        <v>3.35</v>
      </c>
      <c r="D1071">
        <v>4</v>
      </c>
      <c r="E1071">
        <v>0</v>
      </c>
      <c r="F1071">
        <v>13.4</v>
      </c>
      <c r="G1071" t="str">
        <f t="shared" si="16"/>
        <v>DACOU</v>
      </c>
      <c r="I1071" s="32">
        <v>22399</v>
      </c>
      <c r="J1071" s="39" t="s">
        <v>79</v>
      </c>
    </row>
    <row r="1072" spans="1:10" x14ac:dyDescent="0.25">
      <c r="A1072">
        <v>22722</v>
      </c>
      <c r="B1072">
        <v>19</v>
      </c>
      <c r="C1072">
        <v>7.01</v>
      </c>
      <c r="D1072">
        <v>4</v>
      </c>
      <c r="E1072">
        <v>0.05</v>
      </c>
      <c r="F1072">
        <v>26.637999999999998</v>
      </c>
      <c r="G1072" t="str">
        <f t="shared" si="16"/>
        <v>ERDEB</v>
      </c>
      <c r="I1072" s="32">
        <v>22400</v>
      </c>
      <c r="J1072" s="39" t="s">
        <v>91</v>
      </c>
    </row>
    <row r="1073" spans="1:10" x14ac:dyDescent="0.25">
      <c r="A1073">
        <v>22722</v>
      </c>
      <c r="B1073">
        <v>60</v>
      </c>
      <c r="C1073">
        <v>25.92</v>
      </c>
      <c r="D1073">
        <v>3</v>
      </c>
      <c r="E1073">
        <v>0.05</v>
      </c>
      <c r="F1073">
        <v>73.872</v>
      </c>
      <c r="G1073" t="str">
        <f t="shared" si="16"/>
        <v>ERDEB</v>
      </c>
      <c r="I1073" s="32">
        <v>22401</v>
      </c>
      <c r="J1073" s="39" t="s">
        <v>44</v>
      </c>
    </row>
    <row r="1074" spans="1:10" x14ac:dyDescent="0.25">
      <c r="A1074">
        <v>22722</v>
      </c>
      <c r="B1074">
        <v>71</v>
      </c>
      <c r="C1074">
        <v>16.46</v>
      </c>
      <c r="D1074">
        <v>4</v>
      </c>
      <c r="E1074">
        <v>0.05</v>
      </c>
      <c r="F1074">
        <v>62.548000000000002</v>
      </c>
      <c r="G1074" t="str">
        <f t="shared" si="16"/>
        <v>ERDEB</v>
      </c>
      <c r="I1074" s="32">
        <v>22402</v>
      </c>
      <c r="J1074" s="39" t="s">
        <v>111</v>
      </c>
    </row>
    <row r="1075" spans="1:10" x14ac:dyDescent="0.25">
      <c r="A1075">
        <v>22723</v>
      </c>
      <c r="B1075">
        <v>20</v>
      </c>
      <c r="C1075">
        <v>49.39</v>
      </c>
      <c r="D1075">
        <v>3</v>
      </c>
      <c r="E1075">
        <v>0.05</v>
      </c>
      <c r="F1075">
        <v>140.76149999999998</v>
      </c>
      <c r="G1075" t="str">
        <f t="shared" si="16"/>
        <v>MIGAL</v>
      </c>
      <c r="I1075" s="32">
        <v>22403</v>
      </c>
      <c r="J1075" s="39" t="s">
        <v>69</v>
      </c>
    </row>
    <row r="1076" spans="1:10" x14ac:dyDescent="0.25">
      <c r="A1076">
        <v>22723</v>
      </c>
      <c r="B1076">
        <v>33</v>
      </c>
      <c r="C1076">
        <v>1.52</v>
      </c>
      <c r="D1076">
        <v>3</v>
      </c>
      <c r="E1076">
        <v>0.05</v>
      </c>
      <c r="F1076">
        <v>4.3319999999999999</v>
      </c>
      <c r="G1076" t="str">
        <f t="shared" si="16"/>
        <v>MIGAL</v>
      </c>
      <c r="I1076" s="32">
        <v>22404</v>
      </c>
      <c r="J1076" s="39" t="s">
        <v>68</v>
      </c>
    </row>
    <row r="1077" spans="1:10" x14ac:dyDescent="0.25">
      <c r="A1077">
        <v>22723</v>
      </c>
      <c r="B1077">
        <v>60</v>
      </c>
      <c r="C1077">
        <v>20.73</v>
      </c>
      <c r="D1077">
        <v>3</v>
      </c>
      <c r="E1077">
        <v>0</v>
      </c>
      <c r="F1077">
        <v>62.19</v>
      </c>
      <c r="G1077" t="str">
        <f t="shared" si="16"/>
        <v>MIGAL</v>
      </c>
      <c r="I1077" s="32">
        <v>22405</v>
      </c>
      <c r="J1077" s="39" t="s">
        <v>53</v>
      </c>
    </row>
    <row r="1078" spans="1:10" x14ac:dyDescent="0.25">
      <c r="A1078">
        <v>22723</v>
      </c>
      <c r="B1078">
        <v>132</v>
      </c>
      <c r="C1078">
        <v>9.7200000000000006</v>
      </c>
      <c r="D1078">
        <v>3</v>
      </c>
      <c r="E1078">
        <v>0</v>
      </c>
      <c r="F1078">
        <v>29.160000000000004</v>
      </c>
      <c r="G1078" t="str">
        <f t="shared" si="16"/>
        <v>MIGAL</v>
      </c>
      <c r="I1078" s="32">
        <v>22406</v>
      </c>
      <c r="J1078" s="39" t="s">
        <v>76</v>
      </c>
    </row>
    <row r="1079" spans="1:10" x14ac:dyDescent="0.25">
      <c r="A1079">
        <v>22723</v>
      </c>
      <c r="B1079">
        <v>133</v>
      </c>
      <c r="C1079">
        <v>9.91</v>
      </c>
      <c r="D1079">
        <v>4</v>
      </c>
      <c r="E1079">
        <v>0</v>
      </c>
      <c r="F1079">
        <v>39.64</v>
      </c>
      <c r="G1079" t="str">
        <f t="shared" si="16"/>
        <v>MIGAL</v>
      </c>
      <c r="I1079" s="32">
        <v>22407</v>
      </c>
      <c r="J1079" s="39" t="s">
        <v>44</v>
      </c>
    </row>
    <row r="1080" spans="1:10" x14ac:dyDescent="0.25">
      <c r="A1080">
        <v>22723</v>
      </c>
      <c r="B1080">
        <v>134</v>
      </c>
      <c r="C1080">
        <v>10.1</v>
      </c>
      <c r="D1080">
        <v>5</v>
      </c>
      <c r="E1080">
        <v>0</v>
      </c>
      <c r="F1080">
        <v>50.5</v>
      </c>
      <c r="G1080" t="str">
        <f t="shared" si="16"/>
        <v>MIGAL</v>
      </c>
      <c r="I1080" s="32">
        <v>22408</v>
      </c>
      <c r="J1080" s="39" t="s">
        <v>68</v>
      </c>
    </row>
    <row r="1081" spans="1:10" x14ac:dyDescent="0.25">
      <c r="A1081">
        <v>22723</v>
      </c>
      <c r="B1081">
        <v>135</v>
      </c>
      <c r="C1081">
        <v>10.67</v>
      </c>
      <c r="D1081">
        <v>3</v>
      </c>
      <c r="E1081">
        <v>0</v>
      </c>
      <c r="F1081">
        <v>32.01</v>
      </c>
      <c r="G1081" t="str">
        <f t="shared" si="16"/>
        <v>MIGAL</v>
      </c>
      <c r="I1081" s="32">
        <v>22409</v>
      </c>
      <c r="J1081" s="39" t="s">
        <v>58</v>
      </c>
    </row>
    <row r="1082" spans="1:10" x14ac:dyDescent="0.25">
      <c r="A1082">
        <v>22723</v>
      </c>
      <c r="B1082">
        <v>136</v>
      </c>
      <c r="C1082">
        <v>10.67</v>
      </c>
      <c r="D1082">
        <v>4</v>
      </c>
      <c r="E1082">
        <v>0</v>
      </c>
      <c r="F1082">
        <v>42.68</v>
      </c>
      <c r="G1082" t="str">
        <f t="shared" si="16"/>
        <v>MIGAL</v>
      </c>
      <c r="I1082" s="32">
        <v>22410</v>
      </c>
      <c r="J1082" s="39" t="s">
        <v>86</v>
      </c>
    </row>
    <row r="1083" spans="1:10" x14ac:dyDescent="0.25">
      <c r="A1083">
        <v>22723</v>
      </c>
      <c r="B1083">
        <v>137</v>
      </c>
      <c r="C1083">
        <v>10.67</v>
      </c>
      <c r="D1083">
        <v>5</v>
      </c>
      <c r="E1083">
        <v>0</v>
      </c>
      <c r="F1083">
        <v>53.35</v>
      </c>
      <c r="G1083" t="str">
        <f t="shared" si="16"/>
        <v>MIGAL</v>
      </c>
      <c r="I1083" s="32">
        <v>22411</v>
      </c>
      <c r="J1083" s="39" t="s">
        <v>63</v>
      </c>
    </row>
    <row r="1084" spans="1:10" x14ac:dyDescent="0.25">
      <c r="A1084">
        <v>22724</v>
      </c>
      <c r="B1084">
        <v>66</v>
      </c>
      <c r="C1084">
        <v>10.37</v>
      </c>
      <c r="D1084">
        <v>3</v>
      </c>
      <c r="E1084">
        <v>0</v>
      </c>
      <c r="F1084">
        <v>31.11</v>
      </c>
      <c r="G1084" t="str">
        <f t="shared" si="16"/>
        <v>NISCH</v>
      </c>
      <c r="I1084" s="32">
        <v>22412</v>
      </c>
      <c r="J1084" s="39" t="s">
        <v>53</v>
      </c>
    </row>
    <row r="1085" spans="1:10" x14ac:dyDescent="0.25">
      <c r="A1085">
        <v>22724</v>
      </c>
      <c r="B1085">
        <v>68</v>
      </c>
      <c r="C1085">
        <v>7.62</v>
      </c>
      <c r="D1085">
        <v>3</v>
      </c>
      <c r="E1085">
        <v>0</v>
      </c>
      <c r="F1085">
        <v>22.86</v>
      </c>
      <c r="G1085" t="str">
        <f t="shared" si="16"/>
        <v>NISCH</v>
      </c>
      <c r="I1085" s="32">
        <v>22413</v>
      </c>
      <c r="J1085" s="39" t="s">
        <v>63</v>
      </c>
    </row>
    <row r="1086" spans="1:10" x14ac:dyDescent="0.25">
      <c r="A1086">
        <v>22725</v>
      </c>
      <c r="B1086">
        <v>16</v>
      </c>
      <c r="C1086">
        <v>10.67</v>
      </c>
      <c r="D1086">
        <v>3</v>
      </c>
      <c r="E1086">
        <v>0.15</v>
      </c>
      <c r="F1086">
        <v>27.208500000000001</v>
      </c>
      <c r="G1086" t="str">
        <f t="shared" si="16"/>
        <v>MOELK</v>
      </c>
      <c r="I1086" s="32">
        <v>22414</v>
      </c>
      <c r="J1086" s="39" t="s">
        <v>26</v>
      </c>
    </row>
    <row r="1087" spans="1:10" x14ac:dyDescent="0.25">
      <c r="A1087">
        <v>22725</v>
      </c>
      <c r="B1087">
        <v>35</v>
      </c>
      <c r="C1087">
        <v>10.98</v>
      </c>
      <c r="D1087">
        <v>4</v>
      </c>
      <c r="E1087">
        <v>0.15</v>
      </c>
      <c r="F1087">
        <v>37.332000000000001</v>
      </c>
      <c r="G1087" t="str">
        <f t="shared" si="16"/>
        <v>MOELK</v>
      </c>
      <c r="I1087" s="32">
        <v>22415</v>
      </c>
      <c r="J1087" s="39" t="s">
        <v>76</v>
      </c>
    </row>
    <row r="1088" spans="1:10" x14ac:dyDescent="0.25">
      <c r="A1088">
        <v>22725</v>
      </c>
      <c r="B1088">
        <v>46</v>
      </c>
      <c r="C1088">
        <v>7.32</v>
      </c>
      <c r="D1088">
        <v>3</v>
      </c>
      <c r="E1088">
        <v>0</v>
      </c>
      <c r="F1088">
        <v>21.96</v>
      </c>
      <c r="G1088" t="str">
        <f t="shared" si="16"/>
        <v>MOELK</v>
      </c>
      <c r="I1088" s="32">
        <v>22416</v>
      </c>
      <c r="J1088" s="39" t="s">
        <v>68</v>
      </c>
    </row>
    <row r="1089" spans="1:10" x14ac:dyDescent="0.25">
      <c r="A1089">
        <v>22725</v>
      </c>
      <c r="B1089">
        <v>59</v>
      </c>
      <c r="C1089">
        <v>33.54</v>
      </c>
      <c r="D1089">
        <v>3</v>
      </c>
      <c r="E1089">
        <v>0.15</v>
      </c>
      <c r="F1089">
        <v>85.526999999999987</v>
      </c>
      <c r="G1089" t="str">
        <f t="shared" si="16"/>
        <v>MOELK</v>
      </c>
      <c r="I1089" s="32">
        <v>22417</v>
      </c>
      <c r="J1089" s="39" t="s">
        <v>32</v>
      </c>
    </row>
    <row r="1090" spans="1:10" x14ac:dyDescent="0.25">
      <c r="A1090">
        <v>22725</v>
      </c>
      <c r="B1090">
        <v>63</v>
      </c>
      <c r="C1090">
        <v>26.83</v>
      </c>
      <c r="D1090">
        <v>4</v>
      </c>
      <c r="E1090">
        <v>0.15</v>
      </c>
      <c r="F1090">
        <v>91.221999999999994</v>
      </c>
      <c r="G1090" t="str">
        <f t="shared" si="16"/>
        <v>MOELK</v>
      </c>
      <c r="I1090" s="32">
        <v>22418</v>
      </c>
      <c r="J1090" s="39" t="s">
        <v>26</v>
      </c>
    </row>
    <row r="1091" spans="1:10" x14ac:dyDescent="0.25">
      <c r="A1091">
        <v>22726</v>
      </c>
      <c r="B1091">
        <v>1</v>
      </c>
      <c r="C1091">
        <v>10.98</v>
      </c>
      <c r="D1091">
        <v>4</v>
      </c>
      <c r="E1091">
        <v>0.15</v>
      </c>
      <c r="F1091">
        <v>37.332000000000001</v>
      </c>
      <c r="G1091" t="str">
        <f t="shared" ref="G1091:G1154" si="17">VLOOKUP(A1091,$I$2:$J$1577,2,FALSE)</f>
        <v>PAJAL</v>
      </c>
      <c r="I1091" s="32">
        <v>22419</v>
      </c>
      <c r="J1091" s="39" t="s">
        <v>24</v>
      </c>
    </row>
    <row r="1092" spans="1:10" x14ac:dyDescent="0.25">
      <c r="A1092">
        <v>22726</v>
      </c>
      <c r="B1092">
        <v>23</v>
      </c>
      <c r="C1092">
        <v>5.49</v>
      </c>
      <c r="D1092">
        <v>3</v>
      </c>
      <c r="E1092">
        <v>0</v>
      </c>
      <c r="F1092">
        <v>16.47</v>
      </c>
      <c r="G1092" t="str">
        <f t="shared" si="17"/>
        <v>PAJAL</v>
      </c>
      <c r="I1092" s="32">
        <v>22420</v>
      </c>
      <c r="J1092" s="39" t="s">
        <v>68</v>
      </c>
    </row>
    <row r="1093" spans="1:10" x14ac:dyDescent="0.25">
      <c r="A1093">
        <v>22727</v>
      </c>
      <c r="B1093">
        <v>1</v>
      </c>
      <c r="C1093">
        <v>10.98</v>
      </c>
      <c r="D1093">
        <v>4</v>
      </c>
      <c r="E1093">
        <v>0</v>
      </c>
      <c r="F1093">
        <v>43.92</v>
      </c>
      <c r="G1093" t="str">
        <f t="shared" si="17"/>
        <v>PABEL</v>
      </c>
      <c r="I1093" s="32">
        <v>22421</v>
      </c>
      <c r="J1093" s="39" t="s">
        <v>39</v>
      </c>
    </row>
    <row r="1094" spans="1:10" x14ac:dyDescent="0.25">
      <c r="A1094">
        <v>22727</v>
      </c>
      <c r="B1094">
        <v>21</v>
      </c>
      <c r="C1094">
        <v>6.1</v>
      </c>
      <c r="D1094">
        <v>3</v>
      </c>
      <c r="E1094">
        <v>0.1</v>
      </c>
      <c r="F1094">
        <v>16.47</v>
      </c>
      <c r="G1094" t="str">
        <f t="shared" si="17"/>
        <v>PABEL</v>
      </c>
      <c r="I1094" s="32">
        <v>22422</v>
      </c>
      <c r="J1094" s="39" t="s">
        <v>44</v>
      </c>
    </row>
    <row r="1095" spans="1:10" x14ac:dyDescent="0.25">
      <c r="A1095">
        <v>22727</v>
      </c>
      <c r="B1095">
        <v>28</v>
      </c>
      <c r="C1095">
        <v>27.75</v>
      </c>
      <c r="D1095">
        <v>3</v>
      </c>
      <c r="E1095">
        <v>0.1</v>
      </c>
      <c r="F1095">
        <v>74.925000000000011</v>
      </c>
      <c r="G1095" t="str">
        <f t="shared" si="17"/>
        <v>PABEL</v>
      </c>
      <c r="I1095" s="32">
        <v>22423</v>
      </c>
      <c r="J1095" s="39" t="s">
        <v>94</v>
      </c>
    </row>
    <row r="1096" spans="1:10" x14ac:dyDescent="0.25">
      <c r="A1096">
        <v>22727</v>
      </c>
      <c r="B1096">
        <v>36</v>
      </c>
      <c r="C1096">
        <v>11.59</v>
      </c>
      <c r="D1096">
        <v>4</v>
      </c>
      <c r="E1096">
        <v>0.1</v>
      </c>
      <c r="F1096">
        <v>41.724000000000004</v>
      </c>
      <c r="G1096" t="str">
        <f t="shared" si="17"/>
        <v>PABEL</v>
      </c>
      <c r="I1096" s="32">
        <v>22424</v>
      </c>
      <c r="J1096" s="39" t="s">
        <v>77</v>
      </c>
    </row>
    <row r="1097" spans="1:10" x14ac:dyDescent="0.25">
      <c r="A1097">
        <v>22727</v>
      </c>
      <c r="B1097">
        <v>40</v>
      </c>
      <c r="C1097">
        <v>11.28</v>
      </c>
      <c r="D1097">
        <v>4</v>
      </c>
      <c r="E1097">
        <v>0.1</v>
      </c>
      <c r="F1097">
        <v>40.607999999999997</v>
      </c>
      <c r="G1097" t="str">
        <f t="shared" si="17"/>
        <v>PABEL</v>
      </c>
      <c r="I1097" s="32">
        <v>22425</v>
      </c>
      <c r="J1097" s="39" t="s">
        <v>69</v>
      </c>
    </row>
    <row r="1098" spans="1:10" x14ac:dyDescent="0.25">
      <c r="A1098">
        <v>22728</v>
      </c>
      <c r="B1098">
        <v>19</v>
      </c>
      <c r="C1098">
        <v>5.49</v>
      </c>
      <c r="D1098">
        <v>4</v>
      </c>
      <c r="E1098">
        <v>0.2</v>
      </c>
      <c r="F1098">
        <v>17.568000000000001</v>
      </c>
      <c r="G1098" t="str">
        <f t="shared" si="17"/>
        <v>DIGOM</v>
      </c>
      <c r="I1098" s="32">
        <v>22426</v>
      </c>
      <c r="J1098" s="39" t="s">
        <v>111</v>
      </c>
    </row>
    <row r="1099" spans="1:10" x14ac:dyDescent="0.25">
      <c r="A1099">
        <v>22728</v>
      </c>
      <c r="B1099">
        <v>34</v>
      </c>
      <c r="C1099">
        <v>8.5399999999999991</v>
      </c>
      <c r="D1099">
        <v>3</v>
      </c>
      <c r="E1099">
        <v>0.2</v>
      </c>
      <c r="F1099">
        <v>20.495999999999999</v>
      </c>
      <c r="G1099" t="str">
        <f t="shared" si="17"/>
        <v>DIGOM</v>
      </c>
      <c r="I1099" s="32">
        <v>22427</v>
      </c>
      <c r="J1099" s="39" t="s">
        <v>86</v>
      </c>
    </row>
    <row r="1100" spans="1:10" x14ac:dyDescent="0.25">
      <c r="A1100">
        <v>22728</v>
      </c>
      <c r="B1100">
        <v>57</v>
      </c>
      <c r="C1100">
        <v>11.89</v>
      </c>
      <c r="D1100">
        <v>4</v>
      </c>
      <c r="E1100">
        <v>0.2</v>
      </c>
      <c r="F1100">
        <v>38.048000000000002</v>
      </c>
      <c r="G1100" t="str">
        <f t="shared" si="17"/>
        <v>DIGOM</v>
      </c>
      <c r="I1100" s="32">
        <v>22428</v>
      </c>
      <c r="J1100" s="39" t="s">
        <v>58</v>
      </c>
    </row>
    <row r="1101" spans="1:10" x14ac:dyDescent="0.25">
      <c r="A1101">
        <v>22729</v>
      </c>
      <c r="B1101">
        <v>15</v>
      </c>
      <c r="C1101">
        <v>11.89</v>
      </c>
      <c r="D1101">
        <v>4</v>
      </c>
      <c r="E1101">
        <v>0.05</v>
      </c>
      <c r="F1101">
        <v>45.182000000000002</v>
      </c>
      <c r="G1101" t="str">
        <f t="shared" si="17"/>
        <v>CÉDAU</v>
      </c>
      <c r="I1101" s="32">
        <v>22429</v>
      </c>
      <c r="J1101" s="39" t="s">
        <v>37</v>
      </c>
    </row>
    <row r="1102" spans="1:10" x14ac:dyDescent="0.25">
      <c r="A1102">
        <v>22729</v>
      </c>
      <c r="B1102">
        <v>28</v>
      </c>
      <c r="C1102">
        <v>34.76</v>
      </c>
      <c r="D1102">
        <v>4</v>
      </c>
      <c r="E1102">
        <v>0.05</v>
      </c>
      <c r="F1102">
        <v>132.08799999999999</v>
      </c>
      <c r="G1102" t="str">
        <f t="shared" si="17"/>
        <v>CÉDAU</v>
      </c>
      <c r="I1102" s="32">
        <v>22430</v>
      </c>
      <c r="J1102" s="39" t="s">
        <v>30</v>
      </c>
    </row>
    <row r="1103" spans="1:10" x14ac:dyDescent="0.25">
      <c r="A1103">
        <v>22730</v>
      </c>
      <c r="B1103">
        <v>30</v>
      </c>
      <c r="C1103">
        <v>19.670000000000002</v>
      </c>
      <c r="D1103">
        <v>4</v>
      </c>
      <c r="E1103">
        <v>0</v>
      </c>
      <c r="F1103">
        <v>78.680000000000007</v>
      </c>
      <c r="G1103" t="str">
        <f t="shared" si="17"/>
        <v>DIDAL</v>
      </c>
      <c r="I1103" s="32">
        <v>22431</v>
      </c>
      <c r="J1103" s="39" t="s">
        <v>76</v>
      </c>
    </row>
    <row r="1104" spans="1:10" x14ac:dyDescent="0.25">
      <c r="A1104">
        <v>22730</v>
      </c>
      <c r="B1104">
        <v>66</v>
      </c>
      <c r="C1104">
        <v>12.96</v>
      </c>
      <c r="D1104">
        <v>3</v>
      </c>
      <c r="E1104">
        <v>0</v>
      </c>
      <c r="F1104">
        <v>38.880000000000003</v>
      </c>
      <c r="G1104" t="str">
        <f t="shared" si="17"/>
        <v>DIDAL</v>
      </c>
      <c r="I1104" s="32">
        <v>22432</v>
      </c>
      <c r="J1104" s="39" t="s">
        <v>54</v>
      </c>
    </row>
    <row r="1105" spans="1:10" x14ac:dyDescent="0.25">
      <c r="A1105">
        <v>22731</v>
      </c>
      <c r="B1105">
        <v>33</v>
      </c>
      <c r="C1105">
        <v>1.83</v>
      </c>
      <c r="D1105">
        <v>3</v>
      </c>
      <c r="E1105">
        <v>0.1</v>
      </c>
      <c r="F1105">
        <v>4.9409999999999998</v>
      </c>
      <c r="G1105" t="str">
        <f t="shared" si="17"/>
        <v>DACOU</v>
      </c>
      <c r="I1105" s="32">
        <v>22433</v>
      </c>
      <c r="J1105" s="39" t="s">
        <v>46</v>
      </c>
    </row>
    <row r="1106" spans="1:10" x14ac:dyDescent="0.25">
      <c r="A1106">
        <v>22731</v>
      </c>
      <c r="B1106">
        <v>62</v>
      </c>
      <c r="C1106">
        <v>37.5</v>
      </c>
      <c r="D1106">
        <v>4</v>
      </c>
      <c r="E1106">
        <v>0.1</v>
      </c>
      <c r="F1106">
        <v>135</v>
      </c>
      <c r="G1106" t="str">
        <f t="shared" si="17"/>
        <v>DACOU</v>
      </c>
      <c r="I1106" s="32">
        <v>22434</v>
      </c>
      <c r="J1106" s="39" t="s">
        <v>46</v>
      </c>
    </row>
    <row r="1107" spans="1:10" x14ac:dyDescent="0.25">
      <c r="A1107">
        <v>22732</v>
      </c>
      <c r="B1107">
        <v>52</v>
      </c>
      <c r="C1107">
        <v>5.34</v>
      </c>
      <c r="D1107">
        <v>3</v>
      </c>
      <c r="E1107">
        <v>0</v>
      </c>
      <c r="F1107">
        <v>16.02</v>
      </c>
      <c r="G1107" t="str">
        <f t="shared" si="17"/>
        <v>PILED</v>
      </c>
      <c r="I1107" s="32">
        <v>22435</v>
      </c>
      <c r="J1107" s="39" t="s">
        <v>86</v>
      </c>
    </row>
    <row r="1108" spans="1:10" x14ac:dyDescent="0.25">
      <c r="A1108">
        <v>22732</v>
      </c>
      <c r="B1108">
        <v>58</v>
      </c>
      <c r="C1108">
        <v>10.06</v>
      </c>
      <c r="D1108">
        <v>3</v>
      </c>
      <c r="E1108">
        <v>0</v>
      </c>
      <c r="F1108">
        <v>30.18</v>
      </c>
      <c r="G1108" t="str">
        <f t="shared" si="17"/>
        <v>PILED</v>
      </c>
      <c r="I1108" s="32">
        <v>22436</v>
      </c>
      <c r="J1108" s="39" t="s">
        <v>27</v>
      </c>
    </row>
    <row r="1109" spans="1:10" x14ac:dyDescent="0.25">
      <c r="A1109">
        <v>22733</v>
      </c>
      <c r="B1109">
        <v>68</v>
      </c>
      <c r="C1109">
        <v>9.4499999999999993</v>
      </c>
      <c r="D1109">
        <v>4</v>
      </c>
      <c r="E1109">
        <v>0</v>
      </c>
      <c r="F1109">
        <v>37.799999999999997</v>
      </c>
      <c r="G1109" t="str">
        <f t="shared" si="17"/>
        <v>CHROU</v>
      </c>
      <c r="I1109" s="32">
        <v>22437</v>
      </c>
      <c r="J1109" s="39" t="s">
        <v>43</v>
      </c>
    </row>
    <row r="1110" spans="1:10" x14ac:dyDescent="0.25">
      <c r="A1110">
        <v>22734</v>
      </c>
      <c r="B1110">
        <v>17</v>
      </c>
      <c r="C1110">
        <v>29.73</v>
      </c>
      <c r="D1110">
        <v>3</v>
      </c>
      <c r="E1110">
        <v>0</v>
      </c>
      <c r="F1110">
        <v>89.19</v>
      </c>
      <c r="G1110" t="str">
        <f t="shared" si="17"/>
        <v>CHLAB</v>
      </c>
      <c r="I1110" s="32">
        <v>22438</v>
      </c>
      <c r="J1110" s="39" t="s">
        <v>31</v>
      </c>
    </row>
    <row r="1111" spans="1:10" x14ac:dyDescent="0.25">
      <c r="A1111">
        <v>22734</v>
      </c>
      <c r="B1111">
        <v>46</v>
      </c>
      <c r="C1111">
        <v>9.15</v>
      </c>
      <c r="D1111">
        <v>4</v>
      </c>
      <c r="E1111">
        <v>0</v>
      </c>
      <c r="F1111">
        <v>36.6</v>
      </c>
      <c r="G1111" t="str">
        <f t="shared" si="17"/>
        <v>CHLAB</v>
      </c>
      <c r="I1111" s="32">
        <v>22439</v>
      </c>
      <c r="J1111" s="39" t="s">
        <v>89</v>
      </c>
    </row>
    <row r="1112" spans="1:10" x14ac:dyDescent="0.25">
      <c r="A1112">
        <v>22735</v>
      </c>
      <c r="B1112">
        <v>22</v>
      </c>
      <c r="C1112">
        <v>16.010000000000002</v>
      </c>
      <c r="D1112">
        <v>4</v>
      </c>
      <c r="E1112">
        <v>0</v>
      </c>
      <c r="F1112">
        <v>64.040000000000006</v>
      </c>
      <c r="G1112" t="str">
        <f t="shared" si="17"/>
        <v>CLHAL</v>
      </c>
      <c r="I1112" s="32">
        <v>22440</v>
      </c>
      <c r="J1112" s="39" t="s">
        <v>73</v>
      </c>
    </row>
    <row r="1113" spans="1:10" x14ac:dyDescent="0.25">
      <c r="A1113">
        <v>22735</v>
      </c>
      <c r="B1113">
        <v>31</v>
      </c>
      <c r="C1113">
        <v>9.4499999999999993</v>
      </c>
      <c r="D1113">
        <v>4</v>
      </c>
      <c r="E1113">
        <v>0</v>
      </c>
      <c r="F1113">
        <v>37.799999999999997</v>
      </c>
      <c r="G1113" t="str">
        <f t="shared" si="17"/>
        <v>CLHAL</v>
      </c>
      <c r="I1113" s="32">
        <v>22441</v>
      </c>
      <c r="J1113" s="39" t="s">
        <v>38</v>
      </c>
    </row>
    <row r="1114" spans="1:10" x14ac:dyDescent="0.25">
      <c r="A1114">
        <v>22735</v>
      </c>
      <c r="B1114">
        <v>60</v>
      </c>
      <c r="C1114">
        <v>25.92</v>
      </c>
      <c r="D1114">
        <v>4</v>
      </c>
      <c r="E1114">
        <v>0</v>
      </c>
      <c r="F1114">
        <v>103.68</v>
      </c>
      <c r="G1114" t="str">
        <f t="shared" si="17"/>
        <v>CLHAL</v>
      </c>
      <c r="I1114" s="32">
        <v>22442</v>
      </c>
      <c r="J1114" s="39" t="s">
        <v>32</v>
      </c>
    </row>
    <row r="1115" spans="1:10" x14ac:dyDescent="0.25">
      <c r="A1115">
        <v>22735</v>
      </c>
      <c r="B1115">
        <v>71</v>
      </c>
      <c r="C1115">
        <v>16.46</v>
      </c>
      <c r="D1115">
        <v>4</v>
      </c>
      <c r="E1115">
        <v>0</v>
      </c>
      <c r="F1115">
        <v>65.84</v>
      </c>
      <c r="G1115" t="str">
        <f t="shared" si="17"/>
        <v>CLHAL</v>
      </c>
      <c r="I1115" s="32">
        <v>22443</v>
      </c>
      <c r="J1115" s="39" t="s">
        <v>93</v>
      </c>
    </row>
    <row r="1116" spans="1:10" x14ac:dyDescent="0.25">
      <c r="A1116">
        <v>22736</v>
      </c>
      <c r="B1116">
        <v>62</v>
      </c>
      <c r="C1116">
        <v>37.5</v>
      </c>
      <c r="D1116">
        <v>4</v>
      </c>
      <c r="E1116">
        <v>0</v>
      </c>
      <c r="F1116">
        <v>150</v>
      </c>
      <c r="G1116" t="str">
        <f t="shared" si="17"/>
        <v>ROHAM</v>
      </c>
      <c r="I1116" s="32">
        <v>22444</v>
      </c>
      <c r="J1116" s="39" t="s">
        <v>57</v>
      </c>
    </row>
    <row r="1117" spans="1:10" x14ac:dyDescent="0.25">
      <c r="A1117">
        <v>22736</v>
      </c>
      <c r="B1117">
        <v>70</v>
      </c>
      <c r="C1117">
        <v>11.43</v>
      </c>
      <c r="D1117">
        <v>4</v>
      </c>
      <c r="E1117">
        <v>0</v>
      </c>
      <c r="F1117">
        <v>45.72</v>
      </c>
      <c r="G1117" t="str">
        <f t="shared" si="17"/>
        <v>ROHAM</v>
      </c>
      <c r="I1117" s="32">
        <v>22445</v>
      </c>
      <c r="J1117" s="39" t="s">
        <v>54</v>
      </c>
    </row>
    <row r="1118" spans="1:10" x14ac:dyDescent="0.25">
      <c r="A1118">
        <v>22737</v>
      </c>
      <c r="B1118">
        <v>13</v>
      </c>
      <c r="C1118">
        <v>4.57</v>
      </c>
      <c r="D1118">
        <v>3</v>
      </c>
      <c r="E1118">
        <v>0.25</v>
      </c>
      <c r="F1118">
        <v>10.282500000000001</v>
      </c>
      <c r="G1118" t="str">
        <f t="shared" si="17"/>
        <v>ARBLA</v>
      </c>
      <c r="I1118" s="32">
        <v>22446</v>
      </c>
      <c r="J1118" s="39" t="s">
        <v>76</v>
      </c>
    </row>
    <row r="1119" spans="1:10" x14ac:dyDescent="0.25">
      <c r="A1119">
        <v>22737</v>
      </c>
      <c r="B1119">
        <v>43</v>
      </c>
      <c r="C1119">
        <v>35.06</v>
      </c>
      <c r="D1119">
        <v>3</v>
      </c>
      <c r="E1119">
        <v>0.25</v>
      </c>
      <c r="F1119">
        <v>78.885000000000005</v>
      </c>
      <c r="G1119" t="str">
        <f t="shared" si="17"/>
        <v>ARBLA</v>
      </c>
      <c r="I1119" s="32">
        <v>22447</v>
      </c>
      <c r="J1119" s="39" t="s">
        <v>30</v>
      </c>
    </row>
    <row r="1120" spans="1:10" x14ac:dyDescent="0.25">
      <c r="A1120">
        <v>22737</v>
      </c>
      <c r="B1120">
        <v>60</v>
      </c>
      <c r="C1120">
        <v>25.92</v>
      </c>
      <c r="D1120">
        <v>3</v>
      </c>
      <c r="E1120">
        <v>0.25</v>
      </c>
      <c r="F1120">
        <v>58.320000000000007</v>
      </c>
      <c r="G1120" t="str">
        <f t="shared" si="17"/>
        <v>ARBLA</v>
      </c>
      <c r="I1120" s="32">
        <v>22448</v>
      </c>
      <c r="J1120" s="39" t="s">
        <v>68</v>
      </c>
    </row>
    <row r="1121" spans="1:10" x14ac:dyDescent="0.25">
      <c r="A1121">
        <v>22737</v>
      </c>
      <c r="B1121">
        <v>71</v>
      </c>
      <c r="C1121">
        <v>16.46</v>
      </c>
      <c r="D1121">
        <v>3</v>
      </c>
      <c r="E1121">
        <v>0.25</v>
      </c>
      <c r="F1121">
        <v>37.035000000000004</v>
      </c>
      <c r="G1121" t="str">
        <f t="shared" si="17"/>
        <v>ARBLA</v>
      </c>
      <c r="I1121" s="32">
        <v>22449</v>
      </c>
      <c r="J1121" s="39" t="s">
        <v>96</v>
      </c>
    </row>
    <row r="1122" spans="1:10" x14ac:dyDescent="0.25">
      <c r="A1122">
        <v>22738</v>
      </c>
      <c r="B1122">
        <v>41</v>
      </c>
      <c r="C1122">
        <v>7.32</v>
      </c>
      <c r="D1122">
        <v>3</v>
      </c>
      <c r="E1122">
        <v>0.1</v>
      </c>
      <c r="F1122">
        <v>19.763999999999999</v>
      </c>
      <c r="G1122" t="str">
        <f t="shared" si="17"/>
        <v>RARAB</v>
      </c>
      <c r="I1122" s="32">
        <v>22450</v>
      </c>
      <c r="J1122" s="39" t="s">
        <v>35</v>
      </c>
    </row>
    <row r="1123" spans="1:10" x14ac:dyDescent="0.25">
      <c r="A1123">
        <v>22739</v>
      </c>
      <c r="B1123">
        <v>31</v>
      </c>
      <c r="C1123">
        <v>9.4499999999999993</v>
      </c>
      <c r="D1123">
        <v>4</v>
      </c>
      <c r="E1123">
        <v>0</v>
      </c>
      <c r="F1123">
        <v>37.799999999999997</v>
      </c>
      <c r="G1123" t="str">
        <f t="shared" si="17"/>
        <v>CLHAL</v>
      </c>
      <c r="I1123" s="32">
        <v>22451</v>
      </c>
      <c r="J1123" s="39" t="s">
        <v>95</v>
      </c>
    </row>
    <row r="1124" spans="1:10" x14ac:dyDescent="0.25">
      <c r="A1124">
        <v>22739</v>
      </c>
      <c r="B1124">
        <v>36</v>
      </c>
      <c r="C1124">
        <v>14.48</v>
      </c>
      <c r="D1124">
        <v>4</v>
      </c>
      <c r="E1124">
        <v>0</v>
      </c>
      <c r="F1124">
        <v>57.92</v>
      </c>
      <c r="G1124" t="str">
        <f t="shared" si="17"/>
        <v>CLHAL</v>
      </c>
      <c r="I1124" s="32">
        <v>22452</v>
      </c>
      <c r="J1124" s="39" t="s">
        <v>26</v>
      </c>
    </row>
    <row r="1125" spans="1:10" x14ac:dyDescent="0.25">
      <c r="A1125">
        <v>22740</v>
      </c>
      <c r="B1125">
        <v>11</v>
      </c>
      <c r="C1125">
        <v>16.010000000000002</v>
      </c>
      <c r="D1125">
        <v>2</v>
      </c>
      <c r="E1125">
        <v>0.1</v>
      </c>
      <c r="F1125">
        <v>28.818000000000005</v>
      </c>
      <c r="G1125" t="str">
        <f t="shared" si="17"/>
        <v>JEMAN</v>
      </c>
      <c r="I1125" s="32">
        <v>22453</v>
      </c>
      <c r="J1125" s="39" t="s">
        <v>37</v>
      </c>
    </row>
    <row r="1126" spans="1:10" x14ac:dyDescent="0.25">
      <c r="A1126">
        <v>22740</v>
      </c>
      <c r="B1126">
        <v>57</v>
      </c>
      <c r="C1126">
        <v>14.94</v>
      </c>
      <c r="D1126">
        <v>3</v>
      </c>
      <c r="E1126">
        <v>0</v>
      </c>
      <c r="F1126">
        <v>44.82</v>
      </c>
      <c r="G1126" t="str">
        <f t="shared" si="17"/>
        <v>JEMAN</v>
      </c>
      <c r="I1126" s="32">
        <v>22454</v>
      </c>
      <c r="J1126" s="39" t="s">
        <v>103</v>
      </c>
    </row>
    <row r="1127" spans="1:10" x14ac:dyDescent="0.25">
      <c r="A1127">
        <v>22740</v>
      </c>
      <c r="B1127">
        <v>59</v>
      </c>
      <c r="C1127">
        <v>41.92</v>
      </c>
      <c r="D1127">
        <v>2</v>
      </c>
      <c r="E1127">
        <v>0.1</v>
      </c>
      <c r="F1127">
        <v>75.456000000000003</v>
      </c>
      <c r="G1127" t="str">
        <f t="shared" si="17"/>
        <v>JEMAN</v>
      </c>
      <c r="I1127" s="32">
        <v>22455</v>
      </c>
      <c r="J1127" s="39" t="s">
        <v>39</v>
      </c>
    </row>
    <row r="1128" spans="1:10" x14ac:dyDescent="0.25">
      <c r="A1128">
        <v>22740</v>
      </c>
      <c r="B1128">
        <v>77</v>
      </c>
      <c r="C1128">
        <v>9.91</v>
      </c>
      <c r="D1128">
        <v>3</v>
      </c>
      <c r="E1128">
        <v>0.1</v>
      </c>
      <c r="F1128">
        <v>26.757000000000001</v>
      </c>
      <c r="G1128" t="str">
        <f t="shared" si="17"/>
        <v>JEMAN</v>
      </c>
      <c r="I1128" s="32">
        <v>22456</v>
      </c>
      <c r="J1128" s="39" t="s">
        <v>25</v>
      </c>
    </row>
    <row r="1129" spans="1:10" x14ac:dyDescent="0.25">
      <c r="A1129">
        <v>22741</v>
      </c>
      <c r="B1129">
        <v>47</v>
      </c>
      <c r="C1129">
        <v>7.32</v>
      </c>
      <c r="D1129">
        <v>3</v>
      </c>
      <c r="E1129">
        <v>0</v>
      </c>
      <c r="F1129">
        <v>21.96</v>
      </c>
      <c r="G1129" t="str">
        <f t="shared" si="17"/>
        <v>CECHA</v>
      </c>
      <c r="I1129" s="32">
        <v>22457</v>
      </c>
      <c r="J1129" s="39" t="s">
        <v>42</v>
      </c>
    </row>
    <row r="1130" spans="1:10" x14ac:dyDescent="0.25">
      <c r="A1130">
        <v>22742</v>
      </c>
      <c r="B1130">
        <v>17</v>
      </c>
      <c r="C1130">
        <v>23.78</v>
      </c>
      <c r="D1130">
        <v>2</v>
      </c>
      <c r="E1130">
        <v>0</v>
      </c>
      <c r="F1130">
        <v>47.56</v>
      </c>
      <c r="G1130" t="str">
        <f t="shared" si="17"/>
        <v>MIGAL</v>
      </c>
      <c r="I1130" s="32">
        <v>22458</v>
      </c>
      <c r="J1130" s="39" t="s">
        <v>54</v>
      </c>
    </row>
    <row r="1131" spans="1:10" x14ac:dyDescent="0.25">
      <c r="A1131">
        <v>22742</v>
      </c>
      <c r="B1131">
        <v>28</v>
      </c>
      <c r="C1131">
        <v>27.75</v>
      </c>
      <c r="D1131">
        <v>2</v>
      </c>
      <c r="E1131">
        <v>0</v>
      </c>
      <c r="F1131">
        <v>55.5</v>
      </c>
      <c r="G1131" t="str">
        <f t="shared" si="17"/>
        <v>MIGAL</v>
      </c>
      <c r="I1131" s="32">
        <v>22459</v>
      </c>
      <c r="J1131" s="39" t="s">
        <v>25</v>
      </c>
    </row>
    <row r="1132" spans="1:10" x14ac:dyDescent="0.25">
      <c r="A1132">
        <v>22742</v>
      </c>
      <c r="B1132">
        <v>43</v>
      </c>
      <c r="C1132">
        <v>28.05</v>
      </c>
      <c r="D1132">
        <v>3</v>
      </c>
      <c r="E1132">
        <v>0</v>
      </c>
      <c r="F1132">
        <v>84.15</v>
      </c>
      <c r="G1132" t="str">
        <f t="shared" si="17"/>
        <v>MIGAL</v>
      </c>
      <c r="I1132" s="32">
        <v>22460</v>
      </c>
      <c r="J1132" s="39" t="s">
        <v>24</v>
      </c>
    </row>
    <row r="1133" spans="1:10" x14ac:dyDescent="0.25">
      <c r="A1133">
        <v>22743</v>
      </c>
      <c r="B1133">
        <v>26</v>
      </c>
      <c r="C1133">
        <v>23.78</v>
      </c>
      <c r="D1133">
        <v>3</v>
      </c>
      <c r="E1133">
        <v>0</v>
      </c>
      <c r="F1133">
        <v>71.34</v>
      </c>
      <c r="G1133" t="str">
        <f t="shared" si="17"/>
        <v>ERBEC</v>
      </c>
      <c r="I1133" s="32">
        <v>22461</v>
      </c>
      <c r="J1133" s="39" t="s">
        <v>85</v>
      </c>
    </row>
    <row r="1134" spans="1:10" x14ac:dyDescent="0.25">
      <c r="A1134">
        <v>22743</v>
      </c>
      <c r="B1134">
        <v>53</v>
      </c>
      <c r="C1134">
        <v>25</v>
      </c>
      <c r="D1134">
        <v>2</v>
      </c>
      <c r="E1134">
        <v>0</v>
      </c>
      <c r="F1134">
        <v>50</v>
      </c>
      <c r="G1134" t="str">
        <f t="shared" si="17"/>
        <v>ERBEC</v>
      </c>
      <c r="I1134" s="32">
        <v>22462</v>
      </c>
      <c r="J1134" s="39" t="s">
        <v>58</v>
      </c>
    </row>
    <row r="1135" spans="1:10" x14ac:dyDescent="0.25">
      <c r="A1135">
        <v>22744</v>
      </c>
      <c r="B1135">
        <v>31</v>
      </c>
      <c r="C1135">
        <v>7.62</v>
      </c>
      <c r="D1135">
        <v>2</v>
      </c>
      <c r="E1135">
        <v>0</v>
      </c>
      <c r="F1135">
        <v>15.24</v>
      </c>
      <c r="G1135" t="str">
        <f t="shared" si="17"/>
        <v>DAMIC</v>
      </c>
      <c r="I1135" s="32">
        <v>22463</v>
      </c>
      <c r="J1135" s="39" t="s">
        <v>94</v>
      </c>
    </row>
    <row r="1136" spans="1:10" x14ac:dyDescent="0.25">
      <c r="A1136">
        <v>22744</v>
      </c>
      <c r="B1136">
        <v>39</v>
      </c>
      <c r="C1136">
        <v>10.98</v>
      </c>
      <c r="D1136">
        <v>2</v>
      </c>
      <c r="E1136">
        <v>0</v>
      </c>
      <c r="F1136">
        <v>21.96</v>
      </c>
      <c r="G1136" t="str">
        <f t="shared" si="17"/>
        <v>DAMIC</v>
      </c>
      <c r="I1136" s="32">
        <v>22464</v>
      </c>
      <c r="J1136" s="39" t="s">
        <v>40</v>
      </c>
    </row>
    <row r="1137" spans="1:10" x14ac:dyDescent="0.25">
      <c r="A1137">
        <v>22744</v>
      </c>
      <c r="B1137">
        <v>49</v>
      </c>
      <c r="C1137">
        <v>12.2</v>
      </c>
      <c r="D1137">
        <v>2</v>
      </c>
      <c r="E1137">
        <v>0</v>
      </c>
      <c r="F1137">
        <v>24.4</v>
      </c>
      <c r="G1137" t="str">
        <f t="shared" si="17"/>
        <v>DAMIC</v>
      </c>
      <c r="I1137" s="32">
        <v>22465</v>
      </c>
      <c r="J1137" s="39" t="s">
        <v>37</v>
      </c>
    </row>
    <row r="1138" spans="1:10" x14ac:dyDescent="0.25">
      <c r="A1138">
        <v>22745</v>
      </c>
      <c r="B1138">
        <v>2</v>
      </c>
      <c r="C1138">
        <v>11.59</v>
      </c>
      <c r="D1138">
        <v>2</v>
      </c>
      <c r="E1138">
        <v>0.15</v>
      </c>
      <c r="F1138">
        <v>19.702999999999999</v>
      </c>
      <c r="G1138" t="str">
        <f t="shared" si="17"/>
        <v>CHLAB</v>
      </c>
      <c r="I1138" s="32">
        <v>22466</v>
      </c>
      <c r="J1138" s="39" t="s">
        <v>25</v>
      </c>
    </row>
    <row r="1139" spans="1:10" x14ac:dyDescent="0.25">
      <c r="A1139">
        <v>22745</v>
      </c>
      <c r="B1139">
        <v>10</v>
      </c>
      <c r="C1139">
        <v>23.63</v>
      </c>
      <c r="D1139">
        <v>3</v>
      </c>
      <c r="E1139">
        <v>0</v>
      </c>
      <c r="F1139">
        <v>70.89</v>
      </c>
      <c r="G1139" t="str">
        <f t="shared" si="17"/>
        <v>CHLAB</v>
      </c>
      <c r="I1139" s="32">
        <v>22467</v>
      </c>
      <c r="J1139" s="39" t="s">
        <v>39</v>
      </c>
    </row>
    <row r="1140" spans="1:10" x14ac:dyDescent="0.25">
      <c r="A1140">
        <v>22745</v>
      </c>
      <c r="B1140">
        <v>16</v>
      </c>
      <c r="C1140">
        <v>10.67</v>
      </c>
      <c r="D1140">
        <v>2</v>
      </c>
      <c r="E1140">
        <v>0.15</v>
      </c>
      <c r="F1140">
        <v>18.138999999999999</v>
      </c>
      <c r="G1140" t="str">
        <f t="shared" si="17"/>
        <v>CHLAB</v>
      </c>
      <c r="I1140" s="32">
        <v>22468</v>
      </c>
      <c r="J1140" s="39" t="s">
        <v>58</v>
      </c>
    </row>
    <row r="1141" spans="1:10" x14ac:dyDescent="0.25">
      <c r="A1141">
        <v>22745</v>
      </c>
      <c r="B1141">
        <v>44</v>
      </c>
      <c r="C1141">
        <v>11.89</v>
      </c>
      <c r="D1141">
        <v>3</v>
      </c>
      <c r="E1141">
        <v>0.15</v>
      </c>
      <c r="F1141">
        <v>30.319500000000001</v>
      </c>
      <c r="G1141" t="str">
        <f t="shared" si="17"/>
        <v>CHLAB</v>
      </c>
      <c r="I1141" s="32">
        <v>22469</v>
      </c>
      <c r="J1141" s="39" t="s">
        <v>77</v>
      </c>
    </row>
    <row r="1142" spans="1:10" x14ac:dyDescent="0.25">
      <c r="A1142">
        <v>22745</v>
      </c>
      <c r="B1142">
        <v>78</v>
      </c>
      <c r="C1142">
        <v>16.77</v>
      </c>
      <c r="D1142">
        <v>2</v>
      </c>
      <c r="E1142">
        <v>0</v>
      </c>
      <c r="F1142">
        <v>33.54</v>
      </c>
      <c r="G1142" t="str">
        <f t="shared" si="17"/>
        <v>CHLAB</v>
      </c>
      <c r="I1142" s="32">
        <v>22470</v>
      </c>
      <c r="J1142" s="39" t="s">
        <v>72</v>
      </c>
    </row>
    <row r="1143" spans="1:10" x14ac:dyDescent="0.25">
      <c r="A1143">
        <v>22746</v>
      </c>
      <c r="B1143">
        <v>36</v>
      </c>
      <c r="C1143">
        <v>14.48</v>
      </c>
      <c r="D1143">
        <v>2</v>
      </c>
      <c r="E1143">
        <v>0</v>
      </c>
      <c r="F1143">
        <v>28.96</v>
      </c>
      <c r="G1143" t="str">
        <f t="shared" si="17"/>
        <v>CHDUD</v>
      </c>
      <c r="I1143" s="32">
        <v>22471</v>
      </c>
      <c r="J1143" s="39" t="s">
        <v>31</v>
      </c>
    </row>
    <row r="1144" spans="1:10" x14ac:dyDescent="0.25">
      <c r="A1144">
        <v>22746</v>
      </c>
      <c r="B1144">
        <v>52</v>
      </c>
      <c r="C1144">
        <v>5.34</v>
      </c>
      <c r="D1144">
        <v>3</v>
      </c>
      <c r="E1144">
        <v>0</v>
      </c>
      <c r="F1144">
        <v>16.02</v>
      </c>
      <c r="G1144" t="str">
        <f t="shared" si="17"/>
        <v>CHDUD</v>
      </c>
      <c r="I1144" s="32">
        <v>22472</v>
      </c>
      <c r="J1144" s="39" t="s">
        <v>46</v>
      </c>
    </row>
    <row r="1145" spans="1:10" x14ac:dyDescent="0.25">
      <c r="A1145">
        <v>22747</v>
      </c>
      <c r="B1145">
        <v>12</v>
      </c>
      <c r="C1145">
        <v>23.17</v>
      </c>
      <c r="D1145">
        <v>3</v>
      </c>
      <c r="E1145">
        <v>0</v>
      </c>
      <c r="F1145">
        <v>69.510000000000005</v>
      </c>
      <c r="G1145" t="str">
        <f t="shared" si="17"/>
        <v>JÉBAZ</v>
      </c>
      <c r="I1145" s="32">
        <v>22473</v>
      </c>
      <c r="J1145" s="39" t="s">
        <v>24</v>
      </c>
    </row>
    <row r="1146" spans="1:10" x14ac:dyDescent="0.25">
      <c r="A1146">
        <v>22747</v>
      </c>
      <c r="B1146">
        <v>16</v>
      </c>
      <c r="C1146">
        <v>10.67</v>
      </c>
      <c r="D1146">
        <v>3</v>
      </c>
      <c r="E1146">
        <v>0</v>
      </c>
      <c r="F1146">
        <v>32.01</v>
      </c>
      <c r="G1146" t="str">
        <f t="shared" si="17"/>
        <v>JÉBAZ</v>
      </c>
      <c r="I1146" s="32">
        <v>22474</v>
      </c>
      <c r="J1146" s="39" t="s">
        <v>60</v>
      </c>
    </row>
    <row r="1147" spans="1:10" x14ac:dyDescent="0.25">
      <c r="A1147">
        <v>22747</v>
      </c>
      <c r="B1147">
        <v>64</v>
      </c>
      <c r="C1147">
        <v>20.28</v>
      </c>
      <c r="D1147">
        <v>3</v>
      </c>
      <c r="E1147">
        <v>0</v>
      </c>
      <c r="F1147">
        <v>60.84</v>
      </c>
      <c r="G1147" t="str">
        <f t="shared" si="17"/>
        <v>JÉBAZ</v>
      </c>
      <c r="I1147" s="32">
        <v>22475</v>
      </c>
      <c r="J1147" s="39" t="s">
        <v>100</v>
      </c>
    </row>
    <row r="1148" spans="1:10" x14ac:dyDescent="0.25">
      <c r="A1148">
        <v>22747</v>
      </c>
      <c r="B1148">
        <v>74</v>
      </c>
      <c r="C1148">
        <v>6.1</v>
      </c>
      <c r="D1148">
        <v>2</v>
      </c>
      <c r="E1148">
        <v>0</v>
      </c>
      <c r="F1148">
        <v>12.2</v>
      </c>
      <c r="G1148" t="str">
        <f t="shared" si="17"/>
        <v>JÉBAZ</v>
      </c>
      <c r="I1148" s="32">
        <v>22476</v>
      </c>
      <c r="J1148" s="39" t="s">
        <v>31</v>
      </c>
    </row>
    <row r="1149" spans="1:10" x14ac:dyDescent="0.25">
      <c r="A1149">
        <v>22748</v>
      </c>
      <c r="B1149">
        <v>7</v>
      </c>
      <c r="C1149">
        <v>22.87</v>
      </c>
      <c r="D1149">
        <v>3</v>
      </c>
      <c r="E1149">
        <v>0</v>
      </c>
      <c r="F1149">
        <v>68.61</v>
      </c>
      <c r="G1149" t="str">
        <f t="shared" si="17"/>
        <v>FAMAR</v>
      </c>
      <c r="I1149" s="32">
        <v>22477</v>
      </c>
      <c r="J1149" s="39" t="s">
        <v>42</v>
      </c>
    </row>
    <row r="1150" spans="1:10" x14ac:dyDescent="0.25">
      <c r="A1150">
        <v>22748</v>
      </c>
      <c r="B1150">
        <v>13</v>
      </c>
      <c r="C1150">
        <v>4.57</v>
      </c>
      <c r="D1150">
        <v>2</v>
      </c>
      <c r="E1150">
        <v>0</v>
      </c>
      <c r="F1150">
        <v>9.14</v>
      </c>
      <c r="G1150" t="str">
        <f t="shared" si="17"/>
        <v>FAMAR</v>
      </c>
      <c r="I1150" s="32">
        <v>22478</v>
      </c>
      <c r="J1150" s="39" t="s">
        <v>37</v>
      </c>
    </row>
    <row r="1151" spans="1:10" x14ac:dyDescent="0.25">
      <c r="A1151">
        <v>22749</v>
      </c>
      <c r="B1151">
        <v>40</v>
      </c>
      <c r="C1151">
        <v>14.03</v>
      </c>
      <c r="D1151">
        <v>2</v>
      </c>
      <c r="E1151">
        <v>0.05</v>
      </c>
      <c r="F1151">
        <v>26.656999999999996</v>
      </c>
      <c r="G1151" t="str">
        <f t="shared" si="17"/>
        <v>FAMAR</v>
      </c>
      <c r="I1151" s="32">
        <v>22479</v>
      </c>
      <c r="J1151" s="39" t="s">
        <v>89</v>
      </c>
    </row>
    <row r="1152" spans="1:10" x14ac:dyDescent="0.25">
      <c r="A1152">
        <v>22749</v>
      </c>
      <c r="B1152">
        <v>42</v>
      </c>
      <c r="C1152">
        <v>10.67</v>
      </c>
      <c r="D1152">
        <v>2</v>
      </c>
      <c r="E1152">
        <v>0.05</v>
      </c>
      <c r="F1152">
        <v>20.273</v>
      </c>
      <c r="G1152" t="str">
        <f t="shared" si="17"/>
        <v>FAMAR</v>
      </c>
      <c r="I1152" s="32">
        <v>22480</v>
      </c>
      <c r="J1152" s="39" t="s">
        <v>55</v>
      </c>
    </row>
    <row r="1153" spans="1:10" x14ac:dyDescent="0.25">
      <c r="A1153">
        <v>22749</v>
      </c>
      <c r="B1153">
        <v>51</v>
      </c>
      <c r="C1153">
        <v>40.4</v>
      </c>
      <c r="D1153">
        <v>2</v>
      </c>
      <c r="E1153">
        <v>0.05</v>
      </c>
      <c r="F1153">
        <v>76.759999999999991</v>
      </c>
      <c r="G1153" t="str">
        <f t="shared" si="17"/>
        <v>FAMAR</v>
      </c>
      <c r="I1153" s="32">
        <v>22481</v>
      </c>
      <c r="J1153" s="39" t="s">
        <v>60</v>
      </c>
    </row>
    <row r="1154" spans="1:10" x14ac:dyDescent="0.25">
      <c r="A1154">
        <v>22750</v>
      </c>
      <c r="B1154">
        <v>13</v>
      </c>
      <c r="C1154">
        <v>4.57</v>
      </c>
      <c r="D1154">
        <v>3</v>
      </c>
      <c r="E1154">
        <v>0</v>
      </c>
      <c r="F1154">
        <v>13.71</v>
      </c>
      <c r="G1154" t="str">
        <f t="shared" si="17"/>
        <v>SYBEL</v>
      </c>
      <c r="I1154" s="32">
        <v>22482</v>
      </c>
      <c r="J1154" s="39" t="s">
        <v>87</v>
      </c>
    </row>
    <row r="1155" spans="1:10" x14ac:dyDescent="0.25">
      <c r="A1155">
        <v>22750</v>
      </c>
      <c r="B1155">
        <v>22</v>
      </c>
      <c r="C1155">
        <v>16.010000000000002</v>
      </c>
      <c r="D1155">
        <v>2</v>
      </c>
      <c r="E1155">
        <v>0</v>
      </c>
      <c r="F1155">
        <v>32.020000000000003</v>
      </c>
      <c r="G1155" t="str">
        <f t="shared" ref="G1155:G1218" si="18">VLOOKUP(A1155,$I$2:$J$1577,2,FALSE)</f>
        <v>SYBEL</v>
      </c>
      <c r="I1155" s="32">
        <v>22483</v>
      </c>
      <c r="J1155" s="39" t="s">
        <v>40</v>
      </c>
    </row>
    <row r="1156" spans="1:10" x14ac:dyDescent="0.25">
      <c r="A1156">
        <v>22750</v>
      </c>
      <c r="B1156">
        <v>46</v>
      </c>
      <c r="C1156">
        <v>9.15</v>
      </c>
      <c r="D1156">
        <v>3</v>
      </c>
      <c r="E1156">
        <v>0</v>
      </c>
      <c r="F1156">
        <v>27.450000000000003</v>
      </c>
      <c r="G1156" t="str">
        <f t="shared" si="18"/>
        <v>SYBEL</v>
      </c>
      <c r="I1156" s="32">
        <v>22484</v>
      </c>
      <c r="J1156" s="39" t="s">
        <v>34</v>
      </c>
    </row>
    <row r="1157" spans="1:10" x14ac:dyDescent="0.25">
      <c r="A1157">
        <v>22751</v>
      </c>
      <c r="B1157">
        <v>17</v>
      </c>
      <c r="C1157">
        <v>23.78</v>
      </c>
      <c r="D1157">
        <v>3</v>
      </c>
      <c r="E1157">
        <v>0</v>
      </c>
      <c r="F1157">
        <v>71.34</v>
      </c>
      <c r="G1157" t="str">
        <f t="shared" si="18"/>
        <v>MIGAL</v>
      </c>
      <c r="I1157" s="32">
        <v>22485</v>
      </c>
      <c r="J1157" s="39" t="s">
        <v>57</v>
      </c>
    </row>
    <row r="1158" spans="1:10" x14ac:dyDescent="0.25">
      <c r="A1158">
        <v>22751</v>
      </c>
      <c r="B1158">
        <v>28</v>
      </c>
      <c r="C1158">
        <v>27.75</v>
      </c>
      <c r="D1158">
        <v>3</v>
      </c>
      <c r="E1158">
        <v>0</v>
      </c>
      <c r="F1158">
        <v>83.25</v>
      </c>
      <c r="G1158" t="str">
        <f t="shared" si="18"/>
        <v>MIGAL</v>
      </c>
      <c r="I1158" s="32">
        <v>22486</v>
      </c>
      <c r="J1158" s="39" t="s">
        <v>82</v>
      </c>
    </row>
    <row r="1159" spans="1:10" x14ac:dyDescent="0.25">
      <c r="A1159">
        <v>22751</v>
      </c>
      <c r="B1159">
        <v>43</v>
      </c>
      <c r="C1159">
        <v>28.05</v>
      </c>
      <c r="D1159">
        <v>4</v>
      </c>
      <c r="E1159">
        <v>0</v>
      </c>
      <c r="F1159">
        <v>112.2</v>
      </c>
      <c r="G1159" t="str">
        <f t="shared" si="18"/>
        <v>MIGAL</v>
      </c>
      <c r="I1159" s="32">
        <v>22487</v>
      </c>
      <c r="J1159" s="39" t="s">
        <v>45</v>
      </c>
    </row>
    <row r="1160" spans="1:10" x14ac:dyDescent="0.25">
      <c r="A1160">
        <v>22752</v>
      </c>
      <c r="B1160">
        <v>37</v>
      </c>
      <c r="C1160">
        <v>15.85</v>
      </c>
      <c r="D1160">
        <v>4</v>
      </c>
      <c r="E1160">
        <v>0</v>
      </c>
      <c r="F1160">
        <v>63.4</v>
      </c>
      <c r="G1160" t="str">
        <f t="shared" si="18"/>
        <v>CHBON</v>
      </c>
      <c r="I1160" s="32">
        <v>22488</v>
      </c>
      <c r="J1160" s="39" t="s">
        <v>65</v>
      </c>
    </row>
    <row r="1161" spans="1:10" x14ac:dyDescent="0.25">
      <c r="A1161">
        <v>22752</v>
      </c>
      <c r="B1161">
        <v>54</v>
      </c>
      <c r="C1161">
        <v>4.57</v>
      </c>
      <c r="D1161">
        <v>4</v>
      </c>
      <c r="E1161">
        <v>0</v>
      </c>
      <c r="F1161">
        <v>18.28</v>
      </c>
      <c r="G1161" t="str">
        <f t="shared" si="18"/>
        <v>CHBON</v>
      </c>
      <c r="I1161" s="32">
        <v>22489</v>
      </c>
      <c r="J1161" s="39" t="s">
        <v>79</v>
      </c>
    </row>
    <row r="1162" spans="1:10" x14ac:dyDescent="0.25">
      <c r="A1162">
        <v>22752</v>
      </c>
      <c r="B1162">
        <v>62</v>
      </c>
      <c r="C1162">
        <v>30.03</v>
      </c>
      <c r="D1162">
        <v>3</v>
      </c>
      <c r="E1162">
        <v>0</v>
      </c>
      <c r="F1162">
        <v>90.09</v>
      </c>
      <c r="G1162" t="str">
        <f t="shared" si="18"/>
        <v>CHBON</v>
      </c>
      <c r="I1162" s="32">
        <v>22490</v>
      </c>
      <c r="J1162" s="39" t="s">
        <v>86</v>
      </c>
    </row>
    <row r="1163" spans="1:10" x14ac:dyDescent="0.25">
      <c r="A1163">
        <v>22753</v>
      </c>
      <c r="B1163">
        <v>45</v>
      </c>
      <c r="C1163">
        <v>7.32</v>
      </c>
      <c r="D1163">
        <v>3</v>
      </c>
      <c r="E1163">
        <v>0</v>
      </c>
      <c r="F1163">
        <v>21.96</v>
      </c>
      <c r="G1163" t="str">
        <f t="shared" si="18"/>
        <v>SORET</v>
      </c>
      <c r="I1163" s="32">
        <v>22491</v>
      </c>
      <c r="J1163" s="39" t="s">
        <v>37</v>
      </c>
    </row>
    <row r="1164" spans="1:10" x14ac:dyDescent="0.25">
      <c r="A1164">
        <v>22753</v>
      </c>
      <c r="B1164">
        <v>53</v>
      </c>
      <c r="C1164">
        <v>25</v>
      </c>
      <c r="D1164">
        <v>4</v>
      </c>
      <c r="E1164">
        <v>0</v>
      </c>
      <c r="F1164">
        <v>100</v>
      </c>
      <c r="G1164" t="str">
        <f t="shared" si="18"/>
        <v>SORET</v>
      </c>
      <c r="I1164" s="32">
        <v>22492</v>
      </c>
      <c r="J1164" s="39" t="s">
        <v>25</v>
      </c>
    </row>
    <row r="1165" spans="1:10" x14ac:dyDescent="0.25">
      <c r="A1165">
        <v>22753</v>
      </c>
      <c r="B1165">
        <v>67</v>
      </c>
      <c r="C1165">
        <v>10.67</v>
      </c>
      <c r="D1165">
        <v>3</v>
      </c>
      <c r="E1165">
        <v>0</v>
      </c>
      <c r="F1165">
        <v>32.01</v>
      </c>
      <c r="G1165" t="str">
        <f t="shared" si="18"/>
        <v>SORET</v>
      </c>
      <c r="I1165" s="32">
        <v>22493</v>
      </c>
      <c r="J1165" s="39" t="s">
        <v>56</v>
      </c>
    </row>
    <row r="1166" spans="1:10" x14ac:dyDescent="0.25">
      <c r="A1166">
        <v>22754</v>
      </c>
      <c r="B1166">
        <v>17</v>
      </c>
      <c r="C1166">
        <v>29.73</v>
      </c>
      <c r="D1166">
        <v>4</v>
      </c>
      <c r="E1166">
        <v>0.05</v>
      </c>
      <c r="F1166">
        <v>112.97399999999999</v>
      </c>
      <c r="G1166" t="str">
        <f t="shared" si="18"/>
        <v>ALCLE</v>
      </c>
      <c r="I1166" s="32">
        <v>22494</v>
      </c>
      <c r="J1166" s="39" t="s">
        <v>36</v>
      </c>
    </row>
    <row r="1167" spans="1:10" x14ac:dyDescent="0.25">
      <c r="A1167">
        <v>22754</v>
      </c>
      <c r="B1167">
        <v>31</v>
      </c>
      <c r="C1167">
        <v>9.4499999999999993</v>
      </c>
      <c r="D1167">
        <v>4</v>
      </c>
      <c r="E1167">
        <v>0.05</v>
      </c>
      <c r="F1167">
        <v>35.909999999999997</v>
      </c>
      <c r="G1167" t="str">
        <f t="shared" si="18"/>
        <v>ALCLE</v>
      </c>
      <c r="I1167" s="32">
        <v>22495</v>
      </c>
      <c r="J1167" s="39" t="s">
        <v>71</v>
      </c>
    </row>
    <row r="1168" spans="1:10" x14ac:dyDescent="0.25">
      <c r="A1168">
        <v>22754</v>
      </c>
      <c r="B1168">
        <v>55</v>
      </c>
      <c r="C1168">
        <v>18.29</v>
      </c>
      <c r="D1168">
        <v>3</v>
      </c>
      <c r="E1168">
        <v>0.05</v>
      </c>
      <c r="F1168">
        <v>52.126499999999993</v>
      </c>
      <c r="G1168" t="str">
        <f t="shared" si="18"/>
        <v>ALCLE</v>
      </c>
      <c r="I1168" s="32">
        <v>22496</v>
      </c>
      <c r="J1168" s="39" t="s">
        <v>67</v>
      </c>
    </row>
    <row r="1169" spans="1:10" x14ac:dyDescent="0.25">
      <c r="A1169">
        <v>22755</v>
      </c>
      <c r="B1169">
        <v>10</v>
      </c>
      <c r="C1169">
        <v>23.63</v>
      </c>
      <c r="D1169">
        <v>3</v>
      </c>
      <c r="E1169">
        <v>0.15</v>
      </c>
      <c r="F1169">
        <v>60.256500000000003</v>
      </c>
      <c r="G1169" t="str">
        <f t="shared" si="18"/>
        <v>LOHUE</v>
      </c>
      <c r="I1169" s="32">
        <v>22497</v>
      </c>
      <c r="J1169" s="39" t="s">
        <v>59</v>
      </c>
    </row>
    <row r="1170" spans="1:10" x14ac:dyDescent="0.25">
      <c r="A1170">
        <v>22755</v>
      </c>
      <c r="B1170">
        <v>56</v>
      </c>
      <c r="C1170">
        <v>28.97</v>
      </c>
      <c r="D1170">
        <v>4</v>
      </c>
      <c r="E1170">
        <v>0.15</v>
      </c>
      <c r="F1170">
        <v>98.49799999999999</v>
      </c>
      <c r="G1170" t="str">
        <f t="shared" si="18"/>
        <v>LOHUE</v>
      </c>
      <c r="I1170" s="32">
        <v>22498</v>
      </c>
      <c r="J1170" s="39" t="s">
        <v>99</v>
      </c>
    </row>
    <row r="1171" spans="1:10" x14ac:dyDescent="0.25">
      <c r="A1171">
        <v>22755</v>
      </c>
      <c r="B1171">
        <v>65</v>
      </c>
      <c r="C1171">
        <v>16.010000000000002</v>
      </c>
      <c r="D1171">
        <v>4</v>
      </c>
      <c r="E1171">
        <v>0.15</v>
      </c>
      <c r="F1171">
        <v>54.434000000000005</v>
      </c>
      <c r="G1171" t="str">
        <f t="shared" si="18"/>
        <v>LOHUE</v>
      </c>
      <c r="I1171" s="32">
        <v>22499</v>
      </c>
      <c r="J1171" s="39" t="s">
        <v>68</v>
      </c>
    </row>
    <row r="1172" spans="1:10" x14ac:dyDescent="0.25">
      <c r="A1172">
        <v>22756</v>
      </c>
      <c r="B1172">
        <v>11</v>
      </c>
      <c r="C1172">
        <v>16.010000000000002</v>
      </c>
      <c r="D1172">
        <v>4</v>
      </c>
      <c r="E1172">
        <v>0</v>
      </c>
      <c r="F1172">
        <v>64.040000000000006</v>
      </c>
      <c r="G1172" t="str">
        <f t="shared" si="18"/>
        <v>CHLEC</v>
      </c>
      <c r="I1172" s="32">
        <v>22500</v>
      </c>
      <c r="J1172" s="39" t="s">
        <v>52</v>
      </c>
    </row>
    <row r="1173" spans="1:10" x14ac:dyDescent="0.25">
      <c r="A1173">
        <v>22756</v>
      </c>
      <c r="B1173">
        <v>17</v>
      </c>
      <c r="C1173">
        <v>29.73</v>
      </c>
      <c r="D1173">
        <v>4</v>
      </c>
      <c r="E1173">
        <v>0.05</v>
      </c>
      <c r="F1173">
        <v>112.97399999999999</v>
      </c>
      <c r="G1173" t="str">
        <f t="shared" si="18"/>
        <v>CHLEC</v>
      </c>
      <c r="I1173" s="32">
        <v>22501</v>
      </c>
      <c r="J1173" s="39" t="s">
        <v>34</v>
      </c>
    </row>
    <row r="1174" spans="1:10" x14ac:dyDescent="0.25">
      <c r="A1174">
        <v>22756</v>
      </c>
      <c r="B1174">
        <v>29</v>
      </c>
      <c r="C1174">
        <v>94.37</v>
      </c>
      <c r="D1174">
        <v>4</v>
      </c>
      <c r="E1174">
        <v>0.05</v>
      </c>
      <c r="F1174">
        <v>358.60599999999999</v>
      </c>
      <c r="G1174" t="str">
        <f t="shared" si="18"/>
        <v>CHLEC</v>
      </c>
      <c r="I1174" s="32">
        <v>22502</v>
      </c>
      <c r="J1174" s="39" t="s">
        <v>67</v>
      </c>
    </row>
    <row r="1175" spans="1:10" x14ac:dyDescent="0.25">
      <c r="A1175">
        <v>22756</v>
      </c>
      <c r="B1175">
        <v>65</v>
      </c>
      <c r="C1175">
        <v>16.010000000000002</v>
      </c>
      <c r="D1175">
        <v>4</v>
      </c>
      <c r="E1175">
        <v>0.05</v>
      </c>
      <c r="F1175">
        <v>60.838000000000001</v>
      </c>
      <c r="G1175" t="str">
        <f t="shared" si="18"/>
        <v>CHLEC</v>
      </c>
      <c r="I1175" s="32">
        <v>22503</v>
      </c>
      <c r="J1175" s="39" t="s">
        <v>36</v>
      </c>
    </row>
    <row r="1176" spans="1:10" x14ac:dyDescent="0.25">
      <c r="A1176">
        <v>22756</v>
      </c>
      <c r="B1176">
        <v>70</v>
      </c>
      <c r="C1176">
        <v>11.43</v>
      </c>
      <c r="D1176">
        <v>4</v>
      </c>
      <c r="E1176">
        <v>0.05</v>
      </c>
      <c r="F1176">
        <v>43.433999999999997</v>
      </c>
      <c r="G1176" t="str">
        <f t="shared" si="18"/>
        <v>CHLEC</v>
      </c>
      <c r="I1176" s="32">
        <v>22504</v>
      </c>
      <c r="J1176" s="39" t="s">
        <v>53</v>
      </c>
    </row>
    <row r="1177" spans="1:10" x14ac:dyDescent="0.25">
      <c r="A1177">
        <v>22757</v>
      </c>
      <c r="B1177">
        <v>11</v>
      </c>
      <c r="C1177">
        <v>16.010000000000002</v>
      </c>
      <c r="D1177">
        <v>4</v>
      </c>
      <c r="E1177">
        <v>0.25</v>
      </c>
      <c r="F1177">
        <v>48.03</v>
      </c>
      <c r="G1177" t="str">
        <f t="shared" si="18"/>
        <v>DAMIC</v>
      </c>
      <c r="I1177" s="32">
        <v>22505</v>
      </c>
      <c r="J1177" s="39" t="s">
        <v>106</v>
      </c>
    </row>
    <row r="1178" spans="1:10" x14ac:dyDescent="0.25">
      <c r="A1178">
        <v>22758</v>
      </c>
      <c r="B1178">
        <v>41</v>
      </c>
      <c r="C1178">
        <v>7.32</v>
      </c>
      <c r="D1178">
        <v>4</v>
      </c>
      <c r="E1178">
        <v>0</v>
      </c>
      <c r="F1178">
        <v>29.28</v>
      </c>
      <c r="G1178" t="str">
        <f t="shared" si="18"/>
        <v>REDAN</v>
      </c>
      <c r="I1178" s="32">
        <v>22506</v>
      </c>
      <c r="J1178" s="39" t="s">
        <v>57</v>
      </c>
    </row>
    <row r="1179" spans="1:10" x14ac:dyDescent="0.25">
      <c r="A1179">
        <v>22758</v>
      </c>
      <c r="B1179">
        <v>70</v>
      </c>
      <c r="C1179">
        <v>11.43</v>
      </c>
      <c r="D1179">
        <v>4</v>
      </c>
      <c r="E1179">
        <v>0</v>
      </c>
      <c r="F1179">
        <v>45.72</v>
      </c>
      <c r="G1179" t="str">
        <f t="shared" si="18"/>
        <v>REDAN</v>
      </c>
      <c r="I1179" s="32">
        <v>22507</v>
      </c>
      <c r="J1179" s="39" t="s">
        <v>101</v>
      </c>
    </row>
    <row r="1180" spans="1:10" x14ac:dyDescent="0.25">
      <c r="A1180">
        <v>22759</v>
      </c>
      <c r="B1180">
        <v>7</v>
      </c>
      <c r="C1180">
        <v>22.87</v>
      </c>
      <c r="D1180">
        <v>4</v>
      </c>
      <c r="E1180">
        <v>0</v>
      </c>
      <c r="F1180">
        <v>91.48</v>
      </c>
      <c r="G1180" t="str">
        <f t="shared" si="18"/>
        <v>FAMAR</v>
      </c>
      <c r="I1180" s="32">
        <v>22508</v>
      </c>
      <c r="J1180" s="39" t="s">
        <v>81</v>
      </c>
    </row>
    <row r="1181" spans="1:10" x14ac:dyDescent="0.25">
      <c r="A1181">
        <v>22759</v>
      </c>
      <c r="B1181">
        <v>13</v>
      </c>
      <c r="C1181">
        <v>4.57</v>
      </c>
      <c r="D1181">
        <v>3</v>
      </c>
      <c r="E1181">
        <v>0</v>
      </c>
      <c r="F1181">
        <v>13.71</v>
      </c>
      <c r="G1181" t="str">
        <f t="shared" si="18"/>
        <v>FAMAR</v>
      </c>
      <c r="I1181" s="32">
        <v>22509</v>
      </c>
      <c r="J1181" s="39" t="s">
        <v>81</v>
      </c>
    </row>
    <row r="1182" spans="1:10" x14ac:dyDescent="0.25">
      <c r="A1182">
        <v>22760</v>
      </c>
      <c r="B1182">
        <v>49</v>
      </c>
      <c r="C1182">
        <v>15.24</v>
      </c>
      <c r="D1182">
        <v>3</v>
      </c>
      <c r="E1182">
        <v>0</v>
      </c>
      <c r="F1182">
        <v>45.72</v>
      </c>
      <c r="G1182" t="str">
        <f t="shared" si="18"/>
        <v>DACOU</v>
      </c>
      <c r="I1182" s="32">
        <v>22510</v>
      </c>
      <c r="J1182" s="39" t="s">
        <v>40</v>
      </c>
    </row>
    <row r="1183" spans="1:10" x14ac:dyDescent="0.25">
      <c r="A1183">
        <v>22761</v>
      </c>
      <c r="B1183">
        <v>24</v>
      </c>
      <c r="C1183">
        <v>2.74</v>
      </c>
      <c r="D1183">
        <v>4</v>
      </c>
      <c r="E1183">
        <v>0.15</v>
      </c>
      <c r="F1183">
        <v>9.3160000000000007</v>
      </c>
      <c r="G1183" t="str">
        <f t="shared" si="18"/>
        <v>SYLEJ</v>
      </c>
      <c r="I1183" s="32">
        <v>22511</v>
      </c>
      <c r="J1183" s="39" t="s">
        <v>27</v>
      </c>
    </row>
    <row r="1184" spans="1:10" x14ac:dyDescent="0.25">
      <c r="A1184">
        <v>22761</v>
      </c>
      <c r="B1184">
        <v>55</v>
      </c>
      <c r="C1184">
        <v>14.64</v>
      </c>
      <c r="D1184">
        <v>3</v>
      </c>
      <c r="E1184">
        <v>0.15</v>
      </c>
      <c r="F1184">
        <v>37.332000000000001</v>
      </c>
      <c r="G1184" t="str">
        <f t="shared" si="18"/>
        <v>SYLEJ</v>
      </c>
      <c r="I1184" s="32">
        <v>22512</v>
      </c>
      <c r="J1184" s="39" t="s">
        <v>31</v>
      </c>
    </row>
    <row r="1185" spans="1:10" x14ac:dyDescent="0.25">
      <c r="A1185">
        <v>22761</v>
      </c>
      <c r="B1185">
        <v>74</v>
      </c>
      <c r="C1185">
        <v>6.1</v>
      </c>
      <c r="D1185">
        <v>3</v>
      </c>
      <c r="E1185">
        <v>0</v>
      </c>
      <c r="F1185">
        <v>18.299999999999997</v>
      </c>
      <c r="G1185" t="str">
        <f t="shared" si="18"/>
        <v>SYLEJ</v>
      </c>
      <c r="I1185" s="32">
        <v>22513</v>
      </c>
      <c r="J1185" s="39" t="s">
        <v>99</v>
      </c>
    </row>
    <row r="1186" spans="1:10" x14ac:dyDescent="0.25">
      <c r="A1186">
        <v>22762</v>
      </c>
      <c r="B1186">
        <v>31</v>
      </c>
      <c r="C1186">
        <v>7.62</v>
      </c>
      <c r="D1186">
        <v>3</v>
      </c>
      <c r="E1186">
        <v>0.05</v>
      </c>
      <c r="F1186">
        <v>21.716999999999999</v>
      </c>
      <c r="G1186" t="str">
        <f t="shared" si="18"/>
        <v>JÉBAZ</v>
      </c>
      <c r="I1186" s="32">
        <v>22514</v>
      </c>
      <c r="J1186" s="39" t="s">
        <v>75</v>
      </c>
    </row>
    <row r="1187" spans="1:10" x14ac:dyDescent="0.25">
      <c r="A1187">
        <v>22763</v>
      </c>
      <c r="B1187">
        <v>18</v>
      </c>
      <c r="C1187">
        <v>38.11</v>
      </c>
      <c r="D1187">
        <v>3</v>
      </c>
      <c r="E1187">
        <v>0</v>
      </c>
      <c r="F1187">
        <v>114.33</v>
      </c>
      <c r="G1187" t="str">
        <f t="shared" si="18"/>
        <v>FAMAR</v>
      </c>
      <c r="I1187" s="32">
        <v>22515</v>
      </c>
      <c r="J1187" s="39" t="s">
        <v>35</v>
      </c>
    </row>
    <row r="1188" spans="1:10" x14ac:dyDescent="0.25">
      <c r="A1188">
        <v>22763</v>
      </c>
      <c r="B1188">
        <v>23</v>
      </c>
      <c r="C1188">
        <v>5.49</v>
      </c>
      <c r="D1188">
        <v>4</v>
      </c>
      <c r="E1188">
        <v>0</v>
      </c>
      <c r="F1188">
        <v>21.96</v>
      </c>
      <c r="G1188" t="str">
        <f t="shared" si="18"/>
        <v>FAMAR</v>
      </c>
      <c r="I1188" s="32">
        <v>22516</v>
      </c>
      <c r="J1188" s="39" t="s">
        <v>43</v>
      </c>
    </row>
    <row r="1189" spans="1:10" x14ac:dyDescent="0.25">
      <c r="A1189">
        <v>22763</v>
      </c>
      <c r="B1189">
        <v>64</v>
      </c>
      <c r="C1189">
        <v>20.28</v>
      </c>
      <c r="D1189">
        <v>4</v>
      </c>
      <c r="E1189">
        <v>0</v>
      </c>
      <c r="F1189">
        <v>81.12</v>
      </c>
      <c r="G1189" t="str">
        <f t="shared" si="18"/>
        <v>FAMAR</v>
      </c>
      <c r="I1189" s="32">
        <v>22517</v>
      </c>
      <c r="J1189" s="39" t="s">
        <v>32</v>
      </c>
    </row>
    <row r="1190" spans="1:10" x14ac:dyDescent="0.25">
      <c r="A1190">
        <v>22764</v>
      </c>
      <c r="B1190">
        <v>2</v>
      </c>
      <c r="C1190">
        <v>14.48</v>
      </c>
      <c r="D1190">
        <v>4</v>
      </c>
      <c r="E1190">
        <v>0</v>
      </c>
      <c r="F1190">
        <v>57.92</v>
      </c>
      <c r="G1190" t="str">
        <f t="shared" si="18"/>
        <v>CHLAB</v>
      </c>
      <c r="I1190" s="32">
        <v>22518</v>
      </c>
      <c r="J1190" s="39" t="s">
        <v>85</v>
      </c>
    </row>
    <row r="1191" spans="1:10" x14ac:dyDescent="0.25">
      <c r="A1191">
        <v>22764</v>
      </c>
      <c r="B1191">
        <v>21</v>
      </c>
      <c r="C1191">
        <v>7.62</v>
      </c>
      <c r="D1191">
        <v>4</v>
      </c>
      <c r="E1191">
        <v>0</v>
      </c>
      <c r="F1191">
        <v>30.48</v>
      </c>
      <c r="G1191" t="str">
        <f t="shared" si="18"/>
        <v>CHLAB</v>
      </c>
      <c r="I1191" s="32">
        <v>22519</v>
      </c>
      <c r="J1191" s="39" t="s">
        <v>96</v>
      </c>
    </row>
    <row r="1192" spans="1:10" x14ac:dyDescent="0.25">
      <c r="A1192">
        <v>22764</v>
      </c>
      <c r="B1192">
        <v>53</v>
      </c>
      <c r="C1192">
        <v>25</v>
      </c>
      <c r="D1192">
        <v>4</v>
      </c>
      <c r="E1192">
        <v>0</v>
      </c>
      <c r="F1192">
        <v>100</v>
      </c>
      <c r="G1192" t="str">
        <f t="shared" si="18"/>
        <v>CHLAB</v>
      </c>
      <c r="I1192" s="32">
        <v>22520</v>
      </c>
      <c r="J1192" s="39" t="s">
        <v>68</v>
      </c>
    </row>
    <row r="1193" spans="1:10" x14ac:dyDescent="0.25">
      <c r="A1193">
        <v>22764</v>
      </c>
      <c r="B1193">
        <v>61</v>
      </c>
      <c r="C1193">
        <v>21.65</v>
      </c>
      <c r="D1193">
        <v>3</v>
      </c>
      <c r="E1193">
        <v>0</v>
      </c>
      <c r="F1193">
        <v>64.949999999999989</v>
      </c>
      <c r="G1193" t="str">
        <f t="shared" si="18"/>
        <v>CHLAB</v>
      </c>
      <c r="I1193" s="32">
        <v>22521</v>
      </c>
      <c r="J1193" s="39" t="s">
        <v>92</v>
      </c>
    </row>
    <row r="1194" spans="1:10" x14ac:dyDescent="0.25">
      <c r="A1194">
        <v>22765</v>
      </c>
      <c r="B1194">
        <v>56</v>
      </c>
      <c r="C1194">
        <v>28.97</v>
      </c>
      <c r="D1194">
        <v>4</v>
      </c>
      <c r="E1194">
        <v>0.2</v>
      </c>
      <c r="F1194">
        <v>92.704000000000008</v>
      </c>
      <c r="G1194" t="str">
        <f t="shared" si="18"/>
        <v>CHLAB</v>
      </c>
      <c r="I1194" s="32">
        <v>22522</v>
      </c>
      <c r="J1194" s="39" t="s">
        <v>99</v>
      </c>
    </row>
    <row r="1195" spans="1:10" x14ac:dyDescent="0.25">
      <c r="A1195">
        <v>22765</v>
      </c>
      <c r="B1195">
        <v>63</v>
      </c>
      <c r="C1195">
        <v>33.54</v>
      </c>
      <c r="D1195">
        <v>3</v>
      </c>
      <c r="E1195">
        <v>0.2</v>
      </c>
      <c r="F1195">
        <v>80.496000000000009</v>
      </c>
      <c r="G1195" t="str">
        <f t="shared" si="18"/>
        <v>CHLAB</v>
      </c>
      <c r="I1195" s="32">
        <v>22523</v>
      </c>
      <c r="J1195" s="39" t="s">
        <v>48</v>
      </c>
    </row>
    <row r="1196" spans="1:10" x14ac:dyDescent="0.25">
      <c r="A1196">
        <v>22765</v>
      </c>
      <c r="B1196">
        <v>75</v>
      </c>
      <c r="C1196">
        <v>5.95</v>
      </c>
      <c r="D1196">
        <v>3</v>
      </c>
      <c r="E1196">
        <v>0.2</v>
      </c>
      <c r="F1196">
        <v>14.280000000000001</v>
      </c>
      <c r="G1196" t="str">
        <f t="shared" si="18"/>
        <v>CHLAB</v>
      </c>
      <c r="I1196" s="32">
        <v>22524</v>
      </c>
      <c r="J1196" s="39" t="s">
        <v>41</v>
      </c>
    </row>
    <row r="1197" spans="1:10" x14ac:dyDescent="0.25">
      <c r="A1197">
        <v>22766</v>
      </c>
      <c r="B1197">
        <v>53</v>
      </c>
      <c r="C1197">
        <v>25</v>
      </c>
      <c r="D1197">
        <v>4</v>
      </c>
      <c r="E1197">
        <v>0</v>
      </c>
      <c r="F1197">
        <v>100</v>
      </c>
      <c r="G1197" t="str">
        <f t="shared" si="18"/>
        <v>JEHOU</v>
      </c>
      <c r="I1197" s="32">
        <v>22525</v>
      </c>
      <c r="J1197" s="39" t="s">
        <v>36</v>
      </c>
    </row>
    <row r="1198" spans="1:10" x14ac:dyDescent="0.25">
      <c r="A1198">
        <v>22766</v>
      </c>
      <c r="B1198">
        <v>60</v>
      </c>
      <c r="C1198">
        <v>25.92</v>
      </c>
      <c r="D1198">
        <v>3</v>
      </c>
      <c r="E1198">
        <v>0</v>
      </c>
      <c r="F1198">
        <v>77.760000000000005</v>
      </c>
      <c r="G1198" t="str">
        <f t="shared" si="18"/>
        <v>JEHOU</v>
      </c>
      <c r="I1198" s="32">
        <v>22526</v>
      </c>
      <c r="J1198" s="39" t="s">
        <v>36</v>
      </c>
    </row>
    <row r="1199" spans="1:10" x14ac:dyDescent="0.25">
      <c r="A1199">
        <v>22766</v>
      </c>
      <c r="B1199">
        <v>71</v>
      </c>
      <c r="C1199">
        <v>16.46</v>
      </c>
      <c r="D1199">
        <v>3</v>
      </c>
      <c r="E1199">
        <v>0</v>
      </c>
      <c r="F1199">
        <v>49.38</v>
      </c>
      <c r="G1199" t="str">
        <f t="shared" si="18"/>
        <v>JEHOU</v>
      </c>
      <c r="I1199" s="32">
        <v>22527</v>
      </c>
      <c r="J1199" s="39" t="s">
        <v>83</v>
      </c>
    </row>
    <row r="1200" spans="1:10" x14ac:dyDescent="0.25">
      <c r="A1200">
        <v>22767</v>
      </c>
      <c r="B1200">
        <v>1</v>
      </c>
      <c r="C1200">
        <v>13.72</v>
      </c>
      <c r="D1200">
        <v>4</v>
      </c>
      <c r="E1200">
        <v>0.2</v>
      </c>
      <c r="F1200">
        <v>43.904000000000003</v>
      </c>
      <c r="G1200" t="str">
        <f t="shared" si="18"/>
        <v>MOELK</v>
      </c>
      <c r="I1200" s="32">
        <v>22528</v>
      </c>
      <c r="J1200" s="39" t="s">
        <v>88</v>
      </c>
    </row>
    <row r="1201" spans="1:10" x14ac:dyDescent="0.25">
      <c r="A1201">
        <v>22767</v>
      </c>
      <c r="B1201">
        <v>34</v>
      </c>
      <c r="C1201">
        <v>10.67</v>
      </c>
      <c r="D1201">
        <v>4</v>
      </c>
      <c r="E1201">
        <v>0.2</v>
      </c>
      <c r="F1201">
        <v>34.143999999999998</v>
      </c>
      <c r="G1201" t="str">
        <f t="shared" si="18"/>
        <v>MOELK</v>
      </c>
      <c r="I1201" s="32">
        <v>22529</v>
      </c>
      <c r="J1201" s="39" t="s">
        <v>34</v>
      </c>
    </row>
    <row r="1202" spans="1:10" x14ac:dyDescent="0.25">
      <c r="A1202">
        <v>22767</v>
      </c>
      <c r="B1202">
        <v>68</v>
      </c>
      <c r="C1202">
        <v>9.4499999999999993</v>
      </c>
      <c r="D1202">
        <v>3</v>
      </c>
      <c r="E1202">
        <v>0.2</v>
      </c>
      <c r="F1202">
        <v>22.68</v>
      </c>
      <c r="G1202" t="str">
        <f t="shared" si="18"/>
        <v>MOELK</v>
      </c>
      <c r="I1202" s="32">
        <v>22530</v>
      </c>
      <c r="J1202" s="39" t="s">
        <v>68</v>
      </c>
    </row>
    <row r="1203" spans="1:10" x14ac:dyDescent="0.25">
      <c r="A1203">
        <v>22767</v>
      </c>
      <c r="B1203">
        <v>71</v>
      </c>
      <c r="C1203">
        <v>16.46</v>
      </c>
      <c r="D1203">
        <v>4</v>
      </c>
      <c r="E1203">
        <v>0.2</v>
      </c>
      <c r="F1203">
        <v>52.672000000000004</v>
      </c>
      <c r="G1203" t="str">
        <f t="shared" si="18"/>
        <v>MOELK</v>
      </c>
      <c r="I1203" s="32">
        <v>22531</v>
      </c>
      <c r="J1203" s="39" t="s">
        <v>29</v>
      </c>
    </row>
    <row r="1204" spans="1:10" x14ac:dyDescent="0.25">
      <c r="A1204">
        <v>22768</v>
      </c>
      <c r="B1204">
        <v>29</v>
      </c>
      <c r="C1204">
        <v>94.37</v>
      </c>
      <c r="D1204">
        <v>4</v>
      </c>
      <c r="E1204">
        <v>0</v>
      </c>
      <c r="F1204">
        <v>377.48</v>
      </c>
      <c r="G1204" t="str">
        <f t="shared" si="18"/>
        <v>ANLER</v>
      </c>
      <c r="I1204" s="32">
        <v>22532</v>
      </c>
      <c r="J1204" s="39" t="s">
        <v>74</v>
      </c>
    </row>
    <row r="1205" spans="1:10" x14ac:dyDescent="0.25">
      <c r="A1205">
        <v>22768</v>
      </c>
      <c r="B1205">
        <v>59</v>
      </c>
      <c r="C1205">
        <v>41.92</v>
      </c>
      <c r="D1205">
        <v>3</v>
      </c>
      <c r="E1205">
        <v>0</v>
      </c>
      <c r="F1205">
        <v>125.76</v>
      </c>
      <c r="G1205" t="str">
        <f t="shared" si="18"/>
        <v>ANLER</v>
      </c>
      <c r="I1205" s="32">
        <v>22533</v>
      </c>
      <c r="J1205" s="39" t="s">
        <v>82</v>
      </c>
    </row>
    <row r="1206" spans="1:10" x14ac:dyDescent="0.25">
      <c r="A1206">
        <v>22769</v>
      </c>
      <c r="B1206">
        <v>46</v>
      </c>
      <c r="C1206">
        <v>9.15</v>
      </c>
      <c r="D1206">
        <v>3</v>
      </c>
      <c r="E1206">
        <v>0</v>
      </c>
      <c r="F1206">
        <v>27.450000000000003</v>
      </c>
      <c r="G1206" t="str">
        <f t="shared" si="18"/>
        <v>FAMAR</v>
      </c>
      <c r="I1206" s="32">
        <v>22534</v>
      </c>
      <c r="J1206" s="39" t="s">
        <v>36</v>
      </c>
    </row>
    <row r="1207" spans="1:10" x14ac:dyDescent="0.25">
      <c r="A1207">
        <v>22769</v>
      </c>
      <c r="B1207">
        <v>64</v>
      </c>
      <c r="C1207">
        <v>25.31</v>
      </c>
      <c r="D1207">
        <v>3</v>
      </c>
      <c r="E1207">
        <v>0</v>
      </c>
      <c r="F1207">
        <v>75.929999999999993</v>
      </c>
      <c r="G1207" t="str">
        <f t="shared" si="18"/>
        <v>FAMAR</v>
      </c>
      <c r="I1207" s="32">
        <v>22535</v>
      </c>
      <c r="J1207" s="39" t="s">
        <v>93</v>
      </c>
    </row>
    <row r="1208" spans="1:10" x14ac:dyDescent="0.25">
      <c r="A1208">
        <v>22770</v>
      </c>
      <c r="B1208">
        <v>11</v>
      </c>
      <c r="C1208">
        <v>16.010000000000002</v>
      </c>
      <c r="D1208">
        <v>4</v>
      </c>
      <c r="E1208">
        <v>0.25</v>
      </c>
      <c r="F1208">
        <v>48.03</v>
      </c>
      <c r="G1208" t="str">
        <f t="shared" si="18"/>
        <v>GESEF</v>
      </c>
      <c r="I1208" s="32">
        <v>22536</v>
      </c>
      <c r="J1208" s="39" t="s">
        <v>53</v>
      </c>
    </row>
    <row r="1209" spans="1:10" x14ac:dyDescent="0.25">
      <c r="A1209">
        <v>22770</v>
      </c>
      <c r="B1209">
        <v>44</v>
      </c>
      <c r="C1209">
        <v>14.79</v>
      </c>
      <c r="D1209">
        <v>4</v>
      </c>
      <c r="E1209">
        <v>0.25</v>
      </c>
      <c r="F1209">
        <v>44.37</v>
      </c>
      <c r="G1209" t="str">
        <f t="shared" si="18"/>
        <v>GESEF</v>
      </c>
      <c r="I1209" s="32">
        <v>22537</v>
      </c>
      <c r="J1209" s="39" t="s">
        <v>71</v>
      </c>
    </row>
    <row r="1210" spans="1:10" x14ac:dyDescent="0.25">
      <c r="A1210">
        <v>22770</v>
      </c>
      <c r="B1210">
        <v>56</v>
      </c>
      <c r="C1210">
        <v>28.97</v>
      </c>
      <c r="D1210">
        <v>4</v>
      </c>
      <c r="E1210">
        <v>0</v>
      </c>
      <c r="F1210">
        <v>115.88</v>
      </c>
      <c r="G1210" t="str">
        <f t="shared" si="18"/>
        <v>GESEF</v>
      </c>
      <c r="I1210" s="32">
        <v>22538</v>
      </c>
      <c r="J1210" s="39" t="s">
        <v>83</v>
      </c>
    </row>
    <row r="1211" spans="1:10" x14ac:dyDescent="0.25">
      <c r="A1211">
        <v>22771</v>
      </c>
      <c r="B1211">
        <v>10</v>
      </c>
      <c r="C1211">
        <v>23.63</v>
      </c>
      <c r="D1211">
        <v>3</v>
      </c>
      <c r="E1211">
        <v>0</v>
      </c>
      <c r="F1211">
        <v>70.89</v>
      </c>
      <c r="G1211" t="str">
        <f t="shared" si="18"/>
        <v>ZOHED</v>
      </c>
      <c r="I1211" s="32">
        <v>22539</v>
      </c>
      <c r="J1211" s="39" t="s">
        <v>53</v>
      </c>
    </row>
    <row r="1212" spans="1:10" x14ac:dyDescent="0.25">
      <c r="A1212">
        <v>22771</v>
      </c>
      <c r="B1212">
        <v>24</v>
      </c>
      <c r="C1212">
        <v>3.35</v>
      </c>
      <c r="D1212">
        <v>3</v>
      </c>
      <c r="E1212">
        <v>0</v>
      </c>
      <c r="F1212">
        <v>10.050000000000001</v>
      </c>
      <c r="G1212" t="str">
        <f t="shared" si="18"/>
        <v>ZOHED</v>
      </c>
      <c r="I1212" s="32">
        <v>22540</v>
      </c>
      <c r="J1212" s="39" t="s">
        <v>37</v>
      </c>
    </row>
    <row r="1213" spans="1:10" x14ac:dyDescent="0.25">
      <c r="A1213">
        <v>22771</v>
      </c>
      <c r="B1213">
        <v>77</v>
      </c>
      <c r="C1213">
        <v>9.91</v>
      </c>
      <c r="D1213">
        <v>3</v>
      </c>
      <c r="E1213">
        <v>0</v>
      </c>
      <c r="F1213">
        <v>29.73</v>
      </c>
      <c r="G1213" t="str">
        <f t="shared" si="18"/>
        <v>ZOHED</v>
      </c>
      <c r="I1213" s="32">
        <v>22541</v>
      </c>
      <c r="J1213" s="39" t="s">
        <v>31</v>
      </c>
    </row>
    <row r="1214" spans="1:10" x14ac:dyDescent="0.25">
      <c r="A1214">
        <v>22772</v>
      </c>
      <c r="B1214">
        <v>44</v>
      </c>
      <c r="C1214">
        <v>11.89</v>
      </c>
      <c r="D1214">
        <v>4</v>
      </c>
      <c r="E1214">
        <v>0</v>
      </c>
      <c r="F1214">
        <v>47.56</v>
      </c>
      <c r="G1214" t="str">
        <f t="shared" si="18"/>
        <v>JEHOU</v>
      </c>
      <c r="I1214" s="32">
        <v>22542</v>
      </c>
      <c r="J1214" s="39" t="s">
        <v>49</v>
      </c>
    </row>
    <row r="1215" spans="1:10" x14ac:dyDescent="0.25">
      <c r="A1215">
        <v>22772</v>
      </c>
      <c r="B1215">
        <v>59</v>
      </c>
      <c r="C1215">
        <v>33.54</v>
      </c>
      <c r="D1215">
        <v>4</v>
      </c>
      <c r="E1215">
        <v>0</v>
      </c>
      <c r="F1215">
        <v>134.16</v>
      </c>
      <c r="G1215" t="str">
        <f t="shared" si="18"/>
        <v>JEHOU</v>
      </c>
      <c r="I1215" s="32">
        <v>22543</v>
      </c>
      <c r="J1215" s="39" t="s">
        <v>38</v>
      </c>
    </row>
    <row r="1216" spans="1:10" x14ac:dyDescent="0.25">
      <c r="A1216">
        <v>22772</v>
      </c>
      <c r="B1216">
        <v>63</v>
      </c>
      <c r="C1216">
        <v>26.83</v>
      </c>
      <c r="D1216">
        <v>4</v>
      </c>
      <c r="E1216">
        <v>0</v>
      </c>
      <c r="F1216">
        <v>107.32</v>
      </c>
      <c r="G1216" t="str">
        <f t="shared" si="18"/>
        <v>JEHOU</v>
      </c>
      <c r="I1216" s="32">
        <v>22544</v>
      </c>
      <c r="J1216" s="39" t="s">
        <v>102</v>
      </c>
    </row>
    <row r="1217" spans="1:10" x14ac:dyDescent="0.25">
      <c r="A1217">
        <v>22772</v>
      </c>
      <c r="B1217">
        <v>73</v>
      </c>
      <c r="C1217">
        <v>9.15</v>
      </c>
      <c r="D1217">
        <v>3</v>
      </c>
      <c r="E1217">
        <v>0</v>
      </c>
      <c r="F1217">
        <v>27.450000000000003</v>
      </c>
      <c r="G1217" t="str">
        <f t="shared" si="18"/>
        <v>JEHOU</v>
      </c>
      <c r="I1217" s="32">
        <v>22545</v>
      </c>
      <c r="J1217" s="39" t="s">
        <v>72</v>
      </c>
    </row>
    <row r="1218" spans="1:10" x14ac:dyDescent="0.25">
      <c r="A1218">
        <v>22773</v>
      </c>
      <c r="B1218">
        <v>7</v>
      </c>
      <c r="C1218">
        <v>4.25</v>
      </c>
      <c r="D1218">
        <v>1</v>
      </c>
      <c r="E1218">
        <v>0</v>
      </c>
      <c r="F1218">
        <v>4.25</v>
      </c>
      <c r="G1218" t="str">
        <f t="shared" si="18"/>
        <v>CHGRA</v>
      </c>
      <c r="I1218" s="32">
        <v>22546</v>
      </c>
      <c r="J1218" s="39" t="s">
        <v>79</v>
      </c>
    </row>
    <row r="1219" spans="1:10" x14ac:dyDescent="0.25">
      <c r="A1219">
        <v>22773</v>
      </c>
      <c r="B1219">
        <v>27</v>
      </c>
      <c r="C1219">
        <v>26.83</v>
      </c>
      <c r="D1219">
        <v>4</v>
      </c>
      <c r="E1219">
        <v>0.25</v>
      </c>
      <c r="F1219">
        <v>80.489999999999995</v>
      </c>
      <c r="G1219" t="str">
        <f t="shared" ref="G1219:G1282" si="19">VLOOKUP(A1219,$I$2:$J$1577,2,FALSE)</f>
        <v>CHGRA</v>
      </c>
      <c r="I1219" s="32">
        <v>22547</v>
      </c>
      <c r="J1219" s="39" t="s">
        <v>111</v>
      </c>
    </row>
    <row r="1220" spans="1:10" x14ac:dyDescent="0.25">
      <c r="A1220">
        <v>22773</v>
      </c>
      <c r="B1220">
        <v>44</v>
      </c>
      <c r="C1220">
        <v>11.89</v>
      </c>
      <c r="D1220">
        <v>3</v>
      </c>
      <c r="E1220">
        <v>0</v>
      </c>
      <c r="F1220">
        <v>35.67</v>
      </c>
      <c r="G1220" t="str">
        <f t="shared" si="19"/>
        <v>CHGRA</v>
      </c>
      <c r="I1220" s="32">
        <v>22548</v>
      </c>
      <c r="J1220" s="39" t="s">
        <v>108</v>
      </c>
    </row>
    <row r="1221" spans="1:10" x14ac:dyDescent="0.25">
      <c r="A1221">
        <v>22773</v>
      </c>
      <c r="B1221">
        <v>49</v>
      </c>
      <c r="C1221">
        <v>12.2</v>
      </c>
      <c r="D1221">
        <v>3</v>
      </c>
      <c r="E1221">
        <v>0</v>
      </c>
      <c r="F1221">
        <v>36.599999999999994</v>
      </c>
      <c r="G1221" t="str">
        <f t="shared" si="19"/>
        <v>CHGRA</v>
      </c>
      <c r="I1221" s="32">
        <v>22549</v>
      </c>
      <c r="J1221" s="39" t="s">
        <v>32</v>
      </c>
    </row>
    <row r="1222" spans="1:10" x14ac:dyDescent="0.25">
      <c r="A1222">
        <v>22773</v>
      </c>
      <c r="B1222">
        <v>54</v>
      </c>
      <c r="C1222">
        <v>4.57</v>
      </c>
      <c r="D1222">
        <v>4</v>
      </c>
      <c r="E1222">
        <v>0.1</v>
      </c>
      <c r="F1222">
        <v>16.452000000000002</v>
      </c>
      <c r="G1222" t="str">
        <f t="shared" si="19"/>
        <v>CHGRA</v>
      </c>
      <c r="I1222" s="32">
        <v>22550</v>
      </c>
      <c r="J1222" s="39" t="s">
        <v>63</v>
      </c>
    </row>
    <row r="1223" spans="1:10" x14ac:dyDescent="0.25">
      <c r="A1223">
        <v>22773</v>
      </c>
      <c r="B1223">
        <v>60</v>
      </c>
      <c r="C1223">
        <v>20.73</v>
      </c>
      <c r="D1223">
        <v>3</v>
      </c>
      <c r="E1223">
        <v>0.25</v>
      </c>
      <c r="F1223">
        <v>46.642499999999998</v>
      </c>
      <c r="G1223" t="str">
        <f t="shared" si="19"/>
        <v>CHGRA</v>
      </c>
      <c r="I1223" s="32">
        <v>22551</v>
      </c>
      <c r="J1223" s="39" t="s">
        <v>68</v>
      </c>
    </row>
    <row r="1224" spans="1:10" x14ac:dyDescent="0.25">
      <c r="A1224">
        <v>22773</v>
      </c>
      <c r="B1224">
        <v>71</v>
      </c>
      <c r="C1224">
        <v>13.11</v>
      </c>
      <c r="D1224">
        <v>4</v>
      </c>
      <c r="E1224">
        <v>0</v>
      </c>
      <c r="F1224">
        <v>52.44</v>
      </c>
      <c r="G1224" t="str">
        <f t="shared" si="19"/>
        <v>CHGRA</v>
      </c>
      <c r="I1224" s="32">
        <v>22552</v>
      </c>
      <c r="J1224" s="39" t="s">
        <v>42</v>
      </c>
    </row>
    <row r="1225" spans="1:10" x14ac:dyDescent="0.25">
      <c r="A1225">
        <v>22773</v>
      </c>
      <c r="B1225">
        <v>761</v>
      </c>
      <c r="C1225">
        <v>3.64</v>
      </c>
      <c r="D1225">
        <v>1</v>
      </c>
      <c r="E1225">
        <v>0</v>
      </c>
      <c r="F1225">
        <v>3.64</v>
      </c>
      <c r="G1225" t="str">
        <f t="shared" si="19"/>
        <v>CHGRA</v>
      </c>
      <c r="I1225" s="32">
        <v>22553</v>
      </c>
      <c r="J1225" s="39" t="s">
        <v>89</v>
      </c>
    </row>
    <row r="1226" spans="1:10" x14ac:dyDescent="0.25">
      <c r="A1226">
        <v>22773</v>
      </c>
      <c r="B1226">
        <v>1448</v>
      </c>
      <c r="C1226">
        <v>9.77</v>
      </c>
      <c r="D1226">
        <v>1</v>
      </c>
      <c r="E1226">
        <v>0</v>
      </c>
      <c r="F1226">
        <v>9.77</v>
      </c>
      <c r="G1226" t="str">
        <f t="shared" si="19"/>
        <v>CHGRA</v>
      </c>
      <c r="I1226" s="32">
        <v>22554</v>
      </c>
      <c r="J1226" s="39" t="s">
        <v>68</v>
      </c>
    </row>
    <row r="1227" spans="1:10" x14ac:dyDescent="0.25">
      <c r="A1227">
        <v>22773</v>
      </c>
      <c r="B1227">
        <v>1495</v>
      </c>
      <c r="C1227">
        <v>12.41</v>
      </c>
      <c r="D1227">
        <v>1</v>
      </c>
      <c r="E1227">
        <v>0</v>
      </c>
      <c r="F1227">
        <v>12.41</v>
      </c>
      <c r="G1227" t="str">
        <f t="shared" si="19"/>
        <v>CHGRA</v>
      </c>
      <c r="I1227" s="32">
        <v>22555</v>
      </c>
      <c r="J1227" s="39" t="s">
        <v>44</v>
      </c>
    </row>
    <row r="1228" spans="1:10" x14ac:dyDescent="0.25">
      <c r="A1228">
        <v>22774</v>
      </c>
      <c r="B1228">
        <v>4</v>
      </c>
      <c r="C1228">
        <v>13.42</v>
      </c>
      <c r="D1228">
        <v>3</v>
      </c>
      <c r="E1228">
        <v>0</v>
      </c>
      <c r="F1228">
        <v>40.26</v>
      </c>
      <c r="G1228" t="str">
        <f t="shared" si="19"/>
        <v>JALES</v>
      </c>
      <c r="I1228" s="32">
        <v>22556</v>
      </c>
      <c r="J1228" s="39" t="s">
        <v>43</v>
      </c>
    </row>
    <row r="1229" spans="1:10" x14ac:dyDescent="0.25">
      <c r="A1229">
        <v>22774</v>
      </c>
      <c r="B1229">
        <v>57</v>
      </c>
      <c r="C1229">
        <v>11.89</v>
      </c>
      <c r="D1229">
        <v>4</v>
      </c>
      <c r="E1229">
        <v>0</v>
      </c>
      <c r="F1229">
        <v>47.56</v>
      </c>
      <c r="G1229" t="str">
        <f t="shared" si="19"/>
        <v>JALES</v>
      </c>
      <c r="I1229" s="32">
        <v>22557</v>
      </c>
      <c r="J1229" s="39" t="s">
        <v>93</v>
      </c>
    </row>
    <row r="1230" spans="1:10" x14ac:dyDescent="0.25">
      <c r="A1230">
        <v>22774</v>
      </c>
      <c r="B1230">
        <v>75</v>
      </c>
      <c r="C1230">
        <v>4.7300000000000004</v>
      </c>
      <c r="D1230">
        <v>4</v>
      </c>
      <c r="E1230">
        <v>0</v>
      </c>
      <c r="F1230">
        <v>18.920000000000002</v>
      </c>
      <c r="G1230" t="str">
        <f t="shared" si="19"/>
        <v>JALES</v>
      </c>
      <c r="I1230" s="32">
        <v>22558</v>
      </c>
      <c r="J1230" s="39" t="s">
        <v>58</v>
      </c>
    </row>
    <row r="1231" spans="1:10" x14ac:dyDescent="0.25">
      <c r="A1231">
        <v>22775</v>
      </c>
      <c r="B1231">
        <v>71</v>
      </c>
      <c r="C1231">
        <v>13.11</v>
      </c>
      <c r="D1231">
        <v>4</v>
      </c>
      <c r="E1231">
        <v>0</v>
      </c>
      <c r="F1231">
        <v>52.44</v>
      </c>
      <c r="G1231" t="str">
        <f t="shared" si="19"/>
        <v>REDAN</v>
      </c>
      <c r="I1231" s="32">
        <v>22559</v>
      </c>
      <c r="J1231" s="39" t="s">
        <v>79</v>
      </c>
    </row>
    <row r="1232" spans="1:10" x14ac:dyDescent="0.25">
      <c r="A1232">
        <v>22776</v>
      </c>
      <c r="B1232">
        <v>33</v>
      </c>
      <c r="C1232">
        <v>1.52</v>
      </c>
      <c r="D1232">
        <v>3</v>
      </c>
      <c r="E1232">
        <v>0</v>
      </c>
      <c r="F1232">
        <v>4.5600000000000005</v>
      </c>
      <c r="G1232" t="str">
        <f t="shared" si="19"/>
        <v>GESEF</v>
      </c>
      <c r="I1232" s="32">
        <v>22560</v>
      </c>
      <c r="J1232" s="39" t="s">
        <v>57</v>
      </c>
    </row>
    <row r="1233" spans="1:10" x14ac:dyDescent="0.25">
      <c r="A1233">
        <v>22776</v>
      </c>
      <c r="B1233">
        <v>59</v>
      </c>
      <c r="C1233">
        <v>33.54</v>
      </c>
      <c r="D1233">
        <v>4</v>
      </c>
      <c r="E1233">
        <v>0</v>
      </c>
      <c r="F1233">
        <v>134.16</v>
      </c>
      <c r="G1233" t="str">
        <f t="shared" si="19"/>
        <v>GESEF</v>
      </c>
      <c r="I1233" s="32">
        <v>22561</v>
      </c>
      <c r="J1233" s="39" t="s">
        <v>48</v>
      </c>
    </row>
    <row r="1234" spans="1:10" x14ac:dyDescent="0.25">
      <c r="A1234">
        <v>22777</v>
      </c>
      <c r="B1234">
        <v>24</v>
      </c>
      <c r="C1234">
        <v>2.74</v>
      </c>
      <c r="D1234">
        <v>4</v>
      </c>
      <c r="E1234">
        <v>0.05</v>
      </c>
      <c r="F1234">
        <v>10.412000000000001</v>
      </c>
      <c r="G1234" t="str">
        <f t="shared" si="19"/>
        <v>MAEUS</v>
      </c>
      <c r="I1234" s="32">
        <v>22562</v>
      </c>
      <c r="J1234" s="39" t="s">
        <v>49</v>
      </c>
    </row>
    <row r="1235" spans="1:10" x14ac:dyDescent="0.25">
      <c r="A1235">
        <v>22777</v>
      </c>
      <c r="B1235">
        <v>51</v>
      </c>
      <c r="C1235">
        <v>32.32</v>
      </c>
      <c r="D1235">
        <v>4</v>
      </c>
      <c r="E1235">
        <v>0</v>
      </c>
      <c r="F1235">
        <v>129.28</v>
      </c>
      <c r="G1235" t="str">
        <f t="shared" si="19"/>
        <v>MAEUS</v>
      </c>
      <c r="I1235" s="32">
        <v>22563</v>
      </c>
      <c r="J1235" s="39" t="s">
        <v>90</v>
      </c>
    </row>
    <row r="1236" spans="1:10" x14ac:dyDescent="0.25">
      <c r="A1236">
        <v>22778</v>
      </c>
      <c r="B1236">
        <v>30</v>
      </c>
      <c r="C1236">
        <v>19.670000000000002</v>
      </c>
      <c r="D1236">
        <v>4</v>
      </c>
      <c r="E1236">
        <v>0</v>
      </c>
      <c r="F1236">
        <v>78.680000000000007</v>
      </c>
      <c r="G1236" t="str">
        <f t="shared" si="19"/>
        <v>ANLER</v>
      </c>
      <c r="I1236" s="32">
        <v>22564</v>
      </c>
      <c r="J1236" s="39" t="s">
        <v>84</v>
      </c>
    </row>
    <row r="1237" spans="1:10" x14ac:dyDescent="0.25">
      <c r="A1237">
        <v>22778</v>
      </c>
      <c r="B1237">
        <v>40</v>
      </c>
      <c r="C1237">
        <v>14.03</v>
      </c>
      <c r="D1237">
        <v>4</v>
      </c>
      <c r="E1237">
        <v>0.2</v>
      </c>
      <c r="F1237">
        <v>44.896000000000001</v>
      </c>
      <c r="G1237" t="str">
        <f t="shared" si="19"/>
        <v>ANLER</v>
      </c>
      <c r="I1237" s="32">
        <v>22565</v>
      </c>
      <c r="J1237" s="39" t="s">
        <v>32</v>
      </c>
    </row>
    <row r="1238" spans="1:10" x14ac:dyDescent="0.25">
      <c r="A1238">
        <v>22778</v>
      </c>
      <c r="B1238">
        <v>54</v>
      </c>
      <c r="C1238">
        <v>5.64</v>
      </c>
      <c r="D1238">
        <v>4</v>
      </c>
      <c r="E1238">
        <v>0.2</v>
      </c>
      <c r="F1238">
        <v>18.047999999999998</v>
      </c>
      <c r="G1238" t="str">
        <f t="shared" si="19"/>
        <v>ANLER</v>
      </c>
      <c r="I1238" s="32">
        <v>22566</v>
      </c>
      <c r="J1238" s="39" t="s">
        <v>30</v>
      </c>
    </row>
    <row r="1239" spans="1:10" x14ac:dyDescent="0.25">
      <c r="A1239">
        <v>22779</v>
      </c>
      <c r="B1239">
        <v>11</v>
      </c>
      <c r="C1239">
        <v>16.010000000000002</v>
      </c>
      <c r="D1239">
        <v>3</v>
      </c>
      <c r="E1239">
        <v>0.15</v>
      </c>
      <c r="F1239">
        <v>40.825500000000005</v>
      </c>
      <c r="G1239" t="str">
        <f t="shared" si="19"/>
        <v>JEBOR</v>
      </c>
      <c r="I1239" s="32">
        <v>22567</v>
      </c>
      <c r="J1239" s="39" t="s">
        <v>39</v>
      </c>
    </row>
    <row r="1240" spans="1:10" x14ac:dyDescent="0.25">
      <c r="A1240">
        <v>22779</v>
      </c>
      <c r="B1240">
        <v>18</v>
      </c>
      <c r="C1240">
        <v>47.56</v>
      </c>
      <c r="D1240">
        <v>4</v>
      </c>
      <c r="E1240">
        <v>0.15</v>
      </c>
      <c r="F1240">
        <v>161.70400000000001</v>
      </c>
      <c r="G1240" t="str">
        <f t="shared" si="19"/>
        <v>JEBOR</v>
      </c>
      <c r="I1240" s="32">
        <v>22568</v>
      </c>
      <c r="J1240" s="39" t="s">
        <v>40</v>
      </c>
    </row>
    <row r="1241" spans="1:10" x14ac:dyDescent="0.25">
      <c r="A1241">
        <v>22779</v>
      </c>
      <c r="B1241">
        <v>76</v>
      </c>
      <c r="C1241">
        <v>13.72</v>
      </c>
      <c r="D1241">
        <v>4</v>
      </c>
      <c r="E1241">
        <v>0</v>
      </c>
      <c r="F1241">
        <v>54.88</v>
      </c>
      <c r="G1241" t="str">
        <f t="shared" si="19"/>
        <v>JEBOR</v>
      </c>
      <c r="I1241" s="32">
        <v>22569</v>
      </c>
      <c r="J1241" s="39" t="s">
        <v>32</v>
      </c>
    </row>
    <row r="1242" spans="1:10" x14ac:dyDescent="0.25">
      <c r="A1242">
        <v>22780</v>
      </c>
      <c r="B1242">
        <v>1</v>
      </c>
      <c r="C1242">
        <v>13.72</v>
      </c>
      <c r="D1242">
        <v>3</v>
      </c>
      <c r="E1242">
        <v>0</v>
      </c>
      <c r="F1242">
        <v>41.160000000000004</v>
      </c>
      <c r="G1242" t="str">
        <f t="shared" si="19"/>
        <v>JEBOR</v>
      </c>
      <c r="I1242" s="32">
        <v>22570</v>
      </c>
      <c r="J1242" s="39" t="s">
        <v>68</v>
      </c>
    </row>
    <row r="1243" spans="1:10" x14ac:dyDescent="0.25">
      <c r="A1243">
        <v>22781</v>
      </c>
      <c r="B1243">
        <v>29</v>
      </c>
      <c r="C1243">
        <v>94.37</v>
      </c>
      <c r="D1243">
        <v>3</v>
      </c>
      <c r="E1243">
        <v>0</v>
      </c>
      <c r="F1243">
        <v>283.11</v>
      </c>
      <c r="G1243" t="str">
        <f t="shared" si="19"/>
        <v>ERDUR</v>
      </c>
      <c r="I1243" s="32">
        <v>22571</v>
      </c>
      <c r="J1243" s="39" t="s">
        <v>89</v>
      </c>
    </row>
    <row r="1244" spans="1:10" x14ac:dyDescent="0.25">
      <c r="A1244">
        <v>22781</v>
      </c>
      <c r="B1244">
        <v>65</v>
      </c>
      <c r="C1244">
        <v>16.010000000000002</v>
      </c>
      <c r="D1244">
        <v>4</v>
      </c>
      <c r="E1244">
        <v>0</v>
      </c>
      <c r="F1244">
        <v>64.040000000000006</v>
      </c>
      <c r="G1244" t="str">
        <f t="shared" si="19"/>
        <v>ERDUR</v>
      </c>
      <c r="I1244" s="32">
        <v>22572</v>
      </c>
      <c r="J1244" s="39" t="s">
        <v>48</v>
      </c>
    </row>
    <row r="1245" spans="1:10" x14ac:dyDescent="0.25">
      <c r="A1245">
        <v>22782</v>
      </c>
      <c r="B1245">
        <v>65</v>
      </c>
      <c r="C1245">
        <v>16.010000000000002</v>
      </c>
      <c r="D1245">
        <v>3</v>
      </c>
      <c r="E1245">
        <v>0</v>
      </c>
      <c r="F1245">
        <v>48.03</v>
      </c>
      <c r="G1245" t="str">
        <f t="shared" si="19"/>
        <v>ERSWE</v>
      </c>
      <c r="I1245" s="32">
        <v>22573</v>
      </c>
      <c r="J1245" s="39" t="s">
        <v>72</v>
      </c>
    </row>
    <row r="1246" spans="1:10" x14ac:dyDescent="0.25">
      <c r="A1246">
        <v>22782</v>
      </c>
      <c r="B1246">
        <v>75</v>
      </c>
      <c r="C1246">
        <v>5.95</v>
      </c>
      <c r="D1246">
        <v>3</v>
      </c>
      <c r="E1246">
        <v>0</v>
      </c>
      <c r="F1246">
        <v>17.850000000000001</v>
      </c>
      <c r="G1246" t="str">
        <f t="shared" si="19"/>
        <v>ERSWE</v>
      </c>
      <c r="I1246" s="32">
        <v>22574</v>
      </c>
      <c r="J1246" s="39" t="s">
        <v>94</v>
      </c>
    </row>
    <row r="1247" spans="1:10" x14ac:dyDescent="0.25">
      <c r="A1247">
        <v>22783</v>
      </c>
      <c r="B1247">
        <v>31</v>
      </c>
      <c r="C1247">
        <v>9.4499999999999993</v>
      </c>
      <c r="D1247">
        <v>4</v>
      </c>
      <c r="E1247">
        <v>0.25</v>
      </c>
      <c r="F1247">
        <v>28.349999999999998</v>
      </c>
      <c r="G1247" t="str">
        <f t="shared" si="19"/>
        <v>REDAN</v>
      </c>
      <c r="I1247" s="32">
        <v>22575</v>
      </c>
      <c r="J1247" s="39" t="s">
        <v>77</v>
      </c>
    </row>
    <row r="1248" spans="1:10" x14ac:dyDescent="0.25">
      <c r="A1248">
        <v>22783</v>
      </c>
      <c r="B1248">
        <v>66</v>
      </c>
      <c r="C1248">
        <v>12.96</v>
      </c>
      <c r="D1248">
        <v>4</v>
      </c>
      <c r="E1248">
        <v>0</v>
      </c>
      <c r="F1248">
        <v>51.84</v>
      </c>
      <c r="G1248" t="str">
        <f t="shared" si="19"/>
        <v>REDAN</v>
      </c>
      <c r="I1248" s="32">
        <v>22576</v>
      </c>
      <c r="J1248" s="39" t="s">
        <v>26</v>
      </c>
    </row>
    <row r="1249" spans="1:10" x14ac:dyDescent="0.25">
      <c r="A1249">
        <v>22784</v>
      </c>
      <c r="B1249">
        <v>20</v>
      </c>
      <c r="C1249">
        <v>61.74</v>
      </c>
      <c r="D1249">
        <v>3</v>
      </c>
      <c r="E1249">
        <v>0.05</v>
      </c>
      <c r="F1249">
        <v>175.959</v>
      </c>
      <c r="G1249" t="str">
        <f t="shared" si="19"/>
        <v>ARBLA</v>
      </c>
      <c r="I1249" s="32">
        <v>22577</v>
      </c>
      <c r="J1249" s="39" t="s">
        <v>49</v>
      </c>
    </row>
    <row r="1250" spans="1:10" x14ac:dyDescent="0.25">
      <c r="A1250">
        <v>22785</v>
      </c>
      <c r="B1250">
        <v>23</v>
      </c>
      <c r="C1250">
        <v>6.86</v>
      </c>
      <c r="D1250">
        <v>3</v>
      </c>
      <c r="E1250">
        <v>0.2</v>
      </c>
      <c r="F1250">
        <v>16.464000000000002</v>
      </c>
      <c r="G1250" t="str">
        <f t="shared" si="19"/>
        <v>REDAN</v>
      </c>
      <c r="I1250" s="32">
        <v>22578</v>
      </c>
      <c r="J1250" s="39" t="s">
        <v>89</v>
      </c>
    </row>
    <row r="1251" spans="1:10" x14ac:dyDescent="0.25">
      <c r="A1251">
        <v>22785</v>
      </c>
      <c r="B1251">
        <v>61</v>
      </c>
      <c r="C1251">
        <v>21.65</v>
      </c>
      <c r="D1251">
        <v>3</v>
      </c>
      <c r="E1251">
        <v>0.2</v>
      </c>
      <c r="F1251">
        <v>51.96</v>
      </c>
      <c r="G1251" t="str">
        <f t="shared" si="19"/>
        <v>REDAN</v>
      </c>
      <c r="I1251" s="32">
        <v>22579</v>
      </c>
      <c r="J1251" s="39" t="s">
        <v>84</v>
      </c>
    </row>
    <row r="1252" spans="1:10" x14ac:dyDescent="0.25">
      <c r="A1252">
        <v>22785</v>
      </c>
      <c r="B1252">
        <v>70</v>
      </c>
      <c r="C1252">
        <v>11.43</v>
      </c>
      <c r="D1252">
        <v>4</v>
      </c>
      <c r="E1252">
        <v>0.2</v>
      </c>
      <c r="F1252">
        <v>36.576000000000001</v>
      </c>
      <c r="G1252" t="str">
        <f t="shared" si="19"/>
        <v>REDAN</v>
      </c>
      <c r="I1252" s="32">
        <v>22580</v>
      </c>
      <c r="J1252" s="39" t="s">
        <v>44</v>
      </c>
    </row>
    <row r="1253" spans="1:10" x14ac:dyDescent="0.25">
      <c r="A1253">
        <v>22786</v>
      </c>
      <c r="B1253">
        <v>50</v>
      </c>
      <c r="C1253">
        <v>12.35</v>
      </c>
      <c r="D1253">
        <v>4</v>
      </c>
      <c r="E1253">
        <v>0</v>
      </c>
      <c r="F1253">
        <v>49.4</v>
      </c>
      <c r="G1253" t="str">
        <f t="shared" si="19"/>
        <v>JELEC</v>
      </c>
      <c r="I1253" s="32">
        <v>22581</v>
      </c>
      <c r="J1253" s="39" t="s">
        <v>48</v>
      </c>
    </row>
    <row r="1254" spans="1:10" x14ac:dyDescent="0.25">
      <c r="A1254">
        <v>22786</v>
      </c>
      <c r="B1254">
        <v>51</v>
      </c>
      <c r="C1254">
        <v>40.4</v>
      </c>
      <c r="D1254">
        <v>3</v>
      </c>
      <c r="E1254">
        <v>0</v>
      </c>
      <c r="F1254">
        <v>121.19999999999999</v>
      </c>
      <c r="G1254" t="str">
        <f t="shared" si="19"/>
        <v>JELEC</v>
      </c>
      <c r="I1254" s="32">
        <v>22582</v>
      </c>
      <c r="J1254" s="39" t="s">
        <v>35</v>
      </c>
    </row>
    <row r="1255" spans="1:10" x14ac:dyDescent="0.25">
      <c r="A1255">
        <v>22786</v>
      </c>
      <c r="B1255">
        <v>55</v>
      </c>
      <c r="C1255">
        <v>18.29</v>
      </c>
      <c r="D1255">
        <v>4</v>
      </c>
      <c r="E1255">
        <v>0</v>
      </c>
      <c r="F1255">
        <v>73.16</v>
      </c>
      <c r="G1255" t="str">
        <f t="shared" si="19"/>
        <v>JELEC</v>
      </c>
      <c r="I1255" s="32">
        <v>22583</v>
      </c>
      <c r="J1255" s="39" t="s">
        <v>86</v>
      </c>
    </row>
    <row r="1256" spans="1:10" x14ac:dyDescent="0.25">
      <c r="A1256">
        <v>22787</v>
      </c>
      <c r="B1256">
        <v>12</v>
      </c>
      <c r="C1256">
        <v>28.97</v>
      </c>
      <c r="D1256">
        <v>3</v>
      </c>
      <c r="E1256">
        <v>0</v>
      </c>
      <c r="F1256">
        <v>86.91</v>
      </c>
      <c r="G1256" t="str">
        <f t="shared" si="19"/>
        <v>CHROU</v>
      </c>
      <c r="I1256" s="32">
        <v>22584</v>
      </c>
      <c r="J1256" s="39" t="s">
        <v>55</v>
      </c>
    </row>
    <row r="1257" spans="1:10" x14ac:dyDescent="0.25">
      <c r="A1257">
        <v>22787</v>
      </c>
      <c r="B1257">
        <v>18</v>
      </c>
      <c r="C1257">
        <v>47.56</v>
      </c>
      <c r="D1257">
        <v>4</v>
      </c>
      <c r="E1257">
        <v>0</v>
      </c>
      <c r="F1257">
        <v>190.24</v>
      </c>
      <c r="G1257" t="str">
        <f t="shared" si="19"/>
        <v>CHROU</v>
      </c>
      <c r="I1257" s="32">
        <v>22585</v>
      </c>
      <c r="J1257" s="39" t="s">
        <v>84</v>
      </c>
    </row>
    <row r="1258" spans="1:10" x14ac:dyDescent="0.25">
      <c r="A1258">
        <v>22787</v>
      </c>
      <c r="B1258">
        <v>56</v>
      </c>
      <c r="C1258">
        <v>28.97</v>
      </c>
      <c r="D1258">
        <v>4</v>
      </c>
      <c r="E1258">
        <v>0</v>
      </c>
      <c r="F1258">
        <v>115.88</v>
      </c>
      <c r="G1258" t="str">
        <f t="shared" si="19"/>
        <v>CHROU</v>
      </c>
      <c r="I1258" s="32">
        <v>22586</v>
      </c>
      <c r="J1258" s="39" t="s">
        <v>78</v>
      </c>
    </row>
    <row r="1259" spans="1:10" x14ac:dyDescent="0.25">
      <c r="A1259">
        <v>22788</v>
      </c>
      <c r="B1259">
        <v>50</v>
      </c>
      <c r="C1259">
        <v>9.91</v>
      </c>
      <c r="D1259">
        <v>4</v>
      </c>
      <c r="E1259">
        <v>0.1</v>
      </c>
      <c r="F1259">
        <v>35.676000000000002</v>
      </c>
      <c r="G1259" t="str">
        <f t="shared" si="19"/>
        <v>CÉDAU</v>
      </c>
      <c r="I1259" s="32">
        <v>22587</v>
      </c>
      <c r="J1259" s="39" t="s">
        <v>23</v>
      </c>
    </row>
    <row r="1260" spans="1:10" x14ac:dyDescent="0.25">
      <c r="A1260">
        <v>22788</v>
      </c>
      <c r="B1260">
        <v>69</v>
      </c>
      <c r="C1260">
        <v>21.95</v>
      </c>
      <c r="D1260">
        <v>4</v>
      </c>
      <c r="E1260">
        <v>0.1</v>
      </c>
      <c r="F1260">
        <v>79.02</v>
      </c>
      <c r="G1260" t="str">
        <f t="shared" si="19"/>
        <v>CÉDAU</v>
      </c>
      <c r="I1260" s="32">
        <v>22588</v>
      </c>
      <c r="J1260" s="39" t="s">
        <v>34</v>
      </c>
    </row>
    <row r="1261" spans="1:10" x14ac:dyDescent="0.25">
      <c r="A1261">
        <v>22789</v>
      </c>
      <c r="B1261">
        <v>2</v>
      </c>
      <c r="C1261">
        <v>11.59</v>
      </c>
      <c r="D1261">
        <v>3</v>
      </c>
      <c r="E1261">
        <v>0.15</v>
      </c>
      <c r="F1261">
        <v>29.554499999999997</v>
      </c>
      <c r="G1261" t="str">
        <f t="shared" si="19"/>
        <v>MOELK</v>
      </c>
      <c r="I1261" s="32">
        <v>22589</v>
      </c>
      <c r="J1261" s="39" t="s">
        <v>53</v>
      </c>
    </row>
    <row r="1262" spans="1:10" x14ac:dyDescent="0.25">
      <c r="A1262">
        <v>22789</v>
      </c>
      <c r="B1262">
        <v>16</v>
      </c>
      <c r="C1262">
        <v>10.67</v>
      </c>
      <c r="D1262">
        <v>3</v>
      </c>
      <c r="E1262">
        <v>0.15</v>
      </c>
      <c r="F1262">
        <v>27.208500000000001</v>
      </c>
      <c r="G1262" t="str">
        <f t="shared" si="19"/>
        <v>MOELK</v>
      </c>
      <c r="I1262" s="32">
        <v>22590</v>
      </c>
      <c r="J1262" s="39" t="s">
        <v>71</v>
      </c>
    </row>
    <row r="1263" spans="1:10" x14ac:dyDescent="0.25">
      <c r="A1263">
        <v>22789</v>
      </c>
      <c r="B1263">
        <v>29</v>
      </c>
      <c r="C1263">
        <v>75.459999999999994</v>
      </c>
      <c r="D1263">
        <v>3</v>
      </c>
      <c r="E1263">
        <v>0.15</v>
      </c>
      <c r="F1263">
        <v>192.42299999999997</v>
      </c>
      <c r="G1263" t="str">
        <f t="shared" si="19"/>
        <v>MOELK</v>
      </c>
      <c r="I1263" s="32">
        <v>22591</v>
      </c>
      <c r="J1263" s="39" t="s">
        <v>103</v>
      </c>
    </row>
    <row r="1264" spans="1:10" x14ac:dyDescent="0.25">
      <c r="A1264">
        <v>22789</v>
      </c>
      <c r="B1264">
        <v>61</v>
      </c>
      <c r="C1264">
        <v>17.38</v>
      </c>
      <c r="D1264">
        <v>4</v>
      </c>
      <c r="E1264">
        <v>0.15</v>
      </c>
      <c r="F1264">
        <v>59.091999999999992</v>
      </c>
      <c r="G1264" t="str">
        <f t="shared" si="19"/>
        <v>MOELK</v>
      </c>
      <c r="I1264" s="32">
        <v>22592</v>
      </c>
      <c r="J1264" s="39" t="s">
        <v>89</v>
      </c>
    </row>
    <row r="1265" spans="1:10" x14ac:dyDescent="0.25">
      <c r="A1265">
        <v>22790</v>
      </c>
      <c r="B1265">
        <v>14</v>
      </c>
      <c r="C1265">
        <v>14.18</v>
      </c>
      <c r="D1265">
        <v>4</v>
      </c>
      <c r="E1265">
        <v>0</v>
      </c>
      <c r="F1265">
        <v>56.72</v>
      </c>
      <c r="G1265" t="str">
        <f t="shared" si="19"/>
        <v>SORET</v>
      </c>
      <c r="I1265" s="32">
        <v>22593</v>
      </c>
      <c r="J1265" s="39" t="s">
        <v>60</v>
      </c>
    </row>
    <row r="1266" spans="1:10" x14ac:dyDescent="0.25">
      <c r="A1266">
        <v>22790</v>
      </c>
      <c r="B1266">
        <v>28</v>
      </c>
      <c r="C1266">
        <v>27.75</v>
      </c>
      <c r="D1266">
        <v>4</v>
      </c>
      <c r="E1266">
        <v>0</v>
      </c>
      <c r="F1266">
        <v>111</v>
      </c>
      <c r="G1266" t="str">
        <f t="shared" si="19"/>
        <v>SORET</v>
      </c>
      <c r="I1266" s="32">
        <v>22594</v>
      </c>
      <c r="J1266" s="39" t="s">
        <v>36</v>
      </c>
    </row>
    <row r="1267" spans="1:10" x14ac:dyDescent="0.25">
      <c r="A1267">
        <v>22790</v>
      </c>
      <c r="B1267">
        <v>40</v>
      </c>
      <c r="C1267">
        <v>11.28</v>
      </c>
      <c r="D1267">
        <v>3</v>
      </c>
      <c r="E1267">
        <v>0</v>
      </c>
      <c r="F1267">
        <v>33.839999999999996</v>
      </c>
      <c r="G1267" t="str">
        <f t="shared" si="19"/>
        <v>SORET</v>
      </c>
      <c r="I1267" s="32">
        <v>22595</v>
      </c>
      <c r="J1267" s="39" t="s">
        <v>32</v>
      </c>
    </row>
    <row r="1268" spans="1:10" x14ac:dyDescent="0.25">
      <c r="A1268">
        <v>22790</v>
      </c>
      <c r="B1268">
        <v>75</v>
      </c>
      <c r="C1268">
        <v>4.7300000000000004</v>
      </c>
      <c r="D1268">
        <v>4</v>
      </c>
      <c r="E1268">
        <v>0</v>
      </c>
      <c r="F1268">
        <v>18.920000000000002</v>
      </c>
      <c r="G1268" t="str">
        <f t="shared" si="19"/>
        <v>SORET</v>
      </c>
      <c r="I1268" s="32">
        <v>22596</v>
      </c>
      <c r="J1268" s="39" t="s">
        <v>36</v>
      </c>
    </row>
    <row r="1269" spans="1:10" x14ac:dyDescent="0.25">
      <c r="A1269">
        <v>22791</v>
      </c>
      <c r="B1269">
        <v>2</v>
      </c>
      <c r="C1269">
        <v>14.48</v>
      </c>
      <c r="D1269">
        <v>1</v>
      </c>
      <c r="E1269">
        <v>0</v>
      </c>
      <c r="F1269">
        <v>14.48</v>
      </c>
      <c r="G1269" t="str">
        <f t="shared" si="19"/>
        <v>SAJOU</v>
      </c>
      <c r="I1269" s="32">
        <v>22597</v>
      </c>
      <c r="J1269" s="39" t="s">
        <v>32</v>
      </c>
    </row>
    <row r="1270" spans="1:10" x14ac:dyDescent="0.25">
      <c r="A1270">
        <v>22791</v>
      </c>
      <c r="B1270">
        <v>10</v>
      </c>
      <c r="C1270">
        <v>23.63</v>
      </c>
      <c r="D1270">
        <v>4</v>
      </c>
      <c r="E1270">
        <v>0</v>
      </c>
      <c r="F1270">
        <v>94.52</v>
      </c>
      <c r="G1270" t="str">
        <f t="shared" si="19"/>
        <v>SAJOU</v>
      </c>
      <c r="I1270" s="32">
        <v>22598</v>
      </c>
      <c r="J1270" s="39" t="s">
        <v>55</v>
      </c>
    </row>
    <row r="1271" spans="1:10" x14ac:dyDescent="0.25">
      <c r="A1271">
        <v>22791</v>
      </c>
      <c r="B1271">
        <v>44</v>
      </c>
      <c r="C1271">
        <v>14.83</v>
      </c>
      <c r="D1271">
        <v>4</v>
      </c>
      <c r="E1271">
        <v>0</v>
      </c>
      <c r="F1271">
        <v>59.32</v>
      </c>
      <c r="G1271" t="str">
        <f t="shared" si="19"/>
        <v>SAJOU</v>
      </c>
      <c r="I1271" s="32">
        <v>22599</v>
      </c>
      <c r="J1271" s="39" t="s">
        <v>53</v>
      </c>
    </row>
    <row r="1272" spans="1:10" x14ac:dyDescent="0.25">
      <c r="A1272">
        <v>22791</v>
      </c>
      <c r="B1272">
        <v>47</v>
      </c>
      <c r="C1272">
        <v>7.24</v>
      </c>
      <c r="D1272">
        <v>1</v>
      </c>
      <c r="E1272">
        <v>0</v>
      </c>
      <c r="F1272">
        <v>7.24</v>
      </c>
      <c r="G1272" t="str">
        <f t="shared" si="19"/>
        <v>SAJOU</v>
      </c>
      <c r="I1272" s="32">
        <v>22600</v>
      </c>
      <c r="J1272" s="39" t="s">
        <v>48</v>
      </c>
    </row>
    <row r="1273" spans="1:10" x14ac:dyDescent="0.25">
      <c r="A1273">
        <v>22791</v>
      </c>
      <c r="B1273">
        <v>70</v>
      </c>
      <c r="C1273">
        <v>11.43</v>
      </c>
      <c r="D1273">
        <v>1</v>
      </c>
      <c r="E1273">
        <v>0</v>
      </c>
      <c r="F1273">
        <v>11.43</v>
      </c>
      <c r="G1273" t="str">
        <f t="shared" si="19"/>
        <v>SAJOU</v>
      </c>
      <c r="I1273" s="32">
        <v>22601</v>
      </c>
      <c r="J1273" s="39" t="s">
        <v>84</v>
      </c>
    </row>
    <row r="1274" spans="1:10" x14ac:dyDescent="0.25">
      <c r="A1274">
        <v>22791</v>
      </c>
      <c r="B1274">
        <v>78</v>
      </c>
      <c r="C1274">
        <v>16.77</v>
      </c>
      <c r="D1274">
        <v>3</v>
      </c>
      <c r="E1274">
        <v>0</v>
      </c>
      <c r="F1274">
        <v>50.31</v>
      </c>
      <c r="G1274" t="str">
        <f t="shared" si="19"/>
        <v>SAJOU</v>
      </c>
      <c r="I1274" s="32">
        <v>22602</v>
      </c>
      <c r="J1274" s="39" t="s">
        <v>103</v>
      </c>
    </row>
    <row r="1275" spans="1:10" x14ac:dyDescent="0.25">
      <c r="A1275">
        <v>22791</v>
      </c>
      <c r="B1275">
        <v>598</v>
      </c>
      <c r="C1275">
        <v>7.24</v>
      </c>
      <c r="D1275">
        <v>1</v>
      </c>
      <c r="E1275">
        <v>0</v>
      </c>
      <c r="F1275">
        <v>7.24</v>
      </c>
      <c r="G1275" t="str">
        <f t="shared" si="19"/>
        <v>SAJOU</v>
      </c>
      <c r="I1275" s="32">
        <v>22603</v>
      </c>
      <c r="J1275" s="39" t="s">
        <v>60</v>
      </c>
    </row>
    <row r="1276" spans="1:10" x14ac:dyDescent="0.25">
      <c r="A1276">
        <v>22792</v>
      </c>
      <c r="B1276">
        <v>55</v>
      </c>
      <c r="C1276">
        <v>18.29</v>
      </c>
      <c r="D1276">
        <v>4</v>
      </c>
      <c r="E1276">
        <v>0.05</v>
      </c>
      <c r="F1276">
        <v>69.501999999999995</v>
      </c>
      <c r="G1276" t="str">
        <f t="shared" si="19"/>
        <v>CHBES</v>
      </c>
      <c r="I1276" s="32">
        <v>22604</v>
      </c>
      <c r="J1276" s="39" t="s">
        <v>98</v>
      </c>
    </row>
    <row r="1277" spans="1:10" x14ac:dyDescent="0.25">
      <c r="A1277">
        <v>22792</v>
      </c>
      <c r="B1277">
        <v>76</v>
      </c>
      <c r="C1277">
        <v>13.72</v>
      </c>
      <c r="D1277">
        <v>3</v>
      </c>
      <c r="E1277">
        <v>0</v>
      </c>
      <c r="F1277">
        <v>41.160000000000004</v>
      </c>
      <c r="G1277" t="str">
        <f t="shared" si="19"/>
        <v>CHBES</v>
      </c>
      <c r="I1277" s="32">
        <v>22605</v>
      </c>
      <c r="J1277" s="39" t="s">
        <v>78</v>
      </c>
    </row>
    <row r="1278" spans="1:10" x14ac:dyDescent="0.25">
      <c r="A1278">
        <v>22793</v>
      </c>
      <c r="B1278">
        <v>16</v>
      </c>
      <c r="C1278">
        <v>13.26</v>
      </c>
      <c r="D1278">
        <v>4</v>
      </c>
      <c r="E1278">
        <v>0</v>
      </c>
      <c r="F1278">
        <v>53.04</v>
      </c>
      <c r="G1278" t="str">
        <f t="shared" si="19"/>
        <v>MAFER</v>
      </c>
      <c r="I1278" s="32">
        <v>22606</v>
      </c>
      <c r="J1278" s="39" t="s">
        <v>25</v>
      </c>
    </row>
    <row r="1279" spans="1:10" x14ac:dyDescent="0.25">
      <c r="A1279">
        <v>22794</v>
      </c>
      <c r="B1279">
        <v>31</v>
      </c>
      <c r="C1279">
        <v>9.4499999999999993</v>
      </c>
      <c r="D1279">
        <v>3</v>
      </c>
      <c r="E1279">
        <v>0</v>
      </c>
      <c r="F1279">
        <v>28.349999999999998</v>
      </c>
      <c r="G1279" t="str">
        <f t="shared" si="19"/>
        <v>JEBOR</v>
      </c>
      <c r="I1279" s="32">
        <v>22607</v>
      </c>
      <c r="J1279" s="39" t="s">
        <v>86</v>
      </c>
    </row>
    <row r="1280" spans="1:10" x14ac:dyDescent="0.25">
      <c r="A1280">
        <v>22794</v>
      </c>
      <c r="B1280">
        <v>57</v>
      </c>
      <c r="C1280">
        <v>14.94</v>
      </c>
      <c r="D1280">
        <v>4</v>
      </c>
      <c r="E1280">
        <v>0</v>
      </c>
      <c r="F1280">
        <v>59.76</v>
      </c>
      <c r="G1280" t="str">
        <f t="shared" si="19"/>
        <v>JEBOR</v>
      </c>
      <c r="I1280" s="32">
        <v>22608</v>
      </c>
      <c r="J1280" s="39" t="s">
        <v>51</v>
      </c>
    </row>
    <row r="1281" spans="1:10" x14ac:dyDescent="0.25">
      <c r="A1281">
        <v>22795</v>
      </c>
      <c r="B1281">
        <v>42</v>
      </c>
      <c r="C1281">
        <v>10.67</v>
      </c>
      <c r="D1281">
        <v>3</v>
      </c>
      <c r="E1281">
        <v>0</v>
      </c>
      <c r="F1281">
        <v>32.01</v>
      </c>
      <c r="G1281" t="str">
        <f t="shared" si="19"/>
        <v>MOELK</v>
      </c>
      <c r="I1281" s="32">
        <v>22609</v>
      </c>
      <c r="J1281" s="39" t="s">
        <v>65</v>
      </c>
    </row>
    <row r="1282" spans="1:10" x14ac:dyDescent="0.25">
      <c r="A1282">
        <v>22795</v>
      </c>
      <c r="B1282">
        <v>49</v>
      </c>
      <c r="C1282">
        <v>15.24</v>
      </c>
      <c r="D1282">
        <v>3</v>
      </c>
      <c r="E1282">
        <v>0.15</v>
      </c>
      <c r="F1282">
        <v>38.862000000000002</v>
      </c>
      <c r="G1282" t="str">
        <f t="shared" si="19"/>
        <v>MOELK</v>
      </c>
      <c r="I1282" s="32">
        <v>22610</v>
      </c>
      <c r="J1282" s="39" t="s">
        <v>42</v>
      </c>
    </row>
    <row r="1283" spans="1:10" x14ac:dyDescent="0.25">
      <c r="A1283">
        <v>22795</v>
      </c>
      <c r="B1283">
        <v>54</v>
      </c>
      <c r="C1283">
        <v>5.64</v>
      </c>
      <c r="D1283">
        <v>3</v>
      </c>
      <c r="E1283">
        <v>0.15</v>
      </c>
      <c r="F1283">
        <v>14.381999999999998</v>
      </c>
      <c r="G1283" t="str">
        <f t="shared" ref="G1283:G1346" si="20">VLOOKUP(A1283,$I$2:$J$1577,2,FALSE)</f>
        <v>MOELK</v>
      </c>
      <c r="I1283" s="32">
        <v>22611</v>
      </c>
      <c r="J1283" s="39" t="s">
        <v>81</v>
      </c>
    </row>
    <row r="1284" spans="1:10" x14ac:dyDescent="0.25">
      <c r="A1284">
        <v>22796</v>
      </c>
      <c r="B1284">
        <v>10</v>
      </c>
      <c r="C1284">
        <v>23.63</v>
      </c>
      <c r="D1284">
        <v>3</v>
      </c>
      <c r="E1284">
        <v>0.15</v>
      </c>
      <c r="F1284">
        <v>60.256500000000003</v>
      </c>
      <c r="G1284" t="str">
        <f t="shared" si="20"/>
        <v>OLLHE</v>
      </c>
      <c r="I1284" s="32">
        <v>22612</v>
      </c>
      <c r="J1284" s="39" t="s">
        <v>43</v>
      </c>
    </row>
    <row r="1285" spans="1:10" x14ac:dyDescent="0.25">
      <c r="A1285">
        <v>22797</v>
      </c>
      <c r="B1285">
        <v>19</v>
      </c>
      <c r="C1285">
        <v>7.01</v>
      </c>
      <c r="D1285">
        <v>3</v>
      </c>
      <c r="E1285">
        <v>0</v>
      </c>
      <c r="F1285">
        <v>21.03</v>
      </c>
      <c r="G1285" t="str">
        <f t="shared" si="20"/>
        <v>DAMIC</v>
      </c>
      <c r="I1285" s="32">
        <v>22613</v>
      </c>
      <c r="J1285" s="39" t="s">
        <v>95</v>
      </c>
    </row>
    <row r="1286" spans="1:10" x14ac:dyDescent="0.25">
      <c r="A1286">
        <v>22797</v>
      </c>
      <c r="B1286">
        <v>69</v>
      </c>
      <c r="C1286">
        <v>27.44</v>
      </c>
      <c r="D1286">
        <v>3</v>
      </c>
      <c r="E1286">
        <v>0</v>
      </c>
      <c r="F1286">
        <v>82.320000000000007</v>
      </c>
      <c r="G1286" t="str">
        <f t="shared" si="20"/>
        <v>DAMIC</v>
      </c>
      <c r="I1286" s="32">
        <v>22614</v>
      </c>
      <c r="J1286" s="39" t="s">
        <v>74</v>
      </c>
    </row>
    <row r="1287" spans="1:10" x14ac:dyDescent="0.25">
      <c r="A1287">
        <v>22798</v>
      </c>
      <c r="B1287">
        <v>2</v>
      </c>
      <c r="C1287">
        <v>14.48</v>
      </c>
      <c r="D1287">
        <v>1</v>
      </c>
      <c r="E1287">
        <v>0</v>
      </c>
      <c r="F1287">
        <v>14.48</v>
      </c>
      <c r="G1287" t="str">
        <f t="shared" si="20"/>
        <v>JEHOU</v>
      </c>
      <c r="I1287" s="32">
        <v>22615</v>
      </c>
      <c r="J1287" s="39" t="s">
        <v>44</v>
      </c>
    </row>
    <row r="1288" spans="1:10" x14ac:dyDescent="0.25">
      <c r="A1288">
        <v>22798</v>
      </c>
      <c r="B1288">
        <v>24</v>
      </c>
      <c r="C1288">
        <v>2.74</v>
      </c>
      <c r="D1288">
        <v>4</v>
      </c>
      <c r="E1288">
        <v>0</v>
      </c>
      <c r="F1288">
        <v>10.96</v>
      </c>
      <c r="G1288" t="str">
        <f t="shared" si="20"/>
        <v>JEHOU</v>
      </c>
      <c r="I1288" s="32">
        <v>22616</v>
      </c>
      <c r="J1288" s="39" t="s">
        <v>25</v>
      </c>
    </row>
    <row r="1289" spans="1:10" x14ac:dyDescent="0.25">
      <c r="A1289">
        <v>22798</v>
      </c>
      <c r="B1289">
        <v>44</v>
      </c>
      <c r="C1289">
        <v>14.83</v>
      </c>
      <c r="D1289">
        <v>4</v>
      </c>
      <c r="E1289">
        <v>0</v>
      </c>
      <c r="F1289">
        <v>59.32</v>
      </c>
      <c r="G1289" t="str">
        <f t="shared" si="20"/>
        <v>JEHOU</v>
      </c>
      <c r="I1289" s="32">
        <v>22617</v>
      </c>
      <c r="J1289" s="39" t="s">
        <v>37</v>
      </c>
    </row>
    <row r="1290" spans="1:10" x14ac:dyDescent="0.25">
      <c r="A1290">
        <v>22798</v>
      </c>
      <c r="B1290">
        <v>55</v>
      </c>
      <c r="C1290">
        <v>14.64</v>
      </c>
      <c r="D1290">
        <v>3</v>
      </c>
      <c r="E1290">
        <v>0</v>
      </c>
      <c r="F1290">
        <v>43.92</v>
      </c>
      <c r="G1290" t="str">
        <f t="shared" si="20"/>
        <v>JEHOU</v>
      </c>
      <c r="I1290" s="32">
        <v>22618</v>
      </c>
      <c r="J1290" s="39" t="s">
        <v>53</v>
      </c>
    </row>
    <row r="1291" spans="1:10" x14ac:dyDescent="0.25">
      <c r="A1291">
        <v>22798</v>
      </c>
      <c r="B1291">
        <v>75</v>
      </c>
      <c r="C1291">
        <v>4.7300000000000004</v>
      </c>
      <c r="D1291">
        <v>3</v>
      </c>
      <c r="E1291">
        <v>0</v>
      </c>
      <c r="F1291">
        <v>14.190000000000001</v>
      </c>
      <c r="G1291" t="str">
        <f t="shared" si="20"/>
        <v>JEHOU</v>
      </c>
      <c r="I1291" s="32">
        <v>22619</v>
      </c>
      <c r="J1291" s="39" t="s">
        <v>48</v>
      </c>
    </row>
    <row r="1292" spans="1:10" x14ac:dyDescent="0.25">
      <c r="A1292">
        <v>22798</v>
      </c>
      <c r="B1292">
        <v>77</v>
      </c>
      <c r="C1292">
        <v>7.93</v>
      </c>
      <c r="D1292">
        <v>4</v>
      </c>
      <c r="E1292">
        <v>0</v>
      </c>
      <c r="F1292">
        <v>31.72</v>
      </c>
      <c r="G1292" t="str">
        <f t="shared" si="20"/>
        <v>JEHOU</v>
      </c>
      <c r="I1292" s="32">
        <v>22620</v>
      </c>
      <c r="J1292" s="39" t="s">
        <v>62</v>
      </c>
    </row>
    <row r="1293" spans="1:10" x14ac:dyDescent="0.25">
      <c r="A1293">
        <v>22798</v>
      </c>
      <c r="B1293">
        <v>78</v>
      </c>
      <c r="C1293">
        <v>16.77</v>
      </c>
      <c r="D1293">
        <v>3</v>
      </c>
      <c r="E1293">
        <v>0</v>
      </c>
      <c r="F1293">
        <v>50.31</v>
      </c>
      <c r="G1293" t="str">
        <f t="shared" si="20"/>
        <v>JEHOU</v>
      </c>
      <c r="I1293" s="32">
        <v>22621</v>
      </c>
      <c r="J1293" s="39" t="s">
        <v>85</v>
      </c>
    </row>
    <row r="1294" spans="1:10" x14ac:dyDescent="0.25">
      <c r="A1294">
        <v>22799</v>
      </c>
      <c r="B1294">
        <v>24</v>
      </c>
      <c r="C1294">
        <v>2.74</v>
      </c>
      <c r="D1294">
        <v>4</v>
      </c>
      <c r="E1294">
        <v>0</v>
      </c>
      <c r="F1294">
        <v>10.96</v>
      </c>
      <c r="G1294" t="str">
        <f t="shared" si="20"/>
        <v>LOHUE</v>
      </c>
      <c r="I1294" s="32">
        <v>22622</v>
      </c>
      <c r="J1294" s="39" t="s">
        <v>51</v>
      </c>
    </row>
    <row r="1295" spans="1:10" x14ac:dyDescent="0.25">
      <c r="A1295">
        <v>22799</v>
      </c>
      <c r="B1295">
        <v>54</v>
      </c>
      <c r="C1295">
        <v>4.57</v>
      </c>
      <c r="D1295">
        <v>3</v>
      </c>
      <c r="E1295">
        <v>0.15</v>
      </c>
      <c r="F1295">
        <v>11.653500000000001</v>
      </c>
      <c r="G1295" t="str">
        <f t="shared" si="20"/>
        <v>LOHUE</v>
      </c>
      <c r="I1295" s="32">
        <v>22623</v>
      </c>
      <c r="J1295" s="39" t="s">
        <v>39</v>
      </c>
    </row>
    <row r="1296" spans="1:10" x14ac:dyDescent="0.25">
      <c r="A1296">
        <v>22800</v>
      </c>
      <c r="B1296">
        <v>30</v>
      </c>
      <c r="C1296">
        <v>15.85</v>
      </c>
      <c r="D1296">
        <v>4</v>
      </c>
      <c r="E1296">
        <v>0.1</v>
      </c>
      <c r="F1296">
        <v>57.06</v>
      </c>
      <c r="G1296" t="str">
        <f t="shared" si="20"/>
        <v>ERSWE</v>
      </c>
      <c r="I1296" s="32">
        <v>22624</v>
      </c>
      <c r="J1296" s="39" t="s">
        <v>36</v>
      </c>
    </row>
    <row r="1297" spans="1:10" x14ac:dyDescent="0.25">
      <c r="A1297">
        <v>22800</v>
      </c>
      <c r="B1297">
        <v>53</v>
      </c>
      <c r="C1297">
        <v>19.97</v>
      </c>
      <c r="D1297">
        <v>3</v>
      </c>
      <c r="E1297">
        <v>0.1</v>
      </c>
      <c r="F1297">
        <v>53.918999999999997</v>
      </c>
      <c r="G1297" t="str">
        <f t="shared" si="20"/>
        <v>ERSWE</v>
      </c>
      <c r="I1297" s="32">
        <v>22625</v>
      </c>
      <c r="J1297" s="39" t="s">
        <v>36</v>
      </c>
    </row>
    <row r="1298" spans="1:10" x14ac:dyDescent="0.25">
      <c r="A1298">
        <v>22800</v>
      </c>
      <c r="B1298">
        <v>60</v>
      </c>
      <c r="C1298">
        <v>20.73</v>
      </c>
      <c r="D1298">
        <v>4</v>
      </c>
      <c r="E1298">
        <v>0.1</v>
      </c>
      <c r="F1298">
        <v>74.628</v>
      </c>
      <c r="G1298" t="str">
        <f t="shared" si="20"/>
        <v>ERSWE</v>
      </c>
      <c r="I1298" s="32">
        <v>22626</v>
      </c>
      <c r="J1298" s="39" t="s">
        <v>71</v>
      </c>
    </row>
    <row r="1299" spans="1:10" x14ac:dyDescent="0.25">
      <c r="A1299">
        <v>22800</v>
      </c>
      <c r="B1299">
        <v>70</v>
      </c>
      <c r="C1299">
        <v>9.15</v>
      </c>
      <c r="D1299">
        <v>3</v>
      </c>
      <c r="E1299">
        <v>0</v>
      </c>
      <c r="F1299">
        <v>27.450000000000003</v>
      </c>
      <c r="G1299" t="str">
        <f t="shared" si="20"/>
        <v>ERSWE</v>
      </c>
      <c r="I1299" s="32">
        <v>22627</v>
      </c>
      <c r="J1299" s="39" t="s">
        <v>28</v>
      </c>
    </row>
    <row r="1300" spans="1:10" x14ac:dyDescent="0.25">
      <c r="A1300">
        <v>22801</v>
      </c>
      <c r="B1300">
        <v>11</v>
      </c>
      <c r="C1300">
        <v>12.81</v>
      </c>
      <c r="D1300">
        <v>3</v>
      </c>
      <c r="E1300">
        <v>0</v>
      </c>
      <c r="F1300">
        <v>38.43</v>
      </c>
      <c r="G1300" t="str">
        <f t="shared" si="20"/>
        <v>CHLEC</v>
      </c>
      <c r="I1300" s="32">
        <v>22628</v>
      </c>
      <c r="J1300" s="39" t="s">
        <v>29</v>
      </c>
    </row>
    <row r="1301" spans="1:10" x14ac:dyDescent="0.25">
      <c r="A1301">
        <v>22801</v>
      </c>
      <c r="B1301">
        <v>54</v>
      </c>
      <c r="C1301">
        <v>4.57</v>
      </c>
      <c r="D1301">
        <v>4</v>
      </c>
      <c r="E1301">
        <v>0</v>
      </c>
      <c r="F1301">
        <v>18.28</v>
      </c>
      <c r="G1301" t="str">
        <f t="shared" si="20"/>
        <v>CHLEC</v>
      </c>
      <c r="I1301" s="32">
        <v>22629</v>
      </c>
      <c r="J1301" s="39" t="s">
        <v>32</v>
      </c>
    </row>
    <row r="1302" spans="1:10" x14ac:dyDescent="0.25">
      <c r="A1302">
        <v>22801</v>
      </c>
      <c r="B1302">
        <v>66</v>
      </c>
      <c r="C1302">
        <v>10.37</v>
      </c>
      <c r="D1302">
        <v>4</v>
      </c>
      <c r="E1302">
        <v>0</v>
      </c>
      <c r="F1302">
        <v>41.48</v>
      </c>
      <c r="G1302" t="str">
        <f t="shared" si="20"/>
        <v>CHLEC</v>
      </c>
      <c r="I1302" s="32">
        <v>22630</v>
      </c>
      <c r="J1302" s="39" t="s">
        <v>70</v>
      </c>
    </row>
    <row r="1303" spans="1:10" x14ac:dyDescent="0.25">
      <c r="A1303">
        <v>22802</v>
      </c>
      <c r="B1303">
        <v>12</v>
      </c>
      <c r="C1303">
        <v>28.97</v>
      </c>
      <c r="D1303">
        <v>4</v>
      </c>
      <c r="E1303">
        <v>0.25</v>
      </c>
      <c r="F1303">
        <v>86.91</v>
      </c>
      <c r="G1303" t="str">
        <f t="shared" si="20"/>
        <v>ANLER</v>
      </c>
      <c r="I1303" s="32">
        <v>22631</v>
      </c>
      <c r="J1303" s="39" t="s">
        <v>49</v>
      </c>
    </row>
    <row r="1304" spans="1:10" x14ac:dyDescent="0.25">
      <c r="A1304">
        <v>22802</v>
      </c>
      <c r="B1304">
        <v>31</v>
      </c>
      <c r="C1304">
        <v>9.4499999999999993</v>
      </c>
      <c r="D1304">
        <v>3</v>
      </c>
      <c r="E1304">
        <v>0</v>
      </c>
      <c r="F1304">
        <v>28.349999999999998</v>
      </c>
      <c r="G1304" t="str">
        <f t="shared" si="20"/>
        <v>ANLER</v>
      </c>
      <c r="I1304" s="32">
        <v>22632</v>
      </c>
      <c r="J1304" s="39" t="s">
        <v>46</v>
      </c>
    </row>
    <row r="1305" spans="1:10" x14ac:dyDescent="0.25">
      <c r="A1305">
        <v>22802</v>
      </c>
      <c r="B1305">
        <v>33</v>
      </c>
      <c r="C1305">
        <v>1.83</v>
      </c>
      <c r="D1305">
        <v>3</v>
      </c>
      <c r="E1305">
        <v>0</v>
      </c>
      <c r="F1305">
        <v>5.49</v>
      </c>
      <c r="G1305" t="str">
        <f t="shared" si="20"/>
        <v>ANLER</v>
      </c>
      <c r="I1305" s="32">
        <v>22633</v>
      </c>
      <c r="J1305" s="39" t="s">
        <v>27</v>
      </c>
    </row>
    <row r="1306" spans="1:10" x14ac:dyDescent="0.25">
      <c r="A1306">
        <v>22802</v>
      </c>
      <c r="B1306">
        <v>60</v>
      </c>
      <c r="C1306">
        <v>25.92</v>
      </c>
      <c r="D1306">
        <v>3</v>
      </c>
      <c r="E1306">
        <v>0.25</v>
      </c>
      <c r="F1306">
        <v>58.320000000000007</v>
      </c>
      <c r="G1306" t="str">
        <f t="shared" si="20"/>
        <v>ANLER</v>
      </c>
      <c r="I1306" s="32">
        <v>22634</v>
      </c>
      <c r="J1306" s="39" t="s">
        <v>84</v>
      </c>
    </row>
    <row r="1307" spans="1:10" x14ac:dyDescent="0.25">
      <c r="A1307">
        <v>22803</v>
      </c>
      <c r="B1307">
        <v>27</v>
      </c>
      <c r="C1307">
        <v>33.54</v>
      </c>
      <c r="D1307">
        <v>4</v>
      </c>
      <c r="E1307">
        <v>0</v>
      </c>
      <c r="F1307">
        <v>134.16</v>
      </c>
      <c r="G1307" t="str">
        <f t="shared" si="20"/>
        <v>ALCLE</v>
      </c>
      <c r="I1307" s="32">
        <v>22635</v>
      </c>
      <c r="J1307" s="39" t="s">
        <v>107</v>
      </c>
    </row>
    <row r="1308" spans="1:10" x14ac:dyDescent="0.25">
      <c r="A1308">
        <v>22803</v>
      </c>
      <c r="B1308">
        <v>71</v>
      </c>
      <c r="C1308">
        <v>16.46</v>
      </c>
      <c r="D1308">
        <v>4</v>
      </c>
      <c r="E1308">
        <v>0</v>
      </c>
      <c r="F1308">
        <v>65.84</v>
      </c>
      <c r="G1308" t="str">
        <f t="shared" si="20"/>
        <v>ALCLE</v>
      </c>
      <c r="I1308" s="32">
        <v>22636</v>
      </c>
      <c r="J1308" s="39" t="s">
        <v>37</v>
      </c>
    </row>
    <row r="1309" spans="1:10" x14ac:dyDescent="0.25">
      <c r="A1309">
        <v>22804</v>
      </c>
      <c r="B1309">
        <v>2</v>
      </c>
      <c r="C1309">
        <v>14.48</v>
      </c>
      <c r="D1309">
        <v>3</v>
      </c>
      <c r="E1309">
        <v>0.05</v>
      </c>
      <c r="F1309">
        <v>41.268000000000001</v>
      </c>
      <c r="G1309" t="str">
        <f t="shared" si="20"/>
        <v>PAJAL</v>
      </c>
      <c r="I1309" s="32">
        <v>22637</v>
      </c>
      <c r="J1309" s="39" t="s">
        <v>39</v>
      </c>
    </row>
    <row r="1310" spans="1:10" x14ac:dyDescent="0.25">
      <c r="A1310">
        <v>22804</v>
      </c>
      <c r="B1310">
        <v>33</v>
      </c>
      <c r="C1310">
        <v>1.83</v>
      </c>
      <c r="D1310">
        <v>3</v>
      </c>
      <c r="E1310">
        <v>0.05</v>
      </c>
      <c r="F1310">
        <v>5.2154999999999996</v>
      </c>
      <c r="G1310" t="str">
        <f t="shared" si="20"/>
        <v>PAJAL</v>
      </c>
      <c r="I1310" s="32">
        <v>22638</v>
      </c>
      <c r="J1310" s="39" t="s">
        <v>81</v>
      </c>
    </row>
    <row r="1311" spans="1:10" x14ac:dyDescent="0.25">
      <c r="A1311">
        <v>22805</v>
      </c>
      <c r="B1311">
        <v>3</v>
      </c>
      <c r="C1311">
        <v>7.62</v>
      </c>
      <c r="D1311">
        <v>4</v>
      </c>
      <c r="E1311">
        <v>0</v>
      </c>
      <c r="F1311">
        <v>30.48</v>
      </c>
      <c r="G1311" t="str">
        <f t="shared" si="20"/>
        <v>MALAZ</v>
      </c>
      <c r="I1311" s="32">
        <v>22639</v>
      </c>
      <c r="J1311" s="39" t="s">
        <v>98</v>
      </c>
    </row>
    <row r="1312" spans="1:10" x14ac:dyDescent="0.25">
      <c r="A1312">
        <v>22805</v>
      </c>
      <c r="B1312">
        <v>76</v>
      </c>
      <c r="C1312">
        <v>13.72</v>
      </c>
      <c r="D1312">
        <v>4</v>
      </c>
      <c r="E1312">
        <v>0</v>
      </c>
      <c r="F1312">
        <v>54.88</v>
      </c>
      <c r="G1312" t="str">
        <f t="shared" si="20"/>
        <v>MALAZ</v>
      </c>
      <c r="I1312" s="32">
        <v>22640</v>
      </c>
      <c r="J1312" s="39" t="s">
        <v>32</v>
      </c>
    </row>
    <row r="1313" spans="1:10" x14ac:dyDescent="0.25">
      <c r="A1313">
        <v>22806</v>
      </c>
      <c r="B1313">
        <v>28</v>
      </c>
      <c r="C1313">
        <v>34.76</v>
      </c>
      <c r="D1313">
        <v>4</v>
      </c>
      <c r="E1313">
        <v>0.2</v>
      </c>
      <c r="F1313">
        <v>111.232</v>
      </c>
      <c r="G1313" t="str">
        <f t="shared" si="20"/>
        <v>CHLAB</v>
      </c>
      <c r="I1313" s="32">
        <v>22641</v>
      </c>
      <c r="J1313" s="39" t="s">
        <v>44</v>
      </c>
    </row>
    <row r="1314" spans="1:10" x14ac:dyDescent="0.25">
      <c r="A1314">
        <v>22806</v>
      </c>
      <c r="B1314">
        <v>35</v>
      </c>
      <c r="C1314">
        <v>13.72</v>
      </c>
      <c r="D1314">
        <v>3</v>
      </c>
      <c r="E1314">
        <v>0.2</v>
      </c>
      <c r="F1314">
        <v>32.928000000000004</v>
      </c>
      <c r="G1314" t="str">
        <f t="shared" si="20"/>
        <v>CHLAB</v>
      </c>
      <c r="I1314" s="32">
        <v>22642</v>
      </c>
      <c r="J1314" s="39" t="s">
        <v>24</v>
      </c>
    </row>
    <row r="1315" spans="1:10" x14ac:dyDescent="0.25">
      <c r="A1315">
        <v>22806</v>
      </c>
      <c r="B1315">
        <v>45</v>
      </c>
      <c r="C1315">
        <v>7.32</v>
      </c>
      <c r="D1315">
        <v>3</v>
      </c>
      <c r="E1315">
        <v>0.2</v>
      </c>
      <c r="F1315">
        <v>17.568000000000001</v>
      </c>
      <c r="G1315" t="str">
        <f t="shared" si="20"/>
        <v>CHLAB</v>
      </c>
      <c r="I1315" s="32">
        <v>22643</v>
      </c>
      <c r="J1315" s="39" t="s">
        <v>53</v>
      </c>
    </row>
    <row r="1316" spans="1:10" x14ac:dyDescent="0.25">
      <c r="A1316">
        <v>22806</v>
      </c>
      <c r="B1316">
        <v>56</v>
      </c>
      <c r="C1316">
        <v>28.97</v>
      </c>
      <c r="D1316">
        <v>4</v>
      </c>
      <c r="E1316">
        <v>0.2</v>
      </c>
      <c r="F1316">
        <v>92.704000000000008</v>
      </c>
      <c r="G1316" t="str">
        <f t="shared" si="20"/>
        <v>CHLAB</v>
      </c>
      <c r="I1316" s="32">
        <v>22644</v>
      </c>
      <c r="J1316" s="39" t="s">
        <v>83</v>
      </c>
    </row>
    <row r="1317" spans="1:10" x14ac:dyDescent="0.25">
      <c r="A1317">
        <v>22807</v>
      </c>
      <c r="B1317">
        <v>20</v>
      </c>
      <c r="C1317">
        <v>61.74</v>
      </c>
      <c r="D1317">
        <v>4</v>
      </c>
      <c r="E1317">
        <v>0</v>
      </c>
      <c r="F1317">
        <v>246.96</v>
      </c>
      <c r="G1317" t="str">
        <f t="shared" si="20"/>
        <v>GECAU</v>
      </c>
      <c r="I1317" s="32">
        <v>22645</v>
      </c>
      <c r="J1317" s="39" t="s">
        <v>31</v>
      </c>
    </row>
    <row r="1318" spans="1:10" x14ac:dyDescent="0.25">
      <c r="A1318">
        <v>22807</v>
      </c>
      <c r="B1318">
        <v>38</v>
      </c>
      <c r="C1318">
        <v>200.93</v>
      </c>
      <c r="D1318">
        <v>4</v>
      </c>
      <c r="E1318">
        <v>0</v>
      </c>
      <c r="F1318">
        <v>803.72</v>
      </c>
      <c r="G1318" t="str">
        <f t="shared" si="20"/>
        <v>GECAU</v>
      </c>
      <c r="I1318" s="32">
        <v>22646</v>
      </c>
      <c r="J1318" s="39" t="s">
        <v>44</v>
      </c>
    </row>
    <row r="1319" spans="1:10" x14ac:dyDescent="0.25">
      <c r="A1319">
        <v>22808</v>
      </c>
      <c r="B1319">
        <v>6</v>
      </c>
      <c r="C1319">
        <v>19.059999999999999</v>
      </c>
      <c r="D1319">
        <v>4</v>
      </c>
      <c r="E1319">
        <v>0</v>
      </c>
      <c r="F1319">
        <v>76.239999999999995</v>
      </c>
      <c r="G1319" t="str">
        <f t="shared" si="20"/>
        <v>CEGRO</v>
      </c>
      <c r="I1319" s="32">
        <v>22647</v>
      </c>
      <c r="J1319" s="39" t="s">
        <v>61</v>
      </c>
    </row>
    <row r="1320" spans="1:10" x14ac:dyDescent="0.25">
      <c r="A1320">
        <v>22808</v>
      </c>
      <c r="B1320">
        <v>39</v>
      </c>
      <c r="C1320">
        <v>13.72</v>
      </c>
      <c r="D1320">
        <v>3</v>
      </c>
      <c r="E1320">
        <v>0</v>
      </c>
      <c r="F1320">
        <v>41.160000000000004</v>
      </c>
      <c r="G1320" t="str">
        <f t="shared" si="20"/>
        <v>CEGRO</v>
      </c>
      <c r="I1320" s="32">
        <v>22648</v>
      </c>
      <c r="J1320" s="39" t="s">
        <v>38</v>
      </c>
    </row>
    <row r="1321" spans="1:10" x14ac:dyDescent="0.25">
      <c r="A1321">
        <v>22808</v>
      </c>
      <c r="B1321">
        <v>60</v>
      </c>
      <c r="C1321">
        <v>25.92</v>
      </c>
      <c r="D1321">
        <v>3</v>
      </c>
      <c r="E1321">
        <v>0</v>
      </c>
      <c r="F1321">
        <v>77.760000000000005</v>
      </c>
      <c r="G1321" t="str">
        <f t="shared" si="20"/>
        <v>CEGRO</v>
      </c>
      <c r="I1321" s="32">
        <v>22649</v>
      </c>
      <c r="J1321" s="39" t="s">
        <v>68</v>
      </c>
    </row>
    <row r="1322" spans="1:10" x14ac:dyDescent="0.25">
      <c r="A1322">
        <v>22808</v>
      </c>
      <c r="B1322">
        <v>68</v>
      </c>
      <c r="C1322">
        <v>9.4499999999999993</v>
      </c>
      <c r="D1322">
        <v>3</v>
      </c>
      <c r="E1322">
        <v>0</v>
      </c>
      <c r="F1322">
        <v>28.349999999999998</v>
      </c>
      <c r="G1322" t="str">
        <f t="shared" si="20"/>
        <v>CEGRO</v>
      </c>
      <c r="I1322" s="32">
        <v>22650</v>
      </c>
      <c r="J1322" s="39" t="s">
        <v>65</v>
      </c>
    </row>
    <row r="1323" spans="1:10" x14ac:dyDescent="0.25">
      <c r="A1323">
        <v>22809</v>
      </c>
      <c r="B1323">
        <v>21</v>
      </c>
      <c r="C1323">
        <v>7.62</v>
      </c>
      <c r="D1323">
        <v>3</v>
      </c>
      <c r="E1323">
        <v>0.05</v>
      </c>
      <c r="F1323">
        <v>21.716999999999999</v>
      </c>
      <c r="G1323" t="str">
        <f t="shared" si="20"/>
        <v>PALER</v>
      </c>
      <c r="I1323" s="32">
        <v>22651</v>
      </c>
      <c r="J1323" s="39" t="s">
        <v>44</v>
      </c>
    </row>
    <row r="1324" spans="1:10" x14ac:dyDescent="0.25">
      <c r="A1324">
        <v>22809</v>
      </c>
      <c r="B1324">
        <v>56</v>
      </c>
      <c r="C1324">
        <v>28.97</v>
      </c>
      <c r="D1324">
        <v>3</v>
      </c>
      <c r="E1324">
        <v>0.05</v>
      </c>
      <c r="F1324">
        <v>82.564499999999981</v>
      </c>
      <c r="G1324" t="str">
        <f t="shared" si="20"/>
        <v>PALER</v>
      </c>
      <c r="I1324" s="32">
        <v>22652</v>
      </c>
      <c r="J1324" s="39" t="s">
        <v>85</v>
      </c>
    </row>
    <row r="1325" spans="1:10" x14ac:dyDescent="0.25">
      <c r="A1325">
        <v>22809</v>
      </c>
      <c r="B1325">
        <v>65</v>
      </c>
      <c r="C1325">
        <v>16.010000000000002</v>
      </c>
      <c r="D1325">
        <v>4</v>
      </c>
      <c r="E1325">
        <v>0.05</v>
      </c>
      <c r="F1325">
        <v>60.838000000000001</v>
      </c>
      <c r="G1325" t="str">
        <f t="shared" si="20"/>
        <v>PALER</v>
      </c>
      <c r="I1325" s="32">
        <v>22653</v>
      </c>
      <c r="J1325" s="39" t="s">
        <v>57</v>
      </c>
    </row>
    <row r="1326" spans="1:10" x14ac:dyDescent="0.25">
      <c r="A1326">
        <v>22810</v>
      </c>
      <c r="B1326">
        <v>26</v>
      </c>
      <c r="C1326">
        <v>23.78</v>
      </c>
      <c r="D1326">
        <v>4</v>
      </c>
      <c r="E1326">
        <v>0</v>
      </c>
      <c r="F1326">
        <v>95.12</v>
      </c>
      <c r="G1326" t="str">
        <f t="shared" si="20"/>
        <v>DIDAL</v>
      </c>
      <c r="I1326" s="32">
        <v>22654</v>
      </c>
      <c r="J1326" s="39" t="s">
        <v>102</v>
      </c>
    </row>
    <row r="1327" spans="1:10" x14ac:dyDescent="0.25">
      <c r="A1327">
        <v>22810</v>
      </c>
      <c r="B1327">
        <v>33</v>
      </c>
      <c r="C1327">
        <v>1.83</v>
      </c>
      <c r="D1327">
        <v>3</v>
      </c>
      <c r="E1327">
        <v>0</v>
      </c>
      <c r="F1327">
        <v>5.49</v>
      </c>
      <c r="G1327" t="str">
        <f t="shared" si="20"/>
        <v>DIDAL</v>
      </c>
      <c r="I1327" s="32">
        <v>22655</v>
      </c>
      <c r="J1327" s="39" t="s">
        <v>23</v>
      </c>
    </row>
    <row r="1328" spans="1:10" x14ac:dyDescent="0.25">
      <c r="A1328">
        <v>22810</v>
      </c>
      <c r="B1328">
        <v>65</v>
      </c>
      <c r="C1328">
        <v>16.010000000000002</v>
      </c>
      <c r="D1328">
        <v>3</v>
      </c>
      <c r="E1328">
        <v>0</v>
      </c>
      <c r="F1328">
        <v>48.03</v>
      </c>
      <c r="G1328" t="str">
        <f t="shared" si="20"/>
        <v>DIDAL</v>
      </c>
      <c r="I1328" s="32">
        <v>22656</v>
      </c>
      <c r="J1328" s="39" t="s">
        <v>57</v>
      </c>
    </row>
    <row r="1329" spans="1:10" x14ac:dyDescent="0.25">
      <c r="A1329">
        <v>22810</v>
      </c>
      <c r="B1329">
        <v>71</v>
      </c>
      <c r="C1329">
        <v>16.46</v>
      </c>
      <c r="D1329">
        <v>4</v>
      </c>
      <c r="E1329">
        <v>0</v>
      </c>
      <c r="F1329">
        <v>65.84</v>
      </c>
      <c r="G1329" t="str">
        <f t="shared" si="20"/>
        <v>DIDAL</v>
      </c>
      <c r="I1329" s="32">
        <v>22657</v>
      </c>
      <c r="J1329" s="39" t="s">
        <v>39</v>
      </c>
    </row>
    <row r="1330" spans="1:10" x14ac:dyDescent="0.25">
      <c r="A1330">
        <v>22811</v>
      </c>
      <c r="B1330">
        <v>18</v>
      </c>
      <c r="C1330">
        <v>47.56</v>
      </c>
      <c r="D1330">
        <v>4</v>
      </c>
      <c r="E1330">
        <v>0</v>
      </c>
      <c r="F1330">
        <v>190.24</v>
      </c>
      <c r="G1330" t="str">
        <f t="shared" si="20"/>
        <v>LEHOS</v>
      </c>
      <c r="I1330" s="32">
        <v>22658</v>
      </c>
      <c r="J1330" s="39" t="s">
        <v>28</v>
      </c>
    </row>
    <row r="1331" spans="1:10" x14ac:dyDescent="0.25">
      <c r="A1331">
        <v>22811</v>
      </c>
      <c r="B1331">
        <v>51</v>
      </c>
      <c r="C1331">
        <v>40.4</v>
      </c>
      <c r="D1331">
        <v>4</v>
      </c>
      <c r="E1331">
        <v>0</v>
      </c>
      <c r="F1331">
        <v>161.6</v>
      </c>
      <c r="G1331" t="str">
        <f t="shared" si="20"/>
        <v>LEHOS</v>
      </c>
      <c r="I1331" s="32">
        <v>22659</v>
      </c>
      <c r="J1331" s="39" t="s">
        <v>32</v>
      </c>
    </row>
    <row r="1332" spans="1:10" x14ac:dyDescent="0.25">
      <c r="A1332">
        <v>22812</v>
      </c>
      <c r="B1332">
        <v>53</v>
      </c>
      <c r="C1332">
        <v>19.97</v>
      </c>
      <c r="D1332">
        <v>4</v>
      </c>
      <c r="E1332">
        <v>0</v>
      </c>
      <c r="F1332">
        <v>79.88</v>
      </c>
      <c r="G1332" t="str">
        <f t="shared" si="20"/>
        <v>YAKAL</v>
      </c>
      <c r="I1332" s="32">
        <v>22660</v>
      </c>
      <c r="J1332" s="39" t="s">
        <v>45</v>
      </c>
    </row>
    <row r="1333" spans="1:10" x14ac:dyDescent="0.25">
      <c r="A1333">
        <v>22812</v>
      </c>
      <c r="B1333">
        <v>77</v>
      </c>
      <c r="C1333">
        <v>7.93</v>
      </c>
      <c r="D1333">
        <v>4</v>
      </c>
      <c r="E1333">
        <v>0</v>
      </c>
      <c r="F1333">
        <v>31.72</v>
      </c>
      <c r="G1333" t="str">
        <f t="shared" si="20"/>
        <v>YAKAL</v>
      </c>
      <c r="I1333" s="32">
        <v>22661</v>
      </c>
      <c r="J1333" s="39" t="s">
        <v>70</v>
      </c>
    </row>
    <row r="1334" spans="1:10" x14ac:dyDescent="0.25">
      <c r="A1334">
        <v>22813</v>
      </c>
      <c r="B1334">
        <v>30</v>
      </c>
      <c r="C1334">
        <v>15.85</v>
      </c>
      <c r="D1334">
        <v>4</v>
      </c>
      <c r="E1334">
        <v>0</v>
      </c>
      <c r="F1334">
        <v>63.4</v>
      </c>
      <c r="G1334" t="str">
        <f t="shared" si="20"/>
        <v>LODUR</v>
      </c>
      <c r="I1334" s="32">
        <v>22662</v>
      </c>
      <c r="J1334" s="39" t="s">
        <v>56</v>
      </c>
    </row>
    <row r="1335" spans="1:10" x14ac:dyDescent="0.25">
      <c r="A1335">
        <v>22813</v>
      </c>
      <c r="B1335">
        <v>57</v>
      </c>
      <c r="C1335">
        <v>11.89</v>
      </c>
      <c r="D1335">
        <v>4</v>
      </c>
      <c r="E1335">
        <v>0</v>
      </c>
      <c r="F1335">
        <v>47.56</v>
      </c>
      <c r="G1335" t="str">
        <f t="shared" si="20"/>
        <v>LODUR</v>
      </c>
      <c r="I1335" s="32">
        <v>22663</v>
      </c>
      <c r="J1335" s="39" t="s">
        <v>39</v>
      </c>
    </row>
    <row r="1336" spans="1:10" x14ac:dyDescent="0.25">
      <c r="A1336">
        <v>22814</v>
      </c>
      <c r="B1336">
        <v>5</v>
      </c>
      <c r="C1336">
        <v>12.96</v>
      </c>
      <c r="D1336">
        <v>3</v>
      </c>
      <c r="E1336">
        <v>0</v>
      </c>
      <c r="F1336">
        <v>38.880000000000003</v>
      </c>
      <c r="G1336" t="str">
        <f t="shared" si="20"/>
        <v>CHLEC</v>
      </c>
      <c r="I1336" s="32">
        <v>22664</v>
      </c>
      <c r="J1336" s="39" t="s">
        <v>78</v>
      </c>
    </row>
    <row r="1337" spans="1:10" x14ac:dyDescent="0.25">
      <c r="A1337">
        <v>22814</v>
      </c>
      <c r="B1337">
        <v>18</v>
      </c>
      <c r="C1337">
        <v>38.11</v>
      </c>
      <c r="D1337">
        <v>4</v>
      </c>
      <c r="E1337">
        <v>0</v>
      </c>
      <c r="F1337">
        <v>152.44</v>
      </c>
      <c r="G1337" t="str">
        <f t="shared" si="20"/>
        <v>CHLEC</v>
      </c>
      <c r="I1337" s="32">
        <v>22665</v>
      </c>
      <c r="J1337" s="39" t="s">
        <v>98</v>
      </c>
    </row>
    <row r="1338" spans="1:10" x14ac:dyDescent="0.25">
      <c r="A1338">
        <v>22814</v>
      </c>
      <c r="B1338">
        <v>29</v>
      </c>
      <c r="C1338">
        <v>75.459999999999994</v>
      </c>
      <c r="D1338">
        <v>4</v>
      </c>
      <c r="E1338">
        <v>0</v>
      </c>
      <c r="F1338">
        <v>301.83999999999997</v>
      </c>
      <c r="G1338" t="str">
        <f t="shared" si="20"/>
        <v>CHLEC</v>
      </c>
      <c r="I1338" s="32">
        <v>22666</v>
      </c>
      <c r="J1338" s="39" t="s">
        <v>102</v>
      </c>
    </row>
    <row r="1339" spans="1:10" x14ac:dyDescent="0.25">
      <c r="A1339">
        <v>22814</v>
      </c>
      <c r="B1339">
        <v>33</v>
      </c>
      <c r="C1339">
        <v>1.52</v>
      </c>
      <c r="D1339">
        <v>4</v>
      </c>
      <c r="E1339">
        <v>0</v>
      </c>
      <c r="F1339">
        <v>6.08</v>
      </c>
      <c r="G1339" t="str">
        <f t="shared" si="20"/>
        <v>CHLEC</v>
      </c>
      <c r="I1339" s="32">
        <v>22667</v>
      </c>
      <c r="J1339" s="39" t="s">
        <v>44</v>
      </c>
    </row>
    <row r="1340" spans="1:10" x14ac:dyDescent="0.25">
      <c r="A1340">
        <v>22814</v>
      </c>
      <c r="B1340">
        <v>74</v>
      </c>
      <c r="C1340">
        <v>6.1</v>
      </c>
      <c r="D1340">
        <v>4</v>
      </c>
      <c r="E1340">
        <v>0</v>
      </c>
      <c r="F1340">
        <v>24.4</v>
      </c>
      <c r="G1340" t="str">
        <f t="shared" si="20"/>
        <v>CHLEC</v>
      </c>
      <c r="I1340" s="32">
        <v>22668</v>
      </c>
      <c r="J1340" s="39" t="s">
        <v>54</v>
      </c>
    </row>
    <row r="1341" spans="1:10" x14ac:dyDescent="0.25">
      <c r="A1341">
        <v>22815</v>
      </c>
      <c r="B1341">
        <v>14</v>
      </c>
      <c r="C1341">
        <v>14.18</v>
      </c>
      <c r="D1341">
        <v>3</v>
      </c>
      <c r="E1341">
        <v>0.1</v>
      </c>
      <c r="F1341">
        <v>38.286000000000001</v>
      </c>
      <c r="G1341" t="str">
        <f t="shared" si="20"/>
        <v>CLJAN</v>
      </c>
      <c r="I1341" s="32">
        <v>22669</v>
      </c>
      <c r="J1341" s="39" t="s">
        <v>81</v>
      </c>
    </row>
    <row r="1342" spans="1:10" x14ac:dyDescent="0.25">
      <c r="A1342">
        <v>22816</v>
      </c>
      <c r="B1342">
        <v>17</v>
      </c>
      <c r="C1342">
        <v>23.78</v>
      </c>
      <c r="D1342">
        <v>4</v>
      </c>
      <c r="E1342">
        <v>0</v>
      </c>
      <c r="F1342">
        <v>95.12</v>
      </c>
      <c r="G1342" t="str">
        <f t="shared" si="20"/>
        <v>JEHOU</v>
      </c>
      <c r="I1342" s="32">
        <v>22670</v>
      </c>
      <c r="J1342" s="39" t="s">
        <v>85</v>
      </c>
    </row>
    <row r="1343" spans="1:10" x14ac:dyDescent="0.25">
      <c r="A1343">
        <v>22816</v>
      </c>
      <c r="B1343">
        <v>26</v>
      </c>
      <c r="C1343">
        <v>18.899999999999999</v>
      </c>
      <c r="D1343">
        <v>4</v>
      </c>
      <c r="E1343">
        <v>0</v>
      </c>
      <c r="F1343">
        <v>75.599999999999994</v>
      </c>
      <c r="G1343" t="str">
        <f t="shared" si="20"/>
        <v>JEHOU</v>
      </c>
      <c r="I1343" s="32">
        <v>22671</v>
      </c>
      <c r="J1343" s="39" t="s">
        <v>32</v>
      </c>
    </row>
    <row r="1344" spans="1:10" x14ac:dyDescent="0.25">
      <c r="A1344">
        <v>22816</v>
      </c>
      <c r="B1344">
        <v>35</v>
      </c>
      <c r="C1344">
        <v>10.98</v>
      </c>
      <c r="D1344">
        <v>4</v>
      </c>
      <c r="E1344">
        <v>0</v>
      </c>
      <c r="F1344">
        <v>43.92</v>
      </c>
      <c r="G1344" t="str">
        <f t="shared" si="20"/>
        <v>JEHOU</v>
      </c>
      <c r="I1344" s="32">
        <v>22672</v>
      </c>
      <c r="J1344" s="39" t="s">
        <v>78</v>
      </c>
    </row>
    <row r="1345" spans="1:10" x14ac:dyDescent="0.25">
      <c r="A1345">
        <v>22816</v>
      </c>
      <c r="B1345">
        <v>41</v>
      </c>
      <c r="C1345">
        <v>5.79</v>
      </c>
      <c r="D1345">
        <v>3</v>
      </c>
      <c r="E1345">
        <v>0</v>
      </c>
      <c r="F1345">
        <v>17.37</v>
      </c>
      <c r="G1345" t="str">
        <f t="shared" si="20"/>
        <v>JEHOU</v>
      </c>
      <c r="I1345" s="32">
        <v>22673</v>
      </c>
      <c r="J1345" s="39" t="s">
        <v>48</v>
      </c>
    </row>
    <row r="1346" spans="1:10" x14ac:dyDescent="0.25">
      <c r="A1346">
        <v>22817</v>
      </c>
      <c r="B1346">
        <v>25</v>
      </c>
      <c r="C1346">
        <v>10.67</v>
      </c>
      <c r="D1346">
        <v>4</v>
      </c>
      <c r="E1346">
        <v>0.1</v>
      </c>
      <c r="F1346">
        <v>38.411999999999999</v>
      </c>
      <c r="G1346" t="str">
        <f t="shared" si="20"/>
        <v>CHBES</v>
      </c>
      <c r="I1346" s="32">
        <v>22674</v>
      </c>
      <c r="J1346" s="39" t="s">
        <v>83</v>
      </c>
    </row>
    <row r="1347" spans="1:10" x14ac:dyDescent="0.25">
      <c r="A1347">
        <v>22817</v>
      </c>
      <c r="B1347">
        <v>70</v>
      </c>
      <c r="C1347">
        <v>11.43</v>
      </c>
      <c r="D1347">
        <v>4</v>
      </c>
      <c r="E1347">
        <v>0.1</v>
      </c>
      <c r="F1347">
        <v>41.148000000000003</v>
      </c>
      <c r="G1347" t="str">
        <f t="shared" ref="G1347:G1410" si="21">VLOOKUP(A1347,$I$2:$J$1577,2,FALSE)</f>
        <v>CHBES</v>
      </c>
      <c r="I1347" s="32">
        <v>22675</v>
      </c>
      <c r="J1347" s="39" t="s">
        <v>27</v>
      </c>
    </row>
    <row r="1348" spans="1:10" x14ac:dyDescent="0.25">
      <c r="A1348">
        <v>22818</v>
      </c>
      <c r="B1348">
        <v>70</v>
      </c>
      <c r="C1348">
        <v>11.43</v>
      </c>
      <c r="D1348">
        <v>4</v>
      </c>
      <c r="E1348">
        <v>0</v>
      </c>
      <c r="F1348">
        <v>45.72</v>
      </c>
      <c r="G1348" t="str">
        <f t="shared" si="21"/>
        <v>SYBEL</v>
      </c>
      <c r="I1348" s="32">
        <v>22676</v>
      </c>
      <c r="J1348" s="39" t="s">
        <v>71</v>
      </c>
    </row>
    <row r="1349" spans="1:10" x14ac:dyDescent="0.25">
      <c r="A1349">
        <v>22818</v>
      </c>
      <c r="B1349">
        <v>72</v>
      </c>
      <c r="C1349">
        <v>26.53</v>
      </c>
      <c r="D1349">
        <v>3</v>
      </c>
      <c r="E1349">
        <v>0</v>
      </c>
      <c r="F1349">
        <v>79.59</v>
      </c>
      <c r="G1349" t="str">
        <f t="shared" si="21"/>
        <v>SYBEL</v>
      </c>
      <c r="I1349" s="32">
        <v>22677</v>
      </c>
      <c r="J1349" s="39" t="s">
        <v>36</v>
      </c>
    </row>
    <row r="1350" spans="1:10" x14ac:dyDescent="0.25">
      <c r="A1350">
        <v>22819</v>
      </c>
      <c r="B1350">
        <v>7</v>
      </c>
      <c r="C1350">
        <v>22.87</v>
      </c>
      <c r="D1350">
        <v>3</v>
      </c>
      <c r="E1350">
        <v>0</v>
      </c>
      <c r="F1350">
        <v>68.61</v>
      </c>
      <c r="G1350" t="str">
        <f t="shared" si="21"/>
        <v>CHBON</v>
      </c>
      <c r="I1350" s="32">
        <v>22678</v>
      </c>
      <c r="J1350" s="39" t="s">
        <v>68</v>
      </c>
    </row>
    <row r="1351" spans="1:10" x14ac:dyDescent="0.25">
      <c r="A1351">
        <v>22819</v>
      </c>
      <c r="B1351">
        <v>18</v>
      </c>
      <c r="C1351">
        <v>47.56</v>
      </c>
      <c r="D1351">
        <v>4</v>
      </c>
      <c r="E1351">
        <v>0</v>
      </c>
      <c r="F1351">
        <v>190.24</v>
      </c>
      <c r="G1351" t="str">
        <f t="shared" si="21"/>
        <v>CHBON</v>
      </c>
      <c r="I1351" s="32">
        <v>22679</v>
      </c>
      <c r="J1351" s="39" t="s">
        <v>49</v>
      </c>
    </row>
    <row r="1352" spans="1:10" x14ac:dyDescent="0.25">
      <c r="A1352">
        <v>22819</v>
      </c>
      <c r="B1352">
        <v>51</v>
      </c>
      <c r="C1352">
        <v>40.4</v>
      </c>
      <c r="D1352">
        <v>4</v>
      </c>
      <c r="E1352">
        <v>0</v>
      </c>
      <c r="F1352">
        <v>161.6</v>
      </c>
      <c r="G1352" t="str">
        <f t="shared" si="21"/>
        <v>CHBON</v>
      </c>
      <c r="I1352" s="32">
        <v>22680</v>
      </c>
      <c r="J1352" s="39" t="s">
        <v>32</v>
      </c>
    </row>
    <row r="1353" spans="1:10" x14ac:dyDescent="0.25">
      <c r="A1353">
        <v>22819</v>
      </c>
      <c r="B1353">
        <v>75</v>
      </c>
      <c r="C1353">
        <v>5.95</v>
      </c>
      <c r="D1353">
        <v>4</v>
      </c>
      <c r="E1353">
        <v>0</v>
      </c>
      <c r="F1353">
        <v>23.8</v>
      </c>
      <c r="G1353" t="str">
        <f t="shared" si="21"/>
        <v>CHBON</v>
      </c>
      <c r="I1353" s="32">
        <v>22681</v>
      </c>
      <c r="J1353" s="39" t="s">
        <v>74</v>
      </c>
    </row>
    <row r="1354" spans="1:10" x14ac:dyDescent="0.25">
      <c r="A1354">
        <v>22820</v>
      </c>
      <c r="B1354">
        <v>31</v>
      </c>
      <c r="C1354">
        <v>9.4499999999999993</v>
      </c>
      <c r="D1354">
        <v>4</v>
      </c>
      <c r="E1354">
        <v>0.1</v>
      </c>
      <c r="F1354">
        <v>34.019999999999996</v>
      </c>
      <c r="G1354" t="str">
        <f t="shared" si="21"/>
        <v>PAJAL</v>
      </c>
      <c r="I1354" s="32">
        <v>22682</v>
      </c>
      <c r="J1354" s="39" t="s">
        <v>71</v>
      </c>
    </row>
    <row r="1355" spans="1:10" x14ac:dyDescent="0.25">
      <c r="A1355">
        <v>22820</v>
      </c>
      <c r="B1355">
        <v>55</v>
      </c>
      <c r="C1355">
        <v>18.29</v>
      </c>
      <c r="D1355">
        <v>4</v>
      </c>
      <c r="E1355">
        <v>0.1</v>
      </c>
      <c r="F1355">
        <v>65.843999999999994</v>
      </c>
      <c r="G1355" t="str">
        <f t="shared" si="21"/>
        <v>PAJAL</v>
      </c>
      <c r="I1355" s="32">
        <v>22683</v>
      </c>
      <c r="J1355" s="39" t="s">
        <v>23</v>
      </c>
    </row>
    <row r="1356" spans="1:10" x14ac:dyDescent="0.25">
      <c r="A1356">
        <v>22820</v>
      </c>
      <c r="B1356">
        <v>64</v>
      </c>
      <c r="C1356">
        <v>25.31</v>
      </c>
      <c r="D1356">
        <v>4</v>
      </c>
      <c r="E1356">
        <v>0.1</v>
      </c>
      <c r="F1356">
        <v>91.116</v>
      </c>
      <c r="G1356" t="str">
        <f t="shared" si="21"/>
        <v>PAJAL</v>
      </c>
      <c r="I1356" s="32">
        <v>22684</v>
      </c>
      <c r="J1356" s="39" t="s">
        <v>66</v>
      </c>
    </row>
    <row r="1357" spans="1:10" x14ac:dyDescent="0.25">
      <c r="A1357">
        <v>22821</v>
      </c>
      <c r="B1357">
        <v>4</v>
      </c>
      <c r="C1357">
        <v>16.77</v>
      </c>
      <c r="D1357">
        <v>4</v>
      </c>
      <c r="E1357">
        <v>0</v>
      </c>
      <c r="F1357">
        <v>67.08</v>
      </c>
      <c r="G1357" t="str">
        <f t="shared" si="21"/>
        <v>PABEL</v>
      </c>
      <c r="I1357" s="32">
        <v>22685</v>
      </c>
      <c r="J1357" s="39" t="s">
        <v>85</v>
      </c>
    </row>
    <row r="1358" spans="1:10" x14ac:dyDescent="0.25">
      <c r="A1358">
        <v>22821</v>
      </c>
      <c r="B1358">
        <v>24</v>
      </c>
      <c r="C1358">
        <v>3.35</v>
      </c>
      <c r="D1358">
        <v>3</v>
      </c>
      <c r="E1358">
        <v>0</v>
      </c>
      <c r="F1358">
        <v>10.050000000000001</v>
      </c>
      <c r="G1358" t="str">
        <f t="shared" si="21"/>
        <v>PABEL</v>
      </c>
      <c r="I1358" s="32">
        <v>22686</v>
      </c>
      <c r="J1358" s="39" t="s">
        <v>37</v>
      </c>
    </row>
    <row r="1359" spans="1:10" x14ac:dyDescent="0.25">
      <c r="A1359">
        <v>22821</v>
      </c>
      <c r="B1359">
        <v>48</v>
      </c>
      <c r="C1359">
        <v>9.76</v>
      </c>
      <c r="D1359">
        <v>3</v>
      </c>
      <c r="E1359">
        <v>0</v>
      </c>
      <c r="F1359">
        <v>29.28</v>
      </c>
      <c r="G1359" t="str">
        <f t="shared" si="21"/>
        <v>PABEL</v>
      </c>
      <c r="I1359" s="32">
        <v>22687</v>
      </c>
      <c r="J1359" s="39" t="s">
        <v>55</v>
      </c>
    </row>
    <row r="1360" spans="1:10" x14ac:dyDescent="0.25">
      <c r="A1360">
        <v>22822</v>
      </c>
      <c r="B1360">
        <v>3</v>
      </c>
      <c r="C1360">
        <v>7.62</v>
      </c>
      <c r="D1360">
        <v>3</v>
      </c>
      <c r="E1360">
        <v>0</v>
      </c>
      <c r="F1360">
        <v>22.86</v>
      </c>
      <c r="G1360" t="str">
        <f t="shared" si="21"/>
        <v>GESEF</v>
      </c>
      <c r="I1360" s="32">
        <v>22688</v>
      </c>
      <c r="J1360" s="39" t="s">
        <v>102</v>
      </c>
    </row>
    <row r="1361" spans="1:10" x14ac:dyDescent="0.25">
      <c r="A1361">
        <v>22822</v>
      </c>
      <c r="B1361">
        <v>60</v>
      </c>
      <c r="C1361">
        <v>25.92</v>
      </c>
      <c r="D1361">
        <v>4</v>
      </c>
      <c r="E1361">
        <v>0</v>
      </c>
      <c r="F1361">
        <v>103.68</v>
      </c>
      <c r="G1361" t="str">
        <f t="shared" si="21"/>
        <v>GESEF</v>
      </c>
      <c r="I1361" s="32">
        <v>22689</v>
      </c>
      <c r="J1361" s="39" t="s">
        <v>40</v>
      </c>
    </row>
    <row r="1362" spans="1:10" x14ac:dyDescent="0.25">
      <c r="A1362">
        <v>22822</v>
      </c>
      <c r="B1362">
        <v>72</v>
      </c>
      <c r="C1362">
        <v>26.53</v>
      </c>
      <c r="D1362">
        <v>3</v>
      </c>
      <c r="E1362">
        <v>0</v>
      </c>
      <c r="F1362">
        <v>79.59</v>
      </c>
      <c r="G1362" t="str">
        <f t="shared" si="21"/>
        <v>GESEF</v>
      </c>
      <c r="I1362" s="32">
        <v>22690</v>
      </c>
      <c r="J1362" s="39" t="s">
        <v>52</v>
      </c>
    </row>
    <row r="1363" spans="1:10" x14ac:dyDescent="0.25">
      <c r="A1363">
        <v>22823</v>
      </c>
      <c r="B1363">
        <v>13</v>
      </c>
      <c r="C1363">
        <v>4.57</v>
      </c>
      <c r="D1363">
        <v>4</v>
      </c>
      <c r="E1363">
        <v>0.2</v>
      </c>
      <c r="F1363">
        <v>14.624000000000002</v>
      </c>
      <c r="G1363" t="str">
        <f t="shared" si="21"/>
        <v>CÉDAU</v>
      </c>
      <c r="I1363" s="32">
        <v>22691</v>
      </c>
      <c r="J1363" s="39" t="s">
        <v>71</v>
      </c>
    </row>
    <row r="1364" spans="1:10" x14ac:dyDescent="0.25">
      <c r="A1364">
        <v>22823</v>
      </c>
      <c r="B1364">
        <v>25</v>
      </c>
      <c r="C1364">
        <v>10.67</v>
      </c>
      <c r="D1364">
        <v>4</v>
      </c>
      <c r="E1364">
        <v>0.2</v>
      </c>
      <c r="F1364">
        <v>34.143999999999998</v>
      </c>
      <c r="G1364" t="str">
        <f t="shared" si="21"/>
        <v>CÉDAU</v>
      </c>
      <c r="I1364" s="32">
        <v>22692</v>
      </c>
      <c r="J1364" s="39" t="s">
        <v>34</v>
      </c>
    </row>
    <row r="1365" spans="1:10" x14ac:dyDescent="0.25">
      <c r="A1365">
        <v>22823</v>
      </c>
      <c r="B1365">
        <v>44</v>
      </c>
      <c r="C1365">
        <v>14.79</v>
      </c>
      <c r="D1365">
        <v>4</v>
      </c>
      <c r="E1365">
        <v>0.2</v>
      </c>
      <c r="F1365">
        <v>47.328000000000003</v>
      </c>
      <c r="G1365" t="str">
        <f t="shared" si="21"/>
        <v>CÉDAU</v>
      </c>
      <c r="I1365" s="32">
        <v>22693</v>
      </c>
      <c r="J1365" s="39" t="s">
        <v>26</v>
      </c>
    </row>
    <row r="1366" spans="1:10" x14ac:dyDescent="0.25">
      <c r="A1366">
        <v>22823</v>
      </c>
      <c r="B1366">
        <v>64</v>
      </c>
      <c r="C1366">
        <v>25.31</v>
      </c>
      <c r="D1366">
        <v>4</v>
      </c>
      <c r="E1366">
        <v>0</v>
      </c>
      <c r="F1366">
        <v>101.24</v>
      </c>
      <c r="G1366" t="str">
        <f t="shared" si="21"/>
        <v>CÉDAU</v>
      </c>
      <c r="I1366" s="32">
        <v>22694</v>
      </c>
      <c r="J1366" s="39" t="s">
        <v>85</v>
      </c>
    </row>
    <row r="1367" spans="1:10" x14ac:dyDescent="0.25">
      <c r="A1367">
        <v>22824</v>
      </c>
      <c r="B1367">
        <v>10</v>
      </c>
      <c r="C1367">
        <v>23.63</v>
      </c>
      <c r="D1367">
        <v>4</v>
      </c>
      <c r="E1367">
        <v>0</v>
      </c>
      <c r="F1367">
        <v>94.52</v>
      </c>
      <c r="G1367" t="str">
        <f t="shared" si="21"/>
        <v>DAMIC</v>
      </c>
      <c r="I1367" s="32">
        <v>22695</v>
      </c>
      <c r="J1367" s="39" t="s">
        <v>86</v>
      </c>
    </row>
    <row r="1368" spans="1:10" x14ac:dyDescent="0.25">
      <c r="A1368">
        <v>22824</v>
      </c>
      <c r="B1368">
        <v>31</v>
      </c>
      <c r="C1368">
        <v>9.4499999999999993</v>
      </c>
      <c r="D1368">
        <v>3</v>
      </c>
      <c r="E1368">
        <v>0</v>
      </c>
      <c r="F1368">
        <v>28.349999999999998</v>
      </c>
      <c r="G1368" t="str">
        <f t="shared" si="21"/>
        <v>DAMIC</v>
      </c>
      <c r="I1368" s="32">
        <v>22696</v>
      </c>
      <c r="J1368" s="39" t="s">
        <v>103</v>
      </c>
    </row>
    <row r="1369" spans="1:10" x14ac:dyDescent="0.25">
      <c r="A1369">
        <v>22824</v>
      </c>
      <c r="B1369">
        <v>77</v>
      </c>
      <c r="C1369">
        <v>9.91</v>
      </c>
      <c r="D1369">
        <v>3</v>
      </c>
      <c r="E1369">
        <v>0</v>
      </c>
      <c r="F1369">
        <v>29.73</v>
      </c>
      <c r="G1369" t="str">
        <f t="shared" si="21"/>
        <v>DAMIC</v>
      </c>
      <c r="I1369" s="32">
        <v>22697</v>
      </c>
      <c r="J1369" s="39" t="s">
        <v>102</v>
      </c>
    </row>
    <row r="1370" spans="1:10" x14ac:dyDescent="0.25">
      <c r="A1370">
        <v>22825</v>
      </c>
      <c r="B1370">
        <v>4</v>
      </c>
      <c r="C1370">
        <v>16.77</v>
      </c>
      <c r="D1370">
        <v>4</v>
      </c>
      <c r="E1370">
        <v>0</v>
      </c>
      <c r="F1370">
        <v>67.08</v>
      </c>
      <c r="G1370" t="str">
        <f t="shared" si="21"/>
        <v>NISCH</v>
      </c>
      <c r="I1370" s="32">
        <v>22698</v>
      </c>
      <c r="J1370" s="39" t="s">
        <v>36</v>
      </c>
    </row>
    <row r="1371" spans="1:10" x14ac:dyDescent="0.25">
      <c r="A1371">
        <v>22826</v>
      </c>
      <c r="B1371">
        <v>6</v>
      </c>
      <c r="C1371">
        <v>19.059999999999999</v>
      </c>
      <c r="D1371">
        <v>4</v>
      </c>
      <c r="E1371">
        <v>0.05</v>
      </c>
      <c r="F1371">
        <v>72.427999999999997</v>
      </c>
      <c r="G1371" t="str">
        <f t="shared" si="21"/>
        <v>PALEC</v>
      </c>
      <c r="I1371" s="32">
        <v>22699</v>
      </c>
      <c r="J1371" s="39" t="s">
        <v>86</v>
      </c>
    </row>
    <row r="1372" spans="1:10" x14ac:dyDescent="0.25">
      <c r="A1372">
        <v>22826</v>
      </c>
      <c r="B1372">
        <v>28</v>
      </c>
      <c r="C1372">
        <v>34.76</v>
      </c>
      <c r="D1372">
        <v>4</v>
      </c>
      <c r="E1372">
        <v>0</v>
      </c>
      <c r="F1372">
        <v>139.04</v>
      </c>
      <c r="G1372" t="str">
        <f t="shared" si="21"/>
        <v>PALEC</v>
      </c>
      <c r="I1372" s="32">
        <v>22700</v>
      </c>
      <c r="J1372" s="39" t="s">
        <v>67</v>
      </c>
    </row>
    <row r="1373" spans="1:10" x14ac:dyDescent="0.25">
      <c r="A1373">
        <v>22827</v>
      </c>
      <c r="B1373">
        <v>55</v>
      </c>
      <c r="C1373">
        <v>18.29</v>
      </c>
      <c r="D1373">
        <v>3</v>
      </c>
      <c r="E1373">
        <v>0</v>
      </c>
      <c r="F1373">
        <v>54.87</v>
      </c>
      <c r="G1373" t="str">
        <f t="shared" si="21"/>
        <v>CHBES</v>
      </c>
      <c r="I1373" s="32">
        <v>22701</v>
      </c>
      <c r="J1373" s="39" t="s">
        <v>31</v>
      </c>
    </row>
    <row r="1374" spans="1:10" x14ac:dyDescent="0.25">
      <c r="A1374">
        <v>22827</v>
      </c>
      <c r="B1374">
        <v>59</v>
      </c>
      <c r="C1374">
        <v>41.92</v>
      </c>
      <c r="D1374">
        <v>3</v>
      </c>
      <c r="E1374">
        <v>0</v>
      </c>
      <c r="F1374">
        <v>125.76</v>
      </c>
      <c r="G1374" t="str">
        <f t="shared" si="21"/>
        <v>CHBES</v>
      </c>
      <c r="I1374" s="32">
        <v>22702</v>
      </c>
      <c r="J1374" s="39" t="s">
        <v>72</v>
      </c>
    </row>
    <row r="1375" spans="1:10" x14ac:dyDescent="0.25">
      <c r="A1375">
        <v>22828</v>
      </c>
      <c r="B1375">
        <v>30</v>
      </c>
      <c r="C1375">
        <v>15.85</v>
      </c>
      <c r="D1375">
        <v>4</v>
      </c>
      <c r="E1375">
        <v>0</v>
      </c>
      <c r="F1375">
        <v>63.4</v>
      </c>
      <c r="G1375" t="str">
        <f t="shared" si="21"/>
        <v>LODUR</v>
      </c>
      <c r="I1375" s="32">
        <v>22703</v>
      </c>
      <c r="J1375" s="39" t="s">
        <v>107</v>
      </c>
    </row>
    <row r="1376" spans="1:10" x14ac:dyDescent="0.25">
      <c r="A1376">
        <v>22828</v>
      </c>
      <c r="B1376">
        <v>53</v>
      </c>
      <c r="C1376">
        <v>19.97</v>
      </c>
      <c r="D1376">
        <v>4</v>
      </c>
      <c r="E1376">
        <v>0</v>
      </c>
      <c r="F1376">
        <v>79.88</v>
      </c>
      <c r="G1376" t="str">
        <f t="shared" si="21"/>
        <v>LODUR</v>
      </c>
      <c r="I1376" s="32">
        <v>22704</v>
      </c>
      <c r="J1376" s="39" t="s">
        <v>44</v>
      </c>
    </row>
    <row r="1377" spans="1:10" x14ac:dyDescent="0.25">
      <c r="A1377">
        <v>22828</v>
      </c>
      <c r="B1377">
        <v>54</v>
      </c>
      <c r="C1377">
        <v>4.57</v>
      </c>
      <c r="D1377">
        <v>4</v>
      </c>
      <c r="E1377">
        <v>0</v>
      </c>
      <c r="F1377">
        <v>18.28</v>
      </c>
      <c r="G1377" t="str">
        <f t="shared" si="21"/>
        <v>LODUR</v>
      </c>
      <c r="I1377" s="32">
        <v>22705</v>
      </c>
      <c r="J1377" s="39" t="s">
        <v>71</v>
      </c>
    </row>
    <row r="1378" spans="1:10" x14ac:dyDescent="0.25">
      <c r="A1378">
        <v>22829</v>
      </c>
      <c r="B1378">
        <v>59</v>
      </c>
      <c r="C1378">
        <v>33.54</v>
      </c>
      <c r="D1378">
        <v>4</v>
      </c>
      <c r="E1378">
        <v>0</v>
      </c>
      <c r="F1378">
        <v>134.16</v>
      </c>
      <c r="G1378" t="str">
        <f t="shared" si="21"/>
        <v>LOHUE</v>
      </c>
      <c r="I1378" s="32">
        <v>22706</v>
      </c>
      <c r="J1378" s="39" t="s">
        <v>102</v>
      </c>
    </row>
    <row r="1379" spans="1:10" x14ac:dyDescent="0.25">
      <c r="A1379">
        <v>22829</v>
      </c>
      <c r="B1379">
        <v>65</v>
      </c>
      <c r="C1379">
        <v>12.81</v>
      </c>
      <c r="D1379">
        <v>3</v>
      </c>
      <c r="E1379">
        <v>0</v>
      </c>
      <c r="F1379">
        <v>38.43</v>
      </c>
      <c r="G1379" t="str">
        <f t="shared" si="21"/>
        <v>LOHUE</v>
      </c>
      <c r="I1379" s="32">
        <v>22707</v>
      </c>
      <c r="J1379" s="39" t="s">
        <v>59</v>
      </c>
    </row>
    <row r="1380" spans="1:10" x14ac:dyDescent="0.25">
      <c r="A1380">
        <v>22829</v>
      </c>
      <c r="B1380">
        <v>68</v>
      </c>
      <c r="C1380">
        <v>7.62</v>
      </c>
      <c r="D1380">
        <v>4</v>
      </c>
      <c r="E1380">
        <v>0</v>
      </c>
      <c r="F1380">
        <v>30.48</v>
      </c>
      <c r="G1380" t="str">
        <f t="shared" si="21"/>
        <v>LOHUE</v>
      </c>
      <c r="I1380" s="32">
        <v>22708</v>
      </c>
      <c r="J1380" s="39" t="s">
        <v>32</v>
      </c>
    </row>
    <row r="1381" spans="1:10" x14ac:dyDescent="0.25">
      <c r="A1381">
        <v>22830</v>
      </c>
      <c r="B1381">
        <v>1</v>
      </c>
      <c r="C1381">
        <v>10.98</v>
      </c>
      <c r="D1381">
        <v>4</v>
      </c>
      <c r="E1381">
        <v>0</v>
      </c>
      <c r="F1381">
        <v>43.92</v>
      </c>
      <c r="G1381" t="str">
        <f t="shared" si="21"/>
        <v>SORET</v>
      </c>
      <c r="I1381" s="32">
        <v>22709</v>
      </c>
      <c r="J1381" s="39" t="s">
        <v>25</v>
      </c>
    </row>
    <row r="1382" spans="1:10" x14ac:dyDescent="0.25">
      <c r="A1382">
        <v>22830</v>
      </c>
      <c r="B1382">
        <v>29</v>
      </c>
      <c r="C1382">
        <v>75.459999999999994</v>
      </c>
      <c r="D1382">
        <v>4</v>
      </c>
      <c r="E1382">
        <v>0</v>
      </c>
      <c r="F1382">
        <v>301.83999999999997</v>
      </c>
      <c r="G1382" t="str">
        <f t="shared" si="21"/>
        <v>SORET</v>
      </c>
      <c r="I1382" s="32">
        <v>22710</v>
      </c>
      <c r="J1382" s="39" t="s">
        <v>46</v>
      </c>
    </row>
    <row r="1383" spans="1:10" x14ac:dyDescent="0.25">
      <c r="A1383">
        <v>22831</v>
      </c>
      <c r="B1383">
        <v>19</v>
      </c>
      <c r="C1383">
        <v>5.49</v>
      </c>
      <c r="D1383">
        <v>4</v>
      </c>
      <c r="E1383">
        <v>0.05</v>
      </c>
      <c r="F1383">
        <v>20.861999999999998</v>
      </c>
      <c r="G1383" t="str">
        <f t="shared" si="21"/>
        <v>ALAUV</v>
      </c>
      <c r="I1383" s="32">
        <v>22711</v>
      </c>
      <c r="J1383" s="39" t="s">
        <v>38</v>
      </c>
    </row>
    <row r="1384" spans="1:10" x14ac:dyDescent="0.25">
      <c r="A1384">
        <v>22831</v>
      </c>
      <c r="B1384">
        <v>33</v>
      </c>
      <c r="C1384">
        <v>1.52</v>
      </c>
      <c r="D1384">
        <v>4</v>
      </c>
      <c r="E1384">
        <v>0</v>
      </c>
      <c r="F1384">
        <v>6.08</v>
      </c>
      <c r="G1384" t="str">
        <f t="shared" si="21"/>
        <v>ALAUV</v>
      </c>
      <c r="I1384" s="32">
        <v>22712</v>
      </c>
      <c r="J1384" s="39" t="s">
        <v>77</v>
      </c>
    </row>
    <row r="1385" spans="1:10" x14ac:dyDescent="0.25">
      <c r="A1385">
        <v>22832</v>
      </c>
      <c r="B1385">
        <v>13</v>
      </c>
      <c r="C1385">
        <v>4.57</v>
      </c>
      <c r="D1385">
        <v>4</v>
      </c>
      <c r="E1385">
        <v>0</v>
      </c>
      <c r="F1385">
        <v>18.28</v>
      </c>
      <c r="G1385" t="str">
        <f t="shared" si="21"/>
        <v>OLLHE</v>
      </c>
      <c r="I1385" s="32">
        <v>22713</v>
      </c>
      <c r="J1385" s="39" t="s">
        <v>49</v>
      </c>
    </row>
    <row r="1386" spans="1:10" x14ac:dyDescent="0.25">
      <c r="A1386">
        <v>22832</v>
      </c>
      <c r="B1386">
        <v>39</v>
      </c>
      <c r="C1386">
        <v>13.72</v>
      </c>
      <c r="D1386">
        <v>4</v>
      </c>
      <c r="E1386">
        <v>0</v>
      </c>
      <c r="F1386">
        <v>54.88</v>
      </c>
      <c r="G1386" t="str">
        <f t="shared" si="21"/>
        <v>OLLHE</v>
      </c>
      <c r="I1386" s="32">
        <v>22714</v>
      </c>
      <c r="J1386" s="39" t="s">
        <v>87</v>
      </c>
    </row>
    <row r="1387" spans="1:10" x14ac:dyDescent="0.25">
      <c r="A1387">
        <v>22833</v>
      </c>
      <c r="B1387">
        <v>54</v>
      </c>
      <c r="C1387">
        <v>5.64</v>
      </c>
      <c r="D1387">
        <v>4</v>
      </c>
      <c r="E1387">
        <v>0</v>
      </c>
      <c r="F1387">
        <v>22.56</v>
      </c>
      <c r="G1387" t="str">
        <f t="shared" si="21"/>
        <v>PASAU</v>
      </c>
      <c r="I1387" s="32">
        <v>22715</v>
      </c>
      <c r="J1387" s="39" t="s">
        <v>94</v>
      </c>
    </row>
    <row r="1388" spans="1:10" x14ac:dyDescent="0.25">
      <c r="A1388">
        <v>22833</v>
      </c>
      <c r="B1388">
        <v>73</v>
      </c>
      <c r="C1388">
        <v>11.43</v>
      </c>
      <c r="D1388">
        <v>3</v>
      </c>
      <c r="E1388">
        <v>0</v>
      </c>
      <c r="F1388">
        <v>34.29</v>
      </c>
      <c r="G1388" t="str">
        <f t="shared" si="21"/>
        <v>PASAU</v>
      </c>
      <c r="I1388" s="32">
        <v>22716</v>
      </c>
      <c r="J1388" s="39" t="s">
        <v>45</v>
      </c>
    </row>
    <row r="1389" spans="1:10" x14ac:dyDescent="0.25">
      <c r="A1389">
        <v>22834</v>
      </c>
      <c r="B1389">
        <v>23</v>
      </c>
      <c r="C1389">
        <v>6.86</v>
      </c>
      <c r="D1389">
        <v>3</v>
      </c>
      <c r="E1389">
        <v>0</v>
      </c>
      <c r="F1389">
        <v>20.580000000000002</v>
      </c>
      <c r="G1389" t="str">
        <f t="shared" si="21"/>
        <v>ERDEB</v>
      </c>
      <c r="I1389" s="32">
        <v>22717</v>
      </c>
      <c r="J1389" s="39" t="s">
        <v>36</v>
      </c>
    </row>
    <row r="1390" spans="1:10" x14ac:dyDescent="0.25">
      <c r="A1390">
        <v>22834</v>
      </c>
      <c r="B1390">
        <v>46</v>
      </c>
      <c r="C1390">
        <v>9.15</v>
      </c>
      <c r="D1390">
        <v>4</v>
      </c>
      <c r="E1390">
        <v>0</v>
      </c>
      <c r="F1390">
        <v>36.6</v>
      </c>
      <c r="G1390" t="str">
        <f t="shared" si="21"/>
        <v>ERDEB</v>
      </c>
      <c r="I1390" s="32">
        <v>22718</v>
      </c>
      <c r="J1390" s="39" t="s">
        <v>59</v>
      </c>
    </row>
    <row r="1391" spans="1:10" x14ac:dyDescent="0.25">
      <c r="A1391">
        <v>22834</v>
      </c>
      <c r="B1391">
        <v>67</v>
      </c>
      <c r="C1391">
        <v>10.67</v>
      </c>
      <c r="D1391">
        <v>3</v>
      </c>
      <c r="E1391">
        <v>0</v>
      </c>
      <c r="F1391">
        <v>32.01</v>
      </c>
      <c r="G1391" t="str">
        <f t="shared" si="21"/>
        <v>ERDEB</v>
      </c>
      <c r="I1391" s="32">
        <v>22719</v>
      </c>
      <c r="J1391" s="39" t="s">
        <v>49</v>
      </c>
    </row>
    <row r="1392" spans="1:10" x14ac:dyDescent="0.25">
      <c r="A1392">
        <v>22834</v>
      </c>
      <c r="B1392">
        <v>73</v>
      </c>
      <c r="C1392">
        <v>11.43</v>
      </c>
      <c r="D1392">
        <v>4</v>
      </c>
      <c r="E1392">
        <v>0</v>
      </c>
      <c r="F1392">
        <v>45.72</v>
      </c>
      <c r="G1392" t="str">
        <f t="shared" si="21"/>
        <v>ERDEB</v>
      </c>
      <c r="I1392" s="32">
        <v>22720</v>
      </c>
      <c r="J1392" s="39" t="s">
        <v>102</v>
      </c>
    </row>
    <row r="1393" spans="1:10" x14ac:dyDescent="0.25">
      <c r="A1393">
        <v>22834</v>
      </c>
      <c r="B1393">
        <v>75</v>
      </c>
      <c r="C1393">
        <v>5.95</v>
      </c>
      <c r="D1393">
        <v>3</v>
      </c>
      <c r="E1393">
        <v>0</v>
      </c>
      <c r="F1393">
        <v>17.850000000000001</v>
      </c>
      <c r="G1393" t="str">
        <f t="shared" si="21"/>
        <v>ERDEB</v>
      </c>
      <c r="I1393" s="32">
        <v>22721</v>
      </c>
      <c r="J1393" s="39" t="s">
        <v>53</v>
      </c>
    </row>
    <row r="1394" spans="1:10" x14ac:dyDescent="0.25">
      <c r="A1394">
        <v>22835</v>
      </c>
      <c r="B1394">
        <v>31</v>
      </c>
      <c r="C1394">
        <v>9.4499999999999993</v>
      </c>
      <c r="D1394">
        <v>4</v>
      </c>
      <c r="E1394">
        <v>0.05</v>
      </c>
      <c r="F1394">
        <v>35.909999999999997</v>
      </c>
      <c r="G1394" t="str">
        <f t="shared" si="21"/>
        <v>CHLEC</v>
      </c>
      <c r="I1394" s="32">
        <v>22722</v>
      </c>
      <c r="J1394" s="39" t="s">
        <v>40</v>
      </c>
    </row>
    <row r="1395" spans="1:10" x14ac:dyDescent="0.25">
      <c r="A1395">
        <v>22835</v>
      </c>
      <c r="B1395">
        <v>42</v>
      </c>
      <c r="C1395">
        <v>10.67</v>
      </c>
      <c r="D1395">
        <v>4</v>
      </c>
      <c r="E1395">
        <v>0.05</v>
      </c>
      <c r="F1395">
        <v>40.545999999999999</v>
      </c>
      <c r="G1395" t="str">
        <f t="shared" si="21"/>
        <v>CHLEC</v>
      </c>
      <c r="I1395" s="32">
        <v>22723</v>
      </c>
      <c r="J1395" s="39" t="s">
        <v>27</v>
      </c>
    </row>
    <row r="1396" spans="1:10" x14ac:dyDescent="0.25">
      <c r="A1396">
        <v>22835</v>
      </c>
      <c r="B1396">
        <v>45</v>
      </c>
      <c r="C1396">
        <v>7.32</v>
      </c>
      <c r="D1396">
        <v>3</v>
      </c>
      <c r="E1396">
        <v>0.05</v>
      </c>
      <c r="F1396">
        <v>20.861999999999998</v>
      </c>
      <c r="G1396" t="str">
        <f t="shared" si="21"/>
        <v>CHLEC</v>
      </c>
      <c r="I1396" s="32">
        <v>22724</v>
      </c>
      <c r="J1396" s="39" t="s">
        <v>45</v>
      </c>
    </row>
    <row r="1397" spans="1:10" x14ac:dyDescent="0.25">
      <c r="A1397">
        <v>22835</v>
      </c>
      <c r="B1397">
        <v>51</v>
      </c>
      <c r="C1397">
        <v>40.4</v>
      </c>
      <c r="D1397">
        <v>4</v>
      </c>
      <c r="E1397">
        <v>0.05</v>
      </c>
      <c r="F1397">
        <v>153.51999999999998</v>
      </c>
      <c r="G1397" t="str">
        <f t="shared" si="21"/>
        <v>CHLEC</v>
      </c>
      <c r="I1397" s="32">
        <v>22725</v>
      </c>
      <c r="J1397" s="39" t="s">
        <v>68</v>
      </c>
    </row>
    <row r="1398" spans="1:10" x14ac:dyDescent="0.25">
      <c r="A1398">
        <v>22836</v>
      </c>
      <c r="B1398">
        <v>29</v>
      </c>
      <c r="C1398">
        <v>94.37</v>
      </c>
      <c r="D1398">
        <v>4</v>
      </c>
      <c r="E1398">
        <v>0.05</v>
      </c>
      <c r="F1398">
        <v>358.60599999999999</v>
      </c>
      <c r="G1398" t="str">
        <f t="shared" si="21"/>
        <v>CEGRO</v>
      </c>
      <c r="I1398" s="32">
        <v>22726</v>
      </c>
      <c r="J1398" s="39" t="s">
        <v>58</v>
      </c>
    </row>
    <row r="1399" spans="1:10" x14ac:dyDescent="0.25">
      <c r="A1399">
        <v>22836</v>
      </c>
      <c r="B1399">
        <v>30</v>
      </c>
      <c r="C1399">
        <v>19.670000000000002</v>
      </c>
      <c r="D1399">
        <v>3</v>
      </c>
      <c r="E1399">
        <v>0.05</v>
      </c>
      <c r="F1399">
        <v>56.059500000000007</v>
      </c>
      <c r="G1399" t="str">
        <f t="shared" si="21"/>
        <v>CEGRO</v>
      </c>
      <c r="I1399" s="32">
        <v>22727</v>
      </c>
      <c r="J1399" s="39" t="s">
        <v>85</v>
      </c>
    </row>
    <row r="1400" spans="1:10" x14ac:dyDescent="0.25">
      <c r="A1400">
        <v>22837</v>
      </c>
      <c r="B1400">
        <v>16</v>
      </c>
      <c r="C1400">
        <v>13.26</v>
      </c>
      <c r="D1400">
        <v>3</v>
      </c>
      <c r="E1400">
        <v>0.15</v>
      </c>
      <c r="F1400">
        <v>33.812999999999995</v>
      </c>
      <c r="G1400" t="str">
        <f t="shared" si="21"/>
        <v>RARAB</v>
      </c>
      <c r="I1400" s="32">
        <v>22728</v>
      </c>
      <c r="J1400" s="39" t="s">
        <v>24</v>
      </c>
    </row>
    <row r="1401" spans="1:10" x14ac:dyDescent="0.25">
      <c r="A1401">
        <v>22837</v>
      </c>
      <c r="B1401">
        <v>31</v>
      </c>
      <c r="C1401">
        <v>9.4499999999999993</v>
      </c>
      <c r="D1401">
        <v>3</v>
      </c>
      <c r="E1401">
        <v>0.15</v>
      </c>
      <c r="F1401">
        <v>24.097499999999997</v>
      </c>
      <c r="G1401" t="str">
        <f t="shared" si="21"/>
        <v>RARAB</v>
      </c>
      <c r="I1401" s="32">
        <v>22729</v>
      </c>
      <c r="J1401" s="39" t="s">
        <v>76</v>
      </c>
    </row>
    <row r="1402" spans="1:10" x14ac:dyDescent="0.25">
      <c r="A1402">
        <v>22837</v>
      </c>
      <c r="B1402">
        <v>45</v>
      </c>
      <c r="C1402">
        <v>7.32</v>
      </c>
      <c r="D1402">
        <v>3</v>
      </c>
      <c r="E1402">
        <v>0</v>
      </c>
      <c r="F1402">
        <v>21.96</v>
      </c>
      <c r="G1402" t="str">
        <f t="shared" si="21"/>
        <v>RARAB</v>
      </c>
      <c r="I1402" s="32">
        <v>22730</v>
      </c>
      <c r="J1402" s="39" t="s">
        <v>81</v>
      </c>
    </row>
    <row r="1403" spans="1:10" x14ac:dyDescent="0.25">
      <c r="A1403">
        <v>22837</v>
      </c>
      <c r="B1403">
        <v>60</v>
      </c>
      <c r="C1403">
        <v>25.92</v>
      </c>
      <c r="D1403">
        <v>3</v>
      </c>
      <c r="E1403">
        <v>0.15</v>
      </c>
      <c r="F1403">
        <v>66.096000000000004</v>
      </c>
      <c r="G1403" t="str">
        <f t="shared" si="21"/>
        <v>RARAB</v>
      </c>
      <c r="I1403" s="32">
        <v>22731</v>
      </c>
      <c r="J1403" s="39" t="s">
        <v>53</v>
      </c>
    </row>
    <row r="1404" spans="1:10" x14ac:dyDescent="0.25">
      <c r="A1404">
        <v>22838</v>
      </c>
      <c r="B1404">
        <v>21</v>
      </c>
      <c r="C1404">
        <v>7.62</v>
      </c>
      <c r="D1404">
        <v>4</v>
      </c>
      <c r="E1404">
        <v>0</v>
      </c>
      <c r="F1404">
        <v>30.48</v>
      </c>
      <c r="G1404" t="str">
        <f t="shared" si="21"/>
        <v>NOBEL</v>
      </c>
      <c r="I1404" s="32">
        <v>22732</v>
      </c>
      <c r="J1404" s="39" t="s">
        <v>60</v>
      </c>
    </row>
    <row r="1405" spans="1:10" x14ac:dyDescent="0.25">
      <c r="A1405">
        <v>22838</v>
      </c>
      <c r="B1405">
        <v>47</v>
      </c>
      <c r="C1405">
        <v>7.32</v>
      </c>
      <c r="D1405">
        <v>4</v>
      </c>
      <c r="E1405">
        <v>0</v>
      </c>
      <c r="F1405">
        <v>29.28</v>
      </c>
      <c r="G1405" t="str">
        <f t="shared" si="21"/>
        <v>NOBEL</v>
      </c>
      <c r="I1405" s="32">
        <v>22733</v>
      </c>
      <c r="J1405" s="39" t="s">
        <v>61</v>
      </c>
    </row>
    <row r="1406" spans="1:10" x14ac:dyDescent="0.25">
      <c r="A1406">
        <v>22838</v>
      </c>
      <c r="B1406">
        <v>51</v>
      </c>
      <c r="C1406">
        <v>40.4</v>
      </c>
      <c r="D1406">
        <v>4</v>
      </c>
      <c r="E1406">
        <v>0</v>
      </c>
      <c r="F1406">
        <v>161.6</v>
      </c>
      <c r="G1406" t="str">
        <f t="shared" si="21"/>
        <v>NOBEL</v>
      </c>
      <c r="I1406" s="32">
        <v>22734</v>
      </c>
      <c r="J1406" s="39" t="s">
        <v>42</v>
      </c>
    </row>
    <row r="1407" spans="1:10" x14ac:dyDescent="0.25">
      <c r="A1407">
        <v>22839</v>
      </c>
      <c r="B1407">
        <v>2</v>
      </c>
      <c r="C1407">
        <v>14.48</v>
      </c>
      <c r="D1407">
        <v>4</v>
      </c>
      <c r="E1407">
        <v>0.25</v>
      </c>
      <c r="F1407">
        <v>43.44</v>
      </c>
      <c r="G1407" t="str">
        <f t="shared" si="21"/>
        <v>MOELK</v>
      </c>
      <c r="I1407" s="32">
        <v>22735</v>
      </c>
      <c r="J1407" s="39" t="s">
        <v>78</v>
      </c>
    </row>
    <row r="1408" spans="1:10" x14ac:dyDescent="0.25">
      <c r="A1408">
        <v>22839</v>
      </c>
      <c r="B1408">
        <v>5</v>
      </c>
      <c r="C1408">
        <v>16.309999999999999</v>
      </c>
      <c r="D1408">
        <v>4</v>
      </c>
      <c r="E1408">
        <v>0</v>
      </c>
      <c r="F1408">
        <v>65.239999999999995</v>
      </c>
      <c r="G1408" t="str">
        <f t="shared" si="21"/>
        <v>MOELK</v>
      </c>
      <c r="I1408" s="32">
        <v>22736</v>
      </c>
      <c r="J1408" s="39" t="s">
        <v>104</v>
      </c>
    </row>
    <row r="1409" spans="1:10" x14ac:dyDescent="0.25">
      <c r="A1409">
        <v>22839</v>
      </c>
      <c r="B1409">
        <v>29</v>
      </c>
      <c r="C1409">
        <v>94.37</v>
      </c>
      <c r="D1409">
        <v>4</v>
      </c>
      <c r="E1409">
        <v>0.25</v>
      </c>
      <c r="F1409">
        <v>283.11</v>
      </c>
      <c r="G1409" t="str">
        <f t="shared" si="21"/>
        <v>MOELK</v>
      </c>
      <c r="I1409" s="32">
        <v>22737</v>
      </c>
      <c r="J1409" s="39" t="s">
        <v>44</v>
      </c>
    </row>
    <row r="1410" spans="1:10" x14ac:dyDescent="0.25">
      <c r="A1410">
        <v>22839</v>
      </c>
      <c r="B1410">
        <v>59</v>
      </c>
      <c r="C1410">
        <v>41.92</v>
      </c>
      <c r="D1410">
        <v>4</v>
      </c>
      <c r="E1410">
        <v>0.25</v>
      </c>
      <c r="F1410">
        <v>125.76</v>
      </c>
      <c r="G1410" t="str">
        <f t="shared" si="21"/>
        <v>MOELK</v>
      </c>
      <c r="I1410" s="32">
        <v>22738</v>
      </c>
      <c r="J1410" s="39" t="s">
        <v>90</v>
      </c>
    </row>
    <row r="1411" spans="1:10" x14ac:dyDescent="0.25">
      <c r="A1411">
        <v>22840</v>
      </c>
      <c r="B1411">
        <v>36</v>
      </c>
      <c r="C1411">
        <v>14.48</v>
      </c>
      <c r="D1411">
        <v>3</v>
      </c>
      <c r="E1411">
        <v>0</v>
      </c>
      <c r="F1411">
        <v>43.44</v>
      </c>
      <c r="G1411" t="str">
        <f t="shared" ref="G1411:G1474" si="22">VLOOKUP(A1411,$I$2:$J$1577,2,FALSE)</f>
        <v>CHLAB</v>
      </c>
      <c r="I1411" s="32">
        <v>22739</v>
      </c>
      <c r="J1411" s="39" t="s">
        <v>78</v>
      </c>
    </row>
    <row r="1412" spans="1:10" x14ac:dyDescent="0.25">
      <c r="A1412">
        <v>22840</v>
      </c>
      <c r="B1412">
        <v>38</v>
      </c>
      <c r="C1412">
        <v>200.93</v>
      </c>
      <c r="D1412">
        <v>3</v>
      </c>
      <c r="E1412">
        <v>0</v>
      </c>
      <c r="F1412">
        <v>602.79</v>
      </c>
      <c r="G1412" t="str">
        <f t="shared" si="22"/>
        <v>CHLAB</v>
      </c>
      <c r="I1412" s="32">
        <v>22740</v>
      </c>
      <c r="J1412" s="39" t="s">
        <v>51</v>
      </c>
    </row>
    <row r="1413" spans="1:10" x14ac:dyDescent="0.25">
      <c r="A1413">
        <v>22840</v>
      </c>
      <c r="B1413">
        <v>59</v>
      </c>
      <c r="C1413">
        <v>41.92</v>
      </c>
      <c r="D1413">
        <v>3</v>
      </c>
      <c r="E1413">
        <v>0</v>
      </c>
      <c r="F1413">
        <v>125.76</v>
      </c>
      <c r="G1413" t="str">
        <f t="shared" si="22"/>
        <v>CHLAB</v>
      </c>
      <c r="I1413" s="32">
        <v>22741</v>
      </c>
      <c r="J1413" s="39" t="s">
        <v>47</v>
      </c>
    </row>
    <row r="1414" spans="1:10" x14ac:dyDescent="0.25">
      <c r="A1414">
        <v>22841</v>
      </c>
      <c r="B1414">
        <v>62</v>
      </c>
      <c r="C1414">
        <v>30.03</v>
      </c>
      <c r="D1414">
        <v>3</v>
      </c>
      <c r="E1414">
        <v>0</v>
      </c>
      <c r="F1414">
        <v>90.09</v>
      </c>
      <c r="G1414" t="str">
        <f t="shared" si="22"/>
        <v>CHROU</v>
      </c>
      <c r="I1414" s="32">
        <v>22742</v>
      </c>
      <c r="J1414" s="39" t="s">
        <v>27</v>
      </c>
    </row>
    <row r="1415" spans="1:10" x14ac:dyDescent="0.25">
      <c r="A1415">
        <v>22841</v>
      </c>
      <c r="B1415">
        <v>68</v>
      </c>
      <c r="C1415">
        <v>7.62</v>
      </c>
      <c r="D1415">
        <v>3</v>
      </c>
      <c r="E1415">
        <v>0</v>
      </c>
      <c r="F1415">
        <v>22.86</v>
      </c>
      <c r="G1415" t="str">
        <f t="shared" si="22"/>
        <v>CHROU</v>
      </c>
      <c r="I1415" s="32">
        <v>22743</v>
      </c>
      <c r="J1415" s="39" t="s">
        <v>80</v>
      </c>
    </row>
    <row r="1416" spans="1:10" x14ac:dyDescent="0.25">
      <c r="A1416">
        <v>22842</v>
      </c>
      <c r="B1416">
        <v>75</v>
      </c>
      <c r="C1416">
        <v>5.95</v>
      </c>
      <c r="D1416">
        <v>2</v>
      </c>
      <c r="E1416">
        <v>0.15</v>
      </c>
      <c r="F1416">
        <v>10.115</v>
      </c>
      <c r="G1416" t="str">
        <f t="shared" si="22"/>
        <v>BRLEH</v>
      </c>
      <c r="I1416" s="32">
        <v>22744</v>
      </c>
      <c r="J1416" s="39" t="s">
        <v>25</v>
      </c>
    </row>
    <row r="1417" spans="1:10" x14ac:dyDescent="0.25">
      <c r="A1417">
        <v>22843</v>
      </c>
      <c r="B1417">
        <v>27</v>
      </c>
      <c r="C1417">
        <v>26.83</v>
      </c>
      <c r="D1417">
        <v>3</v>
      </c>
      <c r="E1417">
        <v>0.25</v>
      </c>
      <c r="F1417">
        <v>60.367499999999993</v>
      </c>
      <c r="G1417" t="str">
        <f t="shared" si="22"/>
        <v>NAROU</v>
      </c>
      <c r="I1417" s="32">
        <v>22745</v>
      </c>
      <c r="J1417" s="39" t="s">
        <v>42</v>
      </c>
    </row>
    <row r="1418" spans="1:10" x14ac:dyDescent="0.25">
      <c r="A1418">
        <v>22843</v>
      </c>
      <c r="B1418">
        <v>30</v>
      </c>
      <c r="C1418">
        <v>19.670000000000002</v>
      </c>
      <c r="D1418">
        <v>2</v>
      </c>
      <c r="E1418">
        <v>0</v>
      </c>
      <c r="F1418">
        <v>39.340000000000003</v>
      </c>
      <c r="G1418" t="str">
        <f t="shared" si="22"/>
        <v>NAROU</v>
      </c>
      <c r="I1418" s="32">
        <v>22746</v>
      </c>
      <c r="J1418" s="39" t="s">
        <v>52</v>
      </c>
    </row>
    <row r="1419" spans="1:10" x14ac:dyDescent="0.25">
      <c r="A1419">
        <v>22843</v>
      </c>
      <c r="B1419">
        <v>35</v>
      </c>
      <c r="C1419">
        <v>13.72</v>
      </c>
      <c r="D1419">
        <v>2</v>
      </c>
      <c r="E1419">
        <v>0</v>
      </c>
      <c r="F1419">
        <v>27.44</v>
      </c>
      <c r="G1419" t="str">
        <f t="shared" si="22"/>
        <v>NAROU</v>
      </c>
      <c r="I1419" s="32">
        <v>22747</v>
      </c>
      <c r="J1419" s="39" t="s">
        <v>72</v>
      </c>
    </row>
    <row r="1420" spans="1:10" x14ac:dyDescent="0.25">
      <c r="A1420">
        <v>22843</v>
      </c>
      <c r="B1420">
        <v>64</v>
      </c>
      <c r="C1420">
        <v>25.31</v>
      </c>
      <c r="D1420">
        <v>3</v>
      </c>
      <c r="E1420">
        <v>0</v>
      </c>
      <c r="F1420">
        <v>75.929999999999993</v>
      </c>
      <c r="G1420" t="str">
        <f t="shared" si="22"/>
        <v>NAROU</v>
      </c>
      <c r="I1420" s="32">
        <v>22748</v>
      </c>
      <c r="J1420" s="39" t="s">
        <v>71</v>
      </c>
    </row>
    <row r="1421" spans="1:10" x14ac:dyDescent="0.25">
      <c r="A1421">
        <v>22843</v>
      </c>
      <c r="B1421">
        <v>92</v>
      </c>
      <c r="C1421">
        <v>0</v>
      </c>
      <c r="D1421">
        <v>1</v>
      </c>
      <c r="E1421">
        <v>0</v>
      </c>
      <c r="F1421">
        <v>0</v>
      </c>
      <c r="G1421" t="str">
        <f t="shared" si="22"/>
        <v>NAROU</v>
      </c>
      <c r="I1421" s="32">
        <v>22749</v>
      </c>
      <c r="J1421" s="39" t="s">
        <v>71</v>
      </c>
    </row>
    <row r="1422" spans="1:10" x14ac:dyDescent="0.25">
      <c r="A1422">
        <v>22843</v>
      </c>
      <c r="B1422">
        <v>93</v>
      </c>
      <c r="C1422">
        <v>4.57</v>
      </c>
      <c r="D1422">
        <v>3</v>
      </c>
      <c r="E1422">
        <v>0.1</v>
      </c>
      <c r="F1422">
        <v>12.339000000000002</v>
      </c>
      <c r="G1422" t="str">
        <f t="shared" si="22"/>
        <v>NAROU</v>
      </c>
      <c r="I1422" s="32">
        <v>22750</v>
      </c>
      <c r="J1422" s="39" t="s">
        <v>54</v>
      </c>
    </row>
    <row r="1423" spans="1:10" x14ac:dyDescent="0.25">
      <c r="A1423">
        <v>22843</v>
      </c>
      <c r="B1423">
        <v>635</v>
      </c>
      <c r="C1423">
        <v>0</v>
      </c>
      <c r="D1423">
        <v>1</v>
      </c>
      <c r="E1423">
        <v>0</v>
      </c>
      <c r="F1423">
        <v>0</v>
      </c>
      <c r="G1423" t="str">
        <f t="shared" si="22"/>
        <v>NAROU</v>
      </c>
      <c r="I1423" s="32">
        <v>22751</v>
      </c>
      <c r="J1423" s="39" t="s">
        <v>27</v>
      </c>
    </row>
    <row r="1424" spans="1:10" x14ac:dyDescent="0.25">
      <c r="A1424">
        <v>22843</v>
      </c>
      <c r="B1424">
        <v>726</v>
      </c>
      <c r="C1424">
        <v>0</v>
      </c>
      <c r="D1424">
        <v>1</v>
      </c>
      <c r="E1424">
        <v>0</v>
      </c>
      <c r="F1424">
        <v>0</v>
      </c>
      <c r="G1424" t="str">
        <f t="shared" si="22"/>
        <v>NAROU</v>
      </c>
      <c r="I1424" s="32">
        <v>22752</v>
      </c>
      <c r="J1424" s="39" t="s">
        <v>91</v>
      </c>
    </row>
    <row r="1425" spans="1:10" x14ac:dyDescent="0.25">
      <c r="A1425">
        <v>22843</v>
      </c>
      <c r="B1425">
        <v>2967</v>
      </c>
      <c r="C1425">
        <v>11.89</v>
      </c>
      <c r="D1425">
        <v>2</v>
      </c>
      <c r="E1425">
        <v>0</v>
      </c>
      <c r="F1425">
        <v>23.78</v>
      </c>
      <c r="G1425" t="str">
        <f t="shared" si="22"/>
        <v>NAROU</v>
      </c>
      <c r="I1425" s="32">
        <v>22753</v>
      </c>
      <c r="J1425" s="39" t="s">
        <v>66</v>
      </c>
    </row>
    <row r="1426" spans="1:10" x14ac:dyDescent="0.25">
      <c r="A1426">
        <v>22844</v>
      </c>
      <c r="B1426">
        <v>22</v>
      </c>
      <c r="C1426">
        <v>16.010000000000002</v>
      </c>
      <c r="D1426">
        <v>3</v>
      </c>
      <c r="E1426">
        <v>0</v>
      </c>
      <c r="F1426">
        <v>48.03</v>
      </c>
      <c r="G1426" t="str">
        <f t="shared" si="22"/>
        <v>CHLEC</v>
      </c>
      <c r="I1426" s="32">
        <v>22754</v>
      </c>
      <c r="J1426" s="39" t="s">
        <v>36</v>
      </c>
    </row>
    <row r="1427" spans="1:10" x14ac:dyDescent="0.25">
      <c r="A1427">
        <v>22844</v>
      </c>
      <c r="B1427">
        <v>35</v>
      </c>
      <c r="C1427">
        <v>13.72</v>
      </c>
      <c r="D1427">
        <v>3</v>
      </c>
      <c r="E1427">
        <v>0</v>
      </c>
      <c r="F1427">
        <v>41.160000000000004</v>
      </c>
      <c r="G1427" t="str">
        <f t="shared" si="22"/>
        <v>CHLEC</v>
      </c>
      <c r="I1427" s="32">
        <v>22755</v>
      </c>
      <c r="J1427" s="39" t="s">
        <v>70</v>
      </c>
    </row>
    <row r="1428" spans="1:10" x14ac:dyDescent="0.25">
      <c r="A1428">
        <v>22844</v>
      </c>
      <c r="B1428">
        <v>57</v>
      </c>
      <c r="C1428">
        <v>14.94</v>
      </c>
      <c r="D1428">
        <v>2</v>
      </c>
      <c r="E1428">
        <v>0</v>
      </c>
      <c r="F1428">
        <v>29.88</v>
      </c>
      <c r="G1428" t="str">
        <f t="shared" si="22"/>
        <v>CHLEC</v>
      </c>
      <c r="I1428" s="32">
        <v>22756</v>
      </c>
      <c r="J1428" s="39" t="s">
        <v>32</v>
      </c>
    </row>
    <row r="1429" spans="1:10" x14ac:dyDescent="0.25">
      <c r="A1429">
        <v>22844</v>
      </c>
      <c r="B1429">
        <v>60</v>
      </c>
      <c r="C1429">
        <v>25.92</v>
      </c>
      <c r="D1429">
        <v>3</v>
      </c>
      <c r="E1429">
        <v>0</v>
      </c>
      <c r="F1429">
        <v>77.760000000000005</v>
      </c>
      <c r="G1429" t="str">
        <f t="shared" si="22"/>
        <v>CHLEC</v>
      </c>
      <c r="I1429" s="32">
        <v>22757</v>
      </c>
      <c r="J1429" s="39" t="s">
        <v>25</v>
      </c>
    </row>
    <row r="1430" spans="1:10" x14ac:dyDescent="0.25">
      <c r="A1430">
        <v>22844</v>
      </c>
      <c r="B1430">
        <v>64</v>
      </c>
      <c r="C1430">
        <v>25.31</v>
      </c>
      <c r="D1430">
        <v>2</v>
      </c>
      <c r="E1430">
        <v>0</v>
      </c>
      <c r="F1430">
        <v>50.62</v>
      </c>
      <c r="G1430" t="str">
        <f t="shared" si="22"/>
        <v>CHLEC</v>
      </c>
      <c r="I1430" s="32">
        <v>22758</v>
      </c>
      <c r="J1430" s="39" t="s">
        <v>37</v>
      </c>
    </row>
    <row r="1431" spans="1:10" x14ac:dyDescent="0.25">
      <c r="A1431">
        <v>22845</v>
      </c>
      <c r="B1431">
        <v>16</v>
      </c>
      <c r="C1431">
        <v>13.26</v>
      </c>
      <c r="D1431">
        <v>2</v>
      </c>
      <c r="E1431">
        <v>0</v>
      </c>
      <c r="F1431">
        <v>26.52</v>
      </c>
      <c r="G1431" t="str">
        <f t="shared" si="22"/>
        <v>CECHA</v>
      </c>
      <c r="I1431" s="32">
        <v>22759</v>
      </c>
      <c r="J1431" s="39" t="s">
        <v>71</v>
      </c>
    </row>
    <row r="1432" spans="1:10" x14ac:dyDescent="0.25">
      <c r="A1432">
        <v>22845</v>
      </c>
      <c r="B1432">
        <v>62</v>
      </c>
      <c r="C1432">
        <v>37.5</v>
      </c>
      <c r="D1432">
        <v>2</v>
      </c>
      <c r="E1432">
        <v>0</v>
      </c>
      <c r="F1432">
        <v>75</v>
      </c>
      <c r="G1432" t="str">
        <f t="shared" si="22"/>
        <v>CECHA</v>
      </c>
      <c r="I1432" s="32">
        <v>22760</v>
      </c>
      <c r="J1432" s="39" t="s">
        <v>53</v>
      </c>
    </row>
    <row r="1433" spans="1:10" x14ac:dyDescent="0.25">
      <c r="A1433">
        <v>22846</v>
      </c>
      <c r="B1433">
        <v>55</v>
      </c>
      <c r="C1433">
        <v>18.29</v>
      </c>
      <c r="D1433">
        <v>2</v>
      </c>
      <c r="E1433">
        <v>0</v>
      </c>
      <c r="F1433">
        <v>36.58</v>
      </c>
      <c r="G1433" t="str">
        <f t="shared" si="22"/>
        <v>CLHAL</v>
      </c>
      <c r="I1433" s="32">
        <v>22761</v>
      </c>
      <c r="J1433" s="39" t="s">
        <v>28</v>
      </c>
    </row>
    <row r="1434" spans="1:10" x14ac:dyDescent="0.25">
      <c r="A1434">
        <v>22846</v>
      </c>
      <c r="B1434">
        <v>57</v>
      </c>
      <c r="C1434">
        <v>14.94</v>
      </c>
      <c r="D1434">
        <v>2</v>
      </c>
      <c r="E1434">
        <v>0</v>
      </c>
      <c r="F1434">
        <v>29.88</v>
      </c>
      <c r="G1434" t="str">
        <f t="shared" si="22"/>
        <v>CLHAL</v>
      </c>
      <c r="I1434" s="32">
        <v>22762</v>
      </c>
      <c r="J1434" s="39" t="s">
        <v>72</v>
      </c>
    </row>
    <row r="1435" spans="1:10" x14ac:dyDescent="0.25">
      <c r="A1435">
        <v>22846</v>
      </c>
      <c r="B1435">
        <v>70</v>
      </c>
      <c r="C1435">
        <v>11.43</v>
      </c>
      <c r="D1435">
        <v>2</v>
      </c>
      <c r="E1435">
        <v>0.15</v>
      </c>
      <c r="F1435">
        <v>19.430999999999997</v>
      </c>
      <c r="G1435" t="str">
        <f t="shared" si="22"/>
        <v>CLHAL</v>
      </c>
      <c r="I1435" s="32">
        <v>22763</v>
      </c>
      <c r="J1435" s="39" t="s">
        <v>71</v>
      </c>
    </row>
    <row r="1436" spans="1:10" x14ac:dyDescent="0.25">
      <c r="A1436">
        <v>22847</v>
      </c>
      <c r="B1436">
        <v>14</v>
      </c>
      <c r="C1436">
        <v>17.68</v>
      </c>
      <c r="D1436">
        <v>2</v>
      </c>
      <c r="E1436">
        <v>0</v>
      </c>
      <c r="F1436">
        <v>35.36</v>
      </c>
      <c r="G1436" t="str">
        <f t="shared" si="22"/>
        <v>ERDEB</v>
      </c>
      <c r="I1436" s="32">
        <v>22764</v>
      </c>
      <c r="J1436" s="39" t="s">
        <v>42</v>
      </c>
    </row>
    <row r="1437" spans="1:10" x14ac:dyDescent="0.25">
      <c r="A1437">
        <v>22847</v>
      </c>
      <c r="B1437">
        <v>53</v>
      </c>
      <c r="C1437">
        <v>25</v>
      </c>
      <c r="D1437">
        <v>3</v>
      </c>
      <c r="E1437">
        <v>0</v>
      </c>
      <c r="F1437">
        <v>75</v>
      </c>
      <c r="G1437" t="str">
        <f t="shared" si="22"/>
        <v>ERDEB</v>
      </c>
      <c r="I1437" s="32">
        <v>22765</v>
      </c>
      <c r="J1437" s="39" t="s">
        <v>42</v>
      </c>
    </row>
    <row r="1438" spans="1:10" x14ac:dyDescent="0.25">
      <c r="A1438">
        <v>22847</v>
      </c>
      <c r="B1438">
        <v>58</v>
      </c>
      <c r="C1438">
        <v>10.06</v>
      </c>
      <c r="D1438">
        <v>2</v>
      </c>
      <c r="E1438">
        <v>0</v>
      </c>
      <c r="F1438">
        <v>20.12</v>
      </c>
      <c r="G1438" t="str">
        <f t="shared" si="22"/>
        <v>ERDEB</v>
      </c>
      <c r="I1438" s="32">
        <v>22766</v>
      </c>
      <c r="J1438" s="39" t="s">
        <v>48</v>
      </c>
    </row>
    <row r="1439" spans="1:10" x14ac:dyDescent="0.25">
      <c r="A1439">
        <v>22848</v>
      </c>
      <c r="B1439">
        <v>77</v>
      </c>
      <c r="C1439">
        <v>9.91</v>
      </c>
      <c r="D1439">
        <v>3</v>
      </c>
      <c r="E1439">
        <v>0.25</v>
      </c>
      <c r="F1439">
        <v>22.297499999999999</v>
      </c>
      <c r="G1439" t="str">
        <f t="shared" si="22"/>
        <v>ZOHED</v>
      </c>
      <c r="I1439" s="32">
        <v>22767</v>
      </c>
      <c r="J1439" s="39" t="s">
        <v>68</v>
      </c>
    </row>
    <row r="1440" spans="1:10" x14ac:dyDescent="0.25">
      <c r="A1440">
        <v>22849</v>
      </c>
      <c r="B1440">
        <v>11</v>
      </c>
      <c r="C1440">
        <v>16.010000000000002</v>
      </c>
      <c r="D1440">
        <v>3</v>
      </c>
      <c r="E1440">
        <v>0.05</v>
      </c>
      <c r="F1440">
        <v>45.628500000000003</v>
      </c>
      <c r="G1440" t="str">
        <f t="shared" si="22"/>
        <v>JÉBAZ</v>
      </c>
      <c r="I1440" s="32">
        <v>22768</v>
      </c>
      <c r="J1440" s="39" t="s">
        <v>49</v>
      </c>
    </row>
    <row r="1441" spans="1:10" x14ac:dyDescent="0.25">
      <c r="A1441">
        <v>22849</v>
      </c>
      <c r="B1441">
        <v>56</v>
      </c>
      <c r="C1441">
        <v>28.97</v>
      </c>
      <c r="D1441">
        <v>3</v>
      </c>
      <c r="E1441">
        <v>0.05</v>
      </c>
      <c r="F1441">
        <v>82.564499999999981</v>
      </c>
      <c r="G1441" t="str">
        <f t="shared" si="22"/>
        <v>JÉBAZ</v>
      </c>
      <c r="I1441" s="32">
        <v>22769</v>
      </c>
      <c r="J1441" s="39" t="s">
        <v>71</v>
      </c>
    </row>
    <row r="1442" spans="1:10" x14ac:dyDescent="0.25">
      <c r="A1442">
        <v>22850</v>
      </c>
      <c r="B1442">
        <v>1</v>
      </c>
      <c r="C1442">
        <v>10.98</v>
      </c>
      <c r="D1442">
        <v>3</v>
      </c>
      <c r="E1442">
        <v>0</v>
      </c>
      <c r="F1442">
        <v>32.94</v>
      </c>
      <c r="G1442" t="str">
        <f t="shared" si="22"/>
        <v>VIVAN</v>
      </c>
      <c r="I1442" s="32">
        <v>22770</v>
      </c>
      <c r="J1442" s="39" t="s">
        <v>89</v>
      </c>
    </row>
    <row r="1443" spans="1:10" x14ac:dyDescent="0.25">
      <c r="A1443">
        <v>22850</v>
      </c>
      <c r="B1443">
        <v>21</v>
      </c>
      <c r="C1443">
        <v>6.1</v>
      </c>
      <c r="D1443">
        <v>2</v>
      </c>
      <c r="E1443">
        <v>0.25</v>
      </c>
      <c r="F1443">
        <v>9.1499999999999986</v>
      </c>
      <c r="G1443" t="str">
        <f t="shared" si="22"/>
        <v>VIVAN</v>
      </c>
      <c r="I1443" s="32">
        <v>22771</v>
      </c>
      <c r="J1443" s="39" t="s">
        <v>84</v>
      </c>
    </row>
    <row r="1444" spans="1:10" x14ac:dyDescent="0.25">
      <c r="A1444">
        <v>22850</v>
      </c>
      <c r="B1444">
        <v>39</v>
      </c>
      <c r="C1444">
        <v>10.98</v>
      </c>
      <c r="D1444">
        <v>2</v>
      </c>
      <c r="E1444">
        <v>0.25</v>
      </c>
      <c r="F1444">
        <v>16.47</v>
      </c>
      <c r="G1444" t="str">
        <f t="shared" si="22"/>
        <v>VIVAN</v>
      </c>
      <c r="I1444" s="32">
        <v>22772</v>
      </c>
      <c r="J1444" s="39" t="s">
        <v>48</v>
      </c>
    </row>
    <row r="1445" spans="1:10" x14ac:dyDescent="0.25">
      <c r="A1445">
        <v>22851</v>
      </c>
      <c r="B1445">
        <v>7</v>
      </c>
      <c r="C1445">
        <v>4.25</v>
      </c>
      <c r="D1445">
        <v>1</v>
      </c>
      <c r="E1445">
        <v>0</v>
      </c>
      <c r="F1445">
        <v>4.25</v>
      </c>
      <c r="G1445" t="str">
        <f t="shared" si="22"/>
        <v>CHDUD</v>
      </c>
      <c r="I1445" s="32">
        <v>22773</v>
      </c>
      <c r="J1445" s="39" t="s">
        <v>46</v>
      </c>
    </row>
    <row r="1446" spans="1:10" x14ac:dyDescent="0.25">
      <c r="A1446">
        <v>22851</v>
      </c>
      <c r="B1446">
        <v>19</v>
      </c>
      <c r="C1446">
        <v>5.49</v>
      </c>
      <c r="D1446">
        <v>2</v>
      </c>
      <c r="E1446">
        <v>0</v>
      </c>
      <c r="F1446">
        <v>10.98</v>
      </c>
      <c r="G1446" t="str">
        <f t="shared" si="22"/>
        <v>CHDUD</v>
      </c>
      <c r="I1446" s="32">
        <v>22774</v>
      </c>
      <c r="J1446" s="39" t="s">
        <v>69</v>
      </c>
    </row>
    <row r="1447" spans="1:10" x14ac:dyDescent="0.25">
      <c r="A1447">
        <v>22851</v>
      </c>
      <c r="B1447">
        <v>27</v>
      </c>
      <c r="C1447">
        <v>26.83</v>
      </c>
      <c r="D1447">
        <v>3</v>
      </c>
      <c r="E1447">
        <v>0.25</v>
      </c>
      <c r="F1447">
        <v>60.367499999999993</v>
      </c>
      <c r="G1447" t="str">
        <f t="shared" si="22"/>
        <v>CHDUD</v>
      </c>
      <c r="I1447" s="32">
        <v>22775</v>
      </c>
      <c r="J1447" s="39" t="s">
        <v>37</v>
      </c>
    </row>
    <row r="1448" spans="1:10" x14ac:dyDescent="0.25">
      <c r="A1448">
        <v>22851</v>
      </c>
      <c r="B1448">
        <v>44</v>
      </c>
      <c r="C1448">
        <v>11.89</v>
      </c>
      <c r="D1448">
        <v>2</v>
      </c>
      <c r="E1448">
        <v>0</v>
      </c>
      <c r="F1448">
        <v>23.78</v>
      </c>
      <c r="G1448" t="str">
        <f t="shared" si="22"/>
        <v>CHDUD</v>
      </c>
      <c r="I1448" s="32">
        <v>22776</v>
      </c>
      <c r="J1448" s="39" t="s">
        <v>89</v>
      </c>
    </row>
    <row r="1449" spans="1:10" x14ac:dyDescent="0.25">
      <c r="A1449">
        <v>22851</v>
      </c>
      <c r="B1449">
        <v>54</v>
      </c>
      <c r="C1449">
        <v>4.57</v>
      </c>
      <c r="D1449">
        <v>3</v>
      </c>
      <c r="E1449">
        <v>0.1</v>
      </c>
      <c r="F1449">
        <v>12.339000000000002</v>
      </c>
      <c r="G1449" t="str">
        <f t="shared" si="22"/>
        <v>CHDUD</v>
      </c>
      <c r="I1449" s="32">
        <v>22777</v>
      </c>
      <c r="J1449" s="39" t="s">
        <v>79</v>
      </c>
    </row>
    <row r="1450" spans="1:10" x14ac:dyDescent="0.25">
      <c r="A1450">
        <v>22851</v>
      </c>
      <c r="B1450">
        <v>60</v>
      </c>
      <c r="C1450">
        <v>20.73</v>
      </c>
      <c r="D1450">
        <v>2</v>
      </c>
      <c r="E1450">
        <v>0.25</v>
      </c>
      <c r="F1450">
        <v>31.094999999999999</v>
      </c>
      <c r="G1450" t="str">
        <f t="shared" si="22"/>
        <v>CHDUD</v>
      </c>
      <c r="I1450" s="32">
        <v>22778</v>
      </c>
      <c r="J1450" s="39" t="s">
        <v>49</v>
      </c>
    </row>
    <row r="1451" spans="1:10" x14ac:dyDescent="0.25">
      <c r="A1451">
        <v>22851</v>
      </c>
      <c r="B1451">
        <v>65</v>
      </c>
      <c r="C1451">
        <v>12.81</v>
      </c>
      <c r="D1451">
        <v>2</v>
      </c>
      <c r="E1451">
        <v>0</v>
      </c>
      <c r="F1451">
        <v>25.62</v>
      </c>
      <c r="G1451" t="str">
        <f t="shared" si="22"/>
        <v>CHDUD</v>
      </c>
      <c r="I1451" s="32">
        <v>22779</v>
      </c>
      <c r="J1451" s="39" t="s">
        <v>38</v>
      </c>
    </row>
    <row r="1452" spans="1:10" x14ac:dyDescent="0.25">
      <c r="A1452">
        <v>22851</v>
      </c>
      <c r="B1452">
        <v>71</v>
      </c>
      <c r="C1452">
        <v>13.11</v>
      </c>
      <c r="D1452">
        <v>3</v>
      </c>
      <c r="E1452">
        <v>0</v>
      </c>
      <c r="F1452">
        <v>39.33</v>
      </c>
      <c r="G1452" t="str">
        <f t="shared" si="22"/>
        <v>CHDUD</v>
      </c>
      <c r="I1452" s="32">
        <v>22780</v>
      </c>
      <c r="J1452" s="39" t="s">
        <v>38</v>
      </c>
    </row>
    <row r="1453" spans="1:10" x14ac:dyDescent="0.25">
      <c r="A1453">
        <v>22851</v>
      </c>
      <c r="B1453">
        <v>761</v>
      </c>
      <c r="C1453">
        <v>3.64</v>
      </c>
      <c r="D1453">
        <v>1</v>
      </c>
      <c r="E1453">
        <v>0</v>
      </c>
      <c r="F1453">
        <v>3.64</v>
      </c>
      <c r="G1453" t="str">
        <f t="shared" si="22"/>
        <v>CHDUD</v>
      </c>
      <c r="I1453" s="32">
        <v>22781</v>
      </c>
      <c r="J1453" s="39" t="s">
        <v>29</v>
      </c>
    </row>
    <row r="1454" spans="1:10" x14ac:dyDescent="0.25">
      <c r="A1454">
        <v>22851</v>
      </c>
      <c r="B1454">
        <v>1448</v>
      </c>
      <c r="C1454">
        <v>9.77</v>
      </c>
      <c r="D1454">
        <v>1</v>
      </c>
      <c r="E1454">
        <v>0</v>
      </c>
      <c r="F1454">
        <v>9.77</v>
      </c>
      <c r="G1454" t="str">
        <f t="shared" si="22"/>
        <v>CHDUD</v>
      </c>
      <c r="I1454" s="32">
        <v>22782</v>
      </c>
      <c r="J1454" s="39" t="s">
        <v>57</v>
      </c>
    </row>
    <row r="1455" spans="1:10" x14ac:dyDescent="0.25">
      <c r="A1455">
        <v>22851</v>
      </c>
      <c r="B1455">
        <v>1495</v>
      </c>
      <c r="C1455">
        <v>12.41</v>
      </c>
      <c r="D1455">
        <v>1</v>
      </c>
      <c r="E1455">
        <v>0</v>
      </c>
      <c r="F1455">
        <v>12.41</v>
      </c>
      <c r="G1455" t="str">
        <f t="shared" si="22"/>
        <v>CHDUD</v>
      </c>
      <c r="I1455" s="32">
        <v>22783</v>
      </c>
      <c r="J1455" s="39" t="s">
        <v>37</v>
      </c>
    </row>
    <row r="1456" spans="1:10" x14ac:dyDescent="0.25">
      <c r="A1456">
        <v>22851</v>
      </c>
      <c r="B1456">
        <v>2650</v>
      </c>
      <c r="C1456">
        <v>8.5399999999999991</v>
      </c>
      <c r="D1456">
        <v>3</v>
      </c>
      <c r="E1456">
        <v>0.25</v>
      </c>
      <c r="F1456">
        <v>19.214999999999996</v>
      </c>
      <c r="G1456" t="str">
        <f t="shared" si="22"/>
        <v>CHDUD</v>
      </c>
      <c r="I1456" s="32">
        <v>22784</v>
      </c>
      <c r="J1456" s="39" t="s">
        <v>44</v>
      </c>
    </row>
    <row r="1457" spans="1:10" x14ac:dyDescent="0.25">
      <c r="A1457">
        <v>22852</v>
      </c>
      <c r="B1457">
        <v>17</v>
      </c>
      <c r="C1457">
        <v>23.78</v>
      </c>
      <c r="D1457">
        <v>3</v>
      </c>
      <c r="E1457">
        <v>0</v>
      </c>
      <c r="F1457">
        <v>71.34</v>
      </c>
      <c r="G1457" t="str">
        <f t="shared" si="22"/>
        <v>PASAU</v>
      </c>
      <c r="I1457" s="32">
        <v>22785</v>
      </c>
      <c r="J1457" s="39" t="s">
        <v>37</v>
      </c>
    </row>
    <row r="1458" spans="1:10" x14ac:dyDescent="0.25">
      <c r="A1458">
        <v>22852</v>
      </c>
      <c r="B1458">
        <v>33</v>
      </c>
      <c r="C1458">
        <v>1.52</v>
      </c>
      <c r="D1458">
        <v>2</v>
      </c>
      <c r="E1458">
        <v>0</v>
      </c>
      <c r="F1458">
        <v>3.04</v>
      </c>
      <c r="G1458" t="str">
        <f t="shared" si="22"/>
        <v>PASAU</v>
      </c>
      <c r="I1458" s="32">
        <v>22786</v>
      </c>
      <c r="J1458" s="39" t="s">
        <v>59</v>
      </c>
    </row>
    <row r="1459" spans="1:10" x14ac:dyDescent="0.25">
      <c r="A1459">
        <v>22853</v>
      </c>
      <c r="B1459">
        <v>16</v>
      </c>
      <c r="C1459">
        <v>13.26</v>
      </c>
      <c r="D1459">
        <v>2</v>
      </c>
      <c r="E1459">
        <v>0</v>
      </c>
      <c r="F1459">
        <v>26.52</v>
      </c>
      <c r="G1459" t="str">
        <f t="shared" si="22"/>
        <v>PILED</v>
      </c>
      <c r="I1459" s="32">
        <v>22787</v>
      </c>
      <c r="J1459" s="39" t="s">
        <v>61</v>
      </c>
    </row>
    <row r="1460" spans="1:10" x14ac:dyDescent="0.25">
      <c r="A1460">
        <v>22853</v>
      </c>
      <c r="B1460">
        <v>43</v>
      </c>
      <c r="C1460">
        <v>35.06</v>
      </c>
      <c r="D1460">
        <v>2</v>
      </c>
      <c r="E1460">
        <v>0</v>
      </c>
      <c r="F1460">
        <v>70.12</v>
      </c>
      <c r="G1460" t="str">
        <f t="shared" si="22"/>
        <v>PILED</v>
      </c>
      <c r="I1460" s="32">
        <v>22788</v>
      </c>
      <c r="J1460" s="39" t="s">
        <v>76</v>
      </c>
    </row>
    <row r="1461" spans="1:10" x14ac:dyDescent="0.25">
      <c r="A1461">
        <v>22853</v>
      </c>
      <c r="B1461">
        <v>59</v>
      </c>
      <c r="C1461">
        <v>41.92</v>
      </c>
      <c r="D1461">
        <v>3</v>
      </c>
      <c r="E1461">
        <v>0</v>
      </c>
      <c r="F1461">
        <v>125.76</v>
      </c>
      <c r="G1461" t="str">
        <f t="shared" si="22"/>
        <v>PILED</v>
      </c>
      <c r="I1461" s="32">
        <v>22789</v>
      </c>
      <c r="J1461" s="39" t="s">
        <v>68</v>
      </c>
    </row>
    <row r="1462" spans="1:10" x14ac:dyDescent="0.25">
      <c r="A1462">
        <v>22854</v>
      </c>
      <c r="B1462">
        <v>2</v>
      </c>
      <c r="C1462">
        <v>11.59</v>
      </c>
      <c r="D1462">
        <v>4</v>
      </c>
      <c r="E1462">
        <v>0.2</v>
      </c>
      <c r="F1462">
        <v>37.088000000000001</v>
      </c>
      <c r="G1462" t="str">
        <f t="shared" si="22"/>
        <v>CHLEC</v>
      </c>
      <c r="I1462" s="32">
        <v>22790</v>
      </c>
      <c r="J1462" s="39" t="s">
        <v>66</v>
      </c>
    </row>
    <row r="1463" spans="1:10" x14ac:dyDescent="0.25">
      <c r="A1463">
        <v>22854</v>
      </c>
      <c r="B1463">
        <v>5</v>
      </c>
      <c r="C1463">
        <v>12.96</v>
      </c>
      <c r="D1463">
        <v>4</v>
      </c>
      <c r="E1463">
        <v>0.2</v>
      </c>
      <c r="F1463">
        <v>41.472000000000008</v>
      </c>
      <c r="G1463" t="str">
        <f t="shared" si="22"/>
        <v>CHLEC</v>
      </c>
      <c r="I1463" s="32">
        <v>22791</v>
      </c>
      <c r="J1463" s="39" t="s">
        <v>83</v>
      </c>
    </row>
    <row r="1464" spans="1:10" x14ac:dyDescent="0.25">
      <c r="A1464">
        <v>22854</v>
      </c>
      <c r="B1464">
        <v>32</v>
      </c>
      <c r="C1464">
        <v>19.510000000000002</v>
      </c>
      <c r="D1464">
        <v>4</v>
      </c>
      <c r="E1464">
        <v>0.2</v>
      </c>
      <c r="F1464">
        <v>62.432000000000009</v>
      </c>
      <c r="G1464" t="str">
        <f t="shared" si="22"/>
        <v>CHLEC</v>
      </c>
      <c r="I1464" s="32">
        <v>22792</v>
      </c>
      <c r="J1464" s="39" t="s">
        <v>67</v>
      </c>
    </row>
    <row r="1465" spans="1:10" x14ac:dyDescent="0.25">
      <c r="A1465">
        <v>22855</v>
      </c>
      <c r="B1465">
        <v>19</v>
      </c>
      <c r="C1465">
        <v>5.49</v>
      </c>
      <c r="D1465">
        <v>4</v>
      </c>
      <c r="E1465">
        <v>0.1</v>
      </c>
      <c r="F1465">
        <v>19.764000000000003</v>
      </c>
      <c r="G1465" t="str">
        <f t="shared" si="22"/>
        <v>DIGOM</v>
      </c>
      <c r="I1465" s="32">
        <v>22793</v>
      </c>
      <c r="J1465" s="39" t="s">
        <v>109</v>
      </c>
    </row>
    <row r="1466" spans="1:10" x14ac:dyDescent="0.25">
      <c r="A1466">
        <v>22855</v>
      </c>
      <c r="B1466">
        <v>24</v>
      </c>
      <c r="C1466">
        <v>2.74</v>
      </c>
      <c r="D1466">
        <v>3</v>
      </c>
      <c r="E1466">
        <v>0.1</v>
      </c>
      <c r="F1466">
        <v>7.3980000000000006</v>
      </c>
      <c r="G1466" t="str">
        <f t="shared" si="22"/>
        <v>DIGOM</v>
      </c>
      <c r="I1466" s="32">
        <v>22794</v>
      </c>
      <c r="J1466" s="39" t="s">
        <v>38</v>
      </c>
    </row>
    <row r="1467" spans="1:10" x14ac:dyDescent="0.25">
      <c r="A1467">
        <v>22855</v>
      </c>
      <c r="B1467">
        <v>31</v>
      </c>
      <c r="C1467">
        <v>7.62</v>
      </c>
      <c r="D1467">
        <v>4</v>
      </c>
      <c r="E1467">
        <v>0.1</v>
      </c>
      <c r="F1467">
        <v>27.432000000000002</v>
      </c>
      <c r="G1467" t="str">
        <f t="shared" si="22"/>
        <v>DIGOM</v>
      </c>
      <c r="I1467" s="32">
        <v>22795</v>
      </c>
      <c r="J1467" s="39" t="s">
        <v>68</v>
      </c>
    </row>
    <row r="1468" spans="1:10" x14ac:dyDescent="0.25">
      <c r="A1468">
        <v>22855</v>
      </c>
      <c r="B1468">
        <v>52</v>
      </c>
      <c r="C1468">
        <v>4.2699999999999996</v>
      </c>
      <c r="D1468">
        <v>4</v>
      </c>
      <c r="E1468">
        <v>0.1</v>
      </c>
      <c r="F1468">
        <v>15.371999999999998</v>
      </c>
      <c r="G1468" t="str">
        <f t="shared" si="22"/>
        <v>DIGOM</v>
      </c>
      <c r="I1468" s="32">
        <v>22796</v>
      </c>
      <c r="J1468" s="39" t="s">
        <v>34</v>
      </c>
    </row>
    <row r="1469" spans="1:10" x14ac:dyDescent="0.25">
      <c r="A1469">
        <v>22856</v>
      </c>
      <c r="B1469">
        <v>55</v>
      </c>
      <c r="C1469">
        <v>14.64</v>
      </c>
      <c r="D1469">
        <v>4</v>
      </c>
      <c r="E1469">
        <v>0.05</v>
      </c>
      <c r="F1469">
        <v>55.631999999999998</v>
      </c>
      <c r="G1469" t="str">
        <f t="shared" si="22"/>
        <v>NAROU</v>
      </c>
      <c r="I1469" s="32">
        <v>22797</v>
      </c>
      <c r="J1469" s="39" t="s">
        <v>25</v>
      </c>
    </row>
    <row r="1470" spans="1:10" x14ac:dyDescent="0.25">
      <c r="A1470">
        <v>22856</v>
      </c>
      <c r="B1470">
        <v>70</v>
      </c>
      <c r="C1470">
        <v>9.15</v>
      </c>
      <c r="D1470">
        <v>4</v>
      </c>
      <c r="E1470">
        <v>0</v>
      </c>
      <c r="F1470">
        <v>36.6</v>
      </c>
      <c r="G1470" t="str">
        <f t="shared" si="22"/>
        <v>NAROU</v>
      </c>
      <c r="I1470" s="32">
        <v>22798</v>
      </c>
      <c r="J1470" s="39" t="s">
        <v>48</v>
      </c>
    </row>
    <row r="1471" spans="1:10" x14ac:dyDescent="0.25">
      <c r="A1471">
        <v>22857</v>
      </c>
      <c r="B1471">
        <v>11</v>
      </c>
      <c r="C1471">
        <v>16.010000000000002</v>
      </c>
      <c r="D1471">
        <v>4</v>
      </c>
      <c r="E1471">
        <v>0.05</v>
      </c>
      <c r="F1471">
        <v>60.838000000000001</v>
      </c>
      <c r="G1471" t="str">
        <f t="shared" si="22"/>
        <v>JÉBAZ</v>
      </c>
      <c r="I1471" s="32">
        <v>22799</v>
      </c>
      <c r="J1471" s="39" t="s">
        <v>70</v>
      </c>
    </row>
    <row r="1472" spans="1:10" x14ac:dyDescent="0.25">
      <c r="A1472">
        <v>22857</v>
      </c>
      <c r="B1472">
        <v>56</v>
      </c>
      <c r="C1472">
        <v>28.97</v>
      </c>
      <c r="D1472">
        <v>4</v>
      </c>
      <c r="E1472">
        <v>0.05</v>
      </c>
      <c r="F1472">
        <v>110.08599999999998</v>
      </c>
      <c r="G1472" t="str">
        <f t="shared" si="22"/>
        <v>JÉBAZ</v>
      </c>
      <c r="I1472" s="32">
        <v>22800</v>
      </c>
      <c r="J1472" s="39" t="s">
        <v>57</v>
      </c>
    </row>
    <row r="1473" spans="1:10" x14ac:dyDescent="0.25">
      <c r="A1473">
        <v>22858</v>
      </c>
      <c r="B1473">
        <v>77</v>
      </c>
      <c r="C1473">
        <v>9.91</v>
      </c>
      <c r="D1473">
        <v>4</v>
      </c>
      <c r="E1473">
        <v>0.25</v>
      </c>
      <c r="F1473">
        <v>29.73</v>
      </c>
      <c r="G1473" t="str">
        <f t="shared" si="22"/>
        <v>ZOHED</v>
      </c>
      <c r="I1473" s="32">
        <v>22801</v>
      </c>
      <c r="J1473" s="39" t="s">
        <v>32</v>
      </c>
    </row>
    <row r="1474" spans="1:10" x14ac:dyDescent="0.25">
      <c r="A1474">
        <v>22859</v>
      </c>
      <c r="B1474">
        <v>38</v>
      </c>
      <c r="C1474">
        <v>200.93</v>
      </c>
      <c r="D1474">
        <v>4</v>
      </c>
      <c r="E1474">
        <v>0.1</v>
      </c>
      <c r="F1474">
        <v>723.34800000000007</v>
      </c>
      <c r="G1474" t="str">
        <f t="shared" si="22"/>
        <v>JEHOU</v>
      </c>
      <c r="I1474" s="32">
        <v>22802</v>
      </c>
      <c r="J1474" s="39" t="s">
        <v>49</v>
      </c>
    </row>
    <row r="1475" spans="1:10" x14ac:dyDescent="0.25">
      <c r="A1475">
        <v>22859</v>
      </c>
      <c r="B1475">
        <v>71</v>
      </c>
      <c r="C1475">
        <v>16.46</v>
      </c>
      <c r="D1475">
        <v>4</v>
      </c>
      <c r="E1475">
        <v>0</v>
      </c>
      <c r="F1475">
        <v>65.84</v>
      </c>
      <c r="G1475" t="str">
        <f t="shared" ref="G1475:G1538" si="23">VLOOKUP(A1475,$I$2:$J$1577,2,FALSE)</f>
        <v>JEHOU</v>
      </c>
      <c r="I1475" s="32">
        <v>22803</v>
      </c>
      <c r="J1475" s="39" t="s">
        <v>36</v>
      </c>
    </row>
    <row r="1476" spans="1:10" x14ac:dyDescent="0.25">
      <c r="A1476">
        <v>22860</v>
      </c>
      <c r="B1476">
        <v>16</v>
      </c>
      <c r="C1476">
        <v>13.26</v>
      </c>
      <c r="D1476">
        <v>3</v>
      </c>
      <c r="E1476">
        <v>0</v>
      </c>
      <c r="F1476">
        <v>39.78</v>
      </c>
      <c r="G1476" t="str">
        <f t="shared" si="23"/>
        <v>PILED</v>
      </c>
      <c r="I1476" s="32">
        <v>22804</v>
      </c>
      <c r="J1476" s="39" t="s">
        <v>58</v>
      </c>
    </row>
    <row r="1477" spans="1:10" x14ac:dyDescent="0.25">
      <c r="A1477">
        <v>22860</v>
      </c>
      <c r="B1477">
        <v>43</v>
      </c>
      <c r="C1477">
        <v>35.06</v>
      </c>
      <c r="D1477">
        <v>3</v>
      </c>
      <c r="E1477">
        <v>0</v>
      </c>
      <c r="F1477">
        <v>105.18</v>
      </c>
      <c r="G1477" t="str">
        <f t="shared" si="23"/>
        <v>PILED</v>
      </c>
      <c r="I1477" s="32">
        <v>22805</v>
      </c>
      <c r="J1477" s="39" t="s">
        <v>62</v>
      </c>
    </row>
    <row r="1478" spans="1:10" x14ac:dyDescent="0.25">
      <c r="A1478">
        <v>22860</v>
      </c>
      <c r="B1478">
        <v>59</v>
      </c>
      <c r="C1478">
        <v>41.92</v>
      </c>
      <c r="D1478">
        <v>4</v>
      </c>
      <c r="E1478">
        <v>0</v>
      </c>
      <c r="F1478">
        <v>167.68</v>
      </c>
      <c r="G1478" t="str">
        <f t="shared" si="23"/>
        <v>PILED</v>
      </c>
      <c r="I1478" s="32">
        <v>22806</v>
      </c>
      <c r="J1478" s="39" t="s">
        <v>42</v>
      </c>
    </row>
    <row r="1479" spans="1:10" x14ac:dyDescent="0.25">
      <c r="A1479">
        <v>22861</v>
      </c>
      <c r="B1479">
        <v>41</v>
      </c>
      <c r="C1479">
        <v>7.32</v>
      </c>
      <c r="D1479">
        <v>4</v>
      </c>
      <c r="E1479">
        <v>0</v>
      </c>
      <c r="F1479">
        <v>29.28</v>
      </c>
      <c r="G1479" t="str">
        <f t="shared" si="23"/>
        <v>JEHOU</v>
      </c>
      <c r="I1479" s="32">
        <v>22807</v>
      </c>
      <c r="J1479" s="39" t="s">
        <v>96</v>
      </c>
    </row>
    <row r="1480" spans="1:10" x14ac:dyDescent="0.25">
      <c r="A1480">
        <v>22862</v>
      </c>
      <c r="B1480">
        <v>70</v>
      </c>
      <c r="C1480">
        <v>11.43</v>
      </c>
      <c r="D1480">
        <v>3</v>
      </c>
      <c r="E1480">
        <v>0</v>
      </c>
      <c r="F1480">
        <v>34.29</v>
      </c>
      <c r="G1480" t="str">
        <f t="shared" si="23"/>
        <v>JEMAN</v>
      </c>
      <c r="I1480" s="32">
        <v>22808</v>
      </c>
      <c r="J1480" s="39" t="s">
        <v>56</v>
      </c>
    </row>
    <row r="1481" spans="1:10" x14ac:dyDescent="0.25">
      <c r="A1481">
        <v>22862</v>
      </c>
      <c r="B1481">
        <v>77</v>
      </c>
      <c r="C1481">
        <v>9.91</v>
      </c>
      <c r="D1481">
        <v>4</v>
      </c>
      <c r="E1481">
        <v>0</v>
      </c>
      <c r="F1481">
        <v>39.64</v>
      </c>
      <c r="G1481" t="str">
        <f t="shared" si="23"/>
        <v>JEMAN</v>
      </c>
      <c r="I1481" s="32">
        <v>22809</v>
      </c>
      <c r="J1481" s="39" t="s">
        <v>105</v>
      </c>
    </row>
    <row r="1482" spans="1:10" x14ac:dyDescent="0.25">
      <c r="A1482">
        <v>22863</v>
      </c>
      <c r="B1482">
        <v>22</v>
      </c>
      <c r="C1482">
        <v>16.010000000000002</v>
      </c>
      <c r="D1482">
        <v>4</v>
      </c>
      <c r="E1482">
        <v>0</v>
      </c>
      <c r="F1482">
        <v>64.040000000000006</v>
      </c>
      <c r="G1482" t="str">
        <f t="shared" si="23"/>
        <v>CHLEC</v>
      </c>
      <c r="I1482" s="32">
        <v>22810</v>
      </c>
      <c r="J1482" s="39" t="s">
        <v>81</v>
      </c>
    </row>
    <row r="1483" spans="1:10" x14ac:dyDescent="0.25">
      <c r="A1483">
        <v>22863</v>
      </c>
      <c r="B1483">
        <v>35</v>
      </c>
      <c r="C1483">
        <v>13.72</v>
      </c>
      <c r="D1483">
        <v>4</v>
      </c>
      <c r="E1483">
        <v>0</v>
      </c>
      <c r="F1483">
        <v>54.88</v>
      </c>
      <c r="G1483" t="str">
        <f t="shared" si="23"/>
        <v>CHLEC</v>
      </c>
      <c r="I1483" s="32">
        <v>22811</v>
      </c>
      <c r="J1483" s="39" t="s">
        <v>93</v>
      </c>
    </row>
    <row r="1484" spans="1:10" x14ac:dyDescent="0.25">
      <c r="A1484">
        <v>22863</v>
      </c>
      <c r="B1484">
        <v>57</v>
      </c>
      <c r="C1484">
        <v>14.94</v>
      </c>
      <c r="D1484">
        <v>3</v>
      </c>
      <c r="E1484">
        <v>0</v>
      </c>
      <c r="F1484">
        <v>44.82</v>
      </c>
      <c r="G1484" t="str">
        <f t="shared" si="23"/>
        <v>CHLEC</v>
      </c>
      <c r="I1484" s="32">
        <v>22812</v>
      </c>
      <c r="J1484" s="39" t="s">
        <v>30</v>
      </c>
    </row>
    <row r="1485" spans="1:10" x14ac:dyDescent="0.25">
      <c r="A1485">
        <v>22863</v>
      </c>
      <c r="B1485">
        <v>60</v>
      </c>
      <c r="C1485">
        <v>25.92</v>
      </c>
      <c r="D1485">
        <v>4</v>
      </c>
      <c r="E1485">
        <v>0</v>
      </c>
      <c r="F1485">
        <v>103.68</v>
      </c>
      <c r="G1485" t="str">
        <f t="shared" si="23"/>
        <v>CHLEC</v>
      </c>
      <c r="I1485" s="32">
        <v>22813</v>
      </c>
      <c r="J1485" s="39" t="s">
        <v>50</v>
      </c>
    </row>
    <row r="1486" spans="1:10" x14ac:dyDescent="0.25">
      <c r="A1486">
        <v>22863</v>
      </c>
      <c r="B1486">
        <v>64</v>
      </c>
      <c r="C1486">
        <v>25.31</v>
      </c>
      <c r="D1486">
        <v>3</v>
      </c>
      <c r="E1486">
        <v>0</v>
      </c>
      <c r="F1486">
        <v>75.929999999999993</v>
      </c>
      <c r="G1486" t="str">
        <f t="shared" si="23"/>
        <v>CHLEC</v>
      </c>
      <c r="I1486" s="32">
        <v>22814</v>
      </c>
      <c r="J1486" s="39" t="s">
        <v>32</v>
      </c>
    </row>
    <row r="1487" spans="1:10" x14ac:dyDescent="0.25">
      <c r="A1487">
        <v>22864</v>
      </c>
      <c r="B1487">
        <v>5</v>
      </c>
      <c r="C1487">
        <v>16.309999999999999</v>
      </c>
      <c r="D1487">
        <v>3</v>
      </c>
      <c r="E1487">
        <v>0</v>
      </c>
      <c r="F1487">
        <v>48.929999999999993</v>
      </c>
      <c r="G1487" t="str">
        <f t="shared" si="23"/>
        <v>RIDAB</v>
      </c>
      <c r="I1487" s="32">
        <v>22815</v>
      </c>
      <c r="J1487" s="39" t="s">
        <v>39</v>
      </c>
    </row>
    <row r="1488" spans="1:10" x14ac:dyDescent="0.25">
      <c r="A1488">
        <v>22864</v>
      </c>
      <c r="B1488">
        <v>7</v>
      </c>
      <c r="C1488">
        <v>22.87</v>
      </c>
      <c r="D1488">
        <v>4</v>
      </c>
      <c r="E1488">
        <v>0</v>
      </c>
      <c r="F1488">
        <v>91.48</v>
      </c>
      <c r="G1488" t="str">
        <f t="shared" si="23"/>
        <v>RIDAB</v>
      </c>
      <c r="I1488" s="32">
        <v>22816</v>
      </c>
      <c r="J1488" s="39" t="s">
        <v>48</v>
      </c>
    </row>
    <row r="1489" spans="1:10" x14ac:dyDescent="0.25">
      <c r="A1489">
        <v>22864</v>
      </c>
      <c r="B1489">
        <v>72</v>
      </c>
      <c r="C1489">
        <v>26.53</v>
      </c>
      <c r="D1489">
        <v>4</v>
      </c>
      <c r="E1489">
        <v>0</v>
      </c>
      <c r="F1489">
        <v>106.12</v>
      </c>
      <c r="G1489" t="str">
        <f t="shared" si="23"/>
        <v>RIDAB</v>
      </c>
      <c r="I1489" s="32">
        <v>22817</v>
      </c>
      <c r="J1489" s="39" t="s">
        <v>67</v>
      </c>
    </row>
    <row r="1490" spans="1:10" x14ac:dyDescent="0.25">
      <c r="A1490">
        <v>22865</v>
      </c>
      <c r="B1490">
        <v>69</v>
      </c>
      <c r="C1490">
        <v>21.95</v>
      </c>
      <c r="D1490">
        <v>3</v>
      </c>
      <c r="E1490">
        <v>0</v>
      </c>
      <c r="F1490">
        <v>65.849999999999994</v>
      </c>
      <c r="G1490" t="str">
        <f t="shared" si="23"/>
        <v>MALAZ</v>
      </c>
      <c r="I1490" s="32">
        <v>22818</v>
      </c>
      <c r="J1490" s="39" t="s">
        <v>54</v>
      </c>
    </row>
    <row r="1491" spans="1:10" x14ac:dyDescent="0.25">
      <c r="A1491">
        <v>22865</v>
      </c>
      <c r="B1491">
        <v>70</v>
      </c>
      <c r="C1491">
        <v>9.15</v>
      </c>
      <c r="D1491">
        <v>4</v>
      </c>
      <c r="E1491">
        <v>0</v>
      </c>
      <c r="F1491">
        <v>36.6</v>
      </c>
      <c r="G1491" t="str">
        <f t="shared" si="23"/>
        <v>MALAZ</v>
      </c>
      <c r="I1491" s="32">
        <v>22819</v>
      </c>
      <c r="J1491" s="39" t="s">
        <v>91</v>
      </c>
    </row>
    <row r="1492" spans="1:10" x14ac:dyDescent="0.25">
      <c r="A1492">
        <v>22866</v>
      </c>
      <c r="B1492">
        <v>26</v>
      </c>
      <c r="C1492">
        <v>18.899999999999999</v>
      </c>
      <c r="D1492">
        <v>4</v>
      </c>
      <c r="E1492">
        <v>0.15</v>
      </c>
      <c r="F1492">
        <v>64.259999999999991</v>
      </c>
      <c r="G1492" t="str">
        <f t="shared" si="23"/>
        <v>JEMAN</v>
      </c>
      <c r="I1492" s="32">
        <v>22820</v>
      </c>
      <c r="J1492" s="39" t="s">
        <v>58</v>
      </c>
    </row>
    <row r="1493" spans="1:10" x14ac:dyDescent="0.25">
      <c r="A1493">
        <v>22866</v>
      </c>
      <c r="B1493">
        <v>72</v>
      </c>
      <c r="C1493">
        <v>21.19</v>
      </c>
      <c r="D1493">
        <v>3</v>
      </c>
      <c r="E1493">
        <v>0.15</v>
      </c>
      <c r="F1493">
        <v>54.034500000000008</v>
      </c>
      <c r="G1493" t="str">
        <f t="shared" si="23"/>
        <v>JEMAN</v>
      </c>
      <c r="I1493" s="32">
        <v>22821</v>
      </c>
      <c r="J1493" s="39" t="s">
        <v>85</v>
      </c>
    </row>
    <row r="1494" spans="1:10" x14ac:dyDescent="0.25">
      <c r="A1494">
        <v>22867</v>
      </c>
      <c r="B1494">
        <v>20</v>
      </c>
      <c r="C1494">
        <v>49.39</v>
      </c>
      <c r="D1494">
        <v>3</v>
      </c>
      <c r="E1494">
        <v>0</v>
      </c>
      <c r="F1494">
        <v>148.17000000000002</v>
      </c>
      <c r="G1494" t="str">
        <f t="shared" si="23"/>
        <v>JEHOU</v>
      </c>
      <c r="I1494" s="32">
        <v>22822</v>
      </c>
      <c r="J1494" s="39" t="s">
        <v>89</v>
      </c>
    </row>
    <row r="1495" spans="1:10" x14ac:dyDescent="0.25">
      <c r="A1495">
        <v>22867</v>
      </c>
      <c r="B1495">
        <v>60</v>
      </c>
      <c r="C1495">
        <v>20.73</v>
      </c>
      <c r="D1495">
        <v>4</v>
      </c>
      <c r="E1495">
        <v>0</v>
      </c>
      <c r="F1495">
        <v>82.92</v>
      </c>
      <c r="G1495" t="str">
        <f t="shared" si="23"/>
        <v>JEHOU</v>
      </c>
      <c r="I1495" s="32">
        <v>22823</v>
      </c>
      <c r="J1495" s="39" t="s">
        <v>76</v>
      </c>
    </row>
    <row r="1496" spans="1:10" x14ac:dyDescent="0.25">
      <c r="A1496">
        <v>22868</v>
      </c>
      <c r="B1496">
        <v>19</v>
      </c>
      <c r="C1496">
        <v>5.49</v>
      </c>
      <c r="D1496">
        <v>3</v>
      </c>
      <c r="E1496">
        <v>0</v>
      </c>
      <c r="F1496">
        <v>16.47</v>
      </c>
      <c r="G1496" t="str">
        <f t="shared" si="23"/>
        <v>CLJAN</v>
      </c>
      <c r="I1496" s="32">
        <v>22824</v>
      </c>
      <c r="J1496" s="39" t="s">
        <v>25</v>
      </c>
    </row>
    <row r="1497" spans="1:10" x14ac:dyDescent="0.25">
      <c r="A1497">
        <v>22868</v>
      </c>
      <c r="B1497">
        <v>53</v>
      </c>
      <c r="C1497">
        <v>19.97</v>
      </c>
      <c r="D1497">
        <v>4</v>
      </c>
      <c r="E1497">
        <v>0</v>
      </c>
      <c r="F1497">
        <v>79.88</v>
      </c>
      <c r="G1497" t="str">
        <f t="shared" si="23"/>
        <v>CLJAN</v>
      </c>
      <c r="I1497" s="32">
        <v>22825</v>
      </c>
      <c r="J1497" s="39" t="s">
        <v>45</v>
      </c>
    </row>
    <row r="1498" spans="1:10" x14ac:dyDescent="0.25">
      <c r="A1498">
        <v>22868</v>
      </c>
      <c r="B1498">
        <v>57</v>
      </c>
      <c r="C1498">
        <v>11.89</v>
      </c>
      <c r="D1498">
        <v>3</v>
      </c>
      <c r="E1498">
        <v>0</v>
      </c>
      <c r="F1498">
        <v>35.67</v>
      </c>
      <c r="G1498" t="str">
        <f t="shared" si="23"/>
        <v>CLJAN</v>
      </c>
      <c r="I1498" s="32">
        <v>22826</v>
      </c>
      <c r="J1498" s="39" t="s">
        <v>110</v>
      </c>
    </row>
    <row r="1499" spans="1:10" x14ac:dyDescent="0.25">
      <c r="A1499">
        <v>22869</v>
      </c>
      <c r="B1499">
        <v>10</v>
      </c>
      <c r="C1499">
        <v>18.899999999999999</v>
      </c>
      <c r="D1499">
        <v>3</v>
      </c>
      <c r="E1499">
        <v>0.05</v>
      </c>
      <c r="F1499">
        <v>53.864999999999995</v>
      </c>
      <c r="G1499" t="str">
        <f t="shared" si="23"/>
        <v>JAHEN</v>
      </c>
      <c r="I1499" s="32">
        <v>22827</v>
      </c>
      <c r="J1499" s="39" t="s">
        <v>67</v>
      </c>
    </row>
    <row r="1500" spans="1:10" x14ac:dyDescent="0.25">
      <c r="A1500">
        <v>22870</v>
      </c>
      <c r="B1500">
        <v>29</v>
      </c>
      <c r="C1500">
        <v>94.37</v>
      </c>
      <c r="D1500">
        <v>3</v>
      </c>
      <c r="E1500">
        <v>0</v>
      </c>
      <c r="F1500">
        <v>283.11</v>
      </c>
      <c r="G1500" t="str">
        <f t="shared" si="23"/>
        <v>MOELK</v>
      </c>
      <c r="I1500" s="32">
        <v>22828</v>
      </c>
      <c r="J1500" s="39" t="s">
        <v>50</v>
      </c>
    </row>
    <row r="1501" spans="1:10" x14ac:dyDescent="0.25">
      <c r="A1501">
        <v>22870</v>
      </c>
      <c r="B1501">
        <v>75</v>
      </c>
      <c r="C1501">
        <v>5.95</v>
      </c>
      <c r="D1501">
        <v>3</v>
      </c>
      <c r="E1501">
        <v>0.1</v>
      </c>
      <c r="F1501">
        <v>16.065000000000001</v>
      </c>
      <c r="G1501" t="str">
        <f t="shared" si="23"/>
        <v>MOELK</v>
      </c>
      <c r="I1501" s="32">
        <v>22829</v>
      </c>
      <c r="J1501" s="39" t="s">
        <v>70</v>
      </c>
    </row>
    <row r="1502" spans="1:10" x14ac:dyDescent="0.25">
      <c r="A1502">
        <v>22871</v>
      </c>
      <c r="B1502">
        <v>16</v>
      </c>
      <c r="C1502">
        <v>13.26</v>
      </c>
      <c r="D1502">
        <v>4</v>
      </c>
      <c r="E1502">
        <v>0.1</v>
      </c>
      <c r="F1502">
        <v>47.735999999999997</v>
      </c>
      <c r="G1502" t="str">
        <f t="shared" si="23"/>
        <v>JEHOU</v>
      </c>
      <c r="I1502" s="32">
        <v>22830</v>
      </c>
      <c r="J1502" s="39" t="s">
        <v>66</v>
      </c>
    </row>
    <row r="1503" spans="1:10" x14ac:dyDescent="0.25">
      <c r="A1503">
        <v>22871</v>
      </c>
      <c r="B1503">
        <v>32</v>
      </c>
      <c r="C1503">
        <v>24.39</v>
      </c>
      <c r="D1503">
        <v>4</v>
      </c>
      <c r="E1503">
        <v>0.1</v>
      </c>
      <c r="F1503">
        <v>87.804000000000002</v>
      </c>
      <c r="G1503" t="str">
        <f t="shared" si="23"/>
        <v>JEHOU</v>
      </c>
      <c r="I1503" s="32">
        <v>22831</v>
      </c>
      <c r="J1503" s="39" t="s">
        <v>75</v>
      </c>
    </row>
    <row r="1504" spans="1:10" x14ac:dyDescent="0.25">
      <c r="A1504">
        <v>22871</v>
      </c>
      <c r="B1504">
        <v>40</v>
      </c>
      <c r="C1504">
        <v>14.03</v>
      </c>
      <c r="D1504">
        <v>4</v>
      </c>
      <c r="E1504">
        <v>0</v>
      </c>
      <c r="F1504">
        <v>56.12</v>
      </c>
      <c r="G1504" t="str">
        <f t="shared" si="23"/>
        <v>JEHOU</v>
      </c>
      <c r="I1504" s="32">
        <v>22832</v>
      </c>
      <c r="J1504" s="39" t="s">
        <v>34</v>
      </c>
    </row>
    <row r="1505" spans="1:10" x14ac:dyDescent="0.25">
      <c r="A1505">
        <v>22871</v>
      </c>
      <c r="B1505">
        <v>75</v>
      </c>
      <c r="C1505">
        <v>5.95</v>
      </c>
      <c r="D1505">
        <v>4</v>
      </c>
      <c r="E1505">
        <v>0.1</v>
      </c>
      <c r="F1505">
        <v>21.42</v>
      </c>
      <c r="G1505" t="str">
        <f t="shared" si="23"/>
        <v>JEHOU</v>
      </c>
      <c r="I1505" s="32">
        <v>22833</v>
      </c>
      <c r="J1505" s="39" t="s">
        <v>87</v>
      </c>
    </row>
    <row r="1506" spans="1:10" x14ac:dyDescent="0.25">
      <c r="A1506">
        <v>22872</v>
      </c>
      <c r="B1506">
        <v>48</v>
      </c>
      <c r="C1506">
        <v>9.76</v>
      </c>
      <c r="D1506">
        <v>4</v>
      </c>
      <c r="E1506">
        <v>0.1</v>
      </c>
      <c r="F1506">
        <v>35.136000000000003</v>
      </c>
      <c r="G1506" t="str">
        <f t="shared" si="23"/>
        <v>LOHUE</v>
      </c>
      <c r="I1506" s="32">
        <v>22834</v>
      </c>
      <c r="J1506" s="39" t="s">
        <v>40</v>
      </c>
    </row>
    <row r="1507" spans="1:10" x14ac:dyDescent="0.25">
      <c r="A1507">
        <v>22872</v>
      </c>
      <c r="B1507">
        <v>76</v>
      </c>
      <c r="C1507">
        <v>13.72</v>
      </c>
      <c r="D1507">
        <v>4</v>
      </c>
      <c r="E1507">
        <v>0.1</v>
      </c>
      <c r="F1507">
        <v>49.392000000000003</v>
      </c>
      <c r="G1507" t="str">
        <f t="shared" si="23"/>
        <v>LOHUE</v>
      </c>
      <c r="I1507" s="32">
        <v>22835</v>
      </c>
      <c r="J1507" s="39" t="s">
        <v>32</v>
      </c>
    </row>
    <row r="1508" spans="1:10" x14ac:dyDescent="0.25">
      <c r="A1508">
        <v>22873</v>
      </c>
      <c r="B1508">
        <v>23</v>
      </c>
      <c r="C1508">
        <v>6.86</v>
      </c>
      <c r="D1508">
        <v>4</v>
      </c>
      <c r="E1508">
        <v>0</v>
      </c>
      <c r="F1508">
        <v>27.44</v>
      </c>
      <c r="G1508" t="str">
        <f t="shared" si="23"/>
        <v>GAANT</v>
      </c>
      <c r="I1508" s="32">
        <v>22836</v>
      </c>
      <c r="J1508" s="39" t="s">
        <v>56</v>
      </c>
    </row>
    <row r="1509" spans="1:10" x14ac:dyDescent="0.25">
      <c r="A1509">
        <v>22874</v>
      </c>
      <c r="B1509">
        <v>5</v>
      </c>
      <c r="C1509">
        <v>16.309999999999999</v>
      </c>
      <c r="D1509">
        <v>4</v>
      </c>
      <c r="E1509">
        <v>0</v>
      </c>
      <c r="F1509">
        <v>65.239999999999995</v>
      </c>
      <c r="G1509" t="str">
        <f t="shared" si="23"/>
        <v>BEGAL</v>
      </c>
      <c r="I1509" s="32">
        <v>22837</v>
      </c>
      <c r="J1509" s="39" t="s">
        <v>90</v>
      </c>
    </row>
    <row r="1510" spans="1:10" x14ac:dyDescent="0.25">
      <c r="A1510">
        <v>22874</v>
      </c>
      <c r="B1510">
        <v>36</v>
      </c>
      <c r="C1510">
        <v>14.48</v>
      </c>
      <c r="D1510">
        <v>4</v>
      </c>
      <c r="E1510">
        <v>0</v>
      </c>
      <c r="F1510">
        <v>57.92</v>
      </c>
      <c r="G1510" t="str">
        <f t="shared" si="23"/>
        <v>BEGAL</v>
      </c>
      <c r="I1510" s="32">
        <v>22838</v>
      </c>
      <c r="J1510" s="39" t="s">
        <v>99</v>
      </c>
    </row>
    <row r="1511" spans="1:10" x14ac:dyDescent="0.25">
      <c r="A1511">
        <v>22875</v>
      </c>
      <c r="B1511">
        <v>40</v>
      </c>
      <c r="C1511">
        <v>14.03</v>
      </c>
      <c r="D1511">
        <v>4</v>
      </c>
      <c r="E1511">
        <v>0.2</v>
      </c>
      <c r="F1511">
        <v>44.896000000000001</v>
      </c>
      <c r="G1511" t="str">
        <f t="shared" si="23"/>
        <v>ZOHED</v>
      </c>
      <c r="I1511" s="32">
        <v>22839</v>
      </c>
      <c r="J1511" s="39" t="s">
        <v>68</v>
      </c>
    </row>
    <row r="1512" spans="1:10" x14ac:dyDescent="0.25">
      <c r="A1512">
        <v>22876</v>
      </c>
      <c r="B1512">
        <v>31</v>
      </c>
      <c r="C1512">
        <v>9.4499999999999993</v>
      </c>
      <c r="D1512">
        <v>3</v>
      </c>
      <c r="E1512">
        <v>0</v>
      </c>
      <c r="F1512">
        <v>28.349999999999998</v>
      </c>
      <c r="G1512" t="str">
        <f t="shared" si="23"/>
        <v>MICOL</v>
      </c>
      <c r="I1512" s="32">
        <v>22840</v>
      </c>
      <c r="J1512" s="39" t="s">
        <v>42</v>
      </c>
    </row>
    <row r="1513" spans="1:10" x14ac:dyDescent="0.25">
      <c r="A1513">
        <v>22877</v>
      </c>
      <c r="B1513">
        <v>2</v>
      </c>
      <c r="C1513">
        <v>14.48</v>
      </c>
      <c r="D1513">
        <v>3</v>
      </c>
      <c r="E1513">
        <v>0</v>
      </c>
      <c r="F1513">
        <v>43.44</v>
      </c>
      <c r="G1513" t="str">
        <f t="shared" si="23"/>
        <v>JELEC</v>
      </c>
      <c r="I1513" s="32">
        <v>22841</v>
      </c>
      <c r="J1513" s="39" t="s">
        <v>61</v>
      </c>
    </row>
    <row r="1514" spans="1:10" x14ac:dyDescent="0.25">
      <c r="A1514">
        <v>22877</v>
      </c>
      <c r="B1514">
        <v>68</v>
      </c>
      <c r="C1514">
        <v>9.4499999999999993</v>
      </c>
      <c r="D1514">
        <v>4</v>
      </c>
      <c r="E1514">
        <v>0</v>
      </c>
      <c r="F1514">
        <v>37.799999999999997</v>
      </c>
      <c r="G1514" t="str">
        <f t="shared" si="23"/>
        <v>JELEC</v>
      </c>
      <c r="I1514" s="32">
        <v>22842</v>
      </c>
      <c r="J1514" s="39" t="s">
        <v>94</v>
      </c>
    </row>
    <row r="1515" spans="1:10" x14ac:dyDescent="0.25">
      <c r="A1515">
        <v>22878</v>
      </c>
      <c r="B1515">
        <v>17</v>
      </c>
      <c r="C1515">
        <v>29.73</v>
      </c>
      <c r="D1515">
        <v>4</v>
      </c>
      <c r="E1515">
        <v>0</v>
      </c>
      <c r="F1515">
        <v>118.92</v>
      </c>
      <c r="G1515" t="str">
        <f t="shared" si="23"/>
        <v>CHBOT</v>
      </c>
      <c r="I1515" s="32">
        <v>22843</v>
      </c>
      <c r="J1515" s="39" t="s">
        <v>31</v>
      </c>
    </row>
    <row r="1516" spans="1:10" x14ac:dyDescent="0.25">
      <c r="A1516">
        <v>22878</v>
      </c>
      <c r="B1516">
        <v>34</v>
      </c>
      <c r="C1516">
        <v>10.67</v>
      </c>
      <c r="D1516">
        <v>4</v>
      </c>
      <c r="E1516">
        <v>0</v>
      </c>
      <c r="F1516">
        <v>42.68</v>
      </c>
      <c r="G1516" t="str">
        <f t="shared" si="23"/>
        <v>CHBOT</v>
      </c>
      <c r="I1516" s="32">
        <v>22844</v>
      </c>
      <c r="J1516" s="39" t="s">
        <v>32</v>
      </c>
    </row>
    <row r="1517" spans="1:10" x14ac:dyDescent="0.25">
      <c r="A1517">
        <v>22878</v>
      </c>
      <c r="B1517">
        <v>41</v>
      </c>
      <c r="C1517">
        <v>7.32</v>
      </c>
      <c r="D1517">
        <v>4</v>
      </c>
      <c r="E1517">
        <v>0</v>
      </c>
      <c r="F1517">
        <v>29.28</v>
      </c>
      <c r="G1517" t="str">
        <f t="shared" si="23"/>
        <v>CHBOT</v>
      </c>
      <c r="I1517" s="32">
        <v>22845</v>
      </c>
      <c r="J1517" s="39" t="s">
        <v>47</v>
      </c>
    </row>
    <row r="1518" spans="1:10" x14ac:dyDescent="0.25">
      <c r="A1518">
        <v>22879</v>
      </c>
      <c r="B1518">
        <v>92</v>
      </c>
      <c r="C1518">
        <v>0</v>
      </c>
      <c r="D1518">
        <v>1</v>
      </c>
      <c r="E1518">
        <v>0</v>
      </c>
      <c r="F1518">
        <v>0</v>
      </c>
      <c r="G1518" t="str">
        <f t="shared" si="23"/>
        <v>NAROU</v>
      </c>
      <c r="I1518" s="32">
        <v>22846</v>
      </c>
      <c r="J1518" s="39" t="s">
        <v>78</v>
      </c>
    </row>
    <row r="1519" spans="1:10" x14ac:dyDescent="0.25">
      <c r="A1519">
        <v>22879</v>
      </c>
      <c r="B1519">
        <v>93</v>
      </c>
      <c r="C1519">
        <v>0</v>
      </c>
      <c r="D1519">
        <v>1</v>
      </c>
      <c r="E1519">
        <v>0</v>
      </c>
      <c r="F1519">
        <v>0</v>
      </c>
      <c r="G1519" t="str">
        <f t="shared" si="23"/>
        <v>NAROU</v>
      </c>
      <c r="I1519" s="32">
        <v>22847</v>
      </c>
      <c r="J1519" s="39" t="s">
        <v>40</v>
      </c>
    </row>
    <row r="1520" spans="1:10" x14ac:dyDescent="0.25">
      <c r="A1520">
        <v>22879</v>
      </c>
      <c r="B1520">
        <v>133</v>
      </c>
      <c r="C1520">
        <v>0</v>
      </c>
      <c r="D1520">
        <v>1</v>
      </c>
      <c r="E1520">
        <v>0</v>
      </c>
      <c r="F1520">
        <v>0</v>
      </c>
      <c r="G1520" t="str">
        <f t="shared" si="23"/>
        <v>NAROU</v>
      </c>
      <c r="I1520" s="32">
        <v>22848</v>
      </c>
      <c r="J1520" s="39" t="s">
        <v>84</v>
      </c>
    </row>
    <row r="1521" spans="1:10" x14ac:dyDescent="0.25">
      <c r="A1521">
        <v>22879</v>
      </c>
      <c r="B1521">
        <v>362</v>
      </c>
      <c r="C1521">
        <v>7.32</v>
      </c>
      <c r="D1521">
        <v>3</v>
      </c>
      <c r="E1521">
        <v>0</v>
      </c>
      <c r="F1521">
        <v>21.96</v>
      </c>
      <c r="G1521" t="str">
        <f t="shared" si="23"/>
        <v>NAROU</v>
      </c>
      <c r="I1521" s="32">
        <v>22849</v>
      </c>
      <c r="J1521" s="39" t="s">
        <v>72</v>
      </c>
    </row>
    <row r="1522" spans="1:10" x14ac:dyDescent="0.25">
      <c r="A1522">
        <v>22879</v>
      </c>
      <c r="B1522">
        <v>635</v>
      </c>
      <c r="C1522">
        <v>0</v>
      </c>
      <c r="D1522">
        <v>1</v>
      </c>
      <c r="E1522">
        <v>0</v>
      </c>
      <c r="F1522">
        <v>0</v>
      </c>
      <c r="G1522" t="str">
        <f t="shared" si="23"/>
        <v>NAROU</v>
      </c>
      <c r="I1522" s="32">
        <v>22850</v>
      </c>
      <c r="J1522" s="39" t="s">
        <v>73</v>
      </c>
    </row>
    <row r="1523" spans="1:10" x14ac:dyDescent="0.25">
      <c r="A1523">
        <v>22879</v>
      </c>
      <c r="B1523">
        <v>654</v>
      </c>
      <c r="C1523">
        <v>0</v>
      </c>
      <c r="D1523">
        <v>1</v>
      </c>
      <c r="E1523">
        <v>0</v>
      </c>
      <c r="F1523">
        <v>0</v>
      </c>
      <c r="G1523" t="str">
        <f t="shared" si="23"/>
        <v>NAROU</v>
      </c>
      <c r="I1523" s="32">
        <v>22851</v>
      </c>
      <c r="J1523" s="39" t="s">
        <v>52</v>
      </c>
    </row>
    <row r="1524" spans="1:10" x14ac:dyDescent="0.25">
      <c r="A1524">
        <v>22879</v>
      </c>
      <c r="B1524">
        <v>726</v>
      </c>
      <c r="C1524">
        <v>0</v>
      </c>
      <c r="D1524">
        <v>1</v>
      </c>
      <c r="E1524">
        <v>0</v>
      </c>
      <c r="F1524">
        <v>0</v>
      </c>
      <c r="G1524" t="str">
        <f t="shared" si="23"/>
        <v>NAROU</v>
      </c>
      <c r="I1524" s="32">
        <v>22852</v>
      </c>
      <c r="J1524" s="39" t="s">
        <v>87</v>
      </c>
    </row>
    <row r="1525" spans="1:10" x14ac:dyDescent="0.25">
      <c r="A1525">
        <v>22879</v>
      </c>
      <c r="B1525">
        <v>1181</v>
      </c>
      <c r="C1525">
        <v>3.35</v>
      </c>
      <c r="D1525">
        <v>4</v>
      </c>
      <c r="E1525">
        <v>0.25</v>
      </c>
      <c r="F1525">
        <v>10.050000000000001</v>
      </c>
      <c r="G1525" t="str">
        <f t="shared" si="23"/>
        <v>NAROU</v>
      </c>
      <c r="I1525" s="32">
        <v>22853</v>
      </c>
      <c r="J1525" s="39" t="s">
        <v>60</v>
      </c>
    </row>
    <row r="1526" spans="1:10" x14ac:dyDescent="0.25">
      <c r="A1526">
        <v>22879</v>
      </c>
      <c r="B1526">
        <v>2967</v>
      </c>
      <c r="C1526">
        <v>0</v>
      </c>
      <c r="D1526">
        <v>1</v>
      </c>
      <c r="E1526">
        <v>0</v>
      </c>
      <c r="F1526">
        <v>0</v>
      </c>
      <c r="G1526" t="str">
        <f t="shared" si="23"/>
        <v>NAROU</v>
      </c>
      <c r="I1526" s="32">
        <v>22854</v>
      </c>
      <c r="J1526" s="39" t="s">
        <v>32</v>
      </c>
    </row>
    <row r="1527" spans="1:10" x14ac:dyDescent="0.25">
      <c r="A1527">
        <v>22880</v>
      </c>
      <c r="B1527">
        <v>7</v>
      </c>
      <c r="C1527">
        <v>22.87</v>
      </c>
      <c r="D1527">
        <v>3</v>
      </c>
      <c r="E1527">
        <v>0</v>
      </c>
      <c r="F1527">
        <v>68.61</v>
      </c>
      <c r="G1527" t="str">
        <f t="shared" si="23"/>
        <v>ARBLA</v>
      </c>
      <c r="I1527" s="32">
        <v>22855</v>
      </c>
      <c r="J1527" s="39" t="s">
        <v>24</v>
      </c>
    </row>
    <row r="1528" spans="1:10" x14ac:dyDescent="0.25">
      <c r="A1528">
        <v>22880</v>
      </c>
      <c r="B1528">
        <v>13</v>
      </c>
      <c r="C1528">
        <v>4.57</v>
      </c>
      <c r="D1528">
        <v>4</v>
      </c>
      <c r="E1528">
        <v>0</v>
      </c>
      <c r="F1528">
        <v>18.28</v>
      </c>
      <c r="G1528" t="str">
        <f t="shared" si="23"/>
        <v>ARBLA</v>
      </c>
      <c r="I1528" s="32">
        <v>22856</v>
      </c>
      <c r="J1528" s="39" t="s">
        <v>31</v>
      </c>
    </row>
    <row r="1529" spans="1:10" x14ac:dyDescent="0.25">
      <c r="A1529">
        <v>22880</v>
      </c>
      <c r="B1529">
        <v>53</v>
      </c>
      <c r="C1529">
        <v>25</v>
      </c>
      <c r="D1529">
        <v>3</v>
      </c>
      <c r="E1529">
        <v>0</v>
      </c>
      <c r="F1529">
        <v>75</v>
      </c>
      <c r="G1529" t="str">
        <f t="shared" si="23"/>
        <v>ARBLA</v>
      </c>
      <c r="I1529" s="32">
        <v>22857</v>
      </c>
      <c r="J1529" s="39" t="s">
        <v>72</v>
      </c>
    </row>
    <row r="1530" spans="1:10" x14ac:dyDescent="0.25">
      <c r="A1530">
        <v>22880</v>
      </c>
      <c r="B1530">
        <v>69</v>
      </c>
      <c r="C1530">
        <v>27.44</v>
      </c>
      <c r="D1530">
        <v>4</v>
      </c>
      <c r="E1530">
        <v>0</v>
      </c>
      <c r="F1530">
        <v>109.76</v>
      </c>
      <c r="G1530" t="str">
        <f t="shared" si="23"/>
        <v>ARBLA</v>
      </c>
      <c r="I1530" s="32">
        <v>22858</v>
      </c>
      <c r="J1530" s="39" t="s">
        <v>84</v>
      </c>
    </row>
    <row r="1531" spans="1:10" x14ac:dyDescent="0.25">
      <c r="A1531">
        <v>22880</v>
      </c>
      <c r="B1531">
        <v>76</v>
      </c>
      <c r="C1531">
        <v>13.72</v>
      </c>
      <c r="D1531">
        <v>3</v>
      </c>
      <c r="E1531">
        <v>0</v>
      </c>
      <c r="F1531">
        <v>41.160000000000004</v>
      </c>
      <c r="G1531" t="str">
        <f t="shared" si="23"/>
        <v>ARBLA</v>
      </c>
      <c r="I1531" s="32">
        <v>22859</v>
      </c>
      <c r="J1531" s="39" t="s">
        <v>48</v>
      </c>
    </row>
    <row r="1532" spans="1:10" x14ac:dyDescent="0.25">
      <c r="A1532">
        <v>22881</v>
      </c>
      <c r="B1532">
        <v>41</v>
      </c>
      <c r="C1532">
        <v>5.79</v>
      </c>
      <c r="D1532">
        <v>4</v>
      </c>
      <c r="E1532">
        <v>0.25</v>
      </c>
      <c r="F1532">
        <v>17.37</v>
      </c>
      <c r="G1532" t="str">
        <f t="shared" si="23"/>
        <v>OLLHE</v>
      </c>
      <c r="I1532" s="32">
        <v>22860</v>
      </c>
      <c r="J1532" s="39" t="s">
        <v>60</v>
      </c>
    </row>
    <row r="1533" spans="1:10" x14ac:dyDescent="0.25">
      <c r="A1533">
        <v>22881</v>
      </c>
      <c r="B1533">
        <v>57</v>
      </c>
      <c r="C1533">
        <v>11.89</v>
      </c>
      <c r="D1533">
        <v>4</v>
      </c>
      <c r="E1533">
        <v>0</v>
      </c>
      <c r="F1533">
        <v>47.56</v>
      </c>
      <c r="G1533" t="str">
        <f t="shared" si="23"/>
        <v>OLLHE</v>
      </c>
      <c r="I1533" s="32">
        <v>22861</v>
      </c>
      <c r="J1533" s="39" t="s">
        <v>48</v>
      </c>
    </row>
    <row r="1534" spans="1:10" x14ac:dyDescent="0.25">
      <c r="A1534">
        <v>22881</v>
      </c>
      <c r="B1534">
        <v>62</v>
      </c>
      <c r="C1534">
        <v>30.03</v>
      </c>
      <c r="D1534">
        <v>4</v>
      </c>
      <c r="E1534">
        <v>0.25</v>
      </c>
      <c r="F1534">
        <v>90.09</v>
      </c>
      <c r="G1534" t="str">
        <f t="shared" si="23"/>
        <v>OLLHE</v>
      </c>
      <c r="I1534" s="32">
        <v>22862</v>
      </c>
      <c r="J1534" s="39" t="s">
        <v>51</v>
      </c>
    </row>
    <row r="1535" spans="1:10" x14ac:dyDescent="0.25">
      <c r="A1535">
        <v>22881</v>
      </c>
      <c r="B1535">
        <v>70</v>
      </c>
      <c r="C1535">
        <v>9.15</v>
      </c>
      <c r="D1535">
        <v>3</v>
      </c>
      <c r="E1535">
        <v>0.25</v>
      </c>
      <c r="F1535">
        <v>20.587500000000002</v>
      </c>
      <c r="G1535" t="str">
        <f t="shared" si="23"/>
        <v>OLLHE</v>
      </c>
      <c r="I1535" s="32">
        <v>22863</v>
      </c>
      <c r="J1535" s="39" t="s">
        <v>32</v>
      </c>
    </row>
    <row r="1536" spans="1:10" x14ac:dyDescent="0.25">
      <c r="A1536">
        <v>22882</v>
      </c>
      <c r="B1536">
        <v>7</v>
      </c>
      <c r="C1536">
        <v>4.25</v>
      </c>
      <c r="D1536">
        <v>1</v>
      </c>
      <c r="E1536">
        <v>0</v>
      </c>
      <c r="F1536">
        <v>4.25</v>
      </c>
      <c r="G1536" t="str">
        <f t="shared" si="23"/>
        <v>ANLER</v>
      </c>
      <c r="I1536" s="32">
        <v>22864</v>
      </c>
      <c r="J1536" s="39" t="s">
        <v>92</v>
      </c>
    </row>
    <row r="1537" spans="1:10" x14ac:dyDescent="0.25">
      <c r="A1537">
        <v>22882</v>
      </c>
      <c r="B1537">
        <v>27</v>
      </c>
      <c r="C1537">
        <v>26.83</v>
      </c>
      <c r="D1537">
        <v>4</v>
      </c>
      <c r="E1537">
        <v>0.25</v>
      </c>
      <c r="F1537">
        <v>80.489999999999995</v>
      </c>
      <c r="G1537" t="str">
        <f t="shared" si="23"/>
        <v>ANLER</v>
      </c>
      <c r="I1537" s="32">
        <v>22865</v>
      </c>
      <c r="J1537" s="39" t="s">
        <v>62</v>
      </c>
    </row>
    <row r="1538" spans="1:10" x14ac:dyDescent="0.25">
      <c r="A1538">
        <v>22882</v>
      </c>
      <c r="B1538">
        <v>44</v>
      </c>
      <c r="C1538">
        <v>11.89</v>
      </c>
      <c r="D1538">
        <v>3</v>
      </c>
      <c r="E1538">
        <v>0</v>
      </c>
      <c r="F1538">
        <v>35.67</v>
      </c>
      <c r="G1538" t="str">
        <f t="shared" si="23"/>
        <v>ANLER</v>
      </c>
      <c r="I1538" s="32">
        <v>22866</v>
      </c>
      <c r="J1538" s="39" t="s">
        <v>51</v>
      </c>
    </row>
    <row r="1539" spans="1:10" x14ac:dyDescent="0.25">
      <c r="A1539">
        <v>22882</v>
      </c>
      <c r="B1539">
        <v>48</v>
      </c>
      <c r="C1539">
        <v>9.7200000000000006</v>
      </c>
      <c r="D1539">
        <v>1</v>
      </c>
      <c r="E1539">
        <v>0</v>
      </c>
      <c r="F1539">
        <v>9.7200000000000006</v>
      </c>
      <c r="G1539" t="str">
        <f t="shared" ref="G1539:G1602" si="24">VLOOKUP(A1539,$I$2:$J$1577,2,FALSE)</f>
        <v>ANLER</v>
      </c>
      <c r="I1539" s="32">
        <v>22867</v>
      </c>
      <c r="J1539" s="39" t="s">
        <v>48</v>
      </c>
    </row>
    <row r="1540" spans="1:10" x14ac:dyDescent="0.25">
      <c r="A1540">
        <v>22882</v>
      </c>
      <c r="B1540">
        <v>60</v>
      </c>
      <c r="C1540">
        <v>20.73</v>
      </c>
      <c r="D1540">
        <v>3</v>
      </c>
      <c r="E1540">
        <v>0.25</v>
      </c>
      <c r="F1540">
        <v>46.642499999999998</v>
      </c>
      <c r="G1540" t="str">
        <f t="shared" si="24"/>
        <v>ANLER</v>
      </c>
      <c r="I1540" s="32">
        <v>22868</v>
      </c>
      <c r="J1540" s="39" t="s">
        <v>39</v>
      </c>
    </row>
    <row r="1541" spans="1:10" x14ac:dyDescent="0.25">
      <c r="A1541">
        <v>22882</v>
      </c>
      <c r="B1541">
        <v>1448</v>
      </c>
      <c r="C1541">
        <v>9.77</v>
      </c>
      <c r="D1541">
        <v>1</v>
      </c>
      <c r="E1541">
        <v>0</v>
      </c>
      <c r="F1541">
        <v>9.77</v>
      </c>
      <c r="G1541" t="str">
        <f t="shared" si="24"/>
        <v>ANLER</v>
      </c>
      <c r="I1541" s="32">
        <v>22869</v>
      </c>
      <c r="J1541" s="39" t="s">
        <v>26</v>
      </c>
    </row>
    <row r="1542" spans="1:10" x14ac:dyDescent="0.25">
      <c r="A1542">
        <v>22882</v>
      </c>
      <c r="B1542">
        <v>2650</v>
      </c>
      <c r="C1542">
        <v>8.5399999999999991</v>
      </c>
      <c r="D1542">
        <v>4</v>
      </c>
      <c r="E1542">
        <v>0.25</v>
      </c>
      <c r="F1542">
        <v>25.619999999999997</v>
      </c>
      <c r="G1542" t="str">
        <f t="shared" si="24"/>
        <v>ANLER</v>
      </c>
      <c r="I1542" s="32">
        <v>22870</v>
      </c>
      <c r="J1542" s="39" t="s">
        <v>68</v>
      </c>
    </row>
    <row r="1543" spans="1:10" x14ac:dyDescent="0.25">
      <c r="A1543">
        <v>22883</v>
      </c>
      <c r="B1543">
        <v>18</v>
      </c>
      <c r="C1543">
        <v>38.11</v>
      </c>
      <c r="D1543">
        <v>3</v>
      </c>
      <c r="E1543">
        <v>0.2</v>
      </c>
      <c r="F1543">
        <v>91.463999999999999</v>
      </c>
      <c r="G1543" t="str">
        <f t="shared" si="24"/>
        <v>JÉBAZ</v>
      </c>
      <c r="I1543" s="32">
        <v>22871</v>
      </c>
      <c r="J1543" s="39" t="s">
        <v>48</v>
      </c>
    </row>
    <row r="1544" spans="1:10" x14ac:dyDescent="0.25">
      <c r="A1544">
        <v>22883</v>
      </c>
      <c r="B1544">
        <v>42</v>
      </c>
      <c r="C1544">
        <v>8.5399999999999991</v>
      </c>
      <c r="D1544">
        <v>4</v>
      </c>
      <c r="E1544">
        <v>0.2</v>
      </c>
      <c r="F1544">
        <v>27.327999999999999</v>
      </c>
      <c r="G1544" t="str">
        <f t="shared" si="24"/>
        <v>JÉBAZ</v>
      </c>
      <c r="I1544" s="32">
        <v>22872</v>
      </c>
      <c r="J1544" s="39" t="s">
        <v>70</v>
      </c>
    </row>
    <row r="1545" spans="1:10" x14ac:dyDescent="0.25">
      <c r="A1545">
        <v>22883</v>
      </c>
      <c r="B1545">
        <v>47</v>
      </c>
      <c r="C1545">
        <v>5.79</v>
      </c>
      <c r="D1545">
        <v>4</v>
      </c>
      <c r="E1545">
        <v>0.2</v>
      </c>
      <c r="F1545">
        <v>18.528000000000002</v>
      </c>
      <c r="G1545" t="str">
        <f t="shared" si="24"/>
        <v>JÉBAZ</v>
      </c>
      <c r="I1545" s="32">
        <v>22873</v>
      </c>
      <c r="J1545" s="39" t="s">
        <v>65</v>
      </c>
    </row>
    <row r="1546" spans="1:10" x14ac:dyDescent="0.25">
      <c r="A1546">
        <v>22884</v>
      </c>
      <c r="B1546">
        <v>2</v>
      </c>
      <c r="C1546">
        <v>11.59</v>
      </c>
      <c r="D1546">
        <v>4</v>
      </c>
      <c r="E1546">
        <v>0</v>
      </c>
      <c r="F1546">
        <v>46.36</v>
      </c>
      <c r="G1546" t="str">
        <f t="shared" si="24"/>
        <v>ARBLA</v>
      </c>
      <c r="I1546" s="32">
        <v>22874</v>
      </c>
      <c r="J1546" s="39" t="s">
        <v>63</v>
      </c>
    </row>
    <row r="1547" spans="1:10" x14ac:dyDescent="0.25">
      <c r="A1547">
        <v>22884</v>
      </c>
      <c r="B1547">
        <v>47</v>
      </c>
      <c r="C1547">
        <v>5.79</v>
      </c>
      <c r="D1547">
        <v>4</v>
      </c>
      <c r="E1547">
        <v>0</v>
      </c>
      <c r="F1547">
        <v>23.16</v>
      </c>
      <c r="G1547" t="str">
        <f t="shared" si="24"/>
        <v>ARBLA</v>
      </c>
      <c r="I1547" s="32">
        <v>22875</v>
      </c>
      <c r="J1547" s="39" t="s">
        <v>84</v>
      </c>
    </row>
    <row r="1548" spans="1:10" x14ac:dyDescent="0.25">
      <c r="A1548">
        <v>22884</v>
      </c>
      <c r="B1548">
        <v>61</v>
      </c>
      <c r="C1548">
        <v>17.38</v>
      </c>
      <c r="D1548">
        <v>4</v>
      </c>
      <c r="E1548">
        <v>0</v>
      </c>
      <c r="F1548">
        <v>69.52</v>
      </c>
      <c r="G1548" t="str">
        <f t="shared" si="24"/>
        <v>ARBLA</v>
      </c>
      <c r="I1548" s="32">
        <v>22876</v>
      </c>
      <c r="J1548" s="39" t="s">
        <v>101</v>
      </c>
    </row>
    <row r="1549" spans="1:10" x14ac:dyDescent="0.25">
      <c r="A1549">
        <v>22884</v>
      </c>
      <c r="B1549">
        <v>74</v>
      </c>
      <c r="C1549">
        <v>6.1</v>
      </c>
      <c r="D1549">
        <v>4</v>
      </c>
      <c r="E1549">
        <v>0</v>
      </c>
      <c r="F1549">
        <v>24.4</v>
      </c>
      <c r="G1549" t="str">
        <f t="shared" si="24"/>
        <v>ARBLA</v>
      </c>
      <c r="I1549" s="32">
        <v>22877</v>
      </c>
      <c r="J1549" s="39" t="s">
        <v>59</v>
      </c>
    </row>
    <row r="1550" spans="1:10" x14ac:dyDescent="0.25">
      <c r="A1550">
        <v>22885</v>
      </c>
      <c r="B1550">
        <v>3</v>
      </c>
      <c r="C1550">
        <v>7.62</v>
      </c>
      <c r="D1550">
        <v>4</v>
      </c>
      <c r="E1550">
        <v>0</v>
      </c>
      <c r="F1550">
        <v>30.48</v>
      </c>
      <c r="G1550" t="str">
        <f t="shared" si="24"/>
        <v>ARBLA</v>
      </c>
      <c r="I1550" s="32">
        <v>22878</v>
      </c>
      <c r="J1550" s="39" t="s">
        <v>3636</v>
      </c>
    </row>
    <row r="1551" spans="1:10" x14ac:dyDescent="0.25">
      <c r="A1551">
        <v>22885</v>
      </c>
      <c r="B1551">
        <v>26</v>
      </c>
      <c r="C1551">
        <v>23.78</v>
      </c>
      <c r="D1551">
        <v>3</v>
      </c>
      <c r="E1551">
        <v>0</v>
      </c>
      <c r="F1551">
        <v>71.34</v>
      </c>
      <c r="G1551" t="str">
        <f t="shared" si="24"/>
        <v>ARBLA</v>
      </c>
      <c r="I1551" s="32">
        <v>22879</v>
      </c>
      <c r="J1551" s="39" t="s">
        <v>31</v>
      </c>
    </row>
    <row r="1552" spans="1:10" x14ac:dyDescent="0.25">
      <c r="A1552">
        <v>22885</v>
      </c>
      <c r="B1552">
        <v>38</v>
      </c>
      <c r="C1552">
        <v>200.93</v>
      </c>
      <c r="D1552">
        <v>3</v>
      </c>
      <c r="E1552">
        <v>0</v>
      </c>
      <c r="F1552">
        <v>602.79</v>
      </c>
      <c r="G1552" t="str">
        <f t="shared" si="24"/>
        <v>ARBLA</v>
      </c>
      <c r="I1552" s="32">
        <v>22880</v>
      </c>
      <c r="J1552" s="39" t="s">
        <v>44</v>
      </c>
    </row>
    <row r="1553" spans="1:10" x14ac:dyDescent="0.25">
      <c r="A1553">
        <v>22885</v>
      </c>
      <c r="B1553">
        <v>68</v>
      </c>
      <c r="C1553">
        <v>9.4499999999999993</v>
      </c>
      <c r="D1553">
        <v>3</v>
      </c>
      <c r="E1553">
        <v>0</v>
      </c>
      <c r="F1553">
        <v>28.349999999999998</v>
      </c>
      <c r="G1553" t="str">
        <f t="shared" si="24"/>
        <v>ARBLA</v>
      </c>
      <c r="I1553" s="32">
        <v>22881</v>
      </c>
      <c r="J1553" s="39" t="s">
        <v>34</v>
      </c>
    </row>
    <row r="1554" spans="1:10" x14ac:dyDescent="0.25">
      <c r="A1554">
        <v>22886</v>
      </c>
      <c r="B1554">
        <v>33</v>
      </c>
      <c r="C1554">
        <v>1.83</v>
      </c>
      <c r="D1554">
        <v>4</v>
      </c>
      <c r="E1554">
        <v>0</v>
      </c>
      <c r="F1554">
        <v>7.32</v>
      </c>
      <c r="G1554" t="str">
        <f t="shared" si="24"/>
        <v>ROHAM</v>
      </c>
      <c r="I1554" s="32">
        <v>22882</v>
      </c>
      <c r="J1554" s="39" t="s">
        <v>49</v>
      </c>
    </row>
    <row r="1555" spans="1:10" x14ac:dyDescent="0.25">
      <c r="A1555">
        <v>22886</v>
      </c>
      <c r="B1555">
        <v>40</v>
      </c>
      <c r="C1555">
        <v>14.03</v>
      </c>
      <c r="D1555">
        <v>4</v>
      </c>
      <c r="E1555">
        <v>0</v>
      </c>
      <c r="F1555">
        <v>56.12</v>
      </c>
      <c r="G1555" t="str">
        <f t="shared" si="24"/>
        <v>ROHAM</v>
      </c>
      <c r="I1555" s="32">
        <v>22883</v>
      </c>
      <c r="J1555" s="39" t="s">
        <v>72</v>
      </c>
    </row>
    <row r="1556" spans="1:10" x14ac:dyDescent="0.25">
      <c r="A1556">
        <v>22886</v>
      </c>
      <c r="B1556">
        <v>62</v>
      </c>
      <c r="C1556">
        <v>37.5</v>
      </c>
      <c r="D1556">
        <v>4</v>
      </c>
      <c r="E1556">
        <v>0</v>
      </c>
      <c r="F1556">
        <v>150</v>
      </c>
      <c r="G1556" t="str">
        <f t="shared" si="24"/>
        <v>ROHAM</v>
      </c>
      <c r="I1556" s="32">
        <v>22884</v>
      </c>
      <c r="J1556" s="39" t="s">
        <v>44</v>
      </c>
    </row>
    <row r="1557" spans="1:10" x14ac:dyDescent="0.25">
      <c r="A1557">
        <v>22886</v>
      </c>
      <c r="B1557">
        <v>64</v>
      </c>
      <c r="C1557">
        <v>25.31</v>
      </c>
      <c r="D1557">
        <v>4</v>
      </c>
      <c r="E1557">
        <v>0</v>
      </c>
      <c r="F1557">
        <v>101.24</v>
      </c>
      <c r="G1557" t="str">
        <f t="shared" si="24"/>
        <v>ROHAM</v>
      </c>
      <c r="I1557" s="32">
        <v>22885</v>
      </c>
      <c r="J1557" s="39" t="s">
        <v>44</v>
      </c>
    </row>
    <row r="1558" spans="1:10" x14ac:dyDescent="0.25">
      <c r="A1558">
        <v>22887</v>
      </c>
      <c r="B1558">
        <v>4</v>
      </c>
      <c r="C1558">
        <v>16.77</v>
      </c>
      <c r="D1558">
        <v>3</v>
      </c>
      <c r="E1558">
        <v>0</v>
      </c>
      <c r="F1558">
        <v>50.31</v>
      </c>
      <c r="G1558" t="str">
        <f t="shared" si="24"/>
        <v>CLJAN</v>
      </c>
      <c r="I1558" s="32">
        <v>22886</v>
      </c>
      <c r="J1558" s="39" t="s">
        <v>104</v>
      </c>
    </row>
    <row r="1559" spans="1:10" x14ac:dyDescent="0.25">
      <c r="A1559">
        <v>22887</v>
      </c>
      <c r="B1559">
        <v>58</v>
      </c>
      <c r="C1559">
        <v>10.06</v>
      </c>
      <c r="D1559">
        <v>4</v>
      </c>
      <c r="E1559">
        <v>0</v>
      </c>
      <c r="F1559">
        <v>40.24</v>
      </c>
      <c r="G1559" t="str">
        <f t="shared" si="24"/>
        <v>CLJAN</v>
      </c>
      <c r="I1559" s="32">
        <v>22887</v>
      </c>
      <c r="J1559" s="39" t="s">
        <v>39</v>
      </c>
    </row>
    <row r="1560" spans="1:10" x14ac:dyDescent="0.25">
      <c r="A1560">
        <v>22888</v>
      </c>
      <c r="B1560">
        <v>36</v>
      </c>
      <c r="C1560">
        <v>14.48</v>
      </c>
      <c r="D1560">
        <v>3</v>
      </c>
      <c r="E1560">
        <v>0</v>
      </c>
      <c r="F1560">
        <v>43.44</v>
      </c>
      <c r="G1560" t="str">
        <f t="shared" si="24"/>
        <v>NISCH</v>
      </c>
      <c r="I1560" s="32">
        <v>22888</v>
      </c>
      <c r="J1560" s="39" t="s">
        <v>45</v>
      </c>
    </row>
    <row r="1561" spans="1:10" x14ac:dyDescent="0.25">
      <c r="A1561">
        <v>22888</v>
      </c>
      <c r="B1561">
        <v>39</v>
      </c>
      <c r="C1561">
        <v>13.72</v>
      </c>
      <c r="D1561">
        <v>4</v>
      </c>
      <c r="E1561">
        <v>0.15</v>
      </c>
      <c r="F1561">
        <v>46.648000000000003</v>
      </c>
      <c r="G1561" t="str">
        <f t="shared" si="24"/>
        <v>NISCH</v>
      </c>
      <c r="I1561" s="32">
        <v>22889</v>
      </c>
      <c r="J1561" s="39" t="s">
        <v>103</v>
      </c>
    </row>
    <row r="1562" spans="1:10" x14ac:dyDescent="0.25">
      <c r="A1562">
        <v>22888</v>
      </c>
      <c r="B1562">
        <v>72</v>
      </c>
      <c r="C1562">
        <v>26.53</v>
      </c>
      <c r="D1562">
        <v>3</v>
      </c>
      <c r="E1562">
        <v>0.15</v>
      </c>
      <c r="F1562">
        <v>67.651499999999999</v>
      </c>
      <c r="G1562" t="str">
        <f t="shared" si="24"/>
        <v>NISCH</v>
      </c>
      <c r="I1562" s="32">
        <v>22890</v>
      </c>
      <c r="J1562" s="39" t="s">
        <v>28</v>
      </c>
    </row>
    <row r="1563" spans="1:10" x14ac:dyDescent="0.25">
      <c r="A1563">
        <v>22889</v>
      </c>
      <c r="B1563">
        <v>59</v>
      </c>
      <c r="C1563">
        <v>41.92</v>
      </c>
      <c r="D1563">
        <v>3</v>
      </c>
      <c r="E1563">
        <v>0.05</v>
      </c>
      <c r="F1563">
        <v>119.47199999999999</v>
      </c>
      <c r="G1563" t="str">
        <f t="shared" si="24"/>
        <v>YATAN</v>
      </c>
      <c r="I1563" s="32">
        <v>22891</v>
      </c>
      <c r="J1563" s="39" t="s">
        <v>60</v>
      </c>
    </row>
    <row r="1564" spans="1:10" x14ac:dyDescent="0.25">
      <c r="A1564">
        <v>22890</v>
      </c>
      <c r="B1564">
        <v>3</v>
      </c>
      <c r="C1564">
        <v>7.62</v>
      </c>
      <c r="D1564">
        <v>1</v>
      </c>
      <c r="E1564">
        <v>0</v>
      </c>
      <c r="F1564">
        <v>7.62</v>
      </c>
      <c r="G1564" t="str">
        <f t="shared" si="24"/>
        <v>SYLEJ</v>
      </c>
      <c r="I1564" s="32">
        <v>22892</v>
      </c>
      <c r="J1564" s="39" t="s">
        <v>80</v>
      </c>
    </row>
    <row r="1565" spans="1:10" x14ac:dyDescent="0.25">
      <c r="A1565">
        <v>22890</v>
      </c>
      <c r="B1565">
        <v>4</v>
      </c>
      <c r="C1565">
        <v>16.77</v>
      </c>
      <c r="D1565">
        <v>1</v>
      </c>
      <c r="E1565">
        <v>0</v>
      </c>
      <c r="F1565">
        <v>16.77</v>
      </c>
      <c r="G1565" t="str">
        <f t="shared" si="24"/>
        <v>SYLEJ</v>
      </c>
      <c r="I1565" s="32">
        <v>22893</v>
      </c>
      <c r="J1565" s="39" t="s">
        <v>58</v>
      </c>
    </row>
    <row r="1566" spans="1:10" x14ac:dyDescent="0.25">
      <c r="A1566">
        <v>22890</v>
      </c>
      <c r="B1566">
        <v>6</v>
      </c>
      <c r="C1566">
        <v>19.059999999999999</v>
      </c>
      <c r="D1566">
        <v>1</v>
      </c>
      <c r="E1566">
        <v>0</v>
      </c>
      <c r="F1566">
        <v>19.059999999999999</v>
      </c>
      <c r="G1566" t="str">
        <f t="shared" si="24"/>
        <v>SYLEJ</v>
      </c>
      <c r="I1566" s="32">
        <v>22894</v>
      </c>
      <c r="J1566" s="39" t="s">
        <v>75</v>
      </c>
    </row>
    <row r="1567" spans="1:10" x14ac:dyDescent="0.25">
      <c r="A1567">
        <v>22890</v>
      </c>
      <c r="B1567">
        <v>7</v>
      </c>
      <c r="C1567">
        <v>4.25</v>
      </c>
      <c r="D1567">
        <v>1</v>
      </c>
      <c r="E1567">
        <v>0</v>
      </c>
      <c r="F1567">
        <v>4.25</v>
      </c>
      <c r="G1567" t="str">
        <f t="shared" si="24"/>
        <v>SYLEJ</v>
      </c>
      <c r="I1567" s="32">
        <v>22895</v>
      </c>
      <c r="J1567" s="39" t="s">
        <v>96</v>
      </c>
    </row>
    <row r="1568" spans="1:10" x14ac:dyDescent="0.25">
      <c r="A1568">
        <v>22890</v>
      </c>
      <c r="B1568">
        <v>37</v>
      </c>
      <c r="C1568">
        <v>19.82</v>
      </c>
      <c r="D1568">
        <v>4</v>
      </c>
      <c r="E1568">
        <v>0</v>
      </c>
      <c r="F1568">
        <v>79.28</v>
      </c>
      <c r="G1568" t="str">
        <f t="shared" si="24"/>
        <v>SYLEJ</v>
      </c>
      <c r="I1568" s="32">
        <v>22896</v>
      </c>
      <c r="J1568" s="39" t="s">
        <v>91</v>
      </c>
    </row>
    <row r="1569" spans="1:10" x14ac:dyDescent="0.25">
      <c r="A1569">
        <v>22890</v>
      </c>
      <c r="B1569">
        <v>56</v>
      </c>
      <c r="C1569">
        <v>28.97</v>
      </c>
      <c r="D1569">
        <v>4</v>
      </c>
      <c r="E1569">
        <v>0.15</v>
      </c>
      <c r="F1569">
        <v>98.49799999999999</v>
      </c>
      <c r="G1569" t="str">
        <f t="shared" si="24"/>
        <v>SYLEJ</v>
      </c>
      <c r="I1569" s="32">
        <v>22897</v>
      </c>
      <c r="J1569" s="39" t="s">
        <v>67</v>
      </c>
    </row>
    <row r="1570" spans="1:10" x14ac:dyDescent="0.25">
      <c r="A1570">
        <v>22890</v>
      </c>
      <c r="B1570">
        <v>62</v>
      </c>
      <c r="C1570">
        <v>37.5</v>
      </c>
      <c r="D1570">
        <v>4</v>
      </c>
      <c r="E1570">
        <v>0.15</v>
      </c>
      <c r="F1570">
        <v>127.5</v>
      </c>
      <c r="G1570" t="str">
        <f t="shared" si="24"/>
        <v>SYLEJ</v>
      </c>
      <c r="I1570" s="32">
        <v>22898</v>
      </c>
      <c r="J1570" s="39" t="s">
        <v>90</v>
      </c>
    </row>
    <row r="1571" spans="1:10" x14ac:dyDescent="0.25">
      <c r="A1571">
        <v>22891</v>
      </c>
      <c r="B1571">
        <v>21</v>
      </c>
      <c r="C1571">
        <v>7.62</v>
      </c>
      <c r="D1571">
        <v>4</v>
      </c>
      <c r="E1571">
        <v>0.1</v>
      </c>
      <c r="F1571">
        <v>27.432000000000002</v>
      </c>
      <c r="G1571" t="str">
        <f t="shared" si="24"/>
        <v>PILED</v>
      </c>
      <c r="I1571" s="32">
        <v>22899</v>
      </c>
      <c r="J1571" s="39" t="s">
        <v>28</v>
      </c>
    </row>
    <row r="1572" spans="1:10" x14ac:dyDescent="0.25">
      <c r="A1572">
        <v>22891</v>
      </c>
      <c r="B1572">
        <v>44</v>
      </c>
      <c r="C1572">
        <v>14.79</v>
      </c>
      <c r="D1572">
        <v>4</v>
      </c>
      <c r="E1572">
        <v>0</v>
      </c>
      <c r="F1572">
        <v>59.16</v>
      </c>
      <c r="G1572" t="str">
        <f t="shared" si="24"/>
        <v>PILED</v>
      </c>
      <c r="I1572" s="32">
        <v>22900</v>
      </c>
      <c r="J1572" s="39" t="s">
        <v>85</v>
      </c>
    </row>
    <row r="1573" spans="1:10" x14ac:dyDescent="0.25">
      <c r="A1573">
        <v>22891</v>
      </c>
      <c r="B1573">
        <v>61</v>
      </c>
      <c r="C1573">
        <v>21.65</v>
      </c>
      <c r="D1573">
        <v>4</v>
      </c>
      <c r="E1573">
        <v>0</v>
      </c>
      <c r="F1573">
        <v>86.6</v>
      </c>
      <c r="G1573" t="str">
        <f t="shared" si="24"/>
        <v>PILED</v>
      </c>
      <c r="I1573" s="32">
        <v>22901</v>
      </c>
      <c r="J1573" s="39" t="s">
        <v>90</v>
      </c>
    </row>
    <row r="1574" spans="1:10" x14ac:dyDescent="0.25">
      <c r="A1574">
        <v>22892</v>
      </c>
      <c r="B1574">
        <v>13</v>
      </c>
      <c r="C1574">
        <v>4.57</v>
      </c>
      <c r="D1574">
        <v>4</v>
      </c>
      <c r="E1574">
        <v>0</v>
      </c>
      <c r="F1574">
        <v>18.28</v>
      </c>
      <c r="G1574" t="str">
        <f t="shared" si="24"/>
        <v>ERBEC</v>
      </c>
      <c r="I1574" s="32">
        <v>22902</v>
      </c>
      <c r="J1574" s="39" t="s">
        <v>90</v>
      </c>
    </row>
    <row r="1575" spans="1:10" x14ac:dyDescent="0.25">
      <c r="A1575">
        <v>22892</v>
      </c>
      <c r="B1575">
        <v>59</v>
      </c>
      <c r="C1575">
        <v>41.92</v>
      </c>
      <c r="D1575">
        <v>3</v>
      </c>
      <c r="E1575">
        <v>0</v>
      </c>
      <c r="F1575">
        <v>125.76</v>
      </c>
      <c r="G1575" t="str">
        <f t="shared" si="24"/>
        <v>ERBEC</v>
      </c>
      <c r="I1575" s="32">
        <v>22903</v>
      </c>
      <c r="J1575" s="39" t="s">
        <v>68</v>
      </c>
    </row>
    <row r="1576" spans="1:10" x14ac:dyDescent="0.25">
      <c r="A1576">
        <v>22893</v>
      </c>
      <c r="B1576">
        <v>31</v>
      </c>
      <c r="C1576">
        <v>7.62</v>
      </c>
      <c r="D1576">
        <v>3</v>
      </c>
      <c r="E1576">
        <v>0</v>
      </c>
      <c r="F1576">
        <v>22.86</v>
      </c>
      <c r="G1576" t="str">
        <f t="shared" si="24"/>
        <v>PAJAL</v>
      </c>
      <c r="I1576" s="32">
        <v>22904</v>
      </c>
      <c r="J1576" s="39" t="s">
        <v>109</v>
      </c>
    </row>
    <row r="1577" spans="1:10" x14ac:dyDescent="0.25">
      <c r="A1577">
        <v>22893</v>
      </c>
      <c r="B1577">
        <v>55</v>
      </c>
      <c r="C1577">
        <v>14.64</v>
      </c>
      <c r="D1577">
        <v>4</v>
      </c>
      <c r="E1577">
        <v>0</v>
      </c>
      <c r="F1577">
        <v>58.56</v>
      </c>
      <c r="G1577" t="str">
        <f t="shared" si="24"/>
        <v>PAJAL</v>
      </c>
      <c r="I1577" s="38">
        <v>22905</v>
      </c>
      <c r="J1577" s="40" t="s">
        <v>27</v>
      </c>
    </row>
    <row r="1578" spans="1:10" x14ac:dyDescent="0.25">
      <c r="A1578">
        <v>22893</v>
      </c>
      <c r="B1578">
        <v>69</v>
      </c>
      <c r="C1578">
        <v>21.95</v>
      </c>
      <c r="D1578">
        <v>3</v>
      </c>
      <c r="E1578">
        <v>0</v>
      </c>
      <c r="F1578">
        <v>65.849999999999994</v>
      </c>
      <c r="G1578" t="str">
        <f t="shared" si="24"/>
        <v>PAJAL</v>
      </c>
    </row>
    <row r="1579" spans="1:10" x14ac:dyDescent="0.25">
      <c r="A1579">
        <v>22894</v>
      </c>
      <c r="B1579">
        <v>24</v>
      </c>
      <c r="C1579">
        <v>2.74</v>
      </c>
      <c r="D1579">
        <v>4</v>
      </c>
      <c r="E1579">
        <v>0</v>
      </c>
      <c r="F1579">
        <v>10.96</v>
      </c>
      <c r="G1579" t="str">
        <f t="shared" si="24"/>
        <v>ALAUV</v>
      </c>
    </row>
    <row r="1580" spans="1:10" x14ac:dyDescent="0.25">
      <c r="A1580">
        <v>22894</v>
      </c>
      <c r="B1580">
        <v>34</v>
      </c>
      <c r="C1580">
        <v>8.5399999999999991</v>
      </c>
      <c r="D1580">
        <v>4</v>
      </c>
      <c r="E1580">
        <v>0</v>
      </c>
      <c r="F1580">
        <v>34.159999999999997</v>
      </c>
      <c r="G1580" t="str">
        <f t="shared" si="24"/>
        <v>ALAUV</v>
      </c>
    </row>
    <row r="1581" spans="1:10" x14ac:dyDescent="0.25">
      <c r="A1581">
        <v>22895</v>
      </c>
      <c r="B1581">
        <v>26</v>
      </c>
      <c r="C1581">
        <v>18.899999999999999</v>
      </c>
      <c r="D1581">
        <v>4</v>
      </c>
      <c r="E1581">
        <v>0</v>
      </c>
      <c r="F1581">
        <v>75.599999999999994</v>
      </c>
      <c r="G1581" t="str">
        <f t="shared" si="24"/>
        <v>GECAU</v>
      </c>
    </row>
    <row r="1582" spans="1:10" x14ac:dyDescent="0.25">
      <c r="A1582">
        <v>22895</v>
      </c>
      <c r="B1582">
        <v>40</v>
      </c>
      <c r="C1582">
        <v>11.28</v>
      </c>
      <c r="D1582">
        <v>3</v>
      </c>
      <c r="E1582">
        <v>0</v>
      </c>
      <c r="F1582">
        <v>33.839999999999996</v>
      </c>
      <c r="G1582" t="str">
        <f t="shared" si="24"/>
        <v>GECAU</v>
      </c>
    </row>
    <row r="1583" spans="1:10" x14ac:dyDescent="0.25">
      <c r="A1583">
        <v>22896</v>
      </c>
      <c r="B1583">
        <v>47</v>
      </c>
      <c r="C1583">
        <v>5.79</v>
      </c>
      <c r="D1583">
        <v>3</v>
      </c>
      <c r="E1583">
        <v>0</v>
      </c>
      <c r="F1583">
        <v>17.37</v>
      </c>
      <c r="G1583" t="str">
        <f t="shared" si="24"/>
        <v>CHBON</v>
      </c>
    </row>
    <row r="1584" spans="1:10" x14ac:dyDescent="0.25">
      <c r="A1584">
        <v>22896</v>
      </c>
      <c r="B1584">
        <v>59</v>
      </c>
      <c r="C1584">
        <v>33.54</v>
      </c>
      <c r="D1584">
        <v>4</v>
      </c>
      <c r="E1584">
        <v>0</v>
      </c>
      <c r="F1584">
        <v>134.16</v>
      </c>
      <c r="G1584" t="str">
        <f t="shared" si="24"/>
        <v>CHBON</v>
      </c>
    </row>
    <row r="1585" spans="1:7" x14ac:dyDescent="0.25">
      <c r="A1585">
        <v>22897</v>
      </c>
      <c r="B1585">
        <v>11</v>
      </c>
      <c r="C1585">
        <v>16.010000000000002</v>
      </c>
      <c r="D1585">
        <v>4</v>
      </c>
      <c r="E1585">
        <v>0.05</v>
      </c>
      <c r="F1585">
        <v>60.838000000000001</v>
      </c>
      <c r="G1585" t="str">
        <f t="shared" si="24"/>
        <v>CHBES</v>
      </c>
    </row>
    <row r="1586" spans="1:7" x14ac:dyDescent="0.25">
      <c r="A1586">
        <v>22897</v>
      </c>
      <c r="B1586">
        <v>54</v>
      </c>
      <c r="C1586">
        <v>5.64</v>
      </c>
      <c r="D1586">
        <v>3</v>
      </c>
      <c r="E1586">
        <v>0.05</v>
      </c>
      <c r="F1586">
        <v>16.073999999999998</v>
      </c>
      <c r="G1586" t="str">
        <f t="shared" si="24"/>
        <v>CHBES</v>
      </c>
    </row>
    <row r="1587" spans="1:7" x14ac:dyDescent="0.25">
      <c r="A1587">
        <v>22898</v>
      </c>
      <c r="B1587">
        <v>45</v>
      </c>
      <c r="C1587">
        <v>7.32</v>
      </c>
      <c r="D1587">
        <v>3</v>
      </c>
      <c r="E1587">
        <v>0</v>
      </c>
      <c r="F1587">
        <v>21.96</v>
      </c>
      <c r="G1587" t="str">
        <f t="shared" si="24"/>
        <v>RARAB</v>
      </c>
    </row>
    <row r="1588" spans="1:7" x14ac:dyDescent="0.25">
      <c r="A1588">
        <v>22898</v>
      </c>
      <c r="B1588">
        <v>65</v>
      </c>
      <c r="C1588">
        <v>16.010000000000002</v>
      </c>
      <c r="D1588">
        <v>3</v>
      </c>
      <c r="E1588">
        <v>0</v>
      </c>
      <c r="F1588">
        <v>48.03</v>
      </c>
      <c r="G1588" t="str">
        <f t="shared" si="24"/>
        <v>RARAB</v>
      </c>
    </row>
    <row r="1589" spans="1:7" x14ac:dyDescent="0.25">
      <c r="A1589">
        <v>22898</v>
      </c>
      <c r="B1589">
        <v>72</v>
      </c>
      <c r="C1589">
        <v>26.53</v>
      </c>
      <c r="D1589">
        <v>4</v>
      </c>
      <c r="E1589">
        <v>0</v>
      </c>
      <c r="F1589">
        <v>106.12</v>
      </c>
      <c r="G1589" t="str">
        <f t="shared" si="24"/>
        <v>RARAB</v>
      </c>
    </row>
    <row r="1590" spans="1:7" x14ac:dyDescent="0.25">
      <c r="A1590">
        <v>22899</v>
      </c>
      <c r="B1590">
        <v>13</v>
      </c>
      <c r="C1590">
        <v>4.57</v>
      </c>
      <c r="D1590">
        <v>4</v>
      </c>
      <c r="E1590">
        <v>0</v>
      </c>
      <c r="F1590">
        <v>18.28</v>
      </c>
      <c r="G1590" t="str">
        <f t="shared" si="24"/>
        <v>SYLEJ</v>
      </c>
    </row>
    <row r="1591" spans="1:7" x14ac:dyDescent="0.25">
      <c r="A1591">
        <v>22899</v>
      </c>
      <c r="B1591">
        <v>42</v>
      </c>
      <c r="C1591">
        <v>10.67</v>
      </c>
      <c r="D1591">
        <v>3</v>
      </c>
      <c r="E1591">
        <v>0</v>
      </c>
      <c r="F1591">
        <v>32.01</v>
      </c>
      <c r="G1591" t="str">
        <f t="shared" si="24"/>
        <v>SYLEJ</v>
      </c>
    </row>
    <row r="1592" spans="1:7" x14ac:dyDescent="0.25">
      <c r="A1592">
        <v>22899</v>
      </c>
      <c r="B1592">
        <v>62</v>
      </c>
      <c r="C1592">
        <v>37.5</v>
      </c>
      <c r="D1592">
        <v>4</v>
      </c>
      <c r="E1592">
        <v>0</v>
      </c>
      <c r="F1592">
        <v>150</v>
      </c>
      <c r="G1592" t="str">
        <f t="shared" si="24"/>
        <v>SYLEJ</v>
      </c>
    </row>
    <row r="1593" spans="1:7" x14ac:dyDescent="0.25">
      <c r="A1593">
        <v>22899</v>
      </c>
      <c r="B1593">
        <v>69</v>
      </c>
      <c r="C1593">
        <v>27.44</v>
      </c>
      <c r="D1593">
        <v>3</v>
      </c>
      <c r="E1593">
        <v>0</v>
      </c>
      <c r="F1593">
        <v>82.320000000000007</v>
      </c>
      <c r="G1593" t="str">
        <f t="shared" si="24"/>
        <v>SYLEJ</v>
      </c>
    </row>
    <row r="1594" spans="1:7" x14ac:dyDescent="0.25">
      <c r="A1594">
        <v>22900</v>
      </c>
      <c r="B1594">
        <v>8</v>
      </c>
      <c r="C1594">
        <v>30.49</v>
      </c>
      <c r="D1594">
        <v>3</v>
      </c>
      <c r="E1594">
        <v>0.2</v>
      </c>
      <c r="F1594">
        <v>73.176000000000002</v>
      </c>
      <c r="G1594" t="str">
        <f t="shared" si="24"/>
        <v>PABEL</v>
      </c>
    </row>
    <row r="1595" spans="1:7" x14ac:dyDescent="0.25">
      <c r="A1595">
        <v>22900</v>
      </c>
      <c r="B1595">
        <v>30</v>
      </c>
      <c r="C1595">
        <v>19.670000000000002</v>
      </c>
      <c r="D1595">
        <v>4</v>
      </c>
      <c r="E1595">
        <v>0.2</v>
      </c>
      <c r="F1595">
        <v>62.94400000000001</v>
      </c>
      <c r="G1595" t="str">
        <f t="shared" si="24"/>
        <v>PABEL</v>
      </c>
    </row>
    <row r="1596" spans="1:7" x14ac:dyDescent="0.25">
      <c r="A1596">
        <v>22900</v>
      </c>
      <c r="B1596">
        <v>75</v>
      </c>
      <c r="C1596">
        <v>5.95</v>
      </c>
      <c r="D1596">
        <v>3</v>
      </c>
      <c r="E1596">
        <v>0.2</v>
      </c>
      <c r="F1596">
        <v>14.280000000000001</v>
      </c>
      <c r="G1596" t="str">
        <f t="shared" si="24"/>
        <v>PABEL</v>
      </c>
    </row>
    <row r="1597" spans="1:7" x14ac:dyDescent="0.25">
      <c r="A1597">
        <v>22901</v>
      </c>
      <c r="B1597">
        <v>1</v>
      </c>
      <c r="C1597">
        <v>13.72</v>
      </c>
      <c r="D1597">
        <v>4</v>
      </c>
      <c r="E1597">
        <v>0.25</v>
      </c>
      <c r="F1597">
        <v>41.160000000000004</v>
      </c>
      <c r="G1597" t="str">
        <f t="shared" si="24"/>
        <v>RARAB</v>
      </c>
    </row>
    <row r="1598" spans="1:7" x14ac:dyDescent="0.25">
      <c r="A1598">
        <v>22901</v>
      </c>
      <c r="B1598">
        <v>18</v>
      </c>
      <c r="C1598">
        <v>47.56</v>
      </c>
      <c r="D1598">
        <v>3</v>
      </c>
      <c r="E1598">
        <v>0.25</v>
      </c>
      <c r="F1598">
        <v>107.01</v>
      </c>
      <c r="G1598" t="str">
        <f t="shared" si="24"/>
        <v>RARAB</v>
      </c>
    </row>
    <row r="1599" spans="1:7" x14ac:dyDescent="0.25">
      <c r="A1599">
        <v>22901</v>
      </c>
      <c r="B1599">
        <v>36</v>
      </c>
      <c r="C1599">
        <v>14.48</v>
      </c>
      <c r="D1599">
        <v>4</v>
      </c>
      <c r="E1599">
        <v>0.25</v>
      </c>
      <c r="F1599">
        <v>43.44</v>
      </c>
      <c r="G1599" t="str">
        <f t="shared" si="24"/>
        <v>RARAB</v>
      </c>
    </row>
    <row r="1600" spans="1:7" x14ac:dyDescent="0.25">
      <c r="A1600">
        <v>22902</v>
      </c>
      <c r="B1600">
        <v>25</v>
      </c>
      <c r="C1600">
        <v>10.67</v>
      </c>
      <c r="D1600">
        <v>4</v>
      </c>
      <c r="E1600">
        <v>0.2</v>
      </c>
      <c r="F1600">
        <v>34.143999999999998</v>
      </c>
      <c r="G1600" t="str">
        <f t="shared" si="24"/>
        <v>RARAB</v>
      </c>
    </row>
    <row r="1601" spans="1:7" x14ac:dyDescent="0.25">
      <c r="A1601">
        <v>22902</v>
      </c>
      <c r="B1601">
        <v>39</v>
      </c>
      <c r="C1601">
        <v>13.72</v>
      </c>
      <c r="D1601">
        <v>4</v>
      </c>
      <c r="E1601">
        <v>0.2</v>
      </c>
      <c r="F1601">
        <v>43.904000000000003</v>
      </c>
      <c r="G1601" t="str">
        <f t="shared" si="24"/>
        <v>RARAB</v>
      </c>
    </row>
    <row r="1602" spans="1:7" x14ac:dyDescent="0.25">
      <c r="A1602">
        <v>22903</v>
      </c>
      <c r="B1602">
        <v>13</v>
      </c>
      <c r="C1602">
        <v>4.57</v>
      </c>
      <c r="D1602">
        <v>3</v>
      </c>
      <c r="E1602">
        <v>0.05</v>
      </c>
      <c r="F1602">
        <v>13.0245</v>
      </c>
      <c r="G1602" t="str">
        <f t="shared" si="24"/>
        <v>MOELK</v>
      </c>
    </row>
    <row r="1603" spans="1:7" x14ac:dyDescent="0.25">
      <c r="A1603">
        <v>22903</v>
      </c>
      <c r="B1603">
        <v>69</v>
      </c>
      <c r="C1603">
        <v>27.44</v>
      </c>
      <c r="D1603">
        <v>4</v>
      </c>
      <c r="E1603">
        <v>0.05</v>
      </c>
      <c r="F1603">
        <v>104.27200000000001</v>
      </c>
      <c r="G1603" t="str">
        <f t="shared" ref="G1603:G1610" si="25">VLOOKUP(A1603,$I$2:$J$1577,2,FALSE)</f>
        <v>MOELK</v>
      </c>
    </row>
    <row r="1604" spans="1:7" x14ac:dyDescent="0.25">
      <c r="A1604">
        <v>22903</v>
      </c>
      <c r="B1604">
        <v>75</v>
      </c>
      <c r="C1604">
        <v>5.95</v>
      </c>
      <c r="D1604">
        <v>4</v>
      </c>
      <c r="E1604">
        <v>0.05</v>
      </c>
      <c r="F1604">
        <v>22.61</v>
      </c>
      <c r="G1604" t="str">
        <f t="shared" si="25"/>
        <v>MOELK</v>
      </c>
    </row>
    <row r="1605" spans="1:7" x14ac:dyDescent="0.25">
      <c r="A1605">
        <v>22904</v>
      </c>
      <c r="B1605">
        <v>18</v>
      </c>
      <c r="C1605">
        <v>47.56</v>
      </c>
      <c r="D1605">
        <v>4</v>
      </c>
      <c r="E1605">
        <v>0</v>
      </c>
      <c r="F1605">
        <v>190.24</v>
      </c>
      <c r="G1605" t="str">
        <f t="shared" si="25"/>
        <v>MAFER</v>
      </c>
    </row>
    <row r="1606" spans="1:7" x14ac:dyDescent="0.25">
      <c r="A1606">
        <v>22904</v>
      </c>
      <c r="B1606">
        <v>38</v>
      </c>
      <c r="C1606">
        <v>200.93</v>
      </c>
      <c r="D1606">
        <v>4</v>
      </c>
      <c r="E1606">
        <v>0</v>
      </c>
      <c r="F1606">
        <v>803.72</v>
      </c>
      <c r="G1606" t="str">
        <f t="shared" si="25"/>
        <v>MAFER</v>
      </c>
    </row>
    <row r="1607" spans="1:7" x14ac:dyDescent="0.25">
      <c r="A1607">
        <v>22904</v>
      </c>
      <c r="B1607">
        <v>69</v>
      </c>
      <c r="C1607">
        <v>27.44</v>
      </c>
      <c r="D1607">
        <v>4</v>
      </c>
      <c r="E1607">
        <v>0</v>
      </c>
      <c r="F1607">
        <v>109.76</v>
      </c>
      <c r="G1607" t="str">
        <f t="shared" si="25"/>
        <v>MAFER</v>
      </c>
    </row>
    <row r="1608" spans="1:7" x14ac:dyDescent="0.25">
      <c r="A1608">
        <v>22905</v>
      </c>
      <c r="B1608">
        <v>40</v>
      </c>
      <c r="C1608">
        <v>14.03</v>
      </c>
      <c r="D1608">
        <v>4</v>
      </c>
      <c r="E1608">
        <v>0.2</v>
      </c>
      <c r="F1608">
        <v>44.896000000000001</v>
      </c>
      <c r="G1608" t="str">
        <f t="shared" si="25"/>
        <v>MIGAL</v>
      </c>
    </row>
    <row r="1609" spans="1:7" x14ac:dyDescent="0.25">
      <c r="A1609">
        <v>22905</v>
      </c>
      <c r="B1609">
        <v>52</v>
      </c>
      <c r="C1609">
        <v>5.34</v>
      </c>
      <c r="D1609">
        <v>4</v>
      </c>
      <c r="E1609">
        <v>0</v>
      </c>
      <c r="F1609">
        <v>21.36</v>
      </c>
      <c r="G1609" t="str">
        <f t="shared" si="25"/>
        <v>MIGAL</v>
      </c>
    </row>
    <row r="1610" spans="1:7" x14ac:dyDescent="0.25">
      <c r="A1610">
        <v>22905</v>
      </c>
      <c r="B1610">
        <v>71</v>
      </c>
      <c r="C1610">
        <v>16.46</v>
      </c>
      <c r="D1610">
        <v>3</v>
      </c>
      <c r="E1610">
        <v>0</v>
      </c>
      <c r="F1610">
        <v>49.38</v>
      </c>
      <c r="G1610" t="str">
        <f t="shared" si="25"/>
        <v>MIGAL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7B033-02E6-41D8-9B8B-41965349D0FA}">
  <dimension ref="I1:O4"/>
  <sheetViews>
    <sheetView topLeftCell="B10" workbookViewId="0">
      <selection activeCell="D23" sqref="D23"/>
    </sheetView>
  </sheetViews>
  <sheetFormatPr baseColWidth="10" defaultRowHeight="15" x14ac:dyDescent="0.25"/>
  <cols>
    <col min="11" max="13" width="11.85546875" bestFit="1" customWidth="1"/>
    <col min="14" max="14" width="18.85546875" customWidth="1"/>
  </cols>
  <sheetData>
    <row r="1" spans="9:15" x14ac:dyDescent="0.25">
      <c r="J1" t="s">
        <v>3651</v>
      </c>
      <c r="K1" t="s">
        <v>3652</v>
      </c>
      <c r="L1" t="s">
        <v>3654</v>
      </c>
      <c r="M1" t="s">
        <v>3653</v>
      </c>
      <c r="N1" t="s">
        <v>3694</v>
      </c>
    </row>
    <row r="2" spans="9:15" x14ac:dyDescent="0.25">
      <c r="I2" t="s">
        <v>3641</v>
      </c>
      <c r="J2" s="20">
        <f>DétailTicketJuin!M28</f>
        <v>29.54</v>
      </c>
      <c r="K2" s="20">
        <f>DétailTicketJuin!Q12</f>
        <v>5140.4475000000002</v>
      </c>
      <c r="L2" s="20">
        <f>DétailTicketJuin!U14</f>
        <v>5994.8929999999991</v>
      </c>
      <c r="M2" s="20">
        <f>DétailTicketJuin!Y21</f>
        <v>16225.598300000001</v>
      </c>
      <c r="N2" s="5">
        <f>DétailTicketJuin!H860</f>
        <v>77.020350419161659</v>
      </c>
    </row>
    <row r="3" spans="9:15" x14ac:dyDescent="0.25">
      <c r="I3" t="s">
        <v>3642</v>
      </c>
      <c r="J3" s="20">
        <f>DétailTicketJuilletAoût2021!R28</f>
        <v>587.17900000000009</v>
      </c>
      <c r="K3" s="20">
        <f>DétailTicketJuilletAoût2021!U12</f>
        <v>14339.5265</v>
      </c>
      <c r="L3" s="20">
        <f>DétailTicketJuilletAoût2021!X14</f>
        <v>15178.725500000002</v>
      </c>
      <c r="M3" s="20">
        <f>DétailTicketJuilletAoût2021!AA21</f>
        <v>45816.916499999999</v>
      </c>
      <c r="N3" s="5">
        <f>DétailTicketJuilletAoût2021!I1062</f>
        <v>170.53909791469204</v>
      </c>
      <c r="O3" s="20"/>
    </row>
    <row r="4" spans="9:15" x14ac:dyDescent="0.25">
      <c r="I4" t="s">
        <v>3643</v>
      </c>
      <c r="J4" s="20">
        <f>DétailTicketJuilletAoût2021!R60</f>
        <v>474.30899999999997</v>
      </c>
      <c r="K4" s="20">
        <f>DétailTicketJuilletAoût2021!U44</f>
        <v>6986.2394999999997</v>
      </c>
      <c r="L4" s="20">
        <f>DétailTicketJuilletAoût2021!X46</f>
        <v>7464.8559999999998</v>
      </c>
      <c r="M4" s="20">
        <f>DétailTicketJuilletAoût2021!AA53</f>
        <v>22501.523100000002</v>
      </c>
      <c r="N4" s="5">
        <f>DétailTicketJuilletAoût2021!M528</f>
        <v>177.56035662188097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11E158-8689-420C-9C36-FC88E87E1E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14</vt:i4>
      </vt:variant>
    </vt:vector>
  </HeadingPairs>
  <TitlesOfParts>
    <vt:vector size="14" baseType="lpstr">
      <vt:lpstr>Ticket</vt:lpstr>
      <vt:lpstr>DétailTicketJuin</vt:lpstr>
      <vt:lpstr> Habitudes de conso JUIN</vt:lpstr>
      <vt:lpstr>Habitudes de conso données JUIN</vt:lpstr>
      <vt:lpstr>Produit</vt:lpstr>
      <vt:lpstr>Catégorie</vt:lpstr>
      <vt:lpstr>CarteFidélité</vt:lpstr>
      <vt:lpstr>TicketJuilletAoût2021</vt:lpstr>
      <vt:lpstr>DétailTicketJuilletAoût2021</vt:lpstr>
      <vt:lpstr> Habitudes de conso JUILLET</vt:lpstr>
      <vt:lpstr> Habit' de conso donnéesJUILLET</vt:lpstr>
      <vt:lpstr> Habit' de conso Aout</vt:lpstr>
      <vt:lpstr> Habit' de conso données Aout</vt:lpstr>
      <vt:lpstr>Résultats</vt:lpstr>
    </vt:vector>
  </TitlesOfParts>
  <Company>I.U.T. Paris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BUVAL</dc:creator>
  <cp:lastModifiedBy>Anthony Buval</cp:lastModifiedBy>
  <dcterms:created xsi:type="dcterms:W3CDTF">2021-09-17T09:16:45Z</dcterms:created>
  <dcterms:modified xsi:type="dcterms:W3CDTF">2021-10-31T19:39:51Z</dcterms:modified>
</cp:coreProperties>
</file>